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drawings/drawing3.xml" ContentType="application/vnd.openxmlformats-officedocument.drawing+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2.xml" ContentType="application/vnd.openxmlformats-officedocument.drawing+xml"/>
  <Override PartName="/docProps/custom.xml" ContentType="application/vnd.openxmlformats-officedocument.custom-properties+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customXml/itemProps4.xml" ContentType="application/vnd.openxmlformats-officedocument.customXmlProperties+xml"/>
  <Override PartName="/xl/comments2.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team/sites/CleanEnergyStrategy/Shared Documents/DERs/RFI_RFP-DERs-2021/2022 DER RFP/Draft Revisions Post Filing/Revised Filing/"/>
    </mc:Choice>
  </mc:AlternateContent>
  <workbookProtection workbookAlgorithmName="SHA-512" workbookHashValue="dCT+fknnMMh1Dp3OuVhN/fwX8AoDUIWm+m0/DS7R8aePvqpx10Ma1CUZwE3RuuxQz/sDetJQ1RedKs2+/lVkDw==" workbookSaltValue="TZ6IezBI59jWMPuSI9NwpA==" workbookSpinCount="100000" lockStructure="1"/>
  <bookViews>
    <workbookView xWindow="0" yWindow="0" windowWidth="20760" windowHeight="12230" tabRatio="815" firstSheet="9" activeTab="15"/>
  </bookViews>
  <sheets>
    <sheet name="Instructions for Respondents" sheetId="32" r:id="rId1"/>
    <sheet name="1. Proposal Content Checklist" sheetId="1" r:id="rId2"/>
    <sheet name="2a. Commercial Details" sheetId="17" r:id="rId3"/>
    <sheet name="2b. Offer Details" sheetId="64" r:id="rId4"/>
    <sheet name="3. Facility" sheetId="62" r:id="rId5"/>
    <sheet name="3a. Solar" sheetId="58" r:id="rId6"/>
    <sheet name="3b. BESS" sheetId="61" r:id="rId7"/>
    <sheet name="3c. DR" sheetId="60" r:id="rId8"/>
    <sheet name="4. Proposal Requirements" sheetId="67" r:id="rId9"/>
    <sheet name="5a. Energy Output (8760)" sheetId="77" r:id="rId10"/>
    <sheet name="5b. Solar Irradiance (8760)" sheetId="12" r:id="rId11"/>
    <sheet name="6. Interconnection" sheetId="35" r:id="rId12"/>
    <sheet name="7. Development - Details" sheetId="43" r:id="rId13"/>
    <sheet name="8. Ownership - Capital Costs" sheetId="13" r:id="rId14"/>
    <sheet name="9. Ownership - Operating Costs" sheetId="14" r:id="rId15"/>
    <sheet name="10. Bid Certification&amp; Contacts" sheetId="36" r:id="rId16"/>
  </sheets>
  <definedNames>
    <definedName name="_xlnm._FilterDatabase" localSheetId="1" hidden="1">'1. Proposal Content Checklist'!#REF!</definedName>
    <definedName name="_xlnm._FilterDatabase" localSheetId="15" hidden="1">'10. Bid Certification&amp; Contacts'!#REF!</definedName>
    <definedName name="_xlnm._FilterDatabase" localSheetId="2" hidden="1">'2a. Commercial Details'!#REF!</definedName>
    <definedName name="_xlnm._FilterDatabase" localSheetId="3" hidden="1">'2b. Offer Details'!$A$3:$BV$162</definedName>
    <definedName name="_xlnm._FilterDatabase" localSheetId="4" hidden="1">'3. Facility'!$A$3:$DO$146</definedName>
    <definedName name="_xlnm._FilterDatabase" localSheetId="5" hidden="1">'3a. Solar'!$A$3:$BG$177</definedName>
    <definedName name="_xlnm._FilterDatabase" localSheetId="6" hidden="1">'3b. BESS'!$A$3:$BH$274</definedName>
    <definedName name="_xlnm._FilterDatabase" localSheetId="7" hidden="1">'3c. DR'!$A$3:$BM$188</definedName>
    <definedName name="_xlnm._FilterDatabase" localSheetId="8" hidden="1">'4. Proposal Requirements'!$B$16:$I$110</definedName>
    <definedName name="_xlnm._FilterDatabase" localSheetId="11" hidden="1">'6. Interconnection'!$A$3:$BK$122</definedName>
    <definedName name="_xlnm._FilterDatabase" localSheetId="13" hidden="1">'8. Ownership - Capital Costs'!$A$9:$DP$1059</definedName>
    <definedName name="Address1" localSheetId="15">'10. Bid Certification&amp; Contacts'!#REF!</definedName>
    <definedName name="Address1" localSheetId="2">'2a. Commercial Details'!#REF!</definedName>
    <definedName name="Address1" localSheetId="3">'2b. Offer Details'!#REF!</definedName>
    <definedName name="Address1" localSheetId="4">'1. Proposal Content Checklist'!#REF!</definedName>
    <definedName name="Address2" localSheetId="15">'10. Bid Certification&amp; Contacts'!#REF!</definedName>
    <definedName name="Address2" localSheetId="2">'2a. Commercial Details'!#REF!</definedName>
    <definedName name="Address2" localSheetId="3">'2b. Offer Details'!#REF!</definedName>
    <definedName name="Address2" localSheetId="4">'1. Proposal Content Checklist'!#REF!</definedName>
    <definedName name="City1" localSheetId="15">'10. Bid Certification&amp; Contacts'!#REF!</definedName>
    <definedName name="City1" localSheetId="2">'2a. Commercial Details'!#REF!</definedName>
    <definedName name="City1" localSheetId="3">'2b. Offer Details'!#REF!</definedName>
    <definedName name="City1" localSheetId="4">'1. Proposal Content Checklist'!#REF!</definedName>
    <definedName name="City1">'1. Proposal Content Checklist'!#REF!</definedName>
    <definedName name="CIty2" localSheetId="15">'10. Bid Certification&amp; Contacts'!#REF!</definedName>
    <definedName name="CIty2" localSheetId="2">'2a. Commercial Details'!#REF!</definedName>
    <definedName name="CIty2" localSheetId="3">'2b. Offer Details'!#REF!</definedName>
    <definedName name="CIty2" localSheetId="4">'1. Proposal Content Checklist'!#REF!</definedName>
    <definedName name="CIty2" localSheetId="12">'1. Proposal Content Checklist'!#REF!</definedName>
    <definedName name="CIty2">'1. Proposal Content Checklist'!#REF!</definedName>
    <definedName name="CommArrangeField">#REF!</definedName>
    <definedName name="CompanyName1" localSheetId="15">'10. Bid Certification&amp; Contacts'!#REF!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2">'1. Proposal Content Checklist'!#REF!</definedName>
    <definedName name="CompanyName1">'1. Proposal Content Checklist'!#REF!</definedName>
    <definedName name="CompanyName2" localSheetId="15">'10. Bid Certification&amp; Contacts'!#REF!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2">'1. Proposal Content Checklist'!#REF!</definedName>
    <definedName name="CompanyName2">'1. Proposal Content Checklist'!#REF!</definedName>
    <definedName name="ContactName1" localSheetId="15">'10. Bid Certification&amp; Contacts'!#REF!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2">'1. Proposal Content Checklist'!#REF!</definedName>
    <definedName name="ContactName1">'1. Proposal Content Checklist'!#REF!</definedName>
    <definedName name="ContactName2" localSheetId="15">'10. Bid Certification&amp; Contacts'!#REF!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2">'1. Proposal Content Checklist'!#REF!</definedName>
    <definedName name="ContactName2">'1. Proposal Content Checklist'!#REF!</definedName>
    <definedName name="DeliveryInfo" localSheetId="15">#REF!</definedName>
    <definedName name="DeliveryInfo" localSheetId="2">#REF!</definedName>
    <definedName name="DeliveryInfo" localSheetId="3">#REF!</definedName>
    <definedName name="DeliveryInfo" localSheetId="4">#REF!</definedName>
    <definedName name="DeliveryInfo" localSheetId="12">#REF!</definedName>
    <definedName name="DeliveryInfo">#REF!</definedName>
    <definedName name="Email1" localSheetId="15">'10. Bid Certification&amp; Contacts'!#REF!</definedName>
    <definedName name="Email1" localSheetId="2">'2a. Commercial Details'!#REF!</definedName>
    <definedName name="Email1" localSheetId="3">'2b. Offer Details'!#REF!</definedName>
    <definedName name="Email1" localSheetId="4">'1. Proposal Content Checklist'!#REF!</definedName>
    <definedName name="Email1" localSheetId="12">'1. Proposal Content Checklist'!#REF!</definedName>
    <definedName name="Email1">'1. Proposal Content Checklist'!#REF!</definedName>
    <definedName name="Email2" localSheetId="15">'10. Bid Certification&amp; Contacts'!#REF!</definedName>
    <definedName name="Email2" localSheetId="2">'2a. Commercial Details'!#REF!</definedName>
    <definedName name="Email2" localSheetId="3">'2b. Offer Details'!#REF!</definedName>
    <definedName name="Email2" localSheetId="4">'1. Proposal Content Checklist'!#REF!</definedName>
    <definedName name="Email2" localSheetId="12">'1. Proposal Content Checklist'!#REF!</definedName>
    <definedName name="Email2">'1. Proposal Content Checklist'!#REF!</definedName>
    <definedName name="fuck" localSheetId="3">'1. Proposal Content Checklist'!#REF!</definedName>
    <definedName name="fuck" localSheetId="4">'1. Proposal Content Checklist'!#REF!</definedName>
    <definedName name="fuck" localSheetId="12">'1. Proposal Content Checklist'!#REF!</definedName>
    <definedName name="fuck">'1. Proposal Content Checklist'!#REF!</definedName>
    <definedName name="FuelReqMeas">#REF!</definedName>
    <definedName name="FuelReqMeasu" localSheetId="15">#REF!</definedName>
    <definedName name="FuelReqMeasu" localSheetId="2">#REF!</definedName>
    <definedName name="FuelReqMeasu" localSheetId="3">#REF!</definedName>
    <definedName name="FuelReqMeasu" localSheetId="4">#REF!</definedName>
    <definedName name="FuelReqMeasu" localSheetId="12">#REF!</definedName>
    <definedName name="FuelReqMeasu">#REF!</definedName>
    <definedName name="FuelReqMeasures" localSheetId="15">#REF!</definedName>
    <definedName name="FuelReqMeasures" localSheetId="2">#REF!</definedName>
    <definedName name="FuelReqMeasures" localSheetId="3">#REF!</definedName>
    <definedName name="FuelReqMeasures" localSheetId="4">#REF!</definedName>
    <definedName name="FuelReqMeasures" localSheetId="12">#REF!</definedName>
    <definedName name="FuelReqMeasures">#REF!</definedName>
    <definedName name="FuelTranspo" localSheetId="15">#REF!</definedName>
    <definedName name="FuelTranspo" localSheetId="2">#REF!</definedName>
    <definedName name="FuelTranspo" localSheetId="3">#REF!</definedName>
    <definedName name="FuelTranspo" localSheetId="4">#REF!</definedName>
    <definedName name="FuelTranspo" localSheetId="12">#REF!</definedName>
    <definedName name="FuelTranspo">#REF!</definedName>
    <definedName name="FuelType" localSheetId="15">#REF!</definedName>
    <definedName name="FuelType" localSheetId="2">#REF!</definedName>
    <definedName name="FuelType" localSheetId="3">#REF!</definedName>
    <definedName name="FuelType" localSheetId="4">#REF!</definedName>
    <definedName name="FuelType" localSheetId="12">#REF!</definedName>
    <definedName name="FuelType">#REF!</definedName>
    <definedName name="idunno" localSheetId="3">'1. Proposal Content Checklist'!#REF!</definedName>
    <definedName name="idunno" localSheetId="4">'1. Proposal Content Checklist'!#REF!</definedName>
    <definedName name="idunno" localSheetId="12">'1.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2">'1. Proposal Content Checklist'!#REF!</definedName>
    <definedName name="k">'1. Proposal Content Checklist'!#REF!</definedName>
    <definedName name="leavemealone" localSheetId="3">#REF!</definedName>
    <definedName name="leavemealone" localSheetId="4">#REF!</definedName>
    <definedName name="leavemealone" localSheetId="12">#REF!</definedName>
    <definedName name="leavemealone">#REF!</definedName>
    <definedName name="Phone" localSheetId="15">#REF!</definedName>
    <definedName name="Phone" localSheetId="2">#REF!</definedName>
    <definedName name="Phone" localSheetId="3">#REF!</definedName>
    <definedName name="Phone" localSheetId="4">#REF!</definedName>
    <definedName name="Phone" localSheetId="12">#REF!</definedName>
    <definedName name="Phone">#REF!</definedName>
    <definedName name="Phone1" localSheetId="15">'10. Bid Certification&amp; Contacts'!#REF!</definedName>
    <definedName name="Phone1" localSheetId="2">'2a. Commercial Details'!#REF!</definedName>
    <definedName name="Phone1" localSheetId="3">'2b. Offer Details'!#REF!</definedName>
    <definedName name="Phone1" localSheetId="4">'1. Proposal Content Checklist'!#REF!</definedName>
    <definedName name="Phone1" localSheetId="12">'1. Proposal Content Checklist'!#REF!</definedName>
    <definedName name="Phone1">'1. Proposal Content Checklist'!#REF!</definedName>
    <definedName name="Phone2" localSheetId="15">'10. Bid Certification&amp; Contacts'!#REF!</definedName>
    <definedName name="Phone2" localSheetId="2">'2a. Commercial Details'!#REF!</definedName>
    <definedName name="Phone2" localSheetId="3">'2b. Offer Details'!#REF!</definedName>
    <definedName name="Phone2" localSheetId="4">'1. Proposal Content Checklist'!#REF!</definedName>
    <definedName name="Phone2" localSheetId="12">'1. Proposal Content Checklist'!#REF!</definedName>
    <definedName name="Phone2">'1. Proposal Content Checklist'!#REF!</definedName>
    <definedName name="_xlnm.Print_Area" localSheetId="1">'1. Proposal Content Checklist'!$A$1:$F$113</definedName>
    <definedName name="_xlnm.Print_Area" localSheetId="15">'10. Bid Certification&amp; Contacts'!$A$1:$D$69</definedName>
    <definedName name="_xlnm.Print_Area" localSheetId="2">'2a. Commercial Details'!$A$1:$M$80</definedName>
    <definedName name="_xlnm.Print_Area" localSheetId="3">'2b. Offer Details'!$A$1:$K$162</definedName>
    <definedName name="_xlnm.Print_Area" localSheetId="4">'3. Facility'!$A$1:$J$146</definedName>
    <definedName name="_xlnm.Print_Area" localSheetId="9">'5a. Energy Output (8760)'!$A$1:$D$72</definedName>
    <definedName name="_xlnm.Print_Area" localSheetId="10">'5b. Solar Irradiance (8760)'!$A$1:$D$65</definedName>
    <definedName name="_xlnm.Print_Area" localSheetId="11">'6. Interconnection'!$A$1:$G$122</definedName>
    <definedName name="_xlnm.Print_Area" localSheetId="12">'7. Development - Details'!$A$1:$J$61</definedName>
    <definedName name="_xlnm.Print_Area" localSheetId="14">'9. Ownership - Operating Costs'!$A$1:$AO$1499</definedName>
    <definedName name="_xlnm.Print_Area" localSheetId="0">'Instructions for Respondents'!$B$2:$G$43</definedName>
    <definedName name="ProductType" localSheetId="15">#REF!</definedName>
    <definedName name="ProductType" localSheetId="2">#REF!</definedName>
    <definedName name="ProductType" localSheetId="3">#REF!</definedName>
    <definedName name="ProductType" localSheetId="4">#REF!</definedName>
    <definedName name="ProductType" localSheetId="12">#REF!</definedName>
    <definedName name="ProductType">#REF!</definedName>
    <definedName name="ProjectName" localSheetId="15">'10. Bid Certification&amp; Contacts'!#REF!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2">'1. Proposal Content Checklist'!#REF!</definedName>
    <definedName name="ProjectName">'1. Proposal Content Checklist'!#REF!</definedName>
    <definedName name="ProjectStatus">#REF!</definedName>
    <definedName name="ProjectType" localSheetId="15">#REF!</definedName>
    <definedName name="ProjectType" localSheetId="2">#REF!</definedName>
    <definedName name="ProjectType" localSheetId="3">#REF!</definedName>
    <definedName name="ProjectType" localSheetId="4">#REF!</definedName>
    <definedName name="ProjectType" localSheetId="12">#REF!</definedName>
    <definedName name="ProjectType">#REF!</definedName>
    <definedName name="ProjStat" localSheetId="15">#REF!</definedName>
    <definedName name="ProjStat" localSheetId="2">#REF!</definedName>
    <definedName name="ProjStat" localSheetId="3">#REF!</definedName>
    <definedName name="ProjStat" localSheetId="4">#REF!</definedName>
    <definedName name="ProjStat" localSheetId="12">#REF!</definedName>
    <definedName name="ProjStat">#REF!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9" hidden="1">2</definedName>
    <definedName name="solver_typ" localSheetId="10" hidden="1">2</definedName>
    <definedName name="solver_typ" localSheetId="11" hidden="1">2</definedName>
    <definedName name="solver_typ" localSheetId="13" hidden="1">2</definedName>
    <definedName name="solver_typ" localSheetId="14"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9" hidden="1">17</definedName>
    <definedName name="solver_ver" localSheetId="10" hidden="1">17</definedName>
    <definedName name="solver_ver" localSheetId="11" hidden="1">17</definedName>
    <definedName name="solver_ver" localSheetId="13" hidden="1">17</definedName>
    <definedName name="solver_ver" localSheetId="14" hidden="1">17</definedName>
    <definedName name="StateFields">#REF!</definedName>
    <definedName name="StateFieldsContact">#REF!</definedName>
    <definedName name="StateFieldsProject">#REF!</definedName>
    <definedName name="StateProv1" localSheetId="15">'10. Bid Certification&amp; Contacts'!#REF!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2">'1. Proposal Content Checklist'!#REF!</definedName>
    <definedName name="StateProv1">'1. Proposal Content Checklist'!#REF!</definedName>
    <definedName name="StateProv2" localSheetId="15">'10. Bid Certification&amp; Contacts'!#REF!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2">'1. Proposal Content Checklist'!#REF!</definedName>
    <definedName name="StateProv2">'1. Proposal Content Checklist'!#REF!</definedName>
    <definedName name="stop" localSheetId="3">'1. Proposal Content Checklist'!#REF!</definedName>
    <definedName name="stop" localSheetId="4">'1. Proposal Content Checklist'!#REF!</definedName>
    <definedName name="stop" localSheetId="12">'1. Proposal Content Checklist'!#REF!</definedName>
    <definedName name="stop">'1. Proposal Content Checklist'!#REF!</definedName>
    <definedName name="stopit" localSheetId="3">#REF!</definedName>
    <definedName name="stopit" localSheetId="4">#REF!</definedName>
    <definedName name="stopit" localSheetId="12">#REF!</definedName>
    <definedName name="stopit">#REF!</definedName>
    <definedName name="TechType" localSheetId="15">#REF!</definedName>
    <definedName name="TechType" localSheetId="2">#REF!</definedName>
    <definedName name="TechType" localSheetId="3">#REF!</definedName>
    <definedName name="TechType" localSheetId="4">#REF!</definedName>
    <definedName name="TechType" localSheetId="12">#REF!</definedName>
    <definedName name="TechType">#REF!</definedName>
    <definedName name="TransJump" localSheetId="15">#REF!</definedName>
    <definedName name="TransJump" localSheetId="3">#REF!</definedName>
    <definedName name="TransJump" localSheetId="4">#REF!</definedName>
    <definedName name="TransJump" localSheetId="12">#REF!</definedName>
    <definedName name="TransJump">#REF!</definedName>
    <definedName name="wtop" localSheetId="3">'1. Proposal Content Checklist'!#REF!</definedName>
    <definedName name="wtop" localSheetId="4">'1. Proposal Content Checklist'!#REF!</definedName>
    <definedName name="wtop" localSheetId="12">'1. Proposal Content Checklist'!#REF!</definedName>
    <definedName name="wtop">'1. Proposal Content Checklist'!#REF!</definedName>
    <definedName name="wuit" localSheetId="3">#REF!</definedName>
    <definedName name="wuit" localSheetId="4">#REF!</definedName>
    <definedName name="wuit" localSheetId="12">#REF!</definedName>
    <definedName name="wuit">#REF!</definedName>
    <definedName name="Zip1" localSheetId="15">'10. Bid Certification&amp; Contacts'!#REF!</definedName>
    <definedName name="Zip1" localSheetId="2">'2a. Commercial Details'!#REF!</definedName>
    <definedName name="Zip1" localSheetId="3">'2b. Offer Details'!#REF!</definedName>
    <definedName name="Zip1" localSheetId="4">'1. Proposal Content Checklist'!#REF!</definedName>
    <definedName name="Zip1" localSheetId="12">'1. Proposal Content Checklist'!#REF!</definedName>
    <definedName name="Zip1">'1. Proposal Content Checklist'!#REF!</definedName>
    <definedName name="Zip2" localSheetId="2">'2a. Commercial Details'!#REF!</definedName>
    <definedName name="Zip2" localSheetId="3">'2b. Offer Details'!#REF!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53" i="58" l="1"/>
  <c r="M53" i="58"/>
  <c r="L53" i="58"/>
  <c r="K53" i="58"/>
  <c r="M52" i="58"/>
  <c r="L52" i="58"/>
  <c r="K52" i="58"/>
  <c r="Q52" i="58" s="1"/>
  <c r="Y37" i="61"/>
  <c r="N37" i="61"/>
  <c r="M37" i="61"/>
  <c r="L37" i="61"/>
  <c r="R37" i="61" s="1"/>
  <c r="N36" i="61"/>
  <c r="M36" i="61"/>
  <c r="L36" i="61"/>
  <c r="R36" i="61" s="1"/>
  <c r="Z148" i="60"/>
  <c r="S148" i="60"/>
  <c r="R148" i="60"/>
  <c r="Q148" i="60"/>
  <c r="Z147" i="60"/>
  <c r="S147" i="60"/>
  <c r="R147" i="60"/>
  <c r="Q147" i="60"/>
  <c r="W147" i="60" s="1"/>
  <c r="Z146" i="60"/>
  <c r="S146" i="60"/>
  <c r="R146" i="60"/>
  <c r="Q146" i="60"/>
  <c r="Z145" i="60"/>
  <c r="S145" i="60"/>
  <c r="R145" i="60"/>
  <c r="Q145" i="60"/>
  <c r="Z144" i="60"/>
  <c r="S144" i="60"/>
  <c r="R144" i="60"/>
  <c r="Q144" i="60"/>
  <c r="Z143" i="60"/>
  <c r="S143" i="60"/>
  <c r="R143" i="60"/>
  <c r="Q143" i="60"/>
  <c r="Q53" i="58" l="1"/>
  <c r="W143" i="60"/>
  <c r="W145" i="60"/>
  <c r="W144" i="60"/>
  <c r="W146" i="60"/>
  <c r="W148" i="60"/>
  <c r="Z141" i="60"/>
  <c r="Z140" i="60"/>
  <c r="Z139" i="60"/>
  <c r="Z138" i="60"/>
  <c r="Z137" i="60"/>
  <c r="Z136" i="60"/>
  <c r="Z135" i="60"/>
  <c r="Z133" i="60"/>
  <c r="Z132" i="60"/>
  <c r="Z131" i="60"/>
  <c r="Z130" i="60"/>
  <c r="Z129" i="60"/>
  <c r="Z128" i="60"/>
  <c r="Z127" i="60"/>
  <c r="Z125" i="60"/>
  <c r="Z124" i="60"/>
  <c r="Z123" i="60"/>
  <c r="Z122" i="60"/>
  <c r="Z121" i="60"/>
  <c r="Z120" i="60"/>
  <c r="Z119" i="60"/>
  <c r="Z149" i="60"/>
  <c r="S149" i="60"/>
  <c r="R149" i="60"/>
  <c r="Q149" i="60"/>
  <c r="Q150" i="60"/>
  <c r="R150" i="60"/>
  <c r="S150" i="60"/>
  <c r="Z150" i="60"/>
  <c r="S140" i="60"/>
  <c r="R140" i="60"/>
  <c r="Q140" i="60"/>
  <c r="S139" i="60"/>
  <c r="R139" i="60"/>
  <c r="Q139" i="60"/>
  <c r="S138" i="60"/>
  <c r="R138" i="60"/>
  <c r="Q138" i="60"/>
  <c r="W138" i="60" s="1"/>
  <c r="S137" i="60"/>
  <c r="R137" i="60"/>
  <c r="Q137" i="60"/>
  <c r="S136" i="60"/>
  <c r="R136" i="60"/>
  <c r="Q136" i="60"/>
  <c r="S135" i="60"/>
  <c r="R135" i="60"/>
  <c r="Q135" i="60"/>
  <c r="S133" i="60"/>
  <c r="R133" i="60"/>
  <c r="Q133" i="60"/>
  <c r="S132" i="60"/>
  <c r="R132" i="60"/>
  <c r="Q132" i="60"/>
  <c r="S131" i="60"/>
  <c r="R131" i="60"/>
  <c r="Q131" i="60"/>
  <c r="S130" i="60"/>
  <c r="R130" i="60"/>
  <c r="Q130" i="60"/>
  <c r="S129" i="60"/>
  <c r="R129" i="60"/>
  <c r="Q129" i="60"/>
  <c r="S128" i="60"/>
  <c r="R128" i="60"/>
  <c r="Q128" i="60"/>
  <c r="S127" i="60"/>
  <c r="R127" i="60"/>
  <c r="Q127" i="60"/>
  <c r="S125" i="60"/>
  <c r="R125" i="60"/>
  <c r="Q125" i="60"/>
  <c r="W125" i="60" s="1"/>
  <c r="S124" i="60"/>
  <c r="R124" i="60"/>
  <c r="Q124" i="60"/>
  <c r="S123" i="60"/>
  <c r="R123" i="60"/>
  <c r="Q123" i="60"/>
  <c r="S122" i="60"/>
  <c r="R122" i="60"/>
  <c r="Q122" i="60"/>
  <c r="S121" i="60"/>
  <c r="R121" i="60"/>
  <c r="Q121" i="60"/>
  <c r="S120" i="60"/>
  <c r="R120" i="60"/>
  <c r="Q120" i="60"/>
  <c r="W120" i="60" s="1"/>
  <c r="S119" i="60"/>
  <c r="R119" i="60"/>
  <c r="Q119" i="60"/>
  <c r="Z117" i="60"/>
  <c r="S117" i="60"/>
  <c r="R117" i="60"/>
  <c r="Q117" i="60"/>
  <c r="Z116" i="60"/>
  <c r="S116" i="60"/>
  <c r="R116" i="60"/>
  <c r="Q116" i="60"/>
  <c r="W149" i="60" l="1"/>
  <c r="W150" i="60"/>
  <c r="W140" i="60"/>
  <c r="W135" i="60"/>
  <c r="W117" i="60"/>
  <c r="W122" i="60"/>
  <c r="W116" i="60"/>
  <c r="W130" i="60"/>
  <c r="W131" i="60"/>
  <c r="W137" i="60"/>
  <c r="W136" i="60"/>
  <c r="W119" i="60"/>
  <c r="W124" i="60"/>
  <c r="W129" i="60"/>
  <c r="W123" i="60"/>
  <c r="W132" i="60"/>
  <c r="W139" i="60"/>
  <c r="W133" i="60"/>
  <c r="W121" i="60"/>
  <c r="W127" i="60"/>
  <c r="W128" i="60"/>
  <c r="N48" i="1"/>
  <c r="T48" i="1" s="1"/>
  <c r="O48" i="1"/>
  <c r="P48" i="1"/>
  <c r="W48" i="1"/>
  <c r="N50" i="1"/>
  <c r="AB50" i="1" s="1"/>
  <c r="O50" i="1"/>
  <c r="P50" i="1"/>
  <c r="W50" i="1"/>
  <c r="N52" i="1"/>
  <c r="T52" i="1" s="1"/>
  <c r="O52" i="1"/>
  <c r="P52" i="1"/>
  <c r="W52" i="1"/>
  <c r="N54" i="1"/>
  <c r="T54" i="1" s="1"/>
  <c r="O54" i="1"/>
  <c r="P54" i="1"/>
  <c r="W54" i="1"/>
  <c r="N56" i="1"/>
  <c r="AB56" i="1" s="1"/>
  <c r="O56" i="1"/>
  <c r="P56" i="1"/>
  <c r="W56" i="1"/>
  <c r="N58" i="1"/>
  <c r="O58" i="1"/>
  <c r="P58" i="1"/>
  <c r="W58" i="1"/>
  <c r="N61" i="1"/>
  <c r="T61" i="1" s="1"/>
  <c r="O61" i="1"/>
  <c r="P61" i="1"/>
  <c r="W61" i="1"/>
  <c r="N63" i="1"/>
  <c r="T63" i="1" s="1"/>
  <c r="O63" i="1"/>
  <c r="P63" i="1"/>
  <c r="W63" i="1"/>
  <c r="N67" i="1"/>
  <c r="O67" i="1"/>
  <c r="P67" i="1"/>
  <c r="W67" i="1"/>
  <c r="N69" i="1"/>
  <c r="O69" i="1"/>
  <c r="P69" i="1"/>
  <c r="W69" i="1"/>
  <c r="N71" i="1"/>
  <c r="O71" i="1"/>
  <c r="P71" i="1"/>
  <c r="W71" i="1"/>
  <c r="N73" i="1"/>
  <c r="T73" i="1" s="1"/>
  <c r="O73" i="1"/>
  <c r="P73" i="1"/>
  <c r="W73" i="1"/>
  <c r="N76" i="1"/>
  <c r="T76" i="1" s="1"/>
  <c r="O76" i="1"/>
  <c r="P76" i="1"/>
  <c r="W76" i="1"/>
  <c r="N80" i="1"/>
  <c r="AB80" i="1" s="1"/>
  <c r="O80" i="1"/>
  <c r="P80" i="1"/>
  <c r="W80" i="1"/>
  <c r="N82" i="1"/>
  <c r="T82" i="1" s="1"/>
  <c r="O82" i="1"/>
  <c r="P82" i="1"/>
  <c r="W82" i="1"/>
  <c r="W27" i="1"/>
  <c r="W25" i="1"/>
  <c r="P25" i="1"/>
  <c r="N25" i="1"/>
  <c r="T25" i="1" s="1"/>
  <c r="T58" i="1" l="1"/>
  <c r="T56" i="1"/>
  <c r="T50" i="1"/>
  <c r="T80" i="1"/>
  <c r="T69" i="1"/>
  <c r="T71" i="1"/>
  <c r="T67" i="1"/>
  <c r="AB48" i="1"/>
  <c r="U7" i="61"/>
  <c r="N7" i="61"/>
  <c r="L7" i="61"/>
  <c r="R7" i="61" s="1"/>
  <c r="AB118" i="64"/>
  <c r="U118" i="64"/>
  <c r="T118" i="64"/>
  <c r="S118" i="64"/>
  <c r="AB116" i="64"/>
  <c r="U116" i="64"/>
  <c r="T116" i="64"/>
  <c r="S116" i="64"/>
  <c r="Y118" i="64" l="1"/>
  <c r="Y116" i="64"/>
  <c r="Z100" i="60"/>
  <c r="S100" i="60"/>
  <c r="R100" i="60"/>
  <c r="Q100" i="60"/>
  <c r="Z99" i="60"/>
  <c r="S99" i="60"/>
  <c r="R99" i="60"/>
  <c r="Q99" i="60"/>
  <c r="Z98" i="60"/>
  <c r="S98" i="60"/>
  <c r="R98" i="60"/>
  <c r="Q98" i="60"/>
  <c r="Z97" i="60"/>
  <c r="S97" i="60"/>
  <c r="R97" i="60"/>
  <c r="Q97" i="60"/>
  <c r="Z96" i="60"/>
  <c r="S96" i="60"/>
  <c r="R96" i="60"/>
  <c r="Q96" i="60"/>
  <c r="Z95" i="60"/>
  <c r="S95" i="60"/>
  <c r="R95" i="60"/>
  <c r="Q95" i="60"/>
  <c r="W96" i="60" l="1"/>
  <c r="W100" i="60"/>
  <c r="W95" i="60"/>
  <c r="W99" i="60"/>
  <c r="W98" i="60"/>
  <c r="W97" i="60"/>
  <c r="Q31" i="60" l="1"/>
  <c r="R31" i="60"/>
  <c r="S31" i="60"/>
  <c r="Z31" i="60"/>
  <c r="L8" i="77"/>
  <c r="R8" i="77" s="1"/>
  <c r="N8" i="77"/>
  <c r="U8" i="77"/>
  <c r="L9" i="77"/>
  <c r="R9" i="77" s="1"/>
  <c r="M9" i="77"/>
  <c r="N9" i="77"/>
  <c r="U9" i="77"/>
  <c r="L10" i="77"/>
  <c r="M10" i="77"/>
  <c r="N10" i="77"/>
  <c r="U10" i="77"/>
  <c r="L11" i="77"/>
  <c r="R11" i="77" s="1"/>
  <c r="M11" i="77"/>
  <c r="N11" i="77"/>
  <c r="L12" i="77"/>
  <c r="R12" i="77" s="1"/>
  <c r="M12" i="77"/>
  <c r="N12" i="77"/>
  <c r="L13" i="77"/>
  <c r="M13" i="77"/>
  <c r="N13" i="77"/>
  <c r="L14" i="77"/>
  <c r="M14" i="77"/>
  <c r="N14" i="77"/>
  <c r="L15" i="77"/>
  <c r="M15" i="77"/>
  <c r="N15" i="77"/>
  <c r="L16" i="77"/>
  <c r="M16" i="77"/>
  <c r="N16" i="77"/>
  <c r="L23" i="77"/>
  <c r="M23" i="77"/>
  <c r="N23" i="77"/>
  <c r="B24" i="77"/>
  <c r="B25" i="77" s="1"/>
  <c r="B26" i="77" s="1"/>
  <c r="B27" i="77" s="1"/>
  <c r="B28" i="77" s="1"/>
  <c r="B29" i="77" s="1"/>
  <c r="B30" i="77" s="1"/>
  <c r="B31" i="77" s="1"/>
  <c r="B32" i="77" s="1"/>
  <c r="B33" i="77" s="1"/>
  <c r="B34" i="77" s="1"/>
  <c r="B35" i="77" s="1"/>
  <c r="B36" i="77" s="1"/>
  <c r="B37" i="77" s="1"/>
  <c r="B38" i="77" s="1"/>
  <c r="B39" i="77" s="1"/>
  <c r="B40" i="77" s="1"/>
  <c r="B41" i="77" s="1"/>
  <c r="B42" i="77" s="1"/>
  <c r="B43" i="77" s="1"/>
  <c r="B44" i="77" s="1"/>
  <c r="B45" i="77" s="1"/>
  <c r="B46" i="77" s="1"/>
  <c r="B47" i="77" s="1"/>
  <c r="B48" i="77" s="1"/>
  <c r="B49" i="77" s="1"/>
  <c r="B50" i="77" s="1"/>
  <c r="B51" i="77" s="1"/>
  <c r="B52" i="77" s="1"/>
  <c r="B53" i="77" s="1"/>
  <c r="B54" i="77" s="1"/>
  <c r="B55" i="77" s="1"/>
  <c r="B56" i="77" s="1"/>
  <c r="B57" i="77" s="1"/>
  <c r="B58" i="77" s="1"/>
  <c r="B59" i="77" s="1"/>
  <c r="B60" i="77" s="1"/>
  <c r="B61" i="77" s="1"/>
  <c r="B62" i="77" s="1"/>
  <c r="B63" i="77" s="1"/>
  <c r="B64" i="77" s="1"/>
  <c r="B65" i="77" s="1"/>
  <c r="B66" i="77" s="1"/>
  <c r="B67" i="77" s="1"/>
  <c r="B68" i="77" s="1"/>
  <c r="B69" i="77" s="1"/>
  <c r="B70" i="77" s="1"/>
  <c r="B71" i="77" s="1"/>
  <c r="B72" i="77" s="1"/>
  <c r="B73" i="77" s="1"/>
  <c r="B74" i="77" s="1"/>
  <c r="B75" i="77" s="1"/>
  <c r="B76" i="77" s="1"/>
  <c r="B77" i="77" s="1"/>
  <c r="B78" i="77" s="1"/>
  <c r="B79" i="77" s="1"/>
  <c r="B80" i="77" s="1"/>
  <c r="B81" i="77" s="1"/>
  <c r="B82" i="77" s="1"/>
  <c r="B83" i="77" s="1"/>
  <c r="B84" i="77" s="1"/>
  <c r="B85" i="77" s="1"/>
  <c r="B86" i="77" s="1"/>
  <c r="B87" i="77" s="1"/>
  <c r="B88" i="77" s="1"/>
  <c r="B89" i="77" s="1"/>
  <c r="B90" i="77" s="1"/>
  <c r="B91" i="77" s="1"/>
  <c r="B92" i="77" s="1"/>
  <c r="B93" i="77" s="1"/>
  <c r="B94" i="77" s="1"/>
  <c r="B95" i="77" s="1"/>
  <c r="B96" i="77" s="1"/>
  <c r="B97" i="77" s="1"/>
  <c r="B98" i="77" s="1"/>
  <c r="B99" i="77" s="1"/>
  <c r="B100" i="77" s="1"/>
  <c r="B101" i="77" s="1"/>
  <c r="B102" i="77" s="1"/>
  <c r="B103" i="77" s="1"/>
  <c r="B104" i="77" s="1"/>
  <c r="B105" i="77" s="1"/>
  <c r="B106" i="77" s="1"/>
  <c r="B107" i="77" s="1"/>
  <c r="B108" i="77" s="1"/>
  <c r="B109" i="77" s="1"/>
  <c r="B110" i="77" s="1"/>
  <c r="B111" i="77" s="1"/>
  <c r="B112" i="77" s="1"/>
  <c r="B113" i="77" s="1"/>
  <c r="B114" i="77" s="1"/>
  <c r="B115" i="77" s="1"/>
  <c r="B116" i="77" s="1"/>
  <c r="B117" i="77" s="1"/>
  <c r="B118" i="77" s="1"/>
  <c r="B119" i="77" s="1"/>
  <c r="B120" i="77" s="1"/>
  <c r="B121" i="77" s="1"/>
  <c r="B122" i="77" s="1"/>
  <c r="B123" i="77" s="1"/>
  <c r="B124" i="77" s="1"/>
  <c r="B125" i="77" s="1"/>
  <c r="B126" i="77" s="1"/>
  <c r="B127" i="77" s="1"/>
  <c r="B128" i="77" s="1"/>
  <c r="B129" i="77" s="1"/>
  <c r="B130" i="77" s="1"/>
  <c r="B131" i="77" s="1"/>
  <c r="B132" i="77" s="1"/>
  <c r="B133" i="77" s="1"/>
  <c r="B134" i="77" s="1"/>
  <c r="B135" i="77" s="1"/>
  <c r="B136" i="77" s="1"/>
  <c r="B137" i="77" s="1"/>
  <c r="B138" i="77" s="1"/>
  <c r="B139" i="77" s="1"/>
  <c r="B140" i="77" s="1"/>
  <c r="B141" i="77" s="1"/>
  <c r="B142" i="77" s="1"/>
  <c r="B143" i="77" s="1"/>
  <c r="B144" i="77" s="1"/>
  <c r="B145" i="77" s="1"/>
  <c r="B146" i="77" s="1"/>
  <c r="B147" i="77" s="1"/>
  <c r="B148" i="77" s="1"/>
  <c r="B149" i="77" s="1"/>
  <c r="B150" i="77" s="1"/>
  <c r="B151" i="77" s="1"/>
  <c r="B152" i="77" s="1"/>
  <c r="B153" i="77" s="1"/>
  <c r="B154" i="77" s="1"/>
  <c r="B155" i="77" s="1"/>
  <c r="B156" i="77" s="1"/>
  <c r="B157" i="77" s="1"/>
  <c r="B158" i="77" s="1"/>
  <c r="B159" i="77" s="1"/>
  <c r="B160" i="77" s="1"/>
  <c r="B161" i="77" s="1"/>
  <c r="B162" i="77" s="1"/>
  <c r="B163" i="77" s="1"/>
  <c r="B164" i="77" s="1"/>
  <c r="B165" i="77" s="1"/>
  <c r="B166" i="77" s="1"/>
  <c r="B167" i="77" s="1"/>
  <c r="B168" i="77" s="1"/>
  <c r="B169" i="77" s="1"/>
  <c r="B170" i="77" s="1"/>
  <c r="B171" i="77" s="1"/>
  <c r="B172" i="77" s="1"/>
  <c r="B173" i="77" s="1"/>
  <c r="B174" i="77" s="1"/>
  <c r="B175" i="77" s="1"/>
  <c r="B176" i="77" s="1"/>
  <c r="B177" i="77" s="1"/>
  <c r="B178" i="77" s="1"/>
  <c r="B179" i="77" s="1"/>
  <c r="B180" i="77" s="1"/>
  <c r="B181" i="77" s="1"/>
  <c r="B182" i="77" s="1"/>
  <c r="B183" i="77" s="1"/>
  <c r="B184" i="77" s="1"/>
  <c r="B185" i="77" s="1"/>
  <c r="B186" i="77" s="1"/>
  <c r="B187" i="77" s="1"/>
  <c r="B188" i="77" s="1"/>
  <c r="B189" i="77" s="1"/>
  <c r="B190" i="77" s="1"/>
  <c r="B191" i="77" s="1"/>
  <c r="B192" i="77" s="1"/>
  <c r="B193" i="77" s="1"/>
  <c r="B194" i="77" s="1"/>
  <c r="B195" i="77" s="1"/>
  <c r="B196" i="77" s="1"/>
  <c r="B197" i="77" s="1"/>
  <c r="B198" i="77" s="1"/>
  <c r="B199" i="77" s="1"/>
  <c r="B200" i="77" s="1"/>
  <c r="B201" i="77" s="1"/>
  <c r="B202" i="77" s="1"/>
  <c r="B203" i="77" s="1"/>
  <c r="B204" i="77" s="1"/>
  <c r="B205" i="77" s="1"/>
  <c r="B206" i="77" s="1"/>
  <c r="B207" i="77" s="1"/>
  <c r="B208" i="77" s="1"/>
  <c r="B209" i="77" s="1"/>
  <c r="B210" i="77" s="1"/>
  <c r="B211" i="77" s="1"/>
  <c r="B212" i="77" s="1"/>
  <c r="B213" i="77" s="1"/>
  <c r="B214" i="77" s="1"/>
  <c r="B215" i="77" s="1"/>
  <c r="B216" i="77" s="1"/>
  <c r="B217" i="77" s="1"/>
  <c r="B218" i="77" s="1"/>
  <c r="B219" i="77" s="1"/>
  <c r="B220" i="77" s="1"/>
  <c r="B221" i="77" s="1"/>
  <c r="B222" i="77" s="1"/>
  <c r="B223" i="77" s="1"/>
  <c r="B224" i="77" s="1"/>
  <c r="B225" i="77" s="1"/>
  <c r="B226" i="77" s="1"/>
  <c r="B227" i="77" s="1"/>
  <c r="B228" i="77" s="1"/>
  <c r="B229" i="77" s="1"/>
  <c r="B230" i="77" s="1"/>
  <c r="B231" i="77" s="1"/>
  <c r="B232" i="77" s="1"/>
  <c r="B233" i="77" s="1"/>
  <c r="B234" i="77" s="1"/>
  <c r="B235" i="77" s="1"/>
  <c r="B236" i="77" s="1"/>
  <c r="B237" i="77" s="1"/>
  <c r="B238" i="77" s="1"/>
  <c r="B239" i="77" s="1"/>
  <c r="B240" i="77" s="1"/>
  <c r="B241" i="77" s="1"/>
  <c r="B242" i="77" s="1"/>
  <c r="B243" i="77" s="1"/>
  <c r="B244" i="77" s="1"/>
  <c r="B245" i="77" s="1"/>
  <c r="B246" i="77" s="1"/>
  <c r="B247" i="77" s="1"/>
  <c r="B248" i="77" s="1"/>
  <c r="B249" i="77" s="1"/>
  <c r="B250" i="77" s="1"/>
  <c r="B251" i="77" s="1"/>
  <c r="B252" i="77" s="1"/>
  <c r="B253" i="77" s="1"/>
  <c r="B254" i="77" s="1"/>
  <c r="B255" i="77" s="1"/>
  <c r="B256" i="77" s="1"/>
  <c r="B257" i="77" s="1"/>
  <c r="B258" i="77" s="1"/>
  <c r="B259" i="77" s="1"/>
  <c r="B260" i="77" s="1"/>
  <c r="B261" i="77" s="1"/>
  <c r="B262" i="77" s="1"/>
  <c r="B263" i="77" s="1"/>
  <c r="B264" i="77" s="1"/>
  <c r="B265" i="77" s="1"/>
  <c r="B266" i="77" s="1"/>
  <c r="B267" i="77" s="1"/>
  <c r="B268" i="77" s="1"/>
  <c r="B269" i="77" s="1"/>
  <c r="B270" i="77" s="1"/>
  <c r="B271" i="77" s="1"/>
  <c r="B272" i="77" s="1"/>
  <c r="B273" i="77" s="1"/>
  <c r="B274" i="77" s="1"/>
  <c r="B275" i="77" s="1"/>
  <c r="B276" i="77" s="1"/>
  <c r="B277" i="77" s="1"/>
  <c r="B278" i="77" s="1"/>
  <c r="B279" i="77" s="1"/>
  <c r="B280" i="77" s="1"/>
  <c r="B281" i="77" s="1"/>
  <c r="B282" i="77" s="1"/>
  <c r="B283" i="77" s="1"/>
  <c r="B284" i="77" s="1"/>
  <c r="B285" i="77" s="1"/>
  <c r="B286" i="77" s="1"/>
  <c r="B287" i="77" s="1"/>
  <c r="B288" i="77" s="1"/>
  <c r="B289" i="77" s="1"/>
  <c r="B290" i="77" s="1"/>
  <c r="B291" i="77" s="1"/>
  <c r="B292" i="77" s="1"/>
  <c r="B293" i="77" s="1"/>
  <c r="B294" i="77" s="1"/>
  <c r="B295" i="77" s="1"/>
  <c r="B296" i="77" s="1"/>
  <c r="B297" i="77" s="1"/>
  <c r="B298" i="77" s="1"/>
  <c r="B299" i="77" s="1"/>
  <c r="B300" i="77" s="1"/>
  <c r="B301" i="77" s="1"/>
  <c r="B302" i="77" s="1"/>
  <c r="B303" i="77" s="1"/>
  <c r="B304" i="77" s="1"/>
  <c r="B305" i="77" s="1"/>
  <c r="B306" i="77" s="1"/>
  <c r="B307" i="77" s="1"/>
  <c r="B308" i="77" s="1"/>
  <c r="B309" i="77" s="1"/>
  <c r="B310" i="77" s="1"/>
  <c r="B311" i="77" s="1"/>
  <c r="B312" i="77" s="1"/>
  <c r="B313" i="77" s="1"/>
  <c r="B314" i="77" s="1"/>
  <c r="B315" i="77" s="1"/>
  <c r="B316" i="77" s="1"/>
  <c r="B317" i="77" s="1"/>
  <c r="B318" i="77" s="1"/>
  <c r="B319" i="77" s="1"/>
  <c r="B320" i="77" s="1"/>
  <c r="B321" i="77" s="1"/>
  <c r="B322" i="77" s="1"/>
  <c r="B323" i="77" s="1"/>
  <c r="B324" i="77" s="1"/>
  <c r="B325" i="77" s="1"/>
  <c r="B326" i="77" s="1"/>
  <c r="B327" i="77" s="1"/>
  <c r="B328" i="77" s="1"/>
  <c r="B329" i="77" s="1"/>
  <c r="B330" i="77" s="1"/>
  <c r="B331" i="77" s="1"/>
  <c r="B332" i="77" s="1"/>
  <c r="B333" i="77" s="1"/>
  <c r="B334" i="77" s="1"/>
  <c r="B335" i="77" s="1"/>
  <c r="B336" i="77" s="1"/>
  <c r="B337" i="77" s="1"/>
  <c r="B338" i="77" s="1"/>
  <c r="B339" i="77" s="1"/>
  <c r="B340" i="77" s="1"/>
  <c r="B341" i="77" s="1"/>
  <c r="B342" i="77" s="1"/>
  <c r="B343" i="77" s="1"/>
  <c r="B344" i="77" s="1"/>
  <c r="B345" i="77" s="1"/>
  <c r="B346" i="77" s="1"/>
  <c r="B347" i="77" s="1"/>
  <c r="B348" i="77" s="1"/>
  <c r="B349" i="77" s="1"/>
  <c r="B350" i="77" s="1"/>
  <c r="B351" i="77" s="1"/>
  <c r="B352" i="77" s="1"/>
  <c r="B353" i="77" s="1"/>
  <c r="B354" i="77" s="1"/>
  <c r="B355" i="77" s="1"/>
  <c r="B356" i="77" s="1"/>
  <c r="B357" i="77" s="1"/>
  <c r="B358" i="77" s="1"/>
  <c r="B359" i="77" s="1"/>
  <c r="B360" i="77" s="1"/>
  <c r="B361" i="77" s="1"/>
  <c r="B362" i="77" s="1"/>
  <c r="B363" i="77" s="1"/>
  <c r="B364" i="77" s="1"/>
  <c r="B365" i="77" s="1"/>
  <c r="B366" i="77" s="1"/>
  <c r="B367" i="77" s="1"/>
  <c r="B368" i="77" s="1"/>
  <c r="B369" i="77" s="1"/>
  <c r="B370" i="77" s="1"/>
  <c r="B371" i="77" s="1"/>
  <c r="B372" i="77" s="1"/>
  <c r="B373" i="77" s="1"/>
  <c r="B374" i="77" s="1"/>
  <c r="B375" i="77" s="1"/>
  <c r="B376" i="77" s="1"/>
  <c r="B377" i="77" s="1"/>
  <c r="B378" i="77" s="1"/>
  <c r="B379" i="77" s="1"/>
  <c r="B380" i="77" s="1"/>
  <c r="B381" i="77" s="1"/>
  <c r="B382" i="77" s="1"/>
  <c r="B383" i="77" s="1"/>
  <c r="B384" i="77" s="1"/>
  <c r="B385" i="77" s="1"/>
  <c r="B386" i="77" s="1"/>
  <c r="B387" i="77" s="1"/>
  <c r="B388" i="77" s="1"/>
  <c r="B389" i="77" s="1"/>
  <c r="B390" i="77" s="1"/>
  <c r="B391" i="77" s="1"/>
  <c r="B392" i="77" s="1"/>
  <c r="B393" i="77" s="1"/>
  <c r="B394" i="77" s="1"/>
  <c r="B395" i="77" s="1"/>
  <c r="B396" i="77" s="1"/>
  <c r="B397" i="77" s="1"/>
  <c r="B398" i="77" s="1"/>
  <c r="B399" i="77" s="1"/>
  <c r="B400" i="77" s="1"/>
  <c r="B401" i="77" s="1"/>
  <c r="B402" i="77" s="1"/>
  <c r="B403" i="77" s="1"/>
  <c r="B404" i="77" s="1"/>
  <c r="B405" i="77" s="1"/>
  <c r="B406" i="77" s="1"/>
  <c r="B407" i="77" s="1"/>
  <c r="B408" i="77" s="1"/>
  <c r="B409" i="77" s="1"/>
  <c r="B410" i="77" s="1"/>
  <c r="B411" i="77" s="1"/>
  <c r="B412" i="77" s="1"/>
  <c r="B413" i="77" s="1"/>
  <c r="B414" i="77" s="1"/>
  <c r="B415" i="77" s="1"/>
  <c r="B416" i="77" s="1"/>
  <c r="B417" i="77" s="1"/>
  <c r="B418" i="77" s="1"/>
  <c r="B419" i="77" s="1"/>
  <c r="B420" i="77" s="1"/>
  <c r="B421" i="77" s="1"/>
  <c r="B422" i="77" s="1"/>
  <c r="B423" i="77" s="1"/>
  <c r="B424" i="77" s="1"/>
  <c r="B425" i="77" s="1"/>
  <c r="B426" i="77" s="1"/>
  <c r="B427" i="77" s="1"/>
  <c r="B428" i="77" s="1"/>
  <c r="B429" i="77" s="1"/>
  <c r="B430" i="77" s="1"/>
  <c r="B431" i="77" s="1"/>
  <c r="B432" i="77" s="1"/>
  <c r="B433" i="77" s="1"/>
  <c r="B434" i="77" s="1"/>
  <c r="B435" i="77" s="1"/>
  <c r="B436" i="77" s="1"/>
  <c r="B437" i="77" s="1"/>
  <c r="B438" i="77" s="1"/>
  <c r="B439" i="77" s="1"/>
  <c r="B440" i="77" s="1"/>
  <c r="B441" i="77" s="1"/>
  <c r="B442" i="77" s="1"/>
  <c r="B443" i="77" s="1"/>
  <c r="B444" i="77" s="1"/>
  <c r="B445" i="77" s="1"/>
  <c r="B446" i="77" s="1"/>
  <c r="B447" i="77" s="1"/>
  <c r="B448" i="77" s="1"/>
  <c r="B449" i="77" s="1"/>
  <c r="B450" i="77" s="1"/>
  <c r="B451" i="77" s="1"/>
  <c r="B452" i="77" s="1"/>
  <c r="B453" i="77" s="1"/>
  <c r="B454" i="77" s="1"/>
  <c r="B455" i="77" s="1"/>
  <c r="B456" i="77" s="1"/>
  <c r="B457" i="77" s="1"/>
  <c r="B458" i="77" s="1"/>
  <c r="B459" i="77" s="1"/>
  <c r="B460" i="77" s="1"/>
  <c r="B461" i="77" s="1"/>
  <c r="B462" i="77" s="1"/>
  <c r="B463" i="77" s="1"/>
  <c r="B464" i="77" s="1"/>
  <c r="B465" i="77" s="1"/>
  <c r="B466" i="77" s="1"/>
  <c r="B467" i="77" s="1"/>
  <c r="B468" i="77" s="1"/>
  <c r="B469" i="77" s="1"/>
  <c r="B470" i="77" s="1"/>
  <c r="B471" i="77" s="1"/>
  <c r="B472" i="77" s="1"/>
  <c r="B473" i="77" s="1"/>
  <c r="B474" i="77" s="1"/>
  <c r="B475" i="77" s="1"/>
  <c r="B476" i="77" s="1"/>
  <c r="B477" i="77" s="1"/>
  <c r="B478" i="77" s="1"/>
  <c r="B479" i="77" s="1"/>
  <c r="B480" i="77" s="1"/>
  <c r="B481" i="77" s="1"/>
  <c r="B482" i="77" s="1"/>
  <c r="B483" i="77" s="1"/>
  <c r="B484" i="77" s="1"/>
  <c r="B485" i="77" s="1"/>
  <c r="B486" i="77" s="1"/>
  <c r="B487" i="77" s="1"/>
  <c r="B488" i="77" s="1"/>
  <c r="B489" i="77" s="1"/>
  <c r="B490" i="77" s="1"/>
  <c r="B491" i="77" s="1"/>
  <c r="B492" i="77" s="1"/>
  <c r="B493" i="77" s="1"/>
  <c r="B494" i="77" s="1"/>
  <c r="B495" i="77" s="1"/>
  <c r="B496" i="77" s="1"/>
  <c r="B497" i="77" s="1"/>
  <c r="B498" i="77" s="1"/>
  <c r="B499" i="77" s="1"/>
  <c r="B500" i="77" s="1"/>
  <c r="B501" i="77" s="1"/>
  <c r="B502" i="77" s="1"/>
  <c r="B503" i="77" s="1"/>
  <c r="B504" i="77" s="1"/>
  <c r="B505" i="77" s="1"/>
  <c r="B506" i="77" s="1"/>
  <c r="B507" i="77" s="1"/>
  <c r="B508" i="77" s="1"/>
  <c r="B509" i="77" s="1"/>
  <c r="B510" i="77" s="1"/>
  <c r="B511" i="77" s="1"/>
  <c r="B512" i="77" s="1"/>
  <c r="B513" i="77" s="1"/>
  <c r="B514" i="77" s="1"/>
  <c r="B515" i="77" s="1"/>
  <c r="B516" i="77" s="1"/>
  <c r="B517" i="77" s="1"/>
  <c r="B518" i="77" s="1"/>
  <c r="B519" i="77" s="1"/>
  <c r="B520" i="77" s="1"/>
  <c r="B521" i="77" s="1"/>
  <c r="B522" i="77" s="1"/>
  <c r="B523" i="77" s="1"/>
  <c r="B524" i="77" s="1"/>
  <c r="B525" i="77" s="1"/>
  <c r="B526" i="77" s="1"/>
  <c r="B527" i="77" s="1"/>
  <c r="B528" i="77" s="1"/>
  <c r="B529" i="77" s="1"/>
  <c r="B530" i="77" s="1"/>
  <c r="B531" i="77" s="1"/>
  <c r="B532" i="77" s="1"/>
  <c r="B533" i="77" s="1"/>
  <c r="B534" i="77" s="1"/>
  <c r="B535" i="77" s="1"/>
  <c r="B536" i="77" s="1"/>
  <c r="B537" i="77" s="1"/>
  <c r="B538" i="77" s="1"/>
  <c r="B539" i="77" s="1"/>
  <c r="B540" i="77" s="1"/>
  <c r="B541" i="77" s="1"/>
  <c r="B542" i="77" s="1"/>
  <c r="B543" i="77" s="1"/>
  <c r="B544" i="77" s="1"/>
  <c r="B545" i="77" s="1"/>
  <c r="B546" i="77" s="1"/>
  <c r="B547" i="77" s="1"/>
  <c r="B548" i="77" s="1"/>
  <c r="B549" i="77" s="1"/>
  <c r="B550" i="77" s="1"/>
  <c r="B551" i="77" s="1"/>
  <c r="B552" i="77" s="1"/>
  <c r="B553" i="77" s="1"/>
  <c r="B554" i="77" s="1"/>
  <c r="B555" i="77" s="1"/>
  <c r="B556" i="77" s="1"/>
  <c r="B557" i="77" s="1"/>
  <c r="B558" i="77" s="1"/>
  <c r="B559" i="77" s="1"/>
  <c r="B560" i="77" s="1"/>
  <c r="B561" i="77" s="1"/>
  <c r="B562" i="77" s="1"/>
  <c r="B563" i="77" s="1"/>
  <c r="B564" i="77" s="1"/>
  <c r="B565" i="77" s="1"/>
  <c r="B566" i="77" s="1"/>
  <c r="B567" i="77" s="1"/>
  <c r="B568" i="77" s="1"/>
  <c r="B569" i="77" s="1"/>
  <c r="B570" i="77" s="1"/>
  <c r="B571" i="77" s="1"/>
  <c r="B572" i="77" s="1"/>
  <c r="B573" i="77" s="1"/>
  <c r="B574" i="77" s="1"/>
  <c r="B575" i="77" s="1"/>
  <c r="B576" i="77" s="1"/>
  <c r="B577" i="77" s="1"/>
  <c r="B578" i="77" s="1"/>
  <c r="B579" i="77" s="1"/>
  <c r="B580" i="77" s="1"/>
  <c r="B581" i="77" s="1"/>
  <c r="B582" i="77" s="1"/>
  <c r="B583" i="77" s="1"/>
  <c r="B584" i="77" s="1"/>
  <c r="B585" i="77" s="1"/>
  <c r="B586" i="77" s="1"/>
  <c r="B587" i="77" s="1"/>
  <c r="B588" i="77" s="1"/>
  <c r="B589" i="77" s="1"/>
  <c r="B590" i="77" s="1"/>
  <c r="B591" i="77" s="1"/>
  <c r="B592" i="77" s="1"/>
  <c r="B593" i="77" s="1"/>
  <c r="B594" i="77" s="1"/>
  <c r="B595" i="77" s="1"/>
  <c r="B596" i="77" s="1"/>
  <c r="B597" i="77" s="1"/>
  <c r="B598" i="77" s="1"/>
  <c r="B599" i="77" s="1"/>
  <c r="B600" i="77" s="1"/>
  <c r="B601" i="77" s="1"/>
  <c r="B602" i="77" s="1"/>
  <c r="B603" i="77" s="1"/>
  <c r="B604" i="77" s="1"/>
  <c r="B605" i="77" s="1"/>
  <c r="B606" i="77" s="1"/>
  <c r="B607" i="77" s="1"/>
  <c r="B608" i="77" s="1"/>
  <c r="B609" i="77" s="1"/>
  <c r="B610" i="77" s="1"/>
  <c r="B611" i="77" s="1"/>
  <c r="B612" i="77" s="1"/>
  <c r="B613" i="77" s="1"/>
  <c r="B614" i="77" s="1"/>
  <c r="B615" i="77" s="1"/>
  <c r="B616" i="77" s="1"/>
  <c r="B617" i="77" s="1"/>
  <c r="B618" i="77" s="1"/>
  <c r="B619" i="77" s="1"/>
  <c r="B620" i="77" s="1"/>
  <c r="B621" i="77" s="1"/>
  <c r="B622" i="77" s="1"/>
  <c r="B623" i="77" s="1"/>
  <c r="B624" i="77" s="1"/>
  <c r="B625" i="77" s="1"/>
  <c r="B626" i="77" s="1"/>
  <c r="B627" i="77" s="1"/>
  <c r="B628" i="77" s="1"/>
  <c r="B629" i="77" s="1"/>
  <c r="B630" i="77" s="1"/>
  <c r="B631" i="77" s="1"/>
  <c r="B632" i="77" s="1"/>
  <c r="B633" i="77" s="1"/>
  <c r="B634" i="77" s="1"/>
  <c r="B635" i="77" s="1"/>
  <c r="B636" i="77" s="1"/>
  <c r="B637" i="77" s="1"/>
  <c r="B638" i="77" s="1"/>
  <c r="B639" i="77" s="1"/>
  <c r="B640" i="77" s="1"/>
  <c r="B641" i="77" s="1"/>
  <c r="B642" i="77" s="1"/>
  <c r="B643" i="77" s="1"/>
  <c r="B644" i="77" s="1"/>
  <c r="B645" i="77" s="1"/>
  <c r="B646" i="77" s="1"/>
  <c r="B647" i="77" s="1"/>
  <c r="B648" i="77" s="1"/>
  <c r="B649" i="77" s="1"/>
  <c r="B650" i="77" s="1"/>
  <c r="B651" i="77" s="1"/>
  <c r="B652" i="77" s="1"/>
  <c r="B653" i="77" s="1"/>
  <c r="B654" i="77" s="1"/>
  <c r="B655" i="77" s="1"/>
  <c r="B656" i="77" s="1"/>
  <c r="B657" i="77" s="1"/>
  <c r="B658" i="77" s="1"/>
  <c r="B659" i="77" s="1"/>
  <c r="B660" i="77" s="1"/>
  <c r="B661" i="77" s="1"/>
  <c r="B662" i="77" s="1"/>
  <c r="B663" i="77" s="1"/>
  <c r="B664" i="77" s="1"/>
  <c r="B665" i="77" s="1"/>
  <c r="B666" i="77" s="1"/>
  <c r="B667" i="77" s="1"/>
  <c r="B668" i="77" s="1"/>
  <c r="B669" i="77" s="1"/>
  <c r="B670" i="77" s="1"/>
  <c r="B671" i="77" s="1"/>
  <c r="B672" i="77" s="1"/>
  <c r="B673" i="77" s="1"/>
  <c r="B674" i="77" s="1"/>
  <c r="B675" i="77" s="1"/>
  <c r="B676" i="77" s="1"/>
  <c r="B677" i="77" s="1"/>
  <c r="B678" i="77" s="1"/>
  <c r="B679" i="77" s="1"/>
  <c r="B680" i="77" s="1"/>
  <c r="B681" i="77" s="1"/>
  <c r="B682" i="77" s="1"/>
  <c r="B683" i="77" s="1"/>
  <c r="B684" i="77" s="1"/>
  <c r="B685" i="77" s="1"/>
  <c r="B686" i="77" s="1"/>
  <c r="B687" i="77" s="1"/>
  <c r="B688" i="77" s="1"/>
  <c r="B689" i="77" s="1"/>
  <c r="B690" i="77" s="1"/>
  <c r="B691" i="77" s="1"/>
  <c r="B692" i="77" s="1"/>
  <c r="B693" i="77" s="1"/>
  <c r="B694" i="77" s="1"/>
  <c r="B695" i="77" s="1"/>
  <c r="B696" i="77" s="1"/>
  <c r="B697" i="77" s="1"/>
  <c r="B698" i="77" s="1"/>
  <c r="B699" i="77" s="1"/>
  <c r="B700" i="77" s="1"/>
  <c r="B701" i="77" s="1"/>
  <c r="B702" i="77" s="1"/>
  <c r="B703" i="77" s="1"/>
  <c r="B704" i="77" s="1"/>
  <c r="B705" i="77" s="1"/>
  <c r="B706" i="77" s="1"/>
  <c r="B707" i="77" s="1"/>
  <c r="B708" i="77" s="1"/>
  <c r="B709" i="77" s="1"/>
  <c r="B710" i="77" s="1"/>
  <c r="B711" i="77" s="1"/>
  <c r="B712" i="77" s="1"/>
  <c r="B713" i="77" s="1"/>
  <c r="B714" i="77" s="1"/>
  <c r="B715" i="77" s="1"/>
  <c r="B716" i="77" s="1"/>
  <c r="B717" i="77" s="1"/>
  <c r="B718" i="77" s="1"/>
  <c r="B719" i="77" s="1"/>
  <c r="B720" i="77" s="1"/>
  <c r="B721" i="77" s="1"/>
  <c r="B722" i="77" s="1"/>
  <c r="B723" i="77" s="1"/>
  <c r="B724" i="77" s="1"/>
  <c r="B725" i="77" s="1"/>
  <c r="B726" i="77" s="1"/>
  <c r="B727" i="77" s="1"/>
  <c r="B728" i="77" s="1"/>
  <c r="B729" i="77" s="1"/>
  <c r="B730" i="77" s="1"/>
  <c r="B731" i="77" s="1"/>
  <c r="B732" i="77" s="1"/>
  <c r="B733" i="77" s="1"/>
  <c r="B734" i="77" s="1"/>
  <c r="B735" i="77" s="1"/>
  <c r="B736" i="77" s="1"/>
  <c r="B737" i="77" s="1"/>
  <c r="B738" i="77" s="1"/>
  <c r="B739" i="77" s="1"/>
  <c r="B740" i="77" s="1"/>
  <c r="B741" i="77" s="1"/>
  <c r="B742" i="77" s="1"/>
  <c r="B743" i="77" s="1"/>
  <c r="B744" i="77" s="1"/>
  <c r="B745" i="77" s="1"/>
  <c r="B746" i="77" s="1"/>
  <c r="B747" i="77" s="1"/>
  <c r="B748" i="77" s="1"/>
  <c r="B749" i="77" s="1"/>
  <c r="B750" i="77" s="1"/>
  <c r="B751" i="77" s="1"/>
  <c r="B752" i="77" s="1"/>
  <c r="B753" i="77" s="1"/>
  <c r="B754" i="77" s="1"/>
  <c r="B755" i="77" s="1"/>
  <c r="B756" i="77" s="1"/>
  <c r="B757" i="77" s="1"/>
  <c r="B758" i="77" s="1"/>
  <c r="B759" i="77" s="1"/>
  <c r="B760" i="77" s="1"/>
  <c r="B761" i="77" s="1"/>
  <c r="B762" i="77" s="1"/>
  <c r="B763" i="77" s="1"/>
  <c r="B764" i="77" s="1"/>
  <c r="B765" i="77" s="1"/>
  <c r="B766" i="77" s="1"/>
  <c r="B767" i="77" s="1"/>
  <c r="B768" i="77" s="1"/>
  <c r="B769" i="77" s="1"/>
  <c r="B770" i="77" s="1"/>
  <c r="B771" i="77" s="1"/>
  <c r="B772" i="77" s="1"/>
  <c r="B773" i="77" s="1"/>
  <c r="B774" i="77" s="1"/>
  <c r="B775" i="77" s="1"/>
  <c r="B776" i="77" s="1"/>
  <c r="B777" i="77" s="1"/>
  <c r="B778" i="77" s="1"/>
  <c r="B779" i="77" s="1"/>
  <c r="B780" i="77" s="1"/>
  <c r="B781" i="77" s="1"/>
  <c r="B782" i="77" s="1"/>
  <c r="B783" i="77" s="1"/>
  <c r="B784" i="77" s="1"/>
  <c r="B785" i="77" s="1"/>
  <c r="B786" i="77" s="1"/>
  <c r="B787" i="77" s="1"/>
  <c r="B788" i="77" s="1"/>
  <c r="B789" i="77" s="1"/>
  <c r="B790" i="77" s="1"/>
  <c r="B791" i="77" s="1"/>
  <c r="B792" i="77" s="1"/>
  <c r="B793" i="77" s="1"/>
  <c r="B794" i="77" s="1"/>
  <c r="B795" i="77" s="1"/>
  <c r="B796" i="77" s="1"/>
  <c r="B797" i="77" s="1"/>
  <c r="B798" i="77" s="1"/>
  <c r="B799" i="77" s="1"/>
  <c r="B800" i="77" s="1"/>
  <c r="B801" i="77" s="1"/>
  <c r="B802" i="77" s="1"/>
  <c r="B803" i="77" s="1"/>
  <c r="B804" i="77" s="1"/>
  <c r="B805" i="77" s="1"/>
  <c r="B806" i="77" s="1"/>
  <c r="B807" i="77" s="1"/>
  <c r="B808" i="77" s="1"/>
  <c r="B809" i="77" s="1"/>
  <c r="B810" i="77" s="1"/>
  <c r="B811" i="77" s="1"/>
  <c r="B812" i="77" s="1"/>
  <c r="B813" i="77" s="1"/>
  <c r="B814" i="77" s="1"/>
  <c r="B815" i="77" s="1"/>
  <c r="B816" i="77" s="1"/>
  <c r="B817" i="77" s="1"/>
  <c r="B818" i="77" s="1"/>
  <c r="B819" i="77" s="1"/>
  <c r="B820" i="77" s="1"/>
  <c r="B821" i="77" s="1"/>
  <c r="B822" i="77" s="1"/>
  <c r="B823" i="77" s="1"/>
  <c r="B824" i="77" s="1"/>
  <c r="B825" i="77" s="1"/>
  <c r="B826" i="77" s="1"/>
  <c r="B827" i="77" s="1"/>
  <c r="B828" i="77" s="1"/>
  <c r="B829" i="77" s="1"/>
  <c r="B830" i="77" s="1"/>
  <c r="B831" i="77" s="1"/>
  <c r="B832" i="77" s="1"/>
  <c r="B833" i="77" s="1"/>
  <c r="B834" i="77" s="1"/>
  <c r="B835" i="77" s="1"/>
  <c r="B836" i="77" s="1"/>
  <c r="B837" i="77" s="1"/>
  <c r="B838" i="77" s="1"/>
  <c r="B839" i="77" s="1"/>
  <c r="B840" i="77" s="1"/>
  <c r="B841" i="77" s="1"/>
  <c r="B842" i="77" s="1"/>
  <c r="B843" i="77" s="1"/>
  <c r="B844" i="77" s="1"/>
  <c r="B845" i="77" s="1"/>
  <c r="B846" i="77" s="1"/>
  <c r="B847" i="77" s="1"/>
  <c r="B848" i="77" s="1"/>
  <c r="B849" i="77" s="1"/>
  <c r="B850" i="77" s="1"/>
  <c r="B851" i="77" s="1"/>
  <c r="B852" i="77" s="1"/>
  <c r="B853" i="77" s="1"/>
  <c r="B854" i="77" s="1"/>
  <c r="B855" i="77" s="1"/>
  <c r="B856" i="77" s="1"/>
  <c r="B857" i="77" s="1"/>
  <c r="B858" i="77" s="1"/>
  <c r="B859" i="77" s="1"/>
  <c r="B860" i="77" s="1"/>
  <c r="B861" i="77" s="1"/>
  <c r="B862" i="77" s="1"/>
  <c r="B863" i="77" s="1"/>
  <c r="B864" i="77" s="1"/>
  <c r="B865" i="77" s="1"/>
  <c r="B866" i="77" s="1"/>
  <c r="B867" i="77" s="1"/>
  <c r="B868" i="77" s="1"/>
  <c r="B869" i="77" s="1"/>
  <c r="B870" i="77" s="1"/>
  <c r="B871" i="77" s="1"/>
  <c r="B872" i="77" s="1"/>
  <c r="B873" i="77" s="1"/>
  <c r="B874" i="77" s="1"/>
  <c r="B875" i="77" s="1"/>
  <c r="B876" i="77" s="1"/>
  <c r="B877" i="77" s="1"/>
  <c r="B878" i="77" s="1"/>
  <c r="B879" i="77" s="1"/>
  <c r="B880" i="77" s="1"/>
  <c r="B881" i="77" s="1"/>
  <c r="B882" i="77" s="1"/>
  <c r="B883" i="77" s="1"/>
  <c r="B884" i="77" s="1"/>
  <c r="B885" i="77" s="1"/>
  <c r="B886" i="77" s="1"/>
  <c r="B887" i="77" s="1"/>
  <c r="B888" i="77" s="1"/>
  <c r="B889" i="77" s="1"/>
  <c r="B890" i="77" s="1"/>
  <c r="B891" i="77" s="1"/>
  <c r="B892" i="77" s="1"/>
  <c r="B893" i="77" s="1"/>
  <c r="B894" i="77" s="1"/>
  <c r="B895" i="77" s="1"/>
  <c r="B896" i="77" s="1"/>
  <c r="B897" i="77" s="1"/>
  <c r="B898" i="77" s="1"/>
  <c r="B899" i="77" s="1"/>
  <c r="B900" i="77" s="1"/>
  <c r="B901" i="77" s="1"/>
  <c r="B902" i="77" s="1"/>
  <c r="B903" i="77" s="1"/>
  <c r="B904" i="77" s="1"/>
  <c r="B905" i="77" s="1"/>
  <c r="B906" i="77" s="1"/>
  <c r="B907" i="77" s="1"/>
  <c r="B908" i="77" s="1"/>
  <c r="B909" i="77" s="1"/>
  <c r="B910" i="77" s="1"/>
  <c r="B911" i="77" s="1"/>
  <c r="B912" i="77" s="1"/>
  <c r="B913" i="77" s="1"/>
  <c r="B914" i="77" s="1"/>
  <c r="B915" i="77" s="1"/>
  <c r="B916" i="77" s="1"/>
  <c r="B917" i="77" s="1"/>
  <c r="B918" i="77" s="1"/>
  <c r="B919" i="77" s="1"/>
  <c r="B920" i="77" s="1"/>
  <c r="B921" i="77" s="1"/>
  <c r="B922" i="77" s="1"/>
  <c r="B923" i="77" s="1"/>
  <c r="B924" i="77" s="1"/>
  <c r="B925" i="77" s="1"/>
  <c r="B926" i="77" s="1"/>
  <c r="B927" i="77" s="1"/>
  <c r="B928" i="77" s="1"/>
  <c r="B929" i="77" s="1"/>
  <c r="B930" i="77" s="1"/>
  <c r="B931" i="77" s="1"/>
  <c r="B932" i="77" s="1"/>
  <c r="B933" i="77" s="1"/>
  <c r="B934" i="77" s="1"/>
  <c r="B935" i="77" s="1"/>
  <c r="B936" i="77" s="1"/>
  <c r="B937" i="77" s="1"/>
  <c r="B938" i="77" s="1"/>
  <c r="B939" i="77" s="1"/>
  <c r="B940" i="77" s="1"/>
  <c r="B941" i="77" s="1"/>
  <c r="B942" i="77" s="1"/>
  <c r="B943" i="77" s="1"/>
  <c r="B944" i="77" s="1"/>
  <c r="B945" i="77" s="1"/>
  <c r="B946" i="77" s="1"/>
  <c r="B947" i="77" s="1"/>
  <c r="B948" i="77" s="1"/>
  <c r="B949" i="77" s="1"/>
  <c r="B950" i="77" s="1"/>
  <c r="B951" i="77" s="1"/>
  <c r="B952" i="77" s="1"/>
  <c r="B953" i="77" s="1"/>
  <c r="B954" i="77" s="1"/>
  <c r="B955" i="77" s="1"/>
  <c r="B956" i="77" s="1"/>
  <c r="B957" i="77" s="1"/>
  <c r="B958" i="77" s="1"/>
  <c r="B959" i="77" s="1"/>
  <c r="B960" i="77" s="1"/>
  <c r="B961" i="77" s="1"/>
  <c r="B962" i="77" s="1"/>
  <c r="B963" i="77" s="1"/>
  <c r="B964" i="77" s="1"/>
  <c r="B965" i="77" s="1"/>
  <c r="B966" i="77" s="1"/>
  <c r="B967" i="77" s="1"/>
  <c r="B968" i="77" s="1"/>
  <c r="B969" i="77" s="1"/>
  <c r="B970" i="77" s="1"/>
  <c r="B971" i="77" s="1"/>
  <c r="B972" i="77" s="1"/>
  <c r="B973" i="77" s="1"/>
  <c r="B974" i="77" s="1"/>
  <c r="B975" i="77" s="1"/>
  <c r="B976" i="77" s="1"/>
  <c r="B977" i="77" s="1"/>
  <c r="B978" i="77" s="1"/>
  <c r="B979" i="77" s="1"/>
  <c r="B980" i="77" s="1"/>
  <c r="B981" i="77" s="1"/>
  <c r="B982" i="77" s="1"/>
  <c r="B983" i="77" s="1"/>
  <c r="B984" i="77" s="1"/>
  <c r="B985" i="77" s="1"/>
  <c r="B986" i="77" s="1"/>
  <c r="B987" i="77" s="1"/>
  <c r="B988" i="77" s="1"/>
  <c r="B989" i="77" s="1"/>
  <c r="B990" i="77" s="1"/>
  <c r="B991" i="77" s="1"/>
  <c r="B992" i="77" s="1"/>
  <c r="B993" i="77" s="1"/>
  <c r="B994" i="77" s="1"/>
  <c r="B995" i="77" s="1"/>
  <c r="B996" i="77" s="1"/>
  <c r="B997" i="77" s="1"/>
  <c r="B998" i="77" s="1"/>
  <c r="B999" i="77" s="1"/>
  <c r="B1000" i="77" s="1"/>
  <c r="B1001" i="77" s="1"/>
  <c r="B1002" i="77" s="1"/>
  <c r="B1003" i="77" s="1"/>
  <c r="B1004" i="77" s="1"/>
  <c r="B1005" i="77" s="1"/>
  <c r="B1006" i="77" s="1"/>
  <c r="B1007" i="77" s="1"/>
  <c r="B1008" i="77" s="1"/>
  <c r="B1009" i="77" s="1"/>
  <c r="B1010" i="77" s="1"/>
  <c r="B1011" i="77" s="1"/>
  <c r="B1012" i="77" s="1"/>
  <c r="B1013" i="77" s="1"/>
  <c r="B1014" i="77" s="1"/>
  <c r="B1015" i="77" s="1"/>
  <c r="B1016" i="77" s="1"/>
  <c r="B1017" i="77" s="1"/>
  <c r="B1018" i="77" s="1"/>
  <c r="B1019" i="77" s="1"/>
  <c r="B1020" i="77" s="1"/>
  <c r="B1021" i="77" s="1"/>
  <c r="B1022" i="77" s="1"/>
  <c r="B1023" i="77" s="1"/>
  <c r="B1024" i="77" s="1"/>
  <c r="B1025" i="77" s="1"/>
  <c r="B1026" i="77" s="1"/>
  <c r="B1027" i="77" s="1"/>
  <c r="B1028" i="77" s="1"/>
  <c r="B1029" i="77" s="1"/>
  <c r="B1030" i="77" s="1"/>
  <c r="B1031" i="77" s="1"/>
  <c r="B1032" i="77" s="1"/>
  <c r="B1033" i="77" s="1"/>
  <c r="B1034" i="77" s="1"/>
  <c r="B1035" i="77" s="1"/>
  <c r="B1036" i="77" s="1"/>
  <c r="B1037" i="77" s="1"/>
  <c r="B1038" i="77" s="1"/>
  <c r="B1039" i="77" s="1"/>
  <c r="B1040" i="77" s="1"/>
  <c r="B1041" i="77" s="1"/>
  <c r="B1042" i="77" s="1"/>
  <c r="B1043" i="77" s="1"/>
  <c r="B1044" i="77" s="1"/>
  <c r="B1045" i="77" s="1"/>
  <c r="B1046" i="77" s="1"/>
  <c r="B1047" i="77" s="1"/>
  <c r="B1048" i="77" s="1"/>
  <c r="B1049" i="77" s="1"/>
  <c r="B1050" i="77" s="1"/>
  <c r="B1051" i="77" s="1"/>
  <c r="B1052" i="77" s="1"/>
  <c r="B1053" i="77" s="1"/>
  <c r="B1054" i="77" s="1"/>
  <c r="B1055" i="77" s="1"/>
  <c r="B1056" i="77" s="1"/>
  <c r="B1057" i="77" s="1"/>
  <c r="B1058" i="77" s="1"/>
  <c r="B1059" i="77" s="1"/>
  <c r="B1060" i="77" s="1"/>
  <c r="B1061" i="77" s="1"/>
  <c r="B1062" i="77" s="1"/>
  <c r="B1063" i="77" s="1"/>
  <c r="B1064" i="77" s="1"/>
  <c r="B1065" i="77" s="1"/>
  <c r="B1066" i="77" s="1"/>
  <c r="B1067" i="77" s="1"/>
  <c r="B1068" i="77" s="1"/>
  <c r="B1069" i="77" s="1"/>
  <c r="B1070" i="77" s="1"/>
  <c r="B1071" i="77" s="1"/>
  <c r="B1072" i="77" s="1"/>
  <c r="B1073" i="77" s="1"/>
  <c r="B1074" i="77" s="1"/>
  <c r="B1075" i="77" s="1"/>
  <c r="B1076" i="77" s="1"/>
  <c r="B1077" i="77" s="1"/>
  <c r="B1078" i="77" s="1"/>
  <c r="B1079" i="77" s="1"/>
  <c r="B1080" i="77" s="1"/>
  <c r="B1081" i="77" s="1"/>
  <c r="B1082" i="77" s="1"/>
  <c r="B1083" i="77" s="1"/>
  <c r="B1084" i="77" s="1"/>
  <c r="B1085" i="77" s="1"/>
  <c r="B1086" i="77" s="1"/>
  <c r="B1087" i="77" s="1"/>
  <c r="B1088" i="77" s="1"/>
  <c r="B1089" i="77" s="1"/>
  <c r="B1090" i="77" s="1"/>
  <c r="B1091" i="77" s="1"/>
  <c r="B1092" i="77" s="1"/>
  <c r="B1093" i="77" s="1"/>
  <c r="B1094" i="77" s="1"/>
  <c r="B1095" i="77" s="1"/>
  <c r="B1096" i="77" s="1"/>
  <c r="B1097" i="77" s="1"/>
  <c r="B1098" i="77" s="1"/>
  <c r="B1099" i="77" s="1"/>
  <c r="B1100" i="77" s="1"/>
  <c r="B1101" i="77" s="1"/>
  <c r="B1102" i="77" s="1"/>
  <c r="B1103" i="77" s="1"/>
  <c r="B1104" i="77" s="1"/>
  <c r="B1105" i="77" s="1"/>
  <c r="B1106" i="77" s="1"/>
  <c r="B1107" i="77" s="1"/>
  <c r="B1108" i="77" s="1"/>
  <c r="B1109" i="77" s="1"/>
  <c r="B1110" i="77" s="1"/>
  <c r="B1111" i="77" s="1"/>
  <c r="B1112" i="77" s="1"/>
  <c r="B1113" i="77" s="1"/>
  <c r="B1114" i="77" s="1"/>
  <c r="B1115" i="77" s="1"/>
  <c r="B1116" i="77" s="1"/>
  <c r="B1117" i="77" s="1"/>
  <c r="B1118" i="77" s="1"/>
  <c r="B1119" i="77" s="1"/>
  <c r="B1120" i="77" s="1"/>
  <c r="B1121" i="77" s="1"/>
  <c r="B1122" i="77" s="1"/>
  <c r="B1123" i="77" s="1"/>
  <c r="B1124" i="77" s="1"/>
  <c r="B1125" i="77" s="1"/>
  <c r="B1126" i="77" s="1"/>
  <c r="B1127" i="77" s="1"/>
  <c r="B1128" i="77" s="1"/>
  <c r="B1129" i="77" s="1"/>
  <c r="B1130" i="77" s="1"/>
  <c r="B1131" i="77" s="1"/>
  <c r="B1132" i="77" s="1"/>
  <c r="B1133" i="77" s="1"/>
  <c r="B1134" i="77" s="1"/>
  <c r="B1135" i="77" s="1"/>
  <c r="B1136" i="77" s="1"/>
  <c r="B1137" i="77" s="1"/>
  <c r="B1138" i="77" s="1"/>
  <c r="B1139" i="77" s="1"/>
  <c r="B1140" i="77" s="1"/>
  <c r="B1141" i="77" s="1"/>
  <c r="B1142" i="77" s="1"/>
  <c r="B1143" i="77" s="1"/>
  <c r="B1144" i="77" s="1"/>
  <c r="B1145" i="77" s="1"/>
  <c r="B1146" i="77" s="1"/>
  <c r="B1147" i="77" s="1"/>
  <c r="B1148" i="77" s="1"/>
  <c r="B1149" i="77" s="1"/>
  <c r="B1150" i="77" s="1"/>
  <c r="B1151" i="77" s="1"/>
  <c r="B1152" i="77" s="1"/>
  <c r="B1153" i="77" s="1"/>
  <c r="B1154" i="77" s="1"/>
  <c r="B1155" i="77" s="1"/>
  <c r="B1156" i="77" s="1"/>
  <c r="B1157" i="77" s="1"/>
  <c r="B1158" i="77" s="1"/>
  <c r="B1159" i="77" s="1"/>
  <c r="B1160" i="77" s="1"/>
  <c r="B1161" i="77" s="1"/>
  <c r="B1162" i="77" s="1"/>
  <c r="B1163" i="77" s="1"/>
  <c r="B1164" i="77" s="1"/>
  <c r="B1165" i="77" s="1"/>
  <c r="B1166" i="77" s="1"/>
  <c r="B1167" i="77" s="1"/>
  <c r="B1168" i="77" s="1"/>
  <c r="B1169" i="77" s="1"/>
  <c r="B1170" i="77" s="1"/>
  <c r="B1171" i="77" s="1"/>
  <c r="B1172" i="77" s="1"/>
  <c r="B1173" i="77" s="1"/>
  <c r="B1174" i="77" s="1"/>
  <c r="B1175" i="77" s="1"/>
  <c r="B1176" i="77" s="1"/>
  <c r="B1177" i="77" s="1"/>
  <c r="B1178" i="77" s="1"/>
  <c r="B1179" i="77" s="1"/>
  <c r="B1180" i="77" s="1"/>
  <c r="B1181" i="77" s="1"/>
  <c r="B1182" i="77" s="1"/>
  <c r="B1183" i="77" s="1"/>
  <c r="B1184" i="77" s="1"/>
  <c r="B1185" i="77" s="1"/>
  <c r="B1186" i="77" s="1"/>
  <c r="B1187" i="77" s="1"/>
  <c r="B1188" i="77" s="1"/>
  <c r="B1189" i="77" s="1"/>
  <c r="B1190" i="77" s="1"/>
  <c r="B1191" i="77" s="1"/>
  <c r="B1192" i="77" s="1"/>
  <c r="B1193" i="77" s="1"/>
  <c r="B1194" i="77" s="1"/>
  <c r="B1195" i="77" s="1"/>
  <c r="B1196" i="77" s="1"/>
  <c r="B1197" i="77" s="1"/>
  <c r="B1198" i="77" s="1"/>
  <c r="B1199" i="77" s="1"/>
  <c r="B1200" i="77" s="1"/>
  <c r="B1201" i="77" s="1"/>
  <c r="B1202" i="77" s="1"/>
  <c r="B1203" i="77" s="1"/>
  <c r="B1204" i="77" s="1"/>
  <c r="B1205" i="77" s="1"/>
  <c r="B1206" i="77" s="1"/>
  <c r="B1207" i="77" s="1"/>
  <c r="B1208" i="77" s="1"/>
  <c r="B1209" i="77" s="1"/>
  <c r="B1210" i="77" s="1"/>
  <c r="B1211" i="77" s="1"/>
  <c r="B1212" i="77" s="1"/>
  <c r="B1213" i="77" s="1"/>
  <c r="B1214" i="77" s="1"/>
  <c r="B1215" i="77" s="1"/>
  <c r="B1216" i="77" s="1"/>
  <c r="B1217" i="77" s="1"/>
  <c r="B1218" i="77" s="1"/>
  <c r="B1219" i="77" s="1"/>
  <c r="B1220" i="77" s="1"/>
  <c r="B1221" i="77" s="1"/>
  <c r="B1222" i="77" s="1"/>
  <c r="B1223" i="77" s="1"/>
  <c r="B1224" i="77" s="1"/>
  <c r="B1225" i="77" s="1"/>
  <c r="B1226" i="77" s="1"/>
  <c r="B1227" i="77" s="1"/>
  <c r="B1228" i="77" s="1"/>
  <c r="B1229" i="77" s="1"/>
  <c r="B1230" i="77" s="1"/>
  <c r="B1231" i="77" s="1"/>
  <c r="B1232" i="77" s="1"/>
  <c r="B1233" i="77" s="1"/>
  <c r="B1234" i="77" s="1"/>
  <c r="B1235" i="77" s="1"/>
  <c r="B1236" i="77" s="1"/>
  <c r="B1237" i="77" s="1"/>
  <c r="B1238" i="77" s="1"/>
  <c r="B1239" i="77" s="1"/>
  <c r="B1240" i="77" s="1"/>
  <c r="B1241" i="77" s="1"/>
  <c r="B1242" i="77" s="1"/>
  <c r="B1243" i="77" s="1"/>
  <c r="B1244" i="77" s="1"/>
  <c r="B1245" i="77" s="1"/>
  <c r="B1246" i="77" s="1"/>
  <c r="B1247" i="77" s="1"/>
  <c r="B1248" i="77" s="1"/>
  <c r="B1249" i="77" s="1"/>
  <c r="B1250" i="77" s="1"/>
  <c r="B1251" i="77" s="1"/>
  <c r="B1252" i="77" s="1"/>
  <c r="B1253" i="77" s="1"/>
  <c r="B1254" i="77" s="1"/>
  <c r="B1255" i="77" s="1"/>
  <c r="B1256" i="77" s="1"/>
  <c r="B1257" i="77" s="1"/>
  <c r="B1258" i="77" s="1"/>
  <c r="B1259" i="77" s="1"/>
  <c r="B1260" i="77" s="1"/>
  <c r="B1261" i="77" s="1"/>
  <c r="B1262" i="77" s="1"/>
  <c r="B1263" i="77" s="1"/>
  <c r="B1264" i="77" s="1"/>
  <c r="B1265" i="77" s="1"/>
  <c r="B1266" i="77" s="1"/>
  <c r="B1267" i="77" s="1"/>
  <c r="B1268" i="77" s="1"/>
  <c r="B1269" i="77" s="1"/>
  <c r="B1270" i="77" s="1"/>
  <c r="B1271" i="77" s="1"/>
  <c r="B1272" i="77" s="1"/>
  <c r="B1273" i="77" s="1"/>
  <c r="B1274" i="77" s="1"/>
  <c r="B1275" i="77" s="1"/>
  <c r="B1276" i="77" s="1"/>
  <c r="B1277" i="77" s="1"/>
  <c r="B1278" i="77" s="1"/>
  <c r="B1279" i="77" s="1"/>
  <c r="B1280" i="77" s="1"/>
  <c r="B1281" i="77" s="1"/>
  <c r="B1282" i="77" s="1"/>
  <c r="B1283" i="77" s="1"/>
  <c r="B1284" i="77" s="1"/>
  <c r="B1285" i="77" s="1"/>
  <c r="B1286" i="77" s="1"/>
  <c r="B1287" i="77" s="1"/>
  <c r="B1288" i="77" s="1"/>
  <c r="B1289" i="77" s="1"/>
  <c r="B1290" i="77" s="1"/>
  <c r="B1291" i="77" s="1"/>
  <c r="B1292" i="77" s="1"/>
  <c r="B1293" i="77" s="1"/>
  <c r="B1294" i="77" s="1"/>
  <c r="B1295" i="77" s="1"/>
  <c r="B1296" i="77" s="1"/>
  <c r="B1297" i="77" s="1"/>
  <c r="B1298" i="77" s="1"/>
  <c r="B1299" i="77" s="1"/>
  <c r="B1300" i="77" s="1"/>
  <c r="B1301" i="77" s="1"/>
  <c r="B1302" i="77" s="1"/>
  <c r="B1303" i="77" s="1"/>
  <c r="B1304" i="77" s="1"/>
  <c r="B1305" i="77" s="1"/>
  <c r="B1306" i="77" s="1"/>
  <c r="B1307" i="77" s="1"/>
  <c r="B1308" i="77" s="1"/>
  <c r="B1309" i="77" s="1"/>
  <c r="B1310" i="77" s="1"/>
  <c r="B1311" i="77" s="1"/>
  <c r="B1312" i="77" s="1"/>
  <c r="B1313" i="77" s="1"/>
  <c r="B1314" i="77" s="1"/>
  <c r="B1315" i="77" s="1"/>
  <c r="B1316" i="77" s="1"/>
  <c r="B1317" i="77" s="1"/>
  <c r="B1318" i="77" s="1"/>
  <c r="B1319" i="77" s="1"/>
  <c r="B1320" i="77" s="1"/>
  <c r="B1321" i="77" s="1"/>
  <c r="B1322" i="77" s="1"/>
  <c r="B1323" i="77" s="1"/>
  <c r="B1324" i="77" s="1"/>
  <c r="B1325" i="77" s="1"/>
  <c r="B1326" i="77" s="1"/>
  <c r="B1327" i="77" s="1"/>
  <c r="B1328" i="77" s="1"/>
  <c r="B1329" i="77" s="1"/>
  <c r="B1330" i="77" s="1"/>
  <c r="B1331" i="77" s="1"/>
  <c r="B1332" i="77" s="1"/>
  <c r="B1333" i="77" s="1"/>
  <c r="B1334" i="77" s="1"/>
  <c r="B1335" i="77" s="1"/>
  <c r="B1336" i="77" s="1"/>
  <c r="B1337" i="77" s="1"/>
  <c r="B1338" i="77" s="1"/>
  <c r="B1339" i="77" s="1"/>
  <c r="B1340" i="77" s="1"/>
  <c r="B1341" i="77" s="1"/>
  <c r="B1342" i="77" s="1"/>
  <c r="B1343" i="77" s="1"/>
  <c r="B1344" i="77" s="1"/>
  <c r="B1345" i="77" s="1"/>
  <c r="B1346" i="77" s="1"/>
  <c r="B1347" i="77" s="1"/>
  <c r="B1348" i="77" s="1"/>
  <c r="B1349" i="77" s="1"/>
  <c r="B1350" i="77" s="1"/>
  <c r="B1351" i="77" s="1"/>
  <c r="B1352" i="77" s="1"/>
  <c r="B1353" i="77" s="1"/>
  <c r="B1354" i="77" s="1"/>
  <c r="B1355" i="77" s="1"/>
  <c r="B1356" i="77" s="1"/>
  <c r="B1357" i="77" s="1"/>
  <c r="B1358" i="77" s="1"/>
  <c r="B1359" i="77" s="1"/>
  <c r="B1360" i="77" s="1"/>
  <c r="B1361" i="77" s="1"/>
  <c r="B1362" i="77" s="1"/>
  <c r="B1363" i="77" s="1"/>
  <c r="B1364" i="77" s="1"/>
  <c r="B1365" i="77" s="1"/>
  <c r="B1366" i="77" s="1"/>
  <c r="B1367" i="77" s="1"/>
  <c r="B1368" i="77" s="1"/>
  <c r="B1369" i="77" s="1"/>
  <c r="B1370" i="77" s="1"/>
  <c r="B1371" i="77" s="1"/>
  <c r="B1372" i="77" s="1"/>
  <c r="B1373" i="77" s="1"/>
  <c r="B1374" i="77" s="1"/>
  <c r="B1375" i="77" s="1"/>
  <c r="B1376" i="77" s="1"/>
  <c r="B1377" i="77" s="1"/>
  <c r="B1378" i="77" s="1"/>
  <c r="B1379" i="77" s="1"/>
  <c r="B1380" i="77" s="1"/>
  <c r="B1381" i="77" s="1"/>
  <c r="B1382" i="77" s="1"/>
  <c r="B1383" i="77" s="1"/>
  <c r="B1384" i="77" s="1"/>
  <c r="B1385" i="77" s="1"/>
  <c r="B1386" i="77" s="1"/>
  <c r="B1387" i="77" s="1"/>
  <c r="B1388" i="77" s="1"/>
  <c r="B1389" i="77" s="1"/>
  <c r="B1390" i="77" s="1"/>
  <c r="B1391" i="77" s="1"/>
  <c r="B1392" i="77" s="1"/>
  <c r="B1393" i="77" s="1"/>
  <c r="B1394" i="77" s="1"/>
  <c r="B1395" i="77" s="1"/>
  <c r="B1396" i="77" s="1"/>
  <c r="B1397" i="77" s="1"/>
  <c r="B1398" i="77" s="1"/>
  <c r="B1399" i="77" s="1"/>
  <c r="B1400" i="77" s="1"/>
  <c r="B1401" i="77" s="1"/>
  <c r="B1402" i="77" s="1"/>
  <c r="B1403" i="77" s="1"/>
  <c r="B1404" i="77" s="1"/>
  <c r="B1405" i="77" s="1"/>
  <c r="B1406" i="77" s="1"/>
  <c r="B1407" i="77" s="1"/>
  <c r="B1408" i="77" s="1"/>
  <c r="B1409" i="77" s="1"/>
  <c r="B1410" i="77" s="1"/>
  <c r="B1411" i="77" s="1"/>
  <c r="B1412" i="77" s="1"/>
  <c r="B1413" i="77" s="1"/>
  <c r="B1414" i="77" s="1"/>
  <c r="B1415" i="77" s="1"/>
  <c r="B1416" i="77" s="1"/>
  <c r="B1417" i="77" s="1"/>
  <c r="B1418" i="77" s="1"/>
  <c r="B1419" i="77" s="1"/>
  <c r="B1420" i="77" s="1"/>
  <c r="B1421" i="77" s="1"/>
  <c r="B1422" i="77" s="1"/>
  <c r="B1423" i="77" s="1"/>
  <c r="B1424" i="77" s="1"/>
  <c r="B1425" i="77" s="1"/>
  <c r="B1426" i="77" s="1"/>
  <c r="B1427" i="77" s="1"/>
  <c r="B1428" i="77" s="1"/>
  <c r="B1429" i="77" s="1"/>
  <c r="B1430" i="77" s="1"/>
  <c r="B1431" i="77" s="1"/>
  <c r="B1432" i="77" s="1"/>
  <c r="B1433" i="77" s="1"/>
  <c r="B1434" i="77" s="1"/>
  <c r="B1435" i="77" s="1"/>
  <c r="B1436" i="77" s="1"/>
  <c r="B1437" i="77" s="1"/>
  <c r="B1438" i="77" s="1"/>
  <c r="B1439" i="77" s="1"/>
  <c r="B1440" i="77" s="1"/>
  <c r="B1441" i="77" s="1"/>
  <c r="B1442" i="77" s="1"/>
  <c r="B1443" i="77" s="1"/>
  <c r="B1444" i="77" s="1"/>
  <c r="B1445" i="77" s="1"/>
  <c r="B1446" i="77" s="1"/>
  <c r="B1447" i="77" s="1"/>
  <c r="B1448" i="77" s="1"/>
  <c r="B1449" i="77" s="1"/>
  <c r="B1450" i="77" s="1"/>
  <c r="B1451" i="77" s="1"/>
  <c r="B1452" i="77" s="1"/>
  <c r="B1453" i="77" s="1"/>
  <c r="B1454" i="77" s="1"/>
  <c r="B1455" i="77" s="1"/>
  <c r="B1456" i="77" s="1"/>
  <c r="B1457" i="77" s="1"/>
  <c r="B1458" i="77" s="1"/>
  <c r="B1459" i="77" s="1"/>
  <c r="B1460" i="77" s="1"/>
  <c r="B1461" i="77" s="1"/>
  <c r="B1462" i="77" s="1"/>
  <c r="B1463" i="77" s="1"/>
  <c r="B1464" i="77" s="1"/>
  <c r="B1465" i="77" s="1"/>
  <c r="B1466" i="77" s="1"/>
  <c r="B1467" i="77" s="1"/>
  <c r="B1468" i="77" s="1"/>
  <c r="B1469" i="77" s="1"/>
  <c r="B1470" i="77" s="1"/>
  <c r="B1471" i="77" s="1"/>
  <c r="B1472" i="77" s="1"/>
  <c r="B1473" i="77" s="1"/>
  <c r="B1474" i="77" s="1"/>
  <c r="B1475" i="77" s="1"/>
  <c r="B1476" i="77" s="1"/>
  <c r="B1477" i="77" s="1"/>
  <c r="B1478" i="77" s="1"/>
  <c r="B1479" i="77" s="1"/>
  <c r="B1480" i="77" s="1"/>
  <c r="B1481" i="77" s="1"/>
  <c r="B1482" i="77" s="1"/>
  <c r="B1483" i="77" s="1"/>
  <c r="B1484" i="77" s="1"/>
  <c r="B1485" i="77" s="1"/>
  <c r="B1486" i="77" s="1"/>
  <c r="B1487" i="77" s="1"/>
  <c r="B1488" i="77" s="1"/>
  <c r="B1489" i="77" s="1"/>
  <c r="B1490" i="77" s="1"/>
  <c r="B1491" i="77" s="1"/>
  <c r="B1492" i="77" s="1"/>
  <c r="B1493" i="77" s="1"/>
  <c r="B1494" i="77" s="1"/>
  <c r="B1495" i="77" s="1"/>
  <c r="B1496" i="77" s="1"/>
  <c r="B1497" i="77" s="1"/>
  <c r="B1498" i="77" s="1"/>
  <c r="B1499" i="77" s="1"/>
  <c r="B1500" i="77" s="1"/>
  <c r="B1501" i="77" s="1"/>
  <c r="B1502" i="77" s="1"/>
  <c r="B1503" i="77" s="1"/>
  <c r="B1504" i="77" s="1"/>
  <c r="B1505" i="77" s="1"/>
  <c r="B1506" i="77" s="1"/>
  <c r="B1507" i="77" s="1"/>
  <c r="B1508" i="77" s="1"/>
  <c r="B1509" i="77" s="1"/>
  <c r="B1510" i="77" s="1"/>
  <c r="B1511" i="77" s="1"/>
  <c r="B1512" i="77" s="1"/>
  <c r="B1513" i="77" s="1"/>
  <c r="B1514" i="77" s="1"/>
  <c r="B1515" i="77" s="1"/>
  <c r="B1516" i="77" s="1"/>
  <c r="B1517" i="77" s="1"/>
  <c r="B1518" i="77" s="1"/>
  <c r="B1519" i="77" s="1"/>
  <c r="B1520" i="77" s="1"/>
  <c r="B1521" i="77" s="1"/>
  <c r="B1522" i="77" s="1"/>
  <c r="B1523" i="77" s="1"/>
  <c r="B1524" i="77" s="1"/>
  <c r="B1525" i="77" s="1"/>
  <c r="B1526" i="77" s="1"/>
  <c r="B1527" i="77" s="1"/>
  <c r="B1528" i="77" s="1"/>
  <c r="B1529" i="77" s="1"/>
  <c r="B1530" i="77" s="1"/>
  <c r="B1531" i="77" s="1"/>
  <c r="B1532" i="77" s="1"/>
  <c r="B1533" i="77" s="1"/>
  <c r="B1534" i="77" s="1"/>
  <c r="B1535" i="77" s="1"/>
  <c r="B1536" i="77" s="1"/>
  <c r="B1537" i="77" s="1"/>
  <c r="B1538" i="77" s="1"/>
  <c r="B1539" i="77" s="1"/>
  <c r="B1540" i="77" s="1"/>
  <c r="B1541" i="77" s="1"/>
  <c r="B1542" i="77" s="1"/>
  <c r="B1543" i="77" s="1"/>
  <c r="B1544" i="77" s="1"/>
  <c r="B1545" i="77" s="1"/>
  <c r="B1546" i="77" s="1"/>
  <c r="B1547" i="77" s="1"/>
  <c r="B1548" i="77" s="1"/>
  <c r="B1549" i="77" s="1"/>
  <c r="B1550" i="77" s="1"/>
  <c r="B1551" i="77" s="1"/>
  <c r="B1552" i="77" s="1"/>
  <c r="B1553" i="77" s="1"/>
  <c r="B1554" i="77" s="1"/>
  <c r="B1555" i="77" s="1"/>
  <c r="B1556" i="77" s="1"/>
  <c r="B1557" i="77" s="1"/>
  <c r="B1558" i="77" s="1"/>
  <c r="B1559" i="77" s="1"/>
  <c r="B1560" i="77" s="1"/>
  <c r="B1561" i="77" s="1"/>
  <c r="B1562" i="77" s="1"/>
  <c r="B1563" i="77" s="1"/>
  <c r="B1564" i="77" s="1"/>
  <c r="B1565" i="77" s="1"/>
  <c r="B1566" i="77" s="1"/>
  <c r="B1567" i="77" s="1"/>
  <c r="B1568" i="77" s="1"/>
  <c r="B1569" i="77" s="1"/>
  <c r="B1570" i="77" s="1"/>
  <c r="B1571" i="77" s="1"/>
  <c r="B1572" i="77" s="1"/>
  <c r="B1573" i="77" s="1"/>
  <c r="B1574" i="77" s="1"/>
  <c r="B1575" i="77" s="1"/>
  <c r="B1576" i="77" s="1"/>
  <c r="B1577" i="77" s="1"/>
  <c r="B1578" i="77" s="1"/>
  <c r="B1579" i="77" s="1"/>
  <c r="B1580" i="77" s="1"/>
  <c r="B1581" i="77" s="1"/>
  <c r="B1582" i="77" s="1"/>
  <c r="B1583" i="77" s="1"/>
  <c r="B1584" i="77" s="1"/>
  <c r="B1585" i="77" s="1"/>
  <c r="B1586" i="77" s="1"/>
  <c r="B1587" i="77" s="1"/>
  <c r="B1588" i="77" s="1"/>
  <c r="B1589" i="77" s="1"/>
  <c r="B1590" i="77" s="1"/>
  <c r="B1591" i="77" s="1"/>
  <c r="B1592" i="77" s="1"/>
  <c r="B1593" i="77" s="1"/>
  <c r="B1594" i="77" s="1"/>
  <c r="B1595" i="77" s="1"/>
  <c r="B1596" i="77" s="1"/>
  <c r="B1597" i="77" s="1"/>
  <c r="B1598" i="77" s="1"/>
  <c r="B1599" i="77" s="1"/>
  <c r="B1600" i="77" s="1"/>
  <c r="B1601" i="77" s="1"/>
  <c r="B1602" i="77" s="1"/>
  <c r="B1603" i="77" s="1"/>
  <c r="B1604" i="77" s="1"/>
  <c r="B1605" i="77" s="1"/>
  <c r="B1606" i="77" s="1"/>
  <c r="B1607" i="77" s="1"/>
  <c r="B1608" i="77" s="1"/>
  <c r="B1609" i="77" s="1"/>
  <c r="B1610" i="77" s="1"/>
  <c r="B1611" i="77" s="1"/>
  <c r="B1612" i="77" s="1"/>
  <c r="B1613" i="77" s="1"/>
  <c r="B1614" i="77" s="1"/>
  <c r="B1615" i="77" s="1"/>
  <c r="B1616" i="77" s="1"/>
  <c r="B1617" i="77" s="1"/>
  <c r="B1618" i="77" s="1"/>
  <c r="B1619" i="77" s="1"/>
  <c r="B1620" i="77" s="1"/>
  <c r="B1621" i="77" s="1"/>
  <c r="B1622" i="77" s="1"/>
  <c r="B1623" i="77" s="1"/>
  <c r="B1624" i="77" s="1"/>
  <c r="B1625" i="77" s="1"/>
  <c r="B1626" i="77" s="1"/>
  <c r="B1627" i="77" s="1"/>
  <c r="B1628" i="77" s="1"/>
  <c r="B1629" i="77" s="1"/>
  <c r="B1630" i="77" s="1"/>
  <c r="B1631" i="77" s="1"/>
  <c r="B1632" i="77" s="1"/>
  <c r="B1633" i="77" s="1"/>
  <c r="B1634" i="77" s="1"/>
  <c r="B1635" i="77" s="1"/>
  <c r="B1636" i="77" s="1"/>
  <c r="B1637" i="77" s="1"/>
  <c r="B1638" i="77" s="1"/>
  <c r="B1639" i="77" s="1"/>
  <c r="B1640" i="77" s="1"/>
  <c r="B1641" i="77" s="1"/>
  <c r="B1642" i="77" s="1"/>
  <c r="B1643" i="77" s="1"/>
  <c r="B1644" i="77" s="1"/>
  <c r="B1645" i="77" s="1"/>
  <c r="B1646" i="77" s="1"/>
  <c r="B1647" i="77" s="1"/>
  <c r="B1648" i="77" s="1"/>
  <c r="B1649" i="77" s="1"/>
  <c r="B1650" i="77" s="1"/>
  <c r="B1651" i="77" s="1"/>
  <c r="B1652" i="77" s="1"/>
  <c r="B1653" i="77" s="1"/>
  <c r="B1654" i="77" s="1"/>
  <c r="B1655" i="77" s="1"/>
  <c r="B1656" i="77" s="1"/>
  <c r="B1657" i="77" s="1"/>
  <c r="B1658" i="77" s="1"/>
  <c r="B1659" i="77" s="1"/>
  <c r="B1660" i="77" s="1"/>
  <c r="B1661" i="77" s="1"/>
  <c r="B1662" i="77" s="1"/>
  <c r="B1663" i="77" s="1"/>
  <c r="B1664" i="77" s="1"/>
  <c r="B1665" i="77" s="1"/>
  <c r="B1666" i="77" s="1"/>
  <c r="B1667" i="77" s="1"/>
  <c r="B1668" i="77" s="1"/>
  <c r="B1669" i="77" s="1"/>
  <c r="B1670" i="77" s="1"/>
  <c r="B1671" i="77" s="1"/>
  <c r="B1672" i="77" s="1"/>
  <c r="B1673" i="77" s="1"/>
  <c r="B1674" i="77" s="1"/>
  <c r="B1675" i="77" s="1"/>
  <c r="B1676" i="77" s="1"/>
  <c r="B1677" i="77" s="1"/>
  <c r="B1678" i="77" s="1"/>
  <c r="B1679" i="77" s="1"/>
  <c r="B1680" i="77" s="1"/>
  <c r="B1681" i="77" s="1"/>
  <c r="B1682" i="77" s="1"/>
  <c r="B1683" i="77" s="1"/>
  <c r="B1684" i="77" s="1"/>
  <c r="B1685" i="77" s="1"/>
  <c r="B1686" i="77" s="1"/>
  <c r="B1687" i="77" s="1"/>
  <c r="B1688" i="77" s="1"/>
  <c r="B1689" i="77" s="1"/>
  <c r="B1690" i="77" s="1"/>
  <c r="B1691" i="77" s="1"/>
  <c r="B1692" i="77" s="1"/>
  <c r="B1693" i="77" s="1"/>
  <c r="B1694" i="77" s="1"/>
  <c r="B1695" i="77" s="1"/>
  <c r="B1696" i="77" s="1"/>
  <c r="B1697" i="77" s="1"/>
  <c r="B1698" i="77" s="1"/>
  <c r="B1699" i="77" s="1"/>
  <c r="B1700" i="77" s="1"/>
  <c r="B1701" i="77" s="1"/>
  <c r="B1702" i="77" s="1"/>
  <c r="B1703" i="77" s="1"/>
  <c r="B1704" i="77" s="1"/>
  <c r="B1705" i="77" s="1"/>
  <c r="B1706" i="77" s="1"/>
  <c r="B1707" i="77" s="1"/>
  <c r="B1708" i="77" s="1"/>
  <c r="B1709" i="77" s="1"/>
  <c r="B1710" i="77" s="1"/>
  <c r="B1711" i="77" s="1"/>
  <c r="B1712" i="77" s="1"/>
  <c r="B1713" i="77" s="1"/>
  <c r="B1714" i="77" s="1"/>
  <c r="B1715" i="77" s="1"/>
  <c r="B1716" i="77" s="1"/>
  <c r="B1717" i="77" s="1"/>
  <c r="B1718" i="77" s="1"/>
  <c r="B1719" i="77" s="1"/>
  <c r="B1720" i="77" s="1"/>
  <c r="B1721" i="77" s="1"/>
  <c r="B1722" i="77" s="1"/>
  <c r="B1723" i="77" s="1"/>
  <c r="B1724" i="77" s="1"/>
  <c r="B1725" i="77" s="1"/>
  <c r="B1726" i="77" s="1"/>
  <c r="B1727" i="77" s="1"/>
  <c r="B1728" i="77" s="1"/>
  <c r="B1729" i="77" s="1"/>
  <c r="B1730" i="77" s="1"/>
  <c r="B1731" i="77" s="1"/>
  <c r="B1732" i="77" s="1"/>
  <c r="B1733" i="77" s="1"/>
  <c r="B1734" i="77" s="1"/>
  <c r="B1735" i="77" s="1"/>
  <c r="B1736" i="77" s="1"/>
  <c r="B1737" i="77" s="1"/>
  <c r="B1738" i="77" s="1"/>
  <c r="B1739" i="77" s="1"/>
  <c r="B1740" i="77" s="1"/>
  <c r="B1741" i="77" s="1"/>
  <c r="B1742" i="77" s="1"/>
  <c r="B1743" i="77" s="1"/>
  <c r="B1744" i="77" s="1"/>
  <c r="B1745" i="77" s="1"/>
  <c r="B1746" i="77" s="1"/>
  <c r="B1747" i="77" s="1"/>
  <c r="B1748" i="77" s="1"/>
  <c r="B1749" i="77" s="1"/>
  <c r="B1750" i="77" s="1"/>
  <c r="B1751" i="77" s="1"/>
  <c r="B1752" i="77" s="1"/>
  <c r="B1753" i="77" s="1"/>
  <c r="B1754" i="77" s="1"/>
  <c r="B1755" i="77" s="1"/>
  <c r="B1756" i="77" s="1"/>
  <c r="B1757" i="77" s="1"/>
  <c r="B1758" i="77" s="1"/>
  <c r="B1759" i="77" s="1"/>
  <c r="B1760" i="77" s="1"/>
  <c r="B1761" i="77" s="1"/>
  <c r="B1762" i="77" s="1"/>
  <c r="B1763" i="77" s="1"/>
  <c r="B1764" i="77" s="1"/>
  <c r="B1765" i="77" s="1"/>
  <c r="B1766" i="77" s="1"/>
  <c r="B1767" i="77" s="1"/>
  <c r="B1768" i="77" s="1"/>
  <c r="B1769" i="77" s="1"/>
  <c r="B1770" i="77" s="1"/>
  <c r="B1771" i="77" s="1"/>
  <c r="B1772" i="77" s="1"/>
  <c r="B1773" i="77" s="1"/>
  <c r="B1774" i="77" s="1"/>
  <c r="B1775" i="77" s="1"/>
  <c r="B1776" i="77" s="1"/>
  <c r="B1777" i="77" s="1"/>
  <c r="B1778" i="77" s="1"/>
  <c r="B1779" i="77" s="1"/>
  <c r="B1780" i="77" s="1"/>
  <c r="B1781" i="77" s="1"/>
  <c r="B1782" i="77" s="1"/>
  <c r="B1783" i="77" s="1"/>
  <c r="B1784" i="77" s="1"/>
  <c r="B1785" i="77" s="1"/>
  <c r="B1786" i="77" s="1"/>
  <c r="B1787" i="77" s="1"/>
  <c r="B1788" i="77" s="1"/>
  <c r="B1789" i="77" s="1"/>
  <c r="B1790" i="77" s="1"/>
  <c r="B1791" i="77" s="1"/>
  <c r="B1792" i="77" s="1"/>
  <c r="B1793" i="77" s="1"/>
  <c r="B1794" i="77" s="1"/>
  <c r="B1795" i="77" s="1"/>
  <c r="B1796" i="77" s="1"/>
  <c r="B1797" i="77" s="1"/>
  <c r="B1798" i="77" s="1"/>
  <c r="B1799" i="77" s="1"/>
  <c r="B1800" i="77" s="1"/>
  <c r="B1801" i="77" s="1"/>
  <c r="B1802" i="77" s="1"/>
  <c r="B1803" i="77" s="1"/>
  <c r="B1804" i="77" s="1"/>
  <c r="B1805" i="77" s="1"/>
  <c r="B1806" i="77" s="1"/>
  <c r="B1807" i="77" s="1"/>
  <c r="B1808" i="77" s="1"/>
  <c r="B1809" i="77" s="1"/>
  <c r="B1810" i="77" s="1"/>
  <c r="B1811" i="77" s="1"/>
  <c r="B1812" i="77" s="1"/>
  <c r="B1813" i="77" s="1"/>
  <c r="B1814" i="77" s="1"/>
  <c r="B1815" i="77" s="1"/>
  <c r="B1816" i="77" s="1"/>
  <c r="B1817" i="77" s="1"/>
  <c r="B1818" i="77" s="1"/>
  <c r="B1819" i="77" s="1"/>
  <c r="B1820" i="77" s="1"/>
  <c r="B1821" i="77" s="1"/>
  <c r="B1822" i="77" s="1"/>
  <c r="B1823" i="77" s="1"/>
  <c r="B1824" i="77" s="1"/>
  <c r="B1825" i="77" s="1"/>
  <c r="B1826" i="77" s="1"/>
  <c r="B1827" i="77" s="1"/>
  <c r="B1828" i="77" s="1"/>
  <c r="B1829" i="77" s="1"/>
  <c r="B1830" i="77" s="1"/>
  <c r="B1831" i="77" s="1"/>
  <c r="B1832" i="77" s="1"/>
  <c r="B1833" i="77" s="1"/>
  <c r="B1834" i="77" s="1"/>
  <c r="B1835" i="77" s="1"/>
  <c r="B1836" i="77" s="1"/>
  <c r="B1837" i="77" s="1"/>
  <c r="B1838" i="77" s="1"/>
  <c r="B1839" i="77" s="1"/>
  <c r="B1840" i="77" s="1"/>
  <c r="B1841" i="77" s="1"/>
  <c r="B1842" i="77" s="1"/>
  <c r="B1843" i="77" s="1"/>
  <c r="B1844" i="77" s="1"/>
  <c r="B1845" i="77" s="1"/>
  <c r="B1846" i="77" s="1"/>
  <c r="B1847" i="77" s="1"/>
  <c r="B1848" i="77" s="1"/>
  <c r="B1849" i="77" s="1"/>
  <c r="B1850" i="77" s="1"/>
  <c r="B1851" i="77" s="1"/>
  <c r="B1852" i="77" s="1"/>
  <c r="B1853" i="77" s="1"/>
  <c r="B1854" i="77" s="1"/>
  <c r="B1855" i="77" s="1"/>
  <c r="B1856" i="77" s="1"/>
  <c r="B1857" i="77" s="1"/>
  <c r="B1858" i="77" s="1"/>
  <c r="B1859" i="77" s="1"/>
  <c r="B1860" i="77" s="1"/>
  <c r="B1861" i="77" s="1"/>
  <c r="B1862" i="77" s="1"/>
  <c r="B1863" i="77" s="1"/>
  <c r="B1864" i="77" s="1"/>
  <c r="B1865" i="77" s="1"/>
  <c r="B1866" i="77" s="1"/>
  <c r="B1867" i="77" s="1"/>
  <c r="B1868" i="77" s="1"/>
  <c r="B1869" i="77" s="1"/>
  <c r="B1870" i="77" s="1"/>
  <c r="B1871" i="77" s="1"/>
  <c r="B1872" i="77" s="1"/>
  <c r="B1873" i="77" s="1"/>
  <c r="B1874" i="77" s="1"/>
  <c r="B1875" i="77" s="1"/>
  <c r="B1876" i="77" s="1"/>
  <c r="B1877" i="77" s="1"/>
  <c r="B1878" i="77" s="1"/>
  <c r="B1879" i="77" s="1"/>
  <c r="B1880" i="77" s="1"/>
  <c r="B1881" i="77" s="1"/>
  <c r="B1882" i="77" s="1"/>
  <c r="B1883" i="77" s="1"/>
  <c r="B1884" i="77" s="1"/>
  <c r="B1885" i="77" s="1"/>
  <c r="B1886" i="77" s="1"/>
  <c r="B1887" i="77" s="1"/>
  <c r="B1888" i="77" s="1"/>
  <c r="B1889" i="77" s="1"/>
  <c r="B1890" i="77" s="1"/>
  <c r="B1891" i="77" s="1"/>
  <c r="B1892" i="77" s="1"/>
  <c r="B1893" i="77" s="1"/>
  <c r="B1894" i="77" s="1"/>
  <c r="B1895" i="77" s="1"/>
  <c r="B1896" i="77" s="1"/>
  <c r="B1897" i="77" s="1"/>
  <c r="B1898" i="77" s="1"/>
  <c r="B1899" i="77" s="1"/>
  <c r="B1900" i="77" s="1"/>
  <c r="B1901" i="77" s="1"/>
  <c r="B1902" i="77" s="1"/>
  <c r="B1903" i="77" s="1"/>
  <c r="B1904" i="77" s="1"/>
  <c r="B1905" i="77" s="1"/>
  <c r="B1906" i="77" s="1"/>
  <c r="B1907" i="77" s="1"/>
  <c r="B1908" i="77" s="1"/>
  <c r="B1909" i="77" s="1"/>
  <c r="B1910" i="77" s="1"/>
  <c r="B1911" i="77" s="1"/>
  <c r="B1912" i="77" s="1"/>
  <c r="B1913" i="77" s="1"/>
  <c r="B1914" i="77" s="1"/>
  <c r="B1915" i="77" s="1"/>
  <c r="B1916" i="77" s="1"/>
  <c r="B1917" i="77" s="1"/>
  <c r="B1918" i="77" s="1"/>
  <c r="B1919" i="77" s="1"/>
  <c r="B1920" i="77" s="1"/>
  <c r="B1921" i="77" s="1"/>
  <c r="B1922" i="77" s="1"/>
  <c r="B1923" i="77" s="1"/>
  <c r="B1924" i="77" s="1"/>
  <c r="B1925" i="77" s="1"/>
  <c r="B1926" i="77" s="1"/>
  <c r="B1927" i="77" s="1"/>
  <c r="B1928" i="77" s="1"/>
  <c r="B1929" i="77" s="1"/>
  <c r="B1930" i="77" s="1"/>
  <c r="B1931" i="77" s="1"/>
  <c r="B1932" i="77" s="1"/>
  <c r="B1933" i="77" s="1"/>
  <c r="B1934" i="77" s="1"/>
  <c r="B1935" i="77" s="1"/>
  <c r="B1936" i="77" s="1"/>
  <c r="B1937" i="77" s="1"/>
  <c r="B1938" i="77" s="1"/>
  <c r="B1939" i="77" s="1"/>
  <c r="B1940" i="77" s="1"/>
  <c r="B1941" i="77" s="1"/>
  <c r="B1942" i="77" s="1"/>
  <c r="B1943" i="77" s="1"/>
  <c r="B1944" i="77" s="1"/>
  <c r="B1945" i="77" s="1"/>
  <c r="B1946" i="77" s="1"/>
  <c r="B1947" i="77" s="1"/>
  <c r="B1948" i="77" s="1"/>
  <c r="B1949" i="77" s="1"/>
  <c r="B1950" i="77" s="1"/>
  <c r="B1951" i="77" s="1"/>
  <c r="B1952" i="77" s="1"/>
  <c r="B1953" i="77" s="1"/>
  <c r="B1954" i="77" s="1"/>
  <c r="B1955" i="77" s="1"/>
  <c r="B1956" i="77" s="1"/>
  <c r="B1957" i="77" s="1"/>
  <c r="B1958" i="77" s="1"/>
  <c r="B1959" i="77" s="1"/>
  <c r="B1960" i="77" s="1"/>
  <c r="B1961" i="77" s="1"/>
  <c r="B1962" i="77" s="1"/>
  <c r="B1963" i="77" s="1"/>
  <c r="B1964" i="77" s="1"/>
  <c r="B1965" i="77" s="1"/>
  <c r="B1966" i="77" s="1"/>
  <c r="B1967" i="77" s="1"/>
  <c r="B1968" i="77" s="1"/>
  <c r="B1969" i="77" s="1"/>
  <c r="B1970" i="77" s="1"/>
  <c r="B1971" i="77" s="1"/>
  <c r="B1972" i="77" s="1"/>
  <c r="B1973" i="77" s="1"/>
  <c r="B1974" i="77" s="1"/>
  <c r="B1975" i="77" s="1"/>
  <c r="B1976" i="77" s="1"/>
  <c r="B1977" i="77" s="1"/>
  <c r="B1978" i="77" s="1"/>
  <c r="B1979" i="77" s="1"/>
  <c r="B1980" i="77" s="1"/>
  <c r="B1981" i="77" s="1"/>
  <c r="B1982" i="77" s="1"/>
  <c r="B1983" i="77" s="1"/>
  <c r="B1984" i="77" s="1"/>
  <c r="B1985" i="77" s="1"/>
  <c r="B1986" i="77" s="1"/>
  <c r="B1987" i="77" s="1"/>
  <c r="B1988" i="77" s="1"/>
  <c r="B1989" i="77" s="1"/>
  <c r="B1990" i="77" s="1"/>
  <c r="B1991" i="77" s="1"/>
  <c r="B1992" i="77" s="1"/>
  <c r="B1993" i="77" s="1"/>
  <c r="B1994" i="77" s="1"/>
  <c r="B1995" i="77" s="1"/>
  <c r="B1996" i="77" s="1"/>
  <c r="B1997" i="77" s="1"/>
  <c r="B1998" i="77" s="1"/>
  <c r="B1999" i="77" s="1"/>
  <c r="B2000" i="77" s="1"/>
  <c r="B2001" i="77" s="1"/>
  <c r="B2002" i="77" s="1"/>
  <c r="B2003" i="77" s="1"/>
  <c r="B2004" i="77" s="1"/>
  <c r="B2005" i="77" s="1"/>
  <c r="B2006" i="77" s="1"/>
  <c r="B2007" i="77" s="1"/>
  <c r="B2008" i="77" s="1"/>
  <c r="B2009" i="77" s="1"/>
  <c r="B2010" i="77" s="1"/>
  <c r="B2011" i="77" s="1"/>
  <c r="B2012" i="77" s="1"/>
  <c r="B2013" i="77" s="1"/>
  <c r="B2014" i="77" s="1"/>
  <c r="B2015" i="77" s="1"/>
  <c r="B2016" i="77" s="1"/>
  <c r="B2017" i="77" s="1"/>
  <c r="B2018" i="77" s="1"/>
  <c r="B2019" i="77" s="1"/>
  <c r="B2020" i="77" s="1"/>
  <c r="B2021" i="77" s="1"/>
  <c r="B2022" i="77" s="1"/>
  <c r="B2023" i="77" s="1"/>
  <c r="B2024" i="77" s="1"/>
  <c r="B2025" i="77" s="1"/>
  <c r="B2026" i="77" s="1"/>
  <c r="B2027" i="77" s="1"/>
  <c r="B2028" i="77" s="1"/>
  <c r="B2029" i="77" s="1"/>
  <c r="B2030" i="77" s="1"/>
  <c r="B2031" i="77" s="1"/>
  <c r="B2032" i="77" s="1"/>
  <c r="B2033" i="77" s="1"/>
  <c r="B2034" i="77" s="1"/>
  <c r="B2035" i="77" s="1"/>
  <c r="B2036" i="77" s="1"/>
  <c r="B2037" i="77" s="1"/>
  <c r="B2038" i="77" s="1"/>
  <c r="B2039" i="77" s="1"/>
  <c r="B2040" i="77" s="1"/>
  <c r="B2041" i="77" s="1"/>
  <c r="B2042" i="77" s="1"/>
  <c r="B2043" i="77" s="1"/>
  <c r="B2044" i="77" s="1"/>
  <c r="B2045" i="77" s="1"/>
  <c r="B2046" i="77" s="1"/>
  <c r="B2047" i="77" s="1"/>
  <c r="B2048" i="77" s="1"/>
  <c r="B2049" i="77" s="1"/>
  <c r="B2050" i="77" s="1"/>
  <c r="B2051" i="77" s="1"/>
  <c r="B2052" i="77" s="1"/>
  <c r="B2053" i="77" s="1"/>
  <c r="B2054" i="77" s="1"/>
  <c r="B2055" i="77" s="1"/>
  <c r="B2056" i="77" s="1"/>
  <c r="B2057" i="77" s="1"/>
  <c r="B2058" i="77" s="1"/>
  <c r="B2059" i="77" s="1"/>
  <c r="B2060" i="77" s="1"/>
  <c r="B2061" i="77" s="1"/>
  <c r="B2062" i="77" s="1"/>
  <c r="B2063" i="77" s="1"/>
  <c r="B2064" i="77" s="1"/>
  <c r="B2065" i="77" s="1"/>
  <c r="B2066" i="77" s="1"/>
  <c r="B2067" i="77" s="1"/>
  <c r="B2068" i="77" s="1"/>
  <c r="B2069" i="77" s="1"/>
  <c r="B2070" i="77" s="1"/>
  <c r="B2071" i="77" s="1"/>
  <c r="B2072" i="77" s="1"/>
  <c r="B2073" i="77" s="1"/>
  <c r="B2074" i="77" s="1"/>
  <c r="B2075" i="77" s="1"/>
  <c r="B2076" i="77" s="1"/>
  <c r="B2077" i="77" s="1"/>
  <c r="B2078" i="77" s="1"/>
  <c r="B2079" i="77" s="1"/>
  <c r="B2080" i="77" s="1"/>
  <c r="B2081" i="77" s="1"/>
  <c r="B2082" i="77" s="1"/>
  <c r="B2083" i="77" s="1"/>
  <c r="B2084" i="77" s="1"/>
  <c r="B2085" i="77" s="1"/>
  <c r="B2086" i="77" s="1"/>
  <c r="B2087" i="77" s="1"/>
  <c r="B2088" i="77" s="1"/>
  <c r="B2089" i="77" s="1"/>
  <c r="B2090" i="77" s="1"/>
  <c r="B2091" i="77" s="1"/>
  <c r="B2092" i="77" s="1"/>
  <c r="B2093" i="77" s="1"/>
  <c r="B2094" i="77" s="1"/>
  <c r="B2095" i="77" s="1"/>
  <c r="B2096" i="77" s="1"/>
  <c r="B2097" i="77" s="1"/>
  <c r="B2098" i="77" s="1"/>
  <c r="B2099" i="77" s="1"/>
  <c r="B2100" i="77" s="1"/>
  <c r="B2101" i="77" s="1"/>
  <c r="B2102" i="77" s="1"/>
  <c r="B2103" i="77" s="1"/>
  <c r="B2104" i="77" s="1"/>
  <c r="B2105" i="77" s="1"/>
  <c r="B2106" i="77" s="1"/>
  <c r="B2107" i="77" s="1"/>
  <c r="B2108" i="77" s="1"/>
  <c r="B2109" i="77" s="1"/>
  <c r="B2110" i="77" s="1"/>
  <c r="B2111" i="77" s="1"/>
  <c r="B2112" i="77" s="1"/>
  <c r="B2113" i="77" s="1"/>
  <c r="B2114" i="77" s="1"/>
  <c r="B2115" i="77" s="1"/>
  <c r="B2116" i="77" s="1"/>
  <c r="B2117" i="77" s="1"/>
  <c r="B2118" i="77" s="1"/>
  <c r="B2119" i="77" s="1"/>
  <c r="B2120" i="77" s="1"/>
  <c r="B2121" i="77" s="1"/>
  <c r="B2122" i="77" s="1"/>
  <c r="B2123" i="77" s="1"/>
  <c r="B2124" i="77" s="1"/>
  <c r="B2125" i="77" s="1"/>
  <c r="B2126" i="77" s="1"/>
  <c r="B2127" i="77" s="1"/>
  <c r="B2128" i="77" s="1"/>
  <c r="B2129" i="77" s="1"/>
  <c r="B2130" i="77" s="1"/>
  <c r="B2131" i="77" s="1"/>
  <c r="B2132" i="77" s="1"/>
  <c r="B2133" i="77" s="1"/>
  <c r="B2134" i="77" s="1"/>
  <c r="B2135" i="77" s="1"/>
  <c r="B2136" i="77" s="1"/>
  <c r="B2137" i="77" s="1"/>
  <c r="B2138" i="77" s="1"/>
  <c r="B2139" i="77" s="1"/>
  <c r="B2140" i="77" s="1"/>
  <c r="B2141" i="77" s="1"/>
  <c r="B2142" i="77" s="1"/>
  <c r="B2143" i="77" s="1"/>
  <c r="B2144" i="77" s="1"/>
  <c r="B2145" i="77" s="1"/>
  <c r="B2146" i="77" s="1"/>
  <c r="B2147" i="77" s="1"/>
  <c r="B2148" i="77" s="1"/>
  <c r="B2149" i="77" s="1"/>
  <c r="B2150" i="77" s="1"/>
  <c r="B2151" i="77" s="1"/>
  <c r="B2152" i="77" s="1"/>
  <c r="B2153" i="77" s="1"/>
  <c r="B2154" i="77" s="1"/>
  <c r="B2155" i="77" s="1"/>
  <c r="B2156" i="77" s="1"/>
  <c r="B2157" i="77" s="1"/>
  <c r="B2158" i="77" s="1"/>
  <c r="B2159" i="77" s="1"/>
  <c r="B2160" i="77" s="1"/>
  <c r="B2161" i="77" s="1"/>
  <c r="B2162" i="77" s="1"/>
  <c r="B2163" i="77" s="1"/>
  <c r="B2164" i="77" s="1"/>
  <c r="B2165" i="77" s="1"/>
  <c r="B2166" i="77" s="1"/>
  <c r="B2167" i="77" s="1"/>
  <c r="B2168" i="77" s="1"/>
  <c r="B2169" i="77" s="1"/>
  <c r="B2170" i="77" s="1"/>
  <c r="B2171" i="77" s="1"/>
  <c r="B2172" i="77" s="1"/>
  <c r="B2173" i="77" s="1"/>
  <c r="B2174" i="77" s="1"/>
  <c r="B2175" i="77" s="1"/>
  <c r="B2176" i="77" s="1"/>
  <c r="B2177" i="77" s="1"/>
  <c r="B2178" i="77" s="1"/>
  <c r="B2179" i="77" s="1"/>
  <c r="B2180" i="77" s="1"/>
  <c r="B2181" i="77" s="1"/>
  <c r="B2182" i="77" s="1"/>
  <c r="B2183" i="77" s="1"/>
  <c r="B2184" i="77" s="1"/>
  <c r="B2185" i="77" s="1"/>
  <c r="B2186" i="77" s="1"/>
  <c r="B2187" i="77" s="1"/>
  <c r="B2188" i="77" s="1"/>
  <c r="B2189" i="77" s="1"/>
  <c r="B2190" i="77" s="1"/>
  <c r="B2191" i="77" s="1"/>
  <c r="B2192" i="77" s="1"/>
  <c r="B2193" i="77" s="1"/>
  <c r="B2194" i="77" s="1"/>
  <c r="B2195" i="77" s="1"/>
  <c r="B2196" i="77" s="1"/>
  <c r="B2197" i="77" s="1"/>
  <c r="B2198" i="77" s="1"/>
  <c r="B2199" i="77" s="1"/>
  <c r="B2200" i="77" s="1"/>
  <c r="B2201" i="77" s="1"/>
  <c r="B2202" i="77" s="1"/>
  <c r="B2203" i="77" s="1"/>
  <c r="B2204" i="77" s="1"/>
  <c r="B2205" i="77" s="1"/>
  <c r="B2206" i="77" s="1"/>
  <c r="B2207" i="77" s="1"/>
  <c r="B2208" i="77" s="1"/>
  <c r="B2209" i="77" s="1"/>
  <c r="B2210" i="77" s="1"/>
  <c r="B2211" i="77" s="1"/>
  <c r="B2212" i="77" s="1"/>
  <c r="B2213" i="77" s="1"/>
  <c r="B2214" i="77" s="1"/>
  <c r="B2215" i="77" s="1"/>
  <c r="B2216" i="77" s="1"/>
  <c r="B2217" i="77" s="1"/>
  <c r="B2218" i="77" s="1"/>
  <c r="B2219" i="77" s="1"/>
  <c r="B2220" i="77" s="1"/>
  <c r="B2221" i="77" s="1"/>
  <c r="B2222" i="77" s="1"/>
  <c r="B2223" i="77" s="1"/>
  <c r="B2224" i="77" s="1"/>
  <c r="B2225" i="77" s="1"/>
  <c r="B2226" i="77" s="1"/>
  <c r="B2227" i="77" s="1"/>
  <c r="B2228" i="77" s="1"/>
  <c r="B2229" i="77" s="1"/>
  <c r="B2230" i="77" s="1"/>
  <c r="B2231" i="77" s="1"/>
  <c r="B2232" i="77" s="1"/>
  <c r="B2233" i="77" s="1"/>
  <c r="B2234" i="77" s="1"/>
  <c r="B2235" i="77" s="1"/>
  <c r="B2236" i="77" s="1"/>
  <c r="B2237" i="77" s="1"/>
  <c r="B2238" i="77" s="1"/>
  <c r="B2239" i="77" s="1"/>
  <c r="B2240" i="77" s="1"/>
  <c r="B2241" i="77" s="1"/>
  <c r="B2242" i="77" s="1"/>
  <c r="B2243" i="77" s="1"/>
  <c r="B2244" i="77" s="1"/>
  <c r="B2245" i="77" s="1"/>
  <c r="B2246" i="77" s="1"/>
  <c r="B2247" i="77" s="1"/>
  <c r="B2248" i="77" s="1"/>
  <c r="B2249" i="77" s="1"/>
  <c r="B2250" i="77" s="1"/>
  <c r="B2251" i="77" s="1"/>
  <c r="B2252" i="77" s="1"/>
  <c r="B2253" i="77" s="1"/>
  <c r="B2254" i="77" s="1"/>
  <c r="B2255" i="77" s="1"/>
  <c r="B2256" i="77" s="1"/>
  <c r="B2257" i="77" s="1"/>
  <c r="B2258" i="77" s="1"/>
  <c r="B2259" i="77" s="1"/>
  <c r="B2260" i="77" s="1"/>
  <c r="B2261" i="77" s="1"/>
  <c r="B2262" i="77" s="1"/>
  <c r="B2263" i="77" s="1"/>
  <c r="B2264" i="77" s="1"/>
  <c r="B2265" i="77" s="1"/>
  <c r="B2266" i="77" s="1"/>
  <c r="B2267" i="77" s="1"/>
  <c r="B2268" i="77" s="1"/>
  <c r="B2269" i="77" s="1"/>
  <c r="B2270" i="77" s="1"/>
  <c r="B2271" i="77" s="1"/>
  <c r="B2272" i="77" s="1"/>
  <c r="B2273" i="77" s="1"/>
  <c r="B2274" i="77" s="1"/>
  <c r="B2275" i="77" s="1"/>
  <c r="B2276" i="77" s="1"/>
  <c r="B2277" i="77" s="1"/>
  <c r="B2278" i="77" s="1"/>
  <c r="B2279" i="77" s="1"/>
  <c r="B2280" i="77" s="1"/>
  <c r="B2281" i="77" s="1"/>
  <c r="B2282" i="77" s="1"/>
  <c r="B2283" i="77" s="1"/>
  <c r="B2284" i="77" s="1"/>
  <c r="B2285" i="77" s="1"/>
  <c r="B2286" i="77" s="1"/>
  <c r="B2287" i="77" s="1"/>
  <c r="B2288" i="77" s="1"/>
  <c r="B2289" i="77" s="1"/>
  <c r="B2290" i="77" s="1"/>
  <c r="B2291" i="77" s="1"/>
  <c r="B2292" i="77" s="1"/>
  <c r="B2293" i="77" s="1"/>
  <c r="B2294" i="77" s="1"/>
  <c r="B2295" i="77" s="1"/>
  <c r="B2296" i="77" s="1"/>
  <c r="B2297" i="77" s="1"/>
  <c r="B2298" i="77" s="1"/>
  <c r="B2299" i="77" s="1"/>
  <c r="B2300" i="77" s="1"/>
  <c r="B2301" i="77" s="1"/>
  <c r="B2302" i="77" s="1"/>
  <c r="B2303" i="77" s="1"/>
  <c r="B2304" i="77" s="1"/>
  <c r="B2305" i="77" s="1"/>
  <c r="B2306" i="77" s="1"/>
  <c r="B2307" i="77" s="1"/>
  <c r="B2308" i="77" s="1"/>
  <c r="B2309" i="77" s="1"/>
  <c r="B2310" i="77" s="1"/>
  <c r="B2311" i="77" s="1"/>
  <c r="B2312" i="77" s="1"/>
  <c r="B2313" i="77" s="1"/>
  <c r="B2314" i="77" s="1"/>
  <c r="B2315" i="77" s="1"/>
  <c r="B2316" i="77" s="1"/>
  <c r="B2317" i="77" s="1"/>
  <c r="B2318" i="77" s="1"/>
  <c r="B2319" i="77" s="1"/>
  <c r="B2320" i="77" s="1"/>
  <c r="B2321" i="77" s="1"/>
  <c r="B2322" i="77" s="1"/>
  <c r="B2323" i="77" s="1"/>
  <c r="B2324" i="77" s="1"/>
  <c r="B2325" i="77" s="1"/>
  <c r="B2326" i="77" s="1"/>
  <c r="B2327" i="77" s="1"/>
  <c r="B2328" i="77" s="1"/>
  <c r="B2329" i="77" s="1"/>
  <c r="B2330" i="77" s="1"/>
  <c r="B2331" i="77" s="1"/>
  <c r="B2332" i="77" s="1"/>
  <c r="B2333" i="77" s="1"/>
  <c r="B2334" i="77" s="1"/>
  <c r="B2335" i="77" s="1"/>
  <c r="B2336" i="77" s="1"/>
  <c r="B2337" i="77" s="1"/>
  <c r="B2338" i="77" s="1"/>
  <c r="B2339" i="77" s="1"/>
  <c r="B2340" i="77" s="1"/>
  <c r="B2341" i="77" s="1"/>
  <c r="B2342" i="77" s="1"/>
  <c r="B2343" i="77" s="1"/>
  <c r="B2344" i="77" s="1"/>
  <c r="B2345" i="77" s="1"/>
  <c r="B2346" i="77" s="1"/>
  <c r="B2347" i="77" s="1"/>
  <c r="B2348" i="77" s="1"/>
  <c r="B2349" i="77" s="1"/>
  <c r="B2350" i="77" s="1"/>
  <c r="B2351" i="77" s="1"/>
  <c r="B2352" i="77" s="1"/>
  <c r="B2353" i="77" s="1"/>
  <c r="B2354" i="77" s="1"/>
  <c r="B2355" i="77" s="1"/>
  <c r="B2356" i="77" s="1"/>
  <c r="B2357" i="77" s="1"/>
  <c r="B2358" i="77" s="1"/>
  <c r="B2359" i="77" s="1"/>
  <c r="B2360" i="77" s="1"/>
  <c r="B2361" i="77" s="1"/>
  <c r="B2362" i="77" s="1"/>
  <c r="B2363" i="77" s="1"/>
  <c r="B2364" i="77" s="1"/>
  <c r="B2365" i="77" s="1"/>
  <c r="B2366" i="77" s="1"/>
  <c r="B2367" i="77" s="1"/>
  <c r="B2368" i="77" s="1"/>
  <c r="B2369" i="77" s="1"/>
  <c r="B2370" i="77" s="1"/>
  <c r="B2371" i="77" s="1"/>
  <c r="B2372" i="77" s="1"/>
  <c r="B2373" i="77" s="1"/>
  <c r="B2374" i="77" s="1"/>
  <c r="B2375" i="77" s="1"/>
  <c r="B2376" i="77" s="1"/>
  <c r="B2377" i="77" s="1"/>
  <c r="B2378" i="77" s="1"/>
  <c r="B2379" i="77" s="1"/>
  <c r="B2380" i="77" s="1"/>
  <c r="B2381" i="77" s="1"/>
  <c r="B2382" i="77" s="1"/>
  <c r="B2383" i="77" s="1"/>
  <c r="B2384" i="77" s="1"/>
  <c r="B2385" i="77" s="1"/>
  <c r="B2386" i="77" s="1"/>
  <c r="B2387" i="77" s="1"/>
  <c r="B2388" i="77" s="1"/>
  <c r="B2389" i="77" s="1"/>
  <c r="B2390" i="77" s="1"/>
  <c r="B2391" i="77" s="1"/>
  <c r="B2392" i="77" s="1"/>
  <c r="B2393" i="77" s="1"/>
  <c r="B2394" i="77" s="1"/>
  <c r="B2395" i="77" s="1"/>
  <c r="B2396" i="77" s="1"/>
  <c r="B2397" i="77" s="1"/>
  <c r="B2398" i="77" s="1"/>
  <c r="B2399" i="77" s="1"/>
  <c r="B2400" i="77" s="1"/>
  <c r="B2401" i="77" s="1"/>
  <c r="B2402" i="77" s="1"/>
  <c r="B2403" i="77" s="1"/>
  <c r="B2404" i="77" s="1"/>
  <c r="B2405" i="77" s="1"/>
  <c r="B2406" i="77" s="1"/>
  <c r="B2407" i="77" s="1"/>
  <c r="B2408" i="77" s="1"/>
  <c r="B2409" i="77" s="1"/>
  <c r="B2410" i="77" s="1"/>
  <c r="B2411" i="77" s="1"/>
  <c r="B2412" i="77" s="1"/>
  <c r="B2413" i="77" s="1"/>
  <c r="B2414" i="77" s="1"/>
  <c r="B2415" i="77" s="1"/>
  <c r="B2416" i="77" s="1"/>
  <c r="B2417" i="77" s="1"/>
  <c r="B2418" i="77" s="1"/>
  <c r="B2419" i="77" s="1"/>
  <c r="B2420" i="77" s="1"/>
  <c r="B2421" i="77" s="1"/>
  <c r="B2422" i="77" s="1"/>
  <c r="B2423" i="77" s="1"/>
  <c r="B2424" i="77" s="1"/>
  <c r="B2425" i="77" s="1"/>
  <c r="B2426" i="77" s="1"/>
  <c r="B2427" i="77" s="1"/>
  <c r="B2428" i="77" s="1"/>
  <c r="B2429" i="77" s="1"/>
  <c r="B2430" i="77" s="1"/>
  <c r="B2431" i="77" s="1"/>
  <c r="B2432" i="77" s="1"/>
  <c r="B2433" i="77" s="1"/>
  <c r="B2434" i="77" s="1"/>
  <c r="B2435" i="77" s="1"/>
  <c r="B2436" i="77" s="1"/>
  <c r="B2437" i="77" s="1"/>
  <c r="B2438" i="77" s="1"/>
  <c r="B2439" i="77" s="1"/>
  <c r="B2440" i="77" s="1"/>
  <c r="B2441" i="77" s="1"/>
  <c r="B2442" i="77" s="1"/>
  <c r="B2443" i="77" s="1"/>
  <c r="B2444" i="77" s="1"/>
  <c r="B2445" i="77" s="1"/>
  <c r="B2446" i="77" s="1"/>
  <c r="B2447" i="77" s="1"/>
  <c r="B2448" i="77" s="1"/>
  <c r="B2449" i="77" s="1"/>
  <c r="B2450" i="77" s="1"/>
  <c r="B2451" i="77" s="1"/>
  <c r="B2452" i="77" s="1"/>
  <c r="B2453" i="77" s="1"/>
  <c r="B2454" i="77" s="1"/>
  <c r="B2455" i="77" s="1"/>
  <c r="B2456" i="77" s="1"/>
  <c r="B2457" i="77" s="1"/>
  <c r="B2458" i="77" s="1"/>
  <c r="B2459" i="77" s="1"/>
  <c r="B2460" i="77" s="1"/>
  <c r="B2461" i="77" s="1"/>
  <c r="B2462" i="77" s="1"/>
  <c r="B2463" i="77" s="1"/>
  <c r="B2464" i="77" s="1"/>
  <c r="B2465" i="77" s="1"/>
  <c r="B2466" i="77" s="1"/>
  <c r="B2467" i="77" s="1"/>
  <c r="B2468" i="77" s="1"/>
  <c r="B2469" i="77" s="1"/>
  <c r="B2470" i="77" s="1"/>
  <c r="B2471" i="77" s="1"/>
  <c r="B2472" i="77" s="1"/>
  <c r="B2473" i="77" s="1"/>
  <c r="B2474" i="77" s="1"/>
  <c r="B2475" i="77" s="1"/>
  <c r="B2476" i="77" s="1"/>
  <c r="B2477" i="77" s="1"/>
  <c r="B2478" i="77" s="1"/>
  <c r="B2479" i="77" s="1"/>
  <c r="B2480" i="77" s="1"/>
  <c r="B2481" i="77" s="1"/>
  <c r="B2482" i="77" s="1"/>
  <c r="B2483" i="77" s="1"/>
  <c r="B2484" i="77" s="1"/>
  <c r="B2485" i="77" s="1"/>
  <c r="B2486" i="77" s="1"/>
  <c r="B2487" i="77" s="1"/>
  <c r="B2488" i="77" s="1"/>
  <c r="B2489" i="77" s="1"/>
  <c r="B2490" i="77" s="1"/>
  <c r="B2491" i="77" s="1"/>
  <c r="B2492" i="77" s="1"/>
  <c r="B2493" i="77" s="1"/>
  <c r="B2494" i="77" s="1"/>
  <c r="B2495" i="77" s="1"/>
  <c r="B2496" i="77" s="1"/>
  <c r="B2497" i="77" s="1"/>
  <c r="B2498" i="77" s="1"/>
  <c r="B2499" i="77" s="1"/>
  <c r="B2500" i="77" s="1"/>
  <c r="B2501" i="77" s="1"/>
  <c r="B2502" i="77" s="1"/>
  <c r="B2503" i="77" s="1"/>
  <c r="B2504" i="77" s="1"/>
  <c r="B2505" i="77" s="1"/>
  <c r="B2506" i="77" s="1"/>
  <c r="B2507" i="77" s="1"/>
  <c r="B2508" i="77" s="1"/>
  <c r="B2509" i="77" s="1"/>
  <c r="B2510" i="77" s="1"/>
  <c r="B2511" i="77" s="1"/>
  <c r="B2512" i="77" s="1"/>
  <c r="B2513" i="77" s="1"/>
  <c r="B2514" i="77" s="1"/>
  <c r="B2515" i="77" s="1"/>
  <c r="B2516" i="77" s="1"/>
  <c r="B2517" i="77" s="1"/>
  <c r="B2518" i="77" s="1"/>
  <c r="B2519" i="77" s="1"/>
  <c r="B2520" i="77" s="1"/>
  <c r="B2521" i="77" s="1"/>
  <c r="B2522" i="77" s="1"/>
  <c r="B2523" i="77" s="1"/>
  <c r="B2524" i="77" s="1"/>
  <c r="B2525" i="77" s="1"/>
  <c r="B2526" i="77" s="1"/>
  <c r="B2527" i="77" s="1"/>
  <c r="B2528" i="77" s="1"/>
  <c r="B2529" i="77" s="1"/>
  <c r="B2530" i="77" s="1"/>
  <c r="B2531" i="77" s="1"/>
  <c r="B2532" i="77" s="1"/>
  <c r="B2533" i="77" s="1"/>
  <c r="B2534" i="77" s="1"/>
  <c r="B2535" i="77" s="1"/>
  <c r="B2536" i="77" s="1"/>
  <c r="B2537" i="77" s="1"/>
  <c r="B2538" i="77" s="1"/>
  <c r="B2539" i="77" s="1"/>
  <c r="B2540" i="77" s="1"/>
  <c r="B2541" i="77" s="1"/>
  <c r="B2542" i="77" s="1"/>
  <c r="B2543" i="77" s="1"/>
  <c r="B2544" i="77" s="1"/>
  <c r="B2545" i="77" s="1"/>
  <c r="B2546" i="77" s="1"/>
  <c r="B2547" i="77" s="1"/>
  <c r="B2548" i="77" s="1"/>
  <c r="B2549" i="77" s="1"/>
  <c r="B2550" i="77" s="1"/>
  <c r="B2551" i="77" s="1"/>
  <c r="B2552" i="77" s="1"/>
  <c r="B2553" i="77" s="1"/>
  <c r="B2554" i="77" s="1"/>
  <c r="B2555" i="77" s="1"/>
  <c r="B2556" i="77" s="1"/>
  <c r="B2557" i="77" s="1"/>
  <c r="B2558" i="77" s="1"/>
  <c r="B2559" i="77" s="1"/>
  <c r="B2560" i="77" s="1"/>
  <c r="B2561" i="77" s="1"/>
  <c r="B2562" i="77" s="1"/>
  <c r="B2563" i="77" s="1"/>
  <c r="B2564" i="77" s="1"/>
  <c r="B2565" i="77" s="1"/>
  <c r="B2566" i="77" s="1"/>
  <c r="B2567" i="77" s="1"/>
  <c r="B2568" i="77" s="1"/>
  <c r="B2569" i="77" s="1"/>
  <c r="B2570" i="77" s="1"/>
  <c r="B2571" i="77" s="1"/>
  <c r="B2572" i="77" s="1"/>
  <c r="B2573" i="77" s="1"/>
  <c r="B2574" i="77" s="1"/>
  <c r="B2575" i="77" s="1"/>
  <c r="B2576" i="77" s="1"/>
  <c r="B2577" i="77" s="1"/>
  <c r="B2578" i="77" s="1"/>
  <c r="B2579" i="77" s="1"/>
  <c r="B2580" i="77" s="1"/>
  <c r="B2581" i="77" s="1"/>
  <c r="B2582" i="77" s="1"/>
  <c r="B2583" i="77" s="1"/>
  <c r="B2584" i="77" s="1"/>
  <c r="B2585" i="77" s="1"/>
  <c r="B2586" i="77" s="1"/>
  <c r="B2587" i="77" s="1"/>
  <c r="B2588" i="77" s="1"/>
  <c r="B2589" i="77" s="1"/>
  <c r="B2590" i="77" s="1"/>
  <c r="B2591" i="77" s="1"/>
  <c r="B2592" i="77" s="1"/>
  <c r="B2593" i="77" s="1"/>
  <c r="B2594" i="77" s="1"/>
  <c r="B2595" i="77" s="1"/>
  <c r="B2596" i="77" s="1"/>
  <c r="B2597" i="77" s="1"/>
  <c r="B2598" i="77" s="1"/>
  <c r="B2599" i="77" s="1"/>
  <c r="B2600" i="77" s="1"/>
  <c r="B2601" i="77" s="1"/>
  <c r="B2602" i="77" s="1"/>
  <c r="B2603" i="77" s="1"/>
  <c r="B2604" i="77" s="1"/>
  <c r="B2605" i="77" s="1"/>
  <c r="B2606" i="77" s="1"/>
  <c r="B2607" i="77" s="1"/>
  <c r="B2608" i="77" s="1"/>
  <c r="B2609" i="77" s="1"/>
  <c r="B2610" i="77" s="1"/>
  <c r="B2611" i="77" s="1"/>
  <c r="B2612" i="77" s="1"/>
  <c r="B2613" i="77" s="1"/>
  <c r="B2614" i="77" s="1"/>
  <c r="B2615" i="77" s="1"/>
  <c r="B2616" i="77" s="1"/>
  <c r="B2617" i="77" s="1"/>
  <c r="B2618" i="77" s="1"/>
  <c r="B2619" i="77" s="1"/>
  <c r="B2620" i="77" s="1"/>
  <c r="B2621" i="77" s="1"/>
  <c r="B2622" i="77" s="1"/>
  <c r="B2623" i="77" s="1"/>
  <c r="B2624" i="77" s="1"/>
  <c r="B2625" i="77" s="1"/>
  <c r="B2626" i="77" s="1"/>
  <c r="B2627" i="77" s="1"/>
  <c r="B2628" i="77" s="1"/>
  <c r="B2629" i="77" s="1"/>
  <c r="B2630" i="77" s="1"/>
  <c r="B2631" i="77" s="1"/>
  <c r="B2632" i="77" s="1"/>
  <c r="B2633" i="77" s="1"/>
  <c r="B2634" i="77" s="1"/>
  <c r="B2635" i="77" s="1"/>
  <c r="B2636" i="77" s="1"/>
  <c r="B2637" i="77" s="1"/>
  <c r="B2638" i="77" s="1"/>
  <c r="B2639" i="77" s="1"/>
  <c r="B2640" i="77" s="1"/>
  <c r="B2641" i="77" s="1"/>
  <c r="B2642" i="77" s="1"/>
  <c r="B2643" i="77" s="1"/>
  <c r="B2644" i="77" s="1"/>
  <c r="B2645" i="77" s="1"/>
  <c r="B2646" i="77" s="1"/>
  <c r="B2647" i="77" s="1"/>
  <c r="B2648" i="77" s="1"/>
  <c r="B2649" i="77" s="1"/>
  <c r="B2650" i="77" s="1"/>
  <c r="B2651" i="77" s="1"/>
  <c r="B2652" i="77" s="1"/>
  <c r="B2653" i="77" s="1"/>
  <c r="B2654" i="77" s="1"/>
  <c r="B2655" i="77" s="1"/>
  <c r="B2656" i="77" s="1"/>
  <c r="B2657" i="77" s="1"/>
  <c r="B2658" i="77" s="1"/>
  <c r="B2659" i="77" s="1"/>
  <c r="B2660" i="77" s="1"/>
  <c r="B2661" i="77" s="1"/>
  <c r="B2662" i="77" s="1"/>
  <c r="B2663" i="77" s="1"/>
  <c r="B2664" i="77" s="1"/>
  <c r="B2665" i="77" s="1"/>
  <c r="B2666" i="77" s="1"/>
  <c r="B2667" i="77" s="1"/>
  <c r="B2668" i="77" s="1"/>
  <c r="B2669" i="77" s="1"/>
  <c r="B2670" i="77" s="1"/>
  <c r="B2671" i="77" s="1"/>
  <c r="B2672" i="77" s="1"/>
  <c r="B2673" i="77" s="1"/>
  <c r="B2674" i="77" s="1"/>
  <c r="B2675" i="77" s="1"/>
  <c r="B2676" i="77" s="1"/>
  <c r="B2677" i="77" s="1"/>
  <c r="B2678" i="77" s="1"/>
  <c r="B2679" i="77" s="1"/>
  <c r="B2680" i="77" s="1"/>
  <c r="B2681" i="77" s="1"/>
  <c r="B2682" i="77" s="1"/>
  <c r="B2683" i="77" s="1"/>
  <c r="B2684" i="77" s="1"/>
  <c r="B2685" i="77" s="1"/>
  <c r="B2686" i="77" s="1"/>
  <c r="B2687" i="77" s="1"/>
  <c r="B2688" i="77" s="1"/>
  <c r="B2689" i="77" s="1"/>
  <c r="B2690" i="77" s="1"/>
  <c r="B2691" i="77" s="1"/>
  <c r="B2692" i="77" s="1"/>
  <c r="B2693" i="77" s="1"/>
  <c r="B2694" i="77" s="1"/>
  <c r="B2695" i="77" s="1"/>
  <c r="B2696" i="77" s="1"/>
  <c r="B2697" i="77" s="1"/>
  <c r="B2698" i="77" s="1"/>
  <c r="B2699" i="77" s="1"/>
  <c r="B2700" i="77" s="1"/>
  <c r="B2701" i="77" s="1"/>
  <c r="B2702" i="77" s="1"/>
  <c r="B2703" i="77" s="1"/>
  <c r="B2704" i="77" s="1"/>
  <c r="B2705" i="77" s="1"/>
  <c r="B2706" i="77" s="1"/>
  <c r="B2707" i="77" s="1"/>
  <c r="B2708" i="77" s="1"/>
  <c r="B2709" i="77" s="1"/>
  <c r="B2710" i="77" s="1"/>
  <c r="B2711" i="77" s="1"/>
  <c r="B2712" i="77" s="1"/>
  <c r="B2713" i="77" s="1"/>
  <c r="B2714" i="77" s="1"/>
  <c r="B2715" i="77" s="1"/>
  <c r="B2716" i="77" s="1"/>
  <c r="B2717" i="77" s="1"/>
  <c r="B2718" i="77" s="1"/>
  <c r="B2719" i="77" s="1"/>
  <c r="B2720" i="77" s="1"/>
  <c r="B2721" i="77" s="1"/>
  <c r="B2722" i="77" s="1"/>
  <c r="B2723" i="77" s="1"/>
  <c r="B2724" i="77" s="1"/>
  <c r="B2725" i="77" s="1"/>
  <c r="B2726" i="77" s="1"/>
  <c r="B2727" i="77" s="1"/>
  <c r="B2728" i="77" s="1"/>
  <c r="B2729" i="77" s="1"/>
  <c r="B2730" i="77" s="1"/>
  <c r="B2731" i="77" s="1"/>
  <c r="B2732" i="77" s="1"/>
  <c r="B2733" i="77" s="1"/>
  <c r="B2734" i="77" s="1"/>
  <c r="B2735" i="77" s="1"/>
  <c r="B2736" i="77" s="1"/>
  <c r="B2737" i="77" s="1"/>
  <c r="B2738" i="77" s="1"/>
  <c r="B2739" i="77" s="1"/>
  <c r="B2740" i="77" s="1"/>
  <c r="B2741" i="77" s="1"/>
  <c r="B2742" i="77" s="1"/>
  <c r="B2743" i="77" s="1"/>
  <c r="B2744" i="77" s="1"/>
  <c r="B2745" i="77" s="1"/>
  <c r="B2746" i="77" s="1"/>
  <c r="B2747" i="77" s="1"/>
  <c r="B2748" i="77" s="1"/>
  <c r="B2749" i="77" s="1"/>
  <c r="B2750" i="77" s="1"/>
  <c r="B2751" i="77" s="1"/>
  <c r="B2752" i="77" s="1"/>
  <c r="B2753" i="77" s="1"/>
  <c r="B2754" i="77" s="1"/>
  <c r="B2755" i="77" s="1"/>
  <c r="B2756" i="77" s="1"/>
  <c r="B2757" i="77" s="1"/>
  <c r="B2758" i="77" s="1"/>
  <c r="B2759" i="77" s="1"/>
  <c r="B2760" i="77" s="1"/>
  <c r="B2761" i="77" s="1"/>
  <c r="B2762" i="77" s="1"/>
  <c r="B2763" i="77" s="1"/>
  <c r="B2764" i="77" s="1"/>
  <c r="B2765" i="77" s="1"/>
  <c r="B2766" i="77" s="1"/>
  <c r="B2767" i="77" s="1"/>
  <c r="B2768" i="77" s="1"/>
  <c r="B2769" i="77" s="1"/>
  <c r="B2770" i="77" s="1"/>
  <c r="B2771" i="77" s="1"/>
  <c r="B2772" i="77" s="1"/>
  <c r="B2773" i="77" s="1"/>
  <c r="B2774" i="77" s="1"/>
  <c r="B2775" i="77" s="1"/>
  <c r="B2776" i="77" s="1"/>
  <c r="B2777" i="77" s="1"/>
  <c r="B2778" i="77" s="1"/>
  <c r="B2779" i="77" s="1"/>
  <c r="B2780" i="77" s="1"/>
  <c r="B2781" i="77" s="1"/>
  <c r="B2782" i="77" s="1"/>
  <c r="B2783" i="77" s="1"/>
  <c r="B2784" i="77" s="1"/>
  <c r="B2785" i="77" s="1"/>
  <c r="B2786" i="77" s="1"/>
  <c r="B2787" i="77" s="1"/>
  <c r="B2788" i="77" s="1"/>
  <c r="B2789" i="77" s="1"/>
  <c r="B2790" i="77" s="1"/>
  <c r="B2791" i="77" s="1"/>
  <c r="B2792" i="77" s="1"/>
  <c r="B2793" i="77" s="1"/>
  <c r="B2794" i="77" s="1"/>
  <c r="B2795" i="77" s="1"/>
  <c r="B2796" i="77" s="1"/>
  <c r="B2797" i="77" s="1"/>
  <c r="B2798" i="77" s="1"/>
  <c r="B2799" i="77" s="1"/>
  <c r="B2800" i="77" s="1"/>
  <c r="B2801" i="77" s="1"/>
  <c r="B2802" i="77" s="1"/>
  <c r="B2803" i="77" s="1"/>
  <c r="B2804" i="77" s="1"/>
  <c r="B2805" i="77" s="1"/>
  <c r="B2806" i="77" s="1"/>
  <c r="B2807" i="77" s="1"/>
  <c r="B2808" i="77" s="1"/>
  <c r="B2809" i="77" s="1"/>
  <c r="B2810" i="77" s="1"/>
  <c r="B2811" i="77" s="1"/>
  <c r="B2812" i="77" s="1"/>
  <c r="B2813" i="77" s="1"/>
  <c r="B2814" i="77" s="1"/>
  <c r="B2815" i="77" s="1"/>
  <c r="B2816" i="77" s="1"/>
  <c r="B2817" i="77" s="1"/>
  <c r="B2818" i="77" s="1"/>
  <c r="B2819" i="77" s="1"/>
  <c r="B2820" i="77" s="1"/>
  <c r="B2821" i="77" s="1"/>
  <c r="B2822" i="77" s="1"/>
  <c r="B2823" i="77" s="1"/>
  <c r="B2824" i="77" s="1"/>
  <c r="B2825" i="77" s="1"/>
  <c r="B2826" i="77" s="1"/>
  <c r="B2827" i="77" s="1"/>
  <c r="B2828" i="77" s="1"/>
  <c r="B2829" i="77" s="1"/>
  <c r="B2830" i="77" s="1"/>
  <c r="B2831" i="77" s="1"/>
  <c r="B2832" i="77" s="1"/>
  <c r="B2833" i="77" s="1"/>
  <c r="B2834" i="77" s="1"/>
  <c r="B2835" i="77" s="1"/>
  <c r="B2836" i="77" s="1"/>
  <c r="B2837" i="77" s="1"/>
  <c r="B2838" i="77" s="1"/>
  <c r="B2839" i="77" s="1"/>
  <c r="B2840" i="77" s="1"/>
  <c r="B2841" i="77" s="1"/>
  <c r="B2842" i="77" s="1"/>
  <c r="B2843" i="77" s="1"/>
  <c r="B2844" i="77" s="1"/>
  <c r="B2845" i="77" s="1"/>
  <c r="B2846" i="77" s="1"/>
  <c r="B2847" i="77" s="1"/>
  <c r="B2848" i="77" s="1"/>
  <c r="B2849" i="77" s="1"/>
  <c r="B2850" i="77" s="1"/>
  <c r="B2851" i="77" s="1"/>
  <c r="B2852" i="77" s="1"/>
  <c r="B2853" i="77" s="1"/>
  <c r="B2854" i="77" s="1"/>
  <c r="B2855" i="77" s="1"/>
  <c r="B2856" i="77" s="1"/>
  <c r="B2857" i="77" s="1"/>
  <c r="B2858" i="77" s="1"/>
  <c r="B2859" i="77" s="1"/>
  <c r="B2860" i="77" s="1"/>
  <c r="B2861" i="77" s="1"/>
  <c r="B2862" i="77" s="1"/>
  <c r="B2863" i="77" s="1"/>
  <c r="B2864" i="77" s="1"/>
  <c r="B2865" i="77" s="1"/>
  <c r="B2866" i="77" s="1"/>
  <c r="B2867" i="77" s="1"/>
  <c r="B2868" i="77" s="1"/>
  <c r="B2869" i="77" s="1"/>
  <c r="B2870" i="77" s="1"/>
  <c r="B2871" i="77" s="1"/>
  <c r="B2872" i="77" s="1"/>
  <c r="B2873" i="77" s="1"/>
  <c r="B2874" i="77" s="1"/>
  <c r="B2875" i="77" s="1"/>
  <c r="B2876" i="77" s="1"/>
  <c r="B2877" i="77" s="1"/>
  <c r="B2878" i="77" s="1"/>
  <c r="B2879" i="77" s="1"/>
  <c r="B2880" i="77" s="1"/>
  <c r="B2881" i="77" s="1"/>
  <c r="B2882" i="77" s="1"/>
  <c r="B2883" i="77" s="1"/>
  <c r="B2884" i="77" s="1"/>
  <c r="B2885" i="77" s="1"/>
  <c r="B2886" i="77" s="1"/>
  <c r="B2887" i="77" s="1"/>
  <c r="B2888" i="77" s="1"/>
  <c r="B2889" i="77" s="1"/>
  <c r="B2890" i="77" s="1"/>
  <c r="B2891" i="77" s="1"/>
  <c r="B2892" i="77" s="1"/>
  <c r="B2893" i="77" s="1"/>
  <c r="B2894" i="77" s="1"/>
  <c r="B2895" i="77" s="1"/>
  <c r="B2896" i="77" s="1"/>
  <c r="B2897" i="77" s="1"/>
  <c r="B2898" i="77" s="1"/>
  <c r="B2899" i="77" s="1"/>
  <c r="B2900" i="77" s="1"/>
  <c r="B2901" i="77" s="1"/>
  <c r="B2902" i="77" s="1"/>
  <c r="B2903" i="77" s="1"/>
  <c r="B2904" i="77" s="1"/>
  <c r="B2905" i="77" s="1"/>
  <c r="B2906" i="77" s="1"/>
  <c r="B2907" i="77" s="1"/>
  <c r="B2908" i="77" s="1"/>
  <c r="B2909" i="77" s="1"/>
  <c r="B2910" i="77" s="1"/>
  <c r="B2911" i="77" s="1"/>
  <c r="B2912" i="77" s="1"/>
  <c r="B2913" i="77" s="1"/>
  <c r="B2914" i="77" s="1"/>
  <c r="B2915" i="77" s="1"/>
  <c r="B2916" i="77" s="1"/>
  <c r="B2917" i="77" s="1"/>
  <c r="B2918" i="77" s="1"/>
  <c r="B2919" i="77" s="1"/>
  <c r="B2920" i="77" s="1"/>
  <c r="B2921" i="77" s="1"/>
  <c r="B2922" i="77" s="1"/>
  <c r="B2923" i="77" s="1"/>
  <c r="B2924" i="77" s="1"/>
  <c r="B2925" i="77" s="1"/>
  <c r="B2926" i="77" s="1"/>
  <c r="B2927" i="77" s="1"/>
  <c r="B2928" i="77" s="1"/>
  <c r="B2929" i="77" s="1"/>
  <c r="B2930" i="77" s="1"/>
  <c r="B2931" i="77" s="1"/>
  <c r="B2932" i="77" s="1"/>
  <c r="B2933" i="77" s="1"/>
  <c r="B2934" i="77" s="1"/>
  <c r="B2935" i="77" s="1"/>
  <c r="B2936" i="77" s="1"/>
  <c r="B2937" i="77" s="1"/>
  <c r="B2938" i="77" s="1"/>
  <c r="B2939" i="77" s="1"/>
  <c r="B2940" i="77" s="1"/>
  <c r="B2941" i="77" s="1"/>
  <c r="B2942" i="77" s="1"/>
  <c r="B2943" i="77" s="1"/>
  <c r="B2944" i="77" s="1"/>
  <c r="B2945" i="77" s="1"/>
  <c r="B2946" i="77" s="1"/>
  <c r="B2947" i="77" s="1"/>
  <c r="B2948" i="77" s="1"/>
  <c r="B2949" i="77" s="1"/>
  <c r="B2950" i="77" s="1"/>
  <c r="B2951" i="77" s="1"/>
  <c r="B2952" i="77" s="1"/>
  <c r="B2953" i="77" s="1"/>
  <c r="B2954" i="77" s="1"/>
  <c r="B2955" i="77" s="1"/>
  <c r="B2956" i="77" s="1"/>
  <c r="B2957" i="77" s="1"/>
  <c r="B2958" i="77" s="1"/>
  <c r="B2959" i="77" s="1"/>
  <c r="B2960" i="77" s="1"/>
  <c r="B2961" i="77" s="1"/>
  <c r="B2962" i="77" s="1"/>
  <c r="B2963" i="77" s="1"/>
  <c r="B2964" i="77" s="1"/>
  <c r="B2965" i="77" s="1"/>
  <c r="B2966" i="77" s="1"/>
  <c r="B2967" i="77" s="1"/>
  <c r="B2968" i="77" s="1"/>
  <c r="B2969" i="77" s="1"/>
  <c r="B2970" i="77" s="1"/>
  <c r="B2971" i="77" s="1"/>
  <c r="B2972" i="77" s="1"/>
  <c r="B2973" i="77" s="1"/>
  <c r="B2974" i="77" s="1"/>
  <c r="B2975" i="77" s="1"/>
  <c r="B2976" i="77" s="1"/>
  <c r="B2977" i="77" s="1"/>
  <c r="B2978" i="77" s="1"/>
  <c r="B2979" i="77" s="1"/>
  <c r="B2980" i="77" s="1"/>
  <c r="B2981" i="77" s="1"/>
  <c r="B2982" i="77" s="1"/>
  <c r="B2983" i="77" s="1"/>
  <c r="B2984" i="77" s="1"/>
  <c r="B2985" i="77" s="1"/>
  <c r="B2986" i="77" s="1"/>
  <c r="B2987" i="77" s="1"/>
  <c r="B2988" i="77" s="1"/>
  <c r="B2989" i="77" s="1"/>
  <c r="B2990" i="77" s="1"/>
  <c r="B2991" i="77" s="1"/>
  <c r="B2992" i="77" s="1"/>
  <c r="B2993" i="77" s="1"/>
  <c r="B2994" i="77" s="1"/>
  <c r="B2995" i="77" s="1"/>
  <c r="B2996" i="77" s="1"/>
  <c r="B2997" i="77" s="1"/>
  <c r="B2998" i="77" s="1"/>
  <c r="B2999" i="77" s="1"/>
  <c r="B3000" i="77" s="1"/>
  <c r="B3001" i="77" s="1"/>
  <c r="B3002" i="77" s="1"/>
  <c r="B3003" i="77" s="1"/>
  <c r="B3004" i="77" s="1"/>
  <c r="B3005" i="77" s="1"/>
  <c r="B3006" i="77" s="1"/>
  <c r="B3007" i="77" s="1"/>
  <c r="B3008" i="77" s="1"/>
  <c r="B3009" i="77" s="1"/>
  <c r="B3010" i="77" s="1"/>
  <c r="B3011" i="77" s="1"/>
  <c r="B3012" i="77" s="1"/>
  <c r="B3013" i="77" s="1"/>
  <c r="B3014" i="77" s="1"/>
  <c r="B3015" i="77" s="1"/>
  <c r="B3016" i="77" s="1"/>
  <c r="B3017" i="77" s="1"/>
  <c r="B3018" i="77" s="1"/>
  <c r="B3019" i="77" s="1"/>
  <c r="B3020" i="77" s="1"/>
  <c r="B3021" i="77" s="1"/>
  <c r="B3022" i="77" s="1"/>
  <c r="B3023" i="77" s="1"/>
  <c r="B3024" i="77" s="1"/>
  <c r="B3025" i="77" s="1"/>
  <c r="B3026" i="77" s="1"/>
  <c r="B3027" i="77" s="1"/>
  <c r="B3028" i="77" s="1"/>
  <c r="B3029" i="77" s="1"/>
  <c r="B3030" i="77" s="1"/>
  <c r="B3031" i="77" s="1"/>
  <c r="B3032" i="77" s="1"/>
  <c r="B3033" i="77" s="1"/>
  <c r="B3034" i="77" s="1"/>
  <c r="B3035" i="77" s="1"/>
  <c r="B3036" i="77" s="1"/>
  <c r="B3037" i="77" s="1"/>
  <c r="B3038" i="77" s="1"/>
  <c r="B3039" i="77" s="1"/>
  <c r="B3040" i="77" s="1"/>
  <c r="B3041" i="77" s="1"/>
  <c r="B3042" i="77" s="1"/>
  <c r="B3043" i="77" s="1"/>
  <c r="B3044" i="77" s="1"/>
  <c r="B3045" i="77" s="1"/>
  <c r="B3046" i="77" s="1"/>
  <c r="B3047" i="77" s="1"/>
  <c r="B3048" i="77" s="1"/>
  <c r="B3049" i="77" s="1"/>
  <c r="B3050" i="77" s="1"/>
  <c r="B3051" i="77" s="1"/>
  <c r="B3052" i="77" s="1"/>
  <c r="B3053" i="77" s="1"/>
  <c r="B3054" i="77" s="1"/>
  <c r="B3055" i="77" s="1"/>
  <c r="B3056" i="77" s="1"/>
  <c r="B3057" i="77" s="1"/>
  <c r="B3058" i="77" s="1"/>
  <c r="B3059" i="77" s="1"/>
  <c r="B3060" i="77" s="1"/>
  <c r="B3061" i="77" s="1"/>
  <c r="B3062" i="77" s="1"/>
  <c r="B3063" i="77" s="1"/>
  <c r="B3064" i="77" s="1"/>
  <c r="B3065" i="77" s="1"/>
  <c r="B3066" i="77" s="1"/>
  <c r="B3067" i="77" s="1"/>
  <c r="B3068" i="77" s="1"/>
  <c r="B3069" i="77" s="1"/>
  <c r="B3070" i="77" s="1"/>
  <c r="B3071" i="77" s="1"/>
  <c r="B3072" i="77" s="1"/>
  <c r="B3073" i="77" s="1"/>
  <c r="B3074" i="77" s="1"/>
  <c r="B3075" i="77" s="1"/>
  <c r="B3076" i="77" s="1"/>
  <c r="B3077" i="77" s="1"/>
  <c r="B3078" i="77" s="1"/>
  <c r="B3079" i="77" s="1"/>
  <c r="B3080" i="77" s="1"/>
  <c r="B3081" i="77" s="1"/>
  <c r="B3082" i="77" s="1"/>
  <c r="B3083" i="77" s="1"/>
  <c r="B3084" i="77" s="1"/>
  <c r="B3085" i="77" s="1"/>
  <c r="B3086" i="77" s="1"/>
  <c r="B3087" i="77" s="1"/>
  <c r="B3088" i="77" s="1"/>
  <c r="B3089" i="77" s="1"/>
  <c r="B3090" i="77" s="1"/>
  <c r="B3091" i="77" s="1"/>
  <c r="B3092" i="77" s="1"/>
  <c r="B3093" i="77" s="1"/>
  <c r="B3094" i="77" s="1"/>
  <c r="B3095" i="77" s="1"/>
  <c r="B3096" i="77" s="1"/>
  <c r="B3097" i="77" s="1"/>
  <c r="B3098" i="77" s="1"/>
  <c r="B3099" i="77" s="1"/>
  <c r="B3100" i="77" s="1"/>
  <c r="B3101" i="77" s="1"/>
  <c r="B3102" i="77" s="1"/>
  <c r="B3103" i="77" s="1"/>
  <c r="B3104" i="77" s="1"/>
  <c r="B3105" i="77" s="1"/>
  <c r="B3106" i="77" s="1"/>
  <c r="B3107" i="77" s="1"/>
  <c r="B3108" i="77" s="1"/>
  <c r="B3109" i="77" s="1"/>
  <c r="B3110" i="77" s="1"/>
  <c r="B3111" i="77" s="1"/>
  <c r="B3112" i="77" s="1"/>
  <c r="B3113" i="77" s="1"/>
  <c r="B3114" i="77" s="1"/>
  <c r="B3115" i="77" s="1"/>
  <c r="B3116" i="77" s="1"/>
  <c r="B3117" i="77" s="1"/>
  <c r="B3118" i="77" s="1"/>
  <c r="B3119" i="77" s="1"/>
  <c r="B3120" i="77" s="1"/>
  <c r="B3121" i="77" s="1"/>
  <c r="B3122" i="77" s="1"/>
  <c r="B3123" i="77" s="1"/>
  <c r="B3124" i="77" s="1"/>
  <c r="B3125" i="77" s="1"/>
  <c r="B3126" i="77" s="1"/>
  <c r="B3127" i="77" s="1"/>
  <c r="B3128" i="77" s="1"/>
  <c r="B3129" i="77" s="1"/>
  <c r="B3130" i="77" s="1"/>
  <c r="B3131" i="77" s="1"/>
  <c r="B3132" i="77" s="1"/>
  <c r="B3133" i="77" s="1"/>
  <c r="B3134" i="77" s="1"/>
  <c r="B3135" i="77" s="1"/>
  <c r="B3136" i="77" s="1"/>
  <c r="B3137" i="77" s="1"/>
  <c r="B3138" i="77" s="1"/>
  <c r="B3139" i="77" s="1"/>
  <c r="B3140" i="77" s="1"/>
  <c r="B3141" i="77" s="1"/>
  <c r="B3142" i="77" s="1"/>
  <c r="B3143" i="77" s="1"/>
  <c r="B3144" i="77" s="1"/>
  <c r="B3145" i="77" s="1"/>
  <c r="B3146" i="77" s="1"/>
  <c r="B3147" i="77" s="1"/>
  <c r="B3148" i="77" s="1"/>
  <c r="B3149" i="77" s="1"/>
  <c r="B3150" i="77" s="1"/>
  <c r="B3151" i="77" s="1"/>
  <c r="B3152" i="77" s="1"/>
  <c r="B3153" i="77" s="1"/>
  <c r="B3154" i="77" s="1"/>
  <c r="B3155" i="77" s="1"/>
  <c r="B3156" i="77" s="1"/>
  <c r="B3157" i="77" s="1"/>
  <c r="B3158" i="77" s="1"/>
  <c r="B3159" i="77" s="1"/>
  <c r="B3160" i="77" s="1"/>
  <c r="B3161" i="77" s="1"/>
  <c r="B3162" i="77" s="1"/>
  <c r="B3163" i="77" s="1"/>
  <c r="B3164" i="77" s="1"/>
  <c r="B3165" i="77" s="1"/>
  <c r="B3166" i="77" s="1"/>
  <c r="B3167" i="77" s="1"/>
  <c r="B3168" i="77" s="1"/>
  <c r="B3169" i="77" s="1"/>
  <c r="B3170" i="77" s="1"/>
  <c r="B3171" i="77" s="1"/>
  <c r="B3172" i="77" s="1"/>
  <c r="B3173" i="77" s="1"/>
  <c r="B3174" i="77" s="1"/>
  <c r="B3175" i="77" s="1"/>
  <c r="B3176" i="77" s="1"/>
  <c r="B3177" i="77" s="1"/>
  <c r="B3178" i="77" s="1"/>
  <c r="B3179" i="77" s="1"/>
  <c r="B3180" i="77" s="1"/>
  <c r="B3181" i="77" s="1"/>
  <c r="B3182" i="77" s="1"/>
  <c r="B3183" i="77" s="1"/>
  <c r="B3184" i="77" s="1"/>
  <c r="B3185" i="77" s="1"/>
  <c r="B3186" i="77" s="1"/>
  <c r="B3187" i="77" s="1"/>
  <c r="B3188" i="77" s="1"/>
  <c r="B3189" i="77" s="1"/>
  <c r="B3190" i="77" s="1"/>
  <c r="B3191" i="77" s="1"/>
  <c r="B3192" i="77" s="1"/>
  <c r="B3193" i="77" s="1"/>
  <c r="B3194" i="77" s="1"/>
  <c r="B3195" i="77" s="1"/>
  <c r="B3196" i="77" s="1"/>
  <c r="B3197" i="77" s="1"/>
  <c r="B3198" i="77" s="1"/>
  <c r="B3199" i="77" s="1"/>
  <c r="B3200" i="77" s="1"/>
  <c r="B3201" i="77" s="1"/>
  <c r="B3202" i="77" s="1"/>
  <c r="B3203" i="77" s="1"/>
  <c r="B3204" i="77" s="1"/>
  <c r="B3205" i="77" s="1"/>
  <c r="B3206" i="77" s="1"/>
  <c r="B3207" i="77" s="1"/>
  <c r="B3208" i="77" s="1"/>
  <c r="B3209" i="77" s="1"/>
  <c r="B3210" i="77" s="1"/>
  <c r="B3211" i="77" s="1"/>
  <c r="B3212" i="77" s="1"/>
  <c r="B3213" i="77" s="1"/>
  <c r="B3214" i="77" s="1"/>
  <c r="B3215" i="77" s="1"/>
  <c r="B3216" i="77" s="1"/>
  <c r="B3217" i="77" s="1"/>
  <c r="B3218" i="77" s="1"/>
  <c r="B3219" i="77" s="1"/>
  <c r="B3220" i="77" s="1"/>
  <c r="B3221" i="77" s="1"/>
  <c r="B3222" i="77" s="1"/>
  <c r="B3223" i="77" s="1"/>
  <c r="B3224" i="77" s="1"/>
  <c r="B3225" i="77" s="1"/>
  <c r="B3226" i="77" s="1"/>
  <c r="B3227" i="77" s="1"/>
  <c r="B3228" i="77" s="1"/>
  <c r="B3229" i="77" s="1"/>
  <c r="B3230" i="77" s="1"/>
  <c r="B3231" i="77" s="1"/>
  <c r="B3232" i="77" s="1"/>
  <c r="B3233" i="77" s="1"/>
  <c r="B3234" i="77" s="1"/>
  <c r="B3235" i="77" s="1"/>
  <c r="B3236" i="77" s="1"/>
  <c r="B3237" i="77" s="1"/>
  <c r="B3238" i="77" s="1"/>
  <c r="B3239" i="77" s="1"/>
  <c r="B3240" i="77" s="1"/>
  <c r="B3241" i="77" s="1"/>
  <c r="B3242" i="77" s="1"/>
  <c r="B3243" i="77" s="1"/>
  <c r="B3244" i="77" s="1"/>
  <c r="B3245" i="77" s="1"/>
  <c r="B3246" i="77" s="1"/>
  <c r="B3247" i="77" s="1"/>
  <c r="B3248" i="77" s="1"/>
  <c r="B3249" i="77" s="1"/>
  <c r="B3250" i="77" s="1"/>
  <c r="B3251" i="77" s="1"/>
  <c r="B3252" i="77" s="1"/>
  <c r="B3253" i="77" s="1"/>
  <c r="B3254" i="77" s="1"/>
  <c r="B3255" i="77" s="1"/>
  <c r="B3256" i="77" s="1"/>
  <c r="B3257" i="77" s="1"/>
  <c r="B3258" i="77" s="1"/>
  <c r="B3259" i="77" s="1"/>
  <c r="B3260" i="77" s="1"/>
  <c r="B3261" i="77" s="1"/>
  <c r="B3262" i="77" s="1"/>
  <c r="B3263" i="77" s="1"/>
  <c r="B3264" i="77" s="1"/>
  <c r="B3265" i="77" s="1"/>
  <c r="B3266" i="77" s="1"/>
  <c r="B3267" i="77" s="1"/>
  <c r="B3268" i="77" s="1"/>
  <c r="B3269" i="77" s="1"/>
  <c r="B3270" i="77" s="1"/>
  <c r="B3271" i="77" s="1"/>
  <c r="B3272" i="77" s="1"/>
  <c r="B3273" i="77" s="1"/>
  <c r="B3274" i="77" s="1"/>
  <c r="B3275" i="77" s="1"/>
  <c r="B3276" i="77" s="1"/>
  <c r="B3277" i="77" s="1"/>
  <c r="B3278" i="77" s="1"/>
  <c r="B3279" i="77" s="1"/>
  <c r="B3280" i="77" s="1"/>
  <c r="B3281" i="77" s="1"/>
  <c r="B3282" i="77" s="1"/>
  <c r="B3283" i="77" s="1"/>
  <c r="B3284" i="77" s="1"/>
  <c r="B3285" i="77" s="1"/>
  <c r="B3286" i="77" s="1"/>
  <c r="B3287" i="77" s="1"/>
  <c r="B3288" i="77" s="1"/>
  <c r="B3289" i="77" s="1"/>
  <c r="B3290" i="77" s="1"/>
  <c r="B3291" i="77" s="1"/>
  <c r="B3292" i="77" s="1"/>
  <c r="B3293" i="77" s="1"/>
  <c r="B3294" i="77" s="1"/>
  <c r="B3295" i="77" s="1"/>
  <c r="B3296" i="77" s="1"/>
  <c r="B3297" i="77" s="1"/>
  <c r="B3298" i="77" s="1"/>
  <c r="B3299" i="77" s="1"/>
  <c r="B3300" i="77" s="1"/>
  <c r="B3301" i="77" s="1"/>
  <c r="B3302" i="77" s="1"/>
  <c r="B3303" i="77" s="1"/>
  <c r="B3304" i="77" s="1"/>
  <c r="B3305" i="77" s="1"/>
  <c r="B3306" i="77" s="1"/>
  <c r="B3307" i="77" s="1"/>
  <c r="B3308" i="77" s="1"/>
  <c r="B3309" i="77" s="1"/>
  <c r="B3310" i="77" s="1"/>
  <c r="B3311" i="77" s="1"/>
  <c r="B3312" i="77" s="1"/>
  <c r="B3313" i="77" s="1"/>
  <c r="B3314" i="77" s="1"/>
  <c r="B3315" i="77" s="1"/>
  <c r="B3316" i="77" s="1"/>
  <c r="B3317" i="77" s="1"/>
  <c r="B3318" i="77" s="1"/>
  <c r="B3319" i="77" s="1"/>
  <c r="B3320" i="77" s="1"/>
  <c r="B3321" i="77" s="1"/>
  <c r="B3322" i="77" s="1"/>
  <c r="B3323" i="77" s="1"/>
  <c r="B3324" i="77" s="1"/>
  <c r="B3325" i="77" s="1"/>
  <c r="B3326" i="77" s="1"/>
  <c r="B3327" i="77" s="1"/>
  <c r="B3328" i="77" s="1"/>
  <c r="B3329" i="77" s="1"/>
  <c r="B3330" i="77" s="1"/>
  <c r="B3331" i="77" s="1"/>
  <c r="B3332" i="77" s="1"/>
  <c r="B3333" i="77" s="1"/>
  <c r="B3334" i="77" s="1"/>
  <c r="B3335" i="77" s="1"/>
  <c r="B3336" i="77" s="1"/>
  <c r="B3337" i="77" s="1"/>
  <c r="B3338" i="77" s="1"/>
  <c r="B3339" i="77" s="1"/>
  <c r="B3340" i="77" s="1"/>
  <c r="B3341" i="77" s="1"/>
  <c r="B3342" i="77" s="1"/>
  <c r="B3343" i="77" s="1"/>
  <c r="B3344" i="77" s="1"/>
  <c r="B3345" i="77" s="1"/>
  <c r="B3346" i="77" s="1"/>
  <c r="B3347" i="77" s="1"/>
  <c r="B3348" i="77" s="1"/>
  <c r="B3349" i="77" s="1"/>
  <c r="B3350" i="77" s="1"/>
  <c r="B3351" i="77" s="1"/>
  <c r="B3352" i="77" s="1"/>
  <c r="B3353" i="77" s="1"/>
  <c r="B3354" i="77" s="1"/>
  <c r="B3355" i="77" s="1"/>
  <c r="B3356" i="77" s="1"/>
  <c r="B3357" i="77" s="1"/>
  <c r="B3358" i="77" s="1"/>
  <c r="B3359" i="77" s="1"/>
  <c r="B3360" i="77" s="1"/>
  <c r="B3361" i="77" s="1"/>
  <c r="B3362" i="77" s="1"/>
  <c r="B3363" i="77" s="1"/>
  <c r="B3364" i="77" s="1"/>
  <c r="B3365" i="77" s="1"/>
  <c r="B3366" i="77" s="1"/>
  <c r="B3367" i="77" s="1"/>
  <c r="B3368" i="77" s="1"/>
  <c r="B3369" i="77" s="1"/>
  <c r="B3370" i="77" s="1"/>
  <c r="B3371" i="77" s="1"/>
  <c r="B3372" i="77" s="1"/>
  <c r="B3373" i="77" s="1"/>
  <c r="B3374" i="77" s="1"/>
  <c r="B3375" i="77" s="1"/>
  <c r="B3376" i="77" s="1"/>
  <c r="B3377" i="77" s="1"/>
  <c r="B3378" i="77" s="1"/>
  <c r="B3379" i="77" s="1"/>
  <c r="B3380" i="77" s="1"/>
  <c r="B3381" i="77" s="1"/>
  <c r="B3382" i="77" s="1"/>
  <c r="B3383" i="77" s="1"/>
  <c r="B3384" i="77" s="1"/>
  <c r="B3385" i="77" s="1"/>
  <c r="B3386" i="77" s="1"/>
  <c r="B3387" i="77" s="1"/>
  <c r="B3388" i="77" s="1"/>
  <c r="B3389" i="77" s="1"/>
  <c r="B3390" i="77" s="1"/>
  <c r="B3391" i="77" s="1"/>
  <c r="B3392" i="77" s="1"/>
  <c r="B3393" i="77" s="1"/>
  <c r="B3394" i="77" s="1"/>
  <c r="B3395" i="77" s="1"/>
  <c r="B3396" i="77" s="1"/>
  <c r="B3397" i="77" s="1"/>
  <c r="B3398" i="77" s="1"/>
  <c r="B3399" i="77" s="1"/>
  <c r="B3400" i="77" s="1"/>
  <c r="B3401" i="77" s="1"/>
  <c r="B3402" i="77" s="1"/>
  <c r="B3403" i="77" s="1"/>
  <c r="B3404" i="77" s="1"/>
  <c r="B3405" i="77" s="1"/>
  <c r="B3406" i="77" s="1"/>
  <c r="B3407" i="77" s="1"/>
  <c r="B3408" i="77" s="1"/>
  <c r="B3409" i="77" s="1"/>
  <c r="B3410" i="77" s="1"/>
  <c r="B3411" i="77" s="1"/>
  <c r="B3412" i="77" s="1"/>
  <c r="B3413" i="77" s="1"/>
  <c r="B3414" i="77" s="1"/>
  <c r="B3415" i="77" s="1"/>
  <c r="B3416" i="77" s="1"/>
  <c r="B3417" i="77" s="1"/>
  <c r="B3418" i="77" s="1"/>
  <c r="B3419" i="77" s="1"/>
  <c r="B3420" i="77" s="1"/>
  <c r="B3421" i="77" s="1"/>
  <c r="B3422" i="77" s="1"/>
  <c r="B3423" i="77" s="1"/>
  <c r="B3424" i="77" s="1"/>
  <c r="B3425" i="77" s="1"/>
  <c r="B3426" i="77" s="1"/>
  <c r="B3427" i="77" s="1"/>
  <c r="B3428" i="77" s="1"/>
  <c r="B3429" i="77" s="1"/>
  <c r="B3430" i="77" s="1"/>
  <c r="B3431" i="77" s="1"/>
  <c r="B3432" i="77" s="1"/>
  <c r="B3433" i="77" s="1"/>
  <c r="B3434" i="77" s="1"/>
  <c r="B3435" i="77" s="1"/>
  <c r="B3436" i="77" s="1"/>
  <c r="B3437" i="77" s="1"/>
  <c r="B3438" i="77" s="1"/>
  <c r="B3439" i="77" s="1"/>
  <c r="B3440" i="77" s="1"/>
  <c r="B3441" i="77" s="1"/>
  <c r="B3442" i="77" s="1"/>
  <c r="B3443" i="77" s="1"/>
  <c r="B3444" i="77" s="1"/>
  <c r="B3445" i="77" s="1"/>
  <c r="B3446" i="77" s="1"/>
  <c r="B3447" i="77" s="1"/>
  <c r="B3448" i="77" s="1"/>
  <c r="B3449" i="77" s="1"/>
  <c r="B3450" i="77" s="1"/>
  <c r="B3451" i="77" s="1"/>
  <c r="B3452" i="77" s="1"/>
  <c r="B3453" i="77" s="1"/>
  <c r="B3454" i="77" s="1"/>
  <c r="B3455" i="77" s="1"/>
  <c r="B3456" i="77" s="1"/>
  <c r="B3457" i="77" s="1"/>
  <c r="B3458" i="77" s="1"/>
  <c r="B3459" i="77" s="1"/>
  <c r="B3460" i="77" s="1"/>
  <c r="B3461" i="77" s="1"/>
  <c r="B3462" i="77" s="1"/>
  <c r="B3463" i="77" s="1"/>
  <c r="B3464" i="77" s="1"/>
  <c r="B3465" i="77" s="1"/>
  <c r="B3466" i="77" s="1"/>
  <c r="B3467" i="77" s="1"/>
  <c r="B3468" i="77" s="1"/>
  <c r="B3469" i="77" s="1"/>
  <c r="B3470" i="77" s="1"/>
  <c r="B3471" i="77" s="1"/>
  <c r="B3472" i="77" s="1"/>
  <c r="B3473" i="77" s="1"/>
  <c r="B3474" i="77" s="1"/>
  <c r="B3475" i="77" s="1"/>
  <c r="B3476" i="77" s="1"/>
  <c r="B3477" i="77" s="1"/>
  <c r="B3478" i="77" s="1"/>
  <c r="B3479" i="77" s="1"/>
  <c r="B3480" i="77" s="1"/>
  <c r="B3481" i="77" s="1"/>
  <c r="B3482" i="77" s="1"/>
  <c r="B3483" i="77" s="1"/>
  <c r="B3484" i="77" s="1"/>
  <c r="B3485" i="77" s="1"/>
  <c r="B3486" i="77" s="1"/>
  <c r="B3487" i="77" s="1"/>
  <c r="B3488" i="77" s="1"/>
  <c r="B3489" i="77" s="1"/>
  <c r="B3490" i="77" s="1"/>
  <c r="B3491" i="77" s="1"/>
  <c r="B3492" i="77" s="1"/>
  <c r="B3493" i="77" s="1"/>
  <c r="B3494" i="77" s="1"/>
  <c r="B3495" i="77" s="1"/>
  <c r="B3496" i="77" s="1"/>
  <c r="B3497" i="77" s="1"/>
  <c r="B3498" i="77" s="1"/>
  <c r="B3499" i="77" s="1"/>
  <c r="B3500" i="77" s="1"/>
  <c r="B3501" i="77" s="1"/>
  <c r="B3502" i="77" s="1"/>
  <c r="B3503" i="77" s="1"/>
  <c r="B3504" i="77" s="1"/>
  <c r="B3505" i="77" s="1"/>
  <c r="B3506" i="77" s="1"/>
  <c r="B3507" i="77" s="1"/>
  <c r="B3508" i="77" s="1"/>
  <c r="B3509" i="77" s="1"/>
  <c r="B3510" i="77" s="1"/>
  <c r="B3511" i="77" s="1"/>
  <c r="B3512" i="77" s="1"/>
  <c r="B3513" i="77" s="1"/>
  <c r="B3514" i="77" s="1"/>
  <c r="B3515" i="77" s="1"/>
  <c r="B3516" i="77" s="1"/>
  <c r="B3517" i="77" s="1"/>
  <c r="B3518" i="77" s="1"/>
  <c r="B3519" i="77" s="1"/>
  <c r="B3520" i="77" s="1"/>
  <c r="B3521" i="77" s="1"/>
  <c r="B3522" i="77" s="1"/>
  <c r="B3523" i="77" s="1"/>
  <c r="B3524" i="77" s="1"/>
  <c r="B3525" i="77" s="1"/>
  <c r="B3526" i="77" s="1"/>
  <c r="B3527" i="77" s="1"/>
  <c r="B3528" i="77" s="1"/>
  <c r="B3529" i="77" s="1"/>
  <c r="B3530" i="77" s="1"/>
  <c r="B3531" i="77" s="1"/>
  <c r="B3532" i="77" s="1"/>
  <c r="B3533" i="77" s="1"/>
  <c r="B3534" i="77" s="1"/>
  <c r="B3535" i="77" s="1"/>
  <c r="B3536" i="77" s="1"/>
  <c r="B3537" i="77" s="1"/>
  <c r="B3538" i="77" s="1"/>
  <c r="B3539" i="77" s="1"/>
  <c r="B3540" i="77" s="1"/>
  <c r="B3541" i="77" s="1"/>
  <c r="B3542" i="77" s="1"/>
  <c r="B3543" i="77" s="1"/>
  <c r="B3544" i="77" s="1"/>
  <c r="B3545" i="77" s="1"/>
  <c r="B3546" i="77" s="1"/>
  <c r="B3547" i="77" s="1"/>
  <c r="B3548" i="77" s="1"/>
  <c r="B3549" i="77" s="1"/>
  <c r="B3550" i="77" s="1"/>
  <c r="B3551" i="77" s="1"/>
  <c r="B3552" i="77" s="1"/>
  <c r="B3553" i="77" s="1"/>
  <c r="B3554" i="77" s="1"/>
  <c r="B3555" i="77" s="1"/>
  <c r="B3556" i="77" s="1"/>
  <c r="B3557" i="77" s="1"/>
  <c r="B3558" i="77" s="1"/>
  <c r="B3559" i="77" s="1"/>
  <c r="B3560" i="77" s="1"/>
  <c r="B3561" i="77" s="1"/>
  <c r="B3562" i="77" s="1"/>
  <c r="B3563" i="77" s="1"/>
  <c r="B3564" i="77" s="1"/>
  <c r="B3565" i="77" s="1"/>
  <c r="B3566" i="77" s="1"/>
  <c r="B3567" i="77" s="1"/>
  <c r="B3568" i="77" s="1"/>
  <c r="B3569" i="77" s="1"/>
  <c r="B3570" i="77" s="1"/>
  <c r="B3571" i="77" s="1"/>
  <c r="B3572" i="77" s="1"/>
  <c r="B3573" i="77" s="1"/>
  <c r="B3574" i="77" s="1"/>
  <c r="B3575" i="77" s="1"/>
  <c r="B3576" i="77" s="1"/>
  <c r="B3577" i="77" s="1"/>
  <c r="B3578" i="77" s="1"/>
  <c r="B3579" i="77" s="1"/>
  <c r="B3580" i="77" s="1"/>
  <c r="B3581" i="77" s="1"/>
  <c r="B3582" i="77" s="1"/>
  <c r="B3583" i="77" s="1"/>
  <c r="B3584" i="77" s="1"/>
  <c r="B3585" i="77" s="1"/>
  <c r="B3586" i="77" s="1"/>
  <c r="B3587" i="77" s="1"/>
  <c r="B3588" i="77" s="1"/>
  <c r="B3589" i="77" s="1"/>
  <c r="B3590" i="77" s="1"/>
  <c r="B3591" i="77" s="1"/>
  <c r="B3592" i="77" s="1"/>
  <c r="B3593" i="77" s="1"/>
  <c r="B3594" i="77" s="1"/>
  <c r="B3595" i="77" s="1"/>
  <c r="B3596" i="77" s="1"/>
  <c r="B3597" i="77" s="1"/>
  <c r="B3598" i="77" s="1"/>
  <c r="B3599" i="77" s="1"/>
  <c r="B3600" i="77" s="1"/>
  <c r="B3601" i="77" s="1"/>
  <c r="B3602" i="77" s="1"/>
  <c r="B3603" i="77" s="1"/>
  <c r="B3604" i="77" s="1"/>
  <c r="B3605" i="77" s="1"/>
  <c r="B3606" i="77" s="1"/>
  <c r="B3607" i="77" s="1"/>
  <c r="B3608" i="77" s="1"/>
  <c r="B3609" i="77" s="1"/>
  <c r="B3610" i="77" s="1"/>
  <c r="B3611" i="77" s="1"/>
  <c r="B3612" i="77" s="1"/>
  <c r="B3613" i="77" s="1"/>
  <c r="B3614" i="77" s="1"/>
  <c r="B3615" i="77" s="1"/>
  <c r="B3616" i="77" s="1"/>
  <c r="B3617" i="77" s="1"/>
  <c r="B3618" i="77" s="1"/>
  <c r="B3619" i="77" s="1"/>
  <c r="B3620" i="77" s="1"/>
  <c r="B3621" i="77" s="1"/>
  <c r="B3622" i="77" s="1"/>
  <c r="B3623" i="77" s="1"/>
  <c r="B3624" i="77" s="1"/>
  <c r="B3625" i="77" s="1"/>
  <c r="B3626" i="77" s="1"/>
  <c r="B3627" i="77" s="1"/>
  <c r="B3628" i="77" s="1"/>
  <c r="B3629" i="77" s="1"/>
  <c r="B3630" i="77" s="1"/>
  <c r="B3631" i="77" s="1"/>
  <c r="B3632" i="77" s="1"/>
  <c r="B3633" i="77" s="1"/>
  <c r="B3634" i="77" s="1"/>
  <c r="B3635" i="77" s="1"/>
  <c r="B3636" i="77" s="1"/>
  <c r="B3637" i="77" s="1"/>
  <c r="B3638" i="77" s="1"/>
  <c r="B3639" i="77" s="1"/>
  <c r="B3640" i="77" s="1"/>
  <c r="B3641" i="77" s="1"/>
  <c r="B3642" i="77" s="1"/>
  <c r="B3643" i="77" s="1"/>
  <c r="B3644" i="77" s="1"/>
  <c r="B3645" i="77" s="1"/>
  <c r="B3646" i="77" s="1"/>
  <c r="B3647" i="77" s="1"/>
  <c r="B3648" i="77" s="1"/>
  <c r="B3649" i="77" s="1"/>
  <c r="B3650" i="77" s="1"/>
  <c r="B3651" i="77" s="1"/>
  <c r="B3652" i="77" s="1"/>
  <c r="B3653" i="77" s="1"/>
  <c r="B3654" i="77" s="1"/>
  <c r="B3655" i="77" s="1"/>
  <c r="B3656" i="77" s="1"/>
  <c r="B3657" i="77" s="1"/>
  <c r="B3658" i="77" s="1"/>
  <c r="B3659" i="77" s="1"/>
  <c r="B3660" i="77" s="1"/>
  <c r="B3661" i="77" s="1"/>
  <c r="B3662" i="77" s="1"/>
  <c r="B3663" i="77" s="1"/>
  <c r="B3664" i="77" s="1"/>
  <c r="B3665" i="77" s="1"/>
  <c r="B3666" i="77" s="1"/>
  <c r="B3667" i="77" s="1"/>
  <c r="B3668" i="77" s="1"/>
  <c r="B3669" i="77" s="1"/>
  <c r="B3670" i="77" s="1"/>
  <c r="B3671" i="77" s="1"/>
  <c r="B3672" i="77" s="1"/>
  <c r="B3673" i="77" s="1"/>
  <c r="B3674" i="77" s="1"/>
  <c r="B3675" i="77" s="1"/>
  <c r="B3676" i="77" s="1"/>
  <c r="B3677" i="77" s="1"/>
  <c r="B3678" i="77" s="1"/>
  <c r="B3679" i="77" s="1"/>
  <c r="B3680" i="77" s="1"/>
  <c r="B3681" i="77" s="1"/>
  <c r="B3682" i="77" s="1"/>
  <c r="B3683" i="77" s="1"/>
  <c r="B3684" i="77" s="1"/>
  <c r="B3685" i="77" s="1"/>
  <c r="B3686" i="77" s="1"/>
  <c r="B3687" i="77" s="1"/>
  <c r="B3688" i="77" s="1"/>
  <c r="B3689" i="77" s="1"/>
  <c r="B3690" i="77" s="1"/>
  <c r="B3691" i="77" s="1"/>
  <c r="B3692" i="77" s="1"/>
  <c r="B3693" i="77" s="1"/>
  <c r="B3694" i="77" s="1"/>
  <c r="B3695" i="77" s="1"/>
  <c r="B3696" i="77" s="1"/>
  <c r="B3697" i="77" s="1"/>
  <c r="B3698" i="77" s="1"/>
  <c r="B3699" i="77" s="1"/>
  <c r="B3700" i="77" s="1"/>
  <c r="B3701" i="77" s="1"/>
  <c r="B3702" i="77" s="1"/>
  <c r="B3703" i="77" s="1"/>
  <c r="B3704" i="77" s="1"/>
  <c r="B3705" i="77" s="1"/>
  <c r="B3706" i="77" s="1"/>
  <c r="B3707" i="77" s="1"/>
  <c r="B3708" i="77" s="1"/>
  <c r="B3709" i="77" s="1"/>
  <c r="B3710" i="77" s="1"/>
  <c r="B3711" i="77" s="1"/>
  <c r="B3712" i="77" s="1"/>
  <c r="B3713" i="77" s="1"/>
  <c r="B3714" i="77" s="1"/>
  <c r="B3715" i="77" s="1"/>
  <c r="B3716" i="77" s="1"/>
  <c r="B3717" i="77" s="1"/>
  <c r="B3718" i="77" s="1"/>
  <c r="B3719" i="77" s="1"/>
  <c r="B3720" i="77" s="1"/>
  <c r="B3721" i="77" s="1"/>
  <c r="B3722" i="77" s="1"/>
  <c r="B3723" i="77" s="1"/>
  <c r="B3724" i="77" s="1"/>
  <c r="B3725" i="77" s="1"/>
  <c r="B3726" i="77" s="1"/>
  <c r="B3727" i="77" s="1"/>
  <c r="B3728" i="77" s="1"/>
  <c r="B3729" i="77" s="1"/>
  <c r="B3730" i="77" s="1"/>
  <c r="B3731" i="77" s="1"/>
  <c r="B3732" i="77" s="1"/>
  <c r="B3733" i="77" s="1"/>
  <c r="B3734" i="77" s="1"/>
  <c r="B3735" i="77" s="1"/>
  <c r="B3736" i="77" s="1"/>
  <c r="B3737" i="77" s="1"/>
  <c r="B3738" i="77" s="1"/>
  <c r="B3739" i="77" s="1"/>
  <c r="B3740" i="77" s="1"/>
  <c r="B3741" i="77" s="1"/>
  <c r="B3742" i="77" s="1"/>
  <c r="B3743" i="77" s="1"/>
  <c r="B3744" i="77" s="1"/>
  <c r="B3745" i="77" s="1"/>
  <c r="B3746" i="77" s="1"/>
  <c r="B3747" i="77" s="1"/>
  <c r="B3748" i="77" s="1"/>
  <c r="B3749" i="77" s="1"/>
  <c r="B3750" i="77" s="1"/>
  <c r="B3751" i="77" s="1"/>
  <c r="B3752" i="77" s="1"/>
  <c r="B3753" i="77" s="1"/>
  <c r="B3754" i="77" s="1"/>
  <c r="B3755" i="77" s="1"/>
  <c r="B3756" i="77" s="1"/>
  <c r="B3757" i="77" s="1"/>
  <c r="B3758" i="77" s="1"/>
  <c r="B3759" i="77" s="1"/>
  <c r="B3760" i="77" s="1"/>
  <c r="B3761" i="77" s="1"/>
  <c r="B3762" i="77" s="1"/>
  <c r="B3763" i="77" s="1"/>
  <c r="B3764" i="77" s="1"/>
  <c r="B3765" i="77" s="1"/>
  <c r="B3766" i="77" s="1"/>
  <c r="B3767" i="77" s="1"/>
  <c r="B3768" i="77" s="1"/>
  <c r="B3769" i="77" s="1"/>
  <c r="B3770" i="77" s="1"/>
  <c r="B3771" i="77" s="1"/>
  <c r="B3772" i="77" s="1"/>
  <c r="B3773" i="77" s="1"/>
  <c r="B3774" i="77" s="1"/>
  <c r="B3775" i="77" s="1"/>
  <c r="B3776" i="77" s="1"/>
  <c r="B3777" i="77" s="1"/>
  <c r="B3778" i="77" s="1"/>
  <c r="B3779" i="77" s="1"/>
  <c r="B3780" i="77" s="1"/>
  <c r="B3781" i="77" s="1"/>
  <c r="B3782" i="77" s="1"/>
  <c r="B3783" i="77" s="1"/>
  <c r="B3784" i="77" s="1"/>
  <c r="B3785" i="77" s="1"/>
  <c r="B3786" i="77" s="1"/>
  <c r="B3787" i="77" s="1"/>
  <c r="B3788" i="77" s="1"/>
  <c r="B3789" i="77" s="1"/>
  <c r="B3790" i="77" s="1"/>
  <c r="B3791" i="77" s="1"/>
  <c r="B3792" i="77" s="1"/>
  <c r="B3793" i="77" s="1"/>
  <c r="B3794" i="77" s="1"/>
  <c r="B3795" i="77" s="1"/>
  <c r="B3796" i="77" s="1"/>
  <c r="B3797" i="77" s="1"/>
  <c r="B3798" i="77" s="1"/>
  <c r="B3799" i="77" s="1"/>
  <c r="B3800" i="77" s="1"/>
  <c r="B3801" i="77" s="1"/>
  <c r="B3802" i="77" s="1"/>
  <c r="B3803" i="77" s="1"/>
  <c r="B3804" i="77" s="1"/>
  <c r="B3805" i="77" s="1"/>
  <c r="B3806" i="77" s="1"/>
  <c r="B3807" i="77" s="1"/>
  <c r="B3808" i="77" s="1"/>
  <c r="B3809" i="77" s="1"/>
  <c r="B3810" i="77" s="1"/>
  <c r="B3811" i="77" s="1"/>
  <c r="B3812" i="77" s="1"/>
  <c r="B3813" i="77" s="1"/>
  <c r="B3814" i="77" s="1"/>
  <c r="B3815" i="77" s="1"/>
  <c r="B3816" i="77" s="1"/>
  <c r="B3817" i="77" s="1"/>
  <c r="B3818" i="77" s="1"/>
  <c r="B3819" i="77" s="1"/>
  <c r="B3820" i="77" s="1"/>
  <c r="B3821" i="77" s="1"/>
  <c r="B3822" i="77" s="1"/>
  <c r="B3823" i="77" s="1"/>
  <c r="B3824" i="77" s="1"/>
  <c r="B3825" i="77" s="1"/>
  <c r="B3826" i="77" s="1"/>
  <c r="B3827" i="77" s="1"/>
  <c r="B3828" i="77" s="1"/>
  <c r="B3829" i="77" s="1"/>
  <c r="B3830" i="77" s="1"/>
  <c r="B3831" i="77" s="1"/>
  <c r="B3832" i="77" s="1"/>
  <c r="B3833" i="77" s="1"/>
  <c r="B3834" i="77" s="1"/>
  <c r="B3835" i="77" s="1"/>
  <c r="B3836" i="77" s="1"/>
  <c r="B3837" i="77" s="1"/>
  <c r="B3838" i="77" s="1"/>
  <c r="B3839" i="77" s="1"/>
  <c r="B3840" i="77" s="1"/>
  <c r="B3841" i="77" s="1"/>
  <c r="B3842" i="77" s="1"/>
  <c r="B3843" i="77" s="1"/>
  <c r="B3844" i="77" s="1"/>
  <c r="B3845" i="77" s="1"/>
  <c r="B3846" i="77" s="1"/>
  <c r="B3847" i="77" s="1"/>
  <c r="B3848" i="77" s="1"/>
  <c r="B3849" i="77" s="1"/>
  <c r="B3850" i="77" s="1"/>
  <c r="B3851" i="77" s="1"/>
  <c r="B3852" i="77" s="1"/>
  <c r="B3853" i="77" s="1"/>
  <c r="B3854" i="77" s="1"/>
  <c r="B3855" i="77" s="1"/>
  <c r="B3856" i="77" s="1"/>
  <c r="B3857" i="77" s="1"/>
  <c r="B3858" i="77" s="1"/>
  <c r="B3859" i="77" s="1"/>
  <c r="B3860" i="77" s="1"/>
  <c r="B3861" i="77" s="1"/>
  <c r="B3862" i="77" s="1"/>
  <c r="B3863" i="77" s="1"/>
  <c r="B3864" i="77" s="1"/>
  <c r="B3865" i="77" s="1"/>
  <c r="B3866" i="77" s="1"/>
  <c r="B3867" i="77" s="1"/>
  <c r="B3868" i="77" s="1"/>
  <c r="B3869" i="77" s="1"/>
  <c r="B3870" i="77" s="1"/>
  <c r="B3871" i="77" s="1"/>
  <c r="B3872" i="77" s="1"/>
  <c r="B3873" i="77" s="1"/>
  <c r="B3874" i="77" s="1"/>
  <c r="B3875" i="77" s="1"/>
  <c r="B3876" i="77" s="1"/>
  <c r="B3877" i="77" s="1"/>
  <c r="B3878" i="77" s="1"/>
  <c r="B3879" i="77" s="1"/>
  <c r="B3880" i="77" s="1"/>
  <c r="B3881" i="77" s="1"/>
  <c r="B3882" i="77" s="1"/>
  <c r="B3883" i="77" s="1"/>
  <c r="B3884" i="77" s="1"/>
  <c r="B3885" i="77" s="1"/>
  <c r="B3886" i="77" s="1"/>
  <c r="B3887" i="77" s="1"/>
  <c r="B3888" i="77" s="1"/>
  <c r="B3889" i="77" s="1"/>
  <c r="B3890" i="77" s="1"/>
  <c r="B3891" i="77" s="1"/>
  <c r="B3892" i="77" s="1"/>
  <c r="B3893" i="77" s="1"/>
  <c r="B3894" i="77" s="1"/>
  <c r="B3895" i="77" s="1"/>
  <c r="B3896" i="77" s="1"/>
  <c r="B3897" i="77" s="1"/>
  <c r="B3898" i="77" s="1"/>
  <c r="B3899" i="77" s="1"/>
  <c r="B3900" i="77" s="1"/>
  <c r="B3901" i="77" s="1"/>
  <c r="B3902" i="77" s="1"/>
  <c r="B3903" i="77" s="1"/>
  <c r="B3904" i="77" s="1"/>
  <c r="B3905" i="77" s="1"/>
  <c r="B3906" i="77" s="1"/>
  <c r="B3907" i="77" s="1"/>
  <c r="B3908" i="77" s="1"/>
  <c r="B3909" i="77" s="1"/>
  <c r="B3910" i="77" s="1"/>
  <c r="B3911" i="77" s="1"/>
  <c r="B3912" i="77" s="1"/>
  <c r="B3913" i="77" s="1"/>
  <c r="B3914" i="77" s="1"/>
  <c r="B3915" i="77" s="1"/>
  <c r="B3916" i="77" s="1"/>
  <c r="B3917" i="77" s="1"/>
  <c r="B3918" i="77" s="1"/>
  <c r="B3919" i="77" s="1"/>
  <c r="B3920" i="77" s="1"/>
  <c r="B3921" i="77" s="1"/>
  <c r="B3922" i="77" s="1"/>
  <c r="B3923" i="77" s="1"/>
  <c r="B3924" i="77" s="1"/>
  <c r="B3925" i="77" s="1"/>
  <c r="B3926" i="77" s="1"/>
  <c r="B3927" i="77" s="1"/>
  <c r="B3928" i="77" s="1"/>
  <c r="B3929" i="77" s="1"/>
  <c r="B3930" i="77" s="1"/>
  <c r="B3931" i="77" s="1"/>
  <c r="B3932" i="77" s="1"/>
  <c r="B3933" i="77" s="1"/>
  <c r="B3934" i="77" s="1"/>
  <c r="B3935" i="77" s="1"/>
  <c r="B3936" i="77" s="1"/>
  <c r="B3937" i="77" s="1"/>
  <c r="B3938" i="77" s="1"/>
  <c r="B3939" i="77" s="1"/>
  <c r="B3940" i="77" s="1"/>
  <c r="B3941" i="77" s="1"/>
  <c r="B3942" i="77" s="1"/>
  <c r="B3943" i="77" s="1"/>
  <c r="B3944" i="77" s="1"/>
  <c r="B3945" i="77" s="1"/>
  <c r="B3946" i="77" s="1"/>
  <c r="B3947" i="77" s="1"/>
  <c r="B3948" i="77" s="1"/>
  <c r="B3949" i="77" s="1"/>
  <c r="B3950" i="77" s="1"/>
  <c r="B3951" i="77" s="1"/>
  <c r="B3952" i="77" s="1"/>
  <c r="B3953" i="77" s="1"/>
  <c r="B3954" i="77" s="1"/>
  <c r="B3955" i="77" s="1"/>
  <c r="B3956" i="77" s="1"/>
  <c r="B3957" i="77" s="1"/>
  <c r="B3958" i="77" s="1"/>
  <c r="B3959" i="77" s="1"/>
  <c r="B3960" i="77" s="1"/>
  <c r="B3961" i="77" s="1"/>
  <c r="B3962" i="77" s="1"/>
  <c r="B3963" i="77" s="1"/>
  <c r="B3964" i="77" s="1"/>
  <c r="B3965" i="77" s="1"/>
  <c r="B3966" i="77" s="1"/>
  <c r="B3967" i="77" s="1"/>
  <c r="B3968" i="77" s="1"/>
  <c r="B3969" i="77" s="1"/>
  <c r="B3970" i="77" s="1"/>
  <c r="B3971" i="77" s="1"/>
  <c r="B3972" i="77" s="1"/>
  <c r="B3973" i="77" s="1"/>
  <c r="B3974" i="77" s="1"/>
  <c r="B3975" i="77" s="1"/>
  <c r="B3976" i="77" s="1"/>
  <c r="B3977" i="77" s="1"/>
  <c r="B3978" i="77" s="1"/>
  <c r="B3979" i="77" s="1"/>
  <c r="B3980" i="77" s="1"/>
  <c r="B3981" i="77" s="1"/>
  <c r="B3982" i="77" s="1"/>
  <c r="B3983" i="77" s="1"/>
  <c r="B3984" i="77" s="1"/>
  <c r="B3985" i="77" s="1"/>
  <c r="B3986" i="77" s="1"/>
  <c r="B3987" i="77" s="1"/>
  <c r="B3988" i="77" s="1"/>
  <c r="B3989" i="77" s="1"/>
  <c r="B3990" i="77" s="1"/>
  <c r="B3991" i="77" s="1"/>
  <c r="B3992" i="77" s="1"/>
  <c r="B3993" i="77" s="1"/>
  <c r="B3994" i="77" s="1"/>
  <c r="B3995" i="77" s="1"/>
  <c r="B3996" i="77" s="1"/>
  <c r="B3997" i="77" s="1"/>
  <c r="B3998" i="77" s="1"/>
  <c r="B3999" i="77" s="1"/>
  <c r="B4000" i="77" s="1"/>
  <c r="B4001" i="77" s="1"/>
  <c r="B4002" i="77" s="1"/>
  <c r="B4003" i="77" s="1"/>
  <c r="B4004" i="77" s="1"/>
  <c r="B4005" i="77" s="1"/>
  <c r="B4006" i="77" s="1"/>
  <c r="B4007" i="77" s="1"/>
  <c r="B4008" i="77" s="1"/>
  <c r="B4009" i="77" s="1"/>
  <c r="B4010" i="77" s="1"/>
  <c r="B4011" i="77" s="1"/>
  <c r="B4012" i="77" s="1"/>
  <c r="B4013" i="77" s="1"/>
  <c r="B4014" i="77" s="1"/>
  <c r="B4015" i="77" s="1"/>
  <c r="B4016" i="77" s="1"/>
  <c r="B4017" i="77" s="1"/>
  <c r="B4018" i="77" s="1"/>
  <c r="B4019" i="77" s="1"/>
  <c r="B4020" i="77" s="1"/>
  <c r="B4021" i="77" s="1"/>
  <c r="B4022" i="77" s="1"/>
  <c r="B4023" i="77" s="1"/>
  <c r="B4024" i="77" s="1"/>
  <c r="B4025" i="77" s="1"/>
  <c r="B4026" i="77" s="1"/>
  <c r="B4027" i="77" s="1"/>
  <c r="B4028" i="77" s="1"/>
  <c r="B4029" i="77" s="1"/>
  <c r="B4030" i="77" s="1"/>
  <c r="B4031" i="77" s="1"/>
  <c r="B4032" i="77" s="1"/>
  <c r="B4033" i="77" s="1"/>
  <c r="B4034" i="77" s="1"/>
  <c r="B4035" i="77" s="1"/>
  <c r="B4036" i="77" s="1"/>
  <c r="B4037" i="77" s="1"/>
  <c r="B4038" i="77" s="1"/>
  <c r="B4039" i="77" s="1"/>
  <c r="B4040" i="77" s="1"/>
  <c r="B4041" i="77" s="1"/>
  <c r="B4042" i="77" s="1"/>
  <c r="B4043" i="77" s="1"/>
  <c r="B4044" i="77" s="1"/>
  <c r="B4045" i="77" s="1"/>
  <c r="B4046" i="77" s="1"/>
  <c r="B4047" i="77" s="1"/>
  <c r="B4048" i="77" s="1"/>
  <c r="B4049" i="77" s="1"/>
  <c r="B4050" i="77" s="1"/>
  <c r="B4051" i="77" s="1"/>
  <c r="B4052" i="77" s="1"/>
  <c r="B4053" i="77" s="1"/>
  <c r="B4054" i="77" s="1"/>
  <c r="B4055" i="77" s="1"/>
  <c r="B4056" i="77" s="1"/>
  <c r="B4057" i="77" s="1"/>
  <c r="B4058" i="77" s="1"/>
  <c r="B4059" i="77" s="1"/>
  <c r="B4060" i="77" s="1"/>
  <c r="B4061" i="77" s="1"/>
  <c r="B4062" i="77" s="1"/>
  <c r="B4063" i="77" s="1"/>
  <c r="B4064" i="77" s="1"/>
  <c r="B4065" i="77" s="1"/>
  <c r="B4066" i="77" s="1"/>
  <c r="B4067" i="77" s="1"/>
  <c r="B4068" i="77" s="1"/>
  <c r="B4069" i="77" s="1"/>
  <c r="B4070" i="77" s="1"/>
  <c r="B4071" i="77" s="1"/>
  <c r="B4072" i="77" s="1"/>
  <c r="B4073" i="77" s="1"/>
  <c r="B4074" i="77" s="1"/>
  <c r="B4075" i="77" s="1"/>
  <c r="B4076" i="77" s="1"/>
  <c r="B4077" i="77" s="1"/>
  <c r="B4078" i="77" s="1"/>
  <c r="B4079" i="77" s="1"/>
  <c r="B4080" i="77" s="1"/>
  <c r="B4081" i="77" s="1"/>
  <c r="B4082" i="77" s="1"/>
  <c r="B4083" i="77" s="1"/>
  <c r="B4084" i="77" s="1"/>
  <c r="B4085" i="77" s="1"/>
  <c r="B4086" i="77" s="1"/>
  <c r="B4087" i="77" s="1"/>
  <c r="B4088" i="77" s="1"/>
  <c r="B4089" i="77" s="1"/>
  <c r="B4090" i="77" s="1"/>
  <c r="B4091" i="77" s="1"/>
  <c r="B4092" i="77" s="1"/>
  <c r="B4093" i="77" s="1"/>
  <c r="B4094" i="77" s="1"/>
  <c r="B4095" i="77" s="1"/>
  <c r="B4096" i="77" s="1"/>
  <c r="B4097" i="77" s="1"/>
  <c r="B4098" i="77" s="1"/>
  <c r="B4099" i="77" s="1"/>
  <c r="B4100" i="77" s="1"/>
  <c r="B4101" i="77" s="1"/>
  <c r="B4102" i="77" s="1"/>
  <c r="B4103" i="77" s="1"/>
  <c r="B4104" i="77" s="1"/>
  <c r="B4105" i="77" s="1"/>
  <c r="B4106" i="77" s="1"/>
  <c r="B4107" i="77" s="1"/>
  <c r="B4108" i="77" s="1"/>
  <c r="B4109" i="77" s="1"/>
  <c r="B4110" i="77" s="1"/>
  <c r="B4111" i="77" s="1"/>
  <c r="B4112" i="77" s="1"/>
  <c r="B4113" i="77" s="1"/>
  <c r="B4114" i="77" s="1"/>
  <c r="B4115" i="77" s="1"/>
  <c r="B4116" i="77" s="1"/>
  <c r="B4117" i="77" s="1"/>
  <c r="B4118" i="77" s="1"/>
  <c r="B4119" i="77" s="1"/>
  <c r="B4120" i="77" s="1"/>
  <c r="B4121" i="77" s="1"/>
  <c r="B4122" i="77" s="1"/>
  <c r="B4123" i="77" s="1"/>
  <c r="B4124" i="77" s="1"/>
  <c r="B4125" i="77" s="1"/>
  <c r="B4126" i="77" s="1"/>
  <c r="B4127" i="77" s="1"/>
  <c r="B4128" i="77" s="1"/>
  <c r="B4129" i="77" s="1"/>
  <c r="B4130" i="77" s="1"/>
  <c r="B4131" i="77" s="1"/>
  <c r="B4132" i="77" s="1"/>
  <c r="B4133" i="77" s="1"/>
  <c r="B4134" i="77" s="1"/>
  <c r="B4135" i="77" s="1"/>
  <c r="B4136" i="77" s="1"/>
  <c r="B4137" i="77" s="1"/>
  <c r="B4138" i="77" s="1"/>
  <c r="B4139" i="77" s="1"/>
  <c r="B4140" i="77" s="1"/>
  <c r="B4141" i="77" s="1"/>
  <c r="B4142" i="77" s="1"/>
  <c r="B4143" i="77" s="1"/>
  <c r="B4144" i="77" s="1"/>
  <c r="B4145" i="77" s="1"/>
  <c r="B4146" i="77" s="1"/>
  <c r="B4147" i="77" s="1"/>
  <c r="B4148" i="77" s="1"/>
  <c r="B4149" i="77" s="1"/>
  <c r="B4150" i="77" s="1"/>
  <c r="B4151" i="77" s="1"/>
  <c r="B4152" i="77" s="1"/>
  <c r="B4153" i="77" s="1"/>
  <c r="B4154" i="77" s="1"/>
  <c r="B4155" i="77" s="1"/>
  <c r="B4156" i="77" s="1"/>
  <c r="B4157" i="77" s="1"/>
  <c r="B4158" i="77" s="1"/>
  <c r="B4159" i="77" s="1"/>
  <c r="B4160" i="77" s="1"/>
  <c r="B4161" i="77" s="1"/>
  <c r="B4162" i="77" s="1"/>
  <c r="B4163" i="77" s="1"/>
  <c r="B4164" i="77" s="1"/>
  <c r="B4165" i="77" s="1"/>
  <c r="B4166" i="77" s="1"/>
  <c r="B4167" i="77" s="1"/>
  <c r="B4168" i="77" s="1"/>
  <c r="B4169" i="77" s="1"/>
  <c r="B4170" i="77" s="1"/>
  <c r="B4171" i="77" s="1"/>
  <c r="B4172" i="77" s="1"/>
  <c r="B4173" i="77" s="1"/>
  <c r="B4174" i="77" s="1"/>
  <c r="B4175" i="77" s="1"/>
  <c r="B4176" i="77" s="1"/>
  <c r="B4177" i="77" s="1"/>
  <c r="B4178" i="77" s="1"/>
  <c r="B4179" i="77" s="1"/>
  <c r="B4180" i="77" s="1"/>
  <c r="B4181" i="77" s="1"/>
  <c r="B4182" i="77" s="1"/>
  <c r="B4183" i="77" s="1"/>
  <c r="B4184" i="77" s="1"/>
  <c r="B4185" i="77" s="1"/>
  <c r="B4186" i="77" s="1"/>
  <c r="B4187" i="77" s="1"/>
  <c r="B4188" i="77" s="1"/>
  <c r="B4189" i="77" s="1"/>
  <c r="B4190" i="77" s="1"/>
  <c r="B4191" i="77" s="1"/>
  <c r="B4192" i="77" s="1"/>
  <c r="B4193" i="77" s="1"/>
  <c r="B4194" i="77" s="1"/>
  <c r="B4195" i="77" s="1"/>
  <c r="B4196" i="77" s="1"/>
  <c r="B4197" i="77" s="1"/>
  <c r="B4198" i="77" s="1"/>
  <c r="B4199" i="77" s="1"/>
  <c r="B4200" i="77" s="1"/>
  <c r="B4201" i="77" s="1"/>
  <c r="B4202" i="77" s="1"/>
  <c r="B4203" i="77" s="1"/>
  <c r="B4204" i="77" s="1"/>
  <c r="B4205" i="77" s="1"/>
  <c r="B4206" i="77" s="1"/>
  <c r="B4207" i="77" s="1"/>
  <c r="B4208" i="77" s="1"/>
  <c r="B4209" i="77" s="1"/>
  <c r="B4210" i="77" s="1"/>
  <c r="B4211" i="77" s="1"/>
  <c r="B4212" i="77" s="1"/>
  <c r="B4213" i="77" s="1"/>
  <c r="B4214" i="77" s="1"/>
  <c r="B4215" i="77" s="1"/>
  <c r="B4216" i="77" s="1"/>
  <c r="B4217" i="77" s="1"/>
  <c r="B4218" i="77" s="1"/>
  <c r="B4219" i="77" s="1"/>
  <c r="B4220" i="77" s="1"/>
  <c r="B4221" i="77" s="1"/>
  <c r="B4222" i="77" s="1"/>
  <c r="B4223" i="77" s="1"/>
  <c r="B4224" i="77" s="1"/>
  <c r="B4225" i="77" s="1"/>
  <c r="B4226" i="77" s="1"/>
  <c r="B4227" i="77" s="1"/>
  <c r="B4228" i="77" s="1"/>
  <c r="B4229" i="77" s="1"/>
  <c r="B4230" i="77" s="1"/>
  <c r="B4231" i="77" s="1"/>
  <c r="B4232" i="77" s="1"/>
  <c r="B4233" i="77" s="1"/>
  <c r="B4234" i="77" s="1"/>
  <c r="B4235" i="77" s="1"/>
  <c r="B4236" i="77" s="1"/>
  <c r="B4237" i="77" s="1"/>
  <c r="B4238" i="77" s="1"/>
  <c r="B4239" i="77" s="1"/>
  <c r="B4240" i="77" s="1"/>
  <c r="B4241" i="77" s="1"/>
  <c r="B4242" i="77" s="1"/>
  <c r="B4243" i="77" s="1"/>
  <c r="B4244" i="77" s="1"/>
  <c r="B4245" i="77" s="1"/>
  <c r="B4246" i="77" s="1"/>
  <c r="B4247" i="77" s="1"/>
  <c r="B4248" i="77" s="1"/>
  <c r="B4249" i="77" s="1"/>
  <c r="B4250" i="77" s="1"/>
  <c r="B4251" i="77" s="1"/>
  <c r="B4252" i="77" s="1"/>
  <c r="B4253" i="77" s="1"/>
  <c r="B4254" i="77" s="1"/>
  <c r="B4255" i="77" s="1"/>
  <c r="B4256" i="77" s="1"/>
  <c r="B4257" i="77" s="1"/>
  <c r="B4258" i="77" s="1"/>
  <c r="B4259" i="77" s="1"/>
  <c r="B4260" i="77" s="1"/>
  <c r="B4261" i="77" s="1"/>
  <c r="B4262" i="77" s="1"/>
  <c r="B4263" i="77" s="1"/>
  <c r="B4264" i="77" s="1"/>
  <c r="B4265" i="77" s="1"/>
  <c r="B4266" i="77" s="1"/>
  <c r="B4267" i="77" s="1"/>
  <c r="B4268" i="77" s="1"/>
  <c r="B4269" i="77" s="1"/>
  <c r="B4270" i="77" s="1"/>
  <c r="B4271" i="77" s="1"/>
  <c r="B4272" i="77" s="1"/>
  <c r="B4273" i="77" s="1"/>
  <c r="B4274" i="77" s="1"/>
  <c r="B4275" i="77" s="1"/>
  <c r="B4276" i="77" s="1"/>
  <c r="B4277" i="77" s="1"/>
  <c r="B4278" i="77" s="1"/>
  <c r="B4279" i="77" s="1"/>
  <c r="B4280" i="77" s="1"/>
  <c r="B4281" i="77" s="1"/>
  <c r="B4282" i="77" s="1"/>
  <c r="B4283" i="77" s="1"/>
  <c r="B4284" i="77" s="1"/>
  <c r="B4285" i="77" s="1"/>
  <c r="B4286" i="77" s="1"/>
  <c r="B4287" i="77" s="1"/>
  <c r="B4288" i="77" s="1"/>
  <c r="B4289" i="77" s="1"/>
  <c r="B4290" i="77" s="1"/>
  <c r="B4291" i="77" s="1"/>
  <c r="B4292" i="77" s="1"/>
  <c r="B4293" i="77" s="1"/>
  <c r="B4294" i="77" s="1"/>
  <c r="B4295" i="77" s="1"/>
  <c r="B4296" i="77" s="1"/>
  <c r="B4297" i="77" s="1"/>
  <c r="B4298" i="77" s="1"/>
  <c r="B4299" i="77" s="1"/>
  <c r="B4300" i="77" s="1"/>
  <c r="B4301" i="77" s="1"/>
  <c r="B4302" i="77" s="1"/>
  <c r="B4303" i="77" s="1"/>
  <c r="B4304" i="77" s="1"/>
  <c r="B4305" i="77" s="1"/>
  <c r="B4306" i="77" s="1"/>
  <c r="B4307" i="77" s="1"/>
  <c r="B4308" i="77" s="1"/>
  <c r="B4309" i="77" s="1"/>
  <c r="B4310" i="77" s="1"/>
  <c r="B4311" i="77" s="1"/>
  <c r="B4312" i="77" s="1"/>
  <c r="B4313" i="77" s="1"/>
  <c r="B4314" i="77" s="1"/>
  <c r="B4315" i="77" s="1"/>
  <c r="B4316" i="77" s="1"/>
  <c r="B4317" i="77" s="1"/>
  <c r="B4318" i="77" s="1"/>
  <c r="B4319" i="77" s="1"/>
  <c r="B4320" i="77" s="1"/>
  <c r="B4321" i="77" s="1"/>
  <c r="B4322" i="77" s="1"/>
  <c r="B4323" i="77" s="1"/>
  <c r="B4324" i="77" s="1"/>
  <c r="B4325" i="77" s="1"/>
  <c r="B4326" i="77" s="1"/>
  <c r="B4327" i="77" s="1"/>
  <c r="B4328" i="77" s="1"/>
  <c r="B4329" i="77" s="1"/>
  <c r="B4330" i="77" s="1"/>
  <c r="B4331" i="77" s="1"/>
  <c r="B4332" i="77" s="1"/>
  <c r="B4333" i="77" s="1"/>
  <c r="B4334" i="77" s="1"/>
  <c r="B4335" i="77" s="1"/>
  <c r="B4336" i="77" s="1"/>
  <c r="B4337" i="77" s="1"/>
  <c r="B4338" i="77" s="1"/>
  <c r="B4339" i="77" s="1"/>
  <c r="B4340" i="77" s="1"/>
  <c r="B4341" i="77" s="1"/>
  <c r="B4342" i="77" s="1"/>
  <c r="B4343" i="77" s="1"/>
  <c r="B4344" i="77" s="1"/>
  <c r="B4345" i="77" s="1"/>
  <c r="B4346" i="77" s="1"/>
  <c r="B4347" i="77" s="1"/>
  <c r="B4348" i="77" s="1"/>
  <c r="B4349" i="77" s="1"/>
  <c r="B4350" i="77" s="1"/>
  <c r="B4351" i="77" s="1"/>
  <c r="B4352" i="77" s="1"/>
  <c r="B4353" i="77" s="1"/>
  <c r="B4354" i="77" s="1"/>
  <c r="B4355" i="77" s="1"/>
  <c r="B4356" i="77" s="1"/>
  <c r="B4357" i="77" s="1"/>
  <c r="B4358" i="77" s="1"/>
  <c r="B4359" i="77" s="1"/>
  <c r="B4360" i="77" s="1"/>
  <c r="B4361" i="77" s="1"/>
  <c r="B4362" i="77" s="1"/>
  <c r="B4363" i="77" s="1"/>
  <c r="B4364" i="77" s="1"/>
  <c r="B4365" i="77" s="1"/>
  <c r="B4366" i="77" s="1"/>
  <c r="B4367" i="77" s="1"/>
  <c r="B4368" i="77" s="1"/>
  <c r="B4369" i="77" s="1"/>
  <c r="B4370" i="77" s="1"/>
  <c r="B4371" i="77" s="1"/>
  <c r="B4372" i="77" s="1"/>
  <c r="B4373" i="77" s="1"/>
  <c r="B4374" i="77" s="1"/>
  <c r="B4375" i="77" s="1"/>
  <c r="B4376" i="77" s="1"/>
  <c r="B4377" i="77" s="1"/>
  <c r="B4378" i="77" s="1"/>
  <c r="B4379" i="77" s="1"/>
  <c r="B4380" i="77" s="1"/>
  <c r="B4381" i="77" s="1"/>
  <c r="B4382" i="77" s="1"/>
  <c r="B4383" i="77" s="1"/>
  <c r="B4384" i="77" s="1"/>
  <c r="B4385" i="77" s="1"/>
  <c r="B4386" i="77" s="1"/>
  <c r="B4387" i="77" s="1"/>
  <c r="B4388" i="77" s="1"/>
  <c r="B4389" i="77" s="1"/>
  <c r="B4390" i="77" s="1"/>
  <c r="B4391" i="77" s="1"/>
  <c r="B4392" i="77" s="1"/>
  <c r="B4393" i="77" s="1"/>
  <c r="B4394" i="77" s="1"/>
  <c r="B4395" i="77" s="1"/>
  <c r="B4396" i="77" s="1"/>
  <c r="B4397" i="77" s="1"/>
  <c r="B4398" i="77" s="1"/>
  <c r="B4399" i="77" s="1"/>
  <c r="B4400" i="77" s="1"/>
  <c r="B4401" i="77" s="1"/>
  <c r="B4402" i="77" s="1"/>
  <c r="B4403" i="77" s="1"/>
  <c r="B4404" i="77" s="1"/>
  <c r="B4405" i="77" s="1"/>
  <c r="B4406" i="77" s="1"/>
  <c r="B4407" i="77" s="1"/>
  <c r="B4408" i="77" s="1"/>
  <c r="B4409" i="77" s="1"/>
  <c r="B4410" i="77" s="1"/>
  <c r="B4411" i="77" s="1"/>
  <c r="B4412" i="77" s="1"/>
  <c r="B4413" i="77" s="1"/>
  <c r="B4414" i="77" s="1"/>
  <c r="B4415" i="77" s="1"/>
  <c r="B4416" i="77" s="1"/>
  <c r="B4417" i="77" s="1"/>
  <c r="B4418" i="77" s="1"/>
  <c r="B4419" i="77" s="1"/>
  <c r="B4420" i="77" s="1"/>
  <c r="B4421" i="77" s="1"/>
  <c r="B4422" i="77" s="1"/>
  <c r="B4423" i="77" s="1"/>
  <c r="B4424" i="77" s="1"/>
  <c r="B4425" i="77" s="1"/>
  <c r="B4426" i="77" s="1"/>
  <c r="B4427" i="77" s="1"/>
  <c r="B4428" i="77" s="1"/>
  <c r="B4429" i="77" s="1"/>
  <c r="B4430" i="77" s="1"/>
  <c r="B4431" i="77" s="1"/>
  <c r="B4432" i="77" s="1"/>
  <c r="B4433" i="77" s="1"/>
  <c r="B4434" i="77" s="1"/>
  <c r="B4435" i="77" s="1"/>
  <c r="B4436" i="77" s="1"/>
  <c r="B4437" i="77" s="1"/>
  <c r="B4438" i="77" s="1"/>
  <c r="B4439" i="77" s="1"/>
  <c r="B4440" i="77" s="1"/>
  <c r="B4441" i="77" s="1"/>
  <c r="B4442" i="77" s="1"/>
  <c r="B4443" i="77" s="1"/>
  <c r="B4444" i="77" s="1"/>
  <c r="B4445" i="77" s="1"/>
  <c r="B4446" i="77" s="1"/>
  <c r="B4447" i="77" s="1"/>
  <c r="B4448" i="77" s="1"/>
  <c r="B4449" i="77" s="1"/>
  <c r="B4450" i="77" s="1"/>
  <c r="B4451" i="77" s="1"/>
  <c r="B4452" i="77" s="1"/>
  <c r="B4453" i="77" s="1"/>
  <c r="B4454" i="77" s="1"/>
  <c r="B4455" i="77" s="1"/>
  <c r="B4456" i="77" s="1"/>
  <c r="B4457" i="77" s="1"/>
  <c r="B4458" i="77" s="1"/>
  <c r="B4459" i="77" s="1"/>
  <c r="B4460" i="77" s="1"/>
  <c r="B4461" i="77" s="1"/>
  <c r="B4462" i="77" s="1"/>
  <c r="B4463" i="77" s="1"/>
  <c r="B4464" i="77" s="1"/>
  <c r="B4465" i="77" s="1"/>
  <c r="B4466" i="77" s="1"/>
  <c r="B4467" i="77" s="1"/>
  <c r="B4468" i="77" s="1"/>
  <c r="B4469" i="77" s="1"/>
  <c r="B4470" i="77" s="1"/>
  <c r="B4471" i="77" s="1"/>
  <c r="B4472" i="77" s="1"/>
  <c r="B4473" i="77" s="1"/>
  <c r="B4474" i="77" s="1"/>
  <c r="B4475" i="77" s="1"/>
  <c r="B4476" i="77" s="1"/>
  <c r="B4477" i="77" s="1"/>
  <c r="B4478" i="77" s="1"/>
  <c r="B4479" i="77" s="1"/>
  <c r="B4480" i="77" s="1"/>
  <c r="B4481" i="77" s="1"/>
  <c r="B4482" i="77" s="1"/>
  <c r="B4483" i="77" s="1"/>
  <c r="B4484" i="77" s="1"/>
  <c r="B4485" i="77" s="1"/>
  <c r="B4486" i="77" s="1"/>
  <c r="B4487" i="77" s="1"/>
  <c r="B4488" i="77" s="1"/>
  <c r="B4489" i="77" s="1"/>
  <c r="B4490" i="77" s="1"/>
  <c r="B4491" i="77" s="1"/>
  <c r="B4492" i="77" s="1"/>
  <c r="B4493" i="77" s="1"/>
  <c r="B4494" i="77" s="1"/>
  <c r="B4495" i="77" s="1"/>
  <c r="B4496" i="77" s="1"/>
  <c r="B4497" i="77" s="1"/>
  <c r="B4498" i="77" s="1"/>
  <c r="B4499" i="77" s="1"/>
  <c r="B4500" i="77" s="1"/>
  <c r="B4501" i="77" s="1"/>
  <c r="B4502" i="77" s="1"/>
  <c r="B4503" i="77" s="1"/>
  <c r="B4504" i="77" s="1"/>
  <c r="B4505" i="77" s="1"/>
  <c r="B4506" i="77" s="1"/>
  <c r="B4507" i="77" s="1"/>
  <c r="B4508" i="77" s="1"/>
  <c r="B4509" i="77" s="1"/>
  <c r="B4510" i="77" s="1"/>
  <c r="B4511" i="77" s="1"/>
  <c r="B4512" i="77" s="1"/>
  <c r="B4513" i="77" s="1"/>
  <c r="B4514" i="77" s="1"/>
  <c r="B4515" i="77" s="1"/>
  <c r="B4516" i="77" s="1"/>
  <c r="B4517" i="77" s="1"/>
  <c r="B4518" i="77" s="1"/>
  <c r="B4519" i="77" s="1"/>
  <c r="B4520" i="77" s="1"/>
  <c r="B4521" i="77" s="1"/>
  <c r="B4522" i="77" s="1"/>
  <c r="B4523" i="77" s="1"/>
  <c r="B4524" i="77" s="1"/>
  <c r="B4525" i="77" s="1"/>
  <c r="B4526" i="77" s="1"/>
  <c r="B4527" i="77" s="1"/>
  <c r="B4528" i="77" s="1"/>
  <c r="B4529" i="77" s="1"/>
  <c r="B4530" i="77" s="1"/>
  <c r="B4531" i="77" s="1"/>
  <c r="B4532" i="77" s="1"/>
  <c r="B4533" i="77" s="1"/>
  <c r="B4534" i="77" s="1"/>
  <c r="B4535" i="77" s="1"/>
  <c r="B4536" i="77" s="1"/>
  <c r="B4537" i="77" s="1"/>
  <c r="B4538" i="77" s="1"/>
  <c r="B4539" i="77" s="1"/>
  <c r="B4540" i="77" s="1"/>
  <c r="B4541" i="77" s="1"/>
  <c r="B4542" i="77" s="1"/>
  <c r="B4543" i="77" s="1"/>
  <c r="B4544" i="77" s="1"/>
  <c r="B4545" i="77" s="1"/>
  <c r="B4546" i="77" s="1"/>
  <c r="B4547" i="77" s="1"/>
  <c r="B4548" i="77" s="1"/>
  <c r="B4549" i="77" s="1"/>
  <c r="B4550" i="77" s="1"/>
  <c r="B4551" i="77" s="1"/>
  <c r="B4552" i="77" s="1"/>
  <c r="B4553" i="77" s="1"/>
  <c r="B4554" i="77" s="1"/>
  <c r="B4555" i="77" s="1"/>
  <c r="B4556" i="77" s="1"/>
  <c r="B4557" i="77" s="1"/>
  <c r="B4558" i="77" s="1"/>
  <c r="B4559" i="77" s="1"/>
  <c r="B4560" i="77" s="1"/>
  <c r="B4561" i="77" s="1"/>
  <c r="B4562" i="77" s="1"/>
  <c r="B4563" i="77" s="1"/>
  <c r="B4564" i="77" s="1"/>
  <c r="B4565" i="77" s="1"/>
  <c r="B4566" i="77" s="1"/>
  <c r="B4567" i="77" s="1"/>
  <c r="B4568" i="77" s="1"/>
  <c r="B4569" i="77" s="1"/>
  <c r="B4570" i="77" s="1"/>
  <c r="B4571" i="77" s="1"/>
  <c r="B4572" i="77" s="1"/>
  <c r="B4573" i="77" s="1"/>
  <c r="B4574" i="77" s="1"/>
  <c r="B4575" i="77" s="1"/>
  <c r="B4576" i="77" s="1"/>
  <c r="B4577" i="77" s="1"/>
  <c r="B4578" i="77" s="1"/>
  <c r="B4579" i="77" s="1"/>
  <c r="B4580" i="77" s="1"/>
  <c r="B4581" i="77" s="1"/>
  <c r="B4582" i="77" s="1"/>
  <c r="B4583" i="77" s="1"/>
  <c r="B4584" i="77" s="1"/>
  <c r="B4585" i="77" s="1"/>
  <c r="B4586" i="77" s="1"/>
  <c r="B4587" i="77" s="1"/>
  <c r="B4588" i="77" s="1"/>
  <c r="B4589" i="77" s="1"/>
  <c r="B4590" i="77" s="1"/>
  <c r="B4591" i="77" s="1"/>
  <c r="B4592" i="77" s="1"/>
  <c r="B4593" i="77" s="1"/>
  <c r="B4594" i="77" s="1"/>
  <c r="B4595" i="77" s="1"/>
  <c r="B4596" i="77" s="1"/>
  <c r="B4597" i="77" s="1"/>
  <c r="B4598" i="77" s="1"/>
  <c r="B4599" i="77" s="1"/>
  <c r="B4600" i="77" s="1"/>
  <c r="B4601" i="77" s="1"/>
  <c r="B4602" i="77" s="1"/>
  <c r="B4603" i="77" s="1"/>
  <c r="B4604" i="77" s="1"/>
  <c r="B4605" i="77" s="1"/>
  <c r="B4606" i="77" s="1"/>
  <c r="B4607" i="77" s="1"/>
  <c r="B4608" i="77" s="1"/>
  <c r="B4609" i="77" s="1"/>
  <c r="B4610" i="77" s="1"/>
  <c r="B4611" i="77" s="1"/>
  <c r="B4612" i="77" s="1"/>
  <c r="B4613" i="77" s="1"/>
  <c r="B4614" i="77" s="1"/>
  <c r="B4615" i="77" s="1"/>
  <c r="B4616" i="77" s="1"/>
  <c r="B4617" i="77" s="1"/>
  <c r="B4618" i="77" s="1"/>
  <c r="B4619" i="77" s="1"/>
  <c r="B4620" i="77" s="1"/>
  <c r="B4621" i="77" s="1"/>
  <c r="B4622" i="77" s="1"/>
  <c r="B4623" i="77" s="1"/>
  <c r="B4624" i="77" s="1"/>
  <c r="B4625" i="77" s="1"/>
  <c r="B4626" i="77" s="1"/>
  <c r="B4627" i="77" s="1"/>
  <c r="B4628" i="77" s="1"/>
  <c r="B4629" i="77" s="1"/>
  <c r="B4630" i="77" s="1"/>
  <c r="B4631" i="77" s="1"/>
  <c r="B4632" i="77" s="1"/>
  <c r="B4633" i="77" s="1"/>
  <c r="B4634" i="77" s="1"/>
  <c r="B4635" i="77" s="1"/>
  <c r="B4636" i="77" s="1"/>
  <c r="B4637" i="77" s="1"/>
  <c r="B4638" i="77" s="1"/>
  <c r="B4639" i="77" s="1"/>
  <c r="B4640" i="77" s="1"/>
  <c r="B4641" i="77" s="1"/>
  <c r="B4642" i="77" s="1"/>
  <c r="B4643" i="77" s="1"/>
  <c r="B4644" i="77" s="1"/>
  <c r="B4645" i="77" s="1"/>
  <c r="B4646" i="77" s="1"/>
  <c r="B4647" i="77" s="1"/>
  <c r="B4648" i="77" s="1"/>
  <c r="B4649" i="77" s="1"/>
  <c r="B4650" i="77" s="1"/>
  <c r="B4651" i="77" s="1"/>
  <c r="B4652" i="77" s="1"/>
  <c r="B4653" i="77" s="1"/>
  <c r="B4654" i="77" s="1"/>
  <c r="B4655" i="77" s="1"/>
  <c r="B4656" i="77" s="1"/>
  <c r="B4657" i="77" s="1"/>
  <c r="B4658" i="77" s="1"/>
  <c r="B4659" i="77" s="1"/>
  <c r="B4660" i="77" s="1"/>
  <c r="B4661" i="77" s="1"/>
  <c r="B4662" i="77" s="1"/>
  <c r="B4663" i="77" s="1"/>
  <c r="B4664" i="77" s="1"/>
  <c r="B4665" i="77" s="1"/>
  <c r="B4666" i="77" s="1"/>
  <c r="B4667" i="77" s="1"/>
  <c r="B4668" i="77" s="1"/>
  <c r="B4669" i="77" s="1"/>
  <c r="B4670" i="77" s="1"/>
  <c r="B4671" i="77" s="1"/>
  <c r="B4672" i="77" s="1"/>
  <c r="B4673" i="77" s="1"/>
  <c r="B4674" i="77" s="1"/>
  <c r="B4675" i="77" s="1"/>
  <c r="B4676" i="77" s="1"/>
  <c r="B4677" i="77" s="1"/>
  <c r="B4678" i="77" s="1"/>
  <c r="B4679" i="77" s="1"/>
  <c r="B4680" i="77" s="1"/>
  <c r="B4681" i="77" s="1"/>
  <c r="B4682" i="77" s="1"/>
  <c r="B4683" i="77" s="1"/>
  <c r="B4684" i="77" s="1"/>
  <c r="B4685" i="77" s="1"/>
  <c r="B4686" i="77" s="1"/>
  <c r="B4687" i="77" s="1"/>
  <c r="B4688" i="77" s="1"/>
  <c r="B4689" i="77" s="1"/>
  <c r="B4690" i="77" s="1"/>
  <c r="B4691" i="77" s="1"/>
  <c r="B4692" i="77" s="1"/>
  <c r="B4693" i="77" s="1"/>
  <c r="B4694" i="77" s="1"/>
  <c r="B4695" i="77" s="1"/>
  <c r="B4696" i="77" s="1"/>
  <c r="B4697" i="77" s="1"/>
  <c r="B4698" i="77" s="1"/>
  <c r="B4699" i="77" s="1"/>
  <c r="B4700" i="77" s="1"/>
  <c r="B4701" i="77" s="1"/>
  <c r="B4702" i="77" s="1"/>
  <c r="B4703" i="77" s="1"/>
  <c r="B4704" i="77" s="1"/>
  <c r="B4705" i="77" s="1"/>
  <c r="B4706" i="77" s="1"/>
  <c r="B4707" i="77" s="1"/>
  <c r="B4708" i="77" s="1"/>
  <c r="B4709" i="77" s="1"/>
  <c r="B4710" i="77" s="1"/>
  <c r="B4711" i="77" s="1"/>
  <c r="B4712" i="77" s="1"/>
  <c r="B4713" i="77" s="1"/>
  <c r="B4714" i="77" s="1"/>
  <c r="B4715" i="77" s="1"/>
  <c r="B4716" i="77" s="1"/>
  <c r="B4717" i="77" s="1"/>
  <c r="B4718" i="77" s="1"/>
  <c r="B4719" i="77" s="1"/>
  <c r="B4720" i="77" s="1"/>
  <c r="B4721" i="77" s="1"/>
  <c r="B4722" i="77" s="1"/>
  <c r="B4723" i="77" s="1"/>
  <c r="B4724" i="77" s="1"/>
  <c r="B4725" i="77" s="1"/>
  <c r="B4726" i="77" s="1"/>
  <c r="B4727" i="77" s="1"/>
  <c r="B4728" i="77" s="1"/>
  <c r="B4729" i="77" s="1"/>
  <c r="B4730" i="77" s="1"/>
  <c r="B4731" i="77" s="1"/>
  <c r="B4732" i="77" s="1"/>
  <c r="B4733" i="77" s="1"/>
  <c r="B4734" i="77" s="1"/>
  <c r="B4735" i="77" s="1"/>
  <c r="B4736" i="77" s="1"/>
  <c r="B4737" i="77" s="1"/>
  <c r="B4738" i="77" s="1"/>
  <c r="B4739" i="77" s="1"/>
  <c r="B4740" i="77" s="1"/>
  <c r="B4741" i="77" s="1"/>
  <c r="B4742" i="77" s="1"/>
  <c r="B4743" i="77" s="1"/>
  <c r="B4744" i="77" s="1"/>
  <c r="B4745" i="77" s="1"/>
  <c r="B4746" i="77" s="1"/>
  <c r="B4747" i="77" s="1"/>
  <c r="B4748" i="77" s="1"/>
  <c r="B4749" i="77" s="1"/>
  <c r="B4750" i="77" s="1"/>
  <c r="B4751" i="77" s="1"/>
  <c r="B4752" i="77" s="1"/>
  <c r="B4753" i="77" s="1"/>
  <c r="B4754" i="77" s="1"/>
  <c r="B4755" i="77" s="1"/>
  <c r="B4756" i="77" s="1"/>
  <c r="B4757" i="77" s="1"/>
  <c r="B4758" i="77" s="1"/>
  <c r="B4759" i="77" s="1"/>
  <c r="B4760" i="77" s="1"/>
  <c r="B4761" i="77" s="1"/>
  <c r="B4762" i="77" s="1"/>
  <c r="B4763" i="77" s="1"/>
  <c r="B4764" i="77" s="1"/>
  <c r="B4765" i="77" s="1"/>
  <c r="B4766" i="77" s="1"/>
  <c r="B4767" i="77" s="1"/>
  <c r="B4768" i="77" s="1"/>
  <c r="B4769" i="77" s="1"/>
  <c r="B4770" i="77" s="1"/>
  <c r="B4771" i="77" s="1"/>
  <c r="B4772" i="77" s="1"/>
  <c r="B4773" i="77" s="1"/>
  <c r="B4774" i="77" s="1"/>
  <c r="B4775" i="77" s="1"/>
  <c r="B4776" i="77" s="1"/>
  <c r="B4777" i="77" s="1"/>
  <c r="B4778" i="77" s="1"/>
  <c r="B4779" i="77" s="1"/>
  <c r="B4780" i="77" s="1"/>
  <c r="B4781" i="77" s="1"/>
  <c r="B4782" i="77" s="1"/>
  <c r="B4783" i="77" s="1"/>
  <c r="B4784" i="77" s="1"/>
  <c r="B4785" i="77" s="1"/>
  <c r="B4786" i="77" s="1"/>
  <c r="B4787" i="77" s="1"/>
  <c r="B4788" i="77" s="1"/>
  <c r="B4789" i="77" s="1"/>
  <c r="B4790" i="77" s="1"/>
  <c r="B4791" i="77" s="1"/>
  <c r="B4792" i="77" s="1"/>
  <c r="B4793" i="77" s="1"/>
  <c r="B4794" i="77" s="1"/>
  <c r="B4795" i="77" s="1"/>
  <c r="B4796" i="77" s="1"/>
  <c r="B4797" i="77" s="1"/>
  <c r="B4798" i="77" s="1"/>
  <c r="B4799" i="77" s="1"/>
  <c r="B4800" i="77" s="1"/>
  <c r="B4801" i="77" s="1"/>
  <c r="B4802" i="77" s="1"/>
  <c r="B4803" i="77" s="1"/>
  <c r="B4804" i="77" s="1"/>
  <c r="B4805" i="77" s="1"/>
  <c r="B4806" i="77" s="1"/>
  <c r="B4807" i="77" s="1"/>
  <c r="B4808" i="77" s="1"/>
  <c r="B4809" i="77" s="1"/>
  <c r="B4810" i="77" s="1"/>
  <c r="B4811" i="77" s="1"/>
  <c r="B4812" i="77" s="1"/>
  <c r="B4813" i="77" s="1"/>
  <c r="B4814" i="77" s="1"/>
  <c r="B4815" i="77" s="1"/>
  <c r="B4816" i="77" s="1"/>
  <c r="B4817" i="77" s="1"/>
  <c r="B4818" i="77" s="1"/>
  <c r="B4819" i="77" s="1"/>
  <c r="B4820" i="77" s="1"/>
  <c r="B4821" i="77" s="1"/>
  <c r="B4822" i="77" s="1"/>
  <c r="B4823" i="77" s="1"/>
  <c r="B4824" i="77" s="1"/>
  <c r="B4825" i="77" s="1"/>
  <c r="B4826" i="77" s="1"/>
  <c r="B4827" i="77" s="1"/>
  <c r="B4828" i="77" s="1"/>
  <c r="B4829" i="77" s="1"/>
  <c r="B4830" i="77" s="1"/>
  <c r="B4831" i="77" s="1"/>
  <c r="B4832" i="77" s="1"/>
  <c r="B4833" i="77" s="1"/>
  <c r="B4834" i="77" s="1"/>
  <c r="B4835" i="77" s="1"/>
  <c r="B4836" i="77" s="1"/>
  <c r="B4837" i="77" s="1"/>
  <c r="B4838" i="77" s="1"/>
  <c r="B4839" i="77" s="1"/>
  <c r="B4840" i="77" s="1"/>
  <c r="B4841" i="77" s="1"/>
  <c r="B4842" i="77" s="1"/>
  <c r="B4843" i="77" s="1"/>
  <c r="B4844" i="77" s="1"/>
  <c r="B4845" i="77" s="1"/>
  <c r="B4846" i="77" s="1"/>
  <c r="B4847" i="77" s="1"/>
  <c r="B4848" i="77" s="1"/>
  <c r="B4849" i="77" s="1"/>
  <c r="B4850" i="77" s="1"/>
  <c r="B4851" i="77" s="1"/>
  <c r="B4852" i="77" s="1"/>
  <c r="B4853" i="77" s="1"/>
  <c r="B4854" i="77" s="1"/>
  <c r="B4855" i="77" s="1"/>
  <c r="B4856" i="77" s="1"/>
  <c r="B4857" i="77" s="1"/>
  <c r="B4858" i="77" s="1"/>
  <c r="B4859" i="77" s="1"/>
  <c r="B4860" i="77" s="1"/>
  <c r="B4861" i="77" s="1"/>
  <c r="B4862" i="77" s="1"/>
  <c r="B4863" i="77" s="1"/>
  <c r="B4864" i="77" s="1"/>
  <c r="B4865" i="77" s="1"/>
  <c r="B4866" i="77" s="1"/>
  <c r="B4867" i="77" s="1"/>
  <c r="B4868" i="77" s="1"/>
  <c r="B4869" i="77" s="1"/>
  <c r="B4870" i="77" s="1"/>
  <c r="B4871" i="77" s="1"/>
  <c r="B4872" i="77" s="1"/>
  <c r="B4873" i="77" s="1"/>
  <c r="B4874" i="77" s="1"/>
  <c r="B4875" i="77" s="1"/>
  <c r="B4876" i="77" s="1"/>
  <c r="B4877" i="77" s="1"/>
  <c r="B4878" i="77" s="1"/>
  <c r="B4879" i="77" s="1"/>
  <c r="B4880" i="77" s="1"/>
  <c r="B4881" i="77" s="1"/>
  <c r="B4882" i="77" s="1"/>
  <c r="B4883" i="77" s="1"/>
  <c r="B4884" i="77" s="1"/>
  <c r="B4885" i="77" s="1"/>
  <c r="B4886" i="77" s="1"/>
  <c r="B4887" i="77" s="1"/>
  <c r="B4888" i="77" s="1"/>
  <c r="B4889" i="77" s="1"/>
  <c r="B4890" i="77" s="1"/>
  <c r="B4891" i="77" s="1"/>
  <c r="B4892" i="77" s="1"/>
  <c r="B4893" i="77" s="1"/>
  <c r="B4894" i="77" s="1"/>
  <c r="B4895" i="77" s="1"/>
  <c r="B4896" i="77" s="1"/>
  <c r="B4897" i="77" s="1"/>
  <c r="B4898" i="77" s="1"/>
  <c r="B4899" i="77" s="1"/>
  <c r="B4900" i="77" s="1"/>
  <c r="B4901" i="77" s="1"/>
  <c r="B4902" i="77" s="1"/>
  <c r="B4903" i="77" s="1"/>
  <c r="B4904" i="77" s="1"/>
  <c r="B4905" i="77" s="1"/>
  <c r="B4906" i="77" s="1"/>
  <c r="B4907" i="77" s="1"/>
  <c r="B4908" i="77" s="1"/>
  <c r="B4909" i="77" s="1"/>
  <c r="B4910" i="77" s="1"/>
  <c r="B4911" i="77" s="1"/>
  <c r="B4912" i="77" s="1"/>
  <c r="B4913" i="77" s="1"/>
  <c r="B4914" i="77" s="1"/>
  <c r="B4915" i="77" s="1"/>
  <c r="B4916" i="77" s="1"/>
  <c r="B4917" i="77" s="1"/>
  <c r="B4918" i="77" s="1"/>
  <c r="B4919" i="77" s="1"/>
  <c r="B4920" i="77" s="1"/>
  <c r="B4921" i="77" s="1"/>
  <c r="B4922" i="77" s="1"/>
  <c r="B4923" i="77" s="1"/>
  <c r="B4924" i="77" s="1"/>
  <c r="B4925" i="77" s="1"/>
  <c r="B4926" i="77" s="1"/>
  <c r="B4927" i="77" s="1"/>
  <c r="B4928" i="77" s="1"/>
  <c r="B4929" i="77" s="1"/>
  <c r="B4930" i="77" s="1"/>
  <c r="B4931" i="77" s="1"/>
  <c r="B4932" i="77" s="1"/>
  <c r="B4933" i="77" s="1"/>
  <c r="B4934" i="77" s="1"/>
  <c r="B4935" i="77" s="1"/>
  <c r="B4936" i="77" s="1"/>
  <c r="B4937" i="77" s="1"/>
  <c r="B4938" i="77" s="1"/>
  <c r="B4939" i="77" s="1"/>
  <c r="B4940" i="77" s="1"/>
  <c r="B4941" i="77" s="1"/>
  <c r="B4942" i="77" s="1"/>
  <c r="B4943" i="77" s="1"/>
  <c r="B4944" i="77" s="1"/>
  <c r="B4945" i="77" s="1"/>
  <c r="B4946" i="77" s="1"/>
  <c r="B4947" i="77" s="1"/>
  <c r="B4948" i="77" s="1"/>
  <c r="B4949" i="77" s="1"/>
  <c r="B4950" i="77" s="1"/>
  <c r="B4951" i="77" s="1"/>
  <c r="B4952" i="77" s="1"/>
  <c r="B4953" i="77" s="1"/>
  <c r="B4954" i="77" s="1"/>
  <c r="B4955" i="77" s="1"/>
  <c r="B4956" i="77" s="1"/>
  <c r="B4957" i="77" s="1"/>
  <c r="B4958" i="77" s="1"/>
  <c r="B4959" i="77" s="1"/>
  <c r="B4960" i="77" s="1"/>
  <c r="B4961" i="77" s="1"/>
  <c r="B4962" i="77" s="1"/>
  <c r="B4963" i="77" s="1"/>
  <c r="B4964" i="77" s="1"/>
  <c r="B4965" i="77" s="1"/>
  <c r="B4966" i="77" s="1"/>
  <c r="B4967" i="77" s="1"/>
  <c r="B4968" i="77" s="1"/>
  <c r="B4969" i="77" s="1"/>
  <c r="B4970" i="77" s="1"/>
  <c r="B4971" i="77" s="1"/>
  <c r="B4972" i="77" s="1"/>
  <c r="B4973" i="77" s="1"/>
  <c r="B4974" i="77" s="1"/>
  <c r="B4975" i="77" s="1"/>
  <c r="B4976" i="77" s="1"/>
  <c r="B4977" i="77" s="1"/>
  <c r="B4978" i="77" s="1"/>
  <c r="B4979" i="77" s="1"/>
  <c r="B4980" i="77" s="1"/>
  <c r="B4981" i="77" s="1"/>
  <c r="B4982" i="77" s="1"/>
  <c r="B4983" i="77" s="1"/>
  <c r="B4984" i="77" s="1"/>
  <c r="B4985" i="77" s="1"/>
  <c r="B4986" i="77" s="1"/>
  <c r="B4987" i="77" s="1"/>
  <c r="B4988" i="77" s="1"/>
  <c r="B4989" i="77" s="1"/>
  <c r="B4990" i="77" s="1"/>
  <c r="B4991" i="77" s="1"/>
  <c r="B4992" i="77" s="1"/>
  <c r="B4993" i="77" s="1"/>
  <c r="B4994" i="77" s="1"/>
  <c r="B4995" i="77" s="1"/>
  <c r="B4996" i="77" s="1"/>
  <c r="B4997" i="77" s="1"/>
  <c r="B4998" i="77" s="1"/>
  <c r="B4999" i="77" s="1"/>
  <c r="B5000" i="77" s="1"/>
  <c r="B5001" i="77" s="1"/>
  <c r="B5002" i="77" s="1"/>
  <c r="B5003" i="77" s="1"/>
  <c r="B5004" i="77" s="1"/>
  <c r="B5005" i="77" s="1"/>
  <c r="B5006" i="77" s="1"/>
  <c r="B5007" i="77" s="1"/>
  <c r="B5008" i="77" s="1"/>
  <c r="B5009" i="77" s="1"/>
  <c r="B5010" i="77" s="1"/>
  <c r="B5011" i="77" s="1"/>
  <c r="B5012" i="77" s="1"/>
  <c r="B5013" i="77" s="1"/>
  <c r="B5014" i="77" s="1"/>
  <c r="B5015" i="77" s="1"/>
  <c r="B5016" i="77" s="1"/>
  <c r="B5017" i="77" s="1"/>
  <c r="B5018" i="77" s="1"/>
  <c r="B5019" i="77" s="1"/>
  <c r="B5020" i="77" s="1"/>
  <c r="B5021" i="77" s="1"/>
  <c r="B5022" i="77" s="1"/>
  <c r="B5023" i="77" s="1"/>
  <c r="B5024" i="77" s="1"/>
  <c r="B5025" i="77" s="1"/>
  <c r="B5026" i="77" s="1"/>
  <c r="B5027" i="77" s="1"/>
  <c r="B5028" i="77" s="1"/>
  <c r="B5029" i="77" s="1"/>
  <c r="B5030" i="77" s="1"/>
  <c r="B5031" i="77" s="1"/>
  <c r="B5032" i="77" s="1"/>
  <c r="B5033" i="77" s="1"/>
  <c r="B5034" i="77" s="1"/>
  <c r="B5035" i="77" s="1"/>
  <c r="B5036" i="77" s="1"/>
  <c r="B5037" i="77" s="1"/>
  <c r="B5038" i="77" s="1"/>
  <c r="B5039" i="77" s="1"/>
  <c r="B5040" i="77" s="1"/>
  <c r="B5041" i="77" s="1"/>
  <c r="B5042" i="77" s="1"/>
  <c r="B5043" i="77" s="1"/>
  <c r="B5044" i="77" s="1"/>
  <c r="B5045" i="77" s="1"/>
  <c r="B5046" i="77" s="1"/>
  <c r="B5047" i="77" s="1"/>
  <c r="B5048" i="77" s="1"/>
  <c r="B5049" i="77" s="1"/>
  <c r="B5050" i="77" s="1"/>
  <c r="B5051" i="77" s="1"/>
  <c r="B5052" i="77" s="1"/>
  <c r="B5053" i="77" s="1"/>
  <c r="B5054" i="77" s="1"/>
  <c r="B5055" i="77" s="1"/>
  <c r="B5056" i="77" s="1"/>
  <c r="B5057" i="77" s="1"/>
  <c r="B5058" i="77" s="1"/>
  <c r="B5059" i="77" s="1"/>
  <c r="B5060" i="77" s="1"/>
  <c r="B5061" i="77" s="1"/>
  <c r="B5062" i="77" s="1"/>
  <c r="B5063" i="77" s="1"/>
  <c r="B5064" i="77" s="1"/>
  <c r="B5065" i="77" s="1"/>
  <c r="B5066" i="77" s="1"/>
  <c r="B5067" i="77" s="1"/>
  <c r="B5068" i="77" s="1"/>
  <c r="B5069" i="77" s="1"/>
  <c r="B5070" i="77" s="1"/>
  <c r="B5071" i="77" s="1"/>
  <c r="B5072" i="77" s="1"/>
  <c r="B5073" i="77" s="1"/>
  <c r="B5074" i="77" s="1"/>
  <c r="B5075" i="77" s="1"/>
  <c r="B5076" i="77" s="1"/>
  <c r="B5077" i="77" s="1"/>
  <c r="B5078" i="77" s="1"/>
  <c r="B5079" i="77" s="1"/>
  <c r="B5080" i="77" s="1"/>
  <c r="B5081" i="77" s="1"/>
  <c r="B5082" i="77" s="1"/>
  <c r="B5083" i="77" s="1"/>
  <c r="B5084" i="77" s="1"/>
  <c r="B5085" i="77" s="1"/>
  <c r="B5086" i="77" s="1"/>
  <c r="B5087" i="77" s="1"/>
  <c r="B5088" i="77" s="1"/>
  <c r="B5089" i="77" s="1"/>
  <c r="B5090" i="77" s="1"/>
  <c r="B5091" i="77" s="1"/>
  <c r="B5092" i="77" s="1"/>
  <c r="B5093" i="77" s="1"/>
  <c r="B5094" i="77" s="1"/>
  <c r="B5095" i="77" s="1"/>
  <c r="B5096" i="77" s="1"/>
  <c r="B5097" i="77" s="1"/>
  <c r="B5098" i="77" s="1"/>
  <c r="B5099" i="77" s="1"/>
  <c r="B5100" i="77" s="1"/>
  <c r="B5101" i="77" s="1"/>
  <c r="B5102" i="77" s="1"/>
  <c r="B5103" i="77" s="1"/>
  <c r="B5104" i="77" s="1"/>
  <c r="B5105" i="77" s="1"/>
  <c r="B5106" i="77" s="1"/>
  <c r="B5107" i="77" s="1"/>
  <c r="B5108" i="77" s="1"/>
  <c r="B5109" i="77" s="1"/>
  <c r="B5110" i="77" s="1"/>
  <c r="B5111" i="77" s="1"/>
  <c r="B5112" i="77" s="1"/>
  <c r="B5113" i="77" s="1"/>
  <c r="B5114" i="77" s="1"/>
  <c r="B5115" i="77" s="1"/>
  <c r="B5116" i="77" s="1"/>
  <c r="B5117" i="77" s="1"/>
  <c r="B5118" i="77" s="1"/>
  <c r="B5119" i="77" s="1"/>
  <c r="B5120" i="77" s="1"/>
  <c r="B5121" i="77" s="1"/>
  <c r="B5122" i="77" s="1"/>
  <c r="B5123" i="77" s="1"/>
  <c r="B5124" i="77" s="1"/>
  <c r="B5125" i="77" s="1"/>
  <c r="B5126" i="77" s="1"/>
  <c r="B5127" i="77" s="1"/>
  <c r="B5128" i="77" s="1"/>
  <c r="B5129" i="77" s="1"/>
  <c r="B5130" i="77" s="1"/>
  <c r="B5131" i="77" s="1"/>
  <c r="B5132" i="77" s="1"/>
  <c r="B5133" i="77" s="1"/>
  <c r="B5134" i="77" s="1"/>
  <c r="B5135" i="77" s="1"/>
  <c r="B5136" i="77" s="1"/>
  <c r="B5137" i="77" s="1"/>
  <c r="B5138" i="77" s="1"/>
  <c r="B5139" i="77" s="1"/>
  <c r="B5140" i="77" s="1"/>
  <c r="B5141" i="77" s="1"/>
  <c r="B5142" i="77" s="1"/>
  <c r="B5143" i="77" s="1"/>
  <c r="B5144" i="77" s="1"/>
  <c r="B5145" i="77" s="1"/>
  <c r="B5146" i="77" s="1"/>
  <c r="B5147" i="77" s="1"/>
  <c r="B5148" i="77" s="1"/>
  <c r="B5149" i="77" s="1"/>
  <c r="B5150" i="77" s="1"/>
  <c r="B5151" i="77" s="1"/>
  <c r="B5152" i="77" s="1"/>
  <c r="B5153" i="77" s="1"/>
  <c r="B5154" i="77" s="1"/>
  <c r="B5155" i="77" s="1"/>
  <c r="B5156" i="77" s="1"/>
  <c r="B5157" i="77" s="1"/>
  <c r="B5158" i="77" s="1"/>
  <c r="B5159" i="77" s="1"/>
  <c r="B5160" i="77" s="1"/>
  <c r="B5161" i="77" s="1"/>
  <c r="B5162" i="77" s="1"/>
  <c r="B5163" i="77" s="1"/>
  <c r="B5164" i="77" s="1"/>
  <c r="B5165" i="77" s="1"/>
  <c r="B5166" i="77" s="1"/>
  <c r="B5167" i="77" s="1"/>
  <c r="B5168" i="77" s="1"/>
  <c r="B5169" i="77" s="1"/>
  <c r="B5170" i="77" s="1"/>
  <c r="B5171" i="77" s="1"/>
  <c r="B5172" i="77" s="1"/>
  <c r="B5173" i="77" s="1"/>
  <c r="B5174" i="77" s="1"/>
  <c r="B5175" i="77" s="1"/>
  <c r="B5176" i="77" s="1"/>
  <c r="B5177" i="77" s="1"/>
  <c r="B5178" i="77" s="1"/>
  <c r="B5179" i="77" s="1"/>
  <c r="B5180" i="77" s="1"/>
  <c r="B5181" i="77" s="1"/>
  <c r="B5182" i="77" s="1"/>
  <c r="B5183" i="77" s="1"/>
  <c r="B5184" i="77" s="1"/>
  <c r="B5185" i="77" s="1"/>
  <c r="B5186" i="77" s="1"/>
  <c r="B5187" i="77" s="1"/>
  <c r="B5188" i="77" s="1"/>
  <c r="B5189" i="77" s="1"/>
  <c r="B5190" i="77" s="1"/>
  <c r="B5191" i="77" s="1"/>
  <c r="B5192" i="77" s="1"/>
  <c r="B5193" i="77" s="1"/>
  <c r="B5194" i="77" s="1"/>
  <c r="B5195" i="77" s="1"/>
  <c r="B5196" i="77" s="1"/>
  <c r="B5197" i="77" s="1"/>
  <c r="B5198" i="77" s="1"/>
  <c r="B5199" i="77" s="1"/>
  <c r="B5200" i="77" s="1"/>
  <c r="B5201" i="77" s="1"/>
  <c r="B5202" i="77" s="1"/>
  <c r="B5203" i="77" s="1"/>
  <c r="B5204" i="77" s="1"/>
  <c r="B5205" i="77" s="1"/>
  <c r="B5206" i="77" s="1"/>
  <c r="B5207" i="77" s="1"/>
  <c r="B5208" i="77" s="1"/>
  <c r="B5209" i="77" s="1"/>
  <c r="B5210" i="77" s="1"/>
  <c r="B5211" i="77" s="1"/>
  <c r="B5212" i="77" s="1"/>
  <c r="B5213" i="77" s="1"/>
  <c r="B5214" i="77" s="1"/>
  <c r="B5215" i="77" s="1"/>
  <c r="B5216" i="77" s="1"/>
  <c r="B5217" i="77" s="1"/>
  <c r="B5218" i="77" s="1"/>
  <c r="B5219" i="77" s="1"/>
  <c r="B5220" i="77" s="1"/>
  <c r="B5221" i="77" s="1"/>
  <c r="B5222" i="77" s="1"/>
  <c r="B5223" i="77" s="1"/>
  <c r="B5224" i="77" s="1"/>
  <c r="B5225" i="77" s="1"/>
  <c r="B5226" i="77" s="1"/>
  <c r="B5227" i="77" s="1"/>
  <c r="B5228" i="77" s="1"/>
  <c r="B5229" i="77" s="1"/>
  <c r="B5230" i="77" s="1"/>
  <c r="B5231" i="77" s="1"/>
  <c r="B5232" i="77" s="1"/>
  <c r="B5233" i="77" s="1"/>
  <c r="B5234" i="77" s="1"/>
  <c r="B5235" i="77" s="1"/>
  <c r="B5236" i="77" s="1"/>
  <c r="B5237" i="77" s="1"/>
  <c r="B5238" i="77" s="1"/>
  <c r="B5239" i="77" s="1"/>
  <c r="B5240" i="77" s="1"/>
  <c r="B5241" i="77" s="1"/>
  <c r="B5242" i="77" s="1"/>
  <c r="B5243" i="77" s="1"/>
  <c r="B5244" i="77" s="1"/>
  <c r="B5245" i="77" s="1"/>
  <c r="B5246" i="77" s="1"/>
  <c r="B5247" i="77" s="1"/>
  <c r="B5248" i="77" s="1"/>
  <c r="B5249" i="77" s="1"/>
  <c r="B5250" i="77" s="1"/>
  <c r="B5251" i="77" s="1"/>
  <c r="B5252" i="77" s="1"/>
  <c r="B5253" i="77" s="1"/>
  <c r="B5254" i="77" s="1"/>
  <c r="B5255" i="77" s="1"/>
  <c r="B5256" i="77" s="1"/>
  <c r="B5257" i="77" s="1"/>
  <c r="B5258" i="77" s="1"/>
  <c r="B5259" i="77" s="1"/>
  <c r="B5260" i="77" s="1"/>
  <c r="B5261" i="77" s="1"/>
  <c r="B5262" i="77" s="1"/>
  <c r="B5263" i="77" s="1"/>
  <c r="B5264" i="77" s="1"/>
  <c r="B5265" i="77" s="1"/>
  <c r="B5266" i="77" s="1"/>
  <c r="B5267" i="77" s="1"/>
  <c r="B5268" i="77" s="1"/>
  <c r="B5269" i="77" s="1"/>
  <c r="B5270" i="77" s="1"/>
  <c r="B5271" i="77" s="1"/>
  <c r="B5272" i="77" s="1"/>
  <c r="B5273" i="77" s="1"/>
  <c r="B5274" i="77" s="1"/>
  <c r="B5275" i="77" s="1"/>
  <c r="B5276" i="77" s="1"/>
  <c r="B5277" i="77" s="1"/>
  <c r="B5278" i="77" s="1"/>
  <c r="B5279" i="77" s="1"/>
  <c r="B5280" i="77" s="1"/>
  <c r="B5281" i="77" s="1"/>
  <c r="B5282" i="77" s="1"/>
  <c r="B5283" i="77" s="1"/>
  <c r="B5284" i="77" s="1"/>
  <c r="B5285" i="77" s="1"/>
  <c r="B5286" i="77" s="1"/>
  <c r="B5287" i="77" s="1"/>
  <c r="B5288" i="77" s="1"/>
  <c r="B5289" i="77" s="1"/>
  <c r="B5290" i="77" s="1"/>
  <c r="B5291" i="77" s="1"/>
  <c r="B5292" i="77" s="1"/>
  <c r="B5293" i="77" s="1"/>
  <c r="B5294" i="77" s="1"/>
  <c r="B5295" i="77" s="1"/>
  <c r="B5296" i="77" s="1"/>
  <c r="B5297" i="77" s="1"/>
  <c r="B5298" i="77" s="1"/>
  <c r="B5299" i="77" s="1"/>
  <c r="B5300" i="77" s="1"/>
  <c r="B5301" i="77" s="1"/>
  <c r="B5302" i="77" s="1"/>
  <c r="B5303" i="77" s="1"/>
  <c r="B5304" i="77" s="1"/>
  <c r="B5305" i="77" s="1"/>
  <c r="B5306" i="77" s="1"/>
  <c r="B5307" i="77" s="1"/>
  <c r="B5308" i="77" s="1"/>
  <c r="B5309" i="77" s="1"/>
  <c r="B5310" i="77" s="1"/>
  <c r="B5311" i="77" s="1"/>
  <c r="B5312" i="77" s="1"/>
  <c r="B5313" i="77" s="1"/>
  <c r="B5314" i="77" s="1"/>
  <c r="B5315" i="77" s="1"/>
  <c r="B5316" i="77" s="1"/>
  <c r="B5317" i="77" s="1"/>
  <c r="B5318" i="77" s="1"/>
  <c r="B5319" i="77" s="1"/>
  <c r="B5320" i="77" s="1"/>
  <c r="B5321" i="77" s="1"/>
  <c r="B5322" i="77" s="1"/>
  <c r="B5323" i="77" s="1"/>
  <c r="B5324" i="77" s="1"/>
  <c r="B5325" i="77" s="1"/>
  <c r="B5326" i="77" s="1"/>
  <c r="B5327" i="77" s="1"/>
  <c r="B5328" i="77" s="1"/>
  <c r="B5329" i="77" s="1"/>
  <c r="B5330" i="77" s="1"/>
  <c r="B5331" i="77" s="1"/>
  <c r="B5332" i="77" s="1"/>
  <c r="B5333" i="77" s="1"/>
  <c r="B5334" i="77" s="1"/>
  <c r="B5335" i="77" s="1"/>
  <c r="B5336" i="77" s="1"/>
  <c r="B5337" i="77" s="1"/>
  <c r="B5338" i="77" s="1"/>
  <c r="B5339" i="77" s="1"/>
  <c r="B5340" i="77" s="1"/>
  <c r="B5341" i="77" s="1"/>
  <c r="B5342" i="77" s="1"/>
  <c r="B5343" i="77" s="1"/>
  <c r="B5344" i="77" s="1"/>
  <c r="B5345" i="77" s="1"/>
  <c r="B5346" i="77" s="1"/>
  <c r="B5347" i="77" s="1"/>
  <c r="B5348" i="77" s="1"/>
  <c r="B5349" i="77" s="1"/>
  <c r="B5350" i="77" s="1"/>
  <c r="B5351" i="77" s="1"/>
  <c r="B5352" i="77" s="1"/>
  <c r="B5353" i="77" s="1"/>
  <c r="B5354" i="77" s="1"/>
  <c r="B5355" i="77" s="1"/>
  <c r="B5356" i="77" s="1"/>
  <c r="B5357" i="77" s="1"/>
  <c r="B5358" i="77" s="1"/>
  <c r="B5359" i="77" s="1"/>
  <c r="B5360" i="77" s="1"/>
  <c r="B5361" i="77" s="1"/>
  <c r="B5362" i="77" s="1"/>
  <c r="B5363" i="77" s="1"/>
  <c r="B5364" i="77" s="1"/>
  <c r="B5365" i="77" s="1"/>
  <c r="B5366" i="77" s="1"/>
  <c r="B5367" i="77" s="1"/>
  <c r="B5368" i="77" s="1"/>
  <c r="B5369" i="77" s="1"/>
  <c r="B5370" i="77" s="1"/>
  <c r="B5371" i="77" s="1"/>
  <c r="B5372" i="77" s="1"/>
  <c r="B5373" i="77" s="1"/>
  <c r="B5374" i="77" s="1"/>
  <c r="B5375" i="77" s="1"/>
  <c r="B5376" i="77" s="1"/>
  <c r="B5377" i="77" s="1"/>
  <c r="B5378" i="77" s="1"/>
  <c r="B5379" i="77" s="1"/>
  <c r="B5380" i="77" s="1"/>
  <c r="B5381" i="77" s="1"/>
  <c r="B5382" i="77" s="1"/>
  <c r="B5383" i="77" s="1"/>
  <c r="B5384" i="77" s="1"/>
  <c r="B5385" i="77" s="1"/>
  <c r="B5386" i="77" s="1"/>
  <c r="B5387" i="77" s="1"/>
  <c r="B5388" i="77" s="1"/>
  <c r="B5389" i="77" s="1"/>
  <c r="B5390" i="77" s="1"/>
  <c r="B5391" i="77" s="1"/>
  <c r="B5392" i="77" s="1"/>
  <c r="B5393" i="77" s="1"/>
  <c r="B5394" i="77" s="1"/>
  <c r="B5395" i="77" s="1"/>
  <c r="B5396" i="77" s="1"/>
  <c r="B5397" i="77" s="1"/>
  <c r="B5398" i="77" s="1"/>
  <c r="B5399" i="77" s="1"/>
  <c r="B5400" i="77" s="1"/>
  <c r="B5401" i="77" s="1"/>
  <c r="B5402" i="77" s="1"/>
  <c r="B5403" i="77" s="1"/>
  <c r="B5404" i="77" s="1"/>
  <c r="B5405" i="77" s="1"/>
  <c r="B5406" i="77" s="1"/>
  <c r="B5407" i="77" s="1"/>
  <c r="B5408" i="77" s="1"/>
  <c r="B5409" i="77" s="1"/>
  <c r="B5410" i="77" s="1"/>
  <c r="B5411" i="77" s="1"/>
  <c r="B5412" i="77" s="1"/>
  <c r="B5413" i="77" s="1"/>
  <c r="B5414" i="77" s="1"/>
  <c r="B5415" i="77" s="1"/>
  <c r="B5416" i="77" s="1"/>
  <c r="B5417" i="77" s="1"/>
  <c r="B5418" i="77" s="1"/>
  <c r="B5419" i="77" s="1"/>
  <c r="B5420" i="77" s="1"/>
  <c r="B5421" i="77" s="1"/>
  <c r="B5422" i="77" s="1"/>
  <c r="B5423" i="77" s="1"/>
  <c r="B5424" i="77" s="1"/>
  <c r="B5425" i="77" s="1"/>
  <c r="B5426" i="77" s="1"/>
  <c r="B5427" i="77" s="1"/>
  <c r="B5428" i="77" s="1"/>
  <c r="B5429" i="77" s="1"/>
  <c r="B5430" i="77" s="1"/>
  <c r="B5431" i="77" s="1"/>
  <c r="B5432" i="77" s="1"/>
  <c r="B5433" i="77" s="1"/>
  <c r="B5434" i="77" s="1"/>
  <c r="B5435" i="77" s="1"/>
  <c r="B5436" i="77" s="1"/>
  <c r="B5437" i="77" s="1"/>
  <c r="B5438" i="77" s="1"/>
  <c r="B5439" i="77" s="1"/>
  <c r="B5440" i="77" s="1"/>
  <c r="B5441" i="77" s="1"/>
  <c r="B5442" i="77" s="1"/>
  <c r="B5443" i="77" s="1"/>
  <c r="B5444" i="77" s="1"/>
  <c r="B5445" i="77" s="1"/>
  <c r="B5446" i="77" s="1"/>
  <c r="B5447" i="77" s="1"/>
  <c r="B5448" i="77" s="1"/>
  <c r="B5449" i="77" s="1"/>
  <c r="B5450" i="77" s="1"/>
  <c r="B5451" i="77" s="1"/>
  <c r="B5452" i="77" s="1"/>
  <c r="B5453" i="77" s="1"/>
  <c r="B5454" i="77" s="1"/>
  <c r="B5455" i="77" s="1"/>
  <c r="B5456" i="77" s="1"/>
  <c r="B5457" i="77" s="1"/>
  <c r="B5458" i="77" s="1"/>
  <c r="B5459" i="77" s="1"/>
  <c r="B5460" i="77" s="1"/>
  <c r="B5461" i="77" s="1"/>
  <c r="B5462" i="77" s="1"/>
  <c r="B5463" i="77" s="1"/>
  <c r="B5464" i="77" s="1"/>
  <c r="B5465" i="77" s="1"/>
  <c r="B5466" i="77" s="1"/>
  <c r="B5467" i="77" s="1"/>
  <c r="B5468" i="77" s="1"/>
  <c r="B5469" i="77" s="1"/>
  <c r="B5470" i="77" s="1"/>
  <c r="B5471" i="77" s="1"/>
  <c r="B5472" i="77" s="1"/>
  <c r="B5473" i="77" s="1"/>
  <c r="B5474" i="77" s="1"/>
  <c r="B5475" i="77" s="1"/>
  <c r="B5476" i="77" s="1"/>
  <c r="B5477" i="77" s="1"/>
  <c r="B5478" i="77" s="1"/>
  <c r="B5479" i="77" s="1"/>
  <c r="B5480" i="77" s="1"/>
  <c r="B5481" i="77" s="1"/>
  <c r="B5482" i="77" s="1"/>
  <c r="B5483" i="77" s="1"/>
  <c r="B5484" i="77" s="1"/>
  <c r="B5485" i="77" s="1"/>
  <c r="B5486" i="77" s="1"/>
  <c r="B5487" i="77" s="1"/>
  <c r="B5488" i="77" s="1"/>
  <c r="B5489" i="77" s="1"/>
  <c r="B5490" i="77" s="1"/>
  <c r="B5491" i="77" s="1"/>
  <c r="B5492" i="77" s="1"/>
  <c r="B5493" i="77" s="1"/>
  <c r="B5494" i="77" s="1"/>
  <c r="B5495" i="77" s="1"/>
  <c r="B5496" i="77" s="1"/>
  <c r="B5497" i="77" s="1"/>
  <c r="B5498" i="77" s="1"/>
  <c r="B5499" i="77" s="1"/>
  <c r="B5500" i="77" s="1"/>
  <c r="B5501" i="77" s="1"/>
  <c r="B5502" i="77" s="1"/>
  <c r="B5503" i="77" s="1"/>
  <c r="B5504" i="77" s="1"/>
  <c r="B5505" i="77" s="1"/>
  <c r="B5506" i="77" s="1"/>
  <c r="B5507" i="77" s="1"/>
  <c r="B5508" i="77" s="1"/>
  <c r="B5509" i="77" s="1"/>
  <c r="B5510" i="77" s="1"/>
  <c r="B5511" i="77" s="1"/>
  <c r="B5512" i="77" s="1"/>
  <c r="B5513" i="77" s="1"/>
  <c r="B5514" i="77" s="1"/>
  <c r="B5515" i="77" s="1"/>
  <c r="B5516" i="77" s="1"/>
  <c r="B5517" i="77" s="1"/>
  <c r="B5518" i="77" s="1"/>
  <c r="B5519" i="77" s="1"/>
  <c r="B5520" i="77" s="1"/>
  <c r="B5521" i="77" s="1"/>
  <c r="B5522" i="77" s="1"/>
  <c r="B5523" i="77" s="1"/>
  <c r="B5524" i="77" s="1"/>
  <c r="B5525" i="77" s="1"/>
  <c r="B5526" i="77" s="1"/>
  <c r="B5527" i="77" s="1"/>
  <c r="B5528" i="77" s="1"/>
  <c r="B5529" i="77" s="1"/>
  <c r="B5530" i="77" s="1"/>
  <c r="B5531" i="77" s="1"/>
  <c r="B5532" i="77" s="1"/>
  <c r="B5533" i="77" s="1"/>
  <c r="B5534" i="77" s="1"/>
  <c r="B5535" i="77" s="1"/>
  <c r="B5536" i="77" s="1"/>
  <c r="B5537" i="77" s="1"/>
  <c r="B5538" i="77" s="1"/>
  <c r="B5539" i="77" s="1"/>
  <c r="B5540" i="77" s="1"/>
  <c r="B5541" i="77" s="1"/>
  <c r="B5542" i="77" s="1"/>
  <c r="B5543" i="77" s="1"/>
  <c r="B5544" i="77" s="1"/>
  <c r="B5545" i="77" s="1"/>
  <c r="B5546" i="77" s="1"/>
  <c r="B5547" i="77" s="1"/>
  <c r="B5548" i="77" s="1"/>
  <c r="B5549" i="77" s="1"/>
  <c r="B5550" i="77" s="1"/>
  <c r="B5551" i="77" s="1"/>
  <c r="B5552" i="77" s="1"/>
  <c r="B5553" i="77" s="1"/>
  <c r="B5554" i="77" s="1"/>
  <c r="B5555" i="77" s="1"/>
  <c r="B5556" i="77" s="1"/>
  <c r="B5557" i="77" s="1"/>
  <c r="B5558" i="77" s="1"/>
  <c r="B5559" i="77" s="1"/>
  <c r="B5560" i="77" s="1"/>
  <c r="B5561" i="77" s="1"/>
  <c r="B5562" i="77" s="1"/>
  <c r="B5563" i="77" s="1"/>
  <c r="B5564" i="77" s="1"/>
  <c r="B5565" i="77" s="1"/>
  <c r="B5566" i="77" s="1"/>
  <c r="B5567" i="77" s="1"/>
  <c r="B5568" i="77" s="1"/>
  <c r="B5569" i="77" s="1"/>
  <c r="B5570" i="77" s="1"/>
  <c r="B5571" i="77" s="1"/>
  <c r="B5572" i="77" s="1"/>
  <c r="B5573" i="77" s="1"/>
  <c r="B5574" i="77" s="1"/>
  <c r="B5575" i="77" s="1"/>
  <c r="B5576" i="77" s="1"/>
  <c r="B5577" i="77" s="1"/>
  <c r="B5578" i="77" s="1"/>
  <c r="B5579" i="77" s="1"/>
  <c r="B5580" i="77" s="1"/>
  <c r="B5581" i="77" s="1"/>
  <c r="B5582" i="77" s="1"/>
  <c r="B5583" i="77" s="1"/>
  <c r="B5584" i="77" s="1"/>
  <c r="B5585" i="77" s="1"/>
  <c r="B5586" i="77" s="1"/>
  <c r="B5587" i="77" s="1"/>
  <c r="B5588" i="77" s="1"/>
  <c r="B5589" i="77" s="1"/>
  <c r="B5590" i="77" s="1"/>
  <c r="B5591" i="77" s="1"/>
  <c r="B5592" i="77" s="1"/>
  <c r="B5593" i="77" s="1"/>
  <c r="B5594" i="77" s="1"/>
  <c r="B5595" i="77" s="1"/>
  <c r="B5596" i="77" s="1"/>
  <c r="B5597" i="77" s="1"/>
  <c r="B5598" i="77" s="1"/>
  <c r="B5599" i="77" s="1"/>
  <c r="B5600" i="77" s="1"/>
  <c r="B5601" i="77" s="1"/>
  <c r="B5602" i="77" s="1"/>
  <c r="B5603" i="77" s="1"/>
  <c r="B5604" i="77" s="1"/>
  <c r="B5605" i="77" s="1"/>
  <c r="B5606" i="77" s="1"/>
  <c r="B5607" i="77" s="1"/>
  <c r="B5608" i="77" s="1"/>
  <c r="B5609" i="77" s="1"/>
  <c r="B5610" i="77" s="1"/>
  <c r="B5611" i="77" s="1"/>
  <c r="B5612" i="77" s="1"/>
  <c r="B5613" i="77" s="1"/>
  <c r="B5614" i="77" s="1"/>
  <c r="B5615" i="77" s="1"/>
  <c r="B5616" i="77" s="1"/>
  <c r="B5617" i="77" s="1"/>
  <c r="B5618" i="77" s="1"/>
  <c r="B5619" i="77" s="1"/>
  <c r="B5620" i="77" s="1"/>
  <c r="B5621" i="77" s="1"/>
  <c r="B5622" i="77" s="1"/>
  <c r="B5623" i="77" s="1"/>
  <c r="B5624" i="77" s="1"/>
  <c r="B5625" i="77" s="1"/>
  <c r="B5626" i="77" s="1"/>
  <c r="B5627" i="77" s="1"/>
  <c r="B5628" i="77" s="1"/>
  <c r="B5629" i="77" s="1"/>
  <c r="B5630" i="77" s="1"/>
  <c r="B5631" i="77" s="1"/>
  <c r="B5632" i="77" s="1"/>
  <c r="B5633" i="77" s="1"/>
  <c r="B5634" i="77" s="1"/>
  <c r="B5635" i="77" s="1"/>
  <c r="B5636" i="77" s="1"/>
  <c r="B5637" i="77" s="1"/>
  <c r="B5638" i="77" s="1"/>
  <c r="B5639" i="77" s="1"/>
  <c r="B5640" i="77" s="1"/>
  <c r="B5641" i="77" s="1"/>
  <c r="B5642" i="77" s="1"/>
  <c r="B5643" i="77" s="1"/>
  <c r="B5644" i="77" s="1"/>
  <c r="B5645" i="77" s="1"/>
  <c r="B5646" i="77" s="1"/>
  <c r="B5647" i="77" s="1"/>
  <c r="B5648" i="77" s="1"/>
  <c r="B5649" i="77" s="1"/>
  <c r="B5650" i="77" s="1"/>
  <c r="B5651" i="77" s="1"/>
  <c r="B5652" i="77" s="1"/>
  <c r="B5653" i="77" s="1"/>
  <c r="B5654" i="77" s="1"/>
  <c r="B5655" i="77" s="1"/>
  <c r="B5656" i="77" s="1"/>
  <c r="B5657" i="77" s="1"/>
  <c r="B5658" i="77" s="1"/>
  <c r="B5659" i="77" s="1"/>
  <c r="B5660" i="77" s="1"/>
  <c r="B5661" i="77" s="1"/>
  <c r="B5662" i="77" s="1"/>
  <c r="B5663" i="77" s="1"/>
  <c r="B5664" i="77" s="1"/>
  <c r="B5665" i="77" s="1"/>
  <c r="B5666" i="77" s="1"/>
  <c r="B5667" i="77" s="1"/>
  <c r="B5668" i="77" s="1"/>
  <c r="B5669" i="77" s="1"/>
  <c r="B5670" i="77" s="1"/>
  <c r="B5671" i="77" s="1"/>
  <c r="B5672" i="77" s="1"/>
  <c r="B5673" i="77" s="1"/>
  <c r="B5674" i="77" s="1"/>
  <c r="B5675" i="77" s="1"/>
  <c r="B5676" i="77" s="1"/>
  <c r="B5677" i="77" s="1"/>
  <c r="B5678" i="77" s="1"/>
  <c r="B5679" i="77" s="1"/>
  <c r="B5680" i="77" s="1"/>
  <c r="B5681" i="77" s="1"/>
  <c r="B5682" i="77" s="1"/>
  <c r="B5683" i="77" s="1"/>
  <c r="B5684" i="77" s="1"/>
  <c r="B5685" i="77" s="1"/>
  <c r="B5686" i="77" s="1"/>
  <c r="B5687" i="77" s="1"/>
  <c r="B5688" i="77" s="1"/>
  <c r="B5689" i="77" s="1"/>
  <c r="B5690" i="77" s="1"/>
  <c r="B5691" i="77" s="1"/>
  <c r="B5692" i="77" s="1"/>
  <c r="B5693" i="77" s="1"/>
  <c r="B5694" i="77" s="1"/>
  <c r="B5695" i="77" s="1"/>
  <c r="B5696" i="77" s="1"/>
  <c r="B5697" i="77" s="1"/>
  <c r="B5698" i="77" s="1"/>
  <c r="B5699" i="77" s="1"/>
  <c r="B5700" i="77" s="1"/>
  <c r="B5701" i="77" s="1"/>
  <c r="B5702" i="77" s="1"/>
  <c r="B5703" i="77" s="1"/>
  <c r="B5704" i="77" s="1"/>
  <c r="B5705" i="77" s="1"/>
  <c r="B5706" i="77" s="1"/>
  <c r="B5707" i="77" s="1"/>
  <c r="B5708" i="77" s="1"/>
  <c r="B5709" i="77" s="1"/>
  <c r="B5710" i="77" s="1"/>
  <c r="B5711" i="77" s="1"/>
  <c r="B5712" i="77" s="1"/>
  <c r="B5713" i="77" s="1"/>
  <c r="B5714" i="77" s="1"/>
  <c r="B5715" i="77" s="1"/>
  <c r="B5716" i="77" s="1"/>
  <c r="B5717" i="77" s="1"/>
  <c r="B5718" i="77" s="1"/>
  <c r="B5719" i="77" s="1"/>
  <c r="B5720" i="77" s="1"/>
  <c r="B5721" i="77" s="1"/>
  <c r="B5722" i="77" s="1"/>
  <c r="B5723" i="77" s="1"/>
  <c r="B5724" i="77" s="1"/>
  <c r="B5725" i="77" s="1"/>
  <c r="B5726" i="77" s="1"/>
  <c r="B5727" i="77" s="1"/>
  <c r="B5728" i="77" s="1"/>
  <c r="B5729" i="77" s="1"/>
  <c r="B5730" i="77" s="1"/>
  <c r="B5731" i="77" s="1"/>
  <c r="B5732" i="77" s="1"/>
  <c r="B5733" i="77" s="1"/>
  <c r="B5734" i="77" s="1"/>
  <c r="B5735" i="77" s="1"/>
  <c r="B5736" i="77" s="1"/>
  <c r="B5737" i="77" s="1"/>
  <c r="B5738" i="77" s="1"/>
  <c r="B5739" i="77" s="1"/>
  <c r="B5740" i="77" s="1"/>
  <c r="B5741" i="77" s="1"/>
  <c r="B5742" i="77" s="1"/>
  <c r="B5743" i="77" s="1"/>
  <c r="B5744" i="77" s="1"/>
  <c r="B5745" i="77" s="1"/>
  <c r="B5746" i="77" s="1"/>
  <c r="B5747" i="77" s="1"/>
  <c r="B5748" i="77" s="1"/>
  <c r="B5749" i="77" s="1"/>
  <c r="B5750" i="77" s="1"/>
  <c r="B5751" i="77" s="1"/>
  <c r="B5752" i="77" s="1"/>
  <c r="B5753" i="77" s="1"/>
  <c r="B5754" i="77" s="1"/>
  <c r="B5755" i="77" s="1"/>
  <c r="B5756" i="77" s="1"/>
  <c r="B5757" i="77" s="1"/>
  <c r="B5758" i="77" s="1"/>
  <c r="B5759" i="77" s="1"/>
  <c r="B5760" i="77" s="1"/>
  <c r="B5761" i="77" s="1"/>
  <c r="B5762" i="77" s="1"/>
  <c r="B5763" i="77" s="1"/>
  <c r="B5764" i="77" s="1"/>
  <c r="B5765" i="77" s="1"/>
  <c r="B5766" i="77" s="1"/>
  <c r="B5767" i="77" s="1"/>
  <c r="B5768" i="77" s="1"/>
  <c r="B5769" i="77" s="1"/>
  <c r="B5770" i="77" s="1"/>
  <c r="B5771" i="77" s="1"/>
  <c r="B5772" i="77" s="1"/>
  <c r="B5773" i="77" s="1"/>
  <c r="B5774" i="77" s="1"/>
  <c r="B5775" i="77" s="1"/>
  <c r="B5776" i="77" s="1"/>
  <c r="B5777" i="77" s="1"/>
  <c r="B5778" i="77" s="1"/>
  <c r="B5779" i="77" s="1"/>
  <c r="B5780" i="77" s="1"/>
  <c r="B5781" i="77" s="1"/>
  <c r="B5782" i="77" s="1"/>
  <c r="B5783" i="77" s="1"/>
  <c r="B5784" i="77" s="1"/>
  <c r="B5785" i="77" s="1"/>
  <c r="B5786" i="77" s="1"/>
  <c r="B5787" i="77" s="1"/>
  <c r="B5788" i="77" s="1"/>
  <c r="B5789" i="77" s="1"/>
  <c r="B5790" i="77" s="1"/>
  <c r="B5791" i="77" s="1"/>
  <c r="B5792" i="77" s="1"/>
  <c r="B5793" i="77" s="1"/>
  <c r="B5794" i="77" s="1"/>
  <c r="B5795" i="77" s="1"/>
  <c r="B5796" i="77" s="1"/>
  <c r="B5797" i="77" s="1"/>
  <c r="B5798" i="77" s="1"/>
  <c r="B5799" i="77" s="1"/>
  <c r="B5800" i="77" s="1"/>
  <c r="B5801" i="77" s="1"/>
  <c r="B5802" i="77" s="1"/>
  <c r="B5803" i="77" s="1"/>
  <c r="B5804" i="77" s="1"/>
  <c r="B5805" i="77" s="1"/>
  <c r="B5806" i="77" s="1"/>
  <c r="B5807" i="77" s="1"/>
  <c r="B5808" i="77" s="1"/>
  <c r="B5809" i="77" s="1"/>
  <c r="B5810" i="77" s="1"/>
  <c r="B5811" i="77" s="1"/>
  <c r="B5812" i="77" s="1"/>
  <c r="B5813" i="77" s="1"/>
  <c r="B5814" i="77" s="1"/>
  <c r="B5815" i="77" s="1"/>
  <c r="B5816" i="77" s="1"/>
  <c r="B5817" i="77" s="1"/>
  <c r="B5818" i="77" s="1"/>
  <c r="B5819" i="77" s="1"/>
  <c r="B5820" i="77" s="1"/>
  <c r="B5821" i="77" s="1"/>
  <c r="B5822" i="77" s="1"/>
  <c r="B5823" i="77" s="1"/>
  <c r="B5824" i="77" s="1"/>
  <c r="B5825" i="77" s="1"/>
  <c r="B5826" i="77" s="1"/>
  <c r="B5827" i="77" s="1"/>
  <c r="B5828" i="77" s="1"/>
  <c r="B5829" i="77" s="1"/>
  <c r="B5830" i="77" s="1"/>
  <c r="B5831" i="77" s="1"/>
  <c r="B5832" i="77" s="1"/>
  <c r="B5833" i="77" s="1"/>
  <c r="B5834" i="77" s="1"/>
  <c r="B5835" i="77" s="1"/>
  <c r="B5836" i="77" s="1"/>
  <c r="B5837" i="77" s="1"/>
  <c r="B5838" i="77" s="1"/>
  <c r="B5839" i="77" s="1"/>
  <c r="B5840" i="77" s="1"/>
  <c r="B5841" i="77" s="1"/>
  <c r="B5842" i="77" s="1"/>
  <c r="B5843" i="77" s="1"/>
  <c r="B5844" i="77" s="1"/>
  <c r="B5845" i="77" s="1"/>
  <c r="B5846" i="77" s="1"/>
  <c r="B5847" i="77" s="1"/>
  <c r="B5848" i="77" s="1"/>
  <c r="B5849" i="77" s="1"/>
  <c r="B5850" i="77" s="1"/>
  <c r="B5851" i="77" s="1"/>
  <c r="B5852" i="77" s="1"/>
  <c r="B5853" i="77" s="1"/>
  <c r="B5854" i="77" s="1"/>
  <c r="B5855" i="77" s="1"/>
  <c r="B5856" i="77" s="1"/>
  <c r="B5857" i="77" s="1"/>
  <c r="B5858" i="77" s="1"/>
  <c r="B5859" i="77" s="1"/>
  <c r="B5860" i="77" s="1"/>
  <c r="B5861" i="77" s="1"/>
  <c r="B5862" i="77" s="1"/>
  <c r="B5863" i="77" s="1"/>
  <c r="B5864" i="77" s="1"/>
  <c r="B5865" i="77" s="1"/>
  <c r="B5866" i="77" s="1"/>
  <c r="B5867" i="77" s="1"/>
  <c r="B5868" i="77" s="1"/>
  <c r="B5869" i="77" s="1"/>
  <c r="B5870" i="77" s="1"/>
  <c r="B5871" i="77" s="1"/>
  <c r="B5872" i="77" s="1"/>
  <c r="B5873" i="77" s="1"/>
  <c r="B5874" i="77" s="1"/>
  <c r="B5875" i="77" s="1"/>
  <c r="B5876" i="77" s="1"/>
  <c r="B5877" i="77" s="1"/>
  <c r="B5878" i="77" s="1"/>
  <c r="B5879" i="77" s="1"/>
  <c r="B5880" i="77" s="1"/>
  <c r="B5881" i="77" s="1"/>
  <c r="B5882" i="77" s="1"/>
  <c r="B5883" i="77" s="1"/>
  <c r="B5884" i="77" s="1"/>
  <c r="B5885" i="77" s="1"/>
  <c r="B5886" i="77" s="1"/>
  <c r="B5887" i="77" s="1"/>
  <c r="B5888" i="77" s="1"/>
  <c r="B5889" i="77" s="1"/>
  <c r="B5890" i="77" s="1"/>
  <c r="B5891" i="77" s="1"/>
  <c r="B5892" i="77" s="1"/>
  <c r="B5893" i="77" s="1"/>
  <c r="B5894" i="77" s="1"/>
  <c r="B5895" i="77" s="1"/>
  <c r="B5896" i="77" s="1"/>
  <c r="B5897" i="77" s="1"/>
  <c r="B5898" i="77" s="1"/>
  <c r="B5899" i="77" s="1"/>
  <c r="B5900" i="77" s="1"/>
  <c r="B5901" i="77" s="1"/>
  <c r="B5902" i="77" s="1"/>
  <c r="B5903" i="77" s="1"/>
  <c r="B5904" i="77" s="1"/>
  <c r="B5905" i="77" s="1"/>
  <c r="B5906" i="77" s="1"/>
  <c r="B5907" i="77" s="1"/>
  <c r="B5908" i="77" s="1"/>
  <c r="B5909" i="77" s="1"/>
  <c r="B5910" i="77" s="1"/>
  <c r="B5911" i="77" s="1"/>
  <c r="B5912" i="77" s="1"/>
  <c r="B5913" i="77" s="1"/>
  <c r="B5914" i="77" s="1"/>
  <c r="B5915" i="77" s="1"/>
  <c r="B5916" i="77" s="1"/>
  <c r="B5917" i="77" s="1"/>
  <c r="B5918" i="77" s="1"/>
  <c r="B5919" i="77" s="1"/>
  <c r="B5920" i="77" s="1"/>
  <c r="B5921" i="77" s="1"/>
  <c r="B5922" i="77" s="1"/>
  <c r="B5923" i="77" s="1"/>
  <c r="B5924" i="77" s="1"/>
  <c r="B5925" i="77" s="1"/>
  <c r="B5926" i="77" s="1"/>
  <c r="B5927" i="77" s="1"/>
  <c r="B5928" i="77" s="1"/>
  <c r="B5929" i="77" s="1"/>
  <c r="B5930" i="77" s="1"/>
  <c r="B5931" i="77" s="1"/>
  <c r="B5932" i="77" s="1"/>
  <c r="B5933" i="77" s="1"/>
  <c r="B5934" i="77" s="1"/>
  <c r="B5935" i="77" s="1"/>
  <c r="B5936" i="77" s="1"/>
  <c r="B5937" i="77" s="1"/>
  <c r="B5938" i="77" s="1"/>
  <c r="B5939" i="77" s="1"/>
  <c r="B5940" i="77" s="1"/>
  <c r="B5941" i="77" s="1"/>
  <c r="B5942" i="77" s="1"/>
  <c r="B5943" i="77" s="1"/>
  <c r="B5944" i="77" s="1"/>
  <c r="B5945" i="77" s="1"/>
  <c r="B5946" i="77" s="1"/>
  <c r="B5947" i="77" s="1"/>
  <c r="B5948" i="77" s="1"/>
  <c r="B5949" i="77" s="1"/>
  <c r="B5950" i="77" s="1"/>
  <c r="B5951" i="77" s="1"/>
  <c r="B5952" i="77" s="1"/>
  <c r="B5953" i="77" s="1"/>
  <c r="B5954" i="77" s="1"/>
  <c r="B5955" i="77" s="1"/>
  <c r="B5956" i="77" s="1"/>
  <c r="B5957" i="77" s="1"/>
  <c r="B5958" i="77" s="1"/>
  <c r="B5959" i="77" s="1"/>
  <c r="B5960" i="77" s="1"/>
  <c r="B5961" i="77" s="1"/>
  <c r="B5962" i="77" s="1"/>
  <c r="B5963" i="77" s="1"/>
  <c r="B5964" i="77" s="1"/>
  <c r="B5965" i="77" s="1"/>
  <c r="B5966" i="77" s="1"/>
  <c r="B5967" i="77" s="1"/>
  <c r="B5968" i="77" s="1"/>
  <c r="B5969" i="77" s="1"/>
  <c r="B5970" i="77" s="1"/>
  <c r="B5971" i="77" s="1"/>
  <c r="B5972" i="77" s="1"/>
  <c r="B5973" i="77" s="1"/>
  <c r="B5974" i="77" s="1"/>
  <c r="B5975" i="77" s="1"/>
  <c r="B5976" i="77" s="1"/>
  <c r="B5977" i="77" s="1"/>
  <c r="B5978" i="77" s="1"/>
  <c r="B5979" i="77" s="1"/>
  <c r="B5980" i="77" s="1"/>
  <c r="B5981" i="77" s="1"/>
  <c r="B5982" i="77" s="1"/>
  <c r="B5983" i="77" s="1"/>
  <c r="B5984" i="77" s="1"/>
  <c r="B5985" i="77" s="1"/>
  <c r="B5986" i="77" s="1"/>
  <c r="B5987" i="77" s="1"/>
  <c r="B5988" i="77" s="1"/>
  <c r="B5989" i="77" s="1"/>
  <c r="B5990" i="77" s="1"/>
  <c r="B5991" i="77" s="1"/>
  <c r="B5992" i="77" s="1"/>
  <c r="B5993" i="77" s="1"/>
  <c r="B5994" i="77" s="1"/>
  <c r="B5995" i="77" s="1"/>
  <c r="B5996" i="77" s="1"/>
  <c r="B5997" i="77" s="1"/>
  <c r="B5998" i="77" s="1"/>
  <c r="B5999" i="77" s="1"/>
  <c r="B6000" i="77" s="1"/>
  <c r="B6001" i="77" s="1"/>
  <c r="B6002" i="77" s="1"/>
  <c r="B6003" i="77" s="1"/>
  <c r="B6004" i="77" s="1"/>
  <c r="B6005" i="77" s="1"/>
  <c r="B6006" i="77" s="1"/>
  <c r="B6007" i="77" s="1"/>
  <c r="B6008" i="77" s="1"/>
  <c r="B6009" i="77" s="1"/>
  <c r="B6010" i="77" s="1"/>
  <c r="B6011" i="77" s="1"/>
  <c r="B6012" i="77" s="1"/>
  <c r="B6013" i="77" s="1"/>
  <c r="B6014" i="77" s="1"/>
  <c r="B6015" i="77" s="1"/>
  <c r="B6016" i="77" s="1"/>
  <c r="B6017" i="77" s="1"/>
  <c r="B6018" i="77" s="1"/>
  <c r="B6019" i="77" s="1"/>
  <c r="B6020" i="77" s="1"/>
  <c r="B6021" i="77" s="1"/>
  <c r="B6022" i="77" s="1"/>
  <c r="B6023" i="77" s="1"/>
  <c r="B6024" i="77" s="1"/>
  <c r="B6025" i="77" s="1"/>
  <c r="B6026" i="77" s="1"/>
  <c r="B6027" i="77" s="1"/>
  <c r="B6028" i="77" s="1"/>
  <c r="B6029" i="77" s="1"/>
  <c r="B6030" i="77" s="1"/>
  <c r="B6031" i="77" s="1"/>
  <c r="B6032" i="77" s="1"/>
  <c r="B6033" i="77" s="1"/>
  <c r="B6034" i="77" s="1"/>
  <c r="B6035" i="77" s="1"/>
  <c r="B6036" i="77" s="1"/>
  <c r="B6037" i="77" s="1"/>
  <c r="B6038" i="77" s="1"/>
  <c r="B6039" i="77" s="1"/>
  <c r="B6040" i="77" s="1"/>
  <c r="B6041" i="77" s="1"/>
  <c r="B6042" i="77" s="1"/>
  <c r="B6043" i="77" s="1"/>
  <c r="B6044" i="77" s="1"/>
  <c r="B6045" i="77" s="1"/>
  <c r="B6046" i="77" s="1"/>
  <c r="B6047" i="77" s="1"/>
  <c r="B6048" i="77" s="1"/>
  <c r="B6049" i="77" s="1"/>
  <c r="B6050" i="77" s="1"/>
  <c r="B6051" i="77" s="1"/>
  <c r="B6052" i="77" s="1"/>
  <c r="B6053" i="77" s="1"/>
  <c r="B6054" i="77" s="1"/>
  <c r="B6055" i="77" s="1"/>
  <c r="B6056" i="77" s="1"/>
  <c r="B6057" i="77" s="1"/>
  <c r="B6058" i="77" s="1"/>
  <c r="B6059" i="77" s="1"/>
  <c r="B6060" i="77" s="1"/>
  <c r="B6061" i="77" s="1"/>
  <c r="B6062" i="77" s="1"/>
  <c r="B6063" i="77" s="1"/>
  <c r="B6064" i="77" s="1"/>
  <c r="B6065" i="77" s="1"/>
  <c r="B6066" i="77" s="1"/>
  <c r="B6067" i="77" s="1"/>
  <c r="B6068" i="77" s="1"/>
  <c r="B6069" i="77" s="1"/>
  <c r="B6070" i="77" s="1"/>
  <c r="B6071" i="77" s="1"/>
  <c r="B6072" i="77" s="1"/>
  <c r="B6073" i="77" s="1"/>
  <c r="B6074" i="77" s="1"/>
  <c r="B6075" i="77" s="1"/>
  <c r="B6076" i="77" s="1"/>
  <c r="B6077" i="77" s="1"/>
  <c r="B6078" i="77" s="1"/>
  <c r="B6079" i="77" s="1"/>
  <c r="B6080" i="77" s="1"/>
  <c r="B6081" i="77" s="1"/>
  <c r="B6082" i="77" s="1"/>
  <c r="B6083" i="77" s="1"/>
  <c r="B6084" i="77" s="1"/>
  <c r="B6085" i="77" s="1"/>
  <c r="B6086" i="77" s="1"/>
  <c r="B6087" i="77" s="1"/>
  <c r="B6088" i="77" s="1"/>
  <c r="B6089" i="77" s="1"/>
  <c r="B6090" i="77" s="1"/>
  <c r="B6091" i="77" s="1"/>
  <c r="B6092" i="77" s="1"/>
  <c r="B6093" i="77" s="1"/>
  <c r="B6094" i="77" s="1"/>
  <c r="B6095" i="77" s="1"/>
  <c r="B6096" i="77" s="1"/>
  <c r="B6097" i="77" s="1"/>
  <c r="B6098" i="77" s="1"/>
  <c r="B6099" i="77" s="1"/>
  <c r="B6100" i="77" s="1"/>
  <c r="B6101" i="77" s="1"/>
  <c r="B6102" i="77" s="1"/>
  <c r="B6103" i="77" s="1"/>
  <c r="B6104" i="77" s="1"/>
  <c r="B6105" i="77" s="1"/>
  <c r="B6106" i="77" s="1"/>
  <c r="B6107" i="77" s="1"/>
  <c r="B6108" i="77" s="1"/>
  <c r="B6109" i="77" s="1"/>
  <c r="B6110" i="77" s="1"/>
  <c r="B6111" i="77" s="1"/>
  <c r="B6112" i="77" s="1"/>
  <c r="B6113" i="77" s="1"/>
  <c r="B6114" i="77" s="1"/>
  <c r="B6115" i="77" s="1"/>
  <c r="B6116" i="77" s="1"/>
  <c r="B6117" i="77" s="1"/>
  <c r="B6118" i="77" s="1"/>
  <c r="B6119" i="77" s="1"/>
  <c r="B6120" i="77" s="1"/>
  <c r="B6121" i="77" s="1"/>
  <c r="B6122" i="77" s="1"/>
  <c r="B6123" i="77" s="1"/>
  <c r="B6124" i="77" s="1"/>
  <c r="B6125" i="77" s="1"/>
  <c r="B6126" i="77" s="1"/>
  <c r="B6127" i="77" s="1"/>
  <c r="B6128" i="77" s="1"/>
  <c r="B6129" i="77" s="1"/>
  <c r="B6130" i="77" s="1"/>
  <c r="B6131" i="77" s="1"/>
  <c r="B6132" i="77" s="1"/>
  <c r="B6133" i="77" s="1"/>
  <c r="B6134" i="77" s="1"/>
  <c r="B6135" i="77" s="1"/>
  <c r="B6136" i="77" s="1"/>
  <c r="B6137" i="77" s="1"/>
  <c r="B6138" i="77" s="1"/>
  <c r="B6139" i="77" s="1"/>
  <c r="B6140" i="77" s="1"/>
  <c r="B6141" i="77" s="1"/>
  <c r="B6142" i="77" s="1"/>
  <c r="B6143" i="77" s="1"/>
  <c r="B6144" i="77" s="1"/>
  <c r="B6145" i="77" s="1"/>
  <c r="B6146" i="77" s="1"/>
  <c r="B6147" i="77" s="1"/>
  <c r="B6148" i="77" s="1"/>
  <c r="B6149" i="77" s="1"/>
  <c r="B6150" i="77" s="1"/>
  <c r="B6151" i="77" s="1"/>
  <c r="B6152" i="77" s="1"/>
  <c r="B6153" i="77" s="1"/>
  <c r="B6154" i="77" s="1"/>
  <c r="B6155" i="77" s="1"/>
  <c r="B6156" i="77" s="1"/>
  <c r="B6157" i="77" s="1"/>
  <c r="B6158" i="77" s="1"/>
  <c r="B6159" i="77" s="1"/>
  <c r="B6160" i="77" s="1"/>
  <c r="B6161" i="77" s="1"/>
  <c r="B6162" i="77" s="1"/>
  <c r="B6163" i="77" s="1"/>
  <c r="B6164" i="77" s="1"/>
  <c r="B6165" i="77" s="1"/>
  <c r="B6166" i="77" s="1"/>
  <c r="B6167" i="77" s="1"/>
  <c r="B6168" i="77" s="1"/>
  <c r="B6169" i="77" s="1"/>
  <c r="B6170" i="77" s="1"/>
  <c r="B6171" i="77" s="1"/>
  <c r="B6172" i="77" s="1"/>
  <c r="B6173" i="77" s="1"/>
  <c r="B6174" i="77" s="1"/>
  <c r="B6175" i="77" s="1"/>
  <c r="B6176" i="77" s="1"/>
  <c r="B6177" i="77" s="1"/>
  <c r="B6178" i="77" s="1"/>
  <c r="B6179" i="77" s="1"/>
  <c r="B6180" i="77" s="1"/>
  <c r="B6181" i="77" s="1"/>
  <c r="B6182" i="77" s="1"/>
  <c r="B6183" i="77" s="1"/>
  <c r="B6184" i="77" s="1"/>
  <c r="B6185" i="77" s="1"/>
  <c r="B6186" i="77" s="1"/>
  <c r="B6187" i="77" s="1"/>
  <c r="B6188" i="77" s="1"/>
  <c r="B6189" i="77" s="1"/>
  <c r="B6190" i="77" s="1"/>
  <c r="B6191" i="77" s="1"/>
  <c r="B6192" i="77" s="1"/>
  <c r="B6193" i="77" s="1"/>
  <c r="B6194" i="77" s="1"/>
  <c r="B6195" i="77" s="1"/>
  <c r="B6196" i="77" s="1"/>
  <c r="B6197" i="77" s="1"/>
  <c r="B6198" i="77" s="1"/>
  <c r="B6199" i="77" s="1"/>
  <c r="B6200" i="77" s="1"/>
  <c r="B6201" i="77" s="1"/>
  <c r="B6202" i="77" s="1"/>
  <c r="B6203" i="77" s="1"/>
  <c r="B6204" i="77" s="1"/>
  <c r="B6205" i="77" s="1"/>
  <c r="B6206" i="77" s="1"/>
  <c r="B6207" i="77" s="1"/>
  <c r="B6208" i="77" s="1"/>
  <c r="B6209" i="77" s="1"/>
  <c r="B6210" i="77" s="1"/>
  <c r="B6211" i="77" s="1"/>
  <c r="B6212" i="77" s="1"/>
  <c r="B6213" i="77" s="1"/>
  <c r="B6214" i="77" s="1"/>
  <c r="B6215" i="77" s="1"/>
  <c r="B6216" i="77" s="1"/>
  <c r="B6217" i="77" s="1"/>
  <c r="B6218" i="77" s="1"/>
  <c r="B6219" i="77" s="1"/>
  <c r="B6220" i="77" s="1"/>
  <c r="B6221" i="77" s="1"/>
  <c r="B6222" i="77" s="1"/>
  <c r="B6223" i="77" s="1"/>
  <c r="B6224" i="77" s="1"/>
  <c r="B6225" i="77" s="1"/>
  <c r="B6226" i="77" s="1"/>
  <c r="B6227" i="77" s="1"/>
  <c r="B6228" i="77" s="1"/>
  <c r="B6229" i="77" s="1"/>
  <c r="B6230" i="77" s="1"/>
  <c r="B6231" i="77" s="1"/>
  <c r="B6232" i="77" s="1"/>
  <c r="B6233" i="77" s="1"/>
  <c r="B6234" i="77" s="1"/>
  <c r="B6235" i="77" s="1"/>
  <c r="B6236" i="77" s="1"/>
  <c r="B6237" i="77" s="1"/>
  <c r="B6238" i="77" s="1"/>
  <c r="B6239" i="77" s="1"/>
  <c r="B6240" i="77" s="1"/>
  <c r="B6241" i="77" s="1"/>
  <c r="B6242" i="77" s="1"/>
  <c r="B6243" i="77" s="1"/>
  <c r="B6244" i="77" s="1"/>
  <c r="B6245" i="77" s="1"/>
  <c r="B6246" i="77" s="1"/>
  <c r="B6247" i="77" s="1"/>
  <c r="B6248" i="77" s="1"/>
  <c r="B6249" i="77" s="1"/>
  <c r="B6250" i="77" s="1"/>
  <c r="B6251" i="77" s="1"/>
  <c r="B6252" i="77" s="1"/>
  <c r="B6253" i="77" s="1"/>
  <c r="B6254" i="77" s="1"/>
  <c r="B6255" i="77" s="1"/>
  <c r="B6256" i="77" s="1"/>
  <c r="B6257" i="77" s="1"/>
  <c r="B6258" i="77" s="1"/>
  <c r="B6259" i="77" s="1"/>
  <c r="B6260" i="77" s="1"/>
  <c r="B6261" i="77" s="1"/>
  <c r="B6262" i="77" s="1"/>
  <c r="B6263" i="77" s="1"/>
  <c r="B6264" i="77" s="1"/>
  <c r="B6265" i="77" s="1"/>
  <c r="B6266" i="77" s="1"/>
  <c r="B6267" i="77" s="1"/>
  <c r="B6268" i="77" s="1"/>
  <c r="B6269" i="77" s="1"/>
  <c r="B6270" i="77" s="1"/>
  <c r="B6271" i="77" s="1"/>
  <c r="B6272" i="77" s="1"/>
  <c r="B6273" i="77" s="1"/>
  <c r="B6274" i="77" s="1"/>
  <c r="B6275" i="77" s="1"/>
  <c r="B6276" i="77" s="1"/>
  <c r="B6277" i="77" s="1"/>
  <c r="B6278" i="77" s="1"/>
  <c r="B6279" i="77" s="1"/>
  <c r="B6280" i="77" s="1"/>
  <c r="B6281" i="77" s="1"/>
  <c r="B6282" i="77" s="1"/>
  <c r="B6283" i="77" s="1"/>
  <c r="B6284" i="77" s="1"/>
  <c r="B6285" i="77" s="1"/>
  <c r="B6286" i="77" s="1"/>
  <c r="B6287" i="77" s="1"/>
  <c r="B6288" i="77" s="1"/>
  <c r="B6289" i="77" s="1"/>
  <c r="B6290" i="77" s="1"/>
  <c r="B6291" i="77" s="1"/>
  <c r="B6292" i="77" s="1"/>
  <c r="B6293" i="77" s="1"/>
  <c r="B6294" i="77" s="1"/>
  <c r="B6295" i="77" s="1"/>
  <c r="B6296" i="77" s="1"/>
  <c r="B6297" i="77" s="1"/>
  <c r="B6298" i="77" s="1"/>
  <c r="B6299" i="77" s="1"/>
  <c r="B6300" i="77" s="1"/>
  <c r="B6301" i="77" s="1"/>
  <c r="B6302" i="77" s="1"/>
  <c r="B6303" i="77" s="1"/>
  <c r="B6304" i="77" s="1"/>
  <c r="B6305" i="77" s="1"/>
  <c r="B6306" i="77" s="1"/>
  <c r="B6307" i="77" s="1"/>
  <c r="B6308" i="77" s="1"/>
  <c r="B6309" i="77" s="1"/>
  <c r="B6310" i="77" s="1"/>
  <c r="B6311" i="77" s="1"/>
  <c r="B6312" i="77" s="1"/>
  <c r="B6313" i="77" s="1"/>
  <c r="B6314" i="77" s="1"/>
  <c r="B6315" i="77" s="1"/>
  <c r="B6316" i="77" s="1"/>
  <c r="B6317" i="77" s="1"/>
  <c r="B6318" i="77" s="1"/>
  <c r="B6319" i="77" s="1"/>
  <c r="B6320" i="77" s="1"/>
  <c r="B6321" i="77" s="1"/>
  <c r="B6322" i="77" s="1"/>
  <c r="B6323" i="77" s="1"/>
  <c r="B6324" i="77" s="1"/>
  <c r="B6325" i="77" s="1"/>
  <c r="B6326" i="77" s="1"/>
  <c r="B6327" i="77" s="1"/>
  <c r="B6328" i="77" s="1"/>
  <c r="B6329" i="77" s="1"/>
  <c r="B6330" i="77" s="1"/>
  <c r="B6331" i="77" s="1"/>
  <c r="B6332" i="77" s="1"/>
  <c r="B6333" i="77" s="1"/>
  <c r="B6334" i="77" s="1"/>
  <c r="B6335" i="77" s="1"/>
  <c r="B6336" i="77" s="1"/>
  <c r="B6337" i="77" s="1"/>
  <c r="B6338" i="77" s="1"/>
  <c r="B6339" i="77" s="1"/>
  <c r="B6340" i="77" s="1"/>
  <c r="B6341" i="77" s="1"/>
  <c r="B6342" i="77" s="1"/>
  <c r="B6343" i="77" s="1"/>
  <c r="B6344" i="77" s="1"/>
  <c r="B6345" i="77" s="1"/>
  <c r="B6346" i="77" s="1"/>
  <c r="B6347" i="77" s="1"/>
  <c r="B6348" i="77" s="1"/>
  <c r="B6349" i="77" s="1"/>
  <c r="B6350" i="77" s="1"/>
  <c r="B6351" i="77" s="1"/>
  <c r="B6352" i="77" s="1"/>
  <c r="B6353" i="77" s="1"/>
  <c r="B6354" i="77" s="1"/>
  <c r="B6355" i="77" s="1"/>
  <c r="B6356" i="77" s="1"/>
  <c r="B6357" i="77" s="1"/>
  <c r="B6358" i="77" s="1"/>
  <c r="B6359" i="77" s="1"/>
  <c r="B6360" i="77" s="1"/>
  <c r="B6361" i="77" s="1"/>
  <c r="B6362" i="77" s="1"/>
  <c r="B6363" i="77" s="1"/>
  <c r="B6364" i="77" s="1"/>
  <c r="B6365" i="77" s="1"/>
  <c r="B6366" i="77" s="1"/>
  <c r="B6367" i="77" s="1"/>
  <c r="B6368" i="77" s="1"/>
  <c r="B6369" i="77" s="1"/>
  <c r="B6370" i="77" s="1"/>
  <c r="B6371" i="77" s="1"/>
  <c r="B6372" i="77" s="1"/>
  <c r="B6373" i="77" s="1"/>
  <c r="B6374" i="77" s="1"/>
  <c r="B6375" i="77" s="1"/>
  <c r="B6376" i="77" s="1"/>
  <c r="B6377" i="77" s="1"/>
  <c r="B6378" i="77" s="1"/>
  <c r="B6379" i="77" s="1"/>
  <c r="B6380" i="77" s="1"/>
  <c r="B6381" i="77" s="1"/>
  <c r="B6382" i="77" s="1"/>
  <c r="B6383" i="77" s="1"/>
  <c r="B6384" i="77" s="1"/>
  <c r="B6385" i="77" s="1"/>
  <c r="B6386" i="77" s="1"/>
  <c r="B6387" i="77" s="1"/>
  <c r="B6388" i="77" s="1"/>
  <c r="B6389" i="77" s="1"/>
  <c r="B6390" i="77" s="1"/>
  <c r="B6391" i="77" s="1"/>
  <c r="B6392" i="77" s="1"/>
  <c r="B6393" i="77" s="1"/>
  <c r="B6394" i="77" s="1"/>
  <c r="B6395" i="77" s="1"/>
  <c r="B6396" i="77" s="1"/>
  <c r="B6397" i="77" s="1"/>
  <c r="B6398" i="77" s="1"/>
  <c r="B6399" i="77" s="1"/>
  <c r="B6400" i="77" s="1"/>
  <c r="B6401" i="77" s="1"/>
  <c r="B6402" i="77" s="1"/>
  <c r="B6403" i="77" s="1"/>
  <c r="B6404" i="77" s="1"/>
  <c r="B6405" i="77" s="1"/>
  <c r="B6406" i="77" s="1"/>
  <c r="B6407" i="77" s="1"/>
  <c r="B6408" i="77" s="1"/>
  <c r="B6409" i="77" s="1"/>
  <c r="B6410" i="77" s="1"/>
  <c r="B6411" i="77" s="1"/>
  <c r="B6412" i="77" s="1"/>
  <c r="B6413" i="77" s="1"/>
  <c r="B6414" i="77" s="1"/>
  <c r="B6415" i="77" s="1"/>
  <c r="B6416" i="77" s="1"/>
  <c r="B6417" i="77" s="1"/>
  <c r="B6418" i="77" s="1"/>
  <c r="B6419" i="77" s="1"/>
  <c r="B6420" i="77" s="1"/>
  <c r="B6421" i="77" s="1"/>
  <c r="B6422" i="77" s="1"/>
  <c r="B6423" i="77" s="1"/>
  <c r="B6424" i="77" s="1"/>
  <c r="B6425" i="77" s="1"/>
  <c r="B6426" i="77" s="1"/>
  <c r="B6427" i="77" s="1"/>
  <c r="B6428" i="77" s="1"/>
  <c r="B6429" i="77" s="1"/>
  <c r="B6430" i="77" s="1"/>
  <c r="B6431" i="77" s="1"/>
  <c r="B6432" i="77" s="1"/>
  <c r="B6433" i="77" s="1"/>
  <c r="B6434" i="77" s="1"/>
  <c r="B6435" i="77" s="1"/>
  <c r="B6436" i="77" s="1"/>
  <c r="B6437" i="77" s="1"/>
  <c r="B6438" i="77" s="1"/>
  <c r="B6439" i="77" s="1"/>
  <c r="B6440" i="77" s="1"/>
  <c r="B6441" i="77" s="1"/>
  <c r="B6442" i="77" s="1"/>
  <c r="B6443" i="77" s="1"/>
  <c r="B6444" i="77" s="1"/>
  <c r="B6445" i="77" s="1"/>
  <c r="B6446" i="77" s="1"/>
  <c r="B6447" i="77" s="1"/>
  <c r="B6448" i="77" s="1"/>
  <c r="B6449" i="77" s="1"/>
  <c r="B6450" i="77" s="1"/>
  <c r="B6451" i="77" s="1"/>
  <c r="B6452" i="77" s="1"/>
  <c r="B6453" i="77" s="1"/>
  <c r="B6454" i="77" s="1"/>
  <c r="B6455" i="77" s="1"/>
  <c r="B6456" i="77" s="1"/>
  <c r="B6457" i="77" s="1"/>
  <c r="B6458" i="77" s="1"/>
  <c r="B6459" i="77" s="1"/>
  <c r="B6460" i="77" s="1"/>
  <c r="B6461" i="77" s="1"/>
  <c r="B6462" i="77" s="1"/>
  <c r="B6463" i="77" s="1"/>
  <c r="B6464" i="77" s="1"/>
  <c r="B6465" i="77" s="1"/>
  <c r="B6466" i="77" s="1"/>
  <c r="B6467" i="77" s="1"/>
  <c r="B6468" i="77" s="1"/>
  <c r="B6469" i="77" s="1"/>
  <c r="B6470" i="77" s="1"/>
  <c r="B6471" i="77" s="1"/>
  <c r="B6472" i="77" s="1"/>
  <c r="B6473" i="77" s="1"/>
  <c r="B6474" i="77" s="1"/>
  <c r="B6475" i="77" s="1"/>
  <c r="B6476" i="77" s="1"/>
  <c r="B6477" i="77" s="1"/>
  <c r="B6478" i="77" s="1"/>
  <c r="B6479" i="77" s="1"/>
  <c r="B6480" i="77" s="1"/>
  <c r="B6481" i="77" s="1"/>
  <c r="B6482" i="77" s="1"/>
  <c r="B6483" i="77" s="1"/>
  <c r="B6484" i="77" s="1"/>
  <c r="B6485" i="77" s="1"/>
  <c r="B6486" i="77" s="1"/>
  <c r="B6487" i="77" s="1"/>
  <c r="B6488" i="77" s="1"/>
  <c r="B6489" i="77" s="1"/>
  <c r="B6490" i="77" s="1"/>
  <c r="B6491" i="77" s="1"/>
  <c r="B6492" i="77" s="1"/>
  <c r="B6493" i="77" s="1"/>
  <c r="B6494" i="77" s="1"/>
  <c r="B6495" i="77" s="1"/>
  <c r="B6496" i="77" s="1"/>
  <c r="B6497" i="77" s="1"/>
  <c r="B6498" i="77" s="1"/>
  <c r="B6499" i="77" s="1"/>
  <c r="B6500" i="77" s="1"/>
  <c r="B6501" i="77" s="1"/>
  <c r="B6502" i="77" s="1"/>
  <c r="B6503" i="77" s="1"/>
  <c r="B6504" i="77" s="1"/>
  <c r="B6505" i="77" s="1"/>
  <c r="B6506" i="77" s="1"/>
  <c r="B6507" i="77" s="1"/>
  <c r="B6508" i="77" s="1"/>
  <c r="B6509" i="77" s="1"/>
  <c r="B6510" i="77" s="1"/>
  <c r="B6511" i="77" s="1"/>
  <c r="B6512" i="77" s="1"/>
  <c r="B6513" i="77" s="1"/>
  <c r="B6514" i="77" s="1"/>
  <c r="B6515" i="77" s="1"/>
  <c r="B6516" i="77" s="1"/>
  <c r="B6517" i="77" s="1"/>
  <c r="B6518" i="77" s="1"/>
  <c r="B6519" i="77" s="1"/>
  <c r="B6520" i="77" s="1"/>
  <c r="B6521" i="77" s="1"/>
  <c r="B6522" i="77" s="1"/>
  <c r="B6523" i="77" s="1"/>
  <c r="B6524" i="77" s="1"/>
  <c r="B6525" i="77" s="1"/>
  <c r="B6526" i="77" s="1"/>
  <c r="B6527" i="77" s="1"/>
  <c r="B6528" i="77" s="1"/>
  <c r="B6529" i="77" s="1"/>
  <c r="B6530" i="77" s="1"/>
  <c r="B6531" i="77" s="1"/>
  <c r="B6532" i="77" s="1"/>
  <c r="B6533" i="77" s="1"/>
  <c r="B6534" i="77" s="1"/>
  <c r="B6535" i="77" s="1"/>
  <c r="B6536" i="77" s="1"/>
  <c r="B6537" i="77" s="1"/>
  <c r="B6538" i="77" s="1"/>
  <c r="B6539" i="77" s="1"/>
  <c r="B6540" i="77" s="1"/>
  <c r="B6541" i="77" s="1"/>
  <c r="B6542" i="77" s="1"/>
  <c r="B6543" i="77" s="1"/>
  <c r="B6544" i="77" s="1"/>
  <c r="B6545" i="77" s="1"/>
  <c r="B6546" i="77" s="1"/>
  <c r="B6547" i="77" s="1"/>
  <c r="B6548" i="77" s="1"/>
  <c r="B6549" i="77" s="1"/>
  <c r="B6550" i="77" s="1"/>
  <c r="B6551" i="77" s="1"/>
  <c r="B6552" i="77" s="1"/>
  <c r="B6553" i="77" s="1"/>
  <c r="B6554" i="77" s="1"/>
  <c r="B6555" i="77" s="1"/>
  <c r="B6556" i="77" s="1"/>
  <c r="B6557" i="77" s="1"/>
  <c r="B6558" i="77" s="1"/>
  <c r="B6559" i="77" s="1"/>
  <c r="B6560" i="77" s="1"/>
  <c r="B6561" i="77" s="1"/>
  <c r="B6562" i="77" s="1"/>
  <c r="B6563" i="77" s="1"/>
  <c r="B6564" i="77" s="1"/>
  <c r="B6565" i="77" s="1"/>
  <c r="B6566" i="77" s="1"/>
  <c r="B6567" i="77" s="1"/>
  <c r="B6568" i="77" s="1"/>
  <c r="B6569" i="77" s="1"/>
  <c r="B6570" i="77" s="1"/>
  <c r="B6571" i="77" s="1"/>
  <c r="B6572" i="77" s="1"/>
  <c r="B6573" i="77" s="1"/>
  <c r="B6574" i="77" s="1"/>
  <c r="B6575" i="77" s="1"/>
  <c r="B6576" i="77" s="1"/>
  <c r="B6577" i="77" s="1"/>
  <c r="B6578" i="77" s="1"/>
  <c r="B6579" i="77" s="1"/>
  <c r="B6580" i="77" s="1"/>
  <c r="B6581" i="77" s="1"/>
  <c r="B6582" i="77" s="1"/>
  <c r="B6583" i="77" s="1"/>
  <c r="B6584" i="77" s="1"/>
  <c r="B6585" i="77" s="1"/>
  <c r="B6586" i="77" s="1"/>
  <c r="B6587" i="77" s="1"/>
  <c r="B6588" i="77" s="1"/>
  <c r="B6589" i="77" s="1"/>
  <c r="B6590" i="77" s="1"/>
  <c r="B6591" i="77" s="1"/>
  <c r="B6592" i="77" s="1"/>
  <c r="B6593" i="77" s="1"/>
  <c r="B6594" i="77" s="1"/>
  <c r="B6595" i="77" s="1"/>
  <c r="B6596" i="77" s="1"/>
  <c r="B6597" i="77" s="1"/>
  <c r="B6598" i="77" s="1"/>
  <c r="B6599" i="77" s="1"/>
  <c r="B6600" i="77" s="1"/>
  <c r="B6601" i="77" s="1"/>
  <c r="B6602" i="77" s="1"/>
  <c r="B6603" i="77" s="1"/>
  <c r="B6604" i="77" s="1"/>
  <c r="B6605" i="77" s="1"/>
  <c r="B6606" i="77" s="1"/>
  <c r="B6607" i="77" s="1"/>
  <c r="B6608" i="77" s="1"/>
  <c r="B6609" i="77" s="1"/>
  <c r="B6610" i="77" s="1"/>
  <c r="B6611" i="77" s="1"/>
  <c r="B6612" i="77" s="1"/>
  <c r="B6613" i="77" s="1"/>
  <c r="B6614" i="77" s="1"/>
  <c r="B6615" i="77" s="1"/>
  <c r="B6616" i="77" s="1"/>
  <c r="B6617" i="77" s="1"/>
  <c r="B6618" i="77" s="1"/>
  <c r="B6619" i="77" s="1"/>
  <c r="B6620" i="77" s="1"/>
  <c r="B6621" i="77" s="1"/>
  <c r="B6622" i="77" s="1"/>
  <c r="B6623" i="77" s="1"/>
  <c r="B6624" i="77" s="1"/>
  <c r="B6625" i="77" s="1"/>
  <c r="B6626" i="77" s="1"/>
  <c r="B6627" i="77" s="1"/>
  <c r="B6628" i="77" s="1"/>
  <c r="B6629" i="77" s="1"/>
  <c r="B6630" i="77" s="1"/>
  <c r="B6631" i="77" s="1"/>
  <c r="B6632" i="77" s="1"/>
  <c r="B6633" i="77" s="1"/>
  <c r="B6634" i="77" s="1"/>
  <c r="B6635" i="77" s="1"/>
  <c r="B6636" i="77" s="1"/>
  <c r="B6637" i="77" s="1"/>
  <c r="B6638" i="77" s="1"/>
  <c r="B6639" i="77" s="1"/>
  <c r="B6640" i="77" s="1"/>
  <c r="B6641" i="77" s="1"/>
  <c r="B6642" i="77" s="1"/>
  <c r="B6643" i="77" s="1"/>
  <c r="B6644" i="77" s="1"/>
  <c r="B6645" i="77" s="1"/>
  <c r="B6646" i="77" s="1"/>
  <c r="B6647" i="77" s="1"/>
  <c r="B6648" i="77" s="1"/>
  <c r="B6649" i="77" s="1"/>
  <c r="B6650" i="77" s="1"/>
  <c r="B6651" i="77" s="1"/>
  <c r="B6652" i="77" s="1"/>
  <c r="B6653" i="77" s="1"/>
  <c r="B6654" i="77" s="1"/>
  <c r="B6655" i="77" s="1"/>
  <c r="B6656" i="77" s="1"/>
  <c r="B6657" i="77" s="1"/>
  <c r="B6658" i="77" s="1"/>
  <c r="B6659" i="77" s="1"/>
  <c r="B6660" i="77" s="1"/>
  <c r="B6661" i="77" s="1"/>
  <c r="B6662" i="77" s="1"/>
  <c r="B6663" i="77" s="1"/>
  <c r="B6664" i="77" s="1"/>
  <c r="B6665" i="77" s="1"/>
  <c r="B6666" i="77" s="1"/>
  <c r="B6667" i="77" s="1"/>
  <c r="B6668" i="77" s="1"/>
  <c r="B6669" i="77" s="1"/>
  <c r="B6670" i="77" s="1"/>
  <c r="B6671" i="77" s="1"/>
  <c r="B6672" i="77" s="1"/>
  <c r="B6673" i="77" s="1"/>
  <c r="B6674" i="77" s="1"/>
  <c r="B6675" i="77" s="1"/>
  <c r="B6676" i="77" s="1"/>
  <c r="B6677" i="77" s="1"/>
  <c r="B6678" i="77" s="1"/>
  <c r="B6679" i="77" s="1"/>
  <c r="B6680" i="77" s="1"/>
  <c r="B6681" i="77" s="1"/>
  <c r="B6682" i="77" s="1"/>
  <c r="B6683" i="77" s="1"/>
  <c r="B6684" i="77" s="1"/>
  <c r="B6685" i="77" s="1"/>
  <c r="B6686" i="77" s="1"/>
  <c r="B6687" i="77" s="1"/>
  <c r="B6688" i="77" s="1"/>
  <c r="B6689" i="77" s="1"/>
  <c r="B6690" i="77" s="1"/>
  <c r="B6691" i="77" s="1"/>
  <c r="B6692" i="77" s="1"/>
  <c r="B6693" i="77" s="1"/>
  <c r="B6694" i="77" s="1"/>
  <c r="B6695" i="77" s="1"/>
  <c r="B6696" i="77" s="1"/>
  <c r="B6697" i="77" s="1"/>
  <c r="B6698" i="77" s="1"/>
  <c r="B6699" i="77" s="1"/>
  <c r="B6700" i="77" s="1"/>
  <c r="B6701" i="77" s="1"/>
  <c r="B6702" i="77" s="1"/>
  <c r="B6703" i="77" s="1"/>
  <c r="B6704" i="77" s="1"/>
  <c r="B6705" i="77" s="1"/>
  <c r="B6706" i="77" s="1"/>
  <c r="B6707" i="77" s="1"/>
  <c r="B6708" i="77" s="1"/>
  <c r="B6709" i="77" s="1"/>
  <c r="B6710" i="77" s="1"/>
  <c r="B6711" i="77" s="1"/>
  <c r="B6712" i="77" s="1"/>
  <c r="B6713" i="77" s="1"/>
  <c r="B6714" i="77" s="1"/>
  <c r="B6715" i="77" s="1"/>
  <c r="B6716" i="77" s="1"/>
  <c r="B6717" i="77" s="1"/>
  <c r="B6718" i="77" s="1"/>
  <c r="B6719" i="77" s="1"/>
  <c r="B6720" i="77" s="1"/>
  <c r="B6721" i="77" s="1"/>
  <c r="B6722" i="77" s="1"/>
  <c r="B6723" i="77" s="1"/>
  <c r="B6724" i="77" s="1"/>
  <c r="B6725" i="77" s="1"/>
  <c r="B6726" i="77" s="1"/>
  <c r="B6727" i="77" s="1"/>
  <c r="B6728" i="77" s="1"/>
  <c r="B6729" i="77" s="1"/>
  <c r="B6730" i="77" s="1"/>
  <c r="B6731" i="77" s="1"/>
  <c r="B6732" i="77" s="1"/>
  <c r="B6733" i="77" s="1"/>
  <c r="B6734" i="77" s="1"/>
  <c r="B6735" i="77" s="1"/>
  <c r="B6736" i="77" s="1"/>
  <c r="B6737" i="77" s="1"/>
  <c r="B6738" i="77" s="1"/>
  <c r="B6739" i="77" s="1"/>
  <c r="B6740" i="77" s="1"/>
  <c r="B6741" i="77" s="1"/>
  <c r="B6742" i="77" s="1"/>
  <c r="B6743" i="77" s="1"/>
  <c r="B6744" i="77" s="1"/>
  <c r="B6745" i="77" s="1"/>
  <c r="B6746" i="77" s="1"/>
  <c r="B6747" i="77" s="1"/>
  <c r="B6748" i="77" s="1"/>
  <c r="B6749" i="77" s="1"/>
  <c r="B6750" i="77" s="1"/>
  <c r="B6751" i="77" s="1"/>
  <c r="B6752" i="77" s="1"/>
  <c r="B6753" i="77" s="1"/>
  <c r="B6754" i="77" s="1"/>
  <c r="B6755" i="77" s="1"/>
  <c r="B6756" i="77" s="1"/>
  <c r="B6757" i="77" s="1"/>
  <c r="B6758" i="77" s="1"/>
  <c r="B6759" i="77" s="1"/>
  <c r="B6760" i="77" s="1"/>
  <c r="B6761" i="77" s="1"/>
  <c r="B6762" i="77" s="1"/>
  <c r="B6763" i="77" s="1"/>
  <c r="B6764" i="77" s="1"/>
  <c r="B6765" i="77" s="1"/>
  <c r="B6766" i="77" s="1"/>
  <c r="B6767" i="77" s="1"/>
  <c r="B6768" i="77" s="1"/>
  <c r="B6769" i="77" s="1"/>
  <c r="B6770" i="77" s="1"/>
  <c r="B6771" i="77" s="1"/>
  <c r="B6772" i="77" s="1"/>
  <c r="B6773" i="77" s="1"/>
  <c r="B6774" i="77" s="1"/>
  <c r="B6775" i="77" s="1"/>
  <c r="B6776" i="77" s="1"/>
  <c r="B6777" i="77" s="1"/>
  <c r="B6778" i="77" s="1"/>
  <c r="B6779" i="77" s="1"/>
  <c r="B6780" i="77" s="1"/>
  <c r="B6781" i="77" s="1"/>
  <c r="B6782" i="77" s="1"/>
  <c r="B6783" i="77" s="1"/>
  <c r="B6784" i="77" s="1"/>
  <c r="B6785" i="77" s="1"/>
  <c r="B6786" i="77" s="1"/>
  <c r="B6787" i="77" s="1"/>
  <c r="B6788" i="77" s="1"/>
  <c r="B6789" i="77" s="1"/>
  <c r="B6790" i="77" s="1"/>
  <c r="B6791" i="77" s="1"/>
  <c r="B6792" i="77" s="1"/>
  <c r="B6793" i="77" s="1"/>
  <c r="B6794" i="77" s="1"/>
  <c r="B6795" i="77" s="1"/>
  <c r="B6796" i="77" s="1"/>
  <c r="B6797" i="77" s="1"/>
  <c r="B6798" i="77" s="1"/>
  <c r="B6799" i="77" s="1"/>
  <c r="B6800" i="77" s="1"/>
  <c r="B6801" i="77" s="1"/>
  <c r="B6802" i="77" s="1"/>
  <c r="B6803" i="77" s="1"/>
  <c r="B6804" i="77" s="1"/>
  <c r="B6805" i="77" s="1"/>
  <c r="B6806" i="77" s="1"/>
  <c r="B6807" i="77" s="1"/>
  <c r="B6808" i="77" s="1"/>
  <c r="B6809" i="77" s="1"/>
  <c r="B6810" i="77" s="1"/>
  <c r="B6811" i="77" s="1"/>
  <c r="B6812" i="77" s="1"/>
  <c r="B6813" i="77" s="1"/>
  <c r="B6814" i="77" s="1"/>
  <c r="B6815" i="77" s="1"/>
  <c r="B6816" i="77" s="1"/>
  <c r="B6817" i="77" s="1"/>
  <c r="B6818" i="77" s="1"/>
  <c r="B6819" i="77" s="1"/>
  <c r="B6820" i="77" s="1"/>
  <c r="B6821" i="77" s="1"/>
  <c r="B6822" i="77" s="1"/>
  <c r="B6823" i="77" s="1"/>
  <c r="B6824" i="77" s="1"/>
  <c r="B6825" i="77" s="1"/>
  <c r="B6826" i="77" s="1"/>
  <c r="B6827" i="77" s="1"/>
  <c r="B6828" i="77" s="1"/>
  <c r="B6829" i="77" s="1"/>
  <c r="B6830" i="77" s="1"/>
  <c r="B6831" i="77" s="1"/>
  <c r="B6832" i="77" s="1"/>
  <c r="B6833" i="77" s="1"/>
  <c r="B6834" i="77" s="1"/>
  <c r="B6835" i="77" s="1"/>
  <c r="B6836" i="77" s="1"/>
  <c r="B6837" i="77" s="1"/>
  <c r="B6838" i="77" s="1"/>
  <c r="B6839" i="77" s="1"/>
  <c r="B6840" i="77" s="1"/>
  <c r="B6841" i="77" s="1"/>
  <c r="B6842" i="77" s="1"/>
  <c r="B6843" i="77" s="1"/>
  <c r="B6844" i="77" s="1"/>
  <c r="B6845" i="77" s="1"/>
  <c r="B6846" i="77" s="1"/>
  <c r="B6847" i="77" s="1"/>
  <c r="B6848" i="77" s="1"/>
  <c r="B6849" i="77" s="1"/>
  <c r="B6850" i="77" s="1"/>
  <c r="B6851" i="77" s="1"/>
  <c r="B6852" i="77" s="1"/>
  <c r="B6853" i="77" s="1"/>
  <c r="B6854" i="77" s="1"/>
  <c r="B6855" i="77" s="1"/>
  <c r="B6856" i="77" s="1"/>
  <c r="B6857" i="77" s="1"/>
  <c r="B6858" i="77" s="1"/>
  <c r="B6859" i="77" s="1"/>
  <c r="B6860" i="77" s="1"/>
  <c r="B6861" i="77" s="1"/>
  <c r="B6862" i="77" s="1"/>
  <c r="B6863" i="77" s="1"/>
  <c r="B6864" i="77" s="1"/>
  <c r="B6865" i="77" s="1"/>
  <c r="B6866" i="77" s="1"/>
  <c r="B6867" i="77" s="1"/>
  <c r="B6868" i="77" s="1"/>
  <c r="B6869" i="77" s="1"/>
  <c r="B6870" i="77" s="1"/>
  <c r="B6871" i="77" s="1"/>
  <c r="B6872" i="77" s="1"/>
  <c r="B6873" i="77" s="1"/>
  <c r="B6874" i="77" s="1"/>
  <c r="B6875" i="77" s="1"/>
  <c r="B6876" i="77" s="1"/>
  <c r="B6877" i="77" s="1"/>
  <c r="B6878" i="77" s="1"/>
  <c r="B6879" i="77" s="1"/>
  <c r="B6880" i="77" s="1"/>
  <c r="B6881" i="77" s="1"/>
  <c r="B6882" i="77" s="1"/>
  <c r="B6883" i="77" s="1"/>
  <c r="B6884" i="77" s="1"/>
  <c r="B6885" i="77" s="1"/>
  <c r="B6886" i="77" s="1"/>
  <c r="B6887" i="77" s="1"/>
  <c r="B6888" i="77" s="1"/>
  <c r="B6889" i="77" s="1"/>
  <c r="B6890" i="77" s="1"/>
  <c r="B6891" i="77" s="1"/>
  <c r="B6892" i="77" s="1"/>
  <c r="B6893" i="77" s="1"/>
  <c r="B6894" i="77" s="1"/>
  <c r="B6895" i="77" s="1"/>
  <c r="B6896" i="77" s="1"/>
  <c r="B6897" i="77" s="1"/>
  <c r="B6898" i="77" s="1"/>
  <c r="B6899" i="77" s="1"/>
  <c r="B6900" i="77" s="1"/>
  <c r="B6901" i="77" s="1"/>
  <c r="B6902" i="77" s="1"/>
  <c r="B6903" i="77" s="1"/>
  <c r="B6904" i="77" s="1"/>
  <c r="B6905" i="77" s="1"/>
  <c r="B6906" i="77" s="1"/>
  <c r="B6907" i="77" s="1"/>
  <c r="B6908" i="77" s="1"/>
  <c r="B6909" i="77" s="1"/>
  <c r="B6910" i="77" s="1"/>
  <c r="B6911" i="77" s="1"/>
  <c r="B6912" i="77" s="1"/>
  <c r="B6913" i="77" s="1"/>
  <c r="B6914" i="77" s="1"/>
  <c r="B6915" i="77" s="1"/>
  <c r="B6916" i="77" s="1"/>
  <c r="B6917" i="77" s="1"/>
  <c r="B6918" i="77" s="1"/>
  <c r="B6919" i="77" s="1"/>
  <c r="B6920" i="77" s="1"/>
  <c r="B6921" i="77" s="1"/>
  <c r="B6922" i="77" s="1"/>
  <c r="B6923" i="77" s="1"/>
  <c r="B6924" i="77" s="1"/>
  <c r="B6925" i="77" s="1"/>
  <c r="B6926" i="77" s="1"/>
  <c r="B6927" i="77" s="1"/>
  <c r="B6928" i="77" s="1"/>
  <c r="B6929" i="77" s="1"/>
  <c r="B6930" i="77" s="1"/>
  <c r="B6931" i="77" s="1"/>
  <c r="B6932" i="77" s="1"/>
  <c r="B6933" i="77" s="1"/>
  <c r="B6934" i="77" s="1"/>
  <c r="B6935" i="77" s="1"/>
  <c r="B6936" i="77" s="1"/>
  <c r="B6937" i="77" s="1"/>
  <c r="B6938" i="77" s="1"/>
  <c r="B6939" i="77" s="1"/>
  <c r="B6940" i="77" s="1"/>
  <c r="B6941" i="77" s="1"/>
  <c r="B6942" i="77" s="1"/>
  <c r="B6943" i="77" s="1"/>
  <c r="B6944" i="77" s="1"/>
  <c r="B6945" i="77" s="1"/>
  <c r="B6946" i="77" s="1"/>
  <c r="B6947" i="77" s="1"/>
  <c r="B6948" i="77" s="1"/>
  <c r="B6949" i="77" s="1"/>
  <c r="B6950" i="77" s="1"/>
  <c r="B6951" i="77" s="1"/>
  <c r="B6952" i="77" s="1"/>
  <c r="B6953" i="77" s="1"/>
  <c r="B6954" i="77" s="1"/>
  <c r="B6955" i="77" s="1"/>
  <c r="B6956" i="77" s="1"/>
  <c r="B6957" i="77" s="1"/>
  <c r="B6958" i="77" s="1"/>
  <c r="B6959" i="77" s="1"/>
  <c r="B6960" i="77" s="1"/>
  <c r="B6961" i="77" s="1"/>
  <c r="B6962" i="77" s="1"/>
  <c r="B6963" i="77" s="1"/>
  <c r="B6964" i="77" s="1"/>
  <c r="B6965" i="77" s="1"/>
  <c r="B6966" i="77" s="1"/>
  <c r="B6967" i="77" s="1"/>
  <c r="B6968" i="77" s="1"/>
  <c r="B6969" i="77" s="1"/>
  <c r="B6970" i="77" s="1"/>
  <c r="B6971" i="77" s="1"/>
  <c r="B6972" i="77" s="1"/>
  <c r="B6973" i="77" s="1"/>
  <c r="B6974" i="77" s="1"/>
  <c r="B6975" i="77" s="1"/>
  <c r="B6976" i="77" s="1"/>
  <c r="B6977" i="77" s="1"/>
  <c r="B6978" i="77" s="1"/>
  <c r="B6979" i="77" s="1"/>
  <c r="B6980" i="77" s="1"/>
  <c r="B6981" i="77" s="1"/>
  <c r="B6982" i="77" s="1"/>
  <c r="B6983" i="77" s="1"/>
  <c r="B6984" i="77" s="1"/>
  <c r="B6985" i="77" s="1"/>
  <c r="B6986" i="77" s="1"/>
  <c r="B6987" i="77" s="1"/>
  <c r="B6988" i="77" s="1"/>
  <c r="B6989" i="77" s="1"/>
  <c r="B6990" i="77" s="1"/>
  <c r="B6991" i="77" s="1"/>
  <c r="B6992" i="77" s="1"/>
  <c r="B6993" i="77" s="1"/>
  <c r="B6994" i="77" s="1"/>
  <c r="B6995" i="77" s="1"/>
  <c r="B6996" i="77" s="1"/>
  <c r="B6997" i="77" s="1"/>
  <c r="B6998" i="77" s="1"/>
  <c r="B6999" i="77" s="1"/>
  <c r="B7000" i="77" s="1"/>
  <c r="B7001" i="77" s="1"/>
  <c r="B7002" i="77" s="1"/>
  <c r="B7003" i="77" s="1"/>
  <c r="B7004" i="77" s="1"/>
  <c r="B7005" i="77" s="1"/>
  <c r="B7006" i="77" s="1"/>
  <c r="B7007" i="77" s="1"/>
  <c r="B7008" i="77" s="1"/>
  <c r="B7009" i="77" s="1"/>
  <c r="B7010" i="77" s="1"/>
  <c r="B7011" i="77" s="1"/>
  <c r="B7012" i="77" s="1"/>
  <c r="B7013" i="77" s="1"/>
  <c r="B7014" i="77" s="1"/>
  <c r="B7015" i="77" s="1"/>
  <c r="B7016" i="77" s="1"/>
  <c r="B7017" i="77" s="1"/>
  <c r="B7018" i="77" s="1"/>
  <c r="B7019" i="77" s="1"/>
  <c r="B7020" i="77" s="1"/>
  <c r="B7021" i="77" s="1"/>
  <c r="B7022" i="77" s="1"/>
  <c r="B7023" i="77" s="1"/>
  <c r="B7024" i="77" s="1"/>
  <c r="B7025" i="77" s="1"/>
  <c r="B7026" i="77" s="1"/>
  <c r="B7027" i="77" s="1"/>
  <c r="B7028" i="77" s="1"/>
  <c r="B7029" i="77" s="1"/>
  <c r="B7030" i="77" s="1"/>
  <c r="B7031" i="77" s="1"/>
  <c r="B7032" i="77" s="1"/>
  <c r="B7033" i="77" s="1"/>
  <c r="B7034" i="77" s="1"/>
  <c r="B7035" i="77" s="1"/>
  <c r="B7036" i="77" s="1"/>
  <c r="B7037" i="77" s="1"/>
  <c r="B7038" i="77" s="1"/>
  <c r="B7039" i="77" s="1"/>
  <c r="B7040" i="77" s="1"/>
  <c r="B7041" i="77" s="1"/>
  <c r="B7042" i="77" s="1"/>
  <c r="B7043" i="77" s="1"/>
  <c r="B7044" i="77" s="1"/>
  <c r="B7045" i="77" s="1"/>
  <c r="B7046" i="77" s="1"/>
  <c r="B7047" i="77" s="1"/>
  <c r="B7048" i="77" s="1"/>
  <c r="B7049" i="77" s="1"/>
  <c r="B7050" i="77" s="1"/>
  <c r="B7051" i="77" s="1"/>
  <c r="B7052" i="77" s="1"/>
  <c r="B7053" i="77" s="1"/>
  <c r="B7054" i="77" s="1"/>
  <c r="B7055" i="77" s="1"/>
  <c r="B7056" i="77" s="1"/>
  <c r="B7057" i="77" s="1"/>
  <c r="B7058" i="77" s="1"/>
  <c r="B7059" i="77" s="1"/>
  <c r="B7060" i="77" s="1"/>
  <c r="B7061" i="77" s="1"/>
  <c r="B7062" i="77" s="1"/>
  <c r="B7063" i="77" s="1"/>
  <c r="B7064" i="77" s="1"/>
  <c r="B7065" i="77" s="1"/>
  <c r="B7066" i="77" s="1"/>
  <c r="B7067" i="77" s="1"/>
  <c r="B7068" i="77" s="1"/>
  <c r="B7069" i="77" s="1"/>
  <c r="B7070" i="77" s="1"/>
  <c r="B7071" i="77" s="1"/>
  <c r="B7072" i="77" s="1"/>
  <c r="B7073" i="77" s="1"/>
  <c r="B7074" i="77" s="1"/>
  <c r="B7075" i="77" s="1"/>
  <c r="B7076" i="77" s="1"/>
  <c r="B7077" i="77" s="1"/>
  <c r="B7078" i="77" s="1"/>
  <c r="B7079" i="77" s="1"/>
  <c r="B7080" i="77" s="1"/>
  <c r="B7081" i="77" s="1"/>
  <c r="B7082" i="77" s="1"/>
  <c r="B7083" i="77" s="1"/>
  <c r="B7084" i="77" s="1"/>
  <c r="B7085" i="77" s="1"/>
  <c r="B7086" i="77" s="1"/>
  <c r="B7087" i="77" s="1"/>
  <c r="B7088" i="77" s="1"/>
  <c r="B7089" i="77" s="1"/>
  <c r="B7090" i="77" s="1"/>
  <c r="B7091" i="77" s="1"/>
  <c r="B7092" i="77" s="1"/>
  <c r="B7093" i="77" s="1"/>
  <c r="B7094" i="77" s="1"/>
  <c r="B7095" i="77" s="1"/>
  <c r="B7096" i="77" s="1"/>
  <c r="B7097" i="77" s="1"/>
  <c r="B7098" i="77" s="1"/>
  <c r="B7099" i="77" s="1"/>
  <c r="B7100" i="77" s="1"/>
  <c r="B7101" i="77" s="1"/>
  <c r="B7102" i="77" s="1"/>
  <c r="B7103" i="77" s="1"/>
  <c r="B7104" i="77" s="1"/>
  <c r="B7105" i="77" s="1"/>
  <c r="B7106" i="77" s="1"/>
  <c r="B7107" i="77" s="1"/>
  <c r="B7108" i="77" s="1"/>
  <c r="B7109" i="77" s="1"/>
  <c r="B7110" i="77" s="1"/>
  <c r="B7111" i="77" s="1"/>
  <c r="B7112" i="77" s="1"/>
  <c r="B7113" i="77" s="1"/>
  <c r="B7114" i="77" s="1"/>
  <c r="B7115" i="77" s="1"/>
  <c r="B7116" i="77" s="1"/>
  <c r="B7117" i="77" s="1"/>
  <c r="B7118" i="77" s="1"/>
  <c r="B7119" i="77" s="1"/>
  <c r="B7120" i="77" s="1"/>
  <c r="B7121" i="77" s="1"/>
  <c r="B7122" i="77" s="1"/>
  <c r="B7123" i="77" s="1"/>
  <c r="B7124" i="77" s="1"/>
  <c r="B7125" i="77" s="1"/>
  <c r="B7126" i="77" s="1"/>
  <c r="B7127" i="77" s="1"/>
  <c r="B7128" i="77" s="1"/>
  <c r="B7129" i="77" s="1"/>
  <c r="B7130" i="77" s="1"/>
  <c r="B7131" i="77" s="1"/>
  <c r="B7132" i="77" s="1"/>
  <c r="B7133" i="77" s="1"/>
  <c r="B7134" i="77" s="1"/>
  <c r="B7135" i="77" s="1"/>
  <c r="B7136" i="77" s="1"/>
  <c r="B7137" i="77" s="1"/>
  <c r="B7138" i="77" s="1"/>
  <c r="B7139" i="77" s="1"/>
  <c r="B7140" i="77" s="1"/>
  <c r="B7141" i="77" s="1"/>
  <c r="B7142" i="77" s="1"/>
  <c r="B7143" i="77" s="1"/>
  <c r="B7144" i="77" s="1"/>
  <c r="B7145" i="77" s="1"/>
  <c r="B7146" i="77" s="1"/>
  <c r="B7147" i="77" s="1"/>
  <c r="B7148" i="77" s="1"/>
  <c r="B7149" i="77" s="1"/>
  <c r="B7150" i="77" s="1"/>
  <c r="B7151" i="77" s="1"/>
  <c r="B7152" i="77" s="1"/>
  <c r="B7153" i="77" s="1"/>
  <c r="B7154" i="77" s="1"/>
  <c r="B7155" i="77" s="1"/>
  <c r="B7156" i="77" s="1"/>
  <c r="B7157" i="77" s="1"/>
  <c r="B7158" i="77" s="1"/>
  <c r="B7159" i="77" s="1"/>
  <c r="B7160" i="77" s="1"/>
  <c r="B7161" i="77" s="1"/>
  <c r="B7162" i="77" s="1"/>
  <c r="B7163" i="77" s="1"/>
  <c r="B7164" i="77" s="1"/>
  <c r="B7165" i="77" s="1"/>
  <c r="B7166" i="77" s="1"/>
  <c r="B7167" i="77" s="1"/>
  <c r="B7168" i="77" s="1"/>
  <c r="B7169" i="77" s="1"/>
  <c r="B7170" i="77" s="1"/>
  <c r="B7171" i="77" s="1"/>
  <c r="B7172" i="77" s="1"/>
  <c r="B7173" i="77" s="1"/>
  <c r="B7174" i="77" s="1"/>
  <c r="B7175" i="77" s="1"/>
  <c r="B7176" i="77" s="1"/>
  <c r="B7177" i="77" s="1"/>
  <c r="B7178" i="77" s="1"/>
  <c r="B7179" i="77" s="1"/>
  <c r="B7180" i="77" s="1"/>
  <c r="B7181" i="77" s="1"/>
  <c r="B7182" i="77" s="1"/>
  <c r="B7183" i="77" s="1"/>
  <c r="B7184" i="77" s="1"/>
  <c r="B7185" i="77" s="1"/>
  <c r="B7186" i="77" s="1"/>
  <c r="B7187" i="77" s="1"/>
  <c r="B7188" i="77" s="1"/>
  <c r="B7189" i="77" s="1"/>
  <c r="B7190" i="77" s="1"/>
  <c r="B7191" i="77" s="1"/>
  <c r="B7192" i="77" s="1"/>
  <c r="B7193" i="77" s="1"/>
  <c r="B7194" i="77" s="1"/>
  <c r="B7195" i="77" s="1"/>
  <c r="B7196" i="77" s="1"/>
  <c r="B7197" i="77" s="1"/>
  <c r="B7198" i="77" s="1"/>
  <c r="B7199" i="77" s="1"/>
  <c r="B7200" i="77" s="1"/>
  <c r="B7201" i="77" s="1"/>
  <c r="B7202" i="77" s="1"/>
  <c r="B7203" i="77" s="1"/>
  <c r="B7204" i="77" s="1"/>
  <c r="B7205" i="77" s="1"/>
  <c r="B7206" i="77" s="1"/>
  <c r="B7207" i="77" s="1"/>
  <c r="B7208" i="77" s="1"/>
  <c r="B7209" i="77" s="1"/>
  <c r="B7210" i="77" s="1"/>
  <c r="B7211" i="77" s="1"/>
  <c r="B7212" i="77" s="1"/>
  <c r="B7213" i="77" s="1"/>
  <c r="B7214" i="77" s="1"/>
  <c r="B7215" i="77" s="1"/>
  <c r="B7216" i="77" s="1"/>
  <c r="B7217" i="77" s="1"/>
  <c r="B7218" i="77" s="1"/>
  <c r="B7219" i="77" s="1"/>
  <c r="B7220" i="77" s="1"/>
  <c r="B7221" i="77" s="1"/>
  <c r="B7222" i="77" s="1"/>
  <c r="B7223" i="77" s="1"/>
  <c r="B7224" i="77" s="1"/>
  <c r="B7225" i="77" s="1"/>
  <c r="B7226" i="77" s="1"/>
  <c r="B7227" i="77" s="1"/>
  <c r="B7228" i="77" s="1"/>
  <c r="B7229" i="77" s="1"/>
  <c r="B7230" i="77" s="1"/>
  <c r="B7231" i="77" s="1"/>
  <c r="B7232" i="77" s="1"/>
  <c r="B7233" i="77" s="1"/>
  <c r="B7234" i="77" s="1"/>
  <c r="B7235" i="77" s="1"/>
  <c r="B7236" i="77" s="1"/>
  <c r="B7237" i="77" s="1"/>
  <c r="B7238" i="77" s="1"/>
  <c r="B7239" i="77" s="1"/>
  <c r="B7240" i="77" s="1"/>
  <c r="B7241" i="77" s="1"/>
  <c r="B7242" i="77" s="1"/>
  <c r="B7243" i="77" s="1"/>
  <c r="B7244" i="77" s="1"/>
  <c r="B7245" i="77" s="1"/>
  <c r="B7246" i="77" s="1"/>
  <c r="B7247" i="77" s="1"/>
  <c r="B7248" i="77" s="1"/>
  <c r="B7249" i="77" s="1"/>
  <c r="B7250" i="77" s="1"/>
  <c r="B7251" i="77" s="1"/>
  <c r="B7252" i="77" s="1"/>
  <c r="B7253" i="77" s="1"/>
  <c r="B7254" i="77" s="1"/>
  <c r="B7255" i="77" s="1"/>
  <c r="B7256" i="77" s="1"/>
  <c r="B7257" i="77" s="1"/>
  <c r="B7258" i="77" s="1"/>
  <c r="B7259" i="77" s="1"/>
  <c r="B7260" i="77" s="1"/>
  <c r="B7261" i="77" s="1"/>
  <c r="B7262" i="77" s="1"/>
  <c r="B7263" i="77" s="1"/>
  <c r="B7264" i="77" s="1"/>
  <c r="B7265" i="77" s="1"/>
  <c r="B7266" i="77" s="1"/>
  <c r="B7267" i="77" s="1"/>
  <c r="B7268" i="77" s="1"/>
  <c r="B7269" i="77" s="1"/>
  <c r="B7270" i="77" s="1"/>
  <c r="B7271" i="77" s="1"/>
  <c r="B7272" i="77" s="1"/>
  <c r="B7273" i="77" s="1"/>
  <c r="B7274" i="77" s="1"/>
  <c r="B7275" i="77" s="1"/>
  <c r="B7276" i="77" s="1"/>
  <c r="B7277" i="77" s="1"/>
  <c r="B7278" i="77" s="1"/>
  <c r="B7279" i="77" s="1"/>
  <c r="B7280" i="77" s="1"/>
  <c r="B7281" i="77" s="1"/>
  <c r="B7282" i="77" s="1"/>
  <c r="B7283" i="77" s="1"/>
  <c r="B7284" i="77" s="1"/>
  <c r="B7285" i="77" s="1"/>
  <c r="B7286" i="77" s="1"/>
  <c r="B7287" i="77" s="1"/>
  <c r="B7288" i="77" s="1"/>
  <c r="B7289" i="77" s="1"/>
  <c r="B7290" i="77" s="1"/>
  <c r="B7291" i="77" s="1"/>
  <c r="B7292" i="77" s="1"/>
  <c r="B7293" i="77" s="1"/>
  <c r="B7294" i="77" s="1"/>
  <c r="B7295" i="77" s="1"/>
  <c r="B7296" i="77" s="1"/>
  <c r="B7297" i="77" s="1"/>
  <c r="B7298" i="77" s="1"/>
  <c r="B7299" i="77" s="1"/>
  <c r="B7300" i="77" s="1"/>
  <c r="B7301" i="77" s="1"/>
  <c r="B7302" i="77" s="1"/>
  <c r="B7303" i="77" s="1"/>
  <c r="B7304" i="77" s="1"/>
  <c r="B7305" i="77" s="1"/>
  <c r="B7306" i="77" s="1"/>
  <c r="B7307" i="77" s="1"/>
  <c r="B7308" i="77" s="1"/>
  <c r="B7309" i="77" s="1"/>
  <c r="B7310" i="77" s="1"/>
  <c r="B7311" i="77" s="1"/>
  <c r="B7312" i="77" s="1"/>
  <c r="B7313" i="77" s="1"/>
  <c r="B7314" i="77" s="1"/>
  <c r="B7315" i="77" s="1"/>
  <c r="B7316" i="77" s="1"/>
  <c r="B7317" i="77" s="1"/>
  <c r="B7318" i="77" s="1"/>
  <c r="B7319" i="77" s="1"/>
  <c r="B7320" i="77" s="1"/>
  <c r="B7321" i="77" s="1"/>
  <c r="B7322" i="77" s="1"/>
  <c r="B7323" i="77" s="1"/>
  <c r="B7324" i="77" s="1"/>
  <c r="B7325" i="77" s="1"/>
  <c r="B7326" i="77" s="1"/>
  <c r="B7327" i="77" s="1"/>
  <c r="B7328" i="77" s="1"/>
  <c r="B7329" i="77" s="1"/>
  <c r="B7330" i="77" s="1"/>
  <c r="B7331" i="77" s="1"/>
  <c r="B7332" i="77" s="1"/>
  <c r="B7333" i="77" s="1"/>
  <c r="B7334" i="77" s="1"/>
  <c r="B7335" i="77" s="1"/>
  <c r="B7336" i="77" s="1"/>
  <c r="B7337" i="77" s="1"/>
  <c r="B7338" i="77" s="1"/>
  <c r="B7339" i="77" s="1"/>
  <c r="B7340" i="77" s="1"/>
  <c r="B7341" i="77" s="1"/>
  <c r="B7342" i="77" s="1"/>
  <c r="B7343" i="77" s="1"/>
  <c r="B7344" i="77" s="1"/>
  <c r="B7345" i="77" s="1"/>
  <c r="B7346" i="77" s="1"/>
  <c r="B7347" i="77" s="1"/>
  <c r="B7348" i="77" s="1"/>
  <c r="B7349" i="77" s="1"/>
  <c r="B7350" i="77" s="1"/>
  <c r="B7351" i="77" s="1"/>
  <c r="B7352" i="77" s="1"/>
  <c r="B7353" i="77" s="1"/>
  <c r="B7354" i="77" s="1"/>
  <c r="B7355" i="77" s="1"/>
  <c r="B7356" i="77" s="1"/>
  <c r="B7357" i="77" s="1"/>
  <c r="B7358" i="77" s="1"/>
  <c r="B7359" i="77" s="1"/>
  <c r="B7360" i="77" s="1"/>
  <c r="B7361" i="77" s="1"/>
  <c r="B7362" i="77" s="1"/>
  <c r="B7363" i="77" s="1"/>
  <c r="B7364" i="77" s="1"/>
  <c r="B7365" i="77" s="1"/>
  <c r="B7366" i="77" s="1"/>
  <c r="B7367" i="77" s="1"/>
  <c r="B7368" i="77" s="1"/>
  <c r="B7369" i="77" s="1"/>
  <c r="B7370" i="77" s="1"/>
  <c r="B7371" i="77" s="1"/>
  <c r="B7372" i="77" s="1"/>
  <c r="B7373" i="77" s="1"/>
  <c r="B7374" i="77" s="1"/>
  <c r="B7375" i="77" s="1"/>
  <c r="B7376" i="77" s="1"/>
  <c r="B7377" i="77" s="1"/>
  <c r="B7378" i="77" s="1"/>
  <c r="B7379" i="77" s="1"/>
  <c r="B7380" i="77" s="1"/>
  <c r="B7381" i="77" s="1"/>
  <c r="B7382" i="77" s="1"/>
  <c r="B7383" i="77" s="1"/>
  <c r="B7384" i="77" s="1"/>
  <c r="B7385" i="77" s="1"/>
  <c r="B7386" i="77" s="1"/>
  <c r="B7387" i="77" s="1"/>
  <c r="B7388" i="77" s="1"/>
  <c r="B7389" i="77" s="1"/>
  <c r="B7390" i="77" s="1"/>
  <c r="B7391" i="77" s="1"/>
  <c r="B7392" i="77" s="1"/>
  <c r="B7393" i="77" s="1"/>
  <c r="B7394" i="77" s="1"/>
  <c r="B7395" i="77" s="1"/>
  <c r="B7396" i="77" s="1"/>
  <c r="B7397" i="77" s="1"/>
  <c r="B7398" i="77" s="1"/>
  <c r="B7399" i="77" s="1"/>
  <c r="B7400" i="77" s="1"/>
  <c r="B7401" i="77" s="1"/>
  <c r="B7402" i="77" s="1"/>
  <c r="B7403" i="77" s="1"/>
  <c r="B7404" i="77" s="1"/>
  <c r="B7405" i="77" s="1"/>
  <c r="B7406" i="77" s="1"/>
  <c r="B7407" i="77" s="1"/>
  <c r="B7408" i="77" s="1"/>
  <c r="B7409" i="77" s="1"/>
  <c r="B7410" i="77" s="1"/>
  <c r="B7411" i="77" s="1"/>
  <c r="B7412" i="77" s="1"/>
  <c r="B7413" i="77" s="1"/>
  <c r="B7414" i="77" s="1"/>
  <c r="B7415" i="77" s="1"/>
  <c r="B7416" i="77" s="1"/>
  <c r="B7417" i="77" s="1"/>
  <c r="B7418" i="77" s="1"/>
  <c r="B7419" i="77" s="1"/>
  <c r="B7420" i="77" s="1"/>
  <c r="B7421" i="77" s="1"/>
  <c r="B7422" i="77" s="1"/>
  <c r="B7423" i="77" s="1"/>
  <c r="B7424" i="77" s="1"/>
  <c r="B7425" i="77" s="1"/>
  <c r="B7426" i="77" s="1"/>
  <c r="B7427" i="77" s="1"/>
  <c r="B7428" i="77" s="1"/>
  <c r="B7429" i="77" s="1"/>
  <c r="B7430" i="77" s="1"/>
  <c r="B7431" i="77" s="1"/>
  <c r="B7432" i="77" s="1"/>
  <c r="B7433" i="77" s="1"/>
  <c r="B7434" i="77" s="1"/>
  <c r="B7435" i="77" s="1"/>
  <c r="B7436" i="77" s="1"/>
  <c r="B7437" i="77" s="1"/>
  <c r="B7438" i="77" s="1"/>
  <c r="B7439" i="77" s="1"/>
  <c r="B7440" i="77" s="1"/>
  <c r="B7441" i="77" s="1"/>
  <c r="B7442" i="77" s="1"/>
  <c r="B7443" i="77" s="1"/>
  <c r="B7444" i="77" s="1"/>
  <c r="B7445" i="77" s="1"/>
  <c r="B7446" i="77" s="1"/>
  <c r="B7447" i="77" s="1"/>
  <c r="B7448" i="77" s="1"/>
  <c r="B7449" i="77" s="1"/>
  <c r="B7450" i="77" s="1"/>
  <c r="B7451" i="77" s="1"/>
  <c r="B7452" i="77" s="1"/>
  <c r="B7453" i="77" s="1"/>
  <c r="B7454" i="77" s="1"/>
  <c r="B7455" i="77" s="1"/>
  <c r="B7456" i="77" s="1"/>
  <c r="B7457" i="77" s="1"/>
  <c r="B7458" i="77" s="1"/>
  <c r="B7459" i="77" s="1"/>
  <c r="B7460" i="77" s="1"/>
  <c r="B7461" i="77" s="1"/>
  <c r="B7462" i="77" s="1"/>
  <c r="B7463" i="77" s="1"/>
  <c r="B7464" i="77" s="1"/>
  <c r="B7465" i="77" s="1"/>
  <c r="B7466" i="77" s="1"/>
  <c r="B7467" i="77" s="1"/>
  <c r="B7468" i="77" s="1"/>
  <c r="B7469" i="77" s="1"/>
  <c r="B7470" i="77" s="1"/>
  <c r="B7471" i="77" s="1"/>
  <c r="B7472" i="77" s="1"/>
  <c r="B7473" i="77" s="1"/>
  <c r="B7474" i="77" s="1"/>
  <c r="B7475" i="77" s="1"/>
  <c r="B7476" i="77" s="1"/>
  <c r="B7477" i="77" s="1"/>
  <c r="B7478" i="77" s="1"/>
  <c r="B7479" i="77" s="1"/>
  <c r="B7480" i="77" s="1"/>
  <c r="B7481" i="77" s="1"/>
  <c r="B7482" i="77" s="1"/>
  <c r="B7483" i="77" s="1"/>
  <c r="B7484" i="77" s="1"/>
  <c r="B7485" i="77" s="1"/>
  <c r="B7486" i="77" s="1"/>
  <c r="B7487" i="77" s="1"/>
  <c r="B7488" i="77" s="1"/>
  <c r="B7489" i="77" s="1"/>
  <c r="B7490" i="77" s="1"/>
  <c r="B7491" i="77" s="1"/>
  <c r="B7492" i="77" s="1"/>
  <c r="B7493" i="77" s="1"/>
  <c r="B7494" i="77" s="1"/>
  <c r="B7495" i="77" s="1"/>
  <c r="B7496" i="77" s="1"/>
  <c r="B7497" i="77" s="1"/>
  <c r="B7498" i="77" s="1"/>
  <c r="B7499" i="77" s="1"/>
  <c r="B7500" i="77" s="1"/>
  <c r="B7501" i="77" s="1"/>
  <c r="B7502" i="77" s="1"/>
  <c r="B7503" i="77" s="1"/>
  <c r="B7504" i="77" s="1"/>
  <c r="B7505" i="77" s="1"/>
  <c r="B7506" i="77" s="1"/>
  <c r="B7507" i="77" s="1"/>
  <c r="B7508" i="77" s="1"/>
  <c r="B7509" i="77" s="1"/>
  <c r="B7510" i="77" s="1"/>
  <c r="B7511" i="77" s="1"/>
  <c r="B7512" i="77" s="1"/>
  <c r="B7513" i="77" s="1"/>
  <c r="B7514" i="77" s="1"/>
  <c r="B7515" i="77" s="1"/>
  <c r="B7516" i="77" s="1"/>
  <c r="B7517" i="77" s="1"/>
  <c r="B7518" i="77" s="1"/>
  <c r="B7519" i="77" s="1"/>
  <c r="B7520" i="77" s="1"/>
  <c r="B7521" i="77" s="1"/>
  <c r="B7522" i="77" s="1"/>
  <c r="B7523" i="77" s="1"/>
  <c r="B7524" i="77" s="1"/>
  <c r="B7525" i="77" s="1"/>
  <c r="B7526" i="77" s="1"/>
  <c r="B7527" i="77" s="1"/>
  <c r="B7528" i="77" s="1"/>
  <c r="B7529" i="77" s="1"/>
  <c r="B7530" i="77" s="1"/>
  <c r="B7531" i="77" s="1"/>
  <c r="B7532" i="77" s="1"/>
  <c r="B7533" i="77" s="1"/>
  <c r="B7534" i="77" s="1"/>
  <c r="B7535" i="77" s="1"/>
  <c r="B7536" i="77" s="1"/>
  <c r="B7537" i="77" s="1"/>
  <c r="B7538" i="77" s="1"/>
  <c r="B7539" i="77" s="1"/>
  <c r="B7540" i="77" s="1"/>
  <c r="B7541" i="77" s="1"/>
  <c r="B7542" i="77" s="1"/>
  <c r="B7543" i="77" s="1"/>
  <c r="B7544" i="77" s="1"/>
  <c r="B7545" i="77" s="1"/>
  <c r="B7546" i="77" s="1"/>
  <c r="B7547" i="77" s="1"/>
  <c r="B7548" i="77" s="1"/>
  <c r="B7549" i="77" s="1"/>
  <c r="B7550" i="77" s="1"/>
  <c r="B7551" i="77" s="1"/>
  <c r="B7552" i="77" s="1"/>
  <c r="B7553" i="77" s="1"/>
  <c r="B7554" i="77" s="1"/>
  <c r="B7555" i="77" s="1"/>
  <c r="B7556" i="77" s="1"/>
  <c r="B7557" i="77" s="1"/>
  <c r="B7558" i="77" s="1"/>
  <c r="B7559" i="77" s="1"/>
  <c r="B7560" i="77" s="1"/>
  <c r="B7561" i="77" s="1"/>
  <c r="B7562" i="77" s="1"/>
  <c r="B7563" i="77" s="1"/>
  <c r="B7564" i="77" s="1"/>
  <c r="B7565" i="77" s="1"/>
  <c r="B7566" i="77" s="1"/>
  <c r="B7567" i="77" s="1"/>
  <c r="B7568" i="77" s="1"/>
  <c r="B7569" i="77" s="1"/>
  <c r="B7570" i="77" s="1"/>
  <c r="B7571" i="77" s="1"/>
  <c r="B7572" i="77" s="1"/>
  <c r="B7573" i="77" s="1"/>
  <c r="B7574" i="77" s="1"/>
  <c r="B7575" i="77" s="1"/>
  <c r="B7576" i="77" s="1"/>
  <c r="B7577" i="77" s="1"/>
  <c r="B7578" i="77" s="1"/>
  <c r="B7579" i="77" s="1"/>
  <c r="B7580" i="77" s="1"/>
  <c r="B7581" i="77" s="1"/>
  <c r="B7582" i="77" s="1"/>
  <c r="B7583" i="77" s="1"/>
  <c r="B7584" i="77" s="1"/>
  <c r="B7585" i="77" s="1"/>
  <c r="B7586" i="77" s="1"/>
  <c r="B7587" i="77" s="1"/>
  <c r="B7588" i="77" s="1"/>
  <c r="B7589" i="77" s="1"/>
  <c r="B7590" i="77" s="1"/>
  <c r="B7591" i="77" s="1"/>
  <c r="B7592" i="77" s="1"/>
  <c r="B7593" i="77" s="1"/>
  <c r="B7594" i="77" s="1"/>
  <c r="B7595" i="77" s="1"/>
  <c r="B7596" i="77" s="1"/>
  <c r="B7597" i="77" s="1"/>
  <c r="B7598" i="77" s="1"/>
  <c r="B7599" i="77" s="1"/>
  <c r="B7600" i="77" s="1"/>
  <c r="B7601" i="77" s="1"/>
  <c r="B7602" i="77" s="1"/>
  <c r="B7603" i="77" s="1"/>
  <c r="B7604" i="77" s="1"/>
  <c r="B7605" i="77" s="1"/>
  <c r="B7606" i="77" s="1"/>
  <c r="B7607" i="77" s="1"/>
  <c r="B7608" i="77" s="1"/>
  <c r="B7609" i="77" s="1"/>
  <c r="B7610" i="77" s="1"/>
  <c r="B7611" i="77" s="1"/>
  <c r="B7612" i="77" s="1"/>
  <c r="B7613" i="77" s="1"/>
  <c r="B7614" i="77" s="1"/>
  <c r="B7615" i="77" s="1"/>
  <c r="B7616" i="77" s="1"/>
  <c r="B7617" i="77" s="1"/>
  <c r="B7618" i="77" s="1"/>
  <c r="B7619" i="77" s="1"/>
  <c r="B7620" i="77" s="1"/>
  <c r="B7621" i="77" s="1"/>
  <c r="B7622" i="77" s="1"/>
  <c r="B7623" i="77" s="1"/>
  <c r="B7624" i="77" s="1"/>
  <c r="B7625" i="77" s="1"/>
  <c r="B7626" i="77" s="1"/>
  <c r="B7627" i="77" s="1"/>
  <c r="B7628" i="77" s="1"/>
  <c r="B7629" i="77" s="1"/>
  <c r="B7630" i="77" s="1"/>
  <c r="B7631" i="77" s="1"/>
  <c r="B7632" i="77" s="1"/>
  <c r="B7633" i="77" s="1"/>
  <c r="B7634" i="77" s="1"/>
  <c r="B7635" i="77" s="1"/>
  <c r="B7636" i="77" s="1"/>
  <c r="B7637" i="77" s="1"/>
  <c r="B7638" i="77" s="1"/>
  <c r="B7639" i="77" s="1"/>
  <c r="B7640" i="77" s="1"/>
  <c r="B7641" i="77" s="1"/>
  <c r="B7642" i="77" s="1"/>
  <c r="B7643" i="77" s="1"/>
  <c r="B7644" i="77" s="1"/>
  <c r="B7645" i="77" s="1"/>
  <c r="B7646" i="77" s="1"/>
  <c r="B7647" i="77" s="1"/>
  <c r="B7648" i="77" s="1"/>
  <c r="B7649" i="77" s="1"/>
  <c r="B7650" i="77" s="1"/>
  <c r="B7651" i="77" s="1"/>
  <c r="B7652" i="77" s="1"/>
  <c r="B7653" i="77" s="1"/>
  <c r="B7654" i="77" s="1"/>
  <c r="B7655" i="77" s="1"/>
  <c r="B7656" i="77" s="1"/>
  <c r="B7657" i="77" s="1"/>
  <c r="B7658" i="77" s="1"/>
  <c r="B7659" i="77" s="1"/>
  <c r="B7660" i="77" s="1"/>
  <c r="B7661" i="77" s="1"/>
  <c r="B7662" i="77" s="1"/>
  <c r="B7663" i="77" s="1"/>
  <c r="B7664" i="77" s="1"/>
  <c r="B7665" i="77" s="1"/>
  <c r="B7666" i="77" s="1"/>
  <c r="B7667" i="77" s="1"/>
  <c r="B7668" i="77" s="1"/>
  <c r="B7669" i="77" s="1"/>
  <c r="B7670" i="77" s="1"/>
  <c r="B7671" i="77" s="1"/>
  <c r="B7672" i="77" s="1"/>
  <c r="B7673" i="77" s="1"/>
  <c r="B7674" i="77" s="1"/>
  <c r="B7675" i="77" s="1"/>
  <c r="B7676" i="77" s="1"/>
  <c r="B7677" i="77" s="1"/>
  <c r="B7678" i="77" s="1"/>
  <c r="B7679" i="77" s="1"/>
  <c r="B7680" i="77" s="1"/>
  <c r="B7681" i="77" s="1"/>
  <c r="B7682" i="77" s="1"/>
  <c r="B7683" i="77" s="1"/>
  <c r="B7684" i="77" s="1"/>
  <c r="B7685" i="77" s="1"/>
  <c r="B7686" i="77" s="1"/>
  <c r="B7687" i="77" s="1"/>
  <c r="B7688" i="77" s="1"/>
  <c r="B7689" i="77" s="1"/>
  <c r="B7690" i="77" s="1"/>
  <c r="B7691" i="77" s="1"/>
  <c r="B7692" i="77" s="1"/>
  <c r="B7693" i="77" s="1"/>
  <c r="B7694" i="77" s="1"/>
  <c r="B7695" i="77" s="1"/>
  <c r="B7696" i="77" s="1"/>
  <c r="B7697" i="77" s="1"/>
  <c r="B7698" i="77" s="1"/>
  <c r="B7699" i="77" s="1"/>
  <c r="B7700" i="77" s="1"/>
  <c r="B7701" i="77" s="1"/>
  <c r="B7702" i="77" s="1"/>
  <c r="B7703" i="77" s="1"/>
  <c r="B7704" i="77" s="1"/>
  <c r="B7705" i="77" s="1"/>
  <c r="B7706" i="77" s="1"/>
  <c r="B7707" i="77" s="1"/>
  <c r="B7708" i="77" s="1"/>
  <c r="B7709" i="77" s="1"/>
  <c r="B7710" i="77" s="1"/>
  <c r="B7711" i="77" s="1"/>
  <c r="B7712" i="77" s="1"/>
  <c r="B7713" i="77" s="1"/>
  <c r="B7714" i="77" s="1"/>
  <c r="B7715" i="77" s="1"/>
  <c r="B7716" i="77" s="1"/>
  <c r="B7717" i="77" s="1"/>
  <c r="B7718" i="77" s="1"/>
  <c r="B7719" i="77" s="1"/>
  <c r="B7720" i="77" s="1"/>
  <c r="B7721" i="77" s="1"/>
  <c r="B7722" i="77" s="1"/>
  <c r="B7723" i="77" s="1"/>
  <c r="B7724" i="77" s="1"/>
  <c r="B7725" i="77" s="1"/>
  <c r="B7726" i="77" s="1"/>
  <c r="B7727" i="77" s="1"/>
  <c r="B7728" i="77" s="1"/>
  <c r="B7729" i="77" s="1"/>
  <c r="B7730" i="77" s="1"/>
  <c r="B7731" i="77" s="1"/>
  <c r="B7732" i="77" s="1"/>
  <c r="B7733" i="77" s="1"/>
  <c r="B7734" i="77" s="1"/>
  <c r="B7735" i="77" s="1"/>
  <c r="B7736" i="77" s="1"/>
  <c r="B7737" i="77" s="1"/>
  <c r="B7738" i="77" s="1"/>
  <c r="B7739" i="77" s="1"/>
  <c r="B7740" i="77" s="1"/>
  <c r="B7741" i="77" s="1"/>
  <c r="B7742" i="77" s="1"/>
  <c r="B7743" i="77" s="1"/>
  <c r="B7744" i="77" s="1"/>
  <c r="B7745" i="77" s="1"/>
  <c r="B7746" i="77" s="1"/>
  <c r="B7747" i="77" s="1"/>
  <c r="B7748" i="77" s="1"/>
  <c r="B7749" i="77" s="1"/>
  <c r="B7750" i="77" s="1"/>
  <c r="B7751" i="77" s="1"/>
  <c r="B7752" i="77" s="1"/>
  <c r="B7753" i="77" s="1"/>
  <c r="B7754" i="77" s="1"/>
  <c r="B7755" i="77" s="1"/>
  <c r="B7756" i="77" s="1"/>
  <c r="B7757" i="77" s="1"/>
  <c r="B7758" i="77" s="1"/>
  <c r="B7759" i="77" s="1"/>
  <c r="B7760" i="77" s="1"/>
  <c r="B7761" i="77" s="1"/>
  <c r="B7762" i="77" s="1"/>
  <c r="B7763" i="77" s="1"/>
  <c r="B7764" i="77" s="1"/>
  <c r="B7765" i="77" s="1"/>
  <c r="B7766" i="77" s="1"/>
  <c r="B7767" i="77" s="1"/>
  <c r="B7768" i="77" s="1"/>
  <c r="B7769" i="77" s="1"/>
  <c r="B7770" i="77" s="1"/>
  <c r="B7771" i="77" s="1"/>
  <c r="B7772" i="77" s="1"/>
  <c r="B7773" i="77" s="1"/>
  <c r="B7774" i="77" s="1"/>
  <c r="B7775" i="77" s="1"/>
  <c r="B7776" i="77" s="1"/>
  <c r="B7777" i="77" s="1"/>
  <c r="B7778" i="77" s="1"/>
  <c r="B7779" i="77" s="1"/>
  <c r="B7780" i="77" s="1"/>
  <c r="B7781" i="77" s="1"/>
  <c r="B7782" i="77" s="1"/>
  <c r="B7783" i="77" s="1"/>
  <c r="B7784" i="77" s="1"/>
  <c r="B7785" i="77" s="1"/>
  <c r="B7786" i="77" s="1"/>
  <c r="B7787" i="77" s="1"/>
  <c r="B7788" i="77" s="1"/>
  <c r="B7789" i="77" s="1"/>
  <c r="B7790" i="77" s="1"/>
  <c r="B7791" i="77" s="1"/>
  <c r="B7792" i="77" s="1"/>
  <c r="B7793" i="77" s="1"/>
  <c r="B7794" i="77" s="1"/>
  <c r="B7795" i="77" s="1"/>
  <c r="B7796" i="77" s="1"/>
  <c r="B7797" i="77" s="1"/>
  <c r="B7798" i="77" s="1"/>
  <c r="B7799" i="77" s="1"/>
  <c r="B7800" i="77" s="1"/>
  <c r="B7801" i="77" s="1"/>
  <c r="B7802" i="77" s="1"/>
  <c r="B7803" i="77" s="1"/>
  <c r="B7804" i="77" s="1"/>
  <c r="B7805" i="77" s="1"/>
  <c r="B7806" i="77" s="1"/>
  <c r="B7807" i="77" s="1"/>
  <c r="B7808" i="77" s="1"/>
  <c r="B7809" i="77" s="1"/>
  <c r="B7810" i="77" s="1"/>
  <c r="B7811" i="77" s="1"/>
  <c r="B7812" i="77" s="1"/>
  <c r="B7813" i="77" s="1"/>
  <c r="B7814" i="77" s="1"/>
  <c r="B7815" i="77" s="1"/>
  <c r="B7816" i="77" s="1"/>
  <c r="B7817" i="77" s="1"/>
  <c r="B7818" i="77" s="1"/>
  <c r="B7819" i="77" s="1"/>
  <c r="B7820" i="77" s="1"/>
  <c r="B7821" i="77" s="1"/>
  <c r="B7822" i="77" s="1"/>
  <c r="B7823" i="77" s="1"/>
  <c r="B7824" i="77" s="1"/>
  <c r="B7825" i="77" s="1"/>
  <c r="B7826" i="77" s="1"/>
  <c r="B7827" i="77" s="1"/>
  <c r="B7828" i="77" s="1"/>
  <c r="B7829" i="77" s="1"/>
  <c r="B7830" i="77" s="1"/>
  <c r="B7831" i="77" s="1"/>
  <c r="B7832" i="77" s="1"/>
  <c r="B7833" i="77" s="1"/>
  <c r="B7834" i="77" s="1"/>
  <c r="B7835" i="77" s="1"/>
  <c r="B7836" i="77" s="1"/>
  <c r="B7837" i="77" s="1"/>
  <c r="B7838" i="77" s="1"/>
  <c r="B7839" i="77" s="1"/>
  <c r="B7840" i="77" s="1"/>
  <c r="B7841" i="77" s="1"/>
  <c r="B7842" i="77" s="1"/>
  <c r="B7843" i="77" s="1"/>
  <c r="B7844" i="77" s="1"/>
  <c r="B7845" i="77" s="1"/>
  <c r="B7846" i="77" s="1"/>
  <c r="B7847" i="77" s="1"/>
  <c r="B7848" i="77" s="1"/>
  <c r="B7849" i="77" s="1"/>
  <c r="B7850" i="77" s="1"/>
  <c r="B7851" i="77" s="1"/>
  <c r="B7852" i="77" s="1"/>
  <c r="B7853" i="77" s="1"/>
  <c r="B7854" i="77" s="1"/>
  <c r="B7855" i="77" s="1"/>
  <c r="B7856" i="77" s="1"/>
  <c r="B7857" i="77" s="1"/>
  <c r="B7858" i="77" s="1"/>
  <c r="B7859" i="77" s="1"/>
  <c r="B7860" i="77" s="1"/>
  <c r="B7861" i="77" s="1"/>
  <c r="B7862" i="77" s="1"/>
  <c r="B7863" i="77" s="1"/>
  <c r="B7864" i="77" s="1"/>
  <c r="B7865" i="77" s="1"/>
  <c r="B7866" i="77" s="1"/>
  <c r="B7867" i="77" s="1"/>
  <c r="B7868" i="77" s="1"/>
  <c r="B7869" i="77" s="1"/>
  <c r="B7870" i="77" s="1"/>
  <c r="B7871" i="77" s="1"/>
  <c r="B7872" i="77" s="1"/>
  <c r="B7873" i="77" s="1"/>
  <c r="B7874" i="77" s="1"/>
  <c r="B7875" i="77" s="1"/>
  <c r="B7876" i="77" s="1"/>
  <c r="B7877" i="77" s="1"/>
  <c r="B7878" i="77" s="1"/>
  <c r="B7879" i="77" s="1"/>
  <c r="B7880" i="77" s="1"/>
  <c r="B7881" i="77" s="1"/>
  <c r="B7882" i="77" s="1"/>
  <c r="B7883" i="77" s="1"/>
  <c r="B7884" i="77" s="1"/>
  <c r="B7885" i="77" s="1"/>
  <c r="B7886" i="77" s="1"/>
  <c r="B7887" i="77" s="1"/>
  <c r="B7888" i="77" s="1"/>
  <c r="B7889" i="77" s="1"/>
  <c r="B7890" i="77" s="1"/>
  <c r="B7891" i="77" s="1"/>
  <c r="B7892" i="77" s="1"/>
  <c r="B7893" i="77" s="1"/>
  <c r="B7894" i="77" s="1"/>
  <c r="B7895" i="77" s="1"/>
  <c r="B7896" i="77" s="1"/>
  <c r="B7897" i="77" s="1"/>
  <c r="B7898" i="77" s="1"/>
  <c r="B7899" i="77" s="1"/>
  <c r="B7900" i="77" s="1"/>
  <c r="B7901" i="77" s="1"/>
  <c r="B7902" i="77" s="1"/>
  <c r="B7903" i="77" s="1"/>
  <c r="B7904" i="77" s="1"/>
  <c r="B7905" i="77" s="1"/>
  <c r="B7906" i="77" s="1"/>
  <c r="B7907" i="77" s="1"/>
  <c r="B7908" i="77" s="1"/>
  <c r="B7909" i="77" s="1"/>
  <c r="B7910" i="77" s="1"/>
  <c r="B7911" i="77" s="1"/>
  <c r="B7912" i="77" s="1"/>
  <c r="B7913" i="77" s="1"/>
  <c r="B7914" i="77" s="1"/>
  <c r="B7915" i="77" s="1"/>
  <c r="B7916" i="77" s="1"/>
  <c r="B7917" i="77" s="1"/>
  <c r="B7918" i="77" s="1"/>
  <c r="B7919" i="77" s="1"/>
  <c r="B7920" i="77" s="1"/>
  <c r="B7921" i="77" s="1"/>
  <c r="B7922" i="77" s="1"/>
  <c r="B7923" i="77" s="1"/>
  <c r="B7924" i="77" s="1"/>
  <c r="B7925" i="77" s="1"/>
  <c r="B7926" i="77" s="1"/>
  <c r="B7927" i="77" s="1"/>
  <c r="B7928" i="77" s="1"/>
  <c r="B7929" i="77" s="1"/>
  <c r="B7930" i="77" s="1"/>
  <c r="B7931" i="77" s="1"/>
  <c r="B7932" i="77" s="1"/>
  <c r="B7933" i="77" s="1"/>
  <c r="B7934" i="77" s="1"/>
  <c r="B7935" i="77" s="1"/>
  <c r="B7936" i="77" s="1"/>
  <c r="B7937" i="77" s="1"/>
  <c r="B7938" i="77" s="1"/>
  <c r="B7939" i="77" s="1"/>
  <c r="B7940" i="77" s="1"/>
  <c r="B7941" i="77" s="1"/>
  <c r="B7942" i="77" s="1"/>
  <c r="B7943" i="77" s="1"/>
  <c r="B7944" i="77" s="1"/>
  <c r="B7945" i="77" s="1"/>
  <c r="B7946" i="77" s="1"/>
  <c r="B7947" i="77" s="1"/>
  <c r="B7948" i="77" s="1"/>
  <c r="B7949" i="77" s="1"/>
  <c r="B7950" i="77" s="1"/>
  <c r="B7951" i="77" s="1"/>
  <c r="B7952" i="77" s="1"/>
  <c r="B7953" i="77" s="1"/>
  <c r="B7954" i="77" s="1"/>
  <c r="B7955" i="77" s="1"/>
  <c r="B7956" i="77" s="1"/>
  <c r="B7957" i="77" s="1"/>
  <c r="B7958" i="77" s="1"/>
  <c r="B7959" i="77" s="1"/>
  <c r="B7960" i="77" s="1"/>
  <c r="B7961" i="77" s="1"/>
  <c r="B7962" i="77" s="1"/>
  <c r="B7963" i="77" s="1"/>
  <c r="B7964" i="77" s="1"/>
  <c r="B7965" i="77" s="1"/>
  <c r="B7966" i="77" s="1"/>
  <c r="B7967" i="77" s="1"/>
  <c r="B7968" i="77" s="1"/>
  <c r="B7969" i="77" s="1"/>
  <c r="B7970" i="77" s="1"/>
  <c r="B7971" i="77" s="1"/>
  <c r="B7972" i="77" s="1"/>
  <c r="B7973" i="77" s="1"/>
  <c r="B7974" i="77" s="1"/>
  <c r="B7975" i="77" s="1"/>
  <c r="B7976" i="77" s="1"/>
  <c r="B7977" i="77" s="1"/>
  <c r="B7978" i="77" s="1"/>
  <c r="B7979" i="77" s="1"/>
  <c r="B7980" i="77" s="1"/>
  <c r="B7981" i="77" s="1"/>
  <c r="B7982" i="77" s="1"/>
  <c r="B7983" i="77" s="1"/>
  <c r="B7984" i="77" s="1"/>
  <c r="B7985" i="77" s="1"/>
  <c r="B7986" i="77" s="1"/>
  <c r="B7987" i="77" s="1"/>
  <c r="B7988" i="77" s="1"/>
  <c r="B7989" i="77" s="1"/>
  <c r="B7990" i="77" s="1"/>
  <c r="B7991" i="77" s="1"/>
  <c r="B7992" i="77" s="1"/>
  <c r="B7993" i="77" s="1"/>
  <c r="B7994" i="77" s="1"/>
  <c r="B7995" i="77" s="1"/>
  <c r="B7996" i="77" s="1"/>
  <c r="B7997" i="77" s="1"/>
  <c r="B7998" i="77" s="1"/>
  <c r="B7999" i="77" s="1"/>
  <c r="B8000" i="77" s="1"/>
  <c r="B8001" i="77" s="1"/>
  <c r="B8002" i="77" s="1"/>
  <c r="B8003" i="77" s="1"/>
  <c r="B8004" i="77" s="1"/>
  <c r="B8005" i="77" s="1"/>
  <c r="B8006" i="77" s="1"/>
  <c r="B8007" i="77" s="1"/>
  <c r="B8008" i="77" s="1"/>
  <c r="B8009" i="77" s="1"/>
  <c r="B8010" i="77" s="1"/>
  <c r="B8011" i="77" s="1"/>
  <c r="B8012" i="77" s="1"/>
  <c r="B8013" i="77" s="1"/>
  <c r="B8014" i="77" s="1"/>
  <c r="B8015" i="77" s="1"/>
  <c r="B8016" i="77" s="1"/>
  <c r="B8017" i="77" s="1"/>
  <c r="B8018" i="77" s="1"/>
  <c r="B8019" i="77" s="1"/>
  <c r="B8020" i="77" s="1"/>
  <c r="B8021" i="77" s="1"/>
  <c r="B8022" i="77" s="1"/>
  <c r="B8023" i="77" s="1"/>
  <c r="B8024" i="77" s="1"/>
  <c r="B8025" i="77" s="1"/>
  <c r="B8026" i="77" s="1"/>
  <c r="B8027" i="77" s="1"/>
  <c r="B8028" i="77" s="1"/>
  <c r="B8029" i="77" s="1"/>
  <c r="B8030" i="77" s="1"/>
  <c r="B8031" i="77" s="1"/>
  <c r="B8032" i="77" s="1"/>
  <c r="B8033" i="77" s="1"/>
  <c r="B8034" i="77" s="1"/>
  <c r="B8035" i="77" s="1"/>
  <c r="B8036" i="77" s="1"/>
  <c r="B8037" i="77" s="1"/>
  <c r="B8038" i="77" s="1"/>
  <c r="B8039" i="77" s="1"/>
  <c r="B8040" i="77" s="1"/>
  <c r="B8041" i="77" s="1"/>
  <c r="B8042" i="77" s="1"/>
  <c r="B8043" i="77" s="1"/>
  <c r="B8044" i="77" s="1"/>
  <c r="B8045" i="77" s="1"/>
  <c r="B8046" i="77" s="1"/>
  <c r="B8047" i="77" s="1"/>
  <c r="B8048" i="77" s="1"/>
  <c r="B8049" i="77" s="1"/>
  <c r="B8050" i="77" s="1"/>
  <c r="B8051" i="77" s="1"/>
  <c r="B8052" i="77" s="1"/>
  <c r="B8053" i="77" s="1"/>
  <c r="B8054" i="77" s="1"/>
  <c r="B8055" i="77" s="1"/>
  <c r="B8056" i="77" s="1"/>
  <c r="B8057" i="77" s="1"/>
  <c r="B8058" i="77" s="1"/>
  <c r="B8059" i="77" s="1"/>
  <c r="B8060" i="77" s="1"/>
  <c r="B8061" i="77" s="1"/>
  <c r="B8062" i="77" s="1"/>
  <c r="B8063" i="77" s="1"/>
  <c r="B8064" i="77" s="1"/>
  <c r="B8065" i="77" s="1"/>
  <c r="B8066" i="77" s="1"/>
  <c r="B8067" i="77" s="1"/>
  <c r="B8068" i="77" s="1"/>
  <c r="B8069" i="77" s="1"/>
  <c r="B8070" i="77" s="1"/>
  <c r="B8071" i="77" s="1"/>
  <c r="B8072" i="77" s="1"/>
  <c r="B8073" i="77" s="1"/>
  <c r="B8074" i="77" s="1"/>
  <c r="B8075" i="77" s="1"/>
  <c r="B8076" i="77" s="1"/>
  <c r="B8077" i="77" s="1"/>
  <c r="B8078" i="77" s="1"/>
  <c r="B8079" i="77" s="1"/>
  <c r="B8080" i="77" s="1"/>
  <c r="B8081" i="77" s="1"/>
  <c r="B8082" i="77" s="1"/>
  <c r="B8083" i="77" s="1"/>
  <c r="B8084" i="77" s="1"/>
  <c r="B8085" i="77" s="1"/>
  <c r="B8086" i="77" s="1"/>
  <c r="B8087" i="77" s="1"/>
  <c r="B8088" i="77" s="1"/>
  <c r="B8089" i="77" s="1"/>
  <c r="B8090" i="77" s="1"/>
  <c r="B8091" i="77" s="1"/>
  <c r="B8092" i="77" s="1"/>
  <c r="B8093" i="77" s="1"/>
  <c r="B8094" i="77" s="1"/>
  <c r="B8095" i="77" s="1"/>
  <c r="B8096" i="77" s="1"/>
  <c r="B8097" i="77" s="1"/>
  <c r="B8098" i="77" s="1"/>
  <c r="B8099" i="77" s="1"/>
  <c r="B8100" i="77" s="1"/>
  <c r="B8101" i="77" s="1"/>
  <c r="B8102" i="77" s="1"/>
  <c r="B8103" i="77" s="1"/>
  <c r="B8104" i="77" s="1"/>
  <c r="B8105" i="77" s="1"/>
  <c r="B8106" i="77" s="1"/>
  <c r="B8107" i="77" s="1"/>
  <c r="B8108" i="77" s="1"/>
  <c r="B8109" i="77" s="1"/>
  <c r="B8110" i="77" s="1"/>
  <c r="B8111" i="77" s="1"/>
  <c r="B8112" i="77" s="1"/>
  <c r="B8113" i="77" s="1"/>
  <c r="B8114" i="77" s="1"/>
  <c r="B8115" i="77" s="1"/>
  <c r="B8116" i="77" s="1"/>
  <c r="B8117" i="77" s="1"/>
  <c r="B8118" i="77" s="1"/>
  <c r="B8119" i="77" s="1"/>
  <c r="B8120" i="77" s="1"/>
  <c r="B8121" i="77" s="1"/>
  <c r="B8122" i="77" s="1"/>
  <c r="B8123" i="77" s="1"/>
  <c r="B8124" i="77" s="1"/>
  <c r="B8125" i="77" s="1"/>
  <c r="B8126" i="77" s="1"/>
  <c r="B8127" i="77" s="1"/>
  <c r="B8128" i="77" s="1"/>
  <c r="B8129" i="77" s="1"/>
  <c r="B8130" i="77" s="1"/>
  <c r="B8131" i="77" s="1"/>
  <c r="B8132" i="77" s="1"/>
  <c r="B8133" i="77" s="1"/>
  <c r="B8134" i="77" s="1"/>
  <c r="B8135" i="77" s="1"/>
  <c r="B8136" i="77" s="1"/>
  <c r="B8137" i="77" s="1"/>
  <c r="B8138" i="77" s="1"/>
  <c r="B8139" i="77" s="1"/>
  <c r="B8140" i="77" s="1"/>
  <c r="B8141" i="77" s="1"/>
  <c r="B8142" i="77" s="1"/>
  <c r="B8143" i="77" s="1"/>
  <c r="B8144" i="77" s="1"/>
  <c r="B8145" i="77" s="1"/>
  <c r="B8146" i="77" s="1"/>
  <c r="B8147" i="77" s="1"/>
  <c r="B8148" i="77" s="1"/>
  <c r="B8149" i="77" s="1"/>
  <c r="B8150" i="77" s="1"/>
  <c r="B8151" i="77" s="1"/>
  <c r="B8152" i="77" s="1"/>
  <c r="B8153" i="77" s="1"/>
  <c r="B8154" i="77" s="1"/>
  <c r="B8155" i="77" s="1"/>
  <c r="B8156" i="77" s="1"/>
  <c r="B8157" i="77" s="1"/>
  <c r="B8158" i="77" s="1"/>
  <c r="B8159" i="77" s="1"/>
  <c r="B8160" i="77" s="1"/>
  <c r="B8161" i="77" s="1"/>
  <c r="B8162" i="77" s="1"/>
  <c r="B8163" i="77" s="1"/>
  <c r="B8164" i="77" s="1"/>
  <c r="B8165" i="77" s="1"/>
  <c r="B8166" i="77" s="1"/>
  <c r="B8167" i="77" s="1"/>
  <c r="B8168" i="77" s="1"/>
  <c r="B8169" i="77" s="1"/>
  <c r="B8170" i="77" s="1"/>
  <c r="B8171" i="77" s="1"/>
  <c r="B8172" i="77" s="1"/>
  <c r="B8173" i="77" s="1"/>
  <c r="B8174" i="77" s="1"/>
  <c r="B8175" i="77" s="1"/>
  <c r="B8176" i="77" s="1"/>
  <c r="B8177" i="77" s="1"/>
  <c r="B8178" i="77" s="1"/>
  <c r="B8179" i="77" s="1"/>
  <c r="B8180" i="77" s="1"/>
  <c r="B8181" i="77" s="1"/>
  <c r="B8182" i="77" s="1"/>
  <c r="B8183" i="77" s="1"/>
  <c r="B8184" i="77" s="1"/>
  <c r="B8185" i="77" s="1"/>
  <c r="B8186" i="77" s="1"/>
  <c r="B8187" i="77" s="1"/>
  <c r="B8188" i="77" s="1"/>
  <c r="B8189" i="77" s="1"/>
  <c r="B8190" i="77" s="1"/>
  <c r="B8191" i="77" s="1"/>
  <c r="B8192" i="77" s="1"/>
  <c r="B8193" i="77" s="1"/>
  <c r="B8194" i="77" s="1"/>
  <c r="B8195" i="77" s="1"/>
  <c r="B8196" i="77" s="1"/>
  <c r="B8197" i="77" s="1"/>
  <c r="B8198" i="77" s="1"/>
  <c r="B8199" i="77" s="1"/>
  <c r="B8200" i="77" s="1"/>
  <c r="B8201" i="77" s="1"/>
  <c r="B8202" i="77" s="1"/>
  <c r="B8203" i="77" s="1"/>
  <c r="B8204" i="77" s="1"/>
  <c r="B8205" i="77" s="1"/>
  <c r="B8206" i="77" s="1"/>
  <c r="B8207" i="77" s="1"/>
  <c r="B8208" i="77" s="1"/>
  <c r="B8209" i="77" s="1"/>
  <c r="B8210" i="77" s="1"/>
  <c r="B8211" i="77" s="1"/>
  <c r="B8212" i="77" s="1"/>
  <c r="B8213" i="77" s="1"/>
  <c r="B8214" i="77" s="1"/>
  <c r="B8215" i="77" s="1"/>
  <c r="B8216" i="77" s="1"/>
  <c r="B8217" i="77" s="1"/>
  <c r="B8218" i="77" s="1"/>
  <c r="B8219" i="77" s="1"/>
  <c r="B8220" i="77" s="1"/>
  <c r="B8221" i="77" s="1"/>
  <c r="B8222" i="77" s="1"/>
  <c r="B8223" i="77" s="1"/>
  <c r="B8224" i="77" s="1"/>
  <c r="B8225" i="77" s="1"/>
  <c r="B8226" i="77" s="1"/>
  <c r="B8227" i="77" s="1"/>
  <c r="B8228" i="77" s="1"/>
  <c r="B8229" i="77" s="1"/>
  <c r="B8230" i="77" s="1"/>
  <c r="B8231" i="77" s="1"/>
  <c r="B8232" i="77" s="1"/>
  <c r="B8233" i="77" s="1"/>
  <c r="B8234" i="77" s="1"/>
  <c r="B8235" i="77" s="1"/>
  <c r="B8236" i="77" s="1"/>
  <c r="B8237" i="77" s="1"/>
  <c r="B8238" i="77" s="1"/>
  <c r="B8239" i="77" s="1"/>
  <c r="B8240" i="77" s="1"/>
  <c r="B8241" i="77" s="1"/>
  <c r="B8242" i="77" s="1"/>
  <c r="B8243" i="77" s="1"/>
  <c r="B8244" i="77" s="1"/>
  <c r="B8245" i="77" s="1"/>
  <c r="B8246" i="77" s="1"/>
  <c r="B8247" i="77" s="1"/>
  <c r="B8248" i="77" s="1"/>
  <c r="B8249" i="77" s="1"/>
  <c r="B8250" i="77" s="1"/>
  <c r="B8251" i="77" s="1"/>
  <c r="B8252" i="77" s="1"/>
  <c r="B8253" i="77" s="1"/>
  <c r="B8254" i="77" s="1"/>
  <c r="B8255" i="77" s="1"/>
  <c r="B8256" i="77" s="1"/>
  <c r="B8257" i="77" s="1"/>
  <c r="B8258" i="77" s="1"/>
  <c r="B8259" i="77" s="1"/>
  <c r="B8260" i="77" s="1"/>
  <c r="B8261" i="77" s="1"/>
  <c r="B8262" i="77" s="1"/>
  <c r="B8263" i="77" s="1"/>
  <c r="B8264" i="77" s="1"/>
  <c r="B8265" i="77" s="1"/>
  <c r="B8266" i="77" s="1"/>
  <c r="B8267" i="77" s="1"/>
  <c r="B8268" i="77" s="1"/>
  <c r="B8269" i="77" s="1"/>
  <c r="B8270" i="77" s="1"/>
  <c r="B8271" i="77" s="1"/>
  <c r="B8272" i="77" s="1"/>
  <c r="B8273" i="77" s="1"/>
  <c r="B8274" i="77" s="1"/>
  <c r="B8275" i="77" s="1"/>
  <c r="B8276" i="77" s="1"/>
  <c r="B8277" i="77" s="1"/>
  <c r="B8278" i="77" s="1"/>
  <c r="B8279" i="77" s="1"/>
  <c r="B8280" i="77" s="1"/>
  <c r="B8281" i="77" s="1"/>
  <c r="B8282" i="77" s="1"/>
  <c r="B8283" i="77" s="1"/>
  <c r="B8284" i="77" s="1"/>
  <c r="B8285" i="77" s="1"/>
  <c r="B8286" i="77" s="1"/>
  <c r="B8287" i="77" s="1"/>
  <c r="B8288" i="77" s="1"/>
  <c r="B8289" i="77" s="1"/>
  <c r="B8290" i="77" s="1"/>
  <c r="B8291" i="77" s="1"/>
  <c r="B8292" i="77" s="1"/>
  <c r="B8293" i="77" s="1"/>
  <c r="B8294" i="77" s="1"/>
  <c r="B8295" i="77" s="1"/>
  <c r="B8296" i="77" s="1"/>
  <c r="B8297" i="77" s="1"/>
  <c r="B8298" i="77" s="1"/>
  <c r="B8299" i="77" s="1"/>
  <c r="B8300" i="77" s="1"/>
  <c r="B8301" i="77" s="1"/>
  <c r="B8302" i="77" s="1"/>
  <c r="B8303" i="77" s="1"/>
  <c r="B8304" i="77" s="1"/>
  <c r="B8305" i="77" s="1"/>
  <c r="B8306" i="77" s="1"/>
  <c r="B8307" i="77" s="1"/>
  <c r="B8308" i="77" s="1"/>
  <c r="B8309" i="77" s="1"/>
  <c r="B8310" i="77" s="1"/>
  <c r="B8311" i="77" s="1"/>
  <c r="B8312" i="77" s="1"/>
  <c r="B8313" i="77" s="1"/>
  <c r="B8314" i="77" s="1"/>
  <c r="B8315" i="77" s="1"/>
  <c r="B8316" i="77" s="1"/>
  <c r="B8317" i="77" s="1"/>
  <c r="B8318" i="77" s="1"/>
  <c r="B8319" i="77" s="1"/>
  <c r="B8320" i="77" s="1"/>
  <c r="B8321" i="77" s="1"/>
  <c r="B8322" i="77" s="1"/>
  <c r="B8323" i="77" s="1"/>
  <c r="B8324" i="77" s="1"/>
  <c r="B8325" i="77" s="1"/>
  <c r="B8326" i="77" s="1"/>
  <c r="B8327" i="77" s="1"/>
  <c r="B8328" i="77" s="1"/>
  <c r="B8329" i="77" s="1"/>
  <c r="B8330" i="77" s="1"/>
  <c r="B8331" i="77" s="1"/>
  <c r="B8332" i="77" s="1"/>
  <c r="B8333" i="77" s="1"/>
  <c r="B8334" i="77" s="1"/>
  <c r="B8335" i="77" s="1"/>
  <c r="B8336" i="77" s="1"/>
  <c r="B8337" i="77" s="1"/>
  <c r="B8338" i="77" s="1"/>
  <c r="B8339" i="77" s="1"/>
  <c r="B8340" i="77" s="1"/>
  <c r="B8341" i="77" s="1"/>
  <c r="B8342" i="77" s="1"/>
  <c r="B8343" i="77" s="1"/>
  <c r="B8344" i="77" s="1"/>
  <c r="B8345" i="77" s="1"/>
  <c r="B8346" i="77" s="1"/>
  <c r="B8347" i="77" s="1"/>
  <c r="B8348" i="77" s="1"/>
  <c r="B8349" i="77" s="1"/>
  <c r="B8350" i="77" s="1"/>
  <c r="B8351" i="77" s="1"/>
  <c r="B8352" i="77" s="1"/>
  <c r="B8353" i="77" s="1"/>
  <c r="B8354" i="77" s="1"/>
  <c r="B8355" i="77" s="1"/>
  <c r="B8356" i="77" s="1"/>
  <c r="B8357" i="77" s="1"/>
  <c r="B8358" i="77" s="1"/>
  <c r="B8359" i="77" s="1"/>
  <c r="B8360" i="77" s="1"/>
  <c r="B8361" i="77" s="1"/>
  <c r="B8362" i="77" s="1"/>
  <c r="B8363" i="77" s="1"/>
  <c r="B8364" i="77" s="1"/>
  <c r="B8365" i="77" s="1"/>
  <c r="B8366" i="77" s="1"/>
  <c r="B8367" i="77" s="1"/>
  <c r="B8368" i="77" s="1"/>
  <c r="B8369" i="77" s="1"/>
  <c r="B8370" i="77" s="1"/>
  <c r="B8371" i="77" s="1"/>
  <c r="B8372" i="77" s="1"/>
  <c r="B8373" i="77" s="1"/>
  <c r="B8374" i="77" s="1"/>
  <c r="B8375" i="77" s="1"/>
  <c r="B8376" i="77" s="1"/>
  <c r="B8377" i="77" s="1"/>
  <c r="B8378" i="77" s="1"/>
  <c r="B8379" i="77" s="1"/>
  <c r="B8380" i="77" s="1"/>
  <c r="B8381" i="77" s="1"/>
  <c r="B8382" i="77" s="1"/>
  <c r="B8383" i="77" s="1"/>
  <c r="B8384" i="77" s="1"/>
  <c r="B8385" i="77" s="1"/>
  <c r="B8386" i="77" s="1"/>
  <c r="B8387" i="77" s="1"/>
  <c r="B8388" i="77" s="1"/>
  <c r="B8389" i="77" s="1"/>
  <c r="B8390" i="77" s="1"/>
  <c r="B8391" i="77" s="1"/>
  <c r="B8392" i="77" s="1"/>
  <c r="B8393" i="77" s="1"/>
  <c r="B8394" i="77" s="1"/>
  <c r="B8395" i="77" s="1"/>
  <c r="B8396" i="77" s="1"/>
  <c r="B8397" i="77" s="1"/>
  <c r="B8398" i="77" s="1"/>
  <c r="B8399" i="77" s="1"/>
  <c r="B8400" i="77" s="1"/>
  <c r="B8401" i="77" s="1"/>
  <c r="B8402" i="77" s="1"/>
  <c r="B8403" i="77" s="1"/>
  <c r="B8404" i="77" s="1"/>
  <c r="B8405" i="77" s="1"/>
  <c r="B8406" i="77" s="1"/>
  <c r="B8407" i="77" s="1"/>
  <c r="B8408" i="77" s="1"/>
  <c r="B8409" i="77" s="1"/>
  <c r="B8410" i="77" s="1"/>
  <c r="B8411" i="77" s="1"/>
  <c r="B8412" i="77" s="1"/>
  <c r="B8413" i="77" s="1"/>
  <c r="B8414" i="77" s="1"/>
  <c r="B8415" i="77" s="1"/>
  <c r="B8416" i="77" s="1"/>
  <c r="B8417" i="77" s="1"/>
  <c r="B8418" i="77" s="1"/>
  <c r="B8419" i="77" s="1"/>
  <c r="B8420" i="77" s="1"/>
  <c r="B8421" i="77" s="1"/>
  <c r="B8422" i="77" s="1"/>
  <c r="B8423" i="77" s="1"/>
  <c r="B8424" i="77" s="1"/>
  <c r="B8425" i="77" s="1"/>
  <c r="B8426" i="77" s="1"/>
  <c r="B8427" i="77" s="1"/>
  <c r="B8428" i="77" s="1"/>
  <c r="B8429" i="77" s="1"/>
  <c r="B8430" i="77" s="1"/>
  <c r="B8431" i="77" s="1"/>
  <c r="B8432" i="77" s="1"/>
  <c r="B8433" i="77" s="1"/>
  <c r="B8434" i="77" s="1"/>
  <c r="B8435" i="77" s="1"/>
  <c r="B8436" i="77" s="1"/>
  <c r="B8437" i="77" s="1"/>
  <c r="B8438" i="77" s="1"/>
  <c r="B8439" i="77" s="1"/>
  <c r="B8440" i="77" s="1"/>
  <c r="B8441" i="77" s="1"/>
  <c r="B8442" i="77" s="1"/>
  <c r="B8443" i="77" s="1"/>
  <c r="B8444" i="77" s="1"/>
  <c r="B8445" i="77" s="1"/>
  <c r="B8446" i="77" s="1"/>
  <c r="B8447" i="77" s="1"/>
  <c r="B8448" i="77" s="1"/>
  <c r="B8449" i="77" s="1"/>
  <c r="B8450" i="77" s="1"/>
  <c r="B8451" i="77" s="1"/>
  <c r="B8452" i="77" s="1"/>
  <c r="B8453" i="77" s="1"/>
  <c r="B8454" i="77" s="1"/>
  <c r="B8455" i="77" s="1"/>
  <c r="B8456" i="77" s="1"/>
  <c r="B8457" i="77" s="1"/>
  <c r="B8458" i="77" s="1"/>
  <c r="B8459" i="77" s="1"/>
  <c r="B8460" i="77" s="1"/>
  <c r="B8461" i="77" s="1"/>
  <c r="B8462" i="77" s="1"/>
  <c r="B8463" i="77" s="1"/>
  <c r="B8464" i="77" s="1"/>
  <c r="B8465" i="77" s="1"/>
  <c r="B8466" i="77" s="1"/>
  <c r="B8467" i="77" s="1"/>
  <c r="B8468" i="77" s="1"/>
  <c r="B8469" i="77" s="1"/>
  <c r="B8470" i="77" s="1"/>
  <c r="B8471" i="77" s="1"/>
  <c r="B8472" i="77" s="1"/>
  <c r="B8473" i="77" s="1"/>
  <c r="B8474" i="77" s="1"/>
  <c r="B8475" i="77" s="1"/>
  <c r="B8476" i="77" s="1"/>
  <c r="B8477" i="77" s="1"/>
  <c r="B8478" i="77" s="1"/>
  <c r="B8479" i="77" s="1"/>
  <c r="B8480" i="77" s="1"/>
  <c r="B8481" i="77" s="1"/>
  <c r="B8482" i="77" s="1"/>
  <c r="B8483" i="77" s="1"/>
  <c r="B8484" i="77" s="1"/>
  <c r="B8485" i="77" s="1"/>
  <c r="B8486" i="77" s="1"/>
  <c r="B8487" i="77" s="1"/>
  <c r="B8488" i="77" s="1"/>
  <c r="B8489" i="77" s="1"/>
  <c r="B8490" i="77" s="1"/>
  <c r="B8491" i="77" s="1"/>
  <c r="B8492" i="77" s="1"/>
  <c r="B8493" i="77" s="1"/>
  <c r="B8494" i="77" s="1"/>
  <c r="B8495" i="77" s="1"/>
  <c r="B8496" i="77" s="1"/>
  <c r="B8497" i="77" s="1"/>
  <c r="B8498" i="77" s="1"/>
  <c r="B8499" i="77" s="1"/>
  <c r="B8500" i="77" s="1"/>
  <c r="B8501" i="77" s="1"/>
  <c r="B8502" i="77" s="1"/>
  <c r="B8503" i="77" s="1"/>
  <c r="B8504" i="77" s="1"/>
  <c r="B8505" i="77" s="1"/>
  <c r="B8506" i="77" s="1"/>
  <c r="B8507" i="77" s="1"/>
  <c r="B8508" i="77" s="1"/>
  <c r="B8509" i="77" s="1"/>
  <c r="B8510" i="77" s="1"/>
  <c r="B8511" i="77" s="1"/>
  <c r="B8512" i="77" s="1"/>
  <c r="B8513" i="77" s="1"/>
  <c r="B8514" i="77" s="1"/>
  <c r="B8515" i="77" s="1"/>
  <c r="B8516" i="77" s="1"/>
  <c r="B8517" i="77" s="1"/>
  <c r="B8518" i="77" s="1"/>
  <c r="B8519" i="77" s="1"/>
  <c r="B8520" i="77" s="1"/>
  <c r="B8521" i="77" s="1"/>
  <c r="B8522" i="77" s="1"/>
  <c r="B8523" i="77" s="1"/>
  <c r="B8524" i="77" s="1"/>
  <c r="B8525" i="77" s="1"/>
  <c r="B8526" i="77" s="1"/>
  <c r="B8527" i="77" s="1"/>
  <c r="B8528" i="77" s="1"/>
  <c r="B8529" i="77" s="1"/>
  <c r="B8530" i="77" s="1"/>
  <c r="B8531" i="77" s="1"/>
  <c r="B8532" i="77" s="1"/>
  <c r="B8533" i="77" s="1"/>
  <c r="B8534" i="77" s="1"/>
  <c r="B8535" i="77" s="1"/>
  <c r="B8536" i="77" s="1"/>
  <c r="B8537" i="77" s="1"/>
  <c r="B8538" i="77" s="1"/>
  <c r="B8539" i="77" s="1"/>
  <c r="B8540" i="77" s="1"/>
  <c r="B8541" i="77" s="1"/>
  <c r="B8542" i="77" s="1"/>
  <c r="B8543" i="77" s="1"/>
  <c r="B8544" i="77" s="1"/>
  <c r="B8545" i="77" s="1"/>
  <c r="B8546" i="77" s="1"/>
  <c r="B8547" i="77" s="1"/>
  <c r="B8548" i="77" s="1"/>
  <c r="B8549" i="77" s="1"/>
  <c r="B8550" i="77" s="1"/>
  <c r="B8551" i="77" s="1"/>
  <c r="B8552" i="77" s="1"/>
  <c r="B8553" i="77" s="1"/>
  <c r="B8554" i="77" s="1"/>
  <c r="B8555" i="77" s="1"/>
  <c r="B8556" i="77" s="1"/>
  <c r="B8557" i="77" s="1"/>
  <c r="B8558" i="77" s="1"/>
  <c r="B8559" i="77" s="1"/>
  <c r="B8560" i="77" s="1"/>
  <c r="B8561" i="77" s="1"/>
  <c r="B8562" i="77" s="1"/>
  <c r="B8563" i="77" s="1"/>
  <c r="B8564" i="77" s="1"/>
  <c r="B8565" i="77" s="1"/>
  <c r="B8566" i="77" s="1"/>
  <c r="B8567" i="77" s="1"/>
  <c r="B8568" i="77" s="1"/>
  <c r="B8569" i="77" s="1"/>
  <c r="B8570" i="77" s="1"/>
  <c r="B8571" i="77" s="1"/>
  <c r="B8572" i="77" s="1"/>
  <c r="B8573" i="77" s="1"/>
  <c r="B8574" i="77" s="1"/>
  <c r="B8575" i="77" s="1"/>
  <c r="B8576" i="77" s="1"/>
  <c r="B8577" i="77" s="1"/>
  <c r="B8578" i="77" s="1"/>
  <c r="B8579" i="77" s="1"/>
  <c r="B8580" i="77" s="1"/>
  <c r="B8581" i="77" s="1"/>
  <c r="B8582" i="77" s="1"/>
  <c r="B8583" i="77" s="1"/>
  <c r="B8584" i="77" s="1"/>
  <c r="B8585" i="77" s="1"/>
  <c r="B8586" i="77" s="1"/>
  <c r="B8587" i="77" s="1"/>
  <c r="B8588" i="77" s="1"/>
  <c r="B8589" i="77" s="1"/>
  <c r="B8590" i="77" s="1"/>
  <c r="B8591" i="77" s="1"/>
  <c r="B8592" i="77" s="1"/>
  <c r="B8593" i="77" s="1"/>
  <c r="B8594" i="77" s="1"/>
  <c r="B8595" i="77" s="1"/>
  <c r="B8596" i="77" s="1"/>
  <c r="B8597" i="77" s="1"/>
  <c r="B8598" i="77" s="1"/>
  <c r="B8599" i="77" s="1"/>
  <c r="B8600" i="77" s="1"/>
  <c r="B8601" i="77" s="1"/>
  <c r="B8602" i="77" s="1"/>
  <c r="B8603" i="77" s="1"/>
  <c r="B8604" i="77" s="1"/>
  <c r="B8605" i="77" s="1"/>
  <c r="B8606" i="77" s="1"/>
  <c r="B8607" i="77" s="1"/>
  <c r="B8608" i="77" s="1"/>
  <c r="B8609" i="77" s="1"/>
  <c r="B8610" i="77" s="1"/>
  <c r="B8611" i="77" s="1"/>
  <c r="B8612" i="77" s="1"/>
  <c r="B8613" i="77" s="1"/>
  <c r="B8614" i="77" s="1"/>
  <c r="B8615" i="77" s="1"/>
  <c r="B8616" i="77" s="1"/>
  <c r="B8617" i="77" s="1"/>
  <c r="B8618" i="77" s="1"/>
  <c r="B8619" i="77" s="1"/>
  <c r="B8620" i="77" s="1"/>
  <c r="B8621" i="77" s="1"/>
  <c r="B8622" i="77" s="1"/>
  <c r="B8623" i="77" s="1"/>
  <c r="B8624" i="77" s="1"/>
  <c r="B8625" i="77" s="1"/>
  <c r="B8626" i="77" s="1"/>
  <c r="B8627" i="77" s="1"/>
  <c r="B8628" i="77" s="1"/>
  <c r="B8629" i="77" s="1"/>
  <c r="B8630" i="77" s="1"/>
  <c r="B8631" i="77" s="1"/>
  <c r="B8632" i="77" s="1"/>
  <c r="B8633" i="77" s="1"/>
  <c r="B8634" i="77" s="1"/>
  <c r="B8635" i="77" s="1"/>
  <c r="B8636" i="77" s="1"/>
  <c r="B8637" i="77" s="1"/>
  <c r="B8638" i="77" s="1"/>
  <c r="B8639" i="77" s="1"/>
  <c r="B8640" i="77" s="1"/>
  <c r="B8641" i="77" s="1"/>
  <c r="B8642" i="77" s="1"/>
  <c r="B8643" i="77" s="1"/>
  <c r="B8644" i="77" s="1"/>
  <c r="B8645" i="77" s="1"/>
  <c r="B8646" i="77" s="1"/>
  <c r="B8647" i="77" s="1"/>
  <c r="B8648" i="77" s="1"/>
  <c r="B8649" i="77" s="1"/>
  <c r="B8650" i="77" s="1"/>
  <c r="B8651" i="77" s="1"/>
  <c r="B8652" i="77" s="1"/>
  <c r="B8653" i="77" s="1"/>
  <c r="B8654" i="77" s="1"/>
  <c r="B8655" i="77" s="1"/>
  <c r="B8656" i="77" s="1"/>
  <c r="B8657" i="77" s="1"/>
  <c r="B8658" i="77" s="1"/>
  <c r="B8659" i="77" s="1"/>
  <c r="B8660" i="77" s="1"/>
  <c r="B8661" i="77" s="1"/>
  <c r="B8662" i="77" s="1"/>
  <c r="B8663" i="77" s="1"/>
  <c r="B8664" i="77" s="1"/>
  <c r="B8665" i="77" s="1"/>
  <c r="B8666" i="77" s="1"/>
  <c r="B8667" i="77" s="1"/>
  <c r="B8668" i="77" s="1"/>
  <c r="B8669" i="77" s="1"/>
  <c r="B8670" i="77" s="1"/>
  <c r="B8671" i="77" s="1"/>
  <c r="B8672" i="77" s="1"/>
  <c r="B8673" i="77" s="1"/>
  <c r="B8674" i="77" s="1"/>
  <c r="B8675" i="77" s="1"/>
  <c r="B8676" i="77" s="1"/>
  <c r="B8677" i="77" s="1"/>
  <c r="B8678" i="77" s="1"/>
  <c r="B8679" i="77" s="1"/>
  <c r="B8680" i="77" s="1"/>
  <c r="B8681" i="77" s="1"/>
  <c r="B8682" i="77" s="1"/>
  <c r="B8683" i="77" s="1"/>
  <c r="B8684" i="77" s="1"/>
  <c r="B8685" i="77" s="1"/>
  <c r="B8686" i="77" s="1"/>
  <c r="B8687" i="77" s="1"/>
  <c r="B8688" i="77" s="1"/>
  <c r="B8689" i="77" s="1"/>
  <c r="B8690" i="77" s="1"/>
  <c r="B8691" i="77" s="1"/>
  <c r="B8692" i="77" s="1"/>
  <c r="B8693" i="77" s="1"/>
  <c r="B8694" i="77" s="1"/>
  <c r="B8695" i="77" s="1"/>
  <c r="B8696" i="77" s="1"/>
  <c r="B8697" i="77" s="1"/>
  <c r="B8698" i="77" s="1"/>
  <c r="B8699" i="77" s="1"/>
  <c r="B8700" i="77" s="1"/>
  <c r="B8701" i="77" s="1"/>
  <c r="B8702" i="77" s="1"/>
  <c r="B8703" i="77" s="1"/>
  <c r="B8704" i="77" s="1"/>
  <c r="B8705" i="77" s="1"/>
  <c r="B8706" i="77" s="1"/>
  <c r="B8707" i="77" s="1"/>
  <c r="B8708" i="77" s="1"/>
  <c r="B8709" i="77" s="1"/>
  <c r="B8710" i="77" s="1"/>
  <c r="B8711" i="77" s="1"/>
  <c r="B8712" i="77" s="1"/>
  <c r="B8713" i="77" s="1"/>
  <c r="B8714" i="77" s="1"/>
  <c r="B8715" i="77" s="1"/>
  <c r="B8716" i="77" s="1"/>
  <c r="B8717" i="77" s="1"/>
  <c r="B8718" i="77" s="1"/>
  <c r="B8719" i="77" s="1"/>
  <c r="B8720" i="77" s="1"/>
  <c r="B8721" i="77" s="1"/>
  <c r="B8722" i="77" s="1"/>
  <c r="B8723" i="77" s="1"/>
  <c r="B8724" i="77" s="1"/>
  <c r="B8725" i="77" s="1"/>
  <c r="B8726" i="77" s="1"/>
  <c r="B8727" i="77" s="1"/>
  <c r="B8728" i="77" s="1"/>
  <c r="B8729" i="77" s="1"/>
  <c r="B8730" i="77" s="1"/>
  <c r="B8731" i="77" s="1"/>
  <c r="B8732" i="77" s="1"/>
  <c r="B8733" i="77" s="1"/>
  <c r="B8734" i="77" s="1"/>
  <c r="B8735" i="77" s="1"/>
  <c r="B8736" i="77" s="1"/>
  <c r="B8737" i="77" s="1"/>
  <c r="B8738" i="77" s="1"/>
  <c r="B8739" i="77" s="1"/>
  <c r="B8740" i="77" s="1"/>
  <c r="B8741" i="77" s="1"/>
  <c r="B8742" i="77" s="1"/>
  <c r="B8743" i="77" s="1"/>
  <c r="B8744" i="77" s="1"/>
  <c r="B8745" i="77" s="1"/>
  <c r="B8746" i="77" s="1"/>
  <c r="B8747" i="77" s="1"/>
  <c r="B8748" i="77" s="1"/>
  <c r="B8749" i="77" s="1"/>
  <c r="B8750" i="77" s="1"/>
  <c r="B8751" i="77" s="1"/>
  <c r="B8752" i="77" s="1"/>
  <c r="B8753" i="77" s="1"/>
  <c r="B8754" i="77" s="1"/>
  <c r="B8755" i="77" s="1"/>
  <c r="B8756" i="77" s="1"/>
  <c r="B8757" i="77" s="1"/>
  <c r="B8758" i="77" s="1"/>
  <c r="B8759" i="77" s="1"/>
  <c r="B8760" i="77" s="1"/>
  <c r="B8761" i="77" s="1"/>
  <c r="B8762" i="77" s="1"/>
  <c r="B8763" i="77" s="1"/>
  <c r="B8764" i="77" s="1"/>
  <c r="B8765" i="77" s="1"/>
  <c r="B8766" i="77" s="1"/>
  <c r="B8767" i="77" s="1"/>
  <c r="B8768" i="77" s="1"/>
  <c r="B8769" i="77" s="1"/>
  <c r="B8770" i="77" s="1"/>
  <c r="B8771" i="77" s="1"/>
  <c r="B8772" i="77" s="1"/>
  <c r="B8773" i="77" s="1"/>
  <c r="B8774" i="77" s="1"/>
  <c r="B8775" i="77" s="1"/>
  <c r="B8776" i="77" s="1"/>
  <c r="B8777" i="77" s="1"/>
  <c r="B8778" i="77" s="1"/>
  <c r="B8779" i="77" s="1"/>
  <c r="B8780" i="77" s="1"/>
  <c r="B8781" i="77" s="1"/>
  <c r="B8782" i="77" s="1"/>
  <c r="L24" i="77"/>
  <c r="R24" i="77" s="1"/>
  <c r="M24" i="77"/>
  <c r="N24" i="77"/>
  <c r="L25" i="77"/>
  <c r="M25" i="77"/>
  <c r="N25" i="77"/>
  <c r="K48" i="58"/>
  <c r="L48" i="58"/>
  <c r="M48" i="58"/>
  <c r="AC119" i="17"/>
  <c r="V119" i="17"/>
  <c r="U119" i="17"/>
  <c r="T119" i="17"/>
  <c r="AC96" i="17"/>
  <c r="V96" i="17"/>
  <c r="U96" i="17"/>
  <c r="T96" i="17"/>
  <c r="AC94" i="17"/>
  <c r="V94" i="17"/>
  <c r="U94" i="17"/>
  <c r="T94" i="17"/>
  <c r="AC92" i="17"/>
  <c r="V92" i="17"/>
  <c r="U92" i="17"/>
  <c r="T92" i="17"/>
  <c r="AC90" i="17"/>
  <c r="V90" i="17"/>
  <c r="U90" i="17"/>
  <c r="T90" i="17"/>
  <c r="AC88" i="17"/>
  <c r="V88" i="17"/>
  <c r="U88" i="17"/>
  <c r="T88" i="17"/>
  <c r="AC83" i="17"/>
  <c r="V83" i="17"/>
  <c r="U83" i="17"/>
  <c r="T83" i="17"/>
  <c r="R15" i="77" l="1"/>
  <c r="R10" i="77"/>
  <c r="R23" i="77"/>
  <c r="R14" i="77"/>
  <c r="W31" i="60"/>
  <c r="Y15" i="77"/>
  <c r="Y12" i="77"/>
  <c r="Y24" i="77"/>
  <c r="R13" i="77"/>
  <c r="Y23" i="77"/>
  <c r="Y25" i="77"/>
  <c r="Y16" i="77"/>
  <c r="Y14" i="77"/>
  <c r="R25" i="77"/>
  <c r="L27" i="77"/>
  <c r="R16" i="77"/>
  <c r="Y13" i="77"/>
  <c r="Y11" i="77"/>
  <c r="Q48" i="58"/>
  <c r="Z83" i="17"/>
  <c r="Z88" i="17"/>
  <c r="Z90" i="17"/>
  <c r="Z92" i="17"/>
  <c r="Z96" i="17"/>
  <c r="Z94" i="17"/>
  <c r="Z119" i="17"/>
  <c r="U169" i="58"/>
  <c r="N169" i="58"/>
  <c r="M169" i="58"/>
  <c r="L169" i="58"/>
  <c r="U168" i="58"/>
  <c r="N168" i="58"/>
  <c r="M168" i="58"/>
  <c r="L168" i="58"/>
  <c r="U251" i="61"/>
  <c r="N251" i="61"/>
  <c r="M251" i="61"/>
  <c r="L251" i="61"/>
  <c r="U250" i="61"/>
  <c r="N250" i="61"/>
  <c r="M250" i="61"/>
  <c r="L250" i="61"/>
  <c r="AT1099" i="14"/>
  <c r="AU1099" i="14" s="1"/>
  <c r="AV1099" i="14"/>
  <c r="AV1100" i="14" s="1"/>
  <c r="AX1099" i="14"/>
  <c r="AY1099" i="14"/>
  <c r="BB1099" i="14"/>
  <c r="BF1099" i="14"/>
  <c r="AT333" i="13"/>
  <c r="AU333" i="13" s="1"/>
  <c r="AV333" i="13"/>
  <c r="AX333" i="13"/>
  <c r="AY333" i="13"/>
  <c r="BF333" i="13"/>
  <c r="G8" i="13"/>
  <c r="H8" i="13" s="1"/>
  <c r="G838" i="13"/>
  <c r="H838" i="13" s="1"/>
  <c r="Z187" i="60"/>
  <c r="S187" i="60"/>
  <c r="R187" i="60"/>
  <c r="Q187" i="60"/>
  <c r="Z186" i="60"/>
  <c r="S186" i="60"/>
  <c r="R186" i="60"/>
  <c r="Q186" i="60"/>
  <c r="Z185" i="60"/>
  <c r="S185" i="60"/>
  <c r="R185" i="60"/>
  <c r="Q185" i="60"/>
  <c r="Z184" i="60"/>
  <c r="S184" i="60"/>
  <c r="R184" i="60"/>
  <c r="Q184" i="60"/>
  <c r="Z183" i="60"/>
  <c r="S183" i="60"/>
  <c r="R183" i="60"/>
  <c r="Q183" i="60"/>
  <c r="Z182" i="60"/>
  <c r="S182" i="60"/>
  <c r="R182" i="60"/>
  <c r="Q182" i="60"/>
  <c r="Z73" i="60"/>
  <c r="S73" i="60"/>
  <c r="R73" i="60"/>
  <c r="Q73" i="60"/>
  <c r="Z72" i="60"/>
  <c r="S72" i="60"/>
  <c r="R72" i="60"/>
  <c r="Q72" i="60"/>
  <c r="Z71" i="60"/>
  <c r="S71" i="60"/>
  <c r="R71" i="60"/>
  <c r="Q71" i="60"/>
  <c r="Z70" i="60"/>
  <c r="S70" i="60"/>
  <c r="R70" i="60"/>
  <c r="Q70" i="60"/>
  <c r="Z69" i="60"/>
  <c r="S69" i="60"/>
  <c r="R69" i="60"/>
  <c r="Q69" i="60"/>
  <c r="Z68" i="60"/>
  <c r="S68" i="60"/>
  <c r="R68" i="60"/>
  <c r="Q68" i="60"/>
  <c r="Z175" i="60"/>
  <c r="S175" i="60"/>
  <c r="R175" i="60"/>
  <c r="Q175" i="60"/>
  <c r="Z174" i="60"/>
  <c r="S174" i="60"/>
  <c r="R174" i="60"/>
  <c r="Q174" i="60"/>
  <c r="Z173" i="60"/>
  <c r="S173" i="60"/>
  <c r="R173" i="60"/>
  <c r="Q173" i="60"/>
  <c r="Z172" i="60"/>
  <c r="S172" i="60"/>
  <c r="R172" i="60"/>
  <c r="Q172" i="60"/>
  <c r="Z171" i="60"/>
  <c r="S171" i="60"/>
  <c r="R171" i="60"/>
  <c r="Q171" i="60"/>
  <c r="Z170" i="60"/>
  <c r="S170" i="60"/>
  <c r="R170" i="60"/>
  <c r="Q170" i="60"/>
  <c r="Z176" i="60"/>
  <c r="S176" i="60"/>
  <c r="R176" i="60"/>
  <c r="Q176" i="60"/>
  <c r="Z163" i="60"/>
  <c r="S163" i="60"/>
  <c r="R163" i="60"/>
  <c r="Q163" i="60"/>
  <c r="Z162" i="60"/>
  <c r="S162" i="60"/>
  <c r="R162" i="60"/>
  <c r="Q162" i="60"/>
  <c r="Z161" i="60"/>
  <c r="S161" i="60"/>
  <c r="R161" i="60"/>
  <c r="Q161" i="60"/>
  <c r="Z160" i="60"/>
  <c r="S160" i="60"/>
  <c r="R160" i="60"/>
  <c r="Q160" i="60"/>
  <c r="Z159" i="60"/>
  <c r="S159" i="60"/>
  <c r="R159" i="60"/>
  <c r="Q159" i="60"/>
  <c r="Z158" i="60"/>
  <c r="S158" i="60"/>
  <c r="R158" i="60"/>
  <c r="Q158" i="60"/>
  <c r="Z112" i="60"/>
  <c r="S112" i="60"/>
  <c r="R112" i="60"/>
  <c r="Q112" i="60"/>
  <c r="Z111" i="60"/>
  <c r="S111" i="60"/>
  <c r="R111" i="60"/>
  <c r="Q111" i="60"/>
  <c r="Z110" i="60"/>
  <c r="S110" i="60"/>
  <c r="R110" i="60"/>
  <c r="Q110" i="60"/>
  <c r="Z109" i="60"/>
  <c r="S109" i="60"/>
  <c r="R109" i="60"/>
  <c r="Q109" i="60"/>
  <c r="Z108" i="60"/>
  <c r="S108" i="60"/>
  <c r="R108" i="60"/>
  <c r="Q108" i="60"/>
  <c r="Z107" i="60"/>
  <c r="S107" i="60"/>
  <c r="R107" i="60"/>
  <c r="Q107" i="60"/>
  <c r="Z89" i="60"/>
  <c r="S89" i="60"/>
  <c r="R89" i="60"/>
  <c r="Q89" i="60"/>
  <c r="Z88" i="60"/>
  <c r="S88" i="60"/>
  <c r="R88" i="60"/>
  <c r="Q88" i="60"/>
  <c r="Z87" i="60"/>
  <c r="S87" i="60"/>
  <c r="R87" i="60"/>
  <c r="Q87" i="60"/>
  <c r="Z86" i="60"/>
  <c r="S86" i="60"/>
  <c r="R86" i="60"/>
  <c r="Q86" i="60"/>
  <c r="Z85" i="60"/>
  <c r="S85" i="60"/>
  <c r="R85" i="60"/>
  <c r="Q85" i="60"/>
  <c r="Z62" i="60"/>
  <c r="S62" i="60"/>
  <c r="R62" i="60"/>
  <c r="Q62" i="60"/>
  <c r="Z61" i="60"/>
  <c r="S61" i="60"/>
  <c r="R61" i="60"/>
  <c r="Q61" i="60"/>
  <c r="Z60" i="60"/>
  <c r="S60" i="60"/>
  <c r="R60" i="60"/>
  <c r="Q60" i="60"/>
  <c r="Z59" i="60"/>
  <c r="S59" i="60"/>
  <c r="R59" i="60"/>
  <c r="Q59" i="60"/>
  <c r="Z58" i="60"/>
  <c r="S58" i="60"/>
  <c r="R58" i="60"/>
  <c r="Q58" i="60"/>
  <c r="Z57" i="60"/>
  <c r="S57" i="60"/>
  <c r="R57" i="60"/>
  <c r="Q57" i="60"/>
  <c r="Z55" i="60"/>
  <c r="S55" i="60"/>
  <c r="R55" i="60"/>
  <c r="Q55" i="60"/>
  <c r="Z54" i="60"/>
  <c r="S54" i="60"/>
  <c r="R54" i="60"/>
  <c r="Q54" i="60"/>
  <c r="Z53" i="60"/>
  <c r="S53" i="60"/>
  <c r="R53" i="60"/>
  <c r="Q53" i="60"/>
  <c r="Z52" i="60"/>
  <c r="S52" i="60"/>
  <c r="R52" i="60"/>
  <c r="Q52" i="60"/>
  <c r="Z51" i="60"/>
  <c r="S51" i="60"/>
  <c r="R51" i="60"/>
  <c r="Q51" i="60"/>
  <c r="Z50" i="60"/>
  <c r="S50" i="60"/>
  <c r="R50" i="60"/>
  <c r="Q50" i="60"/>
  <c r="Q45" i="60"/>
  <c r="R45" i="60"/>
  <c r="S45" i="60"/>
  <c r="Z45" i="60"/>
  <c r="Z76" i="60"/>
  <c r="S76" i="60"/>
  <c r="R76" i="60"/>
  <c r="Q76" i="60"/>
  <c r="Z75" i="60"/>
  <c r="S75" i="60"/>
  <c r="R75" i="60"/>
  <c r="Q75" i="60"/>
  <c r="Q188" i="60"/>
  <c r="R188" i="60"/>
  <c r="S188" i="60"/>
  <c r="Z188" i="60"/>
  <c r="Z23" i="60"/>
  <c r="S23" i="60"/>
  <c r="R23" i="60"/>
  <c r="Q23" i="60"/>
  <c r="Z15" i="60"/>
  <c r="S15" i="60"/>
  <c r="R15" i="60"/>
  <c r="Q15" i="60"/>
  <c r="W87" i="60" l="1"/>
  <c r="W159" i="60"/>
  <c r="W163" i="60"/>
  <c r="W172" i="60"/>
  <c r="W68" i="60"/>
  <c r="W72" i="60"/>
  <c r="W86" i="60"/>
  <c r="W88" i="60"/>
  <c r="W107" i="60"/>
  <c r="W111" i="60"/>
  <c r="W71" i="60"/>
  <c r="W183" i="60"/>
  <c r="R168" i="58"/>
  <c r="R169" i="58"/>
  <c r="R250" i="61"/>
  <c r="R251" i="61"/>
  <c r="AW333" i="13"/>
  <c r="AW1099" i="14"/>
  <c r="AU1100" i="14"/>
  <c r="W185" i="60"/>
  <c r="W182" i="60"/>
  <c r="W184" i="60"/>
  <c r="W186" i="60"/>
  <c r="W187" i="60"/>
  <c r="W69" i="60"/>
  <c r="W73" i="60"/>
  <c r="W70" i="60"/>
  <c r="W170" i="60"/>
  <c r="W173" i="60"/>
  <c r="W171" i="60"/>
  <c r="W175" i="60"/>
  <c r="W174" i="60"/>
  <c r="W161" i="60"/>
  <c r="W176" i="60"/>
  <c r="W158" i="60"/>
  <c r="W160" i="60"/>
  <c r="W162" i="60"/>
  <c r="W108" i="60"/>
  <c r="W110" i="60"/>
  <c r="W112" i="60"/>
  <c r="W109" i="60"/>
  <c r="W85" i="60"/>
  <c r="W89" i="60"/>
  <c r="W58" i="60"/>
  <c r="W60" i="60"/>
  <c r="W54" i="60"/>
  <c r="W57" i="60"/>
  <c r="W59" i="60"/>
  <c r="W61" i="60"/>
  <c r="W62" i="60"/>
  <c r="W50" i="60"/>
  <c r="W51" i="60"/>
  <c r="W53" i="60"/>
  <c r="W55" i="60"/>
  <c r="W52" i="60"/>
  <c r="W45" i="60"/>
  <c r="W75" i="60"/>
  <c r="W76" i="60"/>
  <c r="AD188" i="60"/>
  <c r="W188" i="60"/>
  <c r="W23" i="60"/>
  <c r="W15" i="60"/>
  <c r="U252" i="61"/>
  <c r="T252" i="61"/>
  <c r="S252" i="61"/>
  <c r="U246" i="61"/>
  <c r="T246" i="61"/>
  <c r="S246" i="61"/>
  <c r="AF252" i="61"/>
  <c r="AF245" i="61"/>
  <c r="AB245" i="61"/>
  <c r="U245" i="61"/>
  <c r="T245" i="61"/>
  <c r="S245" i="61"/>
  <c r="AF244" i="61"/>
  <c r="AB244" i="61"/>
  <c r="U244" i="61"/>
  <c r="T244" i="61"/>
  <c r="S244" i="61"/>
  <c r="AF246" i="61" s="1"/>
  <c r="AF240" i="61"/>
  <c r="U240" i="61"/>
  <c r="T240" i="61"/>
  <c r="S240" i="61"/>
  <c r="X228" i="61"/>
  <c r="T228" i="61"/>
  <c r="M228" i="61"/>
  <c r="K228" i="61"/>
  <c r="X227" i="61"/>
  <c r="M227" i="61"/>
  <c r="K227" i="61"/>
  <c r="AF226" i="61"/>
  <c r="U226" i="61"/>
  <c r="T226" i="61"/>
  <c r="S226" i="61"/>
  <c r="AF225" i="61"/>
  <c r="U225" i="61"/>
  <c r="T225" i="61"/>
  <c r="S225" i="61"/>
  <c r="AB224" i="61"/>
  <c r="U224" i="61"/>
  <c r="T224" i="61"/>
  <c r="S224" i="61"/>
  <c r="AB223" i="61"/>
  <c r="U223" i="61"/>
  <c r="T223" i="61"/>
  <c r="S223" i="61"/>
  <c r="AB222" i="61"/>
  <c r="U222" i="61"/>
  <c r="T222" i="61"/>
  <c r="S222" i="61"/>
  <c r="AF220" i="61"/>
  <c r="U220" i="61"/>
  <c r="T220" i="61"/>
  <c r="S220" i="61"/>
  <c r="AF219" i="61"/>
  <c r="U219" i="61"/>
  <c r="T219" i="61"/>
  <c r="S219" i="61"/>
  <c r="AF218" i="61"/>
  <c r="U218" i="61"/>
  <c r="T218" i="61"/>
  <c r="S218" i="61"/>
  <c r="S143" i="58"/>
  <c r="T143" i="58"/>
  <c r="U143" i="58"/>
  <c r="AF143" i="58"/>
  <c r="BC333" i="13" l="1"/>
  <c r="Y222" i="61"/>
  <c r="Y245" i="61"/>
  <c r="BC1099" i="14"/>
  <c r="Y225" i="61"/>
  <c r="Y226" i="61"/>
  <c r="Y219" i="61"/>
  <c r="Y223" i="61"/>
  <c r="Y240" i="61"/>
  <c r="Y220" i="61"/>
  <c r="Y218" i="61"/>
  <c r="Y224" i="61"/>
  <c r="Y244" i="61"/>
  <c r="Y246" i="61"/>
  <c r="Y252" i="61"/>
  <c r="Y143" i="58"/>
  <c r="X87" i="61"/>
  <c r="T87" i="61"/>
  <c r="M87" i="61"/>
  <c r="K87" i="61"/>
  <c r="X73" i="61"/>
  <c r="T73" i="61"/>
  <c r="M73" i="61"/>
  <c r="K73" i="61"/>
  <c r="X72" i="61"/>
  <c r="M72" i="61"/>
  <c r="K72" i="61"/>
  <c r="T146" i="58"/>
  <c r="M146" i="58"/>
  <c r="L146" i="58"/>
  <c r="K146" i="58"/>
  <c r="M145" i="58"/>
  <c r="L145" i="58"/>
  <c r="K145" i="58"/>
  <c r="AF95" i="64"/>
  <c r="U95" i="64"/>
  <c r="T95" i="64"/>
  <c r="S95" i="64"/>
  <c r="T79" i="58"/>
  <c r="M79" i="58"/>
  <c r="L79" i="58"/>
  <c r="K79" i="58"/>
  <c r="AF19" i="17"/>
  <c r="U19" i="17"/>
  <c r="T19" i="17"/>
  <c r="S19" i="17"/>
  <c r="AF17" i="17"/>
  <c r="AB17" i="17"/>
  <c r="U17" i="17"/>
  <c r="U170" i="58"/>
  <c r="T170" i="58"/>
  <c r="S170" i="58"/>
  <c r="U165" i="58"/>
  <c r="T165" i="58"/>
  <c r="S165" i="58"/>
  <c r="U164" i="58"/>
  <c r="T164" i="58"/>
  <c r="S164" i="58"/>
  <c r="AF163" i="58"/>
  <c r="AB163" i="58"/>
  <c r="U163" i="58"/>
  <c r="T163" i="58"/>
  <c r="S163" i="58"/>
  <c r="AF170" i="58" s="1"/>
  <c r="AF162" i="58"/>
  <c r="AB162" i="58"/>
  <c r="U162" i="58"/>
  <c r="T162" i="58"/>
  <c r="S162" i="58"/>
  <c r="AF165" i="58" s="1"/>
  <c r="AF161" i="58"/>
  <c r="AB161" i="58"/>
  <c r="U161" i="58"/>
  <c r="T161" i="58"/>
  <c r="S161" i="58"/>
  <c r="AF164" i="58" s="1"/>
  <c r="AF157" i="58"/>
  <c r="U157" i="58"/>
  <c r="T157" i="58"/>
  <c r="S157" i="58"/>
  <c r="AF144" i="58"/>
  <c r="U144" i="58"/>
  <c r="T144" i="58"/>
  <c r="S144" i="58"/>
  <c r="AB142" i="58"/>
  <c r="U142" i="58"/>
  <c r="T142" i="58"/>
  <c r="S142" i="58"/>
  <c r="AB141" i="58"/>
  <c r="U141" i="58"/>
  <c r="T141" i="58"/>
  <c r="S141" i="58"/>
  <c r="AB140" i="58"/>
  <c r="U140" i="58"/>
  <c r="T140" i="58"/>
  <c r="S140" i="58"/>
  <c r="AF138" i="58"/>
  <c r="U138" i="58"/>
  <c r="T138" i="58"/>
  <c r="S138" i="58"/>
  <c r="AF137" i="58"/>
  <c r="U137" i="58"/>
  <c r="T137" i="58"/>
  <c r="S137" i="58"/>
  <c r="AF136" i="58"/>
  <c r="U136" i="58"/>
  <c r="T136" i="58"/>
  <c r="S136" i="58"/>
  <c r="AF135" i="58"/>
  <c r="U135" i="58"/>
  <c r="T135" i="58"/>
  <c r="S135" i="58"/>
  <c r="AF22" i="62"/>
  <c r="AB22" i="62"/>
  <c r="U22" i="62"/>
  <c r="T22" i="62"/>
  <c r="S22" i="62"/>
  <c r="AD84" i="64"/>
  <c r="W84" i="64"/>
  <c r="V84" i="64"/>
  <c r="U84" i="64"/>
  <c r="AD83" i="64"/>
  <c r="W83" i="64"/>
  <c r="V83" i="64"/>
  <c r="U83" i="64"/>
  <c r="AD82" i="64"/>
  <c r="W82" i="64"/>
  <c r="V82" i="64"/>
  <c r="U82" i="64"/>
  <c r="AD81" i="64"/>
  <c r="W81" i="64"/>
  <c r="V81" i="64"/>
  <c r="U81" i="64"/>
  <c r="AD80" i="64"/>
  <c r="W80" i="64"/>
  <c r="V80" i="64"/>
  <c r="U80" i="64"/>
  <c r="AD79" i="64"/>
  <c r="W79" i="64"/>
  <c r="V79" i="64"/>
  <c r="U79" i="64"/>
  <c r="AD78" i="64"/>
  <c r="W78" i="64"/>
  <c r="V78" i="64"/>
  <c r="U78" i="64"/>
  <c r="AD77" i="64"/>
  <c r="W77" i="64"/>
  <c r="V77" i="64"/>
  <c r="U77" i="64"/>
  <c r="AD76" i="64"/>
  <c r="W76" i="64"/>
  <c r="V76" i="64"/>
  <c r="U76" i="64"/>
  <c r="AD75" i="64"/>
  <c r="W75" i="64"/>
  <c r="V75" i="64"/>
  <c r="U75" i="64"/>
  <c r="AD74" i="64"/>
  <c r="W74" i="64"/>
  <c r="V74" i="64"/>
  <c r="U74" i="64"/>
  <c r="AD73" i="64"/>
  <c r="W73" i="64"/>
  <c r="V73" i="64"/>
  <c r="U73" i="64"/>
  <c r="AD72" i="64"/>
  <c r="W72" i="64"/>
  <c r="V72" i="64"/>
  <c r="U72" i="64"/>
  <c r="AD71" i="64"/>
  <c r="W71" i="64"/>
  <c r="V71" i="64"/>
  <c r="U71" i="64"/>
  <c r="AD70" i="64"/>
  <c r="W70" i="64"/>
  <c r="V70" i="64"/>
  <c r="U70" i="64"/>
  <c r="AD69" i="64"/>
  <c r="W69" i="64"/>
  <c r="V69" i="64"/>
  <c r="U69" i="64"/>
  <c r="AD68" i="64"/>
  <c r="W68" i="64"/>
  <c r="V68" i="64"/>
  <c r="U68" i="64"/>
  <c r="AD67" i="64"/>
  <c r="W67" i="64"/>
  <c r="V67" i="64"/>
  <c r="U67" i="64"/>
  <c r="AD66" i="64"/>
  <c r="W66" i="64"/>
  <c r="V66" i="64"/>
  <c r="U66" i="64"/>
  <c r="AD65" i="64"/>
  <c r="W65" i="64"/>
  <c r="V65" i="64"/>
  <c r="U65" i="64"/>
  <c r="AD64" i="64"/>
  <c r="W64" i="64"/>
  <c r="V64" i="64"/>
  <c r="U64" i="64"/>
  <c r="AD63" i="64"/>
  <c r="W63" i="64"/>
  <c r="V63" i="64"/>
  <c r="U63" i="64"/>
  <c r="AD62" i="64"/>
  <c r="W62" i="64"/>
  <c r="V62" i="64"/>
  <c r="U62" i="64"/>
  <c r="AD61" i="64"/>
  <c r="W61" i="64"/>
  <c r="V61" i="64"/>
  <c r="U61" i="64"/>
  <c r="AD60" i="64"/>
  <c r="W60" i="64"/>
  <c r="V60" i="64"/>
  <c r="U60" i="64"/>
  <c r="AH59" i="64"/>
  <c r="AD59" i="64"/>
  <c r="W59" i="64"/>
  <c r="V59" i="64"/>
  <c r="U59" i="64"/>
  <c r="AH58" i="64"/>
  <c r="AD58" i="64"/>
  <c r="W58" i="64"/>
  <c r="V58" i="64"/>
  <c r="U58" i="64"/>
  <c r="AD57" i="64"/>
  <c r="W57" i="64"/>
  <c r="V57" i="64"/>
  <c r="U57" i="64"/>
  <c r="AD56" i="64"/>
  <c r="W56" i="64"/>
  <c r="V56" i="64"/>
  <c r="U56" i="64"/>
  <c r="AH55" i="64"/>
  <c r="AD55" i="64"/>
  <c r="W55" i="64"/>
  <c r="V55" i="64"/>
  <c r="U55" i="64"/>
  <c r="AH54" i="64"/>
  <c r="AD54" i="64"/>
  <c r="W54" i="64"/>
  <c r="V54" i="64"/>
  <c r="U54" i="64"/>
  <c r="AH53" i="64"/>
  <c r="AD53" i="64"/>
  <c r="W53" i="64"/>
  <c r="V53" i="64"/>
  <c r="U53" i="64"/>
  <c r="AH52" i="64"/>
  <c r="AD52" i="64"/>
  <c r="W52" i="64"/>
  <c r="V52" i="64"/>
  <c r="U52" i="64"/>
  <c r="AD51" i="64"/>
  <c r="W51" i="64"/>
  <c r="V51" i="64"/>
  <c r="U51" i="64"/>
  <c r="AD50" i="64"/>
  <c r="W50" i="64"/>
  <c r="V50" i="64"/>
  <c r="U50" i="64"/>
  <c r="AH49" i="64"/>
  <c r="AD49" i="64"/>
  <c r="W49" i="64"/>
  <c r="V49" i="64"/>
  <c r="U49" i="64"/>
  <c r="AH48" i="64"/>
  <c r="AD48" i="64"/>
  <c r="W48" i="64"/>
  <c r="V48" i="64"/>
  <c r="U48" i="64"/>
  <c r="AH47" i="64"/>
  <c r="AD47" i="64"/>
  <c r="W47" i="64"/>
  <c r="V47" i="64"/>
  <c r="U47" i="64"/>
  <c r="AH46" i="64"/>
  <c r="AD46" i="64"/>
  <c r="W46" i="64"/>
  <c r="V46" i="64"/>
  <c r="U46" i="64"/>
  <c r="AD45" i="64"/>
  <c r="W45" i="64"/>
  <c r="V45" i="64"/>
  <c r="U45" i="64"/>
  <c r="AD44" i="64"/>
  <c r="W44" i="64"/>
  <c r="V44" i="64"/>
  <c r="U44" i="64"/>
  <c r="AH43" i="64"/>
  <c r="AD43" i="64"/>
  <c r="W43" i="64"/>
  <c r="V43" i="64"/>
  <c r="U43" i="64"/>
  <c r="AH42" i="64"/>
  <c r="AD42" i="64"/>
  <c r="W42" i="64"/>
  <c r="V42" i="64"/>
  <c r="U42" i="64"/>
  <c r="AH41" i="64"/>
  <c r="AD41" i="64"/>
  <c r="W41" i="64"/>
  <c r="V41" i="64"/>
  <c r="U41" i="64"/>
  <c r="AH40" i="64"/>
  <c r="AD40" i="64"/>
  <c r="W40" i="64"/>
  <c r="V40" i="64"/>
  <c r="U40" i="64"/>
  <c r="AD39" i="64"/>
  <c r="W39" i="64"/>
  <c r="V39" i="64"/>
  <c r="U39" i="64"/>
  <c r="AD38" i="64"/>
  <c r="W38" i="64"/>
  <c r="V38" i="64"/>
  <c r="U38" i="64"/>
  <c r="AH37" i="64"/>
  <c r="AD37" i="64"/>
  <c r="W37" i="64"/>
  <c r="V37" i="64"/>
  <c r="U37" i="64"/>
  <c r="AH36" i="64"/>
  <c r="AD36" i="64"/>
  <c r="W36" i="64"/>
  <c r="V36" i="64"/>
  <c r="U36" i="64"/>
  <c r="AH35" i="64"/>
  <c r="AD35" i="64"/>
  <c r="W35" i="64"/>
  <c r="V35" i="64"/>
  <c r="U35" i="64"/>
  <c r="AH34" i="64"/>
  <c r="AD34" i="64"/>
  <c r="W34" i="64"/>
  <c r="V34" i="64"/>
  <c r="U34" i="64"/>
  <c r="AD33" i="64"/>
  <c r="W33" i="64"/>
  <c r="V33" i="64"/>
  <c r="U33" i="64"/>
  <c r="AD32" i="64"/>
  <c r="W32" i="64"/>
  <c r="V32" i="64"/>
  <c r="U32" i="64"/>
  <c r="AH31" i="64"/>
  <c r="AD31" i="64"/>
  <c r="W31" i="64"/>
  <c r="V31" i="64"/>
  <c r="U31" i="64"/>
  <c r="AH30" i="64"/>
  <c r="AD30" i="64"/>
  <c r="W30" i="64"/>
  <c r="V30" i="64"/>
  <c r="U30" i="64"/>
  <c r="W21" i="1"/>
  <c r="P21" i="1"/>
  <c r="O21" i="1"/>
  <c r="N21" i="1"/>
  <c r="Q145" i="58" l="1"/>
  <c r="AA54" i="64"/>
  <c r="AA63" i="64"/>
  <c r="AA65" i="64"/>
  <c r="AA71" i="64"/>
  <c r="AA62" i="64"/>
  <c r="AA64" i="64"/>
  <c r="AA70" i="64"/>
  <c r="Y95" i="64"/>
  <c r="AA51" i="64"/>
  <c r="AA58" i="64"/>
  <c r="Y22" i="62"/>
  <c r="Q146" i="58"/>
  <c r="Y165" i="58"/>
  <c r="Q79" i="58"/>
  <c r="Y170" i="58"/>
  <c r="Y17" i="17"/>
  <c r="Y19" i="17"/>
  <c r="Y135" i="58"/>
  <c r="Y142" i="58"/>
  <c r="Y138" i="58"/>
  <c r="Y141" i="58"/>
  <c r="Y157" i="58"/>
  <c r="Y164" i="58"/>
  <c r="Y161" i="58"/>
  <c r="Y136" i="58"/>
  <c r="Y137" i="58"/>
  <c r="Y140" i="58"/>
  <c r="Y163" i="58"/>
  <c r="Y144" i="58"/>
  <c r="Y162" i="58"/>
  <c r="AA73" i="64"/>
  <c r="AA72" i="64"/>
  <c r="AA31" i="64"/>
  <c r="AA43" i="64"/>
  <c r="AA35" i="64"/>
  <c r="AA47" i="64"/>
  <c r="AA50" i="64"/>
  <c r="AA83" i="64"/>
  <c r="AA34" i="64"/>
  <c r="AA39" i="64"/>
  <c r="AA46" i="64"/>
  <c r="AA80" i="64"/>
  <c r="AA38" i="64"/>
  <c r="AA55" i="64"/>
  <c r="AA30" i="64"/>
  <c r="AA42" i="64"/>
  <c r="AA59" i="64"/>
  <c r="AA82" i="64"/>
  <c r="AA84" i="64"/>
  <c r="AA81" i="64"/>
  <c r="AA57" i="64"/>
  <c r="AA40" i="64"/>
  <c r="AA66" i="64"/>
  <c r="AA56" i="64"/>
  <c r="AA33" i="64"/>
  <c r="AA48" i="64"/>
  <c r="AA53" i="64"/>
  <c r="AA52" i="64"/>
  <c r="AA60" i="64"/>
  <c r="AA75" i="64"/>
  <c r="AA77" i="64"/>
  <c r="AA79" i="64"/>
  <c r="AA36" i="64"/>
  <c r="AA41" i="64"/>
  <c r="AA44" i="64"/>
  <c r="AA49" i="64"/>
  <c r="AA68" i="64"/>
  <c r="AA61" i="64"/>
  <c r="AA74" i="64"/>
  <c r="AA76" i="64"/>
  <c r="AA78" i="64"/>
  <c r="AA45" i="64"/>
  <c r="AA67" i="64"/>
  <c r="AA69" i="64"/>
  <c r="AA32" i="64"/>
  <c r="AA37" i="64"/>
  <c r="T21" i="1"/>
  <c r="T120" i="58"/>
  <c r="T119" i="58"/>
  <c r="AB13" i="64" l="1"/>
  <c r="O49" i="62"/>
  <c r="P49" i="62"/>
  <c r="Q49" i="62"/>
  <c r="W23" i="1"/>
  <c r="AB144" i="64" l="1"/>
  <c r="U258" i="61" l="1"/>
  <c r="U257" i="61"/>
  <c r="BF1495" i="14" l="1"/>
  <c r="BF1494" i="14"/>
  <c r="BF1493" i="14"/>
  <c r="BF1492" i="14"/>
  <c r="BF1491" i="14"/>
  <c r="BF1490" i="14"/>
  <c r="BF1489" i="14"/>
  <c r="BF1488" i="14"/>
  <c r="BF1487" i="14"/>
  <c r="BF1486" i="14"/>
  <c r="BF1485" i="14"/>
  <c r="BF1484" i="14"/>
  <c r="BF1483" i="14"/>
  <c r="BF1482" i="14"/>
  <c r="BF1481" i="14"/>
  <c r="BF1480" i="14"/>
  <c r="BF1479" i="14"/>
  <c r="BF1478" i="14"/>
  <c r="BF1477" i="14"/>
  <c r="BF1476" i="14"/>
  <c r="BF1475" i="14"/>
  <c r="BF1474" i="14"/>
  <c r="BF1473" i="14"/>
  <c r="BF1472" i="14"/>
  <c r="BF1471" i="14"/>
  <c r="BF1470" i="14"/>
  <c r="BF1469" i="14"/>
  <c r="BF1468" i="14"/>
  <c r="BF1467" i="14"/>
  <c r="BF1466" i="14"/>
  <c r="BF1465" i="14"/>
  <c r="BF1464" i="14"/>
  <c r="BF1463" i="14"/>
  <c r="BF1462" i="14"/>
  <c r="BF1461" i="14"/>
  <c r="BF1459" i="14"/>
  <c r="BF1458" i="14"/>
  <c r="BF1457" i="14"/>
  <c r="BF1456" i="14"/>
  <c r="BF1455" i="14"/>
  <c r="BF1454" i="14"/>
  <c r="BF1453" i="14"/>
  <c r="BF1452" i="14"/>
  <c r="BF1451" i="14"/>
  <c r="BF1450" i="14"/>
  <c r="BF1449" i="14"/>
  <c r="BF1448" i="14"/>
  <c r="BF1447" i="14"/>
  <c r="BF1446" i="14"/>
  <c r="BF1445" i="14"/>
  <c r="BF1444" i="14"/>
  <c r="BF1443" i="14"/>
  <c r="BF1442" i="14"/>
  <c r="BF1441" i="14"/>
  <c r="BF1440" i="14"/>
  <c r="BF1439" i="14"/>
  <c r="BF1438" i="14"/>
  <c r="BF1437" i="14"/>
  <c r="BF1436" i="14"/>
  <c r="BF1435" i="14"/>
  <c r="BF1434" i="14"/>
  <c r="BF1433" i="14"/>
  <c r="BF1432" i="14"/>
  <c r="BF1431" i="14"/>
  <c r="BF1430" i="14"/>
  <c r="BF1429" i="14"/>
  <c r="BF1428" i="14"/>
  <c r="BF1427" i="14"/>
  <c r="BF1426" i="14"/>
  <c r="BF1425" i="14"/>
  <c r="BF1423" i="14"/>
  <c r="BF1422" i="14"/>
  <c r="BF1421" i="14"/>
  <c r="BF1420" i="14"/>
  <c r="BF1419" i="14"/>
  <c r="BF1418" i="14"/>
  <c r="BF1417" i="14"/>
  <c r="BF1416" i="14"/>
  <c r="BF1415" i="14"/>
  <c r="BF1414" i="14"/>
  <c r="BF1413" i="14"/>
  <c r="BF1412" i="14"/>
  <c r="BF1411" i="14"/>
  <c r="BF1410" i="14"/>
  <c r="BF1409" i="14"/>
  <c r="BF1408" i="14"/>
  <c r="BF1407" i="14"/>
  <c r="BF1406" i="14"/>
  <c r="BF1405" i="14"/>
  <c r="BF1404" i="14"/>
  <c r="BF1403" i="14"/>
  <c r="BF1402" i="14"/>
  <c r="BF1401" i="14"/>
  <c r="BF1400" i="14"/>
  <c r="BF1399" i="14"/>
  <c r="BF1398" i="14"/>
  <c r="BF1397" i="14"/>
  <c r="BF1396" i="14"/>
  <c r="BF1395" i="14"/>
  <c r="BF1394" i="14"/>
  <c r="BF1393" i="14"/>
  <c r="BF1392" i="14"/>
  <c r="BF1391" i="14"/>
  <c r="BF1390" i="14"/>
  <c r="BF1389" i="14"/>
  <c r="BF1387" i="14"/>
  <c r="BF1386" i="14"/>
  <c r="BF1385" i="14"/>
  <c r="BF1384" i="14"/>
  <c r="BF1383" i="14"/>
  <c r="BF1382" i="14"/>
  <c r="BF1381" i="14"/>
  <c r="BF1380" i="14"/>
  <c r="BF1379" i="14"/>
  <c r="BF1378" i="14"/>
  <c r="BF1377" i="14"/>
  <c r="BF1376" i="14"/>
  <c r="BF1375" i="14"/>
  <c r="BF1374" i="14"/>
  <c r="BF1373" i="14"/>
  <c r="BF1372" i="14"/>
  <c r="BF1371" i="14"/>
  <c r="BF1370" i="14"/>
  <c r="BF1369" i="14"/>
  <c r="BF1368" i="14"/>
  <c r="BF1367" i="14"/>
  <c r="BF1366" i="14"/>
  <c r="BF1365" i="14"/>
  <c r="BF1364" i="14"/>
  <c r="BF1363" i="14"/>
  <c r="BF1362" i="14"/>
  <c r="BF1361" i="14"/>
  <c r="BF1360" i="14"/>
  <c r="BF1359" i="14"/>
  <c r="BF1358" i="14"/>
  <c r="BF1357" i="14"/>
  <c r="BF1356" i="14"/>
  <c r="BF1355" i="14"/>
  <c r="BF1354" i="14"/>
  <c r="BF1353" i="14"/>
  <c r="BF1351" i="14"/>
  <c r="BF1350" i="14"/>
  <c r="BF1349" i="14"/>
  <c r="BF1348" i="14"/>
  <c r="BF1347" i="14"/>
  <c r="BF1346" i="14"/>
  <c r="BF1345" i="14"/>
  <c r="BF1344" i="14"/>
  <c r="BF1343" i="14"/>
  <c r="BF1342" i="14"/>
  <c r="BF1341" i="14"/>
  <c r="BF1340" i="14"/>
  <c r="BF1339" i="14"/>
  <c r="BF1338" i="14"/>
  <c r="BF1337" i="14"/>
  <c r="BF1336" i="14"/>
  <c r="BF1335" i="14"/>
  <c r="BF1334" i="14"/>
  <c r="BF1333" i="14"/>
  <c r="BF1332" i="14"/>
  <c r="BF1331" i="14"/>
  <c r="BF1330" i="14"/>
  <c r="BF1329" i="14"/>
  <c r="BF1328" i="14"/>
  <c r="BF1327" i="14"/>
  <c r="BF1326" i="14"/>
  <c r="BF1325" i="14"/>
  <c r="BF1324" i="14"/>
  <c r="BF1323" i="14"/>
  <c r="BF1322" i="14"/>
  <c r="BF1321" i="14"/>
  <c r="BF1320" i="14"/>
  <c r="BF1319" i="14"/>
  <c r="BF1318" i="14"/>
  <c r="BF1317" i="14"/>
  <c r="BF1315" i="14"/>
  <c r="BF1314" i="14"/>
  <c r="BF1313" i="14"/>
  <c r="BF1312" i="14"/>
  <c r="BF1311" i="14"/>
  <c r="BF1310" i="14"/>
  <c r="BF1309" i="14"/>
  <c r="BF1308" i="14"/>
  <c r="BF1307" i="14"/>
  <c r="BF1306" i="14"/>
  <c r="BF1305" i="14"/>
  <c r="BF1304" i="14"/>
  <c r="BF1303" i="14"/>
  <c r="BF1302" i="14"/>
  <c r="BF1301" i="14"/>
  <c r="BF1300" i="14"/>
  <c r="BF1299" i="14"/>
  <c r="BF1298" i="14"/>
  <c r="BF1297" i="14"/>
  <c r="BF1296" i="14"/>
  <c r="BF1295" i="14"/>
  <c r="BF1294" i="14"/>
  <c r="BF1293" i="14"/>
  <c r="BF1292" i="14"/>
  <c r="BF1291" i="14"/>
  <c r="BF1290" i="14"/>
  <c r="BF1289" i="14"/>
  <c r="BF1288" i="14"/>
  <c r="BF1287" i="14"/>
  <c r="BF1286" i="14"/>
  <c r="BF1285" i="14"/>
  <c r="BF1284" i="14"/>
  <c r="BF1283" i="14"/>
  <c r="BF1282" i="14"/>
  <c r="BF1281" i="14"/>
  <c r="BF1279" i="14"/>
  <c r="BF1278" i="14"/>
  <c r="BF1277" i="14"/>
  <c r="BF1276" i="14"/>
  <c r="BF1275" i="14"/>
  <c r="BF1274" i="14"/>
  <c r="BF1273" i="14"/>
  <c r="BF1272" i="14"/>
  <c r="BF1271" i="14"/>
  <c r="BF1270" i="14"/>
  <c r="BF1269" i="14"/>
  <c r="BF1268" i="14"/>
  <c r="BF1267" i="14"/>
  <c r="BF1266" i="14"/>
  <c r="BF1265" i="14"/>
  <c r="BF1264" i="14"/>
  <c r="BF1263" i="14"/>
  <c r="BF1262" i="14"/>
  <c r="BF1261" i="14"/>
  <c r="BF1260" i="14"/>
  <c r="BF1259" i="14"/>
  <c r="BF1258" i="14"/>
  <c r="BF1257" i="14"/>
  <c r="BF1256" i="14"/>
  <c r="BF1255" i="14"/>
  <c r="BF1254" i="14"/>
  <c r="BF1253" i="14"/>
  <c r="BF1252" i="14"/>
  <c r="BF1251" i="14"/>
  <c r="BF1250" i="14"/>
  <c r="BF1249" i="14"/>
  <c r="BF1248" i="14"/>
  <c r="BF1247" i="14"/>
  <c r="BF1246" i="14"/>
  <c r="BF1245" i="14"/>
  <c r="BF1242" i="14"/>
  <c r="BF1241" i="14"/>
  <c r="BF1240" i="14"/>
  <c r="BF1239" i="14"/>
  <c r="BF1238" i="14"/>
  <c r="BF1237" i="14"/>
  <c r="BF1236" i="14"/>
  <c r="BF1235" i="14"/>
  <c r="BF1234" i="14"/>
  <c r="BF1233" i="14"/>
  <c r="BF1232" i="14"/>
  <c r="BF1231" i="14"/>
  <c r="BF1230" i="14"/>
  <c r="BF1229" i="14"/>
  <c r="BF1228" i="14"/>
  <c r="BF1227" i="14"/>
  <c r="BF1226" i="14"/>
  <c r="BF1225" i="14"/>
  <c r="BF1224" i="14"/>
  <c r="BF1223" i="14"/>
  <c r="BF1222" i="14"/>
  <c r="BF1221" i="14"/>
  <c r="BF1220" i="14"/>
  <c r="BF1219" i="14"/>
  <c r="BF1218" i="14"/>
  <c r="BF1217" i="14"/>
  <c r="BF1216" i="14"/>
  <c r="BF1215" i="14"/>
  <c r="BF1214" i="14"/>
  <c r="BF1213" i="14"/>
  <c r="BF1212" i="14"/>
  <c r="BF1211" i="14"/>
  <c r="BF1210" i="14"/>
  <c r="BF1209" i="14"/>
  <c r="BF1208" i="14"/>
  <c r="BF1206" i="14"/>
  <c r="BF1205" i="14"/>
  <c r="BF1204" i="14"/>
  <c r="BF1203" i="14"/>
  <c r="BF1202" i="14"/>
  <c r="BF1201" i="14"/>
  <c r="BF1200" i="14"/>
  <c r="BF1199" i="14"/>
  <c r="BF1198" i="14"/>
  <c r="BF1197" i="14"/>
  <c r="BF1196" i="14"/>
  <c r="BF1195" i="14"/>
  <c r="BF1194" i="14"/>
  <c r="BF1193" i="14"/>
  <c r="BF1192" i="14"/>
  <c r="BF1191" i="14"/>
  <c r="BF1190" i="14"/>
  <c r="BF1189" i="14"/>
  <c r="BF1188" i="14"/>
  <c r="BF1187" i="14"/>
  <c r="BF1186" i="14"/>
  <c r="BF1185" i="14"/>
  <c r="BF1184" i="14"/>
  <c r="BF1183" i="14"/>
  <c r="BF1182" i="14"/>
  <c r="BF1181" i="14"/>
  <c r="BF1180" i="14"/>
  <c r="BF1179" i="14"/>
  <c r="BF1178" i="14"/>
  <c r="BF1177" i="14"/>
  <c r="BF1176" i="14"/>
  <c r="BF1175" i="14"/>
  <c r="BF1174" i="14"/>
  <c r="BF1173" i="14"/>
  <c r="BF1172" i="14"/>
  <c r="BF1169" i="14"/>
  <c r="BF1168" i="14"/>
  <c r="BF1167" i="14"/>
  <c r="BF1166" i="14"/>
  <c r="BF1165" i="14"/>
  <c r="BF1164" i="14"/>
  <c r="BF1163" i="14"/>
  <c r="BF1162" i="14"/>
  <c r="BF1161" i="14"/>
  <c r="BF1160" i="14"/>
  <c r="BF1159" i="14"/>
  <c r="BF1158" i="14"/>
  <c r="BF1157" i="14"/>
  <c r="BF1156" i="14"/>
  <c r="BF1155" i="14"/>
  <c r="BF1154" i="14"/>
  <c r="BF1153" i="14"/>
  <c r="BF1152" i="14"/>
  <c r="BF1151" i="14"/>
  <c r="BF1150" i="14"/>
  <c r="BF1149" i="14"/>
  <c r="BF1148" i="14"/>
  <c r="BF1147" i="14"/>
  <c r="BF1146" i="14"/>
  <c r="BF1145" i="14"/>
  <c r="BF1144" i="14"/>
  <c r="BF1143" i="14"/>
  <c r="BF1142" i="14"/>
  <c r="BF1141" i="14"/>
  <c r="BF1140" i="14"/>
  <c r="BF1139" i="14"/>
  <c r="BF1138" i="14"/>
  <c r="BF1137" i="14"/>
  <c r="BF1136" i="14"/>
  <c r="BF1135" i="14"/>
  <c r="BF1133" i="14"/>
  <c r="BF1132" i="14"/>
  <c r="BF1131" i="14"/>
  <c r="BF1130" i="14"/>
  <c r="BF1129" i="14"/>
  <c r="BF1128" i="14"/>
  <c r="BF1127" i="14"/>
  <c r="BF1126" i="14"/>
  <c r="BF1125" i="14"/>
  <c r="BF1124" i="14"/>
  <c r="BF1123" i="14"/>
  <c r="BF1122" i="14"/>
  <c r="BF1121" i="14"/>
  <c r="BF1120" i="14"/>
  <c r="BF1119" i="14"/>
  <c r="BF1118" i="14"/>
  <c r="BF1117" i="14"/>
  <c r="BF1116" i="14"/>
  <c r="BF1115" i="14"/>
  <c r="BF1114" i="14"/>
  <c r="BF1113" i="14"/>
  <c r="BF1112" i="14"/>
  <c r="BF1111" i="14"/>
  <c r="BF1110" i="14"/>
  <c r="BF1109" i="14"/>
  <c r="BF1108" i="14"/>
  <c r="BF1107" i="14"/>
  <c r="BF1106" i="14"/>
  <c r="BF1105" i="14"/>
  <c r="BF1104" i="14"/>
  <c r="BF1103" i="14"/>
  <c r="BF1102" i="14"/>
  <c r="BF1101" i="14"/>
  <c r="BF1100" i="14"/>
  <c r="BF1097" i="14"/>
  <c r="BF1096" i="14"/>
  <c r="BF1095" i="14"/>
  <c r="BF1094" i="14"/>
  <c r="BF1093" i="14"/>
  <c r="BF1092" i="14"/>
  <c r="BF1091" i="14"/>
  <c r="BF1090" i="14"/>
  <c r="BF1089" i="14"/>
  <c r="BF1088" i="14"/>
  <c r="BF1087" i="14"/>
  <c r="BF1086" i="14"/>
  <c r="BF1085" i="14"/>
  <c r="BF1084" i="14"/>
  <c r="BF1083" i="14"/>
  <c r="BF1082" i="14"/>
  <c r="BF1081" i="14"/>
  <c r="BF1080" i="14"/>
  <c r="BF1079" i="14"/>
  <c r="BF1078" i="14"/>
  <c r="BF1077" i="14"/>
  <c r="BF1076" i="14"/>
  <c r="BF1075" i="14"/>
  <c r="BF1074" i="14"/>
  <c r="BF1073" i="14"/>
  <c r="BF1072" i="14"/>
  <c r="BF1071" i="14"/>
  <c r="BF1070" i="14"/>
  <c r="BF1069" i="14"/>
  <c r="BF1068" i="14"/>
  <c r="BF1067" i="14"/>
  <c r="BF1066" i="14"/>
  <c r="BF1065" i="14"/>
  <c r="BF1064" i="14"/>
  <c r="BF1063" i="14"/>
  <c r="BF1057" i="14"/>
  <c r="BF1056" i="14"/>
  <c r="BF1055" i="14"/>
  <c r="BF1054" i="14"/>
  <c r="BF1053" i="14"/>
  <c r="BF1052" i="14"/>
  <c r="BF1051" i="14"/>
  <c r="BF1050" i="14"/>
  <c r="BF1049" i="14"/>
  <c r="BF1048" i="14"/>
  <c r="BF1047" i="14"/>
  <c r="BF1046" i="14"/>
  <c r="BF1045" i="14"/>
  <c r="BF1044" i="14"/>
  <c r="BF1043" i="14"/>
  <c r="BF1042" i="14"/>
  <c r="BF1041" i="14"/>
  <c r="BF1040" i="14"/>
  <c r="BF1039" i="14"/>
  <c r="BF1038" i="14"/>
  <c r="BF1037" i="14"/>
  <c r="BF1036" i="14"/>
  <c r="BF1035" i="14"/>
  <c r="BF1034" i="14"/>
  <c r="BF1033" i="14"/>
  <c r="BF1032" i="14"/>
  <c r="BF1031" i="14"/>
  <c r="BF1030" i="14"/>
  <c r="BF1029" i="14"/>
  <c r="BF1028" i="14"/>
  <c r="BF1027" i="14"/>
  <c r="BF1026" i="14"/>
  <c r="BF1025" i="14"/>
  <c r="BF1024" i="14"/>
  <c r="BF1023" i="14"/>
  <c r="BF1021" i="14"/>
  <c r="BF1020" i="14"/>
  <c r="BF1019" i="14"/>
  <c r="BF1018" i="14"/>
  <c r="BF1017" i="14"/>
  <c r="BF1016" i="14"/>
  <c r="BF1015" i="14"/>
  <c r="BF1014" i="14"/>
  <c r="BF1013" i="14"/>
  <c r="BF1012" i="14"/>
  <c r="BF1011" i="14"/>
  <c r="BF1010" i="14"/>
  <c r="BF1009" i="14"/>
  <c r="BF1008" i="14"/>
  <c r="BF1007" i="14"/>
  <c r="BF1006" i="14"/>
  <c r="BF1005" i="14"/>
  <c r="BF1004" i="14"/>
  <c r="BF1003" i="14"/>
  <c r="BF1002" i="14"/>
  <c r="BF1001" i="14"/>
  <c r="BF1000" i="14"/>
  <c r="BF999" i="14"/>
  <c r="BF998" i="14"/>
  <c r="BF997" i="14"/>
  <c r="BF996" i="14"/>
  <c r="BF995" i="14"/>
  <c r="BF994" i="14"/>
  <c r="BF993" i="14"/>
  <c r="BF992" i="14"/>
  <c r="BF991" i="14"/>
  <c r="BF990" i="14"/>
  <c r="BF989" i="14"/>
  <c r="BF988" i="14"/>
  <c r="BF987" i="14"/>
  <c r="BF985" i="14"/>
  <c r="BF984" i="14"/>
  <c r="BF983" i="14"/>
  <c r="BF982" i="14"/>
  <c r="BF981" i="14"/>
  <c r="BF980" i="14"/>
  <c r="BF979" i="14"/>
  <c r="BF978" i="14"/>
  <c r="BF977" i="14"/>
  <c r="BF976" i="14"/>
  <c r="BF975" i="14"/>
  <c r="BF974" i="14"/>
  <c r="BF973" i="14"/>
  <c r="BF972" i="14"/>
  <c r="BF971" i="14"/>
  <c r="BF970" i="14"/>
  <c r="BF969" i="14"/>
  <c r="BF968" i="14"/>
  <c r="BF967" i="14"/>
  <c r="BF966" i="14"/>
  <c r="BF965" i="14"/>
  <c r="BF964" i="14"/>
  <c r="BF963" i="14"/>
  <c r="BF962" i="14"/>
  <c r="BF961" i="14"/>
  <c r="BF960" i="14"/>
  <c r="BF959" i="14"/>
  <c r="BF958" i="14"/>
  <c r="BF957" i="14"/>
  <c r="BF956" i="14"/>
  <c r="BF955" i="14"/>
  <c r="BF954" i="14"/>
  <c r="BF953" i="14"/>
  <c r="BF952" i="14"/>
  <c r="BF951" i="14"/>
  <c r="BF949" i="14"/>
  <c r="BF948" i="14"/>
  <c r="BF947" i="14"/>
  <c r="BF946" i="14"/>
  <c r="BF945" i="14"/>
  <c r="BF944" i="14"/>
  <c r="BF943" i="14"/>
  <c r="BF942" i="14"/>
  <c r="BF941" i="14"/>
  <c r="BF940" i="14"/>
  <c r="BF939" i="14"/>
  <c r="BF938" i="14"/>
  <c r="BF937" i="14"/>
  <c r="BF936" i="14"/>
  <c r="BF935" i="14"/>
  <c r="BF934" i="14"/>
  <c r="BF933" i="14"/>
  <c r="BF932" i="14"/>
  <c r="BF931" i="14"/>
  <c r="BF930" i="14"/>
  <c r="BF929" i="14"/>
  <c r="BF928" i="14"/>
  <c r="BF927" i="14"/>
  <c r="BF926" i="14"/>
  <c r="BF925" i="14"/>
  <c r="BF924" i="14"/>
  <c r="BF923" i="14"/>
  <c r="BF922" i="14"/>
  <c r="BF921" i="14"/>
  <c r="BF920" i="14"/>
  <c r="BF919" i="14"/>
  <c r="BF918" i="14"/>
  <c r="BF917" i="14"/>
  <c r="BF916" i="14"/>
  <c r="BF915" i="14"/>
  <c r="BF913" i="14"/>
  <c r="BF912" i="14"/>
  <c r="BF911" i="14"/>
  <c r="BF910" i="14"/>
  <c r="BF909" i="14"/>
  <c r="BF908" i="14"/>
  <c r="BF907" i="14"/>
  <c r="BF906" i="14"/>
  <c r="BF905" i="14"/>
  <c r="BF904" i="14"/>
  <c r="BF903" i="14"/>
  <c r="BF902" i="14"/>
  <c r="BF901" i="14"/>
  <c r="BF900" i="14"/>
  <c r="BF899" i="14"/>
  <c r="BF898" i="14"/>
  <c r="BF897" i="14"/>
  <c r="BF896" i="14"/>
  <c r="BF895" i="14"/>
  <c r="BF894" i="14"/>
  <c r="BF893" i="14"/>
  <c r="BF892" i="14"/>
  <c r="BF891" i="14"/>
  <c r="BF890" i="14"/>
  <c r="BF889" i="14"/>
  <c r="BF888" i="14"/>
  <c r="BF887" i="14"/>
  <c r="BF886" i="14"/>
  <c r="BF885" i="14"/>
  <c r="BF884" i="14"/>
  <c r="BF883" i="14"/>
  <c r="BF882" i="14"/>
  <c r="BF881" i="14"/>
  <c r="BF880" i="14"/>
  <c r="BF879" i="14"/>
  <c r="BF877" i="14"/>
  <c r="BF876" i="14"/>
  <c r="BF875" i="14"/>
  <c r="BF874" i="14"/>
  <c r="BF873" i="14"/>
  <c r="BF872" i="14"/>
  <c r="BF871" i="14"/>
  <c r="BF870" i="14"/>
  <c r="BF869" i="14"/>
  <c r="BF868" i="14"/>
  <c r="BF867" i="14"/>
  <c r="BF866" i="14"/>
  <c r="BF865" i="14"/>
  <c r="BF864" i="14"/>
  <c r="BF863" i="14"/>
  <c r="BF862" i="14"/>
  <c r="BF861" i="14"/>
  <c r="BF860" i="14"/>
  <c r="BF859" i="14"/>
  <c r="BF858" i="14"/>
  <c r="BF857" i="14"/>
  <c r="BF856" i="14"/>
  <c r="BF855" i="14"/>
  <c r="BF854" i="14"/>
  <c r="BF853" i="14"/>
  <c r="BF852" i="14"/>
  <c r="BF851" i="14"/>
  <c r="BF850" i="14"/>
  <c r="BF849" i="14"/>
  <c r="BF848" i="14"/>
  <c r="BF847" i="14"/>
  <c r="BF846" i="14"/>
  <c r="BF845" i="14"/>
  <c r="BF844" i="14"/>
  <c r="BF843" i="14"/>
  <c r="BF841" i="14"/>
  <c r="BF840" i="14"/>
  <c r="BF839" i="14"/>
  <c r="BF838" i="14"/>
  <c r="BF837" i="14"/>
  <c r="BF836" i="14"/>
  <c r="BF835" i="14"/>
  <c r="BF834" i="14"/>
  <c r="BF833" i="14"/>
  <c r="BF832" i="14"/>
  <c r="BF831" i="14"/>
  <c r="BF830" i="14"/>
  <c r="BF829" i="14"/>
  <c r="BF828" i="14"/>
  <c r="BF827" i="14"/>
  <c r="BF826" i="14"/>
  <c r="BF825" i="14"/>
  <c r="BF824" i="14"/>
  <c r="BF823" i="14"/>
  <c r="BF822" i="14"/>
  <c r="BF821" i="14"/>
  <c r="BF820" i="14"/>
  <c r="BF819" i="14"/>
  <c r="BF818" i="14"/>
  <c r="BF817" i="14"/>
  <c r="BF816" i="14"/>
  <c r="BF815" i="14"/>
  <c r="BF814" i="14"/>
  <c r="BF813" i="14"/>
  <c r="BF812" i="14"/>
  <c r="BF811" i="14"/>
  <c r="BF810" i="14"/>
  <c r="BF809" i="14"/>
  <c r="BF808" i="14"/>
  <c r="BF807" i="14"/>
  <c r="BF805" i="14"/>
  <c r="BF804" i="14"/>
  <c r="BF803" i="14"/>
  <c r="BF802" i="14"/>
  <c r="BF801" i="14"/>
  <c r="BF800" i="14"/>
  <c r="BF799" i="14"/>
  <c r="BF798" i="14"/>
  <c r="BF797" i="14"/>
  <c r="BF796" i="14"/>
  <c r="BF795" i="14"/>
  <c r="BF794" i="14"/>
  <c r="BF793" i="14"/>
  <c r="BF792" i="14"/>
  <c r="BF791" i="14"/>
  <c r="BF790" i="14"/>
  <c r="BF789" i="14"/>
  <c r="BF788" i="14"/>
  <c r="BF787" i="14"/>
  <c r="BF786" i="14"/>
  <c r="BF785" i="14"/>
  <c r="BF784" i="14"/>
  <c r="BF783" i="14"/>
  <c r="BF782" i="14"/>
  <c r="BF781" i="14"/>
  <c r="BF780" i="14"/>
  <c r="BF779" i="14"/>
  <c r="BF778" i="14"/>
  <c r="BF777" i="14"/>
  <c r="BF776" i="14"/>
  <c r="BF775" i="14"/>
  <c r="BF774" i="14"/>
  <c r="BF773" i="14"/>
  <c r="BF772" i="14"/>
  <c r="BF771" i="14"/>
  <c r="BF769" i="14"/>
  <c r="BF768" i="14"/>
  <c r="BF767" i="14"/>
  <c r="BF766" i="14"/>
  <c r="BF765" i="14"/>
  <c r="BF764" i="14"/>
  <c r="BF763" i="14"/>
  <c r="BF762" i="14"/>
  <c r="BF761" i="14"/>
  <c r="BF760" i="14"/>
  <c r="BF759" i="14"/>
  <c r="BF758" i="14"/>
  <c r="BF757" i="14"/>
  <c r="BF756" i="14"/>
  <c r="BF755" i="14"/>
  <c r="BF754" i="14"/>
  <c r="BF753" i="14"/>
  <c r="BF752" i="14"/>
  <c r="BF751" i="14"/>
  <c r="BF750" i="14"/>
  <c r="BF749" i="14"/>
  <c r="BF748" i="14"/>
  <c r="BF747" i="14"/>
  <c r="BF746" i="14"/>
  <c r="BF745" i="14"/>
  <c r="BF744" i="14"/>
  <c r="BF743" i="14"/>
  <c r="BF742" i="14"/>
  <c r="BF741" i="14"/>
  <c r="BF740" i="14"/>
  <c r="BF739" i="14"/>
  <c r="BF738" i="14"/>
  <c r="BF737" i="14"/>
  <c r="BF736" i="14"/>
  <c r="BF735" i="14"/>
  <c r="BF733" i="14"/>
  <c r="BF732" i="14"/>
  <c r="BF731" i="14"/>
  <c r="BF730" i="14"/>
  <c r="BF729" i="14"/>
  <c r="BF728" i="14"/>
  <c r="BF727" i="14"/>
  <c r="BF726" i="14"/>
  <c r="BF725" i="14"/>
  <c r="BF724" i="14"/>
  <c r="BF723" i="14"/>
  <c r="BF722" i="14"/>
  <c r="BF721" i="14"/>
  <c r="BF720" i="14"/>
  <c r="BF719" i="14"/>
  <c r="BF718" i="14"/>
  <c r="BF717" i="14"/>
  <c r="BF716" i="14"/>
  <c r="BF715" i="14"/>
  <c r="BF714" i="14"/>
  <c r="BF713" i="14"/>
  <c r="BF712" i="14"/>
  <c r="BF711" i="14"/>
  <c r="BF710" i="14"/>
  <c r="BF709" i="14"/>
  <c r="BF708" i="14"/>
  <c r="BF707" i="14"/>
  <c r="BF706" i="14"/>
  <c r="BF705" i="14"/>
  <c r="BF704" i="14"/>
  <c r="BF703" i="14"/>
  <c r="BF702" i="14"/>
  <c r="BF701" i="14"/>
  <c r="BF700" i="14"/>
  <c r="BF699" i="14"/>
  <c r="BF696" i="14"/>
  <c r="BF695" i="14"/>
  <c r="BF694" i="14"/>
  <c r="BF693" i="14"/>
  <c r="BF692" i="14"/>
  <c r="BF691" i="14"/>
  <c r="BF690" i="14"/>
  <c r="BF689" i="14"/>
  <c r="BF688" i="14"/>
  <c r="BF687" i="14"/>
  <c r="BF686" i="14"/>
  <c r="BF685" i="14"/>
  <c r="BF684" i="14"/>
  <c r="BF683" i="14"/>
  <c r="BF682" i="14"/>
  <c r="BF681" i="14"/>
  <c r="BF680" i="14"/>
  <c r="BF679" i="14"/>
  <c r="BF678" i="14"/>
  <c r="BF677" i="14"/>
  <c r="BF676" i="14"/>
  <c r="BF675" i="14"/>
  <c r="BF674" i="14"/>
  <c r="BF673" i="14"/>
  <c r="BF672" i="14"/>
  <c r="BF671" i="14"/>
  <c r="BF670" i="14"/>
  <c r="BF669" i="14"/>
  <c r="BF668" i="14"/>
  <c r="BF667" i="14"/>
  <c r="BF666" i="14"/>
  <c r="BF665" i="14"/>
  <c r="BF664" i="14"/>
  <c r="BF663" i="14"/>
  <c r="BF662" i="14"/>
  <c r="BF660" i="14"/>
  <c r="BF659" i="14"/>
  <c r="BF658" i="14"/>
  <c r="BF657" i="14"/>
  <c r="BF656" i="14"/>
  <c r="BF655" i="14"/>
  <c r="BF654" i="14"/>
  <c r="BF653" i="14"/>
  <c r="BF652" i="14"/>
  <c r="BF651" i="14"/>
  <c r="BF650" i="14"/>
  <c r="BF649" i="14"/>
  <c r="BF648" i="14"/>
  <c r="BF647" i="14"/>
  <c r="BF646" i="14"/>
  <c r="BF645" i="14"/>
  <c r="BF644" i="14"/>
  <c r="BF643" i="14"/>
  <c r="BF642" i="14"/>
  <c r="BF641" i="14"/>
  <c r="BF640" i="14"/>
  <c r="BF639" i="14"/>
  <c r="BF638" i="14"/>
  <c r="BF637" i="14"/>
  <c r="BF636" i="14"/>
  <c r="BF635" i="14"/>
  <c r="BF634" i="14"/>
  <c r="BF633" i="14"/>
  <c r="BF632" i="14"/>
  <c r="BF631" i="14"/>
  <c r="BF630" i="14"/>
  <c r="BF629" i="14"/>
  <c r="BF628" i="14"/>
  <c r="BF627" i="14"/>
  <c r="BF626" i="14"/>
  <c r="BF624" i="14"/>
  <c r="BF623" i="14"/>
  <c r="BF622" i="14"/>
  <c r="BF621" i="14"/>
  <c r="BF620" i="14"/>
  <c r="BF619" i="14"/>
  <c r="BF618" i="14"/>
  <c r="BF617" i="14"/>
  <c r="BF616" i="14"/>
  <c r="BF615" i="14"/>
  <c r="BF614" i="14"/>
  <c r="BF613" i="14"/>
  <c r="BF612" i="14"/>
  <c r="BF611" i="14"/>
  <c r="BF610" i="14"/>
  <c r="BF609" i="14"/>
  <c r="BF608" i="14"/>
  <c r="BF607" i="14"/>
  <c r="BF606" i="14"/>
  <c r="BF605" i="14"/>
  <c r="BF604" i="14"/>
  <c r="BF603" i="14"/>
  <c r="BF602" i="14"/>
  <c r="BF601" i="14"/>
  <c r="BF600" i="14"/>
  <c r="BF599" i="14"/>
  <c r="BF598" i="14"/>
  <c r="BF597" i="14"/>
  <c r="BF596" i="14"/>
  <c r="BF595" i="14"/>
  <c r="BF594" i="14"/>
  <c r="BF593" i="14"/>
  <c r="BF592" i="14"/>
  <c r="BF591" i="14"/>
  <c r="BF590" i="14"/>
  <c r="BF588" i="14"/>
  <c r="BF587" i="14"/>
  <c r="BF586" i="14"/>
  <c r="BF585" i="14"/>
  <c r="BF584" i="14"/>
  <c r="BF583" i="14"/>
  <c r="BF582" i="14"/>
  <c r="BF581" i="14"/>
  <c r="BF580" i="14"/>
  <c r="BF579" i="14"/>
  <c r="BF578" i="14"/>
  <c r="BF577" i="14"/>
  <c r="BF576" i="14"/>
  <c r="BF575" i="14"/>
  <c r="BF574" i="14"/>
  <c r="BF573" i="14"/>
  <c r="BF572" i="14"/>
  <c r="BF571" i="14"/>
  <c r="BF570" i="14"/>
  <c r="BF569" i="14"/>
  <c r="BF568" i="14"/>
  <c r="BF567" i="14"/>
  <c r="BF566" i="14"/>
  <c r="BF565" i="14"/>
  <c r="BF564" i="14"/>
  <c r="BF563" i="14"/>
  <c r="BF562" i="14"/>
  <c r="BF561" i="14"/>
  <c r="BF560" i="14"/>
  <c r="BF559" i="14"/>
  <c r="BF558" i="14"/>
  <c r="BF557" i="14"/>
  <c r="BF556" i="14"/>
  <c r="BF555" i="14"/>
  <c r="BF554" i="14"/>
  <c r="BF550" i="14"/>
  <c r="BF549" i="14"/>
  <c r="BF548" i="14"/>
  <c r="BF547" i="14"/>
  <c r="BF546" i="14"/>
  <c r="BF545" i="14"/>
  <c r="BF544" i="14"/>
  <c r="BF543" i="14"/>
  <c r="BF542" i="14"/>
  <c r="BF541" i="14"/>
  <c r="BF540" i="14"/>
  <c r="BF539" i="14"/>
  <c r="BF538" i="14"/>
  <c r="BF537" i="14"/>
  <c r="BF536" i="14"/>
  <c r="BF535" i="14"/>
  <c r="BF534" i="14"/>
  <c r="BF533" i="14"/>
  <c r="BF532" i="14"/>
  <c r="BF531" i="14"/>
  <c r="BF530" i="14"/>
  <c r="BF529" i="14"/>
  <c r="BF528" i="14"/>
  <c r="BF527" i="14"/>
  <c r="BF526" i="14"/>
  <c r="BF525" i="14"/>
  <c r="BF524" i="14"/>
  <c r="BF523" i="14"/>
  <c r="BF522" i="14"/>
  <c r="BF521" i="14"/>
  <c r="BF520" i="14"/>
  <c r="BF519" i="14"/>
  <c r="BF518" i="14"/>
  <c r="BF517" i="14"/>
  <c r="BF516" i="14"/>
  <c r="BF514" i="14"/>
  <c r="BF513" i="14"/>
  <c r="BF512" i="14"/>
  <c r="BF511" i="14"/>
  <c r="BF510" i="14"/>
  <c r="BF509" i="14"/>
  <c r="BF508" i="14"/>
  <c r="BF507" i="14"/>
  <c r="BF506" i="14"/>
  <c r="BF505" i="14"/>
  <c r="BF504" i="14"/>
  <c r="BF503" i="14"/>
  <c r="BF502" i="14"/>
  <c r="BF501" i="14"/>
  <c r="BF500" i="14"/>
  <c r="BF499" i="14"/>
  <c r="BF498" i="14"/>
  <c r="BF497" i="14"/>
  <c r="BF496" i="14"/>
  <c r="BF495" i="14"/>
  <c r="BF494" i="14"/>
  <c r="BF493" i="14"/>
  <c r="BF492" i="14"/>
  <c r="BF491" i="14"/>
  <c r="BF490" i="14"/>
  <c r="BF489" i="14"/>
  <c r="BF488" i="14"/>
  <c r="BF487" i="14"/>
  <c r="BF486" i="14"/>
  <c r="BF485" i="14"/>
  <c r="BF484" i="14"/>
  <c r="BF483" i="14"/>
  <c r="BF482" i="14"/>
  <c r="BF481" i="14"/>
  <c r="BF480" i="14"/>
  <c r="BF478" i="14"/>
  <c r="BF477" i="14"/>
  <c r="BF476" i="14"/>
  <c r="BF475" i="14"/>
  <c r="BF474" i="14"/>
  <c r="BF473" i="14"/>
  <c r="BF472" i="14"/>
  <c r="BF471" i="14"/>
  <c r="BF470" i="14"/>
  <c r="BF469" i="14"/>
  <c r="BF468" i="14"/>
  <c r="BF467" i="14"/>
  <c r="BF466" i="14"/>
  <c r="BF465" i="14"/>
  <c r="BF464" i="14"/>
  <c r="BF463" i="14"/>
  <c r="BF462" i="14"/>
  <c r="BF461" i="14"/>
  <c r="BF460" i="14"/>
  <c r="BF459" i="14"/>
  <c r="BF458" i="14"/>
  <c r="BF457" i="14"/>
  <c r="BF456" i="14"/>
  <c r="BF455" i="14"/>
  <c r="BF454" i="14"/>
  <c r="BF453" i="14"/>
  <c r="BF452" i="14"/>
  <c r="BF451" i="14"/>
  <c r="BF450" i="14"/>
  <c r="BF449" i="14"/>
  <c r="BF448" i="14"/>
  <c r="BF447" i="14"/>
  <c r="BF446" i="14"/>
  <c r="BF445" i="14"/>
  <c r="BF444" i="14"/>
  <c r="BF442" i="14"/>
  <c r="BF441" i="14"/>
  <c r="BF440" i="14"/>
  <c r="BF439" i="14"/>
  <c r="BF438" i="14"/>
  <c r="BF437" i="14"/>
  <c r="BF436" i="14"/>
  <c r="BF435" i="14"/>
  <c r="BF434" i="14"/>
  <c r="BF433" i="14"/>
  <c r="BF432" i="14"/>
  <c r="BF431" i="14"/>
  <c r="BF430" i="14"/>
  <c r="BF429" i="14"/>
  <c r="BF428" i="14"/>
  <c r="BF427" i="14"/>
  <c r="BF426" i="14"/>
  <c r="BF425" i="14"/>
  <c r="BF424" i="14"/>
  <c r="BF423" i="14"/>
  <c r="BF422" i="14"/>
  <c r="BF421" i="14"/>
  <c r="BF420" i="14"/>
  <c r="BF419" i="14"/>
  <c r="BF418" i="14"/>
  <c r="BF417" i="14"/>
  <c r="BF416" i="14"/>
  <c r="BF415" i="14"/>
  <c r="BF414" i="14"/>
  <c r="BF413" i="14"/>
  <c r="BF412" i="14"/>
  <c r="BF411" i="14"/>
  <c r="BF410" i="14"/>
  <c r="BF409" i="14"/>
  <c r="BF408" i="14"/>
  <c r="BF406" i="14"/>
  <c r="BF405" i="14"/>
  <c r="BF404" i="14"/>
  <c r="BF403" i="14"/>
  <c r="BF402" i="14"/>
  <c r="BF401" i="14"/>
  <c r="BF400" i="14"/>
  <c r="BF399" i="14"/>
  <c r="BF398" i="14"/>
  <c r="BF397" i="14"/>
  <c r="BF396" i="14"/>
  <c r="BF395" i="14"/>
  <c r="BF394" i="14"/>
  <c r="BF393" i="14"/>
  <c r="BF392" i="14"/>
  <c r="BF391" i="14"/>
  <c r="BF390" i="14"/>
  <c r="BF389" i="14"/>
  <c r="BF388" i="14"/>
  <c r="BF387" i="14"/>
  <c r="BF386" i="14"/>
  <c r="BF385" i="14"/>
  <c r="BF384" i="14"/>
  <c r="BF383" i="14"/>
  <c r="BF382" i="14"/>
  <c r="BF381" i="14"/>
  <c r="BF380" i="14"/>
  <c r="BF379" i="14"/>
  <c r="BF378" i="14"/>
  <c r="BF377" i="14"/>
  <c r="BF376" i="14"/>
  <c r="BF375" i="14"/>
  <c r="BF374" i="14"/>
  <c r="BF373" i="14"/>
  <c r="BF372" i="14"/>
  <c r="BF370" i="14"/>
  <c r="BF369" i="14"/>
  <c r="BF368" i="14"/>
  <c r="BF367" i="14"/>
  <c r="BF366" i="14"/>
  <c r="BF365" i="14"/>
  <c r="BF364" i="14"/>
  <c r="BF363" i="14"/>
  <c r="BF362" i="14"/>
  <c r="BF361" i="14"/>
  <c r="BF360" i="14"/>
  <c r="BF359" i="14"/>
  <c r="BF358" i="14"/>
  <c r="BF357" i="14"/>
  <c r="BF356" i="14"/>
  <c r="BF355" i="14"/>
  <c r="BF354" i="14"/>
  <c r="BF353" i="14"/>
  <c r="BF352" i="14"/>
  <c r="BF351" i="14"/>
  <c r="BF350" i="14"/>
  <c r="BF349" i="14"/>
  <c r="BF348" i="14"/>
  <c r="BF347" i="14"/>
  <c r="BF346" i="14"/>
  <c r="BF345" i="14"/>
  <c r="BF344" i="14"/>
  <c r="BF343" i="14"/>
  <c r="BF342" i="14"/>
  <c r="BF341" i="14"/>
  <c r="BF340" i="14"/>
  <c r="BF339" i="14"/>
  <c r="BF338" i="14"/>
  <c r="BF337" i="14"/>
  <c r="BF336" i="14"/>
  <c r="BF334" i="14"/>
  <c r="BF333" i="14"/>
  <c r="BF332" i="14"/>
  <c r="BF331" i="14"/>
  <c r="BF330" i="14"/>
  <c r="BF329" i="14"/>
  <c r="BF328" i="14"/>
  <c r="BF327" i="14"/>
  <c r="BF326" i="14"/>
  <c r="BF325" i="14"/>
  <c r="BF324" i="14"/>
  <c r="BF323" i="14"/>
  <c r="BF322" i="14"/>
  <c r="BF321" i="14"/>
  <c r="BF320" i="14"/>
  <c r="BF319" i="14"/>
  <c r="BF318" i="14"/>
  <c r="BF317" i="14"/>
  <c r="BF316" i="14"/>
  <c r="BF315" i="14"/>
  <c r="BF314" i="14"/>
  <c r="BF313" i="14"/>
  <c r="BF312" i="14"/>
  <c r="BF311" i="14"/>
  <c r="BF310" i="14"/>
  <c r="BF309" i="14"/>
  <c r="BF308" i="14"/>
  <c r="BF307" i="14"/>
  <c r="BF306" i="14"/>
  <c r="BF305" i="14"/>
  <c r="BF304" i="14"/>
  <c r="BF303" i="14"/>
  <c r="BF302" i="14"/>
  <c r="BF301" i="14"/>
  <c r="BF300" i="14"/>
  <c r="BF298" i="14"/>
  <c r="BF297" i="14"/>
  <c r="BF296" i="14"/>
  <c r="BF295" i="14"/>
  <c r="BF294" i="14"/>
  <c r="BF293" i="14"/>
  <c r="BF292" i="14"/>
  <c r="BF291" i="14"/>
  <c r="BF290" i="14"/>
  <c r="BF289" i="14"/>
  <c r="BF288" i="14"/>
  <c r="BF287" i="14"/>
  <c r="BF286" i="14"/>
  <c r="BF285" i="14"/>
  <c r="BF284" i="14"/>
  <c r="BF283" i="14"/>
  <c r="BF282" i="14"/>
  <c r="BF281" i="14"/>
  <c r="BF280" i="14"/>
  <c r="BF279" i="14"/>
  <c r="BF278" i="14"/>
  <c r="BF277" i="14"/>
  <c r="BF276" i="14"/>
  <c r="BF275" i="14"/>
  <c r="BF274" i="14"/>
  <c r="BF273" i="14"/>
  <c r="BF272" i="14"/>
  <c r="BF271" i="14"/>
  <c r="BF270" i="14"/>
  <c r="BF269" i="14"/>
  <c r="BF268" i="14"/>
  <c r="BF267" i="14"/>
  <c r="BF266" i="14"/>
  <c r="BF265" i="14"/>
  <c r="BF264" i="14"/>
  <c r="BF259" i="14"/>
  <c r="BF258" i="14"/>
  <c r="BF257" i="14"/>
  <c r="BF256" i="14"/>
  <c r="BF255" i="14"/>
  <c r="BF254" i="14"/>
  <c r="BF253" i="14"/>
  <c r="BF252" i="14"/>
  <c r="BF251" i="14"/>
  <c r="BF250" i="14"/>
  <c r="BF249" i="14"/>
  <c r="BF248" i="14"/>
  <c r="BF247" i="14"/>
  <c r="BF246" i="14"/>
  <c r="BF245" i="14"/>
  <c r="BF244" i="14"/>
  <c r="BF243" i="14"/>
  <c r="BF242" i="14"/>
  <c r="BF241" i="14"/>
  <c r="BF240" i="14"/>
  <c r="BF239" i="14"/>
  <c r="BF238" i="14"/>
  <c r="BF237" i="14"/>
  <c r="BF236" i="14"/>
  <c r="BF235" i="14"/>
  <c r="BF234" i="14"/>
  <c r="BF233" i="14"/>
  <c r="BF232" i="14"/>
  <c r="BF231" i="14"/>
  <c r="BF230" i="14"/>
  <c r="BF229" i="14"/>
  <c r="BF228" i="14"/>
  <c r="BF227" i="14"/>
  <c r="BF226" i="14"/>
  <c r="BF225" i="14"/>
  <c r="BF1053" i="13"/>
  <c r="BF1052" i="13"/>
  <c r="BF1051" i="13"/>
  <c r="BF1050" i="13"/>
  <c r="BF1049" i="13"/>
  <c r="BF1048" i="13"/>
  <c r="BF1047" i="13"/>
  <c r="BF1046" i="13"/>
  <c r="BF1045" i="13"/>
  <c r="BF1044" i="13"/>
  <c r="BF1043" i="13"/>
  <c r="BF1042" i="13"/>
  <c r="BF1041" i="13"/>
  <c r="BF1040" i="13"/>
  <c r="BF1039" i="13"/>
  <c r="BF1038" i="13"/>
  <c r="BF1037" i="13"/>
  <c r="BF1036" i="13"/>
  <c r="BF1035" i="13"/>
  <c r="BF1034" i="13"/>
  <c r="BF1033" i="13"/>
  <c r="BF1032" i="13"/>
  <c r="BF1031" i="13"/>
  <c r="BF1030" i="13"/>
  <c r="BF1029" i="13"/>
  <c r="BF1028" i="13"/>
  <c r="BF1027" i="13"/>
  <c r="BF1026" i="13"/>
  <c r="BF1025" i="13"/>
  <c r="BF1024" i="13"/>
  <c r="BF1023" i="13"/>
  <c r="BF1022" i="13"/>
  <c r="BF1021" i="13"/>
  <c r="BF1020" i="13"/>
  <c r="BF1019" i="13"/>
  <c r="BF1017" i="13"/>
  <c r="BF1016" i="13"/>
  <c r="BF1015" i="13"/>
  <c r="BF1014" i="13"/>
  <c r="BF1013" i="13"/>
  <c r="BF1012" i="13"/>
  <c r="BF1011" i="13"/>
  <c r="BF1010" i="13"/>
  <c r="BF1009" i="13"/>
  <c r="BF1008" i="13"/>
  <c r="BF1007" i="13"/>
  <c r="BF1006" i="13"/>
  <c r="BF1005" i="13"/>
  <c r="BF1004" i="13"/>
  <c r="BF1003" i="13"/>
  <c r="BF1002" i="13"/>
  <c r="BF1001" i="13"/>
  <c r="BF1000" i="13"/>
  <c r="BF999" i="13"/>
  <c r="BF998" i="13"/>
  <c r="BF997" i="13"/>
  <c r="BF996" i="13"/>
  <c r="BF995" i="13"/>
  <c r="BF994" i="13"/>
  <c r="BF993" i="13"/>
  <c r="BF992" i="13"/>
  <c r="BF991" i="13"/>
  <c r="BF990" i="13"/>
  <c r="BF989" i="13"/>
  <c r="BF988" i="13"/>
  <c r="BF987" i="13"/>
  <c r="BF986" i="13"/>
  <c r="BF985" i="13"/>
  <c r="BF984" i="13"/>
  <c r="BF983" i="13"/>
  <c r="BF981" i="13"/>
  <c r="BF980" i="13"/>
  <c r="BF979" i="13"/>
  <c r="BF978" i="13"/>
  <c r="BF977" i="13"/>
  <c r="BF976" i="13"/>
  <c r="BF975" i="13"/>
  <c r="BF974" i="13"/>
  <c r="BF973" i="13"/>
  <c r="BF972" i="13"/>
  <c r="BF971" i="13"/>
  <c r="BF970" i="13"/>
  <c r="BF969" i="13"/>
  <c r="BF968" i="13"/>
  <c r="BF967" i="13"/>
  <c r="BF966" i="13"/>
  <c r="BF965" i="13"/>
  <c r="BF964" i="13"/>
  <c r="BF963" i="13"/>
  <c r="BF962" i="13"/>
  <c r="BF961" i="13"/>
  <c r="BF960" i="13"/>
  <c r="BF959" i="13"/>
  <c r="BF958" i="13"/>
  <c r="BF957" i="13"/>
  <c r="BF956" i="13"/>
  <c r="BF955" i="13"/>
  <c r="BF954" i="13"/>
  <c r="BF953" i="13"/>
  <c r="BF952" i="13"/>
  <c r="BF951" i="13"/>
  <c r="BF950" i="13"/>
  <c r="BF949" i="13"/>
  <c r="BF948" i="13"/>
  <c r="BF947" i="13"/>
  <c r="BF945" i="13"/>
  <c r="BF944" i="13"/>
  <c r="BF943" i="13"/>
  <c r="BF942" i="13"/>
  <c r="BF941" i="13"/>
  <c r="BF940" i="13"/>
  <c r="BF939" i="13"/>
  <c r="BF938" i="13"/>
  <c r="BF937" i="13"/>
  <c r="BF936" i="13"/>
  <c r="BF935" i="13"/>
  <c r="BF934" i="13"/>
  <c r="BF933" i="13"/>
  <c r="BF932" i="13"/>
  <c r="BF931" i="13"/>
  <c r="BF930" i="13"/>
  <c r="BF929" i="13"/>
  <c r="BF928" i="13"/>
  <c r="BF927" i="13"/>
  <c r="BF926" i="13"/>
  <c r="BF925" i="13"/>
  <c r="BF924" i="13"/>
  <c r="BF923" i="13"/>
  <c r="BF922" i="13"/>
  <c r="BF921" i="13"/>
  <c r="BF920" i="13"/>
  <c r="BF919" i="13"/>
  <c r="BF918" i="13"/>
  <c r="BF917" i="13"/>
  <c r="BF916" i="13"/>
  <c r="BF915" i="13"/>
  <c r="BF914" i="13"/>
  <c r="BF913" i="13"/>
  <c r="BF912" i="13"/>
  <c r="BF911" i="13"/>
  <c r="BF909" i="13"/>
  <c r="BF908" i="13"/>
  <c r="BF907" i="13"/>
  <c r="BF906" i="13"/>
  <c r="BF905" i="13"/>
  <c r="BF904" i="13"/>
  <c r="BF903" i="13"/>
  <c r="BF902" i="13"/>
  <c r="BF901" i="13"/>
  <c r="BF900" i="13"/>
  <c r="BF899" i="13"/>
  <c r="BF898" i="13"/>
  <c r="BF897" i="13"/>
  <c r="BF896" i="13"/>
  <c r="BF895" i="13"/>
  <c r="BF894" i="13"/>
  <c r="BF893" i="13"/>
  <c r="BF892" i="13"/>
  <c r="BF891" i="13"/>
  <c r="BF890" i="13"/>
  <c r="BF889" i="13"/>
  <c r="BF888" i="13"/>
  <c r="BF887" i="13"/>
  <c r="BF886" i="13"/>
  <c r="BF885" i="13"/>
  <c r="BF884" i="13"/>
  <c r="BF883" i="13"/>
  <c r="BF882" i="13"/>
  <c r="BF881" i="13"/>
  <c r="BF880" i="13"/>
  <c r="BF879" i="13"/>
  <c r="BF878" i="13"/>
  <c r="BF877" i="13"/>
  <c r="BF876" i="13"/>
  <c r="BF875" i="13"/>
  <c r="BF873" i="13"/>
  <c r="BF872" i="13"/>
  <c r="BF871" i="13"/>
  <c r="BF870" i="13"/>
  <c r="BF869" i="13"/>
  <c r="BF868" i="13"/>
  <c r="BF867" i="13"/>
  <c r="BF866" i="13"/>
  <c r="BF865" i="13"/>
  <c r="BF864" i="13"/>
  <c r="BF863" i="13"/>
  <c r="BF862" i="13"/>
  <c r="BF861" i="13"/>
  <c r="BF860" i="13"/>
  <c r="BF859" i="13"/>
  <c r="BF858" i="13"/>
  <c r="BF857" i="13"/>
  <c r="BF856" i="13"/>
  <c r="BF855" i="13"/>
  <c r="BF854" i="13"/>
  <c r="BF853" i="13"/>
  <c r="BF852" i="13"/>
  <c r="BF851" i="13"/>
  <c r="BF850" i="13"/>
  <c r="BF849" i="13"/>
  <c r="BF848" i="13"/>
  <c r="BF847" i="13"/>
  <c r="BF846" i="13"/>
  <c r="BF845" i="13"/>
  <c r="BF844" i="13"/>
  <c r="BF843" i="13"/>
  <c r="BF842" i="13"/>
  <c r="BF841" i="13"/>
  <c r="BF840" i="13"/>
  <c r="BF839" i="13"/>
  <c r="BF835" i="13"/>
  <c r="BF834" i="13"/>
  <c r="BF833" i="13"/>
  <c r="BF832" i="13"/>
  <c r="BF831" i="13"/>
  <c r="BF830" i="13"/>
  <c r="BF829" i="13"/>
  <c r="BF828" i="13"/>
  <c r="BF827" i="13"/>
  <c r="BF826" i="13"/>
  <c r="BF825" i="13"/>
  <c r="BF824" i="13"/>
  <c r="BF823" i="13"/>
  <c r="BF822" i="13"/>
  <c r="BF821" i="13"/>
  <c r="BF820" i="13"/>
  <c r="BF819" i="13"/>
  <c r="BF818" i="13"/>
  <c r="BF817" i="13"/>
  <c r="BF816" i="13"/>
  <c r="BF815" i="13"/>
  <c r="BF814" i="13"/>
  <c r="BF813" i="13"/>
  <c r="BF812" i="13"/>
  <c r="BF811" i="13"/>
  <c r="BF810" i="13"/>
  <c r="BF809" i="13"/>
  <c r="BF808" i="13"/>
  <c r="BF807" i="13"/>
  <c r="BF806" i="13"/>
  <c r="BF805" i="13"/>
  <c r="BF804" i="13"/>
  <c r="BF803" i="13"/>
  <c r="BF802" i="13"/>
  <c r="BF801" i="13"/>
  <c r="BF799" i="13"/>
  <c r="BF798" i="13"/>
  <c r="BF797" i="13"/>
  <c r="BF796" i="13"/>
  <c r="BF795" i="13"/>
  <c r="BF794" i="13"/>
  <c r="BF793" i="13"/>
  <c r="BF792" i="13"/>
  <c r="BF791" i="13"/>
  <c r="BF790" i="13"/>
  <c r="BF789" i="13"/>
  <c r="BF788" i="13"/>
  <c r="BF787" i="13"/>
  <c r="BF786" i="13"/>
  <c r="BF785" i="13"/>
  <c r="BF784" i="13"/>
  <c r="BF783" i="13"/>
  <c r="BF782" i="13"/>
  <c r="BF781" i="13"/>
  <c r="BF780" i="13"/>
  <c r="BF779" i="13"/>
  <c r="BF778" i="13"/>
  <c r="BF777" i="13"/>
  <c r="BF776" i="13"/>
  <c r="BF775" i="13"/>
  <c r="BF774" i="13"/>
  <c r="BF773" i="13"/>
  <c r="BF772" i="13"/>
  <c r="BF771" i="13"/>
  <c r="BF770" i="13"/>
  <c r="BF769" i="13"/>
  <c r="BF768" i="13"/>
  <c r="BF767" i="13"/>
  <c r="BF766" i="13"/>
  <c r="BF765" i="13"/>
  <c r="BF763" i="13"/>
  <c r="BF762" i="13"/>
  <c r="BF761" i="13"/>
  <c r="BF760" i="13"/>
  <c r="BF759" i="13"/>
  <c r="BF758" i="13"/>
  <c r="BF757" i="13"/>
  <c r="BF756" i="13"/>
  <c r="BF755" i="13"/>
  <c r="BF754" i="13"/>
  <c r="BF753" i="13"/>
  <c r="BF752" i="13"/>
  <c r="BF751" i="13"/>
  <c r="BF750" i="13"/>
  <c r="BF749" i="13"/>
  <c r="BF748" i="13"/>
  <c r="BF747" i="13"/>
  <c r="BF746" i="13"/>
  <c r="BF745" i="13"/>
  <c r="BF744" i="13"/>
  <c r="BF743" i="13"/>
  <c r="BF742" i="13"/>
  <c r="BF741" i="13"/>
  <c r="BF740" i="13"/>
  <c r="BF739" i="13"/>
  <c r="BF738" i="13"/>
  <c r="BF737" i="13"/>
  <c r="BF736" i="13"/>
  <c r="BF735" i="13"/>
  <c r="BF734" i="13"/>
  <c r="BF733" i="13"/>
  <c r="BF732" i="13"/>
  <c r="BF731" i="13"/>
  <c r="BF730" i="13"/>
  <c r="BF729" i="13"/>
  <c r="BF727" i="13"/>
  <c r="BF726" i="13"/>
  <c r="BF725" i="13"/>
  <c r="BF724" i="13"/>
  <c r="BF723" i="13"/>
  <c r="BF722" i="13"/>
  <c r="BF721" i="13"/>
  <c r="BF720" i="13"/>
  <c r="BF719" i="13"/>
  <c r="BF718" i="13"/>
  <c r="BF717" i="13"/>
  <c r="BF716" i="13"/>
  <c r="BF715" i="13"/>
  <c r="BF714" i="13"/>
  <c r="BF713" i="13"/>
  <c r="BF712" i="13"/>
  <c r="BF711" i="13"/>
  <c r="BF710" i="13"/>
  <c r="BF709" i="13"/>
  <c r="BF708" i="13"/>
  <c r="BF707" i="13"/>
  <c r="BF706" i="13"/>
  <c r="BF705" i="13"/>
  <c r="BF704" i="13"/>
  <c r="BF703" i="13"/>
  <c r="BF702" i="13"/>
  <c r="BF701" i="13"/>
  <c r="BF700" i="13"/>
  <c r="BF699" i="13"/>
  <c r="BF698" i="13"/>
  <c r="BF697" i="13"/>
  <c r="BF696" i="13"/>
  <c r="BF695" i="13"/>
  <c r="BF694" i="13"/>
  <c r="BF693" i="13"/>
  <c r="BF691" i="13"/>
  <c r="BF690" i="13"/>
  <c r="BF689" i="13"/>
  <c r="BF688" i="13"/>
  <c r="BF687" i="13"/>
  <c r="BF686" i="13"/>
  <c r="BF685" i="13"/>
  <c r="BF684" i="13"/>
  <c r="BF683" i="13"/>
  <c r="BF682" i="13"/>
  <c r="BF681" i="13"/>
  <c r="BF680" i="13"/>
  <c r="BF679" i="13"/>
  <c r="BF678" i="13"/>
  <c r="BF677" i="13"/>
  <c r="BF676" i="13"/>
  <c r="BF675" i="13"/>
  <c r="BF674" i="13"/>
  <c r="BF673" i="13"/>
  <c r="BF672" i="13"/>
  <c r="BF671" i="13"/>
  <c r="BF670" i="13"/>
  <c r="BF669" i="13"/>
  <c r="BF668" i="13"/>
  <c r="BF667" i="13"/>
  <c r="BF666" i="13"/>
  <c r="BF665" i="13"/>
  <c r="BF664" i="13"/>
  <c r="BF663" i="13"/>
  <c r="BF662" i="13"/>
  <c r="BF661" i="13"/>
  <c r="BF660" i="13"/>
  <c r="BF659" i="13"/>
  <c r="BF658" i="13"/>
  <c r="BF657" i="13"/>
  <c r="BF655" i="13"/>
  <c r="BF654" i="13"/>
  <c r="BF653" i="13"/>
  <c r="BF652" i="13"/>
  <c r="BF651" i="13"/>
  <c r="BF650" i="13"/>
  <c r="BF649" i="13"/>
  <c r="BF648" i="13"/>
  <c r="BF647" i="13"/>
  <c r="BF646" i="13"/>
  <c r="BF645" i="13"/>
  <c r="BF644" i="13"/>
  <c r="BF643" i="13"/>
  <c r="BF642" i="13"/>
  <c r="BF641" i="13"/>
  <c r="BF640" i="13"/>
  <c r="BF639" i="13"/>
  <c r="BF638" i="13"/>
  <c r="BF637" i="13"/>
  <c r="BF636" i="13"/>
  <c r="BF635" i="13"/>
  <c r="BF634" i="13"/>
  <c r="BF633" i="13"/>
  <c r="BF632" i="13"/>
  <c r="BF631" i="13"/>
  <c r="BF630" i="13"/>
  <c r="BF629" i="13"/>
  <c r="BF628" i="13"/>
  <c r="BF627" i="13"/>
  <c r="BF626" i="13"/>
  <c r="BF625" i="13"/>
  <c r="BF624" i="13"/>
  <c r="BF623" i="13"/>
  <c r="BF622" i="13"/>
  <c r="BF621" i="13"/>
  <c r="BF619" i="13"/>
  <c r="BF618" i="13"/>
  <c r="BF617" i="13"/>
  <c r="BF616" i="13"/>
  <c r="BF615" i="13"/>
  <c r="BF614" i="13"/>
  <c r="BF613" i="13"/>
  <c r="BF612" i="13"/>
  <c r="BF611" i="13"/>
  <c r="BF610" i="13"/>
  <c r="BF609" i="13"/>
  <c r="BF608" i="13"/>
  <c r="BF607" i="13"/>
  <c r="BF606" i="13"/>
  <c r="BF605" i="13"/>
  <c r="BF604" i="13"/>
  <c r="BF603" i="13"/>
  <c r="BF602" i="13"/>
  <c r="BF601" i="13"/>
  <c r="BF600" i="13"/>
  <c r="BF599" i="13"/>
  <c r="BF598" i="13"/>
  <c r="BF597" i="13"/>
  <c r="BF596" i="13"/>
  <c r="BF595" i="13"/>
  <c r="BF594" i="13"/>
  <c r="BF593" i="13"/>
  <c r="BF592" i="13"/>
  <c r="BF591" i="13"/>
  <c r="BF590" i="13"/>
  <c r="BF589" i="13"/>
  <c r="BF588" i="13"/>
  <c r="BF587" i="13"/>
  <c r="BF586" i="13"/>
  <c r="BF585" i="13"/>
  <c r="BF583" i="13"/>
  <c r="BF582" i="13"/>
  <c r="BF581" i="13"/>
  <c r="BF580" i="13"/>
  <c r="BF579" i="13"/>
  <c r="BF578" i="13"/>
  <c r="BF577" i="13"/>
  <c r="BF576" i="13"/>
  <c r="BF575" i="13"/>
  <c r="BF574" i="13"/>
  <c r="BF573" i="13"/>
  <c r="BF572" i="13"/>
  <c r="BF571" i="13"/>
  <c r="BF570" i="13"/>
  <c r="BF569" i="13"/>
  <c r="BF568" i="13"/>
  <c r="BF567" i="13"/>
  <c r="BF566" i="13"/>
  <c r="BF565" i="13"/>
  <c r="BF564" i="13"/>
  <c r="BF563" i="13"/>
  <c r="BF562" i="13"/>
  <c r="BF561" i="13"/>
  <c r="BF560" i="13"/>
  <c r="BF559" i="13"/>
  <c r="BF558" i="13"/>
  <c r="BF557" i="13"/>
  <c r="BF556" i="13"/>
  <c r="BF555" i="13"/>
  <c r="BF554" i="13"/>
  <c r="BF553" i="13"/>
  <c r="BF552" i="13"/>
  <c r="BF551" i="13"/>
  <c r="BF550" i="13"/>
  <c r="BF549" i="13"/>
  <c r="BF547" i="13"/>
  <c r="BF546" i="13"/>
  <c r="BF545" i="13"/>
  <c r="BF544" i="13"/>
  <c r="BF543" i="13"/>
  <c r="BF542" i="13"/>
  <c r="BF541" i="13"/>
  <c r="BF540" i="13"/>
  <c r="BF539" i="13"/>
  <c r="BF538" i="13"/>
  <c r="BF537" i="13"/>
  <c r="BF536" i="13"/>
  <c r="BF535" i="13"/>
  <c r="BF534" i="13"/>
  <c r="BF533" i="13"/>
  <c r="BF532" i="13"/>
  <c r="BF531" i="13"/>
  <c r="BF530" i="13"/>
  <c r="BF529" i="13"/>
  <c r="BF528" i="13"/>
  <c r="BF527" i="13"/>
  <c r="BF526" i="13"/>
  <c r="BF525" i="13"/>
  <c r="BF524" i="13"/>
  <c r="BF523" i="13"/>
  <c r="BF522" i="13"/>
  <c r="BF521" i="13"/>
  <c r="BF520" i="13"/>
  <c r="BF519" i="13"/>
  <c r="BF518" i="13"/>
  <c r="BF517" i="13"/>
  <c r="BF516" i="13"/>
  <c r="BF515" i="13"/>
  <c r="BF514" i="13"/>
  <c r="BF513" i="13"/>
  <c r="BF511" i="13"/>
  <c r="BF510" i="13"/>
  <c r="BF509" i="13"/>
  <c r="BF508" i="13"/>
  <c r="BF507" i="13"/>
  <c r="BF506" i="13"/>
  <c r="BF505" i="13"/>
  <c r="BF504" i="13"/>
  <c r="BF503" i="13"/>
  <c r="BF502" i="13"/>
  <c r="BF501" i="13"/>
  <c r="BF500" i="13"/>
  <c r="BF499" i="13"/>
  <c r="BF498" i="13"/>
  <c r="BF497" i="13"/>
  <c r="BF496" i="13"/>
  <c r="BF495" i="13"/>
  <c r="BF494" i="13"/>
  <c r="BF493" i="13"/>
  <c r="BF492" i="13"/>
  <c r="BF491" i="13"/>
  <c r="BF490" i="13"/>
  <c r="BF489" i="13"/>
  <c r="BF488" i="13"/>
  <c r="BF487" i="13"/>
  <c r="BF486" i="13"/>
  <c r="BF485" i="13"/>
  <c r="BF484" i="13"/>
  <c r="BF483" i="13"/>
  <c r="BF482" i="13"/>
  <c r="BF481" i="13"/>
  <c r="BF480" i="13"/>
  <c r="BF479" i="13"/>
  <c r="BF478" i="13"/>
  <c r="BF477" i="13"/>
  <c r="BF475" i="13"/>
  <c r="BF474" i="13"/>
  <c r="BF473" i="13"/>
  <c r="BF472" i="13"/>
  <c r="BF471" i="13"/>
  <c r="BF470" i="13"/>
  <c r="BF469" i="13"/>
  <c r="BF468" i="13"/>
  <c r="BF467" i="13"/>
  <c r="BF466" i="13"/>
  <c r="BF465" i="13"/>
  <c r="BF464" i="13"/>
  <c r="BF463" i="13"/>
  <c r="BF462" i="13"/>
  <c r="BF461" i="13"/>
  <c r="BF460" i="13"/>
  <c r="BF459" i="13"/>
  <c r="BF458" i="13"/>
  <c r="BF457" i="13"/>
  <c r="BF456" i="13"/>
  <c r="BF455" i="13"/>
  <c r="BF454" i="13"/>
  <c r="BF453" i="13"/>
  <c r="BF452" i="13"/>
  <c r="BF451" i="13"/>
  <c r="BF450" i="13"/>
  <c r="BF449" i="13"/>
  <c r="BF448" i="13"/>
  <c r="BF447" i="13"/>
  <c r="BF446" i="13"/>
  <c r="BF445" i="13"/>
  <c r="BF444" i="13"/>
  <c r="BF443" i="13"/>
  <c r="BF442" i="13"/>
  <c r="BF441" i="13"/>
  <c r="BF439" i="13"/>
  <c r="BF438" i="13"/>
  <c r="BF437" i="13"/>
  <c r="BF436" i="13"/>
  <c r="BF435" i="13"/>
  <c r="BF434" i="13"/>
  <c r="BF433" i="13"/>
  <c r="BF432" i="13"/>
  <c r="BF431" i="13"/>
  <c r="BF430" i="13"/>
  <c r="BF429" i="13"/>
  <c r="BF428" i="13"/>
  <c r="BF427" i="13"/>
  <c r="BF426" i="13"/>
  <c r="BF425" i="13"/>
  <c r="BF424" i="13"/>
  <c r="BF423" i="13"/>
  <c r="BF422" i="13"/>
  <c r="BF421" i="13"/>
  <c r="BF420" i="13"/>
  <c r="BF419" i="13"/>
  <c r="BF418" i="13"/>
  <c r="BF417" i="13"/>
  <c r="BF416" i="13"/>
  <c r="BF415" i="13"/>
  <c r="BF414" i="13"/>
  <c r="BF413" i="13"/>
  <c r="BF412" i="13"/>
  <c r="BF411" i="13"/>
  <c r="BF410" i="13"/>
  <c r="BF409" i="13"/>
  <c r="BF408" i="13"/>
  <c r="BF407" i="13"/>
  <c r="BF406" i="13"/>
  <c r="BF405" i="13"/>
  <c r="BF403" i="13"/>
  <c r="BF402" i="13"/>
  <c r="BF401" i="13"/>
  <c r="BF400" i="13"/>
  <c r="BF399" i="13"/>
  <c r="BF398" i="13"/>
  <c r="BF397" i="13"/>
  <c r="BF396" i="13"/>
  <c r="BF395" i="13"/>
  <c r="BF394" i="13"/>
  <c r="BF393" i="13"/>
  <c r="BF392" i="13"/>
  <c r="BF391" i="13"/>
  <c r="BF390" i="13"/>
  <c r="BF389" i="13"/>
  <c r="BF388" i="13"/>
  <c r="BF387" i="13"/>
  <c r="BF386" i="13"/>
  <c r="BF385" i="13"/>
  <c r="BF384" i="13"/>
  <c r="BF383" i="13"/>
  <c r="BF382" i="13"/>
  <c r="BF381" i="13"/>
  <c r="BF380" i="13"/>
  <c r="BF379" i="13"/>
  <c r="BF378" i="13"/>
  <c r="BF377" i="13"/>
  <c r="BF376" i="13"/>
  <c r="BF375" i="13"/>
  <c r="BF374" i="13"/>
  <c r="BF373" i="13"/>
  <c r="BF372" i="13"/>
  <c r="BF371" i="13"/>
  <c r="BF370" i="13"/>
  <c r="BF369" i="13"/>
  <c r="BF367" i="13"/>
  <c r="BF366" i="13"/>
  <c r="BF365" i="13"/>
  <c r="BF364" i="13"/>
  <c r="BF363" i="13"/>
  <c r="BF362" i="13"/>
  <c r="BF361" i="13"/>
  <c r="BF360" i="13"/>
  <c r="BF359" i="13"/>
  <c r="BF358" i="13"/>
  <c r="BF357" i="13"/>
  <c r="BF356" i="13"/>
  <c r="BF355" i="13"/>
  <c r="BF354" i="13"/>
  <c r="BF353" i="13"/>
  <c r="BF352" i="13"/>
  <c r="BF351" i="13"/>
  <c r="BF350" i="13"/>
  <c r="BF349" i="13"/>
  <c r="BF348" i="13"/>
  <c r="BF347" i="13"/>
  <c r="BF346" i="13"/>
  <c r="BF345" i="13"/>
  <c r="BF344" i="13"/>
  <c r="BF343" i="13"/>
  <c r="BF342" i="13"/>
  <c r="BF341" i="13"/>
  <c r="BF340" i="13"/>
  <c r="BF339" i="13"/>
  <c r="BF338" i="13"/>
  <c r="BF337" i="13"/>
  <c r="BF336" i="13"/>
  <c r="BF335" i="13"/>
  <c r="BF334" i="13"/>
  <c r="BF331" i="13"/>
  <c r="BF330" i="13"/>
  <c r="BF329" i="13"/>
  <c r="BF328" i="13"/>
  <c r="BF327" i="13"/>
  <c r="BF326" i="13"/>
  <c r="BF325" i="13"/>
  <c r="BF324" i="13"/>
  <c r="BF323" i="13"/>
  <c r="BF322" i="13"/>
  <c r="BF321" i="13"/>
  <c r="BF320" i="13"/>
  <c r="BF319" i="13"/>
  <c r="BF318" i="13"/>
  <c r="BF317" i="13"/>
  <c r="BF316" i="13"/>
  <c r="BF315" i="13"/>
  <c r="BF314" i="13"/>
  <c r="BF313" i="13"/>
  <c r="BF312" i="13"/>
  <c r="BF311" i="13"/>
  <c r="BF310" i="13"/>
  <c r="BF309" i="13"/>
  <c r="BF308" i="13"/>
  <c r="BF307" i="13"/>
  <c r="BF306" i="13"/>
  <c r="BF305" i="13"/>
  <c r="BF304" i="13"/>
  <c r="BF303" i="13"/>
  <c r="BF302" i="13"/>
  <c r="BF301" i="13"/>
  <c r="BF300" i="13"/>
  <c r="BF299" i="13"/>
  <c r="BF298" i="13"/>
  <c r="BF297" i="13"/>
  <c r="BF295" i="13"/>
  <c r="BF294" i="13"/>
  <c r="BF293" i="13"/>
  <c r="BF292" i="13"/>
  <c r="BF291" i="13"/>
  <c r="BF290" i="13"/>
  <c r="BF289" i="13"/>
  <c r="BF288" i="13"/>
  <c r="BF287" i="13"/>
  <c r="BF286" i="13"/>
  <c r="BF285" i="13"/>
  <c r="BF284" i="13"/>
  <c r="BF283" i="13"/>
  <c r="BF282" i="13"/>
  <c r="BF281" i="13"/>
  <c r="BF280" i="13"/>
  <c r="BF279" i="13"/>
  <c r="BF278" i="13"/>
  <c r="BF277" i="13"/>
  <c r="BF276" i="13"/>
  <c r="BF275" i="13"/>
  <c r="BF274" i="13"/>
  <c r="BF273" i="13"/>
  <c r="BF272" i="13"/>
  <c r="BF271" i="13"/>
  <c r="BF270" i="13"/>
  <c r="BF269" i="13"/>
  <c r="BF268" i="13"/>
  <c r="BF267" i="13"/>
  <c r="BF266" i="13"/>
  <c r="BF265" i="13"/>
  <c r="BF264" i="13"/>
  <c r="BF263" i="13"/>
  <c r="BF262" i="13"/>
  <c r="BF261" i="13"/>
  <c r="BF259" i="13"/>
  <c r="BF258" i="13"/>
  <c r="BF257" i="13"/>
  <c r="BF256" i="13"/>
  <c r="BF255" i="13"/>
  <c r="BF254" i="13"/>
  <c r="BF253" i="13"/>
  <c r="BF252" i="13"/>
  <c r="BF251" i="13"/>
  <c r="BF250" i="13"/>
  <c r="BF249" i="13"/>
  <c r="BF248" i="13"/>
  <c r="BF247" i="13"/>
  <c r="BF246" i="13"/>
  <c r="BF245" i="13"/>
  <c r="BF244" i="13"/>
  <c r="BF243" i="13"/>
  <c r="BF242" i="13"/>
  <c r="BF241" i="13"/>
  <c r="BF240" i="13"/>
  <c r="BF239" i="13"/>
  <c r="BF238" i="13"/>
  <c r="BF237" i="13"/>
  <c r="BF236" i="13"/>
  <c r="BF235" i="13"/>
  <c r="BF234" i="13"/>
  <c r="BF233" i="13"/>
  <c r="BF232" i="13"/>
  <c r="BF231" i="13"/>
  <c r="BF230" i="13"/>
  <c r="BF229" i="13"/>
  <c r="BF228" i="13"/>
  <c r="BF227" i="13"/>
  <c r="BF226" i="13"/>
  <c r="BF225" i="13"/>
  <c r="BF223" i="13"/>
  <c r="BF222" i="13"/>
  <c r="BF221" i="13"/>
  <c r="BF220" i="13"/>
  <c r="BF219" i="13"/>
  <c r="BF218" i="13"/>
  <c r="BF217" i="13"/>
  <c r="BF216" i="13"/>
  <c r="BF215" i="13"/>
  <c r="BF214" i="13"/>
  <c r="BF213" i="13"/>
  <c r="BF212" i="13"/>
  <c r="BF211" i="13"/>
  <c r="BF210" i="13"/>
  <c r="BF209" i="13"/>
  <c r="BF208" i="13"/>
  <c r="BF207" i="13"/>
  <c r="BF206" i="13"/>
  <c r="BF205" i="13"/>
  <c r="BF204" i="13"/>
  <c r="BF203" i="13"/>
  <c r="BF202" i="13"/>
  <c r="BF201" i="13"/>
  <c r="BF200" i="13"/>
  <c r="BF199" i="13"/>
  <c r="BF198" i="13"/>
  <c r="BF197" i="13"/>
  <c r="BF196" i="13"/>
  <c r="BF195" i="13"/>
  <c r="BF194" i="13"/>
  <c r="BF193" i="13"/>
  <c r="BF192" i="13"/>
  <c r="BF191" i="13"/>
  <c r="BF190" i="13"/>
  <c r="BF189" i="13"/>
  <c r="BF187" i="13"/>
  <c r="BF186" i="13"/>
  <c r="BF185" i="13"/>
  <c r="BF184" i="13"/>
  <c r="BF183" i="13"/>
  <c r="BF182" i="13"/>
  <c r="BF181" i="13"/>
  <c r="BF180" i="13"/>
  <c r="BF179" i="13"/>
  <c r="BF178" i="13"/>
  <c r="BF177" i="13"/>
  <c r="BF176" i="13"/>
  <c r="BF175" i="13"/>
  <c r="BF174" i="13"/>
  <c r="BF173" i="13"/>
  <c r="BF172" i="13"/>
  <c r="BF171" i="13"/>
  <c r="BF170" i="13"/>
  <c r="BF169" i="13"/>
  <c r="BF168" i="13"/>
  <c r="BF167" i="13"/>
  <c r="BF166" i="13"/>
  <c r="BF165" i="13"/>
  <c r="BF164" i="13"/>
  <c r="BF163" i="13"/>
  <c r="BF162" i="13"/>
  <c r="BF161" i="13"/>
  <c r="BF160" i="13"/>
  <c r="BF159" i="13"/>
  <c r="BF158" i="13"/>
  <c r="BF157" i="13"/>
  <c r="BF156" i="13"/>
  <c r="BF155" i="13"/>
  <c r="BF154" i="13"/>
  <c r="BF153" i="13"/>
  <c r="BF151" i="13"/>
  <c r="BF150" i="13"/>
  <c r="BF149" i="13"/>
  <c r="BF148" i="13"/>
  <c r="BF147" i="13"/>
  <c r="BF146" i="13"/>
  <c r="BF145" i="13"/>
  <c r="BF144" i="13"/>
  <c r="BF143" i="13"/>
  <c r="BF142" i="13"/>
  <c r="BF141" i="13"/>
  <c r="BF140" i="13"/>
  <c r="BF139" i="13"/>
  <c r="BF138" i="13"/>
  <c r="BF137" i="13"/>
  <c r="BF136" i="13"/>
  <c r="BF135" i="13"/>
  <c r="BF134" i="13"/>
  <c r="BF133" i="13"/>
  <c r="BF132" i="13"/>
  <c r="BF131" i="13"/>
  <c r="BF130" i="13"/>
  <c r="BF129" i="13"/>
  <c r="BF128" i="13"/>
  <c r="BF127" i="13"/>
  <c r="BF126" i="13"/>
  <c r="BF125" i="13"/>
  <c r="BF124" i="13"/>
  <c r="BF123" i="13"/>
  <c r="BF122" i="13"/>
  <c r="BF121" i="13"/>
  <c r="BF120" i="13"/>
  <c r="BF119" i="13"/>
  <c r="BF118" i="13"/>
  <c r="BF117" i="13"/>
  <c r="BF115" i="13"/>
  <c r="BF114" i="13"/>
  <c r="BF113" i="13"/>
  <c r="BF112" i="13"/>
  <c r="BF111" i="13"/>
  <c r="BF110" i="13"/>
  <c r="BF109" i="13"/>
  <c r="BF108" i="13"/>
  <c r="BF107" i="13"/>
  <c r="BF106" i="13"/>
  <c r="BF105" i="13"/>
  <c r="BF104" i="13"/>
  <c r="BF103" i="13"/>
  <c r="BF102" i="13"/>
  <c r="BF101" i="13"/>
  <c r="BF100" i="13"/>
  <c r="BF99" i="13"/>
  <c r="BF98" i="13"/>
  <c r="BF97" i="13"/>
  <c r="BF96" i="13"/>
  <c r="BF95" i="13"/>
  <c r="BF94" i="13"/>
  <c r="BF93" i="13"/>
  <c r="BF92" i="13"/>
  <c r="BF91" i="13"/>
  <c r="BF90" i="13"/>
  <c r="BF89" i="13"/>
  <c r="BF88" i="13"/>
  <c r="BF87" i="13"/>
  <c r="BF86" i="13"/>
  <c r="BF85" i="13"/>
  <c r="BF84" i="13"/>
  <c r="BF83" i="13"/>
  <c r="BF82" i="13"/>
  <c r="BF81" i="13"/>
  <c r="BF79" i="13"/>
  <c r="BF78" i="13"/>
  <c r="BF77" i="13"/>
  <c r="BF76" i="13"/>
  <c r="BF75" i="13"/>
  <c r="BF74" i="13"/>
  <c r="BF73" i="13"/>
  <c r="BF72" i="13"/>
  <c r="BF71" i="13"/>
  <c r="BF70" i="13"/>
  <c r="BF69" i="13"/>
  <c r="BF68" i="13"/>
  <c r="BF67" i="13"/>
  <c r="BF66" i="13"/>
  <c r="BF65" i="13"/>
  <c r="BF64" i="13"/>
  <c r="BF63" i="13"/>
  <c r="BF62" i="13"/>
  <c r="BF61" i="13"/>
  <c r="BF60" i="13"/>
  <c r="BF59" i="13"/>
  <c r="BF58" i="13"/>
  <c r="BF57" i="13"/>
  <c r="BF56" i="13"/>
  <c r="BF55" i="13"/>
  <c r="BF54" i="13"/>
  <c r="BF53" i="13"/>
  <c r="BF52" i="13"/>
  <c r="BF51" i="13"/>
  <c r="BF50" i="13"/>
  <c r="BF49" i="13"/>
  <c r="BF48" i="13"/>
  <c r="BF47" i="13"/>
  <c r="BF46" i="13"/>
  <c r="BF45" i="13"/>
  <c r="BF43" i="13"/>
  <c r="BF42" i="13"/>
  <c r="BF41" i="13"/>
  <c r="BF40" i="13"/>
  <c r="BF39" i="13"/>
  <c r="BF38" i="13"/>
  <c r="BF37" i="13"/>
  <c r="BF36" i="13"/>
  <c r="BF35" i="13"/>
  <c r="BF34" i="13"/>
  <c r="BF33" i="13"/>
  <c r="BF32" i="13"/>
  <c r="BF31" i="13"/>
  <c r="BF30" i="13"/>
  <c r="BF29" i="13"/>
  <c r="BF28" i="13"/>
  <c r="BF27" i="13"/>
  <c r="BF26" i="13"/>
  <c r="BF25" i="13"/>
  <c r="BF24" i="13"/>
  <c r="BF23" i="13"/>
  <c r="BF22" i="13"/>
  <c r="BF21" i="13"/>
  <c r="BF20" i="13"/>
  <c r="BF19" i="13"/>
  <c r="BF18" i="13"/>
  <c r="BF17" i="13"/>
  <c r="BF16" i="13"/>
  <c r="BF15" i="13"/>
  <c r="BF14" i="13"/>
  <c r="BF13" i="13"/>
  <c r="BF12" i="13"/>
  <c r="BF11" i="13"/>
  <c r="BF10" i="13"/>
  <c r="BF9" i="13"/>
  <c r="BF7" i="13"/>
  <c r="X84" i="35"/>
  <c r="X53" i="35"/>
  <c r="X46" i="35"/>
  <c r="X41" i="35"/>
  <c r="X36" i="35"/>
  <c r="X31" i="35"/>
  <c r="Z90" i="60"/>
  <c r="Z84" i="60"/>
  <c r="Z48" i="60"/>
  <c r="Z47" i="60"/>
  <c r="Z46" i="60"/>
  <c r="Z44" i="60"/>
  <c r="Z43" i="60"/>
  <c r="U209" i="61"/>
  <c r="U208" i="61"/>
  <c r="U206" i="61"/>
  <c r="U205" i="61"/>
  <c r="U204" i="61"/>
  <c r="U203" i="61"/>
  <c r="U202" i="61"/>
  <c r="U201" i="61"/>
  <c r="U199" i="61"/>
  <c r="U198" i="61"/>
  <c r="U170" i="61"/>
  <c r="U169" i="61"/>
  <c r="U168" i="61"/>
  <c r="U167" i="61"/>
  <c r="U163" i="61"/>
  <c r="U155" i="61"/>
  <c r="U144" i="61"/>
  <c r="U143" i="61"/>
  <c r="U141" i="61"/>
  <c r="U130" i="61"/>
  <c r="U129" i="61"/>
  <c r="U116" i="61"/>
  <c r="U115" i="61"/>
  <c r="U113" i="61"/>
  <c r="U102" i="61"/>
  <c r="U101" i="61"/>
  <c r="U99" i="61"/>
  <c r="U85" i="61"/>
  <c r="T124" i="58"/>
  <c r="T123" i="58"/>
  <c r="T122" i="58"/>
  <c r="T100" i="58"/>
  <c r="T99" i="58"/>
  <c r="T98" i="58"/>
  <c r="T97" i="58"/>
  <c r="T96" i="58"/>
  <c r="T95" i="58"/>
  <c r="T94" i="58"/>
  <c r="T93" i="58"/>
  <c r="T82" i="58"/>
  <c r="T81" i="58"/>
  <c r="T80" i="58"/>
  <c r="T68" i="58"/>
  <c r="T67" i="58"/>
  <c r="T66" i="58"/>
  <c r="T55" i="58"/>
  <c r="T46" i="58"/>
  <c r="T43" i="58"/>
  <c r="T29" i="58"/>
  <c r="T28" i="58"/>
  <c r="X40" i="62"/>
  <c r="AB120" i="64"/>
  <c r="AB111" i="64"/>
  <c r="AB110" i="64"/>
  <c r="AB107" i="64"/>
  <c r="AB106" i="64"/>
  <c r="AB104" i="64"/>
  <c r="AB103" i="64"/>
  <c r="AB102" i="64"/>
  <c r="AB101" i="64"/>
  <c r="AB23" i="64"/>
  <c r="AB22" i="64"/>
  <c r="U9" i="61" l="1"/>
  <c r="U8" i="61"/>
  <c r="X118" i="35" l="1"/>
  <c r="X110" i="35"/>
  <c r="O110" i="35"/>
  <c r="P110" i="35"/>
  <c r="Q110" i="35"/>
  <c r="U110" i="35" l="1"/>
  <c r="T33" i="43"/>
  <c r="S33" i="43"/>
  <c r="R33" i="43"/>
  <c r="X33" i="43" l="1"/>
  <c r="AY1496" i="14"/>
  <c r="AX1496" i="14"/>
  <c r="AY1495" i="14"/>
  <c r="AX1495" i="14"/>
  <c r="AY1494" i="14"/>
  <c r="AX1494" i="14"/>
  <c r="AY1493" i="14"/>
  <c r="AX1493" i="14"/>
  <c r="AY1492" i="14"/>
  <c r="AX1492" i="14"/>
  <c r="AY1491" i="14"/>
  <c r="AX1491" i="14"/>
  <c r="AY1490" i="14"/>
  <c r="AX1490" i="14"/>
  <c r="AY1489" i="14"/>
  <c r="AX1489" i="14"/>
  <c r="AY1488" i="14"/>
  <c r="AX1488" i="14"/>
  <c r="AY1487" i="14"/>
  <c r="AX1487" i="14"/>
  <c r="AY1486" i="14"/>
  <c r="AX1486" i="14"/>
  <c r="AY1485" i="14"/>
  <c r="AX1485" i="14"/>
  <c r="AY1484" i="14"/>
  <c r="AX1484" i="14"/>
  <c r="AY1483" i="14"/>
  <c r="AX1483" i="14"/>
  <c r="AY1482" i="14"/>
  <c r="AX1482" i="14"/>
  <c r="AY1481" i="14"/>
  <c r="AX1481" i="14"/>
  <c r="AY1480" i="14"/>
  <c r="AX1480" i="14"/>
  <c r="AY1479" i="14"/>
  <c r="AX1479" i="14"/>
  <c r="AY1478" i="14"/>
  <c r="AX1478" i="14"/>
  <c r="AY1477" i="14"/>
  <c r="AX1477" i="14"/>
  <c r="AY1476" i="14"/>
  <c r="AX1476" i="14"/>
  <c r="AY1475" i="14"/>
  <c r="AX1475" i="14"/>
  <c r="AY1474" i="14"/>
  <c r="AX1474" i="14"/>
  <c r="AY1473" i="14"/>
  <c r="AX1473" i="14"/>
  <c r="AY1472" i="14"/>
  <c r="AX1472" i="14"/>
  <c r="AY1471" i="14"/>
  <c r="AX1471" i="14"/>
  <c r="AY1470" i="14"/>
  <c r="AX1470" i="14"/>
  <c r="AY1469" i="14"/>
  <c r="AX1469" i="14"/>
  <c r="AY1468" i="14"/>
  <c r="AX1468" i="14"/>
  <c r="AY1467" i="14"/>
  <c r="AX1467" i="14"/>
  <c r="AY1466" i="14"/>
  <c r="AX1466" i="14"/>
  <c r="AY1465" i="14"/>
  <c r="AX1465" i="14"/>
  <c r="AY1464" i="14"/>
  <c r="AX1464" i="14"/>
  <c r="AY1463" i="14"/>
  <c r="AX1463" i="14"/>
  <c r="AY1462" i="14"/>
  <c r="AX1462" i="14"/>
  <c r="BB1461" i="14"/>
  <c r="AY1461" i="14"/>
  <c r="AX1461" i="14"/>
  <c r="AV1461" i="14"/>
  <c r="AV1462" i="14" s="1"/>
  <c r="AV1463" i="14" s="1"/>
  <c r="AV1464" i="14" s="1"/>
  <c r="AV1465" i="14" s="1"/>
  <c r="AV1466" i="14" s="1"/>
  <c r="AV1467" i="14" s="1"/>
  <c r="AV1468" i="14" s="1"/>
  <c r="AV1469" i="14" s="1"/>
  <c r="AV1470" i="14" s="1"/>
  <c r="AV1471" i="14" s="1"/>
  <c r="AV1472" i="14" s="1"/>
  <c r="AV1473" i="14" s="1"/>
  <c r="AV1474" i="14" s="1"/>
  <c r="AV1475" i="14" s="1"/>
  <c r="AV1476" i="14" s="1"/>
  <c r="AV1477" i="14" s="1"/>
  <c r="AV1478" i="14" s="1"/>
  <c r="AV1479" i="14" s="1"/>
  <c r="AV1480" i="14" s="1"/>
  <c r="AV1481" i="14" s="1"/>
  <c r="AV1482" i="14" s="1"/>
  <c r="AV1483" i="14" s="1"/>
  <c r="AV1484" i="14" s="1"/>
  <c r="AV1485" i="14" s="1"/>
  <c r="AV1486" i="14" s="1"/>
  <c r="AV1487" i="14" s="1"/>
  <c r="AV1488" i="14" s="1"/>
  <c r="AV1489" i="14" s="1"/>
  <c r="AV1490" i="14" s="1"/>
  <c r="AV1491" i="14" s="1"/>
  <c r="AV1492" i="14" s="1"/>
  <c r="AV1493" i="14" s="1"/>
  <c r="AV1494" i="14" s="1"/>
  <c r="AV1495" i="14" s="1"/>
  <c r="AV1496" i="14" s="1"/>
  <c r="AT1461" i="14"/>
  <c r="AU1461" i="14" s="1"/>
  <c r="AU1462" i="14" s="1"/>
  <c r="AY1460" i="14"/>
  <c r="AX1460" i="14"/>
  <c r="AY1459" i="14"/>
  <c r="AX1459" i="14"/>
  <c r="AY1458" i="14"/>
  <c r="AX1458" i="14"/>
  <c r="AY1457" i="14"/>
  <c r="AX1457" i="14"/>
  <c r="AY1456" i="14"/>
  <c r="AX1456" i="14"/>
  <c r="AY1455" i="14"/>
  <c r="AX1455" i="14"/>
  <c r="AY1454" i="14"/>
  <c r="AX1454" i="14"/>
  <c r="AY1453" i="14"/>
  <c r="AX1453" i="14"/>
  <c r="AY1452" i="14"/>
  <c r="AX1452" i="14"/>
  <c r="AY1451" i="14"/>
  <c r="AX1451" i="14"/>
  <c r="AY1450" i="14"/>
  <c r="AX1450" i="14"/>
  <c r="AY1449" i="14"/>
  <c r="AX1449" i="14"/>
  <c r="AY1448" i="14"/>
  <c r="AX1448" i="14"/>
  <c r="AY1447" i="14"/>
  <c r="AX1447" i="14"/>
  <c r="AY1446" i="14"/>
  <c r="AX1446" i="14"/>
  <c r="AY1445" i="14"/>
  <c r="AX1445" i="14"/>
  <c r="AY1444" i="14"/>
  <c r="AX1444" i="14"/>
  <c r="AY1443" i="14"/>
  <c r="AX1443" i="14"/>
  <c r="AY1442" i="14"/>
  <c r="AX1442" i="14"/>
  <c r="AY1441" i="14"/>
  <c r="AX1441" i="14"/>
  <c r="AY1440" i="14"/>
  <c r="AX1440" i="14"/>
  <c r="AY1439" i="14"/>
  <c r="AX1439" i="14"/>
  <c r="AY1438" i="14"/>
  <c r="AX1438" i="14"/>
  <c r="AY1437" i="14"/>
  <c r="AX1437" i="14"/>
  <c r="AY1436" i="14"/>
  <c r="AX1436" i="14"/>
  <c r="AY1435" i="14"/>
  <c r="AX1435" i="14"/>
  <c r="AY1434" i="14"/>
  <c r="AX1434" i="14"/>
  <c r="AY1433" i="14"/>
  <c r="AX1433" i="14"/>
  <c r="AY1432" i="14"/>
  <c r="AX1432" i="14"/>
  <c r="AY1431" i="14"/>
  <c r="AX1431" i="14"/>
  <c r="AY1430" i="14"/>
  <c r="AX1430" i="14"/>
  <c r="AY1429" i="14"/>
  <c r="AX1429" i="14"/>
  <c r="AY1428" i="14"/>
  <c r="AX1428" i="14"/>
  <c r="AY1427" i="14"/>
  <c r="AX1427" i="14"/>
  <c r="AY1426" i="14"/>
  <c r="AX1426" i="14"/>
  <c r="BB1425" i="14"/>
  <c r="AY1425" i="14"/>
  <c r="AX1425" i="14"/>
  <c r="AV1425" i="14"/>
  <c r="AV1426" i="14" s="1"/>
  <c r="AV1427" i="14" s="1"/>
  <c r="AV1428" i="14" s="1"/>
  <c r="AV1429" i="14" s="1"/>
  <c r="AV1430" i="14" s="1"/>
  <c r="AV1431" i="14" s="1"/>
  <c r="AV1432" i="14" s="1"/>
  <c r="AV1433" i="14" s="1"/>
  <c r="AV1434" i="14" s="1"/>
  <c r="AV1435" i="14" s="1"/>
  <c r="AV1436" i="14" s="1"/>
  <c r="AV1437" i="14" s="1"/>
  <c r="AV1438" i="14" s="1"/>
  <c r="AV1439" i="14" s="1"/>
  <c r="AV1440" i="14" s="1"/>
  <c r="AV1441" i="14" s="1"/>
  <c r="AV1442" i="14" s="1"/>
  <c r="AV1443" i="14" s="1"/>
  <c r="AV1444" i="14" s="1"/>
  <c r="AV1445" i="14" s="1"/>
  <c r="AV1446" i="14" s="1"/>
  <c r="AV1447" i="14" s="1"/>
  <c r="AV1448" i="14" s="1"/>
  <c r="AV1449" i="14" s="1"/>
  <c r="AV1450" i="14" s="1"/>
  <c r="AV1451" i="14" s="1"/>
  <c r="AV1452" i="14" s="1"/>
  <c r="AV1453" i="14" s="1"/>
  <c r="AV1454" i="14" s="1"/>
  <c r="AV1455" i="14" s="1"/>
  <c r="AV1456" i="14" s="1"/>
  <c r="AV1457" i="14" s="1"/>
  <c r="AV1458" i="14" s="1"/>
  <c r="AV1459" i="14" s="1"/>
  <c r="AV1460" i="14" s="1"/>
  <c r="AT1425" i="14"/>
  <c r="AU1425" i="14" s="1"/>
  <c r="AU1426" i="14" s="1"/>
  <c r="AY1424" i="14"/>
  <c r="AX1424" i="14"/>
  <c r="AY1423" i="14"/>
  <c r="AX1423" i="14"/>
  <c r="AY1422" i="14"/>
  <c r="AX1422" i="14"/>
  <c r="AY1421" i="14"/>
  <c r="AX1421" i="14"/>
  <c r="AY1420" i="14"/>
  <c r="AX1420" i="14"/>
  <c r="AY1419" i="14"/>
  <c r="AX1419" i="14"/>
  <c r="AY1418" i="14"/>
  <c r="AX1418" i="14"/>
  <c r="AY1417" i="14"/>
  <c r="AX1417" i="14"/>
  <c r="AY1416" i="14"/>
  <c r="AX1416" i="14"/>
  <c r="AY1415" i="14"/>
  <c r="AX1415" i="14"/>
  <c r="AY1414" i="14"/>
  <c r="AX1414" i="14"/>
  <c r="AY1413" i="14"/>
  <c r="AX1413" i="14"/>
  <c r="AY1412" i="14"/>
  <c r="AX1412" i="14"/>
  <c r="AY1411" i="14"/>
  <c r="AX1411" i="14"/>
  <c r="AY1410" i="14"/>
  <c r="AX1410" i="14"/>
  <c r="AY1409" i="14"/>
  <c r="AX1409" i="14"/>
  <c r="AY1408" i="14"/>
  <c r="AX1408" i="14"/>
  <c r="AY1407" i="14"/>
  <c r="AX1407" i="14"/>
  <c r="AY1406" i="14"/>
  <c r="AX1406" i="14"/>
  <c r="AY1405" i="14"/>
  <c r="AX1405" i="14"/>
  <c r="AY1404" i="14"/>
  <c r="AX1404" i="14"/>
  <c r="AY1403" i="14"/>
  <c r="AX1403" i="14"/>
  <c r="AY1402" i="14"/>
  <c r="AX1402" i="14"/>
  <c r="AY1401" i="14"/>
  <c r="AX1401" i="14"/>
  <c r="AY1400" i="14"/>
  <c r="AX1400" i="14"/>
  <c r="AY1399" i="14"/>
  <c r="AX1399" i="14"/>
  <c r="AY1398" i="14"/>
  <c r="AX1398" i="14"/>
  <c r="AY1397" i="14"/>
  <c r="AX1397" i="14"/>
  <c r="AY1396" i="14"/>
  <c r="AX1396" i="14"/>
  <c r="AY1395" i="14"/>
  <c r="AX1395" i="14"/>
  <c r="AY1394" i="14"/>
  <c r="AX1394" i="14"/>
  <c r="AY1393" i="14"/>
  <c r="AX1393" i="14"/>
  <c r="AY1392" i="14"/>
  <c r="AX1392" i="14"/>
  <c r="AY1391" i="14"/>
  <c r="AX1391" i="14"/>
  <c r="AY1390" i="14"/>
  <c r="AX1390" i="14"/>
  <c r="BB1389" i="14"/>
  <c r="AY1389" i="14"/>
  <c r="AX1389" i="14"/>
  <c r="AV1389" i="14"/>
  <c r="AV1390" i="14" s="1"/>
  <c r="AV1391" i="14" s="1"/>
  <c r="AV1392" i="14" s="1"/>
  <c r="AV1393" i="14" s="1"/>
  <c r="AV1394" i="14" s="1"/>
  <c r="AV1395" i="14" s="1"/>
  <c r="AV1396" i="14" s="1"/>
  <c r="AV1397" i="14" s="1"/>
  <c r="AV1398" i="14" s="1"/>
  <c r="AV1399" i="14" s="1"/>
  <c r="AV1400" i="14" s="1"/>
  <c r="AV1401" i="14" s="1"/>
  <c r="AV1402" i="14" s="1"/>
  <c r="AV1403" i="14" s="1"/>
  <c r="AV1404" i="14" s="1"/>
  <c r="AV1405" i="14" s="1"/>
  <c r="AV1406" i="14" s="1"/>
  <c r="AV1407" i="14" s="1"/>
  <c r="AV1408" i="14" s="1"/>
  <c r="AV1409" i="14" s="1"/>
  <c r="AV1410" i="14" s="1"/>
  <c r="AV1411" i="14" s="1"/>
  <c r="AV1412" i="14" s="1"/>
  <c r="AV1413" i="14" s="1"/>
  <c r="AV1414" i="14" s="1"/>
  <c r="AV1415" i="14" s="1"/>
  <c r="AV1416" i="14" s="1"/>
  <c r="AV1417" i="14" s="1"/>
  <c r="AV1418" i="14" s="1"/>
  <c r="AV1419" i="14" s="1"/>
  <c r="AV1420" i="14" s="1"/>
  <c r="AV1421" i="14" s="1"/>
  <c r="AV1422" i="14" s="1"/>
  <c r="AV1423" i="14" s="1"/>
  <c r="AV1424" i="14" s="1"/>
  <c r="AT1389" i="14"/>
  <c r="AU1389" i="14" s="1"/>
  <c r="AY1388" i="14"/>
  <c r="AX1388" i="14"/>
  <c r="AY1387" i="14"/>
  <c r="AX1387" i="14"/>
  <c r="AY1386" i="14"/>
  <c r="AX1386" i="14"/>
  <c r="AY1385" i="14"/>
  <c r="AX1385" i="14"/>
  <c r="AY1384" i="14"/>
  <c r="AX1384" i="14"/>
  <c r="AY1383" i="14"/>
  <c r="AX1383" i="14"/>
  <c r="AY1382" i="14"/>
  <c r="AX1382" i="14"/>
  <c r="AY1381" i="14"/>
  <c r="AX1381" i="14"/>
  <c r="AY1380" i="14"/>
  <c r="AX1380" i="14"/>
  <c r="AY1379" i="14"/>
  <c r="AX1379" i="14"/>
  <c r="AY1378" i="14"/>
  <c r="AX1378" i="14"/>
  <c r="AY1377" i="14"/>
  <c r="AX1377" i="14"/>
  <c r="AY1376" i="14"/>
  <c r="AX1376" i="14"/>
  <c r="AY1375" i="14"/>
  <c r="AX1375" i="14"/>
  <c r="AY1374" i="14"/>
  <c r="AX1374" i="14"/>
  <c r="AY1373" i="14"/>
  <c r="AX1373" i="14"/>
  <c r="AY1372" i="14"/>
  <c r="AX1372" i="14"/>
  <c r="AY1371" i="14"/>
  <c r="AX1371" i="14"/>
  <c r="AY1370" i="14"/>
  <c r="AX1370" i="14"/>
  <c r="AY1369" i="14"/>
  <c r="AX1369" i="14"/>
  <c r="AY1368" i="14"/>
  <c r="AX1368" i="14"/>
  <c r="AY1367" i="14"/>
  <c r="AX1367" i="14"/>
  <c r="AY1366" i="14"/>
  <c r="AX1366" i="14"/>
  <c r="AY1365" i="14"/>
  <c r="AX1365" i="14"/>
  <c r="AY1364" i="14"/>
  <c r="AX1364" i="14"/>
  <c r="AY1363" i="14"/>
  <c r="AX1363" i="14"/>
  <c r="AY1362" i="14"/>
  <c r="AX1362" i="14"/>
  <c r="AY1361" i="14"/>
  <c r="AX1361" i="14"/>
  <c r="AY1360" i="14"/>
  <c r="AX1360" i="14"/>
  <c r="AY1359" i="14"/>
  <c r="AX1359" i="14"/>
  <c r="AY1358" i="14"/>
  <c r="AX1358" i="14"/>
  <c r="AY1357" i="14"/>
  <c r="AX1357" i="14"/>
  <c r="AY1356" i="14"/>
  <c r="AX1356" i="14"/>
  <c r="AY1355" i="14"/>
  <c r="AX1355" i="14"/>
  <c r="AY1354" i="14"/>
  <c r="AX1354" i="14"/>
  <c r="BB1353" i="14"/>
  <c r="AY1353" i="14"/>
  <c r="AX1353" i="14"/>
  <c r="AV1353" i="14"/>
  <c r="AV1354" i="14" s="1"/>
  <c r="AV1355" i="14" s="1"/>
  <c r="AV1356" i="14" s="1"/>
  <c r="AV1357" i="14" s="1"/>
  <c r="AV1358" i="14" s="1"/>
  <c r="AV1359" i="14" s="1"/>
  <c r="AV1360" i="14" s="1"/>
  <c r="AV1361" i="14" s="1"/>
  <c r="AV1362" i="14" s="1"/>
  <c r="AV1363" i="14" s="1"/>
  <c r="AV1364" i="14" s="1"/>
  <c r="AV1365" i="14" s="1"/>
  <c r="AV1366" i="14" s="1"/>
  <c r="AV1367" i="14" s="1"/>
  <c r="AV1368" i="14" s="1"/>
  <c r="AV1369" i="14" s="1"/>
  <c r="AV1370" i="14" s="1"/>
  <c r="AV1371" i="14" s="1"/>
  <c r="AV1372" i="14" s="1"/>
  <c r="AV1373" i="14" s="1"/>
  <c r="AV1374" i="14" s="1"/>
  <c r="AV1375" i="14" s="1"/>
  <c r="AV1376" i="14" s="1"/>
  <c r="AV1377" i="14" s="1"/>
  <c r="AV1378" i="14" s="1"/>
  <c r="AV1379" i="14" s="1"/>
  <c r="AV1380" i="14" s="1"/>
  <c r="AV1381" i="14" s="1"/>
  <c r="AV1382" i="14" s="1"/>
  <c r="AV1383" i="14" s="1"/>
  <c r="AV1384" i="14" s="1"/>
  <c r="AV1385" i="14" s="1"/>
  <c r="AV1386" i="14" s="1"/>
  <c r="AV1387" i="14" s="1"/>
  <c r="AV1388" i="14" s="1"/>
  <c r="AT1353" i="14"/>
  <c r="AU1353" i="14" s="1"/>
  <c r="AY1352" i="14"/>
  <c r="AX1352" i="14"/>
  <c r="AY1351" i="14"/>
  <c r="AX1351" i="14"/>
  <c r="AY1350" i="14"/>
  <c r="AX1350" i="14"/>
  <c r="AY1349" i="14"/>
  <c r="AX1349" i="14"/>
  <c r="AY1348" i="14"/>
  <c r="AX1348" i="14"/>
  <c r="AY1347" i="14"/>
  <c r="AX1347" i="14"/>
  <c r="AY1346" i="14"/>
  <c r="AX1346" i="14"/>
  <c r="AY1345" i="14"/>
  <c r="AX1345" i="14"/>
  <c r="AY1344" i="14"/>
  <c r="AX1344" i="14"/>
  <c r="AY1343" i="14"/>
  <c r="AX1343" i="14"/>
  <c r="AY1342" i="14"/>
  <c r="AX1342" i="14"/>
  <c r="AY1341" i="14"/>
  <c r="AX1341" i="14"/>
  <c r="AY1340" i="14"/>
  <c r="AX1340" i="14"/>
  <c r="AY1339" i="14"/>
  <c r="AX1339" i="14"/>
  <c r="AY1338" i="14"/>
  <c r="AX1338" i="14"/>
  <c r="AY1337" i="14"/>
  <c r="AX1337" i="14"/>
  <c r="AY1336" i="14"/>
  <c r="AX1336" i="14"/>
  <c r="AY1335" i="14"/>
  <c r="AX1335" i="14"/>
  <c r="AY1334" i="14"/>
  <c r="AX1334" i="14"/>
  <c r="AY1333" i="14"/>
  <c r="AX1333" i="14"/>
  <c r="AY1332" i="14"/>
  <c r="AX1332" i="14"/>
  <c r="AY1331" i="14"/>
  <c r="AX1331" i="14"/>
  <c r="AY1330" i="14"/>
  <c r="AX1330" i="14"/>
  <c r="AY1329" i="14"/>
  <c r="AX1329" i="14"/>
  <c r="AY1328" i="14"/>
  <c r="AX1328" i="14"/>
  <c r="AY1327" i="14"/>
  <c r="AX1327" i="14"/>
  <c r="AY1326" i="14"/>
  <c r="AX1326" i="14"/>
  <c r="AY1325" i="14"/>
  <c r="AX1325" i="14"/>
  <c r="AY1324" i="14"/>
  <c r="AX1324" i="14"/>
  <c r="AY1323" i="14"/>
  <c r="AX1323" i="14"/>
  <c r="AY1322" i="14"/>
  <c r="AX1322" i="14"/>
  <c r="AY1321" i="14"/>
  <c r="AX1321" i="14"/>
  <c r="AY1320" i="14"/>
  <c r="AX1320" i="14"/>
  <c r="AY1319" i="14"/>
  <c r="AX1319" i="14"/>
  <c r="AY1318" i="14"/>
  <c r="AX1318" i="14"/>
  <c r="BB1317" i="14"/>
  <c r="AY1317" i="14"/>
  <c r="AX1317" i="14"/>
  <c r="AV1317" i="14"/>
  <c r="AV1318" i="14" s="1"/>
  <c r="AV1319" i="14" s="1"/>
  <c r="AV1320" i="14" s="1"/>
  <c r="AV1321" i="14" s="1"/>
  <c r="AV1322" i="14" s="1"/>
  <c r="AV1323" i="14" s="1"/>
  <c r="AV1324" i="14" s="1"/>
  <c r="AV1325" i="14" s="1"/>
  <c r="AV1326" i="14" s="1"/>
  <c r="AV1327" i="14" s="1"/>
  <c r="AV1328" i="14" s="1"/>
  <c r="AV1329" i="14" s="1"/>
  <c r="AV1330" i="14" s="1"/>
  <c r="AV1331" i="14" s="1"/>
  <c r="AV1332" i="14" s="1"/>
  <c r="AV1333" i="14" s="1"/>
  <c r="AV1334" i="14" s="1"/>
  <c r="AV1335" i="14" s="1"/>
  <c r="AV1336" i="14" s="1"/>
  <c r="AV1337" i="14" s="1"/>
  <c r="AV1338" i="14" s="1"/>
  <c r="AV1339" i="14" s="1"/>
  <c r="AV1340" i="14" s="1"/>
  <c r="AV1341" i="14" s="1"/>
  <c r="AV1342" i="14" s="1"/>
  <c r="AV1343" i="14" s="1"/>
  <c r="AV1344" i="14" s="1"/>
  <c r="AV1345" i="14" s="1"/>
  <c r="AV1346" i="14" s="1"/>
  <c r="AV1347" i="14" s="1"/>
  <c r="AV1348" i="14" s="1"/>
  <c r="AV1349" i="14" s="1"/>
  <c r="AV1350" i="14" s="1"/>
  <c r="AV1351" i="14" s="1"/>
  <c r="AV1352" i="14" s="1"/>
  <c r="AT1317" i="14"/>
  <c r="AU1317" i="14" s="1"/>
  <c r="AU1318" i="14" s="1"/>
  <c r="AY1316" i="14"/>
  <c r="AX1316" i="14"/>
  <c r="AY1315" i="14"/>
  <c r="AX1315" i="14"/>
  <c r="AY1314" i="14"/>
  <c r="AX1314" i="14"/>
  <c r="AY1313" i="14"/>
  <c r="AX1313" i="14"/>
  <c r="AY1312" i="14"/>
  <c r="AX1312" i="14"/>
  <c r="AY1311" i="14"/>
  <c r="AX1311" i="14"/>
  <c r="AY1310" i="14"/>
  <c r="AX1310" i="14"/>
  <c r="AY1309" i="14"/>
  <c r="AX1309" i="14"/>
  <c r="AY1308" i="14"/>
  <c r="AX1308" i="14"/>
  <c r="AY1307" i="14"/>
  <c r="AX1307" i="14"/>
  <c r="AY1306" i="14"/>
  <c r="AX1306" i="14"/>
  <c r="AY1305" i="14"/>
  <c r="AX1305" i="14"/>
  <c r="AY1304" i="14"/>
  <c r="AX1304" i="14"/>
  <c r="AY1303" i="14"/>
  <c r="AX1303" i="14"/>
  <c r="AY1302" i="14"/>
  <c r="AX1302" i="14"/>
  <c r="AY1301" i="14"/>
  <c r="AX1301" i="14"/>
  <c r="AY1300" i="14"/>
  <c r="AX1300" i="14"/>
  <c r="AY1299" i="14"/>
  <c r="AX1299" i="14"/>
  <c r="AY1298" i="14"/>
  <c r="AX1298" i="14"/>
  <c r="AY1297" i="14"/>
  <c r="AX1297" i="14"/>
  <c r="AY1296" i="14"/>
  <c r="AX1296" i="14"/>
  <c r="AY1295" i="14"/>
  <c r="AX1295" i="14"/>
  <c r="AY1294" i="14"/>
  <c r="AX1294" i="14"/>
  <c r="AY1293" i="14"/>
  <c r="AX1293" i="14"/>
  <c r="AY1292" i="14"/>
  <c r="AX1292" i="14"/>
  <c r="AY1291" i="14"/>
  <c r="AX1291" i="14"/>
  <c r="AY1290" i="14"/>
  <c r="AX1290" i="14"/>
  <c r="AY1289" i="14"/>
  <c r="AX1289" i="14"/>
  <c r="AY1288" i="14"/>
  <c r="AX1288" i="14"/>
  <c r="AY1287" i="14"/>
  <c r="AX1287" i="14"/>
  <c r="AY1286" i="14"/>
  <c r="AX1286" i="14"/>
  <c r="AY1285" i="14"/>
  <c r="AX1285" i="14"/>
  <c r="AY1284" i="14"/>
  <c r="AX1284" i="14"/>
  <c r="AY1283" i="14"/>
  <c r="AX1283" i="14"/>
  <c r="AY1282" i="14"/>
  <c r="AX1282" i="14"/>
  <c r="BB1281" i="14"/>
  <c r="AY1281" i="14"/>
  <c r="AX1281" i="14"/>
  <c r="AV1281" i="14"/>
  <c r="AV1282" i="14" s="1"/>
  <c r="AV1283" i="14" s="1"/>
  <c r="AV1284" i="14" s="1"/>
  <c r="AV1285" i="14" s="1"/>
  <c r="AV1286" i="14" s="1"/>
  <c r="AV1287" i="14" s="1"/>
  <c r="AV1288" i="14" s="1"/>
  <c r="AV1289" i="14" s="1"/>
  <c r="AV1290" i="14" s="1"/>
  <c r="AV1291" i="14" s="1"/>
  <c r="AV1292" i="14" s="1"/>
  <c r="AV1293" i="14" s="1"/>
  <c r="AV1294" i="14" s="1"/>
  <c r="AV1295" i="14" s="1"/>
  <c r="AV1296" i="14" s="1"/>
  <c r="AV1297" i="14" s="1"/>
  <c r="AV1298" i="14" s="1"/>
  <c r="AV1299" i="14" s="1"/>
  <c r="AV1300" i="14" s="1"/>
  <c r="AV1301" i="14" s="1"/>
  <c r="AV1302" i="14" s="1"/>
  <c r="AV1303" i="14" s="1"/>
  <c r="AV1304" i="14" s="1"/>
  <c r="AV1305" i="14" s="1"/>
  <c r="AV1306" i="14" s="1"/>
  <c r="AV1307" i="14" s="1"/>
  <c r="AV1308" i="14" s="1"/>
  <c r="AV1309" i="14" s="1"/>
  <c r="AV1310" i="14" s="1"/>
  <c r="AV1311" i="14" s="1"/>
  <c r="AV1312" i="14" s="1"/>
  <c r="AV1313" i="14" s="1"/>
  <c r="AV1314" i="14" s="1"/>
  <c r="AV1315" i="14" s="1"/>
  <c r="AV1316" i="14" s="1"/>
  <c r="AT1281" i="14"/>
  <c r="AU1281" i="14" s="1"/>
  <c r="AY1280" i="14"/>
  <c r="AX1280" i="14"/>
  <c r="AY1279" i="14"/>
  <c r="AX1279" i="14"/>
  <c r="AY1278" i="14"/>
  <c r="AX1278" i="14"/>
  <c r="AY1277" i="14"/>
  <c r="AX1277" i="14"/>
  <c r="AY1276" i="14"/>
  <c r="AX1276" i="14"/>
  <c r="AY1275" i="14"/>
  <c r="AX1275" i="14"/>
  <c r="AY1274" i="14"/>
  <c r="AX1274" i="14"/>
  <c r="AY1273" i="14"/>
  <c r="AX1273" i="14"/>
  <c r="AY1272" i="14"/>
  <c r="AX1272" i="14"/>
  <c r="AY1271" i="14"/>
  <c r="AX1271" i="14"/>
  <c r="AY1270" i="14"/>
  <c r="AX1270" i="14"/>
  <c r="AY1269" i="14"/>
  <c r="AX1269" i="14"/>
  <c r="AY1268" i="14"/>
  <c r="AX1268" i="14"/>
  <c r="AY1267" i="14"/>
  <c r="AX1267" i="14"/>
  <c r="AY1266" i="14"/>
  <c r="AX1266" i="14"/>
  <c r="AY1265" i="14"/>
  <c r="AX1265" i="14"/>
  <c r="AY1264" i="14"/>
  <c r="AX1264" i="14"/>
  <c r="AY1263" i="14"/>
  <c r="AX1263" i="14"/>
  <c r="AY1262" i="14"/>
  <c r="AX1262" i="14"/>
  <c r="AY1261" i="14"/>
  <c r="AX1261" i="14"/>
  <c r="AY1260" i="14"/>
  <c r="AX1260" i="14"/>
  <c r="AY1259" i="14"/>
  <c r="AX1259" i="14"/>
  <c r="AY1258" i="14"/>
  <c r="AX1258" i="14"/>
  <c r="AY1257" i="14"/>
  <c r="AX1257" i="14"/>
  <c r="AY1256" i="14"/>
  <c r="AX1256" i="14"/>
  <c r="AY1255" i="14"/>
  <c r="AX1255" i="14"/>
  <c r="AY1254" i="14"/>
  <c r="AX1254" i="14"/>
  <c r="AY1253" i="14"/>
  <c r="AX1253" i="14"/>
  <c r="AY1252" i="14"/>
  <c r="AX1252" i="14"/>
  <c r="AY1251" i="14"/>
  <c r="AX1251" i="14"/>
  <c r="AY1250" i="14"/>
  <c r="AX1250" i="14"/>
  <c r="AY1249" i="14"/>
  <c r="AX1249" i="14"/>
  <c r="AY1248" i="14"/>
  <c r="AX1248" i="14"/>
  <c r="AY1247" i="14"/>
  <c r="AX1247" i="14"/>
  <c r="AY1246" i="14"/>
  <c r="AX1246" i="14"/>
  <c r="BB1245" i="14"/>
  <c r="AY1245" i="14"/>
  <c r="AX1245" i="14"/>
  <c r="AV1245" i="14"/>
  <c r="AV1246" i="14" s="1"/>
  <c r="AV1247" i="14" s="1"/>
  <c r="AV1248" i="14" s="1"/>
  <c r="AV1249" i="14" s="1"/>
  <c r="AV1250" i="14" s="1"/>
  <c r="AV1251" i="14" s="1"/>
  <c r="AV1252" i="14" s="1"/>
  <c r="AV1253" i="14" s="1"/>
  <c r="AV1254" i="14" s="1"/>
  <c r="AV1255" i="14" s="1"/>
  <c r="AV1256" i="14" s="1"/>
  <c r="AV1257" i="14" s="1"/>
  <c r="AV1258" i="14" s="1"/>
  <c r="AV1259" i="14" s="1"/>
  <c r="AV1260" i="14" s="1"/>
  <c r="AV1261" i="14" s="1"/>
  <c r="AV1262" i="14" s="1"/>
  <c r="AV1263" i="14" s="1"/>
  <c r="AV1264" i="14" s="1"/>
  <c r="AV1265" i="14" s="1"/>
  <c r="AV1266" i="14" s="1"/>
  <c r="AV1267" i="14" s="1"/>
  <c r="AV1268" i="14" s="1"/>
  <c r="AV1269" i="14" s="1"/>
  <c r="AV1270" i="14" s="1"/>
  <c r="AV1271" i="14" s="1"/>
  <c r="AV1272" i="14" s="1"/>
  <c r="AV1273" i="14" s="1"/>
  <c r="AV1274" i="14" s="1"/>
  <c r="AV1275" i="14" s="1"/>
  <c r="AV1276" i="14" s="1"/>
  <c r="AV1277" i="14" s="1"/>
  <c r="AV1278" i="14" s="1"/>
  <c r="AV1279" i="14" s="1"/>
  <c r="AV1280" i="14" s="1"/>
  <c r="AT1245" i="14"/>
  <c r="AU1245" i="14" s="1"/>
  <c r="AU1246" i="14" s="1"/>
  <c r="AY1243" i="14"/>
  <c r="AX1243" i="14"/>
  <c r="AY1242" i="14"/>
  <c r="AX1242" i="14"/>
  <c r="AY1241" i="14"/>
  <c r="AX1241" i="14"/>
  <c r="AY1240" i="14"/>
  <c r="AX1240" i="14"/>
  <c r="AY1239" i="14"/>
  <c r="AX1239" i="14"/>
  <c r="AY1238" i="14"/>
  <c r="AX1238" i="14"/>
  <c r="AY1237" i="14"/>
  <c r="AX1237" i="14"/>
  <c r="AY1236" i="14"/>
  <c r="AX1236" i="14"/>
  <c r="AY1235" i="14"/>
  <c r="AX1235" i="14"/>
  <c r="AY1234" i="14"/>
  <c r="AX1234" i="14"/>
  <c r="AY1233" i="14"/>
  <c r="AX1233" i="14"/>
  <c r="AY1232" i="14"/>
  <c r="AX1232" i="14"/>
  <c r="AY1231" i="14"/>
  <c r="AX1231" i="14"/>
  <c r="AY1230" i="14"/>
  <c r="AX1230" i="14"/>
  <c r="AY1229" i="14"/>
  <c r="AX1229" i="14"/>
  <c r="AY1228" i="14"/>
  <c r="AX1228" i="14"/>
  <c r="AY1227" i="14"/>
  <c r="AX1227" i="14"/>
  <c r="AY1226" i="14"/>
  <c r="AX1226" i="14"/>
  <c r="AY1225" i="14"/>
  <c r="AX1225" i="14"/>
  <c r="AY1224" i="14"/>
  <c r="AX1224" i="14"/>
  <c r="AY1223" i="14"/>
  <c r="AX1223" i="14"/>
  <c r="AY1222" i="14"/>
  <c r="AX1222" i="14"/>
  <c r="AY1221" i="14"/>
  <c r="AX1221" i="14"/>
  <c r="AY1220" i="14"/>
  <c r="AX1220" i="14"/>
  <c r="AY1219" i="14"/>
  <c r="AX1219" i="14"/>
  <c r="AY1218" i="14"/>
  <c r="AX1218" i="14"/>
  <c r="AY1217" i="14"/>
  <c r="AX1217" i="14"/>
  <c r="AY1216" i="14"/>
  <c r="AX1216" i="14"/>
  <c r="AY1215" i="14"/>
  <c r="AX1215" i="14"/>
  <c r="AY1214" i="14"/>
  <c r="AX1214" i="14"/>
  <c r="AY1213" i="14"/>
  <c r="AX1213" i="14"/>
  <c r="AY1212" i="14"/>
  <c r="AX1212" i="14"/>
  <c r="AY1211" i="14"/>
  <c r="AX1211" i="14"/>
  <c r="AY1210" i="14"/>
  <c r="AX1210" i="14"/>
  <c r="AY1209" i="14"/>
  <c r="AX1209" i="14"/>
  <c r="BB1208" i="14"/>
  <c r="AY1208" i="14"/>
  <c r="AX1208" i="14"/>
  <c r="AV1208" i="14"/>
  <c r="AV1209" i="14" s="1"/>
  <c r="AV1210" i="14" s="1"/>
  <c r="AV1211" i="14" s="1"/>
  <c r="AV1212" i="14" s="1"/>
  <c r="AV1213" i="14" s="1"/>
  <c r="AV1214" i="14" s="1"/>
  <c r="AV1215" i="14" s="1"/>
  <c r="AV1216" i="14" s="1"/>
  <c r="AV1217" i="14" s="1"/>
  <c r="AV1218" i="14" s="1"/>
  <c r="AV1219" i="14" s="1"/>
  <c r="AV1220" i="14" s="1"/>
  <c r="AV1221" i="14" s="1"/>
  <c r="AV1222" i="14" s="1"/>
  <c r="AV1223" i="14" s="1"/>
  <c r="AV1224" i="14" s="1"/>
  <c r="AV1225" i="14" s="1"/>
  <c r="AV1226" i="14" s="1"/>
  <c r="AV1227" i="14" s="1"/>
  <c r="AV1228" i="14" s="1"/>
  <c r="AV1229" i="14" s="1"/>
  <c r="AV1230" i="14" s="1"/>
  <c r="AV1231" i="14" s="1"/>
  <c r="AV1232" i="14" s="1"/>
  <c r="AV1233" i="14" s="1"/>
  <c r="AV1234" i="14" s="1"/>
  <c r="AV1235" i="14" s="1"/>
  <c r="AV1236" i="14" s="1"/>
  <c r="AV1237" i="14" s="1"/>
  <c r="AV1238" i="14" s="1"/>
  <c r="AV1239" i="14" s="1"/>
  <c r="AV1240" i="14" s="1"/>
  <c r="AV1241" i="14" s="1"/>
  <c r="AV1242" i="14" s="1"/>
  <c r="AV1243" i="14" s="1"/>
  <c r="AT1208" i="14"/>
  <c r="AU1208" i="14" s="1"/>
  <c r="AY1207" i="14"/>
  <c r="AX1207" i="14"/>
  <c r="AY1206" i="14"/>
  <c r="AX1206" i="14"/>
  <c r="AY1205" i="14"/>
  <c r="AX1205" i="14"/>
  <c r="AY1204" i="14"/>
  <c r="AX1204" i="14"/>
  <c r="AY1203" i="14"/>
  <c r="AX1203" i="14"/>
  <c r="AY1202" i="14"/>
  <c r="AX1202" i="14"/>
  <c r="AY1201" i="14"/>
  <c r="AX1201" i="14"/>
  <c r="AY1200" i="14"/>
  <c r="AX1200" i="14"/>
  <c r="AY1199" i="14"/>
  <c r="AX1199" i="14"/>
  <c r="AY1198" i="14"/>
  <c r="AX1198" i="14"/>
  <c r="AY1197" i="14"/>
  <c r="AX1197" i="14"/>
  <c r="AY1196" i="14"/>
  <c r="AX1196" i="14"/>
  <c r="AY1195" i="14"/>
  <c r="AX1195" i="14"/>
  <c r="AY1194" i="14"/>
  <c r="AX1194" i="14"/>
  <c r="AY1193" i="14"/>
  <c r="AX1193" i="14"/>
  <c r="AY1192" i="14"/>
  <c r="AX1192" i="14"/>
  <c r="AY1191" i="14"/>
  <c r="AX1191" i="14"/>
  <c r="AY1190" i="14"/>
  <c r="AX1190" i="14"/>
  <c r="AY1189" i="14"/>
  <c r="AX1189" i="14"/>
  <c r="AY1188" i="14"/>
  <c r="AX1188" i="14"/>
  <c r="AY1187" i="14"/>
  <c r="AX1187" i="14"/>
  <c r="AY1186" i="14"/>
  <c r="AX1186" i="14"/>
  <c r="AY1185" i="14"/>
  <c r="AX1185" i="14"/>
  <c r="AY1184" i="14"/>
  <c r="AX1184" i="14"/>
  <c r="AY1183" i="14"/>
  <c r="AX1183" i="14"/>
  <c r="AY1182" i="14"/>
  <c r="AX1182" i="14"/>
  <c r="AY1181" i="14"/>
  <c r="AX1181" i="14"/>
  <c r="AY1180" i="14"/>
  <c r="AX1180" i="14"/>
  <c r="AY1179" i="14"/>
  <c r="AX1179" i="14"/>
  <c r="AY1178" i="14"/>
  <c r="AX1178" i="14"/>
  <c r="AY1177" i="14"/>
  <c r="AX1177" i="14"/>
  <c r="AY1176" i="14"/>
  <c r="AX1176" i="14"/>
  <c r="AY1175" i="14"/>
  <c r="AX1175" i="14"/>
  <c r="AY1174" i="14"/>
  <c r="AX1174" i="14"/>
  <c r="AY1173" i="14"/>
  <c r="AX1173" i="14"/>
  <c r="BB1172" i="14"/>
  <c r="AY1172" i="14"/>
  <c r="AX1172" i="14"/>
  <c r="AV1172" i="14"/>
  <c r="AV1173" i="14" s="1"/>
  <c r="AV1174" i="14" s="1"/>
  <c r="AV1175" i="14" s="1"/>
  <c r="AV1176" i="14" s="1"/>
  <c r="AV1177" i="14" s="1"/>
  <c r="AV1178" i="14" s="1"/>
  <c r="AV1179" i="14" s="1"/>
  <c r="AV1180" i="14" s="1"/>
  <c r="AV1181" i="14" s="1"/>
  <c r="AV1182" i="14" s="1"/>
  <c r="AV1183" i="14" s="1"/>
  <c r="AV1184" i="14" s="1"/>
  <c r="AV1185" i="14" s="1"/>
  <c r="AV1186" i="14" s="1"/>
  <c r="AV1187" i="14" s="1"/>
  <c r="AV1188" i="14" s="1"/>
  <c r="AV1189" i="14" s="1"/>
  <c r="AV1190" i="14" s="1"/>
  <c r="AV1191" i="14" s="1"/>
  <c r="AV1192" i="14" s="1"/>
  <c r="AV1193" i="14" s="1"/>
  <c r="AV1194" i="14" s="1"/>
  <c r="AV1195" i="14" s="1"/>
  <c r="AV1196" i="14" s="1"/>
  <c r="AV1197" i="14" s="1"/>
  <c r="AV1198" i="14" s="1"/>
  <c r="AV1199" i="14" s="1"/>
  <c r="AV1200" i="14" s="1"/>
  <c r="AV1201" i="14" s="1"/>
  <c r="AV1202" i="14" s="1"/>
  <c r="AV1203" i="14" s="1"/>
  <c r="AV1204" i="14" s="1"/>
  <c r="AV1205" i="14" s="1"/>
  <c r="AV1206" i="14" s="1"/>
  <c r="AV1207" i="14" s="1"/>
  <c r="AT1172" i="14"/>
  <c r="AU1172" i="14" s="1"/>
  <c r="AU1173" i="14" s="1"/>
  <c r="AY1170" i="14"/>
  <c r="AX1170" i="14"/>
  <c r="AY1169" i="14"/>
  <c r="AX1169" i="14"/>
  <c r="AY1168" i="14"/>
  <c r="AX1168" i="14"/>
  <c r="AY1167" i="14"/>
  <c r="AX1167" i="14"/>
  <c r="AY1166" i="14"/>
  <c r="AX1166" i="14"/>
  <c r="AY1165" i="14"/>
  <c r="AX1165" i="14"/>
  <c r="AY1164" i="14"/>
  <c r="AX1164" i="14"/>
  <c r="AY1163" i="14"/>
  <c r="AX1163" i="14"/>
  <c r="AY1162" i="14"/>
  <c r="AX1162" i="14"/>
  <c r="AY1161" i="14"/>
  <c r="AX1161" i="14"/>
  <c r="AY1160" i="14"/>
  <c r="AX1160" i="14"/>
  <c r="AY1159" i="14"/>
  <c r="AX1159" i="14"/>
  <c r="AY1158" i="14"/>
  <c r="AX1158" i="14"/>
  <c r="AY1157" i="14"/>
  <c r="AX1157" i="14"/>
  <c r="AY1156" i="14"/>
  <c r="AX1156" i="14"/>
  <c r="AY1155" i="14"/>
  <c r="AX1155" i="14"/>
  <c r="AY1154" i="14"/>
  <c r="AX1154" i="14"/>
  <c r="AY1153" i="14"/>
  <c r="AX1153" i="14"/>
  <c r="AY1152" i="14"/>
  <c r="AX1152" i="14"/>
  <c r="AY1151" i="14"/>
  <c r="AX1151" i="14"/>
  <c r="AY1150" i="14"/>
  <c r="AX1150" i="14"/>
  <c r="AY1149" i="14"/>
  <c r="AX1149" i="14"/>
  <c r="AY1148" i="14"/>
  <c r="AX1148" i="14"/>
  <c r="AY1147" i="14"/>
  <c r="AX1147" i="14"/>
  <c r="AY1146" i="14"/>
  <c r="AX1146" i="14"/>
  <c r="AY1145" i="14"/>
  <c r="AX1145" i="14"/>
  <c r="AY1144" i="14"/>
  <c r="AX1144" i="14"/>
  <c r="AY1143" i="14"/>
  <c r="AX1143" i="14"/>
  <c r="AY1142" i="14"/>
  <c r="AX1142" i="14"/>
  <c r="AY1141" i="14"/>
  <c r="AX1141" i="14"/>
  <c r="AY1140" i="14"/>
  <c r="AX1140" i="14"/>
  <c r="AY1139" i="14"/>
  <c r="AX1139" i="14"/>
  <c r="AY1138" i="14"/>
  <c r="AX1138" i="14"/>
  <c r="AY1137" i="14"/>
  <c r="AX1137" i="14"/>
  <c r="AY1136" i="14"/>
  <c r="AX1136" i="14"/>
  <c r="BB1135" i="14"/>
  <c r="AY1135" i="14"/>
  <c r="AX1135" i="14"/>
  <c r="AV1135" i="14"/>
  <c r="AV1136" i="14" s="1"/>
  <c r="AV1137" i="14" s="1"/>
  <c r="AV1138" i="14" s="1"/>
  <c r="AV1139" i="14" s="1"/>
  <c r="AV1140" i="14" s="1"/>
  <c r="AV1141" i="14" s="1"/>
  <c r="AV1142" i="14" s="1"/>
  <c r="AV1143" i="14" s="1"/>
  <c r="AV1144" i="14" s="1"/>
  <c r="AV1145" i="14" s="1"/>
  <c r="AV1146" i="14" s="1"/>
  <c r="AV1147" i="14" s="1"/>
  <c r="AV1148" i="14" s="1"/>
  <c r="AV1149" i="14" s="1"/>
  <c r="AV1150" i="14" s="1"/>
  <c r="AV1151" i="14" s="1"/>
  <c r="AV1152" i="14" s="1"/>
  <c r="AV1153" i="14" s="1"/>
  <c r="AV1154" i="14" s="1"/>
  <c r="AV1155" i="14" s="1"/>
  <c r="AV1156" i="14" s="1"/>
  <c r="AV1157" i="14" s="1"/>
  <c r="AV1158" i="14" s="1"/>
  <c r="AV1159" i="14" s="1"/>
  <c r="AV1160" i="14" s="1"/>
  <c r="AV1161" i="14" s="1"/>
  <c r="AV1162" i="14" s="1"/>
  <c r="AV1163" i="14" s="1"/>
  <c r="AV1164" i="14" s="1"/>
  <c r="AV1165" i="14" s="1"/>
  <c r="AV1166" i="14" s="1"/>
  <c r="AV1167" i="14" s="1"/>
  <c r="AV1168" i="14" s="1"/>
  <c r="AV1169" i="14" s="1"/>
  <c r="AV1170" i="14" s="1"/>
  <c r="AT1135" i="14"/>
  <c r="AU1135" i="14" s="1"/>
  <c r="AY1134" i="14"/>
  <c r="AX1134" i="14"/>
  <c r="AY1133" i="14"/>
  <c r="AX1133" i="14"/>
  <c r="AY1132" i="14"/>
  <c r="AX1132" i="14"/>
  <c r="AY1131" i="14"/>
  <c r="AX1131" i="14"/>
  <c r="AY1130" i="14"/>
  <c r="AX1130" i="14"/>
  <c r="AY1129" i="14"/>
  <c r="AX1129" i="14"/>
  <c r="AY1128" i="14"/>
  <c r="AX1128" i="14"/>
  <c r="AY1127" i="14"/>
  <c r="AX1127" i="14"/>
  <c r="AY1126" i="14"/>
  <c r="AX1126" i="14"/>
  <c r="AY1125" i="14"/>
  <c r="AX1125" i="14"/>
  <c r="AY1124" i="14"/>
  <c r="AX1124" i="14"/>
  <c r="AY1123" i="14"/>
  <c r="AX1123" i="14"/>
  <c r="AY1122" i="14"/>
  <c r="AX1122" i="14"/>
  <c r="AY1121" i="14"/>
  <c r="AX1121" i="14"/>
  <c r="AY1120" i="14"/>
  <c r="AX1120" i="14"/>
  <c r="AY1119" i="14"/>
  <c r="AX1119" i="14"/>
  <c r="AY1118" i="14"/>
  <c r="AX1118" i="14"/>
  <c r="AY1117" i="14"/>
  <c r="AX1117" i="14"/>
  <c r="AY1116" i="14"/>
  <c r="AX1116" i="14"/>
  <c r="AY1115" i="14"/>
  <c r="AX1115" i="14"/>
  <c r="AY1114" i="14"/>
  <c r="AX1114" i="14"/>
  <c r="AY1113" i="14"/>
  <c r="AX1113" i="14"/>
  <c r="AY1112" i="14"/>
  <c r="AX1112" i="14"/>
  <c r="AY1111" i="14"/>
  <c r="AX1111" i="14"/>
  <c r="AY1110" i="14"/>
  <c r="AX1110" i="14"/>
  <c r="AY1109" i="14"/>
  <c r="AX1109" i="14"/>
  <c r="AY1108" i="14"/>
  <c r="AX1108" i="14"/>
  <c r="AY1107" i="14"/>
  <c r="AX1107" i="14"/>
  <c r="AY1106" i="14"/>
  <c r="AX1106" i="14"/>
  <c r="AY1105" i="14"/>
  <c r="AX1105" i="14"/>
  <c r="AY1104" i="14"/>
  <c r="AX1104" i="14"/>
  <c r="AY1103" i="14"/>
  <c r="AX1103" i="14"/>
  <c r="AY1102" i="14"/>
  <c r="AX1102" i="14"/>
  <c r="AY1101" i="14"/>
  <c r="AX1101" i="14"/>
  <c r="AY1100" i="14"/>
  <c r="AX1100" i="14"/>
  <c r="AV1101" i="14"/>
  <c r="AV1102" i="14" s="1"/>
  <c r="AV1103" i="14" s="1"/>
  <c r="AV1104" i="14" s="1"/>
  <c r="AV1105" i="14" s="1"/>
  <c r="AV1106" i="14" s="1"/>
  <c r="AV1107" i="14" s="1"/>
  <c r="AV1108" i="14" s="1"/>
  <c r="AV1109" i="14" s="1"/>
  <c r="AV1110" i="14" s="1"/>
  <c r="AV1111" i="14" s="1"/>
  <c r="AV1112" i="14" s="1"/>
  <c r="AV1113" i="14" s="1"/>
  <c r="AV1114" i="14" s="1"/>
  <c r="AV1115" i="14" s="1"/>
  <c r="AV1116" i="14" s="1"/>
  <c r="AV1117" i="14" s="1"/>
  <c r="AV1118" i="14" s="1"/>
  <c r="AV1119" i="14" s="1"/>
  <c r="AV1120" i="14" s="1"/>
  <c r="AV1121" i="14" s="1"/>
  <c r="AV1122" i="14" s="1"/>
  <c r="AV1123" i="14" s="1"/>
  <c r="AV1124" i="14" s="1"/>
  <c r="AV1125" i="14" s="1"/>
  <c r="AV1126" i="14" s="1"/>
  <c r="AV1127" i="14" s="1"/>
  <c r="AV1128" i="14" s="1"/>
  <c r="AV1129" i="14" s="1"/>
  <c r="AV1130" i="14" s="1"/>
  <c r="AV1131" i="14" s="1"/>
  <c r="AV1132" i="14" s="1"/>
  <c r="AV1133" i="14" s="1"/>
  <c r="AV1134" i="14" s="1"/>
  <c r="AY1098" i="14"/>
  <c r="AX1098" i="14"/>
  <c r="AY1097" i="14"/>
  <c r="AX1097" i="14"/>
  <c r="AY1096" i="14"/>
  <c r="AX1096" i="14"/>
  <c r="AY1095" i="14"/>
  <c r="AX1095" i="14"/>
  <c r="AY1094" i="14"/>
  <c r="AX1094" i="14"/>
  <c r="AY1093" i="14"/>
  <c r="AX1093" i="14"/>
  <c r="AY1092" i="14"/>
  <c r="AX1092" i="14"/>
  <c r="AY1091" i="14"/>
  <c r="AX1091" i="14"/>
  <c r="AY1090" i="14"/>
  <c r="AX1090" i="14"/>
  <c r="AY1089" i="14"/>
  <c r="AX1089" i="14"/>
  <c r="AY1088" i="14"/>
  <c r="AX1088" i="14"/>
  <c r="AY1087" i="14"/>
  <c r="AX1087" i="14"/>
  <c r="AY1086" i="14"/>
  <c r="AX1086" i="14"/>
  <c r="AY1085" i="14"/>
  <c r="AX1085" i="14"/>
  <c r="AY1084" i="14"/>
  <c r="AX1084" i="14"/>
  <c r="AY1083" i="14"/>
  <c r="AX1083" i="14"/>
  <c r="AY1082" i="14"/>
  <c r="AX1082" i="14"/>
  <c r="AY1081" i="14"/>
  <c r="AX1081" i="14"/>
  <c r="AY1080" i="14"/>
  <c r="AX1080" i="14"/>
  <c r="AY1079" i="14"/>
  <c r="AX1079" i="14"/>
  <c r="AY1078" i="14"/>
  <c r="AX1078" i="14"/>
  <c r="AY1077" i="14"/>
  <c r="AX1077" i="14"/>
  <c r="AY1076" i="14"/>
  <c r="AX1076" i="14"/>
  <c r="AY1075" i="14"/>
  <c r="AX1075" i="14"/>
  <c r="AY1074" i="14"/>
  <c r="AX1074" i="14"/>
  <c r="AY1073" i="14"/>
  <c r="AX1073" i="14"/>
  <c r="AY1072" i="14"/>
  <c r="AX1072" i="14"/>
  <c r="AY1071" i="14"/>
  <c r="AX1071" i="14"/>
  <c r="AY1070" i="14"/>
  <c r="AX1070" i="14"/>
  <c r="AY1069" i="14"/>
  <c r="AX1069" i="14"/>
  <c r="AY1068" i="14"/>
  <c r="AX1068" i="14"/>
  <c r="AY1067" i="14"/>
  <c r="AX1067" i="14"/>
  <c r="AY1066" i="14"/>
  <c r="AX1066" i="14"/>
  <c r="AY1065" i="14"/>
  <c r="AX1065" i="14"/>
  <c r="AY1064" i="14"/>
  <c r="AX1064" i="14"/>
  <c r="BB1063" i="14"/>
  <c r="AY1063" i="14"/>
  <c r="AX1063" i="14"/>
  <c r="AV1063" i="14"/>
  <c r="AV1064" i="14" s="1"/>
  <c r="AV1065" i="14" s="1"/>
  <c r="AV1066" i="14" s="1"/>
  <c r="AV1067" i="14" s="1"/>
  <c r="AV1068" i="14" s="1"/>
  <c r="AV1069" i="14" s="1"/>
  <c r="AV1070" i="14" s="1"/>
  <c r="AV1071" i="14" s="1"/>
  <c r="AV1072" i="14" s="1"/>
  <c r="AV1073" i="14" s="1"/>
  <c r="AV1074" i="14" s="1"/>
  <c r="AV1075" i="14" s="1"/>
  <c r="AV1076" i="14" s="1"/>
  <c r="AV1077" i="14" s="1"/>
  <c r="AV1078" i="14" s="1"/>
  <c r="AV1079" i="14" s="1"/>
  <c r="AV1080" i="14" s="1"/>
  <c r="AV1081" i="14" s="1"/>
  <c r="AV1082" i="14" s="1"/>
  <c r="AV1083" i="14" s="1"/>
  <c r="AV1084" i="14" s="1"/>
  <c r="AV1085" i="14" s="1"/>
  <c r="AV1086" i="14" s="1"/>
  <c r="AV1087" i="14" s="1"/>
  <c r="AV1088" i="14" s="1"/>
  <c r="AV1089" i="14" s="1"/>
  <c r="AV1090" i="14" s="1"/>
  <c r="AV1091" i="14" s="1"/>
  <c r="AV1092" i="14" s="1"/>
  <c r="AV1093" i="14" s="1"/>
  <c r="AV1094" i="14" s="1"/>
  <c r="AV1095" i="14" s="1"/>
  <c r="AV1096" i="14" s="1"/>
  <c r="AV1097" i="14" s="1"/>
  <c r="AV1098" i="14" s="1"/>
  <c r="AT1063" i="14"/>
  <c r="AU1063" i="14" s="1"/>
  <c r="AY1058" i="14"/>
  <c r="AX1058" i="14"/>
  <c r="AY1057" i="14"/>
  <c r="AX1057" i="14"/>
  <c r="AY1056" i="14"/>
  <c r="AX1056" i="14"/>
  <c r="AY1055" i="14"/>
  <c r="AX1055" i="14"/>
  <c r="AY1054" i="14"/>
  <c r="AX1054" i="14"/>
  <c r="AY1053" i="14"/>
  <c r="AX1053" i="14"/>
  <c r="AY1052" i="14"/>
  <c r="AX1052" i="14"/>
  <c r="AY1051" i="14"/>
  <c r="AX1051" i="14"/>
  <c r="AY1050" i="14"/>
  <c r="AX1050" i="14"/>
  <c r="AY1049" i="14"/>
  <c r="AX1049" i="14"/>
  <c r="AY1048" i="14"/>
  <c r="AX1048" i="14"/>
  <c r="AY1047" i="14"/>
  <c r="AX1047" i="14"/>
  <c r="AY1046" i="14"/>
  <c r="AX1046" i="14"/>
  <c r="AY1045" i="14"/>
  <c r="AX1045" i="14"/>
  <c r="AY1044" i="14"/>
  <c r="AX1044" i="14"/>
  <c r="AY1043" i="14"/>
  <c r="AX1043" i="14"/>
  <c r="AY1042" i="14"/>
  <c r="AX1042" i="14"/>
  <c r="AY1041" i="14"/>
  <c r="AX1041" i="14"/>
  <c r="AY1040" i="14"/>
  <c r="AX1040" i="14"/>
  <c r="AY1039" i="14"/>
  <c r="AX1039" i="14"/>
  <c r="AY1038" i="14"/>
  <c r="AX1038" i="14"/>
  <c r="AY1037" i="14"/>
  <c r="AX1037" i="14"/>
  <c r="AY1036" i="14"/>
  <c r="AX1036" i="14"/>
  <c r="AY1035" i="14"/>
  <c r="AX1035" i="14"/>
  <c r="AY1034" i="14"/>
  <c r="AX1034" i="14"/>
  <c r="AY1033" i="14"/>
  <c r="AX1033" i="14"/>
  <c r="AY1032" i="14"/>
  <c r="AX1032" i="14"/>
  <c r="AY1031" i="14"/>
  <c r="AX1031" i="14"/>
  <c r="AY1030" i="14"/>
  <c r="AX1030" i="14"/>
  <c r="AY1029" i="14"/>
  <c r="AX1029" i="14"/>
  <c r="AY1028" i="14"/>
  <c r="AX1028" i="14"/>
  <c r="AY1027" i="14"/>
  <c r="AX1027" i="14"/>
  <c r="AY1026" i="14"/>
  <c r="AX1026" i="14"/>
  <c r="AY1025" i="14"/>
  <c r="AX1025" i="14"/>
  <c r="AY1024" i="14"/>
  <c r="AX1024" i="14"/>
  <c r="BB1023" i="14"/>
  <c r="AY1023" i="14"/>
  <c r="AX1023" i="14"/>
  <c r="AV1023" i="14"/>
  <c r="AV1024" i="14" s="1"/>
  <c r="AV1025" i="14" s="1"/>
  <c r="AV1026" i="14" s="1"/>
  <c r="AV1027" i="14" s="1"/>
  <c r="AV1028" i="14" s="1"/>
  <c r="AV1029" i="14" s="1"/>
  <c r="AV1030" i="14" s="1"/>
  <c r="AV1031" i="14" s="1"/>
  <c r="AV1032" i="14" s="1"/>
  <c r="AV1033" i="14" s="1"/>
  <c r="AV1034" i="14" s="1"/>
  <c r="AV1035" i="14" s="1"/>
  <c r="AV1036" i="14" s="1"/>
  <c r="AV1037" i="14" s="1"/>
  <c r="AV1038" i="14" s="1"/>
  <c r="AV1039" i="14" s="1"/>
  <c r="AV1040" i="14" s="1"/>
  <c r="AV1041" i="14" s="1"/>
  <c r="AV1042" i="14" s="1"/>
  <c r="AV1043" i="14" s="1"/>
  <c r="AV1044" i="14" s="1"/>
  <c r="AV1045" i="14" s="1"/>
  <c r="AV1046" i="14" s="1"/>
  <c r="AV1047" i="14" s="1"/>
  <c r="AV1048" i="14" s="1"/>
  <c r="AV1049" i="14" s="1"/>
  <c r="AV1050" i="14" s="1"/>
  <c r="AV1051" i="14" s="1"/>
  <c r="AV1052" i="14" s="1"/>
  <c r="AV1053" i="14" s="1"/>
  <c r="AV1054" i="14" s="1"/>
  <c r="AV1055" i="14" s="1"/>
  <c r="AV1056" i="14" s="1"/>
  <c r="AV1057" i="14" s="1"/>
  <c r="AV1058" i="14" s="1"/>
  <c r="AT1023" i="14"/>
  <c r="AU1023" i="14" s="1"/>
  <c r="AY1022" i="14"/>
  <c r="AX1022" i="14"/>
  <c r="AY1021" i="14"/>
  <c r="AX1021" i="14"/>
  <c r="AY1020" i="14"/>
  <c r="AX1020" i="14"/>
  <c r="AY1019" i="14"/>
  <c r="AX1019" i="14"/>
  <c r="AY1018" i="14"/>
  <c r="AX1018" i="14"/>
  <c r="AY1017" i="14"/>
  <c r="AX1017" i="14"/>
  <c r="AY1016" i="14"/>
  <c r="AX1016" i="14"/>
  <c r="AY1015" i="14"/>
  <c r="AX1015" i="14"/>
  <c r="AY1014" i="14"/>
  <c r="AX1014" i="14"/>
  <c r="AY1013" i="14"/>
  <c r="AX1013" i="14"/>
  <c r="AY1012" i="14"/>
  <c r="AX1012" i="14"/>
  <c r="AY1011" i="14"/>
  <c r="AX1011" i="14"/>
  <c r="AY1010" i="14"/>
  <c r="AX1010" i="14"/>
  <c r="AY1009" i="14"/>
  <c r="AX1009" i="14"/>
  <c r="AY1008" i="14"/>
  <c r="AX1008" i="14"/>
  <c r="AY1007" i="14"/>
  <c r="AX1007" i="14"/>
  <c r="AY1006" i="14"/>
  <c r="AX1006" i="14"/>
  <c r="AY1005" i="14"/>
  <c r="AX1005" i="14"/>
  <c r="AY1004" i="14"/>
  <c r="AX1004" i="14"/>
  <c r="AY1003" i="14"/>
  <c r="AX1003" i="14"/>
  <c r="AY1002" i="14"/>
  <c r="AX1002" i="14"/>
  <c r="AY1001" i="14"/>
  <c r="AX1001" i="14"/>
  <c r="AY1000" i="14"/>
  <c r="AX1000" i="14"/>
  <c r="AY999" i="14"/>
  <c r="AX999" i="14"/>
  <c r="AY998" i="14"/>
  <c r="AX998" i="14"/>
  <c r="AY997" i="14"/>
  <c r="AX997" i="14"/>
  <c r="AY996" i="14"/>
  <c r="AX996" i="14"/>
  <c r="AY995" i="14"/>
  <c r="AX995" i="14"/>
  <c r="AY994" i="14"/>
  <c r="AX994" i="14"/>
  <c r="AY993" i="14"/>
  <c r="AX993" i="14"/>
  <c r="AY992" i="14"/>
  <c r="AX992" i="14"/>
  <c r="AY991" i="14"/>
  <c r="AX991" i="14"/>
  <c r="AY990" i="14"/>
  <c r="AX990" i="14"/>
  <c r="AY989" i="14"/>
  <c r="AX989" i="14"/>
  <c r="AY988" i="14"/>
  <c r="AX988" i="14"/>
  <c r="BB987" i="14"/>
  <c r="AY987" i="14"/>
  <c r="AX987" i="14"/>
  <c r="AV987" i="14"/>
  <c r="AV988" i="14" s="1"/>
  <c r="AV989" i="14" s="1"/>
  <c r="AV990" i="14" s="1"/>
  <c r="AV991" i="14" s="1"/>
  <c r="AV992" i="14" s="1"/>
  <c r="AV993" i="14" s="1"/>
  <c r="AV994" i="14" s="1"/>
  <c r="AV995" i="14" s="1"/>
  <c r="AV996" i="14" s="1"/>
  <c r="AV997" i="14" s="1"/>
  <c r="AV998" i="14" s="1"/>
  <c r="AV999" i="14" s="1"/>
  <c r="AV1000" i="14" s="1"/>
  <c r="AV1001" i="14" s="1"/>
  <c r="AV1002" i="14" s="1"/>
  <c r="AV1003" i="14" s="1"/>
  <c r="AV1004" i="14" s="1"/>
  <c r="AV1005" i="14" s="1"/>
  <c r="AV1006" i="14" s="1"/>
  <c r="AV1007" i="14" s="1"/>
  <c r="AV1008" i="14" s="1"/>
  <c r="AV1009" i="14" s="1"/>
  <c r="AV1010" i="14" s="1"/>
  <c r="AV1011" i="14" s="1"/>
  <c r="AV1012" i="14" s="1"/>
  <c r="AV1013" i="14" s="1"/>
  <c r="AV1014" i="14" s="1"/>
  <c r="AV1015" i="14" s="1"/>
  <c r="AV1016" i="14" s="1"/>
  <c r="AV1017" i="14" s="1"/>
  <c r="AV1018" i="14" s="1"/>
  <c r="AV1019" i="14" s="1"/>
  <c r="AV1020" i="14" s="1"/>
  <c r="AV1021" i="14" s="1"/>
  <c r="AV1022" i="14" s="1"/>
  <c r="AT987" i="14"/>
  <c r="AU987" i="14" s="1"/>
  <c r="AU988" i="14" s="1"/>
  <c r="AY986" i="14"/>
  <c r="AX986" i="14"/>
  <c r="AY985" i="14"/>
  <c r="AX985" i="14"/>
  <c r="AY984" i="14"/>
  <c r="AX984" i="14"/>
  <c r="AY983" i="14"/>
  <c r="AX983" i="14"/>
  <c r="AY982" i="14"/>
  <c r="AX982" i="14"/>
  <c r="AY981" i="14"/>
  <c r="AX981" i="14"/>
  <c r="AY980" i="14"/>
  <c r="AX980" i="14"/>
  <c r="AY979" i="14"/>
  <c r="AX979" i="14"/>
  <c r="AY978" i="14"/>
  <c r="AX978" i="14"/>
  <c r="AY977" i="14"/>
  <c r="AX977" i="14"/>
  <c r="AY976" i="14"/>
  <c r="AX976" i="14"/>
  <c r="AY975" i="14"/>
  <c r="AX975" i="14"/>
  <c r="AY974" i="14"/>
  <c r="AX974" i="14"/>
  <c r="AY973" i="14"/>
  <c r="AX973" i="14"/>
  <c r="AY972" i="14"/>
  <c r="AX972" i="14"/>
  <c r="AY971" i="14"/>
  <c r="AX971" i="14"/>
  <c r="AY970" i="14"/>
  <c r="AX970" i="14"/>
  <c r="AY969" i="14"/>
  <c r="AX969" i="14"/>
  <c r="AY968" i="14"/>
  <c r="AX968" i="14"/>
  <c r="AY967" i="14"/>
  <c r="AX967" i="14"/>
  <c r="AY966" i="14"/>
  <c r="AX966" i="14"/>
  <c r="AY965" i="14"/>
  <c r="AX965" i="14"/>
  <c r="AY964" i="14"/>
  <c r="AX964" i="14"/>
  <c r="AY963" i="14"/>
  <c r="AX963" i="14"/>
  <c r="AY962" i="14"/>
  <c r="AX962" i="14"/>
  <c r="AY961" i="14"/>
  <c r="AX961" i="14"/>
  <c r="AY960" i="14"/>
  <c r="AX960" i="14"/>
  <c r="AY959" i="14"/>
  <c r="AX959" i="14"/>
  <c r="AY958" i="14"/>
  <c r="AX958" i="14"/>
  <c r="AY957" i="14"/>
  <c r="AX957" i="14"/>
  <c r="AY956" i="14"/>
  <c r="AX956" i="14"/>
  <c r="AY955" i="14"/>
  <c r="AX955" i="14"/>
  <c r="AY954" i="14"/>
  <c r="AX954" i="14"/>
  <c r="AY953" i="14"/>
  <c r="AX953" i="14"/>
  <c r="AY952" i="14"/>
  <c r="AX952" i="14"/>
  <c r="BB951" i="14"/>
  <c r="AY951" i="14"/>
  <c r="AX951" i="14"/>
  <c r="AV951" i="14"/>
  <c r="AV952" i="14" s="1"/>
  <c r="AV953" i="14" s="1"/>
  <c r="AV954" i="14" s="1"/>
  <c r="AV955" i="14" s="1"/>
  <c r="AV956" i="14" s="1"/>
  <c r="AV957" i="14" s="1"/>
  <c r="AV958" i="14" s="1"/>
  <c r="AV959" i="14" s="1"/>
  <c r="AV960" i="14" s="1"/>
  <c r="AV961" i="14" s="1"/>
  <c r="AV962" i="14" s="1"/>
  <c r="AV963" i="14" s="1"/>
  <c r="AV964" i="14" s="1"/>
  <c r="AV965" i="14" s="1"/>
  <c r="AV966" i="14" s="1"/>
  <c r="AV967" i="14" s="1"/>
  <c r="AV968" i="14" s="1"/>
  <c r="AV969" i="14" s="1"/>
  <c r="AV970" i="14" s="1"/>
  <c r="AV971" i="14" s="1"/>
  <c r="AV972" i="14" s="1"/>
  <c r="AV973" i="14" s="1"/>
  <c r="AV974" i="14" s="1"/>
  <c r="AV975" i="14" s="1"/>
  <c r="AV976" i="14" s="1"/>
  <c r="AV977" i="14" s="1"/>
  <c r="AV978" i="14" s="1"/>
  <c r="AV979" i="14" s="1"/>
  <c r="AV980" i="14" s="1"/>
  <c r="AV981" i="14" s="1"/>
  <c r="AV982" i="14" s="1"/>
  <c r="AV983" i="14" s="1"/>
  <c r="AV984" i="14" s="1"/>
  <c r="AV985" i="14" s="1"/>
  <c r="AV986" i="14" s="1"/>
  <c r="AT951" i="14"/>
  <c r="AU951" i="14" s="1"/>
  <c r="AY950" i="14"/>
  <c r="AX950" i="14"/>
  <c r="AY949" i="14"/>
  <c r="AX949" i="14"/>
  <c r="AY948" i="14"/>
  <c r="AX948" i="14"/>
  <c r="AY947" i="14"/>
  <c r="AX947" i="14"/>
  <c r="AY946" i="14"/>
  <c r="AX946" i="14"/>
  <c r="AY945" i="14"/>
  <c r="AX945" i="14"/>
  <c r="AY944" i="14"/>
  <c r="AX944" i="14"/>
  <c r="AY943" i="14"/>
  <c r="AX943" i="14"/>
  <c r="AY942" i="14"/>
  <c r="AX942" i="14"/>
  <c r="AY941" i="14"/>
  <c r="AX941" i="14"/>
  <c r="AY940" i="14"/>
  <c r="AX940" i="14"/>
  <c r="AY939" i="14"/>
  <c r="AX939" i="14"/>
  <c r="AY938" i="14"/>
  <c r="AX938" i="14"/>
  <c r="AY937" i="14"/>
  <c r="AX937" i="14"/>
  <c r="AY936" i="14"/>
  <c r="AX936" i="14"/>
  <c r="AY935" i="14"/>
  <c r="AX935" i="14"/>
  <c r="AY934" i="14"/>
  <c r="AX934" i="14"/>
  <c r="AY933" i="14"/>
  <c r="AX933" i="14"/>
  <c r="AY932" i="14"/>
  <c r="AX932" i="14"/>
  <c r="AY931" i="14"/>
  <c r="AX931" i="14"/>
  <c r="AY930" i="14"/>
  <c r="AX930" i="14"/>
  <c r="AY929" i="14"/>
  <c r="AX929" i="14"/>
  <c r="AY928" i="14"/>
  <c r="AX928" i="14"/>
  <c r="AY927" i="14"/>
  <c r="AX927" i="14"/>
  <c r="AY926" i="14"/>
  <c r="AX926" i="14"/>
  <c r="AY925" i="14"/>
  <c r="AX925" i="14"/>
  <c r="AY924" i="14"/>
  <c r="AX924" i="14"/>
  <c r="AY923" i="14"/>
  <c r="AX923" i="14"/>
  <c r="AY922" i="14"/>
  <c r="AX922" i="14"/>
  <c r="AY921" i="14"/>
  <c r="AX921" i="14"/>
  <c r="AY920" i="14"/>
  <c r="AX920" i="14"/>
  <c r="AY919" i="14"/>
  <c r="AX919" i="14"/>
  <c r="AY918" i="14"/>
  <c r="AX918" i="14"/>
  <c r="AY917" i="14"/>
  <c r="AX917" i="14"/>
  <c r="AY916" i="14"/>
  <c r="AX916" i="14"/>
  <c r="BB915" i="14"/>
  <c r="AY915" i="14"/>
  <c r="AX915" i="14"/>
  <c r="AV915" i="14"/>
  <c r="AV916" i="14" s="1"/>
  <c r="AV917" i="14" s="1"/>
  <c r="AV918" i="14" s="1"/>
  <c r="AV919" i="14" s="1"/>
  <c r="AV920" i="14" s="1"/>
  <c r="AV921" i="14" s="1"/>
  <c r="AV922" i="14" s="1"/>
  <c r="AV923" i="14" s="1"/>
  <c r="AV924" i="14" s="1"/>
  <c r="AV925" i="14" s="1"/>
  <c r="AV926" i="14" s="1"/>
  <c r="AV927" i="14" s="1"/>
  <c r="AV928" i="14" s="1"/>
  <c r="AV929" i="14" s="1"/>
  <c r="AV930" i="14" s="1"/>
  <c r="AV931" i="14" s="1"/>
  <c r="AV932" i="14" s="1"/>
  <c r="AV933" i="14" s="1"/>
  <c r="AV934" i="14" s="1"/>
  <c r="AV935" i="14" s="1"/>
  <c r="AV936" i="14" s="1"/>
  <c r="AV937" i="14" s="1"/>
  <c r="AV938" i="14" s="1"/>
  <c r="AV939" i="14" s="1"/>
  <c r="AV940" i="14" s="1"/>
  <c r="AV941" i="14" s="1"/>
  <c r="AV942" i="14" s="1"/>
  <c r="AV943" i="14" s="1"/>
  <c r="AV944" i="14" s="1"/>
  <c r="AV945" i="14" s="1"/>
  <c r="AV946" i="14" s="1"/>
  <c r="AV947" i="14" s="1"/>
  <c r="AV948" i="14" s="1"/>
  <c r="AV949" i="14" s="1"/>
  <c r="AV950" i="14" s="1"/>
  <c r="AT915" i="14"/>
  <c r="AU915" i="14" s="1"/>
  <c r="AU916" i="14" s="1"/>
  <c r="AY914" i="14"/>
  <c r="AX914" i="14"/>
  <c r="AY913" i="14"/>
  <c r="AX913" i="14"/>
  <c r="AY912" i="14"/>
  <c r="AX912" i="14"/>
  <c r="AY911" i="14"/>
  <c r="AX911" i="14"/>
  <c r="AY910" i="14"/>
  <c r="AX910" i="14"/>
  <c r="AY909" i="14"/>
  <c r="AX909" i="14"/>
  <c r="AY908" i="14"/>
  <c r="AX908" i="14"/>
  <c r="AY907" i="14"/>
  <c r="AX907" i="14"/>
  <c r="AY906" i="14"/>
  <c r="AX906" i="14"/>
  <c r="AY905" i="14"/>
  <c r="AX905" i="14"/>
  <c r="AY904" i="14"/>
  <c r="AX904" i="14"/>
  <c r="AY903" i="14"/>
  <c r="AX903" i="14"/>
  <c r="AY902" i="14"/>
  <c r="AX902" i="14"/>
  <c r="AY901" i="14"/>
  <c r="AX901" i="14"/>
  <c r="AY900" i="14"/>
  <c r="AX900" i="14"/>
  <c r="AY899" i="14"/>
  <c r="AX899" i="14"/>
  <c r="AY898" i="14"/>
  <c r="AX898" i="14"/>
  <c r="AY897" i="14"/>
  <c r="AX897" i="14"/>
  <c r="AY896" i="14"/>
  <c r="AX896" i="14"/>
  <c r="AY895" i="14"/>
  <c r="AX895" i="14"/>
  <c r="AY894" i="14"/>
  <c r="AX894" i="14"/>
  <c r="AY893" i="14"/>
  <c r="AX893" i="14"/>
  <c r="AY892" i="14"/>
  <c r="AX892" i="14"/>
  <c r="AY891" i="14"/>
  <c r="AX891" i="14"/>
  <c r="AY890" i="14"/>
  <c r="AX890" i="14"/>
  <c r="AY889" i="14"/>
  <c r="AX889" i="14"/>
  <c r="AY888" i="14"/>
  <c r="AX888" i="14"/>
  <c r="AY887" i="14"/>
  <c r="AX887" i="14"/>
  <c r="AY886" i="14"/>
  <c r="AX886" i="14"/>
  <c r="AY885" i="14"/>
  <c r="AX885" i="14"/>
  <c r="AY884" i="14"/>
  <c r="AX884" i="14"/>
  <c r="AY883" i="14"/>
  <c r="AX883" i="14"/>
  <c r="AY882" i="14"/>
  <c r="AX882" i="14"/>
  <c r="AY881" i="14"/>
  <c r="AX881" i="14"/>
  <c r="AY880" i="14"/>
  <c r="AX880" i="14"/>
  <c r="BB879" i="14"/>
  <c r="AY879" i="14"/>
  <c r="AX879" i="14"/>
  <c r="AV879" i="14"/>
  <c r="AV880" i="14" s="1"/>
  <c r="AV881" i="14" s="1"/>
  <c r="AV882" i="14" s="1"/>
  <c r="AV883" i="14" s="1"/>
  <c r="AV884" i="14" s="1"/>
  <c r="AV885" i="14" s="1"/>
  <c r="AV886" i="14" s="1"/>
  <c r="AV887" i="14" s="1"/>
  <c r="AV888" i="14" s="1"/>
  <c r="AV889" i="14" s="1"/>
  <c r="AV890" i="14" s="1"/>
  <c r="AV891" i="14" s="1"/>
  <c r="AV892" i="14" s="1"/>
  <c r="AV893" i="14" s="1"/>
  <c r="AV894" i="14" s="1"/>
  <c r="AV895" i="14" s="1"/>
  <c r="AV896" i="14" s="1"/>
  <c r="AV897" i="14" s="1"/>
  <c r="AV898" i="14" s="1"/>
  <c r="AV899" i="14" s="1"/>
  <c r="AV900" i="14" s="1"/>
  <c r="AV901" i="14" s="1"/>
  <c r="AV902" i="14" s="1"/>
  <c r="AV903" i="14" s="1"/>
  <c r="AV904" i="14" s="1"/>
  <c r="AV905" i="14" s="1"/>
  <c r="AV906" i="14" s="1"/>
  <c r="AV907" i="14" s="1"/>
  <c r="AV908" i="14" s="1"/>
  <c r="AV909" i="14" s="1"/>
  <c r="AV910" i="14" s="1"/>
  <c r="AV911" i="14" s="1"/>
  <c r="AV912" i="14" s="1"/>
  <c r="AV913" i="14" s="1"/>
  <c r="AV914" i="14" s="1"/>
  <c r="AT879" i="14"/>
  <c r="AU879" i="14" s="1"/>
  <c r="AY878" i="14"/>
  <c r="AX878" i="14"/>
  <c r="AY877" i="14"/>
  <c r="AX877" i="14"/>
  <c r="AY876" i="14"/>
  <c r="AX876" i="14"/>
  <c r="AY875" i="14"/>
  <c r="AX875" i="14"/>
  <c r="AY874" i="14"/>
  <c r="AX874" i="14"/>
  <c r="AY873" i="14"/>
  <c r="AX873" i="14"/>
  <c r="AY872" i="14"/>
  <c r="AX872" i="14"/>
  <c r="AY871" i="14"/>
  <c r="AX871" i="14"/>
  <c r="AY870" i="14"/>
  <c r="AX870" i="14"/>
  <c r="AY869" i="14"/>
  <c r="AX869" i="14"/>
  <c r="AY868" i="14"/>
  <c r="AX868" i="14"/>
  <c r="AY867" i="14"/>
  <c r="AX867" i="14"/>
  <c r="AY866" i="14"/>
  <c r="AX866" i="14"/>
  <c r="AY865" i="14"/>
  <c r="AX865" i="14"/>
  <c r="AY864" i="14"/>
  <c r="AX864" i="14"/>
  <c r="AY863" i="14"/>
  <c r="AX863" i="14"/>
  <c r="AY862" i="14"/>
  <c r="AX862" i="14"/>
  <c r="AY861" i="14"/>
  <c r="AX861" i="14"/>
  <c r="AY860" i="14"/>
  <c r="AX860" i="14"/>
  <c r="AY859" i="14"/>
  <c r="AX859" i="14"/>
  <c r="AY858" i="14"/>
  <c r="AX858" i="14"/>
  <c r="AY857" i="14"/>
  <c r="AX857" i="14"/>
  <c r="AY856" i="14"/>
  <c r="AX856" i="14"/>
  <c r="AY855" i="14"/>
  <c r="AX855" i="14"/>
  <c r="AY854" i="14"/>
  <c r="AX854" i="14"/>
  <c r="AY853" i="14"/>
  <c r="AX853" i="14"/>
  <c r="AY852" i="14"/>
  <c r="AX852" i="14"/>
  <c r="AY851" i="14"/>
  <c r="AX851" i="14"/>
  <c r="AY850" i="14"/>
  <c r="AX850" i="14"/>
  <c r="AY849" i="14"/>
  <c r="AX849" i="14"/>
  <c r="AY848" i="14"/>
  <c r="AX848" i="14"/>
  <c r="AY847" i="14"/>
  <c r="AX847" i="14"/>
  <c r="AY846" i="14"/>
  <c r="AX846" i="14"/>
  <c r="AY845" i="14"/>
  <c r="AX845" i="14"/>
  <c r="AY844" i="14"/>
  <c r="AX844" i="14"/>
  <c r="BB843" i="14"/>
  <c r="AY843" i="14"/>
  <c r="AX843" i="14"/>
  <c r="AV843" i="14"/>
  <c r="AV844" i="14" s="1"/>
  <c r="AV845" i="14" s="1"/>
  <c r="AV846" i="14" s="1"/>
  <c r="AV847" i="14" s="1"/>
  <c r="AV848" i="14" s="1"/>
  <c r="AV849" i="14" s="1"/>
  <c r="AV850" i="14" s="1"/>
  <c r="AV851" i="14" s="1"/>
  <c r="AV852" i="14" s="1"/>
  <c r="AV853" i="14" s="1"/>
  <c r="AV854" i="14" s="1"/>
  <c r="AV855" i="14" s="1"/>
  <c r="AV856" i="14" s="1"/>
  <c r="AV857" i="14" s="1"/>
  <c r="AV858" i="14" s="1"/>
  <c r="AV859" i="14" s="1"/>
  <c r="AV860" i="14" s="1"/>
  <c r="AV861" i="14" s="1"/>
  <c r="AV862" i="14" s="1"/>
  <c r="AV863" i="14" s="1"/>
  <c r="AV864" i="14" s="1"/>
  <c r="AV865" i="14" s="1"/>
  <c r="AV866" i="14" s="1"/>
  <c r="AV867" i="14" s="1"/>
  <c r="AV868" i="14" s="1"/>
  <c r="AV869" i="14" s="1"/>
  <c r="AV870" i="14" s="1"/>
  <c r="AV871" i="14" s="1"/>
  <c r="AV872" i="14" s="1"/>
  <c r="AV873" i="14" s="1"/>
  <c r="AV874" i="14" s="1"/>
  <c r="AV875" i="14" s="1"/>
  <c r="AV876" i="14" s="1"/>
  <c r="AV877" i="14" s="1"/>
  <c r="AV878" i="14" s="1"/>
  <c r="AT843" i="14"/>
  <c r="AU843" i="14" s="1"/>
  <c r="AU844" i="14" s="1"/>
  <c r="AY842" i="14"/>
  <c r="AX842" i="14"/>
  <c r="AY841" i="14"/>
  <c r="AX841" i="14"/>
  <c r="AY840" i="14"/>
  <c r="AX840" i="14"/>
  <c r="AY839" i="14"/>
  <c r="AX839" i="14"/>
  <c r="AY838" i="14"/>
  <c r="AX838" i="14"/>
  <c r="AY837" i="14"/>
  <c r="AX837" i="14"/>
  <c r="AY836" i="14"/>
  <c r="AX836" i="14"/>
  <c r="AY835" i="14"/>
  <c r="AX835" i="14"/>
  <c r="AY834" i="14"/>
  <c r="AX834" i="14"/>
  <c r="AY833" i="14"/>
  <c r="AX833" i="14"/>
  <c r="AY832" i="14"/>
  <c r="AX832" i="14"/>
  <c r="AY831" i="14"/>
  <c r="AX831" i="14"/>
  <c r="AY830" i="14"/>
  <c r="AX830" i="14"/>
  <c r="AY829" i="14"/>
  <c r="AX829" i="14"/>
  <c r="AY828" i="14"/>
  <c r="AX828" i="14"/>
  <c r="AY827" i="14"/>
  <c r="AX827" i="14"/>
  <c r="AY826" i="14"/>
  <c r="AX826" i="14"/>
  <c r="AY825" i="14"/>
  <c r="AX825" i="14"/>
  <c r="AY824" i="14"/>
  <c r="AX824" i="14"/>
  <c r="AY823" i="14"/>
  <c r="AX823" i="14"/>
  <c r="AY822" i="14"/>
  <c r="AX822" i="14"/>
  <c r="AY821" i="14"/>
  <c r="AX821" i="14"/>
  <c r="AY820" i="14"/>
  <c r="AX820" i="14"/>
  <c r="AY819" i="14"/>
  <c r="AX819" i="14"/>
  <c r="AY818" i="14"/>
  <c r="AX818" i="14"/>
  <c r="AY817" i="14"/>
  <c r="AX817" i="14"/>
  <c r="AY816" i="14"/>
  <c r="AX816" i="14"/>
  <c r="AY815" i="14"/>
  <c r="AX815" i="14"/>
  <c r="AY814" i="14"/>
  <c r="AX814" i="14"/>
  <c r="AY813" i="14"/>
  <c r="AX813" i="14"/>
  <c r="AY812" i="14"/>
  <c r="AX812" i="14"/>
  <c r="AY811" i="14"/>
  <c r="AX811" i="14"/>
  <c r="AY810" i="14"/>
  <c r="AX810" i="14"/>
  <c r="AY809" i="14"/>
  <c r="AX809" i="14"/>
  <c r="AY808" i="14"/>
  <c r="AX808" i="14"/>
  <c r="BB807" i="14"/>
  <c r="AY807" i="14"/>
  <c r="AX807" i="14"/>
  <c r="AV807" i="14"/>
  <c r="AV808" i="14" s="1"/>
  <c r="AV809" i="14" s="1"/>
  <c r="AV810" i="14" s="1"/>
  <c r="AV811" i="14" s="1"/>
  <c r="AV812" i="14" s="1"/>
  <c r="AV813" i="14" s="1"/>
  <c r="AV814" i="14" s="1"/>
  <c r="AV815" i="14" s="1"/>
  <c r="AV816" i="14" s="1"/>
  <c r="AV817" i="14" s="1"/>
  <c r="AV818" i="14" s="1"/>
  <c r="AV819" i="14" s="1"/>
  <c r="AV820" i="14" s="1"/>
  <c r="AV821" i="14" s="1"/>
  <c r="AV822" i="14" s="1"/>
  <c r="AV823" i="14" s="1"/>
  <c r="AV824" i="14" s="1"/>
  <c r="AV825" i="14" s="1"/>
  <c r="AV826" i="14" s="1"/>
  <c r="AV827" i="14" s="1"/>
  <c r="AV828" i="14" s="1"/>
  <c r="AV829" i="14" s="1"/>
  <c r="AV830" i="14" s="1"/>
  <c r="AV831" i="14" s="1"/>
  <c r="AV832" i="14" s="1"/>
  <c r="AV833" i="14" s="1"/>
  <c r="AV834" i="14" s="1"/>
  <c r="AV835" i="14" s="1"/>
  <c r="AV836" i="14" s="1"/>
  <c r="AV837" i="14" s="1"/>
  <c r="AV838" i="14" s="1"/>
  <c r="AV839" i="14" s="1"/>
  <c r="AV840" i="14" s="1"/>
  <c r="AV841" i="14" s="1"/>
  <c r="AV842" i="14" s="1"/>
  <c r="AT807" i="14"/>
  <c r="AU807" i="14" s="1"/>
  <c r="AY806" i="14"/>
  <c r="AX806" i="14"/>
  <c r="AY805" i="14"/>
  <c r="AX805" i="14"/>
  <c r="AY804" i="14"/>
  <c r="AX804" i="14"/>
  <c r="AY803" i="14"/>
  <c r="AX803" i="14"/>
  <c r="AY802" i="14"/>
  <c r="AX802" i="14"/>
  <c r="AY801" i="14"/>
  <c r="AX801" i="14"/>
  <c r="AY800" i="14"/>
  <c r="AX800" i="14"/>
  <c r="AY799" i="14"/>
  <c r="AX799" i="14"/>
  <c r="AY798" i="14"/>
  <c r="AX798" i="14"/>
  <c r="AY797" i="14"/>
  <c r="AX797" i="14"/>
  <c r="AY796" i="14"/>
  <c r="AX796" i="14"/>
  <c r="AY795" i="14"/>
  <c r="AX795" i="14"/>
  <c r="AY794" i="14"/>
  <c r="AX794" i="14"/>
  <c r="AY793" i="14"/>
  <c r="AX793" i="14"/>
  <c r="AY792" i="14"/>
  <c r="AX792" i="14"/>
  <c r="AY791" i="14"/>
  <c r="AX791" i="14"/>
  <c r="AY790" i="14"/>
  <c r="AX790" i="14"/>
  <c r="AY789" i="14"/>
  <c r="AX789" i="14"/>
  <c r="AY788" i="14"/>
  <c r="AX788" i="14"/>
  <c r="AY787" i="14"/>
  <c r="AX787" i="14"/>
  <c r="AY786" i="14"/>
  <c r="AX786" i="14"/>
  <c r="AY785" i="14"/>
  <c r="AX785" i="14"/>
  <c r="AY784" i="14"/>
  <c r="AX784" i="14"/>
  <c r="AY783" i="14"/>
  <c r="AX783" i="14"/>
  <c r="AY782" i="14"/>
  <c r="AX782" i="14"/>
  <c r="AY781" i="14"/>
  <c r="AX781" i="14"/>
  <c r="AY780" i="14"/>
  <c r="AX780" i="14"/>
  <c r="AY779" i="14"/>
  <c r="AX779" i="14"/>
  <c r="AY778" i="14"/>
  <c r="AX778" i="14"/>
  <c r="AY777" i="14"/>
  <c r="AX777" i="14"/>
  <c r="AY776" i="14"/>
  <c r="AX776" i="14"/>
  <c r="AY775" i="14"/>
  <c r="AX775" i="14"/>
  <c r="AY774" i="14"/>
  <c r="AX774" i="14"/>
  <c r="AY773" i="14"/>
  <c r="AX773" i="14"/>
  <c r="AY772" i="14"/>
  <c r="AX772" i="14"/>
  <c r="BB771" i="14"/>
  <c r="AY771" i="14"/>
  <c r="AX771" i="14"/>
  <c r="AV771" i="14"/>
  <c r="AV772" i="14" s="1"/>
  <c r="AV773" i="14" s="1"/>
  <c r="AV774" i="14" s="1"/>
  <c r="AV775" i="14" s="1"/>
  <c r="AV776" i="14" s="1"/>
  <c r="AV777" i="14" s="1"/>
  <c r="AV778" i="14" s="1"/>
  <c r="AV779" i="14" s="1"/>
  <c r="AV780" i="14" s="1"/>
  <c r="AV781" i="14" s="1"/>
  <c r="AV782" i="14" s="1"/>
  <c r="AV783" i="14" s="1"/>
  <c r="AV784" i="14" s="1"/>
  <c r="AV785" i="14" s="1"/>
  <c r="AV786" i="14" s="1"/>
  <c r="AV787" i="14" s="1"/>
  <c r="AV788" i="14" s="1"/>
  <c r="AV789" i="14" s="1"/>
  <c r="AV790" i="14" s="1"/>
  <c r="AV791" i="14" s="1"/>
  <c r="AV792" i="14" s="1"/>
  <c r="AV793" i="14" s="1"/>
  <c r="AV794" i="14" s="1"/>
  <c r="AV795" i="14" s="1"/>
  <c r="AV796" i="14" s="1"/>
  <c r="AV797" i="14" s="1"/>
  <c r="AV798" i="14" s="1"/>
  <c r="AV799" i="14" s="1"/>
  <c r="AV800" i="14" s="1"/>
  <c r="AV801" i="14" s="1"/>
  <c r="AV802" i="14" s="1"/>
  <c r="AV803" i="14" s="1"/>
  <c r="AV804" i="14" s="1"/>
  <c r="AV805" i="14" s="1"/>
  <c r="AV806" i="14" s="1"/>
  <c r="AT771" i="14"/>
  <c r="AU771" i="14" s="1"/>
  <c r="AY770" i="14"/>
  <c r="AX770" i="14"/>
  <c r="AY769" i="14"/>
  <c r="AX769" i="14"/>
  <c r="AY768" i="14"/>
  <c r="AX768" i="14"/>
  <c r="AY767" i="14"/>
  <c r="AX767" i="14"/>
  <c r="AY766" i="14"/>
  <c r="AX766" i="14"/>
  <c r="AY765" i="14"/>
  <c r="AX765" i="14"/>
  <c r="AY764" i="14"/>
  <c r="AX764" i="14"/>
  <c r="AY763" i="14"/>
  <c r="AX763" i="14"/>
  <c r="AY762" i="14"/>
  <c r="AX762" i="14"/>
  <c r="AY761" i="14"/>
  <c r="AX761" i="14"/>
  <c r="AY760" i="14"/>
  <c r="AX760" i="14"/>
  <c r="AY759" i="14"/>
  <c r="AX759" i="14"/>
  <c r="AY758" i="14"/>
  <c r="AX758" i="14"/>
  <c r="AY757" i="14"/>
  <c r="AX757" i="14"/>
  <c r="AY756" i="14"/>
  <c r="AX756" i="14"/>
  <c r="AY755" i="14"/>
  <c r="AX755" i="14"/>
  <c r="AY754" i="14"/>
  <c r="AX754" i="14"/>
  <c r="AY753" i="14"/>
  <c r="AX753" i="14"/>
  <c r="AY752" i="14"/>
  <c r="AX752" i="14"/>
  <c r="AY751" i="14"/>
  <c r="AX751" i="14"/>
  <c r="AY750" i="14"/>
  <c r="AX750" i="14"/>
  <c r="AY749" i="14"/>
  <c r="AX749" i="14"/>
  <c r="AY748" i="14"/>
  <c r="AX748" i="14"/>
  <c r="AY747" i="14"/>
  <c r="AX747" i="14"/>
  <c r="AY746" i="14"/>
  <c r="AX746" i="14"/>
  <c r="AY745" i="14"/>
  <c r="AX745" i="14"/>
  <c r="AY744" i="14"/>
  <c r="AX744" i="14"/>
  <c r="AY743" i="14"/>
  <c r="AX743" i="14"/>
  <c r="AY742" i="14"/>
  <c r="AX742" i="14"/>
  <c r="AY741" i="14"/>
  <c r="AX741" i="14"/>
  <c r="AY740" i="14"/>
  <c r="AX740" i="14"/>
  <c r="AY739" i="14"/>
  <c r="AX739" i="14"/>
  <c r="AY738" i="14"/>
  <c r="AX738" i="14"/>
  <c r="AY737" i="14"/>
  <c r="AX737" i="14"/>
  <c r="AY736" i="14"/>
  <c r="AX736" i="14"/>
  <c r="BB735" i="14"/>
  <c r="AY735" i="14"/>
  <c r="AX735" i="14"/>
  <c r="AV735" i="14"/>
  <c r="AV736" i="14" s="1"/>
  <c r="AV737" i="14" s="1"/>
  <c r="AV738" i="14" s="1"/>
  <c r="AV739" i="14" s="1"/>
  <c r="AV740" i="14" s="1"/>
  <c r="AV741" i="14" s="1"/>
  <c r="AV742" i="14" s="1"/>
  <c r="AV743" i="14" s="1"/>
  <c r="AV744" i="14" s="1"/>
  <c r="AV745" i="14" s="1"/>
  <c r="AV746" i="14" s="1"/>
  <c r="AV747" i="14" s="1"/>
  <c r="AV748" i="14" s="1"/>
  <c r="AV749" i="14" s="1"/>
  <c r="AV750" i="14" s="1"/>
  <c r="AV751" i="14" s="1"/>
  <c r="AV752" i="14" s="1"/>
  <c r="AV753" i="14" s="1"/>
  <c r="AV754" i="14" s="1"/>
  <c r="AV755" i="14" s="1"/>
  <c r="AV756" i="14" s="1"/>
  <c r="AV757" i="14" s="1"/>
  <c r="AV758" i="14" s="1"/>
  <c r="AV759" i="14" s="1"/>
  <c r="AV760" i="14" s="1"/>
  <c r="AV761" i="14" s="1"/>
  <c r="AV762" i="14" s="1"/>
  <c r="AV763" i="14" s="1"/>
  <c r="AV764" i="14" s="1"/>
  <c r="AV765" i="14" s="1"/>
  <c r="AV766" i="14" s="1"/>
  <c r="AV767" i="14" s="1"/>
  <c r="AV768" i="14" s="1"/>
  <c r="AV769" i="14" s="1"/>
  <c r="AV770" i="14" s="1"/>
  <c r="AT735" i="14"/>
  <c r="AU735" i="14" s="1"/>
  <c r="AY734" i="14"/>
  <c r="AX734" i="14"/>
  <c r="AY733" i="14"/>
  <c r="AX733" i="14"/>
  <c r="AY732" i="14"/>
  <c r="AX732" i="14"/>
  <c r="AY731" i="14"/>
  <c r="AX731" i="14"/>
  <c r="AY730" i="14"/>
  <c r="AX730" i="14"/>
  <c r="AY729" i="14"/>
  <c r="AX729" i="14"/>
  <c r="AY728" i="14"/>
  <c r="AX728" i="14"/>
  <c r="AY727" i="14"/>
  <c r="AX727" i="14"/>
  <c r="AY726" i="14"/>
  <c r="AX726" i="14"/>
  <c r="AY725" i="14"/>
  <c r="AX725" i="14"/>
  <c r="AY724" i="14"/>
  <c r="AX724" i="14"/>
  <c r="AY723" i="14"/>
  <c r="AX723" i="14"/>
  <c r="AY722" i="14"/>
  <c r="AX722" i="14"/>
  <c r="AY721" i="14"/>
  <c r="AX721" i="14"/>
  <c r="AY720" i="14"/>
  <c r="AX720" i="14"/>
  <c r="AY719" i="14"/>
  <c r="AX719" i="14"/>
  <c r="AY718" i="14"/>
  <c r="AX718" i="14"/>
  <c r="AY717" i="14"/>
  <c r="AX717" i="14"/>
  <c r="AY716" i="14"/>
  <c r="AX716" i="14"/>
  <c r="AY715" i="14"/>
  <c r="AX715" i="14"/>
  <c r="AY714" i="14"/>
  <c r="AX714" i="14"/>
  <c r="AY713" i="14"/>
  <c r="AX713" i="14"/>
  <c r="AY712" i="14"/>
  <c r="AX712" i="14"/>
  <c r="AY711" i="14"/>
  <c r="AX711" i="14"/>
  <c r="AY710" i="14"/>
  <c r="AX710" i="14"/>
  <c r="AY709" i="14"/>
  <c r="AX709" i="14"/>
  <c r="AY708" i="14"/>
  <c r="AX708" i="14"/>
  <c r="AY707" i="14"/>
  <c r="AX707" i="14"/>
  <c r="AY706" i="14"/>
  <c r="AX706" i="14"/>
  <c r="AY705" i="14"/>
  <c r="AX705" i="14"/>
  <c r="AY704" i="14"/>
  <c r="AX704" i="14"/>
  <c r="AY703" i="14"/>
  <c r="AX703" i="14"/>
  <c r="AY702" i="14"/>
  <c r="AX702" i="14"/>
  <c r="AY701" i="14"/>
  <c r="AX701" i="14"/>
  <c r="AY700" i="14"/>
  <c r="AX700" i="14"/>
  <c r="BB699" i="14"/>
  <c r="AY699" i="14"/>
  <c r="AX699" i="14"/>
  <c r="AV699" i="14"/>
  <c r="AV700" i="14" s="1"/>
  <c r="AV701" i="14" s="1"/>
  <c r="AV702" i="14" s="1"/>
  <c r="AV703" i="14" s="1"/>
  <c r="AV704" i="14" s="1"/>
  <c r="AV705" i="14" s="1"/>
  <c r="AV706" i="14" s="1"/>
  <c r="AV707" i="14" s="1"/>
  <c r="AV708" i="14" s="1"/>
  <c r="AV709" i="14" s="1"/>
  <c r="AV710" i="14" s="1"/>
  <c r="AV711" i="14" s="1"/>
  <c r="AV712" i="14" s="1"/>
  <c r="AV713" i="14" s="1"/>
  <c r="AV714" i="14" s="1"/>
  <c r="AV715" i="14" s="1"/>
  <c r="AV716" i="14" s="1"/>
  <c r="AV717" i="14" s="1"/>
  <c r="AV718" i="14" s="1"/>
  <c r="AV719" i="14" s="1"/>
  <c r="AV720" i="14" s="1"/>
  <c r="AV721" i="14" s="1"/>
  <c r="AV722" i="14" s="1"/>
  <c r="AV723" i="14" s="1"/>
  <c r="AV724" i="14" s="1"/>
  <c r="AV725" i="14" s="1"/>
  <c r="AV726" i="14" s="1"/>
  <c r="AV727" i="14" s="1"/>
  <c r="AV728" i="14" s="1"/>
  <c r="AV729" i="14" s="1"/>
  <c r="AV730" i="14" s="1"/>
  <c r="AV731" i="14" s="1"/>
  <c r="AV732" i="14" s="1"/>
  <c r="AV733" i="14" s="1"/>
  <c r="AV734" i="14" s="1"/>
  <c r="AT699" i="14"/>
  <c r="AU699" i="14" s="1"/>
  <c r="AU700" i="14" s="1"/>
  <c r="AY697" i="14"/>
  <c r="AX697" i="14"/>
  <c r="AY696" i="14"/>
  <c r="AX696" i="14"/>
  <c r="AY695" i="14"/>
  <c r="AX695" i="14"/>
  <c r="AY694" i="14"/>
  <c r="AX694" i="14"/>
  <c r="AY693" i="14"/>
  <c r="AX693" i="14"/>
  <c r="AY692" i="14"/>
  <c r="AX692" i="14"/>
  <c r="AY691" i="14"/>
  <c r="AX691" i="14"/>
  <c r="AY690" i="14"/>
  <c r="AX690" i="14"/>
  <c r="AY689" i="14"/>
  <c r="AX689" i="14"/>
  <c r="AY688" i="14"/>
  <c r="AX688" i="14"/>
  <c r="AY687" i="14"/>
  <c r="AX687" i="14"/>
  <c r="AY686" i="14"/>
  <c r="AX686" i="14"/>
  <c r="AY685" i="14"/>
  <c r="AX685" i="14"/>
  <c r="AY684" i="14"/>
  <c r="AX684" i="14"/>
  <c r="AY683" i="14"/>
  <c r="AX683" i="14"/>
  <c r="AY682" i="14"/>
  <c r="AX682" i="14"/>
  <c r="AY681" i="14"/>
  <c r="AX681" i="14"/>
  <c r="AY680" i="14"/>
  <c r="AX680" i="14"/>
  <c r="AY679" i="14"/>
  <c r="AX679" i="14"/>
  <c r="AY678" i="14"/>
  <c r="AX678" i="14"/>
  <c r="AY677" i="14"/>
  <c r="AX677" i="14"/>
  <c r="AY676" i="14"/>
  <c r="AX676" i="14"/>
  <c r="AY675" i="14"/>
  <c r="AX675" i="14"/>
  <c r="AY674" i="14"/>
  <c r="AX674" i="14"/>
  <c r="AY673" i="14"/>
  <c r="AX673" i="14"/>
  <c r="AY672" i="14"/>
  <c r="AX672" i="14"/>
  <c r="AY671" i="14"/>
  <c r="AX671" i="14"/>
  <c r="AY670" i="14"/>
  <c r="AX670" i="14"/>
  <c r="AY669" i="14"/>
  <c r="AX669" i="14"/>
  <c r="AY668" i="14"/>
  <c r="AX668" i="14"/>
  <c r="AY667" i="14"/>
  <c r="AX667" i="14"/>
  <c r="AY666" i="14"/>
  <c r="AX666" i="14"/>
  <c r="AY665" i="14"/>
  <c r="AX665" i="14"/>
  <c r="AY664" i="14"/>
  <c r="AX664" i="14"/>
  <c r="AY663" i="14"/>
  <c r="AX663" i="14"/>
  <c r="BB662" i="14"/>
  <c r="AY662" i="14"/>
  <c r="AX662" i="14"/>
  <c r="AV662" i="14"/>
  <c r="AV663" i="14" s="1"/>
  <c r="AV664" i="14" s="1"/>
  <c r="AV665" i="14" s="1"/>
  <c r="AV666" i="14" s="1"/>
  <c r="AV667" i="14" s="1"/>
  <c r="AV668" i="14" s="1"/>
  <c r="AV669" i="14" s="1"/>
  <c r="AV670" i="14" s="1"/>
  <c r="AV671" i="14" s="1"/>
  <c r="AV672" i="14" s="1"/>
  <c r="AV673" i="14" s="1"/>
  <c r="AV674" i="14" s="1"/>
  <c r="AV675" i="14" s="1"/>
  <c r="AV676" i="14" s="1"/>
  <c r="AV677" i="14" s="1"/>
  <c r="AV678" i="14" s="1"/>
  <c r="AV679" i="14" s="1"/>
  <c r="AV680" i="14" s="1"/>
  <c r="AV681" i="14" s="1"/>
  <c r="AV682" i="14" s="1"/>
  <c r="AV683" i="14" s="1"/>
  <c r="AV684" i="14" s="1"/>
  <c r="AV685" i="14" s="1"/>
  <c r="AV686" i="14" s="1"/>
  <c r="AV687" i="14" s="1"/>
  <c r="AV688" i="14" s="1"/>
  <c r="AV689" i="14" s="1"/>
  <c r="AV690" i="14" s="1"/>
  <c r="AV691" i="14" s="1"/>
  <c r="AV692" i="14" s="1"/>
  <c r="AV693" i="14" s="1"/>
  <c r="AV694" i="14" s="1"/>
  <c r="AV695" i="14" s="1"/>
  <c r="AV696" i="14" s="1"/>
  <c r="AV697" i="14" s="1"/>
  <c r="AT662" i="14"/>
  <c r="AU662" i="14" s="1"/>
  <c r="AY661" i="14"/>
  <c r="AX661" i="14"/>
  <c r="AY660" i="14"/>
  <c r="AX660" i="14"/>
  <c r="AY659" i="14"/>
  <c r="AX659" i="14"/>
  <c r="AY658" i="14"/>
  <c r="AX658" i="14"/>
  <c r="AY657" i="14"/>
  <c r="AX657" i="14"/>
  <c r="AY656" i="14"/>
  <c r="AX656" i="14"/>
  <c r="AY655" i="14"/>
  <c r="AX655" i="14"/>
  <c r="AY654" i="14"/>
  <c r="AX654" i="14"/>
  <c r="AY653" i="14"/>
  <c r="AX653" i="14"/>
  <c r="AY652" i="14"/>
  <c r="AX652" i="14"/>
  <c r="AY651" i="14"/>
  <c r="AX651" i="14"/>
  <c r="AY650" i="14"/>
  <c r="AX650" i="14"/>
  <c r="AY649" i="14"/>
  <c r="AX649" i="14"/>
  <c r="AY648" i="14"/>
  <c r="AX648" i="14"/>
  <c r="AY647" i="14"/>
  <c r="AX647" i="14"/>
  <c r="AY646" i="14"/>
  <c r="AX646" i="14"/>
  <c r="AY645" i="14"/>
  <c r="AX645" i="14"/>
  <c r="AY644" i="14"/>
  <c r="AX644" i="14"/>
  <c r="AY643" i="14"/>
  <c r="AX643" i="14"/>
  <c r="AY642" i="14"/>
  <c r="AX642" i="14"/>
  <c r="AY641" i="14"/>
  <c r="AX641" i="14"/>
  <c r="AY640" i="14"/>
  <c r="AX640" i="14"/>
  <c r="AY639" i="14"/>
  <c r="AX639" i="14"/>
  <c r="AY638" i="14"/>
  <c r="AX638" i="14"/>
  <c r="AY637" i="14"/>
  <c r="AX637" i="14"/>
  <c r="AY636" i="14"/>
  <c r="AX636" i="14"/>
  <c r="AY635" i="14"/>
  <c r="AX635" i="14"/>
  <c r="AY634" i="14"/>
  <c r="AX634" i="14"/>
  <c r="AY633" i="14"/>
  <c r="AX633" i="14"/>
  <c r="AY632" i="14"/>
  <c r="AX632" i="14"/>
  <c r="AY631" i="14"/>
  <c r="AX631" i="14"/>
  <c r="AY630" i="14"/>
  <c r="AX630" i="14"/>
  <c r="AY629" i="14"/>
  <c r="AX629" i="14"/>
  <c r="AY628" i="14"/>
  <c r="AX628" i="14"/>
  <c r="AY627" i="14"/>
  <c r="AX627" i="14"/>
  <c r="BB626" i="14"/>
  <c r="AY626" i="14"/>
  <c r="AX626" i="14"/>
  <c r="AV626" i="14"/>
  <c r="AV627" i="14" s="1"/>
  <c r="AV628" i="14" s="1"/>
  <c r="AV629" i="14" s="1"/>
  <c r="AV630" i="14" s="1"/>
  <c r="AV631" i="14" s="1"/>
  <c r="AV632" i="14" s="1"/>
  <c r="AV633" i="14" s="1"/>
  <c r="AV634" i="14" s="1"/>
  <c r="AV635" i="14" s="1"/>
  <c r="AV636" i="14" s="1"/>
  <c r="AV637" i="14" s="1"/>
  <c r="AV638" i="14" s="1"/>
  <c r="AV639" i="14" s="1"/>
  <c r="AV640" i="14" s="1"/>
  <c r="AV641" i="14" s="1"/>
  <c r="AV642" i="14" s="1"/>
  <c r="AV643" i="14" s="1"/>
  <c r="AV644" i="14" s="1"/>
  <c r="AV645" i="14" s="1"/>
  <c r="AV646" i="14" s="1"/>
  <c r="AV647" i="14" s="1"/>
  <c r="AV648" i="14" s="1"/>
  <c r="AV649" i="14" s="1"/>
  <c r="AV650" i="14" s="1"/>
  <c r="AV651" i="14" s="1"/>
  <c r="AV652" i="14" s="1"/>
  <c r="AV653" i="14" s="1"/>
  <c r="AV654" i="14" s="1"/>
  <c r="AV655" i="14" s="1"/>
  <c r="AV656" i="14" s="1"/>
  <c r="AV657" i="14" s="1"/>
  <c r="AV658" i="14" s="1"/>
  <c r="AV659" i="14" s="1"/>
  <c r="AV660" i="14" s="1"/>
  <c r="AV661" i="14" s="1"/>
  <c r="AT626" i="14"/>
  <c r="AU626" i="14" s="1"/>
  <c r="AU627" i="14" s="1"/>
  <c r="AY625" i="14"/>
  <c r="AX625" i="14"/>
  <c r="AY624" i="14"/>
  <c r="AX624" i="14"/>
  <c r="AY623" i="14"/>
  <c r="AX623" i="14"/>
  <c r="AY622" i="14"/>
  <c r="AX622" i="14"/>
  <c r="AY621" i="14"/>
  <c r="AX621" i="14"/>
  <c r="AY620" i="14"/>
  <c r="AX620" i="14"/>
  <c r="AY619" i="14"/>
  <c r="AX619" i="14"/>
  <c r="AY618" i="14"/>
  <c r="AX618" i="14"/>
  <c r="AY617" i="14"/>
  <c r="AX617" i="14"/>
  <c r="AY616" i="14"/>
  <c r="AX616" i="14"/>
  <c r="AY615" i="14"/>
  <c r="AX615" i="14"/>
  <c r="AY614" i="14"/>
  <c r="AX614" i="14"/>
  <c r="AY613" i="14"/>
  <c r="AX613" i="14"/>
  <c r="AY612" i="14"/>
  <c r="AX612" i="14"/>
  <c r="AY611" i="14"/>
  <c r="AX611" i="14"/>
  <c r="AY610" i="14"/>
  <c r="AX610" i="14"/>
  <c r="AY609" i="14"/>
  <c r="AX609" i="14"/>
  <c r="AY608" i="14"/>
  <c r="AX608" i="14"/>
  <c r="AY607" i="14"/>
  <c r="AX607" i="14"/>
  <c r="AY606" i="14"/>
  <c r="AX606" i="14"/>
  <c r="AY605" i="14"/>
  <c r="AX605" i="14"/>
  <c r="AY604" i="14"/>
  <c r="AX604" i="14"/>
  <c r="AY603" i="14"/>
  <c r="AX603" i="14"/>
  <c r="AY602" i="14"/>
  <c r="AX602" i="14"/>
  <c r="AY601" i="14"/>
  <c r="AX601" i="14"/>
  <c r="AY600" i="14"/>
  <c r="AX600" i="14"/>
  <c r="AY599" i="14"/>
  <c r="AX599" i="14"/>
  <c r="AY598" i="14"/>
  <c r="AX598" i="14"/>
  <c r="AY597" i="14"/>
  <c r="AX597" i="14"/>
  <c r="AY596" i="14"/>
  <c r="AX596" i="14"/>
  <c r="AY595" i="14"/>
  <c r="AX595" i="14"/>
  <c r="AY594" i="14"/>
  <c r="AX594" i="14"/>
  <c r="AY593" i="14"/>
  <c r="AX593" i="14"/>
  <c r="AY592" i="14"/>
  <c r="AX592" i="14"/>
  <c r="AY591" i="14"/>
  <c r="AX591" i="14"/>
  <c r="BB590" i="14"/>
  <c r="AY590" i="14"/>
  <c r="AX590" i="14"/>
  <c r="AV590" i="14"/>
  <c r="AV591" i="14" s="1"/>
  <c r="AV592" i="14" s="1"/>
  <c r="AV593" i="14" s="1"/>
  <c r="AV594" i="14" s="1"/>
  <c r="AV595" i="14" s="1"/>
  <c r="AV596" i="14" s="1"/>
  <c r="AV597" i="14" s="1"/>
  <c r="AV598" i="14" s="1"/>
  <c r="AV599" i="14" s="1"/>
  <c r="AV600" i="14" s="1"/>
  <c r="AV601" i="14" s="1"/>
  <c r="AV602" i="14" s="1"/>
  <c r="AV603" i="14" s="1"/>
  <c r="AV604" i="14" s="1"/>
  <c r="AV605" i="14" s="1"/>
  <c r="AV606" i="14" s="1"/>
  <c r="AV607" i="14" s="1"/>
  <c r="AV608" i="14" s="1"/>
  <c r="AV609" i="14" s="1"/>
  <c r="AV610" i="14" s="1"/>
  <c r="AV611" i="14" s="1"/>
  <c r="AV612" i="14" s="1"/>
  <c r="AV613" i="14" s="1"/>
  <c r="AV614" i="14" s="1"/>
  <c r="AV615" i="14" s="1"/>
  <c r="AV616" i="14" s="1"/>
  <c r="AV617" i="14" s="1"/>
  <c r="AV618" i="14" s="1"/>
  <c r="AV619" i="14" s="1"/>
  <c r="AV620" i="14" s="1"/>
  <c r="AV621" i="14" s="1"/>
  <c r="AV622" i="14" s="1"/>
  <c r="AV623" i="14" s="1"/>
  <c r="AV624" i="14" s="1"/>
  <c r="AV625" i="14" s="1"/>
  <c r="AT590" i="14"/>
  <c r="AU590" i="14" s="1"/>
  <c r="AY589" i="14"/>
  <c r="AX589" i="14"/>
  <c r="AY588" i="14"/>
  <c r="AX588" i="14"/>
  <c r="AY587" i="14"/>
  <c r="AX587" i="14"/>
  <c r="AY586" i="14"/>
  <c r="AX586" i="14"/>
  <c r="AY585" i="14"/>
  <c r="AX585" i="14"/>
  <c r="AY584" i="14"/>
  <c r="AX584" i="14"/>
  <c r="AY583" i="14"/>
  <c r="AX583" i="14"/>
  <c r="AY582" i="14"/>
  <c r="AX582" i="14"/>
  <c r="AY581" i="14"/>
  <c r="AX581" i="14"/>
  <c r="AY580" i="14"/>
  <c r="AX580" i="14"/>
  <c r="AY579" i="14"/>
  <c r="AX579" i="14"/>
  <c r="AY578" i="14"/>
  <c r="AX578" i="14"/>
  <c r="AY577" i="14"/>
  <c r="AX577" i="14"/>
  <c r="AY576" i="14"/>
  <c r="AX576" i="14"/>
  <c r="AY575" i="14"/>
  <c r="AX575" i="14"/>
  <c r="AY574" i="14"/>
  <c r="AX574" i="14"/>
  <c r="AY573" i="14"/>
  <c r="AX573" i="14"/>
  <c r="AY572" i="14"/>
  <c r="AX572" i="14"/>
  <c r="AY571" i="14"/>
  <c r="AX571" i="14"/>
  <c r="AY570" i="14"/>
  <c r="AX570" i="14"/>
  <c r="AY569" i="14"/>
  <c r="AX569" i="14"/>
  <c r="AY568" i="14"/>
  <c r="AX568" i="14"/>
  <c r="AY567" i="14"/>
  <c r="AX567" i="14"/>
  <c r="AY566" i="14"/>
  <c r="AX566" i="14"/>
  <c r="AY565" i="14"/>
  <c r="AX565" i="14"/>
  <c r="AY564" i="14"/>
  <c r="AX564" i="14"/>
  <c r="AY563" i="14"/>
  <c r="AX563" i="14"/>
  <c r="AY562" i="14"/>
  <c r="AX562" i="14"/>
  <c r="AY561" i="14"/>
  <c r="AX561" i="14"/>
  <c r="AY560" i="14"/>
  <c r="AX560" i="14"/>
  <c r="AY559" i="14"/>
  <c r="AX559" i="14"/>
  <c r="AY558" i="14"/>
  <c r="AX558" i="14"/>
  <c r="AY557" i="14"/>
  <c r="AX557" i="14"/>
  <c r="AY556" i="14"/>
  <c r="AX556" i="14"/>
  <c r="AY555" i="14"/>
  <c r="AX555" i="14"/>
  <c r="BB554" i="14"/>
  <c r="AY554" i="14"/>
  <c r="AX554" i="14"/>
  <c r="AV554" i="14"/>
  <c r="AV555" i="14" s="1"/>
  <c r="AV556" i="14" s="1"/>
  <c r="AV557" i="14" s="1"/>
  <c r="AV558" i="14" s="1"/>
  <c r="AV559" i="14" s="1"/>
  <c r="AV560" i="14" s="1"/>
  <c r="AV561" i="14" s="1"/>
  <c r="AV562" i="14" s="1"/>
  <c r="AV563" i="14" s="1"/>
  <c r="AV564" i="14" s="1"/>
  <c r="AV565" i="14" s="1"/>
  <c r="AV566" i="14" s="1"/>
  <c r="AV567" i="14" s="1"/>
  <c r="AV568" i="14" s="1"/>
  <c r="AV569" i="14" s="1"/>
  <c r="AV570" i="14" s="1"/>
  <c r="AV571" i="14" s="1"/>
  <c r="AV572" i="14" s="1"/>
  <c r="AV573" i="14" s="1"/>
  <c r="AV574" i="14" s="1"/>
  <c r="AV575" i="14" s="1"/>
  <c r="AV576" i="14" s="1"/>
  <c r="AV577" i="14" s="1"/>
  <c r="AV578" i="14" s="1"/>
  <c r="AV579" i="14" s="1"/>
  <c r="AV580" i="14" s="1"/>
  <c r="AV581" i="14" s="1"/>
  <c r="AV582" i="14" s="1"/>
  <c r="AV583" i="14" s="1"/>
  <c r="AV584" i="14" s="1"/>
  <c r="AV585" i="14" s="1"/>
  <c r="AV586" i="14" s="1"/>
  <c r="AV587" i="14" s="1"/>
  <c r="AV588" i="14" s="1"/>
  <c r="AV589" i="14" s="1"/>
  <c r="AT554" i="14"/>
  <c r="AU554" i="14" s="1"/>
  <c r="AU555" i="14" s="1"/>
  <c r="AY551" i="14"/>
  <c r="AX551" i="14"/>
  <c r="AY550" i="14"/>
  <c r="AX550" i="14"/>
  <c r="AY549" i="14"/>
  <c r="AX549" i="14"/>
  <c r="AY548" i="14"/>
  <c r="AX548" i="14"/>
  <c r="AY547" i="14"/>
  <c r="AX547" i="14"/>
  <c r="AY546" i="14"/>
  <c r="AX546" i="14"/>
  <c r="AY545" i="14"/>
  <c r="AX545" i="14"/>
  <c r="AY544" i="14"/>
  <c r="AX544" i="14"/>
  <c r="AY543" i="14"/>
  <c r="AX543" i="14"/>
  <c r="AY542" i="14"/>
  <c r="AX542" i="14"/>
  <c r="AY541" i="14"/>
  <c r="AX541" i="14"/>
  <c r="AY540" i="14"/>
  <c r="AX540" i="14"/>
  <c r="AY539" i="14"/>
  <c r="AX539" i="14"/>
  <c r="AY538" i="14"/>
  <c r="AX538" i="14"/>
  <c r="AY537" i="14"/>
  <c r="AX537" i="14"/>
  <c r="AY536" i="14"/>
  <c r="AX536" i="14"/>
  <c r="AY535" i="14"/>
  <c r="AX535" i="14"/>
  <c r="AY534" i="14"/>
  <c r="AX534" i="14"/>
  <c r="AY533" i="14"/>
  <c r="AX533" i="14"/>
  <c r="AY532" i="14"/>
  <c r="AX532" i="14"/>
  <c r="AY531" i="14"/>
  <c r="AX531" i="14"/>
  <c r="AY530" i="14"/>
  <c r="AX530" i="14"/>
  <c r="AY529" i="14"/>
  <c r="AX529" i="14"/>
  <c r="AY528" i="14"/>
  <c r="AX528" i="14"/>
  <c r="AY527" i="14"/>
  <c r="AX527" i="14"/>
  <c r="AY526" i="14"/>
  <c r="AX526" i="14"/>
  <c r="AY525" i="14"/>
  <c r="AX525" i="14"/>
  <c r="AY524" i="14"/>
  <c r="AX524" i="14"/>
  <c r="AY523" i="14"/>
  <c r="AX523" i="14"/>
  <c r="AY522" i="14"/>
  <c r="AX522" i="14"/>
  <c r="AY521" i="14"/>
  <c r="AX521" i="14"/>
  <c r="AY520" i="14"/>
  <c r="AX520" i="14"/>
  <c r="AY519" i="14"/>
  <c r="AX519" i="14"/>
  <c r="AY518" i="14"/>
  <c r="AX518" i="14"/>
  <c r="AY517" i="14"/>
  <c r="AX517" i="14"/>
  <c r="BB516" i="14"/>
  <c r="AY516" i="14"/>
  <c r="AX516" i="14"/>
  <c r="AV516" i="14"/>
  <c r="AV517" i="14" s="1"/>
  <c r="AV518" i="14" s="1"/>
  <c r="AV519" i="14" s="1"/>
  <c r="AV520" i="14" s="1"/>
  <c r="AV521" i="14" s="1"/>
  <c r="AV522" i="14" s="1"/>
  <c r="AV523" i="14" s="1"/>
  <c r="AV524" i="14" s="1"/>
  <c r="AV525" i="14" s="1"/>
  <c r="AV526" i="14" s="1"/>
  <c r="AV527" i="14" s="1"/>
  <c r="AV528" i="14" s="1"/>
  <c r="AV529" i="14" s="1"/>
  <c r="AV530" i="14" s="1"/>
  <c r="AV531" i="14" s="1"/>
  <c r="AV532" i="14" s="1"/>
  <c r="AV533" i="14" s="1"/>
  <c r="AV534" i="14" s="1"/>
  <c r="AV535" i="14" s="1"/>
  <c r="AV536" i="14" s="1"/>
  <c r="AV537" i="14" s="1"/>
  <c r="AV538" i="14" s="1"/>
  <c r="AV539" i="14" s="1"/>
  <c r="AV540" i="14" s="1"/>
  <c r="AV541" i="14" s="1"/>
  <c r="AV542" i="14" s="1"/>
  <c r="AV543" i="14" s="1"/>
  <c r="AV544" i="14" s="1"/>
  <c r="AV545" i="14" s="1"/>
  <c r="AV546" i="14" s="1"/>
  <c r="AV547" i="14" s="1"/>
  <c r="AV548" i="14" s="1"/>
  <c r="AV549" i="14" s="1"/>
  <c r="AV550" i="14" s="1"/>
  <c r="AV551" i="14" s="1"/>
  <c r="AT516" i="14"/>
  <c r="AU516" i="14" s="1"/>
  <c r="AY515" i="14"/>
  <c r="AX515" i="14"/>
  <c r="AY514" i="14"/>
  <c r="AX514" i="14"/>
  <c r="AY513" i="14"/>
  <c r="AX513" i="14"/>
  <c r="AY512" i="14"/>
  <c r="AX512" i="14"/>
  <c r="AY511" i="14"/>
  <c r="AX511" i="14"/>
  <c r="AY510" i="14"/>
  <c r="AX510" i="14"/>
  <c r="AY509" i="14"/>
  <c r="AX509" i="14"/>
  <c r="AY508" i="14"/>
  <c r="AX508" i="14"/>
  <c r="AY507" i="14"/>
  <c r="AX507" i="14"/>
  <c r="AY506" i="14"/>
  <c r="AX506" i="14"/>
  <c r="AY505" i="14"/>
  <c r="AX505" i="14"/>
  <c r="AY504" i="14"/>
  <c r="AX504" i="14"/>
  <c r="AY503" i="14"/>
  <c r="AX503" i="14"/>
  <c r="AY502" i="14"/>
  <c r="AX502" i="14"/>
  <c r="AY501" i="14"/>
  <c r="AX501" i="14"/>
  <c r="AY500" i="14"/>
  <c r="AX500" i="14"/>
  <c r="AY499" i="14"/>
  <c r="AX499" i="14"/>
  <c r="AY498" i="14"/>
  <c r="AX498" i="14"/>
  <c r="AY497" i="14"/>
  <c r="AX497" i="14"/>
  <c r="AY496" i="14"/>
  <c r="AX496" i="14"/>
  <c r="AY495" i="14"/>
  <c r="AX495" i="14"/>
  <c r="AY494" i="14"/>
  <c r="AX494" i="14"/>
  <c r="AY493" i="14"/>
  <c r="AX493" i="14"/>
  <c r="AY492" i="14"/>
  <c r="AX492" i="14"/>
  <c r="AY491" i="14"/>
  <c r="AX491" i="14"/>
  <c r="AY490" i="14"/>
  <c r="AX490" i="14"/>
  <c r="AY489" i="14"/>
  <c r="AX489" i="14"/>
  <c r="AY488" i="14"/>
  <c r="AX488" i="14"/>
  <c r="AY487" i="14"/>
  <c r="AX487" i="14"/>
  <c r="AY486" i="14"/>
  <c r="AX486" i="14"/>
  <c r="AY485" i="14"/>
  <c r="AX485" i="14"/>
  <c r="AY484" i="14"/>
  <c r="AX484" i="14"/>
  <c r="AY483" i="14"/>
  <c r="AX483" i="14"/>
  <c r="AY482" i="14"/>
  <c r="AX482" i="14"/>
  <c r="AY481" i="14"/>
  <c r="AX481" i="14"/>
  <c r="BB480" i="14"/>
  <c r="AY480" i="14"/>
  <c r="AX480" i="14"/>
  <c r="AV480" i="14"/>
  <c r="AV481" i="14" s="1"/>
  <c r="AV482" i="14" s="1"/>
  <c r="AV483" i="14" s="1"/>
  <c r="AV484" i="14" s="1"/>
  <c r="AV485" i="14" s="1"/>
  <c r="AV486" i="14" s="1"/>
  <c r="AV487" i="14" s="1"/>
  <c r="AV488" i="14" s="1"/>
  <c r="AV489" i="14" s="1"/>
  <c r="AV490" i="14" s="1"/>
  <c r="AV491" i="14" s="1"/>
  <c r="AV492" i="14" s="1"/>
  <c r="AV493" i="14" s="1"/>
  <c r="AV494" i="14" s="1"/>
  <c r="AV495" i="14" s="1"/>
  <c r="AV496" i="14" s="1"/>
  <c r="AV497" i="14" s="1"/>
  <c r="AV498" i="14" s="1"/>
  <c r="AV499" i="14" s="1"/>
  <c r="AV500" i="14" s="1"/>
  <c r="AV501" i="14" s="1"/>
  <c r="AV502" i="14" s="1"/>
  <c r="AV503" i="14" s="1"/>
  <c r="AV504" i="14" s="1"/>
  <c r="AV505" i="14" s="1"/>
  <c r="AV506" i="14" s="1"/>
  <c r="AV507" i="14" s="1"/>
  <c r="AV508" i="14" s="1"/>
  <c r="AV509" i="14" s="1"/>
  <c r="AV510" i="14" s="1"/>
  <c r="AV511" i="14" s="1"/>
  <c r="AV512" i="14" s="1"/>
  <c r="AV513" i="14" s="1"/>
  <c r="AV514" i="14" s="1"/>
  <c r="AV515" i="14" s="1"/>
  <c r="AT480" i="14"/>
  <c r="AU480" i="14" s="1"/>
  <c r="AU481" i="14" s="1"/>
  <c r="AY479" i="14"/>
  <c r="AX479" i="14"/>
  <c r="AY478" i="14"/>
  <c r="AX478" i="14"/>
  <c r="AY477" i="14"/>
  <c r="AX477" i="14"/>
  <c r="AY476" i="14"/>
  <c r="AX476" i="14"/>
  <c r="AY475" i="14"/>
  <c r="AX475" i="14"/>
  <c r="AY474" i="14"/>
  <c r="AX474" i="14"/>
  <c r="AY473" i="14"/>
  <c r="AX473" i="14"/>
  <c r="AY472" i="14"/>
  <c r="AX472" i="14"/>
  <c r="AY471" i="14"/>
  <c r="AX471" i="14"/>
  <c r="AY470" i="14"/>
  <c r="AX470" i="14"/>
  <c r="AY469" i="14"/>
  <c r="AX469" i="14"/>
  <c r="AY468" i="14"/>
  <c r="AX468" i="14"/>
  <c r="AY467" i="14"/>
  <c r="AX467" i="14"/>
  <c r="AY466" i="14"/>
  <c r="AX466" i="14"/>
  <c r="AY465" i="14"/>
  <c r="AX465" i="14"/>
  <c r="AY464" i="14"/>
  <c r="AX464" i="14"/>
  <c r="AY463" i="14"/>
  <c r="AX463" i="14"/>
  <c r="AY462" i="14"/>
  <c r="AX462" i="14"/>
  <c r="AY461" i="14"/>
  <c r="AX461" i="14"/>
  <c r="AY460" i="14"/>
  <c r="AX460" i="14"/>
  <c r="AY459" i="14"/>
  <c r="AX459" i="14"/>
  <c r="AY458" i="14"/>
  <c r="AX458" i="14"/>
  <c r="AY457" i="14"/>
  <c r="AX457" i="14"/>
  <c r="AY456" i="14"/>
  <c r="AX456" i="14"/>
  <c r="AY455" i="14"/>
  <c r="AX455" i="14"/>
  <c r="AY454" i="14"/>
  <c r="AX454" i="14"/>
  <c r="AY453" i="14"/>
  <c r="AX453" i="14"/>
  <c r="AY452" i="14"/>
  <c r="AX452" i="14"/>
  <c r="AY451" i="14"/>
  <c r="AX451" i="14"/>
  <c r="AY450" i="14"/>
  <c r="AX450" i="14"/>
  <c r="AY449" i="14"/>
  <c r="AX449" i="14"/>
  <c r="AY448" i="14"/>
  <c r="AX448" i="14"/>
  <c r="AY447" i="14"/>
  <c r="AX447" i="14"/>
  <c r="AY446" i="14"/>
  <c r="AX446" i="14"/>
  <c r="AY445" i="14"/>
  <c r="AX445" i="14"/>
  <c r="BB444" i="14"/>
  <c r="AY444" i="14"/>
  <c r="AX444" i="14"/>
  <c r="AV444" i="14"/>
  <c r="AV445" i="14" s="1"/>
  <c r="AV446" i="14" s="1"/>
  <c r="AV447" i="14" s="1"/>
  <c r="AV448" i="14" s="1"/>
  <c r="AV449" i="14" s="1"/>
  <c r="AV450" i="14" s="1"/>
  <c r="AV451" i="14" s="1"/>
  <c r="AV452" i="14" s="1"/>
  <c r="AV453" i="14" s="1"/>
  <c r="AV454" i="14" s="1"/>
  <c r="AV455" i="14" s="1"/>
  <c r="AV456" i="14" s="1"/>
  <c r="AV457" i="14" s="1"/>
  <c r="AV458" i="14" s="1"/>
  <c r="AV459" i="14" s="1"/>
  <c r="AV460" i="14" s="1"/>
  <c r="AV461" i="14" s="1"/>
  <c r="AV462" i="14" s="1"/>
  <c r="AV463" i="14" s="1"/>
  <c r="AV464" i="14" s="1"/>
  <c r="AV465" i="14" s="1"/>
  <c r="AV466" i="14" s="1"/>
  <c r="AV467" i="14" s="1"/>
  <c r="AV468" i="14" s="1"/>
  <c r="AV469" i="14" s="1"/>
  <c r="AV470" i="14" s="1"/>
  <c r="AV471" i="14" s="1"/>
  <c r="AV472" i="14" s="1"/>
  <c r="AV473" i="14" s="1"/>
  <c r="AV474" i="14" s="1"/>
  <c r="AV475" i="14" s="1"/>
  <c r="AV476" i="14" s="1"/>
  <c r="AV477" i="14" s="1"/>
  <c r="AV478" i="14" s="1"/>
  <c r="AV479" i="14" s="1"/>
  <c r="AT444" i="14"/>
  <c r="AU444" i="14" s="1"/>
  <c r="AY443" i="14"/>
  <c r="AX443" i="14"/>
  <c r="AY442" i="14"/>
  <c r="AX442" i="14"/>
  <c r="AY441" i="14"/>
  <c r="AX441" i="14"/>
  <c r="AY440" i="14"/>
  <c r="AX440" i="14"/>
  <c r="AY439" i="14"/>
  <c r="AX439" i="14"/>
  <c r="AY438" i="14"/>
  <c r="AX438" i="14"/>
  <c r="AY437" i="14"/>
  <c r="AX437" i="14"/>
  <c r="AY436" i="14"/>
  <c r="AX436" i="14"/>
  <c r="AY435" i="14"/>
  <c r="AX435" i="14"/>
  <c r="AY434" i="14"/>
  <c r="AX434" i="14"/>
  <c r="AY433" i="14"/>
  <c r="AX433" i="14"/>
  <c r="AY432" i="14"/>
  <c r="AX432" i="14"/>
  <c r="AY431" i="14"/>
  <c r="AX431" i="14"/>
  <c r="AY430" i="14"/>
  <c r="AX430" i="14"/>
  <c r="AY429" i="14"/>
  <c r="AX429" i="14"/>
  <c r="AY428" i="14"/>
  <c r="AX428" i="14"/>
  <c r="AY427" i="14"/>
  <c r="AX427" i="14"/>
  <c r="AY426" i="14"/>
  <c r="AX426" i="14"/>
  <c r="AY425" i="14"/>
  <c r="AX425" i="14"/>
  <c r="AY424" i="14"/>
  <c r="AX424" i="14"/>
  <c r="AY423" i="14"/>
  <c r="AX423" i="14"/>
  <c r="AY422" i="14"/>
  <c r="AX422" i="14"/>
  <c r="AY421" i="14"/>
  <c r="AX421" i="14"/>
  <c r="AY420" i="14"/>
  <c r="AX420" i="14"/>
  <c r="AY419" i="14"/>
  <c r="AX419" i="14"/>
  <c r="AY418" i="14"/>
  <c r="AX418" i="14"/>
  <c r="AY417" i="14"/>
  <c r="AX417" i="14"/>
  <c r="AY416" i="14"/>
  <c r="AX416" i="14"/>
  <c r="AY415" i="14"/>
  <c r="AX415" i="14"/>
  <c r="AY414" i="14"/>
  <c r="AX414" i="14"/>
  <c r="AY413" i="14"/>
  <c r="AX413" i="14"/>
  <c r="AY412" i="14"/>
  <c r="AX412" i="14"/>
  <c r="AY411" i="14"/>
  <c r="AX411" i="14"/>
  <c r="AY410" i="14"/>
  <c r="AX410" i="14"/>
  <c r="AY409" i="14"/>
  <c r="AX409" i="14"/>
  <c r="BB408" i="14"/>
  <c r="AY408" i="14"/>
  <c r="AX408" i="14"/>
  <c r="AV408" i="14"/>
  <c r="AV409" i="14" s="1"/>
  <c r="AV410" i="14" s="1"/>
  <c r="AV411" i="14" s="1"/>
  <c r="AV412" i="14" s="1"/>
  <c r="AV413" i="14" s="1"/>
  <c r="AV414" i="14" s="1"/>
  <c r="AV415" i="14" s="1"/>
  <c r="AV416" i="14" s="1"/>
  <c r="AV417" i="14" s="1"/>
  <c r="AV418" i="14" s="1"/>
  <c r="AV419" i="14" s="1"/>
  <c r="AV420" i="14" s="1"/>
  <c r="AV421" i="14" s="1"/>
  <c r="AV422" i="14" s="1"/>
  <c r="AV423" i="14" s="1"/>
  <c r="AV424" i="14" s="1"/>
  <c r="AV425" i="14" s="1"/>
  <c r="AV426" i="14" s="1"/>
  <c r="AV427" i="14" s="1"/>
  <c r="AV428" i="14" s="1"/>
  <c r="AV429" i="14" s="1"/>
  <c r="AV430" i="14" s="1"/>
  <c r="AV431" i="14" s="1"/>
  <c r="AV432" i="14" s="1"/>
  <c r="AV433" i="14" s="1"/>
  <c r="AV434" i="14" s="1"/>
  <c r="AV435" i="14" s="1"/>
  <c r="AV436" i="14" s="1"/>
  <c r="AV437" i="14" s="1"/>
  <c r="AV438" i="14" s="1"/>
  <c r="AV439" i="14" s="1"/>
  <c r="AV440" i="14" s="1"/>
  <c r="AV441" i="14" s="1"/>
  <c r="AV442" i="14" s="1"/>
  <c r="AV443" i="14" s="1"/>
  <c r="AT408" i="14"/>
  <c r="AU408" i="14" s="1"/>
  <c r="AY407" i="14"/>
  <c r="AX407" i="14"/>
  <c r="AY406" i="14"/>
  <c r="AX406" i="14"/>
  <c r="AY405" i="14"/>
  <c r="AX405" i="14"/>
  <c r="AY404" i="14"/>
  <c r="AX404" i="14"/>
  <c r="AY403" i="14"/>
  <c r="AX403" i="14"/>
  <c r="AY402" i="14"/>
  <c r="AX402" i="14"/>
  <c r="AY401" i="14"/>
  <c r="AX401" i="14"/>
  <c r="AY400" i="14"/>
  <c r="AX400" i="14"/>
  <c r="AY399" i="14"/>
  <c r="AX399" i="14"/>
  <c r="AY398" i="14"/>
  <c r="AX398" i="14"/>
  <c r="AY397" i="14"/>
  <c r="AX397" i="14"/>
  <c r="AY396" i="14"/>
  <c r="AX396" i="14"/>
  <c r="AY395" i="14"/>
  <c r="AX395" i="14"/>
  <c r="AY394" i="14"/>
  <c r="AX394" i="14"/>
  <c r="AY393" i="14"/>
  <c r="AX393" i="14"/>
  <c r="AY392" i="14"/>
  <c r="AX392" i="14"/>
  <c r="AY391" i="14"/>
  <c r="AX391" i="14"/>
  <c r="AY390" i="14"/>
  <c r="AX390" i="14"/>
  <c r="AY389" i="14"/>
  <c r="AX389" i="14"/>
  <c r="AY388" i="14"/>
  <c r="AX388" i="14"/>
  <c r="AY387" i="14"/>
  <c r="AX387" i="14"/>
  <c r="AY386" i="14"/>
  <c r="AX386" i="14"/>
  <c r="AY385" i="14"/>
  <c r="AX385" i="14"/>
  <c r="AY384" i="14"/>
  <c r="AX384" i="14"/>
  <c r="AY383" i="14"/>
  <c r="AX383" i="14"/>
  <c r="AY382" i="14"/>
  <c r="AX382" i="14"/>
  <c r="AY381" i="14"/>
  <c r="AX381" i="14"/>
  <c r="AY380" i="14"/>
  <c r="AX380" i="14"/>
  <c r="AY379" i="14"/>
  <c r="AX379" i="14"/>
  <c r="AY378" i="14"/>
  <c r="AX378" i="14"/>
  <c r="AY377" i="14"/>
  <c r="AX377" i="14"/>
  <c r="AY376" i="14"/>
  <c r="AX376" i="14"/>
  <c r="AY375" i="14"/>
  <c r="AX375" i="14"/>
  <c r="AY374" i="14"/>
  <c r="AX374" i="14"/>
  <c r="AY373" i="14"/>
  <c r="AX373" i="14"/>
  <c r="BB372" i="14"/>
  <c r="AY372" i="14"/>
  <c r="AX372" i="14"/>
  <c r="AV372" i="14"/>
  <c r="AV373" i="14" s="1"/>
  <c r="AV374" i="14" s="1"/>
  <c r="AV375" i="14" s="1"/>
  <c r="AV376" i="14" s="1"/>
  <c r="AV377" i="14" s="1"/>
  <c r="AV378" i="14" s="1"/>
  <c r="AV379" i="14" s="1"/>
  <c r="AV380" i="14" s="1"/>
  <c r="AV381" i="14" s="1"/>
  <c r="AV382" i="14" s="1"/>
  <c r="AV383" i="14" s="1"/>
  <c r="AV384" i="14" s="1"/>
  <c r="AV385" i="14" s="1"/>
  <c r="AV386" i="14" s="1"/>
  <c r="AV387" i="14" s="1"/>
  <c r="AV388" i="14" s="1"/>
  <c r="AV389" i="14" s="1"/>
  <c r="AV390" i="14" s="1"/>
  <c r="AV391" i="14" s="1"/>
  <c r="AV392" i="14" s="1"/>
  <c r="AV393" i="14" s="1"/>
  <c r="AV394" i="14" s="1"/>
  <c r="AV395" i="14" s="1"/>
  <c r="AV396" i="14" s="1"/>
  <c r="AV397" i="14" s="1"/>
  <c r="AV398" i="14" s="1"/>
  <c r="AV399" i="14" s="1"/>
  <c r="AV400" i="14" s="1"/>
  <c r="AV401" i="14" s="1"/>
  <c r="AV402" i="14" s="1"/>
  <c r="AV403" i="14" s="1"/>
  <c r="AV404" i="14" s="1"/>
  <c r="AV405" i="14" s="1"/>
  <c r="AV406" i="14" s="1"/>
  <c r="AV407" i="14" s="1"/>
  <c r="AT372" i="14"/>
  <c r="AU372" i="14" s="1"/>
  <c r="AU373" i="14" s="1"/>
  <c r="AY371" i="14"/>
  <c r="AX371" i="14"/>
  <c r="AY370" i="14"/>
  <c r="AX370" i="14"/>
  <c r="AY369" i="14"/>
  <c r="AX369" i="14"/>
  <c r="AY368" i="14"/>
  <c r="AX368" i="14"/>
  <c r="AY367" i="14"/>
  <c r="AX367" i="14"/>
  <c r="AY366" i="14"/>
  <c r="AX366" i="14"/>
  <c r="AY365" i="14"/>
  <c r="AX365" i="14"/>
  <c r="AY364" i="14"/>
  <c r="AX364" i="14"/>
  <c r="AY363" i="14"/>
  <c r="AX363" i="14"/>
  <c r="AY362" i="14"/>
  <c r="AX362" i="14"/>
  <c r="AY361" i="14"/>
  <c r="AX361" i="14"/>
  <c r="AY360" i="14"/>
  <c r="AX360" i="14"/>
  <c r="AY359" i="14"/>
  <c r="AX359" i="14"/>
  <c r="AY358" i="14"/>
  <c r="AX358" i="14"/>
  <c r="AY357" i="14"/>
  <c r="AX357" i="14"/>
  <c r="AY356" i="14"/>
  <c r="AX356" i="14"/>
  <c r="AY355" i="14"/>
  <c r="AX355" i="14"/>
  <c r="AY354" i="14"/>
  <c r="AX354" i="14"/>
  <c r="AY353" i="14"/>
  <c r="AX353" i="14"/>
  <c r="AY352" i="14"/>
  <c r="AX352" i="14"/>
  <c r="AY351" i="14"/>
  <c r="AX351" i="14"/>
  <c r="AY350" i="14"/>
  <c r="AX350" i="14"/>
  <c r="AY349" i="14"/>
  <c r="AX349" i="14"/>
  <c r="AY348" i="14"/>
  <c r="AX348" i="14"/>
  <c r="AY347" i="14"/>
  <c r="AX347" i="14"/>
  <c r="AY346" i="14"/>
  <c r="AX346" i="14"/>
  <c r="AY345" i="14"/>
  <c r="AX345" i="14"/>
  <c r="AY344" i="14"/>
  <c r="AX344" i="14"/>
  <c r="AY343" i="14"/>
  <c r="AX343" i="14"/>
  <c r="AY342" i="14"/>
  <c r="AX342" i="14"/>
  <c r="AY341" i="14"/>
  <c r="AX341" i="14"/>
  <c r="AY340" i="14"/>
  <c r="AX340" i="14"/>
  <c r="AY339" i="14"/>
  <c r="AX339" i="14"/>
  <c r="AY338" i="14"/>
  <c r="AX338" i="14"/>
  <c r="AY337" i="14"/>
  <c r="AX337" i="14"/>
  <c r="BB336" i="14"/>
  <c r="AY336" i="14"/>
  <c r="AX336" i="14"/>
  <c r="AV336" i="14"/>
  <c r="AV337" i="14" s="1"/>
  <c r="AV338" i="14" s="1"/>
  <c r="AV339" i="14" s="1"/>
  <c r="AV340" i="14" s="1"/>
  <c r="AV341" i="14" s="1"/>
  <c r="AV342" i="14" s="1"/>
  <c r="AV343" i="14" s="1"/>
  <c r="AV344" i="14" s="1"/>
  <c r="AV345" i="14" s="1"/>
  <c r="AV346" i="14" s="1"/>
  <c r="AV347" i="14" s="1"/>
  <c r="AV348" i="14" s="1"/>
  <c r="AV349" i="14" s="1"/>
  <c r="AV350" i="14" s="1"/>
  <c r="AV351" i="14" s="1"/>
  <c r="AV352" i="14" s="1"/>
  <c r="AV353" i="14" s="1"/>
  <c r="AV354" i="14" s="1"/>
  <c r="AV355" i="14" s="1"/>
  <c r="AV356" i="14" s="1"/>
  <c r="AV357" i="14" s="1"/>
  <c r="AV358" i="14" s="1"/>
  <c r="AV359" i="14" s="1"/>
  <c r="AV360" i="14" s="1"/>
  <c r="AV361" i="14" s="1"/>
  <c r="AV362" i="14" s="1"/>
  <c r="AV363" i="14" s="1"/>
  <c r="AV364" i="14" s="1"/>
  <c r="AV365" i="14" s="1"/>
  <c r="AV366" i="14" s="1"/>
  <c r="AV367" i="14" s="1"/>
  <c r="AV368" i="14" s="1"/>
  <c r="AV369" i="14" s="1"/>
  <c r="AV370" i="14" s="1"/>
  <c r="AV371" i="14" s="1"/>
  <c r="AT336" i="14"/>
  <c r="AU336" i="14" s="1"/>
  <c r="AY335" i="14"/>
  <c r="AX335" i="14"/>
  <c r="AY334" i="14"/>
  <c r="AX334" i="14"/>
  <c r="AY333" i="14"/>
  <c r="AX333" i="14"/>
  <c r="AY332" i="14"/>
  <c r="AX332" i="14"/>
  <c r="AY331" i="14"/>
  <c r="AX331" i="14"/>
  <c r="AY330" i="14"/>
  <c r="AX330" i="14"/>
  <c r="AY329" i="14"/>
  <c r="AX329" i="14"/>
  <c r="AY328" i="14"/>
  <c r="AX328" i="14"/>
  <c r="AY327" i="14"/>
  <c r="AX327" i="14"/>
  <c r="AY326" i="14"/>
  <c r="AX326" i="14"/>
  <c r="AY325" i="14"/>
  <c r="AX325" i="14"/>
  <c r="AY324" i="14"/>
  <c r="AX324" i="14"/>
  <c r="AY323" i="14"/>
  <c r="AX323" i="14"/>
  <c r="AY322" i="14"/>
  <c r="AX322" i="14"/>
  <c r="AY321" i="14"/>
  <c r="AX321" i="14"/>
  <c r="AY320" i="14"/>
  <c r="AX320" i="14"/>
  <c r="AY319" i="14"/>
  <c r="AX319" i="14"/>
  <c r="AY318" i="14"/>
  <c r="AX318" i="14"/>
  <c r="AY317" i="14"/>
  <c r="AX317" i="14"/>
  <c r="AY316" i="14"/>
  <c r="AX316" i="14"/>
  <c r="AY315" i="14"/>
  <c r="AX315" i="14"/>
  <c r="AY314" i="14"/>
  <c r="AX314" i="14"/>
  <c r="AY313" i="14"/>
  <c r="AX313" i="14"/>
  <c r="AY312" i="14"/>
  <c r="AX312" i="14"/>
  <c r="AY311" i="14"/>
  <c r="AX311" i="14"/>
  <c r="AY310" i="14"/>
  <c r="AX310" i="14"/>
  <c r="AY309" i="14"/>
  <c r="AX309" i="14"/>
  <c r="AY308" i="14"/>
  <c r="AX308" i="14"/>
  <c r="AY307" i="14"/>
  <c r="AX307" i="14"/>
  <c r="AY306" i="14"/>
  <c r="AX306" i="14"/>
  <c r="AY305" i="14"/>
  <c r="AX305" i="14"/>
  <c r="AY304" i="14"/>
  <c r="AX304" i="14"/>
  <c r="AY303" i="14"/>
  <c r="AX303" i="14"/>
  <c r="AY302" i="14"/>
  <c r="AX302" i="14"/>
  <c r="AY301" i="14"/>
  <c r="AX301" i="14"/>
  <c r="BB300" i="14"/>
  <c r="AY300" i="14"/>
  <c r="AX300" i="14"/>
  <c r="AV300" i="14"/>
  <c r="AV301" i="14" s="1"/>
  <c r="AV302" i="14" s="1"/>
  <c r="AV303" i="14" s="1"/>
  <c r="AV304" i="14" s="1"/>
  <c r="AV305" i="14" s="1"/>
  <c r="AV306" i="14" s="1"/>
  <c r="AV307" i="14" s="1"/>
  <c r="AV308" i="14" s="1"/>
  <c r="AV309" i="14" s="1"/>
  <c r="AV310" i="14" s="1"/>
  <c r="AV311" i="14" s="1"/>
  <c r="AV312" i="14" s="1"/>
  <c r="AV313" i="14" s="1"/>
  <c r="AV314" i="14" s="1"/>
  <c r="AV315" i="14" s="1"/>
  <c r="AV316" i="14" s="1"/>
  <c r="AV317" i="14" s="1"/>
  <c r="AV318" i="14" s="1"/>
  <c r="AV319" i="14" s="1"/>
  <c r="AV320" i="14" s="1"/>
  <c r="AV321" i="14" s="1"/>
  <c r="AV322" i="14" s="1"/>
  <c r="AV323" i="14" s="1"/>
  <c r="AV324" i="14" s="1"/>
  <c r="AV325" i="14" s="1"/>
  <c r="AV326" i="14" s="1"/>
  <c r="AV327" i="14" s="1"/>
  <c r="AV328" i="14" s="1"/>
  <c r="AV329" i="14" s="1"/>
  <c r="AV330" i="14" s="1"/>
  <c r="AV331" i="14" s="1"/>
  <c r="AV332" i="14" s="1"/>
  <c r="AV333" i="14" s="1"/>
  <c r="AV334" i="14" s="1"/>
  <c r="AV335" i="14" s="1"/>
  <c r="AT300" i="14"/>
  <c r="AU300" i="14" s="1"/>
  <c r="AY299" i="14"/>
  <c r="AX299" i="14"/>
  <c r="AY298" i="14"/>
  <c r="AX298" i="14"/>
  <c r="AY297" i="14"/>
  <c r="AX297" i="14"/>
  <c r="AY296" i="14"/>
  <c r="AX296" i="14"/>
  <c r="AY295" i="14"/>
  <c r="AX295" i="14"/>
  <c r="AY294" i="14"/>
  <c r="AX294" i="14"/>
  <c r="AY293" i="14"/>
  <c r="AX293" i="14"/>
  <c r="AY292" i="14"/>
  <c r="AX292" i="14"/>
  <c r="AY291" i="14"/>
  <c r="AX291" i="14"/>
  <c r="AY290" i="14"/>
  <c r="AX290" i="14"/>
  <c r="AY289" i="14"/>
  <c r="AX289" i="14"/>
  <c r="AY288" i="14"/>
  <c r="AX288" i="14"/>
  <c r="AY287" i="14"/>
  <c r="AX287" i="14"/>
  <c r="AY286" i="14"/>
  <c r="AX286" i="14"/>
  <c r="AY285" i="14"/>
  <c r="AX285" i="14"/>
  <c r="AY284" i="14"/>
  <c r="AX284" i="14"/>
  <c r="AY283" i="14"/>
  <c r="AX283" i="14"/>
  <c r="AY282" i="14"/>
  <c r="AX282" i="14"/>
  <c r="AY281" i="14"/>
  <c r="AX281" i="14"/>
  <c r="AY280" i="14"/>
  <c r="AX280" i="14"/>
  <c r="AY279" i="14"/>
  <c r="AX279" i="14"/>
  <c r="AY278" i="14"/>
  <c r="AX278" i="14"/>
  <c r="AY277" i="14"/>
  <c r="AX277" i="14"/>
  <c r="AY276" i="14"/>
  <c r="AX276" i="14"/>
  <c r="AY275" i="14"/>
  <c r="AX275" i="14"/>
  <c r="AY274" i="14"/>
  <c r="AX274" i="14"/>
  <c r="AY273" i="14"/>
  <c r="AX273" i="14"/>
  <c r="AY272" i="14"/>
  <c r="AX272" i="14"/>
  <c r="AY271" i="14"/>
  <c r="AX271" i="14"/>
  <c r="AY270" i="14"/>
  <c r="AX270" i="14"/>
  <c r="AY269" i="14"/>
  <c r="AX269" i="14"/>
  <c r="AY268" i="14"/>
  <c r="AX268" i="14"/>
  <c r="AY267" i="14"/>
  <c r="AX267" i="14"/>
  <c r="AY266" i="14"/>
  <c r="AX266" i="14"/>
  <c r="AY265" i="14"/>
  <c r="AX265" i="14"/>
  <c r="BB264" i="14"/>
  <c r="AY264" i="14"/>
  <c r="AX264" i="14"/>
  <c r="AV264" i="14"/>
  <c r="AV265" i="14" s="1"/>
  <c r="AV266" i="14" s="1"/>
  <c r="AV267" i="14" s="1"/>
  <c r="AV268" i="14" s="1"/>
  <c r="AV269" i="14" s="1"/>
  <c r="AV270" i="14" s="1"/>
  <c r="AV271" i="14" s="1"/>
  <c r="AV272" i="14" s="1"/>
  <c r="AV273" i="14" s="1"/>
  <c r="AV274" i="14" s="1"/>
  <c r="AV275" i="14" s="1"/>
  <c r="AV276" i="14" s="1"/>
  <c r="AV277" i="14" s="1"/>
  <c r="AV278" i="14" s="1"/>
  <c r="AV279" i="14" s="1"/>
  <c r="AV280" i="14" s="1"/>
  <c r="AV281" i="14" s="1"/>
  <c r="AV282" i="14" s="1"/>
  <c r="AV283" i="14" s="1"/>
  <c r="AV284" i="14" s="1"/>
  <c r="AV285" i="14" s="1"/>
  <c r="AV286" i="14" s="1"/>
  <c r="AV287" i="14" s="1"/>
  <c r="AV288" i="14" s="1"/>
  <c r="AV289" i="14" s="1"/>
  <c r="AV290" i="14" s="1"/>
  <c r="AV291" i="14" s="1"/>
  <c r="AV292" i="14" s="1"/>
  <c r="AV293" i="14" s="1"/>
  <c r="AV294" i="14" s="1"/>
  <c r="AV295" i="14" s="1"/>
  <c r="AV296" i="14" s="1"/>
  <c r="AV297" i="14" s="1"/>
  <c r="AV298" i="14" s="1"/>
  <c r="AV299" i="14" s="1"/>
  <c r="AT264" i="14"/>
  <c r="AU264" i="14" s="1"/>
  <c r="AY260" i="14"/>
  <c r="AX260" i="14"/>
  <c r="AY259" i="14"/>
  <c r="AX259" i="14"/>
  <c r="AY258" i="14"/>
  <c r="AX258" i="14"/>
  <c r="AY257" i="14"/>
  <c r="AX257" i="14"/>
  <c r="AY256" i="14"/>
  <c r="AX256" i="14"/>
  <c r="AY255" i="14"/>
  <c r="AX255" i="14"/>
  <c r="AY254" i="14"/>
  <c r="AX254" i="14"/>
  <c r="AY253" i="14"/>
  <c r="AX253" i="14"/>
  <c r="AY252" i="14"/>
  <c r="AX252" i="14"/>
  <c r="AY251" i="14"/>
  <c r="AX251" i="14"/>
  <c r="AY250" i="14"/>
  <c r="AX250" i="14"/>
  <c r="AY249" i="14"/>
  <c r="AX249" i="14"/>
  <c r="AY248" i="14"/>
  <c r="AX248" i="14"/>
  <c r="AY247" i="14"/>
  <c r="AX247" i="14"/>
  <c r="AY246" i="14"/>
  <c r="AX246" i="14"/>
  <c r="AY245" i="14"/>
  <c r="AX245" i="14"/>
  <c r="AY244" i="14"/>
  <c r="AX244" i="14"/>
  <c r="AY243" i="14"/>
  <c r="AX243" i="14"/>
  <c r="AY242" i="14"/>
  <c r="AX242" i="14"/>
  <c r="AY241" i="14"/>
  <c r="AX241" i="14"/>
  <c r="AY240" i="14"/>
  <c r="AX240" i="14"/>
  <c r="AY239" i="14"/>
  <c r="AX239" i="14"/>
  <c r="AY238" i="14"/>
  <c r="AX238" i="14"/>
  <c r="AY237" i="14"/>
  <c r="AX237" i="14"/>
  <c r="AY236" i="14"/>
  <c r="AX236" i="14"/>
  <c r="AY235" i="14"/>
  <c r="AX235" i="14"/>
  <c r="AY234" i="14"/>
  <c r="AX234" i="14"/>
  <c r="AY233" i="14"/>
  <c r="AX233" i="14"/>
  <c r="AY232" i="14"/>
  <c r="AX232" i="14"/>
  <c r="AY231" i="14"/>
  <c r="AX231" i="14"/>
  <c r="AY230" i="14"/>
  <c r="AX230" i="14"/>
  <c r="AY229" i="14"/>
  <c r="AX229" i="14"/>
  <c r="AY228" i="14"/>
  <c r="AX228" i="14"/>
  <c r="AY227" i="14"/>
  <c r="AX227" i="14"/>
  <c r="AY226" i="14"/>
  <c r="AX226" i="14"/>
  <c r="BB225" i="14"/>
  <c r="AY225" i="14"/>
  <c r="AX225" i="14"/>
  <c r="AV225" i="14"/>
  <c r="AV226" i="14" s="1"/>
  <c r="AV227" i="14" s="1"/>
  <c r="AV228" i="14" s="1"/>
  <c r="AV229" i="14" s="1"/>
  <c r="AV230" i="14" s="1"/>
  <c r="AV231" i="14" s="1"/>
  <c r="AV232" i="14" s="1"/>
  <c r="AV233" i="14" s="1"/>
  <c r="AV234" i="14" s="1"/>
  <c r="AV235" i="14" s="1"/>
  <c r="AV236" i="14" s="1"/>
  <c r="AV237" i="14" s="1"/>
  <c r="AV238" i="14" s="1"/>
  <c r="AV239" i="14" s="1"/>
  <c r="AV240" i="14" s="1"/>
  <c r="AV241" i="14" s="1"/>
  <c r="AV242" i="14" s="1"/>
  <c r="AV243" i="14" s="1"/>
  <c r="AV244" i="14" s="1"/>
  <c r="AV245" i="14" s="1"/>
  <c r="AV246" i="14" s="1"/>
  <c r="AV247" i="14" s="1"/>
  <c r="AV248" i="14" s="1"/>
  <c r="AV249" i="14" s="1"/>
  <c r="AV250" i="14" s="1"/>
  <c r="AV251" i="14" s="1"/>
  <c r="AV252" i="14" s="1"/>
  <c r="AV253" i="14" s="1"/>
  <c r="AV254" i="14" s="1"/>
  <c r="AV255" i="14" s="1"/>
  <c r="AV256" i="14" s="1"/>
  <c r="AV257" i="14" s="1"/>
  <c r="AV258" i="14" s="1"/>
  <c r="AV259" i="14" s="1"/>
  <c r="AV260" i="14" s="1"/>
  <c r="AT225" i="14"/>
  <c r="AU225" i="14" s="1"/>
  <c r="AU226"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BB189" i="14"/>
  <c r="AY189" i="14"/>
  <c r="AX189" i="14"/>
  <c r="AV189" i="14"/>
  <c r="AV190" i="14" s="1"/>
  <c r="AV191" i="14" s="1"/>
  <c r="AV192" i="14" s="1"/>
  <c r="AV193" i="14" s="1"/>
  <c r="AV194" i="14" s="1"/>
  <c r="AV195" i="14" s="1"/>
  <c r="AV196" i="14" s="1"/>
  <c r="AV197" i="14" s="1"/>
  <c r="AV198" i="14" s="1"/>
  <c r="AV199" i="14" s="1"/>
  <c r="AV200" i="14" s="1"/>
  <c r="AV201" i="14" s="1"/>
  <c r="AV202" i="14" s="1"/>
  <c r="AV203" i="14" s="1"/>
  <c r="AV204" i="14" s="1"/>
  <c r="AV205" i="14" s="1"/>
  <c r="AV206" i="14" s="1"/>
  <c r="AV207" i="14" s="1"/>
  <c r="AV208" i="14" s="1"/>
  <c r="AV209" i="14" s="1"/>
  <c r="AV210" i="14" s="1"/>
  <c r="AV211" i="14" s="1"/>
  <c r="AV212" i="14" s="1"/>
  <c r="AV213" i="14" s="1"/>
  <c r="AV214" i="14" s="1"/>
  <c r="AV215" i="14" s="1"/>
  <c r="AV216" i="14" s="1"/>
  <c r="AV217" i="14" s="1"/>
  <c r="AV218" i="14" s="1"/>
  <c r="AV219" i="14" s="1"/>
  <c r="AV220" i="14" s="1"/>
  <c r="AV221" i="14" s="1"/>
  <c r="AV222" i="14" s="1"/>
  <c r="AV223" i="14" s="1"/>
  <c r="AV224" i="14" s="1"/>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Y157" i="14"/>
  <c r="AX157" i="14"/>
  <c r="AY156" i="14"/>
  <c r="AX156" i="14"/>
  <c r="AY155" i="14"/>
  <c r="AX155" i="14"/>
  <c r="AY154" i="14"/>
  <c r="AX154" i="14"/>
  <c r="BB153" i="14"/>
  <c r="AY153" i="14"/>
  <c r="AX153" i="14"/>
  <c r="AV153" i="14"/>
  <c r="AV154" i="14" s="1"/>
  <c r="AV155" i="14" s="1"/>
  <c r="AV156" i="14" s="1"/>
  <c r="AV157" i="14" s="1"/>
  <c r="AV158" i="14" s="1"/>
  <c r="AV159" i="14" s="1"/>
  <c r="AV160" i="14" s="1"/>
  <c r="AV161" i="14" s="1"/>
  <c r="AV162" i="14" s="1"/>
  <c r="AV163" i="14" s="1"/>
  <c r="AV164" i="14" s="1"/>
  <c r="AV165" i="14" s="1"/>
  <c r="AV166" i="14" s="1"/>
  <c r="AV167" i="14" s="1"/>
  <c r="AV168" i="14" s="1"/>
  <c r="AV169" i="14" s="1"/>
  <c r="AV170" i="14" s="1"/>
  <c r="AV171" i="14" s="1"/>
  <c r="AV172" i="14" s="1"/>
  <c r="AV173" i="14" s="1"/>
  <c r="AV174" i="14" s="1"/>
  <c r="AV175" i="14" s="1"/>
  <c r="AV176" i="14" s="1"/>
  <c r="AV177" i="14" s="1"/>
  <c r="AV178" i="14" s="1"/>
  <c r="AV179" i="14" s="1"/>
  <c r="AV180" i="14" s="1"/>
  <c r="AV181" i="14" s="1"/>
  <c r="AV182" i="14" s="1"/>
  <c r="AV183" i="14" s="1"/>
  <c r="AV184" i="14" s="1"/>
  <c r="AV185" i="14" s="1"/>
  <c r="AV186" i="14" s="1"/>
  <c r="AV187" i="14" s="1"/>
  <c r="AV188" i="14" s="1"/>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Y120" i="14"/>
  <c r="AX120" i="14"/>
  <c r="AY119" i="14"/>
  <c r="AX119" i="14"/>
  <c r="AY118" i="14"/>
  <c r="AX118" i="14"/>
  <c r="BB117" i="14"/>
  <c r="AY117" i="14"/>
  <c r="AX117" i="14"/>
  <c r="AV117" i="14"/>
  <c r="AV118" i="14" s="1"/>
  <c r="AV119" i="14" s="1"/>
  <c r="AV120" i="14" s="1"/>
  <c r="AV121" i="14" s="1"/>
  <c r="AV122" i="14" s="1"/>
  <c r="AV123" i="14" s="1"/>
  <c r="AV124" i="14" s="1"/>
  <c r="AV125" i="14" s="1"/>
  <c r="AV126" i="14" s="1"/>
  <c r="AV127" i="14" s="1"/>
  <c r="AV128" i="14" s="1"/>
  <c r="AV129" i="14" s="1"/>
  <c r="AV130" i="14" s="1"/>
  <c r="AV131" i="14" s="1"/>
  <c r="AV132" i="14" s="1"/>
  <c r="AV133" i="14" s="1"/>
  <c r="AV134" i="14" s="1"/>
  <c r="AV135" i="14" s="1"/>
  <c r="AV136" i="14" s="1"/>
  <c r="AV137" i="14" s="1"/>
  <c r="AV138" i="14" s="1"/>
  <c r="AV139" i="14" s="1"/>
  <c r="AV140" i="14" s="1"/>
  <c r="AV141" i="14" s="1"/>
  <c r="AV142" i="14" s="1"/>
  <c r="AV143" i="14" s="1"/>
  <c r="AV144" i="14" s="1"/>
  <c r="AV145" i="14" s="1"/>
  <c r="AV146" i="14" s="1"/>
  <c r="AV147" i="14" s="1"/>
  <c r="AV148" i="14" s="1"/>
  <c r="AV149" i="14" s="1"/>
  <c r="AV150" i="14" s="1"/>
  <c r="AV151" i="14" s="1"/>
  <c r="AV152" i="14" s="1"/>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s="1"/>
  <c r="AV83" i="14" s="1"/>
  <c r="AV84" i="14" s="1"/>
  <c r="AV85" i="14" s="1"/>
  <c r="AV86" i="14" s="1"/>
  <c r="AV87" i="14" s="1"/>
  <c r="AV88" i="14" s="1"/>
  <c r="AV89" i="14" s="1"/>
  <c r="AV90" i="14" s="1"/>
  <c r="AV91" i="14" s="1"/>
  <c r="AV92" i="14" s="1"/>
  <c r="AV93" i="14" s="1"/>
  <c r="AV94" i="14" s="1"/>
  <c r="AV95" i="14" s="1"/>
  <c r="AV96" i="14" s="1"/>
  <c r="AV97" i="14" s="1"/>
  <c r="AV98" i="14" s="1"/>
  <c r="AV99" i="14" s="1"/>
  <c r="AV100" i="14" s="1"/>
  <c r="AV101" i="14" s="1"/>
  <c r="AV102" i="14" s="1"/>
  <c r="AV103" i="14" s="1"/>
  <c r="AV104" i="14" s="1"/>
  <c r="AV105" i="14" s="1"/>
  <c r="AV106" i="14" s="1"/>
  <c r="AV107" i="14" s="1"/>
  <c r="AV108" i="14" s="1"/>
  <c r="AV109" i="14" s="1"/>
  <c r="AV110" i="14" s="1"/>
  <c r="AV111" i="14" s="1"/>
  <c r="AV112" i="14" s="1"/>
  <c r="AV113" i="14" s="1"/>
  <c r="AV114" i="14" s="1"/>
  <c r="AV115" i="14" s="1"/>
  <c r="AV116" i="14" s="1"/>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BB45" i="14"/>
  <c r="AY45" i="14"/>
  <c r="AX45" i="14"/>
  <c r="AV45" i="14"/>
  <c r="AV46" i="14" s="1"/>
  <c r="AV47" i="14" s="1"/>
  <c r="AV48" i="14" s="1"/>
  <c r="AV49" i="14" s="1"/>
  <c r="AV50" i="14" s="1"/>
  <c r="AV51" i="14" s="1"/>
  <c r="AV52" i="14" s="1"/>
  <c r="AV53" i="14" s="1"/>
  <c r="AV54" i="14" s="1"/>
  <c r="AV55" i="14" s="1"/>
  <c r="AV56" i="14" s="1"/>
  <c r="AV57" i="14" s="1"/>
  <c r="AV58" i="14" s="1"/>
  <c r="AV59" i="14" s="1"/>
  <c r="AV60" i="14" s="1"/>
  <c r="AV61" i="14" s="1"/>
  <c r="AV62" i="14" s="1"/>
  <c r="AV63" i="14" s="1"/>
  <c r="AV64" i="14" s="1"/>
  <c r="AV65" i="14" s="1"/>
  <c r="AV66" i="14" s="1"/>
  <c r="AV67" i="14" s="1"/>
  <c r="AV68" i="14" s="1"/>
  <c r="AV69" i="14" s="1"/>
  <c r="AV70" i="14" s="1"/>
  <c r="AV71" i="14" s="1"/>
  <c r="AV72" i="14" s="1"/>
  <c r="AV73" i="14" s="1"/>
  <c r="AV74" i="14" s="1"/>
  <c r="AV75" i="14" s="1"/>
  <c r="AV76" i="14" s="1"/>
  <c r="AV77" i="14" s="1"/>
  <c r="AV78" i="14" s="1"/>
  <c r="AV79" i="14" s="1"/>
  <c r="AV80" i="14" s="1"/>
  <c r="AT45" i="14"/>
  <c r="AU45" i="14" s="1"/>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BB9" i="14"/>
  <c r="AT9" i="14"/>
  <c r="AU9" i="14" s="1"/>
  <c r="AU10" i="14" s="1"/>
  <c r="AV9" i="14"/>
  <c r="AV10" i="14" s="1"/>
  <c r="AV11" i="14" s="1"/>
  <c r="AV12" i="14" s="1"/>
  <c r="AV13" i="14" s="1"/>
  <c r="AV14" i="14" s="1"/>
  <c r="AV15" i="14" s="1"/>
  <c r="AV16" i="14" s="1"/>
  <c r="AV17" i="14" s="1"/>
  <c r="AV18" i="14" s="1"/>
  <c r="AV19" i="14" s="1"/>
  <c r="AV20" i="14" s="1"/>
  <c r="AV21" i="14" s="1"/>
  <c r="AV22" i="14" s="1"/>
  <c r="AV23" i="14" s="1"/>
  <c r="AV24" i="14" s="1"/>
  <c r="AV25" i="14" s="1"/>
  <c r="AV26" i="14" s="1"/>
  <c r="AV27" i="14" s="1"/>
  <c r="AV28" i="14" s="1"/>
  <c r="AV29" i="14" s="1"/>
  <c r="AV30" i="14" s="1"/>
  <c r="AV31" i="14" s="1"/>
  <c r="AV32" i="14" s="1"/>
  <c r="AV33" i="14" s="1"/>
  <c r="AV34" i="14" s="1"/>
  <c r="AV35" i="14" s="1"/>
  <c r="AV36" i="14" s="1"/>
  <c r="AV37" i="14" s="1"/>
  <c r="AV38" i="14" s="1"/>
  <c r="AV39" i="14" s="1"/>
  <c r="AV40" i="14" s="1"/>
  <c r="AV41" i="14" s="1"/>
  <c r="AV42" i="14" s="1"/>
  <c r="AV43" i="14" s="1"/>
  <c r="AV44" i="14" s="1"/>
  <c r="BB9" i="13"/>
  <c r="AY1054" i="13"/>
  <c r="AY1053" i="13"/>
  <c r="AX1053" i="13"/>
  <c r="AY1052" i="13"/>
  <c r="AX1052" i="13"/>
  <c r="AY1051" i="13"/>
  <c r="AX1051" i="13"/>
  <c r="AY1050" i="13"/>
  <c r="AX1050" i="13"/>
  <c r="AY1049" i="13"/>
  <c r="AX1049" i="13"/>
  <c r="AY1048" i="13"/>
  <c r="AX1048" i="13"/>
  <c r="AY1047" i="13"/>
  <c r="AX1047" i="13"/>
  <c r="AY1046" i="13"/>
  <c r="AX1046" i="13"/>
  <c r="AY1045" i="13"/>
  <c r="AX1045" i="13"/>
  <c r="AY1044" i="13"/>
  <c r="AX1044" i="13"/>
  <c r="AY1043" i="13"/>
  <c r="AX1043" i="13"/>
  <c r="AY1042" i="13"/>
  <c r="AX1042" i="13"/>
  <c r="AY1041" i="13"/>
  <c r="AX1041" i="13"/>
  <c r="AY1040" i="13"/>
  <c r="AX1040" i="13"/>
  <c r="AY1039" i="13"/>
  <c r="AX1039" i="13"/>
  <c r="AY1038" i="13"/>
  <c r="AX1038" i="13"/>
  <c r="AY1037" i="13"/>
  <c r="AX1037" i="13"/>
  <c r="AY1036" i="13"/>
  <c r="AX1036" i="13"/>
  <c r="AY1035" i="13"/>
  <c r="AX1035" i="13"/>
  <c r="AY1034" i="13"/>
  <c r="AX1034" i="13"/>
  <c r="AY1033" i="13"/>
  <c r="AX1033" i="13"/>
  <c r="AY1032" i="13"/>
  <c r="AX1032" i="13"/>
  <c r="AY1031" i="13"/>
  <c r="AX1031" i="13"/>
  <c r="AY1030" i="13"/>
  <c r="AX1030" i="13"/>
  <c r="AY1029" i="13"/>
  <c r="AX1029" i="13"/>
  <c r="AY1028" i="13"/>
  <c r="AX1028" i="13"/>
  <c r="AY1027" i="13"/>
  <c r="AX1027" i="13"/>
  <c r="AY1026" i="13"/>
  <c r="AX1026" i="13"/>
  <c r="AY1025" i="13"/>
  <c r="AX1025" i="13"/>
  <c r="AY1024" i="13"/>
  <c r="AX1024" i="13"/>
  <c r="AY1023" i="13"/>
  <c r="AX1023" i="13"/>
  <c r="AY1022" i="13"/>
  <c r="AX1022" i="13"/>
  <c r="AY1021" i="13"/>
  <c r="AX1021" i="13"/>
  <c r="AY1020" i="13"/>
  <c r="AX1020" i="13"/>
  <c r="AY1019" i="13"/>
  <c r="AX1019" i="13"/>
  <c r="AV1019" i="13"/>
  <c r="AV1020" i="13" s="1"/>
  <c r="AV1021" i="13" s="1"/>
  <c r="AV1022" i="13" s="1"/>
  <c r="AV1023" i="13" s="1"/>
  <c r="AV1024" i="13" s="1"/>
  <c r="AV1025" i="13" s="1"/>
  <c r="AV1026" i="13" s="1"/>
  <c r="AV1027" i="13" s="1"/>
  <c r="AV1028" i="13" s="1"/>
  <c r="AV1029" i="13" s="1"/>
  <c r="AV1030" i="13" s="1"/>
  <c r="AV1031" i="13" s="1"/>
  <c r="AV1032" i="13" s="1"/>
  <c r="AV1033" i="13" s="1"/>
  <c r="AV1034" i="13" s="1"/>
  <c r="AV1035" i="13" s="1"/>
  <c r="AV1036" i="13" s="1"/>
  <c r="AV1037" i="13" s="1"/>
  <c r="AV1038" i="13" s="1"/>
  <c r="AV1039" i="13" s="1"/>
  <c r="AV1040" i="13" s="1"/>
  <c r="AV1041" i="13" s="1"/>
  <c r="AV1042" i="13" s="1"/>
  <c r="AV1043" i="13" s="1"/>
  <c r="AV1044" i="13" s="1"/>
  <c r="AV1045" i="13" s="1"/>
  <c r="AV1046" i="13" s="1"/>
  <c r="AV1047" i="13" s="1"/>
  <c r="AV1048" i="13" s="1"/>
  <c r="AV1049" i="13" s="1"/>
  <c r="AV1050" i="13" s="1"/>
  <c r="AV1051" i="13" s="1"/>
  <c r="AV1052" i="13" s="1"/>
  <c r="AV1053" i="13" s="1"/>
  <c r="AV1054" i="13" s="1"/>
  <c r="AT1019" i="13"/>
  <c r="AU1019" i="13" s="1"/>
  <c r="AY1018" i="13"/>
  <c r="AY1017" i="13"/>
  <c r="AX1017" i="13"/>
  <c r="AY1016" i="13"/>
  <c r="AX1016" i="13"/>
  <c r="AY1015" i="13"/>
  <c r="AX1015" i="13"/>
  <c r="AY1014" i="13"/>
  <c r="AX1014" i="13"/>
  <c r="AY1013" i="13"/>
  <c r="AX1013" i="13"/>
  <c r="AY1012" i="13"/>
  <c r="AX1012" i="13"/>
  <c r="AY1011" i="13"/>
  <c r="AX1011" i="13"/>
  <c r="AY1010" i="13"/>
  <c r="AX1010" i="13"/>
  <c r="AY1009" i="13"/>
  <c r="AX1009" i="13"/>
  <c r="AY1008" i="13"/>
  <c r="AX1008" i="13"/>
  <c r="AY1007" i="13"/>
  <c r="AX1007" i="13"/>
  <c r="AY1006" i="13"/>
  <c r="AX1006" i="13"/>
  <c r="AY1005" i="13"/>
  <c r="AX1005" i="13"/>
  <c r="AY1004" i="13"/>
  <c r="AX1004" i="13"/>
  <c r="AY1003" i="13"/>
  <c r="AX1003" i="13"/>
  <c r="AY1002" i="13"/>
  <c r="AX1002" i="13"/>
  <c r="AY1001" i="13"/>
  <c r="AX1001" i="13"/>
  <c r="AY1000" i="13"/>
  <c r="AX1000" i="13"/>
  <c r="AY999" i="13"/>
  <c r="AX999" i="13"/>
  <c r="AY998" i="13"/>
  <c r="AX998" i="13"/>
  <c r="AY997" i="13"/>
  <c r="AX997" i="13"/>
  <c r="AY996" i="13"/>
  <c r="AX996" i="13"/>
  <c r="AY995" i="13"/>
  <c r="AX995" i="13"/>
  <c r="AY994" i="13"/>
  <c r="AX994" i="13"/>
  <c r="AY993" i="13"/>
  <c r="AX993" i="13"/>
  <c r="AY992" i="13"/>
  <c r="AX992" i="13"/>
  <c r="AY991" i="13"/>
  <c r="AX991" i="13"/>
  <c r="AY990" i="13"/>
  <c r="AX990" i="13"/>
  <c r="AY989" i="13"/>
  <c r="AX989" i="13"/>
  <c r="AY988" i="13"/>
  <c r="AX988" i="13"/>
  <c r="AY987" i="13"/>
  <c r="AX987" i="13"/>
  <c r="AY986" i="13"/>
  <c r="AX986" i="13"/>
  <c r="AY985" i="13"/>
  <c r="AX985" i="13"/>
  <c r="AY984" i="13"/>
  <c r="AX984" i="13"/>
  <c r="AY983" i="13"/>
  <c r="AX983" i="13"/>
  <c r="AV983" i="13"/>
  <c r="AV984" i="13" s="1"/>
  <c r="AV985" i="13" s="1"/>
  <c r="AV986" i="13" s="1"/>
  <c r="AV987" i="13" s="1"/>
  <c r="AV988" i="13" s="1"/>
  <c r="AV989" i="13" s="1"/>
  <c r="AV990" i="13" s="1"/>
  <c r="AV991" i="13" s="1"/>
  <c r="AV992" i="13" s="1"/>
  <c r="AV993" i="13" s="1"/>
  <c r="AV994" i="13" s="1"/>
  <c r="AV995" i="13" s="1"/>
  <c r="AV996" i="13" s="1"/>
  <c r="AV997" i="13" s="1"/>
  <c r="AV998" i="13" s="1"/>
  <c r="AV999" i="13" s="1"/>
  <c r="AV1000" i="13" s="1"/>
  <c r="AV1001" i="13" s="1"/>
  <c r="AV1002" i="13" s="1"/>
  <c r="AV1003" i="13" s="1"/>
  <c r="AV1004" i="13" s="1"/>
  <c r="AV1005" i="13" s="1"/>
  <c r="AV1006" i="13" s="1"/>
  <c r="AV1007" i="13" s="1"/>
  <c r="AV1008" i="13" s="1"/>
  <c r="AV1009" i="13" s="1"/>
  <c r="AV1010" i="13" s="1"/>
  <c r="AV1011" i="13" s="1"/>
  <c r="AV1012" i="13" s="1"/>
  <c r="AV1013" i="13" s="1"/>
  <c r="AV1014" i="13" s="1"/>
  <c r="AV1015" i="13" s="1"/>
  <c r="AV1016" i="13" s="1"/>
  <c r="AV1017" i="13" s="1"/>
  <c r="AV1018" i="13" s="1"/>
  <c r="AT983" i="13"/>
  <c r="AU983" i="13" s="1"/>
  <c r="AY982" i="13"/>
  <c r="AY981" i="13"/>
  <c r="AX981" i="13"/>
  <c r="AY980" i="13"/>
  <c r="AX980" i="13"/>
  <c r="AY979" i="13"/>
  <c r="AX979" i="13"/>
  <c r="AY978" i="13"/>
  <c r="AX978" i="13"/>
  <c r="AY977" i="13"/>
  <c r="AX977" i="13"/>
  <c r="AY976" i="13"/>
  <c r="AX976" i="13"/>
  <c r="AY975" i="13"/>
  <c r="AX975" i="13"/>
  <c r="AY974" i="13"/>
  <c r="AX974" i="13"/>
  <c r="AY973" i="13"/>
  <c r="AX973" i="13"/>
  <c r="AY972" i="13"/>
  <c r="AX972" i="13"/>
  <c r="AY971" i="13"/>
  <c r="AX971" i="13"/>
  <c r="AY970" i="13"/>
  <c r="AX970" i="13"/>
  <c r="AY969" i="13"/>
  <c r="AX969" i="13"/>
  <c r="AY968" i="13"/>
  <c r="AX968" i="13"/>
  <c r="AY967" i="13"/>
  <c r="AX967" i="13"/>
  <c r="AY966" i="13"/>
  <c r="AX966" i="13"/>
  <c r="AY965" i="13"/>
  <c r="AX965" i="13"/>
  <c r="AY964" i="13"/>
  <c r="AX964" i="13"/>
  <c r="AY963" i="13"/>
  <c r="AX963" i="13"/>
  <c r="AY962" i="13"/>
  <c r="AX962" i="13"/>
  <c r="AY961" i="13"/>
  <c r="AX961" i="13"/>
  <c r="AY960" i="13"/>
  <c r="AX960" i="13"/>
  <c r="AY959" i="13"/>
  <c r="AX959" i="13"/>
  <c r="AY958" i="13"/>
  <c r="AX958" i="13"/>
  <c r="AY957" i="13"/>
  <c r="AX957" i="13"/>
  <c r="AY956" i="13"/>
  <c r="AX956" i="13"/>
  <c r="AY955" i="13"/>
  <c r="AX955" i="13"/>
  <c r="AY954" i="13"/>
  <c r="AX954" i="13"/>
  <c r="AY953" i="13"/>
  <c r="AX953" i="13"/>
  <c r="AY952" i="13"/>
  <c r="AX952" i="13"/>
  <c r="AY951" i="13"/>
  <c r="AX951" i="13"/>
  <c r="AY950" i="13"/>
  <c r="AX950" i="13"/>
  <c r="AY949" i="13"/>
  <c r="AX949" i="13"/>
  <c r="AY948" i="13"/>
  <c r="AX948" i="13"/>
  <c r="AY947" i="13"/>
  <c r="AX947" i="13"/>
  <c r="AV947" i="13"/>
  <c r="AV948" i="13" s="1"/>
  <c r="AV949" i="13" s="1"/>
  <c r="AV950" i="13" s="1"/>
  <c r="AV951" i="13" s="1"/>
  <c r="AV952" i="13" s="1"/>
  <c r="AV953" i="13" s="1"/>
  <c r="AV954" i="13" s="1"/>
  <c r="AV955" i="13" s="1"/>
  <c r="AV956" i="13" s="1"/>
  <c r="AV957" i="13" s="1"/>
  <c r="AV958" i="13" s="1"/>
  <c r="AV959" i="13" s="1"/>
  <c r="AV960" i="13" s="1"/>
  <c r="AV961" i="13" s="1"/>
  <c r="AV962" i="13" s="1"/>
  <c r="AV963" i="13" s="1"/>
  <c r="AV964" i="13" s="1"/>
  <c r="AV965" i="13" s="1"/>
  <c r="AV966" i="13" s="1"/>
  <c r="AV967" i="13" s="1"/>
  <c r="AV968" i="13" s="1"/>
  <c r="AV969" i="13" s="1"/>
  <c r="AV970" i="13" s="1"/>
  <c r="AV971" i="13" s="1"/>
  <c r="AV972" i="13" s="1"/>
  <c r="AV973" i="13" s="1"/>
  <c r="AV974" i="13" s="1"/>
  <c r="AV975" i="13" s="1"/>
  <c r="AV976" i="13" s="1"/>
  <c r="AV977" i="13" s="1"/>
  <c r="AV978" i="13" s="1"/>
  <c r="AV979" i="13" s="1"/>
  <c r="AV980" i="13" s="1"/>
  <c r="AV981" i="13" s="1"/>
  <c r="AV982" i="13" s="1"/>
  <c r="AT947" i="13"/>
  <c r="AU947" i="13" s="1"/>
  <c r="AU948" i="13" s="1"/>
  <c r="AY946" i="13"/>
  <c r="AY945" i="13"/>
  <c r="AX945" i="13"/>
  <c r="AY944" i="13"/>
  <c r="AX944" i="13"/>
  <c r="AY943" i="13"/>
  <c r="AX943" i="13"/>
  <c r="AY942" i="13"/>
  <c r="AX942" i="13"/>
  <c r="AY941" i="13"/>
  <c r="AX941" i="13"/>
  <c r="AY940" i="13"/>
  <c r="AX940" i="13"/>
  <c r="AY939" i="13"/>
  <c r="AX939" i="13"/>
  <c r="AY938" i="13"/>
  <c r="AX938" i="13"/>
  <c r="AY937" i="13"/>
  <c r="AX937" i="13"/>
  <c r="AY936" i="13"/>
  <c r="AX936" i="13"/>
  <c r="AY935" i="13"/>
  <c r="AX935" i="13"/>
  <c r="AY934" i="13"/>
  <c r="AX934" i="13"/>
  <c r="AY933" i="13"/>
  <c r="AX933" i="13"/>
  <c r="AY932" i="13"/>
  <c r="AX932" i="13"/>
  <c r="AY931" i="13"/>
  <c r="AX931" i="13"/>
  <c r="AY930" i="13"/>
  <c r="AX930" i="13"/>
  <c r="AY929" i="13"/>
  <c r="AX929" i="13"/>
  <c r="AY928" i="13"/>
  <c r="AX928" i="13"/>
  <c r="AY927" i="13"/>
  <c r="AX927" i="13"/>
  <c r="AY926" i="13"/>
  <c r="AX926" i="13"/>
  <c r="AY925" i="13"/>
  <c r="AX925" i="13"/>
  <c r="AY924" i="13"/>
  <c r="AX924" i="13"/>
  <c r="AY923" i="13"/>
  <c r="AX923" i="13"/>
  <c r="AY922" i="13"/>
  <c r="AX922" i="13"/>
  <c r="AY921" i="13"/>
  <c r="AX921" i="13"/>
  <c r="AY920" i="13"/>
  <c r="AX920" i="13"/>
  <c r="AY919" i="13"/>
  <c r="AX919" i="13"/>
  <c r="AY918" i="13"/>
  <c r="AX918" i="13"/>
  <c r="AY917" i="13"/>
  <c r="AX917" i="13"/>
  <c r="AY916" i="13"/>
  <c r="AX916" i="13"/>
  <c r="AY915" i="13"/>
  <c r="AX915" i="13"/>
  <c r="AY914" i="13"/>
  <c r="AX914" i="13"/>
  <c r="AY913" i="13"/>
  <c r="AX913" i="13"/>
  <c r="AY912" i="13"/>
  <c r="AX912" i="13"/>
  <c r="AY911" i="13"/>
  <c r="AX911" i="13"/>
  <c r="AV911" i="13"/>
  <c r="AV912" i="13" s="1"/>
  <c r="AV913" i="13" s="1"/>
  <c r="AV914" i="13" s="1"/>
  <c r="AV915" i="13" s="1"/>
  <c r="AV916" i="13" s="1"/>
  <c r="AV917" i="13" s="1"/>
  <c r="AV918" i="13" s="1"/>
  <c r="AV919" i="13" s="1"/>
  <c r="AV920" i="13" s="1"/>
  <c r="AV921" i="13" s="1"/>
  <c r="AV922" i="13" s="1"/>
  <c r="AV923" i="13" s="1"/>
  <c r="AV924" i="13" s="1"/>
  <c r="AV925" i="13" s="1"/>
  <c r="AV926" i="13" s="1"/>
  <c r="AV927" i="13" s="1"/>
  <c r="AV928" i="13" s="1"/>
  <c r="AV929" i="13" s="1"/>
  <c r="AV930" i="13" s="1"/>
  <c r="AV931" i="13" s="1"/>
  <c r="AV932" i="13" s="1"/>
  <c r="AV933" i="13" s="1"/>
  <c r="AV934" i="13" s="1"/>
  <c r="AV935" i="13" s="1"/>
  <c r="AV936" i="13" s="1"/>
  <c r="AV937" i="13" s="1"/>
  <c r="AV938" i="13" s="1"/>
  <c r="AV939" i="13" s="1"/>
  <c r="AV940" i="13" s="1"/>
  <c r="AV941" i="13" s="1"/>
  <c r="AV942" i="13" s="1"/>
  <c r="AV943" i="13" s="1"/>
  <c r="AV944" i="13" s="1"/>
  <c r="AV945" i="13" s="1"/>
  <c r="AV946" i="13" s="1"/>
  <c r="AT911" i="13"/>
  <c r="AU911" i="13" s="1"/>
  <c r="AY910" i="13"/>
  <c r="AY909" i="13"/>
  <c r="AX909" i="13"/>
  <c r="AY908" i="13"/>
  <c r="AX908" i="13"/>
  <c r="AY907" i="13"/>
  <c r="AX907" i="13"/>
  <c r="AY906" i="13"/>
  <c r="AX906" i="13"/>
  <c r="AY905" i="13"/>
  <c r="AX905" i="13"/>
  <c r="AY904" i="13"/>
  <c r="AX904" i="13"/>
  <c r="AY903" i="13"/>
  <c r="AX903" i="13"/>
  <c r="AY902" i="13"/>
  <c r="AX902" i="13"/>
  <c r="AY901" i="13"/>
  <c r="AX901" i="13"/>
  <c r="AY900" i="13"/>
  <c r="AX900" i="13"/>
  <c r="AY899" i="13"/>
  <c r="AX899" i="13"/>
  <c r="AY898" i="13"/>
  <c r="AX898" i="13"/>
  <c r="AY897" i="13"/>
  <c r="AX897" i="13"/>
  <c r="AY896" i="13"/>
  <c r="AX896" i="13"/>
  <c r="AY895" i="13"/>
  <c r="AX895" i="13"/>
  <c r="AY894" i="13"/>
  <c r="AX894" i="13"/>
  <c r="AY893" i="13"/>
  <c r="AX893" i="13"/>
  <c r="AY892" i="13"/>
  <c r="AX892" i="13"/>
  <c r="AY891" i="13"/>
  <c r="AX891" i="13"/>
  <c r="AY890" i="13"/>
  <c r="AX890" i="13"/>
  <c r="AY889" i="13"/>
  <c r="AX889" i="13"/>
  <c r="AY888" i="13"/>
  <c r="AX888" i="13"/>
  <c r="AY887" i="13"/>
  <c r="AX887" i="13"/>
  <c r="AY886" i="13"/>
  <c r="AX886" i="13"/>
  <c r="AY885" i="13"/>
  <c r="AX885" i="13"/>
  <c r="AY884" i="13"/>
  <c r="AX884" i="13"/>
  <c r="AY883" i="13"/>
  <c r="AX883" i="13"/>
  <c r="AY882" i="13"/>
  <c r="AX882" i="13"/>
  <c r="AY881" i="13"/>
  <c r="AX881" i="13"/>
  <c r="AY880" i="13"/>
  <c r="AX880" i="13"/>
  <c r="AY879" i="13"/>
  <c r="AX879" i="13"/>
  <c r="AY878" i="13"/>
  <c r="AX878" i="13"/>
  <c r="AY877" i="13"/>
  <c r="AX877" i="13"/>
  <c r="AY876" i="13"/>
  <c r="AX876" i="13"/>
  <c r="AY875" i="13"/>
  <c r="AX875" i="13"/>
  <c r="AV875" i="13"/>
  <c r="AV876" i="13" s="1"/>
  <c r="AV877" i="13" s="1"/>
  <c r="AV878" i="13" s="1"/>
  <c r="AV879" i="13" s="1"/>
  <c r="AV880" i="13" s="1"/>
  <c r="AV881" i="13" s="1"/>
  <c r="AV882" i="13" s="1"/>
  <c r="AV883" i="13" s="1"/>
  <c r="AV884" i="13" s="1"/>
  <c r="AV885" i="13" s="1"/>
  <c r="AV886" i="13" s="1"/>
  <c r="AV887" i="13" s="1"/>
  <c r="AV888" i="13" s="1"/>
  <c r="AV889" i="13" s="1"/>
  <c r="AV890" i="13" s="1"/>
  <c r="AV891" i="13" s="1"/>
  <c r="AV892" i="13" s="1"/>
  <c r="AV893" i="13" s="1"/>
  <c r="AV894" i="13" s="1"/>
  <c r="AV895" i="13" s="1"/>
  <c r="AV896" i="13" s="1"/>
  <c r="AV897" i="13" s="1"/>
  <c r="AV898" i="13" s="1"/>
  <c r="AV899" i="13" s="1"/>
  <c r="AV900" i="13" s="1"/>
  <c r="AV901" i="13" s="1"/>
  <c r="AV902" i="13" s="1"/>
  <c r="AV903" i="13" s="1"/>
  <c r="AV904" i="13" s="1"/>
  <c r="AV905" i="13" s="1"/>
  <c r="AV906" i="13" s="1"/>
  <c r="AV907" i="13" s="1"/>
  <c r="AV908" i="13" s="1"/>
  <c r="AV909" i="13" s="1"/>
  <c r="AV910" i="13" s="1"/>
  <c r="AT875" i="13"/>
  <c r="AU875" i="13" s="1"/>
  <c r="AY874" i="13"/>
  <c r="AY873" i="13"/>
  <c r="AX873" i="13"/>
  <c r="AY872" i="13"/>
  <c r="AX872" i="13"/>
  <c r="AY871" i="13"/>
  <c r="AX871" i="13"/>
  <c r="AY870" i="13"/>
  <c r="AX870" i="13"/>
  <c r="AY869" i="13"/>
  <c r="AX869" i="13"/>
  <c r="AY868" i="13"/>
  <c r="AX868" i="13"/>
  <c r="AY867" i="13"/>
  <c r="AX867" i="13"/>
  <c r="AY866" i="13"/>
  <c r="AX866" i="13"/>
  <c r="AY865" i="13"/>
  <c r="AX865" i="13"/>
  <c r="AY864" i="13"/>
  <c r="AX864" i="13"/>
  <c r="AY863" i="13"/>
  <c r="AX863" i="13"/>
  <c r="AY862" i="13"/>
  <c r="AX862" i="13"/>
  <c r="AY861" i="13"/>
  <c r="AX861" i="13"/>
  <c r="AY860" i="13"/>
  <c r="AX860" i="13"/>
  <c r="AY859" i="13"/>
  <c r="AX859" i="13"/>
  <c r="AY858" i="13"/>
  <c r="AX858" i="13"/>
  <c r="AY857" i="13"/>
  <c r="AX857" i="13"/>
  <c r="AY856" i="13"/>
  <c r="AX856" i="13"/>
  <c r="AY855" i="13"/>
  <c r="AX855" i="13"/>
  <c r="AY854" i="13"/>
  <c r="AX854" i="13"/>
  <c r="AY853" i="13"/>
  <c r="AX853" i="13"/>
  <c r="AY852" i="13"/>
  <c r="AX852" i="13"/>
  <c r="AY851" i="13"/>
  <c r="AX851" i="13"/>
  <c r="AY850" i="13"/>
  <c r="AX850" i="13"/>
  <c r="AY849" i="13"/>
  <c r="AX849" i="13"/>
  <c r="AY848" i="13"/>
  <c r="AX848" i="13"/>
  <c r="AY847" i="13"/>
  <c r="AX847" i="13"/>
  <c r="AY846" i="13"/>
  <c r="AX846" i="13"/>
  <c r="AY845" i="13"/>
  <c r="AX845" i="13"/>
  <c r="AY844" i="13"/>
  <c r="AX844" i="13"/>
  <c r="AY843" i="13"/>
  <c r="AX843" i="13"/>
  <c r="AY842" i="13"/>
  <c r="AX842" i="13"/>
  <c r="AY841" i="13"/>
  <c r="AX841" i="13"/>
  <c r="AY840" i="13"/>
  <c r="AX840" i="13"/>
  <c r="AY839" i="13"/>
  <c r="AX839" i="13"/>
  <c r="AV839" i="13"/>
  <c r="AV840" i="13" s="1"/>
  <c r="AV841" i="13" s="1"/>
  <c r="AV842" i="13" s="1"/>
  <c r="AV843" i="13" s="1"/>
  <c r="AV844" i="13" s="1"/>
  <c r="AV845" i="13" s="1"/>
  <c r="AV846" i="13" s="1"/>
  <c r="AV847" i="13" s="1"/>
  <c r="AV848" i="13" s="1"/>
  <c r="AV849" i="13" s="1"/>
  <c r="AV850" i="13" s="1"/>
  <c r="AV851" i="13" s="1"/>
  <c r="AV852" i="13" s="1"/>
  <c r="AV853" i="13" s="1"/>
  <c r="AV854" i="13" s="1"/>
  <c r="AV855" i="13" s="1"/>
  <c r="AV856" i="13" s="1"/>
  <c r="AV857" i="13" s="1"/>
  <c r="AV858" i="13" s="1"/>
  <c r="AV859" i="13" s="1"/>
  <c r="AV860" i="13" s="1"/>
  <c r="AV861" i="13" s="1"/>
  <c r="AV862" i="13" s="1"/>
  <c r="AV863" i="13" s="1"/>
  <c r="AV864" i="13" s="1"/>
  <c r="AV865" i="13" s="1"/>
  <c r="AV866" i="13" s="1"/>
  <c r="AV867" i="13" s="1"/>
  <c r="AV868" i="13" s="1"/>
  <c r="AV869" i="13" s="1"/>
  <c r="AV870" i="13" s="1"/>
  <c r="AV871" i="13" s="1"/>
  <c r="AV872" i="13" s="1"/>
  <c r="AV873" i="13" s="1"/>
  <c r="AV874" i="13" s="1"/>
  <c r="AT839" i="13"/>
  <c r="AU839" i="13" s="1"/>
  <c r="AY836" i="13"/>
  <c r="AY835" i="13"/>
  <c r="AX835" i="13"/>
  <c r="AY834" i="13"/>
  <c r="AX834" i="13"/>
  <c r="AY833" i="13"/>
  <c r="AX833" i="13"/>
  <c r="AY832" i="13"/>
  <c r="AX832" i="13"/>
  <c r="AY831" i="13"/>
  <c r="AX831" i="13"/>
  <c r="AY830" i="13"/>
  <c r="AX830" i="13"/>
  <c r="AY829" i="13"/>
  <c r="AX829" i="13"/>
  <c r="AY828" i="13"/>
  <c r="AX828" i="13"/>
  <c r="AY827" i="13"/>
  <c r="AX827" i="13"/>
  <c r="AY826" i="13"/>
  <c r="AX826" i="13"/>
  <c r="AY825" i="13"/>
  <c r="AX825" i="13"/>
  <c r="AY824" i="13"/>
  <c r="AX824" i="13"/>
  <c r="AY823" i="13"/>
  <c r="AX823" i="13"/>
  <c r="AY822" i="13"/>
  <c r="AX822" i="13"/>
  <c r="AY821" i="13"/>
  <c r="AX821" i="13"/>
  <c r="AY820" i="13"/>
  <c r="AX820" i="13"/>
  <c r="AY819" i="13"/>
  <c r="AX819" i="13"/>
  <c r="AY818" i="13"/>
  <c r="AX818" i="13"/>
  <c r="AY817" i="13"/>
  <c r="AX817" i="13"/>
  <c r="AY816" i="13"/>
  <c r="AX816" i="13"/>
  <c r="AY815" i="13"/>
  <c r="AX815" i="13"/>
  <c r="AY814" i="13"/>
  <c r="AX814" i="13"/>
  <c r="AY813" i="13"/>
  <c r="AX813" i="13"/>
  <c r="AY812" i="13"/>
  <c r="AX812" i="13"/>
  <c r="AY811" i="13"/>
  <c r="AX811" i="13"/>
  <c r="AY810" i="13"/>
  <c r="AX810" i="13"/>
  <c r="AY809" i="13"/>
  <c r="AX809" i="13"/>
  <c r="AY808" i="13"/>
  <c r="AX808" i="13"/>
  <c r="AY807" i="13"/>
  <c r="AX807" i="13"/>
  <c r="AY806" i="13"/>
  <c r="AX806" i="13"/>
  <c r="AY805" i="13"/>
  <c r="AX805" i="13"/>
  <c r="AY804" i="13"/>
  <c r="AX804" i="13"/>
  <c r="AY803" i="13"/>
  <c r="AX803" i="13"/>
  <c r="AY802" i="13"/>
  <c r="AX802" i="13"/>
  <c r="AY801" i="13"/>
  <c r="AX801" i="13"/>
  <c r="AV801" i="13"/>
  <c r="AV802" i="13" s="1"/>
  <c r="AV803" i="13" s="1"/>
  <c r="AV804" i="13" s="1"/>
  <c r="AV805" i="13" s="1"/>
  <c r="AV806" i="13" s="1"/>
  <c r="AV807" i="13" s="1"/>
  <c r="AV808" i="13" s="1"/>
  <c r="AV809" i="13" s="1"/>
  <c r="AV810" i="13" s="1"/>
  <c r="AV811" i="13" s="1"/>
  <c r="AV812" i="13" s="1"/>
  <c r="AV813" i="13" s="1"/>
  <c r="AV814" i="13" s="1"/>
  <c r="AV815" i="13" s="1"/>
  <c r="AV816" i="13" s="1"/>
  <c r="AV817" i="13" s="1"/>
  <c r="AV818" i="13" s="1"/>
  <c r="AV819" i="13" s="1"/>
  <c r="AV820" i="13" s="1"/>
  <c r="AV821" i="13" s="1"/>
  <c r="AV822" i="13" s="1"/>
  <c r="AV823" i="13" s="1"/>
  <c r="AV824" i="13" s="1"/>
  <c r="AV825" i="13" s="1"/>
  <c r="AV826" i="13" s="1"/>
  <c r="AV827" i="13" s="1"/>
  <c r="AV828" i="13" s="1"/>
  <c r="AV829" i="13" s="1"/>
  <c r="AV830" i="13" s="1"/>
  <c r="AV831" i="13" s="1"/>
  <c r="AV832" i="13" s="1"/>
  <c r="AV833" i="13" s="1"/>
  <c r="AV834" i="13" s="1"/>
  <c r="AV835" i="13" s="1"/>
  <c r="AV836" i="13" s="1"/>
  <c r="AT801" i="13"/>
  <c r="AU801" i="13" s="1"/>
  <c r="AU802" i="13" s="1"/>
  <c r="AY800" i="13"/>
  <c r="AY799" i="13"/>
  <c r="AX799" i="13"/>
  <c r="AY798" i="13"/>
  <c r="AX798" i="13"/>
  <c r="AY797" i="13"/>
  <c r="AX797" i="13"/>
  <c r="AY796" i="13"/>
  <c r="AX796" i="13"/>
  <c r="AY795" i="13"/>
  <c r="AX795" i="13"/>
  <c r="AY794" i="13"/>
  <c r="AX794" i="13"/>
  <c r="AY793" i="13"/>
  <c r="AX793" i="13"/>
  <c r="AY792" i="13"/>
  <c r="AX792" i="13"/>
  <c r="AY791" i="13"/>
  <c r="AX791" i="13"/>
  <c r="AY790" i="13"/>
  <c r="AX790" i="13"/>
  <c r="AY789" i="13"/>
  <c r="AX789" i="13"/>
  <c r="AY788" i="13"/>
  <c r="AX788" i="13"/>
  <c r="AY787" i="13"/>
  <c r="AX787" i="13"/>
  <c r="AY786" i="13"/>
  <c r="AX786" i="13"/>
  <c r="AY785" i="13"/>
  <c r="AX785" i="13"/>
  <c r="AY784" i="13"/>
  <c r="AX784" i="13"/>
  <c r="AY783" i="13"/>
  <c r="AX783" i="13"/>
  <c r="AY782" i="13"/>
  <c r="AX782" i="13"/>
  <c r="AY781" i="13"/>
  <c r="AX781" i="13"/>
  <c r="AY780" i="13"/>
  <c r="AX780" i="13"/>
  <c r="AY779" i="13"/>
  <c r="AX779" i="13"/>
  <c r="AY778" i="13"/>
  <c r="AX778" i="13"/>
  <c r="AY777" i="13"/>
  <c r="AX777" i="13"/>
  <c r="AY776" i="13"/>
  <c r="AX776" i="13"/>
  <c r="AY775" i="13"/>
  <c r="AX775" i="13"/>
  <c r="AY774" i="13"/>
  <c r="AX774" i="13"/>
  <c r="AY773" i="13"/>
  <c r="AX773" i="13"/>
  <c r="AY772" i="13"/>
  <c r="AX772" i="13"/>
  <c r="AY771" i="13"/>
  <c r="AX771" i="13"/>
  <c r="AY770" i="13"/>
  <c r="AX770" i="13"/>
  <c r="AY769" i="13"/>
  <c r="AX769" i="13"/>
  <c r="AY768" i="13"/>
  <c r="AX768" i="13"/>
  <c r="AY767" i="13"/>
  <c r="AX767" i="13"/>
  <c r="AY766" i="13"/>
  <c r="AX766" i="13"/>
  <c r="AY765" i="13"/>
  <c r="AX765" i="13"/>
  <c r="AV765" i="13"/>
  <c r="AV766" i="13" s="1"/>
  <c r="AV767" i="13" s="1"/>
  <c r="AV768" i="13" s="1"/>
  <c r="AV769" i="13" s="1"/>
  <c r="AV770" i="13" s="1"/>
  <c r="AV771" i="13" s="1"/>
  <c r="AV772" i="13" s="1"/>
  <c r="AV773" i="13" s="1"/>
  <c r="AV774" i="13" s="1"/>
  <c r="AV775" i="13" s="1"/>
  <c r="AV776" i="13" s="1"/>
  <c r="AV777" i="13" s="1"/>
  <c r="AV778" i="13" s="1"/>
  <c r="AV779" i="13" s="1"/>
  <c r="AV780" i="13" s="1"/>
  <c r="AV781" i="13" s="1"/>
  <c r="AV782" i="13" s="1"/>
  <c r="AV783" i="13" s="1"/>
  <c r="AV784" i="13" s="1"/>
  <c r="AV785" i="13" s="1"/>
  <c r="AV786" i="13" s="1"/>
  <c r="AV787" i="13" s="1"/>
  <c r="AV788" i="13" s="1"/>
  <c r="AV789" i="13" s="1"/>
  <c r="AV790" i="13" s="1"/>
  <c r="AV791" i="13" s="1"/>
  <c r="AV792" i="13" s="1"/>
  <c r="AV793" i="13" s="1"/>
  <c r="AV794" i="13" s="1"/>
  <c r="AV795" i="13" s="1"/>
  <c r="AV796" i="13" s="1"/>
  <c r="AV797" i="13" s="1"/>
  <c r="AV798" i="13" s="1"/>
  <c r="AV799" i="13" s="1"/>
  <c r="AV800" i="13" s="1"/>
  <c r="AT765" i="13"/>
  <c r="AU765" i="13" s="1"/>
  <c r="AY764" i="13"/>
  <c r="AY763" i="13"/>
  <c r="AX763" i="13"/>
  <c r="AY762" i="13"/>
  <c r="AX762" i="13"/>
  <c r="AY761" i="13"/>
  <c r="AX761" i="13"/>
  <c r="AY760" i="13"/>
  <c r="AX760" i="13"/>
  <c r="AY759" i="13"/>
  <c r="AX759" i="13"/>
  <c r="AY758" i="13"/>
  <c r="AX758" i="13"/>
  <c r="AY757" i="13"/>
  <c r="AX757" i="13"/>
  <c r="AY756" i="13"/>
  <c r="AX756" i="13"/>
  <c r="AY755" i="13"/>
  <c r="AX755" i="13"/>
  <c r="AY754" i="13"/>
  <c r="AX754" i="13"/>
  <c r="AY753" i="13"/>
  <c r="AX753" i="13"/>
  <c r="AY752" i="13"/>
  <c r="AX752" i="13"/>
  <c r="AY751" i="13"/>
  <c r="AX751" i="13"/>
  <c r="AY750" i="13"/>
  <c r="AX750" i="13"/>
  <c r="AY749" i="13"/>
  <c r="AX749" i="13"/>
  <c r="AY748" i="13"/>
  <c r="AX748" i="13"/>
  <c r="AY747" i="13"/>
  <c r="AX747" i="13"/>
  <c r="AY746" i="13"/>
  <c r="AX746" i="13"/>
  <c r="AY745" i="13"/>
  <c r="AX745" i="13"/>
  <c r="AY744" i="13"/>
  <c r="AX744" i="13"/>
  <c r="AY743" i="13"/>
  <c r="AX743" i="13"/>
  <c r="AY742" i="13"/>
  <c r="AX742" i="13"/>
  <c r="AY741" i="13"/>
  <c r="AX741" i="13"/>
  <c r="AY740" i="13"/>
  <c r="AX740" i="13"/>
  <c r="AY739" i="13"/>
  <c r="AX739" i="13"/>
  <c r="AY738" i="13"/>
  <c r="AX738" i="13"/>
  <c r="AY737" i="13"/>
  <c r="AX737" i="13"/>
  <c r="AY736" i="13"/>
  <c r="AX736" i="13"/>
  <c r="AY735" i="13"/>
  <c r="AX735" i="13"/>
  <c r="AY734" i="13"/>
  <c r="AX734" i="13"/>
  <c r="AY733" i="13"/>
  <c r="AX733" i="13"/>
  <c r="AY732" i="13"/>
  <c r="AX732" i="13"/>
  <c r="AY731" i="13"/>
  <c r="AX731" i="13"/>
  <c r="AY730" i="13"/>
  <c r="AX730" i="13"/>
  <c r="AY729" i="13"/>
  <c r="AX729" i="13"/>
  <c r="AV729" i="13"/>
  <c r="AV730" i="13" s="1"/>
  <c r="AV731" i="13" s="1"/>
  <c r="AV732" i="13" s="1"/>
  <c r="AV733" i="13" s="1"/>
  <c r="AV734" i="13" s="1"/>
  <c r="AV735" i="13" s="1"/>
  <c r="AV736" i="13" s="1"/>
  <c r="AV737" i="13" s="1"/>
  <c r="AV738" i="13" s="1"/>
  <c r="AV739" i="13" s="1"/>
  <c r="AV740" i="13" s="1"/>
  <c r="AV741" i="13" s="1"/>
  <c r="AV742" i="13" s="1"/>
  <c r="AV743" i="13" s="1"/>
  <c r="AV744" i="13" s="1"/>
  <c r="AV745" i="13" s="1"/>
  <c r="AV746" i="13" s="1"/>
  <c r="AV747" i="13" s="1"/>
  <c r="AV748" i="13" s="1"/>
  <c r="AV749" i="13" s="1"/>
  <c r="AV750" i="13" s="1"/>
  <c r="AV751" i="13" s="1"/>
  <c r="AV752" i="13" s="1"/>
  <c r="AV753" i="13" s="1"/>
  <c r="AV754" i="13" s="1"/>
  <c r="AV755" i="13" s="1"/>
  <c r="AV756" i="13" s="1"/>
  <c r="AV757" i="13" s="1"/>
  <c r="AV758" i="13" s="1"/>
  <c r="AV759" i="13" s="1"/>
  <c r="AV760" i="13" s="1"/>
  <c r="AV761" i="13" s="1"/>
  <c r="AV762" i="13" s="1"/>
  <c r="AV763" i="13" s="1"/>
  <c r="AV764" i="13" s="1"/>
  <c r="AT729" i="13"/>
  <c r="AU729" i="13" s="1"/>
  <c r="AY728" i="13"/>
  <c r="AY727" i="13"/>
  <c r="AX727" i="13"/>
  <c r="AY726" i="13"/>
  <c r="AX726" i="13"/>
  <c r="AY725" i="13"/>
  <c r="AX725" i="13"/>
  <c r="AY724" i="13"/>
  <c r="AX724" i="13"/>
  <c r="AY723" i="13"/>
  <c r="AX723" i="13"/>
  <c r="AY722" i="13"/>
  <c r="AX722" i="13"/>
  <c r="AY721" i="13"/>
  <c r="AX721" i="13"/>
  <c r="AY720" i="13"/>
  <c r="AX720" i="13"/>
  <c r="AY719" i="13"/>
  <c r="AX719" i="13"/>
  <c r="AY718" i="13"/>
  <c r="AX718" i="13"/>
  <c r="AY717" i="13"/>
  <c r="AX717" i="13"/>
  <c r="AY716" i="13"/>
  <c r="AX716" i="13"/>
  <c r="AY715" i="13"/>
  <c r="AX715" i="13"/>
  <c r="AY714" i="13"/>
  <c r="AX714" i="13"/>
  <c r="AY713" i="13"/>
  <c r="AX713" i="13"/>
  <c r="AY712" i="13"/>
  <c r="AX712" i="13"/>
  <c r="AY711" i="13"/>
  <c r="AX711" i="13"/>
  <c r="AY710" i="13"/>
  <c r="AX710" i="13"/>
  <c r="AY709" i="13"/>
  <c r="AX709" i="13"/>
  <c r="AY708" i="13"/>
  <c r="AX708" i="13"/>
  <c r="AY707" i="13"/>
  <c r="AX707" i="13"/>
  <c r="AY706" i="13"/>
  <c r="AX706" i="13"/>
  <c r="AY705" i="13"/>
  <c r="AX705" i="13"/>
  <c r="AY704" i="13"/>
  <c r="AX704" i="13"/>
  <c r="AY703" i="13"/>
  <c r="AX703" i="13"/>
  <c r="AY702" i="13"/>
  <c r="AX702" i="13"/>
  <c r="AY701" i="13"/>
  <c r="AX701" i="13"/>
  <c r="AY700" i="13"/>
  <c r="AX700" i="13"/>
  <c r="AY699" i="13"/>
  <c r="AX699" i="13"/>
  <c r="AY698" i="13"/>
  <c r="AX698" i="13"/>
  <c r="AY697" i="13"/>
  <c r="AX697" i="13"/>
  <c r="AY696" i="13"/>
  <c r="AX696" i="13"/>
  <c r="AY695" i="13"/>
  <c r="AX695" i="13"/>
  <c r="AY694" i="13"/>
  <c r="AX694" i="13"/>
  <c r="AY693" i="13"/>
  <c r="AX693" i="13"/>
  <c r="AV693" i="13"/>
  <c r="AV694" i="13" s="1"/>
  <c r="AV695" i="13" s="1"/>
  <c r="AV696" i="13" s="1"/>
  <c r="AV697" i="13" s="1"/>
  <c r="AV698" i="13" s="1"/>
  <c r="AV699" i="13" s="1"/>
  <c r="AV700" i="13" s="1"/>
  <c r="AV701" i="13" s="1"/>
  <c r="AV702" i="13" s="1"/>
  <c r="AV703" i="13" s="1"/>
  <c r="AV704" i="13" s="1"/>
  <c r="AV705" i="13" s="1"/>
  <c r="AV706" i="13" s="1"/>
  <c r="AV707" i="13" s="1"/>
  <c r="AV708" i="13" s="1"/>
  <c r="AV709" i="13" s="1"/>
  <c r="AV710" i="13" s="1"/>
  <c r="AV711" i="13" s="1"/>
  <c r="AV712" i="13" s="1"/>
  <c r="AV713" i="13" s="1"/>
  <c r="AV714" i="13" s="1"/>
  <c r="AV715" i="13" s="1"/>
  <c r="AV716" i="13" s="1"/>
  <c r="AV717" i="13" s="1"/>
  <c r="AV718" i="13" s="1"/>
  <c r="AV719" i="13" s="1"/>
  <c r="AV720" i="13" s="1"/>
  <c r="AV721" i="13" s="1"/>
  <c r="AV722" i="13" s="1"/>
  <c r="AV723" i="13" s="1"/>
  <c r="AV724" i="13" s="1"/>
  <c r="AV725" i="13" s="1"/>
  <c r="AV726" i="13" s="1"/>
  <c r="AV727" i="13" s="1"/>
  <c r="AV728" i="13" s="1"/>
  <c r="AT693" i="13"/>
  <c r="AU693" i="13" s="1"/>
  <c r="AU694" i="13" s="1"/>
  <c r="AY692" i="13"/>
  <c r="AY691" i="13"/>
  <c r="AX691" i="13"/>
  <c r="AY690" i="13"/>
  <c r="AX690" i="13"/>
  <c r="AY689" i="13"/>
  <c r="AX689" i="13"/>
  <c r="AY688" i="13"/>
  <c r="AX688" i="13"/>
  <c r="AY687" i="13"/>
  <c r="AX687" i="13"/>
  <c r="AY686" i="13"/>
  <c r="AX686" i="13"/>
  <c r="AY685" i="13"/>
  <c r="AX685" i="13"/>
  <c r="AY684" i="13"/>
  <c r="AX684" i="13"/>
  <c r="AY683" i="13"/>
  <c r="AX683" i="13"/>
  <c r="AY682" i="13"/>
  <c r="AX682" i="13"/>
  <c r="AY681" i="13"/>
  <c r="AX681" i="13"/>
  <c r="AY680" i="13"/>
  <c r="AX680" i="13"/>
  <c r="AY679" i="13"/>
  <c r="AX679" i="13"/>
  <c r="AY678" i="13"/>
  <c r="AX678" i="13"/>
  <c r="AY677" i="13"/>
  <c r="AX677" i="13"/>
  <c r="AY676" i="13"/>
  <c r="AX676" i="13"/>
  <c r="AY675" i="13"/>
  <c r="AX675" i="13"/>
  <c r="AY674" i="13"/>
  <c r="AX674" i="13"/>
  <c r="AY673" i="13"/>
  <c r="AX673" i="13"/>
  <c r="AY672" i="13"/>
  <c r="AX672" i="13"/>
  <c r="AY671" i="13"/>
  <c r="AX671" i="13"/>
  <c r="AY670" i="13"/>
  <c r="AX670" i="13"/>
  <c r="AY669" i="13"/>
  <c r="AX669" i="13"/>
  <c r="AY668" i="13"/>
  <c r="AX668" i="13"/>
  <c r="AY667" i="13"/>
  <c r="AX667" i="13"/>
  <c r="AY666" i="13"/>
  <c r="AX666" i="13"/>
  <c r="AY665" i="13"/>
  <c r="AX665" i="13"/>
  <c r="AY664" i="13"/>
  <c r="AX664" i="13"/>
  <c r="AY663" i="13"/>
  <c r="AX663" i="13"/>
  <c r="AY662" i="13"/>
  <c r="AX662" i="13"/>
  <c r="AY661" i="13"/>
  <c r="AX661" i="13"/>
  <c r="AY660" i="13"/>
  <c r="AX660" i="13"/>
  <c r="AY659" i="13"/>
  <c r="AX659" i="13"/>
  <c r="AY658" i="13"/>
  <c r="AX658" i="13"/>
  <c r="AY657" i="13"/>
  <c r="AX657" i="13"/>
  <c r="AV657" i="13"/>
  <c r="AV658" i="13" s="1"/>
  <c r="AV659" i="13" s="1"/>
  <c r="AV660" i="13" s="1"/>
  <c r="AV661" i="13" s="1"/>
  <c r="AV662" i="13" s="1"/>
  <c r="AV663" i="13" s="1"/>
  <c r="AV664" i="13" s="1"/>
  <c r="AV665" i="13" s="1"/>
  <c r="AV666" i="13" s="1"/>
  <c r="AV667" i="13" s="1"/>
  <c r="AV668" i="13" s="1"/>
  <c r="AV669" i="13" s="1"/>
  <c r="AV670" i="13" s="1"/>
  <c r="AV671" i="13" s="1"/>
  <c r="AV672" i="13" s="1"/>
  <c r="AV673" i="13" s="1"/>
  <c r="AV674" i="13" s="1"/>
  <c r="AV675" i="13" s="1"/>
  <c r="AV676" i="13" s="1"/>
  <c r="AV677" i="13" s="1"/>
  <c r="AV678" i="13" s="1"/>
  <c r="AV679" i="13" s="1"/>
  <c r="AV680" i="13" s="1"/>
  <c r="AV681" i="13" s="1"/>
  <c r="AV682" i="13" s="1"/>
  <c r="AV683" i="13" s="1"/>
  <c r="AV684" i="13" s="1"/>
  <c r="AV685" i="13" s="1"/>
  <c r="AV686" i="13" s="1"/>
  <c r="AV687" i="13" s="1"/>
  <c r="AV688" i="13" s="1"/>
  <c r="AV689" i="13" s="1"/>
  <c r="AV690" i="13" s="1"/>
  <c r="AV691" i="13" s="1"/>
  <c r="AV692" i="13" s="1"/>
  <c r="AT657" i="13"/>
  <c r="AU657" i="13" s="1"/>
  <c r="AY656" i="13"/>
  <c r="AY655" i="13"/>
  <c r="AX655" i="13"/>
  <c r="AY654" i="13"/>
  <c r="AX654" i="13"/>
  <c r="AY653" i="13"/>
  <c r="AX653" i="13"/>
  <c r="AY652" i="13"/>
  <c r="AX652" i="13"/>
  <c r="AY651" i="13"/>
  <c r="AX651" i="13"/>
  <c r="AY650" i="13"/>
  <c r="AX650" i="13"/>
  <c r="AY649" i="13"/>
  <c r="AX649" i="13"/>
  <c r="AY648" i="13"/>
  <c r="AX648" i="13"/>
  <c r="AY647" i="13"/>
  <c r="AX647" i="13"/>
  <c r="AY646" i="13"/>
  <c r="AX646" i="13"/>
  <c r="AY645" i="13"/>
  <c r="AX645" i="13"/>
  <c r="AY644" i="13"/>
  <c r="AX644" i="13"/>
  <c r="AY643" i="13"/>
  <c r="AX643" i="13"/>
  <c r="AY642" i="13"/>
  <c r="AX642" i="13"/>
  <c r="AY641" i="13"/>
  <c r="AX641" i="13"/>
  <c r="AY640" i="13"/>
  <c r="AX640" i="13"/>
  <c r="AY639" i="13"/>
  <c r="AX639" i="13"/>
  <c r="AY638" i="13"/>
  <c r="AX638" i="13"/>
  <c r="AY637" i="13"/>
  <c r="AX637" i="13"/>
  <c r="AY636" i="13"/>
  <c r="AX636" i="13"/>
  <c r="AY635" i="13"/>
  <c r="AX635" i="13"/>
  <c r="AY634" i="13"/>
  <c r="AX634" i="13"/>
  <c r="AY633" i="13"/>
  <c r="AX633" i="13"/>
  <c r="AY632" i="13"/>
  <c r="AX632" i="13"/>
  <c r="AY631" i="13"/>
  <c r="AX631" i="13"/>
  <c r="AY630" i="13"/>
  <c r="AX630" i="13"/>
  <c r="AY629" i="13"/>
  <c r="AX629" i="13"/>
  <c r="AY628" i="13"/>
  <c r="AX628" i="13"/>
  <c r="AY627" i="13"/>
  <c r="AX627" i="13"/>
  <c r="AY626" i="13"/>
  <c r="AX626" i="13"/>
  <c r="AY625" i="13"/>
  <c r="AX625" i="13"/>
  <c r="AY624" i="13"/>
  <c r="AX624" i="13"/>
  <c r="AY623" i="13"/>
  <c r="AX623" i="13"/>
  <c r="AY622" i="13"/>
  <c r="AX622" i="13"/>
  <c r="AY621" i="13"/>
  <c r="AX621" i="13"/>
  <c r="AV621" i="13"/>
  <c r="AV622" i="13" s="1"/>
  <c r="AV623" i="13" s="1"/>
  <c r="AV624" i="13" s="1"/>
  <c r="AV625" i="13" s="1"/>
  <c r="AV626" i="13" s="1"/>
  <c r="AV627" i="13" s="1"/>
  <c r="AV628" i="13" s="1"/>
  <c r="AV629" i="13" s="1"/>
  <c r="AV630" i="13" s="1"/>
  <c r="AV631" i="13" s="1"/>
  <c r="AV632" i="13" s="1"/>
  <c r="AV633" i="13" s="1"/>
  <c r="AV634" i="13" s="1"/>
  <c r="AV635" i="13" s="1"/>
  <c r="AV636" i="13" s="1"/>
  <c r="AV637" i="13" s="1"/>
  <c r="AV638" i="13" s="1"/>
  <c r="AV639" i="13" s="1"/>
  <c r="AV640" i="13" s="1"/>
  <c r="AV641" i="13" s="1"/>
  <c r="AV642" i="13" s="1"/>
  <c r="AV643" i="13" s="1"/>
  <c r="AV644" i="13" s="1"/>
  <c r="AV645" i="13" s="1"/>
  <c r="AV646" i="13" s="1"/>
  <c r="AV647" i="13" s="1"/>
  <c r="AV648" i="13" s="1"/>
  <c r="AV649" i="13" s="1"/>
  <c r="AV650" i="13" s="1"/>
  <c r="AV651" i="13" s="1"/>
  <c r="AV652" i="13" s="1"/>
  <c r="AV653" i="13" s="1"/>
  <c r="AV654" i="13" s="1"/>
  <c r="AV655" i="13" s="1"/>
  <c r="AV656" i="13" s="1"/>
  <c r="AT621" i="13"/>
  <c r="AU621" i="13" s="1"/>
  <c r="AU622" i="13" s="1"/>
  <c r="AY620" i="13"/>
  <c r="AY619" i="13"/>
  <c r="AX619" i="13"/>
  <c r="AY618" i="13"/>
  <c r="AX618" i="13"/>
  <c r="AY617" i="13"/>
  <c r="AX617" i="13"/>
  <c r="AY616" i="13"/>
  <c r="AX616" i="13"/>
  <c r="AY615" i="13"/>
  <c r="AX615" i="13"/>
  <c r="AY614" i="13"/>
  <c r="AX614" i="13"/>
  <c r="AY613" i="13"/>
  <c r="AX613" i="13"/>
  <c r="AY612" i="13"/>
  <c r="AX612" i="13"/>
  <c r="AY611" i="13"/>
  <c r="AX611" i="13"/>
  <c r="AY610" i="13"/>
  <c r="AX610" i="13"/>
  <c r="AY609" i="13"/>
  <c r="AX609" i="13"/>
  <c r="AY608" i="13"/>
  <c r="AX608" i="13"/>
  <c r="AY607" i="13"/>
  <c r="AX607" i="13"/>
  <c r="AY606" i="13"/>
  <c r="AX606" i="13"/>
  <c r="AY605" i="13"/>
  <c r="AX605" i="13"/>
  <c r="AY604" i="13"/>
  <c r="AX604" i="13"/>
  <c r="AY603" i="13"/>
  <c r="AX603" i="13"/>
  <c r="AY602" i="13"/>
  <c r="AX602" i="13"/>
  <c r="AY601" i="13"/>
  <c r="AX601" i="13"/>
  <c r="AY600" i="13"/>
  <c r="AX600" i="13"/>
  <c r="AY599" i="13"/>
  <c r="AX599" i="13"/>
  <c r="AY598" i="13"/>
  <c r="AX598" i="13"/>
  <c r="AY597" i="13"/>
  <c r="AX597" i="13"/>
  <c r="AY596" i="13"/>
  <c r="AX596" i="13"/>
  <c r="AY595" i="13"/>
  <c r="AX595" i="13"/>
  <c r="AY594" i="13"/>
  <c r="AX594" i="13"/>
  <c r="AY593" i="13"/>
  <c r="AX593" i="13"/>
  <c r="AY592" i="13"/>
  <c r="AX592" i="13"/>
  <c r="AY591" i="13"/>
  <c r="AX591" i="13"/>
  <c r="AY590" i="13"/>
  <c r="AX590" i="13"/>
  <c r="AY589" i="13"/>
  <c r="AX589" i="13"/>
  <c r="AY588" i="13"/>
  <c r="AX588" i="13"/>
  <c r="AY587" i="13"/>
  <c r="AX587" i="13"/>
  <c r="AY586" i="13"/>
  <c r="AX586" i="13"/>
  <c r="AY585" i="13"/>
  <c r="AX585" i="13"/>
  <c r="AV585" i="13"/>
  <c r="AV586" i="13" s="1"/>
  <c r="AV587" i="13" s="1"/>
  <c r="AV588" i="13" s="1"/>
  <c r="AV589" i="13" s="1"/>
  <c r="AV590" i="13" s="1"/>
  <c r="AV591" i="13" s="1"/>
  <c r="AV592" i="13" s="1"/>
  <c r="AV593" i="13" s="1"/>
  <c r="AV594" i="13" s="1"/>
  <c r="AV595" i="13" s="1"/>
  <c r="AV596" i="13" s="1"/>
  <c r="AV597" i="13" s="1"/>
  <c r="AV598" i="13" s="1"/>
  <c r="AV599" i="13" s="1"/>
  <c r="AV600" i="13" s="1"/>
  <c r="AV601" i="13" s="1"/>
  <c r="AV602" i="13" s="1"/>
  <c r="AV603" i="13" s="1"/>
  <c r="AV604" i="13" s="1"/>
  <c r="AV605" i="13" s="1"/>
  <c r="AV606" i="13" s="1"/>
  <c r="AV607" i="13" s="1"/>
  <c r="AV608" i="13" s="1"/>
  <c r="AV609" i="13" s="1"/>
  <c r="AV610" i="13" s="1"/>
  <c r="AV611" i="13" s="1"/>
  <c r="AV612" i="13" s="1"/>
  <c r="AV613" i="13" s="1"/>
  <c r="AV614" i="13" s="1"/>
  <c r="AV615" i="13" s="1"/>
  <c r="AV616" i="13" s="1"/>
  <c r="AV617" i="13" s="1"/>
  <c r="AV618" i="13" s="1"/>
  <c r="AV619" i="13" s="1"/>
  <c r="AV620" i="13" s="1"/>
  <c r="AT585" i="13"/>
  <c r="AU585" i="13" s="1"/>
  <c r="AU586" i="13" s="1"/>
  <c r="AY584" i="13"/>
  <c r="AY583" i="13"/>
  <c r="AX583" i="13"/>
  <c r="AY582" i="13"/>
  <c r="AX582" i="13"/>
  <c r="AY581" i="13"/>
  <c r="AX581" i="13"/>
  <c r="AY580" i="13"/>
  <c r="AX580" i="13"/>
  <c r="AY579" i="13"/>
  <c r="AX579" i="13"/>
  <c r="AY578" i="13"/>
  <c r="AX578" i="13"/>
  <c r="AY577" i="13"/>
  <c r="AX577" i="13"/>
  <c r="AY576" i="13"/>
  <c r="AX576" i="13"/>
  <c r="AY575" i="13"/>
  <c r="AX575" i="13"/>
  <c r="AY574" i="13"/>
  <c r="AX574" i="13"/>
  <c r="AY573" i="13"/>
  <c r="AX573" i="13"/>
  <c r="AY572" i="13"/>
  <c r="AX572" i="13"/>
  <c r="AY571" i="13"/>
  <c r="AX571" i="13"/>
  <c r="AY570" i="13"/>
  <c r="AX570" i="13"/>
  <c r="AY569" i="13"/>
  <c r="AX569" i="13"/>
  <c r="AY568" i="13"/>
  <c r="AX568" i="13"/>
  <c r="AY567" i="13"/>
  <c r="AX567" i="13"/>
  <c r="AY566" i="13"/>
  <c r="AX566" i="13"/>
  <c r="AY565" i="13"/>
  <c r="AX565" i="13"/>
  <c r="AY564" i="13"/>
  <c r="AX564" i="13"/>
  <c r="AY563" i="13"/>
  <c r="AX563" i="13"/>
  <c r="AY562" i="13"/>
  <c r="AX562" i="13"/>
  <c r="AY561" i="13"/>
  <c r="AX561" i="13"/>
  <c r="AY560" i="13"/>
  <c r="AX560" i="13"/>
  <c r="AY559" i="13"/>
  <c r="AX559" i="13"/>
  <c r="AY558" i="13"/>
  <c r="AX558" i="13"/>
  <c r="AY557" i="13"/>
  <c r="AX557" i="13"/>
  <c r="AY556" i="13"/>
  <c r="AX556" i="13"/>
  <c r="AY555" i="13"/>
  <c r="AX555" i="13"/>
  <c r="AY554" i="13"/>
  <c r="AX554" i="13"/>
  <c r="AY553" i="13"/>
  <c r="AX553" i="13"/>
  <c r="AY552" i="13"/>
  <c r="AX552" i="13"/>
  <c r="AY551" i="13"/>
  <c r="AX551" i="13"/>
  <c r="AY550" i="13"/>
  <c r="AX550" i="13"/>
  <c r="AY549" i="13"/>
  <c r="AX549" i="13"/>
  <c r="AV549" i="13"/>
  <c r="AV550" i="13" s="1"/>
  <c r="AV551" i="13" s="1"/>
  <c r="AV552" i="13" s="1"/>
  <c r="AV553" i="13" s="1"/>
  <c r="AV554" i="13" s="1"/>
  <c r="AV555" i="13" s="1"/>
  <c r="AV556" i="13" s="1"/>
  <c r="AV557" i="13" s="1"/>
  <c r="AV558" i="13" s="1"/>
  <c r="AV559" i="13" s="1"/>
  <c r="AV560" i="13" s="1"/>
  <c r="AV561" i="13" s="1"/>
  <c r="AV562" i="13" s="1"/>
  <c r="AV563" i="13" s="1"/>
  <c r="AV564" i="13" s="1"/>
  <c r="AV565" i="13" s="1"/>
  <c r="AV566" i="13" s="1"/>
  <c r="AV567" i="13" s="1"/>
  <c r="AV568" i="13" s="1"/>
  <c r="AV569" i="13" s="1"/>
  <c r="AV570" i="13" s="1"/>
  <c r="AV571" i="13" s="1"/>
  <c r="AV572" i="13" s="1"/>
  <c r="AV573" i="13" s="1"/>
  <c r="AV574" i="13" s="1"/>
  <c r="AV575" i="13" s="1"/>
  <c r="AV576" i="13" s="1"/>
  <c r="AV577" i="13" s="1"/>
  <c r="AV578" i="13" s="1"/>
  <c r="AV579" i="13" s="1"/>
  <c r="AV580" i="13" s="1"/>
  <c r="AV581" i="13" s="1"/>
  <c r="AV582" i="13" s="1"/>
  <c r="AV583" i="13" s="1"/>
  <c r="AV584" i="13" s="1"/>
  <c r="AT549" i="13"/>
  <c r="AU549" i="13" s="1"/>
  <c r="AY548" i="13"/>
  <c r="AY547" i="13"/>
  <c r="AX547" i="13"/>
  <c r="AY546" i="13"/>
  <c r="AX546" i="13"/>
  <c r="AY545" i="13"/>
  <c r="AX545" i="13"/>
  <c r="AY544" i="13"/>
  <c r="AX544" i="13"/>
  <c r="AY543" i="13"/>
  <c r="AX543" i="13"/>
  <c r="AY542" i="13"/>
  <c r="AX542" i="13"/>
  <c r="AY541" i="13"/>
  <c r="AX541" i="13"/>
  <c r="AY540" i="13"/>
  <c r="AX540" i="13"/>
  <c r="AY539" i="13"/>
  <c r="AX539" i="13"/>
  <c r="AY538" i="13"/>
  <c r="AX538" i="13"/>
  <c r="AY537" i="13"/>
  <c r="AX537" i="13"/>
  <c r="AY536" i="13"/>
  <c r="AX536" i="13"/>
  <c r="AY535" i="13"/>
  <c r="AX535" i="13"/>
  <c r="AY534" i="13"/>
  <c r="AX534" i="13"/>
  <c r="AY533" i="13"/>
  <c r="AX533" i="13"/>
  <c r="AY532" i="13"/>
  <c r="AX532" i="13"/>
  <c r="AY531" i="13"/>
  <c r="AX531" i="13"/>
  <c r="AY530" i="13"/>
  <c r="AX530" i="13"/>
  <c r="AY529" i="13"/>
  <c r="AX529" i="13"/>
  <c r="AY528" i="13"/>
  <c r="AX528" i="13"/>
  <c r="AY527" i="13"/>
  <c r="AX527" i="13"/>
  <c r="AY526" i="13"/>
  <c r="AX526" i="13"/>
  <c r="AY525" i="13"/>
  <c r="AX525" i="13"/>
  <c r="AY524" i="13"/>
  <c r="AX524" i="13"/>
  <c r="AY523" i="13"/>
  <c r="AX523" i="13"/>
  <c r="AY522" i="13"/>
  <c r="AX522" i="13"/>
  <c r="AY521" i="13"/>
  <c r="AX521" i="13"/>
  <c r="AY520" i="13"/>
  <c r="AX520" i="13"/>
  <c r="AY519" i="13"/>
  <c r="AX519" i="13"/>
  <c r="AY518" i="13"/>
  <c r="AX518" i="13"/>
  <c r="AY517" i="13"/>
  <c r="AX517" i="13"/>
  <c r="AY516" i="13"/>
  <c r="AX516" i="13"/>
  <c r="AY515" i="13"/>
  <c r="AX515" i="13"/>
  <c r="AY514" i="13"/>
  <c r="AX514" i="13"/>
  <c r="AY513" i="13"/>
  <c r="AX513" i="13"/>
  <c r="AV513" i="13"/>
  <c r="AV514" i="13" s="1"/>
  <c r="AV515" i="13" s="1"/>
  <c r="AV516" i="13" s="1"/>
  <c r="AV517" i="13" s="1"/>
  <c r="AV518" i="13" s="1"/>
  <c r="AV519" i="13" s="1"/>
  <c r="AV520" i="13" s="1"/>
  <c r="AV521" i="13" s="1"/>
  <c r="AV522" i="13" s="1"/>
  <c r="AV523" i="13" s="1"/>
  <c r="AV524" i="13" s="1"/>
  <c r="AV525" i="13" s="1"/>
  <c r="AV526" i="13" s="1"/>
  <c r="AV527" i="13" s="1"/>
  <c r="AV528" i="13" s="1"/>
  <c r="AV529" i="13" s="1"/>
  <c r="AV530" i="13" s="1"/>
  <c r="AV531" i="13" s="1"/>
  <c r="AV532" i="13" s="1"/>
  <c r="AV533" i="13" s="1"/>
  <c r="AV534" i="13" s="1"/>
  <c r="AV535" i="13" s="1"/>
  <c r="AV536" i="13" s="1"/>
  <c r="AV537" i="13" s="1"/>
  <c r="AV538" i="13" s="1"/>
  <c r="AV539" i="13" s="1"/>
  <c r="AV540" i="13" s="1"/>
  <c r="AV541" i="13" s="1"/>
  <c r="AV542" i="13" s="1"/>
  <c r="AV543" i="13" s="1"/>
  <c r="AV544" i="13" s="1"/>
  <c r="AV545" i="13" s="1"/>
  <c r="AV546" i="13" s="1"/>
  <c r="AV547" i="13" s="1"/>
  <c r="AV548" i="13" s="1"/>
  <c r="AT513" i="13"/>
  <c r="AU513" i="13" s="1"/>
  <c r="AY512" i="13"/>
  <c r="AY511" i="13"/>
  <c r="AX511" i="13"/>
  <c r="AY510" i="13"/>
  <c r="AX510" i="13"/>
  <c r="AY509" i="13"/>
  <c r="AX509" i="13"/>
  <c r="AY508" i="13"/>
  <c r="AX508" i="13"/>
  <c r="AY507" i="13"/>
  <c r="AX507" i="13"/>
  <c r="AY506" i="13"/>
  <c r="AX506" i="13"/>
  <c r="AY505" i="13"/>
  <c r="AX505" i="13"/>
  <c r="AY504" i="13"/>
  <c r="AX504" i="13"/>
  <c r="AY503" i="13"/>
  <c r="AX503" i="13"/>
  <c r="AY502" i="13"/>
  <c r="AX502" i="13"/>
  <c r="AY501" i="13"/>
  <c r="AX501" i="13"/>
  <c r="AY500" i="13"/>
  <c r="AX500" i="13"/>
  <c r="AY499" i="13"/>
  <c r="AX499" i="13"/>
  <c r="AY498" i="13"/>
  <c r="AX498" i="13"/>
  <c r="AY497" i="13"/>
  <c r="AX497" i="13"/>
  <c r="AY496" i="13"/>
  <c r="AX496" i="13"/>
  <c r="AY495" i="13"/>
  <c r="AX495" i="13"/>
  <c r="AY494" i="13"/>
  <c r="AX494" i="13"/>
  <c r="AY493" i="13"/>
  <c r="AX493" i="13"/>
  <c r="AY492" i="13"/>
  <c r="AX492" i="13"/>
  <c r="AY491" i="13"/>
  <c r="AX491" i="13"/>
  <c r="AY490" i="13"/>
  <c r="AX490" i="13"/>
  <c r="AY489" i="13"/>
  <c r="AX489" i="13"/>
  <c r="AY488" i="13"/>
  <c r="AX488" i="13"/>
  <c r="AY487" i="13"/>
  <c r="AX487" i="13"/>
  <c r="AY486" i="13"/>
  <c r="AX486" i="13"/>
  <c r="AY485" i="13"/>
  <c r="AX485" i="13"/>
  <c r="AY484" i="13"/>
  <c r="AX484" i="13"/>
  <c r="AY483" i="13"/>
  <c r="AX483" i="13"/>
  <c r="AY482" i="13"/>
  <c r="AX482" i="13"/>
  <c r="AY481" i="13"/>
  <c r="AX481" i="13"/>
  <c r="AY480" i="13"/>
  <c r="AX480" i="13"/>
  <c r="AY479" i="13"/>
  <c r="AX479" i="13"/>
  <c r="AY478" i="13"/>
  <c r="AX478" i="13"/>
  <c r="AY477" i="13"/>
  <c r="AX477" i="13"/>
  <c r="AV477" i="13"/>
  <c r="AV478" i="13" s="1"/>
  <c r="AV479" i="13" s="1"/>
  <c r="AV480" i="13" s="1"/>
  <c r="AV481" i="13" s="1"/>
  <c r="AV482" i="13" s="1"/>
  <c r="AV483" i="13" s="1"/>
  <c r="AV484" i="13" s="1"/>
  <c r="AV485" i="13" s="1"/>
  <c r="AV486" i="13" s="1"/>
  <c r="AV487" i="13" s="1"/>
  <c r="AV488" i="13" s="1"/>
  <c r="AV489" i="13" s="1"/>
  <c r="AV490" i="13" s="1"/>
  <c r="AV491" i="13" s="1"/>
  <c r="AV492" i="13" s="1"/>
  <c r="AV493" i="13" s="1"/>
  <c r="AV494" i="13" s="1"/>
  <c r="AV495" i="13" s="1"/>
  <c r="AV496" i="13" s="1"/>
  <c r="AV497" i="13" s="1"/>
  <c r="AV498" i="13" s="1"/>
  <c r="AV499" i="13" s="1"/>
  <c r="AV500" i="13" s="1"/>
  <c r="AV501" i="13" s="1"/>
  <c r="AV502" i="13" s="1"/>
  <c r="AV503" i="13" s="1"/>
  <c r="AV504" i="13" s="1"/>
  <c r="AV505" i="13" s="1"/>
  <c r="AV506" i="13" s="1"/>
  <c r="AV507" i="13" s="1"/>
  <c r="AV508" i="13" s="1"/>
  <c r="AV509" i="13" s="1"/>
  <c r="AV510" i="13" s="1"/>
  <c r="AV511" i="13" s="1"/>
  <c r="AV512" i="13" s="1"/>
  <c r="AT477" i="13"/>
  <c r="AU477" i="13" s="1"/>
  <c r="AY476" i="13"/>
  <c r="AY475" i="13"/>
  <c r="AX475" i="13"/>
  <c r="AY474" i="13"/>
  <c r="AX474" i="13"/>
  <c r="AY473" i="13"/>
  <c r="AX473" i="13"/>
  <c r="AY472" i="13"/>
  <c r="AX472" i="13"/>
  <c r="AY471" i="13"/>
  <c r="AX471" i="13"/>
  <c r="AY470" i="13"/>
  <c r="AX470" i="13"/>
  <c r="AY469" i="13"/>
  <c r="AX469" i="13"/>
  <c r="AY468" i="13"/>
  <c r="AX468" i="13"/>
  <c r="AY467" i="13"/>
  <c r="AX467" i="13"/>
  <c r="AY466" i="13"/>
  <c r="AX466" i="13"/>
  <c r="AY465" i="13"/>
  <c r="AX465" i="13"/>
  <c r="AY464" i="13"/>
  <c r="AX464" i="13"/>
  <c r="AY463" i="13"/>
  <c r="AX463" i="13"/>
  <c r="AY462" i="13"/>
  <c r="AX462" i="13"/>
  <c r="AY461" i="13"/>
  <c r="AX461" i="13"/>
  <c r="AY460" i="13"/>
  <c r="AX460" i="13"/>
  <c r="AY459" i="13"/>
  <c r="AX459" i="13"/>
  <c r="AY458" i="13"/>
  <c r="AX458" i="13"/>
  <c r="AY457" i="13"/>
  <c r="AX457" i="13"/>
  <c r="AY456" i="13"/>
  <c r="AX456" i="13"/>
  <c r="AY455" i="13"/>
  <c r="AX455" i="13"/>
  <c r="AY454" i="13"/>
  <c r="AX454" i="13"/>
  <c r="AY453" i="13"/>
  <c r="AX453" i="13"/>
  <c r="AY452" i="13"/>
  <c r="AX452" i="13"/>
  <c r="AY451" i="13"/>
  <c r="AX451" i="13"/>
  <c r="AY450" i="13"/>
  <c r="AX450" i="13"/>
  <c r="AY449" i="13"/>
  <c r="AX449" i="13"/>
  <c r="AY448" i="13"/>
  <c r="AX448" i="13"/>
  <c r="AY447" i="13"/>
  <c r="AX447" i="13"/>
  <c r="AY446" i="13"/>
  <c r="AX446" i="13"/>
  <c r="AY445" i="13"/>
  <c r="AX445" i="13"/>
  <c r="AY444" i="13"/>
  <c r="AX444" i="13"/>
  <c r="AY443" i="13"/>
  <c r="AX443" i="13"/>
  <c r="AY442" i="13"/>
  <c r="AX442" i="13"/>
  <c r="AY441" i="13"/>
  <c r="AX441" i="13"/>
  <c r="AV441" i="13"/>
  <c r="AV442" i="13" s="1"/>
  <c r="AV443" i="13" s="1"/>
  <c r="AV444" i="13" s="1"/>
  <c r="AV445" i="13" s="1"/>
  <c r="AV446" i="13" s="1"/>
  <c r="AV447" i="13" s="1"/>
  <c r="AV448" i="13" s="1"/>
  <c r="AV449" i="13" s="1"/>
  <c r="AV450" i="13" s="1"/>
  <c r="AV451" i="13" s="1"/>
  <c r="AV452" i="13" s="1"/>
  <c r="AV453" i="13" s="1"/>
  <c r="AV454" i="13" s="1"/>
  <c r="AV455" i="13" s="1"/>
  <c r="AV456" i="13" s="1"/>
  <c r="AV457" i="13" s="1"/>
  <c r="AV458" i="13" s="1"/>
  <c r="AV459" i="13" s="1"/>
  <c r="AV460" i="13" s="1"/>
  <c r="AV461" i="13" s="1"/>
  <c r="AV462" i="13" s="1"/>
  <c r="AV463" i="13" s="1"/>
  <c r="AV464" i="13" s="1"/>
  <c r="AV465" i="13" s="1"/>
  <c r="AV466" i="13" s="1"/>
  <c r="AV467" i="13" s="1"/>
  <c r="AV468" i="13" s="1"/>
  <c r="AV469" i="13" s="1"/>
  <c r="AV470" i="13" s="1"/>
  <c r="AV471" i="13" s="1"/>
  <c r="AV472" i="13" s="1"/>
  <c r="AV473" i="13" s="1"/>
  <c r="AV474" i="13" s="1"/>
  <c r="AV475" i="13" s="1"/>
  <c r="AV476" i="13" s="1"/>
  <c r="AT441" i="13"/>
  <c r="AU441" i="13" s="1"/>
  <c r="AU442" i="13" s="1"/>
  <c r="AY440" i="13"/>
  <c r="AY439" i="13"/>
  <c r="AX439" i="13"/>
  <c r="AY438" i="13"/>
  <c r="AX438" i="13"/>
  <c r="AY437" i="13"/>
  <c r="AX437" i="13"/>
  <c r="AY436" i="13"/>
  <c r="AX436" i="13"/>
  <c r="AY435" i="13"/>
  <c r="AX435" i="13"/>
  <c r="AY434" i="13"/>
  <c r="AX434" i="13"/>
  <c r="AY433" i="13"/>
  <c r="AX433" i="13"/>
  <c r="AY432" i="13"/>
  <c r="AX432" i="13"/>
  <c r="AY431" i="13"/>
  <c r="AX431" i="13"/>
  <c r="AY430" i="13"/>
  <c r="AX430" i="13"/>
  <c r="AY429" i="13"/>
  <c r="AX429" i="13"/>
  <c r="AY428" i="13"/>
  <c r="AX428" i="13"/>
  <c r="AY427" i="13"/>
  <c r="AX427" i="13"/>
  <c r="AY426" i="13"/>
  <c r="AX426" i="13"/>
  <c r="AY425" i="13"/>
  <c r="AX425" i="13"/>
  <c r="AY424" i="13"/>
  <c r="AX424" i="13"/>
  <c r="AY423" i="13"/>
  <c r="AX423" i="13"/>
  <c r="AY422" i="13"/>
  <c r="AX422" i="13"/>
  <c r="AY421" i="13"/>
  <c r="AX421" i="13"/>
  <c r="AY420" i="13"/>
  <c r="AX420" i="13"/>
  <c r="AY419" i="13"/>
  <c r="AX419" i="13"/>
  <c r="AY418" i="13"/>
  <c r="AX418" i="13"/>
  <c r="AY417" i="13"/>
  <c r="AX417" i="13"/>
  <c r="AY416" i="13"/>
  <c r="AX416" i="13"/>
  <c r="AY415" i="13"/>
  <c r="AX415" i="13"/>
  <c r="AY414" i="13"/>
  <c r="AX414" i="13"/>
  <c r="AY413" i="13"/>
  <c r="AX413" i="13"/>
  <c r="AY412" i="13"/>
  <c r="AX412" i="13"/>
  <c r="AY411" i="13"/>
  <c r="AX411" i="13"/>
  <c r="AY410" i="13"/>
  <c r="AX410" i="13"/>
  <c r="AY409" i="13"/>
  <c r="AX409" i="13"/>
  <c r="AY408" i="13"/>
  <c r="AX408" i="13"/>
  <c r="AY407" i="13"/>
  <c r="AX407" i="13"/>
  <c r="AY406" i="13"/>
  <c r="AX406" i="13"/>
  <c r="AY405" i="13"/>
  <c r="AX405" i="13"/>
  <c r="AV405" i="13"/>
  <c r="AV406" i="13" s="1"/>
  <c r="AV407" i="13" s="1"/>
  <c r="AV408" i="13" s="1"/>
  <c r="AV409" i="13" s="1"/>
  <c r="AV410" i="13" s="1"/>
  <c r="AV411" i="13" s="1"/>
  <c r="AV412" i="13" s="1"/>
  <c r="AV413" i="13" s="1"/>
  <c r="AV414" i="13" s="1"/>
  <c r="AV415" i="13" s="1"/>
  <c r="AV416" i="13" s="1"/>
  <c r="AV417" i="13" s="1"/>
  <c r="AV418" i="13" s="1"/>
  <c r="AV419" i="13" s="1"/>
  <c r="AV420" i="13" s="1"/>
  <c r="AV421" i="13" s="1"/>
  <c r="AV422" i="13" s="1"/>
  <c r="AV423" i="13" s="1"/>
  <c r="AV424" i="13" s="1"/>
  <c r="AV425" i="13" s="1"/>
  <c r="AV426" i="13" s="1"/>
  <c r="AV427" i="13" s="1"/>
  <c r="AV428" i="13" s="1"/>
  <c r="AV429" i="13" s="1"/>
  <c r="AV430" i="13" s="1"/>
  <c r="AV431" i="13" s="1"/>
  <c r="AV432" i="13" s="1"/>
  <c r="AV433" i="13" s="1"/>
  <c r="AV434" i="13" s="1"/>
  <c r="AV435" i="13" s="1"/>
  <c r="AV436" i="13" s="1"/>
  <c r="AV437" i="13" s="1"/>
  <c r="AV438" i="13" s="1"/>
  <c r="AV439" i="13" s="1"/>
  <c r="AV440" i="13" s="1"/>
  <c r="AT405" i="13"/>
  <c r="AU405" i="13" s="1"/>
  <c r="AY404" i="13"/>
  <c r="AY403" i="13"/>
  <c r="AX403" i="13"/>
  <c r="AY402" i="13"/>
  <c r="AX402" i="13"/>
  <c r="AY401" i="13"/>
  <c r="AX401" i="13"/>
  <c r="AY400" i="13"/>
  <c r="AX400" i="13"/>
  <c r="AY399" i="13"/>
  <c r="AX399" i="13"/>
  <c r="AY398" i="13"/>
  <c r="AX398" i="13"/>
  <c r="AY397" i="13"/>
  <c r="AX397" i="13"/>
  <c r="AY396" i="13"/>
  <c r="AX396" i="13"/>
  <c r="AY395" i="13"/>
  <c r="AX395" i="13"/>
  <c r="AY394" i="13"/>
  <c r="AX394" i="13"/>
  <c r="AY393" i="13"/>
  <c r="AX393" i="13"/>
  <c r="AY392" i="13"/>
  <c r="AX392" i="13"/>
  <c r="AY391" i="13"/>
  <c r="AX391" i="13"/>
  <c r="AY390" i="13"/>
  <c r="AX390" i="13"/>
  <c r="AY389" i="13"/>
  <c r="AX389" i="13"/>
  <c r="AY388" i="13"/>
  <c r="AX388" i="13"/>
  <c r="AY387" i="13"/>
  <c r="AX387" i="13"/>
  <c r="AY386" i="13"/>
  <c r="AX386" i="13"/>
  <c r="AY385" i="13"/>
  <c r="AX385" i="13"/>
  <c r="AY384" i="13"/>
  <c r="AX384" i="13"/>
  <c r="AY383" i="13"/>
  <c r="AX383" i="13"/>
  <c r="AY382" i="13"/>
  <c r="AX382" i="13"/>
  <c r="AY381" i="13"/>
  <c r="AX381" i="13"/>
  <c r="AY380" i="13"/>
  <c r="AX380" i="13"/>
  <c r="AY379" i="13"/>
  <c r="AX379" i="13"/>
  <c r="AY378" i="13"/>
  <c r="AX378" i="13"/>
  <c r="AY377" i="13"/>
  <c r="AX377" i="13"/>
  <c r="AY376" i="13"/>
  <c r="AX376" i="13"/>
  <c r="AY375" i="13"/>
  <c r="AX375" i="13"/>
  <c r="AY374" i="13"/>
  <c r="AX374" i="13"/>
  <c r="AY373" i="13"/>
  <c r="AX373" i="13"/>
  <c r="AY372" i="13"/>
  <c r="AX372" i="13"/>
  <c r="AY371" i="13"/>
  <c r="AX371" i="13"/>
  <c r="AY370" i="13"/>
  <c r="AX370" i="13"/>
  <c r="AY369" i="13"/>
  <c r="AX369" i="13"/>
  <c r="AV369" i="13"/>
  <c r="AV370" i="13" s="1"/>
  <c r="AV371" i="13" s="1"/>
  <c r="AV372" i="13" s="1"/>
  <c r="AV373" i="13" s="1"/>
  <c r="AV374" i="13" s="1"/>
  <c r="AV375" i="13" s="1"/>
  <c r="AV376" i="13" s="1"/>
  <c r="AV377" i="13" s="1"/>
  <c r="AV378" i="13" s="1"/>
  <c r="AV379" i="13" s="1"/>
  <c r="AV380" i="13" s="1"/>
  <c r="AV381" i="13" s="1"/>
  <c r="AV382" i="13" s="1"/>
  <c r="AV383" i="13" s="1"/>
  <c r="AV384" i="13" s="1"/>
  <c r="AV385" i="13" s="1"/>
  <c r="AV386" i="13" s="1"/>
  <c r="AV387" i="13" s="1"/>
  <c r="AV388" i="13" s="1"/>
  <c r="AV389" i="13" s="1"/>
  <c r="AV390" i="13" s="1"/>
  <c r="AV391" i="13" s="1"/>
  <c r="AV392" i="13" s="1"/>
  <c r="AV393" i="13" s="1"/>
  <c r="AV394" i="13" s="1"/>
  <c r="AV395" i="13" s="1"/>
  <c r="AV396" i="13" s="1"/>
  <c r="AV397" i="13" s="1"/>
  <c r="AV398" i="13" s="1"/>
  <c r="AV399" i="13" s="1"/>
  <c r="AV400" i="13" s="1"/>
  <c r="AV401" i="13" s="1"/>
  <c r="AV402" i="13" s="1"/>
  <c r="AV403" i="13" s="1"/>
  <c r="AV404" i="13" s="1"/>
  <c r="AT369" i="13"/>
  <c r="AU369" i="13" s="1"/>
  <c r="AU370" i="13" s="1"/>
  <c r="AY368" i="13"/>
  <c r="AY367" i="13"/>
  <c r="AX367" i="13"/>
  <c r="AY366" i="13"/>
  <c r="AX366" i="13"/>
  <c r="AY365" i="13"/>
  <c r="AX365" i="13"/>
  <c r="AY364" i="13"/>
  <c r="AX364" i="13"/>
  <c r="AY363" i="13"/>
  <c r="AX363" i="13"/>
  <c r="AY362" i="13"/>
  <c r="AX362" i="13"/>
  <c r="AY361" i="13"/>
  <c r="AX361" i="13"/>
  <c r="AY360" i="13"/>
  <c r="AX360" i="13"/>
  <c r="AY359" i="13"/>
  <c r="AX359" i="13"/>
  <c r="AY358" i="13"/>
  <c r="AX358" i="13"/>
  <c r="AY357" i="13"/>
  <c r="AX357" i="13"/>
  <c r="AY356" i="13"/>
  <c r="AX356" i="13"/>
  <c r="AY355" i="13"/>
  <c r="AX355" i="13"/>
  <c r="AY354" i="13"/>
  <c r="AX354" i="13"/>
  <c r="AY353" i="13"/>
  <c r="AX353" i="13"/>
  <c r="AY352" i="13"/>
  <c r="AX352" i="13"/>
  <c r="AY351" i="13"/>
  <c r="AX351" i="13"/>
  <c r="AY350" i="13"/>
  <c r="AX350" i="13"/>
  <c r="AY349" i="13"/>
  <c r="AX349" i="13"/>
  <c r="AY348" i="13"/>
  <c r="AX348" i="13"/>
  <c r="AY347" i="13"/>
  <c r="AX347" i="13"/>
  <c r="AY346" i="13"/>
  <c r="AX346" i="13"/>
  <c r="AY345" i="13"/>
  <c r="AX345" i="13"/>
  <c r="AY344" i="13"/>
  <c r="AX344" i="13"/>
  <c r="AY343" i="13"/>
  <c r="AX343" i="13"/>
  <c r="AY342" i="13"/>
  <c r="AX342" i="13"/>
  <c r="AY341" i="13"/>
  <c r="AX341" i="13"/>
  <c r="AY340" i="13"/>
  <c r="AX340" i="13"/>
  <c r="AY339" i="13"/>
  <c r="AX339" i="13"/>
  <c r="AY338" i="13"/>
  <c r="AX338" i="13"/>
  <c r="AY337" i="13"/>
  <c r="AX337" i="13"/>
  <c r="AY336" i="13"/>
  <c r="AX336" i="13"/>
  <c r="AY335" i="13"/>
  <c r="AX335" i="13"/>
  <c r="AY334" i="13"/>
  <c r="AX334" i="13"/>
  <c r="AV334" i="13"/>
  <c r="AV335" i="13" s="1"/>
  <c r="AV336" i="13" s="1"/>
  <c r="AV337" i="13" s="1"/>
  <c r="AV338" i="13" s="1"/>
  <c r="AV339" i="13" s="1"/>
  <c r="AV340" i="13" s="1"/>
  <c r="AV341" i="13" s="1"/>
  <c r="AV342" i="13" s="1"/>
  <c r="AV343" i="13" s="1"/>
  <c r="AV344" i="13" s="1"/>
  <c r="AV345" i="13" s="1"/>
  <c r="AV346" i="13" s="1"/>
  <c r="AV347" i="13" s="1"/>
  <c r="AV348" i="13" s="1"/>
  <c r="AV349" i="13" s="1"/>
  <c r="AV350" i="13" s="1"/>
  <c r="AV351" i="13" s="1"/>
  <c r="AV352" i="13" s="1"/>
  <c r="AV353" i="13" s="1"/>
  <c r="AV354" i="13" s="1"/>
  <c r="AV355" i="13" s="1"/>
  <c r="AV356" i="13" s="1"/>
  <c r="AV357" i="13" s="1"/>
  <c r="AV358" i="13" s="1"/>
  <c r="AV359" i="13" s="1"/>
  <c r="AV360" i="13" s="1"/>
  <c r="AV361" i="13" s="1"/>
  <c r="AV362" i="13" s="1"/>
  <c r="AV363" i="13" s="1"/>
  <c r="AV364" i="13" s="1"/>
  <c r="AV365" i="13" s="1"/>
  <c r="AV366" i="13" s="1"/>
  <c r="AV367" i="13" s="1"/>
  <c r="AV368" i="13" s="1"/>
  <c r="AY332" i="13"/>
  <c r="AY331" i="13"/>
  <c r="AX331" i="13"/>
  <c r="AY330" i="13"/>
  <c r="AX330" i="13"/>
  <c r="AY329" i="13"/>
  <c r="AX329" i="13"/>
  <c r="AY328" i="13"/>
  <c r="AX328" i="13"/>
  <c r="AY327" i="13"/>
  <c r="AX327" i="13"/>
  <c r="AY326" i="13"/>
  <c r="AX326" i="13"/>
  <c r="AY325" i="13"/>
  <c r="AX325" i="13"/>
  <c r="AY324" i="13"/>
  <c r="AX324" i="13"/>
  <c r="AY323" i="13"/>
  <c r="AX323" i="13"/>
  <c r="AY322" i="13"/>
  <c r="AX322" i="13"/>
  <c r="AY321" i="13"/>
  <c r="AX321" i="13"/>
  <c r="AY320" i="13"/>
  <c r="AX320" i="13"/>
  <c r="AY319" i="13"/>
  <c r="AX319" i="13"/>
  <c r="AY318" i="13"/>
  <c r="AX318" i="13"/>
  <c r="AY317" i="13"/>
  <c r="AX317" i="13"/>
  <c r="AY316" i="13"/>
  <c r="AX316" i="13"/>
  <c r="AY315" i="13"/>
  <c r="AX315" i="13"/>
  <c r="AY314" i="13"/>
  <c r="AX314" i="13"/>
  <c r="AY313" i="13"/>
  <c r="AX313" i="13"/>
  <c r="AY312" i="13"/>
  <c r="AX312" i="13"/>
  <c r="AY311" i="13"/>
  <c r="AX311" i="13"/>
  <c r="AY310" i="13"/>
  <c r="AX310" i="13"/>
  <c r="AY309" i="13"/>
  <c r="AX309" i="13"/>
  <c r="AY308" i="13"/>
  <c r="AX308" i="13"/>
  <c r="AY307" i="13"/>
  <c r="AX307" i="13"/>
  <c r="AY306" i="13"/>
  <c r="AX306" i="13"/>
  <c r="AY305" i="13"/>
  <c r="AX305" i="13"/>
  <c r="AY304" i="13"/>
  <c r="AX304" i="13"/>
  <c r="AY303" i="13"/>
  <c r="AX303" i="13"/>
  <c r="AY302" i="13"/>
  <c r="AX302" i="13"/>
  <c r="AY301" i="13"/>
  <c r="AX301" i="13"/>
  <c r="AY300" i="13"/>
  <c r="AX300" i="13"/>
  <c r="AY299" i="13"/>
  <c r="AX299" i="13"/>
  <c r="AY298" i="13"/>
  <c r="AX298" i="13"/>
  <c r="AY297" i="13"/>
  <c r="AX297" i="13"/>
  <c r="AV297" i="13"/>
  <c r="AV298" i="13" s="1"/>
  <c r="AV299" i="13" s="1"/>
  <c r="AV300" i="13" s="1"/>
  <c r="AV301" i="13" s="1"/>
  <c r="AV302" i="13" s="1"/>
  <c r="AV303" i="13" s="1"/>
  <c r="AV304" i="13" s="1"/>
  <c r="AV305" i="13" s="1"/>
  <c r="AV306" i="13" s="1"/>
  <c r="AV307" i="13" s="1"/>
  <c r="AV308" i="13" s="1"/>
  <c r="AV309" i="13" s="1"/>
  <c r="AV310" i="13" s="1"/>
  <c r="AV311" i="13" s="1"/>
  <c r="AV312" i="13" s="1"/>
  <c r="AV313" i="13" s="1"/>
  <c r="AV314" i="13" s="1"/>
  <c r="AV315" i="13" s="1"/>
  <c r="AV316" i="13" s="1"/>
  <c r="AV317" i="13" s="1"/>
  <c r="AV318" i="13" s="1"/>
  <c r="AV319" i="13" s="1"/>
  <c r="AV320" i="13" s="1"/>
  <c r="AV321" i="13" s="1"/>
  <c r="AV322" i="13" s="1"/>
  <c r="AV323" i="13" s="1"/>
  <c r="AV324" i="13" s="1"/>
  <c r="AV325" i="13" s="1"/>
  <c r="AV326" i="13" s="1"/>
  <c r="AV327" i="13" s="1"/>
  <c r="AV328" i="13" s="1"/>
  <c r="AV329" i="13" s="1"/>
  <c r="AV330" i="13" s="1"/>
  <c r="AV331" i="13" s="1"/>
  <c r="AV332" i="13" s="1"/>
  <c r="AT297" i="13"/>
  <c r="AU297" i="13" s="1"/>
  <c r="AU298" i="13" s="1"/>
  <c r="AY296" i="13"/>
  <c r="AY295" i="13"/>
  <c r="AX295" i="13"/>
  <c r="AY294" i="13"/>
  <c r="AX294" i="13"/>
  <c r="AY293" i="13"/>
  <c r="AX293" i="13"/>
  <c r="AY292" i="13"/>
  <c r="AX292" i="13"/>
  <c r="AY291" i="13"/>
  <c r="AX291" i="13"/>
  <c r="AY290" i="13"/>
  <c r="AX290" i="13"/>
  <c r="AY289" i="13"/>
  <c r="AX289" i="13"/>
  <c r="AY288" i="13"/>
  <c r="AX288" i="13"/>
  <c r="AY287" i="13"/>
  <c r="AX287" i="13"/>
  <c r="AY286" i="13"/>
  <c r="AX286" i="13"/>
  <c r="AY285" i="13"/>
  <c r="AX285" i="13"/>
  <c r="AY284" i="13"/>
  <c r="AX284" i="13"/>
  <c r="AY283" i="13"/>
  <c r="AX283" i="13"/>
  <c r="AY282" i="13"/>
  <c r="AX282" i="13"/>
  <c r="AY281" i="13"/>
  <c r="AX281" i="13"/>
  <c r="AY280" i="13"/>
  <c r="AX280" i="13"/>
  <c r="AY279" i="13"/>
  <c r="AX279" i="13"/>
  <c r="AY278" i="13"/>
  <c r="AX278" i="13"/>
  <c r="AY277" i="13"/>
  <c r="AX277" i="13"/>
  <c r="AY276" i="13"/>
  <c r="AX276" i="13"/>
  <c r="AY275" i="13"/>
  <c r="AX275" i="13"/>
  <c r="AY274" i="13"/>
  <c r="AX274" i="13"/>
  <c r="AY273" i="13"/>
  <c r="AX273" i="13"/>
  <c r="AY272" i="13"/>
  <c r="AX272" i="13"/>
  <c r="AY271" i="13"/>
  <c r="AX271" i="13"/>
  <c r="AY270" i="13"/>
  <c r="AX270" i="13"/>
  <c r="AY269" i="13"/>
  <c r="AX269" i="13"/>
  <c r="AY268" i="13"/>
  <c r="AX268" i="13"/>
  <c r="AY267" i="13"/>
  <c r="AX267" i="13"/>
  <c r="AY266" i="13"/>
  <c r="AX266" i="13"/>
  <c r="AY265" i="13"/>
  <c r="AX265" i="13"/>
  <c r="AY264" i="13"/>
  <c r="AX264" i="13"/>
  <c r="AY263" i="13"/>
  <c r="AX263" i="13"/>
  <c r="AY262" i="13"/>
  <c r="AX262" i="13"/>
  <c r="AY261" i="13"/>
  <c r="AX261" i="13"/>
  <c r="AV261" i="13"/>
  <c r="AV262" i="13" s="1"/>
  <c r="AV263" i="13" s="1"/>
  <c r="AV264" i="13" s="1"/>
  <c r="AV265" i="13" s="1"/>
  <c r="AV266" i="13" s="1"/>
  <c r="AV267" i="13" s="1"/>
  <c r="AV268" i="13" s="1"/>
  <c r="AV269" i="13" s="1"/>
  <c r="AV270" i="13" s="1"/>
  <c r="AV271" i="13" s="1"/>
  <c r="AV272" i="13" s="1"/>
  <c r="AV273" i="13" s="1"/>
  <c r="AV274" i="13" s="1"/>
  <c r="AV275" i="13" s="1"/>
  <c r="AV276" i="13" s="1"/>
  <c r="AV277" i="13" s="1"/>
  <c r="AV278" i="13" s="1"/>
  <c r="AV279" i="13" s="1"/>
  <c r="AV280" i="13" s="1"/>
  <c r="AV281" i="13" s="1"/>
  <c r="AV282" i="13" s="1"/>
  <c r="AV283" i="13" s="1"/>
  <c r="AV284" i="13" s="1"/>
  <c r="AV285" i="13" s="1"/>
  <c r="AV286" i="13" s="1"/>
  <c r="AV287" i="13" s="1"/>
  <c r="AV288" i="13" s="1"/>
  <c r="AV289" i="13" s="1"/>
  <c r="AV290" i="13" s="1"/>
  <c r="AV291" i="13" s="1"/>
  <c r="AV292" i="13" s="1"/>
  <c r="AV293" i="13" s="1"/>
  <c r="AV294" i="13" s="1"/>
  <c r="AV295" i="13" s="1"/>
  <c r="AV296" i="13" s="1"/>
  <c r="AT261" i="13"/>
  <c r="AU261" i="13" s="1"/>
  <c r="AU262" i="13" s="1"/>
  <c r="AY260" i="13"/>
  <c r="AY259" i="13"/>
  <c r="AX259" i="13"/>
  <c r="AY258" i="13"/>
  <c r="AX258" i="13"/>
  <c r="AY257" i="13"/>
  <c r="AX257" i="13"/>
  <c r="AY256" i="13"/>
  <c r="AX256" i="13"/>
  <c r="AY255" i="13"/>
  <c r="AX255" i="13"/>
  <c r="AY254" i="13"/>
  <c r="AX254" i="13"/>
  <c r="AY253" i="13"/>
  <c r="AX253" i="13"/>
  <c r="AY252" i="13"/>
  <c r="AX252" i="13"/>
  <c r="AY251" i="13"/>
  <c r="AX251" i="13"/>
  <c r="AY250" i="13"/>
  <c r="AX250" i="13"/>
  <c r="AY249" i="13"/>
  <c r="AX249" i="13"/>
  <c r="AY248" i="13"/>
  <c r="AX248" i="13"/>
  <c r="AY247" i="13"/>
  <c r="AX247" i="13"/>
  <c r="AY246" i="13"/>
  <c r="AX246" i="13"/>
  <c r="AY245" i="13"/>
  <c r="AX245" i="13"/>
  <c r="AY244" i="13"/>
  <c r="AX244" i="13"/>
  <c r="AY243" i="13"/>
  <c r="AX243" i="13"/>
  <c r="AY242" i="13"/>
  <c r="AX242" i="13"/>
  <c r="AY241" i="13"/>
  <c r="AX241" i="13"/>
  <c r="AY240" i="13"/>
  <c r="AX240" i="13"/>
  <c r="AY239" i="13"/>
  <c r="AX239" i="13"/>
  <c r="AY238" i="13"/>
  <c r="AX238" i="13"/>
  <c r="AY237" i="13"/>
  <c r="AX237" i="13"/>
  <c r="AY236" i="13"/>
  <c r="AX236" i="13"/>
  <c r="AY235" i="13"/>
  <c r="AX235" i="13"/>
  <c r="AY234" i="13"/>
  <c r="AX234" i="13"/>
  <c r="AY233" i="13"/>
  <c r="AX233" i="13"/>
  <c r="AY232" i="13"/>
  <c r="AX232" i="13"/>
  <c r="AY231" i="13"/>
  <c r="AX231" i="13"/>
  <c r="AY230" i="13"/>
  <c r="AX230" i="13"/>
  <c r="AY229" i="13"/>
  <c r="AX229" i="13"/>
  <c r="AY228" i="13"/>
  <c r="AX228" i="13"/>
  <c r="AY227" i="13"/>
  <c r="AX227" i="13"/>
  <c r="AY226" i="13"/>
  <c r="AX226" i="13"/>
  <c r="AY225" i="13"/>
  <c r="AX225" i="13"/>
  <c r="AV225" i="13"/>
  <c r="AV226" i="13" s="1"/>
  <c r="AV227" i="13" s="1"/>
  <c r="AV228" i="13" s="1"/>
  <c r="AV229" i="13" s="1"/>
  <c r="AV230" i="13" s="1"/>
  <c r="AV231" i="13" s="1"/>
  <c r="AV232" i="13" s="1"/>
  <c r="AV233" i="13" s="1"/>
  <c r="AV234" i="13" s="1"/>
  <c r="AV235" i="13" s="1"/>
  <c r="AV236" i="13" s="1"/>
  <c r="AV237" i="13" s="1"/>
  <c r="AV238" i="13" s="1"/>
  <c r="AV239" i="13" s="1"/>
  <c r="AV240" i="13" s="1"/>
  <c r="AV241" i="13" s="1"/>
  <c r="AV242" i="13" s="1"/>
  <c r="AV243" i="13" s="1"/>
  <c r="AV244" i="13" s="1"/>
  <c r="AV245" i="13" s="1"/>
  <c r="AV246" i="13" s="1"/>
  <c r="AV247" i="13" s="1"/>
  <c r="AV248" i="13" s="1"/>
  <c r="AV249" i="13" s="1"/>
  <c r="AV250" i="13" s="1"/>
  <c r="AV251" i="13" s="1"/>
  <c r="AV252" i="13" s="1"/>
  <c r="AV253" i="13" s="1"/>
  <c r="AV254" i="13" s="1"/>
  <c r="AV255" i="13" s="1"/>
  <c r="AV256" i="13" s="1"/>
  <c r="AV257" i="13" s="1"/>
  <c r="AV258" i="13" s="1"/>
  <c r="AV259" i="13" s="1"/>
  <c r="AV260" i="13" s="1"/>
  <c r="AT225" i="13"/>
  <c r="AU225" i="13" s="1"/>
  <c r="AU226" i="13" s="1"/>
  <c r="AY224" i="13"/>
  <c r="AY223" i="13"/>
  <c r="AX223" i="13"/>
  <c r="AY222" i="13"/>
  <c r="AX222" i="13"/>
  <c r="AY221" i="13"/>
  <c r="AX221" i="13"/>
  <c r="AY220" i="13"/>
  <c r="AX220" i="13"/>
  <c r="AY219" i="13"/>
  <c r="AX219" i="13"/>
  <c r="AY218" i="13"/>
  <c r="AX218" i="13"/>
  <c r="AY217" i="13"/>
  <c r="AX217" i="13"/>
  <c r="AY216" i="13"/>
  <c r="AX216" i="13"/>
  <c r="AY215" i="13"/>
  <c r="AX215" i="13"/>
  <c r="AY214" i="13"/>
  <c r="AX214" i="13"/>
  <c r="AY213" i="13"/>
  <c r="AX213" i="13"/>
  <c r="AY212" i="13"/>
  <c r="AX212" i="13"/>
  <c r="AY211" i="13"/>
  <c r="AX211" i="13"/>
  <c r="AY210" i="13"/>
  <c r="AX210" i="13"/>
  <c r="AY209" i="13"/>
  <c r="AX209" i="13"/>
  <c r="AY208" i="13"/>
  <c r="AX208" i="13"/>
  <c r="AY207" i="13"/>
  <c r="AX207" i="13"/>
  <c r="AY206" i="13"/>
  <c r="AX206" i="13"/>
  <c r="AY205" i="13"/>
  <c r="AX205" i="13"/>
  <c r="AY204" i="13"/>
  <c r="AX204" i="13"/>
  <c r="AY203" i="13"/>
  <c r="AX203" i="13"/>
  <c r="AY202" i="13"/>
  <c r="AX202" i="13"/>
  <c r="AY201" i="13"/>
  <c r="AX201" i="13"/>
  <c r="AY200" i="13"/>
  <c r="AX200" i="13"/>
  <c r="AY199" i="13"/>
  <c r="AX199" i="13"/>
  <c r="AY198" i="13"/>
  <c r="AX198" i="13"/>
  <c r="AY197" i="13"/>
  <c r="AX197" i="13"/>
  <c r="AY196" i="13"/>
  <c r="AX196" i="13"/>
  <c r="AY195" i="13"/>
  <c r="AX195" i="13"/>
  <c r="AY194" i="13"/>
  <c r="AX194" i="13"/>
  <c r="AY193" i="13"/>
  <c r="AX193" i="13"/>
  <c r="AY192" i="13"/>
  <c r="AX192" i="13"/>
  <c r="AY191" i="13"/>
  <c r="AX191" i="13"/>
  <c r="AY190" i="13"/>
  <c r="AX190" i="13"/>
  <c r="AY189" i="13"/>
  <c r="AX189" i="13"/>
  <c r="AV189" i="13"/>
  <c r="AV190" i="13" s="1"/>
  <c r="AV191" i="13" s="1"/>
  <c r="AV192" i="13" s="1"/>
  <c r="AV193" i="13" s="1"/>
  <c r="AV194" i="13" s="1"/>
  <c r="AV195" i="13" s="1"/>
  <c r="AV196" i="13" s="1"/>
  <c r="AV197" i="13" s="1"/>
  <c r="AV198" i="13" s="1"/>
  <c r="AV199" i="13" s="1"/>
  <c r="AV200" i="13" s="1"/>
  <c r="AV201" i="13" s="1"/>
  <c r="AV202" i="13" s="1"/>
  <c r="AV203" i="13" s="1"/>
  <c r="AV204" i="13" s="1"/>
  <c r="AV205" i="13" s="1"/>
  <c r="AV206" i="13" s="1"/>
  <c r="AV207" i="13" s="1"/>
  <c r="AV208" i="13" s="1"/>
  <c r="AV209" i="13" s="1"/>
  <c r="AV210" i="13" s="1"/>
  <c r="AV211" i="13" s="1"/>
  <c r="AV212" i="13" s="1"/>
  <c r="AV213" i="13" s="1"/>
  <c r="AV214" i="13" s="1"/>
  <c r="AV215" i="13" s="1"/>
  <c r="AV216" i="13" s="1"/>
  <c r="AV217" i="13" s="1"/>
  <c r="AV218" i="13" s="1"/>
  <c r="AV219" i="13" s="1"/>
  <c r="AV220" i="13" s="1"/>
  <c r="AV221" i="13" s="1"/>
  <c r="AV222" i="13" s="1"/>
  <c r="AV223" i="13" s="1"/>
  <c r="AV224" i="13" s="1"/>
  <c r="AT189" i="13"/>
  <c r="AU189" i="13" s="1"/>
  <c r="AU190" i="13" s="1"/>
  <c r="AY188" i="13"/>
  <c r="AY187" i="13"/>
  <c r="AX187" i="13"/>
  <c r="AY186" i="13"/>
  <c r="AX186" i="13"/>
  <c r="AY185" i="13"/>
  <c r="AX185" i="13"/>
  <c r="AY184" i="13"/>
  <c r="AX184" i="13"/>
  <c r="AY183" i="13"/>
  <c r="AX183" i="13"/>
  <c r="AY182" i="13"/>
  <c r="AX182" i="13"/>
  <c r="AY181" i="13"/>
  <c r="AX181" i="13"/>
  <c r="AY180" i="13"/>
  <c r="AX180" i="13"/>
  <c r="AY179" i="13"/>
  <c r="AX179" i="13"/>
  <c r="AY178" i="13"/>
  <c r="AX178" i="13"/>
  <c r="AY177" i="13"/>
  <c r="AX177" i="13"/>
  <c r="AY176" i="13"/>
  <c r="AX176" i="13"/>
  <c r="AY175" i="13"/>
  <c r="AX175" i="13"/>
  <c r="AY174" i="13"/>
  <c r="AX174" i="13"/>
  <c r="AY173" i="13"/>
  <c r="AX173" i="13"/>
  <c r="AY172" i="13"/>
  <c r="AX172" i="13"/>
  <c r="AY171" i="13"/>
  <c r="AX171" i="13"/>
  <c r="AY170" i="13"/>
  <c r="AX170" i="13"/>
  <c r="AY169" i="13"/>
  <c r="AX169" i="13"/>
  <c r="AY168" i="13"/>
  <c r="AX168" i="13"/>
  <c r="AY167" i="13"/>
  <c r="AX167" i="13"/>
  <c r="AY166" i="13"/>
  <c r="AX166" i="13"/>
  <c r="AY165" i="13"/>
  <c r="AX165" i="13"/>
  <c r="AY164" i="13"/>
  <c r="AX164" i="13"/>
  <c r="AY163" i="13"/>
  <c r="AX163" i="13"/>
  <c r="AY162" i="13"/>
  <c r="AX162" i="13"/>
  <c r="AY161" i="13"/>
  <c r="AX161" i="13"/>
  <c r="AY160" i="13"/>
  <c r="AX160" i="13"/>
  <c r="AY159" i="13"/>
  <c r="AX159" i="13"/>
  <c r="AY158" i="13"/>
  <c r="AX158" i="13"/>
  <c r="AY157" i="13"/>
  <c r="AX157" i="13"/>
  <c r="AY156" i="13"/>
  <c r="AX156" i="13"/>
  <c r="AY155" i="13"/>
  <c r="AX155" i="13"/>
  <c r="AY154" i="13"/>
  <c r="AX154" i="13"/>
  <c r="AY153" i="13"/>
  <c r="AX153" i="13"/>
  <c r="AV153" i="13"/>
  <c r="AV154" i="13" s="1"/>
  <c r="AV155" i="13" s="1"/>
  <c r="AV156" i="13" s="1"/>
  <c r="AV157" i="13" s="1"/>
  <c r="AV158" i="13" s="1"/>
  <c r="AV159" i="13" s="1"/>
  <c r="AV160" i="13" s="1"/>
  <c r="AV161" i="13" s="1"/>
  <c r="AV162" i="13" s="1"/>
  <c r="AV163" i="13" s="1"/>
  <c r="AV164" i="13" s="1"/>
  <c r="AV165" i="13" s="1"/>
  <c r="AV166" i="13" s="1"/>
  <c r="AV167" i="13" s="1"/>
  <c r="AV168" i="13" s="1"/>
  <c r="AV169" i="13" s="1"/>
  <c r="AV170" i="13" s="1"/>
  <c r="AV171" i="13" s="1"/>
  <c r="AV172" i="13" s="1"/>
  <c r="AV173" i="13" s="1"/>
  <c r="AV174" i="13" s="1"/>
  <c r="AV175" i="13" s="1"/>
  <c r="AV176" i="13" s="1"/>
  <c r="AV177" i="13" s="1"/>
  <c r="AV178" i="13" s="1"/>
  <c r="AV179" i="13" s="1"/>
  <c r="AV180" i="13" s="1"/>
  <c r="AV181" i="13" s="1"/>
  <c r="AV182" i="13" s="1"/>
  <c r="AV183" i="13" s="1"/>
  <c r="AV184" i="13" s="1"/>
  <c r="AV185" i="13" s="1"/>
  <c r="AV186" i="13" s="1"/>
  <c r="AV187" i="13" s="1"/>
  <c r="AV188" i="13" s="1"/>
  <c r="AT153" i="13"/>
  <c r="AU153" i="13" s="1"/>
  <c r="AU154" i="13" s="1"/>
  <c r="AY152" i="13"/>
  <c r="AY151" i="13"/>
  <c r="AX151" i="13"/>
  <c r="AY150" i="13"/>
  <c r="AX150" i="13"/>
  <c r="AY149" i="13"/>
  <c r="AX149" i="13"/>
  <c r="AY148" i="13"/>
  <c r="AX148" i="13"/>
  <c r="AY147" i="13"/>
  <c r="AX147" i="13"/>
  <c r="AY146" i="13"/>
  <c r="AX146" i="13"/>
  <c r="AY145" i="13"/>
  <c r="AX145" i="13"/>
  <c r="AY144" i="13"/>
  <c r="AX144" i="13"/>
  <c r="AY143" i="13"/>
  <c r="AX143" i="13"/>
  <c r="AY142" i="13"/>
  <c r="AX142" i="13"/>
  <c r="AY141" i="13"/>
  <c r="AX141" i="13"/>
  <c r="AY140" i="13"/>
  <c r="AX140" i="13"/>
  <c r="AY139" i="13"/>
  <c r="AX139" i="13"/>
  <c r="AY138" i="13"/>
  <c r="AX138" i="13"/>
  <c r="AY137" i="13"/>
  <c r="AX137" i="13"/>
  <c r="AY136" i="13"/>
  <c r="AX136" i="13"/>
  <c r="AY135" i="13"/>
  <c r="AX135" i="13"/>
  <c r="AY134" i="13"/>
  <c r="AX134" i="13"/>
  <c r="AY133" i="13"/>
  <c r="AX133" i="13"/>
  <c r="AY132" i="13"/>
  <c r="AX132" i="13"/>
  <c r="AY131" i="13"/>
  <c r="AX131" i="13"/>
  <c r="AY130" i="13"/>
  <c r="AX130" i="13"/>
  <c r="AY129" i="13"/>
  <c r="AX129" i="13"/>
  <c r="AY128" i="13"/>
  <c r="AX128" i="13"/>
  <c r="AY127" i="13"/>
  <c r="AX127" i="13"/>
  <c r="AY126" i="13"/>
  <c r="AX126" i="13"/>
  <c r="AY125" i="13"/>
  <c r="AX125" i="13"/>
  <c r="AY124" i="13"/>
  <c r="AX124" i="13"/>
  <c r="AY123" i="13"/>
  <c r="AX123" i="13"/>
  <c r="AY122" i="13"/>
  <c r="AX122" i="13"/>
  <c r="AY121" i="13"/>
  <c r="AX121" i="13"/>
  <c r="AY120" i="13"/>
  <c r="AX120" i="13"/>
  <c r="AY119" i="13"/>
  <c r="AX119" i="13"/>
  <c r="AY118" i="13"/>
  <c r="AX118" i="13"/>
  <c r="AY117" i="13"/>
  <c r="AX117" i="13"/>
  <c r="AV117" i="13"/>
  <c r="AV118" i="13" s="1"/>
  <c r="AV119" i="13" s="1"/>
  <c r="AV120" i="13" s="1"/>
  <c r="AV121" i="13" s="1"/>
  <c r="AV122" i="13" s="1"/>
  <c r="AV123" i="13" s="1"/>
  <c r="AV124" i="13" s="1"/>
  <c r="AV125" i="13" s="1"/>
  <c r="AV126" i="13" s="1"/>
  <c r="AV127" i="13" s="1"/>
  <c r="AV128" i="13" s="1"/>
  <c r="AV129" i="13" s="1"/>
  <c r="AV130" i="13" s="1"/>
  <c r="AV131" i="13" s="1"/>
  <c r="AV132" i="13" s="1"/>
  <c r="AV133" i="13" s="1"/>
  <c r="AV134" i="13" s="1"/>
  <c r="AV135" i="13" s="1"/>
  <c r="AV136" i="13" s="1"/>
  <c r="AV137" i="13" s="1"/>
  <c r="AV138" i="13" s="1"/>
  <c r="AV139" i="13" s="1"/>
  <c r="AV140" i="13" s="1"/>
  <c r="AV141" i="13" s="1"/>
  <c r="AV142" i="13" s="1"/>
  <c r="AV143" i="13" s="1"/>
  <c r="AV144" i="13" s="1"/>
  <c r="AV145" i="13" s="1"/>
  <c r="AV146" i="13" s="1"/>
  <c r="AV147" i="13" s="1"/>
  <c r="AV148" i="13" s="1"/>
  <c r="AV149" i="13" s="1"/>
  <c r="AV150" i="13" s="1"/>
  <c r="AV151" i="13" s="1"/>
  <c r="AV152" i="13" s="1"/>
  <c r="AT117" i="13"/>
  <c r="AU117" i="13" s="1"/>
  <c r="AY116" i="13"/>
  <c r="AY115" i="13"/>
  <c r="AX115" i="13"/>
  <c r="AY114" i="13"/>
  <c r="AX114" i="13"/>
  <c r="AY113" i="13"/>
  <c r="AX113" i="13"/>
  <c r="AY112" i="13"/>
  <c r="AX112" i="13"/>
  <c r="AY111" i="13"/>
  <c r="AX111" i="13"/>
  <c r="AY110" i="13"/>
  <c r="AX110" i="13"/>
  <c r="AY109" i="13"/>
  <c r="AX109" i="13"/>
  <c r="AY108" i="13"/>
  <c r="AX108" i="13"/>
  <c r="AY107" i="13"/>
  <c r="AX107" i="13"/>
  <c r="AY106" i="13"/>
  <c r="AX106" i="13"/>
  <c r="AY105" i="13"/>
  <c r="AX105" i="13"/>
  <c r="AY104" i="13"/>
  <c r="AX104" i="13"/>
  <c r="AY103" i="13"/>
  <c r="AX103" i="13"/>
  <c r="AY102" i="13"/>
  <c r="AX102" i="13"/>
  <c r="AY101" i="13"/>
  <c r="AX101" i="13"/>
  <c r="AY100" i="13"/>
  <c r="AX100" i="13"/>
  <c r="AY99" i="13"/>
  <c r="AX99" i="13"/>
  <c r="AY98" i="13"/>
  <c r="AX98" i="13"/>
  <c r="AY97" i="13"/>
  <c r="AX97" i="13"/>
  <c r="AY96" i="13"/>
  <c r="AX96" i="13"/>
  <c r="AY95" i="13"/>
  <c r="AX95" i="13"/>
  <c r="AY94" i="13"/>
  <c r="AX94" i="13"/>
  <c r="AY93" i="13"/>
  <c r="AX93" i="13"/>
  <c r="AY92" i="13"/>
  <c r="AX92" i="13"/>
  <c r="AY91" i="13"/>
  <c r="AX91" i="13"/>
  <c r="AY90" i="13"/>
  <c r="AX90" i="13"/>
  <c r="AY89" i="13"/>
  <c r="AX89" i="13"/>
  <c r="AY88" i="13"/>
  <c r="AX88" i="13"/>
  <c r="AY87" i="13"/>
  <c r="AX87" i="13"/>
  <c r="AY86" i="13"/>
  <c r="AX86" i="13"/>
  <c r="AY85" i="13"/>
  <c r="AX85" i="13"/>
  <c r="AY84" i="13"/>
  <c r="AX84" i="13"/>
  <c r="AY83" i="13"/>
  <c r="AX83" i="13"/>
  <c r="AY82" i="13"/>
  <c r="AX82" i="13"/>
  <c r="AY81" i="13"/>
  <c r="AX81" i="13"/>
  <c r="AV81" i="13"/>
  <c r="AV82" i="13" s="1"/>
  <c r="AV83" i="13" s="1"/>
  <c r="AV84" i="13" s="1"/>
  <c r="AV85" i="13" s="1"/>
  <c r="AV86" i="13" s="1"/>
  <c r="AV87" i="13" s="1"/>
  <c r="AV88" i="13" s="1"/>
  <c r="AV89" i="13" s="1"/>
  <c r="AV90" i="13" s="1"/>
  <c r="AV91" i="13" s="1"/>
  <c r="AV92" i="13" s="1"/>
  <c r="AV93" i="13" s="1"/>
  <c r="AV94" i="13" s="1"/>
  <c r="AV95" i="13" s="1"/>
  <c r="AV96" i="13" s="1"/>
  <c r="AV97" i="13" s="1"/>
  <c r="AV98" i="13" s="1"/>
  <c r="AV99" i="13" s="1"/>
  <c r="AV100" i="13" s="1"/>
  <c r="AV101" i="13" s="1"/>
  <c r="AV102" i="13" s="1"/>
  <c r="AV103" i="13" s="1"/>
  <c r="AV104" i="13" s="1"/>
  <c r="AV105" i="13" s="1"/>
  <c r="AV106" i="13" s="1"/>
  <c r="AV107" i="13" s="1"/>
  <c r="AV108" i="13" s="1"/>
  <c r="AV109" i="13" s="1"/>
  <c r="AV110" i="13" s="1"/>
  <c r="AV111" i="13" s="1"/>
  <c r="AV112" i="13" s="1"/>
  <c r="AV113" i="13" s="1"/>
  <c r="AV114" i="13" s="1"/>
  <c r="AV115" i="13" s="1"/>
  <c r="AV116" i="13" s="1"/>
  <c r="AT81" i="13"/>
  <c r="AU81" i="13" s="1"/>
  <c r="AU82" i="13" s="1"/>
  <c r="AT45" i="13"/>
  <c r="AU45" i="13" s="1"/>
  <c r="AU46" i="13" s="1"/>
  <c r="AY80" i="13"/>
  <c r="AY79" i="13"/>
  <c r="AX79" i="13"/>
  <c r="AY78" i="13"/>
  <c r="AX78" i="13"/>
  <c r="AY77" i="13"/>
  <c r="AX77" i="13"/>
  <c r="AY76" i="13"/>
  <c r="AX76" i="13"/>
  <c r="AY75" i="13"/>
  <c r="AX75" i="13"/>
  <c r="AY74" i="13"/>
  <c r="AX74" i="13"/>
  <c r="AY73" i="13"/>
  <c r="AX73" i="13"/>
  <c r="AY72" i="13"/>
  <c r="AX72" i="13"/>
  <c r="AY71" i="13"/>
  <c r="AX71" i="13"/>
  <c r="AY70" i="13"/>
  <c r="AX70" i="13"/>
  <c r="AY69" i="13"/>
  <c r="AX69" i="13"/>
  <c r="AY68" i="13"/>
  <c r="AX68" i="13"/>
  <c r="AY67" i="13"/>
  <c r="AX67" i="13"/>
  <c r="AY66" i="13"/>
  <c r="AX66" i="13"/>
  <c r="AY65" i="13"/>
  <c r="AX65" i="13"/>
  <c r="AY64" i="13"/>
  <c r="AX64" i="13"/>
  <c r="AY63" i="13"/>
  <c r="AX63" i="13"/>
  <c r="AY62" i="13"/>
  <c r="AX62" i="13"/>
  <c r="AY61" i="13"/>
  <c r="AX61" i="13"/>
  <c r="AY60" i="13"/>
  <c r="AX60" i="13"/>
  <c r="AY59" i="13"/>
  <c r="AX59" i="13"/>
  <c r="AY58" i="13"/>
  <c r="AX58" i="13"/>
  <c r="AY57" i="13"/>
  <c r="AX57" i="13"/>
  <c r="AY56" i="13"/>
  <c r="AX56" i="13"/>
  <c r="AY55" i="13"/>
  <c r="AX55" i="13"/>
  <c r="AY54" i="13"/>
  <c r="AX54" i="13"/>
  <c r="AY53" i="13"/>
  <c r="AX53" i="13"/>
  <c r="AY52" i="13"/>
  <c r="AX52" i="13"/>
  <c r="AY51" i="13"/>
  <c r="AX51" i="13"/>
  <c r="AY50" i="13"/>
  <c r="AX50" i="13"/>
  <c r="AY49" i="13"/>
  <c r="AX49" i="13"/>
  <c r="AY48" i="13"/>
  <c r="AX48" i="13"/>
  <c r="AY47" i="13"/>
  <c r="AX47" i="13"/>
  <c r="AY46" i="13"/>
  <c r="AX46" i="13"/>
  <c r="AY45" i="13"/>
  <c r="AX45" i="13"/>
  <c r="AV45" i="13"/>
  <c r="AV46" i="13" s="1"/>
  <c r="AV47" i="13" s="1"/>
  <c r="AV48" i="13" s="1"/>
  <c r="AV49" i="13" s="1"/>
  <c r="AV50" i="13" s="1"/>
  <c r="AV51" i="13" s="1"/>
  <c r="AV52" i="13" s="1"/>
  <c r="AV53" i="13" s="1"/>
  <c r="AV54" i="13" s="1"/>
  <c r="AV55" i="13" s="1"/>
  <c r="AV56" i="13" s="1"/>
  <c r="AV57" i="13" s="1"/>
  <c r="AV58" i="13" s="1"/>
  <c r="AV59" i="13" s="1"/>
  <c r="AV60" i="13" s="1"/>
  <c r="AV61" i="13" s="1"/>
  <c r="AV62" i="13" s="1"/>
  <c r="AV63" i="13" s="1"/>
  <c r="AV64" i="13" s="1"/>
  <c r="AV65" i="13" s="1"/>
  <c r="AV66" i="13" s="1"/>
  <c r="AV67" i="13" s="1"/>
  <c r="AV68" i="13" s="1"/>
  <c r="AV69" i="13" s="1"/>
  <c r="AV70" i="13" s="1"/>
  <c r="AV71" i="13" s="1"/>
  <c r="AV72" i="13" s="1"/>
  <c r="AV73" i="13" s="1"/>
  <c r="AV74" i="13" s="1"/>
  <c r="AV75" i="13" s="1"/>
  <c r="AV76" i="13" s="1"/>
  <c r="AV77" i="13" s="1"/>
  <c r="AV78" i="13" s="1"/>
  <c r="AV79" i="13" s="1"/>
  <c r="AV80" i="13" s="1"/>
  <c r="AV9" i="13"/>
  <c r="AV10" i="13" s="1"/>
  <c r="AV11" i="13" s="1"/>
  <c r="AV12" i="13" s="1"/>
  <c r="AV13" i="13" s="1"/>
  <c r="AV14" i="13" s="1"/>
  <c r="AV15" i="13" s="1"/>
  <c r="AV16" i="13" s="1"/>
  <c r="AV17" i="13" s="1"/>
  <c r="AV18" i="13" s="1"/>
  <c r="AV19" i="13" s="1"/>
  <c r="AV20" i="13" s="1"/>
  <c r="AV21" i="13" s="1"/>
  <c r="AV22" i="13" s="1"/>
  <c r="AV23" i="13" s="1"/>
  <c r="AV24" i="13" s="1"/>
  <c r="AV25" i="13" s="1"/>
  <c r="AV26" i="13" s="1"/>
  <c r="AV27" i="13" s="1"/>
  <c r="AV28" i="13" s="1"/>
  <c r="AV29" i="13" s="1"/>
  <c r="AV30" i="13" s="1"/>
  <c r="AV31" i="13" s="1"/>
  <c r="AV32" i="13" s="1"/>
  <c r="AV33" i="13" s="1"/>
  <c r="AV34" i="13" s="1"/>
  <c r="AV35" i="13" s="1"/>
  <c r="AV36" i="13" s="1"/>
  <c r="AV37" i="13" s="1"/>
  <c r="AV38" i="13" s="1"/>
  <c r="AV39" i="13" s="1"/>
  <c r="AV40" i="13" s="1"/>
  <c r="AV41" i="13" s="1"/>
  <c r="AV42" i="13" s="1"/>
  <c r="AV43" i="13" s="1"/>
  <c r="AV44" i="13" s="1"/>
  <c r="AT9" i="13"/>
  <c r="AU9" i="13" s="1"/>
  <c r="AU10" i="13" s="1"/>
  <c r="AU11" i="13" s="1"/>
  <c r="AU12" i="13" s="1"/>
  <c r="AU13" i="13" s="1"/>
  <c r="AU14" i="13" s="1"/>
  <c r="AU15" i="13" s="1"/>
  <c r="AU16" i="13" s="1"/>
  <c r="AU17" i="13" s="1"/>
  <c r="AU18" i="13" s="1"/>
  <c r="AU19" i="13" s="1"/>
  <c r="AU20" i="13" s="1"/>
  <c r="AU21" i="13" s="1"/>
  <c r="AU22" i="13" s="1"/>
  <c r="AU23" i="13" s="1"/>
  <c r="AU24" i="13" s="1"/>
  <c r="AU25" i="13" s="1"/>
  <c r="AU26" i="13" s="1"/>
  <c r="AU27" i="13" s="1"/>
  <c r="AU28" i="13" s="1"/>
  <c r="AU29" i="13" s="1"/>
  <c r="AU30" i="13" s="1"/>
  <c r="AU31" i="13" s="1"/>
  <c r="AU32" i="13" s="1"/>
  <c r="AU33" i="13" s="1"/>
  <c r="AU34" i="13" s="1"/>
  <c r="AU35" i="13" s="1"/>
  <c r="AU36" i="13" s="1"/>
  <c r="AU37" i="13" s="1"/>
  <c r="AU38" i="13" s="1"/>
  <c r="AU39" i="13" s="1"/>
  <c r="AU40" i="13" s="1"/>
  <c r="AU41" i="13" s="1"/>
  <c r="AU42" i="13" s="1"/>
  <c r="AU43" i="13" s="1"/>
  <c r="AU44" i="13" s="1"/>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AX14" i="13"/>
  <c r="AX13" i="13"/>
  <c r="AX12" i="13"/>
  <c r="AX11" i="13"/>
  <c r="AX10" i="13"/>
  <c r="AX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K68" i="36"/>
  <c r="K66" i="36"/>
  <c r="K64" i="36"/>
  <c r="K62" i="36"/>
  <c r="K60" i="36"/>
  <c r="K58" i="36"/>
  <c r="K56" i="36"/>
  <c r="K54" i="36"/>
  <c r="K52" i="36"/>
  <c r="K48" i="36"/>
  <c r="K46" i="36"/>
  <c r="K44" i="36"/>
  <c r="K42" i="36"/>
  <c r="K40" i="36"/>
  <c r="K38" i="36"/>
  <c r="K36" i="36"/>
  <c r="K34" i="36"/>
  <c r="K32" i="36"/>
  <c r="K24" i="36"/>
  <c r="K22" i="36"/>
  <c r="K20" i="36"/>
  <c r="K15" i="36"/>
  <c r="K13" i="36"/>
  <c r="AW1498" i="14"/>
  <c r="AW6" i="14"/>
  <c r="AW5" i="14"/>
  <c r="AW1056" i="13"/>
  <c r="AW7" i="13"/>
  <c r="AW5" i="13"/>
  <c r="R59" i="43"/>
  <c r="R57" i="43"/>
  <c r="R55" i="43"/>
  <c r="R51" i="43"/>
  <c r="R49" i="43"/>
  <c r="R47" i="43"/>
  <c r="R45" i="43"/>
  <c r="R43" i="43"/>
  <c r="R41" i="43"/>
  <c r="R39" i="43"/>
  <c r="R37" i="43"/>
  <c r="R31" i="43"/>
  <c r="R29" i="43"/>
  <c r="R27" i="43"/>
  <c r="R25" i="43"/>
  <c r="R21" i="43"/>
  <c r="R19" i="43"/>
  <c r="R15" i="43"/>
  <c r="R5" i="43"/>
  <c r="O120" i="35"/>
  <c r="O118" i="35"/>
  <c r="O116" i="35"/>
  <c r="O114" i="35"/>
  <c r="O112" i="35"/>
  <c r="O108" i="35"/>
  <c r="O102" i="35"/>
  <c r="O96" i="35"/>
  <c r="O94" i="35"/>
  <c r="O90" i="35"/>
  <c r="O87" i="35"/>
  <c r="O86" i="35"/>
  <c r="O85" i="35"/>
  <c r="O84" i="35"/>
  <c r="O82" i="35"/>
  <c r="O80" i="35"/>
  <c r="O78" i="35"/>
  <c r="O76" i="35"/>
  <c r="O74" i="35"/>
  <c r="O72" i="35"/>
  <c r="O70" i="35"/>
  <c r="O68" i="35"/>
  <c r="O66" i="35"/>
  <c r="O61" i="35"/>
  <c r="O57" i="35"/>
  <c r="O55" i="35"/>
  <c r="O53" i="35"/>
  <c r="O51" i="35"/>
  <c r="O49" i="35"/>
  <c r="O48" i="35"/>
  <c r="O47" i="35"/>
  <c r="O46" i="35"/>
  <c r="O45" i="35"/>
  <c r="O44" i="35"/>
  <c r="O43" i="35"/>
  <c r="O42" i="35"/>
  <c r="O41" i="35"/>
  <c r="O40" i="35"/>
  <c r="O39" i="35"/>
  <c r="O38" i="35"/>
  <c r="O37" i="35"/>
  <c r="O36" i="35"/>
  <c r="O35" i="35"/>
  <c r="O34" i="35"/>
  <c r="O33" i="35"/>
  <c r="O32" i="35"/>
  <c r="O31" i="35"/>
  <c r="O30" i="35"/>
  <c r="O24" i="35"/>
  <c r="O22" i="35"/>
  <c r="O20" i="35"/>
  <c r="O16" i="35"/>
  <c r="O14" i="35"/>
  <c r="O12" i="35"/>
  <c r="O8" i="35"/>
  <c r="O5" i="35"/>
  <c r="L18" i="12"/>
  <c r="L17" i="12"/>
  <c r="L16" i="12"/>
  <c r="L9" i="12"/>
  <c r="L8" i="12"/>
  <c r="Q141" i="60"/>
  <c r="Q113" i="60"/>
  <c r="Q90" i="60"/>
  <c r="Q84" i="60"/>
  <c r="Q74" i="60"/>
  <c r="Q48" i="60"/>
  <c r="Q47" i="60"/>
  <c r="Q46" i="60"/>
  <c r="Q44" i="60"/>
  <c r="Q43" i="60"/>
  <c r="Q38" i="60"/>
  <c r="Q37" i="60"/>
  <c r="Q33" i="60"/>
  <c r="Q32" i="60"/>
  <c r="Q30" i="60"/>
  <c r="Q27" i="60"/>
  <c r="Q26" i="60"/>
  <c r="Q9" i="60"/>
  <c r="Q8" i="60"/>
  <c r="Q7" i="60"/>
  <c r="Q6" i="60"/>
  <c r="L268" i="61"/>
  <c r="L267" i="61"/>
  <c r="L266" i="61"/>
  <c r="L265" i="61"/>
  <c r="L262" i="61"/>
  <c r="L261" i="61"/>
  <c r="L260" i="61"/>
  <c r="L259" i="61"/>
  <c r="L258" i="61"/>
  <c r="L257" i="61"/>
  <c r="L214" i="61"/>
  <c r="L213" i="61"/>
  <c r="L212" i="61"/>
  <c r="L211" i="61"/>
  <c r="L210" i="61"/>
  <c r="L209" i="61"/>
  <c r="L208" i="61"/>
  <c r="L206" i="61"/>
  <c r="L205" i="61"/>
  <c r="L204" i="61"/>
  <c r="L203" i="61"/>
  <c r="L202" i="61"/>
  <c r="L201" i="61"/>
  <c r="L199" i="61"/>
  <c r="L198" i="61"/>
  <c r="L197" i="61"/>
  <c r="L196" i="61"/>
  <c r="L194" i="61"/>
  <c r="L193" i="61"/>
  <c r="L192" i="61"/>
  <c r="L191" i="61"/>
  <c r="L190" i="61"/>
  <c r="L189" i="61"/>
  <c r="L188" i="61"/>
  <c r="L187" i="61"/>
  <c r="L186" i="61"/>
  <c r="L185" i="61"/>
  <c r="L184" i="61"/>
  <c r="L183" i="61"/>
  <c r="L182" i="61"/>
  <c r="L181" i="61"/>
  <c r="L179" i="61"/>
  <c r="L178" i="61"/>
  <c r="L177" i="61"/>
  <c r="L176" i="61"/>
  <c r="L175" i="61"/>
  <c r="L174" i="61"/>
  <c r="L172" i="61"/>
  <c r="L171" i="61"/>
  <c r="L170" i="61"/>
  <c r="L169" i="61"/>
  <c r="L168" i="61"/>
  <c r="L167" i="61"/>
  <c r="L163" i="61"/>
  <c r="L162" i="61"/>
  <c r="L161" i="61"/>
  <c r="L160" i="61"/>
  <c r="L159" i="61"/>
  <c r="L158" i="61"/>
  <c r="L157" i="61"/>
  <c r="L155" i="61"/>
  <c r="L144" i="61"/>
  <c r="L143" i="61"/>
  <c r="L141" i="61"/>
  <c r="L130" i="61"/>
  <c r="L129" i="61"/>
  <c r="L116" i="61"/>
  <c r="L115" i="61"/>
  <c r="L113" i="61"/>
  <c r="L102" i="61"/>
  <c r="L101" i="61"/>
  <c r="L99" i="61"/>
  <c r="L85" i="61"/>
  <c r="L69" i="61"/>
  <c r="L68" i="61"/>
  <c r="L67" i="61"/>
  <c r="L66" i="61"/>
  <c r="L65" i="61"/>
  <c r="L64" i="61"/>
  <c r="L62" i="61"/>
  <c r="L61" i="61"/>
  <c r="L60" i="61"/>
  <c r="L58" i="61"/>
  <c r="L57" i="61"/>
  <c r="L56" i="61"/>
  <c r="L55" i="61"/>
  <c r="L54" i="61"/>
  <c r="L51" i="61"/>
  <c r="L50" i="61"/>
  <c r="L49" i="61"/>
  <c r="L48" i="61"/>
  <c r="L41" i="61"/>
  <c r="L40" i="61"/>
  <c r="L39" i="61"/>
  <c r="L38" i="61"/>
  <c r="L35" i="61"/>
  <c r="L34" i="61"/>
  <c r="L33" i="61"/>
  <c r="L32" i="61"/>
  <c r="L30" i="61"/>
  <c r="L29" i="61"/>
  <c r="L28" i="61"/>
  <c r="L24" i="61"/>
  <c r="L23" i="61"/>
  <c r="L22" i="61"/>
  <c r="L21" i="61"/>
  <c r="L20" i="61"/>
  <c r="L19" i="61"/>
  <c r="L18" i="61"/>
  <c r="L17" i="61"/>
  <c r="L16" i="61"/>
  <c r="L13" i="61"/>
  <c r="L12" i="61"/>
  <c r="L11" i="61"/>
  <c r="L10" i="61"/>
  <c r="L9" i="61"/>
  <c r="L8" i="61"/>
  <c r="Y36" i="61" s="1"/>
  <c r="K131" i="58"/>
  <c r="K130" i="58"/>
  <c r="K125" i="58"/>
  <c r="K124" i="58"/>
  <c r="K123" i="58"/>
  <c r="K122" i="58"/>
  <c r="K120" i="58"/>
  <c r="K119" i="58"/>
  <c r="K118" i="58"/>
  <c r="K117" i="58"/>
  <c r="K116" i="58"/>
  <c r="K115" i="58"/>
  <c r="K114" i="58"/>
  <c r="K113" i="58"/>
  <c r="K110" i="58"/>
  <c r="K109" i="58"/>
  <c r="K108" i="58"/>
  <c r="K107" i="58"/>
  <c r="K106" i="58"/>
  <c r="K105" i="58"/>
  <c r="K104" i="58"/>
  <c r="K103" i="58"/>
  <c r="K102" i="58"/>
  <c r="K101" i="58"/>
  <c r="K100" i="58"/>
  <c r="K99" i="58"/>
  <c r="K98" i="58"/>
  <c r="K97" i="58"/>
  <c r="K96" i="58"/>
  <c r="K95" i="58"/>
  <c r="K94" i="58"/>
  <c r="K93" i="58"/>
  <c r="K82" i="58"/>
  <c r="K81" i="58"/>
  <c r="K80" i="58"/>
  <c r="K68" i="58"/>
  <c r="K67" i="58"/>
  <c r="K66" i="58"/>
  <c r="K55" i="58"/>
  <c r="K54" i="58"/>
  <c r="K51" i="58"/>
  <c r="K50" i="58"/>
  <c r="K49" i="58"/>
  <c r="K46" i="58"/>
  <c r="K43" i="58"/>
  <c r="K42" i="58"/>
  <c r="K41" i="58"/>
  <c r="K29" i="58"/>
  <c r="K28" i="58"/>
  <c r="K27" i="58"/>
  <c r="K26" i="58"/>
  <c r="K25" i="58"/>
  <c r="K24" i="58"/>
  <c r="K23" i="58"/>
  <c r="K22" i="58"/>
  <c r="K16" i="58"/>
  <c r="K15" i="58"/>
  <c r="K14" i="58"/>
  <c r="K13" i="58"/>
  <c r="K12" i="58"/>
  <c r="K11" i="58"/>
  <c r="X79" i="58"/>
  <c r="K10" i="58"/>
  <c r="X52" i="58" s="1"/>
  <c r="O143" i="62"/>
  <c r="O141" i="62"/>
  <c r="O137" i="62"/>
  <c r="O133" i="62"/>
  <c r="O131" i="62"/>
  <c r="O127" i="62"/>
  <c r="O120" i="62"/>
  <c r="O118" i="62"/>
  <c r="O116" i="62"/>
  <c r="O114" i="62"/>
  <c r="O112" i="62"/>
  <c r="O110" i="62"/>
  <c r="O106" i="62"/>
  <c r="O102" i="62"/>
  <c r="O98" i="62"/>
  <c r="O96" i="62"/>
  <c r="O92" i="62"/>
  <c r="O90" i="62"/>
  <c r="O88" i="62"/>
  <c r="O86" i="62"/>
  <c r="O82" i="62"/>
  <c r="O80" i="62"/>
  <c r="O76" i="62"/>
  <c r="O72" i="62"/>
  <c r="O70" i="62"/>
  <c r="O66" i="62"/>
  <c r="O62" i="62"/>
  <c r="O58" i="62"/>
  <c r="O56" i="62"/>
  <c r="O54" i="62"/>
  <c r="O51" i="62"/>
  <c r="O46" i="62"/>
  <c r="O42" i="62"/>
  <c r="O40" i="62"/>
  <c r="O35" i="62"/>
  <c r="O33" i="62"/>
  <c r="O31" i="62"/>
  <c r="O29" i="62"/>
  <c r="O27" i="62"/>
  <c r="O20" i="62"/>
  <c r="S160" i="64"/>
  <c r="S157" i="64"/>
  <c r="S155" i="64"/>
  <c r="S153" i="64"/>
  <c r="S149" i="64"/>
  <c r="S147" i="64"/>
  <c r="S144" i="64"/>
  <c r="S142" i="64"/>
  <c r="S140" i="64"/>
  <c r="S138" i="64"/>
  <c r="S136" i="64"/>
  <c r="S122" i="64"/>
  <c r="S121" i="64"/>
  <c r="S120" i="64"/>
  <c r="S115" i="64"/>
  <c r="S113" i="64"/>
  <c r="S112" i="64"/>
  <c r="S111" i="64"/>
  <c r="S110" i="64"/>
  <c r="S109" i="64"/>
  <c r="S108" i="64"/>
  <c r="S107" i="64"/>
  <c r="S106" i="64"/>
  <c r="S104" i="64"/>
  <c r="S103" i="64"/>
  <c r="S102" i="64"/>
  <c r="S101" i="64"/>
  <c r="S99" i="64"/>
  <c r="S98" i="64"/>
  <c r="S97" i="64"/>
  <c r="S92" i="64"/>
  <c r="S91" i="64"/>
  <c r="S90" i="64"/>
  <c r="S89" i="64"/>
  <c r="S88" i="64"/>
  <c r="S87" i="64"/>
  <c r="S86" i="64"/>
  <c r="S85" i="64"/>
  <c r="S28" i="64"/>
  <c r="S27" i="64"/>
  <c r="S26" i="64"/>
  <c r="S25" i="64"/>
  <c r="S24" i="64"/>
  <c r="S23" i="64"/>
  <c r="S22" i="64"/>
  <c r="S21" i="64"/>
  <c r="S20" i="64"/>
  <c r="S19" i="64"/>
  <c r="S18" i="64"/>
  <c r="S17" i="64"/>
  <c r="S16" i="64"/>
  <c r="S15" i="64"/>
  <c r="S14" i="64"/>
  <c r="S13" i="64"/>
  <c r="S8" i="64"/>
  <c r="T79" i="17"/>
  <c r="T75" i="17"/>
  <c r="T71" i="17"/>
  <c r="T69" i="17"/>
  <c r="T67" i="17"/>
  <c r="T65" i="17"/>
  <c r="T61" i="17"/>
  <c r="T59" i="17"/>
  <c r="T57" i="17"/>
  <c r="T53" i="17"/>
  <c r="T51" i="17"/>
  <c r="T47" i="17"/>
  <c r="T44" i="17"/>
  <c r="T33" i="17"/>
  <c r="T31" i="17"/>
  <c r="T29" i="17"/>
  <c r="T27" i="17"/>
  <c r="T25" i="17"/>
  <c r="T23" i="17"/>
  <c r="T21" i="17"/>
  <c r="T13" i="17"/>
  <c r="T9" i="17"/>
  <c r="T7" i="17"/>
  <c r="T5" i="17"/>
  <c r="N103" i="1"/>
  <c r="N101" i="1"/>
  <c r="N99" i="1"/>
  <c r="N97" i="1"/>
  <c r="N91" i="1"/>
  <c r="N89" i="1"/>
  <c r="N86" i="1"/>
  <c r="N84" i="1"/>
  <c r="N41" i="1"/>
  <c r="N39" i="1"/>
  <c r="N37" i="1"/>
  <c r="N35" i="1"/>
  <c r="N33" i="1"/>
  <c r="N31" i="1"/>
  <c r="N29" i="1"/>
  <c r="N27" i="1"/>
  <c r="N23" i="1"/>
  <c r="N19" i="1"/>
  <c r="N17" i="1"/>
  <c r="N15" i="1"/>
  <c r="N13" i="1"/>
  <c r="N11" i="1"/>
  <c r="N9" i="1"/>
  <c r="N7" i="1"/>
  <c r="AD148" i="60" l="1"/>
  <c r="AD145" i="60"/>
  <c r="AD147" i="60"/>
  <c r="AD146" i="60"/>
  <c r="AD143" i="60"/>
  <c r="AD144" i="60"/>
  <c r="AD120" i="60"/>
  <c r="AD132" i="60"/>
  <c r="AD123" i="60"/>
  <c r="AD136" i="60"/>
  <c r="AD127" i="60"/>
  <c r="AD129" i="60"/>
  <c r="AD139" i="60"/>
  <c r="AD130" i="60"/>
  <c r="AD121" i="60"/>
  <c r="AD133" i="60"/>
  <c r="AD124" i="60"/>
  <c r="AD119" i="60"/>
  <c r="AD140" i="60"/>
  <c r="AD131" i="60"/>
  <c r="AD122" i="60"/>
  <c r="AD138" i="60"/>
  <c r="AD137" i="60"/>
  <c r="AD128" i="60"/>
  <c r="AD135" i="60"/>
  <c r="AD125" i="60"/>
  <c r="AB91" i="1"/>
  <c r="AB13" i="1"/>
  <c r="AB89" i="1"/>
  <c r="AB37" i="1"/>
  <c r="X145" i="58"/>
  <c r="AB7" i="1"/>
  <c r="AB35" i="1"/>
  <c r="AB39" i="1"/>
  <c r="AB9" i="1"/>
  <c r="AB84" i="1"/>
  <c r="AB11" i="1"/>
  <c r="AB86" i="1"/>
  <c r="AD97" i="60"/>
  <c r="AD95" i="60"/>
  <c r="AD100" i="60"/>
  <c r="AD98" i="60"/>
  <c r="AD99" i="60"/>
  <c r="AD96" i="60"/>
  <c r="X146" i="58"/>
  <c r="X48" i="58"/>
  <c r="AD187" i="60"/>
  <c r="AD183" i="60"/>
  <c r="AD184" i="60"/>
  <c r="AD185" i="60"/>
  <c r="AD186" i="60"/>
  <c r="AD182" i="60"/>
  <c r="AD70" i="60"/>
  <c r="AD71" i="60"/>
  <c r="AD72" i="60"/>
  <c r="AD68" i="60"/>
  <c r="AD69" i="60"/>
  <c r="AD175" i="60"/>
  <c r="AD171" i="60"/>
  <c r="AD172" i="60"/>
  <c r="AD173" i="60"/>
  <c r="AD174" i="60"/>
  <c r="AD170" i="60"/>
  <c r="AD161" i="60"/>
  <c r="AD162" i="60"/>
  <c r="AD158" i="60"/>
  <c r="AD163" i="60"/>
  <c r="AD159" i="60"/>
  <c r="AD160" i="60"/>
  <c r="AD112" i="60"/>
  <c r="AD108" i="60"/>
  <c r="AD109" i="60"/>
  <c r="AD110" i="60"/>
  <c r="AD111" i="60"/>
  <c r="AD107" i="60"/>
  <c r="AD87" i="60"/>
  <c r="AD88" i="60"/>
  <c r="AD89" i="60"/>
  <c r="AD85" i="60"/>
  <c r="AD86" i="60"/>
  <c r="AD59" i="60"/>
  <c r="AD60" i="60"/>
  <c r="AD58" i="60"/>
  <c r="AD61" i="60"/>
  <c r="AD57" i="60"/>
  <c r="AD52" i="60"/>
  <c r="AD53" i="60"/>
  <c r="AD51" i="60"/>
  <c r="AD54" i="60"/>
  <c r="AD50" i="60"/>
  <c r="AD45" i="60"/>
  <c r="L228" i="61"/>
  <c r="Q228" i="61" s="1"/>
  <c r="L227" i="61"/>
  <c r="Q227" i="61" s="1"/>
  <c r="L87" i="61"/>
  <c r="Q87" i="61" s="1"/>
  <c r="L72" i="61"/>
  <c r="Q72" i="61" s="1"/>
  <c r="L73" i="61"/>
  <c r="Q73" i="61" s="1"/>
  <c r="AB112" i="62"/>
  <c r="AW1353" i="14"/>
  <c r="AB57" i="35"/>
  <c r="AF26" i="64"/>
  <c r="AB120" i="35"/>
  <c r="AF121" i="64"/>
  <c r="AF27" i="64"/>
  <c r="AB133" i="62"/>
  <c r="Y11" i="61"/>
  <c r="AF122" i="64"/>
  <c r="Y10" i="61"/>
  <c r="AF90" i="64"/>
  <c r="AF92" i="64"/>
  <c r="AF89" i="64"/>
  <c r="AF91" i="64"/>
  <c r="AF98" i="64"/>
  <c r="AF99" i="64"/>
  <c r="AB116" i="62"/>
  <c r="AB131" i="62"/>
  <c r="AG69" i="17"/>
  <c r="AF97" i="64"/>
  <c r="AB110" i="62"/>
  <c r="Y163" i="61"/>
  <c r="Y16" i="12"/>
  <c r="Y17" i="12"/>
  <c r="Y18" i="12"/>
  <c r="X120" i="58"/>
  <c r="Y181" i="61"/>
  <c r="Y23" i="61"/>
  <c r="AB62" i="62"/>
  <c r="Y24" i="61"/>
  <c r="AB96" i="35"/>
  <c r="AG51" i="17"/>
  <c r="X14" i="58"/>
  <c r="Y182" i="61"/>
  <c r="Y19" i="61"/>
  <c r="Y161" i="61"/>
  <c r="Y191" i="61"/>
  <c r="AB74" i="35"/>
  <c r="AG75" i="17"/>
  <c r="Y12" i="61"/>
  <c r="Y162" i="61"/>
  <c r="AE43" i="43"/>
  <c r="AG57" i="17"/>
  <c r="Y13" i="61"/>
  <c r="Y187" i="61"/>
  <c r="Y192" i="61"/>
  <c r="AB82" i="35"/>
  <c r="AG29" i="17"/>
  <c r="AE59" i="43"/>
  <c r="AB102" i="62"/>
  <c r="X15" i="58"/>
  <c r="X119" i="58"/>
  <c r="Y188" i="61"/>
  <c r="AD113" i="60"/>
  <c r="AG9" i="17"/>
  <c r="AF115" i="64"/>
  <c r="X16" i="58"/>
  <c r="Y22" i="61"/>
  <c r="AB84" i="35"/>
  <c r="AB87" i="35"/>
  <c r="AB86" i="35"/>
  <c r="AB85" i="35"/>
  <c r="AB46" i="35"/>
  <c r="AB48" i="35"/>
  <c r="AB49" i="35"/>
  <c r="AB47" i="35"/>
  <c r="AB41" i="35"/>
  <c r="AB44" i="35"/>
  <c r="AB43" i="35"/>
  <c r="AB42" i="35"/>
  <c r="AB38" i="35"/>
  <c r="AB39" i="35"/>
  <c r="AB36" i="35"/>
  <c r="AB37" i="35"/>
  <c r="AB33" i="35"/>
  <c r="AB34" i="35"/>
  <c r="AB31" i="35"/>
  <c r="AB32" i="35"/>
  <c r="AD47" i="60"/>
  <c r="AD43" i="60"/>
  <c r="AD46" i="60"/>
  <c r="AD44" i="60"/>
  <c r="AD84" i="60"/>
  <c r="AD38" i="60"/>
  <c r="AD37" i="60"/>
  <c r="AD33" i="60"/>
  <c r="AD26" i="60"/>
  <c r="AD27" i="60"/>
  <c r="Y18" i="61"/>
  <c r="Y175" i="61"/>
  <c r="Y213" i="61"/>
  <c r="Y205" i="61"/>
  <c r="Y179" i="61"/>
  <c r="Y211" i="61"/>
  <c r="Y177" i="61"/>
  <c r="Y202" i="61"/>
  <c r="Y209" i="61"/>
  <c r="Y214" i="61"/>
  <c r="Y190" i="61"/>
  <c r="Y206" i="61"/>
  <c r="Y184" i="61"/>
  <c r="Y197" i="61"/>
  <c r="Y186" i="61"/>
  <c r="Y203" i="61"/>
  <c r="Y199" i="61"/>
  <c r="Y194" i="61"/>
  <c r="Y208" i="61"/>
  <c r="Y183" i="61"/>
  <c r="Y193" i="61"/>
  <c r="Y198" i="61"/>
  <c r="Y174" i="61"/>
  <c r="Y201" i="61"/>
  <c r="Y212" i="61"/>
  <c r="Y189" i="61"/>
  <c r="Y196" i="61"/>
  <c r="Y176" i="61"/>
  <c r="Y204" i="61"/>
  <c r="Y178" i="61"/>
  <c r="Y210" i="61"/>
  <c r="Y185" i="61"/>
  <c r="Y170" i="61"/>
  <c r="Y172" i="61"/>
  <c r="Y168" i="61"/>
  <c r="Y169" i="61"/>
  <c r="Y167" i="61"/>
  <c r="Y171" i="61"/>
  <c r="Y29" i="61"/>
  <c r="Y141" i="61"/>
  <c r="Y69" i="61"/>
  <c r="Y49" i="61"/>
  <c r="Y51" i="61"/>
  <c r="Y62" i="61"/>
  <c r="Y39" i="61"/>
  <c r="Y58" i="61"/>
  <c r="Y35" i="61"/>
  <c r="Y55" i="61"/>
  <c r="Y33" i="61"/>
  <c r="Y85" i="61"/>
  <c r="Y158" i="61"/>
  <c r="Y99" i="61"/>
  <c r="Y66" i="61"/>
  <c r="Y41" i="61"/>
  <c r="Y155" i="61"/>
  <c r="Y113" i="61"/>
  <c r="Y160" i="61"/>
  <c r="Y102" i="61"/>
  <c r="Y17" i="61"/>
  <c r="Y21" i="61"/>
  <c r="Y116" i="61"/>
  <c r="Y130" i="61"/>
  <c r="Y68" i="61"/>
  <c r="Y61" i="61"/>
  <c r="Y57" i="61"/>
  <c r="Y144" i="61"/>
  <c r="Y65" i="61"/>
  <c r="Y28" i="61"/>
  <c r="Y60" i="61"/>
  <c r="Y38" i="61"/>
  <c r="Y34" i="61"/>
  <c r="Y40" i="61"/>
  <c r="Y115" i="61"/>
  <c r="Y159" i="61"/>
  <c r="Y101" i="61"/>
  <c r="Y16" i="61"/>
  <c r="Y30" i="61"/>
  <c r="Y56" i="61"/>
  <c r="Y54" i="61"/>
  <c r="Y129" i="61"/>
  <c r="Y67" i="61"/>
  <c r="Y48" i="61"/>
  <c r="Y20" i="61"/>
  <c r="Y143" i="61"/>
  <c r="Y50" i="61"/>
  <c r="Y157" i="61"/>
  <c r="Y64" i="61"/>
  <c r="Y32" i="61"/>
  <c r="X122" i="58"/>
  <c r="X125" i="58"/>
  <c r="X130" i="58"/>
  <c r="X123" i="58"/>
  <c r="X131" i="58"/>
  <c r="X124" i="58"/>
  <c r="X116" i="58"/>
  <c r="X82" i="58"/>
  <c r="X25" i="58"/>
  <c r="X107" i="58"/>
  <c r="X50" i="58"/>
  <c r="X43" i="58"/>
  <c r="X98" i="58"/>
  <c r="X41" i="58"/>
  <c r="X113" i="58"/>
  <c r="X68" i="58"/>
  <c r="X104" i="58"/>
  <c r="X95" i="58"/>
  <c r="X28" i="58"/>
  <c r="X55" i="58"/>
  <c r="X101" i="58"/>
  <c r="X100" i="58"/>
  <c r="X42" i="58"/>
  <c r="X115" i="58"/>
  <c r="X81" i="58"/>
  <c r="X67" i="58"/>
  <c r="X106" i="58"/>
  <c r="X49" i="58"/>
  <c r="X97" i="58"/>
  <c r="X110" i="58"/>
  <c r="X54" i="58"/>
  <c r="X103" i="58"/>
  <c r="X46" i="58"/>
  <c r="X118" i="58"/>
  <c r="X94" i="58"/>
  <c r="X27" i="58"/>
  <c r="X108" i="58"/>
  <c r="X51" i="58"/>
  <c r="X99" i="58"/>
  <c r="X29" i="58"/>
  <c r="X93" i="58"/>
  <c r="X114" i="58"/>
  <c r="X80" i="58"/>
  <c r="X105" i="58"/>
  <c r="X96" i="58"/>
  <c r="X117" i="58"/>
  <c r="X109" i="58"/>
  <c r="X66" i="58"/>
  <c r="X102" i="58"/>
  <c r="X26" i="58"/>
  <c r="X24" i="58"/>
  <c r="X13" i="58"/>
  <c r="X23" i="58"/>
  <c r="X12" i="58"/>
  <c r="X22" i="58"/>
  <c r="AB53" i="35"/>
  <c r="AB55" i="35"/>
  <c r="AB78" i="35"/>
  <c r="AB80" i="35"/>
  <c r="AB102" i="35"/>
  <c r="AB114" i="35"/>
  <c r="AB108" i="35"/>
  <c r="AB118" i="35"/>
  <c r="AB116" i="35"/>
  <c r="AB112" i="35"/>
  <c r="AB110" i="35"/>
  <c r="AB76" i="35"/>
  <c r="AB68" i="35"/>
  <c r="AB70" i="35"/>
  <c r="AB66" i="35"/>
  <c r="AB72" i="35"/>
  <c r="AB61" i="35"/>
  <c r="AB51" i="35"/>
  <c r="Y9" i="12"/>
  <c r="AB22" i="35"/>
  <c r="AB16" i="35"/>
  <c r="AB24" i="35"/>
  <c r="AB20" i="35"/>
  <c r="AB8" i="35"/>
  <c r="AB12" i="35"/>
  <c r="AE39" i="43"/>
  <c r="AE41" i="43"/>
  <c r="AE33" i="43"/>
  <c r="AE37" i="43"/>
  <c r="AG23" i="17"/>
  <c r="AF110" i="64"/>
  <c r="AF112" i="64"/>
  <c r="AF111" i="64"/>
  <c r="AF113" i="64"/>
  <c r="AF106" i="64"/>
  <c r="AF108" i="64"/>
  <c r="AF107" i="64"/>
  <c r="AF109" i="64"/>
  <c r="AF101" i="64"/>
  <c r="AF103" i="64"/>
  <c r="AF102" i="64"/>
  <c r="AF104" i="64"/>
  <c r="AF21" i="64"/>
  <c r="AF23" i="64"/>
  <c r="AF20" i="64"/>
  <c r="AF22" i="64"/>
  <c r="AF88" i="64"/>
  <c r="AF87" i="64"/>
  <c r="AF24" i="64"/>
  <c r="AF28" i="64"/>
  <c r="AF86" i="64"/>
  <c r="AF25" i="64"/>
  <c r="AF85" i="64"/>
  <c r="AF14" i="64"/>
  <c r="AF17" i="64"/>
  <c r="AF15" i="64"/>
  <c r="AF18" i="64"/>
  <c r="AF16" i="64"/>
  <c r="AF19" i="64"/>
  <c r="AB92" i="62"/>
  <c r="AB96" i="62"/>
  <c r="K71" i="36"/>
  <c r="AW1389" i="14"/>
  <c r="AW1281" i="14"/>
  <c r="AW1135" i="14"/>
  <c r="AU1463" i="14"/>
  <c r="AW1462" i="14"/>
  <c r="AW1461" i="14"/>
  <c r="AW1426" i="14"/>
  <c r="AU1427" i="14"/>
  <c r="AW1425" i="14"/>
  <c r="AU1390" i="14"/>
  <c r="AU1354" i="14"/>
  <c r="AW1318" i="14"/>
  <c r="AU1319" i="14"/>
  <c r="AW1317" i="14"/>
  <c r="AU1282" i="14"/>
  <c r="AU1247" i="14"/>
  <c r="AW1246" i="14"/>
  <c r="AW1245" i="14"/>
  <c r="AW1208" i="14"/>
  <c r="AU1209" i="14"/>
  <c r="AW1173" i="14"/>
  <c r="AU1174" i="14"/>
  <c r="AW1172" i="14"/>
  <c r="AU1136" i="14"/>
  <c r="AW1100" i="14"/>
  <c r="AU1101" i="14"/>
  <c r="AW1063" i="14"/>
  <c r="AU1064" i="14"/>
  <c r="AW1023" i="14"/>
  <c r="AU1024" i="14"/>
  <c r="AW300" i="14"/>
  <c r="AW590" i="14"/>
  <c r="AW771" i="14"/>
  <c r="AW988" i="14"/>
  <c r="AU989" i="14"/>
  <c r="AW987" i="14"/>
  <c r="AW336" i="14"/>
  <c r="AW807" i="14"/>
  <c r="AW153" i="14"/>
  <c r="AW951" i="14"/>
  <c r="AU952" i="14"/>
  <c r="AW916" i="14"/>
  <c r="AU917" i="14"/>
  <c r="AW915" i="14"/>
  <c r="AW879" i="14"/>
  <c r="AU880" i="14"/>
  <c r="AU845" i="14"/>
  <c r="AW844" i="14"/>
  <c r="AW843" i="14"/>
  <c r="AU808" i="14"/>
  <c r="AW264" i="14"/>
  <c r="AW735" i="14"/>
  <c r="AU772" i="14"/>
  <c r="AU736" i="14"/>
  <c r="AW700" i="14"/>
  <c r="AU701" i="14"/>
  <c r="AW699" i="14"/>
  <c r="AW662" i="14"/>
  <c r="AU663" i="14"/>
  <c r="AW627" i="14"/>
  <c r="AU628" i="14"/>
  <c r="AW626" i="14"/>
  <c r="AU591" i="14"/>
  <c r="AW555" i="14"/>
  <c r="AU556" i="14"/>
  <c r="AW554" i="14"/>
  <c r="AW516" i="14"/>
  <c r="AU517" i="14"/>
  <c r="AU482" i="14"/>
  <c r="AW481" i="14"/>
  <c r="AW480" i="14"/>
  <c r="AW444" i="14"/>
  <c r="AU445" i="14"/>
  <c r="AW408" i="14"/>
  <c r="AU409" i="14"/>
  <c r="AU374" i="14"/>
  <c r="AW373" i="14"/>
  <c r="AW372" i="14"/>
  <c r="AU337" i="14"/>
  <c r="AU301" i="14"/>
  <c r="AU265" i="14"/>
  <c r="AW189" i="14"/>
  <c r="AW226" i="14"/>
  <c r="AU227" i="14"/>
  <c r="AW225" i="14"/>
  <c r="AU190" i="14"/>
  <c r="AU154" i="14"/>
  <c r="AU119" i="14"/>
  <c r="AW118" i="14"/>
  <c r="AW117" i="14"/>
  <c r="AW81" i="14"/>
  <c r="AU82" i="14"/>
  <c r="AW45" i="14"/>
  <c r="AU46" i="14"/>
  <c r="AU11" i="14"/>
  <c r="AW10" i="14"/>
  <c r="AW9" i="14"/>
  <c r="AU1020" i="13"/>
  <c r="AW1020" i="13" s="1"/>
  <c r="AW1019" i="13"/>
  <c r="AU984" i="13"/>
  <c r="AW983" i="13"/>
  <c r="AW948" i="13"/>
  <c r="AU949" i="13"/>
  <c r="AW947" i="13"/>
  <c r="AU912" i="13"/>
  <c r="AW911" i="13"/>
  <c r="AU876" i="13"/>
  <c r="AW876" i="13" s="1"/>
  <c r="AW875" i="13"/>
  <c r="AU840" i="13"/>
  <c r="AW839" i="13"/>
  <c r="AW802" i="13"/>
  <c r="AU803" i="13"/>
  <c r="AW801" i="13"/>
  <c r="AU766" i="13"/>
  <c r="AW765" i="13"/>
  <c r="AU730" i="13"/>
  <c r="AW730" i="13" s="1"/>
  <c r="AW729" i="13"/>
  <c r="AW694" i="13"/>
  <c r="AU695" i="13"/>
  <c r="AW693" i="13"/>
  <c r="AW621" i="13"/>
  <c r="AU658" i="13"/>
  <c r="AW657" i="13"/>
  <c r="AW622" i="13"/>
  <c r="AU623" i="13"/>
  <c r="AW586" i="13"/>
  <c r="AU587" i="13"/>
  <c r="AW585" i="13"/>
  <c r="AU550" i="13"/>
  <c r="AW550" i="13" s="1"/>
  <c r="AW549" i="13"/>
  <c r="AU514" i="13"/>
  <c r="AW513" i="13"/>
  <c r="AW477" i="13"/>
  <c r="AU478" i="13"/>
  <c r="AW442" i="13"/>
  <c r="AU443" i="13"/>
  <c r="AU406" i="13"/>
  <c r="AW406" i="13" s="1"/>
  <c r="AW405" i="13"/>
  <c r="AW441" i="13"/>
  <c r="AW370" i="13"/>
  <c r="AU371" i="13"/>
  <c r="AW369" i="13"/>
  <c r="AU334" i="13"/>
  <c r="AW298" i="13"/>
  <c r="AU299" i="13"/>
  <c r="AW297" i="13"/>
  <c r="AW262" i="13"/>
  <c r="AU263" i="13"/>
  <c r="AW261" i="13"/>
  <c r="AW226" i="13"/>
  <c r="AU227" i="13"/>
  <c r="AW225" i="13"/>
  <c r="AW190" i="13"/>
  <c r="AU191" i="13"/>
  <c r="AW189" i="13"/>
  <c r="AW154" i="13"/>
  <c r="AU155" i="13"/>
  <c r="AW153" i="13"/>
  <c r="AU118" i="13"/>
  <c r="AW117" i="13"/>
  <c r="AW82" i="13"/>
  <c r="AU83" i="13"/>
  <c r="AW81" i="13"/>
  <c r="AW46" i="13"/>
  <c r="AU47" i="13"/>
  <c r="AW45" i="13"/>
  <c r="AW44" i="13"/>
  <c r="AW29" i="13"/>
  <c r="AW27" i="13"/>
  <c r="AW24" i="13"/>
  <c r="AW21" i="13"/>
  <c r="AW19" i="13"/>
  <c r="AW16" i="13"/>
  <c r="AW40" i="13"/>
  <c r="AW13" i="13"/>
  <c r="AW32" i="13"/>
  <c r="AW11" i="13"/>
  <c r="AW41" i="13"/>
  <c r="AW33" i="13"/>
  <c r="AW25" i="13"/>
  <c r="AW17" i="13"/>
  <c r="AW39" i="13"/>
  <c r="AW31" i="13"/>
  <c r="AW23" i="13"/>
  <c r="AW15" i="13"/>
  <c r="AW38" i="13"/>
  <c r="AW30" i="13"/>
  <c r="AW22" i="13"/>
  <c r="AW14" i="13"/>
  <c r="AW37" i="13"/>
  <c r="AW36" i="13"/>
  <c r="AW28" i="13"/>
  <c r="AW20" i="13"/>
  <c r="AW12" i="13"/>
  <c r="AW43" i="13"/>
  <c r="AW35" i="13"/>
  <c r="AW42" i="13"/>
  <c r="AW34" i="13"/>
  <c r="AW26" i="13"/>
  <c r="AW18" i="13"/>
  <c r="AW10" i="13"/>
  <c r="AW9" i="13"/>
  <c r="R62" i="43"/>
  <c r="O124" i="35"/>
  <c r="L20" i="12"/>
  <c r="Q189" i="60"/>
  <c r="K172" i="58"/>
  <c r="O147" i="62"/>
  <c r="AA33" i="43"/>
  <c r="L270" i="61" l="1"/>
  <c r="BC1353" i="14"/>
  <c r="BC1461" i="14"/>
  <c r="BC1425" i="14"/>
  <c r="BC1389" i="14"/>
  <c r="BC372" i="14"/>
  <c r="BC626" i="14"/>
  <c r="BC807" i="14"/>
  <c r="BC1172" i="14"/>
  <c r="BC879" i="14"/>
  <c r="BC1023" i="14"/>
  <c r="BC735" i="14"/>
  <c r="BC915" i="14"/>
  <c r="BC987" i="14"/>
  <c r="BC81" i="14"/>
  <c r="BC516" i="14"/>
  <c r="BC264" i="14"/>
  <c r="BC1063" i="14"/>
  <c r="BC117" i="14"/>
  <c r="BC189" i="14"/>
  <c r="BC408" i="14"/>
  <c r="BC554" i="14"/>
  <c r="BC662" i="14"/>
  <c r="BC1208" i="14"/>
  <c r="BC1135" i="14"/>
  <c r="BC225" i="14"/>
  <c r="BC699" i="14"/>
  <c r="BC843" i="14"/>
  <c r="BC771" i="14"/>
  <c r="BC1245" i="14"/>
  <c r="BC1281" i="14"/>
  <c r="BC444" i="14"/>
  <c r="BC951" i="14"/>
  <c r="BC590" i="14"/>
  <c r="BC45" i="14"/>
  <c r="BC336" i="14"/>
  <c r="BC1317" i="14"/>
  <c r="BC480" i="14"/>
  <c r="BC153" i="14"/>
  <c r="BC300" i="14"/>
  <c r="AW1463" i="14"/>
  <c r="AU1464" i="14"/>
  <c r="AU1428" i="14"/>
  <c r="AW1427" i="14"/>
  <c r="AW1390" i="14"/>
  <c r="AU1391" i="14"/>
  <c r="AU1355" i="14"/>
  <c r="AW1354" i="14"/>
  <c r="AU1320" i="14"/>
  <c r="AW1319" i="14"/>
  <c r="AW1282" i="14"/>
  <c r="AU1283" i="14"/>
  <c r="AU1248" i="14"/>
  <c r="AW1247" i="14"/>
  <c r="AW1209" i="14"/>
  <c r="AU1210" i="14"/>
  <c r="AU1175" i="14"/>
  <c r="AW1174" i="14"/>
  <c r="AU1137" i="14"/>
  <c r="AW1136" i="14"/>
  <c r="AU1102" i="14"/>
  <c r="AW1101" i="14"/>
  <c r="AW1064" i="14"/>
  <c r="AU1065" i="14"/>
  <c r="AW1024" i="14"/>
  <c r="AU1025" i="14"/>
  <c r="AU990" i="14"/>
  <c r="AW989" i="14"/>
  <c r="AW952" i="14"/>
  <c r="AU953" i="14"/>
  <c r="AW917" i="14"/>
  <c r="AU918" i="14"/>
  <c r="AW880" i="14"/>
  <c r="AU881" i="14"/>
  <c r="AU846" i="14"/>
  <c r="AW845" i="14"/>
  <c r="AU809" i="14"/>
  <c r="AW808" i="14"/>
  <c r="AW772" i="14"/>
  <c r="AU773" i="14"/>
  <c r="AW736" i="14"/>
  <c r="AU737" i="14"/>
  <c r="AW701" i="14"/>
  <c r="AU702" i="14"/>
  <c r="AW663" i="14"/>
  <c r="AU664" i="14"/>
  <c r="AW628" i="14"/>
  <c r="AU629" i="14"/>
  <c r="AU592" i="14"/>
  <c r="AW591" i="14"/>
  <c r="AU557" i="14"/>
  <c r="AW556" i="14"/>
  <c r="AW517" i="14"/>
  <c r="AU518" i="14"/>
  <c r="AU483" i="14"/>
  <c r="AW482" i="14"/>
  <c r="AW445" i="14"/>
  <c r="AU446" i="14"/>
  <c r="AW409" i="14"/>
  <c r="AU410" i="14"/>
  <c r="AW374" i="14"/>
  <c r="AU375" i="14"/>
  <c r="AU338" i="14"/>
  <c r="AW337" i="14"/>
  <c r="AW301" i="14"/>
  <c r="AU302" i="14"/>
  <c r="AU266" i="14"/>
  <c r="AW265" i="14"/>
  <c r="AU228" i="14"/>
  <c r="AW227" i="14"/>
  <c r="AW190" i="14"/>
  <c r="AU191" i="14"/>
  <c r="AU155" i="14"/>
  <c r="AW154" i="14"/>
  <c r="AW119" i="14"/>
  <c r="AU120" i="14"/>
  <c r="AW82" i="14"/>
  <c r="AU83" i="14"/>
  <c r="AW46" i="14"/>
  <c r="AU47" i="14"/>
  <c r="AU12" i="14"/>
  <c r="AW11" i="14"/>
  <c r="BC983" i="13"/>
  <c r="BC1019" i="13"/>
  <c r="BC1020" i="13"/>
  <c r="BC947" i="13"/>
  <c r="BC948" i="13"/>
  <c r="BC911" i="13"/>
  <c r="BC839" i="13"/>
  <c r="BC875" i="13"/>
  <c r="BC876" i="13"/>
  <c r="BC801" i="13"/>
  <c r="BC802" i="13"/>
  <c r="BC765" i="13"/>
  <c r="BC693" i="13"/>
  <c r="BC694" i="13"/>
  <c r="BC729" i="13"/>
  <c r="BC730" i="13"/>
  <c r="BC621" i="13"/>
  <c r="BC622" i="13"/>
  <c r="BC657" i="13"/>
  <c r="BC585" i="13"/>
  <c r="BC586" i="13"/>
  <c r="BC550" i="13"/>
  <c r="BC549" i="13"/>
  <c r="BC477" i="13"/>
  <c r="BC513" i="13"/>
  <c r="BC442" i="13"/>
  <c r="BC441" i="13"/>
  <c r="BC406" i="13"/>
  <c r="BC370" i="13"/>
  <c r="BC405" i="13"/>
  <c r="BC225" i="13"/>
  <c r="BC298" i="13"/>
  <c r="BC226" i="13"/>
  <c r="BC261" i="13"/>
  <c r="BC369" i="13"/>
  <c r="BC189" i="13"/>
  <c r="BC262" i="13"/>
  <c r="BC297" i="13"/>
  <c r="BC190" i="13"/>
  <c r="BC117" i="13"/>
  <c r="BC39" i="13"/>
  <c r="BC40" i="13"/>
  <c r="BC45" i="13"/>
  <c r="BC153" i="13"/>
  <c r="BC42" i="13"/>
  <c r="BC44" i="13"/>
  <c r="BC46" i="13"/>
  <c r="BC154" i="13"/>
  <c r="BC43" i="13"/>
  <c r="BC81" i="13"/>
  <c r="BC38" i="13"/>
  <c r="BC41" i="13"/>
  <c r="BC82" i="13"/>
  <c r="BC18" i="13"/>
  <c r="BC28" i="13"/>
  <c r="BC23" i="13"/>
  <c r="BC32" i="13"/>
  <c r="BC29" i="13"/>
  <c r="BC34" i="13"/>
  <c r="BC37" i="13"/>
  <c r="BC36" i="13"/>
  <c r="BC35" i="13"/>
  <c r="BC22" i="13"/>
  <c r="BC25" i="13"/>
  <c r="BC19" i="13"/>
  <c r="BC30" i="13"/>
  <c r="BC33" i="13"/>
  <c r="BC21" i="13"/>
  <c r="BC24" i="13"/>
  <c r="BC26" i="13"/>
  <c r="BC31" i="13"/>
  <c r="BC20" i="13"/>
  <c r="BC27" i="13"/>
  <c r="AU1021" i="13"/>
  <c r="AW1021" i="13" s="1"/>
  <c r="AW984" i="13"/>
  <c r="AU985" i="13"/>
  <c r="AW949" i="13"/>
  <c r="AU950" i="13"/>
  <c r="AW912" i="13"/>
  <c r="AU913" i="13"/>
  <c r="AU877" i="13"/>
  <c r="AU878" i="13" s="1"/>
  <c r="AW840" i="13"/>
  <c r="AU841" i="13"/>
  <c r="AW803" i="13"/>
  <c r="AU804" i="13"/>
  <c r="AW766" i="13"/>
  <c r="AU767" i="13"/>
  <c r="AU731" i="13"/>
  <c r="AW731" i="13" s="1"/>
  <c r="AW695" i="13"/>
  <c r="AU696" i="13"/>
  <c r="AW658" i="13"/>
  <c r="AU659" i="13"/>
  <c r="AW623" i="13"/>
  <c r="AU624" i="13"/>
  <c r="AW587" i="13"/>
  <c r="AU588" i="13"/>
  <c r="AU551" i="13"/>
  <c r="AW551" i="13" s="1"/>
  <c r="AW514" i="13"/>
  <c r="AU515" i="13"/>
  <c r="AW478" i="13"/>
  <c r="AU479" i="13"/>
  <c r="AU407" i="13"/>
  <c r="AW407" i="13" s="1"/>
  <c r="AW443" i="13"/>
  <c r="AU444" i="13"/>
  <c r="AW371" i="13"/>
  <c r="AU372" i="13"/>
  <c r="AW334" i="13"/>
  <c r="AU335" i="13"/>
  <c r="AW299" i="13"/>
  <c r="AU300" i="13"/>
  <c r="AW263" i="13"/>
  <c r="AU264" i="13"/>
  <c r="AW227" i="13"/>
  <c r="AU228" i="13"/>
  <c r="AW191" i="13"/>
  <c r="AU192" i="13"/>
  <c r="AW155" i="13"/>
  <c r="AU156" i="13"/>
  <c r="AW118" i="13"/>
  <c r="AU119" i="13"/>
  <c r="AW83" i="13"/>
  <c r="AU84" i="13"/>
  <c r="AW47" i="13"/>
  <c r="AU48" i="13"/>
  <c r="AB122" i="64"/>
  <c r="AB121" i="64"/>
  <c r="AW1464" i="14" l="1"/>
  <c r="AU1465" i="14"/>
  <c r="AW1428" i="14"/>
  <c r="AU1429" i="14"/>
  <c r="AW1391" i="14"/>
  <c r="AU1392" i="14"/>
  <c r="AU1356" i="14"/>
  <c r="AW1355" i="14"/>
  <c r="AW1320" i="14"/>
  <c r="AU1321" i="14"/>
  <c r="AW1283" i="14"/>
  <c r="AU1284" i="14"/>
  <c r="AW1248" i="14"/>
  <c r="AU1249" i="14"/>
  <c r="AW1210" i="14"/>
  <c r="AU1211" i="14"/>
  <c r="AU1176" i="14"/>
  <c r="AW1175" i="14"/>
  <c r="AU1138" i="14"/>
  <c r="AW1137" i="14"/>
  <c r="AW1102" i="14"/>
  <c r="AU1103" i="14"/>
  <c r="AW1065" i="14"/>
  <c r="AU1066" i="14"/>
  <c r="AW1025" i="14"/>
  <c r="AU1026" i="14"/>
  <c r="AW990" i="14"/>
  <c r="AU991" i="14"/>
  <c r="AW953" i="14"/>
  <c r="AU954" i="14"/>
  <c r="AU919" i="14"/>
  <c r="AW918" i="14"/>
  <c r="AW881" i="14"/>
  <c r="AU882" i="14"/>
  <c r="AW846" i="14"/>
  <c r="AU847" i="14"/>
  <c r="AW809" i="14"/>
  <c r="AU810" i="14"/>
  <c r="AW773" i="14"/>
  <c r="AU774" i="14"/>
  <c r="AW737" i="14"/>
  <c r="AU738" i="14"/>
  <c r="AU703" i="14"/>
  <c r="AW702" i="14"/>
  <c r="AW664" i="14"/>
  <c r="AU665" i="14"/>
  <c r="AU630" i="14"/>
  <c r="AW629" i="14"/>
  <c r="AU593" i="14"/>
  <c r="AW592" i="14"/>
  <c r="AU558" i="14"/>
  <c r="AW557" i="14"/>
  <c r="AW518" i="14"/>
  <c r="AU519" i="14"/>
  <c r="AU484" i="14"/>
  <c r="AW483" i="14"/>
  <c r="AW446" i="14"/>
  <c r="AU447" i="14"/>
  <c r="AW410" i="14"/>
  <c r="AU411" i="14"/>
  <c r="AU376" i="14"/>
  <c r="AW375" i="14"/>
  <c r="AW338" i="14"/>
  <c r="AU339" i="14"/>
  <c r="AW302" i="14"/>
  <c r="AU303" i="14"/>
  <c r="AU267" i="14"/>
  <c r="AW266" i="14"/>
  <c r="AW228" i="14"/>
  <c r="AU229" i="14"/>
  <c r="AW191" i="14"/>
  <c r="AU192" i="14"/>
  <c r="AU156" i="14"/>
  <c r="AW155" i="14"/>
  <c r="AW120" i="14"/>
  <c r="AU121" i="14"/>
  <c r="AW83" i="14"/>
  <c r="AU84" i="14"/>
  <c r="AW47" i="14"/>
  <c r="AU48" i="14"/>
  <c r="AW12" i="14"/>
  <c r="AU13" i="14"/>
  <c r="BC984" i="13"/>
  <c r="BC1021" i="13"/>
  <c r="BC912" i="13"/>
  <c r="BC949" i="13"/>
  <c r="BC840" i="13"/>
  <c r="BC803" i="13"/>
  <c r="BC766" i="13"/>
  <c r="BC731" i="13"/>
  <c r="BC695" i="13"/>
  <c r="BC623" i="13"/>
  <c r="BC658" i="13"/>
  <c r="BC587" i="13"/>
  <c r="BC551" i="13"/>
  <c r="BC478" i="13"/>
  <c r="BC514" i="13"/>
  <c r="BC443" i="13"/>
  <c r="BC371" i="13"/>
  <c r="BC407" i="13"/>
  <c r="BC191" i="13"/>
  <c r="BC334" i="13"/>
  <c r="BC227" i="13"/>
  <c r="BC263" i="13"/>
  <c r="BC299" i="13"/>
  <c r="BC155" i="13"/>
  <c r="BC47" i="13"/>
  <c r="BC83" i="13"/>
  <c r="BC118" i="13"/>
  <c r="AU1022" i="13"/>
  <c r="AU1023" i="13" s="1"/>
  <c r="AW877" i="13"/>
  <c r="AW985" i="13"/>
  <c r="AU986" i="13"/>
  <c r="AW950" i="13"/>
  <c r="AU951" i="13"/>
  <c r="AW913" i="13"/>
  <c r="AU914" i="13"/>
  <c r="AW878" i="13"/>
  <c r="AU879" i="13"/>
  <c r="AU732" i="13"/>
  <c r="AW732" i="13" s="1"/>
  <c r="AW841" i="13"/>
  <c r="AU842" i="13"/>
  <c r="AW804" i="13"/>
  <c r="AU805" i="13"/>
  <c r="AW767" i="13"/>
  <c r="AU768" i="13"/>
  <c r="AW696" i="13"/>
  <c r="AU697" i="13"/>
  <c r="AW659" i="13"/>
  <c r="AU660" i="13"/>
  <c r="AW624" i="13"/>
  <c r="AU625" i="13"/>
  <c r="AW588" i="13"/>
  <c r="AU589" i="13"/>
  <c r="AU552" i="13"/>
  <c r="AW552" i="13" s="1"/>
  <c r="AW515" i="13"/>
  <c r="AU516" i="13"/>
  <c r="AW479" i="13"/>
  <c r="AU480" i="13"/>
  <c r="AU408" i="13"/>
  <c r="AW408" i="13" s="1"/>
  <c r="AW444" i="13"/>
  <c r="AU445" i="13"/>
  <c r="AW372" i="13"/>
  <c r="AU373" i="13"/>
  <c r="AW335" i="13"/>
  <c r="AU336" i="13"/>
  <c r="AW300" i="13"/>
  <c r="AU301" i="13"/>
  <c r="AW264" i="13"/>
  <c r="AU265" i="13"/>
  <c r="AW228" i="13"/>
  <c r="AU229" i="13"/>
  <c r="AW192" i="13"/>
  <c r="AU193" i="13"/>
  <c r="AW156" i="13"/>
  <c r="AU157" i="13"/>
  <c r="AW119" i="13"/>
  <c r="AU120" i="13"/>
  <c r="AW84" i="13"/>
  <c r="AU85" i="13"/>
  <c r="AW48" i="13"/>
  <c r="AU49" i="13"/>
  <c r="U8" i="12"/>
  <c r="Z9" i="60"/>
  <c r="Z8" i="60"/>
  <c r="Z7" i="60"/>
  <c r="Z6" i="60"/>
  <c r="T11" i="58"/>
  <c r="T10" i="58"/>
  <c r="AU1466" i="14" l="1"/>
  <c r="AW1465" i="14"/>
  <c r="AU1430" i="14"/>
  <c r="AW1429" i="14"/>
  <c r="AW1392" i="14"/>
  <c r="AU1393" i="14"/>
  <c r="AW1356" i="14"/>
  <c r="AU1357" i="14"/>
  <c r="AU1322" i="14"/>
  <c r="AW1321" i="14"/>
  <c r="AW1284" i="14"/>
  <c r="AU1285" i="14"/>
  <c r="AU1250" i="14"/>
  <c r="AW1249" i="14"/>
  <c r="AW1211" i="14"/>
  <c r="AU1212" i="14"/>
  <c r="AW1176" i="14"/>
  <c r="AU1177" i="14"/>
  <c r="AU1139" i="14"/>
  <c r="AW1138" i="14"/>
  <c r="AU1104" i="14"/>
  <c r="AW1103" i="14"/>
  <c r="AW1066" i="14"/>
  <c r="AU1067" i="14"/>
  <c r="AW1026" i="14"/>
  <c r="AU1027" i="14"/>
  <c r="AU992" i="14"/>
  <c r="AW991" i="14"/>
  <c r="AW954" i="14"/>
  <c r="AU955" i="14"/>
  <c r="AW919" i="14"/>
  <c r="AU920" i="14"/>
  <c r="AW882" i="14"/>
  <c r="AU883" i="14"/>
  <c r="AW847" i="14"/>
  <c r="AU848" i="14"/>
  <c r="AU811" i="14"/>
  <c r="AW810" i="14"/>
  <c r="AW774" i="14"/>
  <c r="AU775" i="14"/>
  <c r="AW738" i="14"/>
  <c r="AU739" i="14"/>
  <c r="AU704" i="14"/>
  <c r="AW703" i="14"/>
  <c r="AW665" i="14"/>
  <c r="AU666" i="14"/>
  <c r="AU631" i="14"/>
  <c r="AW630" i="14"/>
  <c r="AU594" i="14"/>
  <c r="AW593" i="14"/>
  <c r="AU559" i="14"/>
  <c r="AW558" i="14"/>
  <c r="AW519" i="14"/>
  <c r="AU520" i="14"/>
  <c r="AW484" i="14"/>
  <c r="AU485" i="14"/>
  <c r="AW447" i="14"/>
  <c r="AU448" i="14"/>
  <c r="AW411" i="14"/>
  <c r="AU412" i="14"/>
  <c r="AU377" i="14"/>
  <c r="AW376" i="14"/>
  <c r="AU340" i="14"/>
  <c r="AW339" i="14"/>
  <c r="AW303" i="14"/>
  <c r="AU304" i="14"/>
  <c r="AU268" i="14"/>
  <c r="AW267" i="14"/>
  <c r="AW229" i="14"/>
  <c r="AU230" i="14"/>
  <c r="AW192" i="14"/>
  <c r="AU193" i="14"/>
  <c r="AU157" i="14"/>
  <c r="AW156" i="14"/>
  <c r="AU122" i="14"/>
  <c r="AW121" i="14"/>
  <c r="AW84" i="14"/>
  <c r="AU85" i="14"/>
  <c r="AW48" i="14"/>
  <c r="AU49" i="14"/>
  <c r="AU14" i="14"/>
  <c r="AW13" i="14"/>
  <c r="BC985" i="13"/>
  <c r="BC913" i="13"/>
  <c r="BC950" i="13"/>
  <c r="BC877" i="13"/>
  <c r="BC878" i="13"/>
  <c r="BC841" i="13"/>
  <c r="BC767" i="13"/>
  <c r="BC804" i="13"/>
  <c r="BC732" i="13"/>
  <c r="BC696" i="13"/>
  <c r="BC659" i="13"/>
  <c r="BC624" i="13"/>
  <c r="BC588" i="13"/>
  <c r="BC552" i="13"/>
  <c r="BC515" i="13"/>
  <c r="BC479" i="13"/>
  <c r="BC444" i="13"/>
  <c r="BC372" i="13"/>
  <c r="BC408" i="13"/>
  <c r="BC300" i="13"/>
  <c r="BC335" i="13"/>
  <c r="BC228" i="13"/>
  <c r="BC192" i="13"/>
  <c r="BC264" i="13"/>
  <c r="BC156" i="13"/>
  <c r="BC119" i="13"/>
  <c r="BC48" i="13"/>
  <c r="BC84" i="13"/>
  <c r="AW1022" i="13"/>
  <c r="AU1024" i="13"/>
  <c r="AW1023" i="13"/>
  <c r="AW986" i="13"/>
  <c r="AU987" i="13"/>
  <c r="AW951" i="13"/>
  <c r="AU952" i="13"/>
  <c r="AW914" i="13"/>
  <c r="AU915" i="13"/>
  <c r="AU733" i="13"/>
  <c r="AW733" i="13" s="1"/>
  <c r="AW879" i="13"/>
  <c r="AU880" i="13"/>
  <c r="AW842" i="13"/>
  <c r="AU843" i="13"/>
  <c r="AW805" i="13"/>
  <c r="AU806" i="13"/>
  <c r="AW768" i="13"/>
  <c r="AU769" i="13"/>
  <c r="AW697" i="13"/>
  <c r="AU698" i="13"/>
  <c r="AW660" i="13"/>
  <c r="AU661" i="13"/>
  <c r="AW625" i="13"/>
  <c r="AU626" i="13"/>
  <c r="AU590" i="13"/>
  <c r="AW589" i="13"/>
  <c r="AU553" i="13"/>
  <c r="AW553" i="13" s="1"/>
  <c r="AW516" i="13"/>
  <c r="AU517" i="13"/>
  <c r="AU481" i="13"/>
  <c r="AW480" i="13"/>
  <c r="AU409" i="13"/>
  <c r="AW409" i="13" s="1"/>
  <c r="AW445" i="13"/>
  <c r="AU446" i="13"/>
  <c r="AW373" i="13"/>
  <c r="AU374" i="13"/>
  <c r="AW336" i="13"/>
  <c r="AU337" i="13"/>
  <c r="AW301" i="13"/>
  <c r="AU302" i="13"/>
  <c r="AU266" i="13"/>
  <c r="AW265" i="13"/>
  <c r="AW229" i="13"/>
  <c r="AU230" i="13"/>
  <c r="AW193" i="13"/>
  <c r="AU194" i="13"/>
  <c r="AW157" i="13"/>
  <c r="AU158" i="13"/>
  <c r="AW120" i="13"/>
  <c r="AU121" i="13"/>
  <c r="AU86" i="13"/>
  <c r="AW85" i="13"/>
  <c r="AW49" i="13"/>
  <c r="AU50" i="13"/>
  <c r="W97" i="1"/>
  <c r="AU1467" i="14" l="1"/>
  <c r="AW1466" i="14"/>
  <c r="AU1431" i="14"/>
  <c r="AW1430" i="14"/>
  <c r="AW1393" i="14"/>
  <c r="AU1394" i="14"/>
  <c r="AW1357" i="14"/>
  <c r="AU1358" i="14"/>
  <c r="AU1323" i="14"/>
  <c r="AW1322" i="14"/>
  <c r="AW1285" i="14"/>
  <c r="AU1286" i="14"/>
  <c r="AW1250" i="14"/>
  <c r="AU1251" i="14"/>
  <c r="AW1212" i="14"/>
  <c r="AU1213" i="14"/>
  <c r="AW1177" i="14"/>
  <c r="AU1178" i="14"/>
  <c r="AW1139" i="14"/>
  <c r="AU1140" i="14"/>
  <c r="AU1105" i="14"/>
  <c r="AW1104" i="14"/>
  <c r="AW1067" i="14"/>
  <c r="AU1068" i="14"/>
  <c r="AW1027" i="14"/>
  <c r="AU1028" i="14"/>
  <c r="AU993" i="14"/>
  <c r="AW992" i="14"/>
  <c r="AW955" i="14"/>
  <c r="AU956" i="14"/>
  <c r="AU921" i="14"/>
  <c r="AW920" i="14"/>
  <c r="AW883" i="14"/>
  <c r="AU884" i="14"/>
  <c r="AU849" i="14"/>
  <c r="AW848" i="14"/>
  <c r="AU812" i="14"/>
  <c r="AW811" i="14"/>
  <c r="AW775" i="14"/>
  <c r="AU776" i="14"/>
  <c r="AW739" i="14"/>
  <c r="AU740" i="14"/>
  <c r="AU705" i="14"/>
  <c r="AW704" i="14"/>
  <c r="AW666" i="14"/>
  <c r="AU667" i="14"/>
  <c r="AW631" i="14"/>
  <c r="AU632" i="14"/>
  <c r="AW594" i="14"/>
  <c r="AU595" i="14"/>
  <c r="AU560" i="14"/>
  <c r="AW559" i="14"/>
  <c r="AW520" i="14"/>
  <c r="AU521" i="14"/>
  <c r="AW485" i="14"/>
  <c r="AU486" i="14"/>
  <c r="AW448" i="14"/>
  <c r="AU449" i="14"/>
  <c r="AW412" i="14"/>
  <c r="AU413" i="14"/>
  <c r="AW377" i="14"/>
  <c r="AU378" i="14"/>
  <c r="AU341" i="14"/>
  <c r="AW340" i="14"/>
  <c r="AW304" i="14"/>
  <c r="AU305" i="14"/>
  <c r="AW268" i="14"/>
  <c r="AU269" i="14"/>
  <c r="AU231" i="14"/>
  <c r="AW230" i="14"/>
  <c r="AW193" i="14"/>
  <c r="AU194" i="14"/>
  <c r="AW157" i="14"/>
  <c r="AU158" i="14"/>
  <c r="AU123" i="14"/>
  <c r="AW122" i="14"/>
  <c r="AW85" i="14"/>
  <c r="AU86" i="14"/>
  <c r="AW49" i="14"/>
  <c r="AU50" i="14"/>
  <c r="AU15" i="14"/>
  <c r="AW14" i="14"/>
  <c r="BC1023" i="13"/>
  <c r="BC986" i="13"/>
  <c r="BC1022" i="13"/>
  <c r="BC914" i="13"/>
  <c r="BC951" i="13"/>
  <c r="BC879" i="13"/>
  <c r="BC842" i="13"/>
  <c r="BC768" i="13"/>
  <c r="BC805" i="13"/>
  <c r="BC733" i="13"/>
  <c r="BC697" i="13"/>
  <c r="BC660" i="13"/>
  <c r="BC625" i="13"/>
  <c r="BC589" i="13"/>
  <c r="BC553" i="13"/>
  <c r="BC516" i="13"/>
  <c r="BC480" i="13"/>
  <c r="BC445" i="13"/>
  <c r="BC373" i="13"/>
  <c r="BC409" i="13"/>
  <c r="BC157" i="13"/>
  <c r="BC265" i="13"/>
  <c r="BC193" i="13"/>
  <c r="BC336" i="13"/>
  <c r="BC229" i="13"/>
  <c r="BC301" i="13"/>
  <c r="BC49" i="13"/>
  <c r="BC85" i="13"/>
  <c r="BC120" i="13"/>
  <c r="AW1024" i="13"/>
  <c r="AU1025" i="13"/>
  <c r="AW987" i="13"/>
  <c r="AU988" i="13"/>
  <c r="AU734" i="13"/>
  <c r="AW734" i="13" s="1"/>
  <c r="AW952" i="13"/>
  <c r="AU953" i="13"/>
  <c r="AW915" i="13"/>
  <c r="AU916" i="13"/>
  <c r="AW880" i="13"/>
  <c r="AU881" i="13"/>
  <c r="AW843" i="13"/>
  <c r="AU844" i="13"/>
  <c r="AW806" i="13"/>
  <c r="AU807" i="13"/>
  <c r="AU770" i="13"/>
  <c r="AW769" i="13"/>
  <c r="AW698" i="13"/>
  <c r="AU699" i="13"/>
  <c r="AU662" i="13"/>
  <c r="AW661" i="13"/>
  <c r="AU554" i="13"/>
  <c r="AW554" i="13" s="1"/>
  <c r="AW626" i="13"/>
  <c r="AU627" i="13"/>
  <c r="AW590" i="13"/>
  <c r="AU591" i="13"/>
  <c r="AU518" i="13"/>
  <c r="AW517" i="13"/>
  <c r="AW481" i="13"/>
  <c r="AU482" i="13"/>
  <c r="AU410" i="13"/>
  <c r="AW410" i="13" s="1"/>
  <c r="AW446" i="13"/>
  <c r="AU447" i="13"/>
  <c r="AW374" i="13"/>
  <c r="AU375" i="13"/>
  <c r="AW337" i="13"/>
  <c r="AU338" i="13"/>
  <c r="AW302" i="13"/>
  <c r="AU303" i="13"/>
  <c r="AW266" i="13"/>
  <c r="AU267" i="13"/>
  <c r="AW230" i="13"/>
  <c r="AU231" i="13"/>
  <c r="AW194" i="13"/>
  <c r="AU195" i="13"/>
  <c r="AW158" i="13"/>
  <c r="AU159" i="13"/>
  <c r="AW121" i="13"/>
  <c r="AU122" i="13"/>
  <c r="AW86" i="13"/>
  <c r="AU87" i="13"/>
  <c r="AW50" i="13"/>
  <c r="AU51" i="13"/>
  <c r="AW1467" i="14" l="1"/>
  <c r="AU1468" i="14"/>
  <c r="AW1431" i="14"/>
  <c r="AU1432" i="14"/>
  <c r="AW1394" i="14"/>
  <c r="AU1395" i="14"/>
  <c r="AU1359" i="14"/>
  <c r="AW1358" i="14"/>
  <c r="AW1323" i="14"/>
  <c r="AU1324" i="14"/>
  <c r="AW1286" i="14"/>
  <c r="AU1287" i="14"/>
  <c r="AU1252" i="14"/>
  <c r="AW1251" i="14"/>
  <c r="AW1213" i="14"/>
  <c r="AU1214" i="14"/>
  <c r="AU1179" i="14"/>
  <c r="AW1178" i="14"/>
  <c r="AW1140" i="14"/>
  <c r="AU1141" i="14"/>
  <c r="AW1105" i="14"/>
  <c r="AU1106" i="14"/>
  <c r="AW1068" i="14"/>
  <c r="AU1069" i="14"/>
  <c r="AW1028" i="14"/>
  <c r="AU1029" i="14"/>
  <c r="AW993" i="14"/>
  <c r="AU994" i="14"/>
  <c r="AW956" i="14"/>
  <c r="AU957" i="14"/>
  <c r="AW921" i="14"/>
  <c r="AU922" i="14"/>
  <c r="AW884" i="14"/>
  <c r="AU885" i="14"/>
  <c r="AW849" i="14"/>
  <c r="AU850" i="14"/>
  <c r="AW812" i="14"/>
  <c r="AU813" i="14"/>
  <c r="AW776" i="14"/>
  <c r="AU777" i="14"/>
  <c r="AW740" i="14"/>
  <c r="AU741" i="14"/>
  <c r="AU706" i="14"/>
  <c r="AW705" i="14"/>
  <c r="AW667" i="14"/>
  <c r="AU668" i="14"/>
  <c r="AU633" i="14"/>
  <c r="AW632" i="14"/>
  <c r="AW595" i="14"/>
  <c r="AU596" i="14"/>
  <c r="AW560" i="14"/>
  <c r="AU561" i="14"/>
  <c r="AW521" i="14"/>
  <c r="AU522" i="14"/>
  <c r="AU487" i="14"/>
  <c r="AW486" i="14"/>
  <c r="AW449" i="14"/>
  <c r="AU450" i="14"/>
  <c r="AW413" i="14"/>
  <c r="AU414" i="14"/>
  <c r="AW378" i="14"/>
  <c r="AU379" i="14"/>
  <c r="AW341" i="14"/>
  <c r="AU342" i="14"/>
  <c r="AW305" i="14"/>
  <c r="AU306" i="14"/>
  <c r="AW269" i="14"/>
  <c r="AU270" i="14"/>
  <c r="AW231" i="14"/>
  <c r="AU232" i="14"/>
  <c r="AW194" i="14"/>
  <c r="AU195" i="14"/>
  <c r="AU159" i="14"/>
  <c r="AW158" i="14"/>
  <c r="AW123" i="14"/>
  <c r="AU124" i="14"/>
  <c r="AW86" i="14"/>
  <c r="AU87" i="14"/>
  <c r="AW50" i="14"/>
  <c r="AU51" i="14"/>
  <c r="AU16" i="14"/>
  <c r="AW15" i="14"/>
  <c r="BC1024" i="13"/>
  <c r="BC987" i="13"/>
  <c r="BC952" i="13"/>
  <c r="BC915" i="13"/>
  <c r="BC843" i="13"/>
  <c r="BC880" i="13"/>
  <c r="BC769" i="13"/>
  <c r="BC806" i="13"/>
  <c r="BC734" i="13"/>
  <c r="BC698" i="13"/>
  <c r="BC626" i="13"/>
  <c r="BC661" i="13"/>
  <c r="BC590" i="13"/>
  <c r="BC554" i="13"/>
  <c r="BC517" i="13"/>
  <c r="BC481" i="13"/>
  <c r="BC446" i="13"/>
  <c r="BC374" i="13"/>
  <c r="BC410" i="13"/>
  <c r="BC194" i="13"/>
  <c r="BC302" i="13"/>
  <c r="BC337" i="13"/>
  <c r="BC230" i="13"/>
  <c r="BC158" i="13"/>
  <c r="BC266" i="13"/>
  <c r="BC50" i="13"/>
  <c r="BC86" i="13"/>
  <c r="BC121" i="13"/>
  <c r="AU1026" i="13"/>
  <c r="AW1025" i="13"/>
  <c r="AW988" i="13"/>
  <c r="AU989" i="13"/>
  <c r="AU735" i="13"/>
  <c r="AU736" i="13" s="1"/>
  <c r="AU954" i="13"/>
  <c r="AW953" i="13"/>
  <c r="AW916" i="13"/>
  <c r="AU917" i="13"/>
  <c r="AU882" i="13"/>
  <c r="AW881" i="13"/>
  <c r="AW844" i="13"/>
  <c r="AU845" i="13"/>
  <c r="AU808" i="13"/>
  <c r="AW807" i="13"/>
  <c r="AW770" i="13"/>
  <c r="AU771" i="13"/>
  <c r="AU700" i="13"/>
  <c r="AW699" i="13"/>
  <c r="AU555" i="13"/>
  <c r="AW555" i="13" s="1"/>
  <c r="AU663" i="13"/>
  <c r="AW662" i="13"/>
  <c r="AU628" i="13"/>
  <c r="AW627" i="13"/>
  <c r="AU592" i="13"/>
  <c r="AW591" i="13"/>
  <c r="AW518" i="13"/>
  <c r="AU519" i="13"/>
  <c r="AW482" i="13"/>
  <c r="AU483" i="13"/>
  <c r="AU411" i="13"/>
  <c r="AU412" i="13" s="1"/>
  <c r="AU448" i="13"/>
  <c r="AW447" i="13"/>
  <c r="AU376" i="13"/>
  <c r="AW375" i="13"/>
  <c r="AW338" i="13"/>
  <c r="AU339" i="13"/>
  <c r="AU304" i="13"/>
  <c r="AW303" i="13"/>
  <c r="AU268" i="13"/>
  <c r="AW267" i="13"/>
  <c r="AU232" i="13"/>
  <c r="AW231" i="13"/>
  <c r="AU196" i="13"/>
  <c r="AW195" i="13"/>
  <c r="AU160" i="13"/>
  <c r="AW159" i="13"/>
  <c r="AW122" i="13"/>
  <c r="AU123" i="13"/>
  <c r="AU88" i="13"/>
  <c r="AW87" i="13"/>
  <c r="AU52" i="13"/>
  <c r="AW51" i="13"/>
  <c r="AB24" i="64"/>
  <c r="AB25" i="64"/>
  <c r="AU1469" i="14" l="1"/>
  <c r="AW1468" i="14"/>
  <c r="AU1433" i="14"/>
  <c r="AW1432" i="14"/>
  <c r="AW1395" i="14"/>
  <c r="AU1396" i="14"/>
  <c r="AW1359" i="14"/>
  <c r="AU1360" i="14"/>
  <c r="AU1325" i="14"/>
  <c r="AW1324" i="14"/>
  <c r="AW1287" i="14"/>
  <c r="AU1288" i="14"/>
  <c r="AU1253" i="14"/>
  <c r="AW1252" i="14"/>
  <c r="AW1214" i="14"/>
  <c r="AU1215" i="14"/>
  <c r="AU1180" i="14"/>
  <c r="AW1179" i="14"/>
  <c r="AW1141" i="14"/>
  <c r="AU1142" i="14"/>
  <c r="AU1107" i="14"/>
  <c r="AW1106" i="14"/>
  <c r="AW1069" i="14"/>
  <c r="AU1070" i="14"/>
  <c r="AW1029" i="14"/>
  <c r="AU1030" i="14"/>
  <c r="AU995" i="14"/>
  <c r="AW994" i="14"/>
  <c r="AW957" i="14"/>
  <c r="AU958" i="14"/>
  <c r="AU923" i="14"/>
  <c r="AW922" i="14"/>
  <c r="AW885" i="14"/>
  <c r="AU886" i="14"/>
  <c r="AU851" i="14"/>
  <c r="AW850" i="14"/>
  <c r="AU814" i="14"/>
  <c r="AW813" i="14"/>
  <c r="AW777" i="14"/>
  <c r="AU778" i="14"/>
  <c r="AW741" i="14"/>
  <c r="AU742" i="14"/>
  <c r="AU707" i="14"/>
  <c r="AW706" i="14"/>
  <c r="AW668" i="14"/>
  <c r="AU669" i="14"/>
  <c r="AW633" i="14"/>
  <c r="AU634" i="14"/>
  <c r="AW596" i="14"/>
  <c r="AU597" i="14"/>
  <c r="AW561" i="14"/>
  <c r="AU562" i="14"/>
  <c r="AW522" i="14"/>
  <c r="AU523" i="14"/>
  <c r="AW487" i="14"/>
  <c r="AU488" i="14"/>
  <c r="AW450" i="14"/>
  <c r="AU451" i="14"/>
  <c r="AW414" i="14"/>
  <c r="AU415" i="14"/>
  <c r="AU380" i="14"/>
  <c r="AW379" i="14"/>
  <c r="AU343" i="14"/>
  <c r="AW342" i="14"/>
  <c r="AW306" i="14"/>
  <c r="AU307" i="14"/>
  <c r="AU271" i="14"/>
  <c r="AW270" i="14"/>
  <c r="AU233" i="14"/>
  <c r="AW232" i="14"/>
  <c r="AW195" i="14"/>
  <c r="AU196" i="14"/>
  <c r="AW159" i="14"/>
  <c r="AU160" i="14"/>
  <c r="AW124" i="14"/>
  <c r="AU125" i="14"/>
  <c r="AW87" i="14"/>
  <c r="AU88" i="14"/>
  <c r="AW51" i="14"/>
  <c r="AU52" i="14"/>
  <c r="AU17" i="14"/>
  <c r="AW16" i="14"/>
  <c r="BC1025" i="13"/>
  <c r="BC988" i="13"/>
  <c r="BC916" i="13"/>
  <c r="BC953" i="13"/>
  <c r="BC844" i="13"/>
  <c r="BC881" i="13"/>
  <c r="BC770" i="13"/>
  <c r="BC807" i="13"/>
  <c r="BC699" i="13"/>
  <c r="BC627" i="13"/>
  <c r="BC662" i="13"/>
  <c r="BC591" i="13"/>
  <c r="BC555" i="13"/>
  <c r="BC518" i="13"/>
  <c r="BC482" i="13"/>
  <c r="BC447" i="13"/>
  <c r="BC375" i="13"/>
  <c r="BC195" i="13"/>
  <c r="BC338" i="13"/>
  <c r="BC231" i="13"/>
  <c r="BC267" i="13"/>
  <c r="BC159" i="13"/>
  <c r="BC303" i="13"/>
  <c r="BC87" i="13"/>
  <c r="BC51" i="13"/>
  <c r="BC122" i="13"/>
  <c r="AU1027" i="13"/>
  <c r="AW1026" i="13"/>
  <c r="AU990" i="13"/>
  <c r="AW989" i="13"/>
  <c r="AW735" i="13"/>
  <c r="AW954" i="13"/>
  <c r="AU955" i="13"/>
  <c r="AU918" i="13"/>
  <c r="AW917" i="13"/>
  <c r="AU883" i="13"/>
  <c r="AW882" i="13"/>
  <c r="AU846" i="13"/>
  <c r="AW845" i="13"/>
  <c r="AU809" i="13"/>
  <c r="AW808" i="13"/>
  <c r="AU772" i="13"/>
  <c r="AW771" i="13"/>
  <c r="AU737" i="13"/>
  <c r="AW736" i="13"/>
  <c r="AU701" i="13"/>
  <c r="AW700" i="13"/>
  <c r="AU556" i="13"/>
  <c r="AU557" i="13" s="1"/>
  <c r="AU664" i="13"/>
  <c r="AW663" i="13"/>
  <c r="AU629" i="13"/>
  <c r="AW628" i="13"/>
  <c r="AU593" i="13"/>
  <c r="AW592" i="13"/>
  <c r="AU520" i="13"/>
  <c r="AW519" i="13"/>
  <c r="AU484" i="13"/>
  <c r="AW483" i="13"/>
  <c r="AW411" i="13"/>
  <c r="AU449" i="13"/>
  <c r="AW448" i="13"/>
  <c r="AU413" i="13"/>
  <c r="AW412" i="13"/>
  <c r="AU377" i="13"/>
  <c r="AW376" i="13"/>
  <c r="AU340" i="13"/>
  <c r="AW339" i="13"/>
  <c r="AU305" i="13"/>
  <c r="AW304" i="13"/>
  <c r="AW268" i="13"/>
  <c r="AU269" i="13"/>
  <c r="AU233" i="13"/>
  <c r="AW232" i="13"/>
  <c r="AU197" i="13"/>
  <c r="AW196" i="13"/>
  <c r="AU161" i="13"/>
  <c r="AW160" i="13"/>
  <c r="AU124" i="13"/>
  <c r="AW123" i="13"/>
  <c r="AU89" i="13"/>
  <c r="AW88" i="13"/>
  <c r="AU53" i="13"/>
  <c r="AW52" i="13"/>
  <c r="AW1469" i="14" l="1"/>
  <c r="AU1470" i="14"/>
  <c r="AW1433" i="14"/>
  <c r="AU1434" i="14"/>
  <c r="AW1396" i="14"/>
  <c r="AU1397" i="14"/>
  <c r="AU1361" i="14"/>
  <c r="AW1360" i="14"/>
  <c r="AW1325" i="14"/>
  <c r="AU1326" i="14"/>
  <c r="AW1288" i="14"/>
  <c r="AU1289" i="14"/>
  <c r="AU1254" i="14"/>
  <c r="AW1253" i="14"/>
  <c r="AW1215" i="14"/>
  <c r="AU1216" i="14"/>
  <c r="AU1181" i="14"/>
  <c r="AW1180" i="14"/>
  <c r="AU1143" i="14"/>
  <c r="AW1142" i="14"/>
  <c r="AW1107" i="14"/>
  <c r="AU1108" i="14"/>
  <c r="AW1070" i="14"/>
  <c r="AU1071" i="14"/>
  <c r="AW1030" i="14"/>
  <c r="AU1031" i="14"/>
  <c r="AW995" i="14"/>
  <c r="AU996" i="14"/>
  <c r="AW958" i="14"/>
  <c r="AU959" i="14"/>
  <c r="AW923" i="14"/>
  <c r="AU924" i="14"/>
  <c r="AW886" i="14"/>
  <c r="AU887" i="14"/>
  <c r="AU852" i="14"/>
  <c r="AW851" i="14"/>
  <c r="AU815" i="14"/>
  <c r="AW814" i="14"/>
  <c r="AW778" i="14"/>
  <c r="AU779" i="14"/>
  <c r="AW742" i="14"/>
  <c r="AU743" i="14"/>
  <c r="AW707" i="14"/>
  <c r="AU708" i="14"/>
  <c r="AW669" i="14"/>
  <c r="AU670" i="14"/>
  <c r="AU635" i="14"/>
  <c r="AW634" i="14"/>
  <c r="AU598" i="14"/>
  <c r="AW597" i="14"/>
  <c r="AW562" i="14"/>
  <c r="AU563" i="14"/>
  <c r="AW523" i="14"/>
  <c r="AU524" i="14"/>
  <c r="AU489" i="14"/>
  <c r="AW488" i="14"/>
  <c r="AW451" i="14"/>
  <c r="AU452" i="14"/>
  <c r="AW415" i="14"/>
  <c r="AU416" i="14"/>
  <c r="AU381" i="14"/>
  <c r="AW380" i="14"/>
  <c r="AW343" i="14"/>
  <c r="AU344" i="14"/>
  <c r="AW307" i="14"/>
  <c r="AU308" i="14"/>
  <c r="AW271" i="14"/>
  <c r="AU272" i="14"/>
  <c r="AU234" i="14"/>
  <c r="AW233" i="14"/>
  <c r="AW196" i="14"/>
  <c r="AU197" i="14"/>
  <c r="AW160" i="14"/>
  <c r="AU161" i="14"/>
  <c r="AU126" i="14"/>
  <c r="AW125" i="14"/>
  <c r="AW88" i="14"/>
  <c r="AU89" i="14"/>
  <c r="AW52" i="14"/>
  <c r="AU53" i="14"/>
  <c r="AU18" i="14"/>
  <c r="AW17" i="14"/>
  <c r="BC1026" i="13"/>
  <c r="BC989" i="13"/>
  <c r="BC954" i="13"/>
  <c r="BC917" i="13"/>
  <c r="BC882" i="13"/>
  <c r="BC845" i="13"/>
  <c r="BC808" i="13"/>
  <c r="BC771" i="13"/>
  <c r="BC700" i="13"/>
  <c r="BC736" i="13"/>
  <c r="BC735" i="13"/>
  <c r="BC628" i="13"/>
  <c r="BC663" i="13"/>
  <c r="BC592" i="13"/>
  <c r="BC519" i="13"/>
  <c r="BC483" i="13"/>
  <c r="BC448" i="13"/>
  <c r="BC412" i="13"/>
  <c r="BC411" i="13"/>
  <c r="BC376" i="13"/>
  <c r="BC268" i="13"/>
  <c r="BC160" i="13"/>
  <c r="BC304" i="13"/>
  <c r="BC196" i="13"/>
  <c r="BC339" i="13"/>
  <c r="BC232" i="13"/>
  <c r="BC123" i="13"/>
  <c r="BC52" i="13"/>
  <c r="BC88" i="13"/>
  <c r="AU1028" i="13"/>
  <c r="AW1027" i="13"/>
  <c r="AU991" i="13"/>
  <c r="AW990" i="13"/>
  <c r="AU956" i="13"/>
  <c r="AW955" i="13"/>
  <c r="AU919" i="13"/>
  <c r="AW918" i="13"/>
  <c r="AU884" i="13"/>
  <c r="AW883" i="13"/>
  <c r="AU847" i="13"/>
  <c r="AW846" i="13"/>
  <c r="AU810" i="13"/>
  <c r="AW809" i="13"/>
  <c r="AU773" i="13"/>
  <c r="AW772" i="13"/>
  <c r="AU738" i="13"/>
  <c r="AW737" i="13"/>
  <c r="AW556" i="13"/>
  <c r="AU702" i="13"/>
  <c r="AW701" i="13"/>
  <c r="AW664" i="13"/>
  <c r="AU665" i="13"/>
  <c r="AU630" i="13"/>
  <c r="AW629" i="13"/>
  <c r="AU594" i="13"/>
  <c r="AW593" i="13"/>
  <c r="AU558" i="13"/>
  <c r="AW557" i="13"/>
  <c r="AU521" i="13"/>
  <c r="AW520" i="13"/>
  <c r="AU485" i="13"/>
  <c r="AW484" i="13"/>
  <c r="AU450" i="13"/>
  <c r="AW449" i="13"/>
  <c r="AU414" i="13"/>
  <c r="AW413" i="13"/>
  <c r="AU378" i="13"/>
  <c r="AW377" i="13"/>
  <c r="AU341" i="13"/>
  <c r="AW340" i="13"/>
  <c r="AU306" i="13"/>
  <c r="AW305" i="13"/>
  <c r="AU270" i="13"/>
  <c r="AW269" i="13"/>
  <c r="AU234" i="13"/>
  <c r="AW233" i="13"/>
  <c r="AU198" i="13"/>
  <c r="AW197" i="13"/>
  <c r="AU162" i="13"/>
  <c r="AW161" i="13"/>
  <c r="AU125" i="13"/>
  <c r="AW124" i="13"/>
  <c r="AU90" i="13"/>
  <c r="AW89" i="13"/>
  <c r="AU54" i="13"/>
  <c r="AW53" i="13"/>
  <c r="X80" i="62"/>
  <c r="AU1471" i="14" l="1"/>
  <c r="AW1470" i="14"/>
  <c r="AU1435" i="14"/>
  <c r="AW1434" i="14"/>
  <c r="AW1397" i="14"/>
  <c r="AU1398" i="14"/>
  <c r="AU1362" i="14"/>
  <c r="AW1361" i="14"/>
  <c r="AU1327" i="14"/>
  <c r="AW1326" i="14"/>
  <c r="AW1289" i="14"/>
  <c r="AU1290" i="14"/>
  <c r="AW1254" i="14"/>
  <c r="AU1255" i="14"/>
  <c r="AW1216" i="14"/>
  <c r="AU1217" i="14"/>
  <c r="AU1182" i="14"/>
  <c r="AW1181" i="14"/>
  <c r="AU1144" i="14"/>
  <c r="AW1143" i="14"/>
  <c r="AU1109" i="14"/>
  <c r="AW1108" i="14"/>
  <c r="AW1071" i="14"/>
  <c r="AU1072" i="14"/>
  <c r="AW1031" i="14"/>
  <c r="AU1032" i="14"/>
  <c r="AU997" i="14"/>
  <c r="AW996" i="14"/>
  <c r="AW959" i="14"/>
  <c r="AU960" i="14"/>
  <c r="AU925" i="14"/>
  <c r="AW924" i="14"/>
  <c r="AW887" i="14"/>
  <c r="AU888" i="14"/>
  <c r="AW852" i="14"/>
  <c r="AU853" i="14"/>
  <c r="AU816" i="14"/>
  <c r="AW815" i="14"/>
  <c r="AW779" i="14"/>
  <c r="AU780" i="14"/>
  <c r="AW743" i="14"/>
  <c r="AU744" i="14"/>
  <c r="AW708" i="14"/>
  <c r="AU709" i="14"/>
  <c r="AW670" i="14"/>
  <c r="AU671" i="14"/>
  <c r="AW635" i="14"/>
  <c r="AU636" i="14"/>
  <c r="AU599" i="14"/>
  <c r="AW598" i="14"/>
  <c r="AU564" i="14"/>
  <c r="AW563" i="14"/>
  <c r="AW524" i="14"/>
  <c r="AU525" i="14"/>
  <c r="AU490" i="14"/>
  <c r="AW489" i="14"/>
  <c r="AW452" i="14"/>
  <c r="AU453" i="14"/>
  <c r="AW416" i="14"/>
  <c r="AU417" i="14"/>
  <c r="AW381" i="14"/>
  <c r="AU382" i="14"/>
  <c r="AW344" i="14"/>
  <c r="AU345" i="14"/>
  <c r="AW308" i="14"/>
  <c r="AU309" i="14"/>
  <c r="AU273" i="14"/>
  <c r="AW272" i="14"/>
  <c r="AU235" i="14"/>
  <c r="AW234" i="14"/>
  <c r="AW197" i="14"/>
  <c r="AU198" i="14"/>
  <c r="AU162" i="14"/>
  <c r="AW161" i="14"/>
  <c r="AU127" i="14"/>
  <c r="AW126" i="14"/>
  <c r="AW89" i="14"/>
  <c r="AU90" i="14"/>
  <c r="AW53" i="14"/>
  <c r="AU54" i="14"/>
  <c r="AW18" i="14"/>
  <c r="AU19" i="14"/>
  <c r="BC1027" i="13"/>
  <c r="BC990" i="13"/>
  <c r="BC918" i="13"/>
  <c r="BC955" i="13"/>
  <c r="BC846" i="13"/>
  <c r="BC883" i="13"/>
  <c r="BC772" i="13"/>
  <c r="BC809" i="13"/>
  <c r="BC701" i="13"/>
  <c r="BC737" i="13"/>
  <c r="BC629" i="13"/>
  <c r="BC664" i="13"/>
  <c r="BC593" i="13"/>
  <c r="BC520" i="13"/>
  <c r="BC557" i="13"/>
  <c r="BC556" i="13"/>
  <c r="BC484" i="13"/>
  <c r="BC449" i="13"/>
  <c r="BC377" i="13"/>
  <c r="BC413" i="13"/>
  <c r="BC269" i="13"/>
  <c r="BC161" i="13"/>
  <c r="BC305" i="13"/>
  <c r="BC197" i="13"/>
  <c r="BC340" i="13"/>
  <c r="BC233" i="13"/>
  <c r="BC53" i="13"/>
  <c r="BC89" i="13"/>
  <c r="BC124" i="13"/>
  <c r="AW1028" i="13"/>
  <c r="AU1029" i="13"/>
  <c r="AU992" i="13"/>
  <c r="AW991" i="13"/>
  <c r="AW956" i="13"/>
  <c r="AU957" i="13"/>
  <c r="AU920" i="13"/>
  <c r="AW919" i="13"/>
  <c r="AW884" i="13"/>
  <c r="AU885" i="13"/>
  <c r="AU848" i="13"/>
  <c r="AW847" i="13"/>
  <c r="AW810" i="13"/>
  <c r="AU811" i="13"/>
  <c r="AU774" i="13"/>
  <c r="AW773" i="13"/>
  <c r="AW738" i="13"/>
  <c r="AU739" i="13"/>
  <c r="AW702" i="13"/>
  <c r="AU703" i="13"/>
  <c r="AU666" i="13"/>
  <c r="AW665" i="13"/>
  <c r="AW630" i="13"/>
  <c r="AU631" i="13"/>
  <c r="AW594" i="13"/>
  <c r="AU595" i="13"/>
  <c r="AW558" i="13"/>
  <c r="AU559" i="13"/>
  <c r="AU522" i="13"/>
  <c r="AW521" i="13"/>
  <c r="AU486" i="13"/>
  <c r="AW485" i="13"/>
  <c r="AW450" i="13"/>
  <c r="AU451" i="13"/>
  <c r="AW414" i="13"/>
  <c r="AU415" i="13"/>
  <c r="AW378" i="13"/>
  <c r="AU379" i="13"/>
  <c r="AU342" i="13"/>
  <c r="AW341" i="13"/>
  <c r="AW306" i="13"/>
  <c r="AU307" i="13"/>
  <c r="AW270" i="13"/>
  <c r="AU271" i="13"/>
  <c r="AW234" i="13"/>
  <c r="AU235" i="13"/>
  <c r="AW198" i="13"/>
  <c r="AU199" i="13"/>
  <c r="AW162" i="13"/>
  <c r="AU163" i="13"/>
  <c r="AU126" i="13"/>
  <c r="AW125" i="13"/>
  <c r="AW90" i="13"/>
  <c r="AU91" i="13"/>
  <c r="AW54" i="13"/>
  <c r="AU55" i="13"/>
  <c r="AW1471" i="14" l="1"/>
  <c r="AU1472" i="14"/>
  <c r="AW1435" i="14"/>
  <c r="AU1436" i="14"/>
  <c r="AW1398" i="14"/>
  <c r="AU1399" i="14"/>
  <c r="AW1362" i="14"/>
  <c r="AU1363" i="14"/>
  <c r="AW1327" i="14"/>
  <c r="AU1328" i="14"/>
  <c r="AW1290" i="14"/>
  <c r="AU1291" i="14"/>
  <c r="AW1255" i="14"/>
  <c r="AU1256" i="14"/>
  <c r="AW1217" i="14"/>
  <c r="AU1218" i="14"/>
  <c r="AW1182" i="14"/>
  <c r="AU1183" i="14"/>
  <c r="AU1145" i="14"/>
  <c r="AW1144" i="14"/>
  <c r="AU1110" i="14"/>
  <c r="AW1109" i="14"/>
  <c r="AW1072" i="14"/>
  <c r="AU1073" i="14"/>
  <c r="AW1032" i="14"/>
  <c r="AU1033" i="14"/>
  <c r="AW997" i="14"/>
  <c r="AU998" i="14"/>
  <c r="AW960" i="14"/>
  <c r="AU961" i="14"/>
  <c r="AU926" i="14"/>
  <c r="AW925" i="14"/>
  <c r="AW888" i="14"/>
  <c r="AU889" i="14"/>
  <c r="AU854" i="14"/>
  <c r="AW853" i="14"/>
  <c r="AW816" i="14"/>
  <c r="AU817" i="14"/>
  <c r="AW780" i="14"/>
  <c r="AU781" i="14"/>
  <c r="AW744" i="14"/>
  <c r="AU745" i="14"/>
  <c r="AU710" i="14"/>
  <c r="AW709" i="14"/>
  <c r="AW671" i="14"/>
  <c r="AU672" i="14"/>
  <c r="AU637" i="14"/>
  <c r="AW636" i="14"/>
  <c r="AU600" i="14"/>
  <c r="AW599" i="14"/>
  <c r="AU565" i="14"/>
  <c r="AW564" i="14"/>
  <c r="AW525" i="14"/>
  <c r="AU526" i="14"/>
  <c r="AU491" i="14"/>
  <c r="AW490" i="14"/>
  <c r="AW453" i="14"/>
  <c r="AU454" i="14"/>
  <c r="AW417" i="14"/>
  <c r="AU418" i="14"/>
  <c r="AU383" i="14"/>
  <c r="AW382" i="14"/>
  <c r="AU346" i="14"/>
  <c r="AW345" i="14"/>
  <c r="AW309" i="14"/>
  <c r="AU310" i="14"/>
  <c r="AW273" i="14"/>
  <c r="AU274" i="14"/>
  <c r="AW235" i="14"/>
  <c r="AU236" i="14"/>
  <c r="AW198" i="14"/>
  <c r="AU199" i="14"/>
  <c r="AU163" i="14"/>
  <c r="AW162" i="14"/>
  <c r="AW127" i="14"/>
  <c r="AU128" i="14"/>
  <c r="AW90" i="14"/>
  <c r="AU91" i="14"/>
  <c r="AW54" i="14"/>
  <c r="AU55" i="14"/>
  <c r="AU20" i="14"/>
  <c r="AW19" i="14"/>
  <c r="BC1028" i="13"/>
  <c r="BC991" i="13"/>
  <c r="BC919" i="13"/>
  <c r="BC956" i="13"/>
  <c r="BC884" i="13"/>
  <c r="BC847" i="13"/>
  <c r="BC773" i="13"/>
  <c r="BC810" i="13"/>
  <c r="BC702" i="13"/>
  <c r="BC738" i="13"/>
  <c r="BC630" i="13"/>
  <c r="BC665" i="13"/>
  <c r="BC594" i="13"/>
  <c r="BC521" i="13"/>
  <c r="BC558" i="13"/>
  <c r="BC485" i="13"/>
  <c r="BC450" i="13"/>
  <c r="BC414" i="13"/>
  <c r="BC378" i="13"/>
  <c r="BC270" i="13"/>
  <c r="BC162" i="13"/>
  <c r="BC306" i="13"/>
  <c r="BC341" i="13"/>
  <c r="BC234" i="13"/>
  <c r="BC198" i="13"/>
  <c r="BC125" i="13"/>
  <c r="BC90" i="13"/>
  <c r="BC54" i="13"/>
  <c r="AW1029" i="13"/>
  <c r="AU1030" i="13"/>
  <c r="AW992" i="13"/>
  <c r="AU993" i="13"/>
  <c r="AW957" i="13"/>
  <c r="AU958" i="13"/>
  <c r="AW920" i="13"/>
  <c r="AU921" i="13"/>
  <c r="AW885" i="13"/>
  <c r="AU886" i="13"/>
  <c r="AW848" i="13"/>
  <c r="AU849" i="13"/>
  <c r="AW811" i="13"/>
  <c r="AU812" i="13"/>
  <c r="AW774" i="13"/>
  <c r="AU775" i="13"/>
  <c r="AW739" i="13"/>
  <c r="AU740" i="13"/>
  <c r="AW703" i="13"/>
  <c r="AU704" i="13"/>
  <c r="AW666" i="13"/>
  <c r="AU667" i="13"/>
  <c r="AW631" i="13"/>
  <c r="AU632" i="13"/>
  <c r="AW595" i="13"/>
  <c r="AU596" i="13"/>
  <c r="AW559" i="13"/>
  <c r="AU560" i="13"/>
  <c r="AW522" i="13"/>
  <c r="AU523" i="13"/>
  <c r="AW486" i="13"/>
  <c r="AU487" i="13"/>
  <c r="AW451" i="13"/>
  <c r="AU452" i="13"/>
  <c r="AW415" i="13"/>
  <c r="AU416" i="13"/>
  <c r="AW379" i="13"/>
  <c r="AU380" i="13"/>
  <c r="AW342" i="13"/>
  <c r="AU343" i="13"/>
  <c r="AW307" i="13"/>
  <c r="AU308" i="13"/>
  <c r="AW271" i="13"/>
  <c r="AU272" i="13"/>
  <c r="AW235" i="13"/>
  <c r="AU236" i="13"/>
  <c r="AW199" i="13"/>
  <c r="AU200" i="13"/>
  <c r="AW163" i="13"/>
  <c r="AU164" i="13"/>
  <c r="AW126" i="13"/>
  <c r="AU127" i="13"/>
  <c r="AW91" i="13"/>
  <c r="AU92" i="13"/>
  <c r="AW55" i="13"/>
  <c r="AU56" i="13"/>
  <c r="AU1473" i="14" l="1"/>
  <c r="AW1472" i="14"/>
  <c r="AW1436" i="14"/>
  <c r="AU1437" i="14"/>
  <c r="AW1399" i="14"/>
  <c r="AU1400" i="14"/>
  <c r="AU1364" i="14"/>
  <c r="AW1363" i="14"/>
  <c r="AU1329" i="14"/>
  <c r="AW1328" i="14"/>
  <c r="AW1291" i="14"/>
  <c r="AU1292" i="14"/>
  <c r="AU1257" i="14"/>
  <c r="AW1256" i="14"/>
  <c r="AW1218" i="14"/>
  <c r="AU1219" i="14"/>
  <c r="AW1183" i="14"/>
  <c r="AU1184" i="14"/>
  <c r="AW1145" i="14"/>
  <c r="AU1146" i="14"/>
  <c r="AW1110" i="14"/>
  <c r="AU1111" i="14"/>
  <c r="AW1073" i="14"/>
  <c r="AU1074" i="14"/>
  <c r="AW1033" i="14"/>
  <c r="AU1034" i="14"/>
  <c r="AU999" i="14"/>
  <c r="AW998" i="14"/>
  <c r="AW961" i="14"/>
  <c r="AU962" i="14"/>
  <c r="AU927" i="14"/>
  <c r="AW926" i="14"/>
  <c r="AW889" i="14"/>
  <c r="AU890" i="14"/>
  <c r="AU855" i="14"/>
  <c r="AW854" i="14"/>
  <c r="AU818" i="14"/>
  <c r="AW817" i="14"/>
  <c r="AW781" i="14"/>
  <c r="AU782" i="14"/>
  <c r="AW745" i="14"/>
  <c r="AU746" i="14"/>
  <c r="AW710" i="14"/>
  <c r="AU711" i="14"/>
  <c r="AW672" i="14"/>
  <c r="AU673" i="14"/>
  <c r="AU638" i="14"/>
  <c r="AW637" i="14"/>
  <c r="AU601" i="14"/>
  <c r="AW600" i="14"/>
  <c r="AU566" i="14"/>
  <c r="AW565" i="14"/>
  <c r="AW526" i="14"/>
  <c r="AU527" i="14"/>
  <c r="AW491" i="14"/>
  <c r="AU492" i="14"/>
  <c r="AW454" i="14"/>
  <c r="AU455" i="14"/>
  <c r="AW418" i="14"/>
  <c r="AU419" i="14"/>
  <c r="AU384" i="14"/>
  <c r="AW383" i="14"/>
  <c r="AU347" i="14"/>
  <c r="AW346" i="14"/>
  <c r="AW310" i="14"/>
  <c r="AU311" i="14"/>
  <c r="AU275" i="14"/>
  <c r="AW274" i="14"/>
  <c r="AU237" i="14"/>
  <c r="AW236" i="14"/>
  <c r="AW199" i="14"/>
  <c r="AU200" i="14"/>
  <c r="AW163" i="14"/>
  <c r="AU164" i="14"/>
  <c r="AU129" i="14"/>
  <c r="AW128" i="14"/>
  <c r="AW91" i="14"/>
  <c r="AU92" i="14"/>
  <c r="AW55" i="14"/>
  <c r="AU56" i="14"/>
  <c r="AW20" i="14"/>
  <c r="AU21" i="14"/>
  <c r="BC1029" i="13"/>
  <c r="BC992" i="13"/>
  <c r="BC885" i="13"/>
  <c r="BC920" i="13"/>
  <c r="BC957" i="13"/>
  <c r="BC848" i="13"/>
  <c r="BC811" i="13"/>
  <c r="BC774" i="13"/>
  <c r="BC703" i="13"/>
  <c r="BC739" i="13"/>
  <c r="BC631" i="13"/>
  <c r="BC666" i="13"/>
  <c r="BC595" i="13"/>
  <c r="BC522" i="13"/>
  <c r="BC559" i="13"/>
  <c r="BC486" i="13"/>
  <c r="BC451" i="13"/>
  <c r="BC379" i="13"/>
  <c r="BC415" i="13"/>
  <c r="BC235" i="13"/>
  <c r="BC271" i="13"/>
  <c r="BC307" i="13"/>
  <c r="BC163" i="13"/>
  <c r="BC199" i="13"/>
  <c r="BC342" i="13"/>
  <c r="BC55" i="13"/>
  <c r="BC91" i="13"/>
  <c r="BC126" i="13"/>
  <c r="AW1030" i="13"/>
  <c r="AU1031" i="13"/>
  <c r="AW993" i="13"/>
  <c r="AU994" i="13"/>
  <c r="AW958" i="13"/>
  <c r="AU959" i="13"/>
  <c r="AW921" i="13"/>
  <c r="AU922" i="13"/>
  <c r="AW886" i="13"/>
  <c r="AU887" i="13"/>
  <c r="AW849" i="13"/>
  <c r="AU850" i="13"/>
  <c r="AW812" i="13"/>
  <c r="AU813" i="13"/>
  <c r="AW775" i="13"/>
  <c r="AU776" i="13"/>
  <c r="AW740" i="13"/>
  <c r="AU741" i="13"/>
  <c r="AW704" i="13"/>
  <c r="AU705" i="13"/>
  <c r="AW667" i="13"/>
  <c r="AU668" i="13"/>
  <c r="AW632" i="13"/>
  <c r="AU633" i="13"/>
  <c r="AW596" i="13"/>
  <c r="AU597" i="13"/>
  <c r="AW560" i="13"/>
  <c r="AU561" i="13"/>
  <c r="AW523" i="13"/>
  <c r="AU524" i="13"/>
  <c r="AW487" i="13"/>
  <c r="AU488" i="13"/>
  <c r="AW452" i="13"/>
  <c r="AU453" i="13"/>
  <c r="AW416" i="13"/>
  <c r="AU417" i="13"/>
  <c r="AW380" i="13"/>
  <c r="AU381" i="13"/>
  <c r="AW343" i="13"/>
  <c r="AU344" i="13"/>
  <c r="AW308" i="13"/>
  <c r="AU309" i="13"/>
  <c r="AW272" i="13"/>
  <c r="AU273" i="13"/>
  <c r="AW236" i="13"/>
  <c r="AU237" i="13"/>
  <c r="AW200" i="13"/>
  <c r="AU201" i="13"/>
  <c r="AW164" i="13"/>
  <c r="AU165" i="13"/>
  <c r="AW127" i="13"/>
  <c r="AU128" i="13"/>
  <c r="AW92" i="13"/>
  <c r="AU93" i="13"/>
  <c r="AW56" i="13"/>
  <c r="AU57" i="13"/>
  <c r="Q57" i="35"/>
  <c r="P57" i="35"/>
  <c r="X57" i="35"/>
  <c r="N8" i="12"/>
  <c r="M9" i="12"/>
  <c r="AU1474" i="14" l="1"/>
  <c r="AW1473" i="14"/>
  <c r="AU1438" i="14"/>
  <c r="AW1437" i="14"/>
  <c r="AW1400" i="14"/>
  <c r="AU1401" i="14"/>
  <c r="AU1365" i="14"/>
  <c r="AW1364" i="14"/>
  <c r="AW1329" i="14"/>
  <c r="AU1330" i="14"/>
  <c r="AW1292" i="14"/>
  <c r="AU1293" i="14"/>
  <c r="AU1258" i="14"/>
  <c r="AW1257" i="14"/>
  <c r="AW1219" i="14"/>
  <c r="AU1220" i="14"/>
  <c r="AW1184" i="14"/>
  <c r="AU1185" i="14"/>
  <c r="AU1147" i="14"/>
  <c r="AW1146" i="14"/>
  <c r="AU1112" i="14"/>
  <c r="AW1111" i="14"/>
  <c r="AW1074" i="14"/>
  <c r="AU1075" i="14"/>
  <c r="AW1034" i="14"/>
  <c r="AU1035" i="14"/>
  <c r="AU1000" i="14"/>
  <c r="AW999" i="14"/>
  <c r="AW962" i="14"/>
  <c r="AU963" i="14"/>
  <c r="AW927" i="14"/>
  <c r="AU928" i="14"/>
  <c r="AW890" i="14"/>
  <c r="AU891" i="14"/>
  <c r="AW855" i="14"/>
  <c r="AU856" i="14"/>
  <c r="AW818" i="14"/>
  <c r="AU819" i="14"/>
  <c r="AW782" i="14"/>
  <c r="AU783" i="14"/>
  <c r="AW746" i="14"/>
  <c r="AU747" i="14"/>
  <c r="AU712" i="14"/>
  <c r="AW711" i="14"/>
  <c r="AW673" i="14"/>
  <c r="AU674" i="14"/>
  <c r="AU639" i="14"/>
  <c r="AW638" i="14"/>
  <c r="AW601" i="14"/>
  <c r="AU602" i="14"/>
  <c r="AU567" i="14"/>
  <c r="AW566" i="14"/>
  <c r="AW527" i="14"/>
  <c r="AU528" i="14"/>
  <c r="AU493" i="14"/>
  <c r="AW492" i="14"/>
  <c r="AW455" i="14"/>
  <c r="AU456" i="14"/>
  <c r="AW419" i="14"/>
  <c r="AU420" i="14"/>
  <c r="AW384" i="14"/>
  <c r="AU385" i="14"/>
  <c r="AU348" i="14"/>
  <c r="AW347" i="14"/>
  <c r="AW311" i="14"/>
  <c r="AU312" i="14"/>
  <c r="AW275" i="14"/>
  <c r="AU276" i="14"/>
  <c r="AW237" i="14"/>
  <c r="AU238" i="14"/>
  <c r="AW200" i="14"/>
  <c r="AU201" i="14"/>
  <c r="AU165" i="14"/>
  <c r="AW164" i="14"/>
  <c r="AU130" i="14"/>
  <c r="AW129" i="14"/>
  <c r="AW92" i="14"/>
  <c r="AU93" i="14"/>
  <c r="AW56" i="14"/>
  <c r="AU57" i="14"/>
  <c r="AU22" i="14"/>
  <c r="AW21" i="14"/>
  <c r="BC1030" i="13"/>
  <c r="BC993" i="13"/>
  <c r="BC886" i="13"/>
  <c r="BC921" i="13"/>
  <c r="BC958" i="13"/>
  <c r="BC849" i="13"/>
  <c r="BC775" i="13"/>
  <c r="BC812" i="13"/>
  <c r="BC704" i="13"/>
  <c r="BC740" i="13"/>
  <c r="BC632" i="13"/>
  <c r="BC667" i="13"/>
  <c r="BC596" i="13"/>
  <c r="BC523" i="13"/>
  <c r="BC560" i="13"/>
  <c r="BC487" i="13"/>
  <c r="BC452" i="13"/>
  <c r="BC380" i="13"/>
  <c r="BC416" i="13"/>
  <c r="BC236" i="13"/>
  <c r="BC272" i="13"/>
  <c r="BC164" i="13"/>
  <c r="BC308" i="13"/>
  <c r="BC200" i="13"/>
  <c r="BC343" i="13"/>
  <c r="BC92" i="13"/>
  <c r="BC56" i="13"/>
  <c r="BC127" i="13"/>
  <c r="AU1032" i="13"/>
  <c r="AW1031" i="13"/>
  <c r="AW994" i="13"/>
  <c r="AU995" i="13"/>
  <c r="AU960" i="13"/>
  <c r="AW959" i="13"/>
  <c r="AW922" i="13"/>
  <c r="AU923" i="13"/>
  <c r="AW887" i="13"/>
  <c r="AU888" i="13"/>
  <c r="AW850" i="13"/>
  <c r="AU851" i="13"/>
  <c r="AW813" i="13"/>
  <c r="AU814" i="13"/>
  <c r="AW776" i="13"/>
  <c r="AU777" i="13"/>
  <c r="AW741" i="13"/>
  <c r="AU742" i="13"/>
  <c r="AW705" i="13"/>
  <c r="AU706" i="13"/>
  <c r="AW668" i="13"/>
  <c r="AU669" i="13"/>
  <c r="AW633" i="13"/>
  <c r="AU634" i="13"/>
  <c r="AU598" i="13"/>
  <c r="AW597" i="13"/>
  <c r="AW561" i="13"/>
  <c r="AU562" i="13"/>
  <c r="AW524" i="13"/>
  <c r="AU525" i="13"/>
  <c r="AW488" i="13"/>
  <c r="AU489" i="13"/>
  <c r="AW453" i="13"/>
  <c r="AU454" i="13"/>
  <c r="AW417" i="13"/>
  <c r="AU418" i="13"/>
  <c r="AU382" i="13"/>
  <c r="AW381" i="13"/>
  <c r="AW344" i="13"/>
  <c r="AU345" i="13"/>
  <c r="AW309" i="13"/>
  <c r="AU310" i="13"/>
  <c r="AW273" i="13"/>
  <c r="AU274" i="13"/>
  <c r="AW237" i="13"/>
  <c r="AU238" i="13"/>
  <c r="AU202" i="13"/>
  <c r="AW201" i="13"/>
  <c r="AW165" i="13"/>
  <c r="AU166" i="13"/>
  <c r="AW128" i="13"/>
  <c r="AU129" i="13"/>
  <c r="AU94" i="13"/>
  <c r="AW93" i="13"/>
  <c r="AW57" i="13"/>
  <c r="AU58" i="13"/>
  <c r="U57" i="35"/>
  <c r="N18" i="12"/>
  <c r="N17" i="12"/>
  <c r="N16" i="12"/>
  <c r="AW1474" i="14" l="1"/>
  <c r="AU1475" i="14"/>
  <c r="AU1439" i="14"/>
  <c r="AW1438" i="14"/>
  <c r="AW1401" i="14"/>
  <c r="AU1402" i="14"/>
  <c r="AW1365" i="14"/>
  <c r="AU1366" i="14"/>
  <c r="AU1331" i="14"/>
  <c r="AW1330" i="14"/>
  <c r="AW1293" i="14"/>
  <c r="AU1294" i="14"/>
  <c r="AU1259" i="14"/>
  <c r="AW1258" i="14"/>
  <c r="AW1220" i="14"/>
  <c r="AU1221" i="14"/>
  <c r="AU1186" i="14"/>
  <c r="AW1185" i="14"/>
  <c r="AW1147" i="14"/>
  <c r="AU1148" i="14"/>
  <c r="AW1112" i="14"/>
  <c r="AU1113" i="14"/>
  <c r="AW1075" i="14"/>
  <c r="AU1076" i="14"/>
  <c r="AW1035" i="14"/>
  <c r="AU1036" i="14"/>
  <c r="AW1000" i="14"/>
  <c r="AU1001" i="14"/>
  <c r="AW963" i="14"/>
  <c r="AU964" i="14"/>
  <c r="AW928" i="14"/>
  <c r="AU929" i="14"/>
  <c r="AW891" i="14"/>
  <c r="AU892" i="14"/>
  <c r="AW856" i="14"/>
  <c r="AU857" i="14"/>
  <c r="AW819" i="14"/>
  <c r="AU820" i="14"/>
  <c r="AW783" i="14"/>
  <c r="AU784" i="14"/>
  <c r="AW747" i="14"/>
  <c r="AU748" i="14"/>
  <c r="AU713" i="14"/>
  <c r="AW712" i="14"/>
  <c r="AW674" i="14"/>
  <c r="AU675" i="14"/>
  <c r="AW639" i="14"/>
  <c r="AU640" i="14"/>
  <c r="AW602" i="14"/>
  <c r="AU603" i="14"/>
  <c r="AW567" i="14"/>
  <c r="AU568" i="14"/>
  <c r="AW528" i="14"/>
  <c r="AU529" i="14"/>
  <c r="AW493" i="14"/>
  <c r="AU494" i="14"/>
  <c r="AW456" i="14"/>
  <c r="AU457" i="14"/>
  <c r="AW420" i="14"/>
  <c r="AU421" i="14"/>
  <c r="AU386" i="14"/>
  <c r="AW385" i="14"/>
  <c r="AW348" i="14"/>
  <c r="AU349" i="14"/>
  <c r="AW312" i="14"/>
  <c r="AU313" i="14"/>
  <c r="AU277" i="14"/>
  <c r="AW276" i="14"/>
  <c r="AU239" i="14"/>
  <c r="AW238" i="14"/>
  <c r="AW201" i="14"/>
  <c r="AU202" i="14"/>
  <c r="AU166" i="14"/>
  <c r="AW165" i="14"/>
  <c r="AW130" i="14"/>
  <c r="AU131" i="14"/>
  <c r="AW93" i="14"/>
  <c r="AU94" i="14"/>
  <c r="AW57" i="14"/>
  <c r="AU58" i="14"/>
  <c r="AU23" i="14"/>
  <c r="AW22" i="14"/>
  <c r="BC1031" i="13"/>
  <c r="BC994" i="13"/>
  <c r="BC887" i="13"/>
  <c r="BC922" i="13"/>
  <c r="BC959" i="13"/>
  <c r="BC850" i="13"/>
  <c r="BC776" i="13"/>
  <c r="BC813" i="13"/>
  <c r="BC705" i="13"/>
  <c r="BC741" i="13"/>
  <c r="BC633" i="13"/>
  <c r="BC668" i="13"/>
  <c r="BC597" i="13"/>
  <c r="BC524" i="13"/>
  <c r="BC561" i="13"/>
  <c r="BC488" i="13"/>
  <c r="BC453" i="13"/>
  <c r="BC381" i="13"/>
  <c r="BC417" i="13"/>
  <c r="BC237" i="13"/>
  <c r="BC344" i="13"/>
  <c r="BC273" i="13"/>
  <c r="BC201" i="13"/>
  <c r="BC165" i="13"/>
  <c r="BC309" i="13"/>
  <c r="BC57" i="13"/>
  <c r="BC93" i="13"/>
  <c r="BC128" i="13"/>
  <c r="AW1032" i="13"/>
  <c r="AU1033" i="13"/>
  <c r="AW995" i="13"/>
  <c r="AU996" i="13"/>
  <c r="AW960" i="13"/>
  <c r="AU961" i="13"/>
  <c r="AU924" i="13"/>
  <c r="AW923" i="13"/>
  <c r="AW888" i="13"/>
  <c r="AU889" i="13"/>
  <c r="AW851" i="13"/>
  <c r="AU852" i="13"/>
  <c r="AW814" i="13"/>
  <c r="AU815" i="13"/>
  <c r="AU778" i="13"/>
  <c r="AW777" i="13"/>
  <c r="AW742" i="13"/>
  <c r="AU743" i="13"/>
  <c r="AW706" i="13"/>
  <c r="AU707" i="13"/>
  <c r="AW669" i="13"/>
  <c r="AU670" i="13"/>
  <c r="AW634" i="13"/>
  <c r="AU635" i="13"/>
  <c r="AW598" i="13"/>
  <c r="AU599" i="13"/>
  <c r="AW562" i="13"/>
  <c r="AU563" i="13"/>
  <c r="AW525" i="13"/>
  <c r="AU526" i="13"/>
  <c r="AW489" i="13"/>
  <c r="AU490" i="13"/>
  <c r="AW454" i="13"/>
  <c r="AU455" i="13"/>
  <c r="AW418" i="13"/>
  <c r="AU419" i="13"/>
  <c r="AW382" i="13"/>
  <c r="AU383" i="13"/>
  <c r="AW345" i="13"/>
  <c r="AU346" i="13"/>
  <c r="AW310" i="13"/>
  <c r="AU311" i="13"/>
  <c r="AW274" i="13"/>
  <c r="AU275" i="13"/>
  <c r="AW238" i="13"/>
  <c r="AU239" i="13"/>
  <c r="AW202" i="13"/>
  <c r="AU203" i="13"/>
  <c r="AW166" i="13"/>
  <c r="AU167" i="13"/>
  <c r="AW129" i="13"/>
  <c r="AU130" i="13"/>
  <c r="AW94" i="13"/>
  <c r="AU95" i="13"/>
  <c r="AW58" i="13"/>
  <c r="AU59" i="13"/>
  <c r="R8" i="12"/>
  <c r="Q5" i="35"/>
  <c r="Q8" i="35"/>
  <c r="Q12" i="35"/>
  <c r="P8" i="35"/>
  <c r="AU1476" i="14" l="1"/>
  <c r="AW1475" i="14"/>
  <c r="AU1440" i="14"/>
  <c r="AW1439" i="14"/>
  <c r="AW1402" i="14"/>
  <c r="AU1403" i="14"/>
  <c r="AW1366" i="14"/>
  <c r="AU1367" i="14"/>
  <c r="AU1332" i="14"/>
  <c r="AW1331" i="14"/>
  <c r="AW1294" i="14"/>
  <c r="AU1295" i="14"/>
  <c r="AW1259" i="14"/>
  <c r="AU1260" i="14"/>
  <c r="AW1221" i="14"/>
  <c r="AU1222" i="14"/>
  <c r="AU1187" i="14"/>
  <c r="AW1186" i="14"/>
  <c r="AW1148" i="14"/>
  <c r="AU1149" i="14"/>
  <c r="AU1114" i="14"/>
  <c r="AW1113" i="14"/>
  <c r="AW1076" i="14"/>
  <c r="AU1077" i="14"/>
  <c r="AW1036" i="14"/>
  <c r="AU1037" i="14"/>
  <c r="AU1002" i="14"/>
  <c r="AW1001" i="14"/>
  <c r="AW964" i="14"/>
  <c r="AU965" i="14"/>
  <c r="AW929" i="14"/>
  <c r="AU930" i="14"/>
  <c r="AW892" i="14"/>
  <c r="AU893" i="14"/>
  <c r="AU858" i="14"/>
  <c r="AW857" i="14"/>
  <c r="AU821" i="14"/>
  <c r="AW820" i="14"/>
  <c r="AW784" i="14"/>
  <c r="AU785" i="14"/>
  <c r="AW748" i="14"/>
  <c r="AU749" i="14"/>
  <c r="AU714" i="14"/>
  <c r="AW713" i="14"/>
  <c r="AW675" i="14"/>
  <c r="AU676" i="14"/>
  <c r="AW640" i="14"/>
  <c r="AU641" i="14"/>
  <c r="AW603" i="14"/>
  <c r="AU604" i="14"/>
  <c r="AW568" i="14"/>
  <c r="AU569" i="14"/>
  <c r="AW529" i="14"/>
  <c r="AU530" i="14"/>
  <c r="AU495" i="14"/>
  <c r="AW494" i="14"/>
  <c r="AW457" i="14"/>
  <c r="AU458" i="14"/>
  <c r="AW421" i="14"/>
  <c r="AU422" i="14"/>
  <c r="AU387" i="14"/>
  <c r="AW386" i="14"/>
  <c r="AU350" i="14"/>
  <c r="AW349" i="14"/>
  <c r="AW313" i="14"/>
  <c r="AU314" i="14"/>
  <c r="AU278" i="14"/>
  <c r="AW277" i="14"/>
  <c r="AW239" i="14"/>
  <c r="AU240" i="14"/>
  <c r="AW202" i="14"/>
  <c r="AU203" i="14"/>
  <c r="AW166" i="14"/>
  <c r="AU167" i="14"/>
  <c r="AW131" i="14"/>
  <c r="AU132" i="14"/>
  <c r="AW94" i="14"/>
  <c r="AU95" i="14"/>
  <c r="AW58" i="14"/>
  <c r="AU59" i="14"/>
  <c r="AU24" i="14"/>
  <c r="AW23" i="14"/>
  <c r="BC1032" i="13"/>
  <c r="BC995" i="13"/>
  <c r="BC888" i="13"/>
  <c r="BC923" i="13"/>
  <c r="BC960" i="13"/>
  <c r="BC851" i="13"/>
  <c r="BC777" i="13"/>
  <c r="BC814" i="13"/>
  <c r="BC706" i="13"/>
  <c r="BC742" i="13"/>
  <c r="BC634" i="13"/>
  <c r="BC669" i="13"/>
  <c r="BC598" i="13"/>
  <c r="BC525" i="13"/>
  <c r="BC562" i="13"/>
  <c r="BC489" i="13"/>
  <c r="BC454" i="13"/>
  <c r="BC382" i="13"/>
  <c r="BC418" i="13"/>
  <c r="BC274" i="13"/>
  <c r="BC238" i="13"/>
  <c r="BC166" i="13"/>
  <c r="BC310" i="13"/>
  <c r="BC202" i="13"/>
  <c r="BC345" i="13"/>
  <c r="BC94" i="13"/>
  <c r="BC58" i="13"/>
  <c r="BC129" i="13"/>
  <c r="AU1034" i="13"/>
  <c r="AW1033" i="13"/>
  <c r="AW996" i="13"/>
  <c r="AU997" i="13"/>
  <c r="AU962" i="13"/>
  <c r="AW961" i="13"/>
  <c r="AW924" i="13"/>
  <c r="AU925" i="13"/>
  <c r="AU890" i="13"/>
  <c r="AW889" i="13"/>
  <c r="AW852" i="13"/>
  <c r="AU853" i="13"/>
  <c r="AU816" i="13"/>
  <c r="AW815" i="13"/>
  <c r="AW778" i="13"/>
  <c r="AU779" i="13"/>
  <c r="AU744" i="13"/>
  <c r="AW743" i="13"/>
  <c r="AU708" i="13"/>
  <c r="AW707" i="13"/>
  <c r="AU671" i="13"/>
  <c r="AW670" i="13"/>
  <c r="AU636" i="13"/>
  <c r="AW635" i="13"/>
  <c r="AU600" i="13"/>
  <c r="AW599" i="13"/>
  <c r="AU564" i="13"/>
  <c r="AW563" i="13"/>
  <c r="AW526" i="13"/>
  <c r="AU527" i="13"/>
  <c r="AW490" i="13"/>
  <c r="AU491" i="13"/>
  <c r="AU456" i="13"/>
  <c r="AW455" i="13"/>
  <c r="AU420" i="13"/>
  <c r="AW419" i="13"/>
  <c r="AU384" i="13"/>
  <c r="AW383" i="13"/>
  <c r="AW346" i="13"/>
  <c r="AU347" i="13"/>
  <c r="AU312" i="13"/>
  <c r="AW311" i="13"/>
  <c r="AU276" i="13"/>
  <c r="AW275" i="13"/>
  <c r="AU240" i="13"/>
  <c r="AW239" i="13"/>
  <c r="AU204" i="13"/>
  <c r="AW203" i="13"/>
  <c r="AU168" i="13"/>
  <c r="AW167" i="13"/>
  <c r="AW130" i="13"/>
  <c r="AU131" i="13"/>
  <c r="AU96" i="13"/>
  <c r="AW95" i="13"/>
  <c r="AU60" i="13"/>
  <c r="AW59" i="13"/>
  <c r="N8" i="61"/>
  <c r="M10" i="61"/>
  <c r="N9" i="61"/>
  <c r="M9" i="61"/>
  <c r="R8" i="61"/>
  <c r="AU1477" i="14" l="1"/>
  <c r="AW1476" i="14"/>
  <c r="AW1440" i="14"/>
  <c r="AU1441" i="14"/>
  <c r="AW1403" i="14"/>
  <c r="AU1404" i="14"/>
  <c r="AW1367" i="14"/>
  <c r="AU1368" i="14"/>
  <c r="AW1332" i="14"/>
  <c r="AU1333" i="14"/>
  <c r="AW1295" i="14"/>
  <c r="AU1296" i="14"/>
  <c r="AU1261" i="14"/>
  <c r="AW1260" i="14"/>
  <c r="AW1222" i="14"/>
  <c r="AU1223" i="14"/>
  <c r="AU1188" i="14"/>
  <c r="AW1187" i="14"/>
  <c r="AU1150" i="14"/>
  <c r="AW1149" i="14"/>
  <c r="AW1114" i="14"/>
  <c r="AU1115" i="14"/>
  <c r="AW1077" i="14"/>
  <c r="AU1078" i="14"/>
  <c r="AW1037" i="14"/>
  <c r="AU1038" i="14"/>
  <c r="AW1002" i="14"/>
  <c r="AU1003" i="14"/>
  <c r="AW965" i="14"/>
  <c r="AU966" i="14"/>
  <c r="AU931" i="14"/>
  <c r="AW930" i="14"/>
  <c r="AW893" i="14"/>
  <c r="AU894" i="14"/>
  <c r="AW858" i="14"/>
  <c r="AU859" i="14"/>
  <c r="AU822" i="14"/>
  <c r="AW821" i="14"/>
  <c r="AW785" i="14"/>
  <c r="AU786" i="14"/>
  <c r="AW749" i="14"/>
  <c r="AU750" i="14"/>
  <c r="AW714" i="14"/>
  <c r="AU715" i="14"/>
  <c r="AW676" i="14"/>
  <c r="AU677" i="14"/>
  <c r="AU642" i="14"/>
  <c r="AW641" i="14"/>
  <c r="AU605" i="14"/>
  <c r="AW604" i="14"/>
  <c r="AU570" i="14"/>
  <c r="AW569" i="14"/>
  <c r="AW530" i="14"/>
  <c r="AU531" i="14"/>
  <c r="AU496" i="14"/>
  <c r="AW495" i="14"/>
  <c r="AW458" i="14"/>
  <c r="AU459" i="14"/>
  <c r="AW422" i="14"/>
  <c r="AU423" i="14"/>
  <c r="AW387" i="14"/>
  <c r="AU388" i="14"/>
  <c r="AW350" i="14"/>
  <c r="AU351" i="14"/>
  <c r="AW314" i="14"/>
  <c r="AU315" i="14"/>
  <c r="AW278" i="14"/>
  <c r="AU279" i="14"/>
  <c r="AU241" i="14"/>
  <c r="AW240" i="14"/>
  <c r="AW203" i="14"/>
  <c r="AU204" i="14"/>
  <c r="AW167" i="14"/>
  <c r="AU168" i="14"/>
  <c r="AW132" i="14"/>
  <c r="AU133" i="14"/>
  <c r="AW95" i="14"/>
  <c r="AU96" i="14"/>
  <c r="AW59" i="14"/>
  <c r="AU60" i="14"/>
  <c r="AU25" i="14"/>
  <c r="AW24" i="14"/>
  <c r="BC1033" i="13"/>
  <c r="BC996" i="13"/>
  <c r="BC961" i="13"/>
  <c r="BC889" i="13"/>
  <c r="BC924" i="13"/>
  <c r="BC852" i="13"/>
  <c r="BC778" i="13"/>
  <c r="BC815" i="13"/>
  <c r="BC707" i="13"/>
  <c r="BC743" i="13"/>
  <c r="BC635" i="13"/>
  <c r="BC670" i="13"/>
  <c r="BC599" i="13"/>
  <c r="BC526" i="13"/>
  <c r="BC563" i="13"/>
  <c r="BC490" i="13"/>
  <c r="BC455" i="13"/>
  <c r="BC383" i="13"/>
  <c r="BC419" i="13"/>
  <c r="BC239" i="13"/>
  <c r="BC275" i="13"/>
  <c r="BC167" i="13"/>
  <c r="BC311" i="13"/>
  <c r="BC203" i="13"/>
  <c r="BC346" i="13"/>
  <c r="BC59" i="13"/>
  <c r="BC95" i="13"/>
  <c r="BC130" i="13"/>
  <c r="AU1035" i="13"/>
  <c r="AW1034" i="13"/>
  <c r="AU998" i="13"/>
  <c r="AW997" i="13"/>
  <c r="AU963" i="13"/>
  <c r="AW962" i="13"/>
  <c r="AU926" i="13"/>
  <c r="AW925" i="13"/>
  <c r="AU891" i="13"/>
  <c r="AW890" i="13"/>
  <c r="AU854" i="13"/>
  <c r="AW853" i="13"/>
  <c r="AU817" i="13"/>
  <c r="AW816" i="13"/>
  <c r="AU780" i="13"/>
  <c r="AW779" i="13"/>
  <c r="AU745" i="13"/>
  <c r="AW744" i="13"/>
  <c r="AU709" i="13"/>
  <c r="AW708" i="13"/>
  <c r="AU672" i="13"/>
  <c r="AW671" i="13"/>
  <c r="AU637" i="13"/>
  <c r="AW636" i="13"/>
  <c r="AU601" i="13"/>
  <c r="AW600" i="13"/>
  <c r="AU565" i="13"/>
  <c r="AW564" i="13"/>
  <c r="AU528" i="13"/>
  <c r="AW527" i="13"/>
  <c r="AU492" i="13"/>
  <c r="AW491" i="13"/>
  <c r="AU457" i="13"/>
  <c r="AW456" i="13"/>
  <c r="AW420" i="13"/>
  <c r="AU421" i="13"/>
  <c r="AU385" i="13"/>
  <c r="AW384" i="13"/>
  <c r="AU348" i="13"/>
  <c r="AW347" i="13"/>
  <c r="AU313" i="13"/>
  <c r="AW312" i="13"/>
  <c r="AU277" i="13"/>
  <c r="AW276" i="13"/>
  <c r="AU241" i="13"/>
  <c r="AW240" i="13"/>
  <c r="AU205" i="13"/>
  <c r="AW204" i="13"/>
  <c r="AU169" i="13"/>
  <c r="AW168" i="13"/>
  <c r="AU132" i="13"/>
  <c r="AW131" i="13"/>
  <c r="AU97" i="13"/>
  <c r="AW96" i="13"/>
  <c r="AU61" i="13"/>
  <c r="AW60" i="13"/>
  <c r="R9" i="61"/>
  <c r="U8" i="64"/>
  <c r="AB8" i="64"/>
  <c r="AH57" i="64" l="1"/>
  <c r="AH45" i="64"/>
  <c r="AH33" i="64"/>
  <c r="AH50" i="64"/>
  <c r="AH38" i="64"/>
  <c r="AH39" i="64"/>
  <c r="AH51" i="64"/>
  <c r="AH56" i="64"/>
  <c r="AH44" i="64"/>
  <c r="AH32" i="64"/>
  <c r="AW1477" i="14"/>
  <c r="AU1478" i="14"/>
  <c r="AW1441" i="14"/>
  <c r="AU1442" i="14"/>
  <c r="AW1404" i="14"/>
  <c r="AU1405" i="14"/>
  <c r="AU1369" i="14"/>
  <c r="AW1368" i="14"/>
  <c r="AW1333" i="14"/>
  <c r="AU1334" i="14"/>
  <c r="AW1296" i="14"/>
  <c r="AU1297" i="14"/>
  <c r="AU1262" i="14"/>
  <c r="AW1261" i="14"/>
  <c r="AW1223" i="14"/>
  <c r="AU1224" i="14"/>
  <c r="AU1189" i="14"/>
  <c r="AW1188" i="14"/>
  <c r="AU1151" i="14"/>
  <c r="AW1150" i="14"/>
  <c r="AU1116" i="14"/>
  <c r="AW1115" i="14"/>
  <c r="AW1078" i="14"/>
  <c r="AU1079" i="14"/>
  <c r="AW1038" i="14"/>
  <c r="AU1039" i="14"/>
  <c r="AU1004" i="14"/>
  <c r="AW1003" i="14"/>
  <c r="AW966" i="14"/>
  <c r="AU967" i="14"/>
  <c r="AU932" i="14"/>
  <c r="AW931" i="14"/>
  <c r="AW894" i="14"/>
  <c r="AU895" i="14"/>
  <c r="AU860" i="14"/>
  <c r="AW859" i="14"/>
  <c r="AW822" i="14"/>
  <c r="AU823" i="14"/>
  <c r="AW786" i="14"/>
  <c r="AU787" i="14"/>
  <c r="AW750" i="14"/>
  <c r="AU751" i="14"/>
  <c r="AU716" i="14"/>
  <c r="AW715" i="14"/>
  <c r="AW677" i="14"/>
  <c r="AU678" i="14"/>
  <c r="AU643" i="14"/>
  <c r="AW642" i="14"/>
  <c r="AU606" i="14"/>
  <c r="AW605" i="14"/>
  <c r="AW570" i="14"/>
  <c r="AU571" i="14"/>
  <c r="AW531" i="14"/>
  <c r="AU532" i="14"/>
  <c r="AU497" i="14"/>
  <c r="AW496" i="14"/>
  <c r="AW459" i="14"/>
  <c r="AU460" i="14"/>
  <c r="AW423" i="14"/>
  <c r="AU424" i="14"/>
  <c r="AU389" i="14"/>
  <c r="AW388" i="14"/>
  <c r="AW351" i="14"/>
  <c r="AU352" i="14"/>
  <c r="AW315" i="14"/>
  <c r="AU316" i="14"/>
  <c r="AU280" i="14"/>
  <c r="AW279" i="14"/>
  <c r="AW241" i="14"/>
  <c r="AU242" i="14"/>
  <c r="AW204" i="14"/>
  <c r="AU205" i="14"/>
  <c r="AU169" i="14"/>
  <c r="AW168" i="14"/>
  <c r="AU134" i="14"/>
  <c r="AW133" i="14"/>
  <c r="AW96" i="14"/>
  <c r="AU97" i="14"/>
  <c r="AW60" i="14"/>
  <c r="AU61" i="14"/>
  <c r="AU26" i="14"/>
  <c r="AW25" i="14"/>
  <c r="BC1034" i="13"/>
  <c r="BC997" i="13"/>
  <c r="BC890" i="13"/>
  <c r="BC925" i="13"/>
  <c r="BC962" i="13"/>
  <c r="BC853" i="13"/>
  <c r="BC779" i="13"/>
  <c r="BC816" i="13"/>
  <c r="BC708" i="13"/>
  <c r="BC744" i="13"/>
  <c r="BC636" i="13"/>
  <c r="BC671" i="13"/>
  <c r="BC600" i="13"/>
  <c r="BC527" i="13"/>
  <c r="BC564" i="13"/>
  <c r="BC491" i="13"/>
  <c r="BC456" i="13"/>
  <c r="BC384" i="13"/>
  <c r="BC420" i="13"/>
  <c r="BC240" i="13"/>
  <c r="BC276" i="13"/>
  <c r="BC312" i="13"/>
  <c r="BC204" i="13"/>
  <c r="BC347" i="13"/>
  <c r="BC168" i="13"/>
  <c r="BC131" i="13"/>
  <c r="BC60" i="13"/>
  <c r="BC96" i="13"/>
  <c r="AU1036" i="13"/>
  <c r="AW1035" i="13"/>
  <c r="AU999" i="13"/>
  <c r="AW998" i="13"/>
  <c r="AU964" i="13"/>
  <c r="AW963" i="13"/>
  <c r="AU927" i="13"/>
  <c r="AW926" i="13"/>
  <c r="AU892" i="13"/>
  <c r="AW891" i="13"/>
  <c r="AU855" i="13"/>
  <c r="AW854" i="13"/>
  <c r="AU818" i="13"/>
  <c r="AW817" i="13"/>
  <c r="AU781" i="13"/>
  <c r="AW780" i="13"/>
  <c r="AU746" i="13"/>
  <c r="AW745" i="13"/>
  <c r="AU710" i="13"/>
  <c r="AW709" i="13"/>
  <c r="AU673" i="13"/>
  <c r="AW672" i="13"/>
  <c r="AU638" i="13"/>
  <c r="AW637" i="13"/>
  <c r="AU602" i="13"/>
  <c r="AW601" i="13"/>
  <c r="AW565" i="13"/>
  <c r="AU566" i="13"/>
  <c r="AU529" i="13"/>
  <c r="AW528" i="13"/>
  <c r="AU493" i="13"/>
  <c r="AW492" i="13"/>
  <c r="AU458" i="13"/>
  <c r="AW457" i="13"/>
  <c r="AU422" i="13"/>
  <c r="AW421" i="13"/>
  <c r="AU386" i="13"/>
  <c r="AW385" i="13"/>
  <c r="AU349" i="13"/>
  <c r="AW348" i="13"/>
  <c r="AU314" i="13"/>
  <c r="AW313" i="13"/>
  <c r="AU278" i="13"/>
  <c r="AW277" i="13"/>
  <c r="AU242" i="13"/>
  <c r="AW241" i="13"/>
  <c r="AU206" i="13"/>
  <c r="AW205" i="13"/>
  <c r="AU170" i="13"/>
  <c r="AW169" i="13"/>
  <c r="AU133" i="13"/>
  <c r="AW132" i="13"/>
  <c r="AU98" i="13"/>
  <c r="AW97" i="13"/>
  <c r="AU62" i="13"/>
  <c r="AW61" i="13"/>
  <c r="Y8" i="64"/>
  <c r="U88" i="64"/>
  <c r="U87" i="64"/>
  <c r="AU1479" i="14" l="1"/>
  <c r="AW1478" i="14"/>
  <c r="AU1443" i="14"/>
  <c r="AW1442" i="14"/>
  <c r="AW1405" i="14"/>
  <c r="AU1406" i="14"/>
  <c r="AW1369" i="14"/>
  <c r="AU1370" i="14"/>
  <c r="AU1335" i="14"/>
  <c r="AW1334" i="14"/>
  <c r="AW1297" i="14"/>
  <c r="AU1298" i="14"/>
  <c r="AU1263" i="14"/>
  <c r="AW1262" i="14"/>
  <c r="AW1224" i="14"/>
  <c r="AU1225" i="14"/>
  <c r="AW1189" i="14"/>
  <c r="AU1190" i="14"/>
  <c r="AW1151" i="14"/>
  <c r="AU1152" i="14"/>
  <c r="AW1116" i="14"/>
  <c r="AU1117" i="14"/>
  <c r="AW1079" i="14"/>
  <c r="AU1080" i="14"/>
  <c r="AW1039" i="14"/>
  <c r="AU1040" i="14"/>
  <c r="AU1005" i="14"/>
  <c r="AW1004" i="14"/>
  <c r="AW967" i="14"/>
  <c r="AU968" i="14"/>
  <c r="AU933" i="14"/>
  <c r="AW932" i="14"/>
  <c r="AW895" i="14"/>
  <c r="AU896" i="14"/>
  <c r="AU861" i="14"/>
  <c r="AW860" i="14"/>
  <c r="AU824" i="14"/>
  <c r="AW823" i="14"/>
  <c r="AW787" i="14"/>
  <c r="AU788" i="14"/>
  <c r="AW751" i="14"/>
  <c r="AU752" i="14"/>
  <c r="AW716" i="14"/>
  <c r="AU717" i="14"/>
  <c r="AW678" i="14"/>
  <c r="AU679" i="14"/>
  <c r="AW643" i="14"/>
  <c r="AU644" i="14"/>
  <c r="AU607" i="14"/>
  <c r="AW606" i="14"/>
  <c r="AU572" i="14"/>
  <c r="AW571" i="14"/>
  <c r="AW532" i="14"/>
  <c r="AU533" i="14"/>
  <c r="AU498" i="14"/>
  <c r="AW497" i="14"/>
  <c r="AW460" i="14"/>
  <c r="AU461" i="14"/>
  <c r="AW424" i="14"/>
  <c r="AU425" i="14"/>
  <c r="AW389" i="14"/>
  <c r="AU390" i="14"/>
  <c r="AU353" i="14"/>
  <c r="AW352" i="14"/>
  <c r="AW316" i="14"/>
  <c r="AU317" i="14"/>
  <c r="AW280" i="14"/>
  <c r="AU281" i="14"/>
  <c r="AU243" i="14"/>
  <c r="AW242" i="14"/>
  <c r="AW205" i="14"/>
  <c r="AU206" i="14"/>
  <c r="AU170" i="14"/>
  <c r="AW169" i="14"/>
  <c r="AU135" i="14"/>
  <c r="AW134" i="14"/>
  <c r="AW97" i="14"/>
  <c r="AU98" i="14"/>
  <c r="AW61" i="14"/>
  <c r="AU62" i="14"/>
  <c r="AW26" i="14"/>
  <c r="AU27" i="14"/>
  <c r="BC1035" i="13"/>
  <c r="BC998" i="13"/>
  <c r="BC891" i="13"/>
  <c r="BC926" i="13"/>
  <c r="BC963" i="13"/>
  <c r="BC854" i="13"/>
  <c r="BC780" i="13"/>
  <c r="BC817" i="13"/>
  <c r="BC709" i="13"/>
  <c r="BC745" i="13"/>
  <c r="BC637" i="13"/>
  <c r="BC672" i="13"/>
  <c r="BC601" i="13"/>
  <c r="BC528" i="13"/>
  <c r="BC565" i="13"/>
  <c r="BC492" i="13"/>
  <c r="BC457" i="13"/>
  <c r="BC385" i="13"/>
  <c r="BC421" i="13"/>
  <c r="BC277" i="13"/>
  <c r="BC169" i="13"/>
  <c r="BC313" i="13"/>
  <c r="BC241" i="13"/>
  <c r="BC205" i="13"/>
  <c r="BC348" i="13"/>
  <c r="BC61" i="13"/>
  <c r="BC132" i="13"/>
  <c r="BC97" i="13"/>
  <c r="AW1036" i="13"/>
  <c r="AU1037" i="13"/>
  <c r="AU1000" i="13"/>
  <c r="AW999" i="13"/>
  <c r="AW964" i="13"/>
  <c r="AU965" i="13"/>
  <c r="AU928" i="13"/>
  <c r="AW927" i="13"/>
  <c r="AW892" i="13"/>
  <c r="AU893" i="13"/>
  <c r="AU856" i="13"/>
  <c r="AW855" i="13"/>
  <c r="AW818" i="13"/>
  <c r="AU819" i="13"/>
  <c r="AU782" i="13"/>
  <c r="AW781" i="13"/>
  <c r="AW746" i="13"/>
  <c r="AU747" i="13"/>
  <c r="AW710" i="13"/>
  <c r="AU711" i="13"/>
  <c r="AU674" i="13"/>
  <c r="AW673" i="13"/>
  <c r="AW638" i="13"/>
  <c r="AU639" i="13"/>
  <c r="AW602" i="13"/>
  <c r="AU603" i="13"/>
  <c r="AW566" i="13"/>
  <c r="AU567" i="13"/>
  <c r="AU530" i="13"/>
  <c r="AW529" i="13"/>
  <c r="AU494" i="13"/>
  <c r="AW493" i="13"/>
  <c r="AW458" i="13"/>
  <c r="AU459" i="13"/>
  <c r="AW422" i="13"/>
  <c r="AU423" i="13"/>
  <c r="AW386" i="13"/>
  <c r="AU387" i="13"/>
  <c r="AU350" i="13"/>
  <c r="AW349" i="13"/>
  <c r="AW314" i="13"/>
  <c r="AU315" i="13"/>
  <c r="AW278" i="13"/>
  <c r="AU279" i="13"/>
  <c r="AW242" i="13"/>
  <c r="AU243" i="13"/>
  <c r="AW206" i="13"/>
  <c r="AU207" i="13"/>
  <c r="AW170" i="13"/>
  <c r="AU171" i="13"/>
  <c r="AU134" i="13"/>
  <c r="AW133" i="13"/>
  <c r="AW98" i="13"/>
  <c r="AU99" i="13"/>
  <c r="AW62" i="13"/>
  <c r="AU63" i="13"/>
  <c r="T25" i="43"/>
  <c r="S25" i="43"/>
  <c r="T19" i="43"/>
  <c r="S19" i="43"/>
  <c r="Q141" i="62"/>
  <c r="Q131" i="62"/>
  <c r="Q110" i="62"/>
  <c r="U140" i="64"/>
  <c r="X5" i="35"/>
  <c r="U5" i="35"/>
  <c r="X19" i="43" l="1"/>
  <c r="AW1479" i="14"/>
  <c r="AU1480" i="14"/>
  <c r="AU1444" i="14"/>
  <c r="AW1443" i="14"/>
  <c r="AW1406" i="14"/>
  <c r="AU1407" i="14"/>
  <c r="AU1371" i="14"/>
  <c r="AW1370" i="14"/>
  <c r="AU1336" i="14"/>
  <c r="AW1335" i="14"/>
  <c r="AW1298" i="14"/>
  <c r="AU1299" i="14"/>
  <c r="AW1263" i="14"/>
  <c r="AU1264" i="14"/>
  <c r="AW1225" i="14"/>
  <c r="AU1226" i="14"/>
  <c r="AW1190" i="14"/>
  <c r="AU1191" i="14"/>
  <c r="AU1153" i="14"/>
  <c r="AW1152" i="14"/>
  <c r="AW1117" i="14"/>
  <c r="AU1118" i="14"/>
  <c r="AW1080" i="14"/>
  <c r="AU1081" i="14"/>
  <c r="AW1040" i="14"/>
  <c r="AU1041" i="14"/>
  <c r="AW1005" i="14"/>
  <c r="AU1006" i="14"/>
  <c r="AW968" i="14"/>
  <c r="AU969" i="14"/>
  <c r="AW933" i="14"/>
  <c r="AU934" i="14"/>
  <c r="AW896" i="14"/>
  <c r="AU897" i="14"/>
  <c r="AU862" i="14"/>
  <c r="AW861" i="14"/>
  <c r="AW824" i="14"/>
  <c r="AU825" i="14"/>
  <c r="AW788" i="14"/>
  <c r="AU789" i="14"/>
  <c r="AW752" i="14"/>
  <c r="AU753" i="14"/>
  <c r="AW717" i="14"/>
  <c r="AU718" i="14"/>
  <c r="AW679" i="14"/>
  <c r="AU680" i="14"/>
  <c r="AU645" i="14"/>
  <c r="AW644" i="14"/>
  <c r="AW607" i="14"/>
  <c r="AU608" i="14"/>
  <c r="AU573" i="14"/>
  <c r="AW572" i="14"/>
  <c r="AW533" i="14"/>
  <c r="AU534" i="14"/>
  <c r="AW498" i="14"/>
  <c r="AU499" i="14"/>
  <c r="AW461" i="14"/>
  <c r="AU462" i="14"/>
  <c r="AW425" i="14"/>
  <c r="AU426" i="14"/>
  <c r="AU391" i="14"/>
  <c r="AW390" i="14"/>
  <c r="AU354" i="14"/>
  <c r="AW353" i="14"/>
  <c r="AW317" i="14"/>
  <c r="AU318" i="14"/>
  <c r="AU282" i="14"/>
  <c r="AW281" i="14"/>
  <c r="AW243" i="14"/>
  <c r="AU244" i="14"/>
  <c r="AW206" i="14"/>
  <c r="AU207" i="14"/>
  <c r="AU171" i="14"/>
  <c r="AW170" i="14"/>
  <c r="AU136" i="14"/>
  <c r="AW135" i="14"/>
  <c r="AW98" i="14"/>
  <c r="AU99" i="14"/>
  <c r="AW62" i="14"/>
  <c r="AU63" i="14"/>
  <c r="AU28" i="14"/>
  <c r="AW27" i="14"/>
  <c r="BC1036" i="13"/>
  <c r="BC999" i="13"/>
  <c r="BC892" i="13"/>
  <c r="BC927" i="13"/>
  <c r="BC964" i="13"/>
  <c r="BC855" i="13"/>
  <c r="BC781" i="13"/>
  <c r="BC818" i="13"/>
  <c r="BC710" i="13"/>
  <c r="BC746" i="13"/>
  <c r="BC638" i="13"/>
  <c r="BC673" i="13"/>
  <c r="BC602" i="13"/>
  <c r="BC529" i="13"/>
  <c r="BC566" i="13"/>
  <c r="BC493" i="13"/>
  <c r="BC458" i="13"/>
  <c r="BC386" i="13"/>
  <c r="BC422" i="13"/>
  <c r="BC242" i="13"/>
  <c r="BC278" i="13"/>
  <c r="BC170" i="13"/>
  <c r="BC314" i="13"/>
  <c r="BC349" i="13"/>
  <c r="BC206" i="13"/>
  <c r="BC62" i="13"/>
  <c r="BC98" i="13"/>
  <c r="BC133" i="13"/>
  <c r="AW1037" i="13"/>
  <c r="AU1038" i="13"/>
  <c r="AW1000" i="13"/>
  <c r="AU1001" i="13"/>
  <c r="AW965" i="13"/>
  <c r="AU966" i="13"/>
  <c r="AW928" i="13"/>
  <c r="AU929" i="13"/>
  <c r="AW893" i="13"/>
  <c r="AU894" i="13"/>
  <c r="AW856" i="13"/>
  <c r="AU857" i="13"/>
  <c r="AW819" i="13"/>
  <c r="AU820" i="13"/>
  <c r="AW782" i="13"/>
  <c r="AU783" i="13"/>
  <c r="AW747" i="13"/>
  <c r="AU748" i="13"/>
  <c r="AW711" i="13"/>
  <c r="AU712" i="13"/>
  <c r="AW674" i="13"/>
  <c r="AU675" i="13"/>
  <c r="AW639" i="13"/>
  <c r="AU640" i="13"/>
  <c r="AW603" i="13"/>
  <c r="AU604" i="13"/>
  <c r="AW567" i="13"/>
  <c r="AU568" i="13"/>
  <c r="AW530" i="13"/>
  <c r="AU531" i="13"/>
  <c r="AW494" i="13"/>
  <c r="AU495" i="13"/>
  <c r="AW459" i="13"/>
  <c r="AU460" i="13"/>
  <c r="AW423" i="13"/>
  <c r="AU424" i="13"/>
  <c r="AW387" i="13"/>
  <c r="AU388" i="13"/>
  <c r="AW350" i="13"/>
  <c r="AU351" i="13"/>
  <c r="AW315" i="13"/>
  <c r="AU316" i="13"/>
  <c r="AW279" i="13"/>
  <c r="AU280" i="13"/>
  <c r="AW243" i="13"/>
  <c r="AU244" i="13"/>
  <c r="AW207" i="13"/>
  <c r="AU208" i="13"/>
  <c r="AW171" i="13"/>
  <c r="AU172" i="13"/>
  <c r="AW134" i="13"/>
  <c r="AU135" i="13"/>
  <c r="AW99" i="13"/>
  <c r="AU100" i="13"/>
  <c r="AW63" i="13"/>
  <c r="AU64" i="13"/>
  <c r="X25" i="43"/>
  <c r="U11" i="61"/>
  <c r="U10" i="61"/>
  <c r="U13" i="64"/>
  <c r="M10" i="58"/>
  <c r="M16" i="58"/>
  <c r="L16" i="58"/>
  <c r="M15" i="58"/>
  <c r="L15" i="58"/>
  <c r="Q54" i="62"/>
  <c r="P54" i="62"/>
  <c r="Q70" i="62"/>
  <c r="P70" i="62"/>
  <c r="Q86" i="62"/>
  <c r="P86" i="62"/>
  <c r="P110" i="62"/>
  <c r="P131" i="62"/>
  <c r="P141" i="62"/>
  <c r="U268" i="61"/>
  <c r="U267" i="61"/>
  <c r="U266" i="61"/>
  <c r="N268" i="61"/>
  <c r="M268" i="61"/>
  <c r="N267" i="61"/>
  <c r="M267" i="61"/>
  <c r="N266" i="61"/>
  <c r="M266" i="61"/>
  <c r="N258" i="61"/>
  <c r="M258" i="61"/>
  <c r="U141" i="62" l="1"/>
  <c r="AU1481" i="14"/>
  <c r="AW1480" i="14"/>
  <c r="AU1445" i="14"/>
  <c r="AW1444" i="14"/>
  <c r="AW1407" i="14"/>
  <c r="AU1408" i="14"/>
  <c r="AU1372" i="14"/>
  <c r="AW1371" i="14"/>
  <c r="AW1336" i="14"/>
  <c r="AU1337" i="14"/>
  <c r="AW1299" i="14"/>
  <c r="AU1300" i="14"/>
  <c r="AW1264" i="14"/>
  <c r="AU1265" i="14"/>
  <c r="AW1226" i="14"/>
  <c r="AU1227" i="14"/>
  <c r="AU1192" i="14"/>
  <c r="AW1191" i="14"/>
  <c r="AW1153" i="14"/>
  <c r="AU1154" i="14"/>
  <c r="AU1119" i="14"/>
  <c r="AW1118" i="14"/>
  <c r="AW1081" i="14"/>
  <c r="AU1082" i="14"/>
  <c r="AW1041" i="14"/>
  <c r="AU1042" i="14"/>
  <c r="AU1007" i="14"/>
  <c r="AW1006" i="14"/>
  <c r="AW969" i="14"/>
  <c r="AU970" i="14"/>
  <c r="AW934" i="14"/>
  <c r="AU935" i="14"/>
  <c r="AW897" i="14"/>
  <c r="AU898" i="14"/>
  <c r="AW862" i="14"/>
  <c r="AU863" i="14"/>
  <c r="AU826" i="14"/>
  <c r="AW825" i="14"/>
  <c r="AW789" i="14"/>
  <c r="AU790" i="14"/>
  <c r="AW753" i="14"/>
  <c r="AU754" i="14"/>
  <c r="AU719" i="14"/>
  <c r="AW718" i="14"/>
  <c r="AW680" i="14"/>
  <c r="AU681" i="14"/>
  <c r="AW645" i="14"/>
  <c r="AU646" i="14"/>
  <c r="AW608" i="14"/>
  <c r="AU609" i="14"/>
  <c r="AU574" i="14"/>
  <c r="AW573" i="14"/>
  <c r="AW534" i="14"/>
  <c r="AU535" i="14"/>
  <c r="AW499" i="14"/>
  <c r="AU500" i="14"/>
  <c r="AW462" i="14"/>
  <c r="AU463" i="14"/>
  <c r="AW426" i="14"/>
  <c r="AU427" i="14"/>
  <c r="AU392" i="14"/>
  <c r="AW391" i="14"/>
  <c r="AU355" i="14"/>
  <c r="AW354" i="14"/>
  <c r="AW318" i="14"/>
  <c r="AU319" i="14"/>
  <c r="AW282" i="14"/>
  <c r="AU283" i="14"/>
  <c r="AW244" i="14"/>
  <c r="AU245" i="14"/>
  <c r="AW207" i="14"/>
  <c r="AU208" i="14"/>
  <c r="AW171" i="14"/>
  <c r="AU172" i="14"/>
  <c r="AU137" i="14"/>
  <c r="AW136" i="14"/>
  <c r="AW99" i="14"/>
  <c r="AU100" i="14"/>
  <c r="AW63" i="14"/>
  <c r="AU64" i="14"/>
  <c r="AW28" i="14"/>
  <c r="AU29" i="14"/>
  <c r="BC1037" i="13"/>
  <c r="BC1000" i="13"/>
  <c r="BC893" i="13"/>
  <c r="BC928" i="13"/>
  <c r="BC965" i="13"/>
  <c r="BC856" i="13"/>
  <c r="BC782" i="13"/>
  <c r="BC819" i="13"/>
  <c r="BC711" i="13"/>
  <c r="BC747" i="13"/>
  <c r="BC639" i="13"/>
  <c r="BC674" i="13"/>
  <c r="BC603" i="13"/>
  <c r="BC530" i="13"/>
  <c r="BC567" i="13"/>
  <c r="BC494" i="13"/>
  <c r="BC459" i="13"/>
  <c r="BC387" i="13"/>
  <c r="BC423" i="13"/>
  <c r="BC243" i="13"/>
  <c r="BC279" i="13"/>
  <c r="BC171" i="13"/>
  <c r="BC315" i="13"/>
  <c r="BC207" i="13"/>
  <c r="BC350" i="13"/>
  <c r="BC63" i="13"/>
  <c r="BC99" i="13"/>
  <c r="BC134" i="13"/>
  <c r="AW1038" i="13"/>
  <c r="AU1039" i="13"/>
  <c r="AW1001" i="13"/>
  <c r="AU1002" i="13"/>
  <c r="AW966" i="13"/>
  <c r="AU967" i="13"/>
  <c r="AW929" i="13"/>
  <c r="AU930" i="13"/>
  <c r="AW894" i="13"/>
  <c r="AU895" i="13"/>
  <c r="AW857" i="13"/>
  <c r="AU858" i="13"/>
  <c r="AW820" i="13"/>
  <c r="AU821" i="13"/>
  <c r="AW783" i="13"/>
  <c r="AU784" i="13"/>
  <c r="AW748" i="13"/>
  <c r="AU749" i="13"/>
  <c r="AW712" i="13"/>
  <c r="AU713" i="13"/>
  <c r="AW675" i="13"/>
  <c r="AU676" i="13"/>
  <c r="AW640" i="13"/>
  <c r="AU641" i="13"/>
  <c r="AW604" i="13"/>
  <c r="AU605" i="13"/>
  <c r="AW568" i="13"/>
  <c r="AU569" i="13"/>
  <c r="AW531" i="13"/>
  <c r="AU532" i="13"/>
  <c r="AW495" i="13"/>
  <c r="AU496" i="13"/>
  <c r="AW460" i="13"/>
  <c r="AU461" i="13"/>
  <c r="AW424" i="13"/>
  <c r="AU425" i="13"/>
  <c r="AW388" i="13"/>
  <c r="AU389" i="13"/>
  <c r="AW351" i="13"/>
  <c r="AU352" i="13"/>
  <c r="AW316" i="13"/>
  <c r="AU317" i="13"/>
  <c r="AW280" i="13"/>
  <c r="AU281" i="13"/>
  <c r="AW244" i="13"/>
  <c r="AU245" i="13"/>
  <c r="AW208" i="13"/>
  <c r="AU209" i="13"/>
  <c r="AW172" i="13"/>
  <c r="AU173" i="13"/>
  <c r="AW135" i="13"/>
  <c r="AU136" i="13"/>
  <c r="AW100" i="13"/>
  <c r="AU101" i="13"/>
  <c r="AW64" i="13"/>
  <c r="AU65" i="13"/>
  <c r="U131" i="62"/>
  <c r="R266" i="61"/>
  <c r="R268" i="61"/>
  <c r="R267" i="61"/>
  <c r="Q16" i="58"/>
  <c r="Q15" i="58"/>
  <c r="U49" i="62"/>
  <c r="U54" i="62"/>
  <c r="U70" i="62"/>
  <c r="U86" i="62"/>
  <c r="U110" i="62"/>
  <c r="R258" i="61"/>
  <c r="S90" i="60"/>
  <c r="R90" i="60"/>
  <c r="S48" i="60"/>
  <c r="R48" i="60"/>
  <c r="AU1482" i="14" l="1"/>
  <c r="AW1481" i="14"/>
  <c r="AU1446" i="14"/>
  <c r="AW1445" i="14"/>
  <c r="AW1408" i="14"/>
  <c r="AU1409" i="14"/>
  <c r="AU1373" i="14"/>
  <c r="AW1372" i="14"/>
  <c r="AU1338" i="14"/>
  <c r="AW1337" i="14"/>
  <c r="AW1300" i="14"/>
  <c r="AU1301" i="14"/>
  <c r="AU1266" i="14"/>
  <c r="AW1265" i="14"/>
  <c r="AW1227" i="14"/>
  <c r="AU1228" i="14"/>
  <c r="AW1192" i="14"/>
  <c r="AU1193" i="14"/>
  <c r="AW1154" i="14"/>
  <c r="AU1155" i="14"/>
  <c r="AU1120" i="14"/>
  <c r="AW1119" i="14"/>
  <c r="AW1082" i="14"/>
  <c r="AU1083" i="14"/>
  <c r="AW1042" i="14"/>
  <c r="AU1043" i="14"/>
  <c r="AW1007" i="14"/>
  <c r="AU1008" i="14"/>
  <c r="AW970" i="14"/>
  <c r="AU971" i="14"/>
  <c r="AU936" i="14"/>
  <c r="AW935" i="14"/>
  <c r="AW898" i="14"/>
  <c r="AU899" i="14"/>
  <c r="AU864" i="14"/>
  <c r="AW863" i="14"/>
  <c r="AW826" i="14"/>
  <c r="AU827" i="14"/>
  <c r="AW790" i="14"/>
  <c r="AU791" i="14"/>
  <c r="AW754" i="14"/>
  <c r="AU755" i="14"/>
  <c r="AW719" i="14"/>
  <c r="AU720" i="14"/>
  <c r="AW681" i="14"/>
  <c r="AU682" i="14"/>
  <c r="AU647" i="14"/>
  <c r="AW646" i="14"/>
  <c r="AW609" i="14"/>
  <c r="AU610" i="14"/>
  <c r="AW574" i="14"/>
  <c r="AU575" i="14"/>
  <c r="AW535" i="14"/>
  <c r="AU536" i="14"/>
  <c r="AU501" i="14"/>
  <c r="AW500" i="14"/>
  <c r="AW463" i="14"/>
  <c r="AU464" i="14"/>
  <c r="AW427" i="14"/>
  <c r="AU428" i="14"/>
  <c r="AW392" i="14"/>
  <c r="AU393" i="14"/>
  <c r="AW355" i="14"/>
  <c r="AU356" i="14"/>
  <c r="AW319" i="14"/>
  <c r="AU320" i="14"/>
  <c r="AU284" i="14"/>
  <c r="AW283" i="14"/>
  <c r="AU246" i="14"/>
  <c r="AW245" i="14"/>
  <c r="AW208" i="14"/>
  <c r="AU209" i="14"/>
  <c r="AW172" i="14"/>
  <c r="AU173" i="14"/>
  <c r="AW137" i="14"/>
  <c r="AU138" i="14"/>
  <c r="AW100" i="14"/>
  <c r="AU101" i="14"/>
  <c r="AW64" i="14"/>
  <c r="AU65" i="14"/>
  <c r="AU30" i="14"/>
  <c r="AW29" i="14"/>
  <c r="BC1038" i="13"/>
  <c r="BC966" i="13"/>
  <c r="BC1001" i="13"/>
  <c r="BC894" i="13"/>
  <c r="BC929" i="13"/>
  <c r="BC857" i="13"/>
  <c r="BC783" i="13"/>
  <c r="BC820" i="13"/>
  <c r="BC712" i="13"/>
  <c r="BC748" i="13"/>
  <c r="BC640" i="13"/>
  <c r="BC675" i="13"/>
  <c r="BC604" i="13"/>
  <c r="BC531" i="13"/>
  <c r="BC568" i="13"/>
  <c r="BC495" i="13"/>
  <c r="BC460" i="13"/>
  <c r="BC388" i="13"/>
  <c r="BC424" i="13"/>
  <c r="BC280" i="13"/>
  <c r="BC244" i="13"/>
  <c r="BC172" i="13"/>
  <c r="BC316" i="13"/>
  <c r="BC208" i="13"/>
  <c r="BC351" i="13"/>
  <c r="BC64" i="13"/>
  <c r="BC100" i="13"/>
  <c r="BC135" i="13"/>
  <c r="AU1040" i="13"/>
  <c r="AW1039" i="13"/>
  <c r="AW1002" i="13"/>
  <c r="AU1003" i="13"/>
  <c r="AU968" i="13"/>
  <c r="AW967" i="13"/>
  <c r="AW930" i="13"/>
  <c r="AU931" i="13"/>
  <c r="AW895" i="13"/>
  <c r="AU896" i="13"/>
  <c r="AW858" i="13"/>
  <c r="AU859" i="13"/>
  <c r="AW821" i="13"/>
  <c r="AU822" i="13"/>
  <c r="AW784" i="13"/>
  <c r="AU785" i="13"/>
  <c r="AW749" i="13"/>
  <c r="AU750" i="13"/>
  <c r="AW713" i="13"/>
  <c r="AU714" i="13"/>
  <c r="AW676" i="13"/>
  <c r="AU677" i="13"/>
  <c r="AW641" i="13"/>
  <c r="AU642" i="13"/>
  <c r="AU606" i="13"/>
  <c r="AW605" i="13"/>
  <c r="AW569" i="13"/>
  <c r="AU570" i="13"/>
  <c r="AW532" i="13"/>
  <c r="AU533" i="13"/>
  <c r="AW496" i="13"/>
  <c r="AU497" i="13"/>
  <c r="AW461" i="13"/>
  <c r="AU462" i="13"/>
  <c r="AU426" i="13"/>
  <c r="AW425" i="13"/>
  <c r="AW389" i="13"/>
  <c r="AU390" i="13"/>
  <c r="AW352" i="13"/>
  <c r="AU353" i="13"/>
  <c r="AW317" i="13"/>
  <c r="AU318" i="13"/>
  <c r="AU282" i="13"/>
  <c r="AW281" i="13"/>
  <c r="AU246" i="13"/>
  <c r="AW245" i="13"/>
  <c r="AW209" i="13"/>
  <c r="AU210" i="13"/>
  <c r="AU174" i="13"/>
  <c r="AW173" i="13"/>
  <c r="AW136" i="13"/>
  <c r="AU137" i="13"/>
  <c r="AW101" i="13"/>
  <c r="AU102" i="13"/>
  <c r="AW65" i="13"/>
  <c r="AU66" i="13"/>
  <c r="W48" i="60"/>
  <c r="W90" i="60"/>
  <c r="X70" i="62"/>
  <c r="X49" i="62"/>
  <c r="X54" i="62"/>
  <c r="X86" i="62"/>
  <c r="X110" i="62"/>
  <c r="X131" i="62"/>
  <c r="X141" i="62"/>
  <c r="AA25" i="43"/>
  <c r="AA19" i="43"/>
  <c r="C11" i="36"/>
  <c r="Z32" i="60"/>
  <c r="Z30" i="60"/>
  <c r="S32" i="60"/>
  <c r="R32" i="60"/>
  <c r="S30" i="60"/>
  <c r="R30" i="60"/>
  <c r="S27" i="60"/>
  <c r="R27" i="60"/>
  <c r="AU1483" i="14" l="1"/>
  <c r="AW1482" i="14"/>
  <c r="AW1446" i="14"/>
  <c r="AU1447" i="14"/>
  <c r="AW1409" i="14"/>
  <c r="AU1410" i="14"/>
  <c r="AW1373" i="14"/>
  <c r="AU1374" i="14"/>
  <c r="AU1339" i="14"/>
  <c r="AW1338" i="14"/>
  <c r="AW1301" i="14"/>
  <c r="AU1302" i="14"/>
  <c r="AU1267" i="14"/>
  <c r="AW1266" i="14"/>
  <c r="AW1228" i="14"/>
  <c r="AU1229" i="14"/>
  <c r="AU1194" i="14"/>
  <c r="AW1193" i="14"/>
  <c r="AU1156" i="14"/>
  <c r="AW1155" i="14"/>
  <c r="AU1121" i="14"/>
  <c r="AW1120" i="14"/>
  <c r="AW1083" i="14"/>
  <c r="AU1084" i="14"/>
  <c r="AW1043" i="14"/>
  <c r="AU1044" i="14"/>
  <c r="AW1008" i="14"/>
  <c r="AU1009" i="14"/>
  <c r="AW971" i="14"/>
  <c r="AU972" i="14"/>
  <c r="AW936" i="14"/>
  <c r="AU937" i="14"/>
  <c r="AW899" i="14"/>
  <c r="AU900" i="14"/>
  <c r="AW864" i="14"/>
  <c r="AU865" i="14"/>
  <c r="AU828" i="14"/>
  <c r="AW827" i="14"/>
  <c r="AW791" i="14"/>
  <c r="AU792" i="14"/>
  <c r="AW755" i="14"/>
  <c r="AU756" i="14"/>
  <c r="AU721" i="14"/>
  <c r="AW720" i="14"/>
  <c r="AW682" i="14"/>
  <c r="AU683" i="14"/>
  <c r="AU648" i="14"/>
  <c r="AW647" i="14"/>
  <c r="AU611" i="14"/>
  <c r="AW610" i="14"/>
  <c r="AU576" i="14"/>
  <c r="AW575" i="14"/>
  <c r="AW536" i="14"/>
  <c r="AU537" i="14"/>
  <c r="AU502" i="14"/>
  <c r="AW501" i="14"/>
  <c r="AW464" i="14"/>
  <c r="AU465" i="14"/>
  <c r="AW428" i="14"/>
  <c r="AU429" i="14"/>
  <c r="AU394" i="14"/>
  <c r="AW393" i="14"/>
  <c r="AW356" i="14"/>
  <c r="AU357" i="14"/>
  <c r="AW320" i="14"/>
  <c r="AU321" i="14"/>
  <c r="AW284" i="14"/>
  <c r="AU285" i="14"/>
  <c r="AW246" i="14"/>
  <c r="AU247" i="14"/>
  <c r="AW209" i="14"/>
  <c r="AU210" i="14"/>
  <c r="AW173" i="14"/>
  <c r="AU174" i="14"/>
  <c r="AW138" i="14"/>
  <c r="AU139" i="14"/>
  <c r="AW101" i="14"/>
  <c r="AU102" i="14"/>
  <c r="AW65" i="14"/>
  <c r="AU66" i="14"/>
  <c r="AU31" i="14"/>
  <c r="AW30" i="14"/>
  <c r="BC1039" i="13"/>
  <c r="BC967" i="13"/>
  <c r="BC1002" i="13"/>
  <c r="BC895" i="13"/>
  <c r="BC930" i="13"/>
  <c r="BC858" i="13"/>
  <c r="BC784" i="13"/>
  <c r="BC821" i="13"/>
  <c r="BC713" i="13"/>
  <c r="BC749" i="13"/>
  <c r="BC676" i="13"/>
  <c r="BC641" i="13"/>
  <c r="BC605" i="13"/>
  <c r="BC532" i="13"/>
  <c r="BC569" i="13"/>
  <c r="BC496" i="13"/>
  <c r="BC461" i="13"/>
  <c r="BC389" i="13"/>
  <c r="BC425" i="13"/>
  <c r="BC352" i="13"/>
  <c r="BC245" i="13"/>
  <c r="BC281" i="13"/>
  <c r="BC173" i="13"/>
  <c r="BC317" i="13"/>
  <c r="BC209" i="13"/>
  <c r="BC136" i="13"/>
  <c r="BC65" i="13"/>
  <c r="BC101" i="13"/>
  <c r="AW1040" i="13"/>
  <c r="AU1041" i="13"/>
  <c r="AW1003" i="13"/>
  <c r="AU1004" i="13"/>
  <c r="AW968" i="13"/>
  <c r="AU969" i="13"/>
  <c r="AU932" i="13"/>
  <c r="AW931" i="13"/>
  <c r="AU897" i="13"/>
  <c r="AW896" i="13"/>
  <c r="AW859" i="13"/>
  <c r="AU860" i="13"/>
  <c r="AW822" i="13"/>
  <c r="AU823" i="13"/>
  <c r="AW785" i="13"/>
  <c r="AU786" i="13"/>
  <c r="AW750" i="13"/>
  <c r="AU751" i="13"/>
  <c r="AW714" i="13"/>
  <c r="AU715" i="13"/>
  <c r="AU678" i="13"/>
  <c r="AW677" i="13"/>
  <c r="AW642" i="13"/>
  <c r="AU643" i="13"/>
  <c r="AW606" i="13"/>
  <c r="AU607" i="13"/>
  <c r="AU571" i="13"/>
  <c r="AW570" i="13"/>
  <c r="AW533" i="13"/>
  <c r="AU534" i="13"/>
  <c r="AW497" i="13"/>
  <c r="AU498" i="13"/>
  <c r="AW462" i="13"/>
  <c r="AU463" i="13"/>
  <c r="AW426" i="13"/>
  <c r="AU427" i="13"/>
  <c r="AW390" i="13"/>
  <c r="AU391" i="13"/>
  <c r="AU354" i="13"/>
  <c r="AW353" i="13"/>
  <c r="AW318" i="13"/>
  <c r="AU319" i="13"/>
  <c r="AW282" i="13"/>
  <c r="AU283" i="13"/>
  <c r="AW246" i="13"/>
  <c r="AU247" i="13"/>
  <c r="AW210" i="13"/>
  <c r="AU211" i="13"/>
  <c r="AW174" i="13"/>
  <c r="AU175" i="13"/>
  <c r="AU138" i="13"/>
  <c r="AW137" i="13"/>
  <c r="AW102" i="13"/>
  <c r="AU103" i="13"/>
  <c r="AW66" i="13"/>
  <c r="AU67" i="13"/>
  <c r="W30" i="60"/>
  <c r="W27" i="60"/>
  <c r="W32" i="60"/>
  <c r="AU1484" i="14" l="1"/>
  <c r="AW1483" i="14"/>
  <c r="AW1447" i="14"/>
  <c r="AU1448" i="14"/>
  <c r="AW1410" i="14"/>
  <c r="AU1411" i="14"/>
  <c r="AW1374" i="14"/>
  <c r="AU1375" i="14"/>
  <c r="AW1339" i="14"/>
  <c r="AU1340" i="14"/>
  <c r="AW1302" i="14"/>
  <c r="AU1303" i="14"/>
  <c r="AW1267" i="14"/>
  <c r="AU1268" i="14"/>
  <c r="AW1229" i="14"/>
  <c r="AU1230" i="14"/>
  <c r="AU1195" i="14"/>
  <c r="AW1194" i="14"/>
  <c r="AU1157" i="14"/>
  <c r="AW1156" i="14"/>
  <c r="AU1122" i="14"/>
  <c r="AW1121" i="14"/>
  <c r="AW1084" i="14"/>
  <c r="AU1085" i="14"/>
  <c r="AW1044" i="14"/>
  <c r="AU1045" i="14"/>
  <c r="AU1010" i="14"/>
  <c r="AW1009" i="14"/>
  <c r="AW972" i="14"/>
  <c r="AU973" i="14"/>
  <c r="AU938" i="14"/>
  <c r="AW937" i="14"/>
  <c r="AW900" i="14"/>
  <c r="AU901" i="14"/>
  <c r="AW865" i="14"/>
  <c r="AU866" i="14"/>
  <c r="AW828" i="14"/>
  <c r="AU829" i="14"/>
  <c r="AW792" i="14"/>
  <c r="AU793" i="14"/>
  <c r="AW756" i="14"/>
  <c r="AU757" i="14"/>
  <c r="AU722" i="14"/>
  <c r="AW721" i="14"/>
  <c r="AW683" i="14"/>
  <c r="AU684" i="14"/>
  <c r="AU649" i="14"/>
  <c r="AW648" i="14"/>
  <c r="AU612" i="14"/>
  <c r="AW611" i="14"/>
  <c r="AW576" i="14"/>
  <c r="AU577" i="14"/>
  <c r="AW537" i="14"/>
  <c r="AU538" i="14"/>
  <c r="AU503" i="14"/>
  <c r="AW502" i="14"/>
  <c r="AW465" i="14"/>
  <c r="AU466" i="14"/>
  <c r="AW429" i="14"/>
  <c r="AU430" i="14"/>
  <c r="AW394" i="14"/>
  <c r="AU395" i="14"/>
  <c r="AW357" i="14"/>
  <c r="AU358" i="14"/>
  <c r="AW321" i="14"/>
  <c r="AU322" i="14"/>
  <c r="AU286" i="14"/>
  <c r="AW285" i="14"/>
  <c r="AU248" i="14"/>
  <c r="AW247" i="14"/>
  <c r="AW210" i="14"/>
  <c r="AU211" i="14"/>
  <c r="AU175" i="14"/>
  <c r="AW174" i="14"/>
  <c r="AU140" i="14"/>
  <c r="AW139" i="14"/>
  <c r="AW102" i="14"/>
  <c r="AU103" i="14"/>
  <c r="AW66" i="14"/>
  <c r="AU67" i="14"/>
  <c r="AW31" i="14"/>
  <c r="AU32" i="14"/>
  <c r="BC1040" i="13"/>
  <c r="BC968" i="13"/>
  <c r="BC1003" i="13"/>
  <c r="BC896" i="13"/>
  <c r="BC931" i="13"/>
  <c r="BC859" i="13"/>
  <c r="BC750" i="13"/>
  <c r="BC785" i="13"/>
  <c r="BC822" i="13"/>
  <c r="BC677" i="13"/>
  <c r="BC714" i="13"/>
  <c r="BC642" i="13"/>
  <c r="BC606" i="13"/>
  <c r="BC533" i="13"/>
  <c r="BC570" i="13"/>
  <c r="BC497" i="13"/>
  <c r="BC462" i="13"/>
  <c r="BC426" i="13"/>
  <c r="BC390" i="13"/>
  <c r="BC174" i="13"/>
  <c r="BC318" i="13"/>
  <c r="BC353" i="13"/>
  <c r="BC282" i="13"/>
  <c r="BC246" i="13"/>
  <c r="BC210" i="13"/>
  <c r="BC66" i="13"/>
  <c r="BC102" i="13"/>
  <c r="BC137" i="13"/>
  <c r="AU1042" i="13"/>
  <c r="AW1041" i="13"/>
  <c r="AW1004" i="13"/>
  <c r="AU1005" i="13"/>
  <c r="AU970" i="13"/>
  <c r="AW969" i="13"/>
  <c r="AW932" i="13"/>
  <c r="AU933" i="13"/>
  <c r="AU898" i="13"/>
  <c r="AW897" i="13"/>
  <c r="AW860" i="13"/>
  <c r="AU861" i="13"/>
  <c r="AU824" i="13"/>
  <c r="AW823" i="13"/>
  <c r="AW786" i="13"/>
  <c r="AU787" i="13"/>
  <c r="AU752" i="13"/>
  <c r="AW751" i="13"/>
  <c r="AU716" i="13"/>
  <c r="AW715" i="13"/>
  <c r="AW678" i="13"/>
  <c r="AU679" i="13"/>
  <c r="AU644" i="13"/>
  <c r="AW643" i="13"/>
  <c r="AU608" i="13"/>
  <c r="AW607" i="13"/>
  <c r="AU572" i="13"/>
  <c r="AW571" i="13"/>
  <c r="AW534" i="13"/>
  <c r="AU535" i="13"/>
  <c r="AW498" i="13"/>
  <c r="AU499" i="13"/>
  <c r="AU464" i="13"/>
  <c r="AW463" i="13"/>
  <c r="AU428" i="13"/>
  <c r="AW427" i="13"/>
  <c r="AU392" i="13"/>
  <c r="AW391" i="13"/>
  <c r="AW354" i="13"/>
  <c r="AU355" i="13"/>
  <c r="AU320" i="13"/>
  <c r="AW319" i="13"/>
  <c r="AU284" i="13"/>
  <c r="AW283" i="13"/>
  <c r="AU248" i="13"/>
  <c r="AW247" i="13"/>
  <c r="AU212" i="13"/>
  <c r="AW211" i="13"/>
  <c r="AU176" i="13"/>
  <c r="AW175" i="13"/>
  <c r="AW138" i="13"/>
  <c r="AU139" i="13"/>
  <c r="AU104" i="13"/>
  <c r="AW103" i="13"/>
  <c r="AU68" i="13"/>
  <c r="AW67" i="13"/>
  <c r="W91" i="1"/>
  <c r="W89" i="1"/>
  <c r="W86" i="1"/>
  <c r="W84" i="1"/>
  <c r="W39" i="1"/>
  <c r="W37" i="1"/>
  <c r="W35" i="1"/>
  <c r="W13" i="1"/>
  <c r="W11" i="1"/>
  <c r="W9" i="1"/>
  <c r="W7" i="1"/>
  <c r="AW1484" i="14" l="1"/>
  <c r="AU1485" i="14"/>
  <c r="AU1449" i="14"/>
  <c r="AW1448" i="14"/>
  <c r="AW1411" i="14"/>
  <c r="AU1412" i="14"/>
  <c r="AW1375" i="14"/>
  <c r="AU1376" i="14"/>
  <c r="AW1340" i="14"/>
  <c r="AU1341" i="14"/>
  <c r="AW1303" i="14"/>
  <c r="AU1304" i="14"/>
  <c r="AU1269" i="14"/>
  <c r="AW1268" i="14"/>
  <c r="AW1230" i="14"/>
  <c r="AU1231" i="14"/>
  <c r="AW1195" i="14"/>
  <c r="AU1196" i="14"/>
  <c r="AU1158" i="14"/>
  <c r="AW1157" i="14"/>
  <c r="AW1122" i="14"/>
  <c r="AU1123" i="14"/>
  <c r="AW1085" i="14"/>
  <c r="AU1086" i="14"/>
  <c r="AW1045" i="14"/>
  <c r="AU1046" i="14"/>
  <c r="AU1011" i="14"/>
  <c r="AW1010" i="14"/>
  <c r="AW973" i="14"/>
  <c r="AU974" i="14"/>
  <c r="AU939" i="14"/>
  <c r="AW938" i="14"/>
  <c r="AW901" i="14"/>
  <c r="AU902" i="14"/>
  <c r="AU867" i="14"/>
  <c r="AW866" i="14"/>
  <c r="AU830" i="14"/>
  <c r="AW829" i="14"/>
  <c r="AW793" i="14"/>
  <c r="AU794" i="14"/>
  <c r="AW757" i="14"/>
  <c r="AU758" i="14"/>
  <c r="AW722" i="14"/>
  <c r="AU723" i="14"/>
  <c r="AW684" i="14"/>
  <c r="AU685" i="14"/>
  <c r="AW649" i="14"/>
  <c r="AU650" i="14"/>
  <c r="AU613" i="14"/>
  <c r="AW612" i="14"/>
  <c r="AU578" i="14"/>
  <c r="AW577" i="14"/>
  <c r="AW538" i="14"/>
  <c r="AU539" i="14"/>
  <c r="AU504" i="14"/>
  <c r="AW503" i="14"/>
  <c r="AW466" i="14"/>
  <c r="AU467" i="14"/>
  <c r="AW430" i="14"/>
  <c r="AU431" i="14"/>
  <c r="AU396" i="14"/>
  <c r="AW395" i="14"/>
  <c r="AU359" i="14"/>
  <c r="AW358" i="14"/>
  <c r="AW322" i="14"/>
  <c r="AU323" i="14"/>
  <c r="AU287" i="14"/>
  <c r="AW286" i="14"/>
  <c r="AW248" i="14"/>
  <c r="AU249" i="14"/>
  <c r="AW211" i="14"/>
  <c r="AU212" i="14"/>
  <c r="AU176" i="14"/>
  <c r="AW175" i="14"/>
  <c r="AW140" i="14"/>
  <c r="AU141" i="14"/>
  <c r="AW103" i="14"/>
  <c r="AU104" i="14"/>
  <c r="AW67" i="14"/>
  <c r="AU68" i="14"/>
  <c r="AU33" i="14"/>
  <c r="AW32" i="14"/>
  <c r="BC1041" i="13"/>
  <c r="BC969" i="13"/>
  <c r="BC1004" i="13"/>
  <c r="BC897" i="13"/>
  <c r="BC932" i="13"/>
  <c r="BC860" i="13"/>
  <c r="BC751" i="13"/>
  <c r="BC786" i="13"/>
  <c r="BC823" i="13"/>
  <c r="BC678" i="13"/>
  <c r="BC715" i="13"/>
  <c r="BC643" i="13"/>
  <c r="BC607" i="13"/>
  <c r="BC534" i="13"/>
  <c r="BC571" i="13"/>
  <c r="BC498" i="13"/>
  <c r="BC463" i="13"/>
  <c r="BC391" i="13"/>
  <c r="BC427" i="13"/>
  <c r="BC247" i="13"/>
  <c r="BC175" i="13"/>
  <c r="BC319" i="13"/>
  <c r="BC354" i="13"/>
  <c r="BC283" i="13"/>
  <c r="BC211" i="13"/>
  <c r="BC138" i="13"/>
  <c r="BC67" i="13"/>
  <c r="BC103" i="13"/>
  <c r="AU1043" i="13"/>
  <c r="AW1042" i="13"/>
  <c r="AU1006" i="13"/>
  <c r="AW1005" i="13"/>
  <c r="AW970" i="13"/>
  <c r="AU971" i="13"/>
  <c r="AU934" i="13"/>
  <c r="AW933" i="13"/>
  <c r="AU899" i="13"/>
  <c r="AW898" i="13"/>
  <c r="AU862" i="13"/>
  <c r="AW861" i="13"/>
  <c r="AU825" i="13"/>
  <c r="AW824" i="13"/>
  <c r="AU788" i="13"/>
  <c r="AW787" i="13"/>
  <c r="AU753" i="13"/>
  <c r="AW752" i="13"/>
  <c r="AW716" i="13"/>
  <c r="AU717" i="13"/>
  <c r="AU680" i="13"/>
  <c r="AW679" i="13"/>
  <c r="AU645" i="13"/>
  <c r="AW644" i="13"/>
  <c r="AU609" i="13"/>
  <c r="AW608" i="13"/>
  <c r="AU573" i="13"/>
  <c r="AW572" i="13"/>
  <c r="AU536" i="13"/>
  <c r="AW535" i="13"/>
  <c r="AU500" i="13"/>
  <c r="AW499" i="13"/>
  <c r="AU465" i="13"/>
  <c r="AW464" i="13"/>
  <c r="AW428" i="13"/>
  <c r="AU429" i="13"/>
  <c r="AU393" i="13"/>
  <c r="AW392" i="13"/>
  <c r="AU356" i="13"/>
  <c r="AW355" i="13"/>
  <c r="AU321" i="13"/>
  <c r="AW320" i="13"/>
  <c r="AU285" i="13"/>
  <c r="AW284" i="13"/>
  <c r="AU249" i="13"/>
  <c r="AW248" i="13"/>
  <c r="AU213" i="13"/>
  <c r="AW212" i="13"/>
  <c r="AU177" i="13"/>
  <c r="AW176" i="13"/>
  <c r="AU140" i="13"/>
  <c r="AW139" i="13"/>
  <c r="AU105" i="13"/>
  <c r="AW104" i="13"/>
  <c r="AU69" i="13"/>
  <c r="AW68" i="13"/>
  <c r="N113" i="61"/>
  <c r="M113" i="61"/>
  <c r="N102" i="61"/>
  <c r="M102" i="61"/>
  <c r="N101" i="61"/>
  <c r="M101" i="61"/>
  <c r="N51" i="61"/>
  <c r="M51" i="61"/>
  <c r="N50" i="61"/>
  <c r="M50" i="61"/>
  <c r="N179" i="61"/>
  <c r="M179" i="61"/>
  <c r="N178" i="61"/>
  <c r="M178" i="61"/>
  <c r="AW1485" i="14" l="1"/>
  <c r="AU1486" i="14"/>
  <c r="AU1450" i="14"/>
  <c r="AW1449" i="14"/>
  <c r="AW1412" i="14"/>
  <c r="AU1413" i="14"/>
  <c r="AU1377" i="14"/>
  <c r="AW1376" i="14"/>
  <c r="AU1342" i="14"/>
  <c r="AW1341" i="14"/>
  <c r="AW1304" i="14"/>
  <c r="AU1305" i="14"/>
  <c r="AW1269" i="14"/>
  <c r="AU1270" i="14"/>
  <c r="AW1231" i="14"/>
  <c r="AU1232" i="14"/>
  <c r="AU1197" i="14"/>
  <c r="AW1196" i="14"/>
  <c r="AW1158" i="14"/>
  <c r="AU1159" i="14"/>
  <c r="AW1123" i="14"/>
  <c r="AU1124" i="14"/>
  <c r="AW1086" i="14"/>
  <c r="AU1087" i="14"/>
  <c r="AW1046" i="14"/>
  <c r="AU1047" i="14"/>
  <c r="AU1012" i="14"/>
  <c r="AW1011" i="14"/>
  <c r="AW974" i="14"/>
  <c r="AU975" i="14"/>
  <c r="AU940" i="14"/>
  <c r="AW939" i="14"/>
  <c r="AW902" i="14"/>
  <c r="AU903" i="14"/>
  <c r="AU868" i="14"/>
  <c r="AW867" i="14"/>
  <c r="AU831" i="14"/>
  <c r="AW830" i="14"/>
  <c r="AW794" i="14"/>
  <c r="AU795" i="14"/>
  <c r="AW758" i="14"/>
  <c r="AU759" i="14"/>
  <c r="AW723" i="14"/>
  <c r="AU724" i="14"/>
  <c r="AW685" i="14"/>
  <c r="AU686" i="14"/>
  <c r="AU651" i="14"/>
  <c r="AW650" i="14"/>
  <c r="AU614" i="14"/>
  <c r="AW613" i="14"/>
  <c r="AW578" i="14"/>
  <c r="AU579" i="14"/>
  <c r="AW539" i="14"/>
  <c r="AU540" i="14"/>
  <c r="AW504" i="14"/>
  <c r="AU505" i="14"/>
  <c r="AW467" i="14"/>
  <c r="AU468" i="14"/>
  <c r="AW431" i="14"/>
  <c r="AU432" i="14"/>
  <c r="AW396" i="14"/>
  <c r="AU397" i="14"/>
  <c r="AU360" i="14"/>
  <c r="AW359" i="14"/>
  <c r="AW323" i="14"/>
  <c r="AU324" i="14"/>
  <c r="AW287" i="14"/>
  <c r="AU288" i="14"/>
  <c r="AU250" i="14"/>
  <c r="AW249" i="14"/>
  <c r="AW212" i="14"/>
  <c r="AU213" i="14"/>
  <c r="AU177" i="14"/>
  <c r="AW176" i="14"/>
  <c r="AU142" i="14"/>
  <c r="AW141" i="14"/>
  <c r="AW104" i="14"/>
  <c r="AU105" i="14"/>
  <c r="AW68" i="14"/>
  <c r="AU69" i="14"/>
  <c r="AU34" i="14"/>
  <c r="AW33" i="14"/>
  <c r="BC1042" i="13"/>
  <c r="BC970" i="13"/>
  <c r="BC1005" i="13"/>
  <c r="BC898" i="13"/>
  <c r="BC933" i="13"/>
  <c r="BC824" i="13"/>
  <c r="BC861" i="13"/>
  <c r="BC752" i="13"/>
  <c r="BC787" i="13"/>
  <c r="BC679" i="13"/>
  <c r="BC716" i="13"/>
  <c r="BC644" i="13"/>
  <c r="BC608" i="13"/>
  <c r="BC535" i="13"/>
  <c r="BC572" i="13"/>
  <c r="BC464" i="13"/>
  <c r="BC499" i="13"/>
  <c r="BC428" i="13"/>
  <c r="BC392" i="13"/>
  <c r="BC212" i="13"/>
  <c r="BC248" i="13"/>
  <c r="BC355" i="13"/>
  <c r="BC284" i="13"/>
  <c r="BC176" i="13"/>
  <c r="BC320" i="13"/>
  <c r="BC104" i="13"/>
  <c r="BC68" i="13"/>
  <c r="BC139" i="13"/>
  <c r="AU1044" i="13"/>
  <c r="AW1043" i="13"/>
  <c r="AU1007" i="13"/>
  <c r="AW1006" i="13"/>
  <c r="AU972" i="13"/>
  <c r="AW971" i="13"/>
  <c r="AU935" i="13"/>
  <c r="AW934" i="13"/>
  <c r="AU900" i="13"/>
  <c r="AW899" i="13"/>
  <c r="AU863" i="13"/>
  <c r="AW862" i="13"/>
  <c r="AU826" i="13"/>
  <c r="AW825" i="13"/>
  <c r="AU789" i="13"/>
  <c r="AW788" i="13"/>
  <c r="AU754" i="13"/>
  <c r="AW753" i="13"/>
  <c r="AU718" i="13"/>
  <c r="AW717" i="13"/>
  <c r="AW680" i="13"/>
  <c r="AU681" i="13"/>
  <c r="AU646" i="13"/>
  <c r="AW645" i="13"/>
  <c r="AU610" i="13"/>
  <c r="AW609" i="13"/>
  <c r="AW573" i="13"/>
  <c r="AU574" i="13"/>
  <c r="AU537" i="13"/>
  <c r="AW536" i="13"/>
  <c r="AU501" i="13"/>
  <c r="AW500" i="13"/>
  <c r="AU466" i="13"/>
  <c r="AW465" i="13"/>
  <c r="AU430" i="13"/>
  <c r="AW429" i="13"/>
  <c r="AU394" i="13"/>
  <c r="AW393" i="13"/>
  <c r="AU357" i="13"/>
  <c r="AW356" i="13"/>
  <c r="AU322" i="13"/>
  <c r="AW321" i="13"/>
  <c r="AU286" i="13"/>
  <c r="AW285" i="13"/>
  <c r="AU250" i="13"/>
  <c r="AW249" i="13"/>
  <c r="AU214" i="13"/>
  <c r="AW213" i="13"/>
  <c r="AU178" i="13"/>
  <c r="AW177" i="13"/>
  <c r="AU141" i="13"/>
  <c r="AW140" i="13"/>
  <c r="AU106" i="13"/>
  <c r="AW105" i="13"/>
  <c r="AU70" i="13"/>
  <c r="AW69" i="13"/>
  <c r="R102" i="61"/>
  <c r="R101" i="61"/>
  <c r="R113" i="61"/>
  <c r="R179" i="61"/>
  <c r="R178" i="61"/>
  <c r="R50" i="61"/>
  <c r="R51" i="61"/>
  <c r="U61" i="17"/>
  <c r="U59" i="17"/>
  <c r="U79" i="17"/>
  <c r="U75" i="17"/>
  <c r="U71" i="17"/>
  <c r="U69" i="17"/>
  <c r="U67" i="17"/>
  <c r="U65" i="17"/>
  <c r="U57" i="17"/>
  <c r="U53" i="17"/>
  <c r="U51" i="17"/>
  <c r="U47" i="17"/>
  <c r="U44" i="17"/>
  <c r="U33" i="17"/>
  <c r="U31" i="17"/>
  <c r="U29" i="17"/>
  <c r="U27" i="17"/>
  <c r="U25" i="17"/>
  <c r="U23" i="17"/>
  <c r="U21" i="17"/>
  <c r="U13" i="17"/>
  <c r="U9" i="17"/>
  <c r="U7" i="17"/>
  <c r="V61" i="17"/>
  <c r="V59" i="17"/>
  <c r="V79" i="17"/>
  <c r="V75" i="17"/>
  <c r="V71" i="17"/>
  <c r="V69" i="17"/>
  <c r="V67" i="17"/>
  <c r="V65" i="17"/>
  <c r="V57" i="17"/>
  <c r="V53" i="17"/>
  <c r="V51" i="17"/>
  <c r="V47" i="17"/>
  <c r="V44" i="17"/>
  <c r="V33" i="17"/>
  <c r="V31" i="17"/>
  <c r="V29" i="17"/>
  <c r="V27" i="17"/>
  <c r="V25" i="17"/>
  <c r="V23" i="17"/>
  <c r="V21" i="17"/>
  <c r="V13" i="17"/>
  <c r="V9" i="17"/>
  <c r="V7" i="17"/>
  <c r="V5" i="17"/>
  <c r="U160" i="64"/>
  <c r="U157" i="64"/>
  <c r="U155" i="64"/>
  <c r="U153" i="64"/>
  <c r="U149" i="64"/>
  <c r="U147" i="64"/>
  <c r="U144" i="64"/>
  <c r="U142" i="64"/>
  <c r="U138" i="64"/>
  <c r="U136" i="64"/>
  <c r="U122" i="64"/>
  <c r="U121" i="64"/>
  <c r="U120" i="64"/>
  <c r="U115" i="64"/>
  <c r="U113" i="64"/>
  <c r="U112" i="64"/>
  <c r="U111" i="64"/>
  <c r="U110" i="64"/>
  <c r="U109" i="64"/>
  <c r="U108" i="64"/>
  <c r="U107" i="64"/>
  <c r="U106" i="64"/>
  <c r="U104" i="64"/>
  <c r="U103" i="64"/>
  <c r="U102" i="64"/>
  <c r="U101" i="64"/>
  <c r="U99" i="64"/>
  <c r="U98" i="64"/>
  <c r="U97" i="64"/>
  <c r="U92" i="64"/>
  <c r="U91" i="64"/>
  <c r="U90" i="64"/>
  <c r="U89" i="64"/>
  <c r="U86" i="64"/>
  <c r="U85" i="64"/>
  <c r="U28" i="64"/>
  <c r="U23" i="64"/>
  <c r="U22" i="64"/>
  <c r="U21" i="64"/>
  <c r="U20" i="64"/>
  <c r="U19" i="64"/>
  <c r="U18" i="64"/>
  <c r="U17" i="64"/>
  <c r="U27" i="64"/>
  <c r="U26" i="64"/>
  <c r="U25" i="64"/>
  <c r="U24" i="64"/>
  <c r="U16" i="64"/>
  <c r="U15" i="64"/>
  <c r="U14" i="64"/>
  <c r="X137" i="62"/>
  <c r="X120" i="62"/>
  <c r="X127" i="62"/>
  <c r="X118" i="62"/>
  <c r="X116" i="62"/>
  <c r="X114" i="62"/>
  <c r="X76" i="62"/>
  <c r="X31" i="62"/>
  <c r="X42" i="62"/>
  <c r="X46" i="62"/>
  <c r="X58" i="62"/>
  <c r="U66" i="61"/>
  <c r="U65" i="61"/>
  <c r="N69" i="61"/>
  <c r="M69" i="61"/>
  <c r="N68" i="61"/>
  <c r="M68" i="61"/>
  <c r="N66" i="61"/>
  <c r="M66" i="61"/>
  <c r="N65" i="61"/>
  <c r="M65" i="61"/>
  <c r="N62" i="61"/>
  <c r="M62" i="61"/>
  <c r="N61" i="61"/>
  <c r="M61" i="61"/>
  <c r="N58" i="61"/>
  <c r="M58" i="61"/>
  <c r="N57" i="61"/>
  <c r="M57" i="61"/>
  <c r="P84" i="35"/>
  <c r="P85" i="35"/>
  <c r="P86" i="35"/>
  <c r="P87" i="35"/>
  <c r="Q96" i="35"/>
  <c r="P96" i="35"/>
  <c r="X94" i="35"/>
  <c r="Q94" i="35"/>
  <c r="P94" i="35"/>
  <c r="X68" i="35"/>
  <c r="Q68" i="35"/>
  <c r="P68" i="35"/>
  <c r="AW1486" i="14" l="1"/>
  <c r="AU1487" i="14"/>
  <c r="AU1451" i="14"/>
  <c r="AW1450" i="14"/>
  <c r="AW1413" i="14"/>
  <c r="AU1414" i="14"/>
  <c r="AU1378" i="14"/>
  <c r="AW1377" i="14"/>
  <c r="AU1343" i="14"/>
  <c r="AW1342" i="14"/>
  <c r="AW1305" i="14"/>
  <c r="AU1306" i="14"/>
  <c r="AU1271" i="14"/>
  <c r="AW1270" i="14"/>
  <c r="AW1232" i="14"/>
  <c r="AU1233" i="14"/>
  <c r="AU1198" i="14"/>
  <c r="AW1197" i="14"/>
  <c r="AU1160" i="14"/>
  <c r="AW1159" i="14"/>
  <c r="AU1125" i="14"/>
  <c r="AW1124" i="14"/>
  <c r="AW1087" i="14"/>
  <c r="AU1088" i="14"/>
  <c r="AW1047" i="14"/>
  <c r="AU1048" i="14"/>
  <c r="AW1012" i="14"/>
  <c r="AU1013" i="14"/>
  <c r="AW975" i="14"/>
  <c r="AU976" i="14"/>
  <c r="AW940" i="14"/>
  <c r="AU941" i="14"/>
  <c r="AW903" i="14"/>
  <c r="AU904" i="14"/>
  <c r="AU869" i="14"/>
  <c r="AW868" i="14"/>
  <c r="AW831" i="14"/>
  <c r="AU832" i="14"/>
  <c r="AW795" i="14"/>
  <c r="AU796" i="14"/>
  <c r="AW759" i="14"/>
  <c r="AU760" i="14"/>
  <c r="AU725" i="14"/>
  <c r="AW724" i="14"/>
  <c r="AW686" i="14"/>
  <c r="AU687" i="14"/>
  <c r="AU652" i="14"/>
  <c r="AW651" i="14"/>
  <c r="AU615" i="14"/>
  <c r="AW614" i="14"/>
  <c r="AU580" i="14"/>
  <c r="AW579" i="14"/>
  <c r="AW540" i="14"/>
  <c r="AU541" i="14"/>
  <c r="AW505" i="14"/>
  <c r="AU506" i="14"/>
  <c r="AW468" i="14"/>
  <c r="AU469" i="14"/>
  <c r="AW432" i="14"/>
  <c r="AU433" i="14"/>
  <c r="AU398" i="14"/>
  <c r="AW397" i="14"/>
  <c r="AU361" i="14"/>
  <c r="AW360" i="14"/>
  <c r="AW324" i="14"/>
  <c r="AU325" i="14"/>
  <c r="AU289" i="14"/>
  <c r="AW288" i="14"/>
  <c r="AW250" i="14"/>
  <c r="AU251" i="14"/>
  <c r="AW213" i="14"/>
  <c r="AU214" i="14"/>
  <c r="AU178" i="14"/>
  <c r="AW177" i="14"/>
  <c r="AU143" i="14"/>
  <c r="AW142" i="14"/>
  <c r="AW105" i="14"/>
  <c r="AU106" i="14"/>
  <c r="AW69" i="14"/>
  <c r="AU70" i="14"/>
  <c r="AW34" i="14"/>
  <c r="AU35" i="14"/>
  <c r="BC1043" i="13"/>
  <c r="BC971" i="13"/>
  <c r="BC1006" i="13"/>
  <c r="BC899" i="13"/>
  <c r="BC934" i="13"/>
  <c r="BC825" i="13"/>
  <c r="BC862" i="13"/>
  <c r="BC753" i="13"/>
  <c r="BC788" i="13"/>
  <c r="BC680" i="13"/>
  <c r="BC717" i="13"/>
  <c r="BC645" i="13"/>
  <c r="BC609" i="13"/>
  <c r="BC536" i="13"/>
  <c r="BC573" i="13"/>
  <c r="BC465" i="13"/>
  <c r="BC500" i="13"/>
  <c r="BC393" i="13"/>
  <c r="BC429" i="13"/>
  <c r="BC285" i="13"/>
  <c r="BC249" i="13"/>
  <c r="BC177" i="13"/>
  <c r="BC321" i="13"/>
  <c r="BC213" i="13"/>
  <c r="BC356" i="13"/>
  <c r="BC69" i="13"/>
  <c r="BC105" i="13"/>
  <c r="BC140" i="13"/>
  <c r="AW1044" i="13"/>
  <c r="AU1045" i="13"/>
  <c r="AU1008" i="13"/>
  <c r="AW1007" i="13"/>
  <c r="AW972" i="13"/>
  <c r="AU973" i="13"/>
  <c r="AU936" i="13"/>
  <c r="AW935" i="13"/>
  <c r="AW900" i="13"/>
  <c r="AU901" i="13"/>
  <c r="AU864" i="13"/>
  <c r="AW863" i="13"/>
  <c r="AW826" i="13"/>
  <c r="AU827" i="13"/>
  <c r="AU790" i="13"/>
  <c r="AW789" i="13"/>
  <c r="AW754" i="13"/>
  <c r="AU755" i="13"/>
  <c r="AW718" i="13"/>
  <c r="AU719" i="13"/>
  <c r="AU682" i="13"/>
  <c r="AW681" i="13"/>
  <c r="AW646" i="13"/>
  <c r="AU647" i="13"/>
  <c r="AW610" i="13"/>
  <c r="AU611" i="13"/>
  <c r="AW574" i="13"/>
  <c r="AU575" i="13"/>
  <c r="AU538" i="13"/>
  <c r="AW537" i="13"/>
  <c r="AU502" i="13"/>
  <c r="AW501" i="13"/>
  <c r="AW466" i="13"/>
  <c r="AU467" i="13"/>
  <c r="AW430" i="13"/>
  <c r="AU431" i="13"/>
  <c r="AW394" i="13"/>
  <c r="AU395" i="13"/>
  <c r="AU358" i="13"/>
  <c r="AW357" i="13"/>
  <c r="AW322" i="13"/>
  <c r="AU323" i="13"/>
  <c r="AW286" i="13"/>
  <c r="AU287" i="13"/>
  <c r="AW250" i="13"/>
  <c r="AU251" i="13"/>
  <c r="AW214" i="13"/>
  <c r="AU215" i="13"/>
  <c r="AW178" i="13"/>
  <c r="AU179" i="13"/>
  <c r="AU142" i="13"/>
  <c r="AW141" i="13"/>
  <c r="AW106" i="13"/>
  <c r="AU107" i="13"/>
  <c r="AW70" i="13"/>
  <c r="AU71" i="13"/>
  <c r="U86" i="35"/>
  <c r="U87" i="35"/>
  <c r="U85" i="35"/>
  <c r="Z59" i="17"/>
  <c r="Z69" i="17"/>
  <c r="U94" i="35"/>
  <c r="Z61" i="17"/>
  <c r="U96" i="35"/>
  <c r="U84" i="35"/>
  <c r="U68" i="35"/>
  <c r="R65" i="61"/>
  <c r="R58" i="61"/>
  <c r="R66" i="61"/>
  <c r="R57" i="61"/>
  <c r="R68" i="61"/>
  <c r="R69" i="61"/>
  <c r="R61" i="61"/>
  <c r="R62" i="61"/>
  <c r="N262" i="61"/>
  <c r="M262" i="61"/>
  <c r="N261" i="61"/>
  <c r="M261" i="61"/>
  <c r="U265" i="61"/>
  <c r="N265" i="61"/>
  <c r="M265" i="61"/>
  <c r="N260" i="61"/>
  <c r="M260" i="61"/>
  <c r="N259" i="61"/>
  <c r="M259" i="61"/>
  <c r="N257" i="61"/>
  <c r="M257" i="61"/>
  <c r="N55" i="61"/>
  <c r="M55" i="61"/>
  <c r="N54" i="61"/>
  <c r="M54" i="61"/>
  <c r="N56" i="61"/>
  <c r="M56" i="61"/>
  <c r="U64" i="61"/>
  <c r="N64" i="61"/>
  <c r="M64" i="61"/>
  <c r="N67" i="61"/>
  <c r="M67" i="61"/>
  <c r="N60" i="61"/>
  <c r="M60" i="61"/>
  <c r="R64" i="61" l="1"/>
  <c r="R60" i="61"/>
  <c r="R265" i="61"/>
  <c r="R67" i="61"/>
  <c r="AU1488" i="14"/>
  <c r="AW1487" i="14"/>
  <c r="AW1451" i="14"/>
  <c r="AU1452" i="14"/>
  <c r="AW1414" i="14"/>
  <c r="AU1415" i="14"/>
  <c r="AU1379" i="14"/>
  <c r="AW1378" i="14"/>
  <c r="AU1344" i="14"/>
  <c r="AW1343" i="14"/>
  <c r="AW1306" i="14"/>
  <c r="AU1307" i="14"/>
  <c r="AU1272" i="14"/>
  <c r="AW1271" i="14"/>
  <c r="AW1233" i="14"/>
  <c r="AU1234" i="14"/>
  <c r="AW1198" i="14"/>
  <c r="AU1199" i="14"/>
  <c r="AW1160" i="14"/>
  <c r="AU1161" i="14"/>
  <c r="AU1126" i="14"/>
  <c r="AW1125" i="14"/>
  <c r="AW1088" i="14"/>
  <c r="AU1089" i="14"/>
  <c r="AW1048" i="14"/>
  <c r="AU1049" i="14"/>
  <c r="AU1014" i="14"/>
  <c r="AW1013" i="14"/>
  <c r="AW976" i="14"/>
  <c r="AU977" i="14"/>
  <c r="AW941" i="14"/>
  <c r="AU942" i="14"/>
  <c r="AW904" i="14"/>
  <c r="AU905" i="14"/>
  <c r="AW869" i="14"/>
  <c r="AU870" i="14"/>
  <c r="AU833" i="14"/>
  <c r="AW832" i="14"/>
  <c r="AW796" i="14"/>
  <c r="AU797" i="14"/>
  <c r="AW760" i="14"/>
  <c r="AU761" i="14"/>
  <c r="AU726" i="14"/>
  <c r="AW725" i="14"/>
  <c r="AW687" i="14"/>
  <c r="AU688" i="14"/>
  <c r="AW652" i="14"/>
  <c r="AU653" i="14"/>
  <c r="AW615" i="14"/>
  <c r="AU616" i="14"/>
  <c r="AU581" i="14"/>
  <c r="AW580" i="14"/>
  <c r="AW541" i="14"/>
  <c r="AU542" i="14"/>
  <c r="AU507" i="14"/>
  <c r="AW506" i="14"/>
  <c r="AW469" i="14"/>
  <c r="AU470" i="14"/>
  <c r="AW433" i="14"/>
  <c r="AU434" i="14"/>
  <c r="AU399" i="14"/>
  <c r="AW398" i="14"/>
  <c r="AU362" i="14"/>
  <c r="AW361" i="14"/>
  <c r="AW325" i="14"/>
  <c r="AU326" i="14"/>
  <c r="AW289" i="14"/>
  <c r="AU290" i="14"/>
  <c r="AW251" i="14"/>
  <c r="AU252" i="14"/>
  <c r="AW214" i="14"/>
  <c r="AU215" i="14"/>
  <c r="AW178" i="14"/>
  <c r="AU179" i="14"/>
  <c r="AU144" i="14"/>
  <c r="AW143" i="14"/>
  <c r="AW106" i="14"/>
  <c r="AU107" i="14"/>
  <c r="AW70" i="14"/>
  <c r="AU71" i="14"/>
  <c r="AU36" i="14"/>
  <c r="AW35" i="14"/>
  <c r="BC1044" i="13"/>
  <c r="BC972" i="13"/>
  <c r="BC1007" i="13"/>
  <c r="BC900" i="13"/>
  <c r="BC935" i="13"/>
  <c r="BC826" i="13"/>
  <c r="BC863" i="13"/>
  <c r="BC754" i="13"/>
  <c r="BC789" i="13"/>
  <c r="BC681" i="13"/>
  <c r="BC718" i="13"/>
  <c r="BC646" i="13"/>
  <c r="BC574" i="13"/>
  <c r="BC610" i="13"/>
  <c r="BC537" i="13"/>
  <c r="BC466" i="13"/>
  <c r="BC501" i="13"/>
  <c r="BC394" i="13"/>
  <c r="BC430" i="13"/>
  <c r="BC250" i="13"/>
  <c r="BC286" i="13"/>
  <c r="BC178" i="13"/>
  <c r="BC322" i="13"/>
  <c r="BC357" i="13"/>
  <c r="BC214" i="13"/>
  <c r="BC70" i="13"/>
  <c r="BC106" i="13"/>
  <c r="BC141" i="13"/>
  <c r="AW1045" i="13"/>
  <c r="AU1046" i="13"/>
  <c r="AW1008" i="13"/>
  <c r="AU1009" i="13"/>
  <c r="AW973" i="13"/>
  <c r="AU974" i="13"/>
  <c r="AW936" i="13"/>
  <c r="AU937" i="13"/>
  <c r="AW901" i="13"/>
  <c r="AU902" i="13"/>
  <c r="AW864" i="13"/>
  <c r="AU865" i="13"/>
  <c r="AW827" i="13"/>
  <c r="AU828" i="13"/>
  <c r="AW790" i="13"/>
  <c r="AU791" i="13"/>
  <c r="AW755" i="13"/>
  <c r="AU756" i="13"/>
  <c r="AW719" i="13"/>
  <c r="AU720" i="13"/>
  <c r="AW682" i="13"/>
  <c r="AU683" i="13"/>
  <c r="AW647" i="13"/>
  <c r="AU648" i="13"/>
  <c r="AW611" i="13"/>
  <c r="AU612" i="13"/>
  <c r="AW575" i="13"/>
  <c r="AU576" i="13"/>
  <c r="AW538" i="13"/>
  <c r="AU539" i="13"/>
  <c r="AW502" i="13"/>
  <c r="AU503" i="13"/>
  <c r="AW467" i="13"/>
  <c r="AU468" i="13"/>
  <c r="AW431" i="13"/>
  <c r="AU432" i="13"/>
  <c r="AW395" i="13"/>
  <c r="AU396" i="13"/>
  <c r="AW358" i="13"/>
  <c r="AU359" i="13"/>
  <c r="AW323" i="13"/>
  <c r="AU324" i="13"/>
  <c r="AW287" i="13"/>
  <c r="AU288" i="13"/>
  <c r="AW251" i="13"/>
  <c r="AU252" i="13"/>
  <c r="AW215" i="13"/>
  <c r="AU216" i="13"/>
  <c r="AW179" i="13"/>
  <c r="AU180" i="13"/>
  <c r="AW142" i="13"/>
  <c r="AU143" i="13"/>
  <c r="AW107" i="13"/>
  <c r="AU108" i="13"/>
  <c r="AW71" i="13"/>
  <c r="AU72" i="13"/>
  <c r="R261" i="61"/>
  <c r="R260" i="61"/>
  <c r="R259" i="61"/>
  <c r="R257" i="61"/>
  <c r="R262" i="61"/>
  <c r="R56" i="61"/>
  <c r="R55" i="61"/>
  <c r="R54" i="61"/>
  <c r="X92" i="62"/>
  <c r="X106" i="62"/>
  <c r="X98" i="62"/>
  <c r="X90" i="62"/>
  <c r="X82" i="62"/>
  <c r="P143" i="62"/>
  <c r="P137" i="62"/>
  <c r="P133" i="62"/>
  <c r="P127" i="62"/>
  <c r="P120" i="62"/>
  <c r="P118" i="62"/>
  <c r="P116" i="62"/>
  <c r="P114" i="62"/>
  <c r="P112" i="62"/>
  <c r="P106" i="62"/>
  <c r="P102" i="62"/>
  <c r="P98" i="62"/>
  <c r="P96" i="62"/>
  <c r="P92" i="62"/>
  <c r="P90" i="62"/>
  <c r="P88" i="62"/>
  <c r="P82" i="62"/>
  <c r="P80" i="62"/>
  <c r="P76" i="62"/>
  <c r="P72" i="62"/>
  <c r="P66" i="62"/>
  <c r="P62" i="62"/>
  <c r="P58" i="62"/>
  <c r="P56" i="62"/>
  <c r="P51" i="62"/>
  <c r="P46" i="62"/>
  <c r="P42" i="62"/>
  <c r="P40" i="62"/>
  <c r="P35" i="62"/>
  <c r="P33" i="62"/>
  <c r="P31" i="62"/>
  <c r="P29" i="62"/>
  <c r="P27" i="62"/>
  <c r="Q143" i="62"/>
  <c r="Q137" i="62"/>
  <c r="Q133" i="62"/>
  <c r="Q127" i="62"/>
  <c r="Q120" i="62"/>
  <c r="Q118" i="62"/>
  <c r="Q116" i="62"/>
  <c r="Q114" i="62"/>
  <c r="Q112" i="62"/>
  <c r="Q106" i="62"/>
  <c r="Q102" i="62"/>
  <c r="Q98" i="62"/>
  <c r="Q96" i="62"/>
  <c r="Q92" i="62"/>
  <c r="Q90" i="62"/>
  <c r="Q88" i="62"/>
  <c r="Q82" i="62"/>
  <c r="Q80" i="62"/>
  <c r="Q76" i="62"/>
  <c r="Q72" i="62"/>
  <c r="Q66" i="62"/>
  <c r="Q62" i="62"/>
  <c r="Q58" i="62"/>
  <c r="Q56" i="62"/>
  <c r="Q51" i="62"/>
  <c r="Q46" i="62"/>
  <c r="Q42" i="62"/>
  <c r="Q40" i="62"/>
  <c r="Q35" i="62"/>
  <c r="Q33" i="62"/>
  <c r="Q31" i="62"/>
  <c r="Q29" i="62"/>
  <c r="Q27" i="62"/>
  <c r="Q20" i="62"/>
  <c r="T118" i="58"/>
  <c r="T117" i="58"/>
  <c r="T110" i="58"/>
  <c r="T109" i="58"/>
  <c r="T116" i="58"/>
  <c r="T13" i="58"/>
  <c r="T12" i="58"/>
  <c r="M131" i="58"/>
  <c r="L131" i="58"/>
  <c r="M130" i="58"/>
  <c r="L130" i="58"/>
  <c r="M125" i="58"/>
  <c r="L125" i="58"/>
  <c r="M124" i="58"/>
  <c r="L124" i="58"/>
  <c r="M123" i="58"/>
  <c r="L123" i="58"/>
  <c r="M122" i="58"/>
  <c r="L122" i="58"/>
  <c r="M120" i="58"/>
  <c r="L120" i="58"/>
  <c r="M119" i="58"/>
  <c r="L119" i="58"/>
  <c r="M118" i="58"/>
  <c r="L118" i="58"/>
  <c r="M117" i="58"/>
  <c r="L117" i="58"/>
  <c r="M116" i="58"/>
  <c r="L116" i="58"/>
  <c r="M115" i="58"/>
  <c r="L115" i="58"/>
  <c r="M114" i="58"/>
  <c r="L114" i="58"/>
  <c r="M113" i="58"/>
  <c r="L113" i="58"/>
  <c r="M110" i="58"/>
  <c r="L110" i="58"/>
  <c r="M109" i="58"/>
  <c r="L109" i="58"/>
  <c r="M108" i="58"/>
  <c r="L108" i="58"/>
  <c r="M107" i="58"/>
  <c r="L107" i="58"/>
  <c r="M106" i="58"/>
  <c r="L106" i="58"/>
  <c r="M105" i="58"/>
  <c r="L105" i="58"/>
  <c r="M104" i="58"/>
  <c r="L104" i="58"/>
  <c r="M103" i="58"/>
  <c r="L103" i="58"/>
  <c r="M102" i="58"/>
  <c r="L102" i="58"/>
  <c r="M101" i="58"/>
  <c r="L101" i="58"/>
  <c r="M100" i="58"/>
  <c r="L100" i="58"/>
  <c r="M99" i="58"/>
  <c r="L99" i="58"/>
  <c r="M98" i="58"/>
  <c r="L98" i="58"/>
  <c r="M97" i="58"/>
  <c r="L97" i="58"/>
  <c r="M96" i="58"/>
  <c r="L96" i="58"/>
  <c r="M95" i="58"/>
  <c r="L95" i="58"/>
  <c r="M94" i="58"/>
  <c r="L94" i="58"/>
  <c r="M93" i="58"/>
  <c r="L93" i="58"/>
  <c r="M82" i="58"/>
  <c r="L82" i="58"/>
  <c r="M81" i="58"/>
  <c r="L81" i="58"/>
  <c r="M80" i="58"/>
  <c r="L80" i="58"/>
  <c r="M68" i="58"/>
  <c r="L68" i="58"/>
  <c r="M67" i="58"/>
  <c r="L67" i="58"/>
  <c r="M66" i="58"/>
  <c r="L66" i="58"/>
  <c r="M55" i="58"/>
  <c r="L55" i="58"/>
  <c r="M54" i="58"/>
  <c r="L54" i="58"/>
  <c r="M51" i="58"/>
  <c r="L51" i="58"/>
  <c r="M50" i="58"/>
  <c r="L50" i="58"/>
  <c r="M49" i="58"/>
  <c r="L49" i="58"/>
  <c r="M46" i="58"/>
  <c r="L46" i="58"/>
  <c r="M43" i="58"/>
  <c r="L43" i="58"/>
  <c r="M42" i="58"/>
  <c r="L42" i="58"/>
  <c r="M41" i="58"/>
  <c r="L41" i="58"/>
  <c r="M29" i="58"/>
  <c r="L29" i="58"/>
  <c r="M28" i="58"/>
  <c r="L28" i="58"/>
  <c r="M27" i="58"/>
  <c r="L27" i="58"/>
  <c r="M26" i="58"/>
  <c r="L26" i="58"/>
  <c r="M25" i="58"/>
  <c r="L25" i="58"/>
  <c r="M24" i="58"/>
  <c r="L24" i="58"/>
  <c r="M23" i="58"/>
  <c r="L23" i="58"/>
  <c r="M22" i="58"/>
  <c r="L22" i="58"/>
  <c r="M14" i="58"/>
  <c r="L14" i="58"/>
  <c r="M13" i="58"/>
  <c r="L13" i="58"/>
  <c r="M12" i="58"/>
  <c r="L12" i="58"/>
  <c r="M11" i="58"/>
  <c r="L11" i="58"/>
  <c r="Q10" i="58"/>
  <c r="S47" i="60"/>
  <c r="R47" i="60"/>
  <c r="S46" i="60"/>
  <c r="R46" i="60"/>
  <c r="S44" i="60"/>
  <c r="R44" i="60"/>
  <c r="S43" i="60"/>
  <c r="R43" i="60"/>
  <c r="U72" i="62" l="1"/>
  <c r="AU1489" i="14"/>
  <c r="AW1488" i="14"/>
  <c r="AW1452" i="14"/>
  <c r="AU1453" i="14"/>
  <c r="AW1415" i="14"/>
  <c r="AU1416" i="14"/>
  <c r="AW1379" i="14"/>
  <c r="AU1380" i="14"/>
  <c r="AW1344" i="14"/>
  <c r="AU1345" i="14"/>
  <c r="AW1307" i="14"/>
  <c r="AU1308" i="14"/>
  <c r="AU1273" i="14"/>
  <c r="AW1272" i="14"/>
  <c r="AW1234" i="14"/>
  <c r="AU1235" i="14"/>
  <c r="AW1199" i="14"/>
  <c r="AU1200" i="14"/>
  <c r="AU1162" i="14"/>
  <c r="AW1161" i="14"/>
  <c r="AW1126" i="14"/>
  <c r="AU1127" i="14"/>
  <c r="AW1089" i="14"/>
  <c r="AU1090" i="14"/>
  <c r="AW1049" i="14"/>
  <c r="AU1050" i="14"/>
  <c r="AW1014" i="14"/>
  <c r="AU1015" i="14"/>
  <c r="AW977" i="14"/>
  <c r="AU978" i="14"/>
  <c r="AU943" i="14"/>
  <c r="AW942" i="14"/>
  <c r="AW905" i="14"/>
  <c r="AU906" i="14"/>
  <c r="AU871" i="14"/>
  <c r="AW870" i="14"/>
  <c r="AU834" i="14"/>
  <c r="AW833" i="14"/>
  <c r="AW797" i="14"/>
  <c r="AU798" i="14"/>
  <c r="AW761" i="14"/>
  <c r="AU762" i="14"/>
  <c r="AW726" i="14"/>
  <c r="AU727" i="14"/>
  <c r="AW688" i="14"/>
  <c r="AU689" i="14"/>
  <c r="AU654" i="14"/>
  <c r="AW653" i="14"/>
  <c r="AW616" i="14"/>
  <c r="AU617" i="14"/>
  <c r="AW581" i="14"/>
  <c r="AU582" i="14"/>
  <c r="AW542" i="14"/>
  <c r="AU543" i="14"/>
  <c r="AU508" i="14"/>
  <c r="AW507" i="14"/>
  <c r="AW470" i="14"/>
  <c r="AU471" i="14"/>
  <c r="AW434" i="14"/>
  <c r="AU435" i="14"/>
  <c r="AW399" i="14"/>
  <c r="AU400" i="14"/>
  <c r="AW362" i="14"/>
  <c r="AU363" i="14"/>
  <c r="AW326" i="14"/>
  <c r="AU327" i="14"/>
  <c r="AU291" i="14"/>
  <c r="AW290" i="14"/>
  <c r="AU253" i="14"/>
  <c r="AW252" i="14"/>
  <c r="AW215" i="14"/>
  <c r="AU216" i="14"/>
  <c r="AW179" i="14"/>
  <c r="AU180" i="14"/>
  <c r="AW144" i="14"/>
  <c r="AU145" i="14"/>
  <c r="AW107" i="14"/>
  <c r="AU108" i="14"/>
  <c r="AW71" i="14"/>
  <c r="AU72" i="14"/>
  <c r="AW36" i="14"/>
  <c r="AU37" i="14"/>
  <c r="BC1045" i="13"/>
  <c r="BC973" i="13"/>
  <c r="BC1008" i="13"/>
  <c r="BC901" i="13"/>
  <c r="BC936" i="13"/>
  <c r="BC827" i="13"/>
  <c r="BC864" i="13"/>
  <c r="BC755" i="13"/>
  <c r="BC790" i="13"/>
  <c r="BC682" i="13"/>
  <c r="BC719" i="13"/>
  <c r="BC647" i="13"/>
  <c r="BC575" i="13"/>
  <c r="BC611" i="13"/>
  <c r="BC538" i="13"/>
  <c r="BC467" i="13"/>
  <c r="BC502" i="13"/>
  <c r="BC395" i="13"/>
  <c r="BC431" i="13"/>
  <c r="BC251" i="13"/>
  <c r="BC287" i="13"/>
  <c r="BC179" i="13"/>
  <c r="BC323" i="13"/>
  <c r="BC215" i="13"/>
  <c r="BC358" i="13"/>
  <c r="BC71" i="13"/>
  <c r="BC107" i="13"/>
  <c r="BC142" i="13"/>
  <c r="AW1046" i="13"/>
  <c r="AU1047" i="13"/>
  <c r="AW1009" i="13"/>
  <c r="AU1010" i="13"/>
  <c r="AW974" i="13"/>
  <c r="AU975" i="13"/>
  <c r="AW937" i="13"/>
  <c r="AU938" i="13"/>
  <c r="AW902" i="13"/>
  <c r="AU903" i="13"/>
  <c r="AW865" i="13"/>
  <c r="AU866" i="13"/>
  <c r="AW828" i="13"/>
  <c r="AU829" i="13"/>
  <c r="AW791" i="13"/>
  <c r="AU792" i="13"/>
  <c r="AW756" i="13"/>
  <c r="AU757" i="13"/>
  <c r="AW720" i="13"/>
  <c r="AU721" i="13"/>
  <c r="AW683" i="13"/>
  <c r="AU684" i="13"/>
  <c r="AW648" i="13"/>
  <c r="AU649" i="13"/>
  <c r="AW612" i="13"/>
  <c r="AU613" i="13"/>
  <c r="AW576" i="13"/>
  <c r="AU577" i="13"/>
  <c r="AW539" i="13"/>
  <c r="AU540" i="13"/>
  <c r="AW503" i="13"/>
  <c r="AU504" i="13"/>
  <c r="AW468" i="13"/>
  <c r="AU469" i="13"/>
  <c r="AW432" i="13"/>
  <c r="AU433" i="13"/>
  <c r="AW396" i="13"/>
  <c r="AU397" i="13"/>
  <c r="AW359" i="13"/>
  <c r="AU360" i="13"/>
  <c r="AW324" i="13"/>
  <c r="AU325" i="13"/>
  <c r="AW288" i="13"/>
  <c r="AU289" i="13"/>
  <c r="AW252" i="13"/>
  <c r="AU253" i="13"/>
  <c r="AW216" i="13"/>
  <c r="AU217" i="13"/>
  <c r="AW180" i="13"/>
  <c r="AU181" i="13"/>
  <c r="AW143" i="13"/>
  <c r="AU144" i="13"/>
  <c r="AW108" i="13"/>
  <c r="AU109" i="13"/>
  <c r="AW72" i="13"/>
  <c r="AU73" i="13"/>
  <c r="U66" i="62"/>
  <c r="W47" i="60"/>
  <c r="W46" i="60"/>
  <c r="W43" i="60"/>
  <c r="W44" i="60"/>
  <c r="Q11" i="58"/>
  <c r="Q120" i="58"/>
  <c r="Q125" i="58"/>
  <c r="Q123" i="58"/>
  <c r="Q124" i="58"/>
  <c r="Q116" i="58"/>
  <c r="Q117" i="58"/>
  <c r="Q113" i="58"/>
  <c r="Q115" i="58"/>
  <c r="Q110" i="58"/>
  <c r="Q96" i="58"/>
  <c r="Q104" i="58"/>
  <c r="Q81" i="58"/>
  <c r="Q99" i="58"/>
  <c r="Q107" i="58"/>
  <c r="Q97" i="58"/>
  <c r="Q82" i="58"/>
  <c r="Q68" i="58"/>
  <c r="Q100" i="58"/>
  <c r="Q108" i="58"/>
  <c r="Q93" i="58"/>
  <c r="Q101" i="58"/>
  <c r="Q105" i="58"/>
  <c r="Q67" i="58"/>
  <c r="Q50" i="58"/>
  <c r="Q51" i="58"/>
  <c r="Q54" i="58"/>
  <c r="Q43" i="58"/>
  <c r="Q42" i="58"/>
  <c r="Q29" i="58"/>
  <c r="Q25" i="58"/>
  <c r="Q26" i="58"/>
  <c r="Q24" i="58"/>
  <c r="Q22" i="58"/>
  <c r="Q14" i="58"/>
  <c r="Q23" i="58"/>
  <c r="Q41" i="58"/>
  <c r="Q49" i="58"/>
  <c r="Q80" i="58"/>
  <c r="Q98" i="58"/>
  <c r="Q106" i="58"/>
  <c r="Q114" i="58"/>
  <c r="Q122" i="58"/>
  <c r="Q12" i="58"/>
  <c r="Q27" i="58"/>
  <c r="Q55" i="58"/>
  <c r="Q94" i="58"/>
  <c r="Q102" i="58"/>
  <c r="Q118" i="58"/>
  <c r="Q130" i="58"/>
  <c r="Q13" i="58"/>
  <c r="Q28" i="58"/>
  <c r="Q46" i="58"/>
  <c r="Q66" i="58"/>
  <c r="Q95" i="58"/>
  <c r="Q103" i="58"/>
  <c r="Q109" i="58"/>
  <c r="Q119" i="58"/>
  <c r="Q131" i="58"/>
  <c r="U21" i="61"/>
  <c r="U20" i="61"/>
  <c r="U194" i="61"/>
  <c r="U193" i="61"/>
  <c r="U190" i="61"/>
  <c r="U189" i="61"/>
  <c r="U186" i="61"/>
  <c r="U185" i="61"/>
  <c r="U184" i="61"/>
  <c r="U183" i="61"/>
  <c r="U182" i="61"/>
  <c r="U181" i="61"/>
  <c r="U160" i="61"/>
  <c r="U17" i="61"/>
  <c r="U39" i="61"/>
  <c r="N214" i="61"/>
  <c r="M214" i="61"/>
  <c r="N213" i="61"/>
  <c r="M213" i="61"/>
  <c r="N212" i="61"/>
  <c r="M212" i="61"/>
  <c r="N211" i="61"/>
  <c r="M211" i="61"/>
  <c r="N210" i="61"/>
  <c r="M210" i="61"/>
  <c r="N209" i="61"/>
  <c r="M209" i="61"/>
  <c r="N208" i="61"/>
  <c r="M208" i="61"/>
  <c r="N206" i="61"/>
  <c r="M206" i="61"/>
  <c r="N205" i="61"/>
  <c r="M205" i="61"/>
  <c r="N204" i="61"/>
  <c r="M204" i="61"/>
  <c r="N199" i="61"/>
  <c r="M199" i="61"/>
  <c r="N198" i="61"/>
  <c r="M198" i="61"/>
  <c r="N203" i="61"/>
  <c r="M203" i="61"/>
  <c r="N202" i="61"/>
  <c r="M202" i="61"/>
  <c r="N201" i="61"/>
  <c r="M201" i="61"/>
  <c r="N197" i="61"/>
  <c r="M197" i="61"/>
  <c r="N196" i="61"/>
  <c r="M196" i="61"/>
  <c r="N194" i="61"/>
  <c r="M194" i="61"/>
  <c r="N193" i="61"/>
  <c r="M193" i="61"/>
  <c r="N192" i="61"/>
  <c r="M192" i="61"/>
  <c r="N191" i="61"/>
  <c r="M191" i="61"/>
  <c r="N190" i="61"/>
  <c r="M190" i="61"/>
  <c r="N189" i="61"/>
  <c r="M189" i="61"/>
  <c r="N188" i="61"/>
  <c r="M188" i="61"/>
  <c r="N187" i="61"/>
  <c r="M187" i="61"/>
  <c r="N186" i="61"/>
  <c r="M186" i="61"/>
  <c r="N185" i="61"/>
  <c r="M185" i="61"/>
  <c r="N184" i="61"/>
  <c r="M184" i="61"/>
  <c r="N183" i="61"/>
  <c r="M183" i="61"/>
  <c r="N182" i="61"/>
  <c r="M182" i="61"/>
  <c r="N181" i="61"/>
  <c r="M181" i="61"/>
  <c r="N172" i="61"/>
  <c r="M172" i="61"/>
  <c r="N171" i="61"/>
  <c r="M171" i="61"/>
  <c r="N170" i="61"/>
  <c r="M170" i="61"/>
  <c r="N169" i="61"/>
  <c r="M169" i="61"/>
  <c r="N168" i="61"/>
  <c r="M168" i="61"/>
  <c r="N167" i="61"/>
  <c r="M167" i="61"/>
  <c r="N163" i="61"/>
  <c r="M163" i="61"/>
  <c r="N162" i="61"/>
  <c r="M162" i="61"/>
  <c r="N161" i="61"/>
  <c r="M161" i="61"/>
  <c r="N160" i="61"/>
  <c r="M160" i="61"/>
  <c r="N159" i="61"/>
  <c r="M159" i="61"/>
  <c r="N158" i="61"/>
  <c r="M158" i="61"/>
  <c r="N157" i="61"/>
  <c r="M157" i="61"/>
  <c r="N155" i="61"/>
  <c r="M155" i="61"/>
  <c r="N144" i="61"/>
  <c r="M144" i="61"/>
  <c r="N143" i="61"/>
  <c r="M143" i="61"/>
  <c r="N141" i="61"/>
  <c r="M141" i="61"/>
  <c r="N130" i="61"/>
  <c r="M130" i="61"/>
  <c r="N129" i="61"/>
  <c r="M129" i="61"/>
  <c r="N116" i="61"/>
  <c r="M116" i="61"/>
  <c r="N115" i="61"/>
  <c r="M115" i="61"/>
  <c r="N99" i="61"/>
  <c r="M99" i="61"/>
  <c r="N85" i="61"/>
  <c r="M85" i="61"/>
  <c r="N177" i="61"/>
  <c r="M177" i="61"/>
  <c r="N176" i="61"/>
  <c r="M176" i="61"/>
  <c r="N175" i="61"/>
  <c r="M175" i="61"/>
  <c r="N174" i="61"/>
  <c r="M174" i="61"/>
  <c r="N49" i="61"/>
  <c r="M49" i="61"/>
  <c r="N48" i="61"/>
  <c r="M48" i="61"/>
  <c r="N41" i="61"/>
  <c r="M41" i="61"/>
  <c r="N40" i="61"/>
  <c r="M40" i="61"/>
  <c r="N39" i="61"/>
  <c r="M39" i="61"/>
  <c r="N38" i="61"/>
  <c r="M38" i="61"/>
  <c r="N35" i="61"/>
  <c r="M35" i="61"/>
  <c r="N34" i="61"/>
  <c r="M34" i="61"/>
  <c r="N33" i="61"/>
  <c r="M33" i="61"/>
  <c r="N32" i="61"/>
  <c r="M32" i="61"/>
  <c r="N30" i="61"/>
  <c r="M30" i="61"/>
  <c r="N29" i="61"/>
  <c r="M29" i="61"/>
  <c r="N28" i="61"/>
  <c r="M28" i="61"/>
  <c r="N24" i="61"/>
  <c r="M24" i="61"/>
  <c r="N23" i="61"/>
  <c r="M23" i="61"/>
  <c r="N22" i="61"/>
  <c r="M22" i="61"/>
  <c r="N21" i="61"/>
  <c r="M21" i="61"/>
  <c r="N20" i="61"/>
  <c r="M20" i="61"/>
  <c r="N19" i="61"/>
  <c r="M19" i="61"/>
  <c r="N18" i="61"/>
  <c r="M18" i="61"/>
  <c r="N17" i="61"/>
  <c r="M17" i="61"/>
  <c r="N16" i="61"/>
  <c r="M16" i="61"/>
  <c r="N13" i="61"/>
  <c r="M13" i="61"/>
  <c r="N12" i="61"/>
  <c r="M12" i="61"/>
  <c r="N11" i="61"/>
  <c r="M11" i="61"/>
  <c r="N10" i="61"/>
  <c r="U159" i="61"/>
  <c r="U38" i="61"/>
  <c r="U16" i="61"/>
  <c r="S74" i="60"/>
  <c r="R74" i="60"/>
  <c r="S141" i="60"/>
  <c r="R141" i="60"/>
  <c r="S113" i="60"/>
  <c r="R113" i="60"/>
  <c r="S84" i="60"/>
  <c r="R84" i="60"/>
  <c r="S38" i="60"/>
  <c r="S37" i="60"/>
  <c r="S33" i="60"/>
  <c r="S26" i="60"/>
  <c r="S9" i="60"/>
  <c r="S8" i="60"/>
  <c r="S7" i="60"/>
  <c r="S6" i="60"/>
  <c r="R38" i="60"/>
  <c r="R37" i="60"/>
  <c r="R33" i="60"/>
  <c r="R26" i="60"/>
  <c r="R9" i="60"/>
  <c r="R8" i="60"/>
  <c r="R7" i="60"/>
  <c r="W9" i="60"/>
  <c r="M18" i="12"/>
  <c r="M17" i="12"/>
  <c r="N9" i="12"/>
  <c r="M16" i="12"/>
  <c r="X85" i="35"/>
  <c r="Q87" i="35"/>
  <c r="Q86" i="35"/>
  <c r="Q85" i="35"/>
  <c r="Q84" i="35"/>
  <c r="X70" i="35"/>
  <c r="X78" i="35"/>
  <c r="X76" i="35"/>
  <c r="X74" i="35"/>
  <c r="X72" i="35"/>
  <c r="Q82" i="35"/>
  <c r="P82" i="35"/>
  <c r="Q80" i="35"/>
  <c r="P80" i="35"/>
  <c r="Q78" i="35"/>
  <c r="P78" i="35"/>
  <c r="Q76" i="35"/>
  <c r="P76" i="35"/>
  <c r="Q74" i="35"/>
  <c r="P74" i="35"/>
  <c r="Q72" i="35"/>
  <c r="P72" i="35"/>
  <c r="Q70" i="35"/>
  <c r="P70" i="35"/>
  <c r="Q49" i="35"/>
  <c r="Q48" i="35"/>
  <c r="Q47" i="35"/>
  <c r="Q46" i="35"/>
  <c r="Q45" i="35"/>
  <c r="Q44" i="35"/>
  <c r="Q43" i="35"/>
  <c r="Q42" i="35"/>
  <c r="Q41" i="35"/>
  <c r="Q40" i="35"/>
  <c r="Q39" i="35"/>
  <c r="Q38" i="35"/>
  <c r="Q37" i="35"/>
  <c r="Q36" i="35"/>
  <c r="Q35" i="35"/>
  <c r="Q34" i="35"/>
  <c r="Q33" i="35"/>
  <c r="Q32" i="35"/>
  <c r="Q31" i="35"/>
  <c r="Q30" i="35"/>
  <c r="P49" i="35"/>
  <c r="P48" i="35"/>
  <c r="P47" i="35"/>
  <c r="P46" i="35"/>
  <c r="P45" i="35"/>
  <c r="P44" i="35"/>
  <c r="P43" i="35"/>
  <c r="P42" i="35"/>
  <c r="P41" i="35"/>
  <c r="P40" i="35"/>
  <c r="P39" i="35"/>
  <c r="P38" i="35"/>
  <c r="P37" i="35"/>
  <c r="P36" i="35"/>
  <c r="P35" i="35"/>
  <c r="P34" i="35"/>
  <c r="P33" i="35"/>
  <c r="P32" i="35"/>
  <c r="P31" i="35"/>
  <c r="P30" i="35"/>
  <c r="P12" i="35"/>
  <c r="X45" i="35"/>
  <c r="X40" i="35"/>
  <c r="X35" i="35"/>
  <c r="X30" i="35"/>
  <c r="X32" i="35"/>
  <c r="X37" i="35"/>
  <c r="X42" i="35"/>
  <c r="X47" i="35"/>
  <c r="W8" i="60" l="1"/>
  <c r="R17" i="12"/>
  <c r="R177" i="61"/>
  <c r="R176" i="61"/>
  <c r="AW1489" i="14"/>
  <c r="AU1490" i="14"/>
  <c r="AU1454" i="14"/>
  <c r="AW1453" i="14"/>
  <c r="AW1416" i="14"/>
  <c r="AU1417" i="14"/>
  <c r="AU1381" i="14"/>
  <c r="AW1380" i="14"/>
  <c r="AU1346" i="14"/>
  <c r="AW1345" i="14"/>
  <c r="AW1308" i="14"/>
  <c r="AU1309" i="14"/>
  <c r="AW1273" i="14"/>
  <c r="AU1274" i="14"/>
  <c r="AW1235" i="14"/>
  <c r="AU1236" i="14"/>
  <c r="AW1200" i="14"/>
  <c r="AU1201" i="14"/>
  <c r="AW1162" i="14"/>
  <c r="AU1163" i="14"/>
  <c r="AU1128" i="14"/>
  <c r="AW1127" i="14"/>
  <c r="AW1090" i="14"/>
  <c r="AU1091" i="14"/>
  <c r="AW1050" i="14"/>
  <c r="AU1051" i="14"/>
  <c r="AU1016" i="14"/>
  <c r="AW1015" i="14"/>
  <c r="AW978" i="14"/>
  <c r="AU979" i="14"/>
  <c r="AU944" i="14"/>
  <c r="AW943" i="14"/>
  <c r="AW906" i="14"/>
  <c r="AU907" i="14"/>
  <c r="AW871" i="14"/>
  <c r="AU872" i="14"/>
  <c r="AW834" i="14"/>
  <c r="AU835" i="14"/>
  <c r="AW798" i="14"/>
  <c r="AU799" i="14"/>
  <c r="AW762" i="14"/>
  <c r="AU763" i="14"/>
  <c r="AU728" i="14"/>
  <c r="AW727" i="14"/>
  <c r="AW689" i="14"/>
  <c r="AU690" i="14"/>
  <c r="AU655" i="14"/>
  <c r="AW654" i="14"/>
  <c r="AU618" i="14"/>
  <c r="AW617" i="14"/>
  <c r="AU583" i="14"/>
  <c r="AW582" i="14"/>
  <c r="AW543" i="14"/>
  <c r="AU544" i="14"/>
  <c r="AU509" i="14"/>
  <c r="AW508" i="14"/>
  <c r="AW471" i="14"/>
  <c r="AU472" i="14"/>
  <c r="AW435" i="14"/>
  <c r="AU436" i="14"/>
  <c r="AW400" i="14"/>
  <c r="AU401" i="14"/>
  <c r="AW363" i="14"/>
  <c r="AU364" i="14"/>
  <c r="AW327" i="14"/>
  <c r="AU328" i="14"/>
  <c r="AW291" i="14"/>
  <c r="AU292" i="14"/>
  <c r="AU254" i="14"/>
  <c r="AW253" i="14"/>
  <c r="AW216" i="14"/>
  <c r="AU217" i="14"/>
  <c r="AW180" i="14"/>
  <c r="AU181" i="14"/>
  <c r="AU146" i="14"/>
  <c r="AW145" i="14"/>
  <c r="AW108" i="14"/>
  <c r="AU109" i="14"/>
  <c r="AW72" i="14"/>
  <c r="AU73" i="14"/>
  <c r="AU38" i="14"/>
  <c r="AW37" i="14"/>
  <c r="BC1046" i="13"/>
  <c r="BC974" i="13"/>
  <c r="BC1009" i="13"/>
  <c r="BC902" i="13"/>
  <c r="BC937" i="13"/>
  <c r="BC828" i="13"/>
  <c r="BC865" i="13"/>
  <c r="BC756" i="13"/>
  <c r="BC791" i="13"/>
  <c r="BC683" i="13"/>
  <c r="BC720" i="13"/>
  <c r="BC648" i="13"/>
  <c r="BC576" i="13"/>
  <c r="BC612" i="13"/>
  <c r="BC539" i="13"/>
  <c r="BC468" i="13"/>
  <c r="BC503" i="13"/>
  <c r="BC396" i="13"/>
  <c r="BC432" i="13"/>
  <c r="BC252" i="13"/>
  <c r="BC288" i="13"/>
  <c r="BC180" i="13"/>
  <c r="BC324" i="13"/>
  <c r="BC216" i="13"/>
  <c r="BC359" i="13"/>
  <c r="BC72" i="13"/>
  <c r="BC108" i="13"/>
  <c r="BC143" i="13"/>
  <c r="AU1048" i="13"/>
  <c r="AW1047" i="13"/>
  <c r="AW1010" i="13"/>
  <c r="AU1011" i="13"/>
  <c r="AW975" i="13"/>
  <c r="AU976" i="13"/>
  <c r="AW938" i="13"/>
  <c r="AU939" i="13"/>
  <c r="AW903" i="13"/>
  <c r="AU904" i="13"/>
  <c r="AW866" i="13"/>
  <c r="AU867" i="13"/>
  <c r="AW829" i="13"/>
  <c r="AU830" i="13"/>
  <c r="AW792" i="13"/>
  <c r="AU793" i="13"/>
  <c r="AW757" i="13"/>
  <c r="AU758" i="13"/>
  <c r="AU722" i="13"/>
  <c r="AW721" i="13"/>
  <c r="AW684" i="13"/>
  <c r="AU685" i="13"/>
  <c r="AW649" i="13"/>
  <c r="AU650" i="13"/>
  <c r="AU614" i="13"/>
  <c r="AW613" i="13"/>
  <c r="AW577" i="13"/>
  <c r="AU578" i="13"/>
  <c r="AW540" i="13"/>
  <c r="AU541" i="13"/>
  <c r="AW504" i="13"/>
  <c r="AU505" i="13"/>
  <c r="AW469" i="13"/>
  <c r="AU470" i="13"/>
  <c r="AW433" i="13"/>
  <c r="AU434" i="13"/>
  <c r="AW397" i="13"/>
  <c r="AU398" i="13"/>
  <c r="AW360" i="13"/>
  <c r="AU361" i="13"/>
  <c r="AU326" i="13"/>
  <c r="AW325" i="13"/>
  <c r="AW289" i="13"/>
  <c r="AU290" i="13"/>
  <c r="AU254" i="13"/>
  <c r="AW253" i="13"/>
  <c r="AW217" i="13"/>
  <c r="AU218" i="13"/>
  <c r="AW181" i="13"/>
  <c r="AU182" i="13"/>
  <c r="AW144" i="13"/>
  <c r="AU145" i="13"/>
  <c r="AW109" i="13"/>
  <c r="AU110" i="13"/>
  <c r="AU74" i="13"/>
  <c r="AW73" i="13"/>
  <c r="R18" i="12"/>
  <c r="U8" i="35"/>
  <c r="U76" i="35"/>
  <c r="U82" i="35"/>
  <c r="U80" i="35"/>
  <c r="U78" i="35"/>
  <c r="U74" i="35"/>
  <c r="U72" i="35"/>
  <c r="U70" i="35"/>
  <c r="W74" i="60"/>
  <c r="W33" i="60"/>
  <c r="W37" i="60"/>
  <c r="W38" i="60"/>
  <c r="W7" i="60"/>
  <c r="W6" i="60"/>
  <c r="W26" i="60"/>
  <c r="W113" i="60"/>
  <c r="W84" i="60"/>
  <c r="W141" i="60"/>
  <c r="R213" i="61"/>
  <c r="R209" i="61"/>
  <c r="R204" i="61"/>
  <c r="R202" i="61"/>
  <c r="R201" i="61"/>
  <c r="R196" i="61"/>
  <c r="R194" i="61"/>
  <c r="R189" i="61"/>
  <c r="R186" i="61"/>
  <c r="R183" i="61"/>
  <c r="R184" i="61"/>
  <c r="R181" i="61"/>
  <c r="R175" i="61"/>
  <c r="R174" i="61"/>
  <c r="R171" i="61"/>
  <c r="R170" i="61"/>
  <c r="R168" i="61"/>
  <c r="R159" i="61"/>
  <c r="R158" i="61"/>
  <c r="R144" i="61"/>
  <c r="R155" i="61"/>
  <c r="R129" i="61"/>
  <c r="R130" i="61"/>
  <c r="R116" i="61"/>
  <c r="R115" i="61"/>
  <c r="R85" i="61"/>
  <c r="R10" i="61"/>
  <c r="R208" i="61"/>
  <c r="R214" i="61"/>
  <c r="R206" i="61"/>
  <c r="R11" i="61"/>
  <c r="R210" i="61"/>
  <c r="R99" i="61"/>
  <c r="R143" i="61"/>
  <c r="R167" i="61"/>
  <c r="R197" i="61"/>
  <c r="R211" i="61"/>
  <c r="R212" i="61"/>
  <c r="R157" i="61"/>
  <c r="R169" i="61"/>
  <c r="R182" i="61"/>
  <c r="R193" i="61"/>
  <c r="R203" i="61"/>
  <c r="R198" i="61"/>
  <c r="R199" i="61"/>
  <c r="R205" i="61"/>
  <c r="R141" i="61"/>
  <c r="R160" i="61"/>
  <c r="R163" i="61"/>
  <c r="R172" i="61"/>
  <c r="R185" i="61"/>
  <c r="R190" i="61"/>
  <c r="R40" i="61"/>
  <c r="R33" i="61"/>
  <c r="R34" i="61"/>
  <c r="R41" i="61"/>
  <c r="R39" i="61"/>
  <c r="R48" i="61"/>
  <c r="R32" i="61"/>
  <c r="R35" i="61"/>
  <c r="R38" i="61"/>
  <c r="R49" i="61"/>
  <c r="R30" i="61"/>
  <c r="R29" i="61"/>
  <c r="R28" i="61"/>
  <c r="R21" i="61"/>
  <c r="R20" i="61"/>
  <c r="R18" i="61"/>
  <c r="R19" i="61"/>
  <c r="R16" i="61"/>
  <c r="R17" i="61"/>
  <c r="R22" i="61"/>
  <c r="R23" i="61"/>
  <c r="R24" i="61"/>
  <c r="R13" i="61"/>
  <c r="R12" i="61"/>
  <c r="R162" i="61"/>
  <c r="R161" i="61"/>
  <c r="R188" i="61"/>
  <c r="R187" i="61"/>
  <c r="R192" i="61"/>
  <c r="R191" i="61"/>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Q22" i="36"/>
  <c r="M20" i="36"/>
  <c r="L20" i="36"/>
  <c r="Q20" i="36"/>
  <c r="M15" i="36"/>
  <c r="L15" i="36"/>
  <c r="M13" i="36"/>
  <c r="Q13" i="36"/>
  <c r="BF1498" i="14"/>
  <c r="AY1498" i="14"/>
  <c r="AX1498" i="14"/>
  <c r="G1062" i="14"/>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AN1062" i="14" s="1"/>
  <c r="G263" i="14"/>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N263" i="14" s="1"/>
  <c r="AY9" i="14"/>
  <c r="AX9" i="14"/>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G8" i="14"/>
  <c r="AY6" i="14"/>
  <c r="AX6" i="14"/>
  <c r="BF5" i="14"/>
  <c r="AY5" i="14"/>
  <c r="BC5" i="14"/>
  <c r="AY44" i="13"/>
  <c r="BF1056" i="13"/>
  <c r="AY1056" i="13"/>
  <c r="BC1056" i="13"/>
  <c r="A1019" i="13"/>
  <c r="A1055" i="13" s="1"/>
  <c r="A1056" i="13" s="1"/>
  <c r="A1057" i="13" s="1"/>
  <c r="A1058" i="13" s="1"/>
  <c r="I838" i="13"/>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N838" i="13" s="1"/>
  <c r="A729" i="13"/>
  <c r="A765" i="13" s="1"/>
  <c r="A801" i="13" s="1"/>
  <c r="A837" i="13" s="1"/>
  <c r="A838" i="13" s="1"/>
  <c r="A839" i="13" s="1"/>
  <c r="A875" i="13" s="1"/>
  <c r="A911" i="13" s="1"/>
  <c r="A947" i="13" s="1"/>
  <c r="A369" i="13"/>
  <c r="A405" i="13" s="1"/>
  <c r="A441" i="13" s="1"/>
  <c r="A477" i="13" s="1"/>
  <c r="A513" i="13" s="1"/>
  <c r="A549" i="13" s="1"/>
  <c r="A585" i="13" s="1"/>
  <c r="A621" i="13" s="1"/>
  <c r="A657" i="13" s="1"/>
  <c r="AY9" i="13"/>
  <c r="BC9" i="13"/>
  <c r="A9" i="13"/>
  <c r="A45" i="13" s="1"/>
  <c r="A81" i="13" s="1"/>
  <c r="A117" i="13" s="1"/>
  <c r="A153" i="13" s="1"/>
  <c r="A189" i="13" s="1"/>
  <c r="A225" i="13" s="1"/>
  <c r="A261" i="13" s="1"/>
  <c r="A297" i="13" s="1"/>
  <c r="AY7" i="13"/>
  <c r="AX7" i="13"/>
  <c r="BF5" i="13"/>
  <c r="AY5" i="13"/>
  <c r="BC5" i="13"/>
  <c r="AA59" i="43"/>
  <c r="T59" i="43"/>
  <c r="S59" i="43"/>
  <c r="AA57" i="43"/>
  <c r="T57" i="43"/>
  <c r="S57" i="43"/>
  <c r="T55" i="43"/>
  <c r="S55" i="43"/>
  <c r="AA51" i="43"/>
  <c r="T51" i="43"/>
  <c r="S51" i="43"/>
  <c r="AA49" i="43"/>
  <c r="T49" i="43"/>
  <c r="S49" i="43"/>
  <c r="AA47" i="43"/>
  <c r="T47" i="43"/>
  <c r="S47" i="43"/>
  <c r="AA45" i="43"/>
  <c r="T45" i="43"/>
  <c r="S45" i="43"/>
  <c r="AA43" i="43"/>
  <c r="T43" i="43"/>
  <c r="S43" i="43"/>
  <c r="AA41" i="43"/>
  <c r="T41" i="43"/>
  <c r="S41" i="43"/>
  <c r="AA39" i="43"/>
  <c r="T39" i="43"/>
  <c r="S39" i="43"/>
  <c r="AA37" i="43"/>
  <c r="T37" i="43"/>
  <c r="S37" i="43"/>
  <c r="AA31" i="43"/>
  <c r="T31" i="43"/>
  <c r="S31" i="43"/>
  <c r="AA29" i="43"/>
  <c r="T29" i="43"/>
  <c r="S29" i="43"/>
  <c r="X29" i="43"/>
  <c r="T27" i="43"/>
  <c r="S27" i="43"/>
  <c r="T21" i="43"/>
  <c r="S21" i="43"/>
  <c r="AA15" i="43"/>
  <c r="T15" i="43"/>
  <c r="S15" i="43"/>
  <c r="AA5" i="43"/>
  <c r="T5" i="43"/>
  <c r="X5" i="43"/>
  <c r="Q120" i="35"/>
  <c r="P120" i="35"/>
  <c r="Q118" i="35"/>
  <c r="P118" i="35"/>
  <c r="X116" i="35"/>
  <c r="Q116" i="35"/>
  <c r="P116" i="35"/>
  <c r="X114" i="35"/>
  <c r="Q114" i="35"/>
  <c r="P114" i="35"/>
  <c r="X112" i="35"/>
  <c r="Q112" i="35"/>
  <c r="P112" i="35"/>
  <c r="X108" i="35"/>
  <c r="Q108" i="35"/>
  <c r="P108" i="35"/>
  <c r="Q102" i="35"/>
  <c r="P102" i="35"/>
  <c r="Q90" i="35"/>
  <c r="P90" i="35"/>
  <c r="Q66" i="35"/>
  <c r="P66" i="35"/>
  <c r="Q61" i="35"/>
  <c r="P61" i="35"/>
  <c r="Q55" i="35"/>
  <c r="P55" i="35"/>
  <c r="Q53" i="35"/>
  <c r="P53" i="35"/>
  <c r="X51" i="35"/>
  <c r="Q51" i="35"/>
  <c r="P51" i="35"/>
  <c r="U45" i="35"/>
  <c r="U40" i="35"/>
  <c r="Q24" i="35"/>
  <c r="P24" i="35"/>
  <c r="X22" i="35"/>
  <c r="Q22" i="35"/>
  <c r="P22" i="35"/>
  <c r="X20" i="35"/>
  <c r="Q20" i="35"/>
  <c r="P20" i="35"/>
  <c r="X16" i="35"/>
  <c r="Q16" i="35"/>
  <c r="P16" i="35"/>
  <c r="Q14" i="35"/>
  <c r="P14" i="35"/>
  <c r="B17" i="12"/>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R16" i="12"/>
  <c r="U143" i="62"/>
  <c r="U137" i="62"/>
  <c r="U133" i="62"/>
  <c r="U127" i="62"/>
  <c r="U120" i="62"/>
  <c r="U118" i="62"/>
  <c r="U116" i="62"/>
  <c r="U114" i="62"/>
  <c r="U112" i="62"/>
  <c r="U106" i="62"/>
  <c r="U102" i="62"/>
  <c r="U98" i="62"/>
  <c r="U96" i="62"/>
  <c r="U92" i="62"/>
  <c r="U90" i="62"/>
  <c r="U88" i="62"/>
  <c r="U82" i="62"/>
  <c r="U80" i="62"/>
  <c r="U76" i="62"/>
  <c r="U62" i="62"/>
  <c r="U58" i="62"/>
  <c r="U56" i="62"/>
  <c r="U51" i="62"/>
  <c r="U46" i="62"/>
  <c r="U42" i="62"/>
  <c r="U40" i="62"/>
  <c r="U35" i="62"/>
  <c r="U33" i="62"/>
  <c r="U31" i="62"/>
  <c r="U29" i="62"/>
  <c r="U27" i="62"/>
  <c r="U20" i="62"/>
  <c r="AB160" i="64"/>
  <c r="AB157" i="64"/>
  <c r="AB138" i="64"/>
  <c r="AB99" i="64"/>
  <c r="AB98" i="64"/>
  <c r="AB97" i="64"/>
  <c r="AB19" i="64"/>
  <c r="AB18" i="64"/>
  <c r="AB17" i="64"/>
  <c r="AB16" i="64"/>
  <c r="AB15" i="64"/>
  <c r="AB14" i="64"/>
  <c r="AC71" i="17"/>
  <c r="AC69" i="17"/>
  <c r="AC67" i="17"/>
  <c r="AC61" i="17"/>
  <c r="AC59" i="17"/>
  <c r="AC53" i="17"/>
  <c r="AC47" i="17"/>
  <c r="AC44" i="17"/>
  <c r="AC33" i="17"/>
  <c r="AC27" i="17"/>
  <c r="AC21" i="17"/>
  <c r="Z9" i="17"/>
  <c r="AC7" i="17"/>
  <c r="W103" i="1"/>
  <c r="P103" i="1"/>
  <c r="O103" i="1"/>
  <c r="W101" i="1"/>
  <c r="P101" i="1"/>
  <c r="O101" i="1"/>
  <c r="W99" i="1"/>
  <c r="P99" i="1"/>
  <c r="O99" i="1"/>
  <c r="P97" i="1"/>
  <c r="O97" i="1"/>
  <c r="P91" i="1"/>
  <c r="O91" i="1"/>
  <c r="P89" i="1"/>
  <c r="O89" i="1"/>
  <c r="P86" i="1"/>
  <c r="O86" i="1"/>
  <c r="P84" i="1"/>
  <c r="O84" i="1"/>
  <c r="W41" i="1"/>
  <c r="P41" i="1"/>
  <c r="O41" i="1"/>
  <c r="P39" i="1"/>
  <c r="O39" i="1"/>
  <c r="P37" i="1"/>
  <c r="O37" i="1"/>
  <c r="P35" i="1"/>
  <c r="O35" i="1"/>
  <c r="W33" i="1"/>
  <c r="P33" i="1"/>
  <c r="O33" i="1"/>
  <c r="W31" i="1"/>
  <c r="P31" i="1"/>
  <c r="O31" i="1"/>
  <c r="W29" i="1"/>
  <c r="P29" i="1"/>
  <c r="O29" i="1"/>
  <c r="P27" i="1"/>
  <c r="O27" i="1"/>
  <c r="P23" i="1"/>
  <c r="O23" i="1"/>
  <c r="W19" i="1"/>
  <c r="P19" i="1"/>
  <c r="O19" i="1"/>
  <c r="W17" i="1"/>
  <c r="P17" i="1"/>
  <c r="O17" i="1"/>
  <c r="W15" i="1"/>
  <c r="P15" i="1"/>
  <c r="O15" i="1"/>
  <c r="P13" i="1"/>
  <c r="O13" i="1"/>
  <c r="P11" i="1"/>
  <c r="O11" i="1"/>
  <c r="P9" i="1"/>
  <c r="O9" i="1"/>
  <c r="P7" i="1"/>
  <c r="T23" i="1" l="1"/>
  <c r="X49" i="43"/>
  <c r="Q46" i="36"/>
  <c r="X45" i="43"/>
  <c r="Q24" i="36"/>
  <c r="Q40" i="36"/>
  <c r="Q58" i="36"/>
  <c r="Q42" i="36"/>
  <c r="Q60" i="36"/>
  <c r="BC7" i="13"/>
  <c r="Q64" i="36"/>
  <c r="Q32" i="36"/>
  <c r="Q48" i="36"/>
  <c r="Q66" i="36"/>
  <c r="Q54" i="36"/>
  <c r="Q38" i="36"/>
  <c r="Q56" i="36"/>
  <c r="Q44" i="36"/>
  <c r="Q62" i="36"/>
  <c r="Q36" i="36"/>
  <c r="AE49" i="43"/>
  <c r="AE25" i="43"/>
  <c r="AE47" i="43"/>
  <c r="AE19" i="43"/>
  <c r="AE51" i="43"/>
  <c r="AE15" i="43"/>
  <c r="AE45" i="43"/>
  <c r="AE31" i="43"/>
  <c r="AE27" i="43"/>
  <c r="AE57" i="43"/>
  <c r="AE21" i="43"/>
  <c r="AE55" i="43"/>
  <c r="AE29" i="43"/>
  <c r="Q15" i="36"/>
  <c r="Q34" i="36"/>
  <c r="Q52" i="36"/>
  <c r="Q68" i="36"/>
  <c r="BC6" i="14"/>
  <c r="BC1498" i="14"/>
  <c r="BC9" i="14"/>
  <c r="X41" i="43"/>
  <c r="X37" i="43"/>
  <c r="X55" i="43"/>
  <c r="X31" i="43"/>
  <c r="X39" i="43"/>
  <c r="X43" i="43"/>
  <c r="X47" i="43"/>
  <c r="X51" i="43"/>
  <c r="X57" i="43"/>
  <c r="BB1136" i="14"/>
  <c r="BB1462" i="14"/>
  <c r="BB1246" i="14"/>
  <c r="BB1209" i="14"/>
  <c r="BB1426" i="14"/>
  <c r="BB1173" i="14"/>
  <c r="BB1390" i="14"/>
  <c r="BB1354" i="14"/>
  <c r="BB1318" i="14"/>
  <c r="BB1282" i="14"/>
  <c r="AU1491" i="14"/>
  <c r="AW1490" i="14"/>
  <c r="AW1454" i="14"/>
  <c r="AU1455" i="14"/>
  <c r="AW1417" i="14"/>
  <c r="AU1418" i="14"/>
  <c r="AU1382" i="14"/>
  <c r="AW1381" i="14"/>
  <c r="AU1347" i="14"/>
  <c r="AW1346" i="14"/>
  <c r="AW1309" i="14"/>
  <c r="AU1310" i="14"/>
  <c r="AW1274" i="14"/>
  <c r="AU1275" i="14"/>
  <c r="AW1236" i="14"/>
  <c r="AU1237" i="14"/>
  <c r="AU1202" i="14"/>
  <c r="AW1201" i="14"/>
  <c r="AU1164" i="14"/>
  <c r="AW1163" i="14"/>
  <c r="BB1064" i="14"/>
  <c r="BB1100" i="14"/>
  <c r="AW1128" i="14"/>
  <c r="AU1129" i="14"/>
  <c r="AW1091" i="14"/>
  <c r="AU1092" i="14"/>
  <c r="BB1024" i="14"/>
  <c r="BB988" i="14"/>
  <c r="BB952" i="14"/>
  <c r="BB916" i="14"/>
  <c r="BB880" i="14"/>
  <c r="BB844" i="14"/>
  <c r="BB808" i="14"/>
  <c r="AW1051" i="14"/>
  <c r="AU1052" i="14"/>
  <c r="AU1017" i="14"/>
  <c r="AW1016" i="14"/>
  <c r="AW979" i="14"/>
  <c r="AU980" i="14"/>
  <c r="AW944" i="14"/>
  <c r="AU945" i="14"/>
  <c r="AW907" i="14"/>
  <c r="AU908" i="14"/>
  <c r="AU873" i="14"/>
  <c r="AW872" i="14"/>
  <c r="AU836" i="14"/>
  <c r="AW835" i="14"/>
  <c r="BB772" i="14"/>
  <c r="BB517" i="14"/>
  <c r="BB591" i="14"/>
  <c r="BB481" i="14"/>
  <c r="BB736" i="14"/>
  <c r="BB445" i="14"/>
  <c r="BB700" i="14"/>
  <c r="BB409" i="14"/>
  <c r="BB663" i="14"/>
  <c r="BB373" i="14"/>
  <c r="BB627" i="14"/>
  <c r="BB337" i="14"/>
  <c r="BB555" i="14"/>
  <c r="BB265" i="14"/>
  <c r="BB301" i="14"/>
  <c r="AW799" i="14"/>
  <c r="AU800" i="14"/>
  <c r="AW763" i="14"/>
  <c r="AU764" i="14"/>
  <c r="AU729" i="14"/>
  <c r="AW728" i="14"/>
  <c r="AW690" i="14"/>
  <c r="AU691" i="14"/>
  <c r="AW655" i="14"/>
  <c r="AU656" i="14"/>
  <c r="AU619" i="14"/>
  <c r="AW618" i="14"/>
  <c r="AU584" i="14"/>
  <c r="AW583" i="14"/>
  <c r="AW544" i="14"/>
  <c r="AU545" i="14"/>
  <c r="AU510" i="14"/>
  <c r="AW509" i="14"/>
  <c r="AW472" i="14"/>
  <c r="AU473" i="14"/>
  <c r="AW436" i="14"/>
  <c r="AU437" i="14"/>
  <c r="AU402" i="14"/>
  <c r="AW401" i="14"/>
  <c r="AU365" i="14"/>
  <c r="AW364" i="14"/>
  <c r="AW328" i="14"/>
  <c r="AU329" i="14"/>
  <c r="AU293" i="14"/>
  <c r="AW292" i="14"/>
  <c r="BB226" i="14"/>
  <c r="BB190" i="14"/>
  <c r="BB154" i="14"/>
  <c r="AU255" i="14"/>
  <c r="AW254" i="14"/>
  <c r="AW217" i="14"/>
  <c r="AU218" i="14"/>
  <c r="AU182" i="14"/>
  <c r="AW181" i="14"/>
  <c r="BB118" i="14"/>
  <c r="BB82" i="14"/>
  <c r="BB46" i="14"/>
  <c r="AU147" i="14"/>
  <c r="AW146" i="14"/>
  <c r="AW109" i="14"/>
  <c r="AU110" i="14"/>
  <c r="AW73" i="14"/>
  <c r="AU74" i="14"/>
  <c r="H8" i="14"/>
  <c r="BB10" i="14"/>
  <c r="AU39" i="14"/>
  <c r="AW38" i="14"/>
  <c r="A1063" i="14"/>
  <c r="A1062" i="14"/>
  <c r="BB10" i="13"/>
  <c r="BC1047" i="13"/>
  <c r="BC975" i="13"/>
  <c r="BC1010" i="13"/>
  <c r="BC903" i="13"/>
  <c r="BC938" i="13"/>
  <c r="BC829" i="13"/>
  <c r="BC866" i="13"/>
  <c r="BC757" i="13"/>
  <c r="BC792" i="13"/>
  <c r="BC684" i="13"/>
  <c r="BC721" i="13"/>
  <c r="BC649" i="13"/>
  <c r="BC577" i="13"/>
  <c r="BC613" i="13"/>
  <c r="BC540" i="13"/>
  <c r="BC469" i="13"/>
  <c r="BC504" i="13"/>
  <c r="BC433" i="13"/>
  <c r="BC397" i="13"/>
  <c r="BC253" i="13"/>
  <c r="BC289" i="13"/>
  <c r="BC325" i="13"/>
  <c r="BC181" i="13"/>
  <c r="BC217" i="13"/>
  <c r="BC360" i="13"/>
  <c r="BC144" i="13"/>
  <c r="BC73" i="13"/>
  <c r="BC109" i="13"/>
  <c r="AW1048" i="13"/>
  <c r="AU1049" i="13"/>
  <c r="AW1011" i="13"/>
  <c r="AU1012" i="13"/>
  <c r="AW976" i="13"/>
  <c r="AU977" i="13"/>
  <c r="AW939" i="13"/>
  <c r="AU940" i="13"/>
  <c r="AU905" i="13"/>
  <c r="AW904" i="13"/>
  <c r="AW867" i="13"/>
  <c r="AU868" i="13"/>
  <c r="AW830" i="13"/>
  <c r="AU831" i="13"/>
  <c r="AW793" i="13"/>
  <c r="AU794" i="13"/>
  <c r="AW758" i="13"/>
  <c r="AU759" i="13"/>
  <c r="AW722" i="13"/>
  <c r="AU723" i="13"/>
  <c r="AU686" i="13"/>
  <c r="AW685" i="13"/>
  <c r="AW650" i="13"/>
  <c r="AU651" i="13"/>
  <c r="AW614" i="13"/>
  <c r="AU615" i="13"/>
  <c r="AW578" i="13"/>
  <c r="AU579" i="13"/>
  <c r="AW541" i="13"/>
  <c r="AU542" i="13"/>
  <c r="AW505" i="13"/>
  <c r="AU506" i="13"/>
  <c r="AW470" i="13"/>
  <c r="AU471" i="13"/>
  <c r="AW434" i="13"/>
  <c r="AU435" i="13"/>
  <c r="AW398" i="13"/>
  <c r="AU399" i="13"/>
  <c r="AW361" i="13"/>
  <c r="AU362" i="13"/>
  <c r="AW326" i="13"/>
  <c r="AU327" i="13"/>
  <c r="AW290" i="13"/>
  <c r="AU291" i="13"/>
  <c r="AW254" i="13"/>
  <c r="AU255" i="13"/>
  <c r="AW218" i="13"/>
  <c r="AU219" i="13"/>
  <c r="AW182" i="13"/>
  <c r="AU183" i="13"/>
  <c r="AU146" i="13"/>
  <c r="AW145" i="13"/>
  <c r="AW110" i="13"/>
  <c r="AU111" i="13"/>
  <c r="AW74" i="13"/>
  <c r="AU75" i="13"/>
  <c r="T7" i="1"/>
  <c r="S163" i="64"/>
  <c r="N105" i="1"/>
  <c r="Z57" i="17"/>
  <c r="Z23" i="17"/>
  <c r="Z44" i="17"/>
  <c r="Z33" i="17"/>
  <c r="Z25" i="17"/>
  <c r="Z79" i="17"/>
  <c r="Z27" i="17"/>
  <c r="Z47" i="17"/>
  <c r="Z71" i="17"/>
  <c r="Z67" i="17"/>
  <c r="Z29" i="17"/>
  <c r="Z51" i="17"/>
  <c r="Z31" i="17"/>
  <c r="Z53" i="17"/>
  <c r="Z21" i="17"/>
  <c r="Z7" i="17"/>
  <c r="Z13" i="17"/>
  <c r="Z5" i="17"/>
  <c r="T89" i="1"/>
  <c r="X21" i="43"/>
  <c r="X27" i="43"/>
  <c r="X15" i="43"/>
  <c r="X59" i="43"/>
  <c r="T11" i="1"/>
  <c r="T15" i="1"/>
  <c r="T37" i="1"/>
  <c r="T41" i="1"/>
  <c r="T86" i="1"/>
  <c r="T99" i="1"/>
  <c r="T101" i="1"/>
  <c r="T103" i="1"/>
  <c r="T29" i="1"/>
  <c r="T19" i="1"/>
  <c r="T33" i="1"/>
  <c r="T84" i="1"/>
  <c r="T97" i="1"/>
  <c r="T27" i="1"/>
  <c r="T31" i="1"/>
  <c r="T17" i="1"/>
  <c r="T9" i="1"/>
  <c r="T13" i="1"/>
  <c r="T35" i="1"/>
  <c r="T39" i="1"/>
  <c r="T91" i="1"/>
  <c r="R9" i="12"/>
  <c r="U90" i="35"/>
  <c r="U30" i="35"/>
  <c r="U49" i="35"/>
  <c r="U48" i="35"/>
  <c r="U47" i="35"/>
  <c r="U46" i="35"/>
  <c r="U42" i="35"/>
  <c r="U43" i="35"/>
  <c r="U44" i="35"/>
  <c r="U41" i="35"/>
  <c r="U38" i="35"/>
  <c r="U39" i="35"/>
  <c r="U36" i="35"/>
  <c r="U37" i="35"/>
  <c r="U35" i="35"/>
  <c r="U32" i="35"/>
  <c r="U33" i="35"/>
  <c r="U34" i="35"/>
  <c r="U31" i="35"/>
  <c r="U55" i="35"/>
  <c r="U102" i="35"/>
  <c r="U108" i="35"/>
  <c r="U112" i="35"/>
  <c r="U116" i="35"/>
  <c r="U14" i="35"/>
  <c r="U114" i="35"/>
  <c r="U118" i="35"/>
  <c r="U53" i="35"/>
  <c r="U120" i="35"/>
  <c r="U66" i="35"/>
  <c r="U61" i="35"/>
  <c r="U51" i="35"/>
  <c r="U24" i="35"/>
  <c r="U20" i="35"/>
  <c r="U22" i="35"/>
  <c r="U16" i="35"/>
  <c r="U12" i="35"/>
  <c r="Z75" i="17"/>
  <c r="Z65" i="17"/>
  <c r="T136" i="64"/>
  <c r="T19" i="64"/>
  <c r="T87" i="64"/>
  <c r="T120" i="64"/>
  <c r="T103" i="64"/>
  <c r="T22" i="64"/>
  <c r="T102" i="64"/>
  <c r="T18" i="64"/>
  <c r="T111" i="64"/>
  <c r="T14" i="64"/>
  <c r="T108" i="64"/>
  <c r="T147" i="64"/>
  <c r="T86" i="64"/>
  <c r="T113" i="64"/>
  <c r="T85" i="64"/>
  <c r="T15" i="64"/>
  <c r="T138" i="64"/>
  <c r="T13" i="64"/>
  <c r="T27" i="64"/>
  <c r="T23" i="64"/>
  <c r="T89" i="64"/>
  <c r="T21" i="64"/>
  <c r="T97" i="64"/>
  <c r="T16" i="64"/>
  <c r="T101" i="64"/>
  <c r="T121" i="64"/>
  <c r="T98" i="64"/>
  <c r="T24" i="64"/>
  <c r="T99" i="64"/>
  <c r="T155" i="64"/>
  <c r="T144" i="64"/>
  <c r="T149" i="64"/>
  <c r="T88" i="64"/>
  <c r="T112" i="64"/>
  <c r="T106" i="64"/>
  <c r="T26" i="64"/>
  <c r="T91" i="64"/>
  <c r="T20" i="64"/>
  <c r="T92" i="64"/>
  <c r="T104" i="64"/>
  <c r="T160" i="64"/>
  <c r="T153" i="64"/>
  <c r="T140" i="64"/>
  <c r="T122" i="64"/>
  <c r="T115" i="64"/>
  <c r="T25" i="64"/>
  <c r="T90" i="64"/>
  <c r="T17" i="64"/>
  <c r="T110" i="64"/>
  <c r="T28" i="64"/>
  <c r="T107" i="64"/>
  <c r="T109" i="64"/>
  <c r="T142" i="64"/>
  <c r="T157" i="64"/>
  <c r="A1099" i="14" l="1"/>
  <c r="A1135" i="14" s="1"/>
  <c r="A1171" i="14" s="1"/>
  <c r="A1172" i="14" s="1"/>
  <c r="A1208" i="14" s="1"/>
  <c r="A1244" i="14" s="1"/>
  <c r="A1245" i="14" s="1"/>
  <c r="A1281" i="14" s="1"/>
  <c r="A1317" i="14" s="1"/>
  <c r="A1353" i="14" s="1"/>
  <c r="A1389" i="14" s="1"/>
  <c r="A1425" i="14" s="1"/>
  <c r="A1461" i="14" s="1"/>
  <c r="A1497" i="14" s="1"/>
  <c r="A1498" i="14" s="1"/>
  <c r="BC82" i="14"/>
  <c r="BC154" i="14"/>
  <c r="BC409" i="14"/>
  <c r="BC880" i="14"/>
  <c r="BC1318" i="14"/>
  <c r="BC1136" i="14"/>
  <c r="BC118" i="14"/>
  <c r="BC190" i="14"/>
  <c r="BC301" i="14"/>
  <c r="BC700" i="14"/>
  <c r="BC916" i="14"/>
  <c r="BC1100" i="14"/>
  <c r="BC1354" i="14"/>
  <c r="BC226" i="14"/>
  <c r="BC265" i="14"/>
  <c r="BC445" i="14"/>
  <c r="BC952" i="14"/>
  <c r="BC1064" i="14"/>
  <c r="BC1390" i="14"/>
  <c r="BC555" i="14"/>
  <c r="BC736" i="14"/>
  <c r="BC988" i="14"/>
  <c r="BC1173" i="14"/>
  <c r="BC337" i="14"/>
  <c r="BC481" i="14"/>
  <c r="BC1024" i="14"/>
  <c r="BC1426" i="14"/>
  <c r="BC627" i="14"/>
  <c r="BC591" i="14"/>
  <c r="BC1209" i="14"/>
  <c r="BC373" i="14"/>
  <c r="BC517" i="14"/>
  <c r="BC808" i="14"/>
  <c r="BC1246" i="14"/>
  <c r="BC10" i="14"/>
  <c r="BC46" i="14"/>
  <c r="BC663" i="14"/>
  <c r="BC772" i="14"/>
  <c r="BC844" i="14"/>
  <c r="BC1282" i="14"/>
  <c r="BC1462" i="14"/>
  <c r="Y147" i="64"/>
  <c r="Y107" i="64"/>
  <c r="Y122" i="64"/>
  <c r="Y160" i="64"/>
  <c r="Y112" i="64"/>
  <c r="Y24" i="64"/>
  <c r="Y108" i="64"/>
  <c r="Y136" i="64"/>
  <c r="Y103" i="64"/>
  <c r="Y14" i="64"/>
  <c r="Y89" i="64"/>
  <c r="Y99" i="64"/>
  <c r="Y17" i="64"/>
  <c r="Y20" i="64"/>
  <c r="Y149" i="64"/>
  <c r="Y101" i="64"/>
  <c r="Y23" i="64"/>
  <c r="Y85" i="64"/>
  <c r="Y18" i="64"/>
  <c r="Y120" i="64"/>
  <c r="Y115" i="64"/>
  <c r="Y21" i="64"/>
  <c r="Y88" i="64"/>
  <c r="Y91" i="64"/>
  <c r="Y144" i="64"/>
  <c r="Y16" i="64"/>
  <c r="Y27" i="64"/>
  <c r="Y113" i="64"/>
  <c r="Y109" i="64"/>
  <c r="Y153" i="64"/>
  <c r="Y138" i="64"/>
  <c r="Y19" i="64"/>
  <c r="Y104" i="64"/>
  <c r="Y15" i="64"/>
  <c r="Y110" i="64"/>
  <c r="Y121" i="64"/>
  <c r="Y111" i="64"/>
  <c r="Y157" i="64"/>
  <c r="Y90" i="64"/>
  <c r="Y26" i="64"/>
  <c r="Y97" i="64"/>
  <c r="Y13" i="64"/>
  <c r="Y86" i="64"/>
  <c r="Y102" i="64"/>
  <c r="Y87" i="64"/>
  <c r="Y106" i="64"/>
  <c r="Y28" i="64"/>
  <c r="Y98" i="64"/>
  <c r="Y92" i="64"/>
  <c r="Y142" i="64"/>
  <c r="Y25" i="64"/>
  <c r="Y140" i="64"/>
  <c r="Y155" i="64"/>
  <c r="Y22" i="64"/>
  <c r="BB1137" i="14"/>
  <c r="BB1355" i="14"/>
  <c r="BB1319" i="14"/>
  <c r="BB1283" i="14"/>
  <c r="BB1463" i="14"/>
  <c r="BB1247" i="14"/>
  <c r="BB1210" i="14"/>
  <c r="BB1427" i="14"/>
  <c r="BB1174" i="14"/>
  <c r="BB1391" i="14"/>
  <c r="AU1492" i="14"/>
  <c r="AW1491" i="14"/>
  <c r="AU1456" i="14"/>
  <c r="AW1455" i="14"/>
  <c r="AW1418" i="14"/>
  <c r="AU1419" i="14"/>
  <c r="AU1383" i="14"/>
  <c r="AW1382" i="14"/>
  <c r="AW1347" i="14"/>
  <c r="AU1348" i="14"/>
  <c r="AW1310" i="14"/>
  <c r="AU1311" i="14"/>
  <c r="AU1276" i="14"/>
  <c r="AW1275" i="14"/>
  <c r="AW1237" i="14"/>
  <c r="AU1238" i="14"/>
  <c r="AU1203" i="14"/>
  <c r="AW1202" i="14"/>
  <c r="AU1165" i="14"/>
  <c r="AW1164" i="14"/>
  <c r="BB1065" i="14"/>
  <c r="BB1101" i="14"/>
  <c r="AW1129" i="14"/>
  <c r="AU1130" i="14"/>
  <c r="AW1092" i="14"/>
  <c r="AU1093" i="14"/>
  <c r="BB917" i="14"/>
  <c r="BB881" i="14"/>
  <c r="BB845" i="14"/>
  <c r="BB809" i="14"/>
  <c r="BB1025" i="14"/>
  <c r="BB989" i="14"/>
  <c r="BB953" i="14"/>
  <c r="AU1053" i="14"/>
  <c r="AW1052" i="14"/>
  <c r="AW1017" i="14"/>
  <c r="AU1018" i="14"/>
  <c r="AW980" i="14"/>
  <c r="AU981" i="14"/>
  <c r="AU946" i="14"/>
  <c r="AW945" i="14"/>
  <c r="AW908" i="14"/>
  <c r="AU909" i="14"/>
  <c r="AU874" i="14"/>
  <c r="AW873" i="14"/>
  <c r="AU837" i="14"/>
  <c r="AW836" i="14"/>
  <c r="BB664" i="14"/>
  <c r="BB374" i="14"/>
  <c r="BB628" i="14"/>
  <c r="BB338" i="14"/>
  <c r="BB592" i="14"/>
  <c r="BB302" i="14"/>
  <c r="BB446" i="14"/>
  <c r="BB556" i="14"/>
  <c r="BB266" i="14"/>
  <c r="BB737" i="14"/>
  <c r="BB773" i="14"/>
  <c r="BB518" i="14"/>
  <c r="BB482" i="14"/>
  <c r="BB701" i="14"/>
  <c r="BB410" i="14"/>
  <c r="AW800" i="14"/>
  <c r="AU801" i="14"/>
  <c r="AW764" i="14"/>
  <c r="AU765" i="14"/>
  <c r="AW729" i="14"/>
  <c r="AU730" i="14"/>
  <c r="AW691" i="14"/>
  <c r="AU692" i="14"/>
  <c r="AU657" i="14"/>
  <c r="AW656" i="14"/>
  <c r="AU620" i="14"/>
  <c r="AW619" i="14"/>
  <c r="AU585" i="14"/>
  <c r="AW584" i="14"/>
  <c r="AW545" i="14"/>
  <c r="AU546" i="14"/>
  <c r="AU511" i="14"/>
  <c r="AW510" i="14"/>
  <c r="AW473" i="14"/>
  <c r="AU474" i="14"/>
  <c r="AW437" i="14"/>
  <c r="AU438" i="14"/>
  <c r="AU403" i="14"/>
  <c r="AW402" i="14"/>
  <c r="AW365" i="14"/>
  <c r="AU366" i="14"/>
  <c r="AW329" i="14"/>
  <c r="AU330" i="14"/>
  <c r="AU294" i="14"/>
  <c r="AW293" i="14"/>
  <c r="BB227" i="14"/>
  <c r="BB191" i="14"/>
  <c r="BB155" i="14"/>
  <c r="AU256" i="14"/>
  <c r="AW255" i="14"/>
  <c r="AW218" i="14"/>
  <c r="AU219" i="14"/>
  <c r="AW182" i="14"/>
  <c r="AU183" i="14"/>
  <c r="BB83" i="14"/>
  <c r="BB119" i="14"/>
  <c r="BB47" i="14"/>
  <c r="AW147" i="14"/>
  <c r="AU148" i="14"/>
  <c r="AW110" i="14"/>
  <c r="AU111" i="14"/>
  <c r="AW74" i="14"/>
  <c r="AU75" i="14"/>
  <c r="I8" i="14"/>
  <c r="BB11" i="14"/>
  <c r="AU40" i="14"/>
  <c r="AW39" i="14"/>
  <c r="BC10" i="13"/>
  <c r="I8" i="13"/>
  <c r="BB11" i="13"/>
  <c r="BC1048" i="13"/>
  <c r="BC976" i="13"/>
  <c r="BC1011" i="13"/>
  <c r="BC904" i="13"/>
  <c r="BC939" i="13"/>
  <c r="BC830" i="13"/>
  <c r="BC867" i="13"/>
  <c r="BC758" i="13"/>
  <c r="BC793" i="13"/>
  <c r="BC685" i="13"/>
  <c r="BC722" i="13"/>
  <c r="BC650" i="13"/>
  <c r="BC578" i="13"/>
  <c r="BC614" i="13"/>
  <c r="BC541" i="13"/>
  <c r="BC470" i="13"/>
  <c r="BC505" i="13"/>
  <c r="BC434" i="13"/>
  <c r="BC398" i="13"/>
  <c r="BC254" i="13"/>
  <c r="BC290" i="13"/>
  <c r="BC182" i="13"/>
  <c r="BC326" i="13"/>
  <c r="BC218" i="13"/>
  <c r="BC361" i="13"/>
  <c r="BC74" i="13"/>
  <c r="BC110" i="13"/>
  <c r="BC145" i="13"/>
  <c r="AU1050" i="13"/>
  <c r="AW1049" i="13"/>
  <c r="AW1012" i="13"/>
  <c r="AU1013" i="13"/>
  <c r="AU978" i="13"/>
  <c r="AW977" i="13"/>
  <c r="AW940" i="13"/>
  <c r="AU941" i="13"/>
  <c r="AU906" i="13"/>
  <c r="AW905" i="13"/>
  <c r="AW868" i="13"/>
  <c r="AU869" i="13"/>
  <c r="AU832" i="13"/>
  <c r="AW831" i="13"/>
  <c r="AW794" i="13"/>
  <c r="AU795" i="13"/>
  <c r="AU760" i="13"/>
  <c r="AW759" i="13"/>
  <c r="AU724" i="13"/>
  <c r="AW723" i="13"/>
  <c r="AU687" i="13"/>
  <c r="AW686" i="13"/>
  <c r="AU652" i="13"/>
  <c r="AW651" i="13"/>
  <c r="AU616" i="13"/>
  <c r="AW615" i="13"/>
  <c r="AU580" i="13"/>
  <c r="AW579" i="13"/>
  <c r="AW542" i="13"/>
  <c r="AU543" i="13"/>
  <c r="AW506" i="13"/>
  <c r="AU507" i="13"/>
  <c r="AU472" i="13"/>
  <c r="AW471" i="13"/>
  <c r="AU436" i="13"/>
  <c r="AW435" i="13"/>
  <c r="AU400" i="13"/>
  <c r="AW399" i="13"/>
  <c r="AW362" i="13"/>
  <c r="AU363" i="13"/>
  <c r="AU328" i="13"/>
  <c r="AW327" i="13"/>
  <c r="AU292" i="13"/>
  <c r="AW291" i="13"/>
  <c r="AU256" i="13"/>
  <c r="AW255" i="13"/>
  <c r="AU220" i="13"/>
  <c r="AW219" i="13"/>
  <c r="AU184" i="13"/>
  <c r="AW183" i="13"/>
  <c r="AW146" i="13"/>
  <c r="AU147" i="13"/>
  <c r="AU112" i="13"/>
  <c r="AW111" i="13"/>
  <c r="AU76" i="13"/>
  <c r="AW75" i="13"/>
  <c r="BC11" i="14" l="1"/>
  <c r="BC155" i="14"/>
  <c r="BC1025" i="14"/>
  <c r="BC83" i="14"/>
  <c r="BC191" i="14"/>
  <c r="BC410" i="14"/>
  <c r="BC446" i="14"/>
  <c r="BC809" i="14"/>
  <c r="BC1101" i="14"/>
  <c r="BC1427" i="14"/>
  <c r="BC119" i="14"/>
  <c r="BC227" i="14"/>
  <c r="BC701" i="14"/>
  <c r="BC302" i="14"/>
  <c r="BC845" i="14"/>
  <c r="BC1065" i="14"/>
  <c r="BC1210" i="14"/>
  <c r="BC556" i="14"/>
  <c r="BC482" i="14"/>
  <c r="BC592" i="14"/>
  <c r="BC881" i="14"/>
  <c r="BC1247" i="14"/>
  <c r="BC47" i="14"/>
  <c r="BC1355" i="14"/>
  <c r="BC518" i="14"/>
  <c r="BC338" i="14"/>
  <c r="BC917" i="14"/>
  <c r="BC1463" i="14"/>
  <c r="BC773" i="14"/>
  <c r="BC628" i="14"/>
  <c r="BC1283" i="14"/>
  <c r="BC737" i="14"/>
  <c r="BC374" i="14"/>
  <c r="BC953" i="14"/>
  <c r="BC1319" i="14"/>
  <c r="BC266" i="14"/>
  <c r="BC664" i="14"/>
  <c r="BC989" i="14"/>
  <c r="BC1391" i="14"/>
  <c r="BC1174" i="14"/>
  <c r="BC1137" i="14"/>
  <c r="BB1138" i="14"/>
  <c r="BB1464" i="14"/>
  <c r="BB1248" i="14"/>
  <c r="BB1211" i="14"/>
  <c r="BB1428" i="14"/>
  <c r="BB1175" i="14"/>
  <c r="BB1392" i="14"/>
  <c r="BB1356" i="14"/>
  <c r="BB1320" i="14"/>
  <c r="BB1284" i="14"/>
  <c r="AU1493" i="14"/>
  <c r="AW1492" i="14"/>
  <c r="AU1457" i="14"/>
  <c r="AW1456" i="14"/>
  <c r="AW1419" i="14"/>
  <c r="AU1420" i="14"/>
  <c r="AW1383" i="14"/>
  <c r="AU1384" i="14"/>
  <c r="AU1349" i="14"/>
  <c r="AW1348" i="14"/>
  <c r="AW1311" i="14"/>
  <c r="AU1312" i="14"/>
  <c r="AU1277" i="14"/>
  <c r="AW1276" i="14"/>
  <c r="AW1238" i="14"/>
  <c r="AU1239" i="14"/>
  <c r="AU1204" i="14"/>
  <c r="AW1203" i="14"/>
  <c r="AU1166" i="14"/>
  <c r="AW1165" i="14"/>
  <c r="BB1066" i="14"/>
  <c r="BB1102" i="14"/>
  <c r="AU1131" i="14"/>
  <c r="AW1130" i="14"/>
  <c r="AW1093" i="14"/>
  <c r="AU1094" i="14"/>
  <c r="BB1026" i="14"/>
  <c r="BB990" i="14"/>
  <c r="BB954" i="14"/>
  <c r="BB918" i="14"/>
  <c r="BB882" i="14"/>
  <c r="BB846" i="14"/>
  <c r="BB810" i="14"/>
  <c r="AU1054" i="14"/>
  <c r="AW1053" i="14"/>
  <c r="AU1019" i="14"/>
  <c r="AW1018" i="14"/>
  <c r="AW981" i="14"/>
  <c r="AU982" i="14"/>
  <c r="AU947" i="14"/>
  <c r="AW946" i="14"/>
  <c r="AW909" i="14"/>
  <c r="AU910" i="14"/>
  <c r="AU875" i="14"/>
  <c r="AW874" i="14"/>
  <c r="AW837" i="14"/>
  <c r="AU838" i="14"/>
  <c r="BB774" i="14"/>
  <c r="BB519" i="14"/>
  <c r="BB483" i="14"/>
  <c r="BB738" i="14"/>
  <c r="BB447" i="14"/>
  <c r="BB702" i="14"/>
  <c r="BB411" i="14"/>
  <c r="BB593" i="14"/>
  <c r="BB665" i="14"/>
  <c r="BB375" i="14"/>
  <c r="BB629" i="14"/>
  <c r="BB339" i="14"/>
  <c r="BB303" i="14"/>
  <c r="BB557" i="14"/>
  <c r="BB267" i="14"/>
  <c r="AW801" i="14"/>
  <c r="AU802" i="14"/>
  <c r="AW765" i="14"/>
  <c r="AU766" i="14"/>
  <c r="AU731" i="14"/>
  <c r="AW730" i="14"/>
  <c r="AW692" i="14"/>
  <c r="AU693" i="14"/>
  <c r="AU658" i="14"/>
  <c r="AW657" i="14"/>
  <c r="AU621" i="14"/>
  <c r="AW620" i="14"/>
  <c r="AW585" i="14"/>
  <c r="AU586" i="14"/>
  <c r="AW546" i="14"/>
  <c r="AU547" i="14"/>
  <c r="AU512" i="14"/>
  <c r="AW511" i="14"/>
  <c r="AW474" i="14"/>
  <c r="AU475" i="14"/>
  <c r="AW438" i="14"/>
  <c r="AU439" i="14"/>
  <c r="AU404" i="14"/>
  <c r="AW403" i="14"/>
  <c r="AW366" i="14"/>
  <c r="AU367" i="14"/>
  <c r="AW330" i="14"/>
  <c r="AU331" i="14"/>
  <c r="AU295" i="14"/>
  <c r="AW294" i="14"/>
  <c r="BB228" i="14"/>
  <c r="BB192" i="14"/>
  <c r="BB156" i="14"/>
  <c r="AW256" i="14"/>
  <c r="AU257" i="14"/>
  <c r="AW219" i="14"/>
  <c r="AU220" i="14"/>
  <c r="AU184" i="14"/>
  <c r="AW183" i="14"/>
  <c r="BB120" i="14"/>
  <c r="BB84" i="14"/>
  <c r="BB48" i="14"/>
  <c r="AU149" i="14"/>
  <c r="AW148" i="14"/>
  <c r="AW111" i="14"/>
  <c r="AU112" i="14"/>
  <c r="AW75" i="14"/>
  <c r="AU76" i="14"/>
  <c r="J8" i="14"/>
  <c r="BB12" i="14"/>
  <c r="AU41" i="14"/>
  <c r="AW40" i="14"/>
  <c r="BC11" i="13"/>
  <c r="J8" i="13"/>
  <c r="BB12" i="13"/>
  <c r="BC1049" i="13"/>
  <c r="BC1012" i="13"/>
  <c r="BC977" i="13"/>
  <c r="BC905" i="13"/>
  <c r="BC940" i="13"/>
  <c r="BC868" i="13"/>
  <c r="BC831" i="13"/>
  <c r="BC759" i="13"/>
  <c r="BC794" i="13"/>
  <c r="BC686" i="13"/>
  <c r="BC723" i="13"/>
  <c r="BC651" i="13"/>
  <c r="BC579" i="13"/>
  <c r="BC615" i="13"/>
  <c r="BC542" i="13"/>
  <c r="BC506" i="13"/>
  <c r="BC471" i="13"/>
  <c r="BC435" i="13"/>
  <c r="BC399" i="13"/>
  <c r="BC255" i="13"/>
  <c r="BC291" i="13"/>
  <c r="BC183" i="13"/>
  <c r="BC327" i="13"/>
  <c r="BC219" i="13"/>
  <c r="BC362" i="13"/>
  <c r="BC75" i="13"/>
  <c r="BC111" i="13"/>
  <c r="BC146" i="13"/>
  <c r="AU1051" i="13"/>
  <c r="AW1050" i="13"/>
  <c r="AU1014" i="13"/>
  <c r="AW1013" i="13"/>
  <c r="AU979" i="13"/>
  <c r="AW978" i="13"/>
  <c r="AU942" i="13"/>
  <c r="AW941" i="13"/>
  <c r="AU907" i="13"/>
  <c r="AW906" i="13"/>
  <c r="AU870" i="13"/>
  <c r="AW869" i="13"/>
  <c r="AU833" i="13"/>
  <c r="AW832" i="13"/>
  <c r="AU796" i="13"/>
  <c r="AW795" i="13"/>
  <c r="AW760" i="13"/>
  <c r="AU761" i="13"/>
  <c r="AU725" i="13"/>
  <c r="AW724" i="13"/>
  <c r="AU688" i="13"/>
  <c r="AW687" i="13"/>
  <c r="AU653" i="13"/>
  <c r="AW652" i="13"/>
  <c r="AU617" i="13"/>
  <c r="AW616" i="13"/>
  <c r="AU581" i="13"/>
  <c r="AW580" i="13"/>
  <c r="AU544" i="13"/>
  <c r="AW543" i="13"/>
  <c r="AU508" i="13"/>
  <c r="AW507" i="13"/>
  <c r="AU473" i="13"/>
  <c r="AW472" i="13"/>
  <c r="AU437" i="13"/>
  <c r="AW436" i="13"/>
  <c r="AU401" i="13"/>
  <c r="AW400" i="13"/>
  <c r="AU364" i="13"/>
  <c r="AW363" i="13"/>
  <c r="AU329" i="13"/>
  <c r="AW328" i="13"/>
  <c r="AW292" i="13"/>
  <c r="AU293" i="13"/>
  <c r="AU257" i="13"/>
  <c r="AW256" i="13"/>
  <c r="AW220" i="13"/>
  <c r="AU221" i="13"/>
  <c r="AU185" i="13"/>
  <c r="AW184" i="13"/>
  <c r="AU148" i="13"/>
  <c r="AW147" i="13"/>
  <c r="AU113" i="13"/>
  <c r="AW112" i="13"/>
  <c r="AU77" i="13"/>
  <c r="AW76" i="13"/>
  <c r="K8" i="13" l="1"/>
  <c r="BB13" i="13"/>
  <c r="BC593" i="14"/>
  <c r="BC1320" i="14"/>
  <c r="BC84" i="14"/>
  <c r="BC882" i="14"/>
  <c r="BC120" i="14"/>
  <c r="BC192" i="14"/>
  <c r="BC267" i="14"/>
  <c r="BC411" i="14"/>
  <c r="BC918" i="14"/>
  <c r="BC1102" i="14"/>
  <c r="BC1356" i="14"/>
  <c r="BC228" i="14"/>
  <c r="BC557" i="14"/>
  <c r="BC702" i="14"/>
  <c r="BC954" i="14"/>
  <c r="BC1066" i="14"/>
  <c r="BC1392" i="14"/>
  <c r="BC156" i="14"/>
  <c r="BC303" i="14"/>
  <c r="BC990" i="14"/>
  <c r="BC1175" i="14"/>
  <c r="BC447" i="14"/>
  <c r="BC339" i="14"/>
  <c r="BC738" i="14"/>
  <c r="BC1026" i="14"/>
  <c r="BC1428" i="14"/>
  <c r="BC1138" i="14"/>
  <c r="BC629" i="14"/>
  <c r="BC483" i="14"/>
  <c r="BC1211" i="14"/>
  <c r="BC375" i="14"/>
  <c r="BC519" i="14"/>
  <c r="BC810" i="14"/>
  <c r="BC1248" i="14"/>
  <c r="BC12" i="14"/>
  <c r="BC48" i="14"/>
  <c r="BC665" i="14"/>
  <c r="BC774" i="14"/>
  <c r="BC846" i="14"/>
  <c r="BC1284" i="14"/>
  <c r="BC1464" i="14"/>
  <c r="BB1139" i="14"/>
  <c r="BB1357" i="14"/>
  <c r="BB1321" i="14"/>
  <c r="BB1285" i="14"/>
  <c r="BB1465" i="14"/>
  <c r="BB1249" i="14"/>
  <c r="BB1212" i="14"/>
  <c r="BB1429" i="14"/>
  <c r="BB1176" i="14"/>
  <c r="BB1393" i="14"/>
  <c r="AU1494" i="14"/>
  <c r="AW1493" i="14"/>
  <c r="AU1458" i="14"/>
  <c r="AW1457" i="14"/>
  <c r="AW1420" i="14"/>
  <c r="AU1421" i="14"/>
  <c r="AU1385" i="14"/>
  <c r="AW1384" i="14"/>
  <c r="AU1350" i="14"/>
  <c r="AW1349" i="14"/>
  <c r="AW1312" i="14"/>
  <c r="AU1313" i="14"/>
  <c r="AW1277" i="14"/>
  <c r="AU1278" i="14"/>
  <c r="AW1239" i="14"/>
  <c r="AU1240" i="14"/>
  <c r="AU1205" i="14"/>
  <c r="AW1204" i="14"/>
  <c r="AW1166" i="14"/>
  <c r="AU1167" i="14"/>
  <c r="BB1067" i="14"/>
  <c r="BB1103" i="14"/>
  <c r="AU1132" i="14"/>
  <c r="AW1131" i="14"/>
  <c r="AW1094" i="14"/>
  <c r="AU1095" i="14"/>
  <c r="BB919" i="14"/>
  <c r="BB883" i="14"/>
  <c r="BB847" i="14"/>
  <c r="BB811" i="14"/>
  <c r="BB1027" i="14"/>
  <c r="BB991" i="14"/>
  <c r="BB955" i="14"/>
  <c r="AU1055" i="14"/>
  <c r="AW1054" i="14"/>
  <c r="AU1020" i="14"/>
  <c r="AW1019" i="14"/>
  <c r="AW982" i="14"/>
  <c r="AU983" i="14"/>
  <c r="AU948" i="14"/>
  <c r="AW947" i="14"/>
  <c r="AW910" i="14"/>
  <c r="AU911" i="14"/>
  <c r="AW875" i="14"/>
  <c r="AU876" i="14"/>
  <c r="AU839" i="14"/>
  <c r="AW838" i="14"/>
  <c r="BB666" i="14"/>
  <c r="BB376" i="14"/>
  <c r="BB630" i="14"/>
  <c r="BB340" i="14"/>
  <c r="BB594" i="14"/>
  <c r="BB304" i="14"/>
  <c r="BB558" i="14"/>
  <c r="BB268" i="14"/>
  <c r="BB775" i="14"/>
  <c r="BB520" i="14"/>
  <c r="BB739" i="14"/>
  <c r="BB484" i="14"/>
  <c r="BB448" i="14"/>
  <c r="BB703" i="14"/>
  <c r="BB412" i="14"/>
  <c r="AW802" i="14"/>
  <c r="AU803" i="14"/>
  <c r="AW766" i="14"/>
  <c r="AU767" i="14"/>
  <c r="AU732" i="14"/>
  <c r="AW731" i="14"/>
  <c r="AW693" i="14"/>
  <c r="AU694" i="14"/>
  <c r="AU659" i="14"/>
  <c r="AW658" i="14"/>
  <c r="AW621" i="14"/>
  <c r="AU622" i="14"/>
  <c r="AU587" i="14"/>
  <c r="AW586" i="14"/>
  <c r="AW547" i="14"/>
  <c r="AU548" i="14"/>
  <c r="AU513" i="14"/>
  <c r="AW512" i="14"/>
  <c r="AW475" i="14"/>
  <c r="AU476" i="14"/>
  <c r="AW439" i="14"/>
  <c r="AU440" i="14"/>
  <c r="AU405" i="14"/>
  <c r="AW404" i="14"/>
  <c r="AU368" i="14"/>
  <c r="AW367" i="14"/>
  <c r="AW331" i="14"/>
  <c r="AU332" i="14"/>
  <c r="AW295" i="14"/>
  <c r="AU296" i="14"/>
  <c r="BB229" i="14"/>
  <c r="BB193" i="14"/>
  <c r="BB157" i="14"/>
  <c r="AU258" i="14"/>
  <c r="AW257" i="14"/>
  <c r="AW220" i="14"/>
  <c r="AU221" i="14"/>
  <c r="AU185" i="14"/>
  <c r="AW184" i="14"/>
  <c r="BB121" i="14"/>
  <c r="BB85" i="14"/>
  <c r="BB49" i="14"/>
  <c r="AW149" i="14"/>
  <c r="AU150" i="14"/>
  <c r="AW112" i="14"/>
  <c r="AU113" i="14"/>
  <c r="AW76" i="14"/>
  <c r="AU77" i="14"/>
  <c r="K8" i="14"/>
  <c r="BB13" i="14"/>
  <c r="AU42" i="14"/>
  <c r="AW41" i="14"/>
  <c r="BC12" i="13"/>
  <c r="BC1050" i="13"/>
  <c r="BC1013" i="13"/>
  <c r="BC978" i="13"/>
  <c r="BC906" i="13"/>
  <c r="BC941" i="13"/>
  <c r="BC832" i="13"/>
  <c r="BC869" i="13"/>
  <c r="BC760" i="13"/>
  <c r="BC795" i="13"/>
  <c r="BC687" i="13"/>
  <c r="BC724" i="13"/>
  <c r="BC616" i="13"/>
  <c r="BC652" i="13"/>
  <c r="BC580" i="13"/>
  <c r="BC543" i="13"/>
  <c r="BC472" i="13"/>
  <c r="BC507" i="13"/>
  <c r="BC436" i="13"/>
  <c r="BC400" i="13"/>
  <c r="BC256" i="13"/>
  <c r="BC292" i="13"/>
  <c r="BC220" i="13"/>
  <c r="BC184" i="13"/>
  <c r="BC328" i="13"/>
  <c r="BC363" i="13"/>
  <c r="BC76" i="13"/>
  <c r="BC112" i="13"/>
  <c r="BC147" i="13"/>
  <c r="AU1052" i="13"/>
  <c r="AW1051" i="13"/>
  <c r="AU1015" i="13"/>
  <c r="AW1014" i="13"/>
  <c r="AU980" i="13"/>
  <c r="AW979" i="13"/>
  <c r="AU943" i="13"/>
  <c r="AW942" i="13"/>
  <c r="AU908" i="13"/>
  <c r="AW907" i="13"/>
  <c r="AU871" i="13"/>
  <c r="AW870" i="13"/>
  <c r="AU834" i="13"/>
  <c r="AW833" i="13"/>
  <c r="AU797" i="13"/>
  <c r="AW796" i="13"/>
  <c r="AU762" i="13"/>
  <c r="AW761" i="13"/>
  <c r="AU726" i="13"/>
  <c r="AW725" i="13"/>
  <c r="AU689" i="13"/>
  <c r="AW688" i="13"/>
  <c r="AU654" i="13"/>
  <c r="AW653" i="13"/>
  <c r="AU618" i="13"/>
  <c r="AW617" i="13"/>
  <c r="AU582" i="13"/>
  <c r="AW581" i="13"/>
  <c r="AU545" i="13"/>
  <c r="AW544" i="13"/>
  <c r="AU509" i="13"/>
  <c r="AW508" i="13"/>
  <c r="AU474" i="13"/>
  <c r="AW473" i="13"/>
  <c r="AU438" i="13"/>
  <c r="AW437" i="13"/>
  <c r="AU402" i="13"/>
  <c r="AW401" i="13"/>
  <c r="AU365" i="13"/>
  <c r="AW364" i="13"/>
  <c r="AU330" i="13"/>
  <c r="AW329" i="13"/>
  <c r="AU294" i="13"/>
  <c r="AW293" i="13"/>
  <c r="AU258" i="13"/>
  <c r="AW257" i="13"/>
  <c r="AU222" i="13"/>
  <c r="AW221" i="13"/>
  <c r="AU186" i="13"/>
  <c r="AW185" i="13"/>
  <c r="AU149" i="13"/>
  <c r="AW148" i="13"/>
  <c r="AU114" i="13"/>
  <c r="AW113" i="13"/>
  <c r="AU78" i="13"/>
  <c r="AW77" i="13"/>
  <c r="BC13" i="13" l="1"/>
  <c r="L8" i="13"/>
  <c r="BB14" i="13"/>
  <c r="BC1067" i="14"/>
  <c r="BC448" i="14"/>
  <c r="BC594" i="14"/>
  <c r="BC883" i="14"/>
  <c r="BC1249" i="14"/>
  <c r="BC1212" i="14"/>
  <c r="BC484" i="14"/>
  <c r="BC340" i="14"/>
  <c r="BC919" i="14"/>
  <c r="BC1465" i="14"/>
  <c r="BC739" i="14"/>
  <c r="BC630" i="14"/>
  <c r="BC1285" i="14"/>
  <c r="BC520" i="14"/>
  <c r="BC376" i="14"/>
  <c r="BC955" i="14"/>
  <c r="BC1321" i="14"/>
  <c r="BC13" i="14"/>
  <c r="BC49" i="14"/>
  <c r="BC775" i="14"/>
  <c r="BC666" i="14"/>
  <c r="BC991" i="14"/>
  <c r="BC1393" i="14"/>
  <c r="BC1357" i="14"/>
  <c r="BC229" i="14"/>
  <c r="BC703" i="14"/>
  <c r="BC304" i="14"/>
  <c r="BC847" i="14"/>
  <c r="BC85" i="14"/>
  <c r="BC157" i="14"/>
  <c r="BC268" i="14"/>
  <c r="BC1027" i="14"/>
  <c r="BC1176" i="14"/>
  <c r="BC1139" i="14"/>
  <c r="BC121" i="14"/>
  <c r="BC193" i="14"/>
  <c r="BC412" i="14"/>
  <c r="BC558" i="14"/>
  <c r="BC811" i="14"/>
  <c r="BC1103" i="14"/>
  <c r="BC1429" i="14"/>
  <c r="BB1140" i="14"/>
  <c r="BB1466" i="14"/>
  <c r="BB1250" i="14"/>
  <c r="BB1213" i="14"/>
  <c r="BB1430" i="14"/>
  <c r="BB1177" i="14"/>
  <c r="BB1394" i="14"/>
  <c r="BB1358" i="14"/>
  <c r="BB1322" i="14"/>
  <c r="BB1286" i="14"/>
  <c r="AW1494" i="14"/>
  <c r="AU1495" i="14"/>
  <c r="AW1458" i="14"/>
  <c r="AU1459" i="14"/>
  <c r="AW1421" i="14"/>
  <c r="AU1422" i="14"/>
  <c r="AU1386" i="14"/>
  <c r="AW1385" i="14"/>
  <c r="AW1350" i="14"/>
  <c r="AU1351" i="14"/>
  <c r="AW1313" i="14"/>
  <c r="AU1314" i="14"/>
  <c r="AU1279" i="14"/>
  <c r="AW1278" i="14"/>
  <c r="AW1240" i="14"/>
  <c r="AU1241" i="14"/>
  <c r="AW1205" i="14"/>
  <c r="AU1206" i="14"/>
  <c r="AU1168" i="14"/>
  <c r="AW1167" i="14"/>
  <c r="BB1068" i="14"/>
  <c r="BB1104" i="14"/>
  <c r="AW1132" i="14"/>
  <c r="AU1133" i="14"/>
  <c r="AW1095" i="14"/>
  <c r="AU1096" i="14"/>
  <c r="BB1028" i="14"/>
  <c r="BB992" i="14"/>
  <c r="BB956" i="14"/>
  <c r="BB920" i="14"/>
  <c r="BB884" i="14"/>
  <c r="BB848" i="14"/>
  <c r="BB812" i="14"/>
  <c r="AU1056" i="14"/>
  <c r="AW1055" i="14"/>
  <c r="AW1020" i="14"/>
  <c r="AU1021" i="14"/>
  <c r="AW983" i="14"/>
  <c r="AU984" i="14"/>
  <c r="AW948" i="14"/>
  <c r="AU949" i="14"/>
  <c r="AW911" i="14"/>
  <c r="AU912" i="14"/>
  <c r="AU877" i="14"/>
  <c r="AW876" i="14"/>
  <c r="AU840" i="14"/>
  <c r="AW839" i="14"/>
  <c r="BB776" i="14"/>
  <c r="BB521" i="14"/>
  <c r="BB485" i="14"/>
  <c r="BB740" i="14"/>
  <c r="BB449" i="14"/>
  <c r="BB704" i="14"/>
  <c r="BB413" i="14"/>
  <c r="BB667" i="14"/>
  <c r="BB377" i="14"/>
  <c r="BB305" i="14"/>
  <c r="BB631" i="14"/>
  <c r="BB341" i="14"/>
  <c r="BB595" i="14"/>
  <c r="BB559" i="14"/>
  <c r="BB269" i="14"/>
  <c r="AW803" i="14"/>
  <c r="AU804" i="14"/>
  <c r="AW767" i="14"/>
  <c r="AU768" i="14"/>
  <c r="AW732" i="14"/>
  <c r="AU733" i="14"/>
  <c r="AW694" i="14"/>
  <c r="AU695" i="14"/>
  <c r="AW659" i="14"/>
  <c r="AU660" i="14"/>
  <c r="AU623" i="14"/>
  <c r="AW622" i="14"/>
  <c r="AW587" i="14"/>
  <c r="AU588" i="14"/>
  <c r="AW548" i="14"/>
  <c r="AU549" i="14"/>
  <c r="AW513" i="14"/>
  <c r="AU514" i="14"/>
  <c r="AW476" i="14"/>
  <c r="AU477" i="14"/>
  <c r="AW440" i="14"/>
  <c r="AU441" i="14"/>
  <c r="AW405" i="14"/>
  <c r="AU406" i="14"/>
  <c r="AU369" i="14"/>
  <c r="AW368" i="14"/>
  <c r="AW332" i="14"/>
  <c r="AU333" i="14"/>
  <c r="AU297" i="14"/>
  <c r="AW296" i="14"/>
  <c r="BB230" i="14"/>
  <c r="BB194" i="14"/>
  <c r="BB158" i="14"/>
  <c r="AW258" i="14"/>
  <c r="AU259" i="14"/>
  <c r="AW221" i="14"/>
  <c r="AU222" i="14"/>
  <c r="AU186" i="14"/>
  <c r="AW185" i="14"/>
  <c r="BB122" i="14"/>
  <c r="BB86" i="14"/>
  <c r="BB50" i="14"/>
  <c r="AU151" i="14"/>
  <c r="AU152" i="14" s="1"/>
  <c r="AW152" i="14" s="1"/>
  <c r="AW150" i="14"/>
  <c r="AW113" i="14"/>
  <c r="AU114" i="14"/>
  <c r="AW77" i="14"/>
  <c r="AU78" i="14"/>
  <c r="L8" i="14"/>
  <c r="BB14" i="14"/>
  <c r="AU43" i="14"/>
  <c r="AW42" i="14"/>
  <c r="BC1051" i="13"/>
  <c r="BC979" i="13"/>
  <c r="BC1014" i="13"/>
  <c r="BC907" i="13"/>
  <c r="BC942" i="13"/>
  <c r="BC833" i="13"/>
  <c r="BC870" i="13"/>
  <c r="BC761" i="13"/>
  <c r="BC796" i="13"/>
  <c r="BC688" i="13"/>
  <c r="BC725" i="13"/>
  <c r="BC653" i="13"/>
  <c r="BC617" i="13"/>
  <c r="BC581" i="13"/>
  <c r="BC544" i="13"/>
  <c r="BC473" i="13"/>
  <c r="BC508" i="13"/>
  <c r="BC437" i="13"/>
  <c r="BC401" i="13"/>
  <c r="BC257" i="13"/>
  <c r="BC293" i="13"/>
  <c r="BC364" i="13"/>
  <c r="BC185" i="13"/>
  <c r="BC329" i="13"/>
  <c r="BC221" i="13"/>
  <c r="BC77" i="13"/>
  <c r="BC113" i="13"/>
  <c r="BC148" i="13"/>
  <c r="AW1052" i="13"/>
  <c r="AU1053" i="13"/>
  <c r="AU1016" i="13"/>
  <c r="AW1015" i="13"/>
  <c r="AW980" i="13"/>
  <c r="AU981" i="13"/>
  <c r="AU944" i="13"/>
  <c r="AW943" i="13"/>
  <c r="AW908" i="13"/>
  <c r="AU909" i="13"/>
  <c r="AU872" i="13"/>
  <c r="AW871" i="13"/>
  <c r="AW834" i="13"/>
  <c r="AU835" i="13"/>
  <c r="AU798" i="13"/>
  <c r="AW797" i="13"/>
  <c r="AW762" i="13"/>
  <c r="AU763" i="13"/>
  <c r="AW726" i="13"/>
  <c r="AU727" i="13"/>
  <c r="AU690" i="13"/>
  <c r="AW689" i="13"/>
  <c r="AW654" i="13"/>
  <c r="AU655" i="13"/>
  <c r="AW618" i="13"/>
  <c r="AU619" i="13"/>
  <c r="AW582" i="13"/>
  <c r="AU583" i="13"/>
  <c r="AU546" i="13"/>
  <c r="AW545" i="13"/>
  <c r="AW509" i="13"/>
  <c r="AU510" i="13"/>
  <c r="AW474" i="13"/>
  <c r="AU475" i="13"/>
  <c r="AW438" i="13"/>
  <c r="AU439" i="13"/>
  <c r="AW402" i="13"/>
  <c r="AU403" i="13"/>
  <c r="AU366" i="13"/>
  <c r="AW365" i="13"/>
  <c r="AW330" i="13"/>
  <c r="AU331" i="13"/>
  <c r="AW294" i="13"/>
  <c r="AU295" i="13"/>
  <c r="AW258" i="13"/>
  <c r="AU259" i="13"/>
  <c r="AW222" i="13"/>
  <c r="AU223" i="13"/>
  <c r="AW186" i="13"/>
  <c r="AU187" i="13"/>
  <c r="AU150" i="13"/>
  <c r="AW149" i="13"/>
  <c r="AW114" i="13"/>
  <c r="AU115" i="13"/>
  <c r="AW78" i="13"/>
  <c r="AU79" i="13"/>
  <c r="BC14" i="13" l="1"/>
  <c r="M8" i="13"/>
  <c r="BB15" i="13"/>
  <c r="BC122" i="14"/>
  <c r="BC194" i="14"/>
  <c r="BC269" i="14"/>
  <c r="BC413" i="14"/>
  <c r="BC230" i="14"/>
  <c r="BC559" i="14"/>
  <c r="BC704" i="14"/>
  <c r="BC956" i="14"/>
  <c r="BC1068" i="14"/>
  <c r="BC1394" i="14"/>
  <c r="BC920" i="14"/>
  <c r="BC1104" i="14"/>
  <c r="BC1358" i="14"/>
  <c r="BC595" i="14"/>
  <c r="BC449" i="14"/>
  <c r="BC992" i="14"/>
  <c r="BC1177" i="14"/>
  <c r="BC341" i="14"/>
  <c r="BC740" i="14"/>
  <c r="BC1028" i="14"/>
  <c r="BC1430" i="14"/>
  <c r="BC485" i="14"/>
  <c r="BC1213" i="14"/>
  <c r="BC305" i="14"/>
  <c r="BC521" i="14"/>
  <c r="BC812" i="14"/>
  <c r="BC1250" i="14"/>
  <c r="BC631" i="14"/>
  <c r="BC14" i="14"/>
  <c r="BC50" i="14"/>
  <c r="BC377" i="14"/>
  <c r="BC776" i="14"/>
  <c r="BC848" i="14"/>
  <c r="BC1286" i="14"/>
  <c r="BC1466" i="14"/>
  <c r="BC86" i="14"/>
  <c r="BC158" i="14"/>
  <c r="BC667" i="14"/>
  <c r="BC884" i="14"/>
  <c r="BC1322" i="14"/>
  <c r="BC1140" i="14"/>
  <c r="BC152" i="14"/>
  <c r="BB1141" i="14"/>
  <c r="BB1359" i="14"/>
  <c r="BB1323" i="14"/>
  <c r="BB1287" i="14"/>
  <c r="BB1467" i="14"/>
  <c r="BB1251" i="14"/>
  <c r="BB1214" i="14"/>
  <c r="BB1431" i="14"/>
  <c r="BB1178" i="14"/>
  <c r="BB1395" i="14"/>
  <c r="AW1495" i="14"/>
  <c r="AU1496" i="14"/>
  <c r="AW1496" i="14" s="1"/>
  <c r="AW1459" i="14"/>
  <c r="AU1460" i="14"/>
  <c r="AW1460" i="14" s="1"/>
  <c r="AW1422" i="14"/>
  <c r="AU1423" i="14"/>
  <c r="AW1386" i="14"/>
  <c r="AU1387" i="14"/>
  <c r="AW1351" i="14"/>
  <c r="AU1352" i="14"/>
  <c r="AW1352" i="14" s="1"/>
  <c r="AW1314" i="14"/>
  <c r="AU1315" i="14"/>
  <c r="AU1280" i="14"/>
  <c r="AW1280" i="14" s="1"/>
  <c r="AW1279" i="14"/>
  <c r="AW1241" i="14"/>
  <c r="AU1242" i="14"/>
  <c r="AW1206" i="14"/>
  <c r="AU1207" i="14"/>
  <c r="AW1207" i="14" s="1"/>
  <c r="AW1168" i="14"/>
  <c r="AU1169" i="14"/>
  <c r="BB1069" i="14"/>
  <c r="BB1105" i="14"/>
  <c r="AU1134" i="14"/>
  <c r="AW1134" i="14" s="1"/>
  <c r="AW1133" i="14"/>
  <c r="AW1096" i="14"/>
  <c r="AU1097" i="14"/>
  <c r="BB921" i="14"/>
  <c r="BB885" i="14"/>
  <c r="BB849" i="14"/>
  <c r="BB813" i="14"/>
  <c r="BB1029" i="14"/>
  <c r="BB993" i="14"/>
  <c r="BB957" i="14"/>
  <c r="AW1056" i="14"/>
  <c r="AU1057" i="14"/>
  <c r="AW1021" i="14"/>
  <c r="AU1022" i="14"/>
  <c r="AW1022" i="14" s="1"/>
  <c r="AW984" i="14"/>
  <c r="AU985" i="14"/>
  <c r="AW949" i="14"/>
  <c r="AU950" i="14"/>
  <c r="AW950" i="14" s="1"/>
  <c r="AW912" i="14"/>
  <c r="AU913" i="14"/>
  <c r="AW877" i="14"/>
  <c r="AU878" i="14"/>
  <c r="AW878" i="14" s="1"/>
  <c r="AW840" i="14"/>
  <c r="AU841" i="14"/>
  <c r="BB668" i="14"/>
  <c r="BB378" i="14"/>
  <c r="BB632" i="14"/>
  <c r="BB342" i="14"/>
  <c r="BB596" i="14"/>
  <c r="BB306" i="14"/>
  <c r="BB560" i="14"/>
  <c r="BB270" i="14"/>
  <c r="BB450" i="14"/>
  <c r="BB777" i="14"/>
  <c r="BB522" i="14"/>
  <c r="BB486" i="14"/>
  <c r="BB705" i="14"/>
  <c r="BB414" i="14"/>
  <c r="BB741" i="14"/>
  <c r="AW804" i="14"/>
  <c r="AU805" i="14"/>
  <c r="AW768" i="14"/>
  <c r="AU769" i="14"/>
  <c r="AW733" i="14"/>
  <c r="AU734" i="14"/>
  <c r="AW734" i="14" s="1"/>
  <c r="AW695" i="14"/>
  <c r="AU696" i="14"/>
  <c r="AW660" i="14"/>
  <c r="AU661" i="14"/>
  <c r="AW661" i="14" s="1"/>
  <c r="AW623" i="14"/>
  <c r="AU624" i="14"/>
  <c r="AW588" i="14"/>
  <c r="AU589" i="14"/>
  <c r="AW589" i="14" s="1"/>
  <c r="AW549" i="14"/>
  <c r="AU550" i="14"/>
  <c r="AW514" i="14"/>
  <c r="AU515" i="14"/>
  <c r="AW515" i="14" s="1"/>
  <c r="AW477" i="14"/>
  <c r="AU478" i="14"/>
  <c r="AW441" i="14"/>
  <c r="AU442" i="14"/>
  <c r="AW406" i="14"/>
  <c r="AU407" i="14"/>
  <c r="AW407" i="14" s="1"/>
  <c r="AW369" i="14"/>
  <c r="AU370" i="14"/>
  <c r="AW333" i="14"/>
  <c r="AU334" i="14"/>
  <c r="AW297" i="14"/>
  <c r="AU298" i="14"/>
  <c r="BB231" i="14"/>
  <c r="BB159" i="14"/>
  <c r="BB195" i="14"/>
  <c r="AW259" i="14"/>
  <c r="AU260" i="14"/>
  <c r="AW260" i="14" s="1"/>
  <c r="AW222" i="14"/>
  <c r="AU223" i="14"/>
  <c r="AW186" i="14"/>
  <c r="AU187" i="14"/>
  <c r="BB123" i="14"/>
  <c r="BB87" i="14"/>
  <c r="BB51" i="14"/>
  <c r="AW151" i="14"/>
  <c r="AW114" i="14"/>
  <c r="AU115" i="14"/>
  <c r="AW78" i="14"/>
  <c r="AU79" i="14"/>
  <c r="M8" i="14"/>
  <c r="BB15" i="14"/>
  <c r="AU44" i="14"/>
  <c r="AW44" i="14" s="1"/>
  <c r="AW43" i="14"/>
  <c r="BC1052" i="13"/>
  <c r="BC980" i="13"/>
  <c r="BC1015" i="13"/>
  <c r="BC943" i="13"/>
  <c r="BC908" i="13"/>
  <c r="BC834" i="13"/>
  <c r="BC871" i="13"/>
  <c r="BC762" i="13"/>
  <c r="BC797" i="13"/>
  <c r="BC689" i="13"/>
  <c r="BC726" i="13"/>
  <c r="BC654" i="13"/>
  <c r="BC618" i="13"/>
  <c r="BC582" i="13"/>
  <c r="BC545" i="13"/>
  <c r="BC474" i="13"/>
  <c r="BC509" i="13"/>
  <c r="BC438" i="13"/>
  <c r="BC402" i="13"/>
  <c r="BC294" i="13"/>
  <c r="BC222" i="13"/>
  <c r="BC186" i="13"/>
  <c r="BC330" i="13"/>
  <c r="BC258" i="13"/>
  <c r="BC365" i="13"/>
  <c r="BC78" i="13"/>
  <c r="BC114" i="13"/>
  <c r="BC149" i="13"/>
  <c r="AW1053" i="13"/>
  <c r="AU1054" i="13"/>
  <c r="AW1054" i="13" s="1"/>
  <c r="AW1016" i="13"/>
  <c r="AU1017" i="13"/>
  <c r="AW981" i="13"/>
  <c r="AU982" i="13"/>
  <c r="AW982" i="13" s="1"/>
  <c r="AW944" i="13"/>
  <c r="AU945" i="13"/>
  <c r="AW909" i="13"/>
  <c r="AU910" i="13"/>
  <c r="AW910" i="13" s="1"/>
  <c r="AW872" i="13"/>
  <c r="AU873" i="13"/>
  <c r="AW835" i="13"/>
  <c r="AU836" i="13"/>
  <c r="AW836" i="13" s="1"/>
  <c r="AW798" i="13"/>
  <c r="AU799" i="13"/>
  <c r="AW763" i="13"/>
  <c r="AU764" i="13"/>
  <c r="AW764" i="13" s="1"/>
  <c r="AW727" i="13"/>
  <c r="AU728" i="13"/>
  <c r="AW728" i="13" s="1"/>
  <c r="AW690" i="13"/>
  <c r="AU691" i="13"/>
  <c r="AW655" i="13"/>
  <c r="AU656" i="13"/>
  <c r="AW656" i="13" s="1"/>
  <c r="AW619" i="13"/>
  <c r="AU620" i="13"/>
  <c r="AW620" i="13" s="1"/>
  <c r="AW583" i="13"/>
  <c r="AU584" i="13"/>
  <c r="AW584" i="13" s="1"/>
  <c r="AW546" i="13"/>
  <c r="AU547" i="13"/>
  <c r="AW510" i="13"/>
  <c r="AU511" i="13"/>
  <c r="AW475" i="13"/>
  <c r="AU476" i="13"/>
  <c r="AW476" i="13" s="1"/>
  <c r="AW439" i="13"/>
  <c r="AU440" i="13"/>
  <c r="AW440" i="13" s="1"/>
  <c r="AW403" i="13"/>
  <c r="AU404" i="13"/>
  <c r="AW404" i="13" s="1"/>
  <c r="AW366" i="13"/>
  <c r="AU367" i="13"/>
  <c r="AW331" i="13"/>
  <c r="AU332" i="13"/>
  <c r="AW332" i="13" s="1"/>
  <c r="AW295" i="13"/>
  <c r="AU296" i="13"/>
  <c r="AW296" i="13" s="1"/>
  <c r="AW259" i="13"/>
  <c r="AU260" i="13"/>
  <c r="AW260" i="13" s="1"/>
  <c r="AW223" i="13"/>
  <c r="AU224" i="13"/>
  <c r="AW224" i="13" s="1"/>
  <c r="AW187" i="13"/>
  <c r="AU188" i="13"/>
  <c r="AW188" i="13" s="1"/>
  <c r="AW150" i="13"/>
  <c r="AU151" i="13"/>
  <c r="AW115" i="13"/>
  <c r="AU116" i="13"/>
  <c r="AW116" i="13" s="1"/>
  <c r="AW79" i="13"/>
  <c r="AU80" i="13"/>
  <c r="AW80" i="13" s="1"/>
  <c r="BC15" i="13" l="1"/>
  <c r="N8" i="13"/>
  <c r="BB16" i="13"/>
  <c r="BC87" i="14"/>
  <c r="BC705" i="14"/>
  <c r="BC596" i="14"/>
  <c r="BC885" i="14"/>
  <c r="BC1251" i="14"/>
  <c r="BC921" i="14"/>
  <c r="BC1467" i="14"/>
  <c r="BC486" i="14"/>
  <c r="BC342" i="14"/>
  <c r="BC522" i="14"/>
  <c r="BC632" i="14"/>
  <c r="BC1287" i="14"/>
  <c r="BC777" i="14"/>
  <c r="BC378" i="14"/>
  <c r="BC957" i="14"/>
  <c r="BC1323" i="14"/>
  <c r="BC51" i="14"/>
  <c r="BC450" i="14"/>
  <c r="BC668" i="14"/>
  <c r="BC993" i="14"/>
  <c r="BC1395" i="14"/>
  <c r="BC1359" i="14"/>
  <c r="BC195" i="14"/>
  <c r="BC270" i="14"/>
  <c r="BC1029" i="14"/>
  <c r="BC1178" i="14"/>
  <c r="BC1141" i="14"/>
  <c r="BC15" i="14"/>
  <c r="BC123" i="14"/>
  <c r="BC159" i="14"/>
  <c r="BC741" i="14"/>
  <c r="BC560" i="14"/>
  <c r="BC813" i="14"/>
  <c r="BC1105" i="14"/>
  <c r="BC1431" i="14"/>
  <c r="BC231" i="14"/>
  <c r="BC414" i="14"/>
  <c r="BC306" i="14"/>
  <c r="BC849" i="14"/>
  <c r="BC1069" i="14"/>
  <c r="BC1214" i="14"/>
  <c r="BC1460" i="14"/>
  <c r="BC589" i="14"/>
  <c r="BC734" i="14"/>
  <c r="BC1207" i="14"/>
  <c r="BC1352" i="14"/>
  <c r="BC260" i="14"/>
  <c r="BC950" i="14"/>
  <c r="BC44" i="14"/>
  <c r="BC515" i="14"/>
  <c r="BC661" i="14"/>
  <c r="BC1134" i="14"/>
  <c r="BC407" i="14"/>
  <c r="BC878" i="14"/>
  <c r="BC1022" i="14"/>
  <c r="BC1280" i="14"/>
  <c r="BC1496" i="14"/>
  <c r="BB1142" i="14"/>
  <c r="BB1468" i="14"/>
  <c r="BB1252" i="14"/>
  <c r="BB1215" i="14"/>
  <c r="BB1432" i="14"/>
  <c r="BB1179" i="14"/>
  <c r="BB1396" i="14"/>
  <c r="BB1360" i="14"/>
  <c r="BB1324" i="14"/>
  <c r="BB1288" i="14"/>
  <c r="AW1423" i="14"/>
  <c r="AU1424" i="14"/>
  <c r="AW1424" i="14" s="1"/>
  <c r="AW1387" i="14"/>
  <c r="AU1388" i="14"/>
  <c r="AW1388" i="14" s="1"/>
  <c r="AW1315" i="14"/>
  <c r="AU1316" i="14"/>
  <c r="AW1316" i="14" s="1"/>
  <c r="AW1242" i="14"/>
  <c r="AU1243" i="14"/>
  <c r="AW1243" i="14" s="1"/>
  <c r="AW1169" i="14"/>
  <c r="AU1170" i="14"/>
  <c r="AW1170" i="14" s="1"/>
  <c r="BB1070" i="14"/>
  <c r="BB1106" i="14"/>
  <c r="AW1097" i="14"/>
  <c r="AU1098" i="14"/>
  <c r="AW1098" i="14" s="1"/>
  <c r="BB1030" i="14"/>
  <c r="BB994" i="14"/>
  <c r="BB958" i="14"/>
  <c r="BB922" i="14"/>
  <c r="BB886" i="14"/>
  <c r="BB850" i="14"/>
  <c r="BB814" i="14"/>
  <c r="AW1057" i="14"/>
  <c r="AU1058" i="14"/>
  <c r="AW1058" i="14" s="1"/>
  <c r="AW985" i="14"/>
  <c r="AU986" i="14"/>
  <c r="AW986" i="14" s="1"/>
  <c r="AW913" i="14"/>
  <c r="AU914" i="14"/>
  <c r="AW914" i="14" s="1"/>
  <c r="AW841" i="14"/>
  <c r="AU842" i="14"/>
  <c r="AW842" i="14" s="1"/>
  <c r="BB778" i="14"/>
  <c r="BB523" i="14"/>
  <c r="BB597" i="14"/>
  <c r="BB487" i="14"/>
  <c r="BB742" i="14"/>
  <c r="BB451" i="14"/>
  <c r="BB706" i="14"/>
  <c r="BB415" i="14"/>
  <c r="BB669" i="14"/>
  <c r="BB379" i="14"/>
  <c r="BB633" i="14"/>
  <c r="BB343" i="14"/>
  <c r="BB307" i="14"/>
  <c r="BB561" i="14"/>
  <c r="BB271" i="14"/>
  <c r="AW805" i="14"/>
  <c r="AU806" i="14"/>
  <c r="AW806" i="14" s="1"/>
  <c r="AW769" i="14"/>
  <c r="AU770" i="14"/>
  <c r="AW770" i="14" s="1"/>
  <c r="AW696" i="14"/>
  <c r="AU697" i="14"/>
  <c r="AW697" i="14" s="1"/>
  <c r="AW624" i="14"/>
  <c r="AU625" i="14"/>
  <c r="AW625" i="14" s="1"/>
  <c r="AW550" i="14"/>
  <c r="AU551" i="14"/>
  <c r="AW551" i="14" s="1"/>
  <c r="AW478" i="14"/>
  <c r="AU479" i="14"/>
  <c r="AW479" i="14" s="1"/>
  <c r="AW442" i="14"/>
  <c r="AU443" i="14"/>
  <c r="AW443" i="14" s="1"/>
  <c r="AU371" i="14"/>
  <c r="AW371" i="14" s="1"/>
  <c r="AW370" i="14"/>
  <c r="AW334" i="14"/>
  <c r="AU335" i="14"/>
  <c r="AW335" i="14" s="1"/>
  <c r="AW298" i="14"/>
  <c r="AU299" i="14"/>
  <c r="AW299" i="14" s="1"/>
  <c r="BB232" i="14"/>
  <c r="BB196" i="14"/>
  <c r="BB160" i="14"/>
  <c r="AW223" i="14"/>
  <c r="AU224" i="14"/>
  <c r="AW224" i="14" s="1"/>
  <c r="AW187" i="14"/>
  <c r="AU188" i="14"/>
  <c r="AW188" i="14" s="1"/>
  <c r="BB124" i="14"/>
  <c r="BB88" i="14"/>
  <c r="BB52" i="14"/>
  <c r="AW115" i="14"/>
  <c r="AU116" i="14"/>
  <c r="AW116" i="14" s="1"/>
  <c r="AW79" i="14"/>
  <c r="AU80" i="14"/>
  <c r="AW80" i="14" s="1"/>
  <c r="N8" i="14"/>
  <c r="BB16" i="14"/>
  <c r="BC1053" i="13"/>
  <c r="BC982" i="13"/>
  <c r="BC981" i="13"/>
  <c r="BC1016" i="13"/>
  <c r="BC910" i="13"/>
  <c r="BC909" i="13"/>
  <c r="BC944" i="13"/>
  <c r="BC836" i="13"/>
  <c r="BC835" i="13"/>
  <c r="BC872" i="13"/>
  <c r="BC763" i="13"/>
  <c r="BC764" i="13"/>
  <c r="BC798" i="13"/>
  <c r="BC690" i="13"/>
  <c r="BC728" i="13"/>
  <c r="BC727" i="13"/>
  <c r="BC655" i="13"/>
  <c r="BC619" i="13"/>
  <c r="BC620" i="13"/>
  <c r="BC656" i="13"/>
  <c r="BC583" i="13"/>
  <c r="BC584" i="13"/>
  <c r="BC546" i="13"/>
  <c r="BC476" i="13"/>
  <c r="BC475" i="13"/>
  <c r="BC510" i="13"/>
  <c r="BC440" i="13"/>
  <c r="BC439" i="13"/>
  <c r="BC404" i="13"/>
  <c r="BC403" i="13"/>
  <c r="BC187" i="13"/>
  <c r="BC224" i="13"/>
  <c r="BC260" i="13"/>
  <c r="BC259" i="13"/>
  <c r="BC296" i="13"/>
  <c r="BC295" i="13"/>
  <c r="BC331" i="13"/>
  <c r="BC188" i="13"/>
  <c r="BC332" i="13"/>
  <c r="BC223" i="13"/>
  <c r="BC366" i="13"/>
  <c r="BC79" i="13"/>
  <c r="BC115" i="13"/>
  <c r="BC80" i="13"/>
  <c r="BC116" i="13"/>
  <c r="BC150" i="13"/>
  <c r="BC1054" i="13"/>
  <c r="AW1017" i="13"/>
  <c r="AU1018" i="13"/>
  <c r="AW1018" i="13" s="1"/>
  <c r="AW945" i="13"/>
  <c r="AU946" i="13"/>
  <c r="AW946" i="13" s="1"/>
  <c r="AW873" i="13"/>
  <c r="AU874" i="13"/>
  <c r="AW874" i="13" s="1"/>
  <c r="AW799" i="13"/>
  <c r="AU800" i="13"/>
  <c r="AW800" i="13" s="1"/>
  <c r="AW691" i="13"/>
  <c r="AU692" i="13"/>
  <c r="AW692" i="13" s="1"/>
  <c r="AW547" i="13"/>
  <c r="AU548" i="13"/>
  <c r="AW548" i="13" s="1"/>
  <c r="AW511" i="13"/>
  <c r="AU512" i="13"/>
  <c r="AW512" i="13" s="1"/>
  <c r="AW367" i="13"/>
  <c r="AU368" i="13"/>
  <c r="AW368" i="13" s="1"/>
  <c r="AW151" i="13"/>
  <c r="AU152" i="13"/>
  <c r="AW152" i="13" s="1"/>
  <c r="BC16" i="13" l="1"/>
  <c r="O8" i="13"/>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AN8" i="13" s="1"/>
  <c r="BB17" i="13"/>
  <c r="BC814" i="14"/>
  <c r="BC1396" i="14"/>
  <c r="BC271" i="14"/>
  <c r="BC706" i="14"/>
  <c r="BC850" i="14"/>
  <c r="BC1106" i="14"/>
  <c r="BC1179" i="14"/>
  <c r="BC778" i="14"/>
  <c r="BC160" i="14"/>
  <c r="BC561" i="14"/>
  <c r="BC451" i="14"/>
  <c r="BC886" i="14"/>
  <c r="BC1070" i="14"/>
  <c r="BC1432" i="14"/>
  <c r="BC52" i="14"/>
  <c r="BC196" i="14"/>
  <c r="BC307" i="14"/>
  <c r="BC742" i="14"/>
  <c r="BC922" i="14"/>
  <c r="BC1215" i="14"/>
  <c r="BC124" i="14"/>
  <c r="BC415" i="14"/>
  <c r="BC88" i="14"/>
  <c r="BC232" i="14"/>
  <c r="BC343" i="14"/>
  <c r="BC487" i="14"/>
  <c r="BC958" i="14"/>
  <c r="BC1252" i="14"/>
  <c r="BC633" i="14"/>
  <c r="BC597" i="14"/>
  <c r="BC994" i="14"/>
  <c r="BC1288" i="14"/>
  <c r="BC1468" i="14"/>
  <c r="BC379" i="14"/>
  <c r="BC523" i="14"/>
  <c r="BC1030" i="14"/>
  <c r="BC1324" i="14"/>
  <c r="BC1142" i="14"/>
  <c r="BC669" i="14"/>
  <c r="BC1360" i="14"/>
  <c r="BC16" i="14"/>
  <c r="BC1388" i="14"/>
  <c r="BC1424" i="14"/>
  <c r="BC625" i="14"/>
  <c r="BC443" i="14"/>
  <c r="BC1170" i="14"/>
  <c r="BC986" i="14"/>
  <c r="BC697" i="14"/>
  <c r="BC299" i="14"/>
  <c r="BC479" i="14"/>
  <c r="BC770" i="14"/>
  <c r="BC1243" i="14"/>
  <c r="BC188" i="14"/>
  <c r="BC1058" i="14"/>
  <c r="BC80" i="14"/>
  <c r="BC335" i="14"/>
  <c r="BC551" i="14"/>
  <c r="BC806" i="14"/>
  <c r="BC1098" i="14"/>
  <c r="BC1316" i="14"/>
  <c r="BC842" i="14"/>
  <c r="BC116" i="14"/>
  <c r="BC371" i="14"/>
  <c r="BC914" i="14"/>
  <c r="BC224" i="14"/>
  <c r="AW1500" i="14"/>
  <c r="BB1143" i="14"/>
  <c r="BB1361" i="14"/>
  <c r="BB1325" i="14"/>
  <c r="BB1289" i="14"/>
  <c r="BB1469" i="14"/>
  <c r="BB1253" i="14"/>
  <c r="BB1216" i="14"/>
  <c r="BB1433" i="14"/>
  <c r="BB1180" i="14"/>
  <c r="BB1397" i="14"/>
  <c r="BB1071" i="14"/>
  <c r="BB1107" i="14"/>
  <c r="BB923" i="14"/>
  <c r="BB887" i="14"/>
  <c r="BB851" i="14"/>
  <c r="BB815" i="14"/>
  <c r="BB1031" i="14"/>
  <c r="BB995" i="14"/>
  <c r="BB959" i="14"/>
  <c r="BB670" i="14"/>
  <c r="BB380" i="14"/>
  <c r="BB743" i="14"/>
  <c r="BB634" i="14"/>
  <c r="BB344" i="14"/>
  <c r="BB598" i="14"/>
  <c r="BB308" i="14"/>
  <c r="BB452" i="14"/>
  <c r="BB562" i="14"/>
  <c r="BB272" i="14"/>
  <c r="BB779" i="14"/>
  <c r="BB524" i="14"/>
  <c r="BB488" i="14"/>
  <c r="BB707" i="14"/>
  <c r="BB416" i="14"/>
  <c r="BB233" i="14"/>
  <c r="BB197" i="14"/>
  <c r="BB161" i="14"/>
  <c r="BB89" i="14"/>
  <c r="BB125" i="14"/>
  <c r="BB53" i="14"/>
  <c r="O8" i="14"/>
  <c r="BB17" i="14"/>
  <c r="BC1018" i="13"/>
  <c r="BC1017" i="13"/>
  <c r="BC946" i="13"/>
  <c r="BC945" i="13"/>
  <c r="BC874" i="13"/>
  <c r="BC873" i="13"/>
  <c r="BC799" i="13"/>
  <c r="BC800" i="13"/>
  <c r="BC692" i="13"/>
  <c r="BC691" i="13"/>
  <c r="BC548" i="13"/>
  <c r="BC547" i="13"/>
  <c r="BC512" i="13"/>
  <c r="BC511" i="13"/>
  <c r="BC367" i="13"/>
  <c r="BC368" i="13"/>
  <c r="BC151" i="13"/>
  <c r="BC152" i="13"/>
  <c r="AW1058" i="13"/>
  <c r="BC17" i="13" l="1"/>
  <c r="BC524" i="14"/>
  <c r="BC851" i="14"/>
  <c r="BC89" i="14"/>
  <c r="BC1253" i="14"/>
  <c r="BC161" i="14"/>
  <c r="BC272" i="14"/>
  <c r="BC380" i="14"/>
  <c r="BC923" i="14"/>
  <c r="BC1469" i="14"/>
  <c r="BC125" i="14"/>
  <c r="BC197" i="14"/>
  <c r="BC562" i="14"/>
  <c r="BC670" i="14"/>
  <c r="BC1107" i="14"/>
  <c r="BC1289" i="14"/>
  <c r="BC779" i="14"/>
  <c r="BC887" i="14"/>
  <c r="BC233" i="14"/>
  <c r="BC452" i="14"/>
  <c r="BC959" i="14"/>
  <c r="BC1071" i="14"/>
  <c r="BC1325" i="14"/>
  <c r="BC598" i="14"/>
  <c r="BC1031" i="14"/>
  <c r="BC1143" i="14"/>
  <c r="BC53" i="14"/>
  <c r="BC344" i="14"/>
  <c r="BC634" i="14"/>
  <c r="BC743" i="14"/>
  <c r="BC17" i="14"/>
  <c r="BC416" i="14"/>
  <c r="BC308" i="14"/>
  <c r="BC995" i="14"/>
  <c r="BC1397" i="14"/>
  <c r="BC1361" i="14"/>
  <c r="BC1180" i="14"/>
  <c r="BC815" i="14"/>
  <c r="BC707" i="14"/>
  <c r="BC488" i="14"/>
  <c r="BC1433" i="14"/>
  <c r="BC1216" i="14"/>
  <c r="BB1144" i="14"/>
  <c r="BB1470" i="14"/>
  <c r="BB1254" i="14"/>
  <c r="BB1217" i="14"/>
  <c r="BB1434" i="14"/>
  <c r="BB1181" i="14"/>
  <c r="BB1398" i="14"/>
  <c r="BB1362" i="14"/>
  <c r="BB1326" i="14"/>
  <c r="BB1290" i="14"/>
  <c r="BB1072" i="14"/>
  <c r="BB1108" i="14"/>
  <c r="BB1032" i="14"/>
  <c r="BB996" i="14"/>
  <c r="BB960" i="14"/>
  <c r="BB924" i="14"/>
  <c r="BB888" i="14"/>
  <c r="BB852" i="14"/>
  <c r="BB816" i="14"/>
  <c r="BB780" i="14"/>
  <c r="BB525" i="14"/>
  <c r="BB489" i="14"/>
  <c r="BB744" i="14"/>
  <c r="BB453" i="14"/>
  <c r="BB708" i="14"/>
  <c r="BB417" i="14"/>
  <c r="BB671" i="14"/>
  <c r="BB381" i="14"/>
  <c r="BB309" i="14"/>
  <c r="BB635" i="14"/>
  <c r="BB345" i="14"/>
  <c r="BB599" i="14"/>
  <c r="BB563" i="14"/>
  <c r="BB273" i="14"/>
  <c r="BB234" i="14"/>
  <c r="BB198" i="14"/>
  <c r="BB162" i="14"/>
  <c r="BB126" i="14"/>
  <c r="BB90" i="14"/>
  <c r="BB54" i="14"/>
  <c r="P8" i="14"/>
  <c r="BB18" i="14"/>
  <c r="BC54" i="14" l="1"/>
  <c r="BC453" i="14"/>
  <c r="BC1362" i="14"/>
  <c r="BC90" i="14"/>
  <c r="BC744" i="14"/>
  <c r="BC960" i="14"/>
  <c r="BC1398" i="14"/>
  <c r="BC126" i="14"/>
  <c r="BC635" i="14"/>
  <c r="BC489" i="14"/>
  <c r="BC996" i="14"/>
  <c r="BC1181" i="14"/>
  <c r="BC708" i="14"/>
  <c r="BC1326" i="14"/>
  <c r="BC599" i="14"/>
  <c r="BC924" i="14"/>
  <c r="BC345" i="14"/>
  <c r="BC162" i="14"/>
  <c r="BC309" i="14"/>
  <c r="BC525" i="14"/>
  <c r="BC1032" i="14"/>
  <c r="BC1434" i="14"/>
  <c r="BC1144" i="14"/>
  <c r="BC563" i="14"/>
  <c r="BC888" i="14"/>
  <c r="BC198" i="14"/>
  <c r="BC381" i="14"/>
  <c r="BC780" i="14"/>
  <c r="BC1108" i="14"/>
  <c r="BC1217" i="14"/>
  <c r="BC234" i="14"/>
  <c r="BC816" i="14"/>
  <c r="BC1254" i="14"/>
  <c r="BC671" i="14"/>
  <c r="BC1072" i="14"/>
  <c r="BC18" i="14"/>
  <c r="BC273" i="14"/>
  <c r="BC417" i="14"/>
  <c r="BC852" i="14"/>
  <c r="BC1290" i="14"/>
  <c r="BC1470" i="14"/>
  <c r="BB1145" i="14"/>
  <c r="BB1363" i="14"/>
  <c r="BB1327" i="14"/>
  <c r="BB1291" i="14"/>
  <c r="BB1471" i="14"/>
  <c r="BB1255" i="14"/>
  <c r="BB1218" i="14"/>
  <c r="BB1435" i="14"/>
  <c r="BB1182" i="14"/>
  <c r="BB1399" i="14"/>
  <c r="BB1073" i="14"/>
  <c r="BB1109" i="14"/>
  <c r="BB925" i="14"/>
  <c r="BB889" i="14"/>
  <c r="BB853" i="14"/>
  <c r="BB817" i="14"/>
  <c r="BB1033" i="14"/>
  <c r="BB997" i="14"/>
  <c r="BB961" i="14"/>
  <c r="BB672" i="14"/>
  <c r="BB382" i="14"/>
  <c r="BB636" i="14"/>
  <c r="BB346" i="14"/>
  <c r="BB745" i="14"/>
  <c r="BB454" i="14"/>
  <c r="BB600" i="14"/>
  <c r="BB310" i="14"/>
  <c r="BB564" i="14"/>
  <c r="BB274" i="14"/>
  <c r="BB781" i="14"/>
  <c r="BB526" i="14"/>
  <c r="BB490" i="14"/>
  <c r="BB709" i="14"/>
  <c r="BB418" i="14"/>
  <c r="BB199" i="14"/>
  <c r="BB235" i="14"/>
  <c r="BB163" i="14"/>
  <c r="BB127" i="14"/>
  <c r="BB91" i="14"/>
  <c r="BB55" i="14"/>
  <c r="Q8" i="14"/>
  <c r="BB19" i="14"/>
  <c r="BC1033" i="14" l="1"/>
  <c r="BC817" i="14"/>
  <c r="BC91" i="14"/>
  <c r="BC346" i="14"/>
  <c r="BC163" i="14"/>
  <c r="BC274" i="14"/>
  <c r="BC382" i="14"/>
  <c r="BC925" i="14"/>
  <c r="BC1471" i="14"/>
  <c r="BC454" i="14"/>
  <c r="BC490" i="14"/>
  <c r="BC235" i="14"/>
  <c r="BC672" i="14"/>
  <c r="BC199" i="14"/>
  <c r="BC310" i="14"/>
  <c r="BC961" i="14"/>
  <c r="BC1073" i="14"/>
  <c r="BC1327" i="14"/>
  <c r="BC709" i="14"/>
  <c r="BC1182" i="14"/>
  <c r="BC1145" i="14"/>
  <c r="BC564" i="14"/>
  <c r="BC1109" i="14"/>
  <c r="BC1291" i="14"/>
  <c r="BC19" i="14"/>
  <c r="BC418" i="14"/>
  <c r="BC600" i="14"/>
  <c r="BC997" i="14"/>
  <c r="BC1399" i="14"/>
  <c r="BC1363" i="14"/>
  <c r="BC55" i="14"/>
  <c r="BC745" i="14"/>
  <c r="BC1435" i="14"/>
  <c r="BC526" i="14"/>
  <c r="BC853" i="14"/>
  <c r="BC1218" i="14"/>
  <c r="BC127" i="14"/>
  <c r="BC781" i="14"/>
  <c r="BC636" i="14"/>
  <c r="BC889" i="14"/>
  <c r="BC1255" i="14"/>
  <c r="BB1146" i="14"/>
  <c r="BB1472" i="14"/>
  <c r="BB1256" i="14"/>
  <c r="BB1219" i="14"/>
  <c r="BB1436" i="14"/>
  <c r="BB1183" i="14"/>
  <c r="BB1400" i="14"/>
  <c r="BB1364" i="14"/>
  <c r="BB1328" i="14"/>
  <c r="BB1292" i="14"/>
  <c r="BB1074" i="14"/>
  <c r="BB1110" i="14"/>
  <c r="BB1034" i="14"/>
  <c r="BB998" i="14"/>
  <c r="BB962" i="14"/>
  <c r="BB926" i="14"/>
  <c r="BB890" i="14"/>
  <c r="BB854" i="14"/>
  <c r="BB818" i="14"/>
  <c r="BB782" i="14"/>
  <c r="BB527" i="14"/>
  <c r="BB601" i="14"/>
  <c r="BB491" i="14"/>
  <c r="BB746" i="14"/>
  <c r="BB455" i="14"/>
  <c r="BB710" i="14"/>
  <c r="BB419" i="14"/>
  <c r="BB673" i="14"/>
  <c r="BB383" i="14"/>
  <c r="BB637" i="14"/>
  <c r="BB347" i="14"/>
  <c r="BB311" i="14"/>
  <c r="BB565" i="14"/>
  <c r="BB275" i="14"/>
  <c r="BB236" i="14"/>
  <c r="BB200" i="14"/>
  <c r="BB164" i="14"/>
  <c r="BB128" i="14"/>
  <c r="BB92" i="14"/>
  <c r="BB56" i="14"/>
  <c r="R8" i="14"/>
  <c r="BB20" i="14"/>
  <c r="BC1146" i="14" l="1"/>
  <c r="BC746" i="14"/>
  <c r="BC926" i="14"/>
  <c r="BC92" i="14"/>
  <c r="BC347" i="14"/>
  <c r="BC962" i="14"/>
  <c r="BC1400" i="14"/>
  <c r="BC128" i="14"/>
  <c r="BC637" i="14"/>
  <c r="BC601" i="14"/>
  <c r="BC998" i="14"/>
  <c r="BC1183" i="14"/>
  <c r="BC164" i="14"/>
  <c r="BC383" i="14"/>
  <c r="BC527" i="14"/>
  <c r="BC1034" i="14"/>
  <c r="BC1436" i="14"/>
  <c r="BC455" i="14"/>
  <c r="BC56" i="14"/>
  <c r="BC782" i="14"/>
  <c r="BC1328" i="14"/>
  <c r="BC200" i="14"/>
  <c r="BC673" i="14"/>
  <c r="BC1110" i="14"/>
  <c r="BC1219" i="14"/>
  <c r="BC236" i="14"/>
  <c r="BC419" i="14"/>
  <c r="BC818" i="14"/>
  <c r="BC1074" i="14"/>
  <c r="BC1256" i="14"/>
  <c r="BC20" i="14"/>
  <c r="BC275" i="14"/>
  <c r="BC710" i="14"/>
  <c r="BC854" i="14"/>
  <c r="BC1292" i="14"/>
  <c r="BC1472" i="14"/>
  <c r="BC890" i="14"/>
  <c r="BC565" i="14"/>
  <c r="BC311" i="14"/>
  <c r="BC491" i="14"/>
  <c r="BC1364" i="14"/>
  <c r="BB1147" i="14"/>
  <c r="BB1365" i="14"/>
  <c r="BB1329" i="14"/>
  <c r="BB1293" i="14"/>
  <c r="BB1473" i="14"/>
  <c r="BB1257" i="14"/>
  <c r="BB1220" i="14"/>
  <c r="BB1437" i="14"/>
  <c r="BB1184" i="14"/>
  <c r="BB1401" i="14"/>
  <c r="BB1075" i="14"/>
  <c r="BB1111" i="14"/>
  <c r="BB927" i="14"/>
  <c r="BB891" i="14"/>
  <c r="BB855" i="14"/>
  <c r="BB819" i="14"/>
  <c r="BB1035" i="14"/>
  <c r="BB999" i="14"/>
  <c r="BB963" i="14"/>
  <c r="BB674" i="14"/>
  <c r="BB384" i="14"/>
  <c r="BB638" i="14"/>
  <c r="BB348" i="14"/>
  <c r="BB602" i="14"/>
  <c r="BB312" i="14"/>
  <c r="BB566" i="14"/>
  <c r="BB276" i="14"/>
  <c r="BB456" i="14"/>
  <c r="BB783" i="14"/>
  <c r="BB528" i="14"/>
  <c r="BB492" i="14"/>
  <c r="BB711" i="14"/>
  <c r="BB420" i="14"/>
  <c r="BB747" i="14"/>
  <c r="BB237" i="14"/>
  <c r="BB201" i="14"/>
  <c r="BB165" i="14"/>
  <c r="BB129" i="14"/>
  <c r="BB57" i="14"/>
  <c r="BB93" i="14"/>
  <c r="S8" i="14"/>
  <c r="BB21" i="14"/>
  <c r="BC1035" i="14" l="1"/>
  <c r="BC602" i="14"/>
  <c r="BC492" i="14"/>
  <c r="BC855" i="14"/>
  <c r="BC129" i="14"/>
  <c r="BC528" i="14"/>
  <c r="BC638" i="14"/>
  <c r="BC891" i="14"/>
  <c r="BC1257" i="14"/>
  <c r="BC165" i="14"/>
  <c r="BC783" i="14"/>
  <c r="BC384" i="14"/>
  <c r="BC927" i="14"/>
  <c r="BC1473" i="14"/>
  <c r="BC420" i="14"/>
  <c r="BC674" i="14"/>
  <c r="BC1293" i="14"/>
  <c r="BC1437" i="14"/>
  <c r="BC456" i="14"/>
  <c r="BC201" i="14"/>
  <c r="BC1111" i="14"/>
  <c r="BC237" i="14"/>
  <c r="BC276" i="14"/>
  <c r="BC963" i="14"/>
  <c r="BC1075" i="14"/>
  <c r="BC1329" i="14"/>
  <c r="BC21" i="14"/>
  <c r="BC747" i="14"/>
  <c r="BC566" i="14"/>
  <c r="BC999" i="14"/>
  <c r="BC1401" i="14"/>
  <c r="BC1365" i="14"/>
  <c r="BC1184" i="14"/>
  <c r="BC312" i="14"/>
  <c r="BC1147" i="14"/>
  <c r="BC711" i="14"/>
  <c r="BC348" i="14"/>
  <c r="BC1220" i="14"/>
  <c r="BC93" i="14"/>
  <c r="BC819" i="14"/>
  <c r="BC57" i="14"/>
  <c r="BB1148" i="14"/>
  <c r="BB1474" i="14"/>
  <c r="BB1258" i="14"/>
  <c r="BB1221" i="14"/>
  <c r="BB1438" i="14"/>
  <c r="BB1185" i="14"/>
  <c r="BB1402" i="14"/>
  <c r="BB1366" i="14"/>
  <c r="BB1330" i="14"/>
  <c r="BB1294" i="14"/>
  <c r="BB1076" i="14"/>
  <c r="BB1112" i="14"/>
  <c r="BB1036" i="14"/>
  <c r="BB1000" i="14"/>
  <c r="BB964" i="14"/>
  <c r="BB928" i="14"/>
  <c r="BB892" i="14"/>
  <c r="BB856" i="14"/>
  <c r="BB820" i="14"/>
  <c r="BB784" i="14"/>
  <c r="BB529" i="14"/>
  <c r="BB493" i="14"/>
  <c r="BB748" i="14"/>
  <c r="BB457" i="14"/>
  <c r="BB712" i="14"/>
  <c r="BB421" i="14"/>
  <c r="BB675" i="14"/>
  <c r="BB385" i="14"/>
  <c r="BB313" i="14"/>
  <c r="BB639" i="14"/>
  <c r="BB349" i="14"/>
  <c r="BB603" i="14"/>
  <c r="BB567" i="14"/>
  <c r="BB277" i="14"/>
  <c r="BB238" i="14"/>
  <c r="BB202" i="14"/>
  <c r="BB166" i="14"/>
  <c r="BB130" i="14"/>
  <c r="BB94" i="14"/>
  <c r="BB58" i="14"/>
  <c r="T8" i="14"/>
  <c r="BB22" i="14"/>
  <c r="BC58" i="14" l="1"/>
  <c r="BC928" i="14"/>
  <c r="BC94" i="14"/>
  <c r="BC748" i="14"/>
  <c r="BC166" i="14"/>
  <c r="BC313" i="14"/>
  <c r="BC529" i="14"/>
  <c r="BC1036" i="14"/>
  <c r="BC1438" i="14"/>
  <c r="BC892" i="14"/>
  <c r="BC385" i="14"/>
  <c r="BC1112" i="14"/>
  <c r="BC238" i="14"/>
  <c r="BC675" i="14"/>
  <c r="BC820" i="14"/>
  <c r="BC1076" i="14"/>
  <c r="BC1258" i="14"/>
  <c r="BC712" i="14"/>
  <c r="BC202" i="14"/>
  <c r="BC784" i="14"/>
  <c r="BC1221" i="14"/>
  <c r="BC22" i="14"/>
  <c r="BC277" i="14"/>
  <c r="BC421" i="14"/>
  <c r="BC856" i="14"/>
  <c r="BC1294" i="14"/>
  <c r="BC1474" i="14"/>
  <c r="BC1330" i="14"/>
  <c r="BC457" i="14"/>
  <c r="BC567" i="14"/>
  <c r="BC1148" i="14"/>
  <c r="BC603" i="14"/>
  <c r="BC1366" i="14"/>
  <c r="BC349" i="14"/>
  <c r="BC964" i="14"/>
  <c r="BC1402" i="14"/>
  <c r="BC130" i="14"/>
  <c r="BC639" i="14"/>
  <c r="BC493" i="14"/>
  <c r="BC1000" i="14"/>
  <c r="BC1185" i="14"/>
  <c r="BB1149" i="14"/>
  <c r="BB1367" i="14"/>
  <c r="BB1331" i="14"/>
  <c r="BB1295" i="14"/>
  <c r="BB1475" i="14"/>
  <c r="BB1259" i="14"/>
  <c r="BB1222" i="14"/>
  <c r="BB1439" i="14"/>
  <c r="BB1186" i="14"/>
  <c r="BB1403" i="14"/>
  <c r="BB1077" i="14"/>
  <c r="BB1113" i="14"/>
  <c r="BB929" i="14"/>
  <c r="BB893" i="14"/>
  <c r="BB857" i="14"/>
  <c r="BB821" i="14"/>
  <c r="BB1037" i="14"/>
  <c r="BB1001" i="14"/>
  <c r="BB965" i="14"/>
  <c r="BB676" i="14"/>
  <c r="BB386" i="14"/>
  <c r="BB640" i="14"/>
  <c r="BB350" i="14"/>
  <c r="BB604" i="14"/>
  <c r="BB314" i="14"/>
  <c r="BB749" i="14"/>
  <c r="BB568" i="14"/>
  <c r="BB278" i="14"/>
  <c r="BB785" i="14"/>
  <c r="BB530" i="14"/>
  <c r="BB494" i="14"/>
  <c r="BB458" i="14"/>
  <c r="BB713" i="14"/>
  <c r="BB422" i="14"/>
  <c r="BB203" i="14"/>
  <c r="BB239" i="14"/>
  <c r="BB167" i="14"/>
  <c r="BB95" i="14"/>
  <c r="BB131" i="14"/>
  <c r="BB59" i="14"/>
  <c r="U8" i="14"/>
  <c r="BB23" i="14"/>
  <c r="BC1001" i="14" l="1"/>
  <c r="BC314" i="14"/>
  <c r="BC1186" i="14"/>
  <c r="BC604" i="14"/>
  <c r="BC95" i="14"/>
  <c r="BC530" i="14"/>
  <c r="BC893" i="14"/>
  <c r="BC1259" i="14"/>
  <c r="BC167" i="14"/>
  <c r="BC785" i="14"/>
  <c r="BC386" i="14"/>
  <c r="BC929" i="14"/>
  <c r="BC1475" i="14"/>
  <c r="BC23" i="14"/>
  <c r="BC239" i="14"/>
  <c r="BC676" i="14"/>
  <c r="BC1295" i="14"/>
  <c r="BC749" i="14"/>
  <c r="BC278" i="14"/>
  <c r="BC1113" i="14"/>
  <c r="BC203" i="14"/>
  <c r="BC568" i="14"/>
  <c r="BC965" i="14"/>
  <c r="BC1077" i="14"/>
  <c r="BC1331" i="14"/>
  <c r="BC713" i="14"/>
  <c r="BC1403" i="14"/>
  <c r="BC1037" i="14"/>
  <c r="BC1149" i="14"/>
  <c r="BC1439" i="14"/>
  <c r="BC422" i="14"/>
  <c r="BC1367" i="14"/>
  <c r="BC458" i="14"/>
  <c r="BC131" i="14"/>
  <c r="BC494" i="14"/>
  <c r="BC350" i="14"/>
  <c r="BC857" i="14"/>
  <c r="BC1222" i="14"/>
  <c r="BC59" i="14"/>
  <c r="BC821" i="14"/>
  <c r="BC640" i="14"/>
  <c r="BB1150" i="14"/>
  <c r="BB1476" i="14"/>
  <c r="BB1260" i="14"/>
  <c r="BB1223" i="14"/>
  <c r="BB1440" i="14"/>
  <c r="BB1187" i="14"/>
  <c r="BB1404" i="14"/>
  <c r="BB1368" i="14"/>
  <c r="BB1332" i="14"/>
  <c r="BB1296" i="14"/>
  <c r="BB1078" i="14"/>
  <c r="BB1114" i="14"/>
  <c r="BB1038" i="14"/>
  <c r="BB1002" i="14"/>
  <c r="BB966" i="14"/>
  <c r="BB930" i="14"/>
  <c r="BB894" i="14"/>
  <c r="BB858" i="14"/>
  <c r="BB822" i="14"/>
  <c r="BB786" i="14"/>
  <c r="BB531" i="14"/>
  <c r="BB495" i="14"/>
  <c r="BB750" i="14"/>
  <c r="BB459" i="14"/>
  <c r="BB714" i="14"/>
  <c r="BB423" i="14"/>
  <c r="BB605" i="14"/>
  <c r="BB677" i="14"/>
  <c r="BB387" i="14"/>
  <c r="BB641" i="14"/>
  <c r="BB351" i="14"/>
  <c r="BB315" i="14"/>
  <c r="BB569" i="14"/>
  <c r="BB279" i="14"/>
  <c r="BB240" i="14"/>
  <c r="BB204" i="14"/>
  <c r="BB168" i="14"/>
  <c r="BB132" i="14"/>
  <c r="BB96" i="14"/>
  <c r="BB60" i="14"/>
  <c r="V8" i="14"/>
  <c r="BB24" i="14"/>
  <c r="BC858" i="14" l="1"/>
  <c r="BC569" i="14"/>
  <c r="BC315" i="14"/>
  <c r="BC1368" i="14"/>
  <c r="BC96" i="14"/>
  <c r="BC750" i="14"/>
  <c r="BC132" i="14"/>
  <c r="BC495" i="14"/>
  <c r="BC1187" i="14"/>
  <c r="BC168" i="14"/>
  <c r="BC387" i="14"/>
  <c r="BC531" i="14"/>
  <c r="BC1038" i="14"/>
  <c r="BC1440" i="14"/>
  <c r="BC279" i="14"/>
  <c r="BC1296" i="14"/>
  <c r="BC714" i="14"/>
  <c r="BC966" i="14"/>
  <c r="BC24" i="14"/>
  <c r="BC1332" i="14"/>
  <c r="BC60" i="14"/>
  <c r="BC459" i="14"/>
  <c r="BC351" i="14"/>
  <c r="BC1404" i="14"/>
  <c r="BC641" i="14"/>
  <c r="BC1002" i="14"/>
  <c r="BC204" i="14"/>
  <c r="BC677" i="14"/>
  <c r="BC786" i="14"/>
  <c r="BC1114" i="14"/>
  <c r="BC1223" i="14"/>
  <c r="BC240" i="14"/>
  <c r="BC605" i="14"/>
  <c r="BC822" i="14"/>
  <c r="BC1078" i="14"/>
  <c r="BC1260" i="14"/>
  <c r="BC423" i="14"/>
  <c r="BC1476" i="14"/>
  <c r="BC894" i="14"/>
  <c r="BC1150" i="14"/>
  <c r="BC930" i="14"/>
  <c r="BB1151" i="14"/>
  <c r="BB1369" i="14"/>
  <c r="BB1333" i="14"/>
  <c r="BB1297" i="14"/>
  <c r="BB1477" i="14"/>
  <c r="BB1261" i="14"/>
  <c r="BB1224" i="14"/>
  <c r="BB1441" i="14"/>
  <c r="BB1188" i="14"/>
  <c r="BB1405" i="14"/>
  <c r="BB1079" i="14"/>
  <c r="BB1115" i="14"/>
  <c r="BB931" i="14"/>
  <c r="BB895" i="14"/>
  <c r="BB859" i="14"/>
  <c r="BB823" i="14"/>
  <c r="BB1039" i="14"/>
  <c r="BB1003" i="14"/>
  <c r="BB967" i="14"/>
  <c r="BB678" i="14"/>
  <c r="BB388" i="14"/>
  <c r="BB642" i="14"/>
  <c r="BB352" i="14"/>
  <c r="BB606" i="14"/>
  <c r="BB316" i="14"/>
  <c r="BB460" i="14"/>
  <c r="BB570" i="14"/>
  <c r="BB280" i="14"/>
  <c r="BB787" i="14"/>
  <c r="BB532" i="14"/>
  <c r="BB751" i="14"/>
  <c r="BB496" i="14"/>
  <c r="BB715" i="14"/>
  <c r="BB424" i="14"/>
  <c r="BB205" i="14"/>
  <c r="BB241" i="14"/>
  <c r="BB169" i="14"/>
  <c r="BB97" i="14"/>
  <c r="BB133" i="14"/>
  <c r="BB61" i="14"/>
  <c r="W8" i="14"/>
  <c r="BB25" i="14"/>
  <c r="BC61" i="14" l="1"/>
  <c r="BC1441" i="14"/>
  <c r="BC352" i="14"/>
  <c r="BC97" i="14"/>
  <c r="BC532" i="14"/>
  <c r="BC895" i="14"/>
  <c r="BC169" i="14"/>
  <c r="BC787" i="14"/>
  <c r="BC388" i="14"/>
  <c r="BC931" i="14"/>
  <c r="BC1477" i="14"/>
  <c r="BC316" i="14"/>
  <c r="BC606" i="14"/>
  <c r="BC678" i="14"/>
  <c r="BC1297" i="14"/>
  <c r="BC1188" i="14"/>
  <c r="BC1151" i="14"/>
  <c r="BC241" i="14"/>
  <c r="BC1115" i="14"/>
  <c r="BC1079" i="14"/>
  <c r="BC715" i="14"/>
  <c r="BC823" i="14"/>
  <c r="BC280" i="14"/>
  <c r="BC205" i="14"/>
  <c r="BC570" i="14"/>
  <c r="BC967" i="14"/>
  <c r="BC1333" i="14"/>
  <c r="BC25" i="14"/>
  <c r="BC424" i="14"/>
  <c r="BC460" i="14"/>
  <c r="BC1003" i="14"/>
  <c r="BC1405" i="14"/>
  <c r="BC1369" i="14"/>
  <c r="BC1039" i="14"/>
  <c r="BC751" i="14"/>
  <c r="BC496" i="14"/>
  <c r="BC133" i="14"/>
  <c r="BC859" i="14"/>
  <c r="BC1224" i="14"/>
  <c r="BC642" i="14"/>
  <c r="BC1261" i="14"/>
  <c r="BB1152" i="14"/>
  <c r="BB1478" i="14"/>
  <c r="BB1262" i="14"/>
  <c r="BB1225" i="14"/>
  <c r="BB1442" i="14"/>
  <c r="BB1189" i="14"/>
  <c r="BB1406" i="14"/>
  <c r="BB1370" i="14"/>
  <c r="BB1334" i="14"/>
  <c r="BB1298" i="14"/>
  <c r="BB1080" i="14"/>
  <c r="BB1116" i="14"/>
  <c r="BB1040" i="14"/>
  <c r="BB1004" i="14"/>
  <c r="BB968" i="14"/>
  <c r="BB932" i="14"/>
  <c r="BB896" i="14"/>
  <c r="BB860" i="14"/>
  <c r="BB824" i="14"/>
  <c r="BB788" i="14"/>
  <c r="BB533" i="14"/>
  <c r="BB607" i="14"/>
  <c r="BB497" i="14"/>
  <c r="BB752" i="14"/>
  <c r="BB461" i="14"/>
  <c r="BB716" i="14"/>
  <c r="BB425" i="14"/>
  <c r="BB679" i="14"/>
  <c r="BB389" i="14"/>
  <c r="BB643" i="14"/>
  <c r="BB353" i="14"/>
  <c r="BB571" i="14"/>
  <c r="BB281" i="14"/>
  <c r="BB317" i="14"/>
  <c r="BB242" i="14"/>
  <c r="BB206" i="14"/>
  <c r="BB170" i="14"/>
  <c r="BB134" i="14"/>
  <c r="BB98" i="14"/>
  <c r="BB62" i="14"/>
  <c r="X8" i="14"/>
  <c r="BB26" i="14"/>
  <c r="BC1116" i="14" l="1"/>
  <c r="BC353" i="14"/>
  <c r="BC497" i="14"/>
  <c r="BC968" i="14"/>
  <c r="BC134" i="14"/>
  <c r="BC607" i="14"/>
  <c r="BC170" i="14"/>
  <c r="BC389" i="14"/>
  <c r="BC533" i="14"/>
  <c r="BC1040" i="14"/>
  <c r="BC1442" i="14"/>
  <c r="BC242" i="14"/>
  <c r="BC425" i="14"/>
  <c r="BC824" i="14"/>
  <c r="BC1080" i="14"/>
  <c r="BC1262" i="14"/>
  <c r="BC788" i="14"/>
  <c r="BC26" i="14"/>
  <c r="BC1298" i="14"/>
  <c r="BC679" i="14"/>
  <c r="BC317" i="14"/>
  <c r="BC860" i="14"/>
  <c r="BC1478" i="14"/>
  <c r="BC281" i="14"/>
  <c r="BC461" i="14"/>
  <c r="BC896" i="14"/>
  <c r="BC1334" i="14"/>
  <c r="BC1152" i="14"/>
  <c r="BC1225" i="14"/>
  <c r="BC716" i="14"/>
  <c r="BC62" i="14"/>
  <c r="BC571" i="14"/>
  <c r="BC752" i="14"/>
  <c r="BC932" i="14"/>
  <c r="BC1370" i="14"/>
  <c r="BC98" i="14"/>
  <c r="BC1406" i="14"/>
  <c r="BC206" i="14"/>
  <c r="BC643" i="14"/>
  <c r="BC1004" i="14"/>
  <c r="BC1189" i="14"/>
  <c r="BB1153" i="14"/>
  <c r="BB1371" i="14"/>
  <c r="BB1335" i="14"/>
  <c r="BB1299" i="14"/>
  <c r="BB1479" i="14"/>
  <c r="BB1263" i="14"/>
  <c r="BB1226" i="14"/>
  <c r="BB1443" i="14"/>
  <c r="BB1190" i="14"/>
  <c r="BB1407" i="14"/>
  <c r="BB1081" i="14"/>
  <c r="BB1117" i="14"/>
  <c r="BB933" i="14"/>
  <c r="BB897" i="14"/>
  <c r="BB861" i="14"/>
  <c r="BB825" i="14"/>
  <c r="BB1041" i="14"/>
  <c r="BB1005" i="14"/>
  <c r="BB969" i="14"/>
  <c r="BB680" i="14"/>
  <c r="BB390" i="14"/>
  <c r="BB644" i="14"/>
  <c r="BB354" i="14"/>
  <c r="BB608" i="14"/>
  <c r="BB318" i="14"/>
  <c r="BB572" i="14"/>
  <c r="BB282" i="14"/>
  <c r="BB753" i="14"/>
  <c r="BB462" i="14"/>
  <c r="BB789" i="14"/>
  <c r="BB534" i="14"/>
  <c r="BB498" i="14"/>
  <c r="BB717" i="14"/>
  <c r="BB426" i="14"/>
  <c r="BB243" i="14"/>
  <c r="BB207" i="14"/>
  <c r="BB171" i="14"/>
  <c r="BB135" i="14"/>
  <c r="BB99" i="14"/>
  <c r="BB63" i="14"/>
  <c r="Y8" i="14"/>
  <c r="BB27" i="14"/>
  <c r="BC534" i="14" l="1"/>
  <c r="BC861" i="14"/>
  <c r="BC644" i="14"/>
  <c r="BC1263" i="14"/>
  <c r="BC462" i="14"/>
  <c r="BC933" i="14"/>
  <c r="BC1117" i="14"/>
  <c r="BC243" i="14"/>
  <c r="BC282" i="14"/>
  <c r="BC969" i="14"/>
  <c r="BC1081" i="14"/>
  <c r="BC1335" i="14"/>
  <c r="BC1226" i="14"/>
  <c r="BC680" i="14"/>
  <c r="BC99" i="14"/>
  <c r="BC135" i="14"/>
  <c r="BC390" i="14"/>
  <c r="BC753" i="14"/>
  <c r="BC1299" i="14"/>
  <c r="BC426" i="14"/>
  <c r="BC1005" i="14"/>
  <c r="BC1371" i="14"/>
  <c r="BC717" i="14"/>
  <c r="BC318" i="14"/>
  <c r="BC1041" i="14"/>
  <c r="BC1190" i="14"/>
  <c r="BC1153" i="14"/>
  <c r="BC354" i="14"/>
  <c r="BC789" i="14"/>
  <c r="BC897" i="14"/>
  <c r="BC171" i="14"/>
  <c r="BC1479" i="14"/>
  <c r="BC207" i="14"/>
  <c r="BC27" i="14"/>
  <c r="BC572" i="14"/>
  <c r="BC1407" i="14"/>
  <c r="BC63" i="14"/>
  <c r="BC498" i="14"/>
  <c r="BC608" i="14"/>
  <c r="BC825" i="14"/>
  <c r="BC1443" i="14"/>
  <c r="BB1154" i="14"/>
  <c r="BB1480" i="14"/>
  <c r="BB1264" i="14"/>
  <c r="BB1227" i="14"/>
  <c r="BB1444" i="14"/>
  <c r="BB1191" i="14"/>
  <c r="BB1408" i="14"/>
  <c r="BB1372" i="14"/>
  <c r="BB1336" i="14"/>
  <c r="BB1300" i="14"/>
  <c r="BB1082" i="14"/>
  <c r="BB1118" i="14"/>
  <c r="BB1042" i="14"/>
  <c r="BB1006" i="14"/>
  <c r="BB970" i="14"/>
  <c r="BB934" i="14"/>
  <c r="BB898" i="14"/>
  <c r="BB862" i="14"/>
  <c r="BB826" i="14"/>
  <c r="BB790" i="14"/>
  <c r="BB535" i="14"/>
  <c r="BB499" i="14"/>
  <c r="BB754" i="14"/>
  <c r="BB463" i="14"/>
  <c r="BB718" i="14"/>
  <c r="BB427" i="14"/>
  <c r="BB681" i="14"/>
  <c r="BB391" i="14"/>
  <c r="BB319" i="14"/>
  <c r="BB645" i="14"/>
  <c r="BB355" i="14"/>
  <c r="BB609" i="14"/>
  <c r="BB573" i="14"/>
  <c r="BB283" i="14"/>
  <c r="BB244" i="14"/>
  <c r="BB208" i="14"/>
  <c r="BB172" i="14"/>
  <c r="BB136" i="14"/>
  <c r="BB100" i="14"/>
  <c r="BB64" i="14"/>
  <c r="Z8" i="14"/>
  <c r="BB28" i="14"/>
  <c r="BC391" i="14" l="1"/>
  <c r="BC172" i="14"/>
  <c r="BC319" i="14"/>
  <c r="BC535" i="14"/>
  <c r="BC1042" i="14"/>
  <c r="BC1444" i="14"/>
  <c r="BC244" i="14"/>
  <c r="BC681" i="14"/>
  <c r="BC826" i="14"/>
  <c r="BC1082" i="14"/>
  <c r="BC1264" i="14"/>
  <c r="BC1118" i="14"/>
  <c r="BC283" i="14"/>
  <c r="BC1480" i="14"/>
  <c r="BC1300" i="14"/>
  <c r="BC718" i="14"/>
  <c r="BC898" i="14"/>
  <c r="BC1336" i="14"/>
  <c r="BC1154" i="14"/>
  <c r="BC208" i="14"/>
  <c r="BC1227" i="14"/>
  <c r="BC64" i="14"/>
  <c r="BC463" i="14"/>
  <c r="BC1372" i="14"/>
  <c r="BC790" i="14"/>
  <c r="BC862" i="14"/>
  <c r="BC573" i="14"/>
  <c r="BC609" i="14"/>
  <c r="BC934" i="14"/>
  <c r="BC100" i="14"/>
  <c r="BC355" i="14"/>
  <c r="BC754" i="14"/>
  <c r="BC970" i="14"/>
  <c r="BC1408" i="14"/>
  <c r="BC28" i="14"/>
  <c r="BC427" i="14"/>
  <c r="BC136" i="14"/>
  <c r="BC645" i="14"/>
  <c r="BC499" i="14"/>
  <c r="BC1006" i="14"/>
  <c r="BC1191" i="14"/>
  <c r="BB1155" i="14"/>
  <c r="BB1373" i="14"/>
  <c r="BB1337" i="14"/>
  <c r="BB1301" i="14"/>
  <c r="BB1481" i="14"/>
  <c r="BB1265" i="14"/>
  <c r="BB1228" i="14"/>
  <c r="BB1445" i="14"/>
  <c r="BB1192" i="14"/>
  <c r="BB1409" i="14"/>
  <c r="BB1083" i="14"/>
  <c r="BB1119" i="14"/>
  <c r="BB935" i="14"/>
  <c r="BB899" i="14"/>
  <c r="BB863" i="14"/>
  <c r="BB827" i="14"/>
  <c r="BB1043" i="14"/>
  <c r="BB1007" i="14"/>
  <c r="BB971" i="14"/>
  <c r="BB682" i="14"/>
  <c r="BB392" i="14"/>
  <c r="BB646" i="14"/>
  <c r="BB356" i="14"/>
  <c r="BB755" i="14"/>
  <c r="BB464" i="14"/>
  <c r="BB610" i="14"/>
  <c r="BB320" i="14"/>
  <c r="BB574" i="14"/>
  <c r="BB284" i="14"/>
  <c r="BB791" i="14"/>
  <c r="BB536" i="14"/>
  <c r="BB500" i="14"/>
  <c r="BB719" i="14"/>
  <c r="BB428" i="14"/>
  <c r="BB245" i="14"/>
  <c r="BB209" i="14"/>
  <c r="BB173" i="14"/>
  <c r="BB101" i="14"/>
  <c r="BB137" i="14"/>
  <c r="BB65" i="14"/>
  <c r="AA8" i="14"/>
  <c r="BB29" i="14"/>
  <c r="BC935" i="14" l="1"/>
  <c r="BC392" i="14"/>
  <c r="BC682" i="14"/>
  <c r="BC245" i="14"/>
  <c r="BC320" i="14"/>
  <c r="BC971" i="14"/>
  <c r="BC1083" i="14"/>
  <c r="BC1337" i="14"/>
  <c r="BC173" i="14"/>
  <c r="BC1481" i="14"/>
  <c r="BC574" i="14"/>
  <c r="BC1409" i="14"/>
  <c r="BC209" i="14"/>
  <c r="BC1301" i="14"/>
  <c r="BC29" i="14"/>
  <c r="BC1007" i="14"/>
  <c r="BC719" i="14"/>
  <c r="BC464" i="14"/>
  <c r="BC1043" i="14"/>
  <c r="BC1192" i="14"/>
  <c r="BC1155" i="14"/>
  <c r="BC610" i="14"/>
  <c r="BC500" i="14"/>
  <c r="BC284" i="14"/>
  <c r="BC1119" i="14"/>
  <c r="BC428" i="14"/>
  <c r="BC1373" i="14"/>
  <c r="BC65" i="14"/>
  <c r="BC755" i="14"/>
  <c r="BC827" i="14"/>
  <c r="BC1445" i="14"/>
  <c r="BC137" i="14"/>
  <c r="BC536" i="14"/>
  <c r="BC356" i="14"/>
  <c r="BC863" i="14"/>
  <c r="BC1228" i="14"/>
  <c r="BC101" i="14"/>
  <c r="BC791" i="14"/>
  <c r="BC646" i="14"/>
  <c r="BC899" i="14"/>
  <c r="BC1265" i="14"/>
  <c r="BB1156" i="14"/>
  <c r="BB1482" i="14"/>
  <c r="BB1266" i="14"/>
  <c r="BB1229" i="14"/>
  <c r="BB1446" i="14"/>
  <c r="BB1193" i="14"/>
  <c r="BB1410" i="14"/>
  <c r="BB1374" i="14"/>
  <c r="BB1338" i="14"/>
  <c r="BB1302" i="14"/>
  <c r="BB1084" i="14"/>
  <c r="BB1120" i="14"/>
  <c r="BB1044" i="14"/>
  <c r="BB1008" i="14"/>
  <c r="BB972" i="14"/>
  <c r="BB936" i="14"/>
  <c r="BB900" i="14"/>
  <c r="BB864" i="14"/>
  <c r="BB828" i="14"/>
  <c r="BB792" i="14"/>
  <c r="BB537" i="14"/>
  <c r="BB501" i="14"/>
  <c r="BB756" i="14"/>
  <c r="BB465" i="14"/>
  <c r="BB720" i="14"/>
  <c r="BB429" i="14"/>
  <c r="BB683" i="14"/>
  <c r="BB393" i="14"/>
  <c r="BB647" i="14"/>
  <c r="BB357" i="14"/>
  <c r="BB611" i="14"/>
  <c r="BB321" i="14"/>
  <c r="BB575" i="14"/>
  <c r="BB285" i="14"/>
  <c r="BB246" i="14"/>
  <c r="BB210" i="14"/>
  <c r="BB174" i="14"/>
  <c r="BB138" i="14"/>
  <c r="BB102" i="14"/>
  <c r="BB66" i="14"/>
  <c r="AB8" i="14"/>
  <c r="BB30" i="14"/>
  <c r="BC210" i="14" l="1"/>
  <c r="BC792" i="14"/>
  <c r="BC138" i="14"/>
  <c r="BC357" i="14"/>
  <c r="BC1008" i="14"/>
  <c r="BC1193" i="14"/>
  <c r="BC174" i="14"/>
  <c r="BC647" i="14"/>
  <c r="BC537" i="14"/>
  <c r="BC1044" i="14"/>
  <c r="BC1446" i="14"/>
  <c r="BC1120" i="14"/>
  <c r="BC246" i="14"/>
  <c r="BC683" i="14"/>
  <c r="BC828" i="14"/>
  <c r="BC1084" i="14"/>
  <c r="BC1266" i="14"/>
  <c r="BC285" i="14"/>
  <c r="BC1302" i="14"/>
  <c r="BC1229" i="14"/>
  <c r="BC575" i="14"/>
  <c r="BC720" i="14"/>
  <c r="BC900" i="14"/>
  <c r="BC1338" i="14"/>
  <c r="BC1156" i="14"/>
  <c r="BC429" i="14"/>
  <c r="BC1482" i="14"/>
  <c r="BC465" i="14"/>
  <c r="BC30" i="14"/>
  <c r="BC864" i="14"/>
  <c r="BC66" i="14"/>
  <c r="BC321" i="14"/>
  <c r="BC936" i="14"/>
  <c r="BC1374" i="14"/>
  <c r="BC102" i="14"/>
  <c r="BC611" i="14"/>
  <c r="BC756" i="14"/>
  <c r="BC972" i="14"/>
  <c r="BC1410" i="14"/>
  <c r="BC393" i="14"/>
  <c r="BC501" i="14"/>
  <c r="BB1157" i="14"/>
  <c r="BB1375" i="14"/>
  <c r="BB1339" i="14"/>
  <c r="BB1303" i="14"/>
  <c r="BB1483" i="14"/>
  <c r="BB1267" i="14"/>
  <c r="BB1230" i="14"/>
  <c r="BB1447" i="14"/>
  <c r="BB1194" i="14"/>
  <c r="BB1411" i="14"/>
  <c r="BB1085" i="14"/>
  <c r="BB1121" i="14"/>
  <c r="BB937" i="14"/>
  <c r="BB901" i="14"/>
  <c r="BB865" i="14"/>
  <c r="BB829" i="14"/>
  <c r="BB1045" i="14"/>
  <c r="BB1009" i="14"/>
  <c r="BB973" i="14"/>
  <c r="BB684" i="14"/>
  <c r="BB394" i="14"/>
  <c r="BB757" i="14"/>
  <c r="BB648" i="14"/>
  <c r="BB358" i="14"/>
  <c r="BB612" i="14"/>
  <c r="BB322" i="14"/>
  <c r="BB466" i="14"/>
  <c r="BB576" i="14"/>
  <c r="BB286" i="14"/>
  <c r="BB793" i="14"/>
  <c r="BB538" i="14"/>
  <c r="BB502" i="14"/>
  <c r="BB721" i="14"/>
  <c r="BB430" i="14"/>
  <c r="BB247" i="14"/>
  <c r="BB211" i="14"/>
  <c r="BB175" i="14"/>
  <c r="BB103" i="14"/>
  <c r="BB139" i="14"/>
  <c r="BB67" i="14"/>
  <c r="AC8" i="14"/>
  <c r="BB31" i="14"/>
  <c r="BC175" i="14" l="1"/>
  <c r="BC286" i="14"/>
  <c r="BC394" i="14"/>
  <c r="BC937" i="14"/>
  <c r="BC1483" i="14"/>
  <c r="BC211" i="14"/>
  <c r="BC1303" i="14"/>
  <c r="BC247" i="14"/>
  <c r="BC466" i="14"/>
  <c r="BC973" i="14"/>
  <c r="BC1085" i="14"/>
  <c r="BC1339" i="14"/>
  <c r="BC430" i="14"/>
  <c r="BC1375" i="14"/>
  <c r="BC576" i="14"/>
  <c r="BC31" i="14"/>
  <c r="BC1411" i="14"/>
  <c r="BC721" i="14"/>
  <c r="BC612" i="14"/>
  <c r="BC1045" i="14"/>
  <c r="BC1194" i="14"/>
  <c r="BC1157" i="14"/>
  <c r="BC1121" i="14"/>
  <c r="BC322" i="14"/>
  <c r="BC358" i="14"/>
  <c r="BC1447" i="14"/>
  <c r="BC1009" i="14"/>
  <c r="BC67" i="14"/>
  <c r="BC502" i="14"/>
  <c r="BC829" i="14"/>
  <c r="BC139" i="14"/>
  <c r="BC538" i="14"/>
  <c r="BC648" i="14"/>
  <c r="BC865" i="14"/>
  <c r="BC1230" i="14"/>
  <c r="BC684" i="14"/>
  <c r="BC103" i="14"/>
  <c r="BC793" i="14"/>
  <c r="BC757" i="14"/>
  <c r="BC901" i="14"/>
  <c r="BC1267" i="14"/>
  <c r="BB1158" i="14"/>
  <c r="BB1484" i="14"/>
  <c r="BB1268" i="14"/>
  <c r="BB1231" i="14"/>
  <c r="BB1448" i="14"/>
  <c r="BB1195" i="14"/>
  <c r="BB1412" i="14"/>
  <c r="BB1376" i="14"/>
  <c r="BB1340" i="14"/>
  <c r="BB1304" i="14"/>
  <c r="BB1086" i="14"/>
  <c r="BB1122" i="14"/>
  <c r="BB1046" i="14"/>
  <c r="BB1010" i="14"/>
  <c r="BB974" i="14"/>
  <c r="BB938" i="14"/>
  <c r="BB902" i="14"/>
  <c r="BB866" i="14"/>
  <c r="BB830" i="14"/>
  <c r="BB794" i="14"/>
  <c r="BB539" i="14"/>
  <c r="BB613" i="14"/>
  <c r="BB503" i="14"/>
  <c r="BB758" i="14"/>
  <c r="BB467" i="14"/>
  <c r="BB722" i="14"/>
  <c r="BB431" i="14"/>
  <c r="BB685" i="14"/>
  <c r="BB395" i="14"/>
  <c r="BB323" i="14"/>
  <c r="BB649" i="14"/>
  <c r="BB359" i="14"/>
  <c r="BB577" i="14"/>
  <c r="BB287" i="14"/>
  <c r="BB248" i="14"/>
  <c r="BB212" i="14"/>
  <c r="BB176" i="14"/>
  <c r="BB140" i="14"/>
  <c r="BB104" i="14"/>
  <c r="BB68" i="14"/>
  <c r="AD8" i="14"/>
  <c r="BB32" i="14"/>
  <c r="BC1086" i="14" l="1"/>
  <c r="BC323" i="14"/>
  <c r="BC1010" i="14"/>
  <c r="BC176" i="14"/>
  <c r="BC395" i="14"/>
  <c r="BC539" i="14"/>
  <c r="BC1046" i="14"/>
  <c r="BC1448" i="14"/>
  <c r="BC212" i="14"/>
  <c r="BC1122" i="14"/>
  <c r="BC431" i="14"/>
  <c r="BC1268" i="14"/>
  <c r="BC866" i="14"/>
  <c r="BC287" i="14"/>
  <c r="BC577" i="14"/>
  <c r="BC467" i="14"/>
  <c r="BC902" i="14"/>
  <c r="BC1340" i="14"/>
  <c r="BC1158" i="14"/>
  <c r="BC248" i="14"/>
  <c r="BC359" i="14"/>
  <c r="BC938" i="14"/>
  <c r="BC794" i="14"/>
  <c r="BC830" i="14"/>
  <c r="BC32" i="14"/>
  <c r="BC722" i="14"/>
  <c r="BC1304" i="14"/>
  <c r="BC1484" i="14"/>
  <c r="BC68" i="14"/>
  <c r="BC758" i="14"/>
  <c r="BC1376" i="14"/>
  <c r="BC104" i="14"/>
  <c r="BC649" i="14"/>
  <c r="BC503" i="14"/>
  <c r="BC974" i="14"/>
  <c r="BC1412" i="14"/>
  <c r="BC685" i="14"/>
  <c r="BC1231" i="14"/>
  <c r="BC140" i="14"/>
  <c r="BC613" i="14"/>
  <c r="BC1195" i="14"/>
  <c r="BB1159" i="14"/>
  <c r="BB1377" i="14"/>
  <c r="BB1341" i="14"/>
  <c r="BB1305" i="14"/>
  <c r="BB1485" i="14"/>
  <c r="BB1269" i="14"/>
  <c r="BB1232" i="14"/>
  <c r="BB1449" i="14"/>
  <c r="BB1196" i="14"/>
  <c r="BB1413" i="14"/>
  <c r="BB1087" i="14"/>
  <c r="BB1123" i="14"/>
  <c r="BB939" i="14"/>
  <c r="BB903" i="14"/>
  <c r="BB867" i="14"/>
  <c r="BB831" i="14"/>
  <c r="BB1047" i="14"/>
  <c r="BB1011" i="14"/>
  <c r="BB975" i="14"/>
  <c r="BB686" i="14"/>
  <c r="BB396" i="14"/>
  <c r="BB650" i="14"/>
  <c r="BB360" i="14"/>
  <c r="BB614" i="14"/>
  <c r="BB324" i="14"/>
  <c r="BB578" i="14"/>
  <c r="BB288" i="14"/>
  <c r="BB795" i="14"/>
  <c r="BB540" i="14"/>
  <c r="BB504" i="14"/>
  <c r="BB759" i="14"/>
  <c r="BB468" i="14"/>
  <c r="BB723" i="14"/>
  <c r="BB432" i="14"/>
  <c r="BB249" i="14"/>
  <c r="BB177" i="14"/>
  <c r="BB213" i="14"/>
  <c r="BB141" i="14"/>
  <c r="BB105" i="14"/>
  <c r="BB69" i="14"/>
  <c r="AE8" i="14"/>
  <c r="BB33" i="14"/>
  <c r="BC213" i="14" l="1"/>
  <c r="BC540" i="14"/>
  <c r="BC396" i="14"/>
  <c r="BC939" i="14"/>
  <c r="BC1485" i="14"/>
  <c r="BC177" i="14"/>
  <c r="BC975" i="14"/>
  <c r="BC1413" i="14"/>
  <c r="BC1123" i="14"/>
  <c r="BC288" i="14"/>
  <c r="BC1087" i="14"/>
  <c r="BC33" i="14"/>
  <c r="BC723" i="14"/>
  <c r="BC324" i="14"/>
  <c r="BC1047" i="14"/>
  <c r="BC1196" i="14"/>
  <c r="BC1159" i="14"/>
  <c r="BC795" i="14"/>
  <c r="BC249" i="14"/>
  <c r="BC1341" i="14"/>
  <c r="BC578" i="14"/>
  <c r="BC686" i="14"/>
  <c r="BC1305" i="14"/>
  <c r="BC432" i="14"/>
  <c r="BC1011" i="14"/>
  <c r="BC1377" i="14"/>
  <c r="BC69" i="14"/>
  <c r="BC468" i="14"/>
  <c r="BC614" i="14"/>
  <c r="BC831" i="14"/>
  <c r="BC1449" i="14"/>
  <c r="BC105" i="14"/>
  <c r="BC759" i="14"/>
  <c r="BC360" i="14"/>
  <c r="BC867" i="14"/>
  <c r="BC1232" i="14"/>
  <c r="BC141" i="14"/>
  <c r="BC504" i="14"/>
  <c r="BC650" i="14"/>
  <c r="BC903" i="14"/>
  <c r="BC1269" i="14"/>
  <c r="BB1160" i="14"/>
  <c r="BB1486" i="14"/>
  <c r="BB1270" i="14"/>
  <c r="BB1233" i="14"/>
  <c r="BB1450" i="14"/>
  <c r="BB1197" i="14"/>
  <c r="BB1414" i="14"/>
  <c r="BB1378" i="14"/>
  <c r="BB1342" i="14"/>
  <c r="BB1306" i="14"/>
  <c r="BB1088" i="14"/>
  <c r="BB1124" i="14"/>
  <c r="BB1048" i="14"/>
  <c r="BB1012" i="14"/>
  <c r="BB976" i="14"/>
  <c r="BB940" i="14"/>
  <c r="BB904" i="14"/>
  <c r="BB868" i="14"/>
  <c r="BB832" i="14"/>
  <c r="BB796" i="14"/>
  <c r="BB541" i="14"/>
  <c r="BB505" i="14"/>
  <c r="BB760" i="14"/>
  <c r="BB469" i="14"/>
  <c r="BB724" i="14"/>
  <c r="BB433" i="14"/>
  <c r="BB687" i="14"/>
  <c r="BB397" i="14"/>
  <c r="BB651" i="14"/>
  <c r="BB361" i="14"/>
  <c r="BB615" i="14"/>
  <c r="BB325" i="14"/>
  <c r="BB579" i="14"/>
  <c r="BB289" i="14"/>
  <c r="BB250" i="14"/>
  <c r="BB214" i="14"/>
  <c r="BB178" i="14"/>
  <c r="BB142" i="14"/>
  <c r="BB106" i="14"/>
  <c r="BB70" i="14"/>
  <c r="AF8" i="14"/>
  <c r="BB34" i="14"/>
  <c r="BC214" i="14" l="1"/>
  <c r="BC178" i="14"/>
  <c r="BC651" i="14"/>
  <c r="BC541" i="14"/>
  <c r="BC1048" i="14"/>
  <c r="BC1450" i="14"/>
  <c r="BC1124" i="14"/>
  <c r="BC250" i="14"/>
  <c r="BC687" i="14"/>
  <c r="BC832" i="14"/>
  <c r="BC1088" i="14"/>
  <c r="BC1270" i="14"/>
  <c r="BC397" i="14"/>
  <c r="BC433" i="14"/>
  <c r="BC579" i="14"/>
  <c r="BC724" i="14"/>
  <c r="BC904" i="14"/>
  <c r="BC1342" i="14"/>
  <c r="BC1160" i="14"/>
  <c r="BC34" i="14"/>
  <c r="BC868" i="14"/>
  <c r="BC325" i="14"/>
  <c r="BC940" i="14"/>
  <c r="BC796" i="14"/>
  <c r="BC1486" i="14"/>
  <c r="BC70" i="14"/>
  <c r="BC469" i="14"/>
  <c r="BC1378" i="14"/>
  <c r="BC106" i="14"/>
  <c r="BC615" i="14"/>
  <c r="BC760" i="14"/>
  <c r="BC976" i="14"/>
  <c r="BC1414" i="14"/>
  <c r="BC1233" i="14"/>
  <c r="BC289" i="14"/>
  <c r="BC1306" i="14"/>
  <c r="BC142" i="14"/>
  <c r="BC361" i="14"/>
  <c r="BC505" i="14"/>
  <c r="BC1012" i="14"/>
  <c r="BC1197" i="14"/>
  <c r="BB1161" i="14"/>
  <c r="BB1379" i="14"/>
  <c r="BB1343" i="14"/>
  <c r="BB1307" i="14"/>
  <c r="BB1487" i="14"/>
  <c r="BB1271" i="14"/>
  <c r="BB1234" i="14"/>
  <c r="BB1451" i="14"/>
  <c r="BB1198" i="14"/>
  <c r="BB1415" i="14"/>
  <c r="BB1089" i="14"/>
  <c r="BB1125" i="14"/>
  <c r="BB941" i="14"/>
  <c r="BB905" i="14"/>
  <c r="BB869" i="14"/>
  <c r="BB833" i="14"/>
  <c r="BB1049" i="14"/>
  <c r="BB1013" i="14"/>
  <c r="BB977" i="14"/>
  <c r="BB688" i="14"/>
  <c r="BB398" i="14"/>
  <c r="BB652" i="14"/>
  <c r="BB362" i="14"/>
  <c r="BB616" i="14"/>
  <c r="BB326" i="14"/>
  <c r="BB580" i="14"/>
  <c r="BB290" i="14"/>
  <c r="BB470" i="14"/>
  <c r="BB797" i="14"/>
  <c r="BB542" i="14"/>
  <c r="BB506" i="14"/>
  <c r="BB725" i="14"/>
  <c r="BB434" i="14"/>
  <c r="BB761" i="14"/>
  <c r="BB215" i="14"/>
  <c r="BB251" i="14"/>
  <c r="BB179" i="14"/>
  <c r="BB107" i="14"/>
  <c r="BB143" i="14"/>
  <c r="BB71" i="14"/>
  <c r="AG8" i="14"/>
  <c r="BB35" i="14"/>
  <c r="BC652" i="14" l="1"/>
  <c r="BC398" i="14"/>
  <c r="BC251" i="14"/>
  <c r="BC1125" i="14"/>
  <c r="BC215" i="14"/>
  <c r="BC290" i="14"/>
  <c r="BC977" i="14"/>
  <c r="BC1089" i="14"/>
  <c r="BC1343" i="14"/>
  <c r="BC905" i="14"/>
  <c r="BC797" i="14"/>
  <c r="BC1487" i="14"/>
  <c r="BC1307" i="14"/>
  <c r="BC688" i="14"/>
  <c r="BC35" i="14"/>
  <c r="BC580" i="14"/>
  <c r="BC1415" i="14"/>
  <c r="BC1379" i="14"/>
  <c r="BC434" i="14"/>
  <c r="BC326" i="14"/>
  <c r="BC1049" i="14"/>
  <c r="BC1198" i="14"/>
  <c r="BC1161" i="14"/>
  <c r="BC542" i="14"/>
  <c r="BC1013" i="14"/>
  <c r="BC71" i="14"/>
  <c r="BC833" i="14"/>
  <c r="BC1271" i="14"/>
  <c r="BC179" i="14"/>
  <c r="BC941" i="14"/>
  <c r="BC470" i="14"/>
  <c r="BC761" i="14"/>
  <c r="BC725" i="14"/>
  <c r="BC616" i="14"/>
  <c r="BC1451" i="14"/>
  <c r="BC143" i="14"/>
  <c r="BC506" i="14"/>
  <c r="BC362" i="14"/>
  <c r="BC869" i="14"/>
  <c r="BC1234" i="14"/>
  <c r="BC107" i="14"/>
  <c r="BB1162" i="14"/>
  <c r="BB1488" i="14"/>
  <c r="BB1272" i="14"/>
  <c r="BB1235" i="14"/>
  <c r="BB1452" i="14"/>
  <c r="BB1199" i="14"/>
  <c r="BB1416" i="14"/>
  <c r="BB1380" i="14"/>
  <c r="BB1344" i="14"/>
  <c r="BB1308" i="14"/>
  <c r="BB1090" i="14"/>
  <c r="BB1126" i="14"/>
  <c r="BB1050" i="14"/>
  <c r="BB1014" i="14"/>
  <c r="BB978" i="14"/>
  <c r="BB942" i="14"/>
  <c r="BB906" i="14"/>
  <c r="BB870" i="14"/>
  <c r="BB834" i="14"/>
  <c r="BB798" i="14"/>
  <c r="BB543" i="14"/>
  <c r="BB617" i="14"/>
  <c r="BB507" i="14"/>
  <c r="BB762" i="14"/>
  <c r="BB471" i="14"/>
  <c r="BB726" i="14"/>
  <c r="BB435" i="14"/>
  <c r="BB689" i="14"/>
  <c r="BB399" i="14"/>
  <c r="BB327" i="14"/>
  <c r="BB653" i="14"/>
  <c r="BB363" i="14"/>
  <c r="BB581" i="14"/>
  <c r="BB291" i="14"/>
  <c r="BB252" i="14"/>
  <c r="BB216" i="14"/>
  <c r="BB180" i="14"/>
  <c r="BB144" i="14"/>
  <c r="BB108" i="14"/>
  <c r="BB72" i="14"/>
  <c r="AH8" i="14"/>
  <c r="BB36" i="14"/>
  <c r="BC1126" i="14" l="1"/>
  <c r="BC689" i="14"/>
  <c r="BC252" i="14"/>
  <c r="BC435" i="14"/>
  <c r="BC834" i="14"/>
  <c r="BC1090" i="14"/>
  <c r="BC1272" i="14"/>
  <c r="BC180" i="14"/>
  <c r="BC36" i="14"/>
  <c r="BC726" i="14"/>
  <c r="BC1308" i="14"/>
  <c r="BC291" i="14"/>
  <c r="BC870" i="14"/>
  <c r="BC1488" i="14"/>
  <c r="BC581" i="14"/>
  <c r="BC471" i="14"/>
  <c r="BC906" i="14"/>
  <c r="BC1344" i="14"/>
  <c r="BC1162" i="14"/>
  <c r="BC399" i="14"/>
  <c r="BC762" i="14"/>
  <c r="BC1380" i="14"/>
  <c r="BC1050" i="14"/>
  <c r="BC1452" i="14"/>
  <c r="BC216" i="14"/>
  <c r="BC798" i="14"/>
  <c r="BC1235" i="14"/>
  <c r="BC72" i="14"/>
  <c r="BC363" i="14"/>
  <c r="BC942" i="14"/>
  <c r="BC108" i="14"/>
  <c r="BC653" i="14"/>
  <c r="BC507" i="14"/>
  <c r="BC978" i="14"/>
  <c r="BC1416" i="14"/>
  <c r="BC543" i="14"/>
  <c r="BC144" i="14"/>
  <c r="BC327" i="14"/>
  <c r="BC617" i="14"/>
  <c r="BC1014" i="14"/>
  <c r="BC1199" i="14"/>
  <c r="BB1163" i="14"/>
  <c r="BB1381" i="14"/>
  <c r="BB1345" i="14"/>
  <c r="BB1309" i="14"/>
  <c r="BB1489" i="14"/>
  <c r="BB1273" i="14"/>
  <c r="BB1236" i="14"/>
  <c r="BB1453" i="14"/>
  <c r="BB1200" i="14"/>
  <c r="BB1417" i="14"/>
  <c r="BB1091" i="14"/>
  <c r="BB1127" i="14"/>
  <c r="BB943" i="14"/>
  <c r="BB907" i="14"/>
  <c r="BB871" i="14"/>
  <c r="BB835" i="14"/>
  <c r="BB1051" i="14"/>
  <c r="BB1015" i="14"/>
  <c r="BB979" i="14"/>
  <c r="BB690" i="14"/>
  <c r="BB400" i="14"/>
  <c r="BB654" i="14"/>
  <c r="BB364" i="14"/>
  <c r="BB618" i="14"/>
  <c r="BB328" i="14"/>
  <c r="BB472" i="14"/>
  <c r="BB582" i="14"/>
  <c r="BB292" i="14"/>
  <c r="BB763" i="14"/>
  <c r="BB799" i="14"/>
  <c r="BB544" i="14"/>
  <c r="BB508" i="14"/>
  <c r="BB727" i="14"/>
  <c r="BB436" i="14"/>
  <c r="BB253" i="14"/>
  <c r="BB217" i="14"/>
  <c r="BB181" i="14"/>
  <c r="BB145" i="14"/>
  <c r="BB109" i="14"/>
  <c r="BB73" i="14"/>
  <c r="AI8" i="14"/>
  <c r="BB37" i="14"/>
  <c r="BC907" i="14" l="1"/>
  <c r="BC400" i="14"/>
  <c r="BC690" i="14"/>
  <c r="BC145" i="14"/>
  <c r="BC654" i="14"/>
  <c r="BC217" i="14"/>
  <c r="BC253" i="14"/>
  <c r="BC582" i="14"/>
  <c r="BC979" i="14"/>
  <c r="BC1091" i="14"/>
  <c r="BC1345" i="14"/>
  <c r="BC181" i="14"/>
  <c r="BC1489" i="14"/>
  <c r="BC292" i="14"/>
  <c r="BC1309" i="14"/>
  <c r="BC436" i="14"/>
  <c r="BC1381" i="14"/>
  <c r="BC1127" i="14"/>
  <c r="BC727" i="14"/>
  <c r="BC328" i="14"/>
  <c r="BC1051" i="14"/>
  <c r="BC1200" i="14"/>
  <c r="BC1163" i="14"/>
  <c r="BC799" i="14"/>
  <c r="BC763" i="14"/>
  <c r="BC472" i="14"/>
  <c r="BC1417" i="14"/>
  <c r="BC508" i="14"/>
  <c r="BC1273" i="14"/>
  <c r="BC943" i="14"/>
  <c r="BC37" i="14"/>
  <c r="BC1015" i="14"/>
  <c r="BC73" i="14"/>
  <c r="BC618" i="14"/>
  <c r="BC835" i="14"/>
  <c r="BC1453" i="14"/>
  <c r="BC109" i="14"/>
  <c r="BC544" i="14"/>
  <c r="BC364" i="14"/>
  <c r="BC871" i="14"/>
  <c r="BC1236" i="14"/>
  <c r="BB1164" i="14"/>
  <c r="BB1490" i="14"/>
  <c r="BB1274" i="14"/>
  <c r="BB1237" i="14"/>
  <c r="BB1454" i="14"/>
  <c r="BB1201" i="14"/>
  <c r="BB1418" i="14"/>
  <c r="BB1382" i="14"/>
  <c r="BB1346" i="14"/>
  <c r="BB1310" i="14"/>
  <c r="BB1092" i="14"/>
  <c r="BB1128" i="14"/>
  <c r="BB1052" i="14"/>
  <c r="BB1016" i="14"/>
  <c r="BB980" i="14"/>
  <c r="BB944" i="14"/>
  <c r="BB908" i="14"/>
  <c r="BB872" i="14"/>
  <c r="BB836" i="14"/>
  <c r="BB800" i="14"/>
  <c r="BB545" i="14"/>
  <c r="BB509" i="14"/>
  <c r="BB764" i="14"/>
  <c r="BB473" i="14"/>
  <c r="BB728" i="14"/>
  <c r="BB437" i="14"/>
  <c r="BB691" i="14"/>
  <c r="BB401" i="14"/>
  <c r="BB655" i="14"/>
  <c r="BB365" i="14"/>
  <c r="BB619" i="14"/>
  <c r="BB329" i="14"/>
  <c r="BB583" i="14"/>
  <c r="BB293" i="14"/>
  <c r="BB254" i="14"/>
  <c r="BB218" i="14"/>
  <c r="BB182" i="14"/>
  <c r="BB146" i="14"/>
  <c r="BB110" i="14"/>
  <c r="BB74" i="14"/>
  <c r="AJ8" i="14"/>
  <c r="BB38" i="14"/>
  <c r="BC182" i="14" l="1"/>
  <c r="BC655" i="14"/>
  <c r="BC545" i="14"/>
  <c r="BC1052" i="14"/>
  <c r="BC1454" i="14"/>
  <c r="BC218" i="14"/>
  <c r="BC1237" i="14"/>
  <c r="BC254" i="14"/>
  <c r="BC691" i="14"/>
  <c r="BC836" i="14"/>
  <c r="BC1092" i="14"/>
  <c r="BC1274" i="14"/>
  <c r="BC401" i="14"/>
  <c r="BC872" i="14"/>
  <c r="BC583" i="14"/>
  <c r="BC728" i="14"/>
  <c r="BC908" i="14"/>
  <c r="BC1346" i="14"/>
  <c r="BC1164" i="14"/>
  <c r="BC437" i="14"/>
  <c r="BC1490" i="14"/>
  <c r="BC74" i="14"/>
  <c r="BC473" i="14"/>
  <c r="BC944" i="14"/>
  <c r="BC800" i="14"/>
  <c r="BC293" i="14"/>
  <c r="BC1310" i="14"/>
  <c r="BC329" i="14"/>
  <c r="BC1382" i="14"/>
  <c r="BC110" i="14"/>
  <c r="BC619" i="14"/>
  <c r="BC764" i="14"/>
  <c r="BC980" i="14"/>
  <c r="BC1418" i="14"/>
  <c r="BC1128" i="14"/>
  <c r="BC38" i="14"/>
  <c r="BC146" i="14"/>
  <c r="BC365" i="14"/>
  <c r="BC509" i="14"/>
  <c r="BC1016" i="14"/>
  <c r="BC1201" i="14"/>
  <c r="BB1165" i="14"/>
  <c r="BB1383" i="14"/>
  <c r="BB1347" i="14"/>
  <c r="BB1311" i="14"/>
  <c r="BB1491" i="14"/>
  <c r="BB1275" i="14"/>
  <c r="BB1238" i="14"/>
  <c r="BB1455" i="14"/>
  <c r="BB1202" i="14"/>
  <c r="BB1419" i="14"/>
  <c r="BB1093" i="14"/>
  <c r="BB1129" i="14"/>
  <c r="BB945" i="14"/>
  <c r="BB909" i="14"/>
  <c r="BB873" i="14"/>
  <c r="BB837" i="14"/>
  <c r="BB1053" i="14"/>
  <c r="BB1017" i="14"/>
  <c r="BB981" i="14"/>
  <c r="BB692" i="14"/>
  <c r="BB402" i="14"/>
  <c r="BB656" i="14"/>
  <c r="BB366" i="14"/>
  <c r="BB620" i="14"/>
  <c r="BB330" i="14"/>
  <c r="BB584" i="14"/>
  <c r="BB294" i="14"/>
  <c r="BB474" i="14"/>
  <c r="BB801" i="14"/>
  <c r="BB546" i="14"/>
  <c r="BB765" i="14"/>
  <c r="BB510" i="14"/>
  <c r="BB729" i="14"/>
  <c r="BB438" i="14"/>
  <c r="BB255" i="14"/>
  <c r="BB219" i="14"/>
  <c r="BB183" i="14"/>
  <c r="BB111" i="14"/>
  <c r="BB147" i="14"/>
  <c r="BB75" i="14"/>
  <c r="AK8" i="14"/>
  <c r="BB39" i="14"/>
  <c r="BC474" i="14" l="1"/>
  <c r="BC546" i="14"/>
  <c r="BC183" i="14"/>
  <c r="BC801" i="14"/>
  <c r="BC402" i="14"/>
  <c r="BC945" i="14"/>
  <c r="BC1491" i="14"/>
  <c r="BC255" i="14"/>
  <c r="BC294" i="14"/>
  <c r="BC981" i="14"/>
  <c r="BC1093" i="14"/>
  <c r="BC1347" i="14"/>
  <c r="BC1017" i="14"/>
  <c r="BC1383" i="14"/>
  <c r="BC39" i="14"/>
  <c r="BC1419" i="14"/>
  <c r="BC729" i="14"/>
  <c r="BC330" i="14"/>
  <c r="BC1053" i="14"/>
  <c r="BC1202" i="14"/>
  <c r="BC1165" i="14"/>
  <c r="BC692" i="14"/>
  <c r="BC584" i="14"/>
  <c r="BC510" i="14"/>
  <c r="BC837" i="14"/>
  <c r="BC1455" i="14"/>
  <c r="BC219" i="14"/>
  <c r="BC1311" i="14"/>
  <c r="BC438" i="14"/>
  <c r="BC75" i="14"/>
  <c r="BC620" i="14"/>
  <c r="BC147" i="14"/>
  <c r="BC765" i="14"/>
  <c r="BC366" i="14"/>
  <c r="BC873" i="14"/>
  <c r="BC1238" i="14"/>
  <c r="BC1129" i="14"/>
  <c r="BC111" i="14"/>
  <c r="BC656" i="14"/>
  <c r="BC909" i="14"/>
  <c r="BC1275" i="14"/>
  <c r="BB1166" i="14"/>
  <c r="BB1492" i="14"/>
  <c r="BB1276" i="14"/>
  <c r="BB1239" i="14"/>
  <c r="BB1456" i="14"/>
  <c r="BB1203" i="14"/>
  <c r="BB1420" i="14"/>
  <c r="BB1384" i="14"/>
  <c r="BB1348" i="14"/>
  <c r="BB1312" i="14"/>
  <c r="BB1094" i="14"/>
  <c r="BB1130" i="14"/>
  <c r="BB1054" i="14"/>
  <c r="BB1018" i="14"/>
  <c r="BB982" i="14"/>
  <c r="BB946" i="14"/>
  <c r="BB910" i="14"/>
  <c r="BB874" i="14"/>
  <c r="BB838" i="14"/>
  <c r="BB802" i="14"/>
  <c r="BB547" i="14"/>
  <c r="BB621" i="14"/>
  <c r="BB511" i="14"/>
  <c r="BB766" i="14"/>
  <c r="BB475" i="14"/>
  <c r="BB730" i="14"/>
  <c r="BB439" i="14"/>
  <c r="BB693" i="14"/>
  <c r="BB403" i="14"/>
  <c r="BB331" i="14"/>
  <c r="BB657" i="14"/>
  <c r="BB367" i="14"/>
  <c r="BB585" i="14"/>
  <c r="BB295" i="14"/>
  <c r="BB256" i="14"/>
  <c r="BB220" i="14"/>
  <c r="BB184" i="14"/>
  <c r="BB148" i="14"/>
  <c r="BB112" i="14"/>
  <c r="BB76" i="14"/>
  <c r="AL8" i="14"/>
  <c r="BB40" i="14"/>
  <c r="BC256" i="14" l="1"/>
  <c r="BC838" i="14"/>
  <c r="BC1276" i="14"/>
  <c r="BC184" i="14"/>
  <c r="BC403" i="14"/>
  <c r="BC547" i="14"/>
  <c r="BC1054" i="14"/>
  <c r="BC1456" i="14"/>
  <c r="BC220" i="14"/>
  <c r="BC439" i="14"/>
  <c r="BC730" i="14"/>
  <c r="BC1130" i="14"/>
  <c r="BC1094" i="14"/>
  <c r="BC874" i="14"/>
  <c r="BC585" i="14"/>
  <c r="BC475" i="14"/>
  <c r="BC910" i="14"/>
  <c r="BC1348" i="14"/>
  <c r="BC1166" i="14"/>
  <c r="BC295" i="14"/>
  <c r="BC1492" i="14"/>
  <c r="BC76" i="14"/>
  <c r="BC766" i="14"/>
  <c r="BC693" i="14"/>
  <c r="BC802" i="14"/>
  <c r="BC1239" i="14"/>
  <c r="BC40" i="14"/>
  <c r="BC1312" i="14"/>
  <c r="BC367" i="14"/>
  <c r="BC946" i="14"/>
  <c r="BC1384" i="14"/>
  <c r="BC112" i="14"/>
  <c r="BC657" i="14"/>
  <c r="BC511" i="14"/>
  <c r="BC982" i="14"/>
  <c r="BC1420" i="14"/>
  <c r="BC148" i="14"/>
  <c r="BC331" i="14"/>
  <c r="BC621" i="14"/>
  <c r="BC1018" i="14"/>
  <c r="BC1203" i="14"/>
  <c r="BB1167" i="14"/>
  <c r="BB1385" i="14"/>
  <c r="BB1349" i="14"/>
  <c r="BB1313" i="14"/>
  <c r="BB1493" i="14"/>
  <c r="BB1277" i="14"/>
  <c r="BB1240" i="14"/>
  <c r="BB1457" i="14"/>
  <c r="BB1204" i="14"/>
  <c r="BB1421" i="14"/>
  <c r="BB1095" i="14"/>
  <c r="BB1131" i="14"/>
  <c r="BB947" i="14"/>
  <c r="BB911" i="14"/>
  <c r="BB875" i="14"/>
  <c r="BB839" i="14"/>
  <c r="BB1055" i="14"/>
  <c r="BB1019" i="14"/>
  <c r="BB983" i="14"/>
  <c r="BB694" i="14"/>
  <c r="BB404" i="14"/>
  <c r="BB658" i="14"/>
  <c r="BB368" i="14"/>
  <c r="BB767" i="14"/>
  <c r="BB476" i="14"/>
  <c r="BB622" i="14"/>
  <c r="BB332" i="14"/>
  <c r="BB586" i="14"/>
  <c r="BB296" i="14"/>
  <c r="BB803" i="14"/>
  <c r="BB548" i="14"/>
  <c r="BB512" i="14"/>
  <c r="BB731" i="14"/>
  <c r="BB440" i="14"/>
  <c r="BB257" i="14"/>
  <c r="BB221" i="14"/>
  <c r="BB185" i="14"/>
  <c r="BB149" i="14"/>
  <c r="BB77" i="14"/>
  <c r="BB113" i="14"/>
  <c r="AM8" i="14"/>
  <c r="BB41" i="14"/>
  <c r="BC694" i="14" l="1"/>
  <c r="BC185" i="14"/>
  <c r="BC296" i="14"/>
  <c r="BC404" i="14"/>
  <c r="BC947" i="14"/>
  <c r="BC1493" i="14"/>
  <c r="BC1131" i="14"/>
  <c r="BC257" i="14"/>
  <c r="BC332" i="14"/>
  <c r="BC983" i="14"/>
  <c r="BC1095" i="14"/>
  <c r="BC1349" i="14"/>
  <c r="BC586" i="14"/>
  <c r="BC440" i="14"/>
  <c r="BC1385" i="14"/>
  <c r="BC1019" i="14"/>
  <c r="BC731" i="14"/>
  <c r="BC476" i="14"/>
  <c r="BC1055" i="14"/>
  <c r="BC1204" i="14"/>
  <c r="BC1167" i="14"/>
  <c r="BC622" i="14"/>
  <c r="BC113" i="14"/>
  <c r="BC839" i="14"/>
  <c r="BC221" i="14"/>
  <c r="BC512" i="14"/>
  <c r="BC767" i="14"/>
  <c r="BC1457" i="14"/>
  <c r="BC77" i="14"/>
  <c r="BC548" i="14"/>
  <c r="BC368" i="14"/>
  <c r="BC875" i="14"/>
  <c r="BC1240" i="14"/>
  <c r="BC1313" i="14"/>
  <c r="BC41" i="14"/>
  <c r="BC1421" i="14"/>
  <c r="BC149" i="14"/>
  <c r="BC803" i="14"/>
  <c r="BC658" i="14"/>
  <c r="BC911" i="14"/>
  <c r="BC1277" i="14"/>
  <c r="BB1168" i="14"/>
  <c r="BB1494" i="14"/>
  <c r="BB1278" i="14"/>
  <c r="BB1241" i="14"/>
  <c r="BB1458" i="14"/>
  <c r="BB1205" i="14"/>
  <c r="BB1422" i="14"/>
  <c r="BB1386" i="14"/>
  <c r="BB1350" i="14"/>
  <c r="BB1314" i="14"/>
  <c r="BB1096" i="14"/>
  <c r="BB1132" i="14"/>
  <c r="BB1056" i="14"/>
  <c r="BB1020" i="14"/>
  <c r="BB984" i="14"/>
  <c r="BB948" i="14"/>
  <c r="BB912" i="14"/>
  <c r="BB876" i="14"/>
  <c r="BB840" i="14"/>
  <c r="BB804" i="14"/>
  <c r="BB549" i="14"/>
  <c r="BB513" i="14"/>
  <c r="BB768" i="14"/>
  <c r="BB477" i="14"/>
  <c r="BB732" i="14"/>
  <c r="BB441" i="14"/>
  <c r="BB695" i="14"/>
  <c r="BB405" i="14"/>
  <c r="BB333" i="14"/>
  <c r="BB659" i="14"/>
  <c r="BB369" i="14"/>
  <c r="BB623" i="14"/>
  <c r="BB587" i="14"/>
  <c r="BB297" i="14"/>
  <c r="BB258" i="14"/>
  <c r="BB222" i="14"/>
  <c r="BB186" i="14"/>
  <c r="BB150" i="14"/>
  <c r="BB114" i="14"/>
  <c r="BB78" i="14"/>
  <c r="AN8" i="14"/>
  <c r="BB42" i="14"/>
  <c r="BC333" i="14" l="1"/>
  <c r="BC1132" i="14"/>
  <c r="BC513" i="14"/>
  <c r="BC186" i="14"/>
  <c r="BC549" i="14"/>
  <c r="BC1458" i="14"/>
  <c r="BC405" i="14"/>
  <c r="BC258" i="14"/>
  <c r="BC695" i="14"/>
  <c r="BC840" i="14"/>
  <c r="BC1096" i="14"/>
  <c r="BC1278" i="14"/>
  <c r="BC441" i="14"/>
  <c r="BC297" i="14"/>
  <c r="BC876" i="14"/>
  <c r="BC1494" i="14"/>
  <c r="BC587" i="14"/>
  <c r="BC732" i="14"/>
  <c r="BC912" i="14"/>
  <c r="BC1350" i="14"/>
  <c r="BC1168" i="14"/>
  <c r="BC659" i="14"/>
  <c r="BC42" i="14"/>
  <c r="BC1314" i="14"/>
  <c r="BC1056" i="14"/>
  <c r="BC222" i="14"/>
  <c r="BC804" i="14"/>
  <c r="BC1241" i="14"/>
  <c r="BC78" i="14"/>
  <c r="BC623" i="14"/>
  <c r="BC477" i="14"/>
  <c r="BC948" i="14"/>
  <c r="BC1386" i="14"/>
  <c r="BC114" i="14"/>
  <c r="BC369" i="14"/>
  <c r="BC768" i="14"/>
  <c r="BC984" i="14"/>
  <c r="BC1422" i="14"/>
  <c r="BC150" i="14"/>
  <c r="BC1020" i="14"/>
  <c r="BC1205" i="14"/>
  <c r="BB1169" i="14"/>
  <c r="BB1387" i="14"/>
  <c r="BB1351" i="14"/>
  <c r="BB1315" i="14"/>
  <c r="BB1495" i="14"/>
  <c r="BB1279" i="14"/>
  <c r="BB1242" i="14"/>
  <c r="BB1459" i="14"/>
  <c r="BB1206" i="14"/>
  <c r="BB1423" i="14"/>
  <c r="BB1097" i="14"/>
  <c r="BB1133" i="14"/>
  <c r="BB949" i="14"/>
  <c r="BB913" i="14"/>
  <c r="BB877" i="14"/>
  <c r="BB841" i="14"/>
  <c r="BB1057" i="14"/>
  <c r="BB1021" i="14"/>
  <c r="BB985" i="14"/>
  <c r="BB696" i="14"/>
  <c r="BB406" i="14"/>
  <c r="BB660" i="14"/>
  <c r="BB370" i="14"/>
  <c r="BB624" i="14"/>
  <c r="BB334" i="14"/>
  <c r="BB769" i="14"/>
  <c r="BB478" i="14"/>
  <c r="BB588" i="14"/>
  <c r="BB298" i="14"/>
  <c r="BB805" i="14"/>
  <c r="BB550" i="14"/>
  <c r="BB514" i="14"/>
  <c r="BB733" i="14"/>
  <c r="BB442" i="14"/>
  <c r="BB259" i="14"/>
  <c r="BB223" i="14"/>
  <c r="BB187" i="14"/>
  <c r="BB43" i="14"/>
  <c r="BB115" i="14"/>
  <c r="BB151" i="14"/>
  <c r="BB79" i="14"/>
  <c r="BC298" i="14" l="1"/>
  <c r="BC696" i="14"/>
  <c r="BC259" i="14"/>
  <c r="BC478" i="14"/>
  <c r="BC985" i="14"/>
  <c r="BC1097" i="14"/>
  <c r="BC1351" i="14"/>
  <c r="BC949" i="14"/>
  <c r="BC223" i="14"/>
  <c r="BC1133" i="14"/>
  <c r="BC1387" i="14"/>
  <c r="BC588" i="14"/>
  <c r="BC1315" i="14"/>
  <c r="BC769" i="14"/>
  <c r="BC79" i="14"/>
  <c r="BC733" i="14"/>
  <c r="BC334" i="14"/>
  <c r="BC1057" i="14"/>
  <c r="BC1206" i="14"/>
  <c r="BC1169" i="14"/>
  <c r="BC442" i="14"/>
  <c r="BC1021" i="14"/>
  <c r="BC514" i="14"/>
  <c r="BC841" i="14"/>
  <c r="BC1459" i="14"/>
  <c r="BC187" i="14"/>
  <c r="BC406" i="14"/>
  <c r="BC1495" i="14"/>
  <c r="BC1423" i="14"/>
  <c r="BC151" i="14"/>
  <c r="BC624" i="14"/>
  <c r="BC115" i="14"/>
  <c r="BC550" i="14"/>
  <c r="BC370" i="14"/>
  <c r="BC877" i="14"/>
  <c r="BC1242" i="14"/>
  <c r="BC43" i="14"/>
  <c r="BC805" i="14"/>
  <c r="BC660" i="14"/>
  <c r="BC913" i="14"/>
  <c r="BC1279" i="14"/>
</calcChain>
</file>

<file path=xl/comments1.xml><?xml version="1.0" encoding="utf-8"?>
<comments xmlns="http://schemas.openxmlformats.org/spreadsheetml/2006/main">
  <authors>
    <author>Dmeyer</author>
  </authors>
  <commentList>
    <comment ref="S30" authorId="0" shapeId="0">
      <text>
        <r>
          <rPr>
            <b/>
            <sz val="9"/>
            <color indexed="81"/>
            <rFont val="Tahoma"/>
            <family val="2"/>
          </rPr>
          <t>Dmeyer:</t>
        </r>
        <r>
          <rPr>
            <sz val="9"/>
            <color indexed="81"/>
            <rFont val="Tahoma"/>
            <family val="2"/>
          </rPr>
          <t xml:space="preserve">
hidden rows</t>
        </r>
      </text>
    </comment>
    <comment ref="S36" authorId="0" shapeId="0">
      <text>
        <r>
          <rPr>
            <b/>
            <sz val="9"/>
            <color indexed="81"/>
            <rFont val="Tahoma"/>
            <family val="2"/>
          </rPr>
          <t>Dmeyer:</t>
        </r>
        <r>
          <rPr>
            <sz val="9"/>
            <color indexed="81"/>
            <rFont val="Tahoma"/>
            <family val="2"/>
          </rPr>
          <t xml:space="preserve">
hidden rows</t>
        </r>
      </text>
    </comment>
    <comment ref="S42" authorId="0" shapeId="0">
      <text>
        <r>
          <rPr>
            <b/>
            <sz val="9"/>
            <color indexed="81"/>
            <rFont val="Tahoma"/>
            <family val="2"/>
          </rPr>
          <t>Dmeyer:</t>
        </r>
        <r>
          <rPr>
            <sz val="9"/>
            <color indexed="81"/>
            <rFont val="Tahoma"/>
            <family val="2"/>
          </rPr>
          <t xml:space="preserve">
hidden rows</t>
        </r>
      </text>
    </comment>
    <comment ref="S48" authorId="0" shapeId="0">
      <text>
        <r>
          <rPr>
            <b/>
            <sz val="9"/>
            <color indexed="81"/>
            <rFont val="Tahoma"/>
            <family val="2"/>
          </rPr>
          <t>Dmeyer:</t>
        </r>
        <r>
          <rPr>
            <sz val="9"/>
            <color indexed="81"/>
            <rFont val="Tahoma"/>
            <family val="2"/>
          </rPr>
          <t xml:space="preserve">
hidden rows</t>
        </r>
      </text>
    </comment>
    <comment ref="S54" authorId="0" shapeId="0">
      <text>
        <r>
          <rPr>
            <b/>
            <sz val="9"/>
            <color indexed="81"/>
            <rFont val="Tahoma"/>
            <family val="2"/>
          </rPr>
          <t>Dmeyer:</t>
        </r>
        <r>
          <rPr>
            <sz val="9"/>
            <color indexed="81"/>
            <rFont val="Tahoma"/>
            <family val="2"/>
          </rPr>
          <t xml:space="preserve">
hidden rows</t>
        </r>
      </text>
    </comment>
    <comment ref="S60" authorId="0" shapeId="0">
      <text>
        <r>
          <rPr>
            <b/>
            <sz val="9"/>
            <color indexed="81"/>
            <rFont val="Tahoma"/>
            <family val="2"/>
          </rPr>
          <t>Dmeyer:</t>
        </r>
        <r>
          <rPr>
            <sz val="9"/>
            <color indexed="81"/>
            <rFont val="Tahoma"/>
            <family val="2"/>
          </rPr>
          <t xml:space="preserve">
hidden rows</t>
        </r>
      </text>
    </comment>
    <comment ref="S66" authorId="0" shapeId="0">
      <text>
        <r>
          <rPr>
            <b/>
            <sz val="9"/>
            <color indexed="81"/>
            <rFont val="Tahoma"/>
            <family val="2"/>
          </rPr>
          <t>Dmeyer:</t>
        </r>
        <r>
          <rPr>
            <sz val="9"/>
            <color indexed="81"/>
            <rFont val="Tahoma"/>
            <family val="2"/>
          </rPr>
          <t xml:space="preserve">
hidden rows</t>
        </r>
      </text>
    </comment>
    <comment ref="S72" authorId="0" shapeId="0">
      <text>
        <r>
          <rPr>
            <b/>
            <sz val="9"/>
            <color indexed="81"/>
            <rFont val="Tahoma"/>
            <family val="2"/>
          </rPr>
          <t>Dmeyer:</t>
        </r>
        <r>
          <rPr>
            <sz val="9"/>
            <color indexed="81"/>
            <rFont val="Tahoma"/>
            <family val="2"/>
          </rPr>
          <t xml:space="preserve">
hidden rows</t>
        </r>
      </text>
    </comment>
    <comment ref="S78" authorId="0" shapeId="0">
      <text>
        <r>
          <rPr>
            <b/>
            <sz val="9"/>
            <color indexed="81"/>
            <rFont val="Tahoma"/>
            <family val="2"/>
          </rPr>
          <t>Dmeyer:</t>
        </r>
        <r>
          <rPr>
            <sz val="9"/>
            <color indexed="81"/>
            <rFont val="Tahoma"/>
            <family val="2"/>
          </rPr>
          <t xml:space="preserve">
hidden rows</t>
        </r>
      </text>
    </comment>
    <comment ref="S84" authorId="0" shapeId="0">
      <text>
        <r>
          <rPr>
            <b/>
            <sz val="9"/>
            <color indexed="81"/>
            <rFont val="Tahoma"/>
            <family val="2"/>
          </rPr>
          <t>Dmeyer:</t>
        </r>
        <r>
          <rPr>
            <sz val="9"/>
            <color indexed="81"/>
            <rFont val="Tahoma"/>
            <family val="2"/>
          </rPr>
          <t xml:space="preserve">
hidden rows</t>
        </r>
      </text>
    </comment>
  </commentList>
</comments>
</file>

<file path=xl/comments2.xml><?xml version="1.0" encoding="utf-8"?>
<comments xmlns="http://schemas.openxmlformats.org/spreadsheetml/2006/main">
  <authors>
    <author>Dmeyer</author>
  </authors>
  <commentList>
    <comment ref="O4" authorId="0" shapeId="0">
      <text>
        <r>
          <rPr>
            <b/>
            <sz val="9"/>
            <color indexed="81"/>
            <rFont val="Tahoma"/>
            <family val="2"/>
          </rPr>
          <t>Dmeyer:</t>
        </r>
        <r>
          <rPr>
            <sz val="9"/>
            <color indexed="81"/>
            <rFont val="Tahoma"/>
            <family val="2"/>
          </rPr>
          <t xml:space="preserve">
hidden rows exist below rows with yellow "y"'s</t>
        </r>
      </text>
    </comment>
    <comment ref="O43" authorId="0" shapeId="0">
      <text>
        <r>
          <rPr>
            <b/>
            <sz val="9"/>
            <color indexed="81"/>
            <rFont val="Tahoma"/>
            <family val="2"/>
          </rPr>
          <t>Dmeyer:</t>
        </r>
        <r>
          <rPr>
            <sz val="9"/>
            <color indexed="81"/>
            <rFont val="Tahoma"/>
            <family val="2"/>
          </rPr>
          <t xml:space="preserve">
hidden rows</t>
        </r>
      </text>
    </comment>
    <comment ref="O44" authorId="0" shapeId="0">
      <text>
        <r>
          <rPr>
            <b/>
            <sz val="9"/>
            <color indexed="81"/>
            <rFont val="Tahoma"/>
            <family val="2"/>
          </rPr>
          <t>Dmeyer:</t>
        </r>
        <r>
          <rPr>
            <sz val="9"/>
            <color indexed="81"/>
            <rFont val="Tahoma"/>
            <family val="2"/>
          </rPr>
          <t xml:space="preserve">
hidden rows</t>
        </r>
      </text>
    </comment>
    <comment ref="O45" authorId="0" shapeId="0">
      <text>
        <r>
          <rPr>
            <b/>
            <sz val="9"/>
            <color indexed="81"/>
            <rFont val="Tahoma"/>
            <family val="2"/>
          </rPr>
          <t>Dmeyer:</t>
        </r>
        <r>
          <rPr>
            <sz val="9"/>
            <color indexed="81"/>
            <rFont val="Tahoma"/>
            <family val="2"/>
          </rPr>
          <t xml:space="preserve">
hidden rows</t>
        </r>
      </text>
    </comment>
    <comment ref="O46" authorId="0" shapeId="0">
      <text>
        <r>
          <rPr>
            <b/>
            <sz val="9"/>
            <color indexed="81"/>
            <rFont val="Tahoma"/>
            <family val="2"/>
          </rPr>
          <t>Dmeyer:</t>
        </r>
        <r>
          <rPr>
            <sz val="9"/>
            <color indexed="81"/>
            <rFont val="Tahoma"/>
            <family val="2"/>
          </rPr>
          <t xml:space="preserve">
hidden rows</t>
        </r>
      </text>
    </comment>
    <comment ref="O47" authorId="0" shapeId="0">
      <text>
        <r>
          <rPr>
            <b/>
            <sz val="9"/>
            <color indexed="81"/>
            <rFont val="Tahoma"/>
            <family val="2"/>
          </rPr>
          <t>Dmeyer:</t>
        </r>
        <r>
          <rPr>
            <sz val="9"/>
            <color indexed="81"/>
            <rFont val="Tahoma"/>
            <family val="2"/>
          </rPr>
          <t xml:space="preserve">
hidden rows</t>
        </r>
      </text>
    </comment>
    <comment ref="O48" authorId="0" shapeId="0">
      <text>
        <r>
          <rPr>
            <b/>
            <sz val="9"/>
            <color indexed="81"/>
            <rFont val="Tahoma"/>
            <family val="2"/>
          </rPr>
          <t>Dmeyer:</t>
        </r>
        <r>
          <rPr>
            <sz val="9"/>
            <color indexed="81"/>
            <rFont val="Tahoma"/>
            <family val="2"/>
          </rPr>
          <t xml:space="preserve">
hidden rows</t>
        </r>
      </text>
    </comment>
    <comment ref="O50" authorId="0" shapeId="0">
      <text>
        <r>
          <rPr>
            <b/>
            <sz val="9"/>
            <color indexed="81"/>
            <rFont val="Tahoma"/>
            <family val="2"/>
          </rPr>
          <t>Dmeyer:</t>
        </r>
        <r>
          <rPr>
            <sz val="9"/>
            <color indexed="81"/>
            <rFont val="Tahoma"/>
            <family val="2"/>
          </rPr>
          <t xml:space="preserve">
hidden rows</t>
        </r>
      </text>
    </comment>
    <comment ref="O51" authorId="0" shapeId="0">
      <text>
        <r>
          <rPr>
            <b/>
            <sz val="9"/>
            <color indexed="81"/>
            <rFont val="Tahoma"/>
            <family val="2"/>
          </rPr>
          <t>Dmeyer:</t>
        </r>
        <r>
          <rPr>
            <sz val="9"/>
            <color indexed="81"/>
            <rFont val="Tahoma"/>
            <family val="2"/>
          </rPr>
          <t xml:space="preserve">
hidden rows</t>
        </r>
      </text>
    </comment>
    <comment ref="O52" authorId="0" shapeId="0">
      <text>
        <r>
          <rPr>
            <b/>
            <sz val="9"/>
            <color indexed="81"/>
            <rFont val="Tahoma"/>
            <family val="2"/>
          </rPr>
          <t>Dmeyer:</t>
        </r>
        <r>
          <rPr>
            <sz val="9"/>
            <color indexed="81"/>
            <rFont val="Tahoma"/>
            <family val="2"/>
          </rPr>
          <t xml:space="preserve">
hidden rows</t>
        </r>
      </text>
    </comment>
    <comment ref="O53" authorId="0" shapeId="0">
      <text>
        <r>
          <rPr>
            <b/>
            <sz val="9"/>
            <color indexed="81"/>
            <rFont val="Tahoma"/>
            <family val="2"/>
          </rPr>
          <t>Dmeyer:</t>
        </r>
        <r>
          <rPr>
            <sz val="9"/>
            <color indexed="81"/>
            <rFont val="Tahoma"/>
            <family val="2"/>
          </rPr>
          <t xml:space="preserve">
hidden rows</t>
        </r>
      </text>
    </comment>
    <comment ref="O54" authorId="0" shapeId="0">
      <text>
        <r>
          <rPr>
            <b/>
            <sz val="9"/>
            <color indexed="81"/>
            <rFont val="Tahoma"/>
            <family val="2"/>
          </rPr>
          <t>Dmeyer:</t>
        </r>
        <r>
          <rPr>
            <sz val="9"/>
            <color indexed="81"/>
            <rFont val="Tahoma"/>
            <family val="2"/>
          </rPr>
          <t xml:space="preserve">
hidden rows</t>
        </r>
      </text>
    </comment>
    <comment ref="O55" authorId="0" shapeId="0">
      <text>
        <r>
          <rPr>
            <b/>
            <sz val="9"/>
            <color indexed="81"/>
            <rFont val="Tahoma"/>
            <family val="2"/>
          </rPr>
          <t>Dmeyer:</t>
        </r>
        <r>
          <rPr>
            <sz val="9"/>
            <color indexed="81"/>
            <rFont val="Tahoma"/>
            <family val="2"/>
          </rPr>
          <t xml:space="preserve">
hidden rows</t>
        </r>
      </text>
    </comment>
    <comment ref="O57" authorId="0" shapeId="0">
      <text>
        <r>
          <rPr>
            <b/>
            <sz val="9"/>
            <color indexed="81"/>
            <rFont val="Tahoma"/>
            <family val="2"/>
          </rPr>
          <t>Dmeyer:</t>
        </r>
        <r>
          <rPr>
            <sz val="9"/>
            <color indexed="81"/>
            <rFont val="Tahoma"/>
            <family val="2"/>
          </rPr>
          <t xml:space="preserve">
hidden rows</t>
        </r>
      </text>
    </comment>
    <comment ref="O58" authorId="0" shapeId="0">
      <text>
        <r>
          <rPr>
            <b/>
            <sz val="9"/>
            <color indexed="81"/>
            <rFont val="Tahoma"/>
            <family val="2"/>
          </rPr>
          <t>Dmeyer:</t>
        </r>
        <r>
          <rPr>
            <sz val="9"/>
            <color indexed="81"/>
            <rFont val="Tahoma"/>
            <family val="2"/>
          </rPr>
          <t xml:space="preserve">
hidden rows</t>
        </r>
      </text>
    </comment>
    <comment ref="O59" authorId="0" shapeId="0">
      <text>
        <r>
          <rPr>
            <b/>
            <sz val="9"/>
            <color indexed="81"/>
            <rFont val="Tahoma"/>
            <family val="2"/>
          </rPr>
          <t>Dmeyer:</t>
        </r>
        <r>
          <rPr>
            <sz val="9"/>
            <color indexed="81"/>
            <rFont val="Tahoma"/>
            <family val="2"/>
          </rPr>
          <t xml:space="preserve">
hidden rows</t>
        </r>
      </text>
    </comment>
    <comment ref="O60" authorId="0" shapeId="0">
      <text>
        <r>
          <rPr>
            <b/>
            <sz val="9"/>
            <color indexed="81"/>
            <rFont val="Tahoma"/>
            <family val="2"/>
          </rPr>
          <t>Dmeyer:</t>
        </r>
        <r>
          <rPr>
            <sz val="9"/>
            <color indexed="81"/>
            <rFont val="Tahoma"/>
            <family val="2"/>
          </rPr>
          <t xml:space="preserve">
hidden rows</t>
        </r>
      </text>
    </comment>
    <comment ref="O61" authorId="0" shapeId="0">
      <text>
        <r>
          <rPr>
            <b/>
            <sz val="9"/>
            <color indexed="81"/>
            <rFont val="Tahoma"/>
            <family val="2"/>
          </rPr>
          <t>Dmeyer:</t>
        </r>
        <r>
          <rPr>
            <sz val="9"/>
            <color indexed="81"/>
            <rFont val="Tahoma"/>
            <family val="2"/>
          </rPr>
          <t xml:space="preserve">
hidden rows</t>
        </r>
      </text>
    </comment>
    <comment ref="O62" authorId="0" shapeId="0">
      <text>
        <r>
          <rPr>
            <b/>
            <sz val="9"/>
            <color indexed="81"/>
            <rFont val="Tahoma"/>
            <family val="2"/>
          </rPr>
          <t>Dmeyer:</t>
        </r>
        <r>
          <rPr>
            <sz val="9"/>
            <color indexed="81"/>
            <rFont val="Tahoma"/>
            <family val="2"/>
          </rPr>
          <t xml:space="preserve">
hidden rows</t>
        </r>
      </text>
    </comment>
    <comment ref="O68" authorId="0" shapeId="0">
      <text>
        <r>
          <rPr>
            <b/>
            <sz val="9"/>
            <color indexed="81"/>
            <rFont val="Tahoma"/>
            <family val="2"/>
          </rPr>
          <t>Dmeyer:</t>
        </r>
        <r>
          <rPr>
            <sz val="9"/>
            <color indexed="81"/>
            <rFont val="Tahoma"/>
            <family val="2"/>
          </rPr>
          <t xml:space="preserve">
hidden rows</t>
        </r>
      </text>
    </comment>
    <comment ref="O69" authorId="0" shapeId="0">
      <text>
        <r>
          <rPr>
            <b/>
            <sz val="9"/>
            <color indexed="81"/>
            <rFont val="Tahoma"/>
            <family val="2"/>
          </rPr>
          <t>Dmeyer:</t>
        </r>
        <r>
          <rPr>
            <sz val="9"/>
            <color indexed="81"/>
            <rFont val="Tahoma"/>
            <family val="2"/>
          </rPr>
          <t xml:space="preserve">
hidden rows</t>
        </r>
      </text>
    </comment>
    <comment ref="O70" authorId="0" shapeId="0">
      <text>
        <r>
          <rPr>
            <b/>
            <sz val="9"/>
            <color indexed="81"/>
            <rFont val="Tahoma"/>
            <family val="2"/>
          </rPr>
          <t>Dmeyer:</t>
        </r>
        <r>
          <rPr>
            <sz val="9"/>
            <color indexed="81"/>
            <rFont val="Tahoma"/>
            <family val="2"/>
          </rPr>
          <t xml:space="preserve">
hidden rows</t>
        </r>
      </text>
    </comment>
    <comment ref="O71" authorId="0" shapeId="0">
      <text>
        <r>
          <rPr>
            <b/>
            <sz val="9"/>
            <color indexed="81"/>
            <rFont val="Tahoma"/>
            <family val="2"/>
          </rPr>
          <t>Dmeyer:</t>
        </r>
        <r>
          <rPr>
            <sz val="9"/>
            <color indexed="81"/>
            <rFont val="Tahoma"/>
            <family val="2"/>
          </rPr>
          <t xml:space="preserve">
hidden rows</t>
        </r>
      </text>
    </comment>
    <comment ref="O72" authorId="0" shapeId="0">
      <text>
        <r>
          <rPr>
            <b/>
            <sz val="9"/>
            <color indexed="81"/>
            <rFont val="Tahoma"/>
            <family val="2"/>
          </rPr>
          <t>Dmeyer:</t>
        </r>
        <r>
          <rPr>
            <sz val="9"/>
            <color indexed="81"/>
            <rFont val="Tahoma"/>
            <family val="2"/>
          </rPr>
          <t xml:space="preserve">
hidden rows</t>
        </r>
      </text>
    </comment>
    <comment ref="O73" authorId="0" shapeId="0">
      <text>
        <r>
          <rPr>
            <b/>
            <sz val="9"/>
            <color indexed="81"/>
            <rFont val="Tahoma"/>
            <family val="2"/>
          </rPr>
          <t>Dmeyer:</t>
        </r>
        <r>
          <rPr>
            <sz val="9"/>
            <color indexed="81"/>
            <rFont val="Tahoma"/>
            <family val="2"/>
          </rPr>
          <t xml:space="preserve">
hidden rows</t>
        </r>
      </text>
    </comment>
  </commentList>
</comments>
</file>

<file path=xl/comments3.xml><?xml version="1.0" encoding="utf-8"?>
<comments xmlns="http://schemas.openxmlformats.org/spreadsheetml/2006/main">
  <authors>
    <author>Dmeyer</author>
  </authors>
  <commentList>
    <comment ref="M30" authorId="0" shapeId="0">
      <text>
        <r>
          <rPr>
            <b/>
            <sz val="9"/>
            <color indexed="81"/>
            <rFont val="Tahoma"/>
            <family val="2"/>
          </rPr>
          <t>Dmeyer:</t>
        </r>
        <r>
          <rPr>
            <sz val="9"/>
            <color indexed="81"/>
            <rFont val="Tahoma"/>
            <family val="2"/>
          </rPr>
          <t xml:space="preserve">
hidden rows in section</t>
        </r>
      </text>
    </comment>
    <comment ref="M35" authorId="0" shapeId="0">
      <text>
        <r>
          <rPr>
            <b/>
            <sz val="9"/>
            <color indexed="81"/>
            <rFont val="Tahoma"/>
            <family val="2"/>
          </rPr>
          <t>Dmeyer:</t>
        </r>
        <r>
          <rPr>
            <sz val="9"/>
            <color indexed="81"/>
            <rFont val="Tahoma"/>
            <family val="2"/>
          </rPr>
          <t xml:space="preserve">
hidden rows in section</t>
        </r>
      </text>
    </comment>
    <comment ref="M40" authorId="0" shapeId="0">
      <text>
        <r>
          <rPr>
            <b/>
            <sz val="9"/>
            <color indexed="81"/>
            <rFont val="Tahoma"/>
            <family val="2"/>
          </rPr>
          <t>Dmeyer:</t>
        </r>
        <r>
          <rPr>
            <sz val="9"/>
            <color indexed="81"/>
            <rFont val="Tahoma"/>
            <family val="2"/>
          </rPr>
          <t xml:space="preserve">
hidden rows in section</t>
        </r>
      </text>
    </comment>
    <comment ref="M45" authorId="0" shapeId="0">
      <text>
        <r>
          <rPr>
            <b/>
            <sz val="9"/>
            <color indexed="81"/>
            <rFont val="Tahoma"/>
            <family val="2"/>
          </rPr>
          <t>Dmeyer:</t>
        </r>
        <r>
          <rPr>
            <sz val="9"/>
            <color indexed="81"/>
            <rFont val="Tahoma"/>
            <family val="2"/>
          </rPr>
          <t xml:space="preserve">
hidden rows in section</t>
        </r>
      </text>
    </comment>
  </commentList>
</comments>
</file>

<file path=xl/sharedStrings.xml><?xml version="1.0" encoding="utf-8"?>
<sst xmlns="http://schemas.openxmlformats.org/spreadsheetml/2006/main" count="23462" uniqueCount="1569">
  <si>
    <r>
      <t xml:space="preserve">          </t>
    </r>
    <r>
      <rPr>
        <i/>
        <sz val="14"/>
        <color indexed="55"/>
        <rFont val="Palatino Linotype"/>
        <family val="1"/>
      </rPr>
      <t xml:space="preserve">2022 Disributed Energy Resources RFP </t>
    </r>
    <r>
      <rPr>
        <i/>
        <sz val="14"/>
        <color indexed="55"/>
        <rFont val="Wingdings"/>
        <charset val="2"/>
      </rPr>
      <t></t>
    </r>
    <r>
      <rPr>
        <i/>
        <sz val="14"/>
        <color indexed="55"/>
        <rFont val="Palatino Linotype"/>
        <family val="1"/>
      </rPr>
      <t xml:space="preserve">  Exhibit B</t>
    </r>
  </si>
  <si>
    <t>Last Modified - 11/15/2021</t>
  </si>
  <si>
    <t>Form Version: DER202201.01</t>
  </si>
  <si>
    <t>Exhibit B. Proposal Requirement Forms (applies to Category A: Turnkey Resource Acquisition)</t>
  </si>
  <si>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</si>
  <si>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</si>
  <si>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</si>
  <si>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t>Complete a separate Exhibit B for each proposal submitted. Additional offers need to be submitted in a separate Exhibit B for each alternative offer.</t>
  </si>
  <si>
    <t xml:space="preserve">For the purposes of this RFP, a proposal is defined as a bid for a specific type of resource or combination of resources which broadly fall under three categories- distributed solar, Battery Energy Storage System (BESS), and demand response (DR). Proposals are not mutually exclusive, meaning that more than one proposal can be selected from the same respondent. </t>
  </si>
  <si>
    <t xml:space="preserve">For the purposes of this RFP, an offer is defined as an option tied to a proposal for the same resource, or combination of co-located resources (e.g., solar and BESS). The initial resource along with the terms provided is known as the base offer. A respondent may submit additional offers for the same resource or combinations of resources. Those offers may vary options such as capacity (MW), term, start or end dates, pricing structure, transmission delivery point, some combination of co-located resources, or other proposal elements.  </t>
  </si>
  <si>
    <t xml:space="preserve">Respondents may not modify any part of the Exhibit B forms. PSE has designed this Excel file to be a key input to PSE's DER RFP proposal database and models. PSE will reject Exhibit B forms, if respondents add, remove or modify tabs in the file. Any changes to the integrity, or failure to complete the required fields, of the Exhibit B file will result in an validation error response and the web platform will not accept the proposal until the error is corrected. </t>
  </si>
  <si>
    <t xml:space="preserve">Respondents who do not fully complete the Exhibit B forms or who return a modified Exhibit B that is no longer functional as an input to our proposal database and models will not meet the minimum requirements of this DER RFP. If a proposal does not meet the minimum eligibility requirements of the RFP (see Section 5 of the DER RFP) the bidder will be notified and will have three (3) business days to remedy the proposal. </t>
  </si>
  <si>
    <t xml:space="preserve">Respondents are encouraged to follow file naming guidance where provided in Exhibit B to submit additional documentation as required herein or to provide additional detail to support a response. Guidance can typically be found where respondent would indicate whether additional material has been provided.   </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</si>
  <si>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Respondents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</si>
  <si>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PSE has undertaken a significant automation effort to help improve the efficiency and accuracy of the RFP process. Exhibit B is the primary input to this process. The automation project is currently in the testing phase, with efforts ongoing to support a successful and satisfactory user experience when completing the Exhibit B bid forms and submitting proposal materials. If technical issues are identified during testing that may negatively impact the user experience, the Exhibit B file will be corrected and an update will be provided on PSE’s RFP website (http://www.pse.com/rfp) and in the WUTC docket. PSE will notify stakeholders of any updates to the Exhibit B forms. To be added to the RFP stakeholder distribution list, contact DERRFPmailbox@pse.com.</t>
  </si>
  <si>
    <t>To avoid system errors during proposal submission caused by version inconsistencies, respondents should download the current version of Exhibit B from PSE’s RFP website  (http://www.pse.com/rfp) or WUTC Docket once the final DER RFP is formally issued on February 7, 2022. PSE will provide clear proposal submittal instructions on its website in February after the DER RFP has been issued.</t>
  </si>
  <si>
    <t xml:space="preserve">Have questions about the form? Contact us at DERRFPmailbox@pse.com. </t>
  </si>
  <si>
    <t>1. Proposal Content Checklist</t>
  </si>
  <si>
    <t>Required</t>
  </si>
  <si>
    <t>Optional</t>
  </si>
  <si>
    <t>Required for all RFP proposals submitted under Category A: Turnkey Resource Acquisition (Do not remove tab.)</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</si>
  <si>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</si>
  <si>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</si>
  <si>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</si>
  <si>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</si>
  <si>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</si>
  <si>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</si>
  <si>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</si>
  <si>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</si>
  <si>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</si>
  <si>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</si>
  <si>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</si>
  <si>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</si>
  <si>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</si>
  <si>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</si>
  <si>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</si>
  <si>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</si>
  <si>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</si>
  <si>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</si>
  <si>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t>Select response from drop-down list</t>
  </si>
  <si>
    <t>Redline 1</t>
  </si>
  <si>
    <t>Redline 2</t>
  </si>
  <si>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</si>
  <si>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</si>
  <si>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</si>
  <si>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</si>
  <si>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</si>
  <si>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</si>
  <si>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</si>
  <si>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</si>
  <si>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</si>
  <si>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</si>
  <si>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</si>
  <si>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</si>
  <si>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</si>
  <si>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</si>
  <si>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</si>
  <si>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</si>
  <si>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</si>
  <si>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</si>
  <si>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</si>
  <si>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</si>
  <si>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</si>
  <si>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</si>
  <si>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</si>
  <si>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</si>
  <si>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</si>
  <si>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</si>
  <si>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</si>
  <si>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</si>
  <si>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</si>
  <si>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</si>
  <si>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</si>
  <si>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</si>
  <si>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</si>
  <si>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</si>
  <si>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</si>
  <si>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</si>
  <si>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x</t>
  </si>
  <si>
    <t>Proposal Content Checklist</t>
  </si>
  <si>
    <t>Tab 1</t>
  </si>
  <si>
    <t>Proposal Element</t>
  </si>
  <si>
    <t>Proposal_Content_Checklist</t>
  </si>
  <si>
    <t>List</t>
  </si>
  <si>
    <t>Yes</t>
  </si>
  <si>
    <t>No</t>
  </si>
  <si>
    <t xml:space="preserve">Commercial Details </t>
  </si>
  <si>
    <t>Tab 2a</t>
  </si>
  <si>
    <t>Commercial_Details</t>
  </si>
  <si>
    <t>Offer Details</t>
  </si>
  <si>
    <t>Proposals including Solar and BESS; Not applicable to Demand Response</t>
  </si>
  <si>
    <t>Tab 2b</t>
  </si>
  <si>
    <t>Offer_Details</t>
  </si>
  <si>
    <t>Facility</t>
  </si>
  <si>
    <t>Tab 3</t>
  </si>
  <si>
    <t>Solar</t>
  </si>
  <si>
    <t>Proposals including Solar</t>
  </si>
  <si>
    <t>Tab 3a</t>
  </si>
  <si>
    <t>Not Applicable</t>
  </si>
  <si>
    <t>Battery Energy Storage System (BESS)</t>
  </si>
  <si>
    <t>Proposals including BESS</t>
  </si>
  <si>
    <t>Tab 3b</t>
  </si>
  <si>
    <t>Demand Response</t>
  </si>
  <si>
    <t>Proposals including DR</t>
  </si>
  <si>
    <t>Tab 3c</t>
  </si>
  <si>
    <t>IT/OT Requirements</t>
  </si>
  <si>
    <t>All Proposals</t>
  </si>
  <si>
    <t>Tab 4</t>
  </si>
  <si>
    <t>Energy_Output_8760</t>
  </si>
  <si>
    <t xml:space="preserve">Energy Output (8760) </t>
  </si>
  <si>
    <t>Tab 5a</t>
  </si>
  <si>
    <t xml:space="preserve">Solar Irradiance (8760) </t>
  </si>
  <si>
    <t>Tab 5b</t>
  </si>
  <si>
    <t>Interconnection</t>
  </si>
  <si>
    <t>Proposals that include Schedule 152 interconnection</t>
  </si>
  <si>
    <t>Tab 6</t>
  </si>
  <si>
    <t>Development - Projects Detail</t>
  </si>
  <si>
    <t>Development or construction project proposals</t>
  </si>
  <si>
    <t>Tab 7</t>
  </si>
  <si>
    <t>Development_Projects_Detail</t>
  </si>
  <si>
    <t>Ownership - Capital Costs</t>
  </si>
  <si>
    <t>Proposals including asset sale offers</t>
  </si>
  <si>
    <t>Tab 8</t>
  </si>
  <si>
    <t>Ownership_Capital_Costs</t>
  </si>
  <si>
    <t>Ownership - Operating Costs</t>
  </si>
  <si>
    <t>Tab 9</t>
  </si>
  <si>
    <t>Ownership_Operating_Costs</t>
  </si>
  <si>
    <t>Bid Certification and contacts</t>
  </si>
  <si>
    <t>Tab 10</t>
  </si>
  <si>
    <t>Bid_Certification_and_contacts</t>
  </si>
  <si>
    <t>Mutual Confidentiality Agreement</t>
  </si>
  <si>
    <t>Exhibit D</t>
  </si>
  <si>
    <t>Mutual_Confidentiality_Agreement</t>
  </si>
  <si>
    <t>Prototype Term Sheet (by offer structure)</t>
  </si>
  <si>
    <t>Exhibit F, G and H</t>
  </si>
  <si>
    <t>Prototype_Term_Sheet_by_offer_structure</t>
  </si>
  <si>
    <t>PSE Customer Consent Letter</t>
  </si>
  <si>
    <t>Proposals for projects with a pending request for or agreement for PSE distribution interconnection</t>
  </si>
  <si>
    <t>Exhibit P</t>
  </si>
  <si>
    <t>PSE_Customer_Consent_Letter</t>
  </si>
  <si>
    <t>Not Applicable - Not on PSE Transmission or Distribution</t>
  </si>
  <si>
    <t>Proposals must be substantially complete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</si>
  <si>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</si>
  <si>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Section 5)</t>
    </r>
  </si>
  <si>
    <t>Select response from dropdown list</t>
  </si>
  <si>
    <t>Does the bidder confirm that the respondent currently owns or has legally binding rights to devleop or market the project(s)?</t>
  </si>
  <si>
    <t>Minimum Proposal Criteria</t>
  </si>
  <si>
    <t>Development_Rights</t>
  </si>
  <si>
    <t>Does the bidder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</si>
  <si>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</si>
  <si>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</si>
  <si>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t xml:space="preserve">Can the resource be interconnected to the distribution system, per PSE's interconnection requirements and technical specifications?               </t>
  </si>
  <si>
    <t>Nameplate_capacity</t>
  </si>
  <si>
    <t xml:space="preserve">Has the bidder submitted a request for interconnection?  </t>
  </si>
  <si>
    <t>Submitted_request_for_Interconnection</t>
  </si>
  <si>
    <t>Is the resource located within PSE's service area?</t>
  </si>
  <si>
    <t>Submitted</t>
  </si>
  <si>
    <t>Not Submitted</t>
  </si>
  <si>
    <t>Is the project operational, under construction, or in development? (Applicable to Front of The Meter (FTM) Solar and BESS Resources)</t>
  </si>
  <si>
    <t>Development_or_Construction_project</t>
  </si>
  <si>
    <t>Operational</t>
  </si>
  <si>
    <t>Construction</t>
  </si>
  <si>
    <t>Development</t>
  </si>
  <si>
    <t xml:space="preserve">Not Applicable </t>
  </si>
  <si>
    <t>All else equal, PSE prioritizes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</si>
  <si>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</si>
  <si>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respondent include an overall project schedule for meeting the commercial operation date? </t>
  </si>
  <si>
    <t>Meets_commercial_operation_date</t>
  </si>
  <si>
    <t>Not Applicable: Not Development/Construction Project</t>
  </si>
  <si>
    <t>Does the proposal demonstrate site control for the project and any other project-related infrastructure (e.g., generation tie-line, etc.) consistent with guidance in the non-price scoring matrix in Exhibit A?</t>
  </si>
  <si>
    <t>Site_Control</t>
  </si>
  <si>
    <t xml:space="preserve">         At a minimum, does the proposal include non-binding letters of intent for the site?</t>
  </si>
  <si>
    <r>
      <t xml:space="preserve">Has the bidder identified required permits and approvals and their status, and provided a schedule for completion as part of the overall project schedule?  </t>
    </r>
    <r>
      <rPr>
        <i/>
        <sz val="8"/>
        <color rgb="FF000000"/>
        <rFont val="Arial"/>
        <family val="2"/>
      </rPr>
      <t>See Tab 6</t>
    </r>
  </si>
  <si>
    <t>Permits_and_Approvals_identified</t>
  </si>
  <si>
    <t xml:space="preserve">Has the bidder started the permitting process?  </t>
  </si>
  <si>
    <t>Started_Permitting_Process</t>
  </si>
  <si>
    <t xml:space="preserve">Has the bidder demonstrated progress toward completion of a habitat study? </t>
  </si>
  <si>
    <t>Progress_toward_habitat_study</t>
  </si>
  <si>
    <t>Does the proposal describe the respondent's labor plan (including family-level wages, benefits and opportunities for local workers and businesses)?</t>
  </si>
  <si>
    <t>Labor_Plan</t>
  </si>
  <si>
    <t>Has the bidder provided a project map, sketch or drawing that meets the minimum qualifying requirements specified in Section 5 of the DER RFP? (applies to FTM solar and BESS resources)</t>
  </si>
  <si>
    <t>Project_Map</t>
  </si>
  <si>
    <t>Must identify the geographical boundaries of the overall project and depict all property ownerships within those boundaries.</t>
  </si>
  <si>
    <r>
      <t xml:space="preserve">Has respondent provided an customer benefit plan consistent with the requirements of RCW 19.405.040(8)?  </t>
    </r>
    <r>
      <rPr>
        <i/>
        <sz val="8"/>
        <rFont val="Arial"/>
        <family val="2"/>
      </rPr>
      <t>See Tab 2a</t>
    </r>
  </si>
  <si>
    <t>added clarification for customer benefit instead of equity</t>
  </si>
  <si>
    <t>Equity_Plan</t>
  </si>
  <si>
    <t>If yes, bidder may also provide a separately submitted written diversity commitment, policy, or plan in addition to their responses on Tab 2a.</t>
  </si>
  <si>
    <t>Equity_Plan_Attached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</si>
  <si>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</si>
  <si>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</si>
  <si>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</si>
  <si>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</si>
  <si>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</si>
  <si>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</si>
  <si>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Respondent has read Sections 5 and 6 of the RFP and acknowledges that the respondent will be responsible for meeting all contractual milestones as scheduled and may be required to pay liquidated damages if they are missed. PSE may also impose credit requirements based on the respondent's credit rating.</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</si>
  <si>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</si>
  <si>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t>
  </si>
  <si>
    <t>Bidder_Aggreement</t>
  </si>
  <si>
    <r>
      <t xml:space="preserve">Additional minimum qualifying criteria for ownership proposals </t>
    </r>
    <r>
      <rPr>
        <sz val="9"/>
        <rFont val="Arial"/>
        <family val="2"/>
      </rPr>
      <t>(as defined in Section 6 of the DER RFP document): applicable to FTM solar and BESS proposals with ownership transfer to PSE</t>
    </r>
  </si>
  <si>
    <t>In addition to the minimum qualifying criteria required for all proposals (above), PSE has identified the following additional criteria for ownership proposals / ownership options.</t>
  </si>
  <si>
    <t>added clarification for ownership requirements</t>
  </si>
  <si>
    <t>Is ownership transfer proposed to occur before, on, or after COD?</t>
  </si>
  <si>
    <t>added clarification COD options</t>
  </si>
  <si>
    <t>Additional Proposal Preferences</t>
  </si>
  <si>
    <t>Transfer_of_Ownership_Timing</t>
  </si>
  <si>
    <t>Before COD</t>
  </si>
  <si>
    <t>On COD</t>
  </si>
  <si>
    <t>After COD</t>
  </si>
  <si>
    <t>Respondent has read Section 5 of the DER RFP and acknowledges that if selected, PSE will require comprehensive engineering design documents and drawings well in advance of project construction, and that projects will be required to meet all PSE requirements and specifications.</t>
  </si>
  <si>
    <t>Comprehensive_Design</t>
  </si>
  <si>
    <t>Respondent attests that all proposed design engineering firms and project constructors will have proven expertise and experience in projects of similar scope and size.</t>
  </si>
  <si>
    <t>Design_Engineers_Proven_Expertise</t>
  </si>
  <si>
    <t>Proposal includes descriptions of the manufacturer warranties / guarantees for major equipment and the GSU / step-up transformers, and the maintenance requirements to maintain manufacturer warranties.</t>
  </si>
  <si>
    <t>Details_of_warranties_gurantees</t>
  </si>
  <si>
    <t>total rules</t>
  </si>
  <si>
    <t>added version control number</t>
  </si>
  <si>
    <t>2a. Commercial Details</t>
  </si>
  <si>
    <t>Required for all RFP proposals. (Do not remove tab.)</t>
  </si>
  <si>
    <t>Respondent Summary</t>
  </si>
  <si>
    <r>
      <t xml:space="preserve">Respondent </t>
    </r>
    <r>
      <rPr>
        <i/>
        <sz val="8"/>
        <rFont val="Arial"/>
        <family val="2"/>
      </rPr>
      <t>seller/owner/developer</t>
    </r>
  </si>
  <si>
    <t>2a</t>
  </si>
  <si>
    <t>Respondent and offer summary</t>
  </si>
  <si>
    <t>Respondent</t>
  </si>
  <si>
    <t>String</t>
  </si>
  <si>
    <r>
      <t>Is the bidder a subsidiary or affiliate of PSE?</t>
    </r>
    <r>
      <rPr>
        <i/>
        <sz val="8"/>
        <rFont val="Arial"/>
        <family val="2"/>
      </rPr>
      <t xml:space="preserve">  see RFP Section 5</t>
    </r>
  </si>
  <si>
    <t>Affiliate</t>
  </si>
  <si>
    <t>If yes, please specify the subsidiary or affiliate</t>
  </si>
  <si>
    <t>Specify_subsidiary_or_affiliate</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</si>
  <si>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</si>
  <si>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r>
      <t xml:space="preserve">Briefly describe any prior experience working with PSE
</t>
    </r>
    <r>
      <rPr>
        <i/>
        <sz val="8"/>
        <rFont val="Arial"/>
        <family val="2"/>
      </rPr>
      <t>e.g., prior RFPs, prior projects/contracts, existing contracts</t>
    </r>
  </si>
  <si>
    <t>Prior_Experience_with_PSE</t>
  </si>
  <si>
    <t>Experience, qualifications and company policy</t>
  </si>
  <si>
    <t>Resource Type</t>
  </si>
  <si>
    <t>Solar Only</t>
  </si>
  <si>
    <t>Battery Energy Storage (BESS) only</t>
  </si>
  <si>
    <t>Hybrid: Solar + BESS</t>
  </si>
  <si>
    <t>Other</t>
  </si>
  <si>
    <t>Offer Options</t>
  </si>
  <si>
    <t>resource_type</t>
  </si>
  <si>
    <t>Other (specify below)</t>
  </si>
  <si>
    <t>If other, describe.</t>
  </si>
  <si>
    <t>resource_description</t>
  </si>
  <si>
    <t>Is the respondent the owner of the facility? (applies to FTM Solar and BESS resources)</t>
  </si>
  <si>
    <t>Experience and Qualifications</t>
  </si>
  <si>
    <t>Respondend_is_Owner</t>
  </si>
  <si>
    <t>If not, specify owner.</t>
  </si>
  <si>
    <t>If_not_Owner</t>
  </si>
  <si>
    <t>Describe owner's experience and specify other projects completed to date.</t>
  </si>
  <si>
    <t>Describe_Owner_Experience</t>
  </si>
  <si>
    <t>Is the respondent the developer of the facility? (applies to FTM Solar and BESS resources)</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</si>
  <si>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</si>
  <si>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</si>
  <si>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</si>
  <si>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</si>
  <si>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</si>
  <si>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</si>
  <si>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 xml:space="preserve"> (include "Summary CV" in filename of submitted document)</t>
  </si>
  <si>
    <t xml:space="preserve">Please submit a Corporate Safety Plan, and Drug and Alcohol Plan </t>
  </si>
  <si>
    <t xml:space="preserve"> (include "Safety Plan" in filename of submitted document)</t>
  </si>
  <si>
    <t>Please submit a Continuity of Business 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</si>
  <si>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</si>
  <si>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</si>
  <si>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</si>
  <si>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Deal_Diagram</t>
  </si>
  <si>
    <t>Not applicable (non-unit contingent PPA)</t>
  </si>
  <si>
    <t>(include "deal diagram" in filename of submitted document)</t>
  </si>
  <si>
    <t>Is the project dependent on another entity?</t>
  </si>
  <si>
    <t>Project_Dependent_on_Another_Entity</t>
  </si>
  <si>
    <t>If yes, please describe.</t>
  </si>
  <si>
    <t>Description_of_Project_Dependency</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</si>
  <si>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</si>
  <si>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</si>
  <si>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</si>
  <si>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Description_of_Project_Legal_Issues</t>
  </si>
  <si>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</si>
  <si>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</si>
  <si>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</si>
  <si>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</si>
  <si>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</si>
  <si>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descript_litigation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</si>
  <si>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</si>
  <si>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</si>
  <si>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</si>
  <si>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</si>
  <si>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</si>
  <si>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</si>
  <si>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</si>
  <si>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 (applies to FTM solar and BESS resources)</t>
  </si>
  <si>
    <t>Finance_Plan_for_Development_Project</t>
  </si>
  <si>
    <t>CETA Equity Plan and Company Commitments</t>
  </si>
  <si>
    <t>added clarification for Customer Benefit instead of Equity</t>
  </si>
  <si>
    <t xml:space="preserve">Please submit a CETA Equity Plan answering the questions in the following sections: Customer Benefits from Transition to Clean Energy and Business Values (note, this not an exhaustive list of questions and other elements can be noted in the CETA Equity Plan). </t>
  </si>
  <si>
    <t>Equity Plan</t>
  </si>
  <si>
    <t>Equity_Plan_Submitted</t>
  </si>
  <si>
    <t>Customer Benefits from Transition to Clean Energy Plan</t>
  </si>
  <si>
    <t>Please also include metrics, if applicable, of expected benefits. Any commitments to CETA Customer Benefits included by the respondent will count toward the evaluation.</t>
  </si>
  <si>
    <t>Will the proposed resource improve the equitable distribution of energy and non-energy benefits to highly impacted communities and vulnerable populations? Please elaborate on the improvements.</t>
  </si>
  <si>
    <t>Customer Benefits - Clean Energy</t>
  </si>
  <si>
    <t>Equitable_Benefits</t>
  </si>
  <si>
    <t xml:space="preserve">Will the proposed resource reduce burdens to highly impacted communities and vulnerable populations? </t>
  </si>
  <si>
    <t>Reduction_of_burdens_to_vulnerable_and_highly_impacted</t>
  </si>
  <si>
    <t xml:space="preserve">Will the proposed resource produce long-term and/or short-term public health impacts? </t>
  </si>
  <si>
    <t>Health_Impacts</t>
  </si>
  <si>
    <t xml:space="preserve">Will the proposed resource produce long-term and/or short-term environmental impacts? </t>
  </si>
  <si>
    <t>Environmental_Impacts</t>
  </si>
  <si>
    <t>Will the proposed resource help maintain or strengthen the energy security and resiliency of PSE's service area?</t>
  </si>
  <si>
    <t>Energy_Security_Resiliency</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</si>
  <si>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</si>
  <si>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</si>
  <si>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 If yes, provide a summary description.</t>
  </si>
  <si>
    <t>What is the respondent's historic practices in regards to utilizing diverse businesses, including (but not limited to), women-, minority-, disabled-, and veteran-owned businesses and providing diversity training for its employees?</t>
  </si>
  <si>
    <t>Is the responding entity a women-, minority-, disabled-, and/or veteran-owned business (per WAC Chapter 480-107-145(2)(f))? If yes, specify relevant demographic.</t>
  </si>
  <si>
    <t>Does the respondent intend to comply with the labor standards in RCW 82.08.962 and 82.12.962? If yes, provide a summary description.</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</si>
  <si>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</si>
  <si>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</si>
  <si>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</si>
  <si>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</si>
  <si>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https://omwbe.wa.gov</t>
  </si>
  <si>
    <t>For Aggregated Resources, percentage of enrolled customers committed to coming from named communities, comprised of Highly Impacted Communities and Vulnerable Populations</t>
  </si>
  <si>
    <t>designated_high_impact</t>
  </si>
  <si>
    <t>Not Applicable: Not in Washington</t>
  </si>
  <si>
    <t xml:space="preserve">https://www.doh.wa.gov/DataandStatisticalReports/WashingtonTrackingNetworkWTN/ClimateProjections/CleanEnergyTransformationAct </t>
  </si>
  <si>
    <t>For standalone resources, is the resource located in a named community, comprised of Highly Impacted Communities and Vulnerable Populations?</t>
  </si>
  <si>
    <t xml:space="preserve">Is your organization certified as a diverse business enterprise through the Washington State Office of Minority and Women’s Business Enterprises? </t>
  </si>
  <si>
    <t xml:space="preserve">If certified, what is the classification and when does it expire? </t>
  </si>
  <si>
    <t>2b. Offer Details</t>
  </si>
  <si>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</si>
  <si>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</si>
  <si>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</si>
  <si>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</si>
  <si>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</si>
  <si>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</si>
  <si>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</si>
  <si>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</si>
  <si>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</si>
  <si>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PSE will consider solar offers paired with BESS, if the bidder includes pricing for both resources in the table below.</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</si>
  <si>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</si>
  <si>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</si>
  <si>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</si>
  <si>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</si>
  <si>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</si>
  <si>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</si>
  <si>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</si>
  <si>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</si>
  <si>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</si>
  <si>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</si>
  <si>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</si>
  <si>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</si>
  <si>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r>
      <t>Ownership Option Included?</t>
    </r>
    <r>
      <rPr>
        <i/>
        <sz val="8"/>
        <rFont val="Arial"/>
        <family val="2"/>
      </rPr>
      <t xml:space="preserve"> (Answer "Yes" for Asset Purchase offer types)</t>
    </r>
  </si>
  <si>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</si>
  <si>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</si>
  <si>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</si>
  <si>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</si>
  <si>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</si>
  <si>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</si>
  <si>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</si>
  <si>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</si>
  <si>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</si>
  <si>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reformatted question to facilitate data validation / automation effort</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</si>
  <si>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</si>
  <si>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</si>
  <si>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</si>
  <si>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</si>
  <si>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</si>
  <si>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</si>
  <si>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</si>
  <si>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</si>
  <si>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</si>
  <si>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</si>
  <si>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</si>
  <si>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</si>
  <si>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</si>
  <si>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</si>
  <si>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</si>
  <si>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</si>
  <si>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</si>
  <si>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</si>
  <si>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</si>
  <si>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</si>
  <si>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</si>
  <si>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</si>
  <si>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</si>
  <si>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</si>
  <si>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</si>
  <si>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</si>
  <si>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t>System PPA (non-unit contingent)</t>
  </si>
  <si>
    <t>Wind</t>
  </si>
  <si>
    <t>Wind: Off shore</t>
  </si>
  <si>
    <r>
      <t xml:space="preserve">Offer capacity </t>
    </r>
    <r>
      <rPr>
        <i/>
        <sz val="8"/>
        <rFont val="Arial"/>
        <family val="2"/>
      </rPr>
      <t>(MW at POI)</t>
    </r>
  </si>
  <si>
    <t>offer_capacity</t>
  </si>
  <si>
    <t>&gt;0</t>
  </si>
  <si>
    <t>(MW)</t>
  </si>
  <si>
    <t>Demand_response</t>
  </si>
  <si>
    <t>winter_2023_day</t>
  </si>
  <si>
    <t>winter_2023_1hr</t>
  </si>
  <si>
    <t>z</t>
  </si>
  <si>
    <t>winter_2024_day</t>
  </si>
  <si>
    <t>winter_2024_1hr</t>
  </si>
  <si>
    <t>winter_2025_day</t>
  </si>
  <si>
    <t>winter_2025_1hr</t>
  </si>
  <si>
    <t>winter_2026_day</t>
  </si>
  <si>
    <t>winter_2026_1hr</t>
  </si>
  <si>
    <t>winter_2027_day</t>
  </si>
  <si>
    <t>winter_2027_1hr</t>
  </si>
  <si>
    <t>winter_2028_day</t>
  </si>
  <si>
    <t>winter_2028_1hr</t>
  </si>
  <si>
    <t>winter_2029_day</t>
  </si>
  <si>
    <t>winter_2029_1hr</t>
  </si>
  <si>
    <t>winter_2030_day</t>
  </si>
  <si>
    <t>winter_2030_1hr</t>
  </si>
  <si>
    <t>winter_2031_day</t>
  </si>
  <si>
    <t>winter_2031_1hr</t>
  </si>
  <si>
    <t>winter_2032_day</t>
  </si>
  <si>
    <r>
      <t xml:space="preserve">Commercial Operation Date </t>
    </r>
    <r>
      <rPr>
        <i/>
        <sz val="8"/>
        <rFont val="Arial"/>
        <family val="2"/>
      </rPr>
      <t>(mm/dd/yyyy)</t>
    </r>
  </si>
  <si>
    <t>added question to clarify / facilitate UTC / internal reporting requirements</t>
  </si>
  <si>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</si>
  <si>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</si>
  <si>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</si>
  <si>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</si>
  <si>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</si>
  <si>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</si>
  <si>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</si>
  <si>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</si>
  <si>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</si>
  <si>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</si>
  <si>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</si>
  <si>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</si>
  <si>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</si>
  <si>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</si>
  <si>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</si>
  <si>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</si>
  <si>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</si>
  <si>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</si>
  <si>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</si>
  <si>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 xml:space="preserve"> (PSE preference is fixed price and uses a 6.8% discount rate to compare different offers)</t>
  </si>
  <si>
    <r>
      <t xml:space="preserve">    If fixed price</t>
    </r>
    <r>
      <rPr>
        <i/>
        <sz val="10"/>
        <rFont val="Arial"/>
        <family val="2"/>
      </rPr>
      <t xml:space="preserve"> </t>
    </r>
    <r>
      <rPr>
        <i/>
        <sz val="8"/>
        <rFont val="Arial"/>
        <family val="2"/>
      </rPr>
      <t xml:space="preserve">(PSE preference) </t>
    </r>
  </si>
  <si>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</si>
  <si>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</si>
  <si>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</si>
  <si>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</si>
  <si>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</si>
  <si>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</si>
  <si>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</si>
  <si>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</si>
  <si>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</si>
  <si>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</si>
  <si>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</si>
  <si>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</si>
  <si>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</si>
  <si>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</si>
  <si>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</si>
  <si>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</si>
  <si>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</si>
  <si>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</si>
  <si>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</si>
  <si>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</si>
  <si>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</si>
  <si>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</si>
  <si>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</si>
  <si>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</si>
  <si>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</si>
  <si>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8. Project Capital Costs and Tab 9. Operating Cost. Specify below any financing costs and the associated estimated payment schedule dates, if included in the total capital cost (Tab 8). PSE may prefer to finance the construction.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</si>
  <si>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</si>
  <si>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</si>
  <si>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</si>
  <si>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</si>
  <si>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</si>
  <si>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</si>
  <si>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Investment tax credit (%)</t>
  </si>
  <si>
    <t>added "%" as units to value</t>
  </si>
  <si>
    <t>Investment_tax_credit</t>
  </si>
  <si>
    <t>Method of qualification for safe harbor and description of the work</t>
  </si>
  <si>
    <t>Qualification_for_Safe_Harbor</t>
  </si>
  <si>
    <t>Physical work test with continuous construction</t>
  </si>
  <si>
    <t>Incur 5% of total cost of the project</t>
  </si>
  <si>
    <t>If utilizing safe harbor equipment:</t>
  </si>
  <si>
    <t>What is the qualifying year of the equipment?</t>
  </si>
  <si>
    <r>
      <t xml:space="preserve">qualifying year </t>
    </r>
    <r>
      <rPr>
        <sz val="8"/>
        <rFont val="Arial"/>
        <family val="2"/>
      </rPr>
      <t>(yyyy)</t>
    </r>
  </si>
  <si>
    <t>Safe_Harbor_Qualifying_Year</t>
  </si>
  <si>
    <t>&gt;1999</t>
  </si>
  <si>
    <t>&gt;= current</t>
  </si>
  <si>
    <t>When does the safe harbor provision for the equipment expire?</t>
  </si>
  <si>
    <r>
      <t xml:space="preserve">expiration year </t>
    </r>
    <r>
      <rPr>
        <sz val="8"/>
        <rFont val="Arial"/>
        <family val="2"/>
      </rPr>
      <t>(yyyy)</t>
    </r>
  </si>
  <si>
    <t>Safe_Harbor_Expiring_Year</t>
  </si>
  <si>
    <t>(i.e., date project must be online to receive them)</t>
  </si>
  <si>
    <r>
      <t>If pursuing safe harbor based on start of construction</t>
    </r>
    <r>
      <rPr>
        <sz val="10"/>
        <rFont val="Arial"/>
        <family val="2"/>
      </rPr>
      <t xml:space="preserve">: </t>
    </r>
  </si>
  <si>
    <t>Project start year to qualify for renewable tax credit</t>
  </si>
  <si>
    <t>Renewable_Tax_Credit_Project_Start_Date</t>
  </si>
  <si>
    <t>Target completion date to qualify for the renewable tax credit</t>
  </si>
  <si>
    <r>
      <t xml:space="preserve">completion date </t>
    </r>
    <r>
      <rPr>
        <sz val="8"/>
        <rFont val="Arial"/>
        <family val="2"/>
      </rPr>
      <t>(yyyy)</t>
    </r>
  </si>
  <si>
    <t>Renewable_Tax_Credit_Project_End_Date</t>
  </si>
  <si>
    <t>Does pricing above include all current and future environmental attributes?</t>
  </si>
  <si>
    <t>Pricing_include_Environmental_Attributes</t>
  </si>
  <si>
    <t>N/A - Not renewable or non-emitting</t>
  </si>
  <si>
    <t>Confirm that pricing above includes balancing and integration charges.</t>
  </si>
  <si>
    <t>Pricing_include_Balancing_and_Integration_Charges</t>
  </si>
  <si>
    <t>3. Facility Detail</t>
  </si>
  <si>
    <t>Required for all FTM Solar and BESS proposals; not applicable to BTM resources, including Demand Response (Do not remove tab.)</t>
  </si>
  <si>
    <t>Resource information summary</t>
  </si>
  <si>
    <t>Complete this tab to provide general information about the project. Provide additional project details on the relevant tab(s) listed below.</t>
  </si>
  <si>
    <t>Tab 3a. Solar</t>
  </si>
  <si>
    <t>Tab 3b. Battery Energy Storage System (BESS)</t>
  </si>
  <si>
    <t>Tab 3c. Demand Response (DR)</t>
  </si>
  <si>
    <t>Please ensure that the Tab 5. Energy Output (8760) is also completed as noted / required.</t>
  </si>
  <si>
    <t>Please complete all individual resources tabs (3a,3b, and 3c) as needed, as well as Tab 6. Interconnect &amp; Transmission,   if applicable.</t>
  </si>
  <si>
    <t>added clarification requiring hybrid resourses to fill out resource tabs as applicable (added "Hybrid" to sentence)</t>
  </si>
  <si>
    <t>General facility information (applies to FTM Solar and FTM BESS only; not applicable to BTM resources, including DR)</t>
  </si>
  <si>
    <r>
      <t xml:space="preserve">Project/Facility name </t>
    </r>
    <r>
      <rPr>
        <i/>
        <sz val="8"/>
        <rFont val="Arial"/>
        <family val="2"/>
      </rPr>
      <t>(proposal name)</t>
    </r>
  </si>
  <si>
    <t>General Facility Information</t>
  </si>
  <si>
    <t>Project_Facility_Name</t>
  </si>
  <si>
    <t>If other, describe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</si>
  <si>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</si>
  <si>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</si>
  <si>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</si>
  <si>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</si>
  <si>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</si>
  <si>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</si>
  <si>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</si>
  <si>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</si>
  <si>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</si>
  <si>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</si>
  <si>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</si>
  <si>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</si>
  <si>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</si>
  <si>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</si>
  <si>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</si>
  <si>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</si>
  <si>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clarified formatting for latitude</t>
  </si>
  <si>
    <t>Latitude</t>
  </si>
  <si>
    <t>(11,11)</t>
  </si>
  <si>
    <t>&gt;-90 &lt;90</t>
  </si>
  <si>
    <r>
      <t>Longitude</t>
    </r>
    <r>
      <rPr>
        <i/>
        <sz val="10"/>
        <rFont val="Arial"/>
        <family val="2"/>
      </rPr>
      <t xml:space="preserve"> (use Decimal degrees formatting, i.e. -122.200676)</t>
    </r>
  </si>
  <si>
    <t>clarified formatting for longitude</t>
  </si>
  <si>
    <t>Longitude</t>
  </si>
  <si>
    <t>&gt;-180 &lt;180</t>
  </si>
  <si>
    <t>Real estate (applies to FTM Solar and FTM BESS only; not applicable to BTM resources, including DR)</t>
  </si>
  <si>
    <t>Project size (in acreage)</t>
  </si>
  <si>
    <t>acres</t>
  </si>
  <si>
    <t>Real estate</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</si>
  <si>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</si>
  <si>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</si>
  <si>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</si>
  <si>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</si>
  <si>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</si>
  <si>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</si>
  <si>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</si>
  <si>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</si>
  <si>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</si>
  <si>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 xml:space="preserve"> </t>
  </si>
  <si>
    <t>Provide additional detail below, submit supporting documentation as needed</t>
  </si>
  <si>
    <t>Additional detail submitted?</t>
  </si>
  <si>
    <t>clarified requirement for providing additional detail</t>
  </si>
  <si>
    <t>Land_Area_controlled_submitted</t>
  </si>
  <si>
    <t>(include "Land Area" in filename of submitted document)</t>
  </si>
  <si>
    <t>Land_area_controlled</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</si>
  <si>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</si>
  <si>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</si>
  <si>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</si>
  <si>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</si>
  <si>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</si>
  <si>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</si>
  <si>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</si>
  <si>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</si>
  <si>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</si>
  <si>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 (applies to FTM Solar and FTM BESS only; not applicable to BTM resources, including DR)</t>
  </si>
  <si>
    <t>List percentage of total site (including dedicated feeder if applicable) under executed land agreements. (%)</t>
  </si>
  <si>
    <t>Site Control</t>
  </si>
  <si>
    <t>Site_control_percent</t>
  </si>
  <si>
    <t>PSE may request this documentation, if the project advances to the second phase of the RFP.</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</si>
  <si>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</si>
  <si>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</si>
  <si>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</si>
  <si>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</si>
  <si>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</si>
  <si>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Permitting (applies to FTM Solar and FTM BESS only; not applicable to BTM resources, including DR)</t>
  </si>
  <si>
    <t>Submit a permitting checklist for all permits and authorizations required to build and operate the project and, if applicable, the associated dedicated feeder.</t>
  </si>
  <si>
    <t>Permitting</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</si>
  <si>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</si>
  <si>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</si>
  <si>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</si>
  <si>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</si>
  <si>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</si>
  <si>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</si>
  <si>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</si>
  <si>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</si>
  <si>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</si>
  <si>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</si>
  <si>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</si>
  <si>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</si>
  <si>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</si>
  <si>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</si>
  <si>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</si>
  <si>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</si>
  <si>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</si>
  <si>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</si>
  <si>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</si>
  <si>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</si>
  <si>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</si>
  <si>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</si>
  <si>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 (applies to FTM Solar and FTM BESS only; not applicable to BTM resources, including DR)</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</si>
  <si>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</si>
  <si>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</si>
  <si>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</si>
  <si>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</si>
  <si>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</si>
  <si>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</si>
  <si>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</si>
  <si>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</si>
  <si>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</si>
  <si>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</si>
  <si>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</si>
  <si>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</si>
  <si>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</si>
  <si>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</si>
  <si>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</si>
  <si>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</si>
  <si>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</si>
  <si>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</si>
  <si>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</si>
  <si>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</si>
  <si>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relations and environmental stakeholder relations.</t>
  </si>
  <si>
    <t>Submittal_of_Plan_for_Community_Engagement</t>
  </si>
  <si>
    <t>(include "Community Plan" in filename of submitted document)</t>
  </si>
  <si>
    <t>Description_of_Plan_for_Community_Engagement</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</si>
  <si>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</si>
  <si>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</si>
  <si>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</si>
  <si>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support for the project.</t>
  </si>
  <si>
    <t>Ongoing_Community_or_Stakeholder_Relations</t>
  </si>
  <si>
    <t>(include "Community Relations" in filename of submitted document)</t>
  </si>
  <si>
    <t>Description_of_Community_or_Stakeholder_Concerns</t>
  </si>
  <si>
    <t>3a . Facility Detail for Solar</t>
  </si>
  <si>
    <t>Required for all solar proposals. (Do not remove tab.)</t>
  </si>
  <si>
    <t>Solar Resource Summary</t>
  </si>
  <si>
    <t>Offer</t>
  </si>
  <si>
    <t>removed question since irrelevant due to reformatting below</t>
  </si>
  <si>
    <t>Solar Resource</t>
  </si>
  <si>
    <t>reformatted question to aid data validation / automation effort</t>
  </si>
  <si>
    <t>3a</t>
  </si>
  <si>
    <t>variable_summary</t>
  </si>
  <si>
    <t>Solar_Used</t>
  </si>
  <si>
    <t>list</t>
  </si>
  <si>
    <t>Resource status</t>
  </si>
  <si>
    <t>Solar_Status</t>
  </si>
  <si>
    <t>If operating, remaining useful life.</t>
  </si>
  <si>
    <t>(years)</t>
  </si>
  <si>
    <t>Solar_life</t>
  </si>
  <si>
    <t>&gt;0 &lt;100</t>
  </si>
  <si>
    <t>Other_life</t>
  </si>
  <si>
    <t>Solar Characteristics</t>
  </si>
  <si>
    <t>Describe the solar offer</t>
  </si>
  <si>
    <t>solar</t>
  </si>
  <si>
    <t>design</t>
  </si>
  <si>
    <t>Solar panels</t>
  </si>
  <si>
    <t>Manufacturer(s)</t>
  </si>
  <si>
    <t xml:space="preserve">clarified question to allow for multiple manufacturers </t>
  </si>
  <si>
    <t>panel_manu</t>
  </si>
  <si>
    <t>DC capacity (MW) (Plant or Aggregated)</t>
  </si>
  <si>
    <t>DC_MW</t>
  </si>
  <si>
    <t>MW</t>
  </si>
  <si>
    <t>Annual degradation</t>
  </si>
  <si>
    <t>%</t>
  </si>
  <si>
    <t>annual_degr</t>
  </si>
  <si>
    <t>Panel orientation (from facing south)</t>
  </si>
  <si>
    <t>degrees</t>
  </si>
  <si>
    <t>panel_orient</t>
  </si>
  <si>
    <t>Primary racking type (standalone resources only)</t>
  </si>
  <si>
    <t>added per Connor's request - need to verify with him</t>
  </si>
  <si>
    <t>Fixed - ground</t>
  </si>
  <si>
    <t>Roof-top</t>
  </si>
  <si>
    <t>1-axis</t>
  </si>
  <si>
    <t>Dual-axis</t>
  </si>
  <si>
    <t>Inverter</t>
  </si>
  <si>
    <t>inv_manu</t>
  </si>
  <si>
    <t>Efficiency</t>
  </si>
  <si>
    <t>inv_effic</t>
  </si>
  <si>
    <t>AC nameplate capacity (Plant or Aggregated)</t>
  </si>
  <si>
    <t>Maximum (MW)</t>
  </si>
  <si>
    <t>AC_max_MW</t>
  </si>
  <si>
    <t>Maximum (MVA)</t>
  </si>
  <si>
    <t>AC_max_MVA</t>
  </si>
  <si>
    <t>MVA</t>
  </si>
  <si>
    <t>Minimum (MW)</t>
  </si>
  <si>
    <t>AC_min_MW</t>
  </si>
  <si>
    <t>Ramping control</t>
  </si>
  <si>
    <t>Ramp up</t>
  </si>
  <si>
    <t>MW/min</t>
  </si>
  <si>
    <t>ramp_up</t>
  </si>
  <si>
    <t>Ramp down</t>
  </si>
  <si>
    <t>ramp_down</t>
  </si>
  <si>
    <t>Describe</t>
  </si>
  <si>
    <t>ramp_describe</t>
  </si>
  <si>
    <t>Energy output</t>
  </si>
  <si>
    <t>Estimated net annual capacity factor</t>
  </si>
  <si>
    <t>net_annual_CF</t>
  </si>
  <si>
    <t>Nov to Feb capacity factor</t>
  </si>
  <si>
    <t>winter_CF</t>
  </si>
  <si>
    <t>shaped</t>
  </si>
  <si>
    <t>Include 8760 data on Tab 5. (If more than one resource -e.g., solar+BESS, use the combined output. )</t>
  </si>
  <si>
    <t xml:space="preserve">added reference to Tab 4 for 8760 data </t>
  </si>
  <si>
    <t>8760 data source (onsite data, estimated, etc)</t>
  </si>
  <si>
    <t>added instructions for providing values</t>
  </si>
  <si>
    <t>8760_source</t>
  </si>
  <si>
    <t>Independent resource assessment completed</t>
  </si>
  <si>
    <t>indepen_8760_assess</t>
  </si>
  <si>
    <t>If so, please submit.</t>
  </si>
  <si>
    <t>indepen_8760_submit</t>
  </si>
  <si>
    <t>O&amp;M Costs</t>
  </si>
  <si>
    <t>Variable O&amp;M Costs</t>
  </si>
  <si>
    <t>$/MWh</t>
  </si>
  <si>
    <t>VOM_costs</t>
  </si>
  <si>
    <t>assumed included in offer price</t>
  </si>
  <si>
    <t>clarified that O&amp;M costs are assumed to be included in offer price</t>
  </si>
  <si>
    <t>Escalation rate to be used with above</t>
  </si>
  <si>
    <t>VOM_esca</t>
  </si>
  <si>
    <t>Implementation and Customer Acquisition Details</t>
  </si>
  <si>
    <t>Implementation Plan</t>
  </si>
  <si>
    <r>
      <t xml:space="preserve">Describe implementation plan for deploying distributed solar
</t>
    </r>
    <r>
      <rPr>
        <i/>
        <sz val="10"/>
        <rFont val="Arial"/>
        <family val="2"/>
      </rPr>
      <t>(Please refer to Section 2 of the main RFP document for Implementation Plan requirements. Submit separate attachment, if necessary, and include "Solar Implementation Plan" in filename of submitted document).</t>
    </r>
  </si>
  <si>
    <t>program_design</t>
  </si>
  <si>
    <t>Provide summary of assessment and acquisition plan.</t>
  </si>
  <si>
    <t>types_customers</t>
  </si>
  <si>
    <t>Submit assessment and acquisition plan if available.</t>
  </si>
  <si>
    <t>submit_marketing_plan</t>
  </si>
  <si>
    <t xml:space="preserve"> (include "Solar Assessment and Acquisition Plan" in filename of submitted document)</t>
  </si>
  <si>
    <t>Provide information on estimated number of acquired sites over a 10-year timeframe and the average capacity per site.</t>
  </si>
  <si>
    <t>assessment_plan</t>
  </si>
  <si>
    <t>Estimated Number of Acquired Sites</t>
  </si>
  <si>
    <t>No. of customer sites</t>
  </si>
  <si>
    <t>Average AC Nameplate Capacity Per Site (MW)</t>
  </si>
  <si>
    <t>Customer benefit sharing</t>
  </si>
  <si>
    <t>Project include customer benefit sharing?</t>
  </si>
  <si>
    <t>customer_benefit_sharing</t>
  </si>
  <si>
    <t>description_customer_benefit_sharing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</si>
  <si>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Communication plan and protocol are not applicable for BTM solar resources &lt;0.5 MW.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</si>
  <si>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 documentation submitted</t>
  </si>
  <si>
    <t>Ownership Options</t>
  </si>
  <si>
    <t>engineering_documentation</t>
  </si>
  <si>
    <t xml:space="preserve"> (include "Engineering Documentation" in filename of submitted document)</t>
  </si>
  <si>
    <t>added statement to clarify additional requirements for ownership options</t>
  </si>
  <si>
    <t>For offers that include ownership options for solar, please complete the following additional tabs:</t>
  </si>
  <si>
    <t>Tab 8. Ownership - Capital Costs</t>
  </si>
  <si>
    <t>Tab 9. Ownership - Operating Costs</t>
  </si>
  <si>
    <t>3b . Facility Detail for Battery Energy Storage System (BESS)</t>
  </si>
  <si>
    <t>Required for all BESS proposals. (Do not remove tab.)</t>
  </si>
  <si>
    <t>BESS Summary</t>
  </si>
  <si>
    <t>BESS Resource</t>
  </si>
  <si>
    <t>added question to aid data validation / automation effort</t>
  </si>
  <si>
    <t>3c</t>
  </si>
  <si>
    <t>Energy storage summary</t>
  </si>
  <si>
    <t>Resource_used</t>
  </si>
  <si>
    <t>BESS Resource type</t>
  </si>
  <si>
    <t>Resource_type</t>
  </si>
  <si>
    <t>Battery Li-ion</t>
  </si>
  <si>
    <t>Battery Flow</t>
  </si>
  <si>
    <t>Pumped Hydro</t>
  </si>
  <si>
    <t>Resource_other</t>
  </si>
  <si>
    <t>Standalone or paired with solar?</t>
  </si>
  <si>
    <t>BESS Only</t>
  </si>
  <si>
    <t>Hybrid: Solar+BESS</t>
  </si>
  <si>
    <t>Resource_status</t>
  </si>
  <si>
    <t>If operating, provide remaining useful life.</t>
  </si>
  <si>
    <t>remaining_life</t>
  </si>
  <si>
    <t>Source for charging storage system</t>
  </si>
  <si>
    <t>storage_charge_source</t>
  </si>
  <si>
    <t>Hybrid:Solar+BESS</t>
  </si>
  <si>
    <t>Offsite</t>
  </si>
  <si>
    <t>Hybrid</t>
  </si>
  <si>
    <t>If offsite, describe.</t>
  </si>
  <si>
    <t>offsite_charging</t>
  </si>
  <si>
    <t>System design</t>
  </si>
  <si>
    <t>BESS Characteristics</t>
  </si>
  <si>
    <t>Technology</t>
  </si>
  <si>
    <t>System Design</t>
  </si>
  <si>
    <t>technology</t>
  </si>
  <si>
    <t>manufacturer</t>
  </si>
  <si>
    <t>MWh</t>
  </si>
  <si>
    <t>Max state of charge</t>
  </si>
  <si>
    <t>max_SOC</t>
  </si>
  <si>
    <t>Min state of charge</t>
  </si>
  <si>
    <t>min_SOC</t>
  </si>
  <si>
    <t>Capacity (power / energy) degradation impact on cycles</t>
  </si>
  <si>
    <t>cycles_impact</t>
  </si>
  <si>
    <t>Define cycles and any additional information on states of charge assumptions.</t>
  </si>
  <si>
    <t>cycles_description</t>
  </si>
  <si>
    <t>Inverter (if applicable)</t>
  </si>
  <si>
    <t>Model</t>
  </si>
  <si>
    <t>model</t>
  </si>
  <si>
    <t>Integration</t>
  </si>
  <si>
    <t>Name of Integrator</t>
  </si>
  <si>
    <t>integrator</t>
  </si>
  <si>
    <t>Describe relevant experience of integrator</t>
  </si>
  <si>
    <t>integrator_experience</t>
  </si>
  <si>
    <t>Cooling System</t>
  </si>
  <si>
    <t>Provide summary description of proposed cooling system.</t>
  </si>
  <si>
    <t>cooling_descript</t>
  </si>
  <si>
    <t>Fire Protection System</t>
  </si>
  <si>
    <t>System addresses fire and explosive gas detection, prevention, and mitigation?</t>
  </si>
  <si>
    <t>fire_system</t>
  </si>
  <si>
    <t>Provide summary description of fire protection system.</t>
  </si>
  <si>
    <t>fire_descript</t>
  </si>
  <si>
    <t>Capacity</t>
  </si>
  <si>
    <t>Maximum discharge power (MW)</t>
  </si>
  <si>
    <t>max_discharge_MW</t>
  </si>
  <si>
    <t>Maximum discharge power (MVA)</t>
  </si>
  <si>
    <t>max_discharge_MVA</t>
  </si>
  <si>
    <t>Minimum discharge power (MW)</t>
  </si>
  <si>
    <t>min_discharge_MW</t>
  </si>
  <si>
    <t>Maximum charge power</t>
  </si>
  <si>
    <t>max_charge_MW</t>
  </si>
  <si>
    <t>Energy maximum</t>
  </si>
  <si>
    <t>(MWh)</t>
  </si>
  <si>
    <t>MWh_max</t>
  </si>
  <si>
    <t>Energy minimum</t>
  </si>
  <si>
    <t>MWh_min</t>
  </si>
  <si>
    <t>Energy capacity degradation</t>
  </si>
  <si>
    <t>% per cycle</t>
  </si>
  <si>
    <t>energy_degradation_cycles</t>
  </si>
  <si>
    <t>(11,6)</t>
  </si>
  <si>
    <t>Augmentation required?</t>
  </si>
  <si>
    <t>augmentation</t>
  </si>
  <si>
    <t>Describe augmentation schedule</t>
  </si>
  <si>
    <t>augmentation_schedule</t>
  </si>
  <si>
    <t>winter_energy</t>
  </si>
  <si>
    <t>Control and operations</t>
  </si>
  <si>
    <t>Control and Operations</t>
  </si>
  <si>
    <t>ramp_description</t>
  </si>
  <si>
    <t>Charging / Discharging</t>
  </si>
  <si>
    <t>Charge efficiency</t>
  </si>
  <si>
    <t>charging_eff</t>
  </si>
  <si>
    <t>Discharge efficiency</t>
  </si>
  <si>
    <t>discharge_eff</t>
  </si>
  <si>
    <t>Total Round Trip efficiency</t>
  </si>
  <si>
    <t>round_trip_eff</t>
  </si>
  <si>
    <t>BESS control</t>
  </si>
  <si>
    <t>Changed language from "Hybrid plant control" to just "Plant control"</t>
  </si>
  <si>
    <t>Does owner control the energy storage?</t>
  </si>
  <si>
    <t>hybrid_control</t>
  </si>
  <si>
    <t>Does the BESS need a schedule for state of charge?</t>
  </si>
  <si>
    <t>SOC_schedule</t>
  </si>
  <si>
    <t>Is the resource intended to time-shift for peak capacity?</t>
  </si>
  <si>
    <t>time_shift</t>
  </si>
  <si>
    <t>If yes, describe control.</t>
  </si>
  <si>
    <t>time_shift_control</t>
  </si>
  <si>
    <t>Can the energy storage provide operational flexibility?</t>
  </si>
  <si>
    <t>operational_flexibility</t>
  </si>
  <si>
    <t>If yes, describe control, impact of lifespan.</t>
  </si>
  <si>
    <t>operation_flexibility_lifespan</t>
  </si>
  <si>
    <t>Can the facility be dispatched by PSE?</t>
  </si>
  <si>
    <t>curtail_EMS</t>
  </si>
  <si>
    <t>Operations</t>
  </si>
  <si>
    <t>Forced outage rate</t>
  </si>
  <si>
    <t>forced_out_rate</t>
  </si>
  <si>
    <t>Mean time to repair</t>
  </si>
  <si>
    <t>(hours)</t>
  </si>
  <si>
    <t>mean_time_repair</t>
  </si>
  <si>
    <t>O&amp;M costs</t>
  </si>
  <si>
    <t>Variable O&amp;M costs</t>
  </si>
  <si>
    <t>VOM</t>
  </si>
  <si>
    <t>clarified that variable O&amp;M costs are assumed to be included in offer price</t>
  </si>
  <si>
    <t>Fixed O&amp;M</t>
  </si>
  <si>
    <t>$/kW-yr</t>
  </si>
  <si>
    <t>FOM</t>
  </si>
  <si>
    <t>clarified that fixed O&amp;M costs are assumed to be included in offer price</t>
  </si>
  <si>
    <t>Annual planned maintenance</t>
  </si>
  <si>
    <t>Expected average days per year</t>
  </si>
  <si>
    <t>maint_days_year</t>
  </si>
  <si>
    <t>Expected timing month/season</t>
  </si>
  <si>
    <t>maint_timing</t>
  </si>
  <si>
    <t>Estimated annual unit availability</t>
  </si>
  <si>
    <t>annual_avail</t>
  </si>
  <si>
    <t>(provide value on % of year basis)</t>
  </si>
  <si>
    <r>
      <t xml:space="preserve">Describe implementation plan for deploying distributed BESS.
</t>
    </r>
    <r>
      <rPr>
        <i/>
        <sz val="10"/>
        <rFont val="Arial"/>
        <family val="2"/>
      </rPr>
      <t>(Please refer to Section 2 of the main RFP document for Implementation Plan requirements. Submit separate attachment, if necessary, and include "BESS Implementation Plan" in filename of submitted document).</t>
    </r>
  </si>
  <si>
    <t xml:space="preserve"> (include "BESS Assessment and Acquisition Plan"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</si>
  <si>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</si>
  <si>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For offers that include ownership options please include the following:</t>
  </si>
  <si>
    <t>Expected life span for energy storage system</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</si>
  <si>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</si>
  <si>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</si>
  <si>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</si>
  <si>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</si>
  <si>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</si>
  <si>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</si>
  <si>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</si>
  <si>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</si>
  <si>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For offers that include ownership options for flexible capacity resources, please complete the following additional tabs:</t>
  </si>
  <si>
    <t>Tab 7. Ownership - Capital Costs</t>
  </si>
  <si>
    <t>Tab 8. Ownership - Operating Costs</t>
  </si>
  <si>
    <t xml:space="preserve">3c . Demand Response Requirements </t>
  </si>
  <si>
    <t>Required for all RFP proposals including Demand Response. (Do not remove tab.)</t>
  </si>
  <si>
    <t>Please indicate whether Offer includes Demand Response</t>
  </si>
  <si>
    <t>3d</t>
  </si>
  <si>
    <t>Resource_Summary</t>
  </si>
  <si>
    <t>DR_used</t>
  </si>
  <si>
    <t>System_R_Used</t>
  </si>
  <si>
    <t>Technology Provision</t>
  </si>
  <si>
    <t xml:space="preserve">Briefly summarize below and include a separate attachment describing the proposed technologies, associated hardware and software, and any technology-related services. This should describe how the DR Requirements stated in Section 2 of the RFP document will be fulfilled and highlight the unique elements of the proposal. This summary should NOT address Implementation Services, which are covered under a separate item (see "Implementation Plan" below).  The technology provision description should cover the following items:
1. System level diagram: Provide a system level diagram of proposed solution including head-end (control) elements, all key interfaces, databases, communication, monitoring, switches, and associated technology to deliver a load shed signal to the customers and end-use equipment (if curtailment is automated), and the return path for communications back to PSE. 
2. End-Use Control Devices and Systems: Provide technical descriptions of any end-use devices and systems proposed for customer premises (e.g., gateway devices, load control relays, building energy management control system (EMCS), etc.), as well as the end-uses they might control.
3. Communications Infrastructure: Based on the system-level description, provide a complete description of the communication infrastructure that will be needed and how it will be used.
4. Metering: Describe the type of metering that will be employed and how metering information will be relayed to PSE—frequency, resolution, summary reporting, etc. Also indicate any requirements for PSE’s installed metering, or respondent’s intended use of PSE meter data.
5. Load Curtailment Mechanics: Describe the approaches, processes, and equipment to be used to execute load curtailment/shifting at customer facilities.  Discuss the anticipated actions required of customers (may vary by customer), and any automated load response that may be employed.
6. Requirements for PSE: Describe the expectation of PSE technology infrastructure, including server needs, database requirements and capacities, operating systems, security requirements, file transfer mechanisms, telecom requirements, and any other interfaces, components or software/hardware requirements. 
</t>
  </si>
  <si>
    <t>Submit separate document covering all six items listed above.</t>
  </si>
  <si>
    <t xml:space="preserve"> (include "DR Technology Provision" in filename of submitted document)</t>
  </si>
  <si>
    <t>Briefly summarize below and include a separate attachment describing the implementation plan. This should describe how the proposal plans to fulfill the DR Requirements stated in Section 2 of the RFP document and highlight the unique elements of the proposal.  The implementation plan description should cover the following items:
1. Marketing, Customer Recruitment and Retention: Describe the marketing, customer outreach, recruitment and retention plan and include a list of targeted customer classes/segments. Detail the strategy for engaging end-use customers and solicit enrollment in DR and provide details of coordination with PSE account managers in customer outreach and recruitment efforts.
2. Equipment Installation and Enablement: Describe the equipment installation process, current network of equipment installers and/or proposed subcontractors for equipment installation, and other requirements needed to complete installation. Additionally, describe practices for verification and testing to ensure end-to-end communication and control and discuss approach for periodic testing.
3. Data Support: Describe Customer Information System (CIS) and work management software, interface requirements, data sharing and reporting methods/practices, reliability and backup, and testing approach (please refer to Table 6 in "Exhibit J: Demand Response Addendum" for additional details regarding data requirements).
4. Customer Service and Satisfaction: Describe the approach for ensuring customer service and satisfaction, including call center staffing and operations and procedures to measure and report customer satisfaction findings to PSE. 
5. Roles and Expectations of PSE: Discuss the role PSE is expected to play and any specific needs/expectations in relation to the implementation activities listed above.
6. Implementation Timeline: Provide a detailed schedule for implementation tasks (after the contract is effective), included but not limited to the following implementation tasks:
--Marketing and Customer Recruitment
--Platform setup, system integration and commissioning
--Site Enablement
--DR Program Operations
End-of-Contract Technology Ownership Terms:  Indicate who owns the equipment, and the suggested terms are for ownership of equipment at the end of the contract period, should PSE decide to discontinue services with the respondent at that time. Indicate whether it is possible for PSE buy the equipment and/or acquire a license to operate the head end system at the end of the contract period and provide pricing terms for the ownership transfer or licensing.</t>
  </si>
  <si>
    <t>Submit separate document covering all six implementation services items listed above, plus end-of-contract ownership terms.</t>
  </si>
  <si>
    <t xml:space="preserve"> (include "DR Implementation Plan" in filename of submitted document)</t>
  </si>
  <si>
    <t>Customer_types</t>
  </si>
  <si>
    <t>marketing_plan</t>
  </si>
  <si>
    <t>Measurement &amp; Evaluation Plan</t>
  </si>
  <si>
    <t>Submit detailed measurement and evaluation plan if available.</t>
  </si>
  <si>
    <t>submit_measure_plan</t>
  </si>
  <si>
    <t xml:space="preserve"> (include "DR Measure and Eval Plan" in filename of submitted document)</t>
  </si>
  <si>
    <t>Provide summary of measurement and evaluation plan, consistent with Exhibit J.</t>
  </si>
  <si>
    <t>measure_plan</t>
  </si>
  <si>
    <t>DR Capacity</t>
  </si>
  <si>
    <t>In the table below, provide proposed curtailment capacity for winter, summer and shoulder months from 2023 to 2028. The proposed amount indicates what respondent can provide that meets PSE’s primary  and secondary objectives described in Section 2 of the RFP and conforms to the customer baseline assumptions discussed in Exhibit J.</t>
  </si>
  <si>
    <t>Time ahead</t>
  </si>
  <si>
    <t>Day</t>
  </si>
  <si>
    <t>1 Hour</t>
  </si>
  <si>
    <t>Winter (Nov.-Feb.) DR capacity by year (MW)</t>
  </si>
  <si>
    <t>Summer (May-Sept.) DR capacity by year (MW)</t>
  </si>
  <si>
    <t>Shoulder months (March, April, Oct.) DR capacity by year (MW)</t>
  </si>
  <si>
    <t>Fast Response (10 minutes or less) Capacity</t>
  </si>
  <si>
    <t>Fast response is a secondary objective of PSE's and completing this table is optional</t>
  </si>
  <si>
    <t>In the table below, indicate the available capacity that can respond with 10-minutes or less notification in summer and winter months.</t>
  </si>
  <si>
    <t>ADD THAT THIS IS A SECONDARY OBJECTIVE AND IS OPTIONAL AND ALIGN LANGUAGE</t>
  </si>
  <si>
    <t>Summer</t>
  </si>
  <si>
    <t>Winter</t>
  </si>
  <si>
    <t>If additional availability can be provided, please describe.</t>
  </si>
  <si>
    <t>additional capacity</t>
  </si>
  <si>
    <t>Submit detailed description of the capacity breakdown by combinations of different customer classes/segments and controlled end-use devices.</t>
  </si>
  <si>
    <t xml:space="preserve"> (include "DR Capacity Breakdown by Customer Segments and End-use Technologies" in filename of submitted document)</t>
  </si>
  <si>
    <t>Pricing For Winter Peak Reduction</t>
  </si>
  <si>
    <r>
      <t xml:space="preserve">Provide </t>
    </r>
    <r>
      <rPr>
        <b/>
        <sz val="10"/>
        <rFont val="Arial"/>
        <family val="2"/>
      </rPr>
      <t>pricing for winter peak demand reduction</t>
    </r>
    <r>
      <rPr>
        <sz val="10"/>
        <rFont val="Arial"/>
        <family val="2"/>
      </rPr>
      <t xml:space="preserve"> from 2023-2028. Pricing should be in terms of $/kW-season for achieving the winter capacity amounts indicated above and be inclusive of customer incentives. </t>
    </r>
  </si>
  <si>
    <t>Year</t>
  </si>
  <si>
    <t>Unit</t>
  </si>
  <si>
    <t>Capacity_charge</t>
  </si>
  <si>
    <t>2023_1</t>
  </si>
  <si>
    <t>2032_3</t>
  </si>
  <si>
    <t>Additional Pricing Element (Optional)</t>
  </si>
  <si>
    <t xml:space="preserve">If applicable, indicate proposed additional $/kWh pricing based on the actual energy reduced during DR events. </t>
  </si>
  <si>
    <t>Total Costs</t>
  </si>
  <si>
    <t xml:space="preserve">Provide the total costs corresponding to the winter capacity rollout. </t>
  </si>
  <si>
    <t>$1000s</t>
  </si>
  <si>
    <t>cust_benefit_discription</t>
  </si>
  <si>
    <t>total_costs</t>
  </si>
  <si>
    <t>2032_2</t>
  </si>
  <si>
    <t>startup_costs</t>
  </si>
  <si>
    <t>software</t>
  </si>
  <si>
    <t>marketing</t>
  </si>
  <si>
    <t>capital</t>
  </si>
  <si>
    <t>equip_install</t>
  </si>
  <si>
    <t>equip_maint</t>
  </si>
  <si>
    <t>participant_incentive</t>
  </si>
  <si>
    <t>Pricing For Additional Products and Services - Optional</t>
  </si>
  <si>
    <t>All-Inclusive Pricing for Summer Peak Curtailment Capacity</t>
  </si>
  <si>
    <r>
      <t xml:space="preserve">Provide </t>
    </r>
    <r>
      <rPr>
        <b/>
        <sz val="10"/>
        <rFont val="Arial"/>
        <family val="2"/>
      </rPr>
      <t>pricing for summer peak demand reduction</t>
    </r>
    <r>
      <rPr>
        <sz val="10"/>
        <rFont val="Arial"/>
        <family val="2"/>
      </rPr>
      <t xml:space="preserve"> from 2023-2028. Pricing should be in terms of $/kW-season for achieving the summer peak reduction amounts indicated above and inclusive of customer incentives. </t>
    </r>
  </si>
  <si>
    <t>All-Inclusive Pricing for Year Round Curtailment Capacity</t>
  </si>
  <si>
    <r>
      <t xml:space="preserve">Provide </t>
    </r>
    <r>
      <rPr>
        <b/>
        <sz val="10"/>
        <rFont val="Arial"/>
        <family val="2"/>
      </rPr>
      <t xml:space="preserve">pricing for providing year-round curtailment during winter, summer and shoulder months </t>
    </r>
    <r>
      <rPr>
        <sz val="10"/>
        <rFont val="Arial"/>
        <family val="2"/>
      </rPr>
      <t xml:space="preserve">from 2023-2028. Pricing should be in terms of $/kW-year for achieving the winter, summer and shoulder peak reduction amounts indicated above and be inclusive of customer incentives. </t>
    </r>
  </si>
  <si>
    <t>($/kW-yr.)</t>
  </si>
  <si>
    <t>Incremental Pricing for Fast Response</t>
  </si>
  <si>
    <t xml:space="preserve">Indicate the incremental capacity charge for providing fast response (10-minute or less) capacity indicated above for winter and summer. </t>
  </si>
  <si>
    <t>8760_assessment_submitted</t>
  </si>
  <si>
    <t>Direct Connect</t>
  </si>
  <si>
    <t>Aggregator</t>
  </si>
  <si>
    <t>What is the resource control method?</t>
  </si>
  <si>
    <t>Cloud</t>
  </si>
  <si>
    <t>Where is the software hosted?</t>
  </si>
  <si>
    <t>On Premise</t>
  </si>
  <si>
    <t>Is the resource dispatchable?</t>
  </si>
  <si>
    <t>Compliance</t>
  </si>
  <si>
    <t>Not submitted</t>
  </si>
  <si>
    <t>Cybersecurity</t>
  </si>
  <si>
    <t>Deployment</t>
  </si>
  <si>
    <t>High Availability</t>
  </si>
  <si>
    <t>Offshore</t>
  </si>
  <si>
    <t>Standards</t>
  </si>
  <si>
    <t>Alarms</t>
  </si>
  <si>
    <t>Ride-through</t>
  </si>
  <si>
    <t>SCADA</t>
  </si>
  <si>
    <t>Maintenance</t>
  </si>
  <si>
    <t>Required for all proposals including solar. (Do not remove tab.)</t>
  </si>
  <si>
    <t>Solar Offer</t>
  </si>
  <si>
    <t>Energy Profile Used</t>
  </si>
  <si>
    <t>Variable Energy Output Profile</t>
  </si>
  <si>
    <t>Energy_Used</t>
  </si>
  <si>
    <t>Project capacity at POI (MW)</t>
  </si>
  <si>
    <t>POI_MW</t>
  </si>
  <si>
    <t>&gt;=0</t>
  </si>
  <si>
    <t>Project annual output at POI (MWh)</t>
  </si>
  <si>
    <t>POI_annual_MWh</t>
  </si>
  <si>
    <t>* Note the 8760 data should be based on historical data, when possible.</t>
  </si>
  <si>
    <t>* Offers that include solar plus BESS should submit the combined 8760 output.</t>
  </si>
  <si>
    <t>* Please format data to at most 4 decimal places (shown in the table below)</t>
  </si>
  <si>
    <t>Hour ending</t>
  </si>
  <si>
    <t>POI MW</t>
  </si>
  <si>
    <t>Hour</t>
  </si>
  <si>
    <t>&gt;=-100 &lt;=1000</t>
  </si>
  <si>
    <t>RepeatTo: C8782</t>
  </si>
  <si>
    <t>RepeatTo: D8782</t>
  </si>
  <si>
    <t>RepeatTo: E8782</t>
  </si>
  <si>
    <t>Required for all solar proposals (Do not remove tab.)</t>
  </si>
  <si>
    <t>Irradiance Profile Used</t>
  </si>
  <si>
    <t>Site Irradiance (w*m^2)</t>
  </si>
  <si>
    <t>6. Interconnection</t>
  </si>
  <si>
    <t>Required for all RFP proposals requiring schedule 152 interconnection. (Do not remove tab.)</t>
  </si>
  <si>
    <t>Delivery Path</t>
  </si>
  <si>
    <t>Do interconnection requirements apply to your project?</t>
  </si>
  <si>
    <t>DR_OR_DER</t>
  </si>
  <si>
    <t>Please use the following text box to clarify any information with respect to interconnection.</t>
  </si>
  <si>
    <t>DER_interconnection_transmission</t>
  </si>
  <si>
    <t>For all others (non-DER), please specify the information below.</t>
  </si>
  <si>
    <t>Point of interconnection ("POI")</t>
  </si>
  <si>
    <t>Point_of_Interconnection</t>
  </si>
  <si>
    <r>
      <t xml:space="preserve">Point of receipt ("POR")  </t>
    </r>
    <r>
      <rPr>
        <i/>
        <sz val="8"/>
        <color rgb="FFFF0000"/>
        <rFont val="Arial"/>
        <family val="2"/>
      </rPr>
      <t>if different from the POI</t>
    </r>
  </si>
  <si>
    <t>Point_of_Receipt</t>
  </si>
  <si>
    <t>Point of delivery ("POD")</t>
  </si>
  <si>
    <t>Point_of_Delivery</t>
  </si>
  <si>
    <t>PSEI.System</t>
  </si>
  <si>
    <t>BPAT.PSEI</t>
  </si>
  <si>
    <t>MIDCREMOTE</t>
  </si>
  <si>
    <t>COB/MALIN</t>
  </si>
  <si>
    <t>JOHNDAY</t>
  </si>
  <si>
    <t>PAUL</t>
  </si>
  <si>
    <t>CENTRAL FERRY</t>
  </si>
  <si>
    <t>Type of interconnection request</t>
  </si>
  <si>
    <t>Type_of_Interconnection_Request</t>
  </si>
  <si>
    <t>Energy Resource Interconnection Service (ERIS)</t>
  </si>
  <si>
    <t>Network Resource Interconnection Service (NRIS)</t>
  </si>
  <si>
    <t>Both ERIS and NRIS</t>
  </si>
  <si>
    <t>N/A - Offer is not unit contingent</t>
  </si>
  <si>
    <t>Has an interconnection application been submitted for the project?</t>
  </si>
  <si>
    <t>Interconnection_Requested</t>
  </si>
  <si>
    <t>Desired date to obtain Certificate of Operation and generate in parallel with the PSE electrical system</t>
  </si>
  <si>
    <t>LGIA_signing_date_expected</t>
  </si>
  <si>
    <t>Date</t>
  </si>
  <si>
    <t>List in table below all available or in progress interconnection studies and status.</t>
  </si>
  <si>
    <t>Study type</t>
  </si>
  <si>
    <t>Status</t>
  </si>
  <si>
    <t>Received/
Estimated completion date</t>
  </si>
  <si>
    <t>Study performed by</t>
  </si>
  <si>
    <t>Study_type</t>
  </si>
  <si>
    <t>Feasibility Study</t>
  </si>
  <si>
    <t>System Impact Study (SIS)</t>
  </si>
  <si>
    <t>Facility Study (FS)</t>
  </si>
  <si>
    <t>Affected System Study</t>
  </si>
  <si>
    <t>Consultant Study</t>
  </si>
  <si>
    <t>Study_number</t>
  </si>
  <si>
    <t>In Progress</t>
  </si>
  <si>
    <t>Completed</t>
  </si>
  <si>
    <t>Received_Completion_date</t>
  </si>
  <si>
    <t>Study_performed_by</t>
  </si>
  <si>
    <t>If "Other" selected above, describe the study type</t>
  </si>
  <si>
    <t>Does the project require construction of a tie-line to the POI?</t>
  </si>
  <si>
    <t>Construction_of_Tie-line_to_POI</t>
  </si>
  <si>
    <t>If yes:</t>
  </si>
  <si>
    <r>
      <t>How long is the tie-line?</t>
    </r>
    <r>
      <rPr>
        <i/>
        <sz val="7"/>
        <color rgb="FF000000"/>
        <rFont val="Arial"/>
        <family val="2"/>
      </rPr>
      <t xml:space="preserve"> (miles)</t>
    </r>
  </si>
  <si>
    <t>Length_of_new_Tie_Line</t>
  </si>
  <si>
    <t>Expected completion date of the tie-line</t>
  </si>
  <si>
    <t>Completion_date_of_Tie_Line</t>
  </si>
  <si>
    <t>Submit a map showing the tie-line route relative to the project and the POI. Include the development, design and construction work as part of the attached detailed project development schedule described on Tab 6. Development Projects Detail.</t>
  </si>
  <si>
    <t>Map_tie_line_submitted</t>
  </si>
  <si>
    <r>
      <t xml:space="preserve">Describe the location of the tie-line relative to the project and the POI. Include the development/construction status of the tie-line. </t>
    </r>
    <r>
      <rPr>
        <sz val="8"/>
        <color rgb="FF000000"/>
        <rFont val="Arial"/>
        <family val="2"/>
      </rPr>
      <t xml:space="preserve">Describe relevant permitting and land rights matters associated with the tie-line on Tab 6. Development Projects Detail in the site control and permitting sections. </t>
    </r>
  </si>
  <si>
    <t>Description_of_tie-line_and_POI</t>
  </si>
  <si>
    <t>Transmission service</t>
  </si>
  <si>
    <t>Transmission provider(s).</t>
  </si>
  <si>
    <t>Transmission Service</t>
  </si>
  <si>
    <t>Transmission_Providers</t>
  </si>
  <si>
    <t>Does the project request to use PSE's transmission as identified in Exhibit H?</t>
  </si>
  <si>
    <t>Use_PSE_transmission</t>
  </si>
  <si>
    <t>If project interconnected on PSE System, west of Cascades:</t>
  </si>
  <si>
    <t>Interconnected_West_of_Cascades</t>
  </si>
  <si>
    <r>
      <t xml:space="preserve">Has transmission been </t>
    </r>
    <r>
      <rPr>
        <u/>
        <sz val="10"/>
        <color rgb="FFFF0000"/>
        <rFont val="Arial"/>
        <family val="2"/>
      </rPr>
      <t>secured</t>
    </r>
    <r>
      <rPr>
        <sz val="10"/>
        <color rgb="FFFF0000"/>
        <rFont val="Arial"/>
        <family val="2"/>
      </rPr>
      <t xml:space="preserve"> for the project?</t>
    </r>
  </si>
  <si>
    <t>transmission_secured</t>
  </si>
  <si>
    <t>If yes, what type of transmission service has been secured?</t>
  </si>
  <si>
    <t>secured_transmission_type</t>
  </si>
  <si>
    <t>Network Integration Transmission Service</t>
  </si>
  <si>
    <t>Firm Point to Point</t>
  </si>
  <si>
    <r>
      <t xml:space="preserve">Has transmission been </t>
    </r>
    <r>
      <rPr>
        <u/>
        <sz val="10"/>
        <color rgb="FFFF0000"/>
        <rFont val="Arial"/>
        <family val="2"/>
      </rPr>
      <t>requested</t>
    </r>
    <r>
      <rPr>
        <sz val="10"/>
        <color rgb="FFFF0000"/>
        <rFont val="Arial"/>
        <family val="2"/>
      </rPr>
      <t xml:space="preserve"> for the project?</t>
    </r>
  </si>
  <si>
    <t>transmission_requested</t>
  </si>
  <si>
    <t>If yes, what type of transmission service has been requested?</t>
  </si>
  <si>
    <t>transmission_requested_type</t>
  </si>
  <si>
    <t>If yes, provide TSR queue number.</t>
  </si>
  <si>
    <t>TSR_que_number</t>
  </si>
  <si>
    <t>When does respondent expect to have long-term firm transmission for the project?</t>
  </si>
  <si>
    <t>long_term_firm_transmission_date?</t>
  </si>
  <si>
    <t>Is there anything else PSE needs to know about your transmission plan? For example, are there any alternate solution(s) to firm the delivery of energy to PSE's system over the term of the proposal? Describe below.</t>
  </si>
  <si>
    <t>Alternate_Solutions_to_firm_delivery_to_PSE_system</t>
  </si>
  <si>
    <t>Energy Storage - load request</t>
  </si>
  <si>
    <t>Does energy storage project require a separate transmission or distribution service to charge the device?</t>
  </si>
  <si>
    <t>Storage_load_request</t>
  </si>
  <si>
    <t>If yes, please describe transmission or distribution status required for charging.</t>
  </si>
  <si>
    <t>Storage_load_request_status</t>
  </si>
  <si>
    <t>Ancillary services</t>
  </si>
  <si>
    <t>Project balancing authority</t>
  </si>
  <si>
    <t>Ancillary Services</t>
  </si>
  <si>
    <t>Balancing_Authority</t>
  </si>
  <si>
    <t>Please provide the following responses to party responsible for Ancillary services:</t>
  </si>
  <si>
    <t>Service</t>
  </si>
  <si>
    <t>Party 
responsible</t>
  </si>
  <si>
    <t>Operating reserves</t>
  </si>
  <si>
    <t>Operating_Reserves</t>
  </si>
  <si>
    <t>Respondent / Developer</t>
  </si>
  <si>
    <t>PSE</t>
  </si>
  <si>
    <t>Resource integration (intermittent resources)</t>
  </si>
  <si>
    <t>Resource_Integration_intermittent_resources</t>
  </si>
  <si>
    <t>Not Applicable: Not Intermittent resource</t>
  </si>
  <si>
    <t>Scheduling</t>
  </si>
  <si>
    <t>Regulating reserves</t>
  </si>
  <si>
    <t>Regulating_reserves</t>
  </si>
  <si>
    <t>Generation imbalance</t>
  </si>
  <si>
    <t>Generation_imbalance</t>
  </si>
  <si>
    <t>Other required ancillary service(s)</t>
  </si>
  <si>
    <t>Other_required_ancillary_services</t>
  </si>
  <si>
    <t>Specify other</t>
  </si>
  <si>
    <t>Other_Ancillary_Services</t>
  </si>
  <si>
    <t>7. Development - Details</t>
  </si>
  <si>
    <t>Required for development and construction projects. Not required for operating projects. (Do not remove tab.)</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</si>
  <si>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</si>
  <si>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</si>
  <si>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</si>
  <si>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</si>
  <si>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</si>
  <si>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</si>
  <si>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</si>
  <si>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</si>
  <si>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</si>
  <si>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 xml:space="preserve">Testing </t>
  </si>
  <si>
    <t>Include any potential opportunities to improve the schedule</t>
  </si>
  <si>
    <t>Engineering</t>
  </si>
  <si>
    <t>Commissioning</t>
  </si>
  <si>
    <r>
      <t xml:space="preserve">Have any arrangements or commitments been made for the construction of the project?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</si>
  <si>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</si>
  <si>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</si>
  <si>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Arrangements_or_Commitments_for_Construction_Submitted</t>
  </si>
  <si>
    <t xml:space="preserve"> (include "Development contractual structure" in filename of submitted document)</t>
  </si>
  <si>
    <t>Description_of_Arrangements_or_Commitments_for_Construction</t>
  </si>
  <si>
    <r>
      <rPr>
        <b/>
        <sz val="10"/>
        <rFont val="Arial"/>
        <family val="2"/>
      </rPr>
      <t>Describe any arrangements or commitments that have been made for either safe harbored and/or major equipment.</t>
    </r>
    <r>
      <rPr>
        <i/>
        <sz val="8"/>
        <rFont val="Arial"/>
        <family val="2"/>
      </rPr>
      <t xml:space="preserve"> </t>
    </r>
  </si>
  <si>
    <t>Arrangements_or_Commitments_for_Safe_Harbored_Major_Equipment_Submitted</t>
  </si>
  <si>
    <t xml:space="preserve"> (include "Development safe harbor and major equipment" in filename of submitted document)</t>
  </si>
  <si>
    <t>Description_gements_or_Commitments_for_Safe_Harbored_Major_Equipment</t>
  </si>
  <si>
    <t>Submit information about the organization and individual responsible for project management during this phase.</t>
  </si>
  <si>
    <t>If_not_turnkey_attach_information_for_those_responsible_for_project_management</t>
  </si>
  <si>
    <t>Not Submitted: parties not yet determined</t>
  </si>
  <si>
    <t xml:space="preserve"> (include "Development project management" in filename of submitted document)</t>
  </si>
  <si>
    <t xml:space="preserve">Has the respondent established a labor plan? </t>
  </si>
  <si>
    <t>Respondent_created_a_plan</t>
  </si>
  <si>
    <t xml:space="preserve">Has the bidder established a  plan? </t>
  </si>
  <si>
    <t>If yes, please submit the labor plan</t>
  </si>
  <si>
    <t>added question submission for labor plan</t>
  </si>
  <si>
    <t>Submit_labor_plan</t>
  </si>
  <si>
    <t>(include "Labor Plan" in filename of submitted document)</t>
  </si>
  <si>
    <t>If yes, is it consistent with RCW 82.08.962 and 82.12.962:</t>
  </si>
  <si>
    <t>added reference for labor standards</t>
  </si>
  <si>
    <t>High  standards?</t>
  </si>
  <si>
    <t>Includes_high_Standards</t>
  </si>
  <si>
    <t>Family-level wages?</t>
  </si>
  <si>
    <t>Includes_family_level_wages</t>
  </si>
  <si>
    <t>Benefits?</t>
  </si>
  <si>
    <t>Includes_Benefits</t>
  </si>
  <si>
    <t>dfdf</t>
  </si>
  <si>
    <t>Opportunities for local workers and businesses?</t>
  </si>
  <si>
    <t>Includes_Opportunities_for_local_workers_and_businesses</t>
  </si>
  <si>
    <t xml:space="preserve">Will the project utilize a Project  Agreement or Community Workforce Agreement for major construction activities associated with the construction of the project? </t>
  </si>
  <si>
    <t>Project_utilization_of_Project__Agreement_of_Community_Workforce_Agreement</t>
  </si>
  <si>
    <t>Does the respondent agree to make commercially reasonable efforts to ensure that such Project  Agreement or Community Workforce Agreement is eligible to be certified by the Washington Department of Labor and Industries under the standards of the Washington State Clean Energy Transformation Act (RCW 19.405)?</t>
  </si>
  <si>
    <t>Efforts_to_be_eligible_to_be_certified_according_to_RCW_19_405</t>
  </si>
  <si>
    <t>Will the project utilize apprenticeship  during the construction phase of the project?</t>
  </si>
  <si>
    <t>Use_of_apprentiship</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</si>
  <si>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</si>
  <si>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Renewable_Attributes_due_to_apprentiship_of__accrue_to_PSE_through_term_of_proposal</t>
  </si>
  <si>
    <t>Briefly describe the labor plan.</t>
  </si>
  <si>
    <t>Description_of__Plan</t>
  </si>
  <si>
    <t>If construction is completed, are there any open warranty issues?</t>
  </si>
  <si>
    <t>Open_Warranty_Issues</t>
  </si>
  <si>
    <t>Not Applicable: Construction Not Complete</t>
  </si>
  <si>
    <t>If yes, submit a list of open warranty issues.</t>
  </si>
  <si>
    <t>List_of_open_warranty_issues</t>
  </si>
  <si>
    <t xml:space="preserve"> (include "Development warranty issues" in filename of submitted document)</t>
  </si>
  <si>
    <t>8. Ownership - Capital Costs</t>
  </si>
  <si>
    <t xml:space="preserve">       Required for Solar and BESS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</si>
  <si>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</si>
  <si>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</si>
  <si>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</si>
  <si>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</si>
  <si>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</si>
  <si>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</si>
  <si>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</si>
  <si>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</si>
  <si>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</si>
  <si>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</si>
  <si>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</si>
  <si>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</si>
  <si>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</si>
  <si>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</si>
  <si>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</si>
  <si>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</si>
  <si>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</si>
  <si>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</si>
  <si>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</si>
  <si>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</si>
  <si>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</si>
  <si>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</si>
  <si>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</si>
  <si>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</si>
  <si>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</si>
  <si>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</si>
  <si>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</si>
  <si>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</si>
  <si>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</si>
  <si>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</si>
  <si>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</si>
  <si>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</si>
  <si>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</si>
  <si>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</si>
  <si>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</si>
  <si>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</si>
  <si>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</si>
  <si>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</si>
  <si>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</si>
  <si>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</si>
  <si>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</si>
  <si>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</si>
  <si>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</si>
  <si>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</si>
  <si>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</si>
  <si>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</si>
  <si>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</si>
  <si>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</si>
  <si>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</si>
  <si>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</si>
  <si>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</si>
  <si>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</si>
  <si>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</si>
  <si>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</si>
  <si>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</si>
  <si>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</si>
  <si>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</si>
  <si>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</si>
  <si>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</si>
  <si>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</si>
  <si>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</si>
  <si>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</si>
  <si>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</si>
  <si>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</si>
  <si>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</si>
  <si>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</si>
  <si>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</si>
  <si>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</si>
  <si>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</si>
  <si>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</si>
  <si>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</si>
  <si>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</si>
  <si>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</si>
  <si>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</si>
  <si>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</si>
  <si>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</si>
  <si>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</si>
  <si>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</si>
  <si>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</si>
  <si>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</si>
  <si>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</si>
  <si>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</si>
  <si>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</si>
  <si>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</si>
  <si>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</si>
  <si>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</si>
  <si>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</si>
  <si>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</si>
  <si>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</si>
  <si>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</si>
  <si>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</si>
  <si>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</si>
  <si>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</si>
  <si>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9. Ownership - Operating Costs</t>
  </si>
  <si>
    <t>Generation Statistics</t>
  </si>
  <si>
    <t>C</t>
  </si>
  <si>
    <t>Generation statistics (as applicable per resource type)</t>
  </si>
  <si>
    <t>Additional Info.</t>
  </si>
  <si>
    <t>Net capacity</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</si>
  <si>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</si>
  <si>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</si>
  <si>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</si>
  <si>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</si>
  <si>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</si>
  <si>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</si>
  <si>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</si>
  <si>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</si>
  <si>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</si>
  <si>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</si>
  <si>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</si>
  <si>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</si>
  <si>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</si>
  <si>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</si>
  <si>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</si>
  <si>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</si>
  <si>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</si>
  <si>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</si>
  <si>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</si>
  <si>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</si>
  <si>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</si>
  <si>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</si>
  <si>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</si>
  <si>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</si>
  <si>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</si>
  <si>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</si>
  <si>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</si>
  <si>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</si>
  <si>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</si>
  <si>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</si>
  <si>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</si>
  <si>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</si>
  <si>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</si>
  <si>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</si>
  <si>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</si>
  <si>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</si>
  <si>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</si>
  <si>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</si>
  <si>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</si>
  <si>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</si>
  <si>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</si>
  <si>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</si>
  <si>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</si>
  <si>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</si>
  <si>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</si>
  <si>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</si>
  <si>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</si>
  <si>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</si>
  <si>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</si>
  <si>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</si>
  <si>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</si>
  <si>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</si>
  <si>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</si>
  <si>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</si>
  <si>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</si>
  <si>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</si>
  <si>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</si>
  <si>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</si>
  <si>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</si>
  <si>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</si>
  <si>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</si>
  <si>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</si>
  <si>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</si>
  <si>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</si>
  <si>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</si>
  <si>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</si>
  <si>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</si>
  <si>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</si>
  <si>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</si>
  <si>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</si>
  <si>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</si>
  <si>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</si>
  <si>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</si>
  <si>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</si>
  <si>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</si>
  <si>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</si>
  <si>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10. Bid Certification and Contacts</t>
  </si>
  <si>
    <t xml:space="preserve">Required for all RFP proposals. (Do not remove tab.) </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</si>
  <si>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</si>
  <si>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</si>
  <si>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</si>
  <si>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 forms (in Excel format), bidder must provide a signed copy of Tab 10. A PDF scan of the signed tab must be submitted electronically along with Exhibit B and all other attachments. Please include "Bid Certification Signature" in filename of submitted document.</t>
  </si>
  <si>
    <r>
      <t xml:space="preserve">Proposal name
</t>
    </r>
    <r>
      <rPr>
        <i/>
        <sz val="8"/>
        <rFont val="Arial"/>
        <family val="2"/>
      </rPr>
      <t>locked field populates from proposal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</si>
  <si>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</si>
  <si>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</si>
  <si>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</si>
  <si>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</si>
  <si>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</si>
  <si>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</si>
  <si>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</si>
  <si>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</si>
  <si>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</si>
  <si>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</si>
  <si>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</si>
  <si>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</si>
  <si>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</si>
  <si>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&gt;01/01/2021</t>
  </si>
  <si>
    <t>what date to be used?</t>
  </si>
  <si>
    <t>Please provide a signed copy of Tab 9 (scanned PDF file), along with the complete live Excel proposal form.</t>
  </si>
  <si>
    <t>Do not remove Tab 9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</si>
  <si>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</si>
  <si>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</si>
  <si>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</si>
  <si>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</si>
  <si>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</si>
  <si>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</si>
  <si>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</si>
  <si>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</si>
  <si>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</si>
  <si>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</si>
  <si>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</si>
  <si>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</si>
  <si>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</si>
  <si>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</si>
  <si>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</si>
  <si>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</si>
  <si>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</si>
  <si>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</si>
  <si>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</si>
  <si>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</si>
  <si>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</si>
  <si>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</si>
  <si>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clarified requirement for alternate contact</t>
  </si>
  <si>
    <t>Alternate Contact</t>
  </si>
  <si>
    <t>Priority</t>
  </si>
  <si>
    <t>VPP</t>
  </si>
  <si>
    <t>Respondents are requested to include information on how they have handled prior non-performance penalties.</t>
  </si>
  <si>
    <t xml:space="preserve">Respondents are requested to provide regression-based and time-based DER growth and availability models for a 2 year time period. </t>
  </si>
  <si>
    <r>
      <t>Required for all Solar and BESS proposals.</t>
    </r>
    <r>
      <rPr>
        <b/>
        <sz val="10"/>
        <color theme="0"/>
        <rFont val="Palatino Linotype"/>
        <family val="1"/>
      </rPr>
      <t xml:space="preserve"> Not applicable to Demand Response </t>
    </r>
    <r>
      <rPr>
        <b/>
        <sz val="10"/>
        <color indexed="9"/>
        <rFont val="Palatino Linotype"/>
        <family val="1"/>
      </rPr>
      <t>(Do not remove tab.)</t>
    </r>
  </si>
  <si>
    <t>Development projects, see also Tab 7. Development - Detail, subparts Environmental Siting and Permitting (applies to FTM Solar and BESS only; not applicable to BTM Solar and BESS and to DR)</t>
  </si>
  <si>
    <t>5a. Variable Energy Output Profile for Solar (8760)</t>
  </si>
  <si>
    <t>5b. Solar Irradiance Input Profile for Solar (8760)</t>
  </si>
  <si>
    <t>IT_OT_Requirements</t>
  </si>
  <si>
    <t>BESS</t>
  </si>
  <si>
    <t>Demand_Response</t>
  </si>
  <si>
    <t>Solar_Irradiance</t>
  </si>
  <si>
    <t>service_area</t>
  </si>
  <si>
    <t>(include "CETA Equity Plan" in filename of submitted document and limit entry to four pages)</t>
  </si>
  <si>
    <t>Estimated Breakdown of Program Costs by Category</t>
  </si>
  <si>
    <t>Provide an estimated breakdown of annual program costs for providing winter curtailment capacity by category using the tables below. Provided costs are to be provided in the units described below for each program cost catagory.</t>
  </si>
  <si>
    <t>Program Startup Costs</t>
  </si>
  <si>
    <t>($/kW)</t>
  </si>
  <si>
    <t>program_startup_costs</t>
  </si>
  <si>
    <t>Program Administration Costs</t>
  </si>
  <si>
    <t>($/kW-year)</t>
  </si>
  <si>
    <t>Program Marketing Costs</t>
  </si>
  <si>
    <t>($/new participant)</t>
  </si>
  <si>
    <t>DER Interconnection Details</t>
  </si>
  <si>
    <t>Voltage level for DER interconnection in kV</t>
  </si>
  <si>
    <t>Interconnected DER output capacity in kVA and kW</t>
  </si>
  <si>
    <t>Survey Questions</t>
  </si>
  <si>
    <t>Capability</t>
  </si>
  <si>
    <t>Functional Area</t>
  </si>
  <si>
    <t>Category</t>
  </si>
  <si>
    <t>Requirement</t>
  </si>
  <si>
    <t>Vendor Comments</t>
  </si>
  <si>
    <t>ExK #</t>
  </si>
  <si>
    <t>Business</t>
  </si>
  <si>
    <t>IT</t>
  </si>
  <si>
    <t>Load Office</t>
  </si>
  <si>
    <t>Planning</t>
  </si>
  <si>
    <t>Customer</t>
  </si>
  <si>
    <t>Co-branding</t>
  </si>
  <si>
    <t>DER Types</t>
  </si>
  <si>
    <t>Performance</t>
  </si>
  <si>
    <t>Planned outage</t>
  </si>
  <si>
    <t>Record maintenance</t>
  </si>
  <si>
    <t>Sale of information</t>
  </si>
  <si>
    <t>Settlement</t>
  </si>
  <si>
    <t>Asset Management</t>
  </si>
  <si>
    <t>Communications</t>
  </si>
  <si>
    <t>Grid Operation</t>
  </si>
  <si>
    <t>Data security</t>
  </si>
  <si>
    <t>DER Control</t>
  </si>
  <si>
    <t>Dispatch</t>
  </si>
  <si>
    <t>Forecasting</t>
  </si>
  <si>
    <t>Price</t>
  </si>
  <si>
    <t xml:space="preserve">Control </t>
  </si>
  <si>
    <t>Data interval</t>
  </si>
  <si>
    <t>Event response</t>
  </si>
  <si>
    <t>Forecast</t>
  </si>
  <si>
    <t>Respondent must have a customer consent and authorization process.</t>
  </si>
  <si>
    <t>Respondent shall specify how event notification will be sent to PSE customers</t>
  </si>
  <si>
    <t xml:space="preserve">Respondent must use PSE branding or co-branding when sending notifications to customers for programs with the potential for PSE ownership. For programs that will not be owned by PSE, PSE branding or co-branding is preferred, but if that option is not technically possible please explain alternative. </t>
  </si>
  <si>
    <t>Respondent must provide CETA compliant resource(s)</t>
  </si>
  <si>
    <t>Respondent is requested to be able to leverage different DER sub-types to meet commitments. For example, if a Respondent is intending to aggregate batteries PSE requests the Respondent be able to interface with different types of batteries (ex. Tesla, Generac, etc)</t>
  </si>
  <si>
    <t>Respondent must acknowledge that PSE may implement financial penalties for non-performance of kW / kWh targets</t>
  </si>
  <si>
    <t>Respondent must provide PSE 7 days advanced notice for any planned DER outage</t>
  </si>
  <si>
    <t>Respondent must provide 7 days advanced notice for any DER testing</t>
  </si>
  <si>
    <t>Respondent must have a protocol for managing customer consent, including for how long verifiable proof of consent is retained.</t>
  </si>
  <si>
    <t>Respondent must have a protocol for managing shared customer information. Ex if a customer leaves the aggregator, how long will their customer information be retained in the aggregator's system.</t>
  </si>
  <si>
    <t>Respondent must allow customers to be able to revoke authorization/consent and withdraw from participation</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</si>
  <si>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t>
  </si>
  <si>
    <t>Respondent must not sell any customer information obtained from PSE or from the customer through PSE programs</t>
  </si>
  <si>
    <t>Respondent must support settlement process with both DER owners and PSE</t>
  </si>
  <si>
    <t>Respondent must provide the physical location of the DER resource allowing PSE to match it with the distribution  feeder it is connected to. It is assumed and expected that the vendor/supplier of the project will provide the GIS data to PSE in electronic form to be consumed or entered into our SAP CIS, GIS, Virtual Power Plant, and SCADA EMS systems.</t>
  </si>
  <si>
    <t>Respondent must provide DER nameplate, resource availability, response information to PSE. This information needs to be provided at individual DER level for DER &gt; 25kVa and aggregated (at least down to feeder level) for smaller resources.</t>
  </si>
  <si>
    <t>Respondent must provide PSE with the ability to send dispatch and control commands to individual DERs &gt; 25 kVa and to geographically aggregated resources (at least down to feeder level) for smaller resources</t>
  </si>
  <si>
    <t>Respondent requested to be capable of communicating using the following:
-Standards and protocols: IEEE 2030.5, DNP3 SCADA protocol devices, Modbus SCADA protocol devices, SunSpec Smart Inverter Profile (Modbus or DNP3), MESA Storage Profile (Modbus or DNP3), ICCP
-Networks: AMI, LTE cellular, Broadband
Respondent requested to describe experience with:
-IEEE 2030.5: Describe communications experience with IEEE 2030.5 and specify equipments (i.e. battery controller, inverter, etc) controlled by the IEEE signal 
-LTE Cellular: What cellular carrier is being proposed and what carriers have you used in the past? Where was this done?</t>
  </si>
  <si>
    <t>Respondent requested to validate that the DER can communicate through LTE cellular or fiber connections using real-time data with IEEE 2030.5 or DNP 3.0 communication standards . Supplier to specify which cellular carrier is being proposed? Please provide what cellular carriers have you used in the past? Where was this done? What PCS (Power Control System) and Inverter equipment did you communicate with (i.e., battery controller, inverter, both) ?  Were Watch Dog Timers and diagnostics used if communication failures occured?</t>
  </si>
  <si>
    <t>Respondent must adhere to all applicable PSE interconnection processes, comply with all applicable PSE technical specifications and open industry communication standards, including the interconnection requirements set forth in: 
-PSE's Tariff Schedule 152 - Interconnection with Electric Generators (https://www.pse.com/-/media/Project/PSE/Portal/Rate-documents/Electric/elec_sch_152.pdf)
-IEEE 1547-2018: Standard for Interconnection and Interoperatbility of Distributed Energy Resources with Associated Electric Power System Interfaces (https://standards.ieee.org/products-services/standards-related/pdf/electric-power-systems.html), and
-PSE's Technical Specification and Operating Procedures for Interconnection of Generation Facilities Not Subject to FERC Jurisdiction (https://www.oasis.oati.com/woa/docs/PSEI/PSEIdocs/PSE-ET-160.70_NonFERC_19Aug07.pdf)</t>
  </si>
  <si>
    <t>Respondent must be certified and include proof of a current SOC2 audit for SaaS and Cloud software implementations. On premise Respondents do not need an SOC2 audit. Respondents who are in the process of a SOC2 audit will be considered if a letter is provided from their auditor stating they are in a SOC2 audit and have an estimated completion date by July 1, 2022.</t>
  </si>
  <si>
    <t>Respondent must meet industry best practices for security standards set by NIST-IR 7628</t>
  </si>
  <si>
    <t>Respondent must encrypt data in motion using TLS 1.2+</t>
  </si>
  <si>
    <t>Respondent must encrypt data at rest using AES-256 or better</t>
  </si>
  <si>
    <t>Respondent must support standard approaches for network connectivity to the Respondent platform, including firewall rules on both sides, IP restrictions to PSE’s external IP range, and VPN connectivity for connections back to PSE OT systems, amongst others. Details will be determined during the design phase of the implementation project</t>
  </si>
  <si>
    <t>Respondent shall provide cyber security features, including but not limited to: authentication, encryption, access control, event and communication logging, monitoring and alarming to protect the system from unauthorized modification or use</t>
  </si>
  <si>
    <t>Respondent shall verify that the addition of security features does not adversely affect connectivity, latency, bandwidth, response time and through-put (including during the Site Acceptance Testing (SAT) when connected to existing equipment)</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</si>
  <si>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</si>
  <si>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Respondent shall provide, within a pre-negotiated period, appropriate software and service updates and/or workarounds to mitigate all vulnerabilities associated with the product and to maintain the established level of system security</t>
  </si>
  <si>
    <t>Respondent shall certify that its systems and products have undergone cyber security testing by leading and independent government sanctioned organizations</t>
  </si>
  <si>
    <t>After contract award, the Respondent shall provide notification of known security vulnerabilities affecting the Respondent supplied or required operating system, application and critical third-party software within a pre-negotiated period after public disclosure</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</si>
  <si>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</si>
  <si>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After contract award, the Respondent shall provide firewalls and firewall rule sets between network zones or provide firewall rule sets if the firewalls are not provided by the Respondent. The Respondent shall provide firewall rule sets and/or other equivalent documentation. The basis of the rule set shall be “deny all,” with exceptions explicitly identified by the Respondent. Note that this information is deemed business sensitive and shall be protected as such</t>
  </si>
  <si>
    <t>After contract award, the Respondent shall provide detailed information on all communications (including protocols) required through a firewall, whether inbound or outbound, and identify each network device initiating a communication in accordance with the corresponding rule sets</t>
  </si>
  <si>
    <t>Respondent shall not permit user credentials to be transmitted in clear text. The Respondent shall provide the strongest encryption method commensurate with the technology platform and response time constraints. The Respondent shall not allow applications to retain login information between sessions, provide any auto-fill functionality during login or allow anonymous logins. The Respondent shall provide user account-based logout and timeout settings</t>
  </si>
  <si>
    <t>Respondent shall provide a configurable account password management system that allows for selection of password length, frequency of change, setting of required password complexity, number of login attempts, inactive session logout and denial of repeated or recycled use of the same password</t>
  </si>
  <si>
    <t>Respondent shall not store passwords electronically or in Respondent-supplied hardcopy documentation in clear text unless the media is physically protected. The Respondent shall control configuration interface access to the account management system. The Respondent shall provide a mechanism for rollback of security authentication policies during emergency system recovery or other abnormal operations where system availability would be negatively impacted by normal security procedures</t>
  </si>
  <si>
    <t>Respondent shall provide a system whereby account activity is logged and is auditable both from a management (policy) and operational (account use activity) perspective. The Respondent shall time stamp and control access to audit trails and log files. The Respondent shall ensure audit logging does not adversely impact system performance requirements</t>
  </si>
  <si>
    <t>Respondent shall provide for user accounts with configurable access and permissions associated with the defined user role. The Respondent shall adhere to least privileged permission schemes for all user accounts and application-to-application communications</t>
  </si>
  <si>
    <t>Respondent shall verify that a user cannot escalate privileges, under any circumstances, without logging into a higher-privileged role first. The Respondent shall provide a mechanism for changing user(s) role (e.g. group) associations. After contract award, the Respondent shall provide documentation defining access and security permissions, user accounts, applications and communication paths with associated roles</t>
  </si>
  <si>
    <t>Respondent shall provide a Single Sign-On (SSO) such that Role-based Access Control (RBAC) enforcement is equivalent to that enforced as a result of direct login. This system should be RBAC capable. The Respondent shall provide documentation on configuring such a system and documentation showing equivalent results in running validation tests against the direct login and the SSO. The Respondent shall protect key files and Access Control Lists (ACLs) used by the SSO system from non-administrative user read, write and delete access. Note that SSO must resolve individual user’s logins to each application</t>
  </si>
  <si>
    <t xml:space="preserve">The Respondent shall have and provide documentation of a written flaw remediation process for all software they develop. The Respondent shall provide appropriate software updates and/or workarounds to mitigate all vulnerabilities associated with the flaw within a pre-negotiated period. </t>
  </si>
  <si>
    <t>After contract award, when the Respondent is made aware of or discovers any flaws, the Respondent shall provide notification of such flaws affecting security of Respondent-supplied software within a pre-negotiated period. Notification shall include, but is not limited to, detailed documentation describing the flaw with security impact, root cause, corrective actions, etc. (This language is typically found in a quality assurance document, but is included here for completeness.)</t>
  </si>
  <si>
    <t>Respondent's aggregation system must track and maintain third-party penetration tests</t>
  </si>
  <si>
    <t>Respondent's aggregation system must log all events, including security-related event status with an accurate timestamp.</t>
  </si>
  <si>
    <t>Respondent's aggregation system must not require read/write/execute access to filesystems outside its web root folder and must not execute OS-level commands based off of user input</t>
  </si>
  <si>
    <t>Respondent's aggregation system must physically or logically separate PSE’s data from other of Respondent’s customers’ data</t>
  </si>
  <si>
    <t>Respondent's aggregation system must secure API access and system connectivity (e.g., API keys, SSH keys)</t>
  </si>
  <si>
    <t>Respondent's aggregation system must support single sign-on using SAML 2.0.</t>
  </si>
  <si>
    <t>Respondent must comply with PSE's Security Addendum (Consultant or Hosted) and ensure data security for all relevant usage, metering, settlement, and customer information.</t>
  </si>
  <si>
    <t>Respondent must secure customer data and describe the manner in which this data is secured.</t>
  </si>
  <si>
    <t>Respondent to indicate preferred pattern of solution.  PSE's preference is for SaaS solution, but will consider other deployment patterns.  If not SaaS, please provide details on architecture.</t>
  </si>
  <si>
    <t>Respondent must support a high-availability architecture.  Please  describe your product's architecture to support a high level of reliability.   What is your committed level of product up-time? Is your VEN system capable of meeting a 99.9% availability SLA ?</t>
  </si>
  <si>
    <t>Respondent shall support high availability operations with redundant infrastructure and communications along with continuous automated monitoring, alerting and automated failover</t>
  </si>
  <si>
    <t>Respondent must have the ability to interface with and be controlled by the PSE VPP. Respondent must support reliable connections to SaaS and cloud-hosted software and support a programmatic interface to the PSE VPP implementation.  Please describe best practices for integration of your software to the PSE VPP.</t>
  </si>
  <si>
    <t>Respondent must be able to integrate DER monitoring, control, and dispatch to PSE VPP using Open ADR 2.0b</t>
  </si>
  <si>
    <t>For VPP interfacing resources, Respondent is requested to provide a list of presently operational VPP interfaces and a separate list of VPP interfaces that have only been piloted.</t>
  </si>
  <si>
    <t>Respondent must use datacenters located in the US for SaaS or Cloud</t>
  </si>
  <si>
    <t>Supplier / Respondent shall be requested that their DER system has the capability to be configured as a OpenADR VEN.  PSE's VPP shall act as the VTN Gateway as  defined in the OpenADR 2.0b specification.  PSE requires to have two way real time data communication between the VPP and Aggregrator plaftorm using OpenADR 2.0b.</t>
  </si>
  <si>
    <t>Respondent requested that system be capable of fully complying with and capable of communicating to DER (BESS or PV storage system)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DER and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</si>
  <si>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Respondent is requested to have the capability to be dispatched via open standards or non-proprietary protocols.  Please describe preferred and outline any other feasible mechanisms for dispatch of DER assets.</t>
  </si>
  <si>
    <t>Supplier/Respondent must have the ability with their PCS system (Power Control System) to have rate schedules managed by the VPP.  The expectation is that system supports both direct and indirect control with rate and charging schedules.  This can be managed by an Aggregrator using open protocols such as IEEE-2030.5 or DNP 3.0 but must coordinate and integrate with the VPP via OpenADR 2.0b as a VEN.  If direct control is use by PSE VPP/DERMS system then the supplier shall support PSE standards of IT/OT communications direct to the energy storage controller.</t>
  </si>
  <si>
    <t>Respondent must have the ability to be managed by, interface with, and directly be controlled by the PSE VPP for solar deployments &gt;=0.5MW and &lt;2MW and FOTM BESS &lt;2MW</t>
  </si>
  <si>
    <t>Supplier/Respondent must have the capability with its DER site controls, communication to aggregrators and VPP to indicate resource availability, readiness, and equipment states of all components at the DER to dispatch the DER resource.</t>
  </si>
  <si>
    <t>Respondent required to have the capability to provide generation capacity up to 48 hours in advance</t>
  </si>
  <si>
    <t>Respondent requested to have the capability to provide generation capacity up to 7 days in advance</t>
  </si>
  <si>
    <t>Respondent must provide price of dispatch with generation forecast</t>
  </si>
  <si>
    <t>The Supplier/Respondent shall have the ability to provide DER controls which manage all states, alarms and events to the VPP.  This shall include watch dog timers for communication, loss of end-points or loss of phyiscal or communication to the site.  If the communications is lost the communications shall retry to establish communications.  If communications is lost an alert and alarm shall occur.  All states and events shall also be managed so that root cause analysis can be determined to what caused the failure.</t>
  </si>
  <si>
    <t>Respondent must have the ability to be enabled and disabled by the VPP</t>
  </si>
  <si>
    <t>Supplier/ Respondent  shall have the capability to respond to real time control from the VPP (source) to the DER PCS controls (site).  Communications shall have the ability to perform read request, respond and write data including all PCS configuration controller data.</t>
  </si>
  <si>
    <t xml:space="preserve">Supplier/Respondent must be capable of enabling control of the DER site from the VPP. The interval between control command request and response back to the VPP should be less than 15 seconds. PSE ultimately desires to have 5 second or better response time from request from the VPP  to response from the DER.  </t>
  </si>
  <si>
    <t xml:space="preserve">Supplier/Respondent must be capable of enabling processes for the DER site to be managed from the VPP for all data collection with DER Asset Production Resource data.  PSE desires to have 15 second response time from a read request and write from the VPP to the DER.  PSE ultimately desires to have 5 second or better response time from read request from the VPP  to response from the DER.  </t>
  </si>
  <si>
    <t>Respondent's time window for providing full capacity for a dispatched event, which PSE notifies an hour ahead, is how large (within a minute, five mins, etc…)?</t>
  </si>
  <si>
    <t>Respondent must be able to provide confirmation of opt-out of events to the VPP</t>
  </si>
  <si>
    <t>Respondent must be able to receive event notifications from the VPP</t>
  </si>
  <si>
    <t xml:space="preserve">Respondent must be able to respond to day-ahead events. Respondent shall describe their notification requirements in order to successfully respond to an event, including minimum advanced notice time interval. </t>
  </si>
  <si>
    <t>Respondent requested to have the capability to respond to hour-ahead events</t>
  </si>
  <si>
    <t>Respondent must ensure that inverters ride-through momentary outages according to standard IEEE 1547 -2018, standard CA-21, and standard UL-1741.</t>
  </si>
  <si>
    <t>Respondent is required, for direct connect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t>
  </si>
  <si>
    <t>Respondent is required, for Aggregated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 Additionally, Respondent is requested to provide integration mechanism and cybersecurity controls around integration to the PSE VPP.</t>
  </si>
  <si>
    <t>Respondent must provide a persistent connection to DER for monitoring, control, and metering purposes to the PSE SCADA system for DER &gt; 25 kVA</t>
  </si>
  <si>
    <t>Respondent requested to provide communication status of the DER monitoring, control, dispatch link to the VPP</t>
  </si>
  <si>
    <t>Respondent must be able to curtail DER when instructed by PSE for DER &gt; 25kVA</t>
  </si>
  <si>
    <t>Respondent is requested to provide digital and analog points for SCADA connected DER &gt; 25 kVA</t>
  </si>
  <si>
    <t>Respondent requested to provide DER status, performance, and configuration data to the VPP</t>
  </si>
  <si>
    <t>Respondent shall have the capability to dispatch an event if communication is lost to VPP</t>
  </si>
  <si>
    <t>Respondent shall have the capability to issue acknowledgement signals to VPP indicating a certain command or request has been received</t>
  </si>
  <si>
    <t>Respondent shall specificy their methodology for handling multiple events or how different DERs will be bid for a specific program</t>
  </si>
  <si>
    <t>For any response with a PSE ownership option, Respondent shall provide equipment maintenance requirements</t>
  </si>
  <si>
    <t>Respondent shall provide to PSE annually updated  8760 DER forecast and normative load shapes for DERs &gt;=500kVA.</t>
  </si>
  <si>
    <t>Respondent requested to provide regression-based DER growth models for 2 year time period</t>
  </si>
  <si>
    <t>Respondent requested to provide a time-based DER growth and availability model for 2 years</t>
  </si>
  <si>
    <t>All</t>
  </si>
  <si>
    <t>Must Have</t>
  </si>
  <si>
    <t>Nice to Have</t>
  </si>
  <si>
    <t>Future</t>
  </si>
  <si>
    <t>Comply</t>
  </si>
  <si>
    <r>
      <t xml:space="preserve">Resource Description   </t>
    </r>
    <r>
      <rPr>
        <sz val="10"/>
        <rFont val="Arial"/>
        <family val="2"/>
      </rPr>
      <t xml:space="preserve"> </t>
    </r>
    <r>
      <rPr>
        <i/>
        <sz val="8"/>
        <rFont val="Arial"/>
        <family val="2"/>
      </rPr>
      <t>Select the responses that best describe the control, hosting, and dispatchability of the resource.</t>
    </r>
  </si>
  <si>
    <t>Select: Comply or Not Comply</t>
  </si>
  <si>
    <t>Not Comply</t>
  </si>
  <si>
    <t>Respondent must provide DER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and UL1741) compliance information</t>
  </si>
  <si>
    <t>4. Proposal Requirements and Details</t>
  </si>
  <si>
    <t>Note: not being able to meet the requirements listed below will not automatically eliminate a respondent. If a requirement cannot be met, provide an explanation in the Vendor Comments section of capabilities.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</si>
  <si>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</si>
  <si>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($/kW-event)</t>
  </si>
  <si>
    <t>Pricing for Winter Capacity Events</t>
  </si>
  <si>
    <t>Proposals for dispatchable resources must provide detailed event performance measurements and specify what M&amp;V and baseline capabilities they have.</t>
  </si>
  <si>
    <t>Respondents proposing dispatchable resources must provide detailed event performance measurements and perform M&amp;V. Respondent shall specify what M&amp;V and baseline capabilities they have.</t>
  </si>
  <si>
    <t>&lt;--- New Cell, needs online tool formating</t>
  </si>
  <si>
    <t>System Round Trip Efficiency</t>
  </si>
  <si>
    <t>Customer Incentives Payments For Winter Peak Events</t>
  </si>
  <si>
    <t>Inverter Loading Ratio</t>
  </si>
  <si>
    <t>&lt;--- new cell, needs online tool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</si>
</sst>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0.0000%"/>
    <numFmt numFmtId="174" formatCode="0.00%\ ;;\ 0.00\ &quot;%&quot;"/>
    <numFmt numFmtId="175" formatCode="mm/dd/yyyy"/>
    <numFmt numFmtId="176" formatCode="##.00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theme="1"/>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sz val="9"/>
      <color indexed="81"/>
      <name val="Tahoma"/>
      <family val="2"/>
    </font>
    <font>
      <b/>
      <sz val="9"/>
      <color indexed="81"/>
      <name val="Tahoma"/>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1"/>
      <color rgb="FFFF0000"/>
      <name val="Calibri"/>
      <family val="2"/>
      <scheme val="minor"/>
    </font>
    <font>
      <b/>
      <sz val="11"/>
      <color rgb="FFFF0000"/>
      <name val="Arial"/>
      <family val="2"/>
    </font>
    <font>
      <sz val="10"/>
      <color rgb="FFFF0000"/>
      <name val="Arial"/>
      <family val="2"/>
    </font>
    <font>
      <sz val="8"/>
      <color rgb="FFFF0000"/>
      <name val="Arial"/>
      <family val="2"/>
    </font>
    <font>
      <u/>
      <sz val="10"/>
      <color rgb="FFFF0000"/>
      <name val="Arial"/>
      <family val="2"/>
    </font>
    <font>
      <sz val="11"/>
      <name val="Calibri"/>
      <family val="2"/>
    </font>
    <font>
      <b/>
      <i/>
      <u/>
      <sz val="10"/>
      <name val="Arial"/>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i/>
      <sz val="7"/>
      <color rgb="FF000000"/>
      <name val="Arial"/>
      <family val="2"/>
    </font>
    <font>
      <sz val="9"/>
      <color theme="1"/>
      <name val="Arial"/>
      <family val="2"/>
    </font>
    <font>
      <sz val="8"/>
      <color theme="0" tint="-0.34998626667073579"/>
      <name val="Arial"/>
      <family val="2"/>
    </font>
    <font>
      <sz val="10"/>
      <color rgb="FFFF0000"/>
      <name val="Arial"/>
      <family val="2"/>
    </font>
    <font>
      <i/>
      <u/>
      <sz val="9"/>
      <name val="Arial"/>
      <family val="2"/>
    </font>
  </fonts>
  <fills count="1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D9E1F2"/>
        <bgColor indexed="64"/>
      </patternFill>
    </fill>
    <fill>
      <patternFill patternType="solid">
        <fgColor theme="9"/>
        <bgColor indexed="64"/>
      </patternFill>
    </fill>
  </fills>
  <borders count="7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n">
        <color indexed="64"/>
      </right>
      <top/>
      <bottom style="medium">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ck">
        <color rgb="FFFF0000"/>
      </right>
      <top style="thick">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6"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59" fillId="0" borderId="0"/>
    <xf numFmtId="0" fontId="1" fillId="0" borderId="0"/>
  </cellStyleXfs>
  <cellXfs count="1421">
    <xf numFmtId="0" fontId="0" fillId="0" borderId="0" xfId="0"/>
    <xf numFmtId="0" fontId="10" fillId="3" borderId="11" xfId="0" applyFont="1" applyFill="1" applyBorder="1" applyAlignment="1">
      <alignment horizontal="right" vertical="center" wrapText="1" indent="1"/>
    </xf>
    <xf numFmtId="0" fontId="6" fillId="0" borderId="0" xfId="1"/>
    <xf numFmtId="0" fontId="6" fillId="0" borderId="0" xfId="1" applyAlignment="1">
      <alignment horizontal="center"/>
    </xf>
    <xf numFmtId="0" fontId="10" fillId="3" borderId="30"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4" fillId="3" borderId="9" xfId="0" applyFont="1" applyFill="1" applyBorder="1" applyAlignment="1">
      <alignment horizontal="left"/>
    </xf>
    <xf numFmtId="0" fontId="14" fillId="3" borderId="6" xfId="0" applyFont="1" applyFill="1" applyBorder="1" applyAlignment="1">
      <alignment horizontal="left"/>
    </xf>
    <xf numFmtId="0" fontId="8" fillId="3" borderId="0" xfId="0" applyFont="1" applyFill="1" applyAlignment="1">
      <alignment horizontal="center" vertical="center"/>
    </xf>
    <xf numFmtId="0" fontId="8" fillId="3" borderId="10" xfId="0" applyFont="1" applyFill="1" applyBorder="1" applyAlignment="1">
      <alignment horizontal="center" vertical="center"/>
    </xf>
    <xf numFmtId="0" fontId="14" fillId="2" borderId="7" xfId="0" applyFont="1" applyFill="1" applyBorder="1"/>
    <xf numFmtId="0" fontId="14" fillId="3" borderId="5" xfId="0" applyFont="1" applyFill="1" applyBorder="1" applyAlignment="1">
      <alignment horizontal="left"/>
    </xf>
    <xf numFmtId="0" fontId="14" fillId="2" borderId="0" xfId="0" applyFont="1" applyFill="1" applyAlignment="1">
      <alignment horizontal="center"/>
    </xf>
    <xf numFmtId="0" fontId="10" fillId="3" borderId="7" xfId="0" applyFont="1" applyFill="1" applyBorder="1" applyAlignment="1">
      <alignment horizontal="center" vertical="center" wrapText="1"/>
    </xf>
    <xf numFmtId="0" fontId="10" fillId="3" borderId="10" xfId="0" applyFont="1" applyFill="1" applyBorder="1" applyAlignment="1">
      <alignment horizontal="left" vertical="center" wrapText="1" indent="2"/>
    </xf>
    <xf numFmtId="0" fontId="15" fillId="2" borderId="16" xfId="0" applyFont="1" applyFill="1" applyBorder="1" applyAlignment="1">
      <alignment horizontal="center" vertical="center"/>
    </xf>
    <xf numFmtId="0" fontId="14" fillId="3" borderId="9" xfId="0" applyFont="1" applyFill="1" applyBorder="1" applyAlignment="1">
      <alignment horizontal="left"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15" fillId="2" borderId="17" xfId="0" applyFont="1" applyFill="1" applyBorder="1" applyAlignment="1">
      <alignment horizontal="center" vertical="center"/>
    </xf>
    <xf numFmtId="0" fontId="4" fillId="0" borderId="0" xfId="0" applyFont="1"/>
    <xf numFmtId="0" fontId="14" fillId="2" borderId="16" xfId="0" applyFont="1" applyFill="1" applyBorder="1"/>
    <xf numFmtId="0" fontId="14" fillId="2" borderId="16" xfId="0" applyFont="1" applyFill="1" applyBorder="1" applyAlignment="1">
      <alignment horizontal="center"/>
    </xf>
    <xf numFmtId="0" fontId="14" fillId="2" borderId="17" xfId="0" applyFont="1" applyFill="1" applyBorder="1"/>
    <xf numFmtId="0" fontId="37" fillId="0" borderId="0" xfId="0" applyFont="1"/>
    <xf numFmtId="0" fontId="0" fillId="3" borderId="0" xfId="0" applyFill="1"/>
    <xf numFmtId="0" fontId="39" fillId="3" borderId="0" xfId="0" applyFont="1" applyFill="1"/>
    <xf numFmtId="0" fontId="11" fillId="3" borderId="0" xfId="0" applyFont="1" applyFill="1"/>
    <xf numFmtId="0" fontId="14" fillId="3" borderId="5" xfId="0" applyFont="1" applyFill="1" applyBorder="1" applyAlignment="1">
      <alignment horizontal="left" indent="1"/>
    </xf>
    <xf numFmtId="0" fontId="14" fillId="3" borderId="6" xfId="0" applyFont="1" applyFill="1" applyBorder="1" applyAlignment="1">
      <alignment horizontal="left" indent="1"/>
    </xf>
    <xf numFmtId="0" fontId="14" fillId="3" borderId="7" xfId="0" applyFont="1" applyFill="1" applyBorder="1" applyAlignment="1">
      <alignment horizontal="left" indent="1"/>
    </xf>
    <xf numFmtId="0" fontId="10" fillId="3" borderId="30" xfId="0" applyFont="1" applyFill="1" applyBorder="1" applyAlignment="1">
      <alignment horizontal="left" vertical="center" wrapText="1" indent="1"/>
    </xf>
    <xf numFmtId="0" fontId="10" fillId="3" borderId="7" xfId="0" applyFont="1" applyFill="1" applyBorder="1" applyAlignment="1">
      <alignment horizontal="left" vertical="center" wrapText="1" indent="1"/>
    </xf>
    <xf numFmtId="0" fontId="10" fillId="3" borderId="12" xfId="0" applyFont="1" applyFill="1" applyBorder="1" applyAlignment="1">
      <alignment horizontal="left" vertical="center" wrapText="1" indent="1"/>
    </xf>
    <xf numFmtId="0" fontId="10" fillId="3" borderId="32" xfId="0" applyFont="1" applyFill="1" applyBorder="1" applyAlignment="1">
      <alignment horizontal="left" vertical="center" wrapText="1" indent="1"/>
    </xf>
    <xf numFmtId="0" fontId="10" fillId="3" borderId="14" xfId="0" applyFont="1" applyFill="1" applyBorder="1" applyAlignment="1">
      <alignment horizontal="left" vertical="center" wrapText="1" indent="1"/>
    </xf>
    <xf numFmtId="0" fontId="0" fillId="3" borderId="10" xfId="0" applyFill="1" applyBorder="1"/>
    <xf numFmtId="0" fontId="11" fillId="6" borderId="0" xfId="0" applyFont="1" applyFill="1"/>
    <xf numFmtId="0" fontId="11" fillId="6" borderId="19" xfId="0" applyFont="1" applyFill="1" applyBorder="1"/>
    <xf numFmtId="0" fontId="11" fillId="6" borderId="22" xfId="0" applyFont="1" applyFill="1" applyBorder="1"/>
    <xf numFmtId="0" fontId="11" fillId="6" borderId="8" xfId="0" applyFont="1" applyFill="1" applyBorder="1"/>
    <xf numFmtId="0" fontId="10" fillId="3" borderId="18" xfId="0" applyFont="1" applyFill="1" applyBorder="1" applyAlignment="1">
      <alignment horizontal="left" vertical="center" wrapText="1" indent="1"/>
    </xf>
    <xf numFmtId="0" fontId="10" fillId="3" borderId="6" xfId="0" applyFont="1" applyFill="1" applyBorder="1" applyAlignment="1">
      <alignment horizontal="left" vertical="center" wrapText="1" indent="1"/>
    </xf>
    <xf numFmtId="165" fontId="4" fillId="5" borderId="2" xfId="1" applyNumberFormat="1" applyFont="1" applyFill="1" applyBorder="1" applyAlignment="1">
      <alignment horizontal="center"/>
    </xf>
    <xf numFmtId="0" fontId="40" fillId="4" borderId="2" xfId="1" applyFont="1" applyFill="1" applyBorder="1" applyAlignment="1">
      <alignment horizontal="center"/>
    </xf>
    <xf numFmtId="0" fontId="6" fillId="3" borderId="10" xfId="1" applyFill="1" applyBorder="1"/>
    <xf numFmtId="0" fontId="17" fillId="3" borderId="0" xfId="1" applyFont="1" applyFill="1" applyAlignment="1">
      <alignment horizontal="left" vertical="top"/>
    </xf>
    <xf numFmtId="0" fontId="6" fillId="3" borderId="0" xfId="1" applyFill="1"/>
    <xf numFmtId="0" fontId="6" fillId="3" borderId="7" xfId="1" applyFill="1" applyBorder="1"/>
    <xf numFmtId="0" fontId="6" fillId="3" borderId="10" xfId="1" applyFill="1" applyBorder="1" applyAlignment="1">
      <alignment horizontal="center"/>
    </xf>
    <xf numFmtId="0" fontId="6" fillId="3" borderId="11" xfId="1" applyFill="1" applyBorder="1"/>
    <xf numFmtId="0" fontId="6" fillId="3" borderId="13" xfId="1" applyFill="1" applyBorder="1"/>
    <xf numFmtId="0" fontId="6"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4" fillId="2" borderId="16" xfId="0" applyFont="1" applyFill="1" applyBorder="1" applyAlignment="1">
      <alignment horizontal="left" vertical="center"/>
    </xf>
    <xf numFmtId="0" fontId="14" fillId="3" borderId="5" xfId="0" applyFont="1" applyFill="1" applyBorder="1" applyAlignment="1">
      <alignment horizontal="left" vertical="center"/>
    </xf>
    <xf numFmtId="0" fontId="10" fillId="3" borderId="10" xfId="0" applyFont="1" applyFill="1" applyBorder="1" applyAlignment="1">
      <alignment horizontal="left" vertical="center"/>
    </xf>
    <xf numFmtId="0" fontId="4" fillId="3" borderId="0" xfId="0" applyFont="1" applyFill="1" applyAlignment="1">
      <alignment horizontal="left" vertical="center"/>
    </xf>
    <xf numFmtId="0" fontId="0" fillId="3" borderId="0" xfId="0" applyFill="1" applyAlignment="1">
      <alignment horizontal="right"/>
    </xf>
    <xf numFmtId="0" fontId="16" fillId="3" borderId="7" xfId="0" applyFont="1" applyFill="1" applyBorder="1"/>
    <xf numFmtId="0" fontId="35" fillId="3" borderId="0" xfId="0" applyFont="1" applyFill="1" applyAlignment="1">
      <alignment horizontal="left" vertical="center"/>
    </xf>
    <xf numFmtId="0" fontId="10" fillId="3" borderId="0" xfId="0" applyFont="1" applyFill="1" applyAlignment="1">
      <alignment horizontal="right" vertical="center"/>
    </xf>
    <xf numFmtId="0" fontId="10" fillId="3" borderId="0" xfId="0" applyFont="1" applyFill="1" applyAlignment="1">
      <alignment horizontal="center" vertical="center"/>
    </xf>
    <xf numFmtId="0" fontId="10" fillId="3" borderId="10" xfId="0" applyFont="1" applyFill="1" applyBorder="1" applyAlignment="1">
      <alignment horizontal="right" vertical="center"/>
    </xf>
    <xf numFmtId="0" fontId="0" fillId="3" borderId="0" xfId="0" applyFill="1" applyAlignment="1">
      <alignment horizontal="left"/>
    </xf>
    <xf numFmtId="0" fontId="10" fillId="3" borderId="10" xfId="0" applyFont="1" applyFill="1" applyBorder="1"/>
    <xf numFmtId="0" fontId="10" fillId="3" borderId="0" xfId="0" applyFont="1" applyFill="1"/>
    <xf numFmtId="0" fontId="13" fillId="3" borderId="0" xfId="0" applyFont="1" applyFill="1" applyAlignment="1">
      <alignment vertical="center"/>
    </xf>
    <xf numFmtId="0" fontId="13" fillId="3" borderId="0" xfId="0" applyFont="1" applyFill="1" applyAlignment="1">
      <alignment horizontal="left" vertical="center"/>
    </xf>
    <xf numFmtId="0" fontId="0" fillId="3" borderId="7" xfId="0" applyFill="1" applyBorder="1" applyAlignment="1">
      <alignment horizontal="left"/>
    </xf>
    <xf numFmtId="0" fontId="10" fillId="3" borderId="7" xfId="0" applyFont="1" applyFill="1" applyBorder="1" applyAlignment="1">
      <alignment horizontal="right" vertical="center"/>
    </xf>
    <xf numFmtId="0" fontId="0" fillId="2" borderId="16" xfId="0" applyFill="1" applyBorder="1"/>
    <xf numFmtId="0" fontId="0" fillId="2" borderId="17" xfId="0" applyFill="1" applyBorder="1"/>
    <xf numFmtId="0" fontId="10" fillId="3" borderId="13" xfId="0" applyFont="1" applyFill="1" applyBorder="1" applyAlignment="1">
      <alignment horizontal="left" vertical="center"/>
    </xf>
    <xf numFmtId="0" fontId="10" fillId="3" borderId="14" xfId="0" applyFont="1" applyFill="1" applyBorder="1" applyAlignment="1">
      <alignment horizontal="right" vertical="center"/>
    </xf>
    <xf numFmtId="0" fontId="4" fillId="3" borderId="0" xfId="0" applyFont="1" applyFill="1" applyAlignment="1">
      <alignment horizontal="left" vertical="center" indent="1"/>
    </xf>
    <xf numFmtId="0" fontId="0" fillId="3" borderId="10" xfId="0" applyFill="1" applyBorder="1" applyAlignment="1">
      <alignment horizontal="left" indent="1"/>
    </xf>
    <xf numFmtId="0" fontId="42" fillId="6" borderId="31" xfId="0" applyFont="1" applyFill="1" applyBorder="1" applyAlignment="1">
      <alignment vertical="top"/>
    </xf>
    <xf numFmtId="0" fontId="42" fillId="6" borderId="21" xfId="0" applyFont="1" applyFill="1" applyBorder="1"/>
    <xf numFmtId="0" fontId="14" fillId="2" borderId="10" xfId="0" applyFont="1" applyFill="1" applyBorder="1" applyAlignment="1">
      <alignment horizontal="left" indent="1"/>
    </xf>
    <xf numFmtId="0" fontId="14" fillId="3" borderId="5" xfId="0" applyFont="1" applyFill="1" applyBorder="1" applyAlignment="1">
      <alignment horizontal="center"/>
    </xf>
    <xf numFmtId="0" fontId="10" fillId="3" borderId="11" xfId="0" applyFont="1" applyFill="1" applyBorder="1" applyAlignment="1">
      <alignment horizontal="left" vertical="center" wrapText="1" indent="1"/>
    </xf>
    <xf numFmtId="0" fontId="0" fillId="6" borderId="31" xfId="0" applyFill="1" applyBorder="1"/>
    <xf numFmtId="0" fontId="0" fillId="6" borderId="0" xfId="0" applyFill="1"/>
    <xf numFmtId="0" fontId="0" fillId="6" borderId="19" xfId="0" applyFill="1" applyBorder="1"/>
    <xf numFmtId="0" fontId="11" fillId="6" borderId="0" xfId="0" applyFont="1" applyFill="1" applyAlignment="1">
      <alignment vertical="center" wrapText="1"/>
    </xf>
    <xf numFmtId="0" fontId="11" fillId="6" borderId="0" xfId="0" applyFont="1" applyFill="1" applyAlignment="1">
      <alignment vertical="top"/>
    </xf>
    <xf numFmtId="0" fontId="0" fillId="3" borderId="5" xfId="0" applyFill="1" applyBorder="1"/>
    <xf numFmtId="0" fontId="0" fillId="3" borderId="22" xfId="0" applyFill="1" applyBorder="1"/>
    <xf numFmtId="0" fontId="4" fillId="6" borderId="0" xfId="0" applyFont="1" applyFill="1" applyAlignment="1">
      <alignment vertical="top" wrapText="1"/>
    </xf>
    <xf numFmtId="0" fontId="13" fillId="3" borderId="0" xfId="0" applyFont="1" applyFill="1" applyAlignment="1">
      <alignment horizontal="left" vertical="center" indent="1"/>
    </xf>
    <xf numFmtId="0" fontId="4" fillId="3" borderId="0" xfId="0" applyFont="1" applyFill="1" applyAlignment="1">
      <alignment horizontal="left" indent="1"/>
    </xf>
    <xf numFmtId="0" fontId="13" fillId="3" borderId="0" xfId="0" applyFont="1" applyFill="1" applyAlignment="1">
      <alignment horizontal="left" vertical="center" indent="3"/>
    </xf>
    <xf numFmtId="0" fontId="4" fillId="3" borderId="0" xfId="0" applyFont="1" applyFill="1"/>
    <xf numFmtId="0" fontId="10" fillId="3" borderId="0" xfId="0" applyFont="1" applyFill="1" applyAlignment="1">
      <alignment vertical="center"/>
    </xf>
    <xf numFmtId="0" fontId="14" fillId="3" borderId="5" xfId="0" applyFont="1" applyFill="1" applyBorder="1"/>
    <xf numFmtId="0" fontId="16" fillId="3" borderId="5" xfId="0" applyFont="1" applyFill="1" applyBorder="1"/>
    <xf numFmtId="0" fontId="16" fillId="3" borderId="7" xfId="0" applyFont="1" applyFill="1" applyBorder="1" applyAlignment="1">
      <alignment vertical="center"/>
    </xf>
    <xf numFmtId="0" fontId="4" fillId="3" borderId="0" xfId="0" applyFont="1" applyFill="1" applyAlignment="1">
      <alignment horizontal="left"/>
    </xf>
    <xf numFmtId="0" fontId="10" fillId="3" borderId="10" xfId="0" applyFont="1" applyFill="1" applyBorder="1" applyAlignment="1">
      <alignment horizontal="left" vertical="center" indent="3"/>
    </xf>
    <xf numFmtId="0" fontId="4" fillId="3" borderId="10" xfId="0" applyFont="1" applyFill="1" applyBorder="1" applyAlignment="1">
      <alignment horizontal="left" vertical="center" indent="1"/>
    </xf>
    <xf numFmtId="0" fontId="0" fillId="3" borderId="7" xfId="0" applyFill="1" applyBorder="1"/>
    <xf numFmtId="0" fontId="10" fillId="3" borderId="11" xfId="0" applyFont="1" applyFill="1" applyBorder="1" applyAlignment="1">
      <alignment horizontal="left" vertical="center" indent="1"/>
    </xf>
    <xf numFmtId="0" fontId="10"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7" fillId="4" borderId="5" xfId="0" applyFont="1" applyFill="1" applyBorder="1"/>
    <xf numFmtId="0" fontId="0" fillId="4" borderId="6" xfId="0" applyFill="1" applyBorder="1"/>
    <xf numFmtId="0" fontId="0" fillId="4" borderId="13" xfId="0" applyFill="1" applyBorder="1"/>
    <xf numFmtId="0" fontId="37" fillId="4" borderId="13" xfId="0" applyFont="1" applyFill="1" applyBorder="1"/>
    <xf numFmtId="0" fontId="0" fillId="4" borderId="14" xfId="0" applyFill="1" applyBorder="1"/>
    <xf numFmtId="0" fontId="27" fillId="6" borderId="25" xfId="0" applyFont="1" applyFill="1" applyBorder="1"/>
    <xf numFmtId="0" fontId="27" fillId="6" borderId="0" xfId="0" applyFont="1" applyFill="1"/>
    <xf numFmtId="0" fontId="30" fillId="6" borderId="27" xfId="0" applyFont="1" applyFill="1" applyBorder="1"/>
    <xf numFmtId="0" fontId="31" fillId="6" borderId="28" xfId="0" applyFont="1" applyFill="1" applyBorder="1"/>
    <xf numFmtId="41" fontId="29" fillId="6" borderId="0" xfId="0" applyNumberFormat="1" applyFont="1" applyFill="1" applyAlignment="1">
      <alignment horizontal="center"/>
    </xf>
    <xf numFmtId="0" fontId="29" fillId="6" borderId="0" xfId="0" applyFont="1" applyFill="1"/>
    <xf numFmtId="0" fontId="0" fillId="6" borderId="13" xfId="0" applyFill="1" applyBorder="1"/>
    <xf numFmtId="0" fontId="0" fillId="6" borderId="14" xfId="0" applyFill="1" applyBorder="1"/>
    <xf numFmtId="0" fontId="10" fillId="3" borderId="0" xfId="0" applyFont="1" applyFill="1" applyAlignment="1">
      <alignment horizontal="center" vertical="center" wrapText="1"/>
    </xf>
    <xf numFmtId="0" fontId="10" fillId="3" borderId="13" xfId="0" applyFont="1" applyFill="1" applyBorder="1" applyAlignment="1">
      <alignment horizontal="right" vertical="center" wrapText="1" indent="1"/>
    </xf>
    <xf numFmtId="0" fontId="10" fillId="3" borderId="13" xfId="0" applyFont="1" applyFill="1" applyBorder="1" applyAlignment="1">
      <alignment horizontal="left" vertical="center" wrapText="1" indent="1"/>
    </xf>
    <xf numFmtId="0" fontId="23" fillId="6" borderId="10" xfId="0" applyFont="1" applyFill="1" applyBorder="1" applyAlignment="1">
      <alignment horizontal="center" vertical="center"/>
    </xf>
    <xf numFmtId="0" fontId="45" fillId="2" borderId="0" xfId="0" applyFont="1" applyFill="1" applyAlignment="1">
      <alignment horizontal="right"/>
    </xf>
    <xf numFmtId="0" fontId="45" fillId="3" borderId="0" xfId="0" applyFont="1" applyFill="1" applyAlignment="1">
      <alignment horizontal="right" vertical="center" wrapText="1"/>
    </xf>
    <xf numFmtId="0" fontId="45" fillId="3" borderId="13" xfId="0" applyFont="1" applyFill="1" applyBorder="1" applyAlignment="1">
      <alignment horizontal="right" vertical="center" wrapText="1"/>
    </xf>
    <xf numFmtId="0" fontId="45" fillId="2" borderId="16" xfId="0" applyFont="1" applyFill="1" applyBorder="1" applyAlignment="1">
      <alignment horizontal="right"/>
    </xf>
    <xf numFmtId="0" fontId="45" fillId="3" borderId="19" xfId="0" applyFont="1" applyFill="1" applyBorder="1" applyAlignment="1">
      <alignment horizontal="right" vertical="center" wrapText="1"/>
    </xf>
    <xf numFmtId="0" fontId="45" fillId="0" borderId="0" xfId="0" applyFont="1" applyAlignment="1">
      <alignment horizontal="right"/>
    </xf>
    <xf numFmtId="0" fontId="10" fillId="3" borderId="10" xfId="0" applyFont="1" applyFill="1" applyBorder="1" applyAlignment="1">
      <alignment horizontal="right" vertical="center" wrapText="1" indent="1"/>
    </xf>
    <xf numFmtId="0" fontId="10" fillId="3" borderId="0" xfId="0" applyFont="1" applyFill="1" applyAlignment="1">
      <alignment horizontal="right" vertical="center" wrapText="1" indent="1"/>
    </xf>
    <xf numFmtId="0" fontId="4" fillId="3" borderId="10" xfId="0" applyFont="1" applyFill="1" applyBorder="1" applyAlignment="1">
      <alignment horizontal="left" vertical="center" indent="3"/>
    </xf>
    <xf numFmtId="0" fontId="14" fillId="3" borderId="10" xfId="0" applyFont="1" applyFill="1" applyBorder="1" applyAlignment="1">
      <alignment horizontal="left" vertical="center"/>
    </xf>
    <xf numFmtId="0" fontId="14" fillId="3" borderId="0" xfId="0" applyFont="1" applyFill="1" applyAlignment="1">
      <alignment horizontal="left" vertical="center"/>
    </xf>
    <xf numFmtId="0" fontId="15" fillId="3" borderId="0" xfId="0" applyFont="1" applyFill="1" applyAlignment="1">
      <alignment horizontal="center" vertical="center"/>
    </xf>
    <xf numFmtId="0" fontId="15" fillId="3" borderId="7" xfId="0" applyFont="1" applyFill="1" applyBorder="1" applyAlignment="1">
      <alignment horizontal="center" vertical="center"/>
    </xf>
    <xf numFmtId="0" fontId="9" fillId="3" borderId="10" xfId="0" applyFont="1" applyFill="1" applyBorder="1" applyAlignment="1">
      <alignment horizontal="left" vertical="top" wrapText="1" indent="1"/>
    </xf>
    <xf numFmtId="0" fontId="4" fillId="3" borderId="13" xfId="0" applyFont="1" applyFill="1" applyBorder="1" applyAlignment="1">
      <alignment horizontal="left" vertical="center"/>
    </xf>
    <xf numFmtId="0" fontId="22" fillId="3" borderId="7" xfId="0" applyFont="1" applyFill="1" applyBorder="1" applyAlignment="1">
      <alignment horizontal="center" vertical="center"/>
    </xf>
    <xf numFmtId="0" fontId="4" fillId="3" borderId="0" xfId="0" applyFont="1" applyFill="1" applyAlignment="1">
      <alignment horizontal="left" indent="3"/>
    </xf>
    <xf numFmtId="0" fontId="10" fillId="3" borderId="0" xfId="0" applyFont="1" applyFill="1" applyAlignment="1">
      <alignment horizontal="left" vertical="top" wrapText="1"/>
    </xf>
    <xf numFmtId="0" fontId="12" fillId="3" borderId="10" xfId="0" applyFont="1" applyFill="1" applyBorder="1" applyAlignment="1">
      <alignment horizontal="left" vertical="top" wrapText="1" indent="1"/>
    </xf>
    <xf numFmtId="0" fontId="14" fillId="3" borderId="0" xfId="0" applyFont="1" applyFill="1" applyAlignment="1">
      <alignment horizontal="left" vertical="top" wrapText="1" indent="1"/>
    </xf>
    <xf numFmtId="0" fontId="4" fillId="6" borderId="0" xfId="0" applyFont="1" applyFill="1"/>
    <xf numFmtId="0" fontId="10" fillId="3" borderId="9" xfId="0" applyFont="1" applyFill="1" applyBorder="1" applyAlignment="1">
      <alignment horizontal="left" vertical="center" indent="1"/>
    </xf>
    <xf numFmtId="0" fontId="10" fillId="3" borderId="6" xfId="0" applyFont="1" applyFill="1" applyBorder="1" applyAlignment="1">
      <alignment horizontal="right" vertical="center"/>
    </xf>
    <xf numFmtId="0" fontId="10" fillId="3" borderId="13" xfId="0" applyFont="1" applyFill="1" applyBorder="1" applyAlignment="1">
      <alignment horizontal="right" vertical="center"/>
    </xf>
    <xf numFmtId="0" fontId="10" fillId="3" borderId="5" xfId="0" applyFont="1" applyFill="1" applyBorder="1" applyAlignment="1">
      <alignment horizontal="left" vertical="center" indent="1"/>
    </xf>
    <xf numFmtId="0" fontId="10" fillId="3" borderId="7" xfId="0" applyFont="1" applyFill="1" applyBorder="1" applyAlignment="1">
      <alignment horizontal="left" vertical="center" indent="1"/>
    </xf>
    <xf numFmtId="0" fontId="4" fillId="6" borderId="0" xfId="0" applyFont="1" applyFill="1" applyAlignment="1">
      <alignment horizontal="left" vertical="center" indent="1"/>
    </xf>
    <xf numFmtId="0" fontId="4" fillId="0" borderId="0" xfId="0" applyFont="1" applyAlignment="1">
      <alignment horizontal="left" vertical="center" indent="1"/>
    </xf>
    <xf numFmtId="0" fontId="4" fillId="6" borderId="2" xfId="0" applyFont="1" applyFill="1" applyBorder="1" applyAlignment="1" applyProtection="1">
      <alignment horizontal="left" vertical="center" wrapText="1" indent="1"/>
      <protection locked="0"/>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35" fillId="3" borderId="0" xfId="0" applyFont="1" applyFill="1" applyAlignment="1">
      <alignment horizontal="left" indent="3"/>
    </xf>
    <xf numFmtId="0" fontId="10" fillId="3" borderId="5" xfId="0" applyFont="1" applyFill="1" applyBorder="1" applyAlignment="1">
      <alignment horizontal="left" vertical="center"/>
    </xf>
    <xf numFmtId="0" fontId="4" fillId="3" borderId="5" xfId="0" applyFont="1" applyFill="1" applyBorder="1" applyAlignment="1">
      <alignment horizontal="left" vertical="center"/>
    </xf>
    <xf numFmtId="0" fontId="4" fillId="3" borderId="0" xfId="0" applyFont="1" applyFill="1" applyAlignment="1">
      <alignment horizontal="center" vertical="center" wrapText="1"/>
    </xf>
    <xf numFmtId="0" fontId="4" fillId="3" borderId="10" xfId="0" applyFont="1" applyFill="1" applyBorder="1" applyAlignment="1">
      <alignment horizontal="left" vertical="top" indent="1"/>
    </xf>
    <xf numFmtId="0" fontId="14" fillId="3" borderId="0" xfId="0" applyFont="1" applyFill="1" applyAlignment="1">
      <alignment horizontal="left" indent="1"/>
    </xf>
    <xf numFmtId="0" fontId="35" fillId="3" borderId="22" xfId="0" applyFont="1" applyFill="1" applyBorder="1" applyAlignment="1">
      <alignment horizontal="left" vertical="center" wrapText="1" indent="1"/>
    </xf>
    <xf numFmtId="0" fontId="10" fillId="3" borderId="20" xfId="0" applyFont="1" applyFill="1" applyBorder="1" applyAlignment="1">
      <alignment horizontal="left" vertical="center" wrapText="1" indent="1"/>
    </xf>
    <xf numFmtId="0" fontId="11" fillId="0" borderId="0" xfId="0" applyFont="1"/>
    <xf numFmtId="0" fontId="17" fillId="6" borderId="10" xfId="0" applyFont="1" applyFill="1" applyBorder="1"/>
    <xf numFmtId="0" fontId="26" fillId="6" borderId="0" xfId="0" applyFont="1" applyFill="1"/>
    <xf numFmtId="0" fontId="9" fillId="6" borderId="0" xfId="0" applyFont="1" applyFill="1"/>
    <xf numFmtId="0" fontId="0" fillId="6" borderId="7" xfId="0" applyFill="1" applyBorder="1"/>
    <xf numFmtId="0" fontId="33" fillId="6" borderId="10" xfId="0" applyFont="1" applyFill="1" applyBorder="1"/>
    <xf numFmtId="0" fontId="23" fillId="6" borderId="0" xfId="0" applyFont="1" applyFill="1" applyAlignment="1">
      <alignment horizontal="center"/>
    </xf>
    <xf numFmtId="0" fontId="9" fillId="6" borderId="7" xfId="0" applyFont="1" applyFill="1" applyBorder="1"/>
    <xf numFmtId="0" fontId="25" fillId="6" borderId="10" xfId="1" applyFont="1" applyFill="1" applyBorder="1"/>
    <xf numFmtId="0" fontId="26" fillId="6" borderId="0" xfId="1" applyFont="1" applyFill="1"/>
    <xf numFmtId="0" fontId="23" fillId="6" borderId="0" xfId="0" applyFont="1" applyFill="1" applyAlignment="1">
      <alignment horizontal="center" vertical="center"/>
    </xf>
    <xf numFmtId="0" fontId="34" fillId="6" borderId="0" xfId="0" applyFont="1" applyFill="1"/>
    <xf numFmtId="0" fontId="9" fillId="6" borderId="0" xfId="0" applyFont="1" applyFill="1" applyAlignment="1">
      <alignment horizontal="center"/>
    </xf>
    <xf numFmtId="0" fontId="4" fillId="6" borderId="7" xfId="0" applyFont="1" applyFill="1" applyBorder="1" applyAlignment="1">
      <alignment horizontal="center" vertical="center" wrapText="1"/>
    </xf>
    <xf numFmtId="0" fontId="35" fillId="6" borderId="0" xfId="0" applyFont="1" applyFill="1"/>
    <xf numFmtId="0" fontId="36" fillId="6" borderId="0" xfId="0" applyFont="1" applyFill="1"/>
    <xf numFmtId="0" fontId="9" fillId="6" borderId="0" xfId="0" applyFont="1" applyFill="1" applyAlignment="1">
      <alignment horizontal="left" indent="1"/>
    </xf>
    <xf numFmtId="0" fontId="23" fillId="6" borderId="11" xfId="0" applyFont="1" applyFill="1" applyBorder="1" applyAlignment="1">
      <alignment horizontal="center"/>
    </xf>
    <xf numFmtId="0" fontId="10" fillId="6" borderId="13" xfId="0" applyFont="1" applyFill="1" applyBorder="1"/>
    <xf numFmtId="0" fontId="23" fillId="6" borderId="10" xfId="0" applyFont="1" applyFill="1" applyBorder="1" applyAlignment="1">
      <alignment horizontal="center"/>
    </xf>
    <xf numFmtId="0" fontId="14" fillId="6" borderId="9" xfId="0" applyFont="1" applyFill="1" applyBorder="1" applyAlignment="1">
      <alignment horizontal="left"/>
    </xf>
    <xf numFmtId="0" fontId="14"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4" fillId="6" borderId="0" xfId="0" applyFont="1" applyFill="1"/>
    <xf numFmtId="0" fontId="17" fillId="6" borderId="0" xfId="0" applyFont="1" applyFill="1"/>
    <xf numFmtId="0" fontId="23" fillId="6" borderId="7" xfId="0" applyFont="1" applyFill="1" applyBorder="1" applyAlignment="1">
      <alignment horizontal="center"/>
    </xf>
    <xf numFmtId="0" fontId="28" fillId="6" borderId="0" xfId="0" applyFont="1" applyFill="1"/>
    <xf numFmtId="0" fontId="29" fillId="6" borderId="7" xfId="0" applyFont="1" applyFill="1" applyBorder="1"/>
    <xf numFmtId="0" fontId="5" fillId="6" borderId="7" xfId="0" applyFont="1" applyFill="1" applyBorder="1" applyAlignment="1">
      <alignment horizontal="center" vertical="center" wrapText="1"/>
    </xf>
    <xf numFmtId="0" fontId="0" fillId="6" borderId="0" xfId="0" applyFill="1" applyAlignment="1">
      <alignment horizontal="center"/>
    </xf>
    <xf numFmtId="0" fontId="37" fillId="6" borderId="0" xfId="0" applyFont="1" applyFill="1"/>
    <xf numFmtId="0" fontId="0" fillId="6" borderId="11" xfId="0" applyFill="1" applyBorder="1"/>
    <xf numFmtId="0" fontId="0" fillId="3" borderId="7" xfId="0" applyFill="1" applyBorder="1" applyAlignment="1">
      <alignment horizontal="left" vertical="center"/>
    </xf>
    <xf numFmtId="0" fontId="48" fillId="3" borderId="7" xfId="0" applyFont="1" applyFill="1" applyBorder="1" applyAlignment="1">
      <alignment horizontal="center" vertical="center"/>
    </xf>
    <xf numFmtId="0" fontId="16" fillId="3" borderId="7" xfId="0" applyFont="1" applyFill="1" applyBorder="1" applyAlignment="1">
      <alignment horizontal="left" vertical="center" indent="3"/>
    </xf>
    <xf numFmtId="0" fontId="10" fillId="3" borderId="35"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10" fillId="3" borderId="36" xfId="0" applyFont="1" applyFill="1" applyBorder="1" applyAlignment="1">
      <alignment horizontal="left" vertical="center" wrapText="1" indent="1"/>
    </xf>
    <xf numFmtId="0" fontId="10" fillId="3" borderId="6" xfId="0" applyFont="1" applyFill="1" applyBorder="1" applyAlignment="1">
      <alignment horizontal="center" vertical="center" wrapText="1"/>
    </xf>
    <xf numFmtId="0" fontId="45" fillId="3" borderId="5" xfId="0" applyFont="1" applyFill="1" applyBorder="1" applyAlignment="1">
      <alignment horizontal="right"/>
    </xf>
    <xf numFmtId="164" fontId="45" fillId="3" borderId="0" xfId="0" applyNumberFormat="1" applyFont="1" applyFill="1" applyAlignment="1">
      <alignment horizontal="right" vertical="center" wrapText="1"/>
    </xf>
    <xf numFmtId="164" fontId="9" fillId="3" borderId="0" xfId="0" applyNumberFormat="1" applyFont="1" applyFill="1" applyAlignment="1">
      <alignment horizontal="left" vertical="center" wrapText="1" indent="1"/>
    </xf>
    <xf numFmtId="164" fontId="9" fillId="3" borderId="20" xfId="0" applyNumberFormat="1" applyFont="1" applyFill="1" applyBorder="1" applyAlignment="1">
      <alignment horizontal="center" vertical="center" wrapText="1"/>
    </xf>
    <xf numFmtId="164" fontId="9" fillId="3" borderId="22" xfId="0" applyNumberFormat="1" applyFont="1" applyFill="1" applyBorder="1" applyAlignment="1">
      <alignment horizontal="center" vertical="center" wrapText="1"/>
    </xf>
    <xf numFmtId="0" fontId="10" fillId="3" borderId="9" xfId="0" applyFont="1" applyFill="1" applyBorder="1" applyAlignment="1">
      <alignment horizontal="left" vertical="center" wrapText="1" indent="1"/>
    </xf>
    <xf numFmtId="0" fontId="10" fillId="3" borderId="5" xfId="0" applyFont="1" applyFill="1" applyBorder="1" applyAlignment="1">
      <alignment horizontal="left" vertical="center" wrapText="1" indent="1"/>
    </xf>
    <xf numFmtId="164" fontId="45" fillId="3" borderId="5" xfId="0" applyNumberFormat="1" applyFont="1" applyFill="1" applyBorder="1" applyAlignment="1">
      <alignment horizontal="right" vertical="center" wrapText="1"/>
    </xf>
    <xf numFmtId="164" fontId="45" fillId="3" borderId="13" xfId="0" applyNumberFormat="1" applyFont="1" applyFill="1" applyBorder="1" applyAlignment="1">
      <alignment horizontal="right" vertical="center" wrapText="1"/>
    </xf>
    <xf numFmtId="164" fontId="9" fillId="3" borderId="0" xfId="0" applyNumberFormat="1" applyFont="1" applyFill="1" applyAlignment="1">
      <alignment horizontal="center" vertical="center" wrapText="1"/>
    </xf>
    <xf numFmtId="0" fontId="0" fillId="6" borderId="0" xfId="0" applyFill="1" applyAlignment="1">
      <alignment vertical="center"/>
    </xf>
    <xf numFmtId="0" fontId="44" fillId="6" borderId="0" xfId="0" applyFont="1" applyFill="1"/>
    <xf numFmtId="0" fontId="0" fillId="6" borderId="0" xfId="0" applyFill="1" applyAlignment="1">
      <alignment horizontal="left" vertical="center" indent="3"/>
    </xf>
    <xf numFmtId="0" fontId="0" fillId="6" borderId="0" xfId="0" applyFill="1" applyAlignment="1">
      <alignment horizontal="left" vertical="center"/>
    </xf>
    <xf numFmtId="0" fontId="6" fillId="6" borderId="0" xfId="1" applyFill="1"/>
    <xf numFmtId="0" fontId="4" fillId="6" borderId="27" xfId="0" applyFont="1" applyFill="1" applyBorder="1" applyAlignment="1">
      <alignment vertical="center"/>
    </xf>
    <xf numFmtId="0" fontId="4" fillId="6" borderId="25" xfId="0" applyFont="1" applyFill="1" applyBorder="1"/>
    <xf numFmtId="1" fontId="4" fillId="6" borderId="2" xfId="0" applyNumberFormat="1" applyFont="1" applyFill="1" applyBorder="1" applyAlignment="1" applyProtection="1">
      <alignment horizontal="left" vertical="center" indent="1"/>
      <protection locked="0"/>
    </xf>
    <xf numFmtId="49" fontId="4" fillId="6" borderId="2"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horizontal="left" vertical="center"/>
      <protection locked="0"/>
    </xf>
    <xf numFmtId="0" fontId="4" fillId="6" borderId="26" xfId="0" applyFont="1" applyFill="1" applyBorder="1" applyAlignment="1">
      <alignment vertical="center"/>
    </xf>
    <xf numFmtId="0" fontId="4" fillId="6" borderId="26" xfId="0" applyFont="1" applyFill="1" applyBorder="1" applyAlignment="1">
      <alignment horizontal="left" vertical="center"/>
    </xf>
    <xf numFmtId="0" fontId="4" fillId="6" borderId="26" xfId="0" applyFont="1" applyFill="1" applyBorder="1" applyAlignment="1">
      <alignment horizontal="left" vertical="center" indent="2"/>
    </xf>
    <xf numFmtId="0" fontId="14" fillId="6" borderId="27" xfId="0" applyFont="1" applyFill="1" applyBorder="1" applyAlignment="1">
      <alignment vertical="center"/>
    </xf>
    <xf numFmtId="0" fontId="14" fillId="6" borderId="24" xfId="0" applyFont="1" applyFill="1" applyBorder="1" applyAlignment="1">
      <alignment vertical="center"/>
    </xf>
    <xf numFmtId="0" fontId="10" fillId="6" borderId="0" xfId="0" applyFont="1" applyFill="1" applyAlignment="1">
      <alignment vertical="center"/>
    </xf>
    <xf numFmtId="41" fontId="10" fillId="6" borderId="0" xfId="0" applyNumberFormat="1" applyFont="1" applyFill="1" applyAlignment="1">
      <alignment horizontal="left" vertical="center"/>
    </xf>
    <xf numFmtId="0" fontId="4" fillId="6" borderId="0" xfId="0" applyFont="1" applyFill="1" applyAlignment="1">
      <alignment vertical="center"/>
    </xf>
    <xf numFmtId="0" fontId="4" fillId="6" borderId="0" xfId="0" applyFont="1" applyFill="1" applyAlignment="1">
      <alignment horizontal="left" vertical="center" indent="2"/>
    </xf>
    <xf numFmtId="0" fontId="4" fillId="6" borderId="0" xfId="0" applyFont="1" applyFill="1" applyAlignment="1">
      <alignment horizontal="left" vertical="center" wrapText="1"/>
    </xf>
    <xf numFmtId="0" fontId="4" fillId="6" borderId="0" xfId="0" applyFont="1" applyFill="1" applyAlignment="1">
      <alignment horizontal="left" vertical="center" wrapText="1" indent="2"/>
    </xf>
    <xf numFmtId="0" fontId="4" fillId="3" borderId="0" xfId="0" applyFont="1" applyFill="1" applyAlignment="1" applyProtection="1">
      <alignment horizontal="center" vertical="center"/>
      <protection locked="0"/>
    </xf>
    <xf numFmtId="0" fontId="23" fillId="6" borderId="0" xfId="1" applyFont="1" applyFill="1" applyAlignment="1">
      <alignment horizontal="center" vertical="center"/>
    </xf>
    <xf numFmtId="0" fontId="23" fillId="6" borderId="7" xfId="1" applyFont="1" applyFill="1" applyBorder="1" applyAlignment="1">
      <alignment horizontal="center" vertical="center"/>
    </xf>
    <xf numFmtId="1" fontId="29" fillId="6" borderId="23" xfId="0" applyNumberFormat="1" applyFont="1" applyFill="1" applyBorder="1" applyAlignment="1">
      <alignment horizontal="right" vertical="center"/>
    </xf>
    <xf numFmtId="0" fontId="16" fillId="3" borderId="7" xfId="0" applyFont="1" applyFill="1" applyBorder="1" applyAlignment="1">
      <alignment wrapText="1"/>
    </xf>
    <xf numFmtId="0" fontId="0" fillId="6" borderId="0" xfId="0" applyFill="1" applyAlignment="1">
      <alignment wrapText="1"/>
    </xf>
    <xf numFmtId="0" fontId="10"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8" fillId="3" borderId="0" xfId="0" applyFont="1" applyFill="1"/>
    <xf numFmtId="0" fontId="39" fillId="3" borderId="10" xfId="0" applyFont="1" applyFill="1" applyBorder="1"/>
    <xf numFmtId="0" fontId="39" fillId="3" borderId="0" xfId="0" applyFont="1" applyFill="1" applyAlignment="1">
      <alignment horizontal="left"/>
    </xf>
    <xf numFmtId="0" fontId="39" fillId="3" borderId="7" xfId="0" applyFont="1" applyFill="1" applyBorder="1"/>
    <xf numFmtId="0" fontId="11" fillId="3" borderId="10" xfId="0" applyFont="1" applyFill="1" applyBorder="1"/>
    <xf numFmtId="0" fontId="11" fillId="3" borderId="7" xfId="0" applyFont="1" applyFill="1" applyBorder="1"/>
    <xf numFmtId="0" fontId="11" fillId="3" borderId="11" xfId="0" applyFont="1" applyFill="1" applyBorder="1"/>
    <xf numFmtId="0" fontId="11" fillId="3" borderId="13" xfId="0" applyFont="1" applyFill="1" applyBorder="1"/>
    <xf numFmtId="0" fontId="11" fillId="3" borderId="14" xfId="0" applyFont="1" applyFill="1" applyBorder="1"/>
    <xf numFmtId="0" fontId="10" fillId="3" borderId="5" xfId="0" applyFont="1" applyFill="1" applyBorder="1"/>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4" fillId="7" borderId="0" xfId="0" applyFont="1" applyFill="1" applyAlignment="1">
      <alignment horizontal="center" vertical="center"/>
    </xf>
    <xf numFmtId="0" fontId="0" fillId="0" borderId="0" xfId="0" applyAlignment="1">
      <alignment wrapText="1"/>
    </xf>
    <xf numFmtId="0" fontId="4" fillId="0" borderId="0" xfId="6" applyAlignment="1">
      <alignment horizontal="center" vertical="center"/>
    </xf>
    <xf numFmtId="0" fontId="4" fillId="0" borderId="0" xfId="6"/>
    <xf numFmtId="0" fontId="4" fillId="0" borderId="0" xfId="6" applyAlignment="1">
      <alignment horizontal="center"/>
    </xf>
    <xf numFmtId="0" fontId="4" fillId="0" borderId="0" xfId="0" applyFont="1" applyAlignment="1">
      <alignment horizontal="center"/>
    </xf>
    <xf numFmtId="0" fontId="28" fillId="0" borderId="0" xfId="0" applyFont="1" applyAlignment="1">
      <alignment horizontal="center"/>
    </xf>
    <xf numFmtId="0" fontId="44" fillId="0" borderId="0" xfId="0" applyFont="1" applyAlignment="1">
      <alignment horizontal="center" vertical="center"/>
    </xf>
    <xf numFmtId="0" fontId="4" fillId="9" borderId="0" xfId="0" applyFont="1" applyFill="1" applyAlignment="1">
      <alignment horizontal="center" vertical="center"/>
    </xf>
    <xf numFmtId="0" fontId="0" fillId="0" borderId="0" xfId="0" applyAlignment="1">
      <alignment vertical="center"/>
    </xf>
    <xf numFmtId="0" fontId="44" fillId="0" borderId="0" xfId="0" applyFont="1"/>
    <xf numFmtId="0" fontId="4" fillId="11" borderId="22" xfId="0" applyFont="1" applyFill="1" applyBorder="1" applyAlignment="1">
      <alignment horizontal="center" wrapText="1"/>
    </xf>
    <xf numFmtId="0" fontId="4" fillId="0" borderId="0" xfId="0" applyFont="1" applyAlignment="1">
      <alignment horizontal="left" vertical="center"/>
    </xf>
    <xf numFmtId="0" fontId="4" fillId="0" borderId="0" xfId="0" applyFont="1" applyAlignment="1">
      <alignment horizontal="left"/>
    </xf>
    <xf numFmtId="0" fontId="0" fillId="7" borderId="0" xfId="0" applyFill="1" applyAlignment="1">
      <alignment horizontal="center" vertical="center"/>
    </xf>
    <xf numFmtId="0" fontId="35" fillId="3" borderId="0" xfId="0" applyFont="1" applyFill="1" applyAlignment="1">
      <alignment horizontal="left" vertical="top" indent="3"/>
    </xf>
    <xf numFmtId="0" fontId="4" fillId="3" borderId="0" xfId="0" applyFont="1" applyFill="1" applyAlignment="1">
      <alignment horizontal="center"/>
    </xf>
    <xf numFmtId="0" fontId="10" fillId="3" borderId="0" xfId="0" applyFont="1" applyFill="1" applyAlignment="1">
      <alignment horizontal="right"/>
    </xf>
    <xf numFmtId="14" fontId="4" fillId="3" borderId="0" xfId="0" applyNumberFormat="1" applyFont="1" applyFill="1" applyAlignment="1">
      <alignment horizontal="center" vertical="center"/>
    </xf>
    <xf numFmtId="0" fontId="4" fillId="3" borderId="0" xfId="0" applyFont="1" applyFill="1" applyAlignment="1">
      <alignment horizontal="left" vertical="top" wrapText="1" indent="1"/>
    </xf>
    <xf numFmtId="0" fontId="32" fillId="0" borderId="0" xfId="0" applyFont="1"/>
    <xf numFmtId="0" fontId="32" fillId="0" borderId="0" xfId="0" applyFont="1" applyAlignment="1">
      <alignment horizontal="center" vertical="center"/>
    </xf>
    <xf numFmtId="0" fontId="37" fillId="3" borderId="10" xfId="0" applyFont="1" applyFill="1" applyBorder="1" applyAlignment="1">
      <alignment horizontal="left" indent="1"/>
    </xf>
    <xf numFmtId="0" fontId="51" fillId="3" borderId="0" xfId="0" applyFont="1" applyFill="1" applyAlignment="1">
      <alignment horizontal="left" indent="1"/>
    </xf>
    <xf numFmtId="0" fontId="37" fillId="3" borderId="0" xfId="0" applyFont="1" applyFill="1" applyAlignment="1">
      <alignment horizontal="left" indent="1"/>
    </xf>
    <xf numFmtId="0" fontId="52" fillId="3" borderId="0" xfId="0" applyFont="1" applyFill="1" applyAlignment="1">
      <alignment horizontal="left" vertical="center" indent="1"/>
    </xf>
    <xf numFmtId="0" fontId="51" fillId="3" borderId="0" xfId="0" applyFont="1" applyFill="1" applyAlignment="1">
      <alignment horizontal="left" vertical="center" indent="3"/>
    </xf>
    <xf numFmtId="0" fontId="37" fillId="3" borderId="0" xfId="0" applyFont="1" applyFill="1" applyAlignment="1">
      <alignment horizontal="left" vertical="center" indent="3"/>
    </xf>
    <xf numFmtId="0" fontId="52" fillId="3" borderId="0" xfId="0" applyFont="1" applyFill="1" applyAlignment="1">
      <alignment horizontal="left" vertical="center" indent="3"/>
    </xf>
    <xf numFmtId="0" fontId="4" fillId="2" borderId="31" xfId="0" applyFont="1" applyFill="1" applyBorder="1" applyAlignment="1">
      <alignment vertical="top" wrapText="1"/>
    </xf>
    <xf numFmtId="0" fontId="4" fillId="2" borderId="0" xfId="0" applyFont="1" applyFill="1" applyAlignment="1">
      <alignment vertical="top" wrapText="1"/>
    </xf>
    <xf numFmtId="0" fontId="4" fillId="2" borderId="19" xfId="0" applyFont="1" applyFill="1" applyBorder="1" applyAlignment="1">
      <alignment vertical="top" wrapText="1"/>
    </xf>
    <xf numFmtId="0" fontId="4" fillId="2" borderId="21" xfId="0" applyFont="1" applyFill="1" applyBorder="1" applyAlignment="1">
      <alignment vertical="top" wrapText="1"/>
    </xf>
    <xf numFmtId="0" fontId="4" fillId="2" borderId="22" xfId="0" applyFont="1" applyFill="1" applyBorder="1" applyAlignment="1">
      <alignment vertical="top" wrapText="1"/>
    </xf>
    <xf numFmtId="0" fontId="4" fillId="2" borderId="8" xfId="0" applyFont="1" applyFill="1" applyBorder="1" applyAlignment="1">
      <alignment vertical="top" wrapText="1"/>
    </xf>
    <xf numFmtId="0" fontId="10" fillId="0" borderId="0" xfId="0" applyFont="1" applyAlignment="1">
      <alignment horizontal="left"/>
    </xf>
    <xf numFmtId="0" fontId="32" fillId="0" borderId="0" xfId="0" applyFont="1" applyAlignment="1">
      <alignment horizontal="center"/>
    </xf>
    <xf numFmtId="0" fontId="0" fillId="3" borderId="7" xfId="0" applyFill="1" applyBorder="1" applyAlignment="1">
      <alignment horizontal="center"/>
    </xf>
    <xf numFmtId="0" fontId="10" fillId="3" borderId="10" xfId="0" applyFont="1" applyFill="1" applyBorder="1" applyAlignment="1">
      <alignment horizontal="left"/>
    </xf>
    <xf numFmtId="0" fontId="0" fillId="3" borderId="10" xfId="0" applyFill="1" applyBorder="1" applyAlignment="1">
      <alignment horizontal="left"/>
    </xf>
    <xf numFmtId="0" fontId="4" fillId="3" borderId="10" xfId="0" applyFont="1" applyFill="1" applyBorder="1" applyAlignment="1">
      <alignment horizontal="center"/>
    </xf>
    <xf numFmtId="0" fontId="32" fillId="3" borderId="0" xfId="0" applyFont="1" applyFill="1" applyAlignment="1">
      <alignment horizontal="center"/>
    </xf>
    <xf numFmtId="0" fontId="4"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32" fillId="0" borderId="0" xfId="0" applyFont="1" applyAlignment="1">
      <alignment horizontal="center" wrapText="1"/>
    </xf>
    <xf numFmtId="0" fontId="6" fillId="3" borderId="7" xfId="1" applyFill="1" applyBorder="1" applyAlignment="1">
      <alignment horizontal="center"/>
    </xf>
    <xf numFmtId="0" fontId="10" fillId="3" borderId="0" xfId="1" applyFont="1" applyFill="1" applyAlignment="1">
      <alignment horizontal="center"/>
    </xf>
    <xf numFmtId="0" fontId="0" fillId="3" borderId="10" xfId="0" applyFill="1" applyBorder="1" applyAlignment="1">
      <alignment vertical="center"/>
    </xf>
    <xf numFmtId="0" fontId="32" fillId="3" borderId="10" xfId="0" applyFont="1" applyFill="1" applyBorder="1" applyAlignment="1">
      <alignment horizontal="center" vertical="center" wrapText="1"/>
    </xf>
    <xf numFmtId="0" fontId="32" fillId="3" borderId="0" xfId="0" applyFont="1" applyFill="1" applyAlignment="1">
      <alignment horizontal="center" vertical="center" wrapText="1"/>
    </xf>
    <xf numFmtId="0" fontId="0" fillId="3" borderId="10" xfId="0" applyFill="1" applyBorder="1" applyAlignment="1">
      <alignment horizontal="right" wrapText="1"/>
    </xf>
    <xf numFmtId="0" fontId="10" fillId="3" borderId="7" xfId="0" applyFont="1" applyFill="1" applyBorder="1" applyAlignment="1">
      <alignment horizontal="left"/>
    </xf>
    <xf numFmtId="0" fontId="10" fillId="3" borderId="0" xfId="0" applyFont="1" applyFill="1" applyAlignment="1">
      <alignment horizontal="left"/>
    </xf>
    <xf numFmtId="0" fontId="0" fillId="3" borderId="11" xfId="0" applyFill="1" applyBorder="1" applyAlignment="1">
      <alignment horizontal="right"/>
    </xf>
    <xf numFmtId="0" fontId="10" fillId="3" borderId="10" xfId="0" applyFont="1" applyFill="1" applyBorder="1" applyAlignment="1">
      <alignment horizontal="left" indent="2"/>
    </xf>
    <xf numFmtId="0" fontId="10" fillId="3" borderId="0" xfId="0" applyFont="1" applyFill="1" applyAlignment="1">
      <alignment horizontal="left" indent="2"/>
    </xf>
    <xf numFmtId="0" fontId="10" fillId="3" borderId="7" xfId="0" applyFont="1" applyFill="1" applyBorder="1" applyAlignment="1">
      <alignment horizontal="left" indent="2"/>
    </xf>
    <xf numFmtId="0" fontId="0" fillId="0" borderId="0" xfId="0" applyAlignment="1">
      <alignment horizontal="right"/>
    </xf>
    <xf numFmtId="0" fontId="0" fillId="3" borderId="7" xfId="0" applyFill="1" applyBorder="1" applyAlignment="1">
      <alignment horizontal="right"/>
    </xf>
    <xf numFmtId="0" fontId="0" fillId="0" borderId="0" xfId="0" applyAlignment="1">
      <alignment horizontal="left"/>
    </xf>
    <xf numFmtId="0" fontId="0" fillId="3" borderId="0" xfId="0" applyFill="1" applyAlignment="1">
      <alignment horizontal="center" vertical="center"/>
    </xf>
    <xf numFmtId="0" fontId="10" fillId="3" borderId="0" xfId="0" applyFont="1" applyFill="1" applyAlignment="1">
      <alignment wrapText="1"/>
    </xf>
    <xf numFmtId="0" fontId="10" fillId="0" borderId="0" xfId="0" applyFont="1" applyAlignment="1">
      <alignment horizontal="center"/>
    </xf>
    <xf numFmtId="0" fontId="32" fillId="3" borderId="0" xfId="0" applyFont="1" applyFill="1" applyAlignment="1">
      <alignment vertical="top"/>
    </xf>
    <xf numFmtId="0" fontId="8" fillId="3" borderId="6" xfId="0" applyFont="1" applyFill="1" applyBorder="1" applyAlignment="1">
      <alignment horizontal="center" vertical="center"/>
    </xf>
    <xf numFmtId="0" fontId="10" fillId="3" borderId="7" xfId="0" applyFont="1" applyFill="1" applyBorder="1" applyAlignment="1">
      <alignment horizontal="center"/>
    </xf>
    <xf numFmtId="0" fontId="10" fillId="3" borderId="14" xfId="0" applyFont="1" applyFill="1" applyBorder="1" applyAlignment="1">
      <alignment horizontal="center"/>
    </xf>
    <xf numFmtId="0" fontId="13" fillId="3" borderId="0" xfId="0" applyFont="1" applyFill="1" applyAlignment="1">
      <alignment vertical="center" wrapText="1"/>
    </xf>
    <xf numFmtId="0" fontId="10" fillId="3" borderId="0" xfId="0" applyFont="1" applyFill="1" applyAlignment="1">
      <alignment vertical="center" wrapText="1"/>
    </xf>
    <xf numFmtId="0" fontId="4" fillId="3" borderId="7" xfId="0" applyFont="1" applyFill="1" applyBorder="1"/>
    <xf numFmtId="0" fontId="4" fillId="3" borderId="10" xfId="0" applyFont="1" applyFill="1" applyBorder="1" applyAlignment="1">
      <alignment horizontal="right" wrapText="1"/>
    </xf>
    <xf numFmtId="49" fontId="38" fillId="3" borderId="0" xfId="0" applyNumberFormat="1" applyFont="1" applyFill="1" applyAlignment="1">
      <alignment horizontal="left" vertical="top" wrapText="1" indent="1"/>
    </xf>
    <xf numFmtId="0" fontId="9" fillId="2" borderId="34" xfId="0" applyFont="1" applyFill="1" applyBorder="1" applyAlignment="1" applyProtection="1">
      <alignment vertical="center"/>
      <protection locked="0"/>
    </xf>
    <xf numFmtId="0" fontId="9" fillId="2" borderId="34" xfId="0" applyFont="1" applyFill="1" applyBorder="1" applyAlignment="1" applyProtection="1">
      <alignment horizontal="left" vertical="center"/>
      <protection locked="0"/>
    </xf>
    <xf numFmtId="0" fontId="4" fillId="12" borderId="0" xfId="0" applyFont="1" applyFill="1" applyAlignment="1">
      <alignment horizontal="center" vertical="center" wrapText="1"/>
    </xf>
    <xf numFmtId="0" fontId="4" fillId="12" borderId="0" xfId="0" applyFont="1" applyFill="1" applyAlignment="1">
      <alignment horizontal="center" vertical="center"/>
    </xf>
    <xf numFmtId="0" fontId="4" fillId="12" borderId="0" xfId="0" applyFont="1" applyFill="1" applyAlignment="1">
      <alignment horizontal="center"/>
    </xf>
    <xf numFmtId="0" fontId="0" fillId="12" borderId="0" xfId="0" applyFill="1" applyAlignment="1">
      <alignment horizontal="center" vertical="center"/>
    </xf>
    <xf numFmtId="0" fontId="37" fillId="0" borderId="0" xfId="0" applyFont="1" applyAlignment="1">
      <alignment horizontal="center" vertical="center"/>
    </xf>
    <xf numFmtId="0" fontId="0" fillId="0" borderId="0" xfId="0" applyAlignment="1">
      <alignment horizontal="left" vertical="center"/>
    </xf>
    <xf numFmtId="0" fontId="4" fillId="0" borderId="0" xfId="0" applyFont="1" applyAlignment="1">
      <alignment horizontal="left" vertical="center" wrapText="1"/>
    </xf>
    <xf numFmtId="0" fontId="0" fillId="0" borderId="0" xfId="0" applyAlignment="1">
      <alignment horizontal="left" vertical="center" wrapText="1"/>
    </xf>
    <xf numFmtId="0" fontId="30" fillId="3" borderId="10" xfId="0" applyFont="1" applyFill="1" applyBorder="1" applyAlignment="1">
      <alignment horizontal="center" vertical="center"/>
    </xf>
    <xf numFmtId="0" fontId="51" fillId="3" borderId="0" xfId="6" applyFont="1" applyFill="1" applyAlignment="1">
      <alignment horizontal="left" vertical="center" indent="1"/>
    </xf>
    <xf numFmtId="0" fontId="51" fillId="3" borderId="10" xfId="0" applyFont="1" applyFill="1" applyBorder="1" applyAlignment="1">
      <alignment horizontal="left" vertical="center" indent="1"/>
    </xf>
    <xf numFmtId="0" fontId="51"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horizontal="right" wrapText="1"/>
    </xf>
    <xf numFmtId="0" fontId="0" fillId="12" borderId="0" xfId="0" applyFill="1"/>
    <xf numFmtId="0" fontId="4" fillId="3" borderId="10" xfId="0" applyFont="1" applyFill="1" applyBorder="1" applyAlignment="1">
      <alignment horizontal="left" indent="2"/>
    </xf>
    <xf numFmtId="0" fontId="4" fillId="3" borderId="11" xfId="0" applyFont="1" applyFill="1" applyBorder="1" applyAlignment="1">
      <alignment horizontal="left"/>
    </xf>
    <xf numFmtId="0" fontId="0" fillId="3" borderId="10" xfId="0" applyFill="1" applyBorder="1" applyAlignment="1">
      <alignment horizontal="right" vertical="center" wrapText="1" indent="1"/>
    </xf>
    <xf numFmtId="0" fontId="0" fillId="0" borderId="10" xfId="0" applyBorder="1"/>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4" fillId="8" borderId="0" xfId="0" applyFont="1" applyFill="1" applyAlignment="1">
      <alignment horizontal="center" vertical="center" wrapText="1"/>
    </xf>
    <xf numFmtId="0" fontId="10" fillId="3" borderId="10" xfId="0" applyFont="1" applyFill="1" applyBorder="1" applyAlignment="1">
      <alignment horizontal="right" vertical="top"/>
    </xf>
    <xf numFmtId="0" fontId="10" fillId="3" borderId="0" xfId="0" applyFont="1" applyFill="1" applyAlignment="1">
      <alignment horizontal="right" vertical="top"/>
    </xf>
    <xf numFmtId="0" fontId="0" fillId="3" borderId="0" xfId="0" applyFill="1" applyAlignment="1">
      <alignment horizontal="left" vertical="top"/>
    </xf>
    <xf numFmtId="0" fontId="16" fillId="3" borderId="7" xfId="0" applyFont="1" applyFill="1" applyBorder="1" applyAlignment="1">
      <alignment vertical="top"/>
    </xf>
    <xf numFmtId="0" fontId="0" fillId="0" borderId="0" xfId="0" applyAlignment="1">
      <alignment vertical="top"/>
    </xf>
    <xf numFmtId="0" fontId="4" fillId="0" borderId="0" xfId="0" applyFont="1" applyAlignment="1">
      <alignment horizontal="center" vertical="top"/>
    </xf>
    <xf numFmtId="0" fontId="0" fillId="6" borderId="0" xfId="0" applyFill="1" applyAlignment="1">
      <alignment vertical="top"/>
    </xf>
    <xf numFmtId="0" fontId="35" fillId="3" borderId="0" xfId="0" applyFont="1" applyFill="1"/>
    <xf numFmtId="0" fontId="35" fillId="3" borderId="10" xfId="0" applyFont="1" applyFill="1" applyBorder="1" applyAlignment="1">
      <alignment vertical="center"/>
    </xf>
    <xf numFmtId="0" fontId="0" fillId="3" borderId="0" xfId="0" applyFill="1" applyAlignment="1">
      <alignment vertical="center"/>
    </xf>
    <xf numFmtId="0" fontId="10" fillId="3" borderId="7" xfId="0" applyFont="1" applyFill="1" applyBorder="1" applyAlignment="1">
      <alignment horizontal="left" vertical="center" wrapText="1"/>
    </xf>
    <xf numFmtId="0" fontId="4" fillId="0" borderId="0" xfId="0" applyFont="1" applyAlignment="1">
      <alignment vertical="center"/>
    </xf>
    <xf numFmtId="0" fontId="35" fillId="3" borderId="0" xfId="0" applyFont="1" applyFill="1" applyAlignment="1">
      <alignment vertical="center"/>
    </xf>
    <xf numFmtId="0" fontId="10" fillId="3" borderId="0" xfId="0" applyFont="1" applyFill="1" applyAlignment="1">
      <alignment vertical="top"/>
    </xf>
    <xf numFmtId="0" fontId="35" fillId="3" borderId="0" xfId="0" applyFont="1" applyFill="1" applyAlignment="1">
      <alignment horizontal="left" vertical="top" indent="5"/>
    </xf>
    <xf numFmtId="0" fontId="0" fillId="0" borderId="0" xfId="0" applyAlignment="1">
      <alignment horizontal="center" vertical="top"/>
    </xf>
    <xf numFmtId="0" fontId="4" fillId="0" borderId="0" xfId="0" applyFont="1" applyAlignment="1">
      <alignment horizontal="center" vertical="top" wrapText="1"/>
    </xf>
    <xf numFmtId="49" fontId="4" fillId="0" borderId="4" xfId="0" applyNumberFormat="1" applyFont="1" applyBorder="1" applyAlignment="1" applyProtection="1">
      <alignment horizontal="left" vertical="center" wrapText="1" indent="1"/>
      <protection locked="0"/>
    </xf>
    <xf numFmtId="0" fontId="10" fillId="3" borderId="0" xfId="0" applyFont="1" applyFill="1" applyAlignment="1">
      <alignment horizontal="center"/>
    </xf>
    <xf numFmtId="0" fontId="51" fillId="0" borderId="0" xfId="0" applyFont="1" applyAlignment="1">
      <alignment horizontal="left"/>
    </xf>
    <xf numFmtId="0" fontId="0" fillId="12" borderId="0" xfId="0" applyFill="1" applyAlignment="1">
      <alignment vertical="center"/>
    </xf>
    <xf numFmtId="0" fontId="24" fillId="3" borderId="10" xfId="0" applyFont="1" applyFill="1" applyBorder="1" applyAlignment="1">
      <alignment horizontal="center"/>
    </xf>
    <xf numFmtId="0" fontId="35" fillId="3" borderId="10" xfId="0" applyFont="1" applyFill="1" applyBorder="1" applyAlignment="1">
      <alignment horizontal="center" vertical="top" wrapText="1"/>
    </xf>
    <xf numFmtId="0" fontId="32" fillId="3" borderId="0" xfId="0" applyFont="1" applyFill="1" applyAlignment="1">
      <alignment horizontal="center" vertical="top" wrapText="1"/>
    </xf>
    <xf numFmtId="0" fontId="32" fillId="3" borderId="7" xfId="0" applyFont="1" applyFill="1" applyBorder="1" applyAlignment="1">
      <alignment horizontal="center" vertical="top" wrapTex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4" fillId="0" borderId="22" xfId="0" applyFont="1" applyBorder="1" applyAlignment="1">
      <alignment horizontal="center" vertical="center"/>
    </xf>
    <xf numFmtId="0" fontId="0" fillId="0" borderId="22" xfId="0" applyBorder="1" applyAlignment="1">
      <alignment horizontal="center"/>
    </xf>
    <xf numFmtId="0" fontId="4" fillId="0" borderId="22" xfId="6" applyBorder="1" applyAlignment="1">
      <alignment horizontal="center" vertical="center"/>
    </xf>
    <xf numFmtId="0" fontId="4" fillId="0" borderId="22" xfId="0" applyFont="1" applyBorder="1" applyAlignment="1">
      <alignment horizontal="center" vertical="center" wrapText="1"/>
    </xf>
    <xf numFmtId="0" fontId="4" fillId="7" borderId="22" xfId="0" applyFont="1" applyFill="1" applyBorder="1" applyAlignment="1">
      <alignment horizontal="center" vertical="center"/>
    </xf>
    <xf numFmtId="0" fontId="0" fillId="0" borderId="8" xfId="0" applyBorder="1"/>
    <xf numFmtId="0" fontId="11" fillId="0" borderId="19" xfId="0" applyFont="1" applyBorder="1"/>
    <xf numFmtId="0" fontId="4" fillId="0" borderId="22" xfId="0" applyFont="1" applyBorder="1"/>
    <xf numFmtId="0" fontId="4" fillId="0" borderId="22" xfId="0" applyFont="1" applyBorder="1" applyAlignment="1">
      <alignment horizontal="center"/>
    </xf>
    <xf numFmtId="0" fontId="4" fillId="0" borderId="19" xfId="0" applyFont="1" applyBorder="1"/>
    <xf numFmtId="0" fontId="0" fillId="0" borderId="19" xfId="0" applyBorder="1" applyAlignment="1">
      <alignment horizontal="left" vertical="center"/>
    </xf>
    <xf numFmtId="0" fontId="0" fillId="0" borderId="19" xfId="0" applyBorder="1" applyAlignment="1">
      <alignment wrapText="1"/>
    </xf>
    <xf numFmtId="0" fontId="4" fillId="0" borderId="19" xfId="0" applyFont="1" applyBorder="1" applyAlignment="1">
      <alignment horizontal="left" vertical="center" indent="1"/>
    </xf>
    <xf numFmtId="0" fontId="6" fillId="0" borderId="19" xfId="1" applyBorder="1"/>
    <xf numFmtId="0" fontId="6"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32" fillId="0" borderId="19" xfId="0" applyFont="1" applyBorder="1"/>
    <xf numFmtId="0" fontId="0" fillId="0" borderId="22" xfId="0" applyBorder="1" applyAlignment="1">
      <alignment horizontal="center" vertical="center"/>
    </xf>
    <xf numFmtId="0" fontId="0" fillId="0" borderId="22" xfId="0" applyBorder="1" applyAlignment="1">
      <alignment horizontal="left"/>
    </xf>
    <xf numFmtId="0" fontId="4" fillId="11" borderId="22" xfId="0" applyFont="1" applyFill="1" applyBorder="1" applyAlignment="1">
      <alignment horizontal="center" vertical="center"/>
    </xf>
    <xf numFmtId="0" fontId="24" fillId="3" borderId="5" xfId="0" applyFont="1" applyFill="1" applyBorder="1" applyAlignment="1">
      <alignment horizontal="right" vertical="center"/>
    </xf>
    <xf numFmtId="0" fontId="24" fillId="3" borderId="0" xfId="0" applyFont="1" applyFill="1" applyAlignment="1">
      <alignment horizontal="left" vertical="center"/>
    </xf>
    <xf numFmtId="0" fontId="4" fillId="0" borderId="22" xfId="0" applyFont="1" applyBorder="1" applyAlignment="1">
      <alignment horizontal="left"/>
    </xf>
    <xf numFmtId="0" fontId="4" fillId="0" borderId="8" xfId="0" applyFont="1" applyBorder="1"/>
    <xf numFmtId="0" fontId="0" fillId="0" borderId="22" xfId="0" applyBorder="1" applyAlignment="1">
      <alignment horizontal="left" vertical="center"/>
    </xf>
    <xf numFmtId="165" fontId="10" fillId="3" borderId="0" xfId="1" applyNumberFormat="1" applyFont="1" applyFill="1" applyAlignment="1">
      <alignment vertical="center"/>
    </xf>
    <xf numFmtId="0" fontId="4" fillId="0" borderId="22" xfId="6" applyBorder="1"/>
    <xf numFmtId="0" fontId="6" fillId="0" borderId="22" xfId="1" applyBorder="1"/>
    <xf numFmtId="0" fontId="6" fillId="0" borderId="8" xfId="1" applyBorder="1"/>
    <xf numFmtId="0" fontId="32" fillId="3" borderId="0" xfId="0" applyFont="1" applyFill="1" applyAlignment="1">
      <alignment horizontal="left" vertical="center" indent="1"/>
    </xf>
    <xf numFmtId="0" fontId="32" fillId="3" borderId="0" xfId="0" applyFont="1" applyFill="1"/>
    <xf numFmtId="0" fontId="32" fillId="3" borderId="0" xfId="0" applyFont="1" applyFill="1" applyAlignment="1">
      <alignment horizontal="left" vertical="top"/>
    </xf>
    <xf numFmtId="0" fontId="24" fillId="3" borderId="10" xfId="0" applyFont="1" applyFill="1" applyBorder="1" applyAlignment="1">
      <alignment horizontal="left" indent="2"/>
    </xf>
    <xf numFmtId="0" fontId="4" fillId="3" borderId="10" xfId="0" applyFont="1" applyFill="1" applyBorder="1" applyAlignment="1">
      <alignment horizontal="left" indent="4"/>
    </xf>
    <xf numFmtId="0" fontId="4" fillId="3" borderId="10" xfId="0" applyFont="1" applyFill="1" applyBorder="1" applyAlignment="1">
      <alignment horizontal="left" vertical="center" indent="6"/>
    </xf>
    <xf numFmtId="0" fontId="4" fillId="3" borderId="10" xfId="0" applyFont="1" applyFill="1" applyBorder="1" applyAlignment="1">
      <alignment horizontal="left" indent="6"/>
    </xf>
    <xf numFmtId="0" fontId="44" fillId="0" borderId="19" xfId="0" applyFont="1" applyBorder="1"/>
    <xf numFmtId="0" fontId="4" fillId="0" borderId="22" xfId="0" applyFont="1" applyBorder="1" applyAlignment="1">
      <alignment horizontal="center" wrapText="1"/>
    </xf>
    <xf numFmtId="0" fontId="0" fillId="0" borderId="0" xfId="0" applyAlignment="1">
      <alignment horizontal="center" vertical="center" wrapText="1"/>
    </xf>
    <xf numFmtId="0" fontId="0" fillId="3" borderId="10" xfId="0" applyFill="1" applyBorder="1" applyAlignment="1">
      <alignment horizontal="right" vertical="center" wrapText="1"/>
    </xf>
    <xf numFmtId="0" fontId="4" fillId="6" borderId="2" xfId="0" applyFont="1" applyFill="1" applyBorder="1" applyAlignment="1" applyProtection="1">
      <alignment horizontal="left" vertical="center"/>
      <protection locked="0"/>
    </xf>
    <xf numFmtId="49" fontId="49" fillId="3" borderId="0" xfId="0" applyNumberFormat="1" applyFont="1" applyFill="1"/>
    <xf numFmtId="49" fontId="38" fillId="3" borderId="0" xfId="0" applyNumberFormat="1" applyFont="1" applyFill="1" applyAlignment="1">
      <alignment horizontal="right" vertical="top" wrapText="1"/>
    </xf>
    <xf numFmtId="0" fontId="13" fillId="3" borderId="0" xfId="0" applyFont="1" applyFill="1" applyAlignment="1">
      <alignment vertical="top"/>
    </xf>
    <xf numFmtId="0" fontId="4" fillId="3" borderId="0" xfId="0" applyFont="1" applyFill="1" applyAlignment="1">
      <alignment vertical="top"/>
    </xf>
    <xf numFmtId="49" fontId="4" fillId="6" borderId="2" xfId="0" applyNumberFormat="1" applyFont="1" applyFill="1" applyBorder="1" applyAlignment="1" applyProtection="1">
      <alignment horizontal="left" vertical="top" wrapText="1"/>
      <protection locked="0"/>
    </xf>
    <xf numFmtId="2" fontId="4" fillId="6" borderId="2" xfId="0" applyNumberFormat="1" applyFont="1" applyFill="1" applyBorder="1" applyAlignment="1" applyProtection="1">
      <alignment horizontal="left" vertical="center" indent="1"/>
      <protection locked="0"/>
    </xf>
    <xf numFmtId="10" fontId="4" fillId="6" borderId="2" xfId="0" applyNumberFormat="1" applyFont="1" applyFill="1" applyBorder="1" applyAlignment="1" applyProtection="1">
      <alignment horizontal="center" vertical="center" wrapText="1"/>
      <protection locked="0"/>
    </xf>
    <xf numFmtId="2" fontId="4" fillId="3" borderId="0" xfId="0" applyNumberFormat="1" applyFont="1" applyFill="1" applyAlignment="1">
      <alignment horizontal="center"/>
    </xf>
    <xf numFmtId="10" fontId="0" fillId="3" borderId="0" xfId="0" applyNumberFormat="1" applyFill="1" applyAlignment="1">
      <alignment horizontal="center"/>
    </xf>
    <xf numFmtId="4" fontId="29" fillId="2" borderId="23" xfId="0" applyNumberFormat="1" applyFont="1" applyFill="1" applyBorder="1" applyAlignment="1" applyProtection="1">
      <alignment horizontal="center" vertical="center"/>
      <protection locked="0"/>
    </xf>
    <xf numFmtId="4" fontId="29" fillId="2" borderId="24" xfId="0" applyNumberFormat="1" applyFont="1" applyFill="1" applyBorder="1" applyAlignment="1" applyProtection="1">
      <alignment horizontal="center" vertical="center"/>
      <protection locked="0"/>
    </xf>
    <xf numFmtId="4" fontId="29" fillId="2" borderId="29" xfId="0" applyNumberFormat="1" applyFont="1" applyFill="1" applyBorder="1" applyAlignment="1" applyProtection="1">
      <alignment horizontal="center" vertical="center"/>
      <protection locked="0"/>
    </xf>
    <xf numFmtId="4" fontId="29" fillId="2" borderId="28" xfId="0" applyNumberFormat="1" applyFont="1" applyFill="1" applyBorder="1" applyAlignment="1" applyProtection="1">
      <alignment horizontal="center" vertical="center"/>
      <protection locked="0"/>
    </xf>
    <xf numFmtId="2" fontId="9" fillId="2" borderId="23" xfId="0" applyNumberFormat="1" applyFont="1" applyFill="1" applyBorder="1" applyAlignment="1" applyProtection="1">
      <alignment horizontal="center" vertical="center"/>
      <protection locked="0"/>
    </xf>
    <xf numFmtId="2" fontId="9" fillId="2" borderId="24" xfId="0" applyNumberFormat="1" applyFont="1" applyFill="1" applyBorder="1" applyAlignment="1" applyProtection="1">
      <alignment horizontal="center" vertical="center"/>
      <protection locked="0"/>
    </xf>
    <xf numFmtId="2" fontId="9" fillId="6" borderId="23" xfId="0" applyNumberFormat="1" applyFont="1" applyFill="1" applyBorder="1" applyAlignment="1">
      <alignment horizontal="center" vertical="center"/>
    </xf>
    <xf numFmtId="10" fontId="9" fillId="2" borderId="23" xfId="0" applyNumberFormat="1" applyFont="1" applyFill="1" applyBorder="1" applyAlignment="1" applyProtection="1">
      <alignment horizontal="center" vertical="center"/>
      <protection locked="0"/>
    </xf>
    <xf numFmtId="10" fontId="9" fillId="2" borderId="24" xfId="0" applyNumberFormat="1" applyFont="1" applyFill="1" applyBorder="1" applyAlignment="1" applyProtection="1">
      <alignment horizontal="center" vertical="center"/>
      <protection locked="0"/>
    </xf>
    <xf numFmtId="0" fontId="0" fillId="13" borderId="40" xfId="0" applyFill="1" applyBorder="1"/>
    <xf numFmtId="0" fontId="4" fillId="13" borderId="40" xfId="0" applyFont="1" applyFill="1" applyBorder="1"/>
    <xf numFmtId="0" fontId="4" fillId="13" borderId="41" xfId="0" applyFont="1" applyFill="1" applyBorder="1" applyAlignment="1">
      <alignment wrapText="1"/>
    </xf>
    <xf numFmtId="0" fontId="0" fillId="0" borderId="20" xfId="0" applyBorder="1" applyAlignment="1">
      <alignment horizontal="right" vertical="center"/>
    </xf>
    <xf numFmtId="0" fontId="0" fillId="14" borderId="0" xfId="0" applyFill="1"/>
    <xf numFmtId="0" fontId="4" fillId="0" borderId="20" xfId="0" applyFont="1" applyBorder="1" applyAlignment="1">
      <alignment horizontal="center"/>
    </xf>
    <xf numFmtId="4" fontId="29" fillId="6" borderId="23" xfId="0" applyNumberFormat="1" applyFont="1" applyFill="1" applyBorder="1" applyAlignment="1" applyProtection="1">
      <alignment horizontal="center" vertical="center"/>
      <protection locked="0"/>
    </xf>
    <xf numFmtId="4" fontId="29" fillId="6" borderId="24" xfId="0" applyNumberFormat="1" applyFont="1" applyFill="1" applyBorder="1" applyAlignment="1" applyProtection="1">
      <alignment horizontal="center" vertical="center"/>
      <protection locked="0"/>
    </xf>
    <xf numFmtId="0" fontId="29" fillId="6" borderId="34" xfId="0" applyFont="1" applyFill="1" applyBorder="1" applyAlignment="1" applyProtection="1">
      <alignment horizontal="left" vertical="center"/>
      <protection locked="0"/>
    </xf>
    <xf numFmtId="0" fontId="58"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4" fillId="0" borderId="20" xfId="0" applyFont="1" applyBorder="1" applyAlignment="1">
      <alignment horizontal="center" vertical="center"/>
    </xf>
    <xf numFmtId="4" fontId="29" fillId="2" borderId="0" xfId="0" applyNumberFormat="1" applyFont="1" applyFill="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4" fontId="29" fillId="6" borderId="0" xfId="0" applyNumberFormat="1" applyFont="1" applyFill="1" applyAlignment="1" applyProtection="1">
      <alignment horizontal="center" vertical="center"/>
      <protection locked="0"/>
    </xf>
    <xf numFmtId="0" fontId="29" fillId="6" borderId="7" xfId="0" applyFont="1" applyFill="1" applyBorder="1" applyAlignment="1" applyProtection="1">
      <alignment horizontal="left" vertical="center"/>
      <protection locked="0"/>
    </xf>
    <xf numFmtId="4" fontId="29" fillId="6" borderId="29" xfId="0" applyNumberFormat="1" applyFont="1" applyFill="1" applyBorder="1" applyAlignment="1" applyProtection="1">
      <alignment horizontal="center" vertical="center"/>
      <protection locked="0"/>
    </xf>
    <xf numFmtId="4" fontId="29" fillId="6" borderId="28" xfId="0" applyNumberFormat="1" applyFont="1" applyFill="1" applyBorder="1" applyAlignment="1" applyProtection="1">
      <alignment horizontal="center" vertical="center"/>
      <protection locked="0"/>
    </xf>
    <xf numFmtId="0" fontId="9" fillId="6" borderId="22" xfId="0" applyFont="1" applyFill="1" applyBorder="1"/>
    <xf numFmtId="0" fontId="28" fillId="0" borderId="22" xfId="0" applyFont="1" applyBorder="1" applyAlignment="1">
      <alignment horizontal="center"/>
    </xf>
    <xf numFmtId="2" fontId="9" fillId="6" borderId="23" xfId="0" applyNumberFormat="1" applyFont="1" applyFill="1" applyBorder="1" applyAlignment="1" applyProtection="1">
      <alignment horizontal="center" vertical="center"/>
      <protection locked="0"/>
    </xf>
    <xf numFmtId="2" fontId="9" fillId="6" borderId="24" xfId="0" applyNumberFormat="1" applyFont="1" applyFill="1" applyBorder="1" applyAlignment="1" applyProtection="1">
      <alignment horizontal="center" vertical="center"/>
      <protection locked="0"/>
    </xf>
    <xf numFmtId="0" fontId="9" fillId="6" borderId="34" xfId="0" applyFont="1" applyFill="1" applyBorder="1" applyAlignment="1" applyProtection="1">
      <alignment vertical="center"/>
      <protection locked="0"/>
    </xf>
    <xf numFmtId="0" fontId="0" fillId="6" borderId="22" xfId="0" applyFill="1" applyBorder="1"/>
    <xf numFmtId="0" fontId="58" fillId="0" borderId="22" xfId="0" applyFont="1" applyBorder="1" applyAlignment="1">
      <alignment horizontal="center"/>
    </xf>
    <xf numFmtId="10" fontId="9" fillId="6" borderId="23" xfId="0" applyNumberFormat="1" applyFont="1" applyFill="1" applyBorder="1" applyAlignment="1" applyProtection="1">
      <alignment horizontal="center" vertical="center"/>
      <protection locked="0"/>
    </xf>
    <xf numFmtId="10" fontId="9" fillId="6" borderId="24" xfId="0" applyNumberFormat="1" applyFont="1" applyFill="1" applyBorder="1" applyAlignment="1" applyProtection="1">
      <alignment horizontal="center" vertical="center"/>
      <protection locked="0"/>
    </xf>
    <xf numFmtId="2" fontId="9" fillId="6" borderId="0" xfId="0" applyNumberFormat="1" applyFont="1" applyFill="1" applyAlignment="1" applyProtection="1">
      <alignment horizontal="center" vertical="center"/>
      <protection locked="0"/>
    </xf>
    <xf numFmtId="0" fontId="9" fillId="6" borderId="7" xfId="0" applyFont="1" applyFill="1" applyBorder="1" applyAlignment="1" applyProtection="1">
      <alignment vertical="center"/>
      <protection locked="0"/>
    </xf>
    <xf numFmtId="0" fontId="9" fillId="6" borderId="7" xfId="0" applyFont="1" applyFill="1" applyBorder="1" applyAlignment="1" applyProtection="1">
      <alignment horizontal="left" vertical="center"/>
      <protection locked="0"/>
    </xf>
    <xf numFmtId="0" fontId="9" fillId="6" borderId="34" xfId="0" applyFont="1" applyFill="1" applyBorder="1" applyAlignment="1" applyProtection="1">
      <alignment horizontal="left" vertical="center"/>
      <protection locked="0"/>
    </xf>
    <xf numFmtId="2" fontId="4" fillId="5" borderId="2" xfId="0" applyNumberFormat="1" applyFont="1" applyFill="1" applyBorder="1" applyAlignment="1" applyProtection="1">
      <alignment horizontal="left" vertical="center" indent="1"/>
      <protection locked="0"/>
    </xf>
    <xf numFmtId="2" fontId="4" fillId="3" borderId="0" xfId="0" applyNumberFormat="1" applyFont="1" applyFill="1" applyAlignment="1">
      <alignment horizontal="left" vertical="center" indent="1"/>
    </xf>
    <xf numFmtId="1" fontId="4" fillId="5" borderId="2" xfId="0" applyNumberFormat="1" applyFont="1" applyFill="1" applyBorder="1" applyAlignment="1" applyProtection="1">
      <alignment horizontal="left" vertical="center"/>
      <protection locked="0"/>
    </xf>
    <xf numFmtId="0" fontId="4" fillId="7" borderId="0" xfId="0" applyFont="1" applyFill="1" applyAlignment="1">
      <alignment horizontal="center" vertical="center" wrapText="1"/>
    </xf>
    <xf numFmtId="49" fontId="4" fillId="3" borderId="0" xfId="0" applyNumberFormat="1" applyFont="1" applyFill="1" applyAlignment="1" applyProtection="1">
      <alignment horizontal="left" vertical="top" wrapText="1"/>
      <protection locked="0"/>
    </xf>
    <xf numFmtId="0" fontId="14" fillId="2" borderId="5" xfId="0" applyFont="1" applyFill="1" applyBorder="1" applyAlignment="1">
      <alignment horizontal="left" vertical="center"/>
    </xf>
    <xf numFmtId="0" fontId="4" fillId="5" borderId="2" xfId="1" applyFont="1" applyFill="1" applyBorder="1" applyAlignment="1" applyProtection="1">
      <alignment horizontal="left" vertical="center" indent="1"/>
      <protection locked="0"/>
    </xf>
    <xf numFmtId="0" fontId="10" fillId="3" borderId="0" xfId="0" applyFont="1" applyFill="1" applyAlignment="1">
      <alignment horizontal="left" vertical="center"/>
    </xf>
    <xf numFmtId="49" fontId="4" fillId="5" borderId="4" xfId="0" applyNumberFormat="1" applyFont="1" applyFill="1" applyBorder="1" applyAlignment="1" applyProtection="1">
      <alignment horizontal="left" vertical="center" wrapText="1" indent="1"/>
      <protection locked="0"/>
    </xf>
    <xf numFmtId="0" fontId="35" fillId="3" borderId="20" xfId="0" applyFont="1" applyFill="1" applyBorder="1" applyAlignment="1">
      <alignment horizontal="left" vertical="center" wrapText="1" indent="1"/>
    </xf>
    <xf numFmtId="0" fontId="10" fillId="3" borderId="0" xfId="0" applyFont="1" applyFill="1" applyAlignment="1">
      <alignment horizontal="left" vertical="center" wrapText="1"/>
    </xf>
    <xf numFmtId="0" fontId="10" fillId="3" borderId="10" xfId="0" applyFont="1" applyFill="1" applyBorder="1" applyAlignment="1">
      <alignment horizontal="left" vertical="center" wrapText="1" indent="1"/>
    </xf>
    <xf numFmtId="0" fontId="10" fillId="3" borderId="0" xfId="0" applyFont="1" applyFill="1" applyAlignment="1">
      <alignment horizontal="left" vertical="center" wrapText="1" indent="1"/>
    </xf>
    <xf numFmtId="0" fontId="10" fillId="3" borderId="10" xfId="0" applyFont="1" applyFill="1" applyBorder="1" applyAlignment="1">
      <alignment horizontal="left" vertical="top" wrapText="1" indent="1"/>
    </xf>
    <xf numFmtId="0" fontId="10" fillId="3" borderId="0" xfId="0" applyFont="1" applyFill="1" applyAlignment="1">
      <alignment horizontal="left" vertical="top" wrapText="1" indent="1"/>
    </xf>
    <xf numFmtId="0" fontId="4" fillId="3" borderId="10" xfId="0" applyFont="1" applyFill="1" applyBorder="1" applyAlignment="1">
      <alignment horizontal="left" vertical="center" wrapText="1" indent="3"/>
    </xf>
    <xf numFmtId="0" fontId="10" fillId="3" borderId="10" xfId="0" applyFont="1" applyFill="1" applyBorder="1" applyAlignment="1">
      <alignment horizontal="left" vertical="center" wrapText="1" indent="3"/>
    </xf>
    <xf numFmtId="0" fontId="10" fillId="3" borderId="10" xfId="0" applyFont="1" applyFill="1" applyBorder="1" applyAlignment="1">
      <alignment horizontal="left" vertical="center" indent="1"/>
    </xf>
    <xf numFmtId="0" fontId="10" fillId="3" borderId="0" xfId="0" applyFont="1" applyFill="1" applyAlignment="1">
      <alignment horizontal="left" vertical="center" indent="1"/>
    </xf>
    <xf numFmtId="0" fontId="14" fillId="2" borderId="15" xfId="0" applyFont="1" applyFill="1" applyBorder="1" applyAlignment="1">
      <alignment horizontal="left" indent="1"/>
    </xf>
    <xf numFmtId="0" fontId="14" fillId="2" borderId="15" xfId="0" applyFont="1" applyFill="1" applyBorder="1" applyAlignment="1">
      <alignment horizontal="left" vertical="center" indent="1"/>
    </xf>
    <xf numFmtId="0" fontId="3" fillId="11" borderId="22" xfId="8" applyFill="1" applyBorder="1" applyAlignment="1">
      <alignment horizontal="center" vertical="center" wrapText="1"/>
    </xf>
    <xf numFmtId="0" fontId="4" fillId="3" borderId="0" xfId="0" applyFont="1" applyFill="1" applyAlignment="1">
      <alignment horizontal="left" vertical="center" indent="3"/>
    </xf>
    <xf numFmtId="0" fontId="10" fillId="3" borderId="10" xfId="0" applyFont="1" applyFill="1" applyBorder="1" applyAlignment="1">
      <alignment horizontal="left" indent="1"/>
    </xf>
    <xf numFmtId="0" fontId="10" fillId="3" borderId="0" xfId="0" applyFont="1" applyFill="1" applyAlignment="1">
      <alignment horizontal="left" indent="1"/>
    </xf>
    <xf numFmtId="0" fontId="3" fillId="0" borderId="0" xfId="8" applyAlignment="1">
      <alignment horizontal="center" vertical="center" wrapText="1"/>
    </xf>
    <xf numFmtId="0" fontId="3" fillId="0" borderId="22" xfId="8" applyBorder="1" applyAlignment="1">
      <alignment horizontal="center" vertical="center" wrapText="1"/>
    </xf>
    <xf numFmtId="0" fontId="4" fillId="0" borderId="0" xfId="0" applyFont="1" applyAlignment="1">
      <alignment horizontal="center" wrapText="1"/>
    </xf>
    <xf numFmtId="0" fontId="4" fillId="3" borderId="0" xfId="0" applyFont="1" applyFill="1" applyAlignment="1">
      <alignment horizontal="center" vertical="center"/>
    </xf>
    <xf numFmtId="0" fontId="0" fillId="3" borderId="10" xfId="0" applyFill="1" applyBorder="1" applyAlignment="1">
      <alignment horizontal="right" vertical="center"/>
    </xf>
    <xf numFmtId="0" fontId="0" fillId="3" borderId="10" xfId="0" applyFill="1" applyBorder="1" applyAlignment="1">
      <alignment horizontal="right"/>
    </xf>
    <xf numFmtId="0" fontId="4" fillId="3" borderId="10" xfId="0" applyFont="1" applyFill="1" applyBorder="1" applyAlignment="1">
      <alignment horizontal="right"/>
    </xf>
    <xf numFmtId="0" fontId="4" fillId="3" borderId="10" xfId="0" applyFont="1" applyFill="1" applyBorder="1" applyAlignment="1">
      <alignment horizontal="right" vertical="center"/>
    </xf>
    <xf numFmtId="0" fontId="0" fillId="3" borderId="10" xfId="0" applyFill="1" applyBorder="1" applyAlignment="1">
      <alignment horizontal="center"/>
    </xf>
    <xf numFmtId="0" fontId="30" fillId="3" borderId="10" xfId="0" applyFont="1" applyFill="1" applyBorder="1" applyAlignment="1">
      <alignment horizontal="center"/>
    </xf>
    <xf numFmtId="0" fontId="4" fillId="6" borderId="0" xfId="0" applyFont="1" applyFill="1" applyAlignment="1">
      <alignment horizontal="left" vertical="center"/>
    </xf>
    <xf numFmtId="0" fontId="14" fillId="2" borderId="16" xfId="0" applyFont="1" applyFill="1" applyBorder="1" applyAlignment="1">
      <alignment horizontal="left" indent="1"/>
    </xf>
    <xf numFmtId="0" fontId="37" fillId="3" borderId="0" xfId="0" applyFont="1" applyFill="1" applyAlignment="1">
      <alignment horizontal="center"/>
    </xf>
    <xf numFmtId="0" fontId="51" fillId="3" borderId="0" xfId="0" applyFont="1" applyFill="1" applyAlignment="1">
      <alignment horizontal="right" vertical="center"/>
    </xf>
    <xf numFmtId="0" fontId="51" fillId="3" borderId="0" xfId="0" applyFont="1" applyFill="1" applyAlignment="1">
      <alignment horizontal="left" vertical="center"/>
    </xf>
    <xf numFmtId="0" fontId="51" fillId="3" borderId="7" xfId="0" applyFont="1" applyFill="1" applyBorder="1" applyAlignment="1">
      <alignment horizontal="right" vertical="center"/>
    </xf>
    <xf numFmtId="0" fontId="61" fillId="0" borderId="0" xfId="8" applyFont="1" applyAlignment="1">
      <alignment horizontal="center" vertical="center" wrapText="1"/>
    </xf>
    <xf numFmtId="0" fontId="37" fillId="0" borderId="0" xfId="0" applyFont="1" applyAlignment="1">
      <alignment horizontal="center" wrapText="1"/>
    </xf>
    <xf numFmtId="0" fontId="37" fillId="0" borderId="0" xfId="0" applyFont="1" applyAlignment="1">
      <alignment horizontal="center" vertical="center" wrapText="1"/>
    </xf>
    <xf numFmtId="0" fontId="63" fillId="6" borderId="0" xfId="0" applyFont="1" applyFill="1"/>
    <xf numFmtId="0" fontId="51" fillId="3" borderId="10" xfId="0" applyFont="1" applyFill="1" applyBorder="1" applyAlignment="1">
      <alignment horizontal="left" vertical="center" indent="3"/>
    </xf>
    <xf numFmtId="0" fontId="51" fillId="3" borderId="7" xfId="0" applyFont="1" applyFill="1" applyBorder="1" applyAlignment="1">
      <alignment horizontal="left" vertical="center" indent="1"/>
    </xf>
    <xf numFmtId="0" fontId="37" fillId="0" borderId="0" xfId="0" applyFont="1" applyAlignment="1">
      <alignment horizontal="left" vertical="center" indent="1"/>
    </xf>
    <xf numFmtId="0" fontId="37" fillId="0" borderId="0" xfId="0" applyFont="1" applyAlignment="1">
      <alignment horizontal="left" vertical="center"/>
    </xf>
    <xf numFmtId="0" fontId="37" fillId="0" borderId="19" xfId="0" applyFont="1" applyBorder="1" applyAlignment="1">
      <alignment horizontal="left" vertical="center" indent="1"/>
    </xf>
    <xf numFmtId="0" fontId="37" fillId="6" borderId="0" xfId="0" applyFont="1" applyFill="1" applyAlignment="1">
      <alignment horizontal="left" vertical="center" indent="1"/>
    </xf>
    <xf numFmtId="0" fontId="37" fillId="3" borderId="0" xfId="0" applyFont="1" applyFill="1" applyAlignment="1">
      <alignment horizontal="left" vertical="center" indent="1"/>
    </xf>
    <xf numFmtId="0" fontId="37" fillId="3" borderId="0" xfId="0" applyFont="1" applyFill="1" applyAlignment="1">
      <alignment horizontal="right" vertical="center"/>
    </xf>
    <xf numFmtId="0" fontId="37" fillId="0" borderId="0" xfId="0" applyFont="1" applyAlignment="1">
      <alignment horizontal="left"/>
    </xf>
    <xf numFmtId="0" fontId="37" fillId="0" borderId="19" xfId="0" applyFont="1" applyBorder="1"/>
    <xf numFmtId="0" fontId="62" fillId="2" borderId="15" xfId="0" applyFont="1" applyFill="1" applyBorder="1" applyAlignment="1">
      <alignment horizontal="left" indent="1"/>
    </xf>
    <xf numFmtId="0" fontId="62" fillId="2" borderId="16" xfId="0" applyFont="1" applyFill="1" applyBorder="1"/>
    <xf numFmtId="0" fontId="37" fillId="3" borderId="0" xfId="0" applyFont="1" applyFill="1" applyAlignment="1">
      <alignment horizontal="left" vertical="center" wrapText="1"/>
    </xf>
    <xf numFmtId="0" fontId="37" fillId="3" borderId="0" xfId="0" applyFont="1" applyFill="1" applyAlignment="1">
      <alignment horizontal="center" vertical="center" wrapText="1"/>
    </xf>
    <xf numFmtId="0" fontId="51" fillId="3" borderId="0" xfId="0" applyFont="1" applyFill="1" applyAlignment="1">
      <alignment vertical="center"/>
    </xf>
    <xf numFmtId="0" fontId="37" fillId="3" borderId="0" xfId="0" applyFont="1" applyFill="1" applyAlignment="1">
      <alignment horizontal="left" vertical="center" wrapText="1" indent="1"/>
    </xf>
    <xf numFmtId="0" fontId="51" fillId="3" borderId="10" xfId="6" applyFont="1" applyFill="1" applyBorder="1" applyAlignment="1">
      <alignment horizontal="left" vertical="center" indent="1"/>
    </xf>
    <xf numFmtId="0" fontId="51" fillId="3" borderId="7" xfId="6" applyFont="1" applyFill="1" applyBorder="1" applyAlignment="1">
      <alignment horizontal="right" vertical="center"/>
    </xf>
    <xf numFmtId="0" fontId="37" fillId="0" borderId="0" xfId="6" applyFont="1"/>
    <xf numFmtId="0" fontId="51" fillId="3" borderId="19" xfId="6" applyFont="1" applyFill="1" applyBorder="1" applyAlignment="1">
      <alignment horizontal="left" vertical="center" indent="1"/>
    </xf>
    <xf numFmtId="0" fontId="37" fillId="3" borderId="10" xfId="6" applyFont="1" applyFill="1" applyBorder="1" applyAlignment="1">
      <alignment horizontal="left" vertical="center" indent="5"/>
    </xf>
    <xf numFmtId="0" fontId="37" fillId="3" borderId="10" xfId="6" applyFont="1" applyFill="1" applyBorder="1" applyAlignment="1">
      <alignment horizontal="left" vertical="center" wrapText="1" indent="5"/>
    </xf>
    <xf numFmtId="0" fontId="37" fillId="3" borderId="0" xfId="6" applyFont="1" applyFill="1" applyAlignment="1">
      <alignment horizontal="left" vertical="center" wrapText="1" indent="5"/>
    </xf>
    <xf numFmtId="0" fontId="37" fillId="0" borderId="0" xfId="6" applyFont="1" applyAlignment="1">
      <alignment horizontal="center" vertical="center"/>
    </xf>
    <xf numFmtId="0" fontId="37" fillId="3" borderId="0" xfId="0" applyFont="1" applyFill="1" applyAlignment="1">
      <alignment horizontal="center" vertical="center"/>
    </xf>
    <xf numFmtId="0" fontId="4" fillId="3" borderId="0" xfId="0" applyFont="1" applyFill="1" applyAlignment="1">
      <alignment horizontal="left" vertical="center" wrapText="1"/>
    </xf>
    <xf numFmtId="0" fontId="4" fillId="0" borderId="2" xfId="0" applyFont="1" applyBorder="1" applyAlignment="1" applyProtection="1">
      <alignment horizontal="left" vertical="center" wrapText="1" indent="1"/>
      <protection locked="0"/>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164" fontId="4" fillId="3" borderId="0" xfId="0" applyNumberFormat="1" applyFont="1" applyFill="1" applyAlignment="1">
      <alignment horizontal="center" vertical="center" wrapText="1"/>
    </xf>
    <xf numFmtId="0" fontId="4" fillId="3" borderId="20" xfId="0" applyFont="1" applyFill="1" applyBorder="1" applyAlignment="1">
      <alignment horizontal="left" vertical="center" wrapText="1"/>
    </xf>
    <xf numFmtId="164" fontId="4" fillId="3" borderId="0" xfId="0" applyNumberFormat="1" applyFont="1" applyFill="1" applyAlignment="1">
      <alignment horizontal="left" vertical="center" wrapText="1" indent="1"/>
    </xf>
    <xf numFmtId="164" fontId="4" fillId="3" borderId="22"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164" fontId="4" fillId="3" borderId="20" xfId="0" applyNumberFormat="1" applyFont="1" applyFill="1" applyBorder="1" applyAlignment="1">
      <alignment horizontal="center" vertical="center" wrapText="1"/>
    </xf>
    <xf numFmtId="164" fontId="4" fillId="3" borderId="13" xfId="0" applyNumberFormat="1" applyFont="1" applyFill="1" applyBorder="1" applyAlignment="1">
      <alignment horizontal="left" vertical="center" wrapText="1" indent="1"/>
    </xf>
    <xf numFmtId="164" fontId="4" fillId="3" borderId="13" xfId="0" applyNumberFormat="1" applyFont="1" applyFill="1" applyBorder="1" applyAlignment="1">
      <alignment horizontal="center" vertical="center" wrapText="1"/>
    </xf>
    <xf numFmtId="0" fontId="9" fillId="3" borderId="0" xfId="0" applyFont="1" applyFill="1" applyAlignment="1">
      <alignment horizontal="left" vertical="center"/>
    </xf>
    <xf numFmtId="0" fontId="4" fillId="0" borderId="2" xfId="0" applyFont="1" applyBorder="1" applyAlignment="1" applyProtection="1">
      <alignment horizontal="left" vertical="center"/>
      <protection locked="0"/>
    </xf>
    <xf numFmtId="167" fontId="4" fillId="0" borderId="2" xfId="0" applyNumberFormat="1" applyFont="1" applyBorder="1" applyAlignment="1" applyProtection="1">
      <alignment horizontal="left" vertical="center"/>
      <protection locked="0"/>
    </xf>
    <xf numFmtId="0" fontId="4" fillId="0" borderId="2" xfId="0" applyFont="1" applyBorder="1" applyAlignment="1" applyProtection="1">
      <alignment horizontal="left" vertical="center" wrapText="1"/>
      <protection locked="0"/>
    </xf>
    <xf numFmtId="175" fontId="4" fillId="0" borderId="2" xfId="0" applyNumberFormat="1" applyFont="1" applyBorder="1" applyAlignment="1" applyProtection="1">
      <alignment horizontal="left" vertical="center"/>
      <protection locked="0"/>
    </xf>
    <xf numFmtId="174" fontId="4" fillId="15" borderId="2" xfId="0" applyNumberFormat="1" applyFont="1" applyFill="1" applyBorder="1" applyAlignment="1" applyProtection="1">
      <alignment horizontal="left" vertical="center"/>
      <protection locked="0"/>
    </xf>
    <xf numFmtId="0" fontId="9" fillId="3" borderId="0" xfId="0" applyFont="1" applyFill="1" applyAlignment="1">
      <alignment horizontal="left" vertical="center" indent="1"/>
    </xf>
    <xf numFmtId="0" fontId="4" fillId="3" borderId="7" xfId="0" applyFont="1" applyFill="1" applyBorder="1" applyAlignment="1">
      <alignment horizontal="left" vertical="center"/>
    </xf>
    <xf numFmtId="0" fontId="4" fillId="6" borderId="2" xfId="0" applyFont="1" applyFill="1" applyBorder="1" applyAlignment="1" applyProtection="1">
      <alignment horizontal="left" vertical="center" indent="1"/>
      <protection locked="0"/>
    </xf>
    <xf numFmtId="0" fontId="9" fillId="3" borderId="0" xfId="0" applyFont="1" applyFill="1" applyAlignment="1">
      <alignment vertical="center"/>
    </xf>
    <xf numFmtId="0" fontId="9" fillId="3" borderId="0" xfId="0" applyFont="1" applyFill="1" applyAlignment="1">
      <alignment vertical="top"/>
    </xf>
    <xf numFmtId="0" fontId="9" fillId="3" borderId="0" xfId="0" applyFont="1" applyFill="1" applyAlignment="1">
      <alignment horizontal="right" vertical="center"/>
    </xf>
    <xf numFmtId="0" fontId="4" fillId="5" borderId="2" xfId="0" applyFont="1" applyFill="1" applyBorder="1" applyAlignment="1" applyProtection="1">
      <alignment horizontal="left" vertical="center" indent="1"/>
      <protection locked="0"/>
    </xf>
    <xf numFmtId="10" fontId="4" fillId="6" borderId="2" xfId="0" applyNumberFormat="1" applyFont="1" applyFill="1" applyBorder="1" applyAlignment="1" applyProtection="1">
      <alignment horizontal="left" vertical="center" indent="1"/>
      <protection locked="0"/>
    </xf>
    <xf numFmtId="169" fontId="4" fillId="6" borderId="2" xfId="0" applyNumberFormat="1" applyFont="1" applyFill="1" applyBorder="1" applyAlignment="1" applyProtection="1">
      <alignment horizontal="left" vertical="center" indent="1"/>
      <protection locked="0"/>
    </xf>
    <xf numFmtId="173" fontId="4" fillId="6" borderId="2" xfId="0" applyNumberFormat="1" applyFont="1" applyFill="1" applyBorder="1" applyAlignment="1" applyProtection="1">
      <alignment horizontal="left" vertical="center" indent="1"/>
      <protection locked="0"/>
    </xf>
    <xf numFmtId="172" fontId="4" fillId="6" borderId="2" xfId="0" applyNumberFormat="1" applyFont="1" applyFill="1" applyBorder="1" applyAlignment="1" applyProtection="1">
      <alignment horizontal="left" vertical="center" indent="1"/>
      <protection locked="0"/>
    </xf>
    <xf numFmtId="168" fontId="4" fillId="6" borderId="2" xfId="0" applyNumberFormat="1" applyFont="1" applyFill="1" applyBorder="1" applyAlignment="1" applyProtection="1">
      <alignment horizontal="left" vertical="center" indent="1"/>
      <protection locked="0"/>
    </xf>
    <xf numFmtId="171" fontId="4" fillId="6" borderId="2" xfId="0" applyNumberFormat="1" applyFont="1" applyFill="1" applyBorder="1" applyAlignment="1" applyProtection="1">
      <alignment horizontal="left" vertical="center" indent="1"/>
      <protection locked="0"/>
    </xf>
    <xf numFmtId="41" fontId="4" fillId="6" borderId="0" xfId="0" applyNumberFormat="1" applyFont="1" applyFill="1" applyAlignment="1">
      <alignment horizontal="center"/>
    </xf>
    <xf numFmtId="0" fontId="4" fillId="6" borderId="24" xfId="0" applyFont="1" applyFill="1" applyBorder="1"/>
    <xf numFmtId="0" fontId="4" fillId="6" borderId="26" xfId="0" applyFont="1" applyFill="1" applyBorder="1" applyAlignment="1">
      <alignment horizontal="center"/>
    </xf>
    <xf numFmtId="0" fontId="4" fillId="6" borderId="0" xfId="0" applyFont="1" applyFill="1" applyAlignment="1">
      <alignment horizontal="center"/>
    </xf>
    <xf numFmtId="0" fontId="4" fillId="6" borderId="27" xfId="0" applyFont="1" applyFill="1" applyBorder="1" applyAlignment="1">
      <alignment horizontal="center" vertical="center"/>
    </xf>
    <xf numFmtId="0" fontId="4" fillId="6" borderId="0" xfId="0" applyFont="1" applyFill="1" applyAlignment="1">
      <alignment horizontal="center" vertical="center"/>
    </xf>
    <xf numFmtId="0" fontId="4" fillId="6" borderId="13" xfId="0" applyFont="1" applyFill="1" applyBorder="1"/>
    <xf numFmtId="0" fontId="4" fillId="3" borderId="4" xfId="0" applyFont="1" applyFill="1" applyBorder="1" applyAlignment="1">
      <alignment horizontal="left" vertical="center" wrapText="1" indent="1"/>
    </xf>
    <xf numFmtId="175" fontId="4" fillId="0" borderId="4" xfId="0" applyNumberFormat="1" applyFont="1" applyBorder="1" applyAlignment="1" applyProtection="1">
      <alignment horizontal="left" vertical="center" wrapText="1" indent="1"/>
      <protection locked="0"/>
    </xf>
    <xf numFmtId="0" fontId="37" fillId="3" borderId="0" xfId="0" applyFont="1" applyFill="1"/>
    <xf numFmtId="0" fontId="10" fillId="2" borderId="15" xfId="0" applyFont="1" applyFill="1" applyBorder="1"/>
    <xf numFmtId="0" fontId="10" fillId="2" borderId="16" xfId="0" applyFont="1" applyFill="1" applyBorder="1"/>
    <xf numFmtId="0" fontId="10" fillId="2" borderId="17" xfId="0" applyFont="1" applyFill="1" applyBorder="1"/>
    <xf numFmtId="0" fontId="4" fillId="3" borderId="7" xfId="0" applyFont="1" applyFill="1" applyBorder="1" applyAlignment="1">
      <alignment horizontal="center"/>
    </xf>
    <xf numFmtId="0" fontId="4" fillId="3" borderId="13" xfId="0" applyFont="1" applyFill="1" applyBorder="1" applyAlignment="1">
      <alignment horizontal="center"/>
    </xf>
    <xf numFmtId="0" fontId="4" fillId="3" borderId="14" xfId="0" applyFont="1" applyFill="1" applyBorder="1" applyAlignment="1">
      <alignment horizontal="center"/>
    </xf>
    <xf numFmtId="1" fontId="4" fillId="5" borderId="2" xfId="0" applyNumberFormat="1" applyFont="1" applyFill="1" applyBorder="1" applyAlignment="1" applyProtection="1">
      <alignment horizontal="left" vertical="center" indent="1"/>
      <protection locked="0"/>
    </xf>
    <xf numFmtId="49" fontId="4" fillId="5" borderId="2" xfId="0" applyNumberFormat="1" applyFont="1" applyFill="1" applyBorder="1" applyAlignment="1" applyProtection="1">
      <alignment horizontal="left" vertical="top" wrapText="1"/>
      <protection locked="0"/>
    </xf>
    <xf numFmtId="0" fontId="66" fillId="3" borderId="10" xfId="0" applyFont="1" applyFill="1" applyBorder="1" applyAlignment="1">
      <alignment horizontal="center" wrapText="1"/>
    </xf>
    <xf numFmtId="0" fontId="66" fillId="3" borderId="0" xfId="0" applyFont="1" applyFill="1" applyAlignment="1">
      <alignment horizontal="center" wrapText="1"/>
    </xf>
    <xf numFmtId="0" fontId="35" fillId="3" borderId="10" xfId="0" applyFont="1" applyFill="1" applyBorder="1" applyAlignment="1">
      <alignment horizontal="left" vertical="top"/>
    </xf>
    <xf numFmtId="0" fontId="4" fillId="3" borderId="11" xfId="0" applyFont="1" applyFill="1" applyBorder="1" applyAlignment="1">
      <alignment horizontal="right"/>
    </xf>
    <xf numFmtId="0" fontId="4" fillId="3" borderId="14" xfId="0" applyFont="1" applyFill="1" applyBorder="1"/>
    <xf numFmtId="0" fontId="4" fillId="3" borderId="0" xfId="0" applyFont="1" applyFill="1" applyAlignment="1">
      <alignment horizontal="left" wrapText="1"/>
    </xf>
    <xf numFmtId="0" fontId="4" fillId="3" borderId="0" xfId="0" applyFont="1" applyFill="1" applyAlignment="1">
      <alignment horizontal="left" vertical="center" indent="5"/>
    </xf>
    <xf numFmtId="0" fontId="4" fillId="3" borderId="10" xfId="0" applyFont="1" applyFill="1" applyBorder="1" applyAlignment="1">
      <alignment horizontal="left" vertical="center" indent="5"/>
    </xf>
    <xf numFmtId="0" fontId="4" fillId="3" borderId="0" xfId="0" applyFont="1" applyFill="1" applyAlignment="1">
      <alignment horizontal="right" vertical="center"/>
    </xf>
    <xf numFmtId="0" fontId="4" fillId="3" borderId="0" xfId="0" applyFont="1" applyFill="1" applyAlignment="1">
      <alignment vertical="center"/>
    </xf>
    <xf numFmtId="0" fontId="4" fillId="6" borderId="0" xfId="0" applyFont="1" applyFill="1" applyAlignment="1">
      <alignment vertical="center" wrapText="1"/>
    </xf>
    <xf numFmtId="0" fontId="0" fillId="11" borderId="22" xfId="0" applyFill="1" applyBorder="1" applyAlignment="1">
      <alignment horizontal="center" wrapText="1"/>
    </xf>
    <xf numFmtId="0" fontId="0" fillId="0" borderId="2" xfId="0" applyBorder="1" applyAlignment="1" applyProtection="1">
      <alignment horizontal="left" vertical="center" wrapText="1" indent="1"/>
      <protection locked="0"/>
    </xf>
    <xf numFmtId="0" fontId="0" fillId="6" borderId="2" xfId="0" applyFill="1" applyBorder="1" applyAlignment="1" applyProtection="1">
      <alignment horizontal="left" vertical="center"/>
      <protection locked="0"/>
    </xf>
    <xf numFmtId="0" fontId="0" fillId="3" borderId="0" xfId="0" applyFill="1" applyAlignment="1">
      <alignment horizontal="left" indent="2"/>
    </xf>
    <xf numFmtId="0" fontId="0" fillId="0" borderId="0" xfId="6" applyFont="1" applyAlignment="1">
      <alignment horizontal="center" vertical="center"/>
    </xf>
    <xf numFmtId="0" fontId="10" fillId="3" borderId="0" xfId="0" applyFont="1" applyFill="1" applyAlignment="1">
      <alignment horizontal="left" wrapText="1"/>
    </xf>
    <xf numFmtId="49" fontId="4" fillId="6" borderId="1" xfId="0" applyNumberFormat="1" applyFont="1" applyFill="1" applyBorder="1" applyAlignment="1" applyProtection="1">
      <alignment horizontal="left" vertical="top" wrapText="1"/>
      <protection locked="0"/>
    </xf>
    <xf numFmtId="0" fontId="10" fillId="2" borderId="16" xfId="0" applyFont="1" applyFill="1" applyBorder="1" applyAlignment="1">
      <alignment horizontal="left" indent="2"/>
    </xf>
    <xf numFmtId="0" fontId="10" fillId="2" borderId="17" xfId="0" applyFont="1" applyFill="1" applyBorder="1" applyAlignment="1">
      <alignment horizontal="left" indent="2"/>
    </xf>
    <xf numFmtId="0" fontId="0" fillId="3" borderId="0" xfId="0" applyFill="1" applyAlignment="1">
      <alignment horizontal="right" vertical="center"/>
    </xf>
    <xf numFmtId="0" fontId="4" fillId="6" borderId="1" xfId="0" applyFont="1" applyFill="1" applyBorder="1" applyAlignment="1" applyProtection="1">
      <alignment horizontal="center" vertical="center"/>
      <protection locked="0"/>
    </xf>
    <xf numFmtId="49" fontId="4" fillId="5"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2"/>
    </xf>
    <xf numFmtId="0" fontId="4" fillId="10" borderId="0" xfId="0" applyFont="1" applyFill="1" applyAlignment="1">
      <alignment horizontal="center" vertical="center" wrapText="1"/>
    </xf>
    <xf numFmtId="0" fontId="3" fillId="11" borderId="0" xfId="8" applyFill="1" applyAlignment="1">
      <alignment horizontal="center" vertical="center" wrapText="1"/>
    </xf>
    <xf numFmtId="0" fontId="4" fillId="11" borderId="0" xfId="0" applyFont="1" applyFill="1" applyAlignment="1">
      <alignment horizontal="center" vertical="center" wrapText="1"/>
    </xf>
    <xf numFmtId="0" fontId="51" fillId="3" borderId="36" xfId="0" applyFont="1" applyFill="1" applyBorder="1" applyAlignment="1">
      <alignment horizontal="center" vertical="center" wrapText="1"/>
    </xf>
    <xf numFmtId="0" fontId="10" fillId="3" borderId="31" xfId="0" applyFont="1" applyFill="1" applyBorder="1"/>
    <xf numFmtId="0" fontId="16" fillId="3" borderId="19" xfId="0" applyFont="1" applyFill="1" applyBorder="1"/>
    <xf numFmtId="0" fontId="0" fillId="3" borderId="31" xfId="0" applyFill="1" applyBorder="1"/>
    <xf numFmtId="0" fontId="4" fillId="3" borderId="31" xfId="0" applyFont="1" applyFill="1" applyBorder="1" applyAlignment="1">
      <alignment horizontal="left" indent="1"/>
    </xf>
    <xf numFmtId="0" fontId="35" fillId="3" borderId="31" xfId="0" applyFont="1" applyFill="1" applyBorder="1" applyAlignment="1">
      <alignment horizontal="right"/>
    </xf>
    <xf numFmtId="0" fontId="4" fillId="3" borderId="19" xfId="0" applyFont="1" applyFill="1" applyBorder="1" applyAlignment="1">
      <alignment horizontal="center"/>
    </xf>
    <xf numFmtId="0" fontId="4" fillId="3" borderId="31" xfId="0" applyFont="1" applyFill="1" applyBorder="1" applyAlignment="1">
      <alignment horizontal="right" vertical="center"/>
    </xf>
    <xf numFmtId="0" fontId="10" fillId="3" borderId="31" xfId="0" applyFont="1" applyFill="1" applyBorder="1" applyAlignment="1">
      <alignment vertical="top"/>
    </xf>
    <xf numFmtId="0" fontId="16" fillId="3" borderId="19" xfId="0" applyFont="1" applyFill="1" applyBorder="1" applyAlignment="1">
      <alignment vertical="top"/>
    </xf>
    <xf numFmtId="0" fontId="4" fillId="3" borderId="31" xfId="0" applyFont="1" applyFill="1" applyBorder="1" applyAlignment="1">
      <alignment horizontal="left" vertical="center" indent="3"/>
    </xf>
    <xf numFmtId="0" fontId="4" fillId="3" borderId="31" xfId="0" applyFont="1" applyFill="1" applyBorder="1" applyAlignment="1">
      <alignment horizontal="left" indent="3"/>
    </xf>
    <xf numFmtId="0" fontId="4" fillId="3" borderId="31" xfId="0" applyFont="1" applyFill="1" applyBorder="1" applyAlignment="1">
      <alignment horizontal="left" vertical="center" wrapText="1" indent="5"/>
    </xf>
    <xf numFmtId="0" fontId="16" fillId="3" borderId="19" xfId="0" applyFont="1" applyFill="1" applyBorder="1" applyAlignment="1">
      <alignment horizontal="left" vertical="center" indent="3"/>
    </xf>
    <xf numFmtId="0" fontId="0" fillId="3" borderId="31" xfId="0" applyFill="1" applyBorder="1" applyAlignment="1">
      <alignment horizontal="left" indent="1"/>
    </xf>
    <xf numFmtId="0" fontId="37" fillId="3" borderId="31" xfId="0" applyFont="1" applyFill="1" applyBorder="1" applyAlignment="1">
      <alignment horizontal="left" indent="1"/>
    </xf>
    <xf numFmtId="0" fontId="16" fillId="3" borderId="19" xfId="0" applyFont="1" applyFill="1" applyBorder="1" applyAlignment="1">
      <alignment wrapText="1"/>
    </xf>
    <xf numFmtId="0" fontId="37" fillId="3" borderId="31" xfId="0" applyFont="1" applyFill="1" applyBorder="1" applyAlignment="1">
      <alignment horizontal="left" vertical="center" indent="3"/>
    </xf>
    <xf numFmtId="0" fontId="0" fillId="3" borderId="21" xfId="0" applyFill="1" applyBorder="1"/>
    <xf numFmtId="0" fontId="13" fillId="3" borderId="22" xfId="0" applyFont="1" applyFill="1" applyBorder="1" applyAlignment="1">
      <alignment horizontal="left" vertical="center"/>
    </xf>
    <xf numFmtId="0" fontId="9" fillId="3" borderId="22" xfId="0" applyFont="1" applyFill="1" applyBorder="1" applyAlignment="1">
      <alignment horizontal="left" vertical="center"/>
    </xf>
    <xf numFmtId="0" fontId="16" fillId="3" borderId="8" xfId="0" applyFont="1" applyFill="1" applyBorder="1"/>
    <xf numFmtId="0" fontId="52" fillId="3" borderId="0" xfId="0" applyFont="1" applyFill="1" applyAlignment="1">
      <alignment vertical="center"/>
    </xf>
    <xf numFmtId="0" fontId="64" fillId="3" borderId="0" xfId="0" applyFont="1" applyFill="1" applyAlignment="1">
      <alignment horizontal="right" vertical="center"/>
    </xf>
    <xf numFmtId="0" fontId="64" fillId="3" borderId="0" xfId="0" applyFont="1" applyFill="1" applyAlignment="1">
      <alignment vertical="center"/>
    </xf>
    <xf numFmtId="0" fontId="37" fillId="3" borderId="0" xfId="0" applyFont="1" applyFill="1" applyAlignment="1">
      <alignment horizontal="left"/>
    </xf>
    <xf numFmtId="0" fontId="37" fillId="3" borderId="10" xfId="0" applyFont="1" applyFill="1" applyBorder="1"/>
    <xf numFmtId="0" fontId="30" fillId="3" borderId="10" xfId="0" applyFont="1" applyFill="1" applyBorder="1" applyAlignment="1">
      <alignment horizontal="right" vertical="center"/>
    </xf>
    <xf numFmtId="0" fontId="32" fillId="3" borderId="10" xfId="0" applyFont="1" applyFill="1" applyBorder="1" applyAlignment="1">
      <alignment horizontal="left" vertical="center"/>
    </xf>
    <xf numFmtId="0" fontId="10" fillId="3" borderId="10" xfId="0" applyFont="1" applyFill="1" applyBorder="1" applyAlignment="1">
      <alignment horizontal="center" vertical="center" wrapText="1"/>
    </xf>
    <xf numFmtId="0" fontId="35" fillId="3" borderId="9" xfId="0" applyFont="1" applyFill="1" applyBorder="1" applyAlignment="1">
      <alignment horizontal="center" vertical="top" wrapText="1"/>
    </xf>
    <xf numFmtId="0" fontId="32" fillId="3" borderId="5" xfId="0" applyFont="1" applyFill="1" applyBorder="1" applyAlignment="1">
      <alignment horizontal="center" vertical="top" wrapText="1"/>
    </xf>
    <xf numFmtId="0" fontId="32" fillId="3" borderId="6" xfId="0" applyFont="1" applyFill="1" applyBorder="1" applyAlignment="1">
      <alignment horizontal="center" vertical="top" wrapText="1"/>
    </xf>
    <xf numFmtId="0" fontId="0" fillId="3" borderId="11" xfId="0" applyFill="1" applyBorder="1" applyAlignment="1">
      <alignment horizontal="right" vertical="center"/>
    </xf>
    <xf numFmtId="0" fontId="10" fillId="3" borderId="10" xfId="0" applyFont="1" applyFill="1" applyBorder="1" applyAlignment="1">
      <alignment horizontal="right" vertical="center" wrapText="1"/>
    </xf>
    <xf numFmtId="0" fontId="0" fillId="3" borderId="7" xfId="0" applyFill="1" applyBorder="1" applyAlignment="1">
      <alignment wrapText="1"/>
    </xf>
    <xf numFmtId="49" fontId="4" fillId="5" borderId="2" xfId="0" applyNumberFormat="1" applyFont="1" applyFill="1" applyBorder="1" applyAlignment="1" applyProtection="1">
      <alignment horizontal="center" vertical="center" wrapText="1"/>
      <protection locked="0"/>
    </xf>
    <xf numFmtId="0" fontId="30" fillId="3" borderId="10" xfId="0" applyFont="1" applyFill="1" applyBorder="1" applyAlignment="1">
      <alignment horizontal="left" vertical="center"/>
    </xf>
    <xf numFmtId="0" fontId="4" fillId="3" borderId="0" xfId="0" quotePrefix="1" applyFont="1" applyFill="1" applyAlignment="1">
      <alignment horizontal="center" vertical="center"/>
    </xf>
    <xf numFmtId="0" fontId="0" fillId="6" borderId="0" xfId="0" applyFill="1" applyAlignment="1">
      <alignment horizontal="center" vertical="center"/>
    </xf>
    <xf numFmtId="0" fontId="0" fillId="6" borderId="0" xfId="0" applyFill="1" applyAlignment="1">
      <alignment horizontal="left" vertical="center" wrapText="1"/>
    </xf>
    <xf numFmtId="0" fontId="37" fillId="7" borderId="0" xfId="0" applyFont="1" applyFill="1" applyAlignment="1">
      <alignment horizontal="center" vertical="center"/>
    </xf>
    <xf numFmtId="0" fontId="37" fillId="2" borderId="16" xfId="0" applyFont="1" applyFill="1" applyBorder="1"/>
    <xf numFmtId="0" fontId="37" fillId="2" borderId="17" xfId="0" applyFont="1" applyFill="1" applyBorder="1"/>
    <xf numFmtId="49" fontId="4" fillId="6" borderId="4" xfId="0" applyNumberFormat="1" applyFont="1" applyFill="1" applyBorder="1" applyAlignment="1" applyProtection="1">
      <alignment horizontal="left" vertical="top" wrapText="1"/>
      <protection locked="0"/>
    </xf>
    <xf numFmtId="0" fontId="10" fillId="3" borderId="9" xfId="0" applyFont="1" applyFill="1" applyBorder="1" applyAlignment="1">
      <alignment vertical="center" wrapText="1"/>
    </xf>
    <xf numFmtId="0" fontId="10" fillId="3" borderId="5" xfId="0" applyFont="1" applyFill="1" applyBorder="1" applyAlignment="1">
      <alignment vertical="center" wrapText="1"/>
    </xf>
    <xf numFmtId="0" fontId="16" fillId="3" borderId="0" xfId="0" applyFont="1" applyFill="1"/>
    <xf numFmtId="0" fontId="0" fillId="13" borderId="0" xfId="0" applyFill="1"/>
    <xf numFmtId="0" fontId="4" fillId="0" borderId="40" xfId="0" applyFont="1" applyBorder="1"/>
    <xf numFmtId="0" fontId="35" fillId="3" borderId="0" xfId="0" applyFont="1" applyFill="1" applyAlignment="1">
      <alignment horizontal="center" vertical="top" wrapText="1"/>
    </xf>
    <xf numFmtId="0" fontId="69" fillId="0" borderId="0" xfId="0" applyFont="1" applyAlignment="1">
      <alignment horizontal="left" vertical="top" wrapText="1"/>
    </xf>
    <xf numFmtId="0" fontId="69" fillId="6" borderId="0" xfId="0" applyFont="1" applyFill="1" applyAlignment="1">
      <alignment vertical="top" wrapText="1"/>
    </xf>
    <xf numFmtId="0" fontId="69" fillId="3" borderId="36"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10" xfId="0" applyFont="1" applyFill="1" applyBorder="1" applyAlignment="1">
      <alignment horizontal="left" vertical="center" wrapText="1" indent="1"/>
    </xf>
    <xf numFmtId="0" fontId="68" fillId="3" borderId="10" xfId="0" applyFont="1" applyFill="1" applyBorder="1" applyAlignment="1">
      <alignment horizontal="left" vertical="center" indent="1"/>
    </xf>
    <xf numFmtId="0" fontId="68" fillId="3" borderId="0" xfId="0" applyFont="1" applyFill="1" applyAlignment="1">
      <alignment horizontal="left" vertical="center" indent="1"/>
    </xf>
    <xf numFmtId="0" fontId="69" fillId="6" borderId="2" xfId="0" applyFont="1" applyFill="1" applyBorder="1" applyAlignment="1" applyProtection="1">
      <alignment horizontal="left" vertical="center" wrapText="1" indent="1"/>
      <protection locked="0"/>
    </xf>
    <xf numFmtId="0" fontId="68" fillId="3" borderId="10" xfId="0" applyFont="1" applyFill="1" applyBorder="1" applyAlignment="1">
      <alignment horizontal="right" vertical="top"/>
    </xf>
    <xf numFmtId="0" fontId="70" fillId="3" borderId="0" xfId="0" applyFont="1" applyFill="1" applyAlignment="1">
      <alignment horizontal="left" vertical="top"/>
    </xf>
    <xf numFmtId="0" fontId="68" fillId="3" borderId="0" xfId="0" applyFont="1" applyFill="1" applyAlignment="1">
      <alignment horizontal="right" vertical="top"/>
    </xf>
    <xf numFmtId="0" fontId="69" fillId="3" borderId="0" xfId="0" applyFont="1" applyFill="1" applyAlignment="1">
      <alignment horizontal="left" vertical="top"/>
    </xf>
    <xf numFmtId="0" fontId="71" fillId="3" borderId="0" xfId="0" applyFont="1" applyFill="1" applyAlignment="1">
      <alignment vertical="top"/>
    </xf>
    <xf numFmtId="0" fontId="72" fillId="2" borderId="15" xfId="0" applyFont="1" applyFill="1" applyBorder="1" applyAlignment="1">
      <alignment horizontal="left" vertical="center" indent="1"/>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72" fillId="2" borderId="17" xfId="0" applyFont="1" applyFill="1" applyBorder="1" applyAlignment="1">
      <alignment horizontal="center" vertical="center"/>
    </xf>
    <xf numFmtId="0" fontId="73" fillId="0" borderId="0" xfId="0" applyFont="1"/>
    <xf numFmtId="0" fontId="73" fillId="0" borderId="0" xfId="0" applyFont="1" applyAlignment="1">
      <alignment horizontal="center" vertical="center"/>
    </xf>
    <xf numFmtId="0" fontId="72" fillId="3" borderId="9" xfId="0" applyFont="1" applyFill="1" applyBorder="1" applyAlignment="1">
      <alignment horizontal="left" vertical="center"/>
    </xf>
    <xf numFmtId="0" fontId="72" fillId="3" borderId="5" xfId="0" applyFont="1" applyFill="1" applyBorder="1" applyAlignment="1">
      <alignment horizontal="left" vertical="center"/>
    </xf>
    <xf numFmtId="0" fontId="72" fillId="3" borderId="5" xfId="0" applyFont="1" applyFill="1" applyBorder="1" applyAlignment="1">
      <alignment horizontal="center" vertical="center"/>
    </xf>
    <xf numFmtId="0" fontId="72" fillId="3" borderId="6" xfId="0" applyFont="1" applyFill="1" applyBorder="1" applyAlignment="1">
      <alignment horizontal="center" vertical="center"/>
    </xf>
    <xf numFmtId="10" fontId="69" fillId="6" borderId="2" xfId="0" applyNumberFormat="1" applyFont="1" applyFill="1" applyBorder="1" applyAlignment="1" applyProtection="1">
      <alignment horizontal="left" vertical="center" wrapText="1" indent="1"/>
      <protection locked="0"/>
    </xf>
    <xf numFmtId="0" fontId="69" fillId="3" borderId="0" xfId="0" applyFont="1" applyFill="1" applyAlignment="1">
      <alignment horizontal="left" vertical="center" indent="1"/>
    </xf>
    <xf numFmtId="0" fontId="74" fillId="3" borderId="7" xfId="0" applyFont="1" applyFill="1" applyBorder="1" applyAlignment="1">
      <alignment vertical="center"/>
    </xf>
    <xf numFmtId="0" fontId="69" fillId="13" borderId="40" xfId="0" applyFont="1" applyFill="1" applyBorder="1"/>
    <xf numFmtId="0" fontId="69" fillId="0" borderId="0" xfId="0" applyFont="1" applyAlignment="1">
      <alignment horizontal="center" vertical="center"/>
    </xf>
    <xf numFmtId="0" fontId="69" fillId="0" borderId="0" xfId="0" applyFont="1" applyAlignment="1">
      <alignment horizontal="center" vertical="center" wrapText="1"/>
    </xf>
    <xf numFmtId="0" fontId="75" fillId="3" borderId="10" xfId="0" applyFont="1" applyFill="1" applyBorder="1" applyAlignment="1">
      <alignment horizontal="left" vertical="center" indent="1"/>
    </xf>
    <xf numFmtId="0" fontId="75" fillId="3" borderId="0" xfId="0" applyFont="1" applyFill="1" applyAlignment="1">
      <alignment horizontal="left" vertical="center"/>
    </xf>
    <xf numFmtId="0" fontId="75" fillId="3" borderId="0" xfId="0" applyFont="1" applyFill="1" applyAlignment="1">
      <alignment horizontal="center" vertical="center"/>
    </xf>
    <xf numFmtId="0" fontId="75" fillId="3" borderId="7" xfId="0" applyFont="1" applyFill="1" applyBorder="1" applyAlignment="1">
      <alignment horizontal="center" vertical="center"/>
    </xf>
    <xf numFmtId="0" fontId="72" fillId="3" borderId="7" xfId="0" applyFont="1" applyFill="1" applyBorder="1" applyAlignment="1">
      <alignment horizontal="center" vertical="center"/>
    </xf>
    <xf numFmtId="0" fontId="74" fillId="3" borderId="7" xfId="0" applyFont="1" applyFill="1" applyBorder="1"/>
    <xf numFmtId="0" fontId="69" fillId="0" borderId="40" xfId="0" applyFont="1" applyBorder="1"/>
    <xf numFmtId="0" fontId="73" fillId="6" borderId="0" xfId="0" applyFont="1" applyFill="1"/>
    <xf numFmtId="0" fontId="69" fillId="3" borderId="10" xfId="0" applyFont="1" applyFill="1" applyBorder="1" applyAlignment="1">
      <alignment horizontal="left" indent="1"/>
    </xf>
    <xf numFmtId="0" fontId="69" fillId="3" borderId="0" xfId="0" applyFont="1" applyFill="1" applyAlignment="1">
      <alignment horizontal="left" indent="1"/>
    </xf>
    <xf numFmtId="0" fontId="70" fillId="3" borderId="0" xfId="0" applyFont="1" applyFill="1" applyAlignment="1">
      <alignment vertical="top"/>
    </xf>
    <xf numFmtId="0" fontId="76" fillId="3" borderId="0" xfId="0" applyFont="1" applyFill="1" applyAlignment="1">
      <alignment vertical="center"/>
    </xf>
    <xf numFmtId="0" fontId="71" fillId="3" borderId="0" xfId="0" applyFont="1" applyFill="1" applyAlignment="1">
      <alignment horizontal="right" vertical="center"/>
    </xf>
    <xf numFmtId="0" fontId="71" fillId="3" borderId="0" xfId="0" applyFont="1" applyFill="1" applyAlignment="1">
      <alignment vertical="center"/>
    </xf>
    <xf numFmtId="0" fontId="75" fillId="3" borderId="0" xfId="0" applyFont="1" applyFill="1" applyAlignment="1">
      <alignment horizontal="left" vertical="top"/>
    </xf>
    <xf numFmtId="0" fontId="72" fillId="3" borderId="10" xfId="0" applyFont="1" applyFill="1" applyBorder="1" applyAlignment="1">
      <alignment horizontal="left" vertical="center"/>
    </xf>
    <xf numFmtId="0" fontId="72" fillId="3" borderId="0" xfId="0" applyFont="1" applyFill="1" applyAlignment="1">
      <alignment horizontal="left" vertical="center"/>
    </xf>
    <xf numFmtId="0" fontId="72" fillId="3" borderId="0" xfId="0" applyFont="1" applyFill="1" applyAlignment="1">
      <alignment horizontal="center" vertical="center"/>
    </xf>
    <xf numFmtId="0" fontId="68" fillId="3" borderId="0" xfId="0" applyFont="1" applyFill="1" applyAlignment="1">
      <alignment horizontal="left" vertical="center"/>
    </xf>
    <xf numFmtId="0" fontId="69" fillId="3" borderId="0" xfId="0" applyFont="1" applyFill="1" applyAlignment="1">
      <alignment horizontal="left" vertical="center"/>
    </xf>
    <xf numFmtId="0" fontId="68" fillId="3" borderId="10" xfId="0" applyFont="1" applyFill="1" applyBorder="1" applyAlignment="1">
      <alignment horizontal="right" vertical="center"/>
    </xf>
    <xf numFmtId="0" fontId="68" fillId="3" borderId="0" xfId="0" applyFont="1" applyFill="1" applyAlignment="1">
      <alignment horizontal="right" vertical="center"/>
    </xf>
    <xf numFmtId="0" fontId="69" fillId="3" borderId="0" xfId="0" applyFont="1" applyFill="1" applyAlignment="1">
      <alignment horizontal="left"/>
    </xf>
    <xf numFmtId="0" fontId="72" fillId="2" borderId="15" xfId="0" applyFont="1" applyFill="1" applyBorder="1" applyAlignment="1">
      <alignment horizontal="left" indent="1"/>
    </xf>
    <xf numFmtId="0" fontId="72" fillId="2" borderId="16" xfId="0" applyFont="1" applyFill="1" applyBorder="1"/>
    <xf numFmtId="0" fontId="69" fillId="2" borderId="16" xfId="0" applyFont="1" applyFill="1" applyBorder="1"/>
    <xf numFmtId="0" fontId="69" fillId="2" borderId="17" xfId="0" applyFont="1" applyFill="1" applyBorder="1"/>
    <xf numFmtId="0" fontId="69" fillId="0" borderId="0" xfId="0" applyFont="1"/>
    <xf numFmtId="0" fontId="69" fillId="0" borderId="0" xfId="0" applyFont="1" applyAlignment="1">
      <alignment horizontal="left"/>
    </xf>
    <xf numFmtId="0" fontId="69" fillId="0" borderId="19" xfId="0" applyFont="1" applyBorder="1"/>
    <xf numFmtId="0" fontId="69" fillId="6" borderId="0" xfId="0" applyFont="1" applyFill="1"/>
    <xf numFmtId="0" fontId="68" fillId="3" borderId="7" xfId="0" applyFont="1" applyFill="1" applyBorder="1" applyAlignment="1">
      <alignment horizontal="right" vertical="center"/>
    </xf>
    <xf numFmtId="0" fontId="69" fillId="0" borderId="0" xfId="0" applyFont="1" applyAlignment="1">
      <alignment horizontal="left" vertical="center"/>
    </xf>
    <xf numFmtId="0" fontId="69" fillId="0" borderId="19" xfId="0" applyFont="1" applyBorder="1" applyAlignment="1">
      <alignment horizontal="left" vertical="center"/>
    </xf>
    <xf numFmtId="0" fontId="69" fillId="6" borderId="0" xfId="0" applyFont="1" applyFill="1" applyAlignment="1">
      <alignment horizontal="left" vertical="center"/>
    </xf>
    <xf numFmtId="0" fontId="69" fillId="7" borderId="0" xfId="0" applyFont="1" applyFill="1" applyAlignment="1">
      <alignment horizontal="center" vertical="center"/>
    </xf>
    <xf numFmtId="0" fontId="69" fillId="0" borderId="0" xfId="0" applyFont="1" applyAlignment="1">
      <alignment horizontal="left" vertical="center" wrapText="1"/>
    </xf>
    <xf numFmtId="0" fontId="69" fillId="3" borderId="10" xfId="0" applyFont="1" applyFill="1" applyBorder="1" applyAlignment="1">
      <alignment horizontal="left" vertical="center" indent="3"/>
    </xf>
    <xf numFmtId="0" fontId="68" fillId="3" borderId="10" xfId="0" applyFont="1" applyFill="1" applyBorder="1" applyAlignment="1">
      <alignment horizontal="left" vertical="top" indent="1"/>
    </xf>
    <xf numFmtId="0" fontId="69" fillId="0" borderId="0" xfId="0" applyFont="1" applyAlignment="1">
      <alignment horizontal="left" vertical="top" indent="1"/>
    </xf>
    <xf numFmtId="0" fontId="69" fillId="0" borderId="0" xfId="0" applyFont="1" applyAlignment="1">
      <alignment horizontal="left" vertical="top"/>
    </xf>
    <xf numFmtId="0" fontId="69" fillId="0" borderId="19" xfId="0" applyFont="1" applyBorder="1" applyAlignment="1">
      <alignment horizontal="left" vertical="top" indent="1"/>
    </xf>
    <xf numFmtId="0" fontId="69" fillId="6" borderId="0" xfId="0" applyFont="1" applyFill="1" applyAlignment="1">
      <alignment horizontal="left" vertical="top" indent="1"/>
    </xf>
    <xf numFmtId="0" fontId="69" fillId="0" borderId="0" xfId="0" applyFont="1" applyAlignment="1">
      <alignment vertical="center"/>
    </xf>
    <xf numFmtId="0" fontId="68" fillId="3" borderId="10" xfId="0" applyFont="1" applyFill="1" applyBorder="1" applyAlignment="1">
      <alignment horizontal="center" vertical="center" wrapText="1"/>
    </xf>
    <xf numFmtId="0" fontId="68" fillId="3" borderId="0" xfId="0" applyFont="1" applyFill="1" applyAlignment="1">
      <alignment horizontal="center"/>
    </xf>
    <xf numFmtId="0" fontId="68" fillId="3" borderId="0" xfId="0" applyFont="1" applyFill="1" applyAlignment="1">
      <alignment horizontal="center" wrapText="1"/>
    </xf>
    <xf numFmtId="175" fontId="69" fillId="6" borderId="2" xfId="0" applyNumberFormat="1" applyFont="1" applyFill="1" applyBorder="1" applyAlignment="1" applyProtection="1">
      <alignment horizontal="center" vertical="center" wrapText="1"/>
      <protection locked="0"/>
    </xf>
    <xf numFmtId="49" fontId="69" fillId="6" borderId="2" xfId="0" applyNumberFormat="1" applyFont="1" applyFill="1" applyBorder="1" applyAlignment="1" applyProtection="1">
      <alignment horizontal="center" vertical="center" wrapText="1"/>
      <protection locked="0"/>
    </xf>
    <xf numFmtId="0" fontId="69" fillId="12" borderId="0" xfId="0" applyFont="1" applyFill="1"/>
    <xf numFmtId="0" fontId="69" fillId="3" borderId="0" xfId="0" applyFont="1" applyFill="1" applyAlignment="1">
      <alignment horizontal="left" vertical="center" wrapText="1"/>
    </xf>
    <xf numFmtId="0" fontId="69" fillId="5" borderId="2" xfId="0" applyFont="1" applyFill="1" applyBorder="1" applyAlignment="1" applyProtection="1">
      <alignment horizontal="left" vertical="center" wrapText="1"/>
      <protection locked="0"/>
    </xf>
    <xf numFmtId="49" fontId="69" fillId="3" borderId="0" xfId="0" applyNumberFormat="1" applyFont="1" applyFill="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0" fontId="68" fillId="3" borderId="10" xfId="0" applyFont="1" applyFill="1" applyBorder="1" applyAlignment="1">
      <alignment horizontal="left" vertical="center" indent="2"/>
    </xf>
    <xf numFmtId="0" fontId="69" fillId="0" borderId="0" xfId="0" applyFont="1" applyAlignment="1">
      <alignment horizontal="left" vertical="center" indent="1"/>
    </xf>
    <xf numFmtId="0" fontId="69" fillId="0" borderId="19" xfId="0" applyFont="1" applyBorder="1" applyAlignment="1">
      <alignment horizontal="left" vertical="center" indent="1"/>
    </xf>
    <xf numFmtId="0" fontId="69" fillId="3" borderId="10" xfId="0" applyFont="1" applyFill="1" applyBorder="1" applyAlignment="1">
      <alignment horizontal="left" vertical="center" indent="8"/>
    </xf>
    <xf numFmtId="0" fontId="69" fillId="6" borderId="0" xfId="0" applyFont="1" applyFill="1" applyAlignment="1">
      <alignment horizontal="left" vertical="center" indent="1"/>
    </xf>
    <xf numFmtId="0" fontId="69" fillId="0" borderId="0" xfId="0" applyFont="1" applyAlignment="1">
      <alignment horizontal="left" indent="1"/>
    </xf>
    <xf numFmtId="0" fontId="69" fillId="0" borderId="19" xfId="0" applyFont="1" applyBorder="1" applyAlignment="1">
      <alignment horizontal="left" indent="1"/>
    </xf>
    <xf numFmtId="0" fontId="68" fillId="3" borderId="10" xfId="6" applyFont="1" applyFill="1" applyBorder="1" applyAlignment="1">
      <alignment horizontal="left" vertical="center" indent="1"/>
    </xf>
    <xf numFmtId="0" fontId="68" fillId="3" borderId="0" xfId="6" applyFont="1" applyFill="1" applyAlignment="1">
      <alignment horizontal="left" vertical="center" indent="1"/>
    </xf>
    <xf numFmtId="0" fontId="68" fillId="3" borderId="7" xfId="6" applyFont="1" applyFill="1" applyBorder="1" applyAlignment="1">
      <alignment horizontal="right" vertical="center"/>
    </xf>
    <xf numFmtId="0" fontId="69" fillId="0" borderId="0" xfId="6" applyFont="1"/>
    <xf numFmtId="0" fontId="69" fillId="3" borderId="10" xfId="0" applyFont="1" applyFill="1" applyBorder="1" applyAlignment="1">
      <alignment horizontal="left" vertical="center" indent="5"/>
    </xf>
    <xf numFmtId="0" fontId="69" fillId="9" borderId="0" xfId="0" applyFont="1" applyFill="1" applyAlignment="1">
      <alignment horizontal="center" vertical="center"/>
    </xf>
    <xf numFmtId="0" fontId="69" fillId="3" borderId="10" xfId="0" applyFont="1" applyFill="1" applyBorder="1" applyAlignment="1">
      <alignment horizontal="left" vertical="center" wrapText="1" indent="3"/>
    </xf>
    <xf numFmtId="0" fontId="69" fillId="3" borderId="37" xfId="0" applyFont="1" applyFill="1" applyBorder="1" applyAlignment="1">
      <alignment horizontal="center" vertical="center" wrapText="1"/>
    </xf>
    <xf numFmtId="0" fontId="37" fillId="3" borderId="10" xfId="0" applyFont="1" applyFill="1" applyBorder="1" applyAlignment="1">
      <alignment horizontal="left" vertical="center" wrapText="1" indent="2"/>
    </xf>
    <xf numFmtId="0" fontId="10" fillId="3" borderId="0" xfId="0" applyFont="1" applyFill="1" applyAlignment="1">
      <alignment horizontal="left" vertical="center" wrapText="1" indent="3"/>
    </xf>
    <xf numFmtId="0" fontId="56" fillId="3" borderId="0" xfId="0" applyFont="1" applyFill="1" applyAlignment="1">
      <alignment horizontal="left" indent="2"/>
    </xf>
    <xf numFmtId="0" fontId="4" fillId="3" borderId="0" xfId="0" applyFont="1" applyFill="1" applyAlignment="1">
      <alignment horizontal="left" vertical="center" wrapText="1" indent="5"/>
    </xf>
    <xf numFmtId="49" fontId="78" fillId="3" borderId="0" xfId="0" applyNumberFormat="1" applyFont="1" applyFill="1" applyAlignment="1">
      <alignment horizontal="left" vertical="top" wrapText="1" indent="2"/>
    </xf>
    <xf numFmtId="49" fontId="60" fillId="3" borderId="0" xfId="0" applyNumberFormat="1" applyFont="1" applyFill="1" applyAlignment="1">
      <alignment horizontal="left"/>
    </xf>
    <xf numFmtId="0" fontId="14" fillId="3" borderId="63" xfId="0" applyFont="1" applyFill="1" applyBorder="1"/>
    <xf numFmtId="0" fontId="16" fillId="3" borderId="64" xfId="0" applyFont="1" applyFill="1" applyBorder="1"/>
    <xf numFmtId="0" fontId="16" fillId="3" borderId="66" xfId="0" applyFont="1" applyFill="1" applyBorder="1"/>
    <xf numFmtId="0" fontId="10" fillId="3" borderId="65" xfId="0" applyFont="1" applyFill="1" applyBorder="1" applyAlignment="1">
      <alignment horizontal="left" vertical="center" indent="1"/>
    </xf>
    <xf numFmtId="0" fontId="35" fillId="3" borderId="65" xfId="0" applyFont="1" applyFill="1" applyBorder="1" applyAlignment="1">
      <alignment horizontal="left" vertical="center"/>
    </xf>
    <xf numFmtId="0" fontId="4" fillId="3" borderId="65" xfId="0" applyFont="1" applyFill="1" applyBorder="1" applyAlignment="1">
      <alignment horizontal="left" vertical="center" indent="3"/>
    </xf>
    <xf numFmtId="0" fontId="10" fillId="3" borderId="65" xfId="0" applyFont="1" applyFill="1" applyBorder="1" applyAlignment="1">
      <alignment horizontal="left" vertical="center"/>
    </xf>
    <xf numFmtId="0" fontId="10" fillId="3" borderId="65" xfId="0" applyFont="1" applyFill="1" applyBorder="1" applyAlignment="1">
      <alignment horizontal="right" vertical="center"/>
    </xf>
    <xf numFmtId="0" fontId="0" fillId="3" borderId="66" xfId="0" applyFill="1" applyBorder="1" applyAlignment="1">
      <alignment horizontal="left"/>
    </xf>
    <xf numFmtId="0" fontId="4" fillId="3" borderId="65" xfId="0" applyFont="1" applyFill="1" applyBorder="1" applyAlignment="1">
      <alignment horizontal="left" indent="1"/>
    </xf>
    <xf numFmtId="0" fontId="0" fillId="3" borderId="66" xfId="0" applyFill="1" applyBorder="1" applyAlignment="1">
      <alignment horizontal="left" vertical="center"/>
    </xf>
    <xf numFmtId="0" fontId="4" fillId="3" borderId="65" xfId="0" applyFont="1" applyFill="1" applyBorder="1" applyAlignment="1">
      <alignment horizontal="left" vertical="top" indent="3"/>
    </xf>
    <xf numFmtId="0" fontId="4" fillId="3" borderId="0" xfId="0" applyFont="1" applyFill="1" applyAlignment="1">
      <alignment horizontal="left" vertical="top" indent="3"/>
    </xf>
    <xf numFmtId="0" fontId="0" fillId="3" borderId="66" xfId="0" applyFill="1" applyBorder="1" applyAlignment="1">
      <alignment horizontal="centerContinuous"/>
    </xf>
    <xf numFmtId="0" fontId="10" fillId="3" borderId="65" xfId="0" applyFont="1" applyFill="1" applyBorder="1"/>
    <xf numFmtId="0" fontId="69" fillId="3" borderId="0" xfId="0" applyFont="1" applyFill="1"/>
    <xf numFmtId="0" fontId="10" fillId="3" borderId="65" xfId="0" applyFont="1" applyFill="1" applyBorder="1" applyAlignment="1">
      <alignment horizontal="left" vertical="top" indent="2"/>
    </xf>
    <xf numFmtId="0" fontId="10" fillId="3" borderId="65" xfId="0" applyFont="1" applyFill="1" applyBorder="1" applyAlignment="1">
      <alignment horizontal="left" indent="1"/>
    </xf>
    <xf numFmtId="0" fontId="10" fillId="3" borderId="63" xfId="0" applyFont="1" applyFill="1" applyBorder="1"/>
    <xf numFmtId="0" fontId="56" fillId="3" borderId="65" xfId="0" applyFont="1" applyFill="1" applyBorder="1" applyAlignment="1">
      <alignment horizontal="left" indent="2"/>
    </xf>
    <xf numFmtId="0" fontId="56" fillId="3" borderId="66" xfId="0" applyFont="1" applyFill="1" applyBorder="1" applyAlignment="1">
      <alignment horizontal="left" indent="2"/>
    </xf>
    <xf numFmtId="0" fontId="10" fillId="3" borderId="65" xfId="0" applyFont="1" applyFill="1" applyBorder="1" applyAlignment="1">
      <alignment horizontal="left" vertical="center" wrapText="1" indent="3"/>
    </xf>
    <xf numFmtId="0" fontId="10" fillId="3" borderId="67" xfId="0" applyFont="1" applyFill="1" applyBorder="1"/>
    <xf numFmtId="49" fontId="38" fillId="3" borderId="68" xfId="0" applyNumberFormat="1" applyFont="1" applyFill="1" applyBorder="1" applyAlignment="1">
      <alignment horizontal="left" vertical="top" wrapText="1" indent="1"/>
    </xf>
    <xf numFmtId="0" fontId="16" fillId="3" borderId="69" xfId="0" applyFont="1" applyFill="1" applyBorder="1"/>
    <xf numFmtId="0" fontId="69" fillId="0" borderId="2" xfId="0" applyFont="1" applyBorder="1" applyAlignment="1" applyProtection="1">
      <alignment horizontal="left" vertical="center" wrapText="1" indent="1"/>
      <protection locked="0"/>
    </xf>
    <xf numFmtId="0" fontId="68" fillId="3" borderId="30" xfId="0" applyFont="1" applyFill="1" applyBorder="1" applyAlignment="1">
      <alignment horizontal="center" vertical="center" wrapText="1"/>
    </xf>
    <xf numFmtId="0" fontId="68" fillId="3" borderId="7" xfId="0" applyFont="1" applyFill="1" applyBorder="1" applyAlignment="1">
      <alignment horizontal="center" vertical="center" wrapText="1"/>
    </xf>
    <xf numFmtId="0" fontId="71" fillId="3" borderId="0" xfId="0" applyFont="1" applyFill="1" applyAlignment="1">
      <alignment horizontal="left" vertical="center" wrapText="1" indent="3"/>
    </xf>
    <xf numFmtId="164" fontId="71" fillId="3" borderId="0" xfId="0" applyNumberFormat="1" applyFont="1" applyFill="1" applyAlignment="1">
      <alignment horizontal="right" vertical="center" wrapText="1"/>
    </xf>
    <xf numFmtId="164" fontId="71" fillId="3" borderId="22" xfId="0" applyNumberFormat="1" applyFont="1" applyFill="1" applyBorder="1" applyAlignment="1">
      <alignment horizontal="center" vertical="center" wrapText="1"/>
    </xf>
    <xf numFmtId="0" fontId="71" fillId="3" borderId="10" xfId="0" applyFont="1" applyFill="1" applyBorder="1" applyAlignment="1">
      <alignment horizontal="left" vertical="center" wrapText="1" indent="3"/>
    </xf>
    <xf numFmtId="164" fontId="71" fillId="3" borderId="0" xfId="0" applyNumberFormat="1" applyFont="1" applyFill="1" applyAlignment="1">
      <alignment horizontal="left" vertical="center" wrapText="1" indent="3"/>
    </xf>
    <xf numFmtId="164" fontId="71" fillId="3" borderId="20" xfId="0" applyNumberFormat="1" applyFont="1" applyFill="1" applyBorder="1" applyAlignment="1">
      <alignment horizontal="center" vertical="center" wrapText="1"/>
    </xf>
    <xf numFmtId="164" fontId="71" fillId="3" borderId="0" xfId="0" applyNumberFormat="1" applyFont="1" applyFill="1" applyAlignment="1">
      <alignment horizontal="center" vertical="center" wrapText="1"/>
    </xf>
    <xf numFmtId="0" fontId="71" fillId="3" borderId="10" xfId="0" applyFont="1" applyFill="1" applyBorder="1" applyAlignment="1">
      <alignment horizontal="left" vertical="center" wrapText="1" indent="1"/>
    </xf>
    <xf numFmtId="0" fontId="71" fillId="3" borderId="0" xfId="0" applyFont="1" applyFill="1" applyAlignment="1">
      <alignment horizontal="left" vertical="center" wrapText="1" indent="1"/>
    </xf>
    <xf numFmtId="164" fontId="71" fillId="3" borderId="0" xfId="0" applyNumberFormat="1" applyFont="1" applyFill="1" applyAlignment="1">
      <alignment horizontal="left" vertical="center" wrapText="1" indent="1"/>
    </xf>
    <xf numFmtId="0" fontId="69" fillId="0" borderId="3" xfId="0" applyFont="1" applyBorder="1" applyAlignment="1" applyProtection="1">
      <alignment horizontal="left" vertical="center" wrapText="1" indent="1"/>
      <protection locked="0"/>
    </xf>
    <xf numFmtId="0" fontId="75" fillId="3" borderId="20" xfId="0" applyFont="1" applyFill="1" applyBorder="1" applyAlignment="1">
      <alignment vertical="top" wrapText="1"/>
    </xf>
    <xf numFmtId="0" fontId="75" fillId="3" borderId="10" xfId="0" applyFont="1" applyFill="1" applyBorder="1" applyAlignment="1">
      <alignment horizontal="left" vertical="top" wrapText="1" indent="3"/>
    </xf>
    <xf numFmtId="0" fontId="75" fillId="3" borderId="0" xfId="0" applyFont="1" applyFill="1" applyAlignment="1">
      <alignment horizontal="left" vertical="top" wrapText="1" indent="3"/>
    </xf>
    <xf numFmtId="0" fontId="75" fillId="3" borderId="0" xfId="0" applyFont="1" applyFill="1" applyAlignment="1">
      <alignment vertical="top" wrapText="1"/>
    </xf>
    <xf numFmtId="0" fontId="69" fillId="3" borderId="10" xfId="0" applyFont="1" applyFill="1" applyBorder="1" applyAlignment="1">
      <alignment horizontal="left" vertical="center" wrapText="1" indent="5"/>
    </xf>
    <xf numFmtId="0" fontId="69" fillId="3" borderId="0" xfId="0" applyFont="1" applyFill="1" applyAlignment="1">
      <alignment horizontal="left" vertical="center" wrapText="1" indent="5"/>
    </xf>
    <xf numFmtId="0" fontId="10" fillId="3" borderId="65" xfId="0" applyFont="1" applyFill="1" applyBorder="1" applyAlignment="1">
      <alignment horizontal="left" vertical="center" wrapText="1" indent="1"/>
    </xf>
    <xf numFmtId="0" fontId="30" fillId="3" borderId="0" xfId="0" applyFont="1" applyFill="1" applyAlignment="1">
      <alignment horizontal="center"/>
    </xf>
    <xf numFmtId="0" fontId="4" fillId="5" borderId="2" xfId="0" applyFont="1" applyFill="1" applyBorder="1" applyAlignment="1" applyProtection="1">
      <alignment horizontal="left" vertical="center" wrapText="1" indent="1"/>
      <protection locked="0"/>
    </xf>
    <xf numFmtId="0" fontId="69" fillId="5" borderId="2" xfId="0" applyFont="1" applyFill="1" applyBorder="1" applyAlignment="1" applyProtection="1">
      <alignment horizontal="left" vertical="center" wrapText="1" indent="1"/>
      <protection locked="0"/>
    </xf>
    <xf numFmtId="164" fontId="79" fillId="3" borderId="0" xfId="0" applyNumberFormat="1" applyFont="1" applyFill="1" applyAlignment="1">
      <alignment horizontal="right" vertical="center" wrapText="1"/>
    </xf>
    <xf numFmtId="0" fontId="68" fillId="3" borderId="65" xfId="0" applyFont="1" applyFill="1" applyBorder="1" applyAlignment="1">
      <alignment vertical="center"/>
    </xf>
    <xf numFmtId="0" fontId="68" fillId="3" borderId="0" xfId="0" applyFont="1" applyFill="1" applyAlignment="1">
      <alignment vertical="center"/>
    </xf>
    <xf numFmtId="0" fontId="10" fillId="3" borderId="65" xfId="0" applyFont="1" applyFill="1" applyBorder="1" applyAlignment="1">
      <alignment vertical="center"/>
    </xf>
    <xf numFmtId="0" fontId="32" fillId="3" borderId="0" xfId="0" applyFont="1" applyFill="1" applyAlignment="1">
      <alignment vertical="center"/>
    </xf>
    <xf numFmtId="0" fontId="16" fillId="3" borderId="66" xfId="0" applyFont="1" applyFill="1" applyBorder="1" applyAlignment="1">
      <alignment vertical="center"/>
    </xf>
    <xf numFmtId="0" fontId="0" fillId="13" borderId="40" xfId="0" applyFill="1" applyBorder="1" applyAlignment="1">
      <alignment vertical="center"/>
    </xf>
    <xf numFmtId="175" fontId="4" fillId="5" borderId="2" xfId="0" applyNumberFormat="1" applyFont="1" applyFill="1" applyBorder="1" applyAlignment="1" applyProtection="1">
      <alignment horizontal="left" vertical="center"/>
      <protection locked="0"/>
    </xf>
    <xf numFmtId="49" fontId="4" fillId="6" borderId="0" xfId="0" applyNumberFormat="1" applyFont="1" applyFill="1" applyAlignment="1" applyProtection="1">
      <alignment horizontal="left" vertical="top" wrapText="1"/>
      <protection locked="0"/>
    </xf>
    <xf numFmtId="49" fontId="4" fillId="5" borderId="2" xfId="0" applyNumberFormat="1" applyFont="1" applyFill="1" applyBorder="1" applyAlignment="1" applyProtection="1">
      <alignment vertical="center" wrapText="1"/>
      <protection locked="0"/>
    </xf>
    <xf numFmtId="0" fontId="0" fillId="0" borderId="31" xfId="0" applyBorder="1"/>
    <xf numFmtId="0" fontId="0" fillId="3" borderId="13" xfId="0" applyFill="1" applyBorder="1" applyAlignment="1">
      <alignment horizontal="right"/>
    </xf>
    <xf numFmtId="0" fontId="0" fillId="3" borderId="0" xfId="0" applyFill="1" applyAlignment="1">
      <alignment horizontal="left" vertical="center" wrapText="1" indent="2"/>
    </xf>
    <xf numFmtId="0" fontId="32" fillId="3" borderId="10" xfId="0" applyFont="1" applyFill="1" applyBorder="1" applyAlignment="1">
      <alignment horizontal="left" vertical="top" indent="2"/>
    </xf>
    <xf numFmtId="0" fontId="30" fillId="3" borderId="0" xfId="0" applyFont="1" applyFill="1" applyAlignment="1">
      <alignment horizontal="center" vertical="center"/>
    </xf>
    <xf numFmtId="0" fontId="67" fillId="3" borderId="0" xfId="0" applyFont="1" applyFill="1" applyAlignment="1">
      <alignment horizontal="left" vertical="center"/>
    </xf>
    <xf numFmtId="0" fontId="30" fillId="3" borderId="0" xfId="0" applyFont="1" applyFill="1" applyAlignment="1">
      <alignment horizontal="left" vertical="center"/>
    </xf>
    <xf numFmtId="0" fontId="32" fillId="3" borderId="0" xfId="0" applyFont="1" applyFill="1" applyAlignment="1">
      <alignment horizontal="left" vertical="top" indent="2"/>
    </xf>
    <xf numFmtId="0" fontId="10" fillId="3" borderId="0" xfId="0" applyFont="1" applyFill="1" applyAlignment="1">
      <alignment horizontal="right" vertical="center" wrapText="1"/>
    </xf>
    <xf numFmtId="0" fontId="0" fillId="3" borderId="13" xfId="0" applyFill="1" applyBorder="1" applyAlignment="1">
      <alignment horizontal="left" vertical="center" wrapText="1" indent="2"/>
    </xf>
    <xf numFmtId="0" fontId="0" fillId="3" borderId="32" xfId="0" applyFill="1" applyBorder="1" applyAlignment="1">
      <alignment horizontal="left" vertical="center" wrapText="1" indent="2"/>
    </xf>
    <xf numFmtId="0" fontId="0" fillId="0" borderId="0" xfId="1" applyFont="1"/>
    <xf numFmtId="0" fontId="0" fillId="0" borderId="0" xfId="1" applyFont="1" applyAlignment="1">
      <alignment horizontal="center"/>
    </xf>
    <xf numFmtId="0" fontId="0" fillId="0" borderId="0" xfId="6" applyFont="1"/>
    <xf numFmtId="0" fontId="0" fillId="0" borderId="19" xfId="1" applyFont="1" applyBorder="1"/>
    <xf numFmtId="0" fontId="2" fillId="11" borderId="22" xfId="8" applyFont="1" applyFill="1" applyBorder="1" applyAlignment="1">
      <alignment horizontal="center" vertical="center" wrapText="1"/>
    </xf>
    <xf numFmtId="0" fontId="0" fillId="3" borderId="10" xfId="1" applyFont="1" applyFill="1" applyBorder="1"/>
    <xf numFmtId="0" fontId="0" fillId="3" borderId="0" xfId="1" applyFont="1" applyFill="1"/>
    <xf numFmtId="0" fontId="0" fillId="3" borderId="7" xfId="1" applyFont="1" applyFill="1" applyBorder="1"/>
    <xf numFmtId="0" fontId="0" fillId="5" borderId="2" xfId="1" applyFont="1" applyFill="1" applyBorder="1" applyAlignment="1" applyProtection="1">
      <alignment horizontal="left" vertical="center" indent="1"/>
      <protection locked="0"/>
    </xf>
    <xf numFmtId="0" fontId="0" fillId="3" borderId="10" xfId="1" applyFont="1" applyFill="1" applyBorder="1" applyAlignment="1">
      <alignment horizontal="center"/>
    </xf>
    <xf numFmtId="0" fontId="0" fillId="3" borderId="7" xfId="1" applyFont="1" applyFill="1" applyBorder="1" applyAlignment="1">
      <alignment horizontal="center"/>
    </xf>
    <xf numFmtId="0" fontId="0" fillId="0" borderId="0" xfId="6" applyFont="1" applyAlignment="1">
      <alignment horizontal="center"/>
    </xf>
    <xf numFmtId="0" fontId="0" fillId="0" borderId="19" xfId="1" applyFont="1" applyBorder="1" applyAlignment="1">
      <alignment horizontal="center"/>
    </xf>
    <xf numFmtId="165" fontId="0" fillId="5" borderId="2" xfId="1" applyNumberFormat="1" applyFont="1" applyFill="1" applyBorder="1" applyAlignment="1">
      <alignment horizontal="center"/>
    </xf>
    <xf numFmtId="0" fontId="0" fillId="0" borderId="22" xfId="6" applyFont="1" applyBorder="1" applyAlignment="1">
      <alignment horizontal="center" vertical="center"/>
    </xf>
    <xf numFmtId="0" fontId="0" fillId="0" borderId="22" xfId="6" applyFont="1" applyBorder="1"/>
    <xf numFmtId="0" fontId="0" fillId="0" borderId="22" xfId="1" applyFont="1" applyBorder="1"/>
    <xf numFmtId="0" fontId="0" fillId="0" borderId="8" xfId="1" applyFont="1" applyBorder="1"/>
    <xf numFmtId="0" fontId="0" fillId="3" borderId="11" xfId="1" applyFont="1" applyFill="1" applyBorder="1"/>
    <xf numFmtId="0" fontId="0" fillId="3" borderId="13" xfId="1" applyFont="1" applyFill="1" applyBorder="1"/>
    <xf numFmtId="0" fontId="0" fillId="3" borderId="14" xfId="1" applyFont="1" applyFill="1" applyBorder="1"/>
    <xf numFmtId="0" fontId="4" fillId="3" borderId="2" xfId="0" applyFont="1" applyFill="1" applyBorder="1" applyAlignment="1">
      <alignment horizontal="center"/>
    </xf>
    <xf numFmtId="0" fontId="67" fillId="3" borderId="10" xfId="0" applyFont="1" applyFill="1" applyBorder="1" applyAlignment="1">
      <alignment horizontal="left" vertical="center" indent="2"/>
    </xf>
    <xf numFmtId="0" fontId="10" fillId="3" borderId="9" xfId="0" applyFont="1" applyFill="1" applyBorder="1" applyAlignment="1">
      <alignment horizontal="left" indent="2"/>
    </xf>
    <xf numFmtId="0" fontId="10" fillId="3" borderId="5" xfId="0" applyFont="1" applyFill="1" applyBorder="1" applyAlignment="1">
      <alignment horizontal="left" indent="2"/>
    </xf>
    <xf numFmtId="165" fontId="10" fillId="3" borderId="12" xfId="1" applyNumberFormat="1" applyFont="1" applyFill="1" applyBorder="1" applyAlignment="1">
      <alignment vertical="center"/>
    </xf>
    <xf numFmtId="0" fontId="6" fillId="3" borderId="74" xfId="1" applyFill="1" applyBorder="1"/>
    <xf numFmtId="0" fontId="4" fillId="6" borderId="2" xfId="1" applyFont="1" applyFill="1" applyBorder="1" applyAlignment="1" applyProtection="1">
      <alignment horizontal="left" vertical="center" indent="1"/>
      <protection locked="0"/>
    </xf>
    <xf numFmtId="49" fontId="4" fillId="6" borderId="2" xfId="0" applyNumberFormat="1" applyFont="1" applyFill="1" applyBorder="1" applyAlignment="1" applyProtection="1">
      <alignment vertical="center" wrapText="1"/>
      <protection locked="0"/>
    </xf>
    <xf numFmtId="0" fontId="5" fillId="3" borderId="2" xfId="0" applyFont="1" applyFill="1" applyBorder="1" applyAlignment="1" applyProtection="1">
      <alignment horizontal="center" vertical="center"/>
      <protection locked="0"/>
    </xf>
    <xf numFmtId="166" fontId="4" fillId="3" borderId="2" xfId="0" applyNumberFormat="1" applyFont="1" applyFill="1" applyBorder="1" applyAlignment="1" applyProtection="1">
      <alignment horizontal="center" vertical="center"/>
      <protection locked="0"/>
    </xf>
    <xf numFmtId="0" fontId="7" fillId="4" borderId="9" xfId="0" applyFont="1" applyFill="1" applyBorder="1" applyAlignment="1">
      <alignment vertical="center"/>
    </xf>
    <xf numFmtId="0" fontId="7" fillId="4" borderId="5" xfId="0" applyFont="1" applyFill="1" applyBorder="1" applyAlignment="1">
      <alignment vertical="center"/>
    </xf>
    <xf numFmtId="0" fontId="43" fillId="4" borderId="11" xfId="0" applyFont="1" applyFill="1" applyBorder="1" applyAlignment="1">
      <alignment vertical="center"/>
    </xf>
    <xf numFmtId="0" fontId="43" fillId="4" borderId="13" xfId="0" applyFont="1" applyFill="1" applyBorder="1" applyAlignment="1">
      <alignment vertical="center"/>
    </xf>
    <xf numFmtId="0" fontId="14" fillId="2" borderId="11" xfId="0" applyFont="1" applyFill="1" applyBorder="1"/>
    <xf numFmtId="0" fontId="14" fillId="2" borderId="13" xfId="0" applyFont="1" applyFill="1" applyBorder="1"/>
    <xf numFmtId="0" fontId="14" fillId="2" borderId="15" xfId="0" applyFont="1" applyFill="1" applyBorder="1"/>
    <xf numFmtId="49" fontId="4" fillId="0" borderId="46" xfId="0" applyNumberFormat="1" applyFont="1" applyBorder="1" applyAlignment="1" applyProtection="1">
      <alignment horizontal="left" vertical="center" wrapText="1" indent="1"/>
      <protection locked="0"/>
    </xf>
    <xf numFmtId="0" fontId="70" fillId="16" borderId="0" xfId="0" applyFont="1" applyFill="1"/>
    <xf numFmtId="0" fontId="32" fillId="3" borderId="0" xfId="0" applyFont="1" applyFill="1" applyAlignment="1">
      <alignment indent="2"/>
    </xf>
    <xf numFmtId="0" fontId="69" fillId="0" borderId="19" xfId="0" applyFont="1" applyBorder="1" applyAlignment="1">
      <alignment horizontal="center" vertical="center"/>
    </xf>
    <xf numFmtId="0" fontId="80" fillId="0" borderId="0" xfId="0" applyFont="1" applyAlignment="1">
      <alignment horizontal="left"/>
    </xf>
    <xf numFmtId="0" fontId="32" fillId="3" borderId="0" xfId="0" applyFont="1" applyFill="1" applyAlignment="1">
      <alignment horizontal="left" vertical="center" indent="2"/>
    </xf>
    <xf numFmtId="49" fontId="78" fillId="3" borderId="0" xfId="0" applyNumberFormat="1" applyFont="1" applyFill="1" applyAlignment="1">
      <alignment horizontal="right" wrapText="1"/>
    </xf>
    <xf numFmtId="49" fontId="78" fillId="3" borderId="0" xfId="0" applyNumberFormat="1" applyFont="1" applyFill="1" applyAlignment="1">
      <alignment horizontal="left" vertical="top" indent="3"/>
    </xf>
    <xf numFmtId="49" fontId="81" fillId="3" borderId="0" xfId="0" applyNumberFormat="1" applyFont="1" applyFill="1" applyAlignment="1">
      <alignment horizontal="left"/>
    </xf>
    <xf numFmtId="0" fontId="0" fillId="3" borderId="31" xfId="0" applyFill="1" applyBorder="1" applyAlignment="1">
      <alignment horizontal="left" vertical="center" indent="4"/>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4" fillId="3" borderId="0" xfId="0" applyFont="1" applyFill="1" applyAlignment="1">
      <alignment horizontal="center"/>
    </xf>
    <xf numFmtId="0" fontId="37" fillId="3" borderId="0" xfId="0" applyFont="1" applyFill="1" applyAlignment="1">
      <alignment horizontal="center"/>
    </xf>
    <xf numFmtId="0" fontId="0" fillId="3" borderId="0" xfId="0" applyFill="1" applyAlignment="1">
      <alignment horizontal="left" indent="1"/>
    </xf>
    <xf numFmtId="0" fontId="0" fillId="12" borderId="0" xfId="0" applyFill="1" applyAlignment="1">
      <alignment horizontal="center" vertical="center"/>
    </xf>
    <xf numFmtId="1" fontId="4" fillId="15" borderId="2" xfId="0" applyNumberFormat="1" applyFont="1" applyFill="1" applyBorder="1" applyAlignment="1" applyProtection="1">
      <alignment horizontal="left" vertical="center"/>
      <protection locked="0"/>
    </xf>
    <xf numFmtId="0" fontId="4" fillId="6" borderId="2" xfId="0" applyFont="1" applyFill="1" applyBorder="1" applyAlignment="1" applyProtection="1">
      <alignment vertical="center"/>
      <protection locked="0"/>
    </xf>
    <xf numFmtId="0" fontId="0" fillId="0" borderId="0" xfId="0" applyFill="1"/>
    <xf numFmtId="0" fontId="0" fillId="0" borderId="0" xfId="0" applyFill="1" applyAlignment="1">
      <alignment horizontal="center" vertical="center"/>
    </xf>
    <xf numFmtId="0" fontId="0" fillId="0" borderId="19" xfId="0" applyFill="1" applyBorder="1"/>
    <xf numFmtId="0" fontId="4" fillId="3" borderId="0" xfId="0" applyFont="1" applyFill="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0" fillId="3" borderId="0" xfId="0" applyFill="1" applyAlignment="1" applyProtection="1">
      <alignment horizontal="left"/>
      <protection locked="0"/>
    </xf>
    <xf numFmtId="0" fontId="4"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0" fillId="5" borderId="2" xfId="0" applyFill="1" applyBorder="1" applyProtection="1">
      <protection locked="0"/>
    </xf>
    <xf numFmtId="0" fontId="0" fillId="6" borderId="2" xfId="1" applyFont="1" applyFill="1" applyBorder="1" applyProtection="1">
      <protection locked="0"/>
    </xf>
    <xf numFmtId="0" fontId="69" fillId="3" borderId="20" xfId="0" applyFont="1" applyFill="1" applyBorder="1" applyAlignment="1" applyProtection="1">
      <alignment horizontal="left" vertical="center" wrapText="1"/>
      <protection locked="0"/>
    </xf>
    <xf numFmtId="0" fontId="69" fillId="3" borderId="0" xfId="0" applyFont="1" applyFill="1" applyAlignment="1" applyProtection="1">
      <alignment horizontal="center" vertical="center" wrapText="1"/>
      <protection locked="0"/>
    </xf>
    <xf numFmtId="0" fontId="69" fillId="3" borderId="0" xfId="0" applyFont="1" applyFill="1" applyAlignment="1" applyProtection="1">
      <alignment horizontal="left" vertical="center" wrapText="1"/>
      <protection locked="0"/>
    </xf>
    <xf numFmtId="0" fontId="69" fillId="3" borderId="22" xfId="0" applyFont="1" applyFill="1" applyBorder="1" applyAlignment="1" applyProtection="1">
      <alignment horizontal="left" vertical="center" wrapText="1"/>
      <protection locked="0"/>
    </xf>
    <xf numFmtId="0" fontId="68" fillId="3" borderId="0" xfId="0" applyFont="1" applyFill="1" applyAlignment="1" applyProtection="1">
      <alignment horizontal="left" vertical="center" indent="1"/>
      <protection locked="0"/>
    </xf>
    <xf numFmtId="0" fontId="69" fillId="3" borderId="55" xfId="0" applyFont="1" applyFill="1" applyBorder="1" applyAlignment="1" applyProtection="1">
      <alignment horizontal="center" vertical="center" wrapText="1"/>
      <protection locked="0"/>
    </xf>
    <xf numFmtId="0" fontId="0" fillId="3" borderId="0" xfId="0" applyFill="1" applyAlignment="1" applyProtection="1">
      <alignment horizontal="left" indent="1"/>
      <protection locked="0"/>
    </xf>
    <xf numFmtId="0" fontId="10" fillId="3" borderId="0" xfId="0" applyFont="1" applyFill="1" applyAlignment="1" applyProtection="1">
      <alignment horizontal="left" vertical="center"/>
      <protection locked="0"/>
    </xf>
    <xf numFmtId="1" fontId="29" fillId="6" borderId="23" xfId="0" applyNumberFormat="1" applyFont="1" applyFill="1" applyBorder="1" applyAlignment="1" applyProtection="1">
      <alignment horizontal="right" vertical="center"/>
      <protection locked="0"/>
    </xf>
    <xf numFmtId="1" fontId="29" fillId="6" borderId="24" xfId="0" applyNumberFormat="1" applyFont="1" applyFill="1" applyBorder="1" applyAlignment="1" applyProtection="1">
      <alignment horizontal="right" vertical="center"/>
      <protection locked="0"/>
    </xf>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horizontal="center" vertical="center"/>
    </xf>
    <xf numFmtId="0" fontId="4" fillId="0" borderId="0" xfId="0" applyFont="1" applyFill="1" applyAlignment="1">
      <alignment horizontal="center" vertical="center" wrapText="1"/>
    </xf>
    <xf numFmtId="0" fontId="10" fillId="3" borderId="65" xfId="0" applyFont="1" applyFill="1" applyBorder="1" applyAlignment="1">
      <alignment horizontal="left" vertical="center" wrapText="1" indent="3"/>
    </xf>
    <xf numFmtId="0" fontId="10" fillId="3" borderId="0" xfId="0" applyFont="1" applyFill="1" applyAlignment="1">
      <alignment horizontal="left" vertical="center" wrapText="1" indent="3"/>
    </xf>
    <xf numFmtId="0" fontId="4" fillId="0" borderId="0" xfId="0" applyFont="1" applyAlignment="1">
      <alignment horizontal="center" vertical="center"/>
    </xf>
    <xf numFmtId="0" fontId="0" fillId="0" borderId="0" xfId="0"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10" fillId="2" borderId="17" xfId="0" applyFont="1" applyFill="1" applyBorder="1" applyAlignment="1">
      <alignment horizontal="left" indent="2"/>
    </xf>
    <xf numFmtId="0" fontId="0" fillId="3" borderId="10" xfId="0" applyFill="1" applyBorder="1" applyAlignment="1">
      <alignment horizontal="right" vertical="center"/>
    </xf>
    <xf numFmtId="0" fontId="0" fillId="3" borderId="0" xfId="0" applyFill="1" applyAlignment="1">
      <alignment horizontal="right" vertical="center"/>
    </xf>
    <xf numFmtId="0" fontId="0" fillId="0" borderId="0" xfId="0" applyAlignment="1">
      <alignment horizontal="center" vertical="center"/>
    </xf>
    <xf numFmtId="0" fontId="10" fillId="3" borderId="0" xfId="0" applyFont="1" applyFill="1" applyAlignment="1">
      <alignment horizontal="center"/>
    </xf>
    <xf numFmtId="0" fontId="4" fillId="3" borderId="0" xfId="0" applyFont="1" applyFill="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4" fillId="3" borderId="10" xfId="0" applyFont="1" applyFill="1" applyBorder="1" applyAlignment="1">
      <alignment horizontal="right"/>
    </xf>
    <xf numFmtId="0" fontId="10" fillId="3" borderId="0" xfId="0" applyFont="1" applyFill="1" applyAlignment="1">
      <alignment horizontal="left" vertical="top" wrapText="1"/>
    </xf>
    <xf numFmtId="0" fontId="4" fillId="3" borderId="0" xfId="0" applyFont="1" applyFill="1" applyAlignment="1">
      <alignment horizontal="left" vertical="center" indent="5"/>
    </xf>
    <xf numFmtId="0" fontId="4" fillId="3" borderId="0" xfId="0" applyFont="1" applyFill="1" applyAlignment="1">
      <alignment horizontal="center" vertical="center"/>
    </xf>
    <xf numFmtId="0" fontId="40" fillId="4" borderId="2" xfId="1" applyFont="1" applyFill="1" applyBorder="1" applyAlignment="1">
      <alignment horizontal="center" wrapText="1"/>
    </xf>
    <xf numFmtId="176" fontId="4" fillId="5" borderId="2" xfId="1" applyNumberFormat="1" applyFont="1" applyFill="1" applyBorder="1" applyAlignment="1">
      <alignment horizontal="center" vertical="center"/>
    </xf>
    <xf numFmtId="176" fontId="4" fillId="5" borderId="2" xfId="1" applyNumberFormat="1" applyFont="1" applyFill="1" applyBorder="1" applyAlignment="1">
      <alignment horizontal="left" vertical="center" wrapText="1"/>
    </xf>
    <xf numFmtId="0" fontId="4" fillId="6" borderId="2" xfId="0" applyFont="1" applyFill="1" applyBorder="1" applyAlignment="1">
      <alignment horizontal="left" vertical="center"/>
    </xf>
    <xf numFmtId="0" fontId="0" fillId="0" borderId="0" xfId="0" applyFill="1" applyAlignment="1">
      <alignment vertical="center"/>
    </xf>
    <xf numFmtId="0" fontId="4" fillId="0" borderId="0" xfId="0" applyFont="1" applyFill="1" applyAlignment="1">
      <alignment horizontal="center" vertical="center"/>
    </xf>
    <xf numFmtId="0" fontId="4" fillId="0" borderId="0" xfId="0" applyFont="1" applyFill="1"/>
    <xf numFmtId="0" fontId="4" fillId="0" borderId="0" xfId="0" applyFont="1" applyFill="1" applyBorder="1" applyAlignment="1">
      <alignment horizontal="center" vertical="center"/>
    </xf>
    <xf numFmtId="0" fontId="4" fillId="0" borderId="0" xfId="0" applyFont="1" applyFill="1" applyBorder="1"/>
    <xf numFmtId="0" fontId="0" fillId="0" borderId="0" xfId="0" applyFill="1" applyBorder="1"/>
    <xf numFmtId="0" fontId="0" fillId="0" borderId="0" xfId="0" applyFill="1" applyBorder="1" applyAlignment="1">
      <alignment vertical="center"/>
    </xf>
    <xf numFmtId="0" fontId="32" fillId="0" borderId="0" xfId="0" applyFont="1" applyFill="1" applyBorder="1"/>
    <xf numFmtId="0" fontId="4" fillId="0" borderId="0" xfId="0" applyFont="1" applyFill="1" applyBorder="1" applyAlignment="1">
      <alignment vertical="center"/>
    </xf>
    <xf numFmtId="0" fontId="4" fillId="3" borderId="13" xfId="0" applyFont="1" applyFill="1" applyBorder="1" applyAlignment="1">
      <alignment horizontal="center" vertical="center"/>
    </xf>
    <xf numFmtId="0" fontId="4" fillId="3" borderId="0" xfId="0" applyFont="1" applyFill="1" applyAlignment="1">
      <alignment horizontal="right" vertical="center" indent="5"/>
    </xf>
    <xf numFmtId="0" fontId="4" fillId="3" borderId="0" xfId="0" applyFont="1" applyFill="1" applyBorder="1" applyAlignment="1">
      <alignment vertical="center"/>
    </xf>
    <xf numFmtId="0" fontId="4" fillId="3" borderId="0" xfId="0" applyFont="1" applyFill="1" applyBorder="1" applyAlignment="1">
      <alignment horizontal="right" vertical="center" indent="5"/>
    </xf>
    <xf numFmtId="0" fontId="0" fillId="3" borderId="0" xfId="0" applyFill="1" applyBorder="1" applyAlignment="1">
      <alignment vertical="center"/>
    </xf>
    <xf numFmtId="0" fontId="4"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0" fillId="3" borderId="0" xfId="0" applyFill="1" applyAlignment="1">
      <alignment horizontal="right" vertical="center"/>
    </xf>
    <xf numFmtId="0" fontId="4" fillId="3" borderId="0" xfId="0" applyFont="1" applyFill="1" applyAlignment="1">
      <alignment horizontal="center" vertical="center"/>
    </xf>
    <xf numFmtId="0" fontId="4" fillId="3" borderId="10" xfId="0" applyFont="1" applyFill="1" applyBorder="1" applyAlignment="1">
      <alignment horizontal="right"/>
    </xf>
    <xf numFmtId="0" fontId="0" fillId="3" borderId="10" xfId="0" applyFill="1" applyBorder="1" applyAlignment="1">
      <alignment horizontal="right" vertical="center"/>
    </xf>
    <xf numFmtId="0" fontId="10" fillId="3" borderId="0" xfId="0" applyFont="1" applyFill="1" applyAlignment="1">
      <alignment horizontal="center"/>
    </xf>
    <xf numFmtId="0" fontId="4" fillId="17" borderId="0" xfId="0" applyFont="1" applyFill="1"/>
    <xf numFmtId="0" fontId="10" fillId="3" borderId="0" xfId="0" applyFont="1" applyFill="1" applyAlignment="1">
      <alignment horizontal="left" vertical="top" wrapText="1"/>
    </xf>
    <xf numFmtId="0" fontId="14" fillId="2" borderId="15" xfId="0" applyFont="1" applyFill="1" applyBorder="1" applyAlignment="1">
      <alignment horizontal="left" indent="2"/>
    </xf>
    <xf numFmtId="0" fontId="14" fillId="2" borderId="16" xfId="0" applyFont="1" applyFill="1" applyBorder="1" applyAlignment="1">
      <alignment horizontal="left" indent="2"/>
    </xf>
    <xf numFmtId="0" fontId="14" fillId="2" borderId="17" xfId="0" applyFont="1" applyFill="1" applyBorder="1" applyAlignment="1">
      <alignment horizontal="left" indent="2"/>
    </xf>
    <xf numFmtId="0" fontId="69" fillId="0" borderId="0" xfId="0" applyFont="1" applyAlignment="1">
      <alignment horizontal="left" vertical="top" wrapText="1"/>
    </xf>
    <xf numFmtId="0" fontId="4" fillId="6" borderId="0" xfId="0" applyFont="1" applyFill="1" applyAlignment="1">
      <alignment horizontal="left" vertical="top" wrapText="1"/>
    </xf>
    <xf numFmtId="0" fontId="39" fillId="3" borderId="0" xfId="0" applyFont="1" applyFill="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68" fillId="3" borderId="10" xfId="0" applyFont="1" applyFill="1" applyBorder="1" applyAlignment="1">
      <alignment horizontal="left" vertical="center" wrapText="1" indent="2"/>
    </xf>
    <xf numFmtId="0" fontId="68" fillId="3" borderId="0" xfId="0" applyFont="1" applyFill="1" applyAlignment="1">
      <alignment horizontal="left" vertical="center" wrapText="1" indent="2"/>
    </xf>
    <xf numFmtId="0" fontId="0" fillId="10" borderId="0" xfId="0" applyFill="1" applyAlignment="1">
      <alignment horizontal="center"/>
    </xf>
    <xf numFmtId="0" fontId="10" fillId="3" borderId="10" xfId="0" applyFont="1" applyFill="1" applyBorder="1" applyAlignment="1">
      <alignment horizontal="left" vertical="center" wrapText="1" indent="2"/>
    </xf>
    <xf numFmtId="0" fontId="10" fillId="3" borderId="0" xfId="0" applyFont="1" applyFill="1" applyAlignment="1">
      <alignment horizontal="left" vertical="center" wrapText="1" indent="2"/>
    </xf>
    <xf numFmtId="0" fontId="43" fillId="4" borderId="10" xfId="0" applyFont="1" applyFill="1" applyBorder="1" applyAlignment="1">
      <alignment horizontal="center" vertical="center"/>
    </xf>
    <xf numFmtId="0" fontId="43" fillId="4" borderId="0" xfId="0" applyFont="1" applyFill="1" applyAlignment="1">
      <alignment horizontal="center" vertical="center"/>
    </xf>
    <xf numFmtId="0" fontId="43" fillId="4" borderId="7" xfId="0" applyFont="1" applyFill="1" applyBorder="1" applyAlignment="1">
      <alignment horizontal="center" vertical="center"/>
    </xf>
    <xf numFmtId="0" fontId="68" fillId="3" borderId="10" xfId="0" applyFont="1" applyFill="1" applyBorder="1" applyAlignment="1">
      <alignment horizontal="left" vertical="center" wrapText="1" indent="1"/>
    </xf>
    <xf numFmtId="0" fontId="68" fillId="3" borderId="0" xfId="0" applyFont="1" applyFill="1" applyAlignment="1">
      <alignment horizontal="left" vertical="center" wrapText="1" indent="1"/>
    </xf>
    <xf numFmtId="0" fontId="46" fillId="3" borderId="10" xfId="0" applyFont="1" applyFill="1" applyBorder="1" applyAlignment="1">
      <alignment horizontal="center" vertical="center"/>
    </xf>
    <xf numFmtId="0" fontId="46" fillId="3" borderId="0" xfId="0" applyFont="1" applyFill="1" applyAlignment="1">
      <alignment horizontal="center" vertical="center"/>
    </xf>
    <xf numFmtId="0" fontId="46" fillId="3" borderId="7" xfId="0" applyFont="1" applyFill="1" applyBorder="1" applyAlignment="1">
      <alignment horizontal="center" vertical="center"/>
    </xf>
    <xf numFmtId="0" fontId="10" fillId="3" borderId="10" xfId="0" applyFont="1" applyFill="1" applyBorder="1" applyAlignment="1">
      <alignment horizontal="left" vertical="center" wrapText="1" indent="1"/>
    </xf>
    <xf numFmtId="0" fontId="10" fillId="3" borderId="0" xfId="0" applyFont="1" applyFill="1" applyAlignment="1">
      <alignment horizontal="left" vertical="center" wrapText="1" indent="1"/>
    </xf>
    <xf numFmtId="0" fontId="10" fillId="3" borderId="10" xfId="0" applyFont="1" applyFill="1" applyBorder="1" applyAlignment="1">
      <alignment horizontal="left" vertical="top" wrapText="1" indent="1"/>
    </xf>
    <xf numFmtId="0" fontId="10" fillId="3" borderId="0" xfId="0" applyFont="1" applyFill="1" applyAlignment="1">
      <alignment horizontal="left" vertical="top" wrapText="1" indent="1"/>
    </xf>
    <xf numFmtId="0" fontId="69" fillId="3" borderId="10" xfId="0" applyFont="1" applyFill="1" applyBorder="1" applyAlignment="1">
      <alignment horizontal="left" vertical="center" wrapText="1" indent="5"/>
    </xf>
    <xf numFmtId="0" fontId="69" fillId="3" borderId="0" xfId="0" applyFont="1" applyFill="1" applyAlignment="1">
      <alignment horizontal="left" vertical="center" wrapText="1" indent="5"/>
    </xf>
    <xf numFmtId="0" fontId="4" fillId="11" borderId="0" xfId="0" applyFont="1" applyFill="1" applyAlignment="1">
      <alignment horizontal="center" vertical="center"/>
    </xf>
    <xf numFmtId="164" fontId="69" fillId="3" borderId="10" xfId="0" applyNumberFormat="1" applyFont="1" applyFill="1" applyBorder="1" applyAlignment="1">
      <alignment horizontal="left" vertical="center" wrapText="1" indent="3"/>
    </xf>
    <xf numFmtId="164" fontId="69" fillId="3" borderId="0" xfId="0" applyNumberFormat="1" applyFont="1" applyFill="1" applyAlignment="1">
      <alignment horizontal="left" vertical="center" wrapText="1" indent="3"/>
    </xf>
    <xf numFmtId="0" fontId="7" fillId="4" borderId="9"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0" xfId="0" applyFont="1" applyFill="1" applyAlignment="1">
      <alignment horizontal="center" vertical="center"/>
    </xf>
    <xf numFmtId="0" fontId="32" fillId="3" borderId="7" xfId="0" applyFont="1" applyFill="1" applyBorder="1" applyAlignment="1">
      <alignment horizontal="center" vertical="center"/>
    </xf>
    <xf numFmtId="0" fontId="75" fillId="3" borderId="10" xfId="0" applyFont="1" applyFill="1" applyBorder="1" applyAlignment="1">
      <alignment horizontal="left" vertical="center" wrapText="1" indent="1"/>
    </xf>
    <xf numFmtId="0" fontId="75" fillId="3" borderId="0" xfId="0" applyFont="1" applyFill="1" applyAlignment="1">
      <alignment horizontal="left" vertical="center" wrapText="1" indent="1"/>
    </xf>
    <xf numFmtId="0" fontId="4" fillId="0" borderId="0" xfId="0" applyFont="1" applyAlignment="1">
      <alignment horizontal="center" vertical="center" wrapText="1"/>
    </xf>
    <xf numFmtId="0" fontId="0" fillId="0" borderId="22" xfId="0" applyBorder="1" applyAlignment="1">
      <alignment horizontal="center" vertical="center" wrapText="1"/>
    </xf>
    <xf numFmtId="0" fontId="4" fillId="0" borderId="0" xfId="0" applyFont="1" applyAlignment="1">
      <alignment horizontal="center" vertical="center"/>
    </xf>
    <xf numFmtId="0" fontId="0" fillId="0" borderId="22" xfId="0" applyBorder="1" applyAlignment="1">
      <alignment horizontal="center" vertical="center"/>
    </xf>
    <xf numFmtId="0" fontId="4" fillId="0" borderId="22" xfId="0" applyFont="1" applyBorder="1" applyAlignment="1">
      <alignment horizontal="center" vertical="center" wrapText="1"/>
    </xf>
    <xf numFmtId="0" fontId="0" fillId="0" borderId="20" xfId="0" applyBorder="1" applyAlignment="1">
      <alignment horizontal="center" vertical="center"/>
    </xf>
    <xf numFmtId="0" fontId="47" fillId="3" borderId="10" xfId="0" applyFont="1" applyFill="1" applyBorder="1" applyAlignment="1">
      <alignment horizontal="left" vertical="top" wrapText="1" indent="3"/>
    </xf>
    <xf numFmtId="0" fontId="47" fillId="3" borderId="0" xfId="0" applyFont="1" applyFill="1" applyAlignment="1">
      <alignment horizontal="left" vertical="top" wrapText="1" indent="3"/>
    </xf>
    <xf numFmtId="0" fontId="75" fillId="3" borderId="10" xfId="0" applyFont="1" applyFill="1" applyBorder="1" applyAlignment="1">
      <alignment horizontal="left" vertical="center" wrapText="1" indent="5"/>
    </xf>
    <xf numFmtId="0" fontId="75" fillId="3" borderId="0" xfId="0" applyFont="1" applyFill="1" applyAlignment="1">
      <alignment horizontal="left" vertical="center" wrapText="1" indent="5"/>
    </xf>
    <xf numFmtId="0" fontId="3" fillId="0" borderId="0" xfId="8" applyAlignment="1">
      <alignment horizontal="center" vertical="center" wrapText="1"/>
    </xf>
    <xf numFmtId="0" fontId="4" fillId="0" borderId="0" xfId="0" applyFont="1" applyAlignment="1">
      <alignment horizontal="center" wrapText="1"/>
    </xf>
    <xf numFmtId="0" fontId="75" fillId="3" borderId="10" xfId="0" applyFont="1" applyFill="1" applyBorder="1" applyAlignment="1">
      <alignment horizontal="left" vertical="top" wrapText="1" indent="3"/>
    </xf>
    <xf numFmtId="0" fontId="75" fillId="3" borderId="0" xfId="0" applyFont="1" applyFill="1" applyAlignment="1">
      <alignment horizontal="left" vertical="top" wrapText="1" indent="3"/>
    </xf>
    <xf numFmtId="0" fontId="4" fillId="3" borderId="10" xfId="0" applyFont="1" applyFill="1" applyBorder="1" applyAlignment="1">
      <alignment horizontal="left" vertical="top" wrapText="1" indent="4"/>
    </xf>
    <xf numFmtId="0" fontId="4" fillId="3" borderId="0" xfId="0" applyFont="1" applyFill="1" applyAlignment="1">
      <alignment horizontal="left" vertical="top" wrapText="1" indent="4"/>
    </xf>
    <xf numFmtId="0" fontId="9" fillId="3" borderId="10" xfId="0" applyFont="1" applyFill="1" applyBorder="1" applyAlignment="1">
      <alignment horizontal="left" vertical="center" wrapText="1" indent="3"/>
    </xf>
    <xf numFmtId="0" fontId="9" fillId="3" borderId="0" xfId="0" applyFont="1" applyFill="1" applyAlignment="1">
      <alignment horizontal="left" vertical="center" wrapText="1" indent="3"/>
    </xf>
    <xf numFmtId="0" fontId="14" fillId="2" borderId="15" xfId="0" applyFont="1" applyFill="1" applyBorder="1" applyAlignment="1">
      <alignment horizontal="left" vertical="center" wrapText="1"/>
    </xf>
    <xf numFmtId="0" fontId="0" fillId="0" borderId="16" xfId="0" applyBorder="1" applyAlignment="1"/>
    <xf numFmtId="0" fontId="14" fillId="3" borderId="65" xfId="0" applyFont="1" applyFill="1" applyBorder="1" applyAlignment="1">
      <alignment horizontal="left" vertical="center" wrapText="1" indent="1"/>
    </xf>
    <xf numFmtId="0" fontId="14" fillId="3" borderId="0" xfId="0" applyFont="1" applyFill="1" applyAlignment="1">
      <alignment horizontal="left" vertical="center" wrapText="1" indent="1"/>
    </xf>
    <xf numFmtId="0" fontId="14" fillId="2" borderId="61" xfId="0" applyFont="1" applyFill="1" applyBorder="1" applyAlignment="1">
      <alignment horizontal="left" indent="1"/>
    </xf>
    <xf numFmtId="0" fontId="14" fillId="2" borderId="16" xfId="0" applyFont="1" applyFill="1" applyBorder="1" applyAlignment="1">
      <alignment horizontal="left" indent="1"/>
    </xf>
    <xf numFmtId="0" fontId="14" fillId="2" borderId="62" xfId="0" applyFont="1" applyFill="1" applyBorder="1" applyAlignment="1">
      <alignment horizontal="left" indent="1"/>
    </xf>
    <xf numFmtId="0" fontId="35" fillId="3" borderId="0" xfId="0" applyFont="1" applyFill="1" applyAlignment="1">
      <alignment horizontal="left" vertical="top" wrapText="1"/>
    </xf>
    <xf numFmtId="49" fontId="4" fillId="5" borderId="4" xfId="0" applyNumberFormat="1" applyFont="1" applyFill="1" applyBorder="1" applyAlignment="1" applyProtection="1">
      <alignment horizontal="left" vertical="center" wrapText="1"/>
      <protection locked="0"/>
    </xf>
    <xf numFmtId="49" fontId="4" fillId="5" borderId="12" xfId="0" applyNumberFormat="1" applyFont="1" applyFill="1" applyBorder="1" applyAlignment="1" applyProtection="1">
      <alignment horizontal="left" vertical="center" wrapText="1"/>
      <protection locked="0"/>
    </xf>
    <xf numFmtId="49" fontId="4" fillId="5" borderId="1" xfId="0" applyNumberFormat="1" applyFont="1" applyFill="1" applyBorder="1" applyAlignment="1" applyProtection="1">
      <alignment horizontal="left" vertical="center" wrapText="1"/>
      <protection locked="0"/>
    </xf>
    <xf numFmtId="0" fontId="10" fillId="3" borderId="65" xfId="0" applyFont="1" applyFill="1" applyBorder="1" applyAlignment="1">
      <alignment horizontal="left" vertical="top" wrapText="1" indent="1"/>
    </xf>
    <xf numFmtId="0" fontId="10" fillId="3" borderId="19" xfId="0" applyFont="1" applyFill="1" applyBorder="1" applyAlignment="1">
      <alignment horizontal="left" vertical="top" wrapText="1" indent="1"/>
    </xf>
    <xf numFmtId="49" fontId="4" fillId="6" borderId="4" xfId="0" applyNumberFormat="1" applyFont="1" applyFill="1" applyBorder="1" applyAlignment="1" applyProtection="1">
      <alignment horizontal="left" vertical="top" wrapText="1"/>
      <protection locked="0"/>
    </xf>
    <xf numFmtId="49" fontId="4" fillId="6" borderId="12" xfId="0" applyNumberFormat="1" applyFont="1" applyFill="1" applyBorder="1" applyAlignment="1" applyProtection="1">
      <alignment horizontal="left" vertical="top" wrapText="1"/>
      <protection locked="0"/>
    </xf>
    <xf numFmtId="49" fontId="4" fillId="6" borderId="1" xfId="0" applyNumberFormat="1" applyFont="1" applyFill="1" applyBorder="1" applyAlignment="1" applyProtection="1">
      <alignment horizontal="left" vertical="top" wrapText="1"/>
      <protection locked="0"/>
    </xf>
    <xf numFmtId="0" fontId="14" fillId="2" borderId="61" xfId="0" applyFont="1" applyFill="1" applyBorder="1" applyAlignment="1">
      <alignment horizontal="left" vertical="center" indent="1"/>
    </xf>
    <xf numFmtId="0" fontId="14" fillId="2" borderId="16" xfId="0" applyFont="1" applyFill="1" applyBorder="1" applyAlignment="1">
      <alignment horizontal="left" vertical="center" indent="1"/>
    </xf>
    <xf numFmtId="0" fontId="14" fillId="2" borderId="62" xfId="0" applyFont="1" applyFill="1" applyBorder="1" applyAlignment="1">
      <alignment horizontal="left" vertical="center" indent="1"/>
    </xf>
    <xf numFmtId="0" fontId="4" fillId="6" borderId="4" xfId="0" applyFont="1" applyFill="1" applyBorder="1" applyAlignment="1" applyProtection="1">
      <alignment horizontal="left" vertical="center"/>
      <protection locked="0"/>
    </xf>
    <xf numFmtId="0" fontId="4" fillId="6" borderId="12" xfId="0" applyFont="1" applyFill="1" applyBorder="1" applyAlignment="1" applyProtection="1">
      <alignment horizontal="left" vertical="center"/>
      <protection locked="0"/>
    </xf>
    <xf numFmtId="0" fontId="4" fillId="6" borderId="1" xfId="0" applyFont="1" applyFill="1" applyBorder="1" applyAlignment="1" applyProtection="1">
      <alignment horizontal="left" vertical="center"/>
      <protection locked="0"/>
    </xf>
    <xf numFmtId="0" fontId="10" fillId="3" borderId="65" xfId="0" applyFont="1" applyFill="1" applyBorder="1" applyAlignment="1">
      <alignment horizontal="left" vertical="center" wrapText="1" indent="1"/>
    </xf>
    <xf numFmtId="0" fontId="10" fillId="3" borderId="19" xfId="0" applyFont="1" applyFill="1" applyBorder="1" applyAlignment="1">
      <alignment horizontal="left" vertical="center" wrapText="1" indent="1"/>
    </xf>
    <xf numFmtId="0" fontId="4" fillId="3" borderId="65" xfId="0" applyFont="1" applyFill="1" applyBorder="1" applyAlignment="1">
      <alignment horizontal="left" vertical="top" wrapText="1" indent="3"/>
    </xf>
    <xf numFmtId="0" fontId="4" fillId="3" borderId="0" xfId="0" applyFont="1" applyFill="1" applyAlignment="1">
      <alignment horizontal="left" vertical="top" wrapText="1" indent="3"/>
    </xf>
    <xf numFmtId="0" fontId="4" fillId="3" borderId="19" xfId="0" applyFont="1" applyFill="1" applyBorder="1" applyAlignment="1">
      <alignment horizontal="left" vertical="top" wrapText="1" indent="3"/>
    </xf>
    <xf numFmtId="0" fontId="7" fillId="4" borderId="56" xfId="0" applyFont="1" applyFill="1" applyBorder="1" applyAlignment="1">
      <alignment horizontal="center" vertical="center"/>
    </xf>
    <xf numFmtId="0" fontId="7" fillId="4" borderId="57" xfId="0" applyFont="1" applyFill="1" applyBorder="1" applyAlignment="1">
      <alignment horizontal="center" vertical="center"/>
    </xf>
    <xf numFmtId="0" fontId="7" fillId="4" borderId="58" xfId="0" applyFont="1" applyFill="1" applyBorder="1" applyAlignment="1">
      <alignment horizontal="center" vertical="center"/>
    </xf>
    <xf numFmtId="0" fontId="4" fillId="5" borderId="2" xfId="0" applyFont="1" applyFill="1" applyBorder="1" applyAlignment="1" applyProtection="1">
      <alignment horizontal="center" vertical="center"/>
      <protection locked="0"/>
    </xf>
    <xf numFmtId="0" fontId="10" fillId="6" borderId="2" xfId="0" applyFont="1" applyFill="1" applyBorder="1" applyAlignment="1" applyProtection="1">
      <alignment horizontal="center" vertical="center"/>
      <protection locked="0"/>
    </xf>
    <xf numFmtId="0" fontId="4" fillId="6" borderId="2"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protection locked="0"/>
    </xf>
    <xf numFmtId="0" fontId="68" fillId="6" borderId="12" xfId="0"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protection locked="0"/>
    </xf>
    <xf numFmtId="0" fontId="0" fillId="6" borderId="4"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 fillId="3" borderId="0" xfId="0" applyFont="1" applyFill="1" applyAlignment="1">
      <alignment horizontal="left" vertical="top" wrapText="1"/>
    </xf>
    <xf numFmtId="49" fontId="38" fillId="5" borderId="4" xfId="0" applyNumberFormat="1" applyFont="1" applyFill="1" applyBorder="1" applyAlignment="1" applyProtection="1">
      <alignment horizontal="left" vertical="top" wrapText="1"/>
      <protection locked="0"/>
    </xf>
    <xf numFmtId="49" fontId="38" fillId="5" borderId="12" xfId="0" applyNumberFormat="1" applyFont="1" applyFill="1" applyBorder="1" applyAlignment="1" applyProtection="1">
      <alignment horizontal="left" vertical="top" wrapText="1"/>
      <protection locked="0"/>
    </xf>
    <xf numFmtId="49" fontId="38" fillId="5" borderId="1" xfId="0" applyNumberFormat="1" applyFont="1" applyFill="1" applyBorder="1" applyAlignment="1" applyProtection="1">
      <alignment horizontal="left" vertical="top" wrapText="1"/>
      <protection locked="0"/>
    </xf>
    <xf numFmtId="0" fontId="69" fillId="5" borderId="4" xfId="0" applyFont="1" applyFill="1" applyBorder="1" applyAlignment="1" applyProtection="1">
      <alignment horizontal="center"/>
      <protection locked="0"/>
    </xf>
    <xf numFmtId="0" fontId="69" fillId="5" borderId="12" xfId="0" applyFont="1" applyFill="1" applyBorder="1" applyAlignment="1" applyProtection="1">
      <alignment horizontal="center"/>
      <protection locked="0"/>
    </xf>
    <xf numFmtId="0" fontId="69" fillId="5" borderId="1" xfId="0" applyFont="1" applyFill="1" applyBorder="1" applyAlignment="1" applyProtection="1">
      <alignment horizontal="center"/>
      <protection locked="0"/>
    </xf>
    <xf numFmtId="0" fontId="10" fillId="3" borderId="65" xfId="0" applyFont="1" applyFill="1" applyBorder="1" applyAlignment="1">
      <alignment horizontal="left" wrapText="1" indent="1"/>
    </xf>
    <xf numFmtId="0" fontId="10" fillId="3" borderId="0" xfId="0" applyFont="1" applyFill="1" applyAlignment="1">
      <alignment horizontal="left" wrapText="1" indent="1"/>
    </xf>
    <xf numFmtId="0" fontId="10" fillId="3" borderId="65"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19" xfId="0" applyFont="1" applyFill="1" applyBorder="1" applyAlignment="1">
      <alignment horizontal="left" vertical="center" indent="1"/>
    </xf>
    <xf numFmtId="49" fontId="38" fillId="5" borderId="2" xfId="0" applyNumberFormat="1" applyFont="1" applyFill="1" applyBorder="1" applyAlignment="1" applyProtection="1">
      <alignment horizontal="left" vertical="top" wrapText="1"/>
      <protection locked="0"/>
    </xf>
    <xf numFmtId="0" fontId="4" fillId="11" borderId="0" xfId="0" applyFont="1" applyFill="1" applyAlignment="1">
      <alignment horizontal="center" vertical="center" wrapText="1"/>
    </xf>
    <xf numFmtId="0" fontId="4" fillId="11" borderId="22" xfId="0" applyFont="1" applyFill="1" applyBorder="1" applyAlignment="1">
      <alignment horizontal="center" vertical="center"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4" fillId="5" borderId="4" xfId="0" applyNumberFormat="1" applyFont="1" applyFill="1" applyBorder="1" applyAlignment="1" applyProtection="1">
      <alignment horizontal="left" vertical="top" wrapText="1"/>
      <protection locked="0"/>
    </xf>
    <xf numFmtId="49" fontId="4" fillId="5" borderId="12" xfId="0" applyNumberFormat="1" applyFont="1" applyFill="1" applyBorder="1" applyAlignment="1" applyProtection="1">
      <alignment horizontal="left" vertical="top" wrapText="1"/>
      <protection locked="0"/>
    </xf>
    <xf numFmtId="49" fontId="4" fillId="5" borderId="1" xfId="0" applyNumberFormat="1" applyFont="1" applyFill="1" applyBorder="1" applyAlignment="1" applyProtection="1">
      <alignment horizontal="left" vertical="top" wrapText="1"/>
      <protection locked="0"/>
    </xf>
    <xf numFmtId="49" fontId="4" fillId="0" borderId="4" xfId="0" applyNumberFormat="1" applyFont="1" applyBorder="1" applyAlignment="1" applyProtection="1">
      <alignment horizontal="left" vertical="center" wrapText="1"/>
      <protection locked="0"/>
    </xf>
    <xf numFmtId="49" fontId="4" fillId="0" borderId="12" xfId="0" applyNumberFormat="1" applyFont="1" applyBorder="1" applyAlignment="1" applyProtection="1">
      <alignment horizontal="left" vertical="center" wrapText="1"/>
      <protection locked="0"/>
    </xf>
    <xf numFmtId="49" fontId="4" fillId="0" borderId="1" xfId="0" applyNumberFormat="1" applyFont="1" applyBorder="1" applyAlignment="1" applyProtection="1">
      <alignment horizontal="left" vertical="center" wrapText="1"/>
      <protection locked="0"/>
    </xf>
    <xf numFmtId="0" fontId="43" fillId="4" borderId="59" xfId="0" applyFont="1" applyFill="1" applyBorder="1" applyAlignment="1">
      <alignment horizontal="center" vertical="center"/>
    </xf>
    <xf numFmtId="0" fontId="43" fillId="4" borderId="13" xfId="0" applyFont="1" applyFill="1" applyBorder="1" applyAlignment="1">
      <alignment horizontal="center" vertical="center"/>
    </xf>
    <xf numFmtId="0" fontId="43" fillId="4" borderId="60" xfId="0" applyFont="1" applyFill="1" applyBorder="1" applyAlignment="1">
      <alignment horizontal="center" vertical="center"/>
    </xf>
    <xf numFmtId="0" fontId="4" fillId="3" borderId="0" xfId="0" applyFont="1" applyFill="1" applyAlignment="1">
      <alignment horizontal="left" vertical="center" wrapText="1" indent="5"/>
    </xf>
    <xf numFmtId="0" fontId="10" fillId="3" borderId="65" xfId="0" applyFont="1" applyFill="1" applyBorder="1" applyAlignment="1">
      <alignment horizontal="left" vertical="center" wrapText="1" indent="3"/>
    </xf>
    <xf numFmtId="0" fontId="10" fillId="3" borderId="0" xfId="0" applyFont="1" applyFill="1" applyAlignment="1">
      <alignment horizontal="left" vertical="center" wrapText="1" indent="3"/>
    </xf>
    <xf numFmtId="0" fontId="4" fillId="10" borderId="0" xfId="0" applyFont="1" applyFill="1" applyAlignment="1">
      <alignment horizontal="center" vertical="center" wrapText="1"/>
    </xf>
    <xf numFmtId="0" fontId="4" fillId="10" borderId="22" xfId="0" applyFont="1" applyFill="1" applyBorder="1" applyAlignment="1">
      <alignment horizontal="center" vertical="center" wrapText="1"/>
    </xf>
    <xf numFmtId="0" fontId="3" fillId="11" borderId="0" xfId="8" applyFill="1" applyAlignment="1">
      <alignment horizontal="center" vertical="center" wrapText="1"/>
    </xf>
    <xf numFmtId="0" fontId="3" fillId="11" borderId="22" xfId="8" applyFill="1" applyBorder="1" applyAlignment="1">
      <alignment horizontal="center" vertical="center" wrapText="1"/>
    </xf>
    <xf numFmtId="0" fontId="4" fillId="11" borderId="0" xfId="0" applyFont="1" applyFill="1" applyAlignment="1">
      <alignment horizontal="center" wrapText="1"/>
    </xf>
    <xf numFmtId="0" fontId="56" fillId="3" borderId="65" xfId="0" applyFont="1" applyFill="1" applyBorder="1" applyAlignment="1">
      <alignment horizontal="left" indent="1"/>
    </xf>
    <xf numFmtId="0" fontId="56" fillId="3" borderId="0" xfId="0" applyFont="1" applyFill="1" applyAlignment="1">
      <alignment horizontal="left" indent="1"/>
    </xf>
    <xf numFmtId="0" fontId="56" fillId="3" borderId="66" xfId="0" applyFont="1" applyFill="1" applyBorder="1" applyAlignment="1">
      <alignment horizontal="left" indent="1"/>
    </xf>
    <xf numFmtId="49" fontId="81" fillId="3" borderId="0" xfId="0" applyNumberFormat="1" applyFont="1" applyFill="1" applyAlignment="1">
      <alignment horizontal="left"/>
    </xf>
    <xf numFmtId="0" fontId="56" fillId="3" borderId="65" xfId="0" applyFont="1" applyFill="1" applyBorder="1" applyAlignment="1">
      <alignment horizontal="left" indent="2"/>
    </xf>
    <xf numFmtId="0" fontId="56" fillId="3" borderId="0" xfId="0" applyFont="1" applyFill="1" applyAlignment="1">
      <alignment horizontal="left" indent="2"/>
    </xf>
    <xf numFmtId="0" fontId="56" fillId="3" borderId="66" xfId="0" applyFont="1" applyFill="1" applyBorder="1" applyAlignment="1">
      <alignment horizontal="left" indent="2"/>
    </xf>
    <xf numFmtId="0" fontId="4" fillId="5" borderId="4" xfId="0"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protection locked="0"/>
    </xf>
    <xf numFmtId="0" fontId="10" fillId="3" borderId="19" xfId="0" applyFont="1" applyFill="1" applyBorder="1" applyAlignment="1">
      <alignment horizontal="left" vertical="center" wrapText="1" indent="3"/>
    </xf>
    <xf numFmtId="49" fontId="78" fillId="3" borderId="0" xfId="0" applyNumberFormat="1" applyFont="1" applyFill="1" applyAlignment="1">
      <alignment horizontal="left" vertical="top" wrapText="1" indent="2"/>
    </xf>
    <xf numFmtId="0" fontId="9" fillId="3" borderId="0" xfId="0" applyFont="1" applyFill="1" applyAlignment="1">
      <alignment horizontal="left" vertical="top" wrapText="1" indent="1"/>
    </xf>
    <xf numFmtId="0" fontId="10" fillId="3" borderId="0" xfId="0" applyFont="1" applyFill="1" applyAlignment="1">
      <alignment horizontal="left" wrapText="1"/>
    </xf>
    <xf numFmtId="175" fontId="4" fillId="5" borderId="2" xfId="0" applyNumberFormat="1" applyFont="1" applyFill="1" applyBorder="1" applyAlignment="1" applyProtection="1">
      <alignment horizontal="center" vertical="center"/>
      <protection locked="0"/>
    </xf>
    <xf numFmtId="0" fontId="4" fillId="3" borderId="0" xfId="0" applyFont="1" applyFill="1" applyAlignment="1">
      <alignment horizontal="left" wrapText="1"/>
    </xf>
    <xf numFmtId="0" fontId="51" fillId="3" borderId="31" xfId="0" applyFont="1" applyFill="1" applyBorder="1" applyAlignment="1">
      <alignment horizontal="left" vertical="center" wrapText="1" indent="1"/>
    </xf>
    <xf numFmtId="0" fontId="51" fillId="3" borderId="0" xfId="0" applyFont="1" applyFill="1" applyAlignment="1">
      <alignment horizontal="left" vertical="center" wrapText="1" indent="1"/>
    </xf>
    <xf numFmtId="0" fontId="51" fillId="3" borderId="19" xfId="0" applyFont="1" applyFill="1" applyBorder="1" applyAlignment="1">
      <alignment horizontal="left" vertical="center" wrapText="1" indent="1"/>
    </xf>
    <xf numFmtId="0" fontId="4" fillId="6" borderId="2" xfId="0" applyFont="1" applyFill="1" applyBorder="1" applyAlignment="1" applyProtection="1">
      <alignment horizontal="left" vertical="top" wrapText="1"/>
      <protection locked="0"/>
    </xf>
    <xf numFmtId="0" fontId="4" fillId="3" borderId="31" xfId="0" applyFont="1" applyFill="1" applyBorder="1" applyAlignment="1">
      <alignment horizontal="left" vertical="center" wrapText="1" indent="5"/>
    </xf>
    <xf numFmtId="0" fontId="4" fillId="3" borderId="0" xfId="0" applyFont="1" applyFill="1" applyAlignment="1">
      <alignment horizontal="left" vertical="center" indent="5"/>
    </xf>
    <xf numFmtId="0" fontId="10" fillId="3" borderId="31" xfId="0" applyFont="1" applyFill="1" applyBorder="1" applyAlignment="1">
      <alignment horizontal="left" vertical="center" wrapText="1" indent="1"/>
    </xf>
    <xf numFmtId="0" fontId="4" fillId="6" borderId="2" xfId="0" applyFont="1" applyFill="1" applyBorder="1" applyAlignment="1" applyProtection="1">
      <alignment vertical="center"/>
      <protection locked="0"/>
    </xf>
    <xf numFmtId="0" fontId="4" fillId="3" borderId="0" xfId="0" applyFont="1" applyFill="1" applyAlignment="1">
      <alignment horizontal="left" wrapText="1" indent="4"/>
    </xf>
    <xf numFmtId="0" fontId="10" fillId="3" borderId="0" xfId="0" applyFont="1" applyFill="1" applyAlignment="1">
      <alignment horizontal="left" vertical="center" wrapText="1"/>
    </xf>
    <xf numFmtId="0" fontId="9" fillId="3" borderId="0" xfId="0" applyFont="1" applyFill="1" applyAlignment="1">
      <alignment horizontal="left" vertical="center" wrapText="1"/>
    </xf>
    <xf numFmtId="49" fontId="38" fillId="15" borderId="4" xfId="0" applyNumberFormat="1" applyFont="1" applyFill="1" applyBorder="1" applyAlignment="1" applyProtection="1">
      <alignment wrapText="1"/>
      <protection locked="0"/>
    </xf>
    <xf numFmtId="49" fontId="38" fillId="15" borderId="12" xfId="0" applyNumberFormat="1" applyFont="1" applyFill="1" applyBorder="1" applyAlignment="1" applyProtection="1">
      <alignment wrapText="1"/>
      <protection locked="0"/>
    </xf>
    <xf numFmtId="49" fontId="38" fillId="15" borderId="1" xfId="0" applyNumberFormat="1" applyFont="1" applyFill="1" applyBorder="1" applyAlignment="1" applyProtection="1">
      <alignment wrapText="1"/>
      <protection locked="0"/>
    </xf>
    <xf numFmtId="0" fontId="10" fillId="3" borderId="31" xfId="0" applyFont="1" applyFill="1" applyBorder="1" applyAlignment="1">
      <alignment horizontal="left" vertical="center" indent="1"/>
    </xf>
    <xf numFmtId="0" fontId="4" fillId="3" borderId="31" xfId="0" applyFont="1" applyFill="1" applyBorder="1" applyAlignment="1">
      <alignment horizontal="left" vertical="center" wrapText="1" indent="3"/>
    </xf>
    <xf numFmtId="0" fontId="4" fillId="3" borderId="0" xfId="0" applyFont="1" applyFill="1" applyAlignment="1">
      <alignment horizontal="left" vertical="center" indent="3"/>
    </xf>
    <xf numFmtId="0" fontId="4" fillId="15" borderId="4" xfId="0" applyFont="1" applyFill="1" applyBorder="1" applyAlignment="1" applyProtection="1">
      <alignment vertical="center"/>
      <protection locked="0"/>
    </xf>
    <xf numFmtId="0" fontId="4" fillId="15" borderId="12" xfId="0" applyFont="1" applyFill="1" applyBorder="1" applyAlignment="1" applyProtection="1">
      <alignment vertical="center"/>
      <protection locked="0"/>
    </xf>
    <xf numFmtId="0" fontId="4" fillId="15" borderId="1" xfId="0" applyFont="1" applyFill="1" applyBorder="1" applyAlignment="1" applyProtection="1">
      <alignment vertical="center"/>
      <protection locked="0"/>
    </xf>
    <xf numFmtId="1" fontId="4" fillId="15" borderId="2" xfId="0" applyNumberFormat="1" applyFont="1" applyFill="1" applyBorder="1" applyAlignment="1" applyProtection="1">
      <alignment horizontal="left" vertical="center"/>
      <protection locked="0"/>
    </xf>
    <xf numFmtId="0" fontId="0" fillId="15" borderId="2" xfId="0" applyFill="1" applyBorder="1" applyAlignment="1" applyProtection="1">
      <alignment horizontal="left"/>
      <protection locked="0"/>
    </xf>
    <xf numFmtId="0" fontId="10" fillId="3" borderId="0" xfId="0" applyFont="1" applyFill="1" applyAlignment="1">
      <alignment horizontal="left" vertical="center"/>
    </xf>
    <xf numFmtId="0" fontId="14" fillId="2" borderId="15" xfId="0" applyFont="1" applyFill="1" applyBorder="1" applyAlignment="1">
      <alignment horizontal="left" indent="1"/>
    </xf>
    <xf numFmtId="0" fontId="14" fillId="2" borderId="17" xfId="0" applyFont="1" applyFill="1" applyBorder="1" applyAlignment="1">
      <alignment horizontal="left" indent="1"/>
    </xf>
    <xf numFmtId="0" fontId="35" fillId="3" borderId="0" xfId="0" applyFont="1" applyFill="1" applyAlignment="1">
      <alignment horizontal="left" vertical="center" wrapText="1" indent="3"/>
    </xf>
    <xf numFmtId="0" fontId="43" fillId="4" borderId="47" xfId="0" applyFont="1" applyFill="1" applyBorder="1" applyAlignment="1">
      <alignment horizontal="center" vertical="center"/>
    </xf>
    <xf numFmtId="0" fontId="43" fillId="4" borderId="45" xfId="0" applyFont="1" applyFill="1" applyBorder="1" applyAlignment="1">
      <alignment horizontal="center" vertical="center"/>
    </xf>
    <xf numFmtId="0" fontId="7" fillId="4" borderId="38"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31" xfId="0" applyFont="1" applyFill="1" applyBorder="1" applyAlignment="1">
      <alignment horizontal="center" vertical="center"/>
    </xf>
    <xf numFmtId="0" fontId="7" fillId="4" borderId="0" xfId="0" applyFont="1" applyFill="1" applyAlignment="1">
      <alignment horizontal="center" vertical="center"/>
    </xf>
    <xf numFmtId="0" fontId="7" fillId="4" borderId="19" xfId="0" applyFont="1" applyFill="1" applyBorder="1" applyAlignment="1">
      <alignment horizontal="center" vertical="center"/>
    </xf>
    <xf numFmtId="0" fontId="4" fillId="3" borderId="31" xfId="0" applyFont="1" applyFill="1" applyBorder="1" applyAlignment="1">
      <alignment horizontal="left" vertical="center" indent="5"/>
    </xf>
    <xf numFmtId="0" fontId="4" fillId="3" borderId="19" xfId="0" applyFont="1" applyFill="1" applyBorder="1" applyAlignment="1">
      <alignment horizontal="left" vertical="center" indent="5"/>
    </xf>
    <xf numFmtId="0" fontId="14" fillId="2" borderId="48" xfId="0" applyFont="1" applyFill="1" applyBorder="1" applyAlignment="1">
      <alignment horizontal="left" indent="1"/>
    </xf>
    <xf numFmtId="0" fontId="14" fillId="2" borderId="49" xfId="0" applyFont="1" applyFill="1" applyBorder="1" applyAlignment="1">
      <alignment horizontal="left" indent="1"/>
    </xf>
    <xf numFmtId="0" fontId="50" fillId="3" borderId="0" xfId="0" applyFont="1" applyFill="1" applyAlignment="1">
      <alignment horizontal="center" vertical="center" wrapText="1"/>
    </xf>
    <xf numFmtId="0" fontId="32" fillId="3" borderId="0" xfId="0" applyFont="1" applyFill="1" applyAlignment="1">
      <alignment horizontal="center" vertical="center" wrapText="1"/>
    </xf>
    <xf numFmtId="0" fontId="4" fillId="6" borderId="4" xfId="0" applyFont="1" applyFill="1" applyBorder="1" applyAlignment="1" applyProtection="1">
      <alignment horizontal="left" vertical="center" wrapText="1" indent="1"/>
      <protection locked="0"/>
    </xf>
    <xf numFmtId="0" fontId="4" fillId="6" borderId="1" xfId="0" applyFont="1" applyFill="1" applyBorder="1" applyAlignment="1" applyProtection="1">
      <alignment horizontal="left" vertical="center" wrapText="1" indent="1"/>
      <protection locked="0"/>
    </xf>
    <xf numFmtId="0" fontId="9" fillId="3" borderId="0" xfId="0" applyFont="1" applyFill="1" applyAlignment="1">
      <alignment horizontal="center" vertical="center" wrapText="1"/>
    </xf>
    <xf numFmtId="0" fontId="69" fillId="6" borderId="4" xfId="0" applyFont="1" applyFill="1" applyBorder="1" applyAlignment="1" applyProtection="1">
      <alignment horizontal="left" vertical="center" wrapText="1" indent="1"/>
      <protection locked="0"/>
    </xf>
    <xf numFmtId="0" fontId="69" fillId="6" borderId="1" xfId="0" applyFont="1" applyFill="1" applyBorder="1" applyAlignment="1" applyProtection="1">
      <alignment horizontal="left" vertical="center" wrapText="1" indent="1"/>
      <protection locked="0"/>
    </xf>
    <xf numFmtId="0" fontId="68" fillId="3" borderId="10" xfId="0" applyFont="1" applyFill="1" applyBorder="1" applyAlignment="1">
      <alignment horizontal="left" vertical="top" wrapText="1" indent="1"/>
    </xf>
    <xf numFmtId="0" fontId="68" fillId="3" borderId="0" xfId="0" applyFont="1" applyFill="1" applyAlignment="1">
      <alignment horizontal="left" vertical="top" wrapText="1" indent="1"/>
    </xf>
    <xf numFmtId="0" fontId="4" fillId="3" borderId="10" xfId="0" applyFont="1" applyFill="1" applyBorder="1" applyAlignment="1">
      <alignment horizontal="left" vertical="center" wrapText="1" indent="3"/>
    </xf>
    <xf numFmtId="0" fontId="0" fillId="3" borderId="0" xfId="0" applyFill="1" applyAlignment="1">
      <alignment horizontal="left" vertical="center" wrapText="1" indent="3"/>
    </xf>
    <xf numFmtId="0" fontId="9" fillId="3" borderId="10" xfId="0" applyFont="1" applyFill="1" applyBorder="1" applyAlignment="1">
      <alignment horizontal="center" vertical="center" wrapText="1"/>
    </xf>
    <xf numFmtId="0" fontId="71" fillId="3" borderId="10" xfId="0" applyFont="1" applyFill="1" applyBorder="1" applyAlignment="1">
      <alignment horizontal="center" vertical="center" wrapText="1"/>
    </xf>
    <xf numFmtId="0" fontId="71" fillId="3" borderId="0" xfId="0" applyFont="1" applyFill="1" applyAlignment="1">
      <alignment horizontal="center" vertical="center" wrapText="1"/>
    </xf>
    <xf numFmtId="49" fontId="4" fillId="6" borderId="33" xfId="0" applyNumberFormat="1" applyFont="1" applyFill="1" applyBorder="1" applyAlignment="1" applyProtection="1">
      <alignment horizontal="left" vertical="top" wrapText="1" indent="1"/>
      <protection locked="0"/>
    </xf>
    <xf numFmtId="49" fontId="4" fillId="6" borderId="12" xfId="0" applyNumberFormat="1" applyFont="1" applyFill="1" applyBorder="1" applyAlignment="1" applyProtection="1">
      <alignment horizontal="left" vertical="top" wrapText="1" indent="1"/>
      <protection locked="0"/>
    </xf>
    <xf numFmtId="49" fontId="4" fillId="6" borderId="1" xfId="0" applyNumberFormat="1" applyFont="1" applyFill="1" applyBorder="1" applyAlignment="1" applyProtection="1">
      <alignment horizontal="left" vertical="top" wrapText="1" indent="1"/>
      <protection locked="0"/>
    </xf>
    <xf numFmtId="0" fontId="4" fillId="3" borderId="0" xfId="0" applyFont="1" applyFill="1" applyAlignment="1">
      <alignment horizontal="left" vertical="center" wrapText="1" indent="3"/>
    </xf>
    <xf numFmtId="49" fontId="4" fillId="5" borderId="33" xfId="0" applyNumberFormat="1" applyFont="1" applyFill="1" applyBorder="1" applyAlignment="1" applyProtection="1">
      <alignment horizontal="left" vertical="top" wrapText="1" indent="1"/>
      <protection locked="0"/>
    </xf>
    <xf numFmtId="49" fontId="4" fillId="5" borderId="12" xfId="0" applyNumberFormat="1" applyFont="1" applyFill="1" applyBorder="1" applyAlignment="1" applyProtection="1">
      <alignment horizontal="left" vertical="top" wrapText="1" indent="1"/>
      <protection locked="0"/>
    </xf>
    <xf numFmtId="49" fontId="4" fillId="5" borderId="1" xfId="0" applyNumberFormat="1" applyFont="1" applyFill="1" applyBorder="1" applyAlignment="1" applyProtection="1">
      <alignment horizontal="left" vertical="top" wrapText="1" indent="1"/>
      <protection locked="0"/>
    </xf>
    <xf numFmtId="0" fontId="4" fillId="3" borderId="10" xfId="0" applyFont="1" applyFill="1" applyBorder="1" applyAlignment="1">
      <alignment horizontal="left" vertical="top" wrapText="1" indent="3"/>
    </xf>
    <xf numFmtId="0" fontId="4" fillId="2" borderId="38" xfId="0" applyFont="1" applyFill="1" applyBorder="1" applyAlignment="1">
      <alignment horizontal="center" vertical="top" wrapText="1"/>
    </xf>
    <xf numFmtId="0" fontId="4" fillId="2" borderId="20" xfId="0" applyFont="1" applyFill="1" applyBorder="1" applyAlignment="1">
      <alignment horizontal="center" vertical="top" wrapText="1"/>
    </xf>
    <xf numFmtId="0" fontId="4" fillId="2" borderId="39" xfId="0" applyFont="1" applyFill="1" applyBorder="1" applyAlignment="1">
      <alignment horizontal="center" vertical="top" wrapText="1"/>
    </xf>
    <xf numFmtId="0" fontId="4" fillId="2" borderId="31" xfId="0" applyFont="1" applyFill="1" applyBorder="1" applyAlignment="1">
      <alignment horizontal="left" vertical="top" wrapText="1" indent="1"/>
    </xf>
    <xf numFmtId="0" fontId="4" fillId="2" borderId="0" xfId="0" applyFont="1" applyFill="1" applyAlignment="1">
      <alignment horizontal="left" vertical="top" wrapText="1" indent="1"/>
    </xf>
    <xf numFmtId="0" fontId="4" fillId="2" borderId="19" xfId="0" applyFont="1" applyFill="1" applyBorder="1" applyAlignment="1">
      <alignment horizontal="left" vertical="top" wrapText="1" indent="1"/>
    </xf>
    <xf numFmtId="49" fontId="4" fillId="0" borderId="4" xfId="0" applyNumberFormat="1" applyFont="1" applyBorder="1" applyAlignment="1" applyProtection="1">
      <alignment horizontal="left" vertical="center"/>
      <protection locked="0"/>
    </xf>
    <xf numFmtId="49" fontId="4" fillId="0" borderId="12"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vertical="center" indent="1"/>
      <protection locked="0"/>
    </xf>
    <xf numFmtId="170" fontId="4" fillId="0" borderId="12" xfId="0" applyNumberFormat="1" applyFont="1" applyBorder="1" applyAlignment="1" applyProtection="1">
      <alignment horizontal="left" vertical="center" indent="1"/>
      <protection locked="0"/>
    </xf>
    <xf numFmtId="170" fontId="4" fillId="0" borderId="1" xfId="0" applyNumberFormat="1" applyFont="1" applyBorder="1" applyAlignment="1" applyProtection="1">
      <alignment horizontal="left" vertical="center" indent="1"/>
      <protection locked="0"/>
    </xf>
    <xf numFmtId="0" fontId="4" fillId="0" borderId="2" xfId="0" applyFont="1" applyBorder="1" applyAlignment="1" applyProtection="1">
      <alignment horizontal="center" vertical="center" wrapText="1"/>
      <protection locked="0"/>
    </xf>
    <xf numFmtId="0" fontId="4" fillId="3" borderId="10" xfId="0" applyFont="1" applyFill="1" applyBorder="1" applyAlignment="1">
      <alignment horizontal="left" vertical="center" wrapText="1" indent="1"/>
    </xf>
    <xf numFmtId="0" fontId="4" fillId="3" borderId="0" xfId="0" applyFont="1" applyFill="1" applyAlignment="1">
      <alignment horizontal="left" vertical="center" wrapText="1" indent="1"/>
    </xf>
    <xf numFmtId="0" fontId="37" fillId="6" borderId="4" xfId="0" applyFont="1" applyFill="1" applyBorder="1" applyAlignment="1" applyProtection="1">
      <alignment horizontal="left" vertical="center" wrapText="1" indent="1"/>
      <protection locked="0"/>
    </xf>
    <xf numFmtId="0" fontId="37" fillId="6" borderId="1" xfId="0" applyFont="1" applyFill="1" applyBorder="1" applyAlignment="1" applyProtection="1">
      <alignment horizontal="left" vertical="center" wrapText="1" indent="1"/>
      <protection locked="0"/>
    </xf>
    <xf numFmtId="0" fontId="68" fillId="3" borderId="19" xfId="0" applyFont="1" applyFill="1" applyBorder="1" applyAlignment="1">
      <alignment horizontal="left" vertical="center" wrapText="1" indent="1"/>
    </xf>
    <xf numFmtId="0" fontId="71" fillId="3" borderId="10" xfId="0" applyFont="1" applyFill="1" applyBorder="1" applyAlignment="1">
      <alignment horizontal="left" wrapText="1" indent="2"/>
    </xf>
    <xf numFmtId="0" fontId="71" fillId="3" borderId="0" xfId="0" applyFont="1" applyFill="1" applyAlignment="1">
      <alignment horizontal="left" wrapText="1" indent="2"/>
    </xf>
    <xf numFmtId="49" fontId="4" fillId="6" borderId="4" xfId="0" applyNumberFormat="1" applyFont="1" applyFill="1" applyBorder="1" applyAlignment="1" applyProtection="1">
      <alignment horizontal="left" vertical="center" indent="1"/>
      <protection locked="0"/>
    </xf>
    <xf numFmtId="49" fontId="4" fillId="6" borderId="12" xfId="0" applyNumberFormat="1" applyFont="1" applyFill="1" applyBorder="1" applyAlignment="1" applyProtection="1">
      <alignment horizontal="left" vertical="center" indent="1"/>
      <protection locked="0"/>
    </xf>
    <xf numFmtId="49" fontId="4" fillId="6" borderId="1" xfId="0" applyNumberFormat="1" applyFont="1" applyFill="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12"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0" fontId="69" fillId="3" borderId="10" xfId="0" applyFont="1" applyFill="1" applyBorder="1" applyAlignment="1">
      <alignment horizontal="left" vertical="top" wrapText="1" indent="1"/>
    </xf>
    <xf numFmtId="0" fontId="69" fillId="3" borderId="0" xfId="0" applyFont="1" applyFill="1" applyAlignment="1">
      <alignment horizontal="left" vertical="top" wrapText="1" indent="1"/>
    </xf>
    <xf numFmtId="0" fontId="10" fillId="3" borderId="1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7" xfId="0" applyBorder="1" applyAlignment="1" applyProtection="1">
      <alignment vertical="center" wrapText="1"/>
    </xf>
    <xf numFmtId="0" fontId="0" fillId="0" borderId="0" xfId="0" applyAlignment="1">
      <alignment horizontal="center"/>
    </xf>
    <xf numFmtId="0" fontId="3" fillId="0" borderId="22" xfId="8" applyBorder="1" applyAlignment="1">
      <alignment horizontal="center" vertical="center" wrapText="1"/>
    </xf>
    <xf numFmtId="0" fontId="68" fillId="3" borderId="10" xfId="0" applyFont="1" applyFill="1" applyBorder="1" applyAlignment="1">
      <alignment horizontal="left" vertical="center" indent="1"/>
    </xf>
    <xf numFmtId="0" fontId="68" fillId="3" borderId="0" xfId="0" applyFont="1" applyFill="1" applyAlignment="1">
      <alignment horizontal="left" vertical="center" indent="1"/>
    </xf>
    <xf numFmtId="0" fontId="68" fillId="3" borderId="19" xfId="0" applyFont="1" applyFill="1" applyBorder="1" applyAlignment="1">
      <alignment horizontal="left" vertical="center" indent="1"/>
    </xf>
    <xf numFmtId="0" fontId="4" fillId="3" borderId="10" xfId="0" applyFont="1" applyFill="1" applyBorder="1" applyAlignment="1">
      <alignment horizontal="right" vertical="center"/>
    </xf>
    <xf numFmtId="0" fontId="4" fillId="3" borderId="0" xfId="0" applyFont="1" applyFill="1" applyAlignment="1">
      <alignment horizontal="right"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0" fillId="3" borderId="0" xfId="0" applyFill="1" applyAlignment="1">
      <alignment horizontal="right" vertical="center"/>
    </xf>
    <xf numFmtId="0" fontId="10" fillId="2" borderId="15" xfId="0" applyFont="1" applyFill="1" applyBorder="1" applyAlignment="1">
      <alignment horizontal="left" indent="2"/>
    </xf>
    <xf numFmtId="0" fontId="0" fillId="0" borderId="16" xfId="0" applyBorder="1" applyAlignment="1">
      <alignment horizontal="left" indent="2"/>
    </xf>
    <xf numFmtId="0" fontId="0" fillId="0" borderId="17" xfId="0" applyBorder="1" applyAlignment="1">
      <alignment horizontal="left" indent="2"/>
    </xf>
    <xf numFmtId="0" fontId="32" fillId="3" borderId="10" xfId="0" applyFont="1" applyFill="1" applyBorder="1" applyAlignment="1">
      <alignment horizontal="right"/>
    </xf>
    <xf numFmtId="0" fontId="32" fillId="3" borderId="0" xfId="0" applyFont="1" applyFill="1" applyAlignment="1">
      <alignment horizontal="right"/>
    </xf>
    <xf numFmtId="0" fontId="4" fillId="3" borderId="10" xfId="0" applyFont="1" applyFill="1" applyBorder="1" applyAlignment="1">
      <alignment horizontal="center" vertical="center"/>
    </xf>
    <xf numFmtId="0" fontId="4" fillId="3" borderId="0" xfId="0" applyFont="1" applyFill="1" applyAlignment="1">
      <alignment horizontal="center" vertical="center"/>
    </xf>
    <xf numFmtId="0" fontId="4" fillId="3" borderId="10" xfId="0" applyFont="1" applyFill="1" applyBorder="1" applyAlignment="1">
      <alignment horizontal="center" vertical="center" wrapText="1"/>
    </xf>
    <xf numFmtId="0" fontId="0" fillId="0" borderId="0" xfId="0" applyAlignment="1">
      <alignment horizontal="center" vertical="center" wrapText="1"/>
    </xf>
    <xf numFmtId="0" fontId="4" fillId="3" borderId="10" xfId="0" applyFont="1" applyFill="1" applyBorder="1" applyAlignment="1">
      <alignment horizontal="right"/>
    </xf>
    <xf numFmtId="0" fontId="4" fillId="3" borderId="0" xfId="0" applyFont="1" applyFill="1" applyAlignment="1">
      <alignment horizontal="right"/>
    </xf>
    <xf numFmtId="0" fontId="4" fillId="3" borderId="10" xfId="0" applyFont="1" applyFill="1" applyBorder="1" applyAlignment="1">
      <alignment horizontal="left" vertical="center"/>
    </xf>
    <xf numFmtId="0" fontId="4" fillId="3" borderId="0" xfId="0" applyFont="1" applyFill="1" applyAlignment="1">
      <alignment horizontal="left" vertical="center"/>
    </xf>
    <xf numFmtId="0" fontId="0" fillId="0" borderId="0" xfId="0" applyAlignment="1">
      <alignment horizontal="left"/>
    </xf>
    <xf numFmtId="0" fontId="0" fillId="0" borderId="7" xfId="0" applyBorder="1" applyAlignment="1">
      <alignment horizontal="left"/>
    </xf>
    <xf numFmtId="0" fontId="4" fillId="3" borderId="10" xfId="0" applyFont="1" applyFill="1" applyBorder="1" applyAlignment="1">
      <alignment horizontal="left" wrapText="1" indent="1"/>
    </xf>
    <xf numFmtId="0" fontId="4" fillId="3" borderId="0" xfId="0" applyFont="1" applyFill="1" applyAlignment="1">
      <alignment horizontal="left" wrapText="1" indent="1"/>
    </xf>
    <xf numFmtId="0" fontId="4" fillId="3" borderId="0" xfId="0" applyFont="1" applyFill="1" applyAlignment="1">
      <alignment horizontal="center" vertical="center" wrapText="1"/>
    </xf>
    <xf numFmtId="0" fontId="43" fillId="4" borderId="11" xfId="0" applyFont="1" applyFill="1" applyBorder="1" applyAlignment="1">
      <alignment horizontal="center" vertical="center"/>
    </xf>
    <xf numFmtId="0" fontId="43" fillId="4" borderId="14" xfId="0" applyFont="1" applyFill="1" applyBorder="1" applyAlignment="1">
      <alignment horizontal="center" vertical="center"/>
    </xf>
    <xf numFmtId="0" fontId="10" fillId="2" borderId="16" xfId="0" applyFont="1" applyFill="1" applyBorder="1" applyAlignment="1">
      <alignment horizontal="left" indent="2"/>
    </xf>
    <xf numFmtId="0" fontId="10" fillId="2" borderId="17" xfId="0" applyFont="1" applyFill="1" applyBorder="1" applyAlignment="1">
      <alignment horizontal="left" indent="2"/>
    </xf>
    <xf numFmtId="0" fontId="4" fillId="6" borderId="4" xfId="0"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49" fontId="4" fillId="5" borderId="4" xfId="0" applyNumberFormat="1" applyFont="1" applyFill="1" applyBorder="1" applyAlignment="1" applyProtection="1">
      <alignment horizontal="center" vertical="center" wrapText="1"/>
      <protection locked="0"/>
    </xf>
    <xf numFmtId="49" fontId="4" fillId="5" borderId="1" xfId="0" applyNumberFormat="1" applyFont="1" applyFill="1" applyBorder="1" applyAlignment="1" applyProtection="1">
      <alignment horizontal="center" vertical="center" wrapText="1"/>
      <protection locked="0"/>
    </xf>
    <xf numFmtId="0" fontId="0" fillId="3" borderId="10" xfId="0" applyFill="1" applyBorder="1" applyAlignment="1">
      <alignment horizontal="right" vertical="center"/>
    </xf>
    <xf numFmtId="0" fontId="4" fillId="3" borderId="10" xfId="0" applyFont="1" applyFill="1" applyBorder="1" applyAlignment="1">
      <alignment horizontal="right" vertical="center" wrapText="1"/>
    </xf>
    <xf numFmtId="0" fontId="0" fillId="0" borderId="0" xfId="0" applyAlignment="1">
      <alignment horizontal="right" vertical="center" wrapText="1"/>
    </xf>
    <xf numFmtId="0" fontId="4" fillId="6" borderId="50"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50" fillId="3" borderId="10" xfId="0" applyFont="1" applyFill="1" applyBorder="1" applyAlignment="1">
      <alignment horizontal="right" vertical="center"/>
    </xf>
    <xf numFmtId="0" fontId="50" fillId="3" borderId="0" xfId="0" applyFont="1" applyFill="1" applyAlignment="1">
      <alignment horizontal="right" vertical="center"/>
    </xf>
    <xf numFmtId="0" fontId="4" fillId="13" borderId="51" xfId="0" applyFont="1" applyFill="1" applyBorder="1" applyAlignment="1">
      <alignment horizontal="center" vertical="center" wrapText="1"/>
    </xf>
    <xf numFmtId="0" fontId="32" fillId="3" borderId="10" xfId="0" applyFont="1" applyFill="1" applyBorder="1" applyAlignment="1">
      <alignment horizontal="left" vertical="center" indent="12"/>
    </xf>
    <xf numFmtId="0" fontId="32" fillId="3" borderId="0" xfId="0" applyFont="1" applyFill="1" applyAlignment="1">
      <alignment horizontal="left" vertical="center" indent="12"/>
    </xf>
    <xf numFmtId="0" fontId="4" fillId="3" borderId="10" xfId="0" applyFont="1" applyFill="1" applyBorder="1" applyAlignment="1">
      <alignment horizontal="right" vertical="center" wrapText="1" indent="2"/>
    </xf>
    <xf numFmtId="0" fontId="4" fillId="3" borderId="10" xfId="0" applyFont="1" applyFill="1" applyBorder="1" applyAlignment="1">
      <alignment horizontal="left" wrapText="1" indent="2"/>
    </xf>
    <xf numFmtId="0" fontId="4" fillId="3" borderId="0" xfId="0" applyFont="1" applyFill="1" applyAlignment="1">
      <alignment horizontal="left" wrapText="1" indent="2"/>
    </xf>
    <xf numFmtId="0" fontId="32" fillId="3" borderId="10" xfId="0" applyFont="1" applyFill="1" applyBorder="1" applyAlignment="1">
      <alignment horizontal="right" vertical="top"/>
    </xf>
    <xf numFmtId="0" fontId="32" fillId="3" borderId="0" xfId="0" applyFont="1" applyFill="1" applyAlignment="1">
      <alignment horizontal="right" vertical="top"/>
    </xf>
    <xf numFmtId="0" fontId="10" fillId="2" borderId="52" xfId="0" applyFont="1" applyFill="1" applyBorder="1" applyAlignment="1">
      <alignment horizontal="left" indent="2"/>
    </xf>
    <xf numFmtId="0" fontId="0" fillId="0" borderId="53" xfId="0" applyBorder="1" applyAlignment="1">
      <alignment horizontal="left" indent="2"/>
    </xf>
    <xf numFmtId="0" fontId="0" fillId="0" borderId="54" xfId="0" applyBorder="1" applyAlignment="1">
      <alignment horizontal="left" indent="2"/>
    </xf>
    <xf numFmtId="0" fontId="4" fillId="3" borderId="10" xfId="0" applyFont="1" applyFill="1" applyBorder="1" applyAlignment="1" applyProtection="1">
      <alignment horizontal="left" wrapText="1" indent="1"/>
      <protection locked="0"/>
    </xf>
    <xf numFmtId="0" fontId="4" fillId="3" borderId="0" xfId="0" applyFont="1" applyFill="1" applyAlignment="1" applyProtection="1">
      <alignment horizontal="left" wrapText="1" indent="1"/>
      <protection locked="0"/>
    </xf>
    <xf numFmtId="0" fontId="67" fillId="2" borderId="16" xfId="0" applyFont="1" applyFill="1" applyBorder="1" applyAlignment="1">
      <alignment horizontal="left" vertical="center" indent="2"/>
    </xf>
    <xf numFmtId="0" fontId="0" fillId="0" borderId="16" xfId="0" applyBorder="1" applyAlignment="1">
      <alignment horizontal="left" vertical="center" indent="2"/>
    </xf>
    <xf numFmtId="0" fontId="67" fillId="2" borderId="0" xfId="0" applyFont="1" applyFill="1" applyAlignment="1">
      <alignment horizontal="left" vertical="center" indent="2"/>
    </xf>
    <xf numFmtId="0" fontId="0" fillId="0" borderId="0" xfId="0" applyAlignment="1">
      <alignment horizontal="left" vertical="center" indent="2"/>
    </xf>
    <xf numFmtId="0" fontId="4" fillId="3" borderId="10" xfId="0" applyFont="1" applyFill="1" applyBorder="1" applyAlignment="1">
      <alignment horizontal="left" vertical="center" wrapText="1" indent="2"/>
    </xf>
    <xf numFmtId="0" fontId="4" fillId="3" borderId="0" xfId="0" applyFont="1" applyFill="1" applyAlignment="1">
      <alignment horizontal="left" vertical="center" wrapText="1" indent="2"/>
    </xf>
    <xf numFmtId="0" fontId="0" fillId="0" borderId="0" xfId="0" applyAlignment="1">
      <alignment horizontal="left" vertical="center" wrapText="1" indent="2"/>
    </xf>
    <xf numFmtId="0" fontId="0" fillId="0" borderId="10" xfId="0" applyBorder="1" applyAlignment="1">
      <alignment horizontal="left" vertical="center" wrapText="1" indent="2"/>
    </xf>
    <xf numFmtId="0" fontId="0" fillId="3" borderId="10" xfId="0" applyFill="1" applyBorder="1" applyAlignment="1">
      <alignment horizontal="left" vertical="center" wrapText="1" indent="2"/>
    </xf>
    <xf numFmtId="49" fontId="0" fillId="6" borderId="2" xfId="0" applyNumberFormat="1"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4" fillId="3" borderId="4" xfId="0" applyFont="1" applyFill="1" applyBorder="1" applyAlignment="1">
      <alignment horizontal="center" vertical="center"/>
    </xf>
    <xf numFmtId="0" fontId="0" fillId="0" borderId="1" xfId="0" applyBorder="1" applyAlignment="1">
      <alignment horizontal="center" vertical="center"/>
    </xf>
    <xf numFmtId="0" fontId="10" fillId="2" borderId="13" xfId="0" applyFont="1" applyFill="1" applyBorder="1" applyAlignment="1">
      <alignment horizontal="left" indent="2"/>
    </xf>
    <xf numFmtId="0" fontId="4" fillId="3" borderId="10" xfId="0" applyFont="1" applyFill="1" applyBorder="1" applyAlignment="1">
      <alignment horizontal="left" vertical="top" wrapText="1" indent="2"/>
    </xf>
    <xf numFmtId="0" fontId="4" fillId="3" borderId="0" xfId="0" applyFont="1" applyFill="1" applyAlignment="1">
      <alignment horizontal="left" vertical="top" wrapText="1" indent="2"/>
    </xf>
    <xf numFmtId="0" fontId="0" fillId="0" borderId="0" xfId="0" applyAlignment="1">
      <alignment horizontal="left" vertical="top" wrapText="1" indent="2"/>
    </xf>
    <xf numFmtId="49" fontId="4" fillId="3" borderId="31" xfId="0" applyNumberFormat="1" applyFont="1" applyFill="1" applyBorder="1" applyAlignment="1" applyProtection="1">
      <alignment horizontal="center" vertical="center" wrapText="1"/>
      <protection locked="0"/>
    </xf>
    <xf numFmtId="49" fontId="4" fillId="3" borderId="0" xfId="0" applyNumberFormat="1" applyFont="1" applyFill="1" applyAlignment="1" applyProtection="1">
      <alignment horizontal="center" vertical="center" wrapText="1"/>
      <protection locked="0"/>
    </xf>
    <xf numFmtId="0" fontId="0" fillId="3" borderId="0" xfId="0" applyFill="1" applyAlignment="1">
      <alignment wrapText="1"/>
    </xf>
    <xf numFmtId="0" fontId="0" fillId="3" borderId="9" xfId="0" applyFill="1" applyBorder="1" applyAlignment="1">
      <alignment horizontal="left" vertical="center" wrapText="1" indent="2"/>
    </xf>
    <xf numFmtId="0" fontId="4" fillId="3" borderId="5" xfId="0" applyFont="1" applyFill="1" applyBorder="1" applyAlignment="1">
      <alignment horizontal="left" vertical="center" wrapText="1" indent="2"/>
    </xf>
    <xf numFmtId="0" fontId="0" fillId="0" borderId="5" xfId="0" applyBorder="1" applyAlignment="1">
      <alignment horizontal="left" vertical="center" wrapText="1" indent="2"/>
    </xf>
    <xf numFmtId="0" fontId="0" fillId="3" borderId="0" xfId="0" applyFill="1" applyAlignment="1">
      <alignment horizontal="left" vertical="top" wrapText="1" indent="2"/>
    </xf>
    <xf numFmtId="0" fontId="0" fillId="3" borderId="19" xfId="0" applyFill="1" applyBorder="1" applyAlignment="1">
      <alignment horizontal="left" vertical="top" wrapText="1" indent="2"/>
    </xf>
    <xf numFmtId="49" fontId="0" fillId="6" borderId="4" xfId="0" applyNumberFormat="1"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3" borderId="0" xfId="0" applyFill="1" applyAlignment="1">
      <alignment horizontal="left" vertical="center" wrapText="1" indent="2"/>
    </xf>
    <xf numFmtId="49" fontId="0" fillId="6" borderId="12" xfId="0" applyNumberFormat="1" applyFill="1" applyBorder="1" applyAlignment="1" applyProtection="1">
      <alignment horizontal="left" vertical="top" wrapText="1"/>
      <protection locked="0"/>
    </xf>
    <xf numFmtId="0" fontId="0" fillId="0" borderId="0" xfId="0" applyAlignment="1">
      <alignment horizontal="center" vertical="center"/>
    </xf>
    <xf numFmtId="0" fontId="4" fillId="3" borderId="5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9" xfId="0" applyFont="1" applyFill="1" applyBorder="1" applyAlignment="1">
      <alignment horizontal="center" vertical="center"/>
    </xf>
    <xf numFmtId="0" fontId="4" fillId="3" borderId="8" xfId="0" applyFont="1" applyFill="1" applyBorder="1" applyAlignment="1">
      <alignment horizontal="center" vertical="center"/>
    </xf>
    <xf numFmtId="0" fontId="10" fillId="3" borderId="0" xfId="0" applyFont="1" applyFill="1" applyAlignment="1">
      <alignment horizontal="center"/>
    </xf>
    <xf numFmtId="0" fontId="0" fillId="5" borderId="4"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4" fillId="3" borderId="20" xfId="0" applyFont="1" applyFill="1" applyBorder="1" applyAlignment="1">
      <alignment horizontal="center"/>
    </xf>
    <xf numFmtId="0" fontId="0" fillId="3" borderId="0" xfId="0" applyFill="1" applyAlignment="1">
      <alignment horizontal="left" wrapText="1" indent="2"/>
    </xf>
    <xf numFmtId="0" fontId="0" fillId="3" borderId="7" xfId="0" applyFill="1" applyBorder="1" applyAlignment="1">
      <alignment horizontal="left" vertical="center" wrapText="1" indent="2"/>
    </xf>
    <xf numFmtId="0" fontId="7" fillId="4" borderId="10" xfId="0" applyFont="1" applyFill="1" applyBorder="1" applyAlignment="1">
      <alignment horizontal="center" vertical="center"/>
    </xf>
    <xf numFmtId="0" fontId="7" fillId="4" borderId="7"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76" xfId="0" applyFont="1" applyFill="1" applyBorder="1" applyAlignment="1">
      <alignment horizontal="center" vertical="center"/>
    </xf>
    <xf numFmtId="0" fontId="10" fillId="2" borderId="77" xfId="0" applyFont="1" applyFill="1" applyBorder="1" applyAlignment="1">
      <alignment horizontal="center" vertical="center"/>
    </xf>
    <xf numFmtId="0" fontId="0" fillId="11" borderId="0" xfId="0" applyFill="1" applyAlignment="1">
      <alignment horizontal="center" vertical="center"/>
    </xf>
    <xf numFmtId="0" fontId="53" fillId="4" borderId="10" xfId="0" applyFont="1" applyFill="1" applyBorder="1" applyAlignment="1">
      <alignment horizontal="center" vertical="center"/>
    </xf>
    <xf numFmtId="0" fontId="53" fillId="4" borderId="0" xfId="0" applyFont="1" applyFill="1" applyAlignment="1">
      <alignment horizontal="center" vertical="center"/>
    </xf>
    <xf numFmtId="0" fontId="53" fillId="4" borderId="7" xfId="0" applyFont="1" applyFill="1" applyBorder="1" applyAlignment="1">
      <alignment horizontal="center" vertical="center"/>
    </xf>
    <xf numFmtId="0" fontId="2" fillId="11" borderId="0" xfId="8" applyFont="1" applyFill="1" applyAlignment="1">
      <alignment horizontal="center" vertical="center" wrapText="1"/>
    </xf>
    <xf numFmtId="0" fontId="2" fillId="11" borderId="22" xfId="8" applyFont="1" applyFill="1" applyBorder="1" applyAlignment="1">
      <alignment horizontal="center" vertical="center" wrapText="1"/>
    </xf>
    <xf numFmtId="0" fontId="0" fillId="11" borderId="0" xfId="0" applyFill="1" applyAlignment="1">
      <alignment horizontal="center" wrapText="1"/>
    </xf>
    <xf numFmtId="0" fontId="0" fillId="11" borderId="0" xfId="0" applyFill="1" applyAlignment="1">
      <alignment horizontal="center" vertical="center" wrapText="1"/>
    </xf>
    <xf numFmtId="0" fontId="0" fillId="11" borderId="22" xfId="0" applyFill="1" applyBorder="1" applyAlignment="1">
      <alignment horizontal="center" vertical="center" wrapText="1"/>
    </xf>
    <xf numFmtId="0" fontId="0" fillId="10" borderId="0" xfId="0" applyFill="1" applyAlignment="1">
      <alignment horizontal="center" vertical="center" wrapText="1"/>
    </xf>
    <xf numFmtId="0" fontId="0" fillId="10" borderId="22" xfId="0" applyFill="1" applyBorder="1" applyAlignment="1">
      <alignment horizontal="center" vertical="center" wrapText="1"/>
    </xf>
    <xf numFmtId="0" fontId="14" fillId="2" borderId="15" xfId="0" applyFont="1" applyFill="1" applyBorder="1" applyAlignment="1">
      <alignment horizontal="center"/>
    </xf>
    <xf numFmtId="0" fontId="14" fillId="2" borderId="16" xfId="0" applyFont="1" applyFill="1" applyBorder="1" applyAlignment="1">
      <alignment horizontal="center"/>
    </xf>
    <xf numFmtId="0" fontId="14" fillId="2" borderId="17" xfId="0" applyFont="1" applyFill="1" applyBorder="1" applyAlignment="1">
      <alignment horizontal="center"/>
    </xf>
    <xf numFmtId="0" fontId="0" fillId="0" borderId="31" xfId="1" applyFont="1" applyBorder="1" applyAlignment="1">
      <alignment horizontal="left" vertical="top" wrapText="1"/>
    </xf>
    <xf numFmtId="0" fontId="0" fillId="0" borderId="19" xfId="1" applyFont="1" applyBorder="1" applyAlignment="1">
      <alignment horizontal="left" vertical="top" wrapText="1"/>
    </xf>
    <xf numFmtId="0" fontId="0" fillId="0" borderId="21" xfId="1" applyFont="1" applyBorder="1" applyAlignment="1">
      <alignment horizontal="left" vertical="top" wrapText="1"/>
    </xf>
    <xf numFmtId="0" fontId="0" fillId="0" borderId="8" xfId="1" applyFont="1" applyBorder="1" applyAlignment="1">
      <alignment horizontal="left" vertical="top" wrapText="1"/>
    </xf>
    <xf numFmtId="0" fontId="0" fillId="0" borderId="38" xfId="1" applyFont="1" applyBorder="1" applyAlignment="1">
      <alignment horizontal="left" vertical="top"/>
    </xf>
    <xf numFmtId="0" fontId="0" fillId="0" borderId="39" xfId="1" applyFont="1" applyBorder="1" applyAlignment="1">
      <alignment horizontal="left" vertical="top"/>
    </xf>
    <xf numFmtId="0" fontId="4" fillId="0" borderId="71" xfId="1" applyFont="1" applyBorder="1" applyAlignment="1">
      <alignment horizontal="left" vertical="top" wrapText="1"/>
    </xf>
    <xf numFmtId="0" fontId="4" fillId="0" borderId="72" xfId="1" applyFont="1" applyBorder="1" applyAlignment="1">
      <alignment horizontal="left" vertical="top" wrapText="1"/>
    </xf>
    <xf numFmtId="0" fontId="4" fillId="0" borderId="70" xfId="1" applyFont="1" applyBorder="1" applyAlignment="1">
      <alignment horizontal="left" vertical="top"/>
    </xf>
    <xf numFmtId="0" fontId="4" fillId="0" borderId="73" xfId="1" applyFont="1" applyBorder="1" applyAlignment="1">
      <alignment horizontal="left" vertical="top"/>
    </xf>
    <xf numFmtId="49" fontId="69" fillId="6" borderId="33" xfId="0" applyNumberFormat="1" applyFont="1" applyFill="1" applyBorder="1" applyAlignment="1" applyProtection="1">
      <alignment horizontal="left" vertical="top" wrapText="1" indent="1"/>
      <protection locked="0"/>
    </xf>
    <xf numFmtId="49" fontId="69" fillId="6" borderId="12" xfId="0" applyNumberFormat="1" applyFont="1" applyFill="1" applyBorder="1" applyAlignment="1" applyProtection="1">
      <alignment horizontal="left" vertical="top" wrapText="1" indent="1"/>
      <protection locked="0"/>
    </xf>
    <xf numFmtId="49" fontId="69" fillId="6" borderId="1" xfId="0" applyNumberFormat="1" applyFont="1" applyFill="1" applyBorder="1" applyAlignment="1" applyProtection="1">
      <alignment horizontal="left" vertical="top" wrapText="1" indent="1"/>
      <protection locked="0"/>
    </xf>
    <xf numFmtId="49" fontId="37" fillId="6" borderId="4" xfId="0" applyNumberFormat="1" applyFont="1" applyFill="1" applyBorder="1" applyAlignment="1" applyProtection="1">
      <alignment horizontal="left" vertical="center" wrapText="1" indent="1"/>
      <protection locked="0"/>
    </xf>
    <xf numFmtId="49" fontId="37" fillId="6" borderId="1" xfId="0" applyNumberFormat="1" applyFont="1" applyFill="1" applyBorder="1" applyAlignment="1" applyProtection="1">
      <alignment horizontal="left" vertical="center" wrapText="1" indent="1"/>
      <protection locked="0"/>
    </xf>
    <xf numFmtId="49" fontId="37" fillId="6" borderId="4" xfId="0" applyNumberFormat="1" applyFont="1" applyFill="1" applyBorder="1" applyAlignment="1" applyProtection="1">
      <alignment horizontal="center" vertical="center" wrapText="1"/>
      <protection locked="0"/>
    </xf>
    <xf numFmtId="49" fontId="37" fillId="6" borderId="1" xfId="0" applyNumberFormat="1" applyFont="1" applyFill="1" applyBorder="1" applyAlignment="1" applyProtection="1">
      <alignment horizontal="center" vertical="center" wrapText="1"/>
      <protection locked="0"/>
    </xf>
    <xf numFmtId="0" fontId="51" fillId="3" borderId="0" xfId="0" applyFont="1" applyFill="1" applyAlignment="1">
      <alignment horizontal="center"/>
    </xf>
    <xf numFmtId="49" fontId="37" fillId="6" borderId="4" xfId="0" applyNumberFormat="1" applyFont="1" applyFill="1" applyBorder="1" applyAlignment="1" applyProtection="1">
      <alignment horizontal="left" vertical="top" wrapText="1" indent="1"/>
      <protection locked="0"/>
    </xf>
    <xf numFmtId="49" fontId="37" fillId="6" borderId="1" xfId="0" applyNumberFormat="1" applyFont="1" applyFill="1" applyBorder="1" applyAlignment="1" applyProtection="1">
      <alignment horizontal="left" vertical="top" wrapText="1" indent="1"/>
      <protection locked="0"/>
    </xf>
    <xf numFmtId="0" fontId="69" fillId="3" borderId="10" xfId="0" applyFont="1" applyFill="1" applyBorder="1" applyAlignment="1">
      <alignment horizontal="left" vertical="center" indent="6"/>
    </xf>
    <xf numFmtId="0" fontId="69" fillId="3" borderId="0" xfId="0" applyFont="1" applyFill="1" applyAlignment="1">
      <alignment horizontal="left" vertical="center" indent="6"/>
    </xf>
    <xf numFmtId="0" fontId="10" fillId="3" borderId="10" xfId="0" applyFont="1" applyFill="1" applyBorder="1" applyAlignment="1">
      <alignment horizontal="left" vertical="center" indent="1"/>
    </xf>
    <xf numFmtId="0" fontId="4" fillId="5" borderId="4" xfId="1" applyFont="1" applyFill="1" applyBorder="1" applyAlignment="1" applyProtection="1">
      <alignment horizontal="center" vertical="center"/>
      <protection locked="0"/>
    </xf>
    <xf numFmtId="0" fontId="4" fillId="5" borderId="12" xfId="1" applyFont="1" applyFill="1" applyBorder="1" applyAlignment="1" applyProtection="1">
      <alignment horizontal="center" vertical="center"/>
      <protection locked="0"/>
    </xf>
    <xf numFmtId="0" fontId="4" fillId="5" borderId="1" xfId="1" applyFont="1" applyFill="1" applyBorder="1" applyAlignment="1" applyProtection="1">
      <alignment horizontal="center" vertical="center"/>
      <protection locked="0"/>
    </xf>
    <xf numFmtId="0" fontId="69" fillId="6" borderId="21"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2" fontId="69" fillId="6" borderId="4" xfId="0" applyNumberFormat="1" applyFont="1" applyFill="1" applyBorder="1" applyAlignment="1" applyProtection="1">
      <alignment horizontal="center" vertical="center" wrapText="1"/>
      <protection locked="0"/>
    </xf>
    <xf numFmtId="2" fontId="69" fillId="6" borderId="1" xfId="0" applyNumberFormat="1" applyFont="1" applyFill="1" applyBorder="1" applyAlignment="1" applyProtection="1">
      <alignment horizontal="center" vertical="center" wrapText="1"/>
      <protection locked="0"/>
    </xf>
    <xf numFmtId="175" fontId="69" fillId="6" borderId="4" xfId="0" applyNumberFormat="1" applyFont="1" applyFill="1" applyBorder="1" applyAlignment="1" applyProtection="1">
      <alignment horizontal="center" vertical="center" wrapText="1"/>
      <protection locked="0"/>
    </xf>
    <xf numFmtId="175" fontId="69" fillId="6" borderId="1" xfId="0" applyNumberFormat="1" applyFont="1" applyFill="1" applyBorder="1" applyAlignment="1" applyProtection="1">
      <alignment horizontal="center" vertical="center" wrapText="1"/>
      <protection locked="0"/>
    </xf>
    <xf numFmtId="0" fontId="51" fillId="2" borderId="4" xfId="0" applyFont="1" applyFill="1" applyBorder="1" applyAlignment="1">
      <alignment horizontal="left" vertical="center" indent="1"/>
    </xf>
    <xf numFmtId="0" fontId="51" fillId="2" borderId="1" xfId="0" applyFont="1" applyFill="1" applyBorder="1" applyAlignment="1">
      <alignment horizontal="left" vertical="center" indent="1"/>
    </xf>
    <xf numFmtId="49" fontId="37" fillId="5" borderId="33" xfId="0" applyNumberFormat="1" applyFont="1" applyFill="1" applyBorder="1" applyAlignment="1" applyProtection="1">
      <alignment horizontal="left" vertical="top" wrapText="1" indent="1"/>
      <protection locked="0"/>
    </xf>
    <xf numFmtId="49" fontId="37" fillId="5" borderId="12" xfId="0" applyNumberFormat="1" applyFont="1" applyFill="1" applyBorder="1" applyAlignment="1" applyProtection="1">
      <alignment horizontal="left" vertical="top" wrapText="1" indent="1"/>
      <protection locked="0"/>
    </xf>
    <xf numFmtId="49" fontId="37" fillId="5" borderId="1" xfId="0" applyNumberFormat="1" applyFont="1" applyFill="1" applyBorder="1" applyAlignment="1" applyProtection="1">
      <alignment horizontal="left" vertical="top" wrapText="1" indent="1"/>
      <protection locked="0"/>
    </xf>
    <xf numFmtId="49" fontId="37" fillId="5" borderId="4" xfId="0" applyNumberFormat="1" applyFont="1" applyFill="1" applyBorder="1" applyAlignment="1" applyProtection="1">
      <alignment horizontal="left" vertical="center" wrapText="1" indent="1"/>
      <protection locked="0"/>
    </xf>
    <xf numFmtId="49" fontId="37" fillId="5" borderId="1" xfId="0" applyNumberFormat="1" applyFont="1" applyFill="1" applyBorder="1" applyAlignment="1" applyProtection="1">
      <alignment horizontal="left" vertical="center" wrapText="1" indent="1"/>
      <protection locked="0"/>
    </xf>
    <xf numFmtId="0" fontId="4" fillId="5" borderId="4" xfId="1" applyFont="1" applyFill="1" applyBorder="1" applyAlignment="1" applyProtection="1">
      <alignment horizontal="left" vertical="center"/>
      <protection locked="0"/>
    </xf>
    <xf numFmtId="0" fontId="4" fillId="5" borderId="12" xfId="1" applyFont="1" applyFill="1" applyBorder="1" applyAlignment="1" applyProtection="1">
      <alignment horizontal="left" vertical="center"/>
      <protection locked="0"/>
    </xf>
    <xf numFmtId="0" fontId="4" fillId="5" borderId="1" xfId="1" applyFont="1" applyFill="1" applyBorder="1" applyAlignment="1" applyProtection="1">
      <alignment horizontal="left" vertical="center"/>
      <protection locked="0"/>
    </xf>
    <xf numFmtId="49" fontId="4" fillId="6" borderId="4" xfId="0" applyNumberFormat="1" applyFont="1" applyFill="1" applyBorder="1" applyAlignment="1" applyProtection="1">
      <alignment horizontal="left" vertical="center" wrapText="1" indent="1"/>
      <protection locked="0"/>
    </xf>
    <xf numFmtId="49" fontId="4" fillId="6" borderId="1" xfId="0" applyNumberFormat="1" applyFont="1" applyFill="1" applyBorder="1" applyAlignment="1" applyProtection="1">
      <alignment horizontal="left" vertical="center" wrapText="1" indent="1"/>
      <protection locked="0"/>
    </xf>
    <xf numFmtId="0" fontId="37" fillId="3" borderId="10" xfId="6" applyFont="1" applyFill="1" applyBorder="1" applyAlignment="1">
      <alignment horizontal="left" vertical="center" indent="5"/>
    </xf>
    <xf numFmtId="0" fontId="37" fillId="3" borderId="0" xfId="6" applyFont="1" applyFill="1" applyAlignment="1">
      <alignment horizontal="left" vertical="center" indent="5"/>
    </xf>
    <xf numFmtId="0" fontId="37" fillId="3" borderId="10" xfId="6" applyFont="1" applyFill="1" applyBorder="1" applyAlignment="1">
      <alignment horizontal="left" vertical="center" indent="3"/>
    </xf>
    <xf numFmtId="0" fontId="37" fillId="3" borderId="0" xfId="6" applyFont="1" applyFill="1" applyAlignment="1">
      <alignment horizontal="left" vertical="center" indent="3"/>
    </xf>
    <xf numFmtId="0" fontId="37" fillId="3" borderId="10" xfId="6" applyFont="1" applyFill="1" applyBorder="1" applyAlignment="1">
      <alignment horizontal="left" vertical="center" wrapText="1" indent="5"/>
    </xf>
    <xf numFmtId="0" fontId="37" fillId="3" borderId="0" xfId="6" applyFont="1" applyFill="1" applyAlignment="1">
      <alignment horizontal="left" vertical="center" wrapText="1" indent="5"/>
    </xf>
    <xf numFmtId="49" fontId="37" fillId="3" borderId="0" xfId="0" applyNumberFormat="1" applyFont="1" applyFill="1" applyAlignment="1" applyProtection="1">
      <alignment horizontal="center" vertical="center" wrapText="1"/>
      <protection locked="0"/>
    </xf>
    <xf numFmtId="175" fontId="37" fillId="6" borderId="4" xfId="0" applyNumberFormat="1" applyFont="1" applyFill="1" applyBorder="1" applyAlignment="1" applyProtection="1">
      <alignment horizontal="center" vertical="center" wrapText="1"/>
      <protection locked="0"/>
    </xf>
    <xf numFmtId="175" fontId="37" fillId="6"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1"/>
    </xf>
    <xf numFmtId="0" fontId="4" fillId="3" borderId="10" xfId="0" applyFont="1" applyFill="1" applyBorder="1" applyAlignment="1">
      <alignment horizontal="left" vertical="top" wrapText="1" indent="1"/>
    </xf>
    <xf numFmtId="0" fontId="4" fillId="3" borderId="0" xfId="0" applyFont="1" applyFill="1" applyAlignment="1">
      <alignment horizontal="left" vertical="top" wrapText="1" indent="1"/>
    </xf>
    <xf numFmtId="49" fontId="4" fillId="5" borderId="12" xfId="0" applyNumberFormat="1" applyFont="1" applyFill="1" applyBorder="1" applyAlignment="1" applyProtection="1">
      <alignment horizontal="center" vertical="center" wrapText="1"/>
      <protection locked="0"/>
    </xf>
    <xf numFmtId="0" fontId="21" fillId="4" borderId="11" xfId="0" applyFont="1" applyFill="1" applyBorder="1" applyAlignment="1">
      <alignment horizontal="center" vertical="center"/>
    </xf>
    <xf numFmtId="0" fontId="21" fillId="4" borderId="13" xfId="0" applyFont="1" applyFill="1" applyBorder="1" applyAlignment="1">
      <alignment horizontal="center" vertical="center"/>
    </xf>
    <xf numFmtId="0" fontId="21" fillId="4" borderId="14" xfId="0" applyFont="1" applyFill="1" applyBorder="1" applyAlignment="1">
      <alignment horizontal="center" vertical="center"/>
    </xf>
    <xf numFmtId="0" fontId="4" fillId="3" borderId="19" xfId="0" applyFont="1" applyFill="1" applyBorder="1" applyAlignment="1">
      <alignment horizontal="left" vertical="center" wrapText="1" indent="3"/>
    </xf>
    <xf numFmtId="41" fontId="10" fillId="6" borderId="0" xfId="0" applyNumberFormat="1" applyFont="1" applyFill="1" applyAlignment="1">
      <alignment horizontal="right" vertical="center"/>
    </xf>
    <xf numFmtId="41" fontId="10" fillId="6" borderId="19" xfId="0" applyNumberFormat="1" applyFont="1" applyFill="1" applyBorder="1" applyAlignment="1">
      <alignment horizontal="right" vertical="center"/>
    </xf>
    <xf numFmtId="0" fontId="10" fillId="6" borderId="0" xfId="0" applyFont="1" applyFill="1" applyAlignment="1">
      <alignment horizontal="right" vertical="center"/>
    </xf>
    <xf numFmtId="0" fontId="10" fillId="6" borderId="19" xfId="0" applyFont="1" applyFill="1" applyBorder="1" applyAlignment="1">
      <alignment horizontal="right" vertical="center"/>
    </xf>
    <xf numFmtId="0" fontId="7" fillId="4" borderId="9" xfId="0" applyFont="1" applyFill="1" applyBorder="1" applyAlignment="1">
      <alignment horizontal="left" vertical="center" indent="1"/>
    </xf>
    <xf numFmtId="0" fontId="7" fillId="4" borderId="5" xfId="0" applyFont="1" applyFill="1" applyBorder="1" applyAlignment="1">
      <alignment horizontal="left" vertical="center" indent="1"/>
    </xf>
    <xf numFmtId="0" fontId="43" fillId="4" borderId="11" xfId="0" applyFont="1" applyFill="1" applyBorder="1" applyAlignment="1">
      <alignment horizontal="left" vertical="center"/>
    </xf>
    <xf numFmtId="0" fontId="43" fillId="4" borderId="13" xfId="0" applyFont="1" applyFill="1" applyBorder="1" applyAlignment="1">
      <alignment horizontal="left" vertical="center"/>
    </xf>
    <xf numFmtId="0" fontId="4" fillId="6" borderId="0" xfId="0" applyFont="1" applyFill="1" applyAlignment="1">
      <alignment horizontal="left" vertical="center"/>
    </xf>
    <xf numFmtId="0" fontId="0" fillId="3" borderId="11" xfId="0" applyFill="1" applyBorder="1" applyAlignment="1">
      <alignment horizontal="left" indent="1"/>
    </xf>
    <xf numFmtId="0" fontId="0" fillId="3" borderId="13" xfId="0" applyFill="1"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4" fillId="3" borderId="0" xfId="0" applyFont="1" applyFill="1" applyAlignment="1">
      <alignment horizontal="center" vertical="top" wrapText="1"/>
    </xf>
    <xf numFmtId="0" fontId="9" fillId="3" borderId="0" xfId="0" applyFont="1" applyFill="1" applyAlignment="1">
      <alignment horizontal="center" vertical="top" wrapText="1"/>
    </xf>
    <xf numFmtId="0" fontId="4" fillId="2" borderId="4" xfId="0" applyFont="1" applyFill="1" applyBorder="1" applyAlignment="1">
      <alignment horizontal="left" vertical="top" wrapText="1" indent="1"/>
    </xf>
    <xf numFmtId="0" fontId="4" fillId="2" borderId="1" xfId="0" applyFont="1" applyFill="1" applyBorder="1" applyAlignment="1">
      <alignment horizontal="left" vertical="top" wrapText="1" inden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31"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8" xfId="0" applyFont="1" applyFill="1" applyBorder="1" applyAlignment="1">
      <alignment horizontal="left" vertical="top" wrapText="1"/>
    </xf>
  </cellXfs>
  <cellStyles count="11">
    <cellStyle name="Comma 2" xfId="3"/>
    <cellStyle name="Currency 2" xfId="4"/>
    <cellStyle name="Normal" xfId="0" builtinId="0"/>
    <cellStyle name="Normal 2" xfId="1"/>
    <cellStyle name="Normal 2 2" xfId="6"/>
    <cellStyle name="Normal 3" xfId="2"/>
    <cellStyle name="Normal 4" xfId="8"/>
    <cellStyle name="Normal 4 2" xfId="10"/>
    <cellStyle name="Normal 5" xfId="9"/>
    <cellStyle name="Percent 2" xfId="5"/>
    <cellStyle name="Percent 3" xfId="7"/>
  </cellStyles>
  <dxfs count="106">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36635</xdr:colOff>
      <xdr:row>32</xdr:row>
      <xdr:rowOff>20674</xdr:rowOff>
    </xdr:from>
    <xdr:to>
      <xdr:col>4</xdr:col>
      <xdr:colOff>5307731</xdr:colOff>
      <xdr:row>34</xdr:row>
      <xdr:rowOff>84158</xdr:rowOff>
    </xdr:to>
    <xdr:pic>
      <xdr:nvPicPr>
        <xdr:cNvPr id="2" name="Picture 1">
          <a:extLst>
            <a:ext uri="{FF2B5EF4-FFF2-40B4-BE49-F238E27FC236}">
              <a16:creationId xmlns:a16="http://schemas.microsoft.com/office/drawing/2014/main" id="{4C38B9F4-D434-4B26-A0D3-45CAD69458A9}"/>
            </a:ext>
          </a:extLst>
        </xdr:cNvPr>
        <xdr:cNvPicPr>
          <a:picLocks noChangeAspect="1"/>
        </xdr:cNvPicPr>
      </xdr:nvPicPr>
      <xdr:blipFill>
        <a:blip xmlns:r="http://schemas.openxmlformats.org/officeDocument/2006/relationships" r:embed="rId2"/>
        <a:stretch>
          <a:fillRect/>
        </a:stretch>
      </xdr:blipFill>
      <xdr:spPr>
        <a:xfrm>
          <a:off x="608135" y="10124501"/>
          <a:ext cx="5271096" cy="2789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92</xdr:row>
      <xdr:rowOff>0</xdr:rowOff>
    </xdr:from>
    <xdr:ext cx="65" cy="172227"/>
    <xdr:sp macro="" textlink="">
      <xdr:nvSpPr>
        <xdr:cNvPr id="5" name="TextBox 4">
          <a:extLst>
            <a:ext uri="{FF2B5EF4-FFF2-40B4-BE49-F238E27FC236}">
              <a16:creationId xmlns:a16="http://schemas.microsoft.com/office/drawing/2014/main" id="{7C0D06CC-D309-473C-86E5-B085382C0323}"/>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9</xdr:row>
      <xdr:rowOff>6350</xdr:rowOff>
    </xdr:to>
    <xdr:sp macro="" textlink="">
      <xdr:nvSpPr>
        <xdr:cNvPr id="3" name="TextBox 6">
          <a:extLst>
            <a:ext uri="{FF2B5EF4-FFF2-40B4-BE49-F238E27FC236}">
              <a16:creationId xmlns:a16="http://schemas.microsoft.com/office/drawing/2014/main" id="{414EC595-0668-4AF2-950C-B38AF82D57A8}"/>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PSE- please</a:t>
          </a:r>
          <a:r>
            <a:rPr lang="en-US" sz="1100" baseline="0"/>
            <a:t> review all items in </a:t>
          </a:r>
          <a:r>
            <a:rPr lang="en-US" sz="1100">
              <a:solidFill>
                <a:srgbClr val="FF0000"/>
              </a:solidFill>
            </a:rPr>
            <a:t>red font</a:t>
          </a:r>
          <a:r>
            <a:rPr lang="en-US" sz="1100" baseline="0">
              <a:solidFill>
                <a:schemeClr val="dk1"/>
              </a:solidFill>
            </a:rPr>
            <a:t> for applicability to DER RFP.</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9525</xdr:colOff>
      <xdr:row>2</xdr:row>
      <xdr:rowOff>0</xdr:rowOff>
    </xdr:from>
    <xdr:ext cx="65" cy="172227"/>
    <xdr:sp macro="" textlink="">
      <xdr:nvSpPr>
        <xdr:cNvPr id="2" name="TextBox 1">
          <a:extLst>
            <a:ext uri="{FF2B5EF4-FFF2-40B4-BE49-F238E27FC236}">
              <a16:creationId xmlns:a16="http://schemas.microsoft.com/office/drawing/2014/main" id="{A2A8FB17-BBE3-4BBB-A0A2-936C954644D9}"/>
            </a:ext>
          </a:extLst>
        </xdr:cNvPr>
        <xdr:cNvSpPr txBox="1"/>
      </xdr:nvSpPr>
      <xdr:spPr>
        <a:xfrm>
          <a:off x="6207125" y="69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topLeftCell="A3" zoomScale="115" zoomScaleNormal="115" zoomScaleSheetLayoutView="100" workbookViewId="0">
      <selection activeCell="E3" sqref="E3"/>
    </sheetView>
  </sheetViews>
  <sheetFormatPr defaultColWidth="9.1796875" defaultRowHeight="12.5"/>
  <cols>
    <col min="1" max="1" width="2" style="25" customWidth="1"/>
    <col min="2" max="2" width="1.54296875" style="25" customWidth="1"/>
    <col min="3" max="3" width="3.7265625" style="25" customWidth="1"/>
    <col min="4" max="4" width="1.26953125" style="25" customWidth="1"/>
    <col min="5" max="5" width="100.7265625" style="25" customWidth="1"/>
    <col min="6" max="6" width="2.7265625" style="25" customWidth="1"/>
    <col min="7" max="7" width="1.7265625" style="25" customWidth="1"/>
    <col min="8" max="16384" width="9.1796875" style="25"/>
  </cols>
  <sheetData>
    <row r="1" spans="2:7" ht="13" thickBot="1"/>
    <row r="2" spans="2:7">
      <c r="B2" s="247"/>
      <c r="C2" s="88"/>
      <c r="D2" s="88"/>
      <c r="E2" s="88"/>
      <c r="F2" s="88"/>
      <c r="G2" s="248"/>
    </row>
    <row r="3" spans="2:7" ht="48.75" customHeight="1">
      <c r="B3" s="36"/>
      <c r="C3" s="249" t="s">
        <v>0</v>
      </c>
      <c r="G3" s="102"/>
    </row>
    <row r="4" spans="2:7" ht="8.25" customHeight="1">
      <c r="B4" s="36"/>
      <c r="C4" s="249"/>
      <c r="G4" s="102"/>
    </row>
    <row r="5" spans="2:7" ht="13">
      <c r="B5" s="36"/>
      <c r="E5" s="489" t="s">
        <v>1</v>
      </c>
      <c r="G5" s="102"/>
    </row>
    <row r="6" spans="2:7" ht="19.5" customHeight="1">
      <c r="B6" s="36"/>
      <c r="E6" s="489" t="s">
        <v>2</v>
      </c>
      <c r="G6" s="102"/>
    </row>
    <row r="7" spans="2:7" ht="13">
      <c r="B7" s="36"/>
      <c r="E7" s="63"/>
      <c r="G7" s="102"/>
    </row>
    <row r="8" spans="2:7" s="26" customFormat="1" ht="37.5" customHeight="1">
      <c r="B8" s="250"/>
      <c r="C8" s="988" t="s">
        <v>3</v>
      </c>
      <c r="D8" s="989"/>
      <c r="E8" s="989"/>
      <c r="F8" s="989"/>
      <c r="G8" s="990"/>
    </row>
    <row r="9" spans="2:7" s="26" customFormat="1" ht="6" customHeight="1">
      <c r="B9" s="250"/>
      <c r="C9" s="251"/>
      <c r="G9" s="252"/>
    </row>
    <row r="10" spans="2:7" ht="13" thickBot="1">
      <c r="B10" s="36"/>
      <c r="G10" s="102"/>
    </row>
    <row r="11" spans="2:7" ht="14.5" thickBot="1">
      <c r="B11" s="36"/>
      <c r="C11" s="983" t="s">
        <v>4</v>
      </c>
      <c r="D11" s="984"/>
      <c r="E11" s="984"/>
      <c r="F11" s="985"/>
      <c r="G11" s="102"/>
    </row>
    <row r="12" spans="2:7">
      <c r="B12" s="36"/>
      <c r="C12" s="88"/>
      <c r="D12" s="88"/>
      <c r="E12" s="88"/>
      <c r="F12" s="88"/>
      <c r="G12" s="102"/>
    </row>
    <row r="13" spans="2:7" ht="55.5" customHeight="1">
      <c r="B13" s="36"/>
      <c r="C13" s="982" t="s">
        <v>5</v>
      </c>
      <c r="D13" s="982"/>
      <c r="E13" s="982"/>
      <c r="F13" s="982"/>
      <c r="G13" s="102"/>
    </row>
    <row r="14" spans="2:7">
      <c r="B14" s="36"/>
      <c r="C14" s="89"/>
      <c r="D14" s="89"/>
      <c r="E14" s="89"/>
      <c r="F14" s="89"/>
      <c r="G14" s="102"/>
    </row>
    <row r="15" spans="2:7">
      <c r="B15" s="36"/>
      <c r="C15" s="83"/>
      <c r="D15" s="84"/>
      <c r="E15" s="84"/>
      <c r="F15" s="85"/>
      <c r="G15" s="102"/>
    </row>
    <row r="16" spans="2:7">
      <c r="B16" s="36"/>
      <c r="C16" s="83"/>
      <c r="D16" s="84"/>
      <c r="E16" s="84"/>
      <c r="F16" s="85"/>
      <c r="G16" s="102"/>
    </row>
    <row r="17" spans="2:7" s="27" customFormat="1" ht="27" customHeight="1">
      <c r="B17" s="253"/>
      <c r="C17" s="78">
        <v>1</v>
      </c>
      <c r="D17" s="37"/>
      <c r="E17" s="90" t="s">
        <v>6</v>
      </c>
      <c r="F17" s="38"/>
      <c r="G17" s="254"/>
    </row>
    <row r="18" spans="2:7" s="27" customFormat="1" ht="10" customHeight="1">
      <c r="B18" s="253"/>
      <c r="C18" s="78"/>
      <c r="D18" s="37"/>
      <c r="E18" s="37"/>
      <c r="F18" s="38"/>
      <c r="G18" s="254"/>
    </row>
    <row r="19" spans="2:7" s="27" customFormat="1" ht="25">
      <c r="B19" s="253"/>
      <c r="C19" s="78">
        <v>2</v>
      </c>
      <c r="D19" s="37"/>
      <c r="E19" s="611" t="s">
        <v>7</v>
      </c>
      <c r="F19" s="38"/>
      <c r="G19" s="254"/>
    </row>
    <row r="20" spans="2:7" s="27" customFormat="1" ht="6" customHeight="1">
      <c r="B20" s="253"/>
      <c r="C20" s="78"/>
      <c r="D20" s="37"/>
      <c r="E20" s="87"/>
      <c r="F20" s="38"/>
      <c r="G20" s="254"/>
    </row>
    <row r="21" spans="2:7" s="27" customFormat="1" ht="50.25" customHeight="1">
      <c r="B21" s="253"/>
      <c r="C21" s="78"/>
      <c r="D21" s="37"/>
      <c r="E21" s="90" t="s">
        <v>8</v>
      </c>
      <c r="F21" s="38"/>
      <c r="G21" s="254"/>
    </row>
    <row r="22" spans="2:7" s="27" customFormat="1" ht="6" customHeight="1">
      <c r="B22" s="253"/>
      <c r="C22" s="78"/>
      <c r="D22" s="37"/>
      <c r="E22" s="87"/>
      <c r="F22" s="38"/>
      <c r="G22" s="254"/>
    </row>
    <row r="23" spans="2:7" s="27" customFormat="1" ht="68.5" customHeight="1">
      <c r="B23" s="253"/>
      <c r="C23" s="78"/>
      <c r="D23" s="37"/>
      <c r="E23" s="90" t="s">
        <v>9</v>
      </c>
      <c r="F23" s="38"/>
      <c r="G23" s="254"/>
    </row>
    <row r="24" spans="2:7" s="27" customFormat="1" ht="10" customHeight="1">
      <c r="B24" s="253"/>
      <c r="C24" s="78"/>
      <c r="D24" s="37"/>
      <c r="E24" s="37"/>
      <c r="F24" s="38"/>
      <c r="G24" s="254"/>
    </row>
    <row r="25" spans="2:7" s="27" customFormat="1" ht="52.5" customHeight="1">
      <c r="B25" s="253"/>
      <c r="C25" s="78">
        <v>3</v>
      </c>
      <c r="D25" s="37"/>
      <c r="E25" s="90" t="s">
        <v>10</v>
      </c>
      <c r="F25" s="38"/>
      <c r="G25" s="254"/>
    </row>
    <row r="26" spans="2:7" s="27" customFormat="1" ht="10" customHeight="1">
      <c r="B26" s="253"/>
      <c r="C26" s="78"/>
      <c r="D26" s="37"/>
      <c r="E26" s="86"/>
      <c r="F26" s="38"/>
      <c r="G26" s="254"/>
    </row>
    <row r="27" spans="2:7" s="27" customFormat="1" ht="50">
      <c r="B27" s="253"/>
      <c r="C27" s="78">
        <v>4</v>
      </c>
      <c r="D27" s="37"/>
      <c r="E27" s="90" t="s">
        <v>11</v>
      </c>
      <c r="F27" s="38"/>
      <c r="G27" s="254"/>
    </row>
    <row r="28" spans="2:7" s="27" customFormat="1" ht="10" customHeight="1">
      <c r="B28" s="253"/>
      <c r="C28" s="78"/>
      <c r="D28" s="37"/>
      <c r="E28" s="37"/>
      <c r="F28" s="38"/>
      <c r="G28" s="254"/>
    </row>
    <row r="29" spans="2:7" s="27" customFormat="1" ht="38.25" customHeight="1">
      <c r="B29" s="253"/>
      <c r="C29" s="78">
        <v>5</v>
      </c>
      <c r="D29" s="37"/>
      <c r="E29" s="90" t="s">
        <v>12</v>
      </c>
      <c r="F29" s="38"/>
      <c r="G29" s="254"/>
    </row>
    <row r="30" spans="2:7" s="27" customFormat="1" ht="10" customHeight="1">
      <c r="B30" s="253"/>
      <c r="C30" s="78"/>
      <c r="D30" s="37"/>
      <c r="E30" s="37"/>
      <c r="F30" s="38"/>
      <c r="G30" s="254"/>
    </row>
    <row r="31" spans="2:7" s="27" customFormat="1" ht="58.5" customHeight="1">
      <c r="B31" s="253"/>
      <c r="C31" s="78">
        <v>6</v>
      </c>
      <c r="D31" s="37"/>
      <c r="E31" s="987" t="s">
        <v>13</v>
      </c>
      <c r="F31" s="38"/>
      <c r="G31" s="254"/>
    </row>
    <row r="32" spans="2:7" s="27" customFormat="1" ht="58.5" customHeight="1">
      <c r="B32" s="253"/>
      <c r="C32" s="78"/>
      <c r="D32" s="37"/>
      <c r="E32" s="987"/>
      <c r="F32" s="38"/>
      <c r="G32" s="254"/>
    </row>
    <row r="33" spans="2:7" s="27" customFormat="1" ht="107.25" customHeight="1">
      <c r="B33" s="253"/>
      <c r="C33" s="78"/>
      <c r="D33" s="37"/>
      <c r="E33" s="90"/>
      <c r="F33" s="38"/>
      <c r="G33" s="254"/>
    </row>
    <row r="34" spans="2:7" s="27" customFormat="1" ht="107.25" customHeight="1">
      <c r="B34" s="253"/>
      <c r="C34" s="78"/>
      <c r="D34" s="37"/>
      <c r="E34" s="90"/>
      <c r="F34" s="38"/>
      <c r="G34" s="254"/>
    </row>
    <row r="35" spans="2:7" s="27" customFormat="1" ht="10" customHeight="1">
      <c r="B35" s="253"/>
      <c r="C35" s="78"/>
      <c r="D35" s="37"/>
      <c r="E35" s="37"/>
      <c r="F35" s="38"/>
      <c r="G35" s="254"/>
    </row>
    <row r="36" spans="2:7" s="27" customFormat="1" ht="46.5" customHeight="1">
      <c r="B36" s="253"/>
      <c r="C36" s="78">
        <v>7</v>
      </c>
      <c r="D36" s="37"/>
      <c r="E36" s="986" t="s">
        <v>14</v>
      </c>
      <c r="F36" s="38"/>
      <c r="G36" s="254"/>
    </row>
    <row r="37" spans="2:7" s="27" customFormat="1" ht="42.75" customHeight="1">
      <c r="B37" s="253"/>
      <c r="C37" s="78"/>
      <c r="D37" s="37"/>
      <c r="E37" s="986"/>
      <c r="F37" s="38"/>
      <c r="G37" s="254"/>
    </row>
    <row r="38" spans="2:7" s="27" customFormat="1" ht="7.5" customHeight="1">
      <c r="B38" s="253"/>
      <c r="C38" s="78"/>
      <c r="D38" s="37"/>
      <c r="E38" s="679"/>
      <c r="F38" s="38"/>
      <c r="G38" s="254"/>
    </row>
    <row r="39" spans="2:7" s="27" customFormat="1" ht="50">
      <c r="B39" s="253"/>
      <c r="C39" s="78"/>
      <c r="D39" s="37"/>
      <c r="E39" s="680" t="s">
        <v>15</v>
      </c>
      <c r="F39" s="38"/>
      <c r="G39" s="254"/>
    </row>
    <row r="40" spans="2:7" s="27" customFormat="1" ht="10" customHeight="1">
      <c r="B40" s="253"/>
      <c r="C40" s="78"/>
      <c r="D40" s="37"/>
      <c r="E40" s="37"/>
      <c r="F40" s="38"/>
      <c r="G40" s="254"/>
    </row>
    <row r="41" spans="2:7" s="27" customFormat="1" ht="14.25" customHeight="1">
      <c r="B41" s="253"/>
      <c r="C41" s="78">
        <v>8</v>
      </c>
      <c r="D41" s="37"/>
      <c r="E41" s="90" t="s">
        <v>16</v>
      </c>
      <c r="F41" s="38"/>
      <c r="G41" s="254"/>
    </row>
    <row r="42" spans="2:7" s="27" customFormat="1" ht="16.5">
      <c r="B42" s="253"/>
      <c r="C42" s="79"/>
      <c r="D42" s="39"/>
      <c r="E42" s="39"/>
      <c r="F42" s="40"/>
      <c r="G42" s="254"/>
    </row>
    <row r="43" spans="2:7" s="27" customFormat="1" ht="14.5" thickBot="1">
      <c r="B43" s="255"/>
      <c r="C43" s="256"/>
      <c r="D43" s="256"/>
      <c r="E43" s="256"/>
      <c r="F43" s="256"/>
      <c r="G43" s="257"/>
    </row>
    <row r="44" spans="2:7" s="27" customFormat="1" ht="14"/>
  </sheetData>
  <mergeCells count="5">
    <mergeCell ref="C13:F13"/>
    <mergeCell ref="C11:F11"/>
    <mergeCell ref="E36:E37"/>
    <mergeCell ref="E31:E32"/>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499984740745262"/>
    <pageSetUpPr fitToPage="1"/>
  </sheetPr>
  <dimension ref="A1:BH8783"/>
  <sheetViews>
    <sheetView zoomScaleNormal="100" zoomScaleSheetLayoutView="100" workbookViewId="0">
      <pane ySplit="2" topLeftCell="A17" activePane="bottomLeft" state="frozen"/>
      <selection pane="bottomLeft" activeCell="C23" sqref="C23"/>
    </sheetView>
  </sheetViews>
  <sheetFormatPr defaultColWidth="9.1796875" defaultRowHeight="12.5"/>
  <cols>
    <col min="1" max="1" width="10.1796875" style="853" customWidth="1"/>
    <col min="2" max="2" width="34.54296875" style="853" customWidth="1"/>
    <col min="3" max="3" width="53.81640625" style="853" customWidth="1"/>
    <col min="4" max="4" width="13" style="853" customWidth="1"/>
    <col min="5" max="5" width="3" style="853" customWidth="1"/>
    <col min="6" max="6" width="3" style="853" hidden="1" customWidth="1"/>
    <col min="7" max="7" width="47.7265625" style="853" hidden="1" customWidth="1"/>
    <col min="8" max="8" width="6.81640625" style="853" hidden="1" customWidth="1"/>
    <col min="9" max="11" width="3" style="853" hidden="1" customWidth="1"/>
    <col min="12" max="12" width="6.453125" style="616" hidden="1" customWidth="1"/>
    <col min="13" max="13" width="2.1796875" style="616" hidden="1" customWidth="1"/>
    <col min="14" max="14" width="21.1796875" style="616" hidden="1" customWidth="1"/>
    <col min="15" max="15" width="26.54296875" style="616" hidden="1" customWidth="1"/>
    <col min="16" max="16" width="16.1796875" style="616" hidden="1" customWidth="1"/>
    <col min="17" max="17" width="7.54296875" style="616" hidden="1" customWidth="1"/>
    <col min="18" max="18" width="26.81640625" style="616" hidden="1" customWidth="1"/>
    <col min="19" max="19" width="10.453125" style="616" hidden="1" customWidth="1"/>
    <col min="20" max="20" width="15.54296875" style="616" hidden="1" customWidth="1"/>
    <col min="21" max="21" width="12.54296875" style="616" hidden="1" customWidth="1"/>
    <col min="22" max="22" width="9.453125" style="616" hidden="1" customWidth="1"/>
    <col min="23" max="23" width="18" style="855" hidden="1" customWidth="1"/>
    <col min="24" max="24" width="18.81640625" style="855" hidden="1" customWidth="1"/>
    <col min="25" max="25" width="48.453125" style="855" hidden="1" customWidth="1"/>
    <col min="26" max="26" width="21.453125" style="855" hidden="1" customWidth="1"/>
    <col min="27" max="27" width="11.453125" style="855" hidden="1" customWidth="1"/>
    <col min="28" max="28" width="15.453125" style="853" hidden="1" customWidth="1"/>
    <col min="29" max="29" width="15.26953125" style="853" hidden="1" customWidth="1"/>
    <col min="30" max="30" width="28.453125" style="853" hidden="1" customWidth="1"/>
    <col min="31" max="39" width="5.54296875" style="853" hidden="1" customWidth="1"/>
    <col min="40" max="59" width="6.54296875" style="853" hidden="1" customWidth="1"/>
    <col min="60" max="60" width="6.54296875" style="856" hidden="1" customWidth="1"/>
    <col min="61" max="61" width="0" style="853" hidden="1" customWidth="1"/>
    <col min="62" max="16384" width="9.1796875" style="853"/>
  </cols>
  <sheetData>
    <row r="1" spans="1:60" ht="24.75" customHeight="1">
      <c r="A1" s="1013" t="s">
        <v>1405</v>
      </c>
      <c r="B1" s="1014"/>
      <c r="C1" s="1014"/>
      <c r="D1" s="1015"/>
      <c r="E1"/>
      <c r="F1"/>
      <c r="G1"/>
      <c r="H1"/>
      <c r="I1"/>
      <c r="J1"/>
      <c r="K1"/>
      <c r="L1" s="1321" t="s">
        <v>18</v>
      </c>
      <c r="M1" s="1321"/>
      <c r="N1" s="1321"/>
      <c r="O1" s="1321"/>
      <c r="P1" s="1321"/>
      <c r="Q1" s="1321"/>
      <c r="R1" s="1321"/>
      <c r="S1" s="1321"/>
      <c r="T1" s="1321"/>
      <c r="U1" s="1321"/>
      <c r="V1" s="1321"/>
      <c r="W1" s="993" t="s">
        <v>19</v>
      </c>
      <c r="X1" s="993"/>
      <c r="Y1" s="993"/>
      <c r="Z1" s="993"/>
      <c r="AA1" s="993"/>
      <c r="AB1" s="993"/>
      <c r="AC1"/>
      <c r="AD1"/>
      <c r="AF1"/>
      <c r="AG1"/>
      <c r="AH1"/>
      <c r="AI1"/>
      <c r="AJ1"/>
      <c r="AK1"/>
      <c r="AL1"/>
      <c r="AM1"/>
      <c r="AN1"/>
      <c r="AO1"/>
      <c r="AP1"/>
      <c r="AQ1"/>
      <c r="AR1"/>
      <c r="AS1"/>
      <c r="AT1"/>
      <c r="AU1"/>
      <c r="AV1"/>
      <c r="AW1"/>
      <c r="AX1"/>
      <c r="AY1"/>
      <c r="AZ1"/>
      <c r="BA1"/>
      <c r="BB1"/>
      <c r="BC1"/>
      <c r="BD1"/>
      <c r="BE1"/>
      <c r="BF1"/>
      <c r="BG1"/>
      <c r="BH1" s="385"/>
    </row>
    <row r="2" spans="1:60" ht="15.75" customHeight="1" thickBot="1">
      <c r="A2" s="1322" t="s">
        <v>976</v>
      </c>
      <c r="B2" s="1323"/>
      <c r="C2" s="1323"/>
      <c r="D2" s="1324"/>
      <c r="E2"/>
      <c r="F2" s="25"/>
      <c r="G2" t="s">
        <v>40</v>
      </c>
      <c r="H2" t="s">
        <v>41</v>
      </c>
      <c r="I2"/>
      <c r="J2"/>
      <c r="K2"/>
      <c r="L2" s="1325" t="s">
        <v>21</v>
      </c>
      <c r="M2" s="1327" t="s">
        <v>22</v>
      </c>
      <c r="N2" s="1327"/>
      <c r="O2" s="1328" t="s">
        <v>23</v>
      </c>
      <c r="P2" s="1328" t="s">
        <v>24</v>
      </c>
      <c r="Q2" s="1328" t="s">
        <v>25</v>
      </c>
      <c r="R2" s="1328" t="s">
        <v>26</v>
      </c>
      <c r="S2" s="1328" t="s">
        <v>27</v>
      </c>
      <c r="T2" s="1328" t="s">
        <v>28</v>
      </c>
      <c r="U2" s="1328" t="s">
        <v>29</v>
      </c>
      <c r="V2" s="1328" t="s">
        <v>30</v>
      </c>
      <c r="W2" s="1330" t="s">
        <v>31</v>
      </c>
      <c r="X2" s="1330" t="s">
        <v>32</v>
      </c>
      <c r="Y2" s="1330" t="s">
        <v>33</v>
      </c>
      <c r="Z2" s="1330" t="s">
        <v>34</v>
      </c>
      <c r="AA2" s="1330" t="s">
        <v>35</v>
      </c>
      <c r="AB2" s="1330" t="s">
        <v>36</v>
      </c>
      <c r="AC2"/>
      <c r="AD2" s="25"/>
      <c r="AF2"/>
      <c r="AG2"/>
      <c r="AH2"/>
      <c r="AI2"/>
      <c r="AJ2"/>
      <c r="AK2"/>
      <c r="AL2"/>
      <c r="AM2"/>
      <c r="AN2"/>
      <c r="AO2"/>
      <c r="AP2"/>
      <c r="AQ2"/>
      <c r="AR2"/>
      <c r="AS2"/>
      <c r="AT2"/>
      <c r="AU2"/>
      <c r="AV2"/>
      <c r="AW2"/>
      <c r="AX2"/>
      <c r="AY2"/>
      <c r="AZ2"/>
      <c r="BA2"/>
      <c r="BB2"/>
      <c r="BC2"/>
      <c r="BD2"/>
      <c r="BE2"/>
      <c r="BF2"/>
      <c r="BG2"/>
      <c r="BH2" s="385"/>
    </row>
    <row r="3" spans="1:60" ht="15" customHeight="1" thickBot="1">
      <c r="A3" s="1332"/>
      <c r="B3" s="1333"/>
      <c r="C3" s="1333"/>
      <c r="D3" s="1334"/>
      <c r="E3"/>
      <c r="F3"/>
      <c r="G3"/>
      <c r="H3"/>
      <c r="I3"/>
      <c r="J3" t="s">
        <v>42</v>
      </c>
      <c r="K3"/>
      <c r="L3" s="1326"/>
      <c r="M3" s="857" t="s">
        <v>43</v>
      </c>
      <c r="N3" s="612" t="s">
        <v>44</v>
      </c>
      <c r="O3" s="1329"/>
      <c r="P3" s="1329"/>
      <c r="Q3" s="1329"/>
      <c r="R3" s="1329"/>
      <c r="S3" s="1329"/>
      <c r="T3" s="1329"/>
      <c r="U3" s="1329"/>
      <c r="V3" s="1329"/>
      <c r="W3" s="1331"/>
      <c r="X3" s="1331"/>
      <c r="Y3" s="1331"/>
      <c r="Z3" s="1331"/>
      <c r="AA3" s="1331"/>
      <c r="AB3" s="1331"/>
      <c r="AC3" s="388"/>
      <c r="AE3" s="409" t="s">
        <v>45</v>
      </c>
      <c r="AF3" s="409" t="s">
        <v>46</v>
      </c>
      <c r="AG3" s="409" t="s">
        <v>47</v>
      </c>
      <c r="AH3" s="409" t="s">
        <v>48</v>
      </c>
      <c r="AI3" s="409" t="s">
        <v>49</v>
      </c>
      <c r="AJ3" s="390" t="s">
        <v>50</v>
      </c>
      <c r="AK3" s="390" t="s">
        <v>51</v>
      </c>
      <c r="AL3" s="390" t="s">
        <v>52</v>
      </c>
      <c r="AM3" s="390" t="s">
        <v>53</v>
      </c>
      <c r="AN3" s="390" t="s">
        <v>54</v>
      </c>
      <c r="AO3" s="390" t="s">
        <v>55</v>
      </c>
      <c r="AP3" s="390" t="s">
        <v>56</v>
      </c>
      <c r="AQ3" s="390" t="s">
        <v>57</v>
      </c>
      <c r="AR3" s="390" t="s">
        <v>58</v>
      </c>
      <c r="AS3" s="390" t="s">
        <v>59</v>
      </c>
      <c r="AT3" s="390" t="s">
        <v>60</v>
      </c>
      <c r="AU3" s="390" t="s">
        <v>61</v>
      </c>
      <c r="AV3" s="390" t="s">
        <v>62</v>
      </c>
      <c r="AW3" s="390" t="s">
        <v>63</v>
      </c>
      <c r="AX3" s="390" t="s">
        <v>64</v>
      </c>
      <c r="AY3" s="390" t="s">
        <v>65</v>
      </c>
      <c r="AZ3" s="390" t="s">
        <v>66</v>
      </c>
      <c r="BA3" s="390" t="s">
        <v>67</v>
      </c>
      <c r="BB3" s="388" t="s">
        <v>68</v>
      </c>
      <c r="BC3" s="388" t="s">
        <v>69</v>
      </c>
      <c r="BD3" s="388" t="s">
        <v>70</v>
      </c>
      <c r="BE3" s="388" t="s">
        <v>71</v>
      </c>
      <c r="BF3" s="388" t="s">
        <v>72</v>
      </c>
      <c r="BG3" s="388" t="s">
        <v>73</v>
      </c>
      <c r="BH3" s="394" t="s">
        <v>74</v>
      </c>
    </row>
    <row r="4" spans="1:60" ht="11.25" customHeight="1">
      <c r="A4" s="858"/>
      <c r="B4" s="46"/>
      <c r="C4" s="859"/>
      <c r="D4" s="860"/>
      <c r="E4"/>
      <c r="F4"/>
      <c r="G4"/>
      <c r="H4"/>
      <c r="I4"/>
      <c r="J4" t="s">
        <v>42</v>
      </c>
      <c r="K4"/>
    </row>
    <row r="5" spans="1:60" ht="11.25" customHeight="1">
      <c r="A5" s="858"/>
      <c r="B5" s="46"/>
      <c r="C5" s="310" t="s">
        <v>977</v>
      </c>
      <c r="D5" s="860"/>
      <c r="E5"/>
      <c r="F5"/>
      <c r="G5"/>
      <c r="H5"/>
      <c r="I5"/>
      <c r="J5" t="s">
        <v>42</v>
      </c>
      <c r="K5"/>
      <c r="L5"/>
      <c r="M5"/>
      <c r="N5"/>
      <c r="O5"/>
      <c r="P5"/>
      <c r="Q5"/>
      <c r="R5"/>
      <c r="S5"/>
      <c r="T5"/>
      <c r="U5"/>
      <c r="V5"/>
      <c r="W5"/>
      <c r="X5"/>
      <c r="Y5"/>
      <c r="Z5"/>
      <c r="AA5"/>
      <c r="AB5"/>
    </row>
    <row r="6" spans="1:60" ht="5.25" customHeight="1">
      <c r="A6" s="858"/>
      <c r="B6" s="46"/>
      <c r="C6" s="859"/>
      <c r="D6" s="860"/>
      <c r="E6"/>
      <c r="F6"/>
      <c r="G6"/>
      <c r="H6"/>
      <c r="I6" t="s">
        <v>78</v>
      </c>
      <c r="J6"/>
      <c r="K6"/>
      <c r="L6"/>
      <c r="M6"/>
      <c r="N6"/>
      <c r="O6"/>
      <c r="P6"/>
      <c r="Q6"/>
      <c r="R6"/>
      <c r="S6"/>
      <c r="T6"/>
      <c r="U6"/>
      <c r="V6"/>
      <c r="W6"/>
      <c r="X6"/>
      <c r="Y6"/>
      <c r="Z6"/>
      <c r="AA6"/>
      <c r="AB6"/>
    </row>
    <row r="7" spans="1:60" ht="5.25" customHeight="1" thickBot="1">
      <c r="A7" s="858"/>
      <c r="B7" s="46"/>
      <c r="C7" s="859"/>
      <c r="D7" s="860"/>
      <c r="E7"/>
      <c r="F7"/>
      <c r="G7"/>
      <c r="H7"/>
      <c r="I7" t="s">
        <v>78</v>
      </c>
      <c r="J7"/>
      <c r="K7"/>
    </row>
    <row r="8" spans="1:60" ht="18" customHeight="1" thickTop="1" thickBot="1">
      <c r="A8" s="858"/>
      <c r="B8" s="416" t="s">
        <v>978</v>
      </c>
      <c r="C8" s="861"/>
      <c r="D8" s="860"/>
      <c r="E8"/>
      <c r="F8"/>
      <c r="G8" s="450" t="s">
        <v>746</v>
      </c>
      <c r="H8"/>
      <c r="I8"/>
      <c r="J8" t="s">
        <v>42</v>
      </c>
      <c r="K8"/>
      <c r="L8" s="262" t="str">
        <f ca="1">SUBSTITUTE(CELL("address",C8),"$","")</f>
        <v>C8</v>
      </c>
      <c r="M8" s="341">
        <v>4</v>
      </c>
      <c r="N8" s="262" t="str">
        <f ca="1">MID(CELL("filename",M8),FIND("]",CELL("filename",M8))+1,256)</f>
        <v>5a. Energy Output (8760)</v>
      </c>
      <c r="O8" s="616" t="s">
        <v>979</v>
      </c>
      <c r="P8" s="616" t="s">
        <v>980</v>
      </c>
      <c r="Q8" s="616">
        <v>1</v>
      </c>
      <c r="R8" s="616" t="str">
        <f ca="1">M8&amp;"_"&amp;L8&amp;"_"&amp;P8&amp;"_"&amp;Q8</f>
        <v>4_C8_Energy_Used_1</v>
      </c>
      <c r="S8" s="262" t="s">
        <v>83</v>
      </c>
      <c r="T8" s="262"/>
      <c r="U8" s="262" t="str">
        <f>AE8</f>
        <v>Yes</v>
      </c>
      <c r="V8" s="262" t="s">
        <v>85</v>
      </c>
      <c r="W8" s="262" t="s">
        <v>85</v>
      </c>
      <c r="AC8"/>
      <c r="AD8"/>
      <c r="AE8" s="853" t="s">
        <v>84</v>
      </c>
    </row>
    <row r="9" spans="1:60" ht="5.25" customHeight="1" thickTop="1">
      <c r="A9" s="858"/>
      <c r="B9" s="46"/>
      <c r="C9" s="859"/>
      <c r="D9" s="860"/>
      <c r="E9"/>
      <c r="F9"/>
      <c r="G9"/>
      <c r="H9"/>
      <c r="I9" t="s">
        <v>78</v>
      </c>
      <c r="J9"/>
      <c r="K9"/>
      <c r="L9" s="262" t="e">
        <f ca="1">SUBSTITUTE(CELL("address",#REF!),"$","")</f>
        <v>#REF!</v>
      </c>
      <c r="M9" s="262">
        <f t="shared" ref="M9:M16" si="0">$M$8</f>
        <v>4</v>
      </c>
      <c r="N9" s="262" t="str">
        <f ca="1">MID(CELL("filename",M9),FIND("]",CELL("filename",M9))+1,256)</f>
        <v>5a. Energy Output (8760)</v>
      </c>
      <c r="O9" s="616" t="s">
        <v>979</v>
      </c>
      <c r="P9" s="616" t="s">
        <v>980</v>
      </c>
      <c r="Q9" s="616">
        <v>2</v>
      </c>
      <c r="R9" s="616" t="e">
        <f ca="1">M9&amp;"_"&amp;L9&amp;"_"&amp;P9&amp;"_"&amp;Q9</f>
        <v>#REF!</v>
      </c>
      <c r="S9" s="262" t="s">
        <v>83</v>
      </c>
      <c r="T9" s="262"/>
      <c r="U9" s="262" t="str">
        <f>AE9</f>
        <v>Yes</v>
      </c>
      <c r="V9" s="262" t="s">
        <v>85</v>
      </c>
      <c r="W9" s="262" t="s">
        <v>85</v>
      </c>
      <c r="AC9"/>
      <c r="AD9"/>
      <c r="AE9" s="853" t="s">
        <v>84</v>
      </c>
    </row>
    <row r="10" spans="1:60" ht="5.25" customHeight="1">
      <c r="A10" s="858"/>
      <c r="B10" s="46"/>
      <c r="C10" s="859"/>
      <c r="D10" s="860"/>
      <c r="E10"/>
      <c r="F10"/>
      <c r="G10"/>
      <c r="H10"/>
      <c r="I10" t="s">
        <v>78</v>
      </c>
      <c r="J10"/>
      <c r="K10"/>
      <c r="L10" s="262" t="e">
        <f ca="1">SUBSTITUTE(CELL("address",#REF!),"$","")</f>
        <v>#REF!</v>
      </c>
      <c r="M10" s="262">
        <f t="shared" si="0"/>
        <v>4</v>
      </c>
      <c r="N10" s="262" t="str">
        <f ca="1">MID(CELL("filename",M10),FIND("]",CELL("filename",M10))+1,256)</f>
        <v>5a. Energy Output (8760)</v>
      </c>
      <c r="O10" s="616" t="s">
        <v>979</v>
      </c>
      <c r="P10" s="616" t="s">
        <v>980</v>
      </c>
      <c r="Q10" s="616">
        <v>3</v>
      </c>
      <c r="R10" s="616" t="e">
        <f ca="1">M10&amp;"_"&amp;L10&amp;"_"&amp;P10&amp;"_"&amp;Q10</f>
        <v>#REF!</v>
      </c>
      <c r="S10" s="262" t="s">
        <v>83</v>
      </c>
      <c r="T10" s="262"/>
      <c r="U10" s="262" t="str">
        <f>AE10</f>
        <v>Yes</v>
      </c>
      <c r="V10" s="262" t="s">
        <v>85</v>
      </c>
      <c r="W10" s="262" t="s">
        <v>85</v>
      </c>
      <c r="AC10"/>
      <c r="AD10"/>
      <c r="AE10" s="853" t="s">
        <v>84</v>
      </c>
    </row>
    <row r="11" spans="1:60" ht="18" customHeight="1">
      <c r="A11" s="858"/>
      <c r="B11" s="416" t="s">
        <v>981</v>
      </c>
      <c r="C11" s="919"/>
      <c r="D11" s="860"/>
      <c r="E11"/>
      <c r="F11"/>
      <c r="G11"/>
      <c r="H11"/>
      <c r="I11"/>
      <c r="J11" t="s">
        <v>42</v>
      </c>
      <c r="K11"/>
      <c r="L11" s="262" t="str">
        <f ca="1">SUBSTITUTE(CELL("address",C11),"$","")</f>
        <v>C11</v>
      </c>
      <c r="M11" s="262">
        <f t="shared" si="0"/>
        <v>4</v>
      </c>
      <c r="N11" s="262" t="str">
        <f ca="1">MID(CELL("filename",M8),FIND("]",CELL("filename",M8))+1,256)</f>
        <v>5a. Energy Output (8760)</v>
      </c>
      <c r="O11" s="616" t="s">
        <v>979</v>
      </c>
      <c r="P11" s="616" t="s">
        <v>982</v>
      </c>
      <c r="Q11" s="616">
        <v>1</v>
      </c>
      <c r="R11" s="616" t="str">
        <f ca="1">M8&amp;"_"&amp;L11&amp;"_"&amp;P11&amp;"_"&amp;Q11</f>
        <v>4_C11_POI_MW_1</v>
      </c>
      <c r="S11" s="262" t="s">
        <v>540</v>
      </c>
      <c r="T11" s="262"/>
      <c r="U11" s="262" t="s">
        <v>983</v>
      </c>
      <c r="V11" s="262" t="s">
        <v>85</v>
      </c>
      <c r="W11" s="262" t="s">
        <v>85</v>
      </c>
      <c r="Y11" s="277" t="str">
        <f ca="1">"Requirement: "&amp;$L$8&amp;" answer of ""Yes"""</f>
        <v>Requirement: C8 answer of "Yes"</v>
      </c>
      <c r="AC11"/>
      <c r="AD11"/>
    </row>
    <row r="12" spans="1:60" ht="5.25" customHeight="1">
      <c r="A12" s="858"/>
      <c r="B12" s="46"/>
      <c r="C12" s="859"/>
      <c r="D12" s="860"/>
      <c r="E12"/>
      <c r="F12"/>
      <c r="G12"/>
      <c r="H12"/>
      <c r="I12" t="s">
        <v>78</v>
      </c>
      <c r="J12"/>
      <c r="K12"/>
      <c r="L12" s="262" t="e">
        <f ca="1">SUBSTITUTE(CELL("address",#REF!),"$","")</f>
        <v>#REF!</v>
      </c>
      <c r="M12" s="262">
        <f t="shared" si="0"/>
        <v>4</v>
      </c>
      <c r="N12" s="262" t="str">
        <f ca="1">MID(CELL("filename",M12),FIND("]",CELL("filename",M12))+1,256)</f>
        <v>5a. Energy Output (8760)</v>
      </c>
      <c r="O12" s="616" t="s">
        <v>979</v>
      </c>
      <c r="P12" s="616" t="s">
        <v>982</v>
      </c>
      <c r="Q12" s="616">
        <v>2</v>
      </c>
      <c r="R12" s="616" t="e">
        <f ca="1">M12&amp;"_"&amp;L12&amp;"_"&amp;P12&amp;"_"&amp;Q12</f>
        <v>#REF!</v>
      </c>
      <c r="S12" s="262" t="s">
        <v>540</v>
      </c>
      <c r="T12" s="262"/>
      <c r="U12" s="262" t="s">
        <v>983</v>
      </c>
      <c r="V12" s="262" t="s">
        <v>85</v>
      </c>
      <c r="W12" s="262" t="s">
        <v>85</v>
      </c>
      <c r="Y12" s="277" t="e">
        <f ca="1">"Requirement: "&amp;$L$9&amp;" answer of ""Yes"""</f>
        <v>#REF!</v>
      </c>
      <c r="AC12"/>
      <c r="AD12"/>
    </row>
    <row r="13" spans="1:60" ht="5.25" customHeight="1">
      <c r="A13" s="858"/>
      <c r="B13" s="46"/>
      <c r="C13" s="859"/>
      <c r="D13" s="860"/>
      <c r="E13"/>
      <c r="F13"/>
      <c r="G13"/>
      <c r="H13"/>
      <c r="I13" t="s">
        <v>78</v>
      </c>
      <c r="J13"/>
      <c r="K13"/>
      <c r="L13" s="262" t="e">
        <f ca="1">SUBSTITUTE(CELL("address",#REF!),"$","")</f>
        <v>#REF!</v>
      </c>
      <c r="M13" s="262">
        <f t="shared" si="0"/>
        <v>4</v>
      </c>
      <c r="N13" s="262" t="str">
        <f ca="1">MID(CELL("filename",M13),FIND("]",CELL("filename",M13))+1,256)</f>
        <v>5a. Energy Output (8760)</v>
      </c>
      <c r="O13" s="616" t="s">
        <v>979</v>
      </c>
      <c r="P13" s="616" t="s">
        <v>982</v>
      </c>
      <c r="Q13" s="616">
        <v>3</v>
      </c>
      <c r="R13" s="616" t="e">
        <f ca="1">M13&amp;"_"&amp;L13&amp;"_"&amp;P13&amp;"_"&amp;Q13</f>
        <v>#REF!</v>
      </c>
      <c r="S13" s="262" t="s">
        <v>540</v>
      </c>
      <c r="T13" s="262"/>
      <c r="U13" s="262" t="s">
        <v>983</v>
      </c>
      <c r="V13" s="262" t="s">
        <v>85</v>
      </c>
      <c r="W13" s="262" t="s">
        <v>85</v>
      </c>
      <c r="Y13" s="277" t="e">
        <f ca="1">"Requirement: "&amp;$L$10&amp;" answer of ""Yes"""</f>
        <v>#REF!</v>
      </c>
      <c r="AC13"/>
      <c r="AD13"/>
    </row>
    <row r="14" spans="1:60" ht="18" customHeight="1">
      <c r="A14" s="858"/>
      <c r="B14" s="416" t="s">
        <v>984</v>
      </c>
      <c r="C14" s="919"/>
      <c r="D14" s="860"/>
      <c r="E14"/>
      <c r="F14"/>
      <c r="G14"/>
      <c r="H14"/>
      <c r="I14"/>
      <c r="J14" t="s">
        <v>42</v>
      </c>
      <c r="K14"/>
      <c r="L14" s="262" t="str">
        <f ca="1">SUBSTITUTE(CELL("address",C14),"$","")</f>
        <v>C14</v>
      </c>
      <c r="M14" s="262">
        <f t="shared" si="0"/>
        <v>4</v>
      </c>
      <c r="N14" s="262" t="str">
        <f ca="1">MID(CELL("filename",M14),FIND("]",CELL("filename",M14))+1,256)</f>
        <v>5a. Energy Output (8760)</v>
      </c>
      <c r="O14" s="616" t="s">
        <v>979</v>
      </c>
      <c r="P14" s="616" t="s">
        <v>985</v>
      </c>
      <c r="Q14" s="616">
        <v>1</v>
      </c>
      <c r="R14" s="616" t="str">
        <f ca="1">M14&amp;"_"&amp;L14&amp;"_"&amp;P14&amp;"_"&amp;Q14</f>
        <v>4_C14_POI_annual_MWh_1</v>
      </c>
      <c r="S14" s="262" t="s">
        <v>540</v>
      </c>
      <c r="T14" s="262"/>
      <c r="U14" s="262" t="s">
        <v>983</v>
      </c>
      <c r="V14" s="262" t="s">
        <v>85</v>
      </c>
      <c r="W14" s="262" t="s">
        <v>85</v>
      </c>
      <c r="Y14" s="277" t="str">
        <f ca="1">"Requirement: "&amp;$L$8&amp;" answer of ""Yes"""</f>
        <v>Requirement: C8 answer of "Yes"</v>
      </c>
      <c r="AC14"/>
      <c r="AD14"/>
    </row>
    <row r="15" spans="1:60" ht="5.25" customHeight="1">
      <c r="A15" s="858"/>
      <c r="B15" s="46"/>
      <c r="C15" s="859"/>
      <c r="D15" s="860"/>
      <c r="E15"/>
      <c r="F15"/>
      <c r="G15"/>
      <c r="H15"/>
      <c r="I15" t="s">
        <v>78</v>
      </c>
      <c r="J15"/>
      <c r="K15"/>
      <c r="L15" s="262" t="e">
        <f ca="1">SUBSTITUTE(CELL("address",#REF!),"$","")</f>
        <v>#REF!</v>
      </c>
      <c r="M15" s="262">
        <f t="shared" si="0"/>
        <v>4</v>
      </c>
      <c r="N15" s="262" t="str">
        <f ca="1">MID(CELL("filename",M15),FIND("]",CELL("filename",M15))+1,256)</f>
        <v>5a. Energy Output (8760)</v>
      </c>
      <c r="O15" s="616" t="s">
        <v>979</v>
      </c>
      <c r="P15" s="616" t="s">
        <v>985</v>
      </c>
      <c r="Q15" s="616">
        <v>2</v>
      </c>
      <c r="R15" s="616" t="e">
        <f ca="1">M15&amp;"_"&amp;L15&amp;"_"&amp;P15&amp;"_"&amp;Q15</f>
        <v>#REF!</v>
      </c>
      <c r="S15" s="262" t="s">
        <v>540</v>
      </c>
      <c r="T15" s="262"/>
      <c r="U15" s="262" t="s">
        <v>983</v>
      </c>
      <c r="V15" s="262" t="s">
        <v>85</v>
      </c>
      <c r="W15" s="262" t="s">
        <v>85</v>
      </c>
      <c r="Y15" s="277" t="e">
        <f ca="1">"Requirement: "&amp;$L$9&amp;" answer of ""Yes"""</f>
        <v>#REF!</v>
      </c>
      <c r="AC15"/>
      <c r="AD15"/>
    </row>
    <row r="16" spans="1:60" ht="18.75" customHeight="1">
      <c r="A16" s="858"/>
      <c r="B16" s="46"/>
      <c r="C16" s="859"/>
      <c r="D16" s="860"/>
      <c r="E16"/>
      <c r="F16"/>
      <c r="G16"/>
      <c r="H16"/>
      <c r="I16"/>
      <c r="J16" t="s">
        <v>42</v>
      </c>
      <c r="K16"/>
      <c r="L16" s="262" t="e">
        <f ca="1">SUBSTITUTE(CELL("address",#REF!),"$","")</f>
        <v>#REF!</v>
      </c>
      <c r="M16" s="262">
        <f t="shared" si="0"/>
        <v>4</v>
      </c>
      <c r="N16" s="262" t="str">
        <f ca="1">MID(CELL("filename",M16),FIND("]",CELL("filename",M16))+1,256)</f>
        <v>5a. Energy Output (8760)</v>
      </c>
      <c r="O16" s="616" t="s">
        <v>979</v>
      </c>
      <c r="P16" s="616" t="s">
        <v>985</v>
      </c>
      <c r="Q16" s="616">
        <v>3</v>
      </c>
      <c r="R16" s="616" t="e">
        <f ca="1">M16&amp;"_"&amp;L16&amp;"_"&amp;P16&amp;"_"&amp;Q16</f>
        <v>#REF!</v>
      </c>
      <c r="S16" s="262" t="s">
        <v>540</v>
      </c>
      <c r="T16" s="262"/>
      <c r="U16" s="262" t="s">
        <v>983</v>
      </c>
      <c r="V16" s="262" t="s">
        <v>85</v>
      </c>
      <c r="W16" s="262" t="s">
        <v>85</v>
      </c>
      <c r="Y16" s="277" t="e">
        <f ca="1">"Requirement: "&amp;$L$10&amp;" answer of ""Yes"""</f>
        <v>#REF!</v>
      </c>
      <c r="AC16"/>
      <c r="AD16"/>
    </row>
    <row r="17" spans="1:60" ht="15.75" customHeight="1">
      <c r="A17" s="858"/>
      <c r="B17" s="1339" t="s">
        <v>986</v>
      </c>
      <c r="C17" s="1340"/>
      <c r="D17" s="860"/>
      <c r="E17"/>
      <c r="F17"/>
      <c r="G17"/>
      <c r="H17"/>
      <c r="I17"/>
      <c r="J17" t="s">
        <v>42</v>
      </c>
      <c r="K17"/>
      <c r="L17" s="853"/>
      <c r="M17" s="262"/>
      <c r="S17" s="262"/>
      <c r="T17" s="262"/>
      <c r="U17" s="262"/>
      <c r="V17" s="262"/>
      <c r="AC17"/>
      <c r="AD17"/>
    </row>
    <row r="18" spans="1:60">
      <c r="A18" s="858"/>
      <c r="B18" s="1335" t="s">
        <v>987</v>
      </c>
      <c r="C18" s="1336"/>
      <c r="D18" s="860"/>
      <c r="E18"/>
      <c r="F18"/>
      <c r="G18"/>
      <c r="H18"/>
      <c r="I18"/>
      <c r="J18" t="s">
        <v>42</v>
      </c>
      <c r="K18"/>
      <c r="L18" s="853"/>
      <c r="M18" s="262"/>
      <c r="S18" s="262"/>
      <c r="T18" s="262"/>
      <c r="U18" s="262"/>
      <c r="V18" s="262"/>
      <c r="AC18"/>
      <c r="AD18"/>
    </row>
    <row r="19" spans="1:60">
      <c r="A19" s="858"/>
      <c r="B19" s="1337" t="s">
        <v>988</v>
      </c>
      <c r="C19" s="1338"/>
      <c r="D19" s="860"/>
      <c r="E19"/>
      <c r="F19"/>
      <c r="G19"/>
      <c r="H19"/>
      <c r="I19"/>
      <c r="J19"/>
      <c r="K19"/>
      <c r="L19" s="853"/>
      <c r="M19" s="262"/>
      <c r="S19" s="262"/>
      <c r="T19" s="262"/>
      <c r="U19" s="262"/>
      <c r="V19" s="262"/>
      <c r="AC19"/>
      <c r="AD19"/>
    </row>
    <row r="20" spans="1:60" ht="24.75" customHeight="1">
      <c r="A20" s="858"/>
      <c r="B20" s="46"/>
      <c r="C20" s="310" t="s">
        <v>977</v>
      </c>
      <c r="D20" s="860"/>
      <c r="E20"/>
      <c r="F20"/>
      <c r="G20"/>
      <c r="H20"/>
      <c r="I20"/>
      <c r="J20" t="s">
        <v>42</v>
      </c>
      <c r="K20"/>
      <c r="L20" s="853"/>
      <c r="M20" s="262"/>
      <c r="S20" s="262"/>
      <c r="T20" s="262"/>
      <c r="U20" s="262"/>
      <c r="V20" s="262"/>
      <c r="AC20"/>
      <c r="AD20"/>
    </row>
    <row r="21" spans="1:60" ht="5.25" customHeight="1">
      <c r="A21" s="858"/>
      <c r="B21" s="859"/>
      <c r="C21" s="859"/>
      <c r="D21" s="860"/>
      <c r="E21"/>
      <c r="F21"/>
      <c r="G21"/>
      <c r="H21"/>
      <c r="I21" t="s">
        <v>78</v>
      </c>
      <c r="J21"/>
      <c r="K21"/>
      <c r="AC21"/>
      <c r="AD21"/>
    </row>
    <row r="22" spans="1:60" s="854" customFormat="1" ht="13">
      <c r="A22" s="862"/>
      <c r="B22" s="44" t="s">
        <v>989</v>
      </c>
      <c r="C22" s="44" t="s">
        <v>990</v>
      </c>
      <c r="D22" s="863"/>
      <c r="E22"/>
      <c r="F22"/>
      <c r="G22"/>
      <c r="H22"/>
      <c r="I22"/>
      <c r="J22" t="s">
        <v>42</v>
      </c>
      <c r="K22"/>
      <c r="L22" s="616"/>
      <c r="M22" s="616"/>
      <c r="N22" s="616"/>
      <c r="O22" s="616"/>
      <c r="P22" s="616"/>
      <c r="Q22" s="616"/>
      <c r="R22" s="616"/>
      <c r="S22" s="616"/>
      <c r="T22" s="616"/>
      <c r="U22" s="616"/>
      <c r="V22" s="616"/>
      <c r="W22" s="864"/>
      <c r="X22" s="864"/>
      <c r="Y22" s="864"/>
      <c r="Z22" s="864"/>
      <c r="AA22" s="864"/>
      <c r="AC22"/>
      <c r="AD22"/>
      <c r="BH22" s="865"/>
    </row>
    <row r="23" spans="1:60">
      <c r="A23" s="858"/>
      <c r="B23" s="866">
        <v>1</v>
      </c>
      <c r="C23" s="919"/>
      <c r="D23" s="860"/>
      <c r="E23"/>
      <c r="F23"/>
      <c r="G23"/>
      <c r="H23"/>
      <c r="I23"/>
      <c r="J23" t="s">
        <v>42</v>
      </c>
      <c r="K23"/>
      <c r="L23" s="262" t="str">
        <f ca="1">SUBSTITUTE(CELL("address",C23),"$","")</f>
        <v>C23</v>
      </c>
      <c r="M23" s="262">
        <f>$M$8</f>
        <v>4</v>
      </c>
      <c r="N23" s="262" t="str">
        <f ca="1">MID(CELL("filename",M23),FIND("]",CELL("filename",M23))+1,256)</f>
        <v>5a. Energy Output (8760)</v>
      </c>
      <c r="O23" s="616" t="s">
        <v>979</v>
      </c>
      <c r="P23" s="616" t="s">
        <v>991</v>
      </c>
      <c r="Q23" s="616">
        <v>1</v>
      </c>
      <c r="R23" s="616" t="str">
        <f ca="1">M23&amp;"_"&amp;L23&amp;"_"&amp;P23&amp;"_"&amp;Q23</f>
        <v>4_C23_Hour_1</v>
      </c>
      <c r="S23" s="262" t="s">
        <v>357</v>
      </c>
      <c r="T23" s="262"/>
      <c r="U23" s="262" t="s">
        <v>992</v>
      </c>
      <c r="V23" s="262" t="s">
        <v>85</v>
      </c>
      <c r="W23" s="262" t="s">
        <v>85</v>
      </c>
      <c r="Y23" s="277" t="str">
        <f ca="1">"Requirement: "&amp;$L$8&amp;" answer of ""Yes"""</f>
        <v>Requirement: C8 answer of "Yes"</v>
      </c>
      <c r="Z23" s="261"/>
      <c r="AA23" s="261"/>
      <c r="AB23" s="853" t="s">
        <v>993</v>
      </c>
    </row>
    <row r="24" spans="1:60">
      <c r="A24" s="858"/>
      <c r="B24" s="866">
        <f t="shared" ref="B24:B87" si="1">B23+1</f>
        <v>2</v>
      </c>
      <c r="C24" s="919"/>
      <c r="D24" s="860"/>
      <c r="E24"/>
      <c r="F24"/>
      <c r="G24"/>
      <c r="H24"/>
      <c r="I24"/>
      <c r="J24" t="s">
        <v>42</v>
      </c>
      <c r="K24"/>
      <c r="L24" s="262" t="e">
        <f ca="1">SUBSTITUTE(CELL("address",#REF!),"$","")</f>
        <v>#REF!</v>
      </c>
      <c r="M24" s="262">
        <f>$M$8</f>
        <v>4</v>
      </c>
      <c r="N24" s="262" t="str">
        <f ca="1">MID(CELL("filename",M24),FIND("]",CELL("filename",M24))+1,256)</f>
        <v>5a. Energy Output (8760)</v>
      </c>
      <c r="O24" s="616" t="s">
        <v>979</v>
      </c>
      <c r="P24" s="616" t="s">
        <v>991</v>
      </c>
      <c r="Q24" s="616">
        <v>1</v>
      </c>
      <c r="R24" s="616" t="e">
        <f ca="1">M24&amp;"_"&amp;L24&amp;"_"&amp;P24&amp;"_"&amp;Q24</f>
        <v>#REF!</v>
      </c>
      <c r="S24" s="262" t="s">
        <v>357</v>
      </c>
      <c r="T24" s="262"/>
      <c r="U24" s="262" t="s">
        <v>992</v>
      </c>
      <c r="V24" s="262" t="s">
        <v>85</v>
      </c>
      <c r="W24" s="262" t="s">
        <v>85</v>
      </c>
      <c r="Y24" s="277" t="e">
        <f ca="1">"Requirement: "&amp;$L$9&amp;" answer of ""Yes"""</f>
        <v>#REF!</v>
      </c>
      <c r="Z24" s="261"/>
      <c r="AB24" s="853" t="s">
        <v>994</v>
      </c>
    </row>
    <row r="25" spans="1:60">
      <c r="A25" s="858"/>
      <c r="B25" s="866">
        <f t="shared" si="1"/>
        <v>3</v>
      </c>
      <c r="C25" s="919"/>
      <c r="D25" s="860"/>
      <c r="E25"/>
      <c r="F25"/>
      <c r="G25"/>
      <c r="H25"/>
      <c r="I25"/>
      <c r="J25" t="s">
        <v>42</v>
      </c>
      <c r="K25"/>
      <c r="L25" s="408" t="e">
        <f ca="1">SUBSTITUTE(CELL("address",#REF!),"$","")</f>
        <v>#REF!</v>
      </c>
      <c r="M25" s="408">
        <f>$M$8</f>
        <v>4</v>
      </c>
      <c r="N25" s="408" t="str">
        <f ca="1">MID(CELL("filename",M25),FIND("]",CELL("filename",M25))+1,256)</f>
        <v>5a. Energy Output (8760)</v>
      </c>
      <c r="O25" s="867" t="s">
        <v>979</v>
      </c>
      <c r="P25" s="867" t="s">
        <v>991</v>
      </c>
      <c r="Q25" s="867">
        <v>1</v>
      </c>
      <c r="R25" s="867" t="e">
        <f ca="1">M25&amp;"_"&amp;L25&amp;"_"&amp;P25&amp;"_"&amp;Q25</f>
        <v>#REF!</v>
      </c>
      <c r="S25" s="408" t="s">
        <v>357</v>
      </c>
      <c r="T25" s="408"/>
      <c r="U25" s="408" t="s">
        <v>992</v>
      </c>
      <c r="V25" s="408" t="s">
        <v>85</v>
      </c>
      <c r="W25" s="408" t="s">
        <v>85</v>
      </c>
      <c r="X25" s="868"/>
      <c r="Y25" s="277" t="e">
        <f ca="1">"Requirement: "&amp;$L$10&amp;" answer of ""Yes"""</f>
        <v>#REF!</v>
      </c>
      <c r="Z25" s="390"/>
      <c r="AA25" s="868"/>
      <c r="AB25" s="869" t="s">
        <v>995</v>
      </c>
      <c r="AC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c r="BD25" s="869"/>
      <c r="BE25" s="869"/>
      <c r="BF25" s="869"/>
      <c r="BG25" s="869"/>
      <c r="BH25" s="870"/>
    </row>
    <row r="26" spans="1:60">
      <c r="A26" s="858"/>
      <c r="B26" s="866">
        <f t="shared" si="1"/>
        <v>4</v>
      </c>
      <c r="C26" s="919"/>
      <c r="D26" s="860"/>
      <c r="E26"/>
      <c r="F26"/>
      <c r="G26"/>
      <c r="H26"/>
      <c r="I26"/>
      <c r="J26" t="s">
        <v>42</v>
      </c>
      <c r="K26"/>
      <c r="L26" s="262"/>
      <c r="M26" s="262"/>
      <c r="S26" s="262"/>
      <c r="T26" s="262"/>
      <c r="U26" s="262"/>
      <c r="V26" s="262"/>
    </row>
    <row r="27" spans="1:60">
      <c r="A27" s="858"/>
      <c r="B27" s="866">
        <f t="shared" si="1"/>
        <v>5</v>
      </c>
      <c r="C27" s="919"/>
      <c r="D27" s="860"/>
      <c r="E27"/>
      <c r="F27"/>
      <c r="G27"/>
      <c r="H27"/>
      <c r="I27"/>
      <c r="J27" t="s">
        <v>42</v>
      </c>
      <c r="K27"/>
      <c r="L27" s="262">
        <f ca="1">COUNTA(L8:L25)</f>
        <v>12</v>
      </c>
      <c r="M27" s="262"/>
      <c r="S27" s="262"/>
      <c r="T27" s="262"/>
      <c r="U27" s="262"/>
      <c r="V27" s="262"/>
    </row>
    <row r="28" spans="1:60">
      <c r="A28" s="858"/>
      <c r="B28" s="866">
        <f t="shared" si="1"/>
        <v>6</v>
      </c>
      <c r="C28" s="919"/>
      <c r="D28" s="860"/>
      <c r="E28"/>
      <c r="F28"/>
      <c r="G28"/>
      <c r="H28"/>
      <c r="I28"/>
      <c r="J28" t="s">
        <v>42</v>
      </c>
      <c r="K28"/>
      <c r="L28" s="262"/>
      <c r="M28" s="262"/>
      <c r="S28" s="262"/>
      <c r="T28" s="262"/>
      <c r="U28" s="262"/>
      <c r="V28" s="262"/>
    </row>
    <row r="29" spans="1:60">
      <c r="A29" s="858"/>
      <c r="B29" s="866">
        <f t="shared" si="1"/>
        <v>7</v>
      </c>
      <c r="C29" s="919"/>
      <c r="D29" s="860"/>
      <c r="E29"/>
      <c r="F29"/>
      <c r="G29"/>
      <c r="H29"/>
      <c r="I29"/>
      <c r="J29" t="s">
        <v>42</v>
      </c>
      <c r="K29"/>
      <c r="L29" s="262"/>
      <c r="M29" s="262"/>
      <c r="S29" s="262"/>
      <c r="T29" s="262"/>
      <c r="U29" s="262"/>
      <c r="V29" s="262"/>
    </row>
    <row r="30" spans="1:60">
      <c r="A30" s="858"/>
      <c r="B30" s="866">
        <f t="shared" si="1"/>
        <v>8</v>
      </c>
      <c r="C30" s="919"/>
      <c r="D30" s="860"/>
      <c r="E30"/>
      <c r="F30"/>
      <c r="G30"/>
      <c r="H30"/>
      <c r="I30"/>
      <c r="J30" t="s">
        <v>42</v>
      </c>
      <c r="K30"/>
      <c r="L30" s="262"/>
      <c r="M30" s="262"/>
      <c r="S30" s="262"/>
      <c r="T30" s="262"/>
      <c r="U30" s="262"/>
      <c r="V30" s="262"/>
    </row>
    <row r="31" spans="1:60">
      <c r="A31" s="858"/>
      <c r="B31" s="866">
        <f t="shared" si="1"/>
        <v>9</v>
      </c>
      <c r="C31" s="919"/>
      <c r="D31" s="860"/>
      <c r="E31"/>
      <c r="F31"/>
      <c r="G31"/>
      <c r="H31"/>
      <c r="I31"/>
      <c r="J31" t="s">
        <v>42</v>
      </c>
      <c r="K31"/>
      <c r="L31" s="262"/>
      <c r="M31" s="262"/>
      <c r="S31" s="262"/>
      <c r="T31" s="262"/>
      <c r="U31" s="262"/>
      <c r="V31" s="262"/>
    </row>
    <row r="32" spans="1:60">
      <c r="A32" s="858"/>
      <c r="B32" s="866">
        <f t="shared" si="1"/>
        <v>10</v>
      </c>
      <c r="C32" s="919"/>
      <c r="D32" s="860"/>
      <c r="E32"/>
      <c r="F32"/>
      <c r="G32"/>
      <c r="H32"/>
      <c r="I32"/>
      <c r="J32" t="s">
        <v>42</v>
      </c>
      <c r="K32"/>
      <c r="L32" s="262"/>
      <c r="M32" s="262"/>
      <c r="S32" s="262"/>
      <c r="T32" s="262"/>
      <c r="U32" s="262"/>
      <c r="V32" s="262"/>
    </row>
    <row r="33" spans="1:22">
      <c r="A33" s="858"/>
      <c r="B33" s="866">
        <f t="shared" si="1"/>
        <v>11</v>
      </c>
      <c r="C33" s="919"/>
      <c r="D33" s="860"/>
      <c r="E33"/>
      <c r="F33"/>
      <c r="G33"/>
      <c r="H33"/>
      <c r="I33"/>
      <c r="J33" t="s">
        <v>42</v>
      </c>
      <c r="K33"/>
      <c r="L33" s="262"/>
      <c r="M33" s="262"/>
      <c r="S33" s="262"/>
      <c r="T33" s="262"/>
      <c r="U33" s="262"/>
      <c r="V33" s="262"/>
    </row>
    <row r="34" spans="1:22">
      <c r="A34" s="858"/>
      <c r="B34" s="866">
        <f t="shared" si="1"/>
        <v>12</v>
      </c>
      <c r="C34" s="919"/>
      <c r="D34" s="860"/>
      <c r="E34"/>
      <c r="F34"/>
      <c r="G34"/>
      <c r="H34"/>
      <c r="I34"/>
      <c r="J34" t="s">
        <v>42</v>
      </c>
      <c r="K34"/>
      <c r="L34" s="262"/>
      <c r="M34" s="262"/>
      <c r="S34" s="262"/>
      <c r="T34" s="262"/>
      <c r="U34" s="262"/>
      <c r="V34" s="262"/>
    </row>
    <row r="35" spans="1:22">
      <c r="A35" s="858"/>
      <c r="B35" s="866">
        <f t="shared" si="1"/>
        <v>13</v>
      </c>
      <c r="C35" s="919"/>
      <c r="D35" s="860"/>
      <c r="E35"/>
      <c r="F35"/>
      <c r="G35"/>
      <c r="H35"/>
      <c r="I35"/>
      <c r="J35" t="s">
        <v>42</v>
      </c>
      <c r="K35"/>
      <c r="L35" s="262"/>
      <c r="M35" s="262"/>
      <c r="S35" s="262"/>
      <c r="T35" s="262"/>
      <c r="U35" s="262"/>
      <c r="V35" s="262"/>
    </row>
    <row r="36" spans="1:22">
      <c r="A36" s="858"/>
      <c r="B36" s="866">
        <f t="shared" si="1"/>
        <v>14</v>
      </c>
      <c r="C36" s="919"/>
      <c r="D36" s="860"/>
      <c r="E36"/>
      <c r="F36"/>
      <c r="G36"/>
      <c r="H36"/>
      <c r="I36"/>
      <c r="J36" t="s">
        <v>42</v>
      </c>
      <c r="K36"/>
      <c r="L36" s="262"/>
      <c r="M36" s="262"/>
      <c r="S36" s="262"/>
      <c r="T36" s="262"/>
      <c r="U36" s="262"/>
      <c r="V36" s="262"/>
    </row>
    <row r="37" spans="1:22">
      <c r="A37" s="858"/>
      <c r="B37" s="866">
        <f t="shared" si="1"/>
        <v>15</v>
      </c>
      <c r="C37" s="919"/>
      <c r="D37" s="860"/>
      <c r="E37"/>
      <c r="F37"/>
      <c r="G37"/>
      <c r="H37"/>
      <c r="I37"/>
      <c r="J37" t="s">
        <v>42</v>
      </c>
      <c r="K37"/>
      <c r="L37" s="262"/>
      <c r="M37" s="262"/>
      <c r="S37" s="262"/>
      <c r="T37" s="262"/>
      <c r="U37" s="262"/>
      <c r="V37" s="262"/>
    </row>
    <row r="38" spans="1:22">
      <c r="A38" s="858"/>
      <c r="B38" s="866">
        <f t="shared" si="1"/>
        <v>16</v>
      </c>
      <c r="C38" s="919"/>
      <c r="D38" s="860"/>
      <c r="E38"/>
      <c r="F38"/>
      <c r="G38"/>
      <c r="H38"/>
      <c r="I38"/>
      <c r="J38" t="s">
        <v>42</v>
      </c>
      <c r="K38"/>
      <c r="L38" s="262"/>
      <c r="M38" s="262"/>
      <c r="S38" s="262"/>
      <c r="T38" s="262"/>
      <c r="U38" s="262"/>
      <c r="V38" s="262"/>
    </row>
    <row r="39" spans="1:22">
      <c r="A39" s="858"/>
      <c r="B39" s="866">
        <f t="shared" si="1"/>
        <v>17</v>
      </c>
      <c r="C39" s="919"/>
      <c r="D39" s="860"/>
      <c r="E39"/>
      <c r="F39"/>
      <c r="G39"/>
      <c r="H39"/>
      <c r="I39"/>
      <c r="J39" t="s">
        <v>42</v>
      </c>
      <c r="K39"/>
      <c r="L39" s="262"/>
      <c r="M39" s="262"/>
      <c r="S39" s="262"/>
      <c r="T39" s="262"/>
      <c r="U39" s="262"/>
      <c r="V39" s="262"/>
    </row>
    <row r="40" spans="1:22">
      <c r="A40" s="858"/>
      <c r="B40" s="866">
        <f t="shared" si="1"/>
        <v>18</v>
      </c>
      <c r="C40" s="919"/>
      <c r="D40" s="860"/>
      <c r="E40"/>
      <c r="F40"/>
      <c r="G40"/>
      <c r="H40"/>
      <c r="I40"/>
      <c r="J40" t="s">
        <v>42</v>
      </c>
      <c r="K40"/>
      <c r="L40" s="262"/>
      <c r="M40" s="262"/>
      <c r="S40" s="262"/>
      <c r="T40" s="262"/>
      <c r="U40" s="262"/>
      <c r="V40" s="262"/>
    </row>
    <row r="41" spans="1:22">
      <c r="A41" s="858"/>
      <c r="B41" s="866">
        <f t="shared" si="1"/>
        <v>19</v>
      </c>
      <c r="C41" s="919"/>
      <c r="D41" s="860"/>
      <c r="E41"/>
      <c r="F41"/>
      <c r="G41"/>
      <c r="H41"/>
      <c r="I41"/>
      <c r="J41" t="s">
        <v>42</v>
      </c>
      <c r="K41"/>
      <c r="L41" s="262"/>
      <c r="M41" s="262"/>
      <c r="S41" s="262"/>
      <c r="T41" s="262"/>
      <c r="U41" s="262"/>
      <c r="V41" s="262"/>
    </row>
    <row r="42" spans="1:22">
      <c r="A42" s="858"/>
      <c r="B42" s="866">
        <f t="shared" si="1"/>
        <v>20</v>
      </c>
      <c r="C42" s="919"/>
      <c r="D42" s="860"/>
      <c r="E42"/>
      <c r="F42"/>
      <c r="G42"/>
      <c r="H42"/>
      <c r="I42"/>
      <c r="J42" t="s">
        <v>42</v>
      </c>
      <c r="K42"/>
      <c r="L42" s="262"/>
      <c r="M42" s="262"/>
      <c r="S42" s="262"/>
      <c r="T42" s="262"/>
      <c r="U42" s="262"/>
      <c r="V42" s="262"/>
    </row>
    <row r="43" spans="1:22">
      <c r="A43" s="858"/>
      <c r="B43" s="866">
        <f t="shared" si="1"/>
        <v>21</v>
      </c>
      <c r="C43" s="919"/>
      <c r="D43" s="860"/>
      <c r="E43"/>
      <c r="F43"/>
      <c r="G43"/>
      <c r="H43"/>
      <c r="I43"/>
      <c r="J43" t="s">
        <v>42</v>
      </c>
      <c r="K43"/>
      <c r="L43" s="262"/>
      <c r="M43" s="262"/>
      <c r="S43" s="262"/>
      <c r="T43" s="262"/>
      <c r="U43" s="262"/>
      <c r="V43" s="262"/>
    </row>
    <row r="44" spans="1:22">
      <c r="A44" s="858"/>
      <c r="B44" s="866">
        <f t="shared" si="1"/>
        <v>22</v>
      </c>
      <c r="C44" s="919"/>
      <c r="D44" s="860"/>
      <c r="E44"/>
      <c r="F44"/>
      <c r="G44"/>
      <c r="H44"/>
      <c r="I44"/>
      <c r="J44" t="s">
        <v>42</v>
      </c>
      <c r="K44"/>
      <c r="L44" s="262"/>
      <c r="M44" s="262"/>
      <c r="S44" s="262"/>
      <c r="T44" s="262"/>
      <c r="U44" s="262"/>
      <c r="V44" s="262"/>
    </row>
    <row r="45" spans="1:22">
      <c r="A45" s="858"/>
      <c r="B45" s="866">
        <f t="shared" si="1"/>
        <v>23</v>
      </c>
      <c r="C45" s="919"/>
      <c r="D45" s="860"/>
      <c r="E45"/>
      <c r="F45"/>
      <c r="G45"/>
      <c r="H45"/>
      <c r="I45"/>
      <c r="J45" t="s">
        <v>42</v>
      </c>
      <c r="K45"/>
      <c r="L45" s="262"/>
      <c r="M45" s="262"/>
      <c r="S45" s="262"/>
      <c r="T45" s="262"/>
      <c r="U45" s="262"/>
      <c r="V45" s="262"/>
    </row>
    <row r="46" spans="1:22">
      <c r="A46" s="858"/>
      <c r="B46" s="866">
        <f t="shared" si="1"/>
        <v>24</v>
      </c>
      <c r="C46" s="919"/>
      <c r="D46" s="860"/>
      <c r="E46"/>
      <c r="F46"/>
      <c r="G46"/>
      <c r="H46"/>
      <c r="I46"/>
      <c r="J46" t="s">
        <v>42</v>
      </c>
      <c r="K46"/>
      <c r="L46" s="262"/>
      <c r="M46" s="262"/>
      <c r="S46" s="262"/>
      <c r="T46" s="262"/>
      <c r="U46" s="262"/>
      <c r="V46" s="262"/>
    </row>
    <row r="47" spans="1:22">
      <c r="A47" s="858"/>
      <c r="B47" s="866">
        <f t="shared" si="1"/>
        <v>25</v>
      </c>
      <c r="C47" s="919"/>
      <c r="D47" s="860"/>
      <c r="E47"/>
      <c r="F47"/>
      <c r="G47"/>
      <c r="H47"/>
      <c r="I47"/>
      <c r="J47" t="s">
        <v>42</v>
      </c>
      <c r="K47"/>
      <c r="L47" s="262"/>
      <c r="M47" s="262"/>
      <c r="S47" s="262"/>
      <c r="T47" s="262"/>
      <c r="U47" s="262"/>
      <c r="V47" s="262"/>
    </row>
    <row r="48" spans="1:22">
      <c r="A48" s="858"/>
      <c r="B48" s="866">
        <f t="shared" si="1"/>
        <v>26</v>
      </c>
      <c r="C48" s="919"/>
      <c r="D48" s="860"/>
      <c r="E48"/>
      <c r="F48"/>
      <c r="G48"/>
      <c r="H48"/>
      <c r="I48"/>
      <c r="J48" t="s">
        <v>42</v>
      </c>
      <c r="K48"/>
      <c r="L48" s="262"/>
      <c r="M48" s="262"/>
      <c r="S48" s="262"/>
      <c r="T48" s="262"/>
      <c r="U48" s="262"/>
      <c r="V48" s="262"/>
    </row>
    <row r="49" spans="1:22">
      <c r="A49" s="858"/>
      <c r="B49" s="866">
        <f t="shared" si="1"/>
        <v>27</v>
      </c>
      <c r="C49" s="919"/>
      <c r="D49" s="860"/>
      <c r="E49"/>
      <c r="F49"/>
      <c r="G49"/>
      <c r="H49"/>
      <c r="I49"/>
      <c r="J49" t="s">
        <v>42</v>
      </c>
      <c r="K49"/>
      <c r="L49" s="262"/>
      <c r="M49" s="262"/>
      <c r="S49" s="262"/>
      <c r="T49" s="262"/>
      <c r="U49" s="262"/>
      <c r="V49" s="262"/>
    </row>
    <row r="50" spans="1:22">
      <c r="A50" s="858"/>
      <c r="B50" s="866">
        <f t="shared" si="1"/>
        <v>28</v>
      </c>
      <c r="C50" s="919"/>
      <c r="D50" s="860"/>
      <c r="E50"/>
      <c r="F50"/>
      <c r="G50"/>
      <c r="H50"/>
      <c r="I50"/>
      <c r="J50" t="s">
        <v>42</v>
      </c>
      <c r="K50"/>
      <c r="L50" s="262"/>
      <c r="M50" s="262"/>
      <c r="S50" s="262"/>
      <c r="T50" s="262"/>
      <c r="U50" s="262"/>
      <c r="V50" s="262"/>
    </row>
    <row r="51" spans="1:22">
      <c r="A51" s="858"/>
      <c r="B51" s="866">
        <f t="shared" si="1"/>
        <v>29</v>
      </c>
      <c r="C51" s="919"/>
      <c r="D51" s="860"/>
      <c r="E51"/>
      <c r="F51"/>
      <c r="G51"/>
      <c r="H51"/>
      <c r="I51"/>
      <c r="J51" t="s">
        <v>42</v>
      </c>
      <c r="K51"/>
      <c r="L51" s="262"/>
      <c r="M51" s="262"/>
      <c r="S51" s="262"/>
      <c r="T51" s="262"/>
      <c r="U51" s="262"/>
      <c r="V51" s="262"/>
    </row>
    <row r="52" spans="1:22">
      <c r="A52" s="858"/>
      <c r="B52" s="866">
        <f t="shared" si="1"/>
        <v>30</v>
      </c>
      <c r="C52" s="919"/>
      <c r="D52" s="860"/>
      <c r="E52"/>
      <c r="F52"/>
      <c r="G52"/>
      <c r="H52"/>
      <c r="I52"/>
      <c r="J52" t="s">
        <v>42</v>
      </c>
      <c r="K52"/>
      <c r="L52" s="262"/>
      <c r="M52" s="262"/>
      <c r="S52" s="262"/>
      <c r="T52" s="262"/>
      <c r="U52" s="262"/>
      <c r="V52" s="262"/>
    </row>
    <row r="53" spans="1:22">
      <c r="A53" s="858"/>
      <c r="B53" s="866">
        <f t="shared" si="1"/>
        <v>31</v>
      </c>
      <c r="C53" s="919"/>
      <c r="D53" s="860"/>
      <c r="E53"/>
      <c r="F53"/>
      <c r="G53"/>
      <c r="H53"/>
      <c r="I53"/>
      <c r="J53" t="s">
        <v>42</v>
      </c>
      <c r="K53"/>
      <c r="L53" s="262"/>
      <c r="M53" s="262"/>
      <c r="S53" s="262"/>
      <c r="T53" s="262"/>
      <c r="U53" s="262"/>
      <c r="V53" s="262"/>
    </row>
    <row r="54" spans="1:22">
      <c r="A54" s="858"/>
      <c r="B54" s="866">
        <f t="shared" si="1"/>
        <v>32</v>
      </c>
      <c r="C54" s="919"/>
      <c r="D54" s="860"/>
      <c r="E54"/>
      <c r="F54"/>
      <c r="G54"/>
      <c r="H54"/>
      <c r="I54"/>
      <c r="J54" t="s">
        <v>42</v>
      </c>
      <c r="K54"/>
      <c r="L54" s="262"/>
      <c r="M54" s="262"/>
      <c r="S54" s="262"/>
      <c r="T54" s="262"/>
      <c r="U54" s="262"/>
      <c r="V54" s="262"/>
    </row>
    <row r="55" spans="1:22">
      <c r="A55" s="858"/>
      <c r="B55" s="866">
        <f t="shared" si="1"/>
        <v>33</v>
      </c>
      <c r="C55" s="919"/>
      <c r="D55" s="860"/>
      <c r="E55"/>
      <c r="F55"/>
      <c r="G55"/>
      <c r="H55"/>
      <c r="I55"/>
      <c r="J55" t="s">
        <v>42</v>
      </c>
      <c r="K55"/>
      <c r="L55" s="262"/>
      <c r="M55" s="262"/>
      <c r="S55" s="262"/>
      <c r="T55" s="262"/>
      <c r="U55" s="262"/>
      <c r="V55" s="262"/>
    </row>
    <row r="56" spans="1:22">
      <c r="A56" s="858"/>
      <c r="B56" s="866">
        <f t="shared" si="1"/>
        <v>34</v>
      </c>
      <c r="C56" s="919"/>
      <c r="D56" s="860"/>
      <c r="E56"/>
      <c r="F56"/>
      <c r="G56"/>
      <c r="H56"/>
      <c r="I56"/>
      <c r="J56" t="s">
        <v>42</v>
      </c>
      <c r="K56"/>
      <c r="L56" s="262"/>
      <c r="M56" s="262"/>
      <c r="S56" s="262"/>
      <c r="T56" s="262"/>
      <c r="U56" s="262"/>
      <c r="V56" s="262"/>
    </row>
    <row r="57" spans="1:22">
      <c r="A57" s="858"/>
      <c r="B57" s="866">
        <f t="shared" si="1"/>
        <v>35</v>
      </c>
      <c r="C57" s="919"/>
      <c r="D57" s="860"/>
      <c r="E57"/>
      <c r="F57"/>
      <c r="G57"/>
      <c r="H57"/>
      <c r="I57"/>
      <c r="J57" t="s">
        <v>42</v>
      </c>
      <c r="K57"/>
      <c r="L57" s="262"/>
      <c r="M57" s="262"/>
      <c r="S57" s="262"/>
      <c r="T57" s="262"/>
      <c r="U57" s="262"/>
      <c r="V57" s="262"/>
    </row>
    <row r="58" spans="1:22">
      <c r="A58" s="858"/>
      <c r="B58" s="866">
        <f t="shared" si="1"/>
        <v>36</v>
      </c>
      <c r="C58" s="919"/>
      <c r="D58" s="860"/>
      <c r="E58"/>
      <c r="F58"/>
      <c r="G58"/>
      <c r="H58"/>
      <c r="I58"/>
      <c r="J58" t="s">
        <v>42</v>
      </c>
      <c r="K58"/>
      <c r="L58" s="262"/>
      <c r="M58" s="262"/>
      <c r="S58" s="262"/>
      <c r="T58" s="262"/>
      <c r="U58" s="262"/>
      <c r="V58" s="262"/>
    </row>
    <row r="59" spans="1:22">
      <c r="A59" s="858"/>
      <c r="B59" s="866">
        <f t="shared" si="1"/>
        <v>37</v>
      </c>
      <c r="C59" s="919"/>
      <c r="D59" s="860"/>
      <c r="E59"/>
      <c r="F59"/>
      <c r="G59"/>
      <c r="H59"/>
      <c r="I59"/>
      <c r="J59" t="s">
        <v>42</v>
      </c>
      <c r="K59"/>
      <c r="L59" s="262"/>
      <c r="M59" s="262"/>
      <c r="S59" s="262"/>
      <c r="T59" s="262"/>
      <c r="U59" s="262"/>
      <c r="V59" s="262"/>
    </row>
    <row r="60" spans="1:22">
      <c r="A60" s="858"/>
      <c r="B60" s="866">
        <f t="shared" si="1"/>
        <v>38</v>
      </c>
      <c r="C60" s="919"/>
      <c r="D60" s="860"/>
      <c r="E60"/>
      <c r="F60"/>
      <c r="G60"/>
      <c r="H60"/>
      <c r="I60"/>
      <c r="J60" t="s">
        <v>42</v>
      </c>
      <c r="K60"/>
      <c r="L60" s="262"/>
      <c r="M60" s="262"/>
      <c r="S60" s="262"/>
      <c r="T60" s="262"/>
      <c r="U60" s="262"/>
      <c r="V60" s="262"/>
    </row>
    <row r="61" spans="1:22">
      <c r="A61" s="858"/>
      <c r="B61" s="866">
        <f t="shared" si="1"/>
        <v>39</v>
      </c>
      <c r="C61" s="919"/>
      <c r="D61" s="860"/>
      <c r="E61"/>
      <c r="F61"/>
      <c r="G61"/>
      <c r="H61"/>
      <c r="I61"/>
      <c r="J61" t="s">
        <v>42</v>
      </c>
      <c r="K61"/>
      <c r="L61" s="262"/>
      <c r="M61" s="262"/>
      <c r="S61" s="262"/>
      <c r="T61" s="262"/>
      <c r="U61" s="262"/>
      <c r="V61" s="262"/>
    </row>
    <row r="62" spans="1:22">
      <c r="A62" s="858"/>
      <c r="B62" s="866">
        <f t="shared" si="1"/>
        <v>40</v>
      </c>
      <c r="C62" s="919"/>
      <c r="D62" s="860"/>
      <c r="E62"/>
      <c r="F62"/>
      <c r="G62"/>
      <c r="H62"/>
      <c r="I62"/>
      <c r="J62" t="s">
        <v>42</v>
      </c>
      <c r="K62"/>
      <c r="L62" s="262"/>
      <c r="M62" s="262"/>
      <c r="S62" s="262"/>
      <c r="T62" s="262"/>
      <c r="U62" s="262"/>
      <c r="V62" s="262"/>
    </row>
    <row r="63" spans="1:22">
      <c r="A63" s="858"/>
      <c r="B63" s="866">
        <f t="shared" si="1"/>
        <v>41</v>
      </c>
      <c r="C63" s="919"/>
      <c r="D63" s="860"/>
      <c r="E63"/>
      <c r="F63"/>
      <c r="G63"/>
      <c r="H63"/>
      <c r="I63"/>
      <c r="J63" t="s">
        <v>42</v>
      </c>
      <c r="K63"/>
      <c r="L63" s="262"/>
      <c r="M63" s="262"/>
      <c r="S63" s="262"/>
      <c r="T63" s="262"/>
      <c r="U63" s="262"/>
      <c r="V63" s="262"/>
    </row>
    <row r="64" spans="1:22">
      <c r="A64" s="858"/>
      <c r="B64" s="866">
        <f t="shared" si="1"/>
        <v>42</v>
      </c>
      <c r="C64" s="919"/>
      <c r="D64" s="860"/>
      <c r="E64"/>
      <c r="F64"/>
      <c r="G64"/>
      <c r="H64"/>
      <c r="I64"/>
      <c r="J64" t="s">
        <v>42</v>
      </c>
      <c r="K64"/>
      <c r="L64" s="262"/>
      <c r="M64" s="262"/>
      <c r="S64" s="262"/>
      <c r="T64" s="262"/>
      <c r="U64" s="262"/>
      <c r="V64" s="262"/>
    </row>
    <row r="65" spans="1:22">
      <c r="A65" s="858"/>
      <c r="B65" s="866">
        <f t="shared" si="1"/>
        <v>43</v>
      </c>
      <c r="C65" s="919"/>
      <c r="D65" s="860"/>
      <c r="E65"/>
      <c r="F65"/>
      <c r="G65"/>
      <c r="H65"/>
      <c r="I65"/>
      <c r="J65" t="s">
        <v>42</v>
      </c>
      <c r="K65"/>
      <c r="L65" s="262"/>
      <c r="M65" s="262"/>
      <c r="S65" s="262"/>
      <c r="T65" s="262"/>
      <c r="U65" s="262"/>
      <c r="V65" s="262"/>
    </row>
    <row r="66" spans="1:22">
      <c r="A66" s="858"/>
      <c r="B66" s="866">
        <f t="shared" si="1"/>
        <v>44</v>
      </c>
      <c r="C66" s="919"/>
      <c r="D66" s="860"/>
      <c r="E66"/>
      <c r="F66"/>
      <c r="G66"/>
      <c r="H66"/>
      <c r="I66"/>
      <c r="J66" t="s">
        <v>42</v>
      </c>
      <c r="K66"/>
      <c r="L66" s="262"/>
      <c r="M66" s="262"/>
      <c r="S66" s="262"/>
      <c r="T66" s="262"/>
      <c r="U66" s="262"/>
      <c r="V66" s="262"/>
    </row>
    <row r="67" spans="1:22">
      <c r="A67" s="858"/>
      <c r="B67" s="866">
        <f t="shared" si="1"/>
        <v>45</v>
      </c>
      <c r="C67" s="919"/>
      <c r="D67" s="860"/>
      <c r="E67"/>
      <c r="F67"/>
      <c r="G67"/>
      <c r="H67"/>
      <c r="I67"/>
      <c r="J67" t="s">
        <v>42</v>
      </c>
      <c r="K67"/>
      <c r="L67" s="262"/>
      <c r="M67" s="262"/>
      <c r="S67" s="262"/>
      <c r="T67" s="262"/>
      <c r="U67" s="262"/>
      <c r="V67" s="262"/>
    </row>
    <row r="68" spans="1:22">
      <c r="A68" s="858"/>
      <c r="B68" s="866">
        <f t="shared" si="1"/>
        <v>46</v>
      </c>
      <c r="C68" s="919"/>
      <c r="D68" s="860"/>
      <c r="E68"/>
      <c r="F68"/>
      <c r="G68"/>
      <c r="H68"/>
      <c r="I68"/>
      <c r="J68" t="s">
        <v>42</v>
      </c>
      <c r="K68"/>
      <c r="L68" s="262"/>
      <c r="M68" s="262"/>
      <c r="S68" s="262"/>
      <c r="T68" s="262"/>
      <c r="U68" s="262"/>
      <c r="V68" s="262"/>
    </row>
    <row r="69" spans="1:22">
      <c r="A69" s="858"/>
      <c r="B69" s="866">
        <f t="shared" si="1"/>
        <v>47</v>
      </c>
      <c r="C69" s="919"/>
      <c r="D69" s="860"/>
      <c r="E69"/>
      <c r="F69"/>
      <c r="G69"/>
      <c r="H69"/>
      <c r="I69"/>
      <c r="J69" t="s">
        <v>42</v>
      </c>
      <c r="K69"/>
      <c r="L69" s="262"/>
      <c r="M69" s="262"/>
      <c r="S69" s="262"/>
      <c r="T69" s="262"/>
      <c r="U69" s="262"/>
      <c r="V69" s="262"/>
    </row>
    <row r="70" spans="1:22">
      <c r="A70" s="858"/>
      <c r="B70" s="866">
        <f t="shared" si="1"/>
        <v>48</v>
      </c>
      <c r="C70" s="919"/>
      <c r="D70" s="860"/>
      <c r="E70"/>
      <c r="F70"/>
      <c r="G70"/>
      <c r="H70"/>
      <c r="I70"/>
      <c r="J70" t="s">
        <v>42</v>
      </c>
      <c r="K70"/>
      <c r="L70" s="262"/>
      <c r="M70" s="262"/>
      <c r="S70" s="262"/>
      <c r="T70" s="262"/>
      <c r="U70" s="262"/>
      <c r="V70" s="262"/>
    </row>
    <row r="71" spans="1:22">
      <c r="A71" s="858"/>
      <c r="B71" s="866">
        <f t="shared" si="1"/>
        <v>49</v>
      </c>
      <c r="C71" s="919"/>
      <c r="D71" s="860"/>
      <c r="E71"/>
      <c r="F71"/>
      <c r="G71"/>
      <c r="H71"/>
      <c r="I71"/>
      <c r="J71" t="s">
        <v>42</v>
      </c>
      <c r="K71"/>
      <c r="L71" s="262"/>
      <c r="M71" s="262"/>
      <c r="S71" s="262"/>
      <c r="T71" s="262"/>
      <c r="U71" s="262"/>
      <c r="V71" s="262"/>
    </row>
    <row r="72" spans="1:22">
      <c r="A72" s="858"/>
      <c r="B72" s="866">
        <f t="shared" si="1"/>
        <v>50</v>
      </c>
      <c r="C72" s="919"/>
      <c r="D72" s="860"/>
      <c r="E72"/>
      <c r="F72"/>
      <c r="G72"/>
      <c r="H72"/>
      <c r="I72"/>
      <c r="J72" t="s">
        <v>42</v>
      </c>
      <c r="K72"/>
      <c r="L72" s="262"/>
      <c r="M72" s="262"/>
      <c r="S72" s="262"/>
      <c r="T72" s="262"/>
      <c r="U72" s="262"/>
      <c r="V72" s="262"/>
    </row>
    <row r="73" spans="1:22">
      <c r="A73" s="858"/>
      <c r="B73" s="866">
        <f t="shared" si="1"/>
        <v>51</v>
      </c>
      <c r="C73" s="919"/>
      <c r="D73" s="860"/>
      <c r="E73"/>
      <c r="F73"/>
      <c r="G73"/>
      <c r="H73"/>
      <c r="I73"/>
      <c r="J73" t="s">
        <v>42</v>
      </c>
      <c r="K73"/>
      <c r="L73" s="262"/>
      <c r="M73" s="262"/>
      <c r="S73" s="262"/>
      <c r="T73" s="262"/>
      <c r="U73" s="262"/>
      <c r="V73" s="262"/>
    </row>
    <row r="74" spans="1:22">
      <c r="A74" s="858"/>
      <c r="B74" s="866">
        <f t="shared" si="1"/>
        <v>52</v>
      </c>
      <c r="C74" s="919"/>
      <c r="D74" s="860"/>
      <c r="E74"/>
      <c r="F74"/>
      <c r="G74"/>
      <c r="H74"/>
      <c r="I74"/>
      <c r="J74" t="s">
        <v>42</v>
      </c>
      <c r="K74"/>
      <c r="L74" s="262"/>
      <c r="M74" s="262"/>
      <c r="S74" s="262"/>
      <c r="T74" s="262"/>
      <c r="U74" s="262"/>
      <c r="V74" s="262"/>
    </row>
    <row r="75" spans="1:22">
      <c r="A75" s="858"/>
      <c r="B75" s="866">
        <f t="shared" si="1"/>
        <v>53</v>
      </c>
      <c r="C75" s="919"/>
      <c r="D75" s="860"/>
      <c r="E75"/>
      <c r="F75"/>
      <c r="G75"/>
      <c r="H75"/>
      <c r="I75"/>
      <c r="J75" t="s">
        <v>42</v>
      </c>
      <c r="K75"/>
      <c r="L75" s="262"/>
      <c r="M75" s="262"/>
      <c r="S75" s="262"/>
      <c r="T75" s="262"/>
      <c r="U75" s="262"/>
      <c r="V75" s="262"/>
    </row>
    <row r="76" spans="1:22">
      <c r="A76" s="858"/>
      <c r="B76" s="866">
        <f t="shared" si="1"/>
        <v>54</v>
      </c>
      <c r="C76" s="919"/>
      <c r="D76" s="860"/>
      <c r="E76"/>
      <c r="F76"/>
      <c r="G76"/>
      <c r="H76"/>
      <c r="I76"/>
      <c r="J76" t="s">
        <v>42</v>
      </c>
      <c r="K76"/>
      <c r="L76" s="262"/>
      <c r="M76" s="262"/>
      <c r="S76" s="262"/>
      <c r="T76" s="262"/>
      <c r="U76" s="262"/>
      <c r="V76" s="262"/>
    </row>
    <row r="77" spans="1:22">
      <c r="A77" s="858"/>
      <c r="B77" s="866">
        <f t="shared" si="1"/>
        <v>55</v>
      </c>
      <c r="C77" s="919"/>
      <c r="D77" s="860"/>
      <c r="E77"/>
      <c r="F77"/>
      <c r="G77"/>
      <c r="H77"/>
      <c r="I77"/>
      <c r="J77" t="s">
        <v>42</v>
      </c>
      <c r="K77"/>
      <c r="L77" s="262"/>
      <c r="M77" s="262"/>
      <c r="S77" s="262"/>
      <c r="T77" s="262"/>
      <c r="U77" s="262"/>
      <c r="V77" s="262"/>
    </row>
    <row r="78" spans="1:22">
      <c r="A78" s="858"/>
      <c r="B78" s="866">
        <f t="shared" si="1"/>
        <v>56</v>
      </c>
      <c r="C78" s="919"/>
      <c r="D78" s="860"/>
      <c r="E78"/>
      <c r="F78"/>
      <c r="G78"/>
      <c r="H78"/>
      <c r="I78"/>
      <c r="J78" t="s">
        <v>42</v>
      </c>
      <c r="K78"/>
      <c r="L78" s="262"/>
      <c r="M78" s="262"/>
      <c r="S78" s="262"/>
      <c r="T78" s="262"/>
      <c r="U78" s="262"/>
      <c r="V78" s="262"/>
    </row>
    <row r="79" spans="1:22">
      <c r="A79" s="858"/>
      <c r="B79" s="866">
        <f t="shared" si="1"/>
        <v>57</v>
      </c>
      <c r="C79" s="919"/>
      <c r="D79" s="860"/>
      <c r="E79"/>
      <c r="F79"/>
      <c r="G79"/>
      <c r="H79"/>
      <c r="I79"/>
      <c r="J79" t="s">
        <v>42</v>
      </c>
      <c r="K79"/>
      <c r="L79" s="262"/>
      <c r="M79" s="262"/>
      <c r="S79" s="262"/>
      <c r="T79" s="262"/>
      <c r="U79" s="262"/>
      <c r="V79" s="262"/>
    </row>
    <row r="80" spans="1:22">
      <c r="A80" s="858"/>
      <c r="B80" s="866">
        <f t="shared" si="1"/>
        <v>58</v>
      </c>
      <c r="C80" s="919"/>
      <c r="D80" s="860"/>
      <c r="E80"/>
      <c r="F80"/>
      <c r="G80"/>
      <c r="H80"/>
      <c r="I80"/>
      <c r="J80" t="s">
        <v>42</v>
      </c>
      <c r="K80"/>
      <c r="L80" s="262"/>
      <c r="M80" s="262"/>
      <c r="S80" s="262"/>
      <c r="T80" s="262"/>
      <c r="U80" s="262"/>
      <c r="V80" s="262"/>
    </row>
    <row r="81" spans="1:22">
      <c r="A81" s="858"/>
      <c r="B81" s="866">
        <f t="shared" si="1"/>
        <v>59</v>
      </c>
      <c r="C81" s="919"/>
      <c r="D81" s="860"/>
      <c r="E81"/>
      <c r="F81"/>
      <c r="G81"/>
      <c r="H81"/>
      <c r="I81"/>
      <c r="J81" t="s">
        <v>42</v>
      </c>
      <c r="K81"/>
      <c r="L81" s="262"/>
      <c r="M81" s="262"/>
      <c r="S81" s="262"/>
      <c r="T81" s="262"/>
      <c r="U81" s="262"/>
      <c r="V81" s="262"/>
    </row>
    <row r="82" spans="1:22">
      <c r="A82" s="858"/>
      <c r="B82" s="866">
        <f t="shared" si="1"/>
        <v>60</v>
      </c>
      <c r="C82" s="919"/>
      <c r="D82" s="860"/>
      <c r="E82"/>
      <c r="F82"/>
      <c r="G82"/>
      <c r="H82"/>
      <c r="I82"/>
      <c r="J82" t="s">
        <v>42</v>
      </c>
      <c r="K82"/>
      <c r="L82" s="262"/>
      <c r="M82" s="262"/>
      <c r="S82" s="262"/>
      <c r="T82" s="262"/>
      <c r="U82" s="262"/>
      <c r="V82" s="262"/>
    </row>
    <row r="83" spans="1:22">
      <c r="A83" s="858"/>
      <c r="B83" s="866">
        <f t="shared" si="1"/>
        <v>61</v>
      </c>
      <c r="C83" s="919"/>
      <c r="D83" s="860"/>
      <c r="E83"/>
      <c r="F83"/>
      <c r="G83"/>
      <c r="H83"/>
      <c r="I83"/>
      <c r="J83" t="s">
        <v>42</v>
      </c>
      <c r="K83"/>
      <c r="L83" s="262"/>
      <c r="M83" s="262"/>
      <c r="S83" s="262"/>
      <c r="T83" s="262"/>
      <c r="U83" s="262"/>
      <c r="V83" s="262"/>
    </row>
    <row r="84" spans="1:22">
      <c r="A84" s="858"/>
      <c r="B84" s="866">
        <f t="shared" si="1"/>
        <v>62</v>
      </c>
      <c r="C84" s="919"/>
      <c r="D84" s="860"/>
      <c r="E84"/>
      <c r="F84"/>
      <c r="G84"/>
      <c r="H84"/>
      <c r="I84"/>
      <c r="J84" t="s">
        <v>42</v>
      </c>
      <c r="K84"/>
      <c r="L84" s="262"/>
      <c r="M84" s="262"/>
      <c r="S84" s="262"/>
      <c r="T84" s="262"/>
      <c r="U84" s="262"/>
      <c r="V84" s="262"/>
    </row>
    <row r="85" spans="1:22">
      <c r="A85" s="858"/>
      <c r="B85" s="866">
        <f t="shared" si="1"/>
        <v>63</v>
      </c>
      <c r="C85" s="919"/>
      <c r="D85" s="860"/>
      <c r="E85"/>
      <c r="F85"/>
      <c r="G85"/>
      <c r="H85"/>
      <c r="I85"/>
      <c r="J85" t="s">
        <v>42</v>
      </c>
      <c r="K85"/>
      <c r="L85" s="262"/>
      <c r="M85" s="262"/>
      <c r="S85" s="262"/>
      <c r="T85" s="262"/>
      <c r="U85" s="262"/>
      <c r="V85" s="262"/>
    </row>
    <row r="86" spans="1:22">
      <c r="A86" s="858"/>
      <c r="B86" s="866">
        <f t="shared" si="1"/>
        <v>64</v>
      </c>
      <c r="C86" s="919"/>
      <c r="D86" s="860"/>
      <c r="E86"/>
      <c r="F86"/>
      <c r="G86"/>
      <c r="H86"/>
      <c r="I86"/>
      <c r="J86" t="s">
        <v>42</v>
      </c>
      <c r="K86"/>
      <c r="L86" s="262"/>
      <c r="M86" s="262"/>
      <c r="S86" s="262"/>
      <c r="T86" s="262"/>
      <c r="U86" s="262"/>
      <c r="V86" s="262"/>
    </row>
    <row r="87" spans="1:22">
      <c r="A87" s="858"/>
      <c r="B87" s="866">
        <f t="shared" si="1"/>
        <v>65</v>
      </c>
      <c r="C87" s="919"/>
      <c r="D87" s="860"/>
      <c r="E87"/>
      <c r="F87"/>
      <c r="G87"/>
      <c r="H87"/>
      <c r="I87"/>
      <c r="J87" t="s">
        <v>42</v>
      </c>
      <c r="K87"/>
      <c r="L87" s="262"/>
      <c r="M87" s="262"/>
      <c r="S87" s="262"/>
      <c r="T87" s="262"/>
      <c r="U87" s="262"/>
      <c r="V87" s="262"/>
    </row>
    <row r="88" spans="1:22">
      <c r="A88" s="858"/>
      <c r="B88" s="866">
        <f t="shared" ref="B88:B151" si="2">B87+1</f>
        <v>66</v>
      </c>
      <c r="C88" s="919"/>
      <c r="D88" s="860"/>
      <c r="E88"/>
      <c r="F88"/>
      <c r="G88"/>
      <c r="H88"/>
      <c r="I88"/>
      <c r="J88" t="s">
        <v>42</v>
      </c>
      <c r="K88"/>
      <c r="L88" s="262"/>
      <c r="M88" s="262"/>
      <c r="S88" s="262"/>
      <c r="T88" s="262"/>
      <c r="U88" s="262"/>
      <c r="V88" s="262"/>
    </row>
    <row r="89" spans="1:22">
      <c r="A89" s="858"/>
      <c r="B89" s="866">
        <f t="shared" si="2"/>
        <v>67</v>
      </c>
      <c r="C89" s="919"/>
      <c r="D89" s="860"/>
      <c r="E89"/>
      <c r="F89"/>
      <c r="G89"/>
      <c r="H89"/>
      <c r="I89"/>
      <c r="J89" t="s">
        <v>42</v>
      </c>
      <c r="K89"/>
      <c r="L89" s="262"/>
      <c r="M89" s="262"/>
      <c r="S89" s="262"/>
      <c r="T89" s="262"/>
      <c r="U89" s="262"/>
      <c r="V89" s="262"/>
    </row>
    <row r="90" spans="1:22">
      <c r="A90" s="858"/>
      <c r="B90" s="866">
        <f t="shared" si="2"/>
        <v>68</v>
      </c>
      <c r="C90" s="919"/>
      <c r="D90" s="860"/>
      <c r="E90"/>
      <c r="F90"/>
      <c r="G90"/>
      <c r="H90"/>
      <c r="I90"/>
      <c r="J90" t="s">
        <v>42</v>
      </c>
      <c r="K90"/>
      <c r="L90" s="262"/>
      <c r="M90" s="262"/>
      <c r="S90" s="262"/>
      <c r="T90" s="262"/>
      <c r="U90" s="262"/>
      <c r="V90" s="262"/>
    </row>
    <row r="91" spans="1:22">
      <c r="A91" s="858"/>
      <c r="B91" s="866">
        <f t="shared" si="2"/>
        <v>69</v>
      </c>
      <c r="C91" s="919"/>
      <c r="D91" s="860"/>
      <c r="E91"/>
      <c r="F91"/>
      <c r="G91"/>
      <c r="H91"/>
      <c r="I91"/>
      <c r="J91" t="s">
        <v>42</v>
      </c>
      <c r="K91"/>
      <c r="L91" s="262"/>
      <c r="M91" s="262"/>
      <c r="S91" s="262"/>
      <c r="T91" s="262"/>
      <c r="U91" s="262"/>
      <c r="V91" s="262"/>
    </row>
    <row r="92" spans="1:22">
      <c r="A92" s="858"/>
      <c r="B92" s="866">
        <f t="shared" si="2"/>
        <v>70</v>
      </c>
      <c r="C92" s="919"/>
      <c r="D92" s="860"/>
      <c r="E92"/>
      <c r="F92"/>
      <c r="G92"/>
      <c r="H92"/>
      <c r="I92"/>
      <c r="J92" t="s">
        <v>42</v>
      </c>
      <c r="K92"/>
      <c r="L92" s="262"/>
      <c r="M92" s="262"/>
      <c r="S92" s="262"/>
      <c r="T92" s="262"/>
      <c r="U92" s="262"/>
      <c r="V92" s="262"/>
    </row>
    <row r="93" spans="1:22">
      <c r="A93" s="858"/>
      <c r="B93" s="866">
        <f t="shared" si="2"/>
        <v>71</v>
      </c>
      <c r="C93" s="919"/>
      <c r="D93" s="860"/>
      <c r="E93"/>
      <c r="F93"/>
      <c r="G93"/>
      <c r="H93"/>
      <c r="I93"/>
      <c r="J93" t="s">
        <v>42</v>
      </c>
      <c r="K93"/>
      <c r="L93" s="262"/>
      <c r="M93" s="262"/>
      <c r="S93" s="262"/>
      <c r="T93" s="262"/>
      <c r="U93" s="262"/>
      <c r="V93" s="262"/>
    </row>
    <row r="94" spans="1:22">
      <c r="A94" s="858"/>
      <c r="B94" s="866">
        <f t="shared" si="2"/>
        <v>72</v>
      </c>
      <c r="C94" s="919"/>
      <c r="D94" s="860"/>
      <c r="E94"/>
      <c r="F94"/>
      <c r="G94"/>
      <c r="H94"/>
      <c r="I94"/>
      <c r="J94" t="s">
        <v>42</v>
      </c>
      <c r="K94"/>
      <c r="L94" s="262"/>
      <c r="M94" s="262"/>
      <c r="S94" s="262"/>
      <c r="T94" s="262"/>
      <c r="U94" s="262"/>
      <c r="V94" s="262"/>
    </row>
    <row r="95" spans="1:22">
      <c r="A95" s="858"/>
      <c r="B95" s="866">
        <f t="shared" si="2"/>
        <v>73</v>
      </c>
      <c r="C95" s="919"/>
      <c r="D95" s="860"/>
      <c r="E95"/>
      <c r="F95"/>
      <c r="G95"/>
      <c r="H95"/>
      <c r="I95"/>
      <c r="J95" t="s">
        <v>42</v>
      </c>
      <c r="K95"/>
      <c r="L95" s="262"/>
      <c r="M95" s="262"/>
      <c r="S95" s="262"/>
      <c r="T95" s="262"/>
      <c r="U95" s="262"/>
      <c r="V95" s="262"/>
    </row>
    <row r="96" spans="1:22">
      <c r="A96" s="858"/>
      <c r="B96" s="866">
        <f t="shared" si="2"/>
        <v>74</v>
      </c>
      <c r="C96" s="919"/>
      <c r="D96" s="860"/>
      <c r="E96"/>
      <c r="F96"/>
      <c r="G96"/>
      <c r="H96"/>
      <c r="I96"/>
      <c r="J96" t="s">
        <v>42</v>
      </c>
      <c r="K96"/>
      <c r="L96" s="262"/>
      <c r="M96" s="262"/>
      <c r="S96" s="262"/>
      <c r="T96" s="262"/>
      <c r="U96" s="262"/>
      <c r="V96" s="262"/>
    </row>
    <row r="97" spans="1:22">
      <c r="A97" s="858"/>
      <c r="B97" s="866">
        <f t="shared" si="2"/>
        <v>75</v>
      </c>
      <c r="C97" s="919"/>
      <c r="D97" s="860"/>
      <c r="E97"/>
      <c r="F97"/>
      <c r="G97"/>
      <c r="H97"/>
      <c r="I97"/>
      <c r="J97" t="s">
        <v>42</v>
      </c>
      <c r="K97"/>
      <c r="L97" s="262"/>
      <c r="M97" s="262"/>
      <c r="S97" s="262"/>
      <c r="T97" s="262"/>
      <c r="U97" s="262"/>
      <c r="V97" s="262"/>
    </row>
    <row r="98" spans="1:22">
      <c r="A98" s="858"/>
      <c r="B98" s="866">
        <f t="shared" si="2"/>
        <v>76</v>
      </c>
      <c r="C98" s="919"/>
      <c r="D98" s="860"/>
      <c r="E98"/>
      <c r="F98"/>
      <c r="G98"/>
      <c r="H98"/>
      <c r="I98"/>
      <c r="J98" t="s">
        <v>42</v>
      </c>
      <c r="K98"/>
      <c r="L98" s="262"/>
      <c r="M98" s="262"/>
      <c r="S98" s="262"/>
      <c r="T98" s="262"/>
      <c r="U98" s="262"/>
      <c r="V98" s="262"/>
    </row>
    <row r="99" spans="1:22">
      <c r="A99" s="858"/>
      <c r="B99" s="866">
        <f t="shared" si="2"/>
        <v>77</v>
      </c>
      <c r="C99" s="919"/>
      <c r="D99" s="860"/>
      <c r="E99"/>
      <c r="F99"/>
      <c r="G99"/>
      <c r="H99"/>
      <c r="I99"/>
      <c r="J99" t="s">
        <v>42</v>
      </c>
      <c r="K99"/>
      <c r="L99" s="262"/>
      <c r="M99" s="262"/>
      <c r="S99" s="262"/>
      <c r="T99" s="262"/>
      <c r="U99" s="262"/>
      <c r="V99" s="262"/>
    </row>
    <row r="100" spans="1:22">
      <c r="A100" s="858"/>
      <c r="B100" s="866">
        <f t="shared" si="2"/>
        <v>78</v>
      </c>
      <c r="C100" s="919"/>
      <c r="D100" s="860"/>
      <c r="E100"/>
      <c r="F100"/>
      <c r="G100"/>
      <c r="H100"/>
      <c r="I100"/>
      <c r="J100" t="s">
        <v>42</v>
      </c>
      <c r="K100"/>
      <c r="L100" s="262"/>
      <c r="M100" s="262"/>
      <c r="S100" s="262"/>
      <c r="T100" s="262"/>
      <c r="U100" s="262"/>
      <c r="V100" s="262"/>
    </row>
    <row r="101" spans="1:22">
      <c r="A101" s="858"/>
      <c r="B101" s="866">
        <f t="shared" si="2"/>
        <v>79</v>
      </c>
      <c r="C101" s="919"/>
      <c r="D101" s="860"/>
      <c r="E101"/>
      <c r="F101"/>
      <c r="G101"/>
      <c r="H101"/>
      <c r="I101"/>
      <c r="J101" t="s">
        <v>42</v>
      </c>
      <c r="K101"/>
      <c r="L101" s="262"/>
      <c r="M101" s="262"/>
      <c r="S101" s="262"/>
      <c r="T101" s="262"/>
      <c r="U101" s="262"/>
      <c r="V101" s="262"/>
    </row>
    <row r="102" spans="1:22">
      <c r="A102" s="858"/>
      <c r="B102" s="866">
        <f t="shared" si="2"/>
        <v>80</v>
      </c>
      <c r="C102" s="919"/>
      <c r="D102" s="860"/>
      <c r="E102"/>
      <c r="F102"/>
      <c r="G102"/>
      <c r="H102"/>
      <c r="I102"/>
      <c r="J102" t="s">
        <v>42</v>
      </c>
      <c r="K102"/>
      <c r="L102" s="262"/>
      <c r="M102" s="262"/>
      <c r="S102" s="262"/>
      <c r="T102" s="262"/>
      <c r="U102" s="262"/>
      <c r="V102" s="262"/>
    </row>
    <row r="103" spans="1:22">
      <c r="A103" s="858"/>
      <c r="B103" s="866">
        <f t="shared" si="2"/>
        <v>81</v>
      </c>
      <c r="C103" s="919"/>
      <c r="D103" s="860"/>
      <c r="E103"/>
      <c r="F103"/>
      <c r="G103"/>
      <c r="H103"/>
      <c r="I103"/>
      <c r="J103" t="s">
        <v>42</v>
      </c>
      <c r="K103"/>
      <c r="L103" s="262"/>
      <c r="M103" s="262"/>
      <c r="S103" s="262"/>
      <c r="T103" s="262"/>
      <c r="U103" s="262"/>
      <c r="V103" s="262"/>
    </row>
    <row r="104" spans="1:22">
      <c r="A104" s="858"/>
      <c r="B104" s="866">
        <f t="shared" si="2"/>
        <v>82</v>
      </c>
      <c r="C104" s="919"/>
      <c r="D104" s="860"/>
      <c r="E104"/>
      <c r="F104"/>
      <c r="G104"/>
      <c r="H104"/>
      <c r="I104"/>
      <c r="J104" t="s">
        <v>42</v>
      </c>
      <c r="K104"/>
      <c r="L104" s="262"/>
      <c r="M104" s="262"/>
      <c r="S104" s="262"/>
      <c r="T104" s="262"/>
      <c r="U104" s="262"/>
      <c r="V104" s="262"/>
    </row>
    <row r="105" spans="1:22">
      <c r="A105" s="858"/>
      <c r="B105" s="866">
        <f t="shared" si="2"/>
        <v>83</v>
      </c>
      <c r="C105" s="919"/>
      <c r="D105" s="860"/>
      <c r="E105"/>
      <c r="F105"/>
      <c r="G105"/>
      <c r="H105"/>
      <c r="I105"/>
      <c r="J105" t="s">
        <v>42</v>
      </c>
      <c r="K105"/>
      <c r="L105" s="262"/>
      <c r="M105" s="262"/>
      <c r="S105" s="262"/>
      <c r="T105" s="262"/>
      <c r="U105" s="262"/>
      <c r="V105" s="262"/>
    </row>
    <row r="106" spans="1:22">
      <c r="A106" s="858"/>
      <c r="B106" s="866">
        <f t="shared" si="2"/>
        <v>84</v>
      </c>
      <c r="C106" s="919"/>
      <c r="D106" s="860"/>
      <c r="E106"/>
      <c r="F106"/>
      <c r="G106"/>
      <c r="H106"/>
      <c r="I106"/>
      <c r="J106" t="s">
        <v>42</v>
      </c>
      <c r="K106"/>
      <c r="L106" s="262"/>
      <c r="M106" s="262"/>
      <c r="S106" s="262"/>
      <c r="T106" s="262"/>
      <c r="U106" s="262"/>
      <c r="V106" s="262"/>
    </row>
    <row r="107" spans="1:22">
      <c r="A107" s="858"/>
      <c r="B107" s="866">
        <f t="shared" si="2"/>
        <v>85</v>
      </c>
      <c r="C107" s="919"/>
      <c r="D107" s="860"/>
      <c r="E107"/>
      <c r="F107"/>
      <c r="G107"/>
      <c r="H107"/>
      <c r="I107"/>
      <c r="J107" t="s">
        <v>42</v>
      </c>
      <c r="K107"/>
      <c r="L107" s="262"/>
      <c r="M107" s="262"/>
      <c r="S107" s="262"/>
      <c r="T107" s="262"/>
      <c r="U107" s="262"/>
      <c r="V107" s="262"/>
    </row>
    <row r="108" spans="1:22">
      <c r="A108" s="858"/>
      <c r="B108" s="866">
        <f t="shared" si="2"/>
        <v>86</v>
      </c>
      <c r="C108" s="919"/>
      <c r="D108" s="860"/>
      <c r="E108"/>
      <c r="F108"/>
      <c r="G108"/>
      <c r="H108"/>
      <c r="I108"/>
      <c r="J108" t="s">
        <v>42</v>
      </c>
      <c r="K108"/>
      <c r="L108" s="262"/>
      <c r="M108" s="262"/>
      <c r="S108" s="262"/>
      <c r="T108" s="262"/>
      <c r="U108" s="262"/>
      <c r="V108" s="262"/>
    </row>
    <row r="109" spans="1:22">
      <c r="A109" s="858"/>
      <c r="B109" s="866">
        <f t="shared" si="2"/>
        <v>87</v>
      </c>
      <c r="C109" s="919"/>
      <c r="D109" s="860"/>
      <c r="E109"/>
      <c r="F109"/>
      <c r="G109"/>
      <c r="H109"/>
      <c r="I109"/>
      <c r="J109" t="s">
        <v>42</v>
      </c>
      <c r="K109"/>
      <c r="L109" s="262"/>
      <c r="M109" s="262"/>
      <c r="S109" s="262"/>
      <c r="T109" s="262"/>
      <c r="U109" s="262"/>
      <c r="V109" s="262"/>
    </row>
    <row r="110" spans="1:22">
      <c r="A110" s="858"/>
      <c r="B110" s="866">
        <f t="shared" si="2"/>
        <v>88</v>
      </c>
      <c r="C110" s="919"/>
      <c r="D110" s="860"/>
      <c r="E110"/>
      <c r="F110"/>
      <c r="G110"/>
      <c r="H110"/>
      <c r="I110"/>
      <c r="J110" t="s">
        <v>42</v>
      </c>
      <c r="K110"/>
      <c r="L110" s="262"/>
      <c r="M110" s="262"/>
      <c r="S110" s="262"/>
      <c r="T110" s="262"/>
      <c r="U110" s="262"/>
      <c r="V110" s="262"/>
    </row>
    <row r="111" spans="1:22">
      <c r="A111" s="858"/>
      <c r="B111" s="866">
        <f t="shared" si="2"/>
        <v>89</v>
      </c>
      <c r="C111" s="919"/>
      <c r="D111" s="860"/>
      <c r="E111"/>
      <c r="F111"/>
      <c r="G111"/>
      <c r="H111"/>
      <c r="I111"/>
      <c r="J111" t="s">
        <v>42</v>
      </c>
      <c r="K111"/>
      <c r="L111" s="262"/>
      <c r="M111" s="262"/>
      <c r="S111" s="262"/>
      <c r="T111" s="262"/>
      <c r="U111" s="262"/>
      <c r="V111" s="262"/>
    </row>
    <row r="112" spans="1:22">
      <c r="A112" s="858"/>
      <c r="B112" s="866">
        <f t="shared" si="2"/>
        <v>90</v>
      </c>
      <c r="C112" s="919"/>
      <c r="D112" s="860"/>
      <c r="E112"/>
      <c r="F112"/>
      <c r="G112"/>
      <c r="H112"/>
      <c r="I112"/>
      <c r="J112" t="s">
        <v>42</v>
      </c>
      <c r="K112"/>
      <c r="L112" s="262"/>
      <c r="M112" s="262"/>
      <c r="S112" s="262"/>
      <c r="T112" s="262"/>
      <c r="U112" s="262"/>
      <c r="V112" s="262"/>
    </row>
    <row r="113" spans="1:22">
      <c r="A113" s="858"/>
      <c r="B113" s="866">
        <f t="shared" si="2"/>
        <v>91</v>
      </c>
      <c r="C113" s="919"/>
      <c r="D113" s="860"/>
      <c r="E113"/>
      <c r="F113"/>
      <c r="G113"/>
      <c r="H113"/>
      <c r="I113"/>
      <c r="J113" t="s">
        <v>42</v>
      </c>
      <c r="K113"/>
      <c r="L113" s="262"/>
      <c r="M113" s="262"/>
      <c r="S113" s="262"/>
      <c r="T113" s="262"/>
      <c r="U113" s="262"/>
      <c r="V113" s="262"/>
    </row>
    <row r="114" spans="1:22">
      <c r="A114" s="858"/>
      <c r="B114" s="866">
        <f t="shared" si="2"/>
        <v>92</v>
      </c>
      <c r="C114" s="919"/>
      <c r="D114" s="860"/>
      <c r="E114"/>
      <c r="F114"/>
      <c r="G114"/>
      <c r="H114"/>
      <c r="I114"/>
      <c r="J114" t="s">
        <v>42</v>
      </c>
      <c r="K114"/>
      <c r="L114" s="262"/>
      <c r="M114" s="262"/>
      <c r="S114" s="262"/>
      <c r="T114" s="262"/>
      <c r="U114" s="262"/>
      <c r="V114" s="262"/>
    </row>
    <row r="115" spans="1:22">
      <c r="A115" s="858"/>
      <c r="B115" s="866">
        <f t="shared" si="2"/>
        <v>93</v>
      </c>
      <c r="C115" s="919"/>
      <c r="D115" s="860"/>
      <c r="E115"/>
      <c r="F115"/>
      <c r="G115"/>
      <c r="H115"/>
      <c r="I115"/>
      <c r="J115" t="s">
        <v>42</v>
      </c>
      <c r="K115"/>
      <c r="L115" s="262"/>
      <c r="M115" s="262"/>
      <c r="S115" s="262"/>
      <c r="T115" s="262"/>
      <c r="U115" s="262"/>
      <c r="V115" s="262"/>
    </row>
    <row r="116" spans="1:22">
      <c r="A116" s="858"/>
      <c r="B116" s="866">
        <f t="shared" si="2"/>
        <v>94</v>
      </c>
      <c r="C116" s="919"/>
      <c r="D116" s="860"/>
      <c r="E116"/>
      <c r="F116"/>
      <c r="G116"/>
      <c r="H116"/>
      <c r="I116"/>
      <c r="J116" t="s">
        <v>42</v>
      </c>
      <c r="K116"/>
      <c r="L116" s="262"/>
      <c r="M116" s="262"/>
      <c r="S116" s="262"/>
      <c r="T116" s="262"/>
      <c r="U116" s="262"/>
      <c r="V116" s="262"/>
    </row>
    <row r="117" spans="1:22">
      <c r="A117" s="858"/>
      <c r="B117" s="866">
        <f t="shared" si="2"/>
        <v>95</v>
      </c>
      <c r="C117" s="919"/>
      <c r="D117" s="860"/>
      <c r="E117"/>
      <c r="F117"/>
      <c r="G117"/>
      <c r="H117"/>
      <c r="I117"/>
      <c r="J117" t="s">
        <v>42</v>
      </c>
      <c r="K117"/>
      <c r="L117" s="262"/>
      <c r="M117" s="262"/>
      <c r="S117" s="262"/>
      <c r="T117" s="262"/>
      <c r="U117" s="262"/>
      <c r="V117" s="262"/>
    </row>
    <row r="118" spans="1:22">
      <c r="A118" s="858"/>
      <c r="B118" s="866">
        <f t="shared" si="2"/>
        <v>96</v>
      </c>
      <c r="C118" s="919"/>
      <c r="D118" s="860"/>
      <c r="E118"/>
      <c r="F118"/>
      <c r="G118"/>
      <c r="H118"/>
      <c r="I118"/>
      <c r="J118" t="s">
        <v>42</v>
      </c>
      <c r="K118"/>
      <c r="L118" s="262"/>
      <c r="M118" s="262"/>
      <c r="S118" s="262"/>
      <c r="T118" s="262"/>
      <c r="U118" s="262"/>
      <c r="V118" s="262"/>
    </row>
    <row r="119" spans="1:22">
      <c r="A119" s="858"/>
      <c r="B119" s="866">
        <f t="shared" si="2"/>
        <v>97</v>
      </c>
      <c r="C119" s="919"/>
      <c r="D119" s="860"/>
      <c r="E119"/>
      <c r="F119"/>
      <c r="G119"/>
      <c r="H119"/>
      <c r="I119"/>
      <c r="J119" t="s">
        <v>42</v>
      </c>
      <c r="K119"/>
      <c r="L119" s="262"/>
      <c r="M119" s="262"/>
      <c r="S119" s="262"/>
      <c r="T119" s="262"/>
      <c r="U119" s="262"/>
      <c r="V119" s="262"/>
    </row>
    <row r="120" spans="1:22">
      <c r="A120" s="858"/>
      <c r="B120" s="866">
        <f t="shared" si="2"/>
        <v>98</v>
      </c>
      <c r="C120" s="919"/>
      <c r="D120" s="860"/>
      <c r="E120"/>
      <c r="F120"/>
      <c r="G120"/>
      <c r="H120"/>
      <c r="I120"/>
      <c r="J120" t="s">
        <v>42</v>
      </c>
      <c r="K120"/>
      <c r="L120" s="262"/>
      <c r="M120" s="262"/>
      <c r="S120" s="262"/>
      <c r="T120" s="262"/>
      <c r="U120" s="262"/>
      <c r="V120" s="262"/>
    </row>
    <row r="121" spans="1:22">
      <c r="A121" s="858"/>
      <c r="B121" s="866">
        <f t="shared" si="2"/>
        <v>99</v>
      </c>
      <c r="C121" s="919"/>
      <c r="D121" s="860"/>
      <c r="E121"/>
      <c r="F121"/>
      <c r="G121"/>
      <c r="H121"/>
      <c r="I121"/>
      <c r="J121" t="s">
        <v>42</v>
      </c>
      <c r="K121"/>
      <c r="L121" s="262"/>
      <c r="M121" s="262"/>
      <c r="S121" s="262"/>
      <c r="T121" s="262"/>
      <c r="U121" s="262"/>
      <c r="V121" s="262"/>
    </row>
    <row r="122" spans="1:22">
      <c r="A122" s="858"/>
      <c r="B122" s="866">
        <f t="shared" si="2"/>
        <v>100</v>
      </c>
      <c r="C122" s="919"/>
      <c r="D122" s="860"/>
      <c r="E122"/>
      <c r="F122"/>
      <c r="G122"/>
      <c r="H122"/>
      <c r="I122"/>
      <c r="J122" t="s">
        <v>42</v>
      </c>
      <c r="K122"/>
      <c r="L122" s="262"/>
      <c r="M122" s="262"/>
      <c r="S122" s="262"/>
      <c r="T122" s="262"/>
      <c r="U122" s="262"/>
      <c r="V122" s="262"/>
    </row>
    <row r="123" spans="1:22">
      <c r="A123" s="858"/>
      <c r="B123" s="866">
        <f t="shared" si="2"/>
        <v>101</v>
      </c>
      <c r="C123" s="919"/>
      <c r="D123" s="860"/>
      <c r="E123"/>
      <c r="F123"/>
      <c r="G123"/>
      <c r="H123"/>
      <c r="I123"/>
      <c r="J123" t="s">
        <v>42</v>
      </c>
      <c r="K123"/>
      <c r="L123" s="262"/>
      <c r="M123" s="262"/>
      <c r="S123" s="262"/>
      <c r="T123" s="262"/>
      <c r="U123" s="262"/>
      <c r="V123" s="262"/>
    </row>
    <row r="124" spans="1:22">
      <c r="A124" s="858"/>
      <c r="B124" s="866">
        <f t="shared" si="2"/>
        <v>102</v>
      </c>
      <c r="C124" s="919"/>
      <c r="D124" s="860"/>
      <c r="E124"/>
      <c r="F124"/>
      <c r="G124"/>
      <c r="H124"/>
      <c r="I124"/>
      <c r="J124" t="s">
        <v>42</v>
      </c>
      <c r="K124"/>
      <c r="L124" s="262"/>
      <c r="M124" s="262"/>
      <c r="S124" s="262"/>
      <c r="T124" s="262"/>
      <c r="U124" s="262"/>
      <c r="V124" s="262"/>
    </row>
    <row r="125" spans="1:22">
      <c r="A125" s="858"/>
      <c r="B125" s="866">
        <f t="shared" si="2"/>
        <v>103</v>
      </c>
      <c r="C125" s="919"/>
      <c r="D125" s="860"/>
      <c r="E125"/>
      <c r="F125"/>
      <c r="G125"/>
      <c r="H125"/>
      <c r="I125"/>
      <c r="J125" t="s">
        <v>42</v>
      </c>
      <c r="K125"/>
      <c r="L125" s="262"/>
      <c r="M125" s="262"/>
      <c r="S125" s="262"/>
      <c r="T125" s="262"/>
      <c r="U125" s="262"/>
      <c r="V125" s="262"/>
    </row>
    <row r="126" spans="1:22">
      <c r="A126" s="858"/>
      <c r="B126" s="866">
        <f t="shared" si="2"/>
        <v>104</v>
      </c>
      <c r="C126" s="919"/>
      <c r="D126" s="860"/>
      <c r="E126"/>
      <c r="F126"/>
      <c r="G126"/>
      <c r="H126"/>
      <c r="I126"/>
      <c r="J126" t="s">
        <v>42</v>
      </c>
      <c r="K126"/>
      <c r="L126" s="262"/>
      <c r="M126" s="262"/>
      <c r="S126" s="262"/>
      <c r="T126" s="262"/>
      <c r="U126" s="262"/>
      <c r="V126" s="262"/>
    </row>
    <row r="127" spans="1:22">
      <c r="A127" s="858"/>
      <c r="B127" s="866">
        <f t="shared" si="2"/>
        <v>105</v>
      </c>
      <c r="C127" s="919"/>
      <c r="D127" s="860"/>
      <c r="E127"/>
      <c r="F127"/>
      <c r="G127"/>
      <c r="H127"/>
      <c r="I127"/>
      <c r="J127" t="s">
        <v>42</v>
      </c>
      <c r="K127"/>
      <c r="L127" s="262"/>
      <c r="M127" s="262"/>
      <c r="S127" s="262"/>
      <c r="T127" s="262"/>
      <c r="U127" s="262"/>
      <c r="V127" s="262"/>
    </row>
    <row r="128" spans="1:22">
      <c r="A128" s="858"/>
      <c r="B128" s="866">
        <f t="shared" si="2"/>
        <v>106</v>
      </c>
      <c r="C128" s="919"/>
      <c r="D128" s="860"/>
      <c r="E128"/>
      <c r="F128"/>
      <c r="G128"/>
      <c r="H128"/>
      <c r="I128"/>
      <c r="J128" t="s">
        <v>42</v>
      </c>
      <c r="K128"/>
      <c r="L128" s="262"/>
      <c r="M128" s="262"/>
      <c r="S128" s="262"/>
      <c r="T128" s="262"/>
      <c r="U128" s="262"/>
      <c r="V128" s="262"/>
    </row>
    <row r="129" spans="1:22">
      <c r="A129" s="858"/>
      <c r="B129" s="866">
        <f t="shared" si="2"/>
        <v>107</v>
      </c>
      <c r="C129" s="919"/>
      <c r="D129" s="860"/>
      <c r="E129"/>
      <c r="F129"/>
      <c r="G129"/>
      <c r="H129"/>
      <c r="I129"/>
      <c r="J129" t="s">
        <v>42</v>
      </c>
      <c r="K129"/>
      <c r="L129" s="262"/>
      <c r="M129" s="262"/>
      <c r="S129" s="262"/>
      <c r="T129" s="262"/>
      <c r="U129" s="262"/>
      <c r="V129" s="262"/>
    </row>
    <row r="130" spans="1:22">
      <c r="A130" s="858"/>
      <c r="B130" s="866">
        <f t="shared" si="2"/>
        <v>108</v>
      </c>
      <c r="C130" s="919"/>
      <c r="D130" s="860"/>
      <c r="E130"/>
      <c r="F130"/>
      <c r="G130"/>
      <c r="H130"/>
      <c r="I130"/>
      <c r="J130" t="s">
        <v>42</v>
      </c>
      <c r="K130"/>
      <c r="L130" s="262"/>
      <c r="M130" s="262"/>
      <c r="S130" s="262"/>
      <c r="T130" s="262"/>
      <c r="U130" s="262"/>
      <c r="V130" s="262"/>
    </row>
    <row r="131" spans="1:22">
      <c r="A131" s="858"/>
      <c r="B131" s="866">
        <f t="shared" si="2"/>
        <v>109</v>
      </c>
      <c r="C131" s="919"/>
      <c r="D131" s="860"/>
      <c r="E131"/>
      <c r="F131"/>
      <c r="G131"/>
      <c r="H131"/>
      <c r="I131"/>
      <c r="J131" t="s">
        <v>42</v>
      </c>
      <c r="K131"/>
      <c r="L131" s="262"/>
      <c r="M131" s="262"/>
      <c r="S131" s="262"/>
      <c r="T131" s="262"/>
      <c r="U131" s="262"/>
      <c r="V131" s="262"/>
    </row>
    <row r="132" spans="1:22">
      <c r="A132" s="858"/>
      <c r="B132" s="866">
        <f t="shared" si="2"/>
        <v>110</v>
      </c>
      <c r="C132" s="919"/>
      <c r="D132" s="860"/>
      <c r="E132"/>
      <c r="F132"/>
      <c r="G132"/>
      <c r="H132"/>
      <c r="I132"/>
      <c r="J132" t="s">
        <v>42</v>
      </c>
      <c r="K132"/>
      <c r="L132" s="262"/>
      <c r="M132" s="262"/>
      <c r="S132" s="262"/>
      <c r="T132" s="262"/>
      <c r="U132" s="262"/>
      <c r="V132" s="262"/>
    </row>
    <row r="133" spans="1:22">
      <c r="A133" s="858"/>
      <c r="B133" s="866">
        <f t="shared" si="2"/>
        <v>111</v>
      </c>
      <c r="C133" s="919"/>
      <c r="D133" s="860"/>
      <c r="E133"/>
      <c r="F133"/>
      <c r="G133"/>
      <c r="H133"/>
      <c r="I133"/>
      <c r="J133" t="s">
        <v>42</v>
      </c>
      <c r="K133"/>
      <c r="L133" s="262"/>
      <c r="M133" s="262"/>
      <c r="S133" s="262"/>
      <c r="T133" s="262"/>
      <c r="U133" s="262"/>
      <c r="V133" s="262"/>
    </row>
    <row r="134" spans="1:22">
      <c r="A134" s="858"/>
      <c r="B134" s="866">
        <f t="shared" si="2"/>
        <v>112</v>
      </c>
      <c r="C134" s="919"/>
      <c r="D134" s="860"/>
      <c r="E134"/>
      <c r="F134"/>
      <c r="G134"/>
      <c r="H134"/>
      <c r="I134"/>
      <c r="J134" t="s">
        <v>42</v>
      </c>
      <c r="K134"/>
      <c r="L134" s="262"/>
      <c r="M134" s="262"/>
      <c r="S134" s="262"/>
      <c r="T134" s="262"/>
      <c r="U134" s="262"/>
      <c r="V134" s="262"/>
    </row>
    <row r="135" spans="1:22">
      <c r="A135" s="858"/>
      <c r="B135" s="866">
        <f t="shared" si="2"/>
        <v>113</v>
      </c>
      <c r="C135" s="919"/>
      <c r="D135" s="860"/>
      <c r="E135"/>
      <c r="F135"/>
      <c r="G135"/>
      <c r="H135"/>
      <c r="I135"/>
      <c r="J135" t="s">
        <v>42</v>
      </c>
      <c r="K135"/>
      <c r="L135" s="262"/>
      <c r="M135" s="262"/>
      <c r="S135" s="262"/>
      <c r="T135" s="262"/>
      <c r="U135" s="262"/>
      <c r="V135" s="262"/>
    </row>
    <row r="136" spans="1:22">
      <c r="A136" s="858"/>
      <c r="B136" s="866">
        <f t="shared" si="2"/>
        <v>114</v>
      </c>
      <c r="C136" s="919"/>
      <c r="D136" s="860"/>
      <c r="E136"/>
      <c r="F136"/>
      <c r="G136"/>
      <c r="H136"/>
      <c r="I136"/>
      <c r="J136" t="s">
        <v>42</v>
      </c>
      <c r="K136"/>
      <c r="L136" s="262"/>
      <c r="M136" s="262"/>
      <c r="S136" s="262"/>
      <c r="T136" s="262"/>
      <c r="U136" s="262"/>
      <c r="V136" s="262"/>
    </row>
    <row r="137" spans="1:22">
      <c r="A137" s="858"/>
      <c r="B137" s="866">
        <f t="shared" si="2"/>
        <v>115</v>
      </c>
      <c r="C137" s="919"/>
      <c r="D137" s="860"/>
      <c r="E137"/>
      <c r="F137"/>
      <c r="G137"/>
      <c r="H137"/>
      <c r="I137"/>
      <c r="J137" t="s">
        <v>42</v>
      </c>
      <c r="K137"/>
      <c r="L137" s="262"/>
      <c r="M137" s="262"/>
      <c r="S137" s="262"/>
      <c r="T137" s="262"/>
      <c r="U137" s="262"/>
      <c r="V137" s="262"/>
    </row>
    <row r="138" spans="1:22">
      <c r="A138" s="858"/>
      <c r="B138" s="866">
        <f t="shared" si="2"/>
        <v>116</v>
      </c>
      <c r="C138" s="919"/>
      <c r="D138" s="860"/>
      <c r="E138"/>
      <c r="F138"/>
      <c r="G138"/>
      <c r="H138"/>
      <c r="I138"/>
      <c r="J138" t="s">
        <v>42</v>
      </c>
      <c r="K138"/>
      <c r="L138" s="262"/>
      <c r="M138" s="262"/>
      <c r="S138" s="262"/>
      <c r="T138" s="262"/>
      <c r="U138" s="262"/>
      <c r="V138" s="262"/>
    </row>
    <row r="139" spans="1:22">
      <c r="A139" s="858"/>
      <c r="B139" s="866">
        <f t="shared" si="2"/>
        <v>117</v>
      </c>
      <c r="C139" s="919"/>
      <c r="D139" s="860"/>
      <c r="E139"/>
      <c r="F139"/>
      <c r="G139"/>
      <c r="H139"/>
      <c r="I139"/>
      <c r="J139" t="s">
        <v>42</v>
      </c>
      <c r="K139"/>
      <c r="L139" s="262"/>
      <c r="M139" s="262"/>
      <c r="S139" s="262"/>
      <c r="T139" s="262"/>
      <c r="U139" s="262"/>
      <c r="V139" s="262"/>
    </row>
    <row r="140" spans="1:22">
      <c r="A140" s="858"/>
      <c r="B140" s="866">
        <f t="shared" si="2"/>
        <v>118</v>
      </c>
      <c r="C140" s="919"/>
      <c r="D140" s="860"/>
      <c r="E140"/>
      <c r="F140"/>
      <c r="G140"/>
      <c r="H140"/>
      <c r="I140"/>
      <c r="J140" t="s">
        <v>42</v>
      </c>
      <c r="K140"/>
      <c r="L140" s="262"/>
      <c r="M140" s="262"/>
      <c r="S140" s="262"/>
      <c r="T140" s="262"/>
      <c r="U140" s="262"/>
      <c r="V140" s="262"/>
    </row>
    <row r="141" spans="1:22">
      <c r="A141" s="858"/>
      <c r="B141" s="866">
        <f t="shared" si="2"/>
        <v>119</v>
      </c>
      <c r="C141" s="919"/>
      <c r="D141" s="860"/>
      <c r="E141"/>
      <c r="F141"/>
      <c r="G141"/>
      <c r="H141"/>
      <c r="I141"/>
      <c r="J141" t="s">
        <v>42</v>
      </c>
      <c r="K141"/>
      <c r="L141" s="262"/>
      <c r="M141" s="262"/>
      <c r="S141" s="262"/>
      <c r="T141" s="262"/>
      <c r="U141" s="262"/>
      <c r="V141" s="262"/>
    </row>
    <row r="142" spans="1:22">
      <c r="A142" s="858"/>
      <c r="B142" s="866">
        <f t="shared" si="2"/>
        <v>120</v>
      </c>
      <c r="C142" s="919"/>
      <c r="D142" s="860"/>
      <c r="E142"/>
      <c r="F142"/>
      <c r="G142"/>
      <c r="H142"/>
      <c r="I142"/>
      <c r="J142" t="s">
        <v>42</v>
      </c>
      <c r="K142"/>
      <c r="L142" s="262"/>
      <c r="M142" s="262"/>
      <c r="S142" s="262"/>
      <c r="T142" s="262"/>
      <c r="U142" s="262"/>
      <c r="V142" s="262"/>
    </row>
    <row r="143" spans="1:22">
      <c r="A143" s="858"/>
      <c r="B143" s="866">
        <f t="shared" si="2"/>
        <v>121</v>
      </c>
      <c r="C143" s="919"/>
      <c r="D143" s="860"/>
      <c r="E143"/>
      <c r="F143"/>
      <c r="G143"/>
      <c r="H143"/>
      <c r="I143"/>
      <c r="J143" t="s">
        <v>42</v>
      </c>
      <c r="K143"/>
      <c r="L143" s="262"/>
      <c r="M143" s="262"/>
      <c r="S143" s="262"/>
      <c r="T143" s="262"/>
      <c r="U143" s="262"/>
      <c r="V143" s="262"/>
    </row>
    <row r="144" spans="1:22">
      <c r="A144" s="858"/>
      <c r="B144" s="866">
        <f t="shared" si="2"/>
        <v>122</v>
      </c>
      <c r="C144" s="919"/>
      <c r="D144" s="860"/>
      <c r="E144"/>
      <c r="F144"/>
      <c r="G144"/>
      <c r="H144"/>
      <c r="I144"/>
      <c r="J144" t="s">
        <v>42</v>
      </c>
      <c r="K144"/>
      <c r="L144" s="262"/>
      <c r="M144" s="262"/>
      <c r="S144" s="262"/>
      <c r="T144" s="262"/>
      <c r="U144" s="262"/>
      <c r="V144" s="262"/>
    </row>
    <row r="145" spans="1:22">
      <c r="A145" s="858"/>
      <c r="B145" s="866">
        <f t="shared" si="2"/>
        <v>123</v>
      </c>
      <c r="C145" s="919"/>
      <c r="D145" s="860"/>
      <c r="E145"/>
      <c r="F145"/>
      <c r="G145"/>
      <c r="H145"/>
      <c r="I145"/>
      <c r="J145" t="s">
        <v>42</v>
      </c>
      <c r="K145"/>
      <c r="L145" s="262"/>
      <c r="M145" s="262"/>
      <c r="S145" s="262"/>
      <c r="T145" s="262"/>
      <c r="U145" s="262"/>
      <c r="V145" s="262"/>
    </row>
    <row r="146" spans="1:22">
      <c r="A146" s="858"/>
      <c r="B146" s="866">
        <f t="shared" si="2"/>
        <v>124</v>
      </c>
      <c r="C146" s="919"/>
      <c r="D146" s="860"/>
      <c r="E146"/>
      <c r="F146"/>
      <c r="G146"/>
      <c r="H146"/>
      <c r="I146"/>
      <c r="J146" t="s">
        <v>42</v>
      </c>
      <c r="K146"/>
      <c r="L146" s="262"/>
      <c r="M146" s="262"/>
      <c r="S146" s="262"/>
      <c r="T146" s="262"/>
      <c r="U146" s="262"/>
      <c r="V146" s="262"/>
    </row>
    <row r="147" spans="1:22">
      <c r="A147" s="858"/>
      <c r="B147" s="866">
        <f t="shared" si="2"/>
        <v>125</v>
      </c>
      <c r="C147" s="919"/>
      <c r="D147" s="860"/>
      <c r="E147"/>
      <c r="F147"/>
      <c r="G147"/>
      <c r="H147"/>
      <c r="I147"/>
      <c r="J147" t="s">
        <v>42</v>
      </c>
      <c r="K147"/>
      <c r="L147" s="262"/>
      <c r="M147" s="262"/>
      <c r="S147" s="262"/>
      <c r="T147" s="262"/>
      <c r="U147" s="262"/>
      <c r="V147" s="262"/>
    </row>
    <row r="148" spans="1:22">
      <c r="A148" s="858"/>
      <c r="B148" s="866">
        <f t="shared" si="2"/>
        <v>126</v>
      </c>
      <c r="C148" s="919"/>
      <c r="D148" s="860"/>
      <c r="E148"/>
      <c r="F148"/>
      <c r="G148"/>
      <c r="H148"/>
      <c r="I148"/>
      <c r="J148" t="s">
        <v>42</v>
      </c>
      <c r="K148"/>
      <c r="L148" s="262"/>
      <c r="M148" s="262"/>
      <c r="S148" s="262"/>
      <c r="T148" s="262"/>
      <c r="U148" s="262"/>
      <c r="V148" s="262"/>
    </row>
    <row r="149" spans="1:22">
      <c r="A149" s="858"/>
      <c r="B149" s="866">
        <f t="shared" si="2"/>
        <v>127</v>
      </c>
      <c r="C149" s="919"/>
      <c r="D149" s="860"/>
      <c r="E149"/>
      <c r="F149"/>
      <c r="G149"/>
      <c r="H149"/>
      <c r="I149"/>
      <c r="J149" t="s">
        <v>42</v>
      </c>
      <c r="K149"/>
      <c r="L149" s="262"/>
      <c r="M149" s="262"/>
      <c r="S149" s="262"/>
      <c r="T149" s="262"/>
      <c r="U149" s="262"/>
      <c r="V149" s="262"/>
    </row>
    <row r="150" spans="1:22">
      <c r="A150" s="858"/>
      <c r="B150" s="866">
        <f t="shared" si="2"/>
        <v>128</v>
      </c>
      <c r="C150" s="919"/>
      <c r="D150" s="860"/>
      <c r="E150"/>
      <c r="F150"/>
      <c r="G150"/>
      <c r="H150"/>
      <c r="I150"/>
      <c r="J150" t="s">
        <v>42</v>
      </c>
      <c r="K150"/>
      <c r="L150" s="262"/>
      <c r="M150" s="262"/>
      <c r="S150" s="262"/>
      <c r="T150" s="262"/>
      <c r="U150" s="262"/>
      <c r="V150" s="262"/>
    </row>
    <row r="151" spans="1:22">
      <c r="A151" s="858"/>
      <c r="B151" s="866">
        <f t="shared" si="2"/>
        <v>129</v>
      </c>
      <c r="C151" s="919"/>
      <c r="D151" s="860"/>
      <c r="E151"/>
      <c r="F151"/>
      <c r="G151"/>
      <c r="H151"/>
      <c r="I151"/>
      <c r="J151" t="s">
        <v>42</v>
      </c>
      <c r="K151"/>
      <c r="L151" s="262"/>
      <c r="M151" s="262"/>
      <c r="S151" s="262"/>
      <c r="T151" s="262"/>
      <c r="U151" s="262"/>
      <c r="V151" s="262"/>
    </row>
    <row r="152" spans="1:22">
      <c r="A152" s="858"/>
      <c r="B152" s="866">
        <f t="shared" ref="B152:B215" si="3">B151+1</f>
        <v>130</v>
      </c>
      <c r="C152" s="919"/>
      <c r="D152" s="860"/>
      <c r="E152"/>
      <c r="F152"/>
      <c r="G152"/>
      <c r="H152"/>
      <c r="I152"/>
      <c r="J152" t="s">
        <v>42</v>
      </c>
      <c r="K152"/>
      <c r="L152" s="262"/>
      <c r="M152" s="262"/>
      <c r="S152" s="262"/>
      <c r="T152" s="262"/>
      <c r="U152" s="262"/>
      <c r="V152" s="262"/>
    </row>
    <row r="153" spans="1:22">
      <c r="A153" s="858"/>
      <c r="B153" s="866">
        <f t="shared" si="3"/>
        <v>131</v>
      </c>
      <c r="C153" s="919"/>
      <c r="D153" s="860"/>
      <c r="E153"/>
      <c r="F153"/>
      <c r="G153"/>
      <c r="H153"/>
      <c r="I153"/>
      <c r="J153" t="s">
        <v>42</v>
      </c>
      <c r="K153"/>
      <c r="L153" s="262"/>
      <c r="M153" s="262"/>
      <c r="S153" s="262"/>
      <c r="T153" s="262"/>
      <c r="U153" s="262"/>
      <c r="V153" s="262"/>
    </row>
    <row r="154" spans="1:22">
      <c r="A154" s="858"/>
      <c r="B154" s="866">
        <f t="shared" si="3"/>
        <v>132</v>
      </c>
      <c r="C154" s="919"/>
      <c r="D154" s="860"/>
      <c r="E154"/>
      <c r="F154"/>
      <c r="G154"/>
      <c r="H154"/>
      <c r="I154"/>
      <c r="J154" t="s">
        <v>42</v>
      </c>
      <c r="K154"/>
      <c r="L154" s="262"/>
      <c r="M154" s="262"/>
      <c r="S154" s="262"/>
      <c r="T154" s="262"/>
      <c r="U154" s="262"/>
      <c r="V154" s="262"/>
    </row>
    <row r="155" spans="1:22">
      <c r="A155" s="858"/>
      <c r="B155" s="866">
        <f t="shared" si="3"/>
        <v>133</v>
      </c>
      <c r="C155" s="919"/>
      <c r="D155" s="860"/>
      <c r="E155"/>
      <c r="F155"/>
      <c r="G155"/>
      <c r="H155"/>
      <c r="I155"/>
      <c r="J155" t="s">
        <v>42</v>
      </c>
      <c r="K155"/>
      <c r="L155" s="262"/>
      <c r="M155" s="262"/>
      <c r="S155" s="262"/>
      <c r="T155" s="262"/>
      <c r="U155" s="262"/>
      <c r="V155" s="262"/>
    </row>
    <row r="156" spans="1:22">
      <c r="A156" s="858"/>
      <c r="B156" s="866">
        <f t="shared" si="3"/>
        <v>134</v>
      </c>
      <c r="C156" s="919"/>
      <c r="D156" s="860"/>
      <c r="E156"/>
      <c r="F156"/>
      <c r="G156"/>
      <c r="H156"/>
      <c r="I156"/>
      <c r="J156" t="s">
        <v>42</v>
      </c>
      <c r="K156"/>
      <c r="L156" s="262"/>
      <c r="M156" s="262"/>
      <c r="S156" s="262"/>
      <c r="T156" s="262"/>
      <c r="U156" s="262"/>
      <c r="V156" s="262"/>
    </row>
    <row r="157" spans="1:22">
      <c r="A157" s="858"/>
      <c r="B157" s="866">
        <f t="shared" si="3"/>
        <v>135</v>
      </c>
      <c r="C157" s="919"/>
      <c r="D157" s="860"/>
      <c r="E157"/>
      <c r="F157"/>
      <c r="G157"/>
      <c r="H157"/>
      <c r="I157"/>
      <c r="J157" t="s">
        <v>42</v>
      </c>
      <c r="K157"/>
      <c r="L157" s="262"/>
      <c r="M157" s="262"/>
      <c r="S157" s="262"/>
      <c r="T157" s="262"/>
      <c r="U157" s="262"/>
      <c r="V157" s="262"/>
    </row>
    <row r="158" spans="1:22">
      <c r="A158" s="858"/>
      <c r="B158" s="866">
        <f t="shared" si="3"/>
        <v>136</v>
      </c>
      <c r="C158" s="919"/>
      <c r="D158" s="860"/>
      <c r="E158"/>
      <c r="F158"/>
      <c r="G158"/>
      <c r="H158"/>
      <c r="I158"/>
      <c r="J158" t="s">
        <v>42</v>
      </c>
      <c r="K158"/>
      <c r="L158" s="262"/>
      <c r="M158" s="262"/>
      <c r="S158" s="262"/>
      <c r="T158" s="262"/>
      <c r="U158" s="262"/>
      <c r="V158" s="262"/>
    </row>
    <row r="159" spans="1:22">
      <c r="A159" s="858"/>
      <c r="B159" s="866">
        <f t="shared" si="3"/>
        <v>137</v>
      </c>
      <c r="C159" s="919"/>
      <c r="D159" s="860"/>
      <c r="E159"/>
      <c r="F159"/>
      <c r="G159"/>
      <c r="H159"/>
      <c r="I159"/>
      <c r="J159" t="s">
        <v>42</v>
      </c>
      <c r="K159"/>
      <c r="L159" s="262"/>
      <c r="M159" s="262"/>
      <c r="S159" s="262"/>
      <c r="T159" s="262"/>
      <c r="U159" s="262"/>
      <c r="V159" s="262"/>
    </row>
    <row r="160" spans="1:22">
      <c r="A160" s="858"/>
      <c r="B160" s="866">
        <f t="shared" si="3"/>
        <v>138</v>
      </c>
      <c r="C160" s="919"/>
      <c r="D160" s="860"/>
      <c r="E160"/>
      <c r="F160"/>
      <c r="G160"/>
      <c r="H160"/>
      <c r="I160"/>
      <c r="J160" t="s">
        <v>42</v>
      </c>
      <c r="K160"/>
      <c r="L160" s="262"/>
      <c r="M160" s="262"/>
      <c r="S160" s="262"/>
      <c r="T160" s="262"/>
      <c r="U160" s="262"/>
      <c r="V160" s="262"/>
    </row>
    <row r="161" spans="1:22">
      <c r="A161" s="858"/>
      <c r="B161" s="866">
        <f t="shared" si="3"/>
        <v>139</v>
      </c>
      <c r="C161" s="919"/>
      <c r="D161" s="860"/>
      <c r="E161"/>
      <c r="F161"/>
      <c r="G161"/>
      <c r="H161"/>
      <c r="I161"/>
      <c r="J161" t="s">
        <v>42</v>
      </c>
      <c r="K161"/>
      <c r="L161" s="262"/>
      <c r="M161" s="262"/>
      <c r="S161" s="262"/>
      <c r="T161" s="262"/>
      <c r="U161" s="262"/>
      <c r="V161" s="262"/>
    </row>
    <row r="162" spans="1:22">
      <c r="A162" s="858"/>
      <c r="B162" s="866">
        <f t="shared" si="3"/>
        <v>140</v>
      </c>
      <c r="C162" s="919"/>
      <c r="D162" s="860"/>
      <c r="E162"/>
      <c r="F162"/>
      <c r="G162"/>
      <c r="H162"/>
      <c r="I162"/>
      <c r="J162" t="s">
        <v>42</v>
      </c>
      <c r="K162"/>
      <c r="L162" s="262"/>
      <c r="M162" s="262"/>
      <c r="S162" s="262"/>
      <c r="T162" s="262"/>
      <c r="U162" s="262"/>
      <c r="V162" s="262"/>
    </row>
    <row r="163" spans="1:22">
      <c r="A163" s="858"/>
      <c r="B163" s="866">
        <f t="shared" si="3"/>
        <v>141</v>
      </c>
      <c r="C163" s="919"/>
      <c r="D163" s="860"/>
      <c r="E163"/>
      <c r="F163"/>
      <c r="G163"/>
      <c r="H163"/>
      <c r="I163"/>
      <c r="J163" t="s">
        <v>42</v>
      </c>
      <c r="K163"/>
      <c r="L163" s="262"/>
      <c r="M163" s="262"/>
      <c r="S163" s="262"/>
      <c r="T163" s="262"/>
      <c r="U163" s="262"/>
      <c r="V163" s="262"/>
    </row>
    <row r="164" spans="1:22">
      <c r="A164" s="858"/>
      <c r="B164" s="866">
        <f t="shared" si="3"/>
        <v>142</v>
      </c>
      <c r="C164" s="919"/>
      <c r="D164" s="860"/>
      <c r="E164"/>
      <c r="F164"/>
      <c r="G164"/>
      <c r="H164"/>
      <c r="I164"/>
      <c r="J164" t="s">
        <v>42</v>
      </c>
      <c r="K164"/>
      <c r="L164" s="262"/>
      <c r="M164" s="262"/>
      <c r="S164" s="262"/>
      <c r="T164" s="262"/>
      <c r="U164" s="262"/>
      <c r="V164" s="262"/>
    </row>
    <row r="165" spans="1:22">
      <c r="A165" s="858"/>
      <c r="B165" s="866">
        <f t="shared" si="3"/>
        <v>143</v>
      </c>
      <c r="C165" s="919"/>
      <c r="D165" s="860"/>
      <c r="E165"/>
      <c r="F165"/>
      <c r="G165"/>
      <c r="H165"/>
      <c r="I165"/>
      <c r="J165" t="s">
        <v>42</v>
      </c>
      <c r="K165"/>
      <c r="L165" s="262"/>
      <c r="M165" s="262"/>
      <c r="S165" s="262"/>
      <c r="T165" s="262"/>
      <c r="U165" s="262"/>
      <c r="V165" s="262"/>
    </row>
    <row r="166" spans="1:22">
      <c r="A166" s="858"/>
      <c r="B166" s="866">
        <f t="shared" si="3"/>
        <v>144</v>
      </c>
      <c r="C166" s="919"/>
      <c r="D166" s="860"/>
      <c r="E166"/>
      <c r="F166"/>
      <c r="G166"/>
      <c r="H166"/>
      <c r="I166"/>
      <c r="J166" t="s">
        <v>42</v>
      </c>
      <c r="K166"/>
      <c r="L166" s="262"/>
      <c r="M166" s="262"/>
      <c r="S166" s="262"/>
      <c r="T166" s="262"/>
      <c r="U166" s="262"/>
      <c r="V166" s="262"/>
    </row>
    <row r="167" spans="1:22">
      <c r="A167" s="858"/>
      <c r="B167" s="866">
        <f t="shared" si="3"/>
        <v>145</v>
      </c>
      <c r="C167" s="919"/>
      <c r="D167" s="860"/>
      <c r="E167"/>
      <c r="F167"/>
      <c r="G167"/>
      <c r="H167"/>
      <c r="I167"/>
      <c r="J167" t="s">
        <v>42</v>
      </c>
      <c r="K167"/>
      <c r="L167" s="262"/>
      <c r="M167" s="262"/>
      <c r="S167" s="262"/>
      <c r="T167" s="262"/>
      <c r="U167" s="262"/>
      <c r="V167" s="262"/>
    </row>
    <row r="168" spans="1:22">
      <c r="A168" s="858"/>
      <c r="B168" s="866">
        <f t="shared" si="3"/>
        <v>146</v>
      </c>
      <c r="C168" s="919"/>
      <c r="D168" s="860"/>
      <c r="E168"/>
      <c r="F168"/>
      <c r="G168"/>
      <c r="H168"/>
      <c r="I168"/>
      <c r="J168" t="s">
        <v>42</v>
      </c>
      <c r="K168"/>
      <c r="L168" s="262"/>
      <c r="M168" s="262"/>
      <c r="S168" s="262"/>
      <c r="T168" s="262"/>
      <c r="U168" s="262"/>
      <c r="V168" s="262"/>
    </row>
    <row r="169" spans="1:22">
      <c r="A169" s="858"/>
      <c r="B169" s="866">
        <f t="shared" si="3"/>
        <v>147</v>
      </c>
      <c r="C169" s="919"/>
      <c r="D169" s="860"/>
      <c r="E169"/>
      <c r="F169"/>
      <c r="G169"/>
      <c r="H169"/>
      <c r="I169"/>
      <c r="J169" t="s">
        <v>42</v>
      </c>
      <c r="K169"/>
      <c r="L169" s="262"/>
      <c r="M169" s="262"/>
      <c r="S169" s="262"/>
      <c r="T169" s="262"/>
      <c r="U169" s="262"/>
      <c r="V169" s="262"/>
    </row>
    <row r="170" spans="1:22">
      <c r="A170" s="858"/>
      <c r="B170" s="866">
        <f t="shared" si="3"/>
        <v>148</v>
      </c>
      <c r="C170" s="919"/>
      <c r="D170" s="860"/>
      <c r="E170"/>
      <c r="F170"/>
      <c r="G170"/>
      <c r="H170"/>
      <c r="I170"/>
      <c r="J170" t="s">
        <v>42</v>
      </c>
      <c r="K170"/>
      <c r="L170" s="262"/>
      <c r="M170" s="262"/>
      <c r="S170" s="262"/>
      <c r="T170" s="262"/>
      <c r="U170" s="262"/>
      <c r="V170" s="262"/>
    </row>
    <row r="171" spans="1:22">
      <c r="A171" s="858"/>
      <c r="B171" s="866">
        <f t="shared" si="3"/>
        <v>149</v>
      </c>
      <c r="C171" s="919"/>
      <c r="D171" s="860"/>
      <c r="E171"/>
      <c r="F171"/>
      <c r="G171"/>
      <c r="H171"/>
      <c r="I171"/>
      <c r="J171" t="s">
        <v>42</v>
      </c>
      <c r="K171"/>
      <c r="L171" s="262"/>
      <c r="M171" s="262"/>
      <c r="S171" s="262"/>
      <c r="T171" s="262"/>
      <c r="U171" s="262"/>
      <c r="V171" s="262"/>
    </row>
    <row r="172" spans="1:22">
      <c r="A172" s="858"/>
      <c r="B172" s="866">
        <f t="shared" si="3"/>
        <v>150</v>
      </c>
      <c r="C172" s="919"/>
      <c r="D172" s="860"/>
      <c r="E172"/>
      <c r="F172"/>
      <c r="G172"/>
      <c r="H172"/>
      <c r="I172"/>
      <c r="J172" t="s">
        <v>42</v>
      </c>
      <c r="K172"/>
      <c r="L172" s="262"/>
      <c r="M172" s="262"/>
      <c r="S172" s="262"/>
      <c r="T172" s="262"/>
      <c r="U172" s="262"/>
      <c r="V172" s="262"/>
    </row>
    <row r="173" spans="1:22">
      <c r="A173" s="858"/>
      <c r="B173" s="866">
        <f t="shared" si="3"/>
        <v>151</v>
      </c>
      <c r="C173" s="919"/>
      <c r="D173" s="860"/>
      <c r="E173"/>
      <c r="F173"/>
      <c r="G173"/>
      <c r="H173"/>
      <c r="I173"/>
      <c r="J173" t="s">
        <v>42</v>
      </c>
      <c r="K173"/>
      <c r="L173" s="262"/>
      <c r="M173" s="262"/>
      <c r="S173" s="262"/>
      <c r="T173" s="262"/>
      <c r="U173" s="262"/>
      <c r="V173" s="262"/>
    </row>
    <row r="174" spans="1:22">
      <c r="A174" s="858"/>
      <c r="B174" s="866">
        <f t="shared" si="3"/>
        <v>152</v>
      </c>
      <c r="C174" s="919"/>
      <c r="D174" s="860"/>
      <c r="E174"/>
      <c r="F174"/>
      <c r="G174"/>
      <c r="H174"/>
      <c r="I174"/>
      <c r="J174" t="s">
        <v>42</v>
      </c>
      <c r="K174"/>
      <c r="L174" s="262"/>
      <c r="M174" s="262"/>
      <c r="S174" s="262"/>
      <c r="T174" s="262"/>
      <c r="U174" s="262"/>
      <c r="V174" s="262"/>
    </row>
    <row r="175" spans="1:22">
      <c r="A175" s="858"/>
      <c r="B175" s="866">
        <f t="shared" si="3"/>
        <v>153</v>
      </c>
      <c r="C175" s="919"/>
      <c r="D175" s="860"/>
      <c r="E175"/>
      <c r="F175"/>
      <c r="G175"/>
      <c r="H175"/>
      <c r="I175"/>
      <c r="J175" t="s">
        <v>42</v>
      </c>
      <c r="K175"/>
      <c r="L175" s="262"/>
      <c r="M175" s="262"/>
      <c r="S175" s="262"/>
      <c r="T175" s="262"/>
      <c r="U175" s="262"/>
      <c r="V175" s="262"/>
    </row>
    <row r="176" spans="1:22">
      <c r="A176" s="858"/>
      <c r="B176" s="866">
        <f t="shared" si="3"/>
        <v>154</v>
      </c>
      <c r="C176" s="919"/>
      <c r="D176" s="860"/>
      <c r="E176"/>
      <c r="F176"/>
      <c r="G176"/>
      <c r="H176"/>
      <c r="I176"/>
      <c r="J176" t="s">
        <v>42</v>
      </c>
      <c r="K176"/>
      <c r="L176" s="262"/>
      <c r="M176" s="262"/>
      <c r="S176" s="262"/>
      <c r="T176" s="262"/>
      <c r="U176" s="262"/>
      <c r="V176" s="262"/>
    </row>
    <row r="177" spans="1:22">
      <c r="A177" s="858"/>
      <c r="B177" s="866">
        <f t="shared" si="3"/>
        <v>155</v>
      </c>
      <c r="C177" s="919"/>
      <c r="D177" s="860"/>
      <c r="E177"/>
      <c r="F177"/>
      <c r="G177"/>
      <c r="H177"/>
      <c r="I177"/>
      <c r="J177" t="s">
        <v>42</v>
      </c>
      <c r="K177"/>
      <c r="L177" s="262"/>
      <c r="M177" s="262"/>
      <c r="S177" s="262"/>
      <c r="T177" s="262"/>
      <c r="U177" s="262"/>
      <c r="V177" s="262"/>
    </row>
    <row r="178" spans="1:22">
      <c r="A178" s="858"/>
      <c r="B178" s="866">
        <f t="shared" si="3"/>
        <v>156</v>
      </c>
      <c r="C178" s="919"/>
      <c r="D178" s="860"/>
      <c r="E178"/>
      <c r="F178"/>
      <c r="G178"/>
      <c r="H178"/>
      <c r="I178"/>
      <c r="J178" t="s">
        <v>42</v>
      </c>
      <c r="K178"/>
      <c r="L178" s="262"/>
      <c r="M178" s="262"/>
      <c r="S178" s="262"/>
      <c r="T178" s="262"/>
      <c r="U178" s="262"/>
      <c r="V178" s="262"/>
    </row>
    <row r="179" spans="1:22">
      <c r="A179" s="858"/>
      <c r="B179" s="866">
        <f t="shared" si="3"/>
        <v>157</v>
      </c>
      <c r="C179" s="919"/>
      <c r="D179" s="860"/>
      <c r="E179"/>
      <c r="F179"/>
      <c r="G179"/>
      <c r="H179"/>
      <c r="I179"/>
      <c r="J179" t="s">
        <v>42</v>
      </c>
      <c r="K179"/>
      <c r="L179" s="262"/>
      <c r="M179" s="262"/>
      <c r="S179" s="262"/>
      <c r="T179" s="262"/>
      <c r="U179" s="262"/>
      <c r="V179" s="262"/>
    </row>
    <row r="180" spans="1:22">
      <c r="A180" s="858"/>
      <c r="B180" s="866">
        <f t="shared" si="3"/>
        <v>158</v>
      </c>
      <c r="C180" s="919"/>
      <c r="D180" s="860"/>
      <c r="E180"/>
      <c r="F180"/>
      <c r="G180"/>
      <c r="H180"/>
      <c r="I180"/>
      <c r="J180" t="s">
        <v>42</v>
      </c>
      <c r="K180"/>
      <c r="L180" s="262"/>
      <c r="M180" s="262"/>
      <c r="S180" s="262"/>
      <c r="T180" s="262"/>
      <c r="U180" s="262"/>
      <c r="V180" s="262"/>
    </row>
    <row r="181" spans="1:22">
      <c r="A181" s="858"/>
      <c r="B181" s="866">
        <f t="shared" si="3"/>
        <v>159</v>
      </c>
      <c r="C181" s="919"/>
      <c r="D181" s="860"/>
      <c r="E181"/>
      <c r="F181"/>
      <c r="G181"/>
      <c r="H181"/>
      <c r="I181"/>
      <c r="J181" t="s">
        <v>42</v>
      </c>
      <c r="K181"/>
      <c r="L181" s="262"/>
      <c r="M181" s="262"/>
      <c r="S181" s="262"/>
      <c r="T181" s="262"/>
      <c r="U181" s="262"/>
      <c r="V181" s="262"/>
    </row>
    <row r="182" spans="1:22">
      <c r="A182" s="858"/>
      <c r="B182" s="866">
        <f t="shared" si="3"/>
        <v>160</v>
      </c>
      <c r="C182" s="919"/>
      <c r="D182" s="860"/>
      <c r="E182"/>
      <c r="F182"/>
      <c r="G182"/>
      <c r="H182"/>
      <c r="I182"/>
      <c r="J182" t="s">
        <v>42</v>
      </c>
      <c r="K182"/>
      <c r="L182" s="262"/>
      <c r="M182" s="262"/>
      <c r="S182" s="262"/>
      <c r="T182" s="262"/>
      <c r="U182" s="262"/>
      <c r="V182" s="262"/>
    </row>
    <row r="183" spans="1:22">
      <c r="A183" s="858"/>
      <c r="B183" s="866">
        <f t="shared" si="3"/>
        <v>161</v>
      </c>
      <c r="C183" s="919"/>
      <c r="D183" s="860"/>
      <c r="E183"/>
      <c r="F183"/>
      <c r="G183"/>
      <c r="H183"/>
      <c r="I183"/>
      <c r="J183" t="s">
        <v>42</v>
      </c>
      <c r="K183"/>
      <c r="L183" s="262"/>
      <c r="M183" s="262"/>
      <c r="S183" s="262"/>
      <c r="T183" s="262"/>
      <c r="U183" s="262"/>
      <c r="V183" s="262"/>
    </row>
    <row r="184" spans="1:22">
      <c r="A184" s="858"/>
      <c r="B184" s="866">
        <f t="shared" si="3"/>
        <v>162</v>
      </c>
      <c r="C184" s="919"/>
      <c r="D184" s="860"/>
      <c r="E184"/>
      <c r="F184"/>
      <c r="G184"/>
      <c r="H184"/>
      <c r="I184"/>
      <c r="J184" t="s">
        <v>42</v>
      </c>
      <c r="K184"/>
      <c r="L184" s="262"/>
      <c r="M184" s="262"/>
      <c r="S184" s="262"/>
      <c r="T184" s="262"/>
      <c r="U184" s="262"/>
      <c r="V184" s="262"/>
    </row>
    <row r="185" spans="1:22">
      <c r="A185" s="858"/>
      <c r="B185" s="866">
        <f t="shared" si="3"/>
        <v>163</v>
      </c>
      <c r="C185" s="919"/>
      <c r="D185" s="860"/>
      <c r="E185"/>
      <c r="F185"/>
      <c r="G185"/>
      <c r="H185"/>
      <c r="I185"/>
      <c r="J185" t="s">
        <v>42</v>
      </c>
      <c r="K185"/>
      <c r="L185" s="262"/>
      <c r="M185" s="262"/>
      <c r="S185" s="262"/>
      <c r="T185" s="262"/>
      <c r="U185" s="262"/>
      <c r="V185" s="262"/>
    </row>
    <row r="186" spans="1:22">
      <c r="A186" s="858"/>
      <c r="B186" s="866">
        <f t="shared" si="3"/>
        <v>164</v>
      </c>
      <c r="C186" s="919"/>
      <c r="D186" s="860"/>
      <c r="E186"/>
      <c r="F186"/>
      <c r="G186"/>
      <c r="H186"/>
      <c r="I186"/>
      <c r="J186" t="s">
        <v>42</v>
      </c>
      <c r="K186"/>
      <c r="L186" s="262"/>
      <c r="M186" s="262"/>
      <c r="S186" s="262"/>
      <c r="T186" s="262"/>
      <c r="U186" s="262"/>
      <c r="V186" s="262"/>
    </row>
    <row r="187" spans="1:22">
      <c r="A187" s="858"/>
      <c r="B187" s="866">
        <f t="shared" si="3"/>
        <v>165</v>
      </c>
      <c r="C187" s="919"/>
      <c r="D187" s="860"/>
      <c r="E187"/>
      <c r="F187"/>
      <c r="G187"/>
      <c r="H187"/>
      <c r="I187"/>
      <c r="J187" t="s">
        <v>42</v>
      </c>
      <c r="K187"/>
      <c r="L187" s="262"/>
      <c r="M187" s="262"/>
      <c r="S187" s="262"/>
      <c r="T187" s="262"/>
      <c r="U187" s="262"/>
      <c r="V187" s="262"/>
    </row>
    <row r="188" spans="1:22">
      <c r="A188" s="858"/>
      <c r="B188" s="866">
        <f t="shared" si="3"/>
        <v>166</v>
      </c>
      <c r="C188" s="919"/>
      <c r="D188" s="860"/>
      <c r="E188"/>
      <c r="F188"/>
      <c r="G188"/>
      <c r="H188"/>
      <c r="I188"/>
      <c r="J188" t="s">
        <v>42</v>
      </c>
      <c r="K188"/>
      <c r="L188" s="262"/>
      <c r="M188" s="262"/>
      <c r="S188" s="262"/>
      <c r="T188" s="262"/>
      <c r="U188" s="262"/>
      <c r="V188" s="262"/>
    </row>
    <row r="189" spans="1:22">
      <c r="A189" s="858"/>
      <c r="B189" s="866">
        <f t="shared" si="3"/>
        <v>167</v>
      </c>
      <c r="C189" s="919"/>
      <c r="D189" s="860"/>
      <c r="E189"/>
      <c r="F189"/>
      <c r="G189"/>
      <c r="H189"/>
      <c r="I189"/>
      <c r="J189" t="s">
        <v>42</v>
      </c>
      <c r="K189"/>
      <c r="L189" s="262"/>
      <c r="M189" s="262"/>
      <c r="S189" s="262"/>
      <c r="T189" s="262"/>
      <c r="U189" s="262"/>
      <c r="V189" s="262"/>
    </row>
    <row r="190" spans="1:22">
      <c r="A190" s="858"/>
      <c r="B190" s="866">
        <f t="shared" si="3"/>
        <v>168</v>
      </c>
      <c r="C190" s="919"/>
      <c r="D190" s="860"/>
      <c r="E190"/>
      <c r="F190"/>
      <c r="G190"/>
      <c r="H190"/>
      <c r="I190"/>
      <c r="J190" t="s">
        <v>42</v>
      </c>
      <c r="K190"/>
      <c r="L190" s="262"/>
      <c r="M190" s="262"/>
      <c r="S190" s="262"/>
      <c r="T190" s="262"/>
      <c r="U190" s="262"/>
      <c r="V190" s="262"/>
    </row>
    <row r="191" spans="1:22">
      <c r="A191" s="858"/>
      <c r="B191" s="866">
        <f t="shared" si="3"/>
        <v>169</v>
      </c>
      <c r="C191" s="919"/>
      <c r="D191" s="860"/>
      <c r="E191"/>
      <c r="F191"/>
      <c r="G191"/>
      <c r="H191"/>
      <c r="I191"/>
      <c r="J191" t="s">
        <v>42</v>
      </c>
      <c r="K191"/>
      <c r="L191" s="262"/>
      <c r="M191" s="262"/>
      <c r="S191" s="262"/>
      <c r="T191" s="262"/>
      <c r="U191" s="262"/>
      <c r="V191" s="262"/>
    </row>
    <row r="192" spans="1:22">
      <c r="A192" s="858"/>
      <c r="B192" s="866">
        <f t="shared" si="3"/>
        <v>170</v>
      </c>
      <c r="C192" s="919"/>
      <c r="D192" s="860"/>
      <c r="E192"/>
      <c r="F192"/>
      <c r="G192"/>
      <c r="H192"/>
      <c r="I192"/>
      <c r="J192" t="s">
        <v>42</v>
      </c>
      <c r="K192"/>
      <c r="L192" s="262"/>
      <c r="M192" s="262"/>
      <c r="S192" s="262"/>
      <c r="T192" s="262"/>
      <c r="U192" s="262"/>
      <c r="V192" s="262"/>
    </row>
    <row r="193" spans="1:22">
      <c r="A193" s="858"/>
      <c r="B193" s="866">
        <f t="shared" si="3"/>
        <v>171</v>
      </c>
      <c r="C193" s="919"/>
      <c r="D193" s="860"/>
      <c r="E193"/>
      <c r="F193"/>
      <c r="G193"/>
      <c r="H193"/>
      <c r="I193"/>
      <c r="J193" t="s">
        <v>42</v>
      </c>
      <c r="K193"/>
      <c r="L193" s="262"/>
      <c r="M193" s="262"/>
      <c r="S193" s="262"/>
      <c r="T193" s="262"/>
      <c r="U193" s="262"/>
      <c r="V193" s="262"/>
    </row>
    <row r="194" spans="1:22">
      <c r="A194" s="858"/>
      <c r="B194" s="866">
        <f t="shared" si="3"/>
        <v>172</v>
      </c>
      <c r="C194" s="919"/>
      <c r="D194" s="860"/>
      <c r="E194"/>
      <c r="F194"/>
      <c r="G194"/>
      <c r="H194"/>
      <c r="I194"/>
      <c r="J194" t="s">
        <v>42</v>
      </c>
      <c r="K194"/>
      <c r="L194" s="262"/>
      <c r="M194" s="262"/>
      <c r="S194" s="262"/>
      <c r="T194" s="262"/>
      <c r="U194" s="262"/>
      <c r="V194" s="262"/>
    </row>
    <row r="195" spans="1:22">
      <c r="A195" s="858"/>
      <c r="B195" s="866">
        <f t="shared" si="3"/>
        <v>173</v>
      </c>
      <c r="C195" s="919"/>
      <c r="D195" s="860"/>
      <c r="E195"/>
      <c r="F195"/>
      <c r="G195"/>
      <c r="H195"/>
      <c r="I195"/>
      <c r="J195" t="s">
        <v>42</v>
      </c>
      <c r="K195"/>
      <c r="L195" s="262"/>
      <c r="M195" s="262"/>
      <c r="S195" s="262"/>
      <c r="T195" s="262"/>
      <c r="U195" s="262"/>
      <c r="V195" s="262"/>
    </row>
    <row r="196" spans="1:22">
      <c r="A196" s="858"/>
      <c r="B196" s="866">
        <f t="shared" si="3"/>
        <v>174</v>
      </c>
      <c r="C196" s="919"/>
      <c r="D196" s="860"/>
      <c r="E196"/>
      <c r="F196"/>
      <c r="G196"/>
      <c r="H196"/>
      <c r="I196"/>
      <c r="J196" t="s">
        <v>42</v>
      </c>
      <c r="K196"/>
      <c r="L196" s="262"/>
      <c r="M196" s="262"/>
      <c r="S196" s="262"/>
      <c r="T196" s="262"/>
      <c r="U196" s="262"/>
      <c r="V196" s="262"/>
    </row>
    <row r="197" spans="1:22">
      <c r="A197" s="858"/>
      <c r="B197" s="866">
        <f t="shared" si="3"/>
        <v>175</v>
      </c>
      <c r="C197" s="919"/>
      <c r="D197" s="860"/>
      <c r="E197"/>
      <c r="F197"/>
      <c r="G197"/>
      <c r="H197"/>
      <c r="I197"/>
      <c r="J197" t="s">
        <v>42</v>
      </c>
      <c r="K197"/>
      <c r="L197" s="262"/>
      <c r="M197" s="262"/>
      <c r="S197" s="262"/>
      <c r="T197" s="262"/>
      <c r="U197" s="262"/>
      <c r="V197" s="262"/>
    </row>
    <row r="198" spans="1:22">
      <c r="A198" s="858"/>
      <c r="B198" s="866">
        <f t="shared" si="3"/>
        <v>176</v>
      </c>
      <c r="C198" s="919"/>
      <c r="D198" s="860"/>
      <c r="E198"/>
      <c r="F198"/>
      <c r="G198"/>
      <c r="H198"/>
      <c r="I198"/>
      <c r="J198" t="s">
        <v>42</v>
      </c>
      <c r="K198"/>
      <c r="L198" s="262"/>
      <c r="M198" s="262"/>
      <c r="S198" s="262"/>
      <c r="T198" s="262"/>
      <c r="U198" s="262"/>
      <c r="V198" s="262"/>
    </row>
    <row r="199" spans="1:22">
      <c r="A199" s="858"/>
      <c r="B199" s="866">
        <f t="shared" si="3"/>
        <v>177</v>
      </c>
      <c r="C199" s="919"/>
      <c r="D199" s="860"/>
      <c r="E199"/>
      <c r="F199"/>
      <c r="G199"/>
      <c r="H199"/>
      <c r="I199"/>
      <c r="J199" t="s">
        <v>42</v>
      </c>
      <c r="K199"/>
      <c r="L199" s="262"/>
      <c r="M199" s="262"/>
      <c r="S199" s="262"/>
      <c r="T199" s="262"/>
      <c r="U199" s="262"/>
      <c r="V199" s="262"/>
    </row>
    <row r="200" spans="1:22">
      <c r="A200" s="858"/>
      <c r="B200" s="866">
        <f t="shared" si="3"/>
        <v>178</v>
      </c>
      <c r="C200" s="919"/>
      <c r="D200" s="860"/>
      <c r="E200"/>
      <c r="F200"/>
      <c r="G200"/>
      <c r="H200"/>
      <c r="I200"/>
      <c r="J200" t="s">
        <v>42</v>
      </c>
      <c r="K200"/>
      <c r="L200" s="262"/>
      <c r="M200" s="262"/>
      <c r="S200" s="262"/>
      <c r="T200" s="262"/>
      <c r="U200" s="262"/>
      <c r="V200" s="262"/>
    </row>
    <row r="201" spans="1:22">
      <c r="A201" s="858"/>
      <c r="B201" s="866">
        <f t="shared" si="3"/>
        <v>179</v>
      </c>
      <c r="C201" s="919"/>
      <c r="D201" s="860"/>
      <c r="E201"/>
      <c r="F201"/>
      <c r="G201"/>
      <c r="H201"/>
      <c r="I201"/>
      <c r="J201" t="s">
        <v>42</v>
      </c>
      <c r="K201"/>
      <c r="L201" s="262"/>
      <c r="M201" s="262"/>
      <c r="S201" s="262"/>
      <c r="T201" s="262"/>
      <c r="U201" s="262"/>
      <c r="V201" s="262"/>
    </row>
    <row r="202" spans="1:22">
      <c r="A202" s="858"/>
      <c r="B202" s="866">
        <f t="shared" si="3"/>
        <v>180</v>
      </c>
      <c r="C202" s="919"/>
      <c r="D202" s="860"/>
      <c r="E202"/>
      <c r="F202"/>
      <c r="G202"/>
      <c r="H202"/>
      <c r="I202"/>
      <c r="J202" t="s">
        <v>42</v>
      </c>
      <c r="K202"/>
      <c r="L202" s="262"/>
      <c r="M202" s="262"/>
      <c r="S202" s="262"/>
      <c r="T202" s="262"/>
      <c r="U202" s="262"/>
      <c r="V202" s="262"/>
    </row>
    <row r="203" spans="1:22">
      <c r="A203" s="858"/>
      <c r="B203" s="866">
        <f t="shared" si="3"/>
        <v>181</v>
      </c>
      <c r="C203" s="919"/>
      <c r="D203" s="860"/>
      <c r="E203"/>
      <c r="F203"/>
      <c r="G203"/>
      <c r="H203"/>
      <c r="I203"/>
      <c r="J203" t="s">
        <v>42</v>
      </c>
      <c r="K203"/>
      <c r="L203" s="262"/>
      <c r="M203" s="262"/>
      <c r="S203" s="262"/>
      <c r="T203" s="262"/>
      <c r="U203" s="262"/>
      <c r="V203" s="262"/>
    </row>
    <row r="204" spans="1:22">
      <c r="A204" s="858"/>
      <c r="B204" s="866">
        <f t="shared" si="3"/>
        <v>182</v>
      </c>
      <c r="C204" s="919"/>
      <c r="D204" s="860"/>
      <c r="E204"/>
      <c r="F204"/>
      <c r="G204"/>
      <c r="H204"/>
      <c r="I204"/>
      <c r="J204" t="s">
        <v>42</v>
      </c>
      <c r="K204"/>
      <c r="L204" s="262"/>
      <c r="M204" s="262"/>
      <c r="S204" s="262"/>
      <c r="T204" s="262"/>
      <c r="U204" s="262"/>
      <c r="V204" s="262"/>
    </row>
    <row r="205" spans="1:22">
      <c r="A205" s="858"/>
      <c r="B205" s="866">
        <f t="shared" si="3"/>
        <v>183</v>
      </c>
      <c r="C205" s="919"/>
      <c r="D205" s="860"/>
      <c r="E205"/>
      <c r="F205"/>
      <c r="G205"/>
      <c r="H205"/>
      <c r="I205"/>
      <c r="J205" t="s">
        <v>42</v>
      </c>
      <c r="K205"/>
      <c r="L205" s="262"/>
      <c r="M205" s="262"/>
      <c r="S205" s="262"/>
      <c r="T205" s="262"/>
      <c r="U205" s="262"/>
      <c r="V205" s="262"/>
    </row>
    <row r="206" spans="1:22">
      <c r="A206" s="858"/>
      <c r="B206" s="866">
        <f t="shared" si="3"/>
        <v>184</v>
      </c>
      <c r="C206" s="919"/>
      <c r="D206" s="860"/>
      <c r="E206"/>
      <c r="F206"/>
      <c r="G206"/>
      <c r="H206"/>
      <c r="I206"/>
      <c r="J206" t="s">
        <v>42</v>
      </c>
      <c r="K206"/>
      <c r="L206" s="262"/>
      <c r="M206" s="262"/>
      <c r="S206" s="262"/>
      <c r="T206" s="262"/>
      <c r="U206" s="262"/>
      <c r="V206" s="262"/>
    </row>
    <row r="207" spans="1:22">
      <c r="A207" s="858"/>
      <c r="B207" s="866">
        <f t="shared" si="3"/>
        <v>185</v>
      </c>
      <c r="C207" s="919"/>
      <c r="D207" s="860"/>
      <c r="E207"/>
      <c r="F207"/>
      <c r="G207"/>
      <c r="H207"/>
      <c r="I207"/>
      <c r="J207" t="s">
        <v>42</v>
      </c>
      <c r="K207"/>
      <c r="L207" s="262"/>
      <c r="M207" s="262"/>
      <c r="S207" s="262"/>
      <c r="T207" s="262"/>
      <c r="U207" s="262"/>
      <c r="V207" s="262"/>
    </row>
    <row r="208" spans="1:22">
      <c r="A208" s="858"/>
      <c r="B208" s="866">
        <f t="shared" si="3"/>
        <v>186</v>
      </c>
      <c r="C208" s="919"/>
      <c r="D208" s="860"/>
      <c r="E208"/>
      <c r="F208"/>
      <c r="G208"/>
      <c r="H208"/>
      <c r="I208"/>
      <c r="J208" t="s">
        <v>42</v>
      </c>
      <c r="K208"/>
      <c r="L208" s="262"/>
      <c r="M208" s="262"/>
      <c r="S208" s="262"/>
      <c r="T208" s="262"/>
      <c r="U208" s="262"/>
      <c r="V208" s="262"/>
    </row>
    <row r="209" spans="1:22">
      <c r="A209" s="858"/>
      <c r="B209" s="866">
        <f t="shared" si="3"/>
        <v>187</v>
      </c>
      <c r="C209" s="919"/>
      <c r="D209" s="860"/>
      <c r="E209"/>
      <c r="F209"/>
      <c r="G209"/>
      <c r="H209"/>
      <c r="I209"/>
      <c r="J209" t="s">
        <v>42</v>
      </c>
      <c r="K209"/>
      <c r="L209" s="262"/>
      <c r="M209" s="262"/>
      <c r="S209" s="262"/>
      <c r="T209" s="262"/>
      <c r="U209" s="262"/>
      <c r="V209" s="262"/>
    </row>
    <row r="210" spans="1:22">
      <c r="A210" s="858"/>
      <c r="B210" s="866">
        <f t="shared" si="3"/>
        <v>188</v>
      </c>
      <c r="C210" s="919"/>
      <c r="D210" s="860"/>
      <c r="E210"/>
      <c r="F210"/>
      <c r="G210"/>
      <c r="H210"/>
      <c r="I210"/>
      <c r="J210" t="s">
        <v>42</v>
      </c>
      <c r="K210"/>
      <c r="L210" s="262"/>
      <c r="M210" s="262"/>
      <c r="S210" s="262"/>
      <c r="T210" s="262"/>
      <c r="U210" s="262"/>
      <c r="V210" s="262"/>
    </row>
    <row r="211" spans="1:22">
      <c r="A211" s="858"/>
      <c r="B211" s="866">
        <f t="shared" si="3"/>
        <v>189</v>
      </c>
      <c r="C211" s="919"/>
      <c r="D211" s="860"/>
      <c r="E211"/>
      <c r="F211"/>
      <c r="G211"/>
      <c r="H211"/>
      <c r="I211"/>
      <c r="J211" t="s">
        <v>42</v>
      </c>
      <c r="K211"/>
      <c r="L211" s="262"/>
      <c r="M211" s="262"/>
      <c r="S211" s="262"/>
      <c r="T211" s="262"/>
      <c r="U211" s="262"/>
      <c r="V211" s="262"/>
    </row>
    <row r="212" spans="1:22">
      <c r="A212" s="858"/>
      <c r="B212" s="866">
        <f t="shared" si="3"/>
        <v>190</v>
      </c>
      <c r="C212" s="919"/>
      <c r="D212" s="860"/>
      <c r="E212"/>
      <c r="F212"/>
      <c r="G212"/>
      <c r="H212"/>
      <c r="I212"/>
      <c r="J212" t="s">
        <v>42</v>
      </c>
      <c r="K212"/>
      <c r="L212" s="262"/>
      <c r="M212" s="262"/>
      <c r="S212" s="262"/>
      <c r="T212" s="262"/>
      <c r="U212" s="262"/>
      <c r="V212" s="262"/>
    </row>
    <row r="213" spans="1:22">
      <c r="A213" s="858"/>
      <c r="B213" s="866">
        <f t="shared" si="3"/>
        <v>191</v>
      </c>
      <c r="C213" s="919"/>
      <c r="D213" s="860"/>
      <c r="E213"/>
      <c r="F213"/>
      <c r="G213"/>
      <c r="H213"/>
      <c r="I213"/>
      <c r="J213" t="s">
        <v>42</v>
      </c>
      <c r="K213"/>
      <c r="L213" s="262"/>
      <c r="M213" s="262"/>
      <c r="S213" s="262"/>
      <c r="T213" s="262"/>
      <c r="U213" s="262"/>
      <c r="V213" s="262"/>
    </row>
    <row r="214" spans="1:22">
      <c r="A214" s="858"/>
      <c r="B214" s="866">
        <f t="shared" si="3"/>
        <v>192</v>
      </c>
      <c r="C214" s="919"/>
      <c r="D214" s="860"/>
      <c r="E214"/>
      <c r="F214"/>
      <c r="G214"/>
      <c r="H214"/>
      <c r="I214"/>
      <c r="J214" t="s">
        <v>42</v>
      </c>
      <c r="K214"/>
      <c r="L214" s="262"/>
      <c r="M214" s="262"/>
      <c r="S214" s="262"/>
      <c r="T214" s="262"/>
      <c r="U214" s="262"/>
      <c r="V214" s="262"/>
    </row>
    <row r="215" spans="1:22">
      <c r="A215" s="858"/>
      <c r="B215" s="866">
        <f t="shared" si="3"/>
        <v>193</v>
      </c>
      <c r="C215" s="919"/>
      <c r="D215" s="860"/>
      <c r="E215"/>
      <c r="F215"/>
      <c r="G215"/>
      <c r="H215"/>
      <c r="I215"/>
      <c r="J215" t="s">
        <v>42</v>
      </c>
      <c r="K215"/>
      <c r="L215" s="262"/>
      <c r="M215" s="262"/>
      <c r="S215" s="262"/>
      <c r="T215" s="262"/>
      <c r="U215" s="262"/>
      <c r="V215" s="262"/>
    </row>
    <row r="216" spans="1:22">
      <c r="A216" s="858"/>
      <c r="B216" s="866">
        <f t="shared" ref="B216:B279" si="4">B215+1</f>
        <v>194</v>
      </c>
      <c r="C216" s="919"/>
      <c r="D216" s="860"/>
      <c r="E216"/>
      <c r="F216"/>
      <c r="G216"/>
      <c r="H216"/>
      <c r="I216"/>
      <c r="J216" t="s">
        <v>42</v>
      </c>
      <c r="K216"/>
      <c r="L216" s="262"/>
      <c r="M216" s="262"/>
      <c r="S216" s="262"/>
      <c r="T216" s="262"/>
      <c r="U216" s="262"/>
      <c r="V216" s="262"/>
    </row>
    <row r="217" spans="1:22">
      <c r="A217" s="858"/>
      <c r="B217" s="866">
        <f t="shared" si="4"/>
        <v>195</v>
      </c>
      <c r="C217" s="919"/>
      <c r="D217" s="860"/>
      <c r="E217"/>
      <c r="F217"/>
      <c r="G217"/>
      <c r="H217"/>
      <c r="I217"/>
      <c r="J217" t="s">
        <v>42</v>
      </c>
      <c r="K217"/>
      <c r="L217" s="262"/>
      <c r="M217" s="262"/>
      <c r="S217" s="262"/>
      <c r="T217" s="262"/>
      <c r="U217" s="262"/>
      <c r="V217" s="262"/>
    </row>
    <row r="218" spans="1:22">
      <c r="A218" s="858"/>
      <c r="B218" s="866">
        <f t="shared" si="4"/>
        <v>196</v>
      </c>
      <c r="C218" s="919"/>
      <c r="D218" s="860"/>
      <c r="E218"/>
      <c r="F218"/>
      <c r="G218"/>
      <c r="H218"/>
      <c r="I218"/>
      <c r="J218" t="s">
        <v>42</v>
      </c>
      <c r="K218"/>
      <c r="L218" s="262"/>
      <c r="M218" s="262"/>
      <c r="S218" s="262"/>
      <c r="T218" s="262"/>
      <c r="U218" s="262"/>
      <c r="V218" s="262"/>
    </row>
    <row r="219" spans="1:22">
      <c r="A219" s="858"/>
      <c r="B219" s="866">
        <f t="shared" si="4"/>
        <v>197</v>
      </c>
      <c r="C219" s="919"/>
      <c r="D219" s="860"/>
      <c r="E219"/>
      <c r="F219"/>
      <c r="G219"/>
      <c r="H219"/>
      <c r="I219"/>
      <c r="J219" t="s">
        <v>42</v>
      </c>
      <c r="K219"/>
      <c r="L219" s="262"/>
      <c r="M219" s="262"/>
      <c r="S219" s="262"/>
      <c r="T219" s="262"/>
      <c r="U219" s="262"/>
      <c r="V219" s="262"/>
    </row>
    <row r="220" spans="1:22">
      <c r="A220" s="858"/>
      <c r="B220" s="866">
        <f t="shared" si="4"/>
        <v>198</v>
      </c>
      <c r="C220" s="919"/>
      <c r="D220" s="860"/>
      <c r="E220"/>
      <c r="F220"/>
      <c r="G220"/>
      <c r="H220"/>
      <c r="I220"/>
      <c r="J220" t="s">
        <v>42</v>
      </c>
      <c r="K220"/>
      <c r="L220" s="262"/>
      <c r="M220" s="262"/>
      <c r="S220" s="262"/>
      <c r="T220" s="262"/>
      <c r="U220" s="262"/>
      <c r="V220" s="262"/>
    </row>
    <row r="221" spans="1:22">
      <c r="A221" s="858"/>
      <c r="B221" s="866">
        <f t="shared" si="4"/>
        <v>199</v>
      </c>
      <c r="C221" s="919"/>
      <c r="D221" s="860"/>
      <c r="E221"/>
      <c r="F221"/>
      <c r="G221"/>
      <c r="H221"/>
      <c r="I221"/>
      <c r="J221" t="s">
        <v>42</v>
      </c>
      <c r="K221"/>
      <c r="L221" s="262"/>
      <c r="M221" s="262"/>
      <c r="S221" s="262"/>
      <c r="T221" s="262"/>
      <c r="U221" s="262"/>
      <c r="V221" s="262"/>
    </row>
    <row r="222" spans="1:22">
      <c r="A222" s="858"/>
      <c r="B222" s="866">
        <f t="shared" si="4"/>
        <v>200</v>
      </c>
      <c r="C222" s="919"/>
      <c r="D222" s="860"/>
      <c r="E222"/>
      <c r="F222"/>
      <c r="G222"/>
      <c r="H222"/>
      <c r="I222"/>
      <c r="J222" t="s">
        <v>42</v>
      </c>
      <c r="K222"/>
      <c r="L222" s="262"/>
      <c r="M222" s="262"/>
      <c r="S222" s="262"/>
      <c r="T222" s="262"/>
      <c r="U222" s="262"/>
      <c r="V222" s="262"/>
    </row>
    <row r="223" spans="1:22">
      <c r="A223" s="858"/>
      <c r="B223" s="866">
        <f t="shared" si="4"/>
        <v>201</v>
      </c>
      <c r="C223" s="919"/>
      <c r="D223" s="860"/>
      <c r="E223"/>
      <c r="F223"/>
      <c r="G223"/>
      <c r="H223"/>
      <c r="I223"/>
      <c r="J223" t="s">
        <v>42</v>
      </c>
      <c r="K223"/>
      <c r="L223" s="262"/>
      <c r="M223" s="262"/>
      <c r="S223" s="262"/>
      <c r="T223" s="262"/>
      <c r="U223" s="262"/>
      <c r="V223" s="262"/>
    </row>
    <row r="224" spans="1:22">
      <c r="A224" s="858"/>
      <c r="B224" s="866">
        <f t="shared" si="4"/>
        <v>202</v>
      </c>
      <c r="C224" s="919"/>
      <c r="D224" s="860"/>
      <c r="E224"/>
      <c r="F224"/>
      <c r="G224"/>
      <c r="H224"/>
      <c r="I224"/>
      <c r="J224" t="s">
        <v>42</v>
      </c>
      <c r="K224"/>
      <c r="L224" s="262"/>
      <c r="M224" s="262"/>
      <c r="S224" s="262"/>
      <c r="T224" s="262"/>
      <c r="U224" s="262"/>
      <c r="V224" s="262"/>
    </row>
    <row r="225" spans="1:22">
      <c r="A225" s="858"/>
      <c r="B225" s="866">
        <f t="shared" si="4"/>
        <v>203</v>
      </c>
      <c r="C225" s="919"/>
      <c r="D225" s="860"/>
      <c r="E225"/>
      <c r="F225"/>
      <c r="G225"/>
      <c r="H225"/>
      <c r="I225"/>
      <c r="J225" t="s">
        <v>42</v>
      </c>
      <c r="K225"/>
      <c r="L225" s="262"/>
      <c r="M225" s="262"/>
      <c r="S225" s="262"/>
      <c r="T225" s="262"/>
      <c r="U225" s="262"/>
      <c r="V225" s="262"/>
    </row>
    <row r="226" spans="1:22">
      <c r="A226" s="858"/>
      <c r="B226" s="866">
        <f t="shared" si="4"/>
        <v>204</v>
      </c>
      <c r="C226" s="919"/>
      <c r="D226" s="860"/>
      <c r="E226"/>
      <c r="F226"/>
      <c r="G226"/>
      <c r="H226"/>
      <c r="I226"/>
      <c r="J226" t="s">
        <v>42</v>
      </c>
      <c r="K226"/>
      <c r="L226" s="262"/>
      <c r="M226" s="262"/>
      <c r="S226" s="262"/>
      <c r="T226" s="262"/>
      <c r="U226" s="262"/>
      <c r="V226" s="262"/>
    </row>
    <row r="227" spans="1:22">
      <c r="A227" s="858"/>
      <c r="B227" s="866">
        <f t="shared" si="4"/>
        <v>205</v>
      </c>
      <c r="C227" s="919"/>
      <c r="D227" s="860"/>
      <c r="E227"/>
      <c r="F227"/>
      <c r="G227"/>
      <c r="H227"/>
      <c r="I227"/>
      <c r="J227" t="s">
        <v>42</v>
      </c>
      <c r="K227"/>
      <c r="L227" s="262"/>
      <c r="M227" s="262"/>
      <c r="S227" s="262"/>
      <c r="T227" s="262"/>
      <c r="U227" s="262"/>
      <c r="V227" s="262"/>
    </row>
    <row r="228" spans="1:22">
      <c r="A228" s="858"/>
      <c r="B228" s="866">
        <f t="shared" si="4"/>
        <v>206</v>
      </c>
      <c r="C228" s="919"/>
      <c r="D228" s="860"/>
      <c r="E228"/>
      <c r="F228"/>
      <c r="G228"/>
      <c r="H228"/>
      <c r="I228"/>
      <c r="J228" t="s">
        <v>42</v>
      </c>
      <c r="K228"/>
      <c r="L228" s="262"/>
      <c r="M228" s="262"/>
      <c r="S228" s="262"/>
      <c r="T228" s="262"/>
      <c r="U228" s="262"/>
      <c r="V228" s="262"/>
    </row>
    <row r="229" spans="1:22">
      <c r="A229" s="858"/>
      <c r="B229" s="866">
        <f t="shared" si="4"/>
        <v>207</v>
      </c>
      <c r="C229" s="919"/>
      <c r="D229" s="860"/>
      <c r="E229"/>
      <c r="F229"/>
      <c r="G229"/>
      <c r="H229"/>
      <c r="I229"/>
      <c r="J229" t="s">
        <v>42</v>
      </c>
      <c r="K229"/>
      <c r="L229" s="262"/>
      <c r="M229" s="262"/>
      <c r="S229" s="262"/>
      <c r="T229" s="262"/>
      <c r="U229" s="262"/>
      <c r="V229" s="262"/>
    </row>
    <row r="230" spans="1:22">
      <c r="A230" s="858"/>
      <c r="B230" s="866">
        <f t="shared" si="4"/>
        <v>208</v>
      </c>
      <c r="C230" s="919"/>
      <c r="D230" s="860"/>
      <c r="E230"/>
      <c r="F230"/>
      <c r="G230"/>
      <c r="H230"/>
      <c r="I230"/>
      <c r="J230" t="s">
        <v>42</v>
      </c>
      <c r="K230"/>
      <c r="L230" s="262"/>
      <c r="M230" s="262"/>
      <c r="S230" s="262"/>
      <c r="T230" s="262"/>
      <c r="U230" s="262"/>
      <c r="V230" s="262"/>
    </row>
    <row r="231" spans="1:22">
      <c r="A231" s="858"/>
      <c r="B231" s="866">
        <f t="shared" si="4"/>
        <v>209</v>
      </c>
      <c r="C231" s="919"/>
      <c r="D231" s="860"/>
      <c r="E231"/>
      <c r="F231"/>
      <c r="G231"/>
      <c r="H231"/>
      <c r="I231"/>
      <c r="J231" t="s">
        <v>42</v>
      </c>
      <c r="K231"/>
      <c r="L231" s="262"/>
      <c r="M231" s="262"/>
      <c r="S231" s="262"/>
      <c r="T231" s="262"/>
      <c r="U231" s="262"/>
      <c r="V231" s="262"/>
    </row>
    <row r="232" spans="1:22">
      <c r="A232" s="858"/>
      <c r="B232" s="866">
        <f t="shared" si="4"/>
        <v>210</v>
      </c>
      <c r="C232" s="919"/>
      <c r="D232" s="860"/>
      <c r="E232"/>
      <c r="F232"/>
      <c r="G232"/>
      <c r="H232"/>
      <c r="I232"/>
      <c r="J232" t="s">
        <v>42</v>
      </c>
      <c r="K232"/>
      <c r="L232" s="262"/>
      <c r="M232" s="262"/>
      <c r="S232" s="262"/>
      <c r="T232" s="262"/>
      <c r="U232" s="262"/>
      <c r="V232" s="262"/>
    </row>
    <row r="233" spans="1:22">
      <c r="A233" s="858"/>
      <c r="B233" s="866">
        <f t="shared" si="4"/>
        <v>211</v>
      </c>
      <c r="C233" s="919"/>
      <c r="D233" s="860"/>
      <c r="E233"/>
      <c r="F233"/>
      <c r="G233"/>
      <c r="H233"/>
      <c r="I233"/>
      <c r="J233"/>
      <c r="K233"/>
      <c r="L233" s="262"/>
      <c r="M233" s="262"/>
      <c r="S233" s="262"/>
      <c r="T233" s="262"/>
      <c r="U233" s="262"/>
      <c r="V233" s="262"/>
    </row>
    <row r="234" spans="1:22">
      <c r="A234" s="858"/>
      <c r="B234" s="866">
        <f t="shared" si="4"/>
        <v>212</v>
      </c>
      <c r="C234" s="919"/>
      <c r="D234" s="860"/>
      <c r="E234"/>
      <c r="F234"/>
      <c r="G234"/>
      <c r="H234"/>
      <c r="I234"/>
      <c r="J234"/>
      <c r="K234"/>
      <c r="L234" s="262"/>
      <c r="M234" s="262"/>
      <c r="S234" s="262"/>
      <c r="T234" s="262"/>
      <c r="U234" s="262"/>
      <c r="V234" s="262"/>
    </row>
    <row r="235" spans="1:22">
      <c r="A235" s="858"/>
      <c r="B235" s="866">
        <f t="shared" si="4"/>
        <v>213</v>
      </c>
      <c r="C235" s="919"/>
      <c r="D235" s="860"/>
      <c r="E235"/>
      <c r="F235"/>
      <c r="G235"/>
      <c r="H235"/>
      <c r="I235"/>
      <c r="J235"/>
      <c r="K235"/>
      <c r="L235" s="262"/>
      <c r="M235" s="262"/>
      <c r="S235" s="262"/>
      <c r="T235" s="262"/>
      <c r="U235" s="262"/>
      <c r="V235" s="262"/>
    </row>
    <row r="236" spans="1:22">
      <c r="A236" s="858"/>
      <c r="B236" s="866">
        <f t="shared" si="4"/>
        <v>214</v>
      </c>
      <c r="C236" s="919"/>
      <c r="D236" s="860"/>
      <c r="E236"/>
      <c r="F236"/>
      <c r="G236"/>
      <c r="H236"/>
      <c r="I236"/>
      <c r="J236"/>
      <c r="K236"/>
      <c r="L236" s="262"/>
      <c r="M236" s="262"/>
      <c r="S236" s="262"/>
      <c r="T236" s="262"/>
      <c r="U236" s="262"/>
      <c r="V236" s="262"/>
    </row>
    <row r="237" spans="1:22">
      <c r="A237" s="858"/>
      <c r="B237" s="866">
        <f t="shared" si="4"/>
        <v>215</v>
      </c>
      <c r="C237" s="919"/>
      <c r="D237" s="860"/>
      <c r="E237"/>
      <c r="F237"/>
      <c r="G237"/>
      <c r="H237"/>
      <c r="I237"/>
      <c r="J237"/>
      <c r="K237"/>
      <c r="L237" s="262"/>
      <c r="M237" s="262"/>
      <c r="S237" s="262"/>
      <c r="T237" s="262"/>
      <c r="U237" s="262"/>
      <c r="V237" s="262"/>
    </row>
    <row r="238" spans="1:22">
      <c r="A238" s="858"/>
      <c r="B238" s="866">
        <f t="shared" si="4"/>
        <v>216</v>
      </c>
      <c r="C238" s="919"/>
      <c r="D238" s="860"/>
      <c r="E238"/>
      <c r="F238"/>
      <c r="G238"/>
      <c r="H238"/>
      <c r="I238"/>
      <c r="J238"/>
      <c r="K238"/>
      <c r="L238" s="262"/>
      <c r="M238" s="262"/>
      <c r="S238" s="262"/>
      <c r="T238" s="262"/>
      <c r="U238" s="262"/>
      <c r="V238" s="262"/>
    </row>
    <row r="239" spans="1:22">
      <c r="A239" s="858"/>
      <c r="B239" s="866">
        <f t="shared" si="4"/>
        <v>217</v>
      </c>
      <c r="C239" s="919"/>
      <c r="D239" s="860"/>
      <c r="E239"/>
      <c r="F239"/>
      <c r="G239"/>
      <c r="H239"/>
      <c r="I239"/>
      <c r="J239"/>
      <c r="K239"/>
      <c r="L239" s="262"/>
      <c r="M239" s="262"/>
      <c r="S239" s="262"/>
      <c r="T239" s="262"/>
      <c r="U239" s="262"/>
      <c r="V239" s="262"/>
    </row>
    <row r="240" spans="1:22">
      <c r="A240" s="858"/>
      <c r="B240" s="866">
        <f t="shared" si="4"/>
        <v>218</v>
      </c>
      <c r="C240" s="919"/>
      <c r="D240" s="860"/>
      <c r="E240"/>
      <c r="F240"/>
      <c r="G240"/>
      <c r="H240"/>
      <c r="I240"/>
      <c r="J240"/>
      <c r="K240"/>
      <c r="L240" s="262"/>
      <c r="M240" s="262"/>
      <c r="S240" s="262"/>
      <c r="T240" s="262"/>
      <c r="U240" s="262"/>
      <c r="V240" s="262"/>
    </row>
    <row r="241" spans="1:22">
      <c r="A241" s="858"/>
      <c r="B241" s="866">
        <f t="shared" si="4"/>
        <v>219</v>
      </c>
      <c r="C241" s="919"/>
      <c r="D241" s="860"/>
      <c r="E241"/>
      <c r="F241"/>
      <c r="G241"/>
      <c r="H241"/>
      <c r="I241"/>
      <c r="J241"/>
      <c r="K241"/>
      <c r="L241" s="262"/>
      <c r="M241" s="262"/>
      <c r="S241" s="262"/>
      <c r="T241" s="262"/>
      <c r="U241" s="262"/>
      <c r="V241" s="262"/>
    </row>
    <row r="242" spans="1:22">
      <c r="A242" s="858"/>
      <c r="B242" s="866">
        <f t="shared" si="4"/>
        <v>220</v>
      </c>
      <c r="C242" s="919"/>
      <c r="D242" s="860"/>
      <c r="E242"/>
      <c r="F242"/>
      <c r="G242"/>
      <c r="H242"/>
      <c r="I242"/>
      <c r="J242"/>
      <c r="K242"/>
      <c r="L242" s="262"/>
      <c r="M242" s="262"/>
      <c r="S242" s="262"/>
      <c r="T242" s="262"/>
      <c r="U242" s="262"/>
      <c r="V242" s="262"/>
    </row>
    <row r="243" spans="1:22">
      <c r="A243" s="858"/>
      <c r="B243" s="866">
        <f t="shared" si="4"/>
        <v>221</v>
      </c>
      <c r="C243" s="919"/>
      <c r="D243" s="860"/>
      <c r="E243"/>
      <c r="F243"/>
      <c r="G243"/>
      <c r="H243"/>
      <c r="I243"/>
      <c r="J243"/>
      <c r="K243"/>
      <c r="L243" s="262"/>
      <c r="M243" s="262"/>
      <c r="S243" s="262"/>
      <c r="T243" s="262"/>
      <c r="U243" s="262"/>
      <c r="V243" s="262"/>
    </row>
    <row r="244" spans="1:22">
      <c r="A244" s="858"/>
      <c r="B244" s="866">
        <f t="shared" si="4"/>
        <v>222</v>
      </c>
      <c r="C244" s="919"/>
      <c r="D244" s="860"/>
      <c r="E244"/>
      <c r="F244"/>
      <c r="G244"/>
      <c r="H244"/>
      <c r="I244"/>
      <c r="J244"/>
      <c r="K244"/>
      <c r="L244" s="262"/>
      <c r="M244" s="262"/>
      <c r="S244" s="262"/>
      <c r="T244" s="262"/>
      <c r="U244" s="262"/>
      <c r="V244" s="262"/>
    </row>
    <row r="245" spans="1:22">
      <c r="A245" s="858"/>
      <c r="B245" s="866">
        <f t="shared" si="4"/>
        <v>223</v>
      </c>
      <c r="C245" s="919"/>
      <c r="D245" s="860"/>
      <c r="E245"/>
      <c r="F245"/>
      <c r="G245"/>
      <c r="H245"/>
      <c r="I245"/>
      <c r="J245"/>
      <c r="K245"/>
      <c r="L245" s="262"/>
      <c r="M245" s="262"/>
      <c r="S245" s="262"/>
      <c r="T245" s="262"/>
      <c r="U245" s="262"/>
      <c r="V245" s="262"/>
    </row>
    <row r="246" spans="1:22">
      <c r="A246" s="858"/>
      <c r="B246" s="866">
        <f t="shared" si="4"/>
        <v>224</v>
      </c>
      <c r="C246" s="919"/>
      <c r="D246" s="860"/>
      <c r="E246"/>
      <c r="F246"/>
      <c r="G246"/>
      <c r="H246"/>
      <c r="I246"/>
      <c r="J246"/>
      <c r="K246"/>
      <c r="L246" s="262"/>
      <c r="M246" s="262"/>
      <c r="S246" s="262"/>
      <c r="T246" s="262"/>
      <c r="U246" s="262"/>
      <c r="V246" s="262"/>
    </row>
    <row r="247" spans="1:22">
      <c r="A247" s="858"/>
      <c r="B247" s="866">
        <f t="shared" si="4"/>
        <v>225</v>
      </c>
      <c r="C247" s="919"/>
      <c r="D247" s="860"/>
      <c r="E247"/>
      <c r="F247"/>
      <c r="G247"/>
      <c r="H247"/>
      <c r="I247"/>
      <c r="J247"/>
      <c r="K247"/>
      <c r="L247" s="262"/>
      <c r="M247" s="262"/>
      <c r="S247" s="262"/>
      <c r="T247" s="262"/>
      <c r="U247" s="262"/>
      <c r="V247" s="262"/>
    </row>
    <row r="248" spans="1:22">
      <c r="A248" s="858"/>
      <c r="B248" s="866">
        <f t="shared" si="4"/>
        <v>226</v>
      </c>
      <c r="C248" s="919"/>
      <c r="D248" s="860"/>
      <c r="E248"/>
      <c r="F248"/>
      <c r="G248"/>
      <c r="H248"/>
      <c r="I248"/>
      <c r="J248"/>
      <c r="K248"/>
      <c r="L248" s="262"/>
      <c r="M248" s="262"/>
      <c r="S248" s="262"/>
      <c r="T248" s="262"/>
      <c r="U248" s="262"/>
      <c r="V248" s="262"/>
    </row>
    <row r="249" spans="1:22">
      <c r="A249" s="858"/>
      <c r="B249" s="866">
        <f t="shared" si="4"/>
        <v>227</v>
      </c>
      <c r="C249" s="919"/>
      <c r="D249" s="860"/>
      <c r="E249"/>
      <c r="F249"/>
      <c r="G249"/>
      <c r="H249"/>
      <c r="I249"/>
      <c r="J249"/>
      <c r="K249"/>
      <c r="L249" s="262"/>
      <c r="M249" s="262"/>
      <c r="S249" s="262"/>
      <c r="T249" s="262"/>
      <c r="U249" s="262"/>
      <c r="V249" s="262"/>
    </row>
    <row r="250" spans="1:22">
      <c r="A250" s="858"/>
      <c r="B250" s="866">
        <f t="shared" si="4"/>
        <v>228</v>
      </c>
      <c r="C250" s="919"/>
      <c r="D250" s="860"/>
      <c r="E250"/>
      <c r="F250"/>
      <c r="G250"/>
      <c r="H250"/>
      <c r="I250"/>
      <c r="J250"/>
      <c r="K250"/>
      <c r="L250" s="262"/>
      <c r="M250" s="262"/>
      <c r="S250" s="262"/>
      <c r="T250" s="262"/>
      <c r="U250" s="262"/>
      <c r="V250" s="262"/>
    </row>
    <row r="251" spans="1:22">
      <c r="A251" s="858"/>
      <c r="B251" s="866">
        <f t="shared" si="4"/>
        <v>229</v>
      </c>
      <c r="C251" s="919"/>
      <c r="D251" s="860"/>
      <c r="E251"/>
      <c r="F251"/>
      <c r="G251"/>
      <c r="H251"/>
      <c r="I251"/>
      <c r="J251"/>
      <c r="K251"/>
      <c r="L251" s="262"/>
      <c r="M251" s="262"/>
      <c r="S251" s="262"/>
      <c r="T251" s="262"/>
      <c r="U251" s="262"/>
      <c r="V251" s="262"/>
    </row>
    <row r="252" spans="1:22">
      <c r="A252" s="858"/>
      <c r="B252" s="866">
        <f t="shared" si="4"/>
        <v>230</v>
      </c>
      <c r="C252" s="919"/>
      <c r="D252" s="860"/>
      <c r="E252"/>
      <c r="F252"/>
      <c r="G252"/>
      <c r="H252"/>
      <c r="I252"/>
      <c r="J252"/>
      <c r="K252"/>
      <c r="L252" s="262"/>
      <c r="M252" s="262"/>
      <c r="S252" s="262"/>
      <c r="T252" s="262"/>
      <c r="U252" s="262"/>
      <c r="V252" s="262"/>
    </row>
    <row r="253" spans="1:22">
      <c r="A253" s="858"/>
      <c r="B253" s="866">
        <f t="shared" si="4"/>
        <v>231</v>
      </c>
      <c r="C253" s="919"/>
      <c r="D253" s="860"/>
      <c r="E253"/>
      <c r="F253"/>
      <c r="G253"/>
      <c r="H253"/>
      <c r="I253"/>
      <c r="J253"/>
      <c r="K253"/>
      <c r="L253" s="262"/>
      <c r="M253" s="262"/>
      <c r="S253" s="262"/>
      <c r="T253" s="262"/>
      <c r="U253" s="262"/>
      <c r="V253" s="262"/>
    </row>
    <row r="254" spans="1:22">
      <c r="A254" s="858"/>
      <c r="B254" s="866">
        <f t="shared" si="4"/>
        <v>232</v>
      </c>
      <c r="C254" s="919"/>
      <c r="D254" s="860"/>
      <c r="E254"/>
      <c r="F254"/>
      <c r="G254"/>
      <c r="H254"/>
      <c r="I254"/>
      <c r="J254"/>
      <c r="K254"/>
      <c r="L254" s="262"/>
      <c r="M254" s="262"/>
      <c r="S254" s="262"/>
      <c r="T254" s="262"/>
      <c r="U254" s="262"/>
      <c r="V254" s="262"/>
    </row>
    <row r="255" spans="1:22">
      <c r="A255" s="858"/>
      <c r="B255" s="866">
        <f t="shared" si="4"/>
        <v>233</v>
      </c>
      <c r="C255" s="919"/>
      <c r="D255" s="860"/>
      <c r="E255"/>
      <c r="F255"/>
      <c r="G255"/>
      <c r="H255"/>
      <c r="I255"/>
      <c r="J255"/>
      <c r="K255"/>
      <c r="L255" s="262"/>
      <c r="M255" s="262"/>
      <c r="S255" s="262"/>
      <c r="T255" s="262"/>
      <c r="U255" s="262"/>
      <c r="V255" s="262"/>
    </row>
    <row r="256" spans="1:22">
      <c r="A256" s="858"/>
      <c r="B256" s="866">
        <f t="shared" si="4"/>
        <v>234</v>
      </c>
      <c r="C256" s="919"/>
      <c r="D256" s="860"/>
      <c r="E256"/>
      <c r="F256"/>
      <c r="G256"/>
      <c r="H256"/>
      <c r="I256"/>
      <c r="J256"/>
      <c r="K256"/>
      <c r="L256" s="262"/>
      <c r="M256" s="262"/>
      <c r="S256" s="262"/>
      <c r="T256" s="262"/>
      <c r="U256" s="262"/>
      <c r="V256" s="262"/>
    </row>
    <row r="257" spans="1:22">
      <c r="A257" s="858"/>
      <c r="B257" s="866">
        <f t="shared" si="4"/>
        <v>235</v>
      </c>
      <c r="C257" s="919"/>
      <c r="D257" s="860"/>
      <c r="E257"/>
      <c r="F257"/>
      <c r="G257"/>
      <c r="H257"/>
      <c r="I257"/>
      <c r="J257"/>
      <c r="K257"/>
      <c r="L257" s="262"/>
      <c r="M257" s="262"/>
      <c r="S257" s="262"/>
      <c r="T257" s="262"/>
      <c r="U257" s="262"/>
      <c r="V257" s="262"/>
    </row>
    <row r="258" spans="1:22">
      <c r="A258" s="858"/>
      <c r="B258" s="866">
        <f t="shared" si="4"/>
        <v>236</v>
      </c>
      <c r="C258" s="919"/>
      <c r="D258" s="860"/>
      <c r="E258"/>
      <c r="F258"/>
      <c r="G258"/>
      <c r="H258"/>
      <c r="I258"/>
      <c r="J258"/>
      <c r="K258"/>
      <c r="L258" s="262"/>
      <c r="M258" s="262"/>
      <c r="S258" s="262"/>
      <c r="T258" s="262"/>
      <c r="U258" s="262"/>
      <c r="V258" s="262"/>
    </row>
    <row r="259" spans="1:22">
      <c r="A259" s="858"/>
      <c r="B259" s="866">
        <f t="shared" si="4"/>
        <v>237</v>
      </c>
      <c r="C259" s="919"/>
      <c r="D259" s="860"/>
      <c r="E259"/>
      <c r="F259"/>
      <c r="G259"/>
      <c r="H259"/>
      <c r="I259"/>
      <c r="J259"/>
      <c r="K259"/>
      <c r="L259" s="262"/>
      <c r="M259" s="262"/>
      <c r="S259" s="262"/>
      <c r="T259" s="262"/>
      <c r="U259" s="262"/>
      <c r="V259" s="262"/>
    </row>
    <row r="260" spans="1:22">
      <c r="A260" s="858"/>
      <c r="B260" s="866">
        <f t="shared" si="4"/>
        <v>238</v>
      </c>
      <c r="C260" s="919"/>
      <c r="D260" s="860"/>
      <c r="E260"/>
      <c r="F260"/>
      <c r="G260"/>
      <c r="H260"/>
      <c r="I260"/>
      <c r="J260"/>
      <c r="K260"/>
      <c r="L260" s="262"/>
      <c r="M260" s="262"/>
      <c r="S260" s="262"/>
      <c r="T260" s="262"/>
      <c r="U260" s="262"/>
      <c r="V260" s="262"/>
    </row>
    <row r="261" spans="1:22">
      <c r="A261" s="858"/>
      <c r="B261" s="866">
        <f t="shared" si="4"/>
        <v>239</v>
      </c>
      <c r="C261" s="919"/>
      <c r="D261" s="860"/>
      <c r="E261"/>
      <c r="F261"/>
      <c r="G261"/>
      <c r="H261"/>
      <c r="I261"/>
      <c r="J261"/>
      <c r="K261"/>
      <c r="L261" s="262"/>
      <c r="M261" s="262"/>
      <c r="S261" s="262"/>
      <c r="T261" s="262"/>
      <c r="U261" s="262"/>
      <c r="V261" s="262"/>
    </row>
    <row r="262" spans="1:22">
      <c r="A262" s="858"/>
      <c r="B262" s="866">
        <f t="shared" si="4"/>
        <v>240</v>
      </c>
      <c r="C262" s="919"/>
      <c r="D262" s="860"/>
      <c r="E262"/>
      <c r="F262"/>
      <c r="G262"/>
      <c r="H262"/>
      <c r="I262"/>
      <c r="J262"/>
      <c r="K262"/>
      <c r="L262" s="262"/>
      <c r="M262" s="262"/>
      <c r="S262" s="262"/>
      <c r="T262" s="262"/>
      <c r="U262" s="262"/>
      <c r="V262" s="262"/>
    </row>
    <row r="263" spans="1:22">
      <c r="A263" s="858"/>
      <c r="B263" s="866">
        <f t="shared" si="4"/>
        <v>241</v>
      </c>
      <c r="C263" s="919"/>
      <c r="D263" s="860"/>
      <c r="E263"/>
      <c r="F263"/>
      <c r="G263"/>
      <c r="H263"/>
      <c r="I263"/>
      <c r="J263"/>
      <c r="K263"/>
      <c r="L263" s="262"/>
      <c r="M263" s="262"/>
      <c r="S263" s="262"/>
      <c r="T263" s="262"/>
      <c r="U263" s="262"/>
      <c r="V263" s="262"/>
    </row>
    <row r="264" spans="1:22">
      <c r="A264" s="858"/>
      <c r="B264" s="866">
        <f t="shared" si="4"/>
        <v>242</v>
      </c>
      <c r="C264" s="919"/>
      <c r="D264" s="860"/>
      <c r="E264"/>
      <c r="F264"/>
      <c r="G264"/>
      <c r="H264"/>
      <c r="I264"/>
      <c r="J264"/>
      <c r="K264"/>
      <c r="L264" s="262"/>
      <c r="M264" s="262"/>
      <c r="S264" s="262"/>
      <c r="T264" s="262"/>
      <c r="U264" s="262"/>
      <c r="V264" s="262"/>
    </row>
    <row r="265" spans="1:22">
      <c r="A265" s="858"/>
      <c r="B265" s="866">
        <f t="shared" si="4"/>
        <v>243</v>
      </c>
      <c r="C265" s="919"/>
      <c r="D265" s="860"/>
      <c r="E265"/>
      <c r="F265"/>
      <c r="G265"/>
      <c r="H265"/>
      <c r="I265"/>
      <c r="J265"/>
      <c r="K265"/>
      <c r="L265" s="262"/>
      <c r="M265" s="262"/>
      <c r="S265" s="262"/>
      <c r="T265" s="262"/>
      <c r="U265" s="262"/>
      <c r="V265" s="262"/>
    </row>
    <row r="266" spans="1:22">
      <c r="A266" s="858"/>
      <c r="B266" s="866">
        <f t="shared" si="4"/>
        <v>244</v>
      </c>
      <c r="C266" s="919"/>
      <c r="D266" s="860"/>
      <c r="E266"/>
      <c r="F266"/>
      <c r="G266"/>
      <c r="H266"/>
      <c r="I266"/>
      <c r="J266"/>
      <c r="K266"/>
      <c r="L266" s="262"/>
      <c r="M266" s="262"/>
      <c r="S266" s="262"/>
      <c r="T266" s="262"/>
      <c r="U266" s="262"/>
      <c r="V266" s="262"/>
    </row>
    <row r="267" spans="1:22">
      <c r="A267" s="858"/>
      <c r="B267" s="866">
        <f t="shared" si="4"/>
        <v>245</v>
      </c>
      <c r="C267" s="919"/>
      <c r="D267" s="860"/>
      <c r="E267"/>
      <c r="F267"/>
      <c r="G267"/>
      <c r="H267"/>
      <c r="I267"/>
      <c r="J267"/>
      <c r="K267"/>
      <c r="L267" s="262"/>
      <c r="M267" s="262"/>
      <c r="S267" s="262"/>
      <c r="T267" s="262"/>
      <c r="U267" s="262"/>
      <c r="V267" s="262"/>
    </row>
    <row r="268" spans="1:22">
      <c r="A268" s="858"/>
      <c r="B268" s="866">
        <f t="shared" si="4"/>
        <v>246</v>
      </c>
      <c r="C268" s="919"/>
      <c r="D268" s="860"/>
      <c r="E268"/>
      <c r="F268"/>
      <c r="G268"/>
      <c r="H268"/>
      <c r="I268"/>
      <c r="J268"/>
      <c r="K268"/>
      <c r="L268" s="262"/>
      <c r="M268" s="262"/>
      <c r="S268" s="262"/>
      <c r="T268" s="262"/>
      <c r="U268" s="262"/>
      <c r="V268" s="262"/>
    </row>
    <row r="269" spans="1:22">
      <c r="A269" s="858"/>
      <c r="B269" s="866">
        <f t="shared" si="4"/>
        <v>247</v>
      </c>
      <c r="C269" s="919"/>
      <c r="D269" s="860"/>
      <c r="E269"/>
      <c r="F269"/>
      <c r="G269"/>
      <c r="H269"/>
      <c r="I269"/>
      <c r="J269"/>
      <c r="K269"/>
      <c r="L269" s="262"/>
      <c r="M269" s="262"/>
      <c r="S269" s="262"/>
      <c r="T269" s="262"/>
      <c r="U269" s="262"/>
      <c r="V269" s="262"/>
    </row>
    <row r="270" spans="1:22">
      <c r="A270" s="858"/>
      <c r="B270" s="866">
        <f t="shared" si="4"/>
        <v>248</v>
      </c>
      <c r="C270" s="919"/>
      <c r="D270" s="860"/>
      <c r="E270"/>
      <c r="F270"/>
      <c r="G270"/>
      <c r="H270"/>
      <c r="I270"/>
      <c r="J270"/>
      <c r="K270"/>
      <c r="L270" s="262"/>
      <c r="M270" s="262"/>
      <c r="S270" s="262"/>
      <c r="T270" s="262"/>
      <c r="U270" s="262"/>
      <c r="V270" s="262"/>
    </row>
    <row r="271" spans="1:22">
      <c r="A271" s="858"/>
      <c r="B271" s="866">
        <f t="shared" si="4"/>
        <v>249</v>
      </c>
      <c r="C271" s="919"/>
      <c r="D271" s="860"/>
      <c r="E271"/>
      <c r="F271"/>
      <c r="G271"/>
      <c r="H271"/>
      <c r="I271"/>
      <c r="J271"/>
      <c r="K271"/>
      <c r="L271" s="262"/>
      <c r="M271" s="262"/>
      <c r="S271" s="262"/>
      <c r="T271" s="262"/>
      <c r="U271" s="262"/>
      <c r="V271" s="262"/>
    </row>
    <row r="272" spans="1:22">
      <c r="A272" s="858"/>
      <c r="B272" s="866">
        <f t="shared" si="4"/>
        <v>250</v>
      </c>
      <c r="C272" s="919"/>
      <c r="D272" s="860"/>
      <c r="E272"/>
      <c r="F272"/>
      <c r="G272"/>
      <c r="H272"/>
      <c r="I272"/>
      <c r="J272"/>
      <c r="K272"/>
      <c r="L272" s="262"/>
      <c r="M272" s="262"/>
      <c r="S272" s="262"/>
      <c r="T272" s="262"/>
      <c r="U272" s="262"/>
      <c r="V272" s="262"/>
    </row>
    <row r="273" spans="1:22">
      <c r="A273" s="858"/>
      <c r="B273" s="866">
        <f t="shared" si="4"/>
        <v>251</v>
      </c>
      <c r="C273" s="919"/>
      <c r="D273" s="860"/>
      <c r="E273"/>
      <c r="F273"/>
      <c r="G273"/>
      <c r="H273"/>
      <c r="I273"/>
      <c r="J273"/>
      <c r="K273"/>
      <c r="L273" s="262"/>
      <c r="M273" s="262"/>
      <c r="S273" s="262"/>
      <c r="T273" s="262"/>
      <c r="U273" s="262"/>
      <c r="V273" s="262"/>
    </row>
    <row r="274" spans="1:22">
      <c r="A274" s="858"/>
      <c r="B274" s="866">
        <f t="shared" si="4"/>
        <v>252</v>
      </c>
      <c r="C274" s="919"/>
      <c r="D274" s="860"/>
      <c r="E274"/>
      <c r="F274"/>
      <c r="G274"/>
      <c r="H274"/>
      <c r="I274"/>
      <c r="J274"/>
      <c r="K274"/>
      <c r="L274" s="262"/>
      <c r="M274" s="262"/>
      <c r="S274" s="262"/>
      <c r="T274" s="262"/>
      <c r="U274" s="262"/>
      <c r="V274" s="262"/>
    </row>
    <row r="275" spans="1:22">
      <c r="A275" s="858"/>
      <c r="B275" s="866">
        <f t="shared" si="4"/>
        <v>253</v>
      </c>
      <c r="C275" s="919"/>
      <c r="D275" s="860"/>
      <c r="E275"/>
      <c r="F275"/>
      <c r="G275"/>
      <c r="H275"/>
      <c r="I275"/>
      <c r="J275"/>
      <c r="K275"/>
      <c r="L275" s="262"/>
      <c r="M275" s="262"/>
      <c r="S275" s="262"/>
      <c r="T275" s="262"/>
      <c r="U275" s="262"/>
      <c r="V275" s="262"/>
    </row>
    <row r="276" spans="1:22">
      <c r="A276" s="858"/>
      <c r="B276" s="866">
        <f t="shared" si="4"/>
        <v>254</v>
      </c>
      <c r="C276" s="919"/>
      <c r="D276" s="860"/>
      <c r="E276"/>
      <c r="F276"/>
      <c r="G276"/>
      <c r="H276"/>
      <c r="I276"/>
      <c r="J276"/>
      <c r="K276"/>
      <c r="L276" s="262"/>
      <c r="M276" s="262"/>
      <c r="S276" s="262"/>
      <c r="T276" s="262"/>
      <c r="U276" s="262"/>
      <c r="V276" s="262"/>
    </row>
    <row r="277" spans="1:22">
      <c r="A277" s="858"/>
      <c r="B277" s="866">
        <f t="shared" si="4"/>
        <v>255</v>
      </c>
      <c r="C277" s="919"/>
      <c r="D277" s="860"/>
      <c r="E277"/>
      <c r="F277"/>
      <c r="G277"/>
      <c r="H277"/>
      <c r="I277"/>
      <c r="J277"/>
      <c r="K277"/>
      <c r="L277" s="262"/>
      <c r="M277" s="262"/>
      <c r="S277" s="262"/>
      <c r="T277" s="262"/>
      <c r="U277" s="262"/>
      <c r="V277" s="262"/>
    </row>
    <row r="278" spans="1:22">
      <c r="A278" s="858"/>
      <c r="B278" s="866">
        <f t="shared" si="4"/>
        <v>256</v>
      </c>
      <c r="C278" s="919"/>
      <c r="D278" s="860"/>
      <c r="E278"/>
      <c r="F278"/>
      <c r="G278"/>
      <c r="H278"/>
      <c r="I278"/>
      <c r="J278"/>
      <c r="K278"/>
      <c r="L278" s="262"/>
      <c r="M278" s="262"/>
      <c r="S278" s="262"/>
      <c r="T278" s="262"/>
      <c r="U278" s="262"/>
      <c r="V278" s="262"/>
    </row>
    <row r="279" spans="1:22">
      <c r="A279" s="858"/>
      <c r="B279" s="866">
        <f t="shared" si="4"/>
        <v>257</v>
      </c>
      <c r="C279" s="919"/>
      <c r="D279" s="860"/>
      <c r="E279"/>
      <c r="F279"/>
      <c r="G279"/>
      <c r="H279"/>
      <c r="I279"/>
      <c r="J279"/>
      <c r="K279"/>
      <c r="L279" s="262"/>
      <c r="M279" s="262"/>
      <c r="S279" s="262"/>
      <c r="T279" s="262"/>
      <c r="U279" s="262"/>
      <c r="V279" s="262"/>
    </row>
    <row r="280" spans="1:22">
      <c r="A280" s="858"/>
      <c r="B280" s="866">
        <f t="shared" ref="B280:B343" si="5">B279+1</f>
        <v>258</v>
      </c>
      <c r="C280" s="919"/>
      <c r="D280" s="860"/>
      <c r="E280"/>
      <c r="F280"/>
      <c r="G280"/>
      <c r="H280"/>
      <c r="I280"/>
      <c r="J280"/>
      <c r="K280"/>
      <c r="L280" s="262"/>
      <c r="M280" s="262"/>
      <c r="S280" s="262"/>
      <c r="T280" s="262"/>
      <c r="U280" s="262"/>
      <c r="V280" s="262"/>
    </row>
    <row r="281" spans="1:22">
      <c r="A281" s="858"/>
      <c r="B281" s="866">
        <f t="shared" si="5"/>
        <v>259</v>
      </c>
      <c r="C281" s="919"/>
      <c r="D281" s="860"/>
      <c r="E281"/>
      <c r="F281"/>
      <c r="G281"/>
      <c r="H281"/>
      <c r="I281"/>
      <c r="J281"/>
      <c r="K281"/>
      <c r="L281" s="262"/>
      <c r="M281" s="262"/>
      <c r="S281" s="262"/>
      <c r="T281" s="262"/>
      <c r="U281" s="262"/>
      <c r="V281" s="262"/>
    </row>
    <row r="282" spans="1:22">
      <c r="A282" s="858"/>
      <c r="B282" s="866">
        <f t="shared" si="5"/>
        <v>260</v>
      </c>
      <c r="C282" s="919"/>
      <c r="D282" s="860"/>
      <c r="E282"/>
      <c r="F282"/>
      <c r="G282"/>
      <c r="H282"/>
      <c r="I282"/>
      <c r="J282"/>
      <c r="K282"/>
      <c r="L282" s="262"/>
      <c r="M282" s="262"/>
      <c r="S282" s="262"/>
      <c r="T282" s="262"/>
      <c r="U282" s="262"/>
      <c r="V282" s="262"/>
    </row>
    <row r="283" spans="1:22">
      <c r="A283" s="858"/>
      <c r="B283" s="866">
        <f t="shared" si="5"/>
        <v>261</v>
      </c>
      <c r="C283" s="919"/>
      <c r="D283" s="860"/>
      <c r="E283"/>
      <c r="F283"/>
      <c r="G283"/>
      <c r="H283"/>
      <c r="I283"/>
      <c r="J283"/>
      <c r="K283"/>
      <c r="L283" s="262"/>
      <c r="M283" s="262"/>
      <c r="S283" s="262"/>
      <c r="T283" s="262"/>
      <c r="U283" s="262"/>
      <c r="V283" s="262"/>
    </row>
    <row r="284" spans="1:22">
      <c r="A284" s="858"/>
      <c r="B284" s="866">
        <f t="shared" si="5"/>
        <v>262</v>
      </c>
      <c r="C284" s="919"/>
      <c r="D284" s="860"/>
      <c r="E284"/>
      <c r="F284"/>
      <c r="G284"/>
      <c r="H284"/>
      <c r="I284"/>
      <c r="J284"/>
      <c r="K284"/>
      <c r="L284" s="262"/>
      <c r="M284" s="262"/>
      <c r="S284" s="262"/>
      <c r="T284" s="262"/>
      <c r="U284" s="262"/>
      <c r="V284" s="262"/>
    </row>
    <row r="285" spans="1:22">
      <c r="A285" s="858"/>
      <c r="B285" s="866">
        <f t="shared" si="5"/>
        <v>263</v>
      </c>
      <c r="C285" s="919"/>
      <c r="D285" s="860"/>
      <c r="E285"/>
      <c r="F285"/>
      <c r="G285"/>
      <c r="H285"/>
      <c r="I285"/>
      <c r="J285"/>
      <c r="K285"/>
      <c r="L285" s="262"/>
      <c r="M285" s="262"/>
      <c r="S285" s="262"/>
      <c r="T285" s="262"/>
      <c r="U285" s="262"/>
      <c r="V285" s="262"/>
    </row>
    <row r="286" spans="1:22">
      <c r="A286" s="858"/>
      <c r="B286" s="866">
        <f t="shared" si="5"/>
        <v>264</v>
      </c>
      <c r="C286" s="919"/>
      <c r="D286" s="860"/>
      <c r="E286"/>
      <c r="F286"/>
      <c r="G286"/>
      <c r="H286"/>
      <c r="I286"/>
      <c r="J286"/>
      <c r="K286"/>
      <c r="L286" s="262"/>
      <c r="M286" s="262"/>
      <c r="S286" s="262"/>
      <c r="T286" s="262"/>
      <c r="U286" s="262"/>
      <c r="V286" s="262"/>
    </row>
    <row r="287" spans="1:22">
      <c r="A287" s="858"/>
      <c r="B287" s="866">
        <f t="shared" si="5"/>
        <v>265</v>
      </c>
      <c r="C287" s="919"/>
      <c r="D287" s="860"/>
      <c r="E287"/>
      <c r="F287"/>
      <c r="G287"/>
      <c r="H287"/>
      <c r="I287"/>
      <c r="J287"/>
      <c r="K287"/>
      <c r="L287" s="262"/>
      <c r="M287" s="262"/>
      <c r="S287" s="262"/>
      <c r="T287" s="262"/>
      <c r="U287" s="262"/>
      <c r="V287" s="262"/>
    </row>
    <row r="288" spans="1:22">
      <c r="A288" s="858"/>
      <c r="B288" s="866">
        <f t="shared" si="5"/>
        <v>266</v>
      </c>
      <c r="C288" s="919"/>
      <c r="D288" s="860"/>
      <c r="E288"/>
      <c r="F288"/>
      <c r="G288"/>
      <c r="H288"/>
      <c r="I288"/>
      <c r="J288"/>
      <c r="K288"/>
      <c r="L288" s="262"/>
      <c r="M288" s="262"/>
      <c r="S288" s="262"/>
      <c r="T288" s="262"/>
      <c r="U288" s="262"/>
      <c r="V288" s="262"/>
    </row>
    <row r="289" spans="1:22">
      <c r="A289" s="858"/>
      <c r="B289" s="866">
        <f t="shared" si="5"/>
        <v>267</v>
      </c>
      <c r="C289" s="919"/>
      <c r="D289" s="860"/>
      <c r="E289"/>
      <c r="F289"/>
      <c r="G289"/>
      <c r="H289"/>
      <c r="I289"/>
      <c r="J289"/>
      <c r="K289"/>
      <c r="L289" s="262"/>
      <c r="M289" s="262"/>
      <c r="S289" s="262"/>
      <c r="T289" s="262"/>
      <c r="U289" s="262"/>
      <c r="V289" s="262"/>
    </row>
    <row r="290" spans="1:22">
      <c r="A290" s="858"/>
      <c r="B290" s="866">
        <f t="shared" si="5"/>
        <v>268</v>
      </c>
      <c r="C290" s="919"/>
      <c r="D290" s="860"/>
      <c r="E290"/>
      <c r="F290"/>
      <c r="G290"/>
      <c r="H290"/>
      <c r="I290"/>
      <c r="J290"/>
      <c r="K290"/>
      <c r="L290" s="262"/>
      <c r="M290" s="262"/>
      <c r="S290" s="262"/>
      <c r="T290" s="262"/>
      <c r="U290" s="262"/>
      <c r="V290" s="262"/>
    </row>
    <row r="291" spans="1:22">
      <c r="A291" s="858"/>
      <c r="B291" s="866">
        <f t="shared" si="5"/>
        <v>269</v>
      </c>
      <c r="C291" s="919"/>
      <c r="D291" s="860"/>
      <c r="E291"/>
      <c r="F291"/>
      <c r="G291"/>
      <c r="H291"/>
      <c r="I291"/>
      <c r="J291"/>
      <c r="K291"/>
      <c r="L291" s="262"/>
      <c r="M291" s="262"/>
      <c r="S291" s="262"/>
      <c r="T291" s="262"/>
      <c r="U291" s="262"/>
      <c r="V291" s="262"/>
    </row>
    <row r="292" spans="1:22">
      <c r="A292" s="858"/>
      <c r="B292" s="866">
        <f t="shared" si="5"/>
        <v>270</v>
      </c>
      <c r="C292" s="919"/>
      <c r="D292" s="860"/>
      <c r="E292"/>
      <c r="F292"/>
      <c r="G292"/>
      <c r="H292"/>
      <c r="I292"/>
      <c r="J292"/>
      <c r="K292"/>
      <c r="L292" s="262"/>
      <c r="M292" s="262"/>
      <c r="S292" s="262"/>
      <c r="T292" s="262"/>
      <c r="U292" s="262"/>
      <c r="V292" s="262"/>
    </row>
    <row r="293" spans="1:22">
      <c r="A293" s="858"/>
      <c r="B293" s="866">
        <f t="shared" si="5"/>
        <v>271</v>
      </c>
      <c r="C293" s="919"/>
      <c r="D293" s="860"/>
      <c r="E293"/>
      <c r="F293"/>
      <c r="G293"/>
      <c r="H293"/>
      <c r="I293"/>
      <c r="J293"/>
      <c r="K293"/>
      <c r="L293" s="262"/>
      <c r="M293" s="262"/>
      <c r="S293" s="262"/>
      <c r="T293" s="262"/>
      <c r="U293" s="262"/>
      <c r="V293" s="262"/>
    </row>
    <row r="294" spans="1:22">
      <c r="A294" s="858"/>
      <c r="B294" s="866">
        <f t="shared" si="5"/>
        <v>272</v>
      </c>
      <c r="C294" s="919"/>
      <c r="D294" s="860"/>
      <c r="E294"/>
      <c r="F294"/>
      <c r="G294"/>
      <c r="H294"/>
      <c r="I294"/>
      <c r="J294"/>
      <c r="K294"/>
      <c r="L294" s="262"/>
      <c r="M294" s="262"/>
      <c r="S294" s="262"/>
      <c r="T294" s="262"/>
      <c r="U294" s="262"/>
      <c r="V294" s="262"/>
    </row>
    <row r="295" spans="1:22">
      <c r="A295" s="858"/>
      <c r="B295" s="866">
        <f t="shared" si="5"/>
        <v>273</v>
      </c>
      <c r="C295" s="919"/>
      <c r="D295" s="860"/>
      <c r="E295"/>
      <c r="F295"/>
      <c r="G295"/>
      <c r="H295"/>
      <c r="I295"/>
      <c r="J295"/>
      <c r="K295"/>
      <c r="L295" s="262"/>
      <c r="M295" s="262"/>
      <c r="S295" s="262"/>
      <c r="T295" s="262"/>
      <c r="U295" s="262"/>
      <c r="V295" s="262"/>
    </row>
    <row r="296" spans="1:22">
      <c r="A296" s="858"/>
      <c r="B296" s="866">
        <f t="shared" si="5"/>
        <v>274</v>
      </c>
      <c r="C296" s="919"/>
      <c r="D296" s="860"/>
      <c r="E296"/>
      <c r="F296"/>
      <c r="G296"/>
      <c r="H296"/>
      <c r="I296"/>
      <c r="J296"/>
      <c r="K296"/>
      <c r="L296" s="262"/>
      <c r="M296" s="262"/>
      <c r="S296" s="262"/>
      <c r="T296" s="262"/>
      <c r="U296" s="262"/>
      <c r="V296" s="262"/>
    </row>
    <row r="297" spans="1:22">
      <c r="A297" s="858"/>
      <c r="B297" s="866">
        <f t="shared" si="5"/>
        <v>275</v>
      </c>
      <c r="C297" s="919"/>
      <c r="D297" s="860"/>
      <c r="E297"/>
      <c r="F297"/>
      <c r="G297"/>
      <c r="H297"/>
      <c r="I297"/>
      <c r="J297"/>
      <c r="K297"/>
      <c r="L297" s="262"/>
      <c r="M297" s="262"/>
      <c r="S297" s="262"/>
      <c r="T297" s="262"/>
      <c r="U297" s="262"/>
      <c r="V297" s="262"/>
    </row>
    <row r="298" spans="1:22">
      <c r="A298" s="858"/>
      <c r="B298" s="866">
        <f t="shared" si="5"/>
        <v>276</v>
      </c>
      <c r="C298" s="919"/>
      <c r="D298" s="860"/>
      <c r="E298"/>
      <c r="F298"/>
      <c r="G298"/>
      <c r="H298"/>
      <c r="I298"/>
      <c r="J298"/>
      <c r="K298"/>
      <c r="L298" s="262"/>
      <c r="M298" s="262"/>
      <c r="S298" s="262"/>
      <c r="T298" s="262"/>
      <c r="U298" s="262"/>
      <c r="V298" s="262"/>
    </row>
    <row r="299" spans="1:22">
      <c r="A299" s="858"/>
      <c r="B299" s="866">
        <f t="shared" si="5"/>
        <v>277</v>
      </c>
      <c r="C299" s="919"/>
      <c r="D299" s="860"/>
      <c r="E299"/>
      <c r="F299"/>
      <c r="G299"/>
      <c r="H299"/>
      <c r="I299"/>
      <c r="J299"/>
      <c r="K299"/>
      <c r="L299" s="262"/>
      <c r="M299" s="262"/>
      <c r="S299" s="262"/>
      <c r="T299" s="262"/>
      <c r="U299" s="262"/>
      <c r="V299" s="262"/>
    </row>
    <row r="300" spans="1:22">
      <c r="A300" s="858"/>
      <c r="B300" s="866">
        <f t="shared" si="5"/>
        <v>278</v>
      </c>
      <c r="C300" s="919"/>
      <c r="D300" s="860"/>
      <c r="E300"/>
      <c r="F300"/>
      <c r="G300"/>
      <c r="H300"/>
      <c r="I300"/>
      <c r="J300"/>
      <c r="K300"/>
      <c r="L300" s="262"/>
      <c r="M300" s="262"/>
      <c r="S300" s="262"/>
      <c r="T300" s="262"/>
      <c r="U300" s="262"/>
      <c r="V300" s="262"/>
    </row>
    <row r="301" spans="1:22">
      <c r="A301" s="858"/>
      <c r="B301" s="866">
        <f t="shared" si="5"/>
        <v>279</v>
      </c>
      <c r="C301" s="919"/>
      <c r="D301" s="860"/>
      <c r="E301"/>
      <c r="F301"/>
      <c r="G301"/>
      <c r="H301"/>
      <c r="I301"/>
      <c r="J301"/>
      <c r="K301"/>
      <c r="L301" s="262"/>
      <c r="M301" s="262"/>
      <c r="S301" s="262"/>
      <c r="T301" s="262"/>
      <c r="U301" s="262"/>
      <c r="V301" s="262"/>
    </row>
    <row r="302" spans="1:22">
      <c r="A302" s="858"/>
      <c r="B302" s="866">
        <f t="shared" si="5"/>
        <v>280</v>
      </c>
      <c r="C302" s="919"/>
      <c r="D302" s="860"/>
      <c r="E302"/>
      <c r="F302"/>
      <c r="G302"/>
      <c r="H302"/>
      <c r="I302"/>
      <c r="J302"/>
      <c r="K302"/>
      <c r="L302" s="262"/>
      <c r="M302" s="262"/>
      <c r="S302" s="262"/>
      <c r="T302" s="262"/>
      <c r="U302" s="262"/>
      <c r="V302" s="262"/>
    </row>
    <row r="303" spans="1:22">
      <c r="A303" s="858"/>
      <c r="B303" s="866">
        <f t="shared" si="5"/>
        <v>281</v>
      </c>
      <c r="C303" s="919"/>
      <c r="D303" s="860"/>
      <c r="E303"/>
      <c r="F303"/>
      <c r="G303"/>
      <c r="H303"/>
      <c r="I303"/>
      <c r="J303"/>
      <c r="K303"/>
      <c r="L303" s="262"/>
      <c r="M303" s="262"/>
      <c r="S303" s="262"/>
      <c r="T303" s="262"/>
      <c r="U303" s="262"/>
      <c r="V303" s="262"/>
    </row>
    <row r="304" spans="1:22">
      <c r="A304" s="858"/>
      <c r="B304" s="866">
        <f t="shared" si="5"/>
        <v>282</v>
      </c>
      <c r="C304" s="919"/>
      <c r="D304" s="860"/>
      <c r="E304"/>
      <c r="F304"/>
      <c r="G304"/>
      <c r="H304"/>
      <c r="I304"/>
      <c r="J304"/>
      <c r="K304"/>
      <c r="L304" s="262"/>
      <c r="M304" s="262"/>
      <c r="S304" s="262"/>
      <c r="T304" s="262"/>
      <c r="U304" s="262"/>
      <c r="V304" s="262"/>
    </row>
    <row r="305" spans="1:22">
      <c r="A305" s="858"/>
      <c r="B305" s="866">
        <f t="shared" si="5"/>
        <v>283</v>
      </c>
      <c r="C305" s="919"/>
      <c r="D305" s="860"/>
      <c r="E305"/>
      <c r="F305"/>
      <c r="G305"/>
      <c r="H305"/>
      <c r="I305"/>
      <c r="J305"/>
      <c r="K305"/>
      <c r="L305" s="262"/>
      <c r="M305" s="262"/>
      <c r="S305" s="262"/>
      <c r="T305" s="262"/>
      <c r="U305" s="262"/>
      <c r="V305" s="262"/>
    </row>
    <row r="306" spans="1:22">
      <c r="A306" s="858"/>
      <c r="B306" s="866">
        <f t="shared" si="5"/>
        <v>284</v>
      </c>
      <c r="C306" s="919"/>
      <c r="D306" s="860"/>
      <c r="E306"/>
      <c r="F306"/>
      <c r="G306"/>
      <c r="H306"/>
      <c r="I306"/>
      <c r="J306"/>
      <c r="K306"/>
      <c r="L306" s="262"/>
      <c r="M306" s="262"/>
      <c r="S306" s="262"/>
      <c r="T306" s="262"/>
      <c r="U306" s="262"/>
      <c r="V306" s="262"/>
    </row>
    <row r="307" spans="1:22">
      <c r="A307" s="858"/>
      <c r="B307" s="866">
        <f t="shared" si="5"/>
        <v>285</v>
      </c>
      <c r="C307" s="919"/>
      <c r="D307" s="860"/>
      <c r="E307"/>
      <c r="F307"/>
      <c r="G307"/>
      <c r="H307"/>
      <c r="I307"/>
      <c r="J307"/>
      <c r="K307"/>
      <c r="L307" s="262"/>
      <c r="M307" s="262"/>
      <c r="S307" s="262"/>
      <c r="T307" s="262"/>
      <c r="U307" s="262"/>
      <c r="V307" s="262"/>
    </row>
    <row r="308" spans="1:22">
      <c r="A308" s="858"/>
      <c r="B308" s="866">
        <f t="shared" si="5"/>
        <v>286</v>
      </c>
      <c r="C308" s="919"/>
      <c r="D308" s="860"/>
      <c r="E308"/>
      <c r="F308"/>
      <c r="G308"/>
      <c r="H308"/>
      <c r="I308"/>
      <c r="J308"/>
      <c r="K308"/>
      <c r="L308" s="262"/>
      <c r="M308" s="262"/>
      <c r="S308" s="262"/>
      <c r="T308" s="262"/>
      <c r="U308" s="262"/>
      <c r="V308" s="262"/>
    </row>
    <row r="309" spans="1:22">
      <c r="A309" s="858"/>
      <c r="B309" s="866">
        <f t="shared" si="5"/>
        <v>287</v>
      </c>
      <c r="C309" s="919"/>
      <c r="D309" s="860"/>
      <c r="E309"/>
      <c r="F309"/>
      <c r="G309"/>
      <c r="H309"/>
      <c r="I309"/>
      <c r="J309"/>
      <c r="K309"/>
      <c r="L309" s="262"/>
      <c r="M309" s="262"/>
      <c r="S309" s="262"/>
      <c r="T309" s="262"/>
      <c r="U309" s="262"/>
      <c r="V309" s="262"/>
    </row>
    <row r="310" spans="1:22">
      <c r="A310" s="858"/>
      <c r="B310" s="866">
        <f t="shared" si="5"/>
        <v>288</v>
      </c>
      <c r="C310" s="919"/>
      <c r="D310" s="860"/>
      <c r="E310"/>
      <c r="F310"/>
      <c r="G310"/>
      <c r="H310"/>
      <c r="I310"/>
      <c r="J310"/>
      <c r="K310"/>
      <c r="L310" s="262"/>
      <c r="M310" s="262"/>
      <c r="S310" s="262"/>
      <c r="T310" s="262"/>
      <c r="U310" s="262"/>
      <c r="V310" s="262"/>
    </row>
    <row r="311" spans="1:22">
      <c r="A311" s="858"/>
      <c r="B311" s="866">
        <f t="shared" si="5"/>
        <v>289</v>
      </c>
      <c r="C311" s="919"/>
      <c r="D311" s="860"/>
      <c r="E311"/>
      <c r="F311"/>
      <c r="G311"/>
      <c r="H311"/>
      <c r="I311"/>
      <c r="J311"/>
      <c r="K311"/>
      <c r="L311" s="262"/>
      <c r="M311" s="262"/>
      <c r="S311" s="262"/>
      <c r="T311" s="262"/>
      <c r="U311" s="262"/>
      <c r="V311" s="262"/>
    </row>
    <row r="312" spans="1:22">
      <c r="A312" s="858"/>
      <c r="B312" s="866">
        <f t="shared" si="5"/>
        <v>290</v>
      </c>
      <c r="C312" s="919"/>
      <c r="D312" s="860"/>
      <c r="E312"/>
      <c r="F312"/>
      <c r="G312"/>
      <c r="H312"/>
      <c r="I312"/>
      <c r="J312"/>
      <c r="K312"/>
      <c r="L312" s="262"/>
      <c r="M312" s="262"/>
      <c r="S312" s="262"/>
      <c r="T312" s="262"/>
      <c r="U312" s="262"/>
      <c r="V312" s="262"/>
    </row>
    <row r="313" spans="1:22">
      <c r="A313" s="858"/>
      <c r="B313" s="866">
        <f t="shared" si="5"/>
        <v>291</v>
      </c>
      <c r="C313" s="919"/>
      <c r="D313" s="860"/>
      <c r="E313"/>
      <c r="F313"/>
      <c r="G313"/>
      <c r="H313"/>
      <c r="I313"/>
      <c r="J313"/>
      <c r="K313"/>
      <c r="L313" s="262"/>
      <c r="M313" s="262"/>
      <c r="S313" s="262"/>
      <c r="T313" s="262"/>
      <c r="U313" s="262"/>
      <c r="V313" s="262"/>
    </row>
    <row r="314" spans="1:22">
      <c r="A314" s="858"/>
      <c r="B314" s="866">
        <f t="shared" si="5"/>
        <v>292</v>
      </c>
      <c r="C314" s="919"/>
      <c r="D314" s="860"/>
      <c r="E314"/>
      <c r="F314"/>
      <c r="G314"/>
      <c r="H314"/>
      <c r="I314"/>
      <c r="J314"/>
      <c r="K314"/>
      <c r="L314" s="262"/>
      <c r="M314" s="262"/>
      <c r="S314" s="262"/>
      <c r="T314" s="262"/>
      <c r="U314" s="262"/>
      <c r="V314" s="262"/>
    </row>
    <row r="315" spans="1:22">
      <c r="A315" s="858"/>
      <c r="B315" s="866">
        <f t="shared" si="5"/>
        <v>293</v>
      </c>
      <c r="C315" s="919"/>
      <c r="D315" s="860"/>
      <c r="E315"/>
      <c r="F315"/>
      <c r="G315"/>
      <c r="H315"/>
      <c r="I315"/>
      <c r="J315"/>
      <c r="K315"/>
      <c r="L315" s="262"/>
      <c r="M315" s="262"/>
      <c r="S315" s="262"/>
      <c r="T315" s="262"/>
      <c r="U315" s="262"/>
      <c r="V315" s="262"/>
    </row>
    <row r="316" spans="1:22">
      <c r="A316" s="858"/>
      <c r="B316" s="866">
        <f t="shared" si="5"/>
        <v>294</v>
      </c>
      <c r="C316" s="919"/>
      <c r="D316" s="860"/>
      <c r="E316"/>
      <c r="F316"/>
      <c r="G316"/>
      <c r="H316"/>
      <c r="I316"/>
      <c r="J316"/>
      <c r="K316"/>
      <c r="L316" s="262"/>
      <c r="M316" s="262"/>
      <c r="S316" s="262"/>
      <c r="T316" s="262"/>
      <c r="U316" s="262"/>
      <c r="V316" s="262"/>
    </row>
    <row r="317" spans="1:22">
      <c r="A317" s="858"/>
      <c r="B317" s="866">
        <f t="shared" si="5"/>
        <v>295</v>
      </c>
      <c r="C317" s="919"/>
      <c r="D317" s="860"/>
      <c r="E317"/>
      <c r="F317"/>
      <c r="G317"/>
      <c r="H317"/>
      <c r="I317"/>
      <c r="J317"/>
      <c r="K317"/>
      <c r="L317" s="262"/>
      <c r="M317" s="262"/>
      <c r="S317" s="262"/>
      <c r="T317" s="262"/>
      <c r="U317" s="262"/>
      <c r="V317" s="262"/>
    </row>
    <row r="318" spans="1:22">
      <c r="A318" s="858"/>
      <c r="B318" s="866">
        <f t="shared" si="5"/>
        <v>296</v>
      </c>
      <c r="C318" s="919"/>
      <c r="D318" s="860"/>
      <c r="E318"/>
      <c r="F318"/>
      <c r="G318"/>
      <c r="H318"/>
      <c r="I318"/>
      <c r="J318"/>
      <c r="K318"/>
      <c r="L318" s="262"/>
      <c r="M318" s="262"/>
      <c r="S318" s="262"/>
      <c r="T318" s="262"/>
      <c r="U318" s="262"/>
      <c r="V318" s="262"/>
    </row>
    <row r="319" spans="1:22">
      <c r="A319" s="858"/>
      <c r="B319" s="866">
        <f t="shared" si="5"/>
        <v>297</v>
      </c>
      <c r="C319" s="919"/>
      <c r="D319" s="860"/>
      <c r="E319"/>
      <c r="F319"/>
      <c r="G319"/>
      <c r="H319"/>
      <c r="I319"/>
      <c r="J319"/>
      <c r="K319"/>
      <c r="L319" s="262"/>
      <c r="M319" s="262"/>
      <c r="S319" s="262"/>
      <c r="T319" s="262"/>
      <c r="U319" s="262"/>
      <c r="V319" s="262"/>
    </row>
    <row r="320" spans="1:22">
      <c r="A320" s="858"/>
      <c r="B320" s="866">
        <f t="shared" si="5"/>
        <v>298</v>
      </c>
      <c r="C320" s="919"/>
      <c r="D320" s="860"/>
      <c r="E320"/>
      <c r="F320"/>
      <c r="G320"/>
      <c r="H320"/>
      <c r="I320"/>
      <c r="J320"/>
      <c r="K320"/>
      <c r="L320" s="262"/>
      <c r="M320" s="262"/>
      <c r="S320" s="262"/>
      <c r="T320" s="262"/>
      <c r="U320" s="262"/>
      <c r="V320" s="262"/>
    </row>
    <row r="321" spans="1:22">
      <c r="A321" s="858"/>
      <c r="B321" s="866">
        <f t="shared" si="5"/>
        <v>299</v>
      </c>
      <c r="C321" s="919"/>
      <c r="D321" s="860"/>
      <c r="E321"/>
      <c r="F321"/>
      <c r="G321"/>
      <c r="H321"/>
      <c r="I321"/>
      <c r="J321"/>
      <c r="K321"/>
      <c r="L321" s="262"/>
      <c r="M321" s="262"/>
      <c r="S321" s="262"/>
      <c r="T321" s="262"/>
      <c r="U321" s="262"/>
      <c r="V321" s="262"/>
    </row>
    <row r="322" spans="1:22">
      <c r="A322" s="858"/>
      <c r="B322" s="866">
        <f t="shared" si="5"/>
        <v>300</v>
      </c>
      <c r="C322" s="919"/>
      <c r="D322" s="860"/>
      <c r="E322"/>
      <c r="F322"/>
      <c r="G322"/>
      <c r="H322"/>
      <c r="I322"/>
      <c r="J322"/>
      <c r="K322"/>
      <c r="L322" s="262"/>
      <c r="M322" s="262"/>
      <c r="S322" s="262"/>
      <c r="T322" s="262"/>
      <c r="U322" s="262"/>
      <c r="V322" s="262"/>
    </row>
    <row r="323" spans="1:22">
      <c r="A323" s="858"/>
      <c r="B323" s="866">
        <f t="shared" si="5"/>
        <v>301</v>
      </c>
      <c r="C323" s="919"/>
      <c r="D323" s="860"/>
      <c r="E323"/>
      <c r="F323"/>
      <c r="G323"/>
      <c r="H323"/>
      <c r="I323"/>
      <c r="J323"/>
      <c r="K323"/>
      <c r="L323" s="262"/>
      <c r="M323" s="262"/>
      <c r="S323" s="262"/>
      <c r="T323" s="262"/>
      <c r="U323" s="262"/>
      <c r="V323" s="262"/>
    </row>
    <row r="324" spans="1:22">
      <c r="A324" s="858"/>
      <c r="B324" s="866">
        <f t="shared" si="5"/>
        <v>302</v>
      </c>
      <c r="C324" s="919"/>
      <c r="D324" s="860"/>
      <c r="E324"/>
      <c r="F324"/>
      <c r="G324"/>
      <c r="H324"/>
      <c r="I324"/>
      <c r="J324"/>
      <c r="K324"/>
      <c r="L324" s="262"/>
      <c r="M324" s="262"/>
      <c r="S324" s="262"/>
      <c r="T324" s="262"/>
      <c r="U324" s="262"/>
      <c r="V324" s="262"/>
    </row>
    <row r="325" spans="1:22">
      <c r="A325" s="858"/>
      <c r="B325" s="866">
        <f t="shared" si="5"/>
        <v>303</v>
      </c>
      <c r="C325" s="919"/>
      <c r="D325" s="860"/>
      <c r="E325"/>
      <c r="F325"/>
      <c r="G325"/>
      <c r="H325"/>
      <c r="I325"/>
      <c r="J325"/>
      <c r="K325"/>
      <c r="L325" s="262"/>
      <c r="M325" s="262"/>
      <c r="S325" s="262"/>
      <c r="T325" s="262"/>
      <c r="U325" s="262"/>
      <c r="V325" s="262"/>
    </row>
    <row r="326" spans="1:22">
      <c r="A326" s="858"/>
      <c r="B326" s="866">
        <f t="shared" si="5"/>
        <v>304</v>
      </c>
      <c r="C326" s="919"/>
      <c r="D326" s="860"/>
      <c r="E326"/>
      <c r="F326"/>
      <c r="G326"/>
      <c r="H326"/>
      <c r="I326"/>
      <c r="J326"/>
      <c r="K326"/>
      <c r="L326" s="262"/>
      <c r="M326" s="262"/>
      <c r="S326" s="262"/>
      <c r="T326" s="262"/>
      <c r="U326" s="262"/>
      <c r="V326" s="262"/>
    </row>
    <row r="327" spans="1:22">
      <c r="A327" s="858"/>
      <c r="B327" s="866">
        <f t="shared" si="5"/>
        <v>305</v>
      </c>
      <c r="C327" s="919"/>
      <c r="D327" s="860"/>
      <c r="E327"/>
      <c r="F327"/>
      <c r="G327"/>
      <c r="H327"/>
      <c r="I327"/>
      <c r="J327"/>
      <c r="K327"/>
      <c r="L327" s="262"/>
      <c r="M327" s="262"/>
      <c r="S327" s="262"/>
      <c r="T327" s="262"/>
      <c r="U327" s="262"/>
      <c r="V327" s="262"/>
    </row>
    <row r="328" spans="1:22">
      <c r="A328" s="858"/>
      <c r="B328" s="866">
        <f t="shared" si="5"/>
        <v>306</v>
      </c>
      <c r="C328" s="919"/>
      <c r="D328" s="860"/>
      <c r="E328"/>
      <c r="F328"/>
      <c r="G328"/>
      <c r="H328"/>
      <c r="I328"/>
      <c r="J328"/>
      <c r="K328"/>
      <c r="L328" s="262"/>
      <c r="M328" s="262"/>
      <c r="S328" s="262"/>
      <c r="T328" s="262"/>
      <c r="U328" s="262"/>
      <c r="V328" s="262"/>
    </row>
    <row r="329" spans="1:22">
      <c r="A329" s="858"/>
      <c r="B329" s="866">
        <f t="shared" si="5"/>
        <v>307</v>
      </c>
      <c r="C329" s="919"/>
      <c r="D329" s="860"/>
      <c r="E329"/>
      <c r="F329"/>
      <c r="G329"/>
      <c r="H329"/>
      <c r="I329"/>
      <c r="J329"/>
      <c r="K329"/>
      <c r="L329" s="262"/>
      <c r="M329" s="262"/>
      <c r="S329" s="262"/>
      <c r="T329" s="262"/>
      <c r="U329" s="262"/>
      <c r="V329" s="262"/>
    </row>
    <row r="330" spans="1:22">
      <c r="A330" s="858"/>
      <c r="B330" s="866">
        <f t="shared" si="5"/>
        <v>308</v>
      </c>
      <c r="C330" s="919"/>
      <c r="D330" s="860"/>
      <c r="E330"/>
      <c r="F330"/>
      <c r="G330"/>
      <c r="H330"/>
      <c r="I330"/>
      <c r="J330"/>
      <c r="K330"/>
      <c r="L330" s="262"/>
      <c r="M330" s="262"/>
      <c r="S330" s="262"/>
      <c r="T330" s="262"/>
      <c r="U330" s="262"/>
      <c r="V330" s="262"/>
    </row>
    <row r="331" spans="1:22">
      <c r="A331" s="858"/>
      <c r="B331" s="866">
        <f t="shared" si="5"/>
        <v>309</v>
      </c>
      <c r="C331" s="919"/>
      <c r="D331" s="860"/>
      <c r="E331"/>
      <c r="F331"/>
      <c r="G331"/>
      <c r="H331"/>
      <c r="I331"/>
      <c r="J331"/>
      <c r="K331"/>
      <c r="L331" s="262"/>
      <c r="M331" s="262"/>
      <c r="S331" s="262"/>
      <c r="T331" s="262"/>
      <c r="U331" s="262"/>
      <c r="V331" s="262"/>
    </row>
    <row r="332" spans="1:22">
      <c r="A332" s="858"/>
      <c r="B332" s="866">
        <f t="shared" si="5"/>
        <v>310</v>
      </c>
      <c r="C332" s="919"/>
      <c r="D332" s="860"/>
      <c r="E332"/>
      <c r="F332"/>
      <c r="G332"/>
      <c r="H332"/>
      <c r="I332"/>
      <c r="J332"/>
      <c r="K332"/>
      <c r="L332" s="262"/>
      <c r="M332" s="262"/>
      <c r="S332" s="262"/>
      <c r="T332" s="262"/>
      <c r="U332" s="262"/>
      <c r="V332" s="262"/>
    </row>
    <row r="333" spans="1:22">
      <c r="A333" s="858"/>
      <c r="B333" s="866">
        <f t="shared" si="5"/>
        <v>311</v>
      </c>
      <c r="C333" s="919"/>
      <c r="D333" s="860"/>
      <c r="E333"/>
      <c r="F333"/>
      <c r="G333"/>
      <c r="H333"/>
      <c r="I333"/>
      <c r="J333"/>
      <c r="K333"/>
      <c r="L333" s="262"/>
      <c r="M333" s="262"/>
      <c r="S333" s="262"/>
      <c r="T333" s="262"/>
      <c r="U333" s="262"/>
      <c r="V333" s="262"/>
    </row>
    <row r="334" spans="1:22">
      <c r="A334" s="858"/>
      <c r="B334" s="866">
        <f t="shared" si="5"/>
        <v>312</v>
      </c>
      <c r="C334" s="919"/>
      <c r="D334" s="860"/>
      <c r="E334"/>
      <c r="F334"/>
      <c r="G334"/>
      <c r="H334"/>
      <c r="I334"/>
      <c r="J334"/>
      <c r="K334"/>
      <c r="L334" s="262"/>
      <c r="M334" s="262"/>
      <c r="S334" s="262"/>
      <c r="T334" s="262"/>
      <c r="U334" s="262"/>
      <c r="V334" s="262"/>
    </row>
    <row r="335" spans="1:22">
      <c r="A335" s="858"/>
      <c r="B335" s="866">
        <f t="shared" si="5"/>
        <v>313</v>
      </c>
      <c r="C335" s="919"/>
      <c r="D335" s="860"/>
      <c r="E335"/>
      <c r="F335"/>
      <c r="G335"/>
      <c r="H335"/>
      <c r="I335"/>
      <c r="J335"/>
      <c r="K335"/>
      <c r="L335" s="262"/>
      <c r="M335" s="262"/>
      <c r="S335" s="262"/>
      <c r="T335" s="262"/>
      <c r="U335" s="262"/>
      <c r="V335" s="262"/>
    </row>
    <row r="336" spans="1:22">
      <c r="A336" s="858"/>
      <c r="B336" s="866">
        <f t="shared" si="5"/>
        <v>314</v>
      </c>
      <c r="C336" s="919"/>
      <c r="D336" s="860"/>
      <c r="E336"/>
      <c r="F336"/>
      <c r="G336"/>
      <c r="H336"/>
      <c r="I336"/>
      <c r="J336"/>
      <c r="K336"/>
      <c r="L336" s="262"/>
      <c r="M336" s="262"/>
      <c r="S336" s="262"/>
      <c r="T336" s="262"/>
      <c r="U336" s="262"/>
      <c r="V336" s="262"/>
    </row>
    <row r="337" spans="1:22">
      <c r="A337" s="858"/>
      <c r="B337" s="866">
        <f t="shared" si="5"/>
        <v>315</v>
      </c>
      <c r="C337" s="919"/>
      <c r="D337" s="860"/>
      <c r="E337"/>
      <c r="F337"/>
      <c r="G337"/>
      <c r="H337"/>
      <c r="I337"/>
      <c r="J337"/>
      <c r="K337"/>
      <c r="L337" s="262"/>
      <c r="M337" s="262"/>
      <c r="S337" s="262"/>
      <c r="T337" s="262"/>
      <c r="U337" s="262"/>
      <c r="V337" s="262"/>
    </row>
    <row r="338" spans="1:22">
      <c r="A338" s="858"/>
      <c r="B338" s="866">
        <f t="shared" si="5"/>
        <v>316</v>
      </c>
      <c r="C338" s="919"/>
      <c r="D338" s="860"/>
      <c r="E338"/>
      <c r="F338"/>
      <c r="G338"/>
      <c r="H338"/>
      <c r="I338"/>
      <c r="J338"/>
      <c r="K338"/>
      <c r="L338" s="262"/>
      <c r="M338" s="262"/>
      <c r="S338" s="262"/>
      <c r="T338" s="262"/>
      <c r="U338" s="262"/>
      <c r="V338" s="262"/>
    </row>
    <row r="339" spans="1:22">
      <c r="A339" s="858"/>
      <c r="B339" s="866">
        <f t="shared" si="5"/>
        <v>317</v>
      </c>
      <c r="C339" s="919"/>
      <c r="D339" s="860"/>
      <c r="E339"/>
      <c r="F339"/>
      <c r="G339"/>
      <c r="H339"/>
      <c r="I339"/>
      <c r="J339"/>
      <c r="K339"/>
      <c r="L339" s="262"/>
      <c r="M339" s="262"/>
      <c r="S339" s="262"/>
      <c r="T339" s="262"/>
      <c r="U339" s="262"/>
      <c r="V339" s="262"/>
    </row>
    <row r="340" spans="1:22">
      <c r="A340" s="858"/>
      <c r="B340" s="866">
        <f t="shared" si="5"/>
        <v>318</v>
      </c>
      <c r="C340" s="919"/>
      <c r="D340" s="860"/>
      <c r="E340"/>
      <c r="F340"/>
      <c r="G340"/>
      <c r="H340"/>
      <c r="I340"/>
      <c r="J340"/>
      <c r="K340"/>
      <c r="L340" s="262"/>
      <c r="M340" s="262"/>
      <c r="S340" s="262"/>
      <c r="T340" s="262"/>
      <c r="U340" s="262"/>
      <c r="V340" s="262"/>
    </row>
    <row r="341" spans="1:22">
      <c r="A341" s="858"/>
      <c r="B341" s="866">
        <f t="shared" si="5"/>
        <v>319</v>
      </c>
      <c r="C341" s="919"/>
      <c r="D341" s="860"/>
      <c r="E341"/>
      <c r="F341"/>
      <c r="G341"/>
      <c r="H341"/>
      <c r="I341"/>
      <c r="J341"/>
      <c r="K341"/>
      <c r="L341" s="262"/>
      <c r="M341" s="262"/>
      <c r="S341" s="262"/>
      <c r="T341" s="262"/>
      <c r="U341" s="262"/>
      <c r="V341" s="262"/>
    </row>
    <row r="342" spans="1:22">
      <c r="A342" s="858"/>
      <c r="B342" s="866">
        <f t="shared" si="5"/>
        <v>320</v>
      </c>
      <c r="C342" s="919"/>
      <c r="D342" s="860"/>
      <c r="E342"/>
      <c r="F342"/>
      <c r="G342"/>
      <c r="H342"/>
      <c r="I342"/>
      <c r="J342"/>
      <c r="K342"/>
      <c r="L342" s="262"/>
      <c r="M342" s="262"/>
      <c r="S342" s="262"/>
      <c r="T342" s="262"/>
      <c r="U342" s="262"/>
      <c r="V342" s="262"/>
    </row>
    <row r="343" spans="1:22">
      <c r="A343" s="858"/>
      <c r="B343" s="866">
        <f t="shared" si="5"/>
        <v>321</v>
      </c>
      <c r="C343" s="919"/>
      <c r="D343" s="860"/>
      <c r="E343"/>
      <c r="F343"/>
      <c r="G343"/>
      <c r="H343"/>
      <c r="I343"/>
      <c r="J343"/>
      <c r="K343"/>
      <c r="L343" s="262"/>
      <c r="M343" s="262"/>
      <c r="S343" s="262"/>
      <c r="T343" s="262"/>
      <c r="U343" s="262"/>
      <c r="V343" s="262"/>
    </row>
    <row r="344" spans="1:22">
      <c r="A344" s="858"/>
      <c r="B344" s="866">
        <f t="shared" ref="B344:B407" si="6">B343+1</f>
        <v>322</v>
      </c>
      <c r="C344" s="919"/>
      <c r="D344" s="860"/>
      <c r="E344"/>
      <c r="F344"/>
      <c r="G344"/>
      <c r="H344"/>
      <c r="I344"/>
      <c r="J344"/>
      <c r="K344"/>
      <c r="L344" s="262"/>
      <c r="M344" s="262"/>
      <c r="S344" s="262"/>
      <c r="T344" s="262"/>
      <c r="U344" s="262"/>
      <c r="V344" s="262"/>
    </row>
    <row r="345" spans="1:22">
      <c r="A345" s="858"/>
      <c r="B345" s="866">
        <f t="shared" si="6"/>
        <v>323</v>
      </c>
      <c r="C345" s="919"/>
      <c r="D345" s="860"/>
      <c r="E345"/>
      <c r="F345"/>
      <c r="G345"/>
      <c r="H345"/>
      <c r="I345"/>
      <c r="J345"/>
      <c r="K345"/>
      <c r="L345" s="262"/>
      <c r="M345" s="262"/>
      <c r="S345" s="262"/>
      <c r="T345" s="262"/>
      <c r="U345" s="262"/>
      <c r="V345" s="262"/>
    </row>
    <row r="346" spans="1:22">
      <c r="A346" s="858"/>
      <c r="B346" s="866">
        <f t="shared" si="6"/>
        <v>324</v>
      </c>
      <c r="C346" s="919"/>
      <c r="D346" s="860"/>
      <c r="E346"/>
      <c r="F346"/>
      <c r="G346"/>
      <c r="H346"/>
      <c r="I346"/>
      <c r="J346"/>
      <c r="K346"/>
      <c r="L346" s="262"/>
      <c r="M346" s="262"/>
      <c r="S346" s="262"/>
      <c r="T346" s="262"/>
      <c r="U346" s="262"/>
      <c r="V346" s="262"/>
    </row>
    <row r="347" spans="1:22">
      <c r="A347" s="858"/>
      <c r="B347" s="866">
        <f t="shared" si="6"/>
        <v>325</v>
      </c>
      <c r="C347" s="919"/>
      <c r="D347" s="860"/>
      <c r="E347"/>
      <c r="F347"/>
      <c r="G347"/>
      <c r="H347"/>
      <c r="I347"/>
      <c r="J347"/>
      <c r="K347"/>
      <c r="L347" s="262"/>
      <c r="M347" s="262"/>
      <c r="S347" s="262"/>
      <c r="T347" s="262"/>
      <c r="U347" s="262"/>
      <c r="V347" s="262"/>
    </row>
    <row r="348" spans="1:22">
      <c r="A348" s="858"/>
      <c r="B348" s="866">
        <f t="shared" si="6"/>
        <v>326</v>
      </c>
      <c r="C348" s="919"/>
      <c r="D348" s="860"/>
      <c r="E348"/>
      <c r="F348"/>
      <c r="G348"/>
      <c r="H348"/>
      <c r="I348"/>
      <c r="J348"/>
      <c r="K348"/>
      <c r="L348" s="262"/>
      <c r="M348" s="262"/>
      <c r="S348" s="262"/>
      <c r="T348" s="262"/>
      <c r="U348" s="262"/>
      <c r="V348" s="262"/>
    </row>
    <row r="349" spans="1:22">
      <c r="A349" s="858"/>
      <c r="B349" s="866">
        <f t="shared" si="6"/>
        <v>327</v>
      </c>
      <c r="C349" s="919"/>
      <c r="D349" s="860"/>
      <c r="E349"/>
      <c r="F349"/>
      <c r="G349"/>
      <c r="H349"/>
      <c r="I349"/>
      <c r="J349"/>
      <c r="K349"/>
      <c r="L349" s="262"/>
      <c r="M349" s="262"/>
      <c r="S349" s="262"/>
      <c r="T349" s="262"/>
      <c r="U349" s="262"/>
      <c r="V349" s="262"/>
    </row>
    <row r="350" spans="1:22">
      <c r="A350" s="858"/>
      <c r="B350" s="866">
        <f t="shared" si="6"/>
        <v>328</v>
      </c>
      <c r="C350" s="919"/>
      <c r="D350" s="860"/>
      <c r="E350"/>
      <c r="F350"/>
      <c r="G350"/>
      <c r="H350"/>
      <c r="I350"/>
      <c r="J350"/>
      <c r="K350"/>
      <c r="L350" s="262"/>
      <c r="M350" s="262"/>
      <c r="S350" s="262"/>
      <c r="T350" s="262"/>
      <c r="U350" s="262"/>
      <c r="V350" s="262"/>
    </row>
    <row r="351" spans="1:22">
      <c r="A351" s="858"/>
      <c r="B351" s="866">
        <f t="shared" si="6"/>
        <v>329</v>
      </c>
      <c r="C351" s="919"/>
      <c r="D351" s="860"/>
      <c r="E351"/>
      <c r="F351"/>
      <c r="G351"/>
      <c r="H351"/>
      <c r="I351"/>
      <c r="J351"/>
      <c r="K351"/>
      <c r="L351" s="262"/>
      <c r="M351" s="262"/>
      <c r="S351" s="262"/>
      <c r="T351" s="262"/>
      <c r="U351" s="262"/>
      <c r="V351" s="262"/>
    </row>
    <row r="352" spans="1:22">
      <c r="A352" s="858"/>
      <c r="B352" s="866">
        <f t="shared" si="6"/>
        <v>330</v>
      </c>
      <c r="C352" s="919"/>
      <c r="D352" s="860"/>
      <c r="E352"/>
      <c r="F352"/>
      <c r="G352"/>
      <c r="H352"/>
      <c r="I352"/>
      <c r="J352"/>
      <c r="K352"/>
      <c r="L352" s="262"/>
      <c r="M352" s="262"/>
      <c r="S352" s="262"/>
      <c r="T352" s="262"/>
      <c r="U352" s="262"/>
      <c r="V352" s="262"/>
    </row>
    <row r="353" spans="1:22">
      <c r="A353" s="858"/>
      <c r="B353" s="866">
        <f t="shared" si="6"/>
        <v>331</v>
      </c>
      <c r="C353" s="919"/>
      <c r="D353" s="860"/>
      <c r="E353"/>
      <c r="F353"/>
      <c r="G353"/>
      <c r="H353"/>
      <c r="I353"/>
      <c r="J353"/>
      <c r="K353"/>
      <c r="L353" s="262"/>
      <c r="M353" s="262"/>
      <c r="S353" s="262"/>
      <c r="T353" s="262"/>
      <c r="U353" s="262"/>
      <c r="V353" s="262"/>
    </row>
    <row r="354" spans="1:22">
      <c r="A354" s="858"/>
      <c r="B354" s="866">
        <f t="shared" si="6"/>
        <v>332</v>
      </c>
      <c r="C354" s="919"/>
      <c r="D354" s="860"/>
      <c r="E354"/>
      <c r="F354"/>
      <c r="G354"/>
      <c r="H354"/>
      <c r="I354"/>
      <c r="J354"/>
      <c r="K354"/>
      <c r="L354" s="262"/>
      <c r="M354" s="262"/>
      <c r="S354" s="262"/>
      <c r="T354" s="262"/>
      <c r="U354" s="262"/>
      <c r="V354" s="262"/>
    </row>
    <row r="355" spans="1:22">
      <c r="A355" s="858"/>
      <c r="B355" s="866">
        <f t="shared" si="6"/>
        <v>333</v>
      </c>
      <c r="C355" s="919"/>
      <c r="D355" s="860"/>
      <c r="E355"/>
      <c r="F355"/>
      <c r="G355"/>
      <c r="H355"/>
      <c r="I355"/>
      <c r="J355"/>
      <c r="K355"/>
      <c r="L355" s="262"/>
      <c r="M355" s="262"/>
      <c r="S355" s="262"/>
      <c r="T355" s="262"/>
      <c r="U355" s="262"/>
      <c r="V355" s="262"/>
    </row>
    <row r="356" spans="1:22">
      <c r="A356" s="858"/>
      <c r="B356" s="866">
        <f t="shared" si="6"/>
        <v>334</v>
      </c>
      <c r="C356" s="919"/>
      <c r="D356" s="860"/>
      <c r="E356"/>
      <c r="F356"/>
      <c r="G356"/>
      <c r="H356"/>
      <c r="I356"/>
      <c r="J356"/>
      <c r="K356"/>
      <c r="L356" s="262"/>
      <c r="M356" s="262"/>
      <c r="S356" s="262"/>
      <c r="T356" s="262"/>
      <c r="U356" s="262"/>
      <c r="V356" s="262"/>
    </row>
    <row r="357" spans="1:22">
      <c r="A357" s="858"/>
      <c r="B357" s="866">
        <f t="shared" si="6"/>
        <v>335</v>
      </c>
      <c r="C357" s="919"/>
      <c r="D357" s="860"/>
      <c r="E357"/>
      <c r="F357"/>
      <c r="G357"/>
      <c r="H357"/>
      <c r="I357"/>
      <c r="J357"/>
      <c r="K357"/>
      <c r="L357" s="262"/>
      <c r="M357" s="262"/>
      <c r="S357" s="262"/>
      <c r="T357" s="262"/>
      <c r="U357" s="262"/>
      <c r="V357" s="262"/>
    </row>
    <row r="358" spans="1:22">
      <c r="A358" s="858"/>
      <c r="B358" s="866">
        <f t="shared" si="6"/>
        <v>336</v>
      </c>
      <c r="C358" s="919"/>
      <c r="D358" s="860"/>
      <c r="E358"/>
      <c r="F358"/>
      <c r="G358"/>
      <c r="H358"/>
      <c r="I358"/>
      <c r="J358"/>
      <c r="K358"/>
      <c r="L358" s="262"/>
      <c r="M358" s="262"/>
      <c r="S358" s="262"/>
      <c r="T358" s="262"/>
      <c r="U358" s="262"/>
      <c r="V358" s="262"/>
    </row>
    <row r="359" spans="1:22">
      <c r="A359" s="858"/>
      <c r="B359" s="866">
        <f t="shared" si="6"/>
        <v>337</v>
      </c>
      <c r="C359" s="919"/>
      <c r="D359" s="860"/>
      <c r="E359"/>
      <c r="F359"/>
      <c r="G359"/>
      <c r="H359"/>
      <c r="I359"/>
      <c r="J359"/>
      <c r="K359"/>
      <c r="L359" s="262"/>
      <c r="M359" s="262"/>
      <c r="S359" s="262"/>
      <c r="T359" s="262"/>
      <c r="U359" s="262"/>
      <c r="V359" s="262"/>
    </row>
    <row r="360" spans="1:22">
      <c r="A360" s="858"/>
      <c r="B360" s="866">
        <f t="shared" si="6"/>
        <v>338</v>
      </c>
      <c r="C360" s="919"/>
      <c r="D360" s="860"/>
      <c r="E360"/>
      <c r="F360"/>
      <c r="G360"/>
      <c r="H360"/>
      <c r="I360"/>
      <c r="J360"/>
      <c r="K360"/>
      <c r="L360" s="262"/>
      <c r="M360" s="262"/>
      <c r="S360" s="262"/>
      <c r="T360" s="262"/>
      <c r="U360" s="262"/>
      <c r="V360" s="262"/>
    </row>
    <row r="361" spans="1:22">
      <c r="A361" s="858"/>
      <c r="B361" s="866">
        <f t="shared" si="6"/>
        <v>339</v>
      </c>
      <c r="C361" s="919"/>
      <c r="D361" s="860"/>
      <c r="E361"/>
      <c r="F361"/>
      <c r="G361"/>
      <c r="H361"/>
      <c r="I361"/>
      <c r="J361"/>
      <c r="K361"/>
      <c r="L361" s="262"/>
      <c r="M361" s="262"/>
      <c r="S361" s="262"/>
      <c r="T361" s="262"/>
      <c r="U361" s="262"/>
      <c r="V361" s="262"/>
    </row>
    <row r="362" spans="1:22">
      <c r="A362" s="858"/>
      <c r="B362" s="866">
        <f t="shared" si="6"/>
        <v>340</v>
      </c>
      <c r="C362" s="919"/>
      <c r="D362" s="860"/>
      <c r="E362"/>
      <c r="F362"/>
      <c r="G362"/>
      <c r="H362"/>
      <c r="I362"/>
      <c r="J362"/>
      <c r="K362"/>
      <c r="L362" s="262"/>
      <c r="M362" s="262"/>
      <c r="S362" s="262"/>
      <c r="T362" s="262"/>
      <c r="U362" s="262"/>
      <c r="V362" s="262"/>
    </row>
    <row r="363" spans="1:22">
      <c r="A363" s="858"/>
      <c r="B363" s="866">
        <f t="shared" si="6"/>
        <v>341</v>
      </c>
      <c r="C363" s="919"/>
      <c r="D363" s="860"/>
      <c r="E363"/>
      <c r="F363"/>
      <c r="G363"/>
      <c r="H363"/>
      <c r="I363"/>
      <c r="J363"/>
      <c r="K363"/>
      <c r="L363" s="262"/>
      <c r="M363" s="262"/>
      <c r="S363" s="262"/>
      <c r="T363" s="262"/>
      <c r="U363" s="262"/>
      <c r="V363" s="262"/>
    </row>
    <row r="364" spans="1:22">
      <c r="A364" s="858"/>
      <c r="B364" s="866">
        <f t="shared" si="6"/>
        <v>342</v>
      </c>
      <c r="C364" s="919"/>
      <c r="D364" s="860"/>
      <c r="E364"/>
      <c r="F364"/>
      <c r="G364"/>
      <c r="H364"/>
      <c r="I364"/>
      <c r="J364"/>
      <c r="K364"/>
      <c r="L364" s="262"/>
      <c r="M364" s="262"/>
      <c r="S364" s="262"/>
      <c r="T364" s="262"/>
      <c r="U364" s="262"/>
      <c r="V364" s="262"/>
    </row>
    <row r="365" spans="1:22">
      <c r="A365" s="858"/>
      <c r="B365" s="866">
        <f t="shared" si="6"/>
        <v>343</v>
      </c>
      <c r="C365" s="919"/>
      <c r="D365" s="860"/>
      <c r="E365"/>
      <c r="F365"/>
      <c r="G365"/>
      <c r="H365"/>
      <c r="I365"/>
      <c r="J365"/>
      <c r="K365"/>
      <c r="L365" s="262"/>
      <c r="M365" s="262"/>
      <c r="S365" s="262"/>
      <c r="T365" s="262"/>
      <c r="U365" s="262"/>
      <c r="V365" s="262"/>
    </row>
    <row r="366" spans="1:22">
      <c r="A366" s="858"/>
      <c r="B366" s="866">
        <f t="shared" si="6"/>
        <v>344</v>
      </c>
      <c r="C366" s="919"/>
      <c r="D366" s="860"/>
      <c r="E366"/>
      <c r="F366"/>
      <c r="G366"/>
      <c r="H366"/>
      <c r="I366"/>
      <c r="J366"/>
      <c r="K366"/>
      <c r="L366" s="262"/>
      <c r="M366" s="262"/>
      <c r="S366" s="262"/>
      <c r="T366" s="262"/>
      <c r="U366" s="262"/>
      <c r="V366" s="262"/>
    </row>
    <row r="367" spans="1:22">
      <c r="A367" s="858"/>
      <c r="B367" s="866">
        <f t="shared" si="6"/>
        <v>345</v>
      </c>
      <c r="C367" s="919"/>
      <c r="D367" s="860"/>
      <c r="E367"/>
      <c r="F367"/>
      <c r="G367"/>
      <c r="H367"/>
      <c r="I367"/>
      <c r="J367"/>
      <c r="K367"/>
      <c r="L367" s="262"/>
      <c r="M367" s="262"/>
      <c r="S367" s="262"/>
      <c r="T367" s="262"/>
      <c r="U367" s="262"/>
      <c r="V367" s="262"/>
    </row>
    <row r="368" spans="1:22">
      <c r="A368" s="858"/>
      <c r="B368" s="866">
        <f t="shared" si="6"/>
        <v>346</v>
      </c>
      <c r="C368" s="919"/>
      <c r="D368" s="860"/>
      <c r="E368"/>
      <c r="F368"/>
      <c r="G368"/>
      <c r="H368"/>
      <c r="I368"/>
      <c r="J368"/>
      <c r="K368"/>
      <c r="L368" s="262"/>
      <c r="M368" s="262"/>
      <c r="S368" s="262"/>
      <c r="T368" s="262"/>
      <c r="U368" s="262"/>
      <c r="V368" s="262"/>
    </row>
    <row r="369" spans="1:22">
      <c r="A369" s="858"/>
      <c r="B369" s="866">
        <f t="shared" si="6"/>
        <v>347</v>
      </c>
      <c r="C369" s="919"/>
      <c r="D369" s="860"/>
      <c r="E369"/>
      <c r="F369"/>
      <c r="G369"/>
      <c r="H369"/>
      <c r="I369"/>
      <c r="J369"/>
      <c r="K369"/>
      <c r="L369" s="262"/>
      <c r="M369" s="262"/>
      <c r="S369" s="262"/>
      <c r="T369" s="262"/>
      <c r="U369" s="262"/>
      <c r="V369" s="262"/>
    </row>
    <row r="370" spans="1:22">
      <c r="A370" s="858"/>
      <c r="B370" s="866">
        <f t="shared" si="6"/>
        <v>348</v>
      </c>
      <c r="C370" s="919"/>
      <c r="D370" s="860"/>
      <c r="E370"/>
      <c r="F370"/>
      <c r="G370"/>
      <c r="H370"/>
      <c r="I370"/>
      <c r="J370"/>
      <c r="K370"/>
      <c r="L370" s="262"/>
      <c r="M370" s="262"/>
      <c r="S370" s="262"/>
      <c r="T370" s="262"/>
      <c r="U370" s="262"/>
      <c r="V370" s="262"/>
    </row>
    <row r="371" spans="1:22">
      <c r="A371" s="858"/>
      <c r="B371" s="866">
        <f t="shared" si="6"/>
        <v>349</v>
      </c>
      <c r="C371" s="919"/>
      <c r="D371" s="860"/>
      <c r="E371"/>
      <c r="F371"/>
      <c r="G371"/>
      <c r="H371"/>
      <c r="I371"/>
      <c r="J371"/>
      <c r="K371"/>
      <c r="L371" s="262"/>
      <c r="M371" s="262"/>
      <c r="S371" s="262"/>
      <c r="T371" s="262"/>
      <c r="U371" s="262"/>
      <c r="V371" s="262"/>
    </row>
    <row r="372" spans="1:22">
      <c r="A372" s="858"/>
      <c r="B372" s="866">
        <f t="shared" si="6"/>
        <v>350</v>
      </c>
      <c r="C372" s="919"/>
      <c r="D372" s="860"/>
      <c r="E372"/>
      <c r="F372"/>
      <c r="G372"/>
      <c r="H372"/>
      <c r="I372"/>
      <c r="J372"/>
      <c r="K372"/>
      <c r="L372" s="262"/>
      <c r="M372" s="262"/>
      <c r="S372" s="262"/>
      <c r="T372" s="262"/>
      <c r="U372" s="262"/>
      <c r="V372" s="262"/>
    </row>
    <row r="373" spans="1:22">
      <c r="A373" s="858"/>
      <c r="B373" s="866">
        <f t="shared" si="6"/>
        <v>351</v>
      </c>
      <c r="C373" s="919"/>
      <c r="D373" s="860"/>
      <c r="E373"/>
      <c r="F373"/>
      <c r="G373"/>
      <c r="H373"/>
      <c r="I373"/>
      <c r="J373"/>
      <c r="K373"/>
      <c r="L373" s="262"/>
      <c r="M373" s="262"/>
      <c r="S373" s="262"/>
      <c r="T373" s="262"/>
      <c r="U373" s="262"/>
      <c r="V373" s="262"/>
    </row>
    <row r="374" spans="1:22">
      <c r="A374" s="858"/>
      <c r="B374" s="866">
        <f t="shared" si="6"/>
        <v>352</v>
      </c>
      <c r="C374" s="919"/>
      <c r="D374" s="860"/>
      <c r="E374"/>
      <c r="F374"/>
      <c r="G374"/>
      <c r="H374"/>
      <c r="I374"/>
      <c r="J374"/>
      <c r="K374"/>
      <c r="L374" s="262"/>
      <c r="M374" s="262"/>
      <c r="S374" s="262"/>
      <c r="T374" s="262"/>
      <c r="U374" s="262"/>
      <c r="V374" s="262"/>
    </row>
    <row r="375" spans="1:22">
      <c r="A375" s="858"/>
      <c r="B375" s="866">
        <f t="shared" si="6"/>
        <v>353</v>
      </c>
      <c r="C375" s="919"/>
      <c r="D375" s="860"/>
      <c r="E375"/>
      <c r="F375"/>
      <c r="G375"/>
      <c r="H375"/>
      <c r="I375"/>
      <c r="J375"/>
      <c r="K375"/>
      <c r="L375" s="262"/>
      <c r="M375" s="262"/>
      <c r="S375" s="262"/>
      <c r="T375" s="262"/>
      <c r="U375" s="262"/>
      <c r="V375" s="262"/>
    </row>
    <row r="376" spans="1:22">
      <c r="A376" s="858"/>
      <c r="B376" s="866">
        <f t="shared" si="6"/>
        <v>354</v>
      </c>
      <c r="C376" s="919"/>
      <c r="D376" s="860"/>
      <c r="E376"/>
      <c r="F376"/>
      <c r="G376"/>
      <c r="H376"/>
      <c r="I376"/>
      <c r="J376"/>
      <c r="K376"/>
      <c r="L376" s="262"/>
      <c r="M376" s="262"/>
      <c r="S376" s="262"/>
      <c r="T376" s="262"/>
      <c r="U376" s="262"/>
      <c r="V376" s="262"/>
    </row>
    <row r="377" spans="1:22">
      <c r="A377" s="858"/>
      <c r="B377" s="866">
        <f t="shared" si="6"/>
        <v>355</v>
      </c>
      <c r="C377" s="919"/>
      <c r="D377" s="860"/>
      <c r="E377"/>
      <c r="F377"/>
      <c r="G377"/>
      <c r="H377"/>
      <c r="I377"/>
      <c r="J377"/>
      <c r="K377"/>
      <c r="L377" s="262"/>
      <c r="M377" s="262"/>
      <c r="S377" s="262"/>
      <c r="T377" s="262"/>
      <c r="U377" s="262"/>
      <c r="V377" s="262"/>
    </row>
    <row r="378" spans="1:22">
      <c r="A378" s="858"/>
      <c r="B378" s="866">
        <f t="shared" si="6"/>
        <v>356</v>
      </c>
      <c r="C378" s="919"/>
      <c r="D378" s="860"/>
      <c r="E378"/>
      <c r="F378"/>
      <c r="G378"/>
      <c r="H378"/>
      <c r="I378"/>
      <c r="J378"/>
      <c r="K378"/>
      <c r="L378" s="262"/>
      <c r="M378" s="262"/>
      <c r="S378" s="262"/>
      <c r="T378" s="262"/>
      <c r="U378" s="262"/>
      <c r="V378" s="262"/>
    </row>
    <row r="379" spans="1:22">
      <c r="A379" s="858"/>
      <c r="B379" s="866">
        <f t="shared" si="6"/>
        <v>357</v>
      </c>
      <c r="C379" s="919"/>
      <c r="D379" s="860"/>
      <c r="E379"/>
      <c r="F379"/>
      <c r="G379"/>
      <c r="H379"/>
      <c r="I379"/>
      <c r="J379"/>
      <c r="K379"/>
      <c r="L379" s="262"/>
      <c r="M379" s="262"/>
      <c r="S379" s="262"/>
      <c r="T379" s="262"/>
      <c r="U379" s="262"/>
      <c r="V379" s="262"/>
    </row>
    <row r="380" spans="1:22">
      <c r="A380" s="858"/>
      <c r="B380" s="866">
        <f t="shared" si="6"/>
        <v>358</v>
      </c>
      <c r="C380" s="919"/>
      <c r="D380" s="860"/>
      <c r="E380"/>
      <c r="F380"/>
      <c r="G380"/>
      <c r="H380"/>
      <c r="I380"/>
      <c r="J380"/>
      <c r="K380"/>
      <c r="L380" s="262"/>
      <c r="M380" s="262"/>
      <c r="S380" s="262"/>
      <c r="T380" s="262"/>
      <c r="U380" s="262"/>
      <c r="V380" s="262"/>
    </row>
    <row r="381" spans="1:22">
      <c r="A381" s="858"/>
      <c r="B381" s="866">
        <f t="shared" si="6"/>
        <v>359</v>
      </c>
      <c r="C381" s="919"/>
      <c r="D381" s="860"/>
      <c r="E381"/>
      <c r="F381"/>
      <c r="G381"/>
      <c r="H381"/>
      <c r="I381"/>
      <c r="J381"/>
      <c r="K381"/>
      <c r="L381" s="262"/>
      <c r="M381" s="262"/>
      <c r="S381" s="262"/>
      <c r="T381" s="262"/>
      <c r="U381" s="262"/>
      <c r="V381" s="262"/>
    </row>
    <row r="382" spans="1:22">
      <c r="A382" s="858"/>
      <c r="B382" s="866">
        <f t="shared" si="6"/>
        <v>360</v>
      </c>
      <c r="C382" s="919"/>
      <c r="D382" s="860"/>
      <c r="E382"/>
      <c r="F382"/>
      <c r="G382"/>
      <c r="H382"/>
      <c r="I382"/>
      <c r="J382"/>
      <c r="K382"/>
      <c r="L382" s="262"/>
      <c r="M382" s="262"/>
      <c r="S382" s="262"/>
      <c r="T382" s="262"/>
      <c r="U382" s="262"/>
      <c r="V382" s="262"/>
    </row>
    <row r="383" spans="1:22">
      <c r="A383" s="858"/>
      <c r="B383" s="866">
        <f t="shared" si="6"/>
        <v>361</v>
      </c>
      <c r="C383" s="919"/>
      <c r="D383" s="860"/>
      <c r="E383"/>
      <c r="F383"/>
      <c r="G383"/>
      <c r="H383"/>
      <c r="I383"/>
      <c r="J383"/>
      <c r="K383"/>
      <c r="L383" s="262"/>
      <c r="M383" s="262"/>
      <c r="S383" s="262"/>
      <c r="T383" s="262"/>
      <c r="U383" s="262"/>
      <c r="V383" s="262"/>
    </row>
    <row r="384" spans="1:22">
      <c r="A384" s="858"/>
      <c r="B384" s="866">
        <f t="shared" si="6"/>
        <v>362</v>
      </c>
      <c r="C384" s="919"/>
      <c r="D384" s="860"/>
      <c r="E384"/>
      <c r="F384"/>
      <c r="G384"/>
      <c r="H384"/>
      <c r="I384"/>
      <c r="J384"/>
      <c r="K384"/>
      <c r="L384" s="262"/>
      <c r="M384" s="262"/>
      <c r="S384" s="262"/>
      <c r="T384" s="262"/>
      <c r="U384" s="262"/>
      <c r="V384" s="262"/>
    </row>
    <row r="385" spans="1:22">
      <c r="A385" s="858"/>
      <c r="B385" s="866">
        <f t="shared" si="6"/>
        <v>363</v>
      </c>
      <c r="C385" s="919"/>
      <c r="D385" s="860"/>
      <c r="E385"/>
      <c r="F385"/>
      <c r="G385"/>
      <c r="H385"/>
      <c r="I385"/>
      <c r="J385"/>
      <c r="K385"/>
      <c r="L385" s="262"/>
      <c r="M385" s="262"/>
      <c r="S385" s="262"/>
      <c r="T385" s="262"/>
      <c r="U385" s="262"/>
      <c r="V385" s="262"/>
    </row>
    <row r="386" spans="1:22">
      <c r="A386" s="858"/>
      <c r="B386" s="866">
        <f t="shared" si="6"/>
        <v>364</v>
      </c>
      <c r="C386" s="919"/>
      <c r="D386" s="860"/>
      <c r="E386"/>
      <c r="F386"/>
      <c r="G386"/>
      <c r="H386"/>
      <c r="I386"/>
      <c r="J386"/>
      <c r="K386"/>
      <c r="L386" s="262"/>
      <c r="M386" s="262"/>
      <c r="S386" s="262"/>
      <c r="T386" s="262"/>
      <c r="U386" s="262"/>
      <c r="V386" s="262"/>
    </row>
    <row r="387" spans="1:22">
      <c r="A387" s="858"/>
      <c r="B387" s="866">
        <f t="shared" si="6"/>
        <v>365</v>
      </c>
      <c r="C387" s="919"/>
      <c r="D387" s="860"/>
      <c r="E387"/>
      <c r="F387"/>
      <c r="G387"/>
      <c r="H387"/>
      <c r="I387"/>
      <c r="J387"/>
      <c r="K387"/>
      <c r="L387" s="262"/>
      <c r="M387" s="262"/>
      <c r="S387" s="262"/>
      <c r="T387" s="262"/>
      <c r="U387" s="262"/>
      <c r="V387" s="262"/>
    </row>
    <row r="388" spans="1:22">
      <c r="A388" s="858"/>
      <c r="B388" s="866">
        <f t="shared" si="6"/>
        <v>366</v>
      </c>
      <c r="C388" s="919"/>
      <c r="D388" s="860"/>
      <c r="E388"/>
      <c r="F388"/>
      <c r="G388"/>
      <c r="H388"/>
      <c r="I388"/>
      <c r="J388"/>
      <c r="K388"/>
      <c r="L388" s="262"/>
      <c r="M388" s="262"/>
      <c r="S388" s="262"/>
      <c r="T388" s="262"/>
      <c r="U388" s="262"/>
      <c r="V388" s="262"/>
    </row>
    <row r="389" spans="1:22">
      <c r="A389" s="858"/>
      <c r="B389" s="866">
        <f t="shared" si="6"/>
        <v>367</v>
      </c>
      <c r="C389" s="919"/>
      <c r="D389" s="860"/>
      <c r="E389"/>
      <c r="F389"/>
      <c r="G389"/>
      <c r="H389"/>
      <c r="I389"/>
      <c r="J389"/>
      <c r="K389"/>
      <c r="L389" s="262"/>
      <c r="M389" s="262"/>
      <c r="S389" s="262"/>
      <c r="T389" s="262"/>
      <c r="U389" s="262"/>
      <c r="V389" s="262"/>
    </row>
    <row r="390" spans="1:22">
      <c r="A390" s="858"/>
      <c r="B390" s="866">
        <f t="shared" si="6"/>
        <v>368</v>
      </c>
      <c r="C390" s="919"/>
      <c r="D390" s="860"/>
      <c r="E390"/>
      <c r="F390"/>
      <c r="G390"/>
      <c r="H390"/>
      <c r="I390"/>
      <c r="J390"/>
      <c r="K390"/>
      <c r="L390" s="262"/>
      <c r="M390" s="262"/>
      <c r="S390" s="262"/>
      <c r="T390" s="262"/>
      <c r="U390" s="262"/>
      <c r="V390" s="262"/>
    </row>
    <row r="391" spans="1:22">
      <c r="A391" s="858"/>
      <c r="B391" s="866">
        <f t="shared" si="6"/>
        <v>369</v>
      </c>
      <c r="C391" s="919"/>
      <c r="D391" s="860"/>
      <c r="E391"/>
      <c r="F391"/>
      <c r="G391"/>
      <c r="H391"/>
      <c r="I391"/>
      <c r="J391"/>
      <c r="K391"/>
      <c r="L391" s="262"/>
      <c r="M391" s="262"/>
      <c r="S391" s="262"/>
      <c r="T391" s="262"/>
      <c r="U391" s="262"/>
      <c r="V391" s="262"/>
    </row>
    <row r="392" spans="1:22">
      <c r="A392" s="858"/>
      <c r="B392" s="866">
        <f t="shared" si="6"/>
        <v>370</v>
      </c>
      <c r="C392" s="919"/>
      <c r="D392" s="860"/>
      <c r="E392"/>
      <c r="F392"/>
      <c r="G392"/>
      <c r="H392"/>
      <c r="I392"/>
      <c r="J392"/>
      <c r="K392"/>
      <c r="L392" s="262"/>
      <c r="M392" s="262"/>
      <c r="S392" s="262"/>
      <c r="T392" s="262"/>
      <c r="U392" s="262"/>
      <c r="V392" s="262"/>
    </row>
    <row r="393" spans="1:22">
      <c r="A393" s="858"/>
      <c r="B393" s="866">
        <f t="shared" si="6"/>
        <v>371</v>
      </c>
      <c r="C393" s="919"/>
      <c r="D393" s="860"/>
      <c r="E393"/>
      <c r="F393"/>
      <c r="G393"/>
      <c r="H393"/>
      <c r="I393"/>
      <c r="J393"/>
      <c r="K393"/>
      <c r="L393" s="262"/>
      <c r="M393" s="262"/>
      <c r="S393" s="262"/>
      <c r="T393" s="262"/>
      <c r="U393" s="262"/>
      <c r="V393" s="262"/>
    </row>
    <row r="394" spans="1:22">
      <c r="A394" s="858"/>
      <c r="B394" s="866">
        <f t="shared" si="6"/>
        <v>372</v>
      </c>
      <c r="C394" s="919"/>
      <c r="D394" s="860"/>
      <c r="E394"/>
      <c r="F394"/>
      <c r="G394"/>
      <c r="H394"/>
      <c r="I394"/>
      <c r="J394"/>
      <c r="K394"/>
      <c r="L394" s="262"/>
      <c r="M394" s="262"/>
      <c r="S394" s="262"/>
      <c r="T394" s="262"/>
      <c r="U394" s="262"/>
      <c r="V394" s="262"/>
    </row>
    <row r="395" spans="1:22">
      <c r="A395" s="858"/>
      <c r="B395" s="866">
        <f t="shared" si="6"/>
        <v>373</v>
      </c>
      <c r="C395" s="919"/>
      <c r="D395" s="860"/>
      <c r="E395"/>
      <c r="F395"/>
      <c r="G395"/>
      <c r="H395"/>
      <c r="I395"/>
      <c r="J395"/>
      <c r="K395"/>
      <c r="L395" s="262"/>
      <c r="M395" s="262"/>
      <c r="S395" s="262"/>
      <c r="T395" s="262"/>
      <c r="U395" s="262"/>
      <c r="V395" s="262"/>
    </row>
    <row r="396" spans="1:22">
      <c r="A396" s="858"/>
      <c r="B396" s="866">
        <f t="shared" si="6"/>
        <v>374</v>
      </c>
      <c r="C396" s="919"/>
      <c r="D396" s="860"/>
      <c r="E396"/>
      <c r="F396"/>
      <c r="G396"/>
      <c r="H396"/>
      <c r="I396"/>
      <c r="J396"/>
      <c r="K396"/>
      <c r="L396" s="262"/>
      <c r="M396" s="262"/>
      <c r="S396" s="262"/>
      <c r="T396" s="262"/>
      <c r="U396" s="262"/>
      <c r="V396" s="262"/>
    </row>
    <row r="397" spans="1:22">
      <c r="A397" s="858"/>
      <c r="B397" s="866">
        <f t="shared" si="6"/>
        <v>375</v>
      </c>
      <c r="C397" s="919"/>
      <c r="D397" s="860"/>
      <c r="E397"/>
      <c r="F397"/>
      <c r="G397"/>
      <c r="H397"/>
      <c r="I397"/>
      <c r="J397"/>
      <c r="K397"/>
      <c r="L397" s="262"/>
      <c r="M397" s="262"/>
      <c r="S397" s="262"/>
      <c r="T397" s="262"/>
      <c r="U397" s="262"/>
      <c r="V397" s="262"/>
    </row>
    <row r="398" spans="1:22">
      <c r="A398" s="858"/>
      <c r="B398" s="866">
        <f t="shared" si="6"/>
        <v>376</v>
      </c>
      <c r="C398" s="919"/>
      <c r="D398" s="860"/>
      <c r="E398"/>
      <c r="F398"/>
      <c r="G398"/>
      <c r="H398"/>
      <c r="I398"/>
      <c r="J398"/>
      <c r="K398"/>
      <c r="L398" s="262"/>
      <c r="M398" s="262"/>
      <c r="S398" s="262"/>
      <c r="T398" s="262"/>
      <c r="U398" s="262"/>
      <c r="V398" s="262"/>
    </row>
    <row r="399" spans="1:22">
      <c r="A399" s="858"/>
      <c r="B399" s="866">
        <f t="shared" si="6"/>
        <v>377</v>
      </c>
      <c r="C399" s="919"/>
      <c r="D399" s="860"/>
      <c r="E399"/>
      <c r="F399"/>
      <c r="G399"/>
      <c r="H399"/>
      <c r="I399"/>
      <c r="J399"/>
      <c r="K399"/>
      <c r="L399" s="262"/>
      <c r="M399" s="262"/>
      <c r="S399" s="262"/>
      <c r="T399" s="262"/>
      <c r="U399" s="262"/>
      <c r="V399" s="262"/>
    </row>
    <row r="400" spans="1:22">
      <c r="A400" s="858"/>
      <c r="B400" s="866">
        <f t="shared" si="6"/>
        <v>378</v>
      </c>
      <c r="C400" s="919"/>
      <c r="D400" s="860"/>
      <c r="E400"/>
      <c r="F400"/>
      <c r="G400"/>
      <c r="H400"/>
      <c r="I400"/>
      <c r="J400"/>
      <c r="K400"/>
      <c r="L400" s="262"/>
      <c r="M400" s="262"/>
      <c r="S400" s="262"/>
      <c r="T400" s="262"/>
      <c r="U400" s="262"/>
      <c r="V400" s="262"/>
    </row>
    <row r="401" spans="1:22">
      <c r="A401" s="858"/>
      <c r="B401" s="866">
        <f t="shared" si="6"/>
        <v>379</v>
      </c>
      <c r="C401" s="919"/>
      <c r="D401" s="860"/>
      <c r="E401"/>
      <c r="F401"/>
      <c r="G401"/>
      <c r="H401"/>
      <c r="I401"/>
      <c r="J401"/>
      <c r="K401"/>
      <c r="L401" s="262"/>
      <c r="M401" s="262"/>
      <c r="S401" s="262"/>
      <c r="T401" s="262"/>
      <c r="U401" s="262"/>
      <c r="V401" s="262"/>
    </row>
    <row r="402" spans="1:22">
      <c r="A402" s="858"/>
      <c r="B402" s="866">
        <f t="shared" si="6"/>
        <v>380</v>
      </c>
      <c r="C402" s="919"/>
      <c r="D402" s="860"/>
      <c r="E402"/>
      <c r="F402"/>
      <c r="G402"/>
      <c r="H402"/>
      <c r="I402"/>
      <c r="J402"/>
      <c r="K402"/>
      <c r="L402" s="262"/>
      <c r="M402" s="262"/>
      <c r="S402" s="262"/>
      <c r="T402" s="262"/>
      <c r="U402" s="262"/>
      <c r="V402" s="262"/>
    </row>
    <row r="403" spans="1:22">
      <c r="A403" s="858"/>
      <c r="B403" s="866">
        <f t="shared" si="6"/>
        <v>381</v>
      </c>
      <c r="C403" s="919"/>
      <c r="D403" s="860"/>
      <c r="E403"/>
      <c r="F403"/>
      <c r="G403"/>
      <c r="H403"/>
      <c r="I403"/>
      <c r="J403"/>
      <c r="K403"/>
      <c r="L403" s="262"/>
      <c r="M403" s="262"/>
      <c r="S403" s="262"/>
      <c r="T403" s="262"/>
      <c r="U403" s="262"/>
      <c r="V403" s="262"/>
    </row>
    <row r="404" spans="1:22">
      <c r="A404" s="858"/>
      <c r="B404" s="866">
        <f t="shared" si="6"/>
        <v>382</v>
      </c>
      <c r="C404" s="919"/>
      <c r="D404" s="860"/>
      <c r="E404"/>
      <c r="F404"/>
      <c r="G404"/>
      <c r="H404"/>
      <c r="I404"/>
      <c r="J404"/>
      <c r="K404"/>
      <c r="L404" s="262"/>
      <c r="M404" s="262"/>
      <c r="S404" s="262"/>
      <c r="T404" s="262"/>
      <c r="U404" s="262"/>
      <c r="V404" s="262"/>
    </row>
    <row r="405" spans="1:22">
      <c r="A405" s="858"/>
      <c r="B405" s="866">
        <f t="shared" si="6"/>
        <v>383</v>
      </c>
      <c r="C405" s="919"/>
      <c r="D405" s="860"/>
      <c r="E405"/>
      <c r="F405"/>
      <c r="G405"/>
      <c r="H405"/>
      <c r="I405"/>
      <c r="J405"/>
      <c r="K405"/>
      <c r="L405" s="262"/>
      <c r="M405" s="262"/>
      <c r="S405" s="262"/>
      <c r="T405" s="262"/>
      <c r="U405" s="262"/>
      <c r="V405" s="262"/>
    </row>
    <row r="406" spans="1:22">
      <c r="A406" s="858"/>
      <c r="B406" s="866">
        <f t="shared" si="6"/>
        <v>384</v>
      </c>
      <c r="C406" s="919"/>
      <c r="D406" s="860"/>
      <c r="E406"/>
      <c r="F406"/>
      <c r="G406"/>
      <c r="H406"/>
      <c r="I406"/>
      <c r="J406"/>
      <c r="K406"/>
      <c r="L406" s="262"/>
      <c r="M406" s="262"/>
      <c r="S406" s="262"/>
      <c r="T406" s="262"/>
      <c r="U406" s="262"/>
      <c r="V406" s="262"/>
    </row>
    <row r="407" spans="1:22">
      <c r="A407" s="858"/>
      <c r="B407" s="866">
        <f t="shared" si="6"/>
        <v>385</v>
      </c>
      <c r="C407" s="919"/>
      <c r="D407" s="860"/>
      <c r="E407"/>
      <c r="F407"/>
      <c r="G407"/>
      <c r="H407"/>
      <c r="I407"/>
      <c r="J407"/>
      <c r="K407"/>
      <c r="L407" s="262"/>
      <c r="M407" s="262"/>
      <c r="S407" s="262"/>
      <c r="T407" s="262"/>
      <c r="U407" s="262"/>
      <c r="V407" s="262"/>
    </row>
    <row r="408" spans="1:22">
      <c r="A408" s="858"/>
      <c r="B408" s="866">
        <f t="shared" ref="B408:B471" si="7">B407+1</f>
        <v>386</v>
      </c>
      <c r="C408" s="919"/>
      <c r="D408" s="860"/>
      <c r="E408"/>
      <c r="F408"/>
      <c r="G408"/>
      <c r="H408"/>
      <c r="I408"/>
      <c r="J408"/>
      <c r="K408"/>
      <c r="L408" s="262"/>
      <c r="M408" s="262"/>
      <c r="S408" s="262"/>
      <c r="T408" s="262"/>
      <c r="U408" s="262"/>
      <c r="V408" s="262"/>
    </row>
    <row r="409" spans="1:22">
      <c r="A409" s="858"/>
      <c r="B409" s="866">
        <f t="shared" si="7"/>
        <v>387</v>
      </c>
      <c r="C409" s="919"/>
      <c r="D409" s="860"/>
      <c r="E409"/>
      <c r="F409"/>
      <c r="G409"/>
      <c r="H409"/>
      <c r="I409"/>
      <c r="J409"/>
      <c r="K409"/>
      <c r="L409" s="262"/>
      <c r="M409" s="262"/>
      <c r="S409" s="262"/>
      <c r="T409" s="262"/>
      <c r="U409" s="262"/>
      <c r="V409" s="262"/>
    </row>
    <row r="410" spans="1:22">
      <c r="A410" s="858"/>
      <c r="B410" s="866">
        <f t="shared" si="7"/>
        <v>388</v>
      </c>
      <c r="C410" s="919"/>
      <c r="D410" s="860"/>
      <c r="E410"/>
      <c r="F410"/>
      <c r="G410"/>
      <c r="H410"/>
      <c r="I410"/>
      <c r="J410"/>
      <c r="K410"/>
      <c r="L410" s="262"/>
      <c r="M410" s="262"/>
      <c r="S410" s="262"/>
      <c r="T410" s="262"/>
      <c r="U410" s="262"/>
      <c r="V410" s="262"/>
    </row>
    <row r="411" spans="1:22">
      <c r="A411" s="858"/>
      <c r="B411" s="866">
        <f t="shared" si="7"/>
        <v>389</v>
      </c>
      <c r="C411" s="919"/>
      <c r="D411" s="860"/>
      <c r="E411"/>
      <c r="F411"/>
      <c r="G411"/>
      <c r="H411"/>
      <c r="I411"/>
      <c r="J411"/>
      <c r="K411"/>
      <c r="L411" s="262"/>
      <c r="M411" s="262"/>
      <c r="S411" s="262"/>
      <c r="T411" s="262"/>
      <c r="U411" s="262"/>
      <c r="V411" s="262"/>
    </row>
    <row r="412" spans="1:22">
      <c r="A412" s="858"/>
      <c r="B412" s="866">
        <f t="shared" si="7"/>
        <v>390</v>
      </c>
      <c r="C412" s="919"/>
      <c r="D412" s="860"/>
      <c r="E412"/>
      <c r="F412"/>
      <c r="G412"/>
      <c r="H412"/>
      <c r="I412"/>
      <c r="J412"/>
      <c r="K412"/>
      <c r="L412" s="262"/>
      <c r="M412" s="262"/>
      <c r="S412" s="262"/>
      <c r="T412" s="262"/>
      <c r="U412" s="262"/>
      <c r="V412" s="262"/>
    </row>
    <row r="413" spans="1:22">
      <c r="A413" s="858"/>
      <c r="B413" s="866">
        <f t="shared" si="7"/>
        <v>391</v>
      </c>
      <c r="C413" s="919"/>
      <c r="D413" s="860"/>
      <c r="E413"/>
      <c r="F413"/>
      <c r="G413"/>
      <c r="H413"/>
      <c r="I413"/>
      <c r="J413"/>
      <c r="K413"/>
      <c r="L413" s="262"/>
      <c r="M413" s="262"/>
      <c r="S413" s="262"/>
      <c r="T413" s="262"/>
      <c r="U413" s="262"/>
      <c r="V413" s="262"/>
    </row>
    <row r="414" spans="1:22">
      <c r="A414" s="858"/>
      <c r="B414" s="866">
        <f t="shared" si="7"/>
        <v>392</v>
      </c>
      <c r="C414" s="919"/>
      <c r="D414" s="860"/>
      <c r="E414"/>
      <c r="F414"/>
      <c r="G414"/>
      <c r="H414"/>
      <c r="I414"/>
      <c r="J414"/>
      <c r="K414"/>
      <c r="L414" s="262"/>
      <c r="M414" s="262"/>
      <c r="S414" s="262"/>
      <c r="T414" s="262"/>
      <c r="U414" s="262"/>
      <c r="V414" s="262"/>
    </row>
    <row r="415" spans="1:22">
      <c r="A415" s="858"/>
      <c r="B415" s="866">
        <f t="shared" si="7"/>
        <v>393</v>
      </c>
      <c r="C415" s="919"/>
      <c r="D415" s="860"/>
      <c r="E415"/>
      <c r="F415"/>
      <c r="G415"/>
      <c r="H415"/>
      <c r="I415"/>
      <c r="J415"/>
      <c r="K415"/>
      <c r="L415" s="262"/>
      <c r="M415" s="262"/>
      <c r="S415" s="262"/>
      <c r="T415" s="262"/>
      <c r="U415" s="262"/>
      <c r="V415" s="262"/>
    </row>
    <row r="416" spans="1:22">
      <c r="A416" s="858"/>
      <c r="B416" s="866">
        <f t="shared" si="7"/>
        <v>394</v>
      </c>
      <c r="C416" s="919"/>
      <c r="D416" s="860"/>
      <c r="E416"/>
      <c r="F416"/>
      <c r="G416"/>
      <c r="H416"/>
      <c r="I416"/>
      <c r="J416"/>
      <c r="K416"/>
      <c r="L416" s="262"/>
      <c r="M416" s="262"/>
      <c r="S416" s="262"/>
      <c r="T416" s="262"/>
      <c r="U416" s="262"/>
      <c r="V416" s="262"/>
    </row>
    <row r="417" spans="1:22">
      <c r="A417" s="858"/>
      <c r="B417" s="866">
        <f t="shared" si="7"/>
        <v>395</v>
      </c>
      <c r="C417" s="919"/>
      <c r="D417" s="860"/>
      <c r="E417"/>
      <c r="F417"/>
      <c r="G417"/>
      <c r="H417"/>
      <c r="I417"/>
      <c r="J417"/>
      <c r="K417"/>
      <c r="L417" s="262"/>
      <c r="M417" s="262"/>
      <c r="S417" s="262"/>
      <c r="T417" s="262"/>
      <c r="U417" s="262"/>
      <c r="V417" s="262"/>
    </row>
    <row r="418" spans="1:22">
      <c r="A418" s="858"/>
      <c r="B418" s="866">
        <f t="shared" si="7"/>
        <v>396</v>
      </c>
      <c r="C418" s="919"/>
      <c r="D418" s="860"/>
      <c r="E418"/>
      <c r="F418"/>
      <c r="G418"/>
      <c r="H418"/>
      <c r="I418"/>
      <c r="J418"/>
      <c r="K418"/>
      <c r="L418" s="262"/>
      <c r="M418" s="262"/>
      <c r="S418" s="262"/>
      <c r="T418" s="262"/>
      <c r="U418" s="262"/>
      <c r="V418" s="262"/>
    </row>
    <row r="419" spans="1:22">
      <c r="A419" s="858"/>
      <c r="B419" s="866">
        <f t="shared" si="7"/>
        <v>397</v>
      </c>
      <c r="C419" s="919"/>
      <c r="D419" s="860"/>
      <c r="E419"/>
      <c r="F419"/>
      <c r="G419"/>
      <c r="H419"/>
      <c r="I419"/>
      <c r="J419"/>
      <c r="K419"/>
      <c r="L419" s="262"/>
      <c r="M419" s="262"/>
      <c r="S419" s="262"/>
      <c r="T419" s="262"/>
      <c r="U419" s="262"/>
      <c r="V419" s="262"/>
    </row>
    <row r="420" spans="1:22">
      <c r="A420" s="858"/>
      <c r="B420" s="866">
        <f t="shared" si="7"/>
        <v>398</v>
      </c>
      <c r="C420" s="919"/>
      <c r="D420" s="860"/>
      <c r="E420"/>
      <c r="F420"/>
      <c r="G420"/>
      <c r="H420"/>
      <c r="I420"/>
      <c r="J420"/>
      <c r="K420"/>
      <c r="L420" s="262"/>
      <c r="M420" s="262"/>
      <c r="S420" s="262"/>
      <c r="T420" s="262"/>
      <c r="U420" s="262"/>
      <c r="V420" s="262"/>
    </row>
    <row r="421" spans="1:22">
      <c r="A421" s="858"/>
      <c r="B421" s="866">
        <f t="shared" si="7"/>
        <v>399</v>
      </c>
      <c r="C421" s="919"/>
      <c r="D421" s="860"/>
      <c r="E421"/>
      <c r="F421"/>
      <c r="G421"/>
      <c r="H421"/>
      <c r="I421"/>
      <c r="J421"/>
      <c r="K421"/>
      <c r="L421" s="262"/>
      <c r="M421" s="262"/>
      <c r="S421" s="262"/>
      <c r="T421" s="262"/>
      <c r="U421" s="262"/>
      <c r="V421" s="262"/>
    </row>
    <row r="422" spans="1:22">
      <c r="A422" s="858"/>
      <c r="B422" s="866">
        <f t="shared" si="7"/>
        <v>400</v>
      </c>
      <c r="C422" s="919"/>
      <c r="D422" s="860"/>
      <c r="E422"/>
      <c r="F422"/>
      <c r="G422"/>
      <c r="H422"/>
      <c r="I422"/>
      <c r="J422"/>
      <c r="K422"/>
      <c r="L422" s="262"/>
      <c r="M422" s="262"/>
      <c r="S422" s="262"/>
      <c r="T422" s="262"/>
      <c r="U422" s="262"/>
      <c r="V422" s="262"/>
    </row>
    <row r="423" spans="1:22">
      <c r="A423" s="858"/>
      <c r="B423" s="866">
        <f t="shared" si="7"/>
        <v>401</v>
      </c>
      <c r="C423" s="919"/>
      <c r="D423" s="860"/>
      <c r="E423"/>
      <c r="F423"/>
      <c r="G423"/>
      <c r="H423"/>
      <c r="I423"/>
      <c r="J423"/>
      <c r="K423"/>
      <c r="L423" s="262"/>
      <c r="M423" s="262"/>
      <c r="S423" s="262"/>
      <c r="T423" s="262"/>
      <c r="U423" s="262"/>
      <c r="V423" s="262"/>
    </row>
    <row r="424" spans="1:22">
      <c r="A424" s="858"/>
      <c r="B424" s="866">
        <f t="shared" si="7"/>
        <v>402</v>
      </c>
      <c r="C424" s="919"/>
      <c r="D424" s="860"/>
      <c r="E424"/>
      <c r="F424"/>
      <c r="G424"/>
      <c r="H424"/>
      <c r="I424"/>
      <c r="J424"/>
      <c r="K424"/>
      <c r="L424" s="262"/>
      <c r="M424" s="262"/>
      <c r="S424" s="262"/>
      <c r="T424" s="262"/>
      <c r="U424" s="262"/>
      <c r="V424" s="262"/>
    </row>
    <row r="425" spans="1:22">
      <c r="A425" s="858"/>
      <c r="B425" s="866">
        <f t="shared" si="7"/>
        <v>403</v>
      </c>
      <c r="C425" s="919"/>
      <c r="D425" s="860"/>
      <c r="E425"/>
      <c r="F425"/>
      <c r="G425"/>
      <c r="H425"/>
      <c r="I425"/>
      <c r="J425"/>
      <c r="K425"/>
      <c r="L425" s="262"/>
      <c r="M425" s="262"/>
      <c r="S425" s="262"/>
      <c r="T425" s="262"/>
      <c r="U425" s="262"/>
      <c r="V425" s="262"/>
    </row>
    <row r="426" spans="1:22">
      <c r="A426" s="858"/>
      <c r="B426" s="866">
        <f t="shared" si="7"/>
        <v>404</v>
      </c>
      <c r="C426" s="919"/>
      <c r="D426" s="860"/>
      <c r="E426"/>
      <c r="F426"/>
      <c r="G426"/>
      <c r="H426"/>
      <c r="I426"/>
      <c r="J426"/>
      <c r="K426"/>
      <c r="L426" s="262"/>
      <c r="M426" s="262"/>
      <c r="S426" s="262"/>
      <c r="T426" s="262"/>
      <c r="U426" s="262"/>
      <c r="V426" s="262"/>
    </row>
    <row r="427" spans="1:22">
      <c r="A427" s="858"/>
      <c r="B427" s="866">
        <f t="shared" si="7"/>
        <v>405</v>
      </c>
      <c r="C427" s="919"/>
      <c r="D427" s="860"/>
      <c r="E427"/>
      <c r="F427"/>
      <c r="G427"/>
      <c r="H427"/>
      <c r="I427"/>
      <c r="J427"/>
      <c r="K427"/>
      <c r="L427" s="262"/>
      <c r="M427" s="262"/>
      <c r="S427" s="262"/>
      <c r="T427" s="262"/>
      <c r="U427" s="262"/>
      <c r="V427" s="262"/>
    </row>
    <row r="428" spans="1:22">
      <c r="A428" s="858"/>
      <c r="B428" s="866">
        <f t="shared" si="7"/>
        <v>406</v>
      </c>
      <c r="C428" s="919"/>
      <c r="D428" s="860"/>
      <c r="E428"/>
      <c r="F428"/>
      <c r="G428"/>
      <c r="H428"/>
      <c r="I428"/>
      <c r="J428"/>
      <c r="K428"/>
      <c r="L428" s="262"/>
      <c r="M428" s="262"/>
      <c r="S428" s="262"/>
      <c r="T428" s="262"/>
      <c r="U428" s="262"/>
      <c r="V428" s="262"/>
    </row>
    <row r="429" spans="1:22">
      <c r="A429" s="858"/>
      <c r="B429" s="866">
        <f t="shared" si="7"/>
        <v>407</v>
      </c>
      <c r="C429" s="919"/>
      <c r="D429" s="860"/>
      <c r="E429"/>
      <c r="F429"/>
      <c r="G429"/>
      <c r="H429"/>
      <c r="I429"/>
      <c r="J429"/>
      <c r="K429"/>
      <c r="L429" s="262"/>
      <c r="M429" s="262"/>
      <c r="S429" s="262"/>
      <c r="T429" s="262"/>
      <c r="U429" s="262"/>
      <c r="V429" s="262"/>
    </row>
    <row r="430" spans="1:22">
      <c r="A430" s="858"/>
      <c r="B430" s="866">
        <f t="shared" si="7"/>
        <v>408</v>
      </c>
      <c r="C430" s="919"/>
      <c r="D430" s="860"/>
      <c r="E430"/>
      <c r="F430"/>
      <c r="G430"/>
      <c r="H430"/>
      <c r="I430"/>
      <c r="J430"/>
      <c r="K430"/>
      <c r="L430" s="262"/>
      <c r="M430" s="262"/>
      <c r="S430" s="262"/>
      <c r="T430" s="262"/>
      <c r="U430" s="262"/>
      <c r="V430" s="262"/>
    </row>
    <row r="431" spans="1:22">
      <c r="A431" s="858"/>
      <c r="B431" s="866">
        <f t="shared" si="7"/>
        <v>409</v>
      </c>
      <c r="C431" s="919"/>
      <c r="D431" s="860"/>
      <c r="E431"/>
      <c r="F431"/>
      <c r="G431"/>
      <c r="H431"/>
      <c r="I431"/>
      <c r="J431"/>
      <c r="K431"/>
      <c r="L431" s="262"/>
      <c r="M431" s="262"/>
      <c r="S431" s="262"/>
      <c r="T431" s="262"/>
      <c r="U431" s="262"/>
      <c r="V431" s="262"/>
    </row>
    <row r="432" spans="1:22">
      <c r="A432" s="858"/>
      <c r="B432" s="866">
        <f t="shared" si="7"/>
        <v>410</v>
      </c>
      <c r="C432" s="919"/>
      <c r="D432" s="860"/>
      <c r="E432"/>
      <c r="F432"/>
      <c r="G432"/>
      <c r="H432"/>
      <c r="I432"/>
      <c r="J432"/>
      <c r="K432"/>
      <c r="L432" s="262"/>
      <c r="M432" s="262"/>
      <c r="S432" s="262"/>
      <c r="T432" s="262"/>
      <c r="U432" s="262"/>
      <c r="V432" s="262"/>
    </row>
    <row r="433" spans="1:22">
      <c r="A433" s="858"/>
      <c r="B433" s="866">
        <f t="shared" si="7"/>
        <v>411</v>
      </c>
      <c r="C433" s="919"/>
      <c r="D433" s="860"/>
      <c r="E433"/>
      <c r="F433"/>
      <c r="G433"/>
      <c r="H433"/>
      <c r="I433"/>
      <c r="J433"/>
      <c r="K433"/>
      <c r="L433" s="262"/>
      <c r="M433" s="262"/>
      <c r="S433" s="262"/>
      <c r="T433" s="262"/>
      <c r="U433" s="262"/>
      <c r="V433" s="262"/>
    </row>
    <row r="434" spans="1:22">
      <c r="A434" s="858"/>
      <c r="B434" s="866">
        <f t="shared" si="7"/>
        <v>412</v>
      </c>
      <c r="C434" s="919"/>
      <c r="D434" s="860"/>
      <c r="E434"/>
      <c r="F434"/>
      <c r="G434"/>
      <c r="H434"/>
      <c r="I434"/>
      <c r="J434"/>
      <c r="K434"/>
      <c r="L434" s="262"/>
      <c r="M434" s="262"/>
      <c r="S434" s="262"/>
      <c r="T434" s="262"/>
      <c r="U434" s="262"/>
      <c r="V434" s="262"/>
    </row>
    <row r="435" spans="1:22">
      <c r="A435" s="858"/>
      <c r="B435" s="866">
        <f t="shared" si="7"/>
        <v>413</v>
      </c>
      <c r="C435" s="919"/>
      <c r="D435" s="860"/>
      <c r="E435"/>
      <c r="F435"/>
      <c r="G435"/>
      <c r="H435"/>
      <c r="I435"/>
      <c r="J435"/>
      <c r="K435"/>
      <c r="L435" s="262"/>
      <c r="M435" s="262"/>
      <c r="S435" s="262"/>
      <c r="T435" s="262"/>
      <c r="U435" s="262"/>
      <c r="V435" s="262"/>
    </row>
    <row r="436" spans="1:22">
      <c r="A436" s="858"/>
      <c r="B436" s="866">
        <f t="shared" si="7"/>
        <v>414</v>
      </c>
      <c r="C436" s="919"/>
      <c r="D436" s="860"/>
      <c r="E436"/>
      <c r="F436"/>
      <c r="G436"/>
      <c r="H436"/>
      <c r="I436"/>
      <c r="J436"/>
      <c r="K436"/>
      <c r="L436" s="262"/>
      <c r="M436" s="262"/>
      <c r="S436" s="262"/>
      <c r="T436" s="262"/>
      <c r="U436" s="262"/>
      <c r="V436" s="262"/>
    </row>
    <row r="437" spans="1:22">
      <c r="A437" s="858"/>
      <c r="B437" s="866">
        <f t="shared" si="7"/>
        <v>415</v>
      </c>
      <c r="C437" s="919"/>
      <c r="D437" s="860"/>
      <c r="E437"/>
      <c r="F437"/>
      <c r="G437"/>
      <c r="H437"/>
      <c r="I437"/>
      <c r="J437"/>
      <c r="K437"/>
      <c r="L437" s="262"/>
      <c r="M437" s="262"/>
      <c r="S437" s="262"/>
      <c r="T437" s="262"/>
      <c r="U437" s="262"/>
      <c r="V437" s="262"/>
    </row>
    <row r="438" spans="1:22">
      <c r="A438" s="858"/>
      <c r="B438" s="866">
        <f t="shared" si="7"/>
        <v>416</v>
      </c>
      <c r="C438" s="919"/>
      <c r="D438" s="860"/>
      <c r="E438"/>
      <c r="F438"/>
      <c r="G438"/>
      <c r="H438"/>
      <c r="I438"/>
      <c r="J438"/>
      <c r="K438"/>
      <c r="L438" s="262"/>
      <c r="M438" s="262"/>
      <c r="S438" s="262"/>
      <c r="T438" s="262"/>
      <c r="U438" s="262"/>
      <c r="V438" s="262"/>
    </row>
    <row r="439" spans="1:22">
      <c r="A439" s="858"/>
      <c r="B439" s="866">
        <f t="shared" si="7"/>
        <v>417</v>
      </c>
      <c r="C439" s="919"/>
      <c r="D439" s="860"/>
      <c r="E439"/>
      <c r="F439"/>
      <c r="G439"/>
      <c r="H439"/>
      <c r="I439"/>
      <c r="J439"/>
      <c r="K439"/>
      <c r="L439" s="262"/>
      <c r="M439" s="262"/>
      <c r="S439" s="262"/>
      <c r="T439" s="262"/>
      <c r="U439" s="262"/>
      <c r="V439" s="262"/>
    </row>
    <row r="440" spans="1:22">
      <c r="A440" s="858"/>
      <c r="B440" s="866">
        <f t="shared" si="7"/>
        <v>418</v>
      </c>
      <c r="C440" s="919"/>
      <c r="D440" s="860"/>
      <c r="E440"/>
      <c r="F440"/>
      <c r="G440"/>
      <c r="H440"/>
      <c r="I440"/>
      <c r="J440"/>
      <c r="K440"/>
      <c r="L440" s="262"/>
      <c r="M440" s="262"/>
      <c r="S440" s="262"/>
      <c r="T440" s="262"/>
      <c r="U440" s="262"/>
      <c r="V440" s="262"/>
    </row>
    <row r="441" spans="1:22">
      <c r="A441" s="858"/>
      <c r="B441" s="866">
        <f t="shared" si="7"/>
        <v>419</v>
      </c>
      <c r="C441" s="919"/>
      <c r="D441" s="860"/>
      <c r="E441"/>
      <c r="F441"/>
      <c r="G441"/>
      <c r="H441"/>
      <c r="I441"/>
      <c r="J441"/>
      <c r="K441"/>
      <c r="L441" s="262"/>
      <c r="M441" s="262"/>
      <c r="S441" s="262"/>
      <c r="T441" s="262"/>
      <c r="U441" s="262"/>
      <c r="V441" s="262"/>
    </row>
    <row r="442" spans="1:22">
      <c r="A442" s="858"/>
      <c r="B442" s="866">
        <f t="shared" si="7"/>
        <v>420</v>
      </c>
      <c r="C442" s="919"/>
      <c r="D442" s="860"/>
      <c r="E442"/>
      <c r="F442"/>
      <c r="G442"/>
      <c r="H442"/>
      <c r="I442"/>
      <c r="J442"/>
      <c r="K442"/>
      <c r="L442" s="262"/>
      <c r="M442" s="262"/>
      <c r="S442" s="262"/>
      <c r="T442" s="262"/>
      <c r="U442" s="262"/>
      <c r="V442" s="262"/>
    </row>
    <row r="443" spans="1:22">
      <c r="A443" s="858"/>
      <c r="B443" s="866">
        <f t="shared" si="7"/>
        <v>421</v>
      </c>
      <c r="C443" s="919"/>
      <c r="D443" s="860"/>
      <c r="E443"/>
      <c r="F443"/>
      <c r="G443"/>
      <c r="H443"/>
      <c r="I443"/>
      <c r="J443"/>
      <c r="K443"/>
      <c r="L443" s="262"/>
      <c r="M443" s="262"/>
      <c r="S443" s="262"/>
      <c r="T443" s="262"/>
      <c r="U443" s="262"/>
      <c r="V443" s="262"/>
    </row>
    <row r="444" spans="1:22">
      <c r="A444" s="858"/>
      <c r="B444" s="866">
        <f t="shared" si="7"/>
        <v>422</v>
      </c>
      <c r="C444" s="919"/>
      <c r="D444" s="860"/>
      <c r="E444"/>
      <c r="F444"/>
      <c r="G444"/>
      <c r="H444"/>
      <c r="I444"/>
      <c r="J444"/>
      <c r="K444"/>
      <c r="L444" s="262"/>
      <c r="M444" s="262"/>
      <c r="S444" s="262"/>
      <c r="T444" s="262"/>
      <c r="U444" s="262"/>
      <c r="V444" s="262"/>
    </row>
    <row r="445" spans="1:22">
      <c r="A445" s="858"/>
      <c r="B445" s="866">
        <f t="shared" si="7"/>
        <v>423</v>
      </c>
      <c r="C445" s="919"/>
      <c r="D445" s="860"/>
      <c r="E445"/>
      <c r="F445"/>
      <c r="G445"/>
      <c r="H445"/>
      <c r="I445"/>
      <c r="J445"/>
      <c r="K445"/>
      <c r="L445" s="262"/>
      <c r="M445" s="262"/>
      <c r="S445" s="262"/>
      <c r="T445" s="262"/>
      <c r="U445" s="262"/>
      <c r="V445" s="262"/>
    </row>
    <row r="446" spans="1:22">
      <c r="A446" s="858"/>
      <c r="B446" s="866">
        <f t="shared" si="7"/>
        <v>424</v>
      </c>
      <c r="C446" s="919"/>
      <c r="D446" s="860"/>
      <c r="E446"/>
      <c r="F446"/>
      <c r="G446"/>
      <c r="H446"/>
      <c r="I446"/>
      <c r="J446"/>
      <c r="K446"/>
      <c r="L446" s="262"/>
      <c r="M446" s="262"/>
      <c r="S446" s="262"/>
      <c r="T446" s="262"/>
      <c r="U446" s="262"/>
      <c r="V446" s="262"/>
    </row>
    <row r="447" spans="1:22">
      <c r="A447" s="858"/>
      <c r="B447" s="866">
        <f t="shared" si="7"/>
        <v>425</v>
      </c>
      <c r="C447" s="919"/>
      <c r="D447" s="860"/>
      <c r="E447"/>
      <c r="F447"/>
      <c r="G447"/>
      <c r="H447"/>
      <c r="I447"/>
      <c r="J447"/>
      <c r="K447"/>
      <c r="L447" s="262"/>
      <c r="M447" s="262"/>
      <c r="S447" s="262"/>
      <c r="T447" s="262"/>
      <c r="U447" s="262"/>
      <c r="V447" s="262"/>
    </row>
    <row r="448" spans="1:22">
      <c r="A448" s="858"/>
      <c r="B448" s="866">
        <f t="shared" si="7"/>
        <v>426</v>
      </c>
      <c r="C448" s="919"/>
      <c r="D448" s="860"/>
      <c r="E448"/>
      <c r="F448"/>
      <c r="G448"/>
      <c r="H448"/>
      <c r="I448"/>
      <c r="J448"/>
      <c r="K448"/>
      <c r="L448" s="262"/>
      <c r="M448" s="262"/>
      <c r="S448" s="262"/>
      <c r="T448" s="262"/>
      <c r="U448" s="262"/>
      <c r="V448" s="262"/>
    </row>
    <row r="449" spans="1:22">
      <c r="A449" s="858"/>
      <c r="B449" s="866">
        <f t="shared" si="7"/>
        <v>427</v>
      </c>
      <c r="C449" s="919"/>
      <c r="D449" s="860"/>
      <c r="E449"/>
      <c r="F449"/>
      <c r="G449"/>
      <c r="H449"/>
      <c r="I449"/>
      <c r="J449"/>
      <c r="K449"/>
      <c r="L449" s="262"/>
      <c r="M449" s="262"/>
      <c r="S449" s="262"/>
      <c r="T449" s="262"/>
      <c r="U449" s="262"/>
      <c r="V449" s="262"/>
    </row>
    <row r="450" spans="1:22">
      <c r="A450" s="858"/>
      <c r="B450" s="866">
        <f t="shared" si="7"/>
        <v>428</v>
      </c>
      <c r="C450" s="919"/>
      <c r="D450" s="860"/>
      <c r="E450"/>
      <c r="F450"/>
      <c r="G450"/>
      <c r="H450"/>
      <c r="I450"/>
      <c r="J450"/>
      <c r="K450"/>
      <c r="L450" s="262"/>
      <c r="M450" s="262"/>
      <c r="S450" s="262"/>
      <c r="T450" s="262"/>
      <c r="U450" s="262"/>
      <c r="V450" s="262"/>
    </row>
    <row r="451" spans="1:22">
      <c r="A451" s="858"/>
      <c r="B451" s="866">
        <f t="shared" si="7"/>
        <v>429</v>
      </c>
      <c r="C451" s="919"/>
      <c r="D451" s="860"/>
      <c r="E451"/>
      <c r="F451"/>
      <c r="G451"/>
      <c r="H451"/>
      <c r="I451"/>
      <c r="J451"/>
      <c r="K451"/>
      <c r="L451" s="262"/>
      <c r="M451" s="262"/>
      <c r="S451" s="262"/>
      <c r="T451" s="262"/>
      <c r="U451" s="262"/>
      <c r="V451" s="262"/>
    </row>
    <row r="452" spans="1:22">
      <c r="A452" s="858"/>
      <c r="B452" s="866">
        <f t="shared" si="7"/>
        <v>430</v>
      </c>
      <c r="C452" s="919"/>
      <c r="D452" s="860"/>
      <c r="E452"/>
      <c r="F452"/>
      <c r="G452"/>
      <c r="H452"/>
      <c r="I452"/>
      <c r="J452"/>
      <c r="K452"/>
      <c r="L452" s="262"/>
      <c r="M452" s="262"/>
      <c r="S452" s="262"/>
      <c r="T452" s="262"/>
      <c r="U452" s="262"/>
      <c r="V452" s="262"/>
    </row>
    <row r="453" spans="1:22">
      <c r="A453" s="858"/>
      <c r="B453" s="866">
        <f t="shared" si="7"/>
        <v>431</v>
      </c>
      <c r="C453" s="919"/>
      <c r="D453" s="860"/>
      <c r="E453"/>
      <c r="F453"/>
      <c r="G453"/>
      <c r="H453"/>
      <c r="I453"/>
      <c r="J453"/>
      <c r="K453"/>
      <c r="L453" s="262"/>
      <c r="M453" s="262"/>
      <c r="S453" s="262"/>
      <c r="T453" s="262"/>
      <c r="U453" s="262"/>
      <c r="V453" s="262"/>
    </row>
    <row r="454" spans="1:22">
      <c r="A454" s="858"/>
      <c r="B454" s="866">
        <f t="shared" si="7"/>
        <v>432</v>
      </c>
      <c r="C454" s="919"/>
      <c r="D454" s="860"/>
      <c r="E454"/>
      <c r="F454"/>
      <c r="G454"/>
      <c r="H454"/>
      <c r="I454"/>
      <c r="J454"/>
      <c r="K454"/>
      <c r="L454" s="262"/>
      <c r="M454" s="262"/>
      <c r="S454" s="262"/>
      <c r="T454" s="262"/>
      <c r="U454" s="262"/>
      <c r="V454" s="262"/>
    </row>
    <row r="455" spans="1:22">
      <c r="A455" s="858"/>
      <c r="B455" s="866">
        <f t="shared" si="7"/>
        <v>433</v>
      </c>
      <c r="C455" s="919"/>
      <c r="D455" s="860"/>
      <c r="E455"/>
      <c r="F455"/>
      <c r="G455"/>
      <c r="H455"/>
      <c r="I455"/>
      <c r="J455"/>
      <c r="K455"/>
      <c r="L455" s="262"/>
      <c r="M455" s="262"/>
      <c r="S455" s="262"/>
      <c r="T455" s="262"/>
      <c r="U455" s="262"/>
      <c r="V455" s="262"/>
    </row>
    <row r="456" spans="1:22">
      <c r="A456" s="858"/>
      <c r="B456" s="866">
        <f t="shared" si="7"/>
        <v>434</v>
      </c>
      <c r="C456" s="919"/>
      <c r="D456" s="860"/>
      <c r="E456"/>
      <c r="F456"/>
      <c r="G456"/>
      <c r="H456"/>
      <c r="I456"/>
      <c r="J456"/>
      <c r="K456"/>
      <c r="L456" s="262"/>
      <c r="M456" s="262"/>
      <c r="S456" s="262"/>
      <c r="T456" s="262"/>
      <c r="U456" s="262"/>
      <c r="V456" s="262"/>
    </row>
    <row r="457" spans="1:22">
      <c r="A457" s="858"/>
      <c r="B457" s="866">
        <f t="shared" si="7"/>
        <v>435</v>
      </c>
      <c r="C457" s="919"/>
      <c r="D457" s="860"/>
      <c r="E457"/>
      <c r="F457"/>
      <c r="G457"/>
      <c r="H457"/>
      <c r="I457"/>
      <c r="J457"/>
      <c r="K457"/>
      <c r="L457" s="262"/>
      <c r="M457" s="262"/>
      <c r="S457" s="262"/>
      <c r="T457" s="262"/>
      <c r="U457" s="262"/>
      <c r="V457" s="262"/>
    </row>
    <row r="458" spans="1:22">
      <c r="A458" s="858"/>
      <c r="B458" s="866">
        <f t="shared" si="7"/>
        <v>436</v>
      </c>
      <c r="C458" s="919"/>
      <c r="D458" s="860"/>
      <c r="E458"/>
      <c r="F458"/>
      <c r="G458"/>
      <c r="H458"/>
      <c r="I458"/>
      <c r="J458"/>
      <c r="K458"/>
      <c r="L458" s="262"/>
      <c r="M458" s="262"/>
      <c r="S458" s="262"/>
      <c r="T458" s="262"/>
      <c r="U458" s="262"/>
      <c r="V458" s="262"/>
    </row>
    <row r="459" spans="1:22">
      <c r="A459" s="858"/>
      <c r="B459" s="866">
        <f t="shared" si="7"/>
        <v>437</v>
      </c>
      <c r="C459" s="919"/>
      <c r="D459" s="860"/>
      <c r="E459"/>
      <c r="F459"/>
      <c r="G459"/>
      <c r="H459"/>
      <c r="I459"/>
      <c r="J459"/>
      <c r="K459"/>
      <c r="L459" s="262"/>
      <c r="M459" s="262"/>
      <c r="S459" s="262"/>
      <c r="T459" s="262"/>
      <c r="U459" s="262"/>
      <c r="V459" s="262"/>
    </row>
    <row r="460" spans="1:22">
      <c r="A460" s="858"/>
      <c r="B460" s="866">
        <f t="shared" si="7"/>
        <v>438</v>
      </c>
      <c r="C460" s="919"/>
      <c r="D460" s="860"/>
      <c r="E460"/>
      <c r="F460"/>
      <c r="G460"/>
      <c r="H460"/>
      <c r="I460"/>
      <c r="J460"/>
      <c r="K460"/>
      <c r="L460" s="262"/>
      <c r="M460" s="262"/>
      <c r="S460" s="262"/>
      <c r="T460" s="262"/>
      <c r="U460" s="262"/>
      <c r="V460" s="262"/>
    </row>
    <row r="461" spans="1:22">
      <c r="A461" s="858"/>
      <c r="B461" s="866">
        <f t="shared" si="7"/>
        <v>439</v>
      </c>
      <c r="C461" s="919"/>
      <c r="D461" s="860"/>
      <c r="E461"/>
      <c r="F461"/>
      <c r="G461"/>
      <c r="H461"/>
      <c r="I461"/>
      <c r="J461"/>
      <c r="K461"/>
      <c r="L461" s="262"/>
      <c r="M461" s="262"/>
      <c r="S461" s="262"/>
      <c r="T461" s="262"/>
      <c r="U461" s="262"/>
      <c r="V461" s="262"/>
    </row>
    <row r="462" spans="1:22">
      <c r="A462" s="858"/>
      <c r="B462" s="866">
        <f t="shared" si="7"/>
        <v>440</v>
      </c>
      <c r="C462" s="919"/>
      <c r="D462" s="860"/>
      <c r="E462"/>
      <c r="F462"/>
      <c r="G462"/>
      <c r="H462"/>
      <c r="I462"/>
      <c r="J462"/>
      <c r="K462"/>
      <c r="L462" s="262"/>
      <c r="M462" s="262"/>
      <c r="S462" s="262"/>
      <c r="T462" s="262"/>
      <c r="U462" s="262"/>
      <c r="V462" s="262"/>
    </row>
    <row r="463" spans="1:22">
      <c r="A463" s="858"/>
      <c r="B463" s="866">
        <f t="shared" si="7"/>
        <v>441</v>
      </c>
      <c r="C463" s="919"/>
      <c r="D463" s="860"/>
      <c r="E463"/>
      <c r="F463"/>
      <c r="G463"/>
      <c r="H463"/>
      <c r="I463"/>
      <c r="J463"/>
      <c r="K463"/>
      <c r="L463" s="262"/>
      <c r="M463" s="262"/>
      <c r="S463" s="262"/>
      <c r="T463" s="262"/>
      <c r="U463" s="262"/>
      <c r="V463" s="262"/>
    </row>
    <row r="464" spans="1:22">
      <c r="A464" s="858"/>
      <c r="B464" s="866">
        <f t="shared" si="7"/>
        <v>442</v>
      </c>
      <c r="C464" s="919"/>
      <c r="D464" s="860"/>
      <c r="E464"/>
      <c r="F464"/>
      <c r="G464"/>
      <c r="H464"/>
      <c r="I464"/>
      <c r="J464"/>
      <c r="K464"/>
      <c r="L464" s="262"/>
      <c r="M464" s="262"/>
      <c r="S464" s="262"/>
      <c r="T464" s="262"/>
      <c r="U464" s="262"/>
      <c r="V464" s="262"/>
    </row>
    <row r="465" spans="1:22">
      <c r="A465" s="858"/>
      <c r="B465" s="866">
        <f t="shared" si="7"/>
        <v>443</v>
      </c>
      <c r="C465" s="919"/>
      <c r="D465" s="860"/>
      <c r="E465"/>
      <c r="F465"/>
      <c r="G465"/>
      <c r="H465"/>
      <c r="I465"/>
      <c r="J465"/>
      <c r="K465"/>
      <c r="L465" s="262"/>
      <c r="M465" s="262"/>
      <c r="S465" s="262"/>
      <c r="T465" s="262"/>
      <c r="U465" s="262"/>
      <c r="V465" s="262"/>
    </row>
    <row r="466" spans="1:22">
      <c r="A466" s="858"/>
      <c r="B466" s="866">
        <f t="shared" si="7"/>
        <v>444</v>
      </c>
      <c r="C466" s="919"/>
      <c r="D466" s="860"/>
      <c r="E466"/>
      <c r="F466"/>
      <c r="G466"/>
      <c r="H466"/>
      <c r="I466"/>
      <c r="J466"/>
      <c r="K466"/>
      <c r="L466" s="262"/>
      <c r="M466" s="262"/>
      <c r="S466" s="262"/>
      <c r="T466" s="262"/>
      <c r="U466" s="262"/>
      <c r="V466" s="262"/>
    </row>
    <row r="467" spans="1:22">
      <c r="A467" s="858"/>
      <c r="B467" s="866">
        <f t="shared" si="7"/>
        <v>445</v>
      </c>
      <c r="C467" s="919"/>
      <c r="D467" s="860"/>
      <c r="E467"/>
      <c r="F467"/>
      <c r="G467"/>
      <c r="H467"/>
      <c r="I467"/>
      <c r="J467"/>
      <c r="K467"/>
      <c r="L467" s="262"/>
      <c r="M467" s="262"/>
      <c r="S467" s="262"/>
      <c r="T467" s="262"/>
      <c r="U467" s="262"/>
      <c r="V467" s="262"/>
    </row>
    <row r="468" spans="1:22">
      <c r="A468" s="858"/>
      <c r="B468" s="866">
        <f t="shared" si="7"/>
        <v>446</v>
      </c>
      <c r="C468" s="919"/>
      <c r="D468" s="860"/>
      <c r="E468"/>
      <c r="F468"/>
      <c r="G468"/>
      <c r="H468"/>
      <c r="I468"/>
      <c r="J468"/>
      <c r="K468"/>
      <c r="L468" s="262"/>
      <c r="M468" s="262"/>
      <c r="S468" s="262"/>
      <c r="T468" s="262"/>
      <c r="U468" s="262"/>
      <c r="V468" s="262"/>
    </row>
    <row r="469" spans="1:22">
      <c r="A469" s="858"/>
      <c r="B469" s="866">
        <f t="shared" si="7"/>
        <v>447</v>
      </c>
      <c r="C469" s="919"/>
      <c r="D469" s="860"/>
      <c r="E469"/>
      <c r="F469"/>
      <c r="G469"/>
      <c r="H469"/>
      <c r="I469"/>
      <c r="J469"/>
      <c r="K469"/>
      <c r="L469" s="262"/>
      <c r="M469" s="262"/>
      <c r="S469" s="262"/>
      <c r="T469" s="262"/>
      <c r="U469" s="262"/>
      <c r="V469" s="262"/>
    </row>
    <row r="470" spans="1:22">
      <c r="A470" s="858"/>
      <c r="B470" s="866">
        <f t="shared" si="7"/>
        <v>448</v>
      </c>
      <c r="C470" s="919"/>
      <c r="D470" s="860"/>
      <c r="E470"/>
      <c r="F470"/>
      <c r="G470"/>
      <c r="H470"/>
      <c r="I470"/>
      <c r="J470"/>
      <c r="K470"/>
      <c r="L470" s="262"/>
      <c r="M470" s="262"/>
      <c r="S470" s="262"/>
      <c r="T470" s="262"/>
      <c r="U470" s="262"/>
      <c r="V470" s="262"/>
    </row>
    <row r="471" spans="1:22">
      <c r="A471" s="858"/>
      <c r="B471" s="866">
        <f t="shared" si="7"/>
        <v>449</v>
      </c>
      <c r="C471" s="919"/>
      <c r="D471" s="860"/>
      <c r="E471"/>
      <c r="F471"/>
      <c r="G471"/>
      <c r="H471"/>
      <c r="I471"/>
      <c r="J471"/>
      <c r="K471"/>
      <c r="L471" s="262"/>
      <c r="M471" s="262"/>
      <c r="S471" s="262"/>
      <c r="T471" s="262"/>
      <c r="U471" s="262"/>
      <c r="V471" s="262"/>
    </row>
    <row r="472" spans="1:22">
      <c r="A472" s="858"/>
      <c r="B472" s="866">
        <f t="shared" ref="B472:B535" si="8">B471+1</f>
        <v>450</v>
      </c>
      <c r="C472" s="919"/>
      <c r="D472" s="860"/>
      <c r="E472"/>
      <c r="F472"/>
      <c r="G472"/>
      <c r="H472"/>
      <c r="I472"/>
      <c r="J472"/>
      <c r="K472"/>
      <c r="L472" s="262"/>
      <c r="M472" s="262"/>
      <c r="S472" s="262"/>
      <c r="T472" s="262"/>
      <c r="U472" s="262"/>
      <c r="V472" s="262"/>
    </row>
    <row r="473" spans="1:22">
      <c r="A473" s="858"/>
      <c r="B473" s="866">
        <f t="shared" si="8"/>
        <v>451</v>
      </c>
      <c r="C473" s="919"/>
      <c r="D473" s="860"/>
      <c r="E473"/>
      <c r="F473"/>
      <c r="G473"/>
      <c r="H473"/>
      <c r="I473"/>
      <c r="J473"/>
      <c r="K473"/>
      <c r="L473" s="262"/>
      <c r="M473" s="262"/>
      <c r="S473" s="262"/>
      <c r="T473" s="262"/>
      <c r="U473" s="262"/>
      <c r="V473" s="262"/>
    </row>
    <row r="474" spans="1:22">
      <c r="A474" s="858"/>
      <c r="B474" s="866">
        <f t="shared" si="8"/>
        <v>452</v>
      </c>
      <c r="C474" s="919"/>
      <c r="D474" s="860"/>
      <c r="E474"/>
      <c r="F474"/>
      <c r="G474"/>
      <c r="H474"/>
      <c r="I474"/>
      <c r="J474"/>
      <c r="K474"/>
      <c r="L474" s="262"/>
      <c r="M474" s="262"/>
      <c r="S474" s="262"/>
      <c r="T474" s="262"/>
      <c r="U474" s="262"/>
      <c r="V474" s="262"/>
    </row>
    <row r="475" spans="1:22">
      <c r="A475" s="858"/>
      <c r="B475" s="866">
        <f t="shared" si="8"/>
        <v>453</v>
      </c>
      <c r="C475" s="919"/>
      <c r="D475" s="860"/>
      <c r="E475"/>
      <c r="F475"/>
      <c r="G475"/>
      <c r="H475"/>
      <c r="I475"/>
      <c r="J475"/>
      <c r="K475"/>
      <c r="L475" s="262"/>
      <c r="M475" s="262"/>
      <c r="S475" s="262"/>
      <c r="T475" s="262"/>
      <c r="U475" s="262"/>
      <c r="V475" s="262"/>
    </row>
    <row r="476" spans="1:22">
      <c r="A476" s="858"/>
      <c r="B476" s="866">
        <f t="shared" si="8"/>
        <v>454</v>
      </c>
      <c r="C476" s="919"/>
      <c r="D476" s="860"/>
      <c r="E476"/>
      <c r="F476"/>
      <c r="G476"/>
      <c r="H476"/>
      <c r="I476"/>
      <c r="J476"/>
      <c r="K476"/>
      <c r="L476" s="262"/>
      <c r="M476" s="262"/>
      <c r="S476" s="262"/>
      <c r="T476" s="262"/>
      <c r="U476" s="262"/>
      <c r="V476" s="262"/>
    </row>
    <row r="477" spans="1:22">
      <c r="A477" s="858"/>
      <c r="B477" s="866">
        <f t="shared" si="8"/>
        <v>455</v>
      </c>
      <c r="C477" s="919"/>
      <c r="D477" s="860"/>
      <c r="E477"/>
      <c r="F477"/>
      <c r="G477"/>
      <c r="H477"/>
      <c r="I477"/>
      <c r="J477"/>
      <c r="K477"/>
      <c r="L477" s="262"/>
      <c r="M477" s="262"/>
      <c r="S477" s="262"/>
      <c r="T477" s="262"/>
      <c r="U477" s="262"/>
      <c r="V477" s="262"/>
    </row>
    <row r="478" spans="1:22">
      <c r="A478" s="858"/>
      <c r="B478" s="866">
        <f t="shared" si="8"/>
        <v>456</v>
      </c>
      <c r="C478" s="919"/>
      <c r="D478" s="860"/>
      <c r="E478"/>
      <c r="F478"/>
      <c r="G478"/>
      <c r="H478"/>
      <c r="I478"/>
      <c r="J478"/>
      <c r="K478"/>
      <c r="L478" s="262"/>
      <c r="M478" s="262"/>
      <c r="S478" s="262"/>
      <c r="T478" s="262"/>
      <c r="U478" s="262"/>
      <c r="V478" s="262"/>
    </row>
    <row r="479" spans="1:22">
      <c r="A479" s="858"/>
      <c r="B479" s="866">
        <f t="shared" si="8"/>
        <v>457</v>
      </c>
      <c r="C479" s="919"/>
      <c r="D479" s="860"/>
      <c r="E479"/>
      <c r="F479"/>
      <c r="G479"/>
      <c r="H479"/>
      <c r="I479"/>
      <c r="J479"/>
      <c r="K479"/>
      <c r="L479" s="262"/>
      <c r="M479" s="262"/>
      <c r="S479" s="262"/>
      <c r="T479" s="262"/>
      <c r="U479" s="262"/>
      <c r="V479" s="262"/>
    </row>
    <row r="480" spans="1:22">
      <c r="A480" s="858"/>
      <c r="B480" s="866">
        <f t="shared" si="8"/>
        <v>458</v>
      </c>
      <c r="C480" s="919"/>
      <c r="D480" s="860"/>
      <c r="E480"/>
      <c r="F480"/>
      <c r="G480"/>
      <c r="H480"/>
      <c r="I480"/>
      <c r="J480"/>
      <c r="K480"/>
      <c r="L480" s="262"/>
      <c r="M480" s="262"/>
      <c r="S480" s="262"/>
      <c r="T480" s="262"/>
      <c r="U480" s="262"/>
      <c r="V480" s="262"/>
    </row>
    <row r="481" spans="1:22">
      <c r="A481" s="858"/>
      <c r="B481" s="866">
        <f t="shared" si="8"/>
        <v>459</v>
      </c>
      <c r="C481" s="919"/>
      <c r="D481" s="860"/>
      <c r="E481"/>
      <c r="F481"/>
      <c r="G481"/>
      <c r="H481"/>
      <c r="I481"/>
      <c r="J481"/>
      <c r="K481"/>
      <c r="L481" s="262"/>
      <c r="M481" s="262"/>
      <c r="S481" s="262"/>
      <c r="T481" s="262"/>
      <c r="U481" s="262"/>
      <c r="V481" s="262"/>
    </row>
    <row r="482" spans="1:22">
      <c r="A482" s="858"/>
      <c r="B482" s="866">
        <f t="shared" si="8"/>
        <v>460</v>
      </c>
      <c r="C482" s="919"/>
      <c r="D482" s="860"/>
      <c r="E482"/>
      <c r="F482"/>
      <c r="G482"/>
      <c r="H482"/>
      <c r="I482"/>
      <c r="J482"/>
      <c r="K482"/>
      <c r="L482" s="262"/>
      <c r="M482" s="262"/>
      <c r="S482" s="262"/>
      <c r="T482" s="262"/>
      <c r="U482" s="262"/>
      <c r="V482" s="262"/>
    </row>
    <row r="483" spans="1:22">
      <c r="A483" s="858"/>
      <c r="B483" s="866">
        <f t="shared" si="8"/>
        <v>461</v>
      </c>
      <c r="C483" s="919"/>
      <c r="D483" s="860"/>
      <c r="E483"/>
      <c r="F483"/>
      <c r="G483"/>
      <c r="H483"/>
      <c r="I483"/>
      <c r="J483"/>
      <c r="K483"/>
      <c r="L483" s="262"/>
      <c r="M483" s="262"/>
      <c r="S483" s="262"/>
      <c r="T483" s="262"/>
      <c r="U483" s="262"/>
      <c r="V483" s="262"/>
    </row>
    <row r="484" spans="1:22">
      <c r="A484" s="858"/>
      <c r="B484" s="866">
        <f t="shared" si="8"/>
        <v>462</v>
      </c>
      <c r="C484" s="919"/>
      <c r="D484" s="860"/>
      <c r="E484"/>
      <c r="F484"/>
      <c r="G484"/>
      <c r="H484"/>
      <c r="I484"/>
      <c r="J484"/>
      <c r="K484"/>
      <c r="L484" s="262"/>
      <c r="M484" s="262"/>
      <c r="S484" s="262"/>
      <c r="T484" s="262"/>
      <c r="U484" s="262"/>
      <c r="V484" s="262"/>
    </row>
    <row r="485" spans="1:22">
      <c r="A485" s="858"/>
      <c r="B485" s="866">
        <f t="shared" si="8"/>
        <v>463</v>
      </c>
      <c r="C485" s="919"/>
      <c r="D485" s="860"/>
      <c r="E485"/>
      <c r="F485"/>
      <c r="G485"/>
      <c r="H485"/>
      <c r="I485"/>
      <c r="J485"/>
      <c r="K485"/>
      <c r="L485" s="262"/>
      <c r="M485" s="262"/>
      <c r="S485" s="262"/>
      <c r="T485" s="262"/>
      <c r="U485" s="262"/>
      <c r="V485" s="262"/>
    </row>
    <row r="486" spans="1:22">
      <c r="A486" s="858"/>
      <c r="B486" s="866">
        <f t="shared" si="8"/>
        <v>464</v>
      </c>
      <c r="C486" s="919"/>
      <c r="D486" s="860"/>
      <c r="E486"/>
      <c r="F486"/>
      <c r="G486"/>
      <c r="H486"/>
      <c r="I486"/>
      <c r="J486"/>
      <c r="K486"/>
      <c r="L486" s="262"/>
      <c r="M486" s="262"/>
      <c r="S486" s="262"/>
      <c r="T486" s="262"/>
      <c r="U486" s="262"/>
      <c r="V486" s="262"/>
    </row>
    <row r="487" spans="1:22">
      <c r="A487" s="858"/>
      <c r="B487" s="866">
        <f t="shared" si="8"/>
        <v>465</v>
      </c>
      <c r="C487" s="919"/>
      <c r="D487" s="860"/>
      <c r="E487"/>
      <c r="F487"/>
      <c r="G487"/>
      <c r="H487"/>
      <c r="I487"/>
      <c r="J487"/>
      <c r="K487"/>
      <c r="L487" s="262"/>
      <c r="M487" s="262"/>
      <c r="S487" s="262"/>
      <c r="T487" s="262"/>
      <c r="U487" s="262"/>
      <c r="V487" s="262"/>
    </row>
    <row r="488" spans="1:22">
      <c r="A488" s="858"/>
      <c r="B488" s="866">
        <f t="shared" si="8"/>
        <v>466</v>
      </c>
      <c r="C488" s="919"/>
      <c r="D488" s="860"/>
      <c r="E488"/>
      <c r="F488"/>
      <c r="G488"/>
      <c r="H488"/>
      <c r="I488"/>
      <c r="J488"/>
      <c r="K488"/>
      <c r="L488" s="262"/>
      <c r="M488" s="262"/>
      <c r="S488" s="262"/>
      <c r="T488" s="262"/>
      <c r="U488" s="262"/>
      <c r="V488" s="262"/>
    </row>
    <row r="489" spans="1:22">
      <c r="A489" s="858"/>
      <c r="B489" s="866">
        <f t="shared" si="8"/>
        <v>467</v>
      </c>
      <c r="C489" s="919"/>
      <c r="D489" s="860"/>
      <c r="E489"/>
      <c r="F489"/>
      <c r="G489"/>
      <c r="H489"/>
      <c r="I489"/>
      <c r="J489"/>
      <c r="K489"/>
      <c r="L489" s="262"/>
      <c r="M489" s="262"/>
      <c r="S489" s="262"/>
      <c r="T489" s="262"/>
      <c r="U489" s="262"/>
      <c r="V489" s="262"/>
    </row>
    <row r="490" spans="1:22">
      <c r="A490" s="858"/>
      <c r="B490" s="866">
        <f t="shared" si="8"/>
        <v>468</v>
      </c>
      <c r="C490" s="919"/>
      <c r="D490" s="860"/>
      <c r="E490"/>
      <c r="F490"/>
      <c r="G490"/>
      <c r="H490"/>
      <c r="I490"/>
      <c r="J490"/>
      <c r="K490"/>
      <c r="L490" s="262"/>
      <c r="M490" s="262"/>
      <c r="S490" s="262"/>
      <c r="T490" s="262"/>
      <c r="U490" s="262"/>
      <c r="V490" s="262"/>
    </row>
    <row r="491" spans="1:22">
      <c r="A491" s="858"/>
      <c r="B491" s="866">
        <f t="shared" si="8"/>
        <v>469</v>
      </c>
      <c r="C491" s="919"/>
      <c r="D491" s="860"/>
      <c r="E491"/>
      <c r="F491"/>
      <c r="G491"/>
      <c r="H491"/>
      <c r="I491"/>
      <c r="J491"/>
      <c r="K491"/>
      <c r="L491" s="262"/>
      <c r="M491" s="262"/>
      <c r="S491" s="262"/>
      <c r="T491" s="262"/>
      <c r="U491" s="262"/>
      <c r="V491" s="262"/>
    </row>
    <row r="492" spans="1:22">
      <c r="A492" s="858"/>
      <c r="B492" s="866">
        <f t="shared" si="8"/>
        <v>470</v>
      </c>
      <c r="C492" s="919"/>
      <c r="D492" s="860"/>
      <c r="E492"/>
      <c r="F492"/>
      <c r="G492"/>
      <c r="H492"/>
      <c r="I492"/>
      <c r="J492"/>
      <c r="K492"/>
      <c r="L492" s="262"/>
      <c r="M492" s="262"/>
      <c r="S492" s="262"/>
      <c r="T492" s="262"/>
      <c r="U492" s="262"/>
      <c r="V492" s="262"/>
    </row>
    <row r="493" spans="1:22">
      <c r="A493" s="858"/>
      <c r="B493" s="866">
        <f t="shared" si="8"/>
        <v>471</v>
      </c>
      <c r="C493" s="919"/>
      <c r="D493" s="860"/>
      <c r="E493"/>
      <c r="F493"/>
      <c r="G493"/>
      <c r="H493"/>
      <c r="I493"/>
      <c r="J493"/>
      <c r="K493"/>
      <c r="L493" s="262"/>
      <c r="M493" s="262"/>
      <c r="S493" s="262"/>
      <c r="T493" s="262"/>
      <c r="U493" s="262"/>
      <c r="V493" s="262"/>
    </row>
    <row r="494" spans="1:22">
      <c r="A494" s="858"/>
      <c r="B494" s="866">
        <f t="shared" si="8"/>
        <v>472</v>
      </c>
      <c r="C494" s="919"/>
      <c r="D494" s="860"/>
      <c r="E494"/>
      <c r="F494"/>
      <c r="G494"/>
      <c r="H494"/>
      <c r="I494"/>
      <c r="J494"/>
      <c r="K494"/>
      <c r="L494" s="262"/>
      <c r="M494" s="262"/>
      <c r="S494" s="262"/>
      <c r="T494" s="262"/>
      <c r="U494" s="262"/>
      <c r="V494" s="262"/>
    </row>
    <row r="495" spans="1:22">
      <c r="A495" s="858"/>
      <c r="B495" s="866">
        <f t="shared" si="8"/>
        <v>473</v>
      </c>
      <c r="C495" s="919"/>
      <c r="D495" s="860"/>
      <c r="E495"/>
      <c r="F495"/>
      <c r="G495"/>
      <c r="H495"/>
      <c r="I495"/>
      <c r="J495"/>
      <c r="K495"/>
      <c r="L495" s="262"/>
      <c r="M495" s="262"/>
      <c r="S495" s="262"/>
      <c r="T495" s="262"/>
      <c r="U495" s="262"/>
      <c r="V495" s="262"/>
    </row>
    <row r="496" spans="1:22">
      <c r="A496" s="858"/>
      <c r="B496" s="866">
        <f t="shared" si="8"/>
        <v>474</v>
      </c>
      <c r="C496" s="919"/>
      <c r="D496" s="860"/>
      <c r="E496"/>
      <c r="F496"/>
      <c r="G496"/>
      <c r="H496"/>
      <c r="I496"/>
      <c r="J496"/>
      <c r="K496"/>
      <c r="L496" s="262"/>
      <c r="M496" s="262"/>
      <c r="S496" s="262"/>
      <c r="T496" s="262"/>
      <c r="U496" s="262"/>
      <c r="V496" s="262"/>
    </row>
    <row r="497" spans="1:22">
      <c r="A497" s="858"/>
      <c r="B497" s="866">
        <f t="shared" si="8"/>
        <v>475</v>
      </c>
      <c r="C497" s="919"/>
      <c r="D497" s="860"/>
      <c r="E497"/>
      <c r="F497"/>
      <c r="G497"/>
      <c r="H497"/>
      <c r="I497"/>
      <c r="J497"/>
      <c r="K497"/>
      <c r="L497" s="262"/>
      <c r="M497" s="262"/>
      <c r="S497" s="262"/>
      <c r="T497" s="262"/>
      <c r="U497" s="262"/>
      <c r="V497" s="262"/>
    </row>
    <row r="498" spans="1:22">
      <c r="A498" s="858"/>
      <c r="B498" s="866">
        <f t="shared" si="8"/>
        <v>476</v>
      </c>
      <c r="C498" s="919"/>
      <c r="D498" s="860"/>
      <c r="E498"/>
      <c r="F498"/>
      <c r="G498"/>
      <c r="H498"/>
      <c r="I498"/>
      <c r="J498"/>
      <c r="K498"/>
      <c r="L498" s="262"/>
      <c r="M498" s="262"/>
      <c r="S498" s="262"/>
      <c r="T498" s="262"/>
      <c r="U498" s="262"/>
      <c r="V498" s="262"/>
    </row>
    <row r="499" spans="1:22">
      <c r="A499" s="858"/>
      <c r="B499" s="866">
        <f t="shared" si="8"/>
        <v>477</v>
      </c>
      <c r="C499" s="919"/>
      <c r="D499" s="860"/>
      <c r="E499"/>
      <c r="F499"/>
      <c r="G499"/>
      <c r="H499"/>
      <c r="I499"/>
      <c r="J499"/>
      <c r="K499"/>
      <c r="L499" s="262"/>
      <c r="M499" s="262"/>
      <c r="S499" s="262"/>
      <c r="T499" s="262"/>
      <c r="U499" s="262"/>
      <c r="V499" s="262"/>
    </row>
    <row r="500" spans="1:22">
      <c r="A500" s="858"/>
      <c r="B500" s="866">
        <f t="shared" si="8"/>
        <v>478</v>
      </c>
      <c r="C500" s="919"/>
      <c r="D500" s="860"/>
      <c r="E500"/>
      <c r="F500"/>
      <c r="G500"/>
      <c r="H500"/>
      <c r="I500"/>
      <c r="J500"/>
      <c r="K500"/>
      <c r="L500" s="262"/>
      <c r="M500" s="262"/>
      <c r="S500" s="262"/>
      <c r="T500" s="262"/>
      <c r="U500" s="262"/>
      <c r="V500" s="262"/>
    </row>
    <row r="501" spans="1:22">
      <c r="A501" s="858"/>
      <c r="B501" s="866">
        <f t="shared" si="8"/>
        <v>479</v>
      </c>
      <c r="C501" s="919"/>
      <c r="D501" s="860"/>
      <c r="E501"/>
      <c r="F501"/>
      <c r="G501"/>
      <c r="H501"/>
      <c r="I501"/>
      <c r="J501"/>
      <c r="K501"/>
      <c r="L501" s="262"/>
      <c r="M501" s="262"/>
      <c r="S501" s="262"/>
      <c r="T501" s="262"/>
      <c r="U501" s="262"/>
      <c r="V501" s="262"/>
    </row>
    <row r="502" spans="1:22">
      <c r="A502" s="858"/>
      <c r="B502" s="866">
        <f t="shared" si="8"/>
        <v>480</v>
      </c>
      <c r="C502" s="919"/>
      <c r="D502" s="860"/>
      <c r="E502"/>
      <c r="F502"/>
      <c r="G502"/>
      <c r="H502"/>
      <c r="I502"/>
      <c r="J502"/>
      <c r="K502"/>
      <c r="L502" s="262"/>
      <c r="M502" s="262"/>
      <c r="S502" s="262"/>
      <c r="T502" s="262"/>
      <c r="U502" s="262"/>
      <c r="V502" s="262"/>
    </row>
    <row r="503" spans="1:22">
      <c r="A503" s="858"/>
      <c r="B503" s="866">
        <f t="shared" si="8"/>
        <v>481</v>
      </c>
      <c r="C503" s="919"/>
      <c r="D503" s="860"/>
      <c r="E503"/>
      <c r="F503"/>
      <c r="G503"/>
      <c r="H503"/>
      <c r="I503"/>
      <c r="J503"/>
      <c r="K503"/>
      <c r="L503" s="262"/>
      <c r="M503" s="262"/>
      <c r="S503" s="262"/>
      <c r="T503" s="262"/>
      <c r="U503" s="262"/>
      <c r="V503" s="262"/>
    </row>
    <row r="504" spans="1:22">
      <c r="A504" s="858"/>
      <c r="B504" s="866">
        <f t="shared" si="8"/>
        <v>482</v>
      </c>
      <c r="C504" s="919"/>
      <c r="D504" s="860"/>
      <c r="E504"/>
      <c r="F504"/>
      <c r="G504"/>
      <c r="H504"/>
      <c r="I504"/>
      <c r="J504"/>
      <c r="K504"/>
      <c r="L504" s="262"/>
      <c r="M504" s="262"/>
      <c r="S504" s="262"/>
      <c r="T504" s="262"/>
      <c r="U504" s="262"/>
      <c r="V504" s="262"/>
    </row>
    <row r="505" spans="1:22">
      <c r="A505" s="858"/>
      <c r="B505" s="866">
        <f t="shared" si="8"/>
        <v>483</v>
      </c>
      <c r="C505" s="919"/>
      <c r="D505" s="860"/>
      <c r="E505"/>
      <c r="F505"/>
      <c r="G505"/>
      <c r="H505"/>
      <c r="I505"/>
      <c r="J505"/>
      <c r="K505"/>
      <c r="L505" s="262"/>
      <c r="M505" s="262"/>
      <c r="S505" s="262"/>
      <c r="T505" s="262"/>
      <c r="U505" s="262"/>
      <c r="V505" s="262"/>
    </row>
    <row r="506" spans="1:22">
      <c r="A506" s="858"/>
      <c r="B506" s="866">
        <f t="shared" si="8"/>
        <v>484</v>
      </c>
      <c r="C506" s="919"/>
      <c r="D506" s="860"/>
      <c r="E506"/>
      <c r="F506"/>
      <c r="G506"/>
      <c r="H506"/>
      <c r="I506"/>
      <c r="J506"/>
      <c r="K506"/>
      <c r="L506" s="262"/>
      <c r="M506" s="262"/>
      <c r="S506" s="262"/>
      <c r="T506" s="262"/>
      <c r="U506" s="262"/>
      <c r="V506" s="262"/>
    </row>
    <row r="507" spans="1:22">
      <c r="A507" s="858"/>
      <c r="B507" s="866">
        <f t="shared" si="8"/>
        <v>485</v>
      </c>
      <c r="C507" s="919"/>
      <c r="D507" s="860"/>
      <c r="E507"/>
      <c r="F507"/>
      <c r="G507"/>
      <c r="H507"/>
      <c r="I507"/>
      <c r="J507"/>
      <c r="K507"/>
      <c r="L507" s="262"/>
      <c r="M507" s="262"/>
      <c r="S507" s="262"/>
      <c r="T507" s="262"/>
      <c r="U507" s="262"/>
      <c r="V507" s="262"/>
    </row>
    <row r="508" spans="1:22">
      <c r="A508" s="858"/>
      <c r="B508" s="866">
        <f t="shared" si="8"/>
        <v>486</v>
      </c>
      <c r="C508" s="919"/>
      <c r="D508" s="860"/>
      <c r="E508"/>
      <c r="F508"/>
      <c r="G508"/>
      <c r="H508"/>
      <c r="I508"/>
      <c r="J508"/>
      <c r="K508"/>
      <c r="L508" s="262"/>
      <c r="M508" s="262"/>
      <c r="S508" s="262"/>
      <c r="T508" s="262"/>
      <c r="U508" s="262"/>
      <c r="V508" s="262"/>
    </row>
    <row r="509" spans="1:22">
      <c r="A509" s="858"/>
      <c r="B509" s="866">
        <f t="shared" si="8"/>
        <v>487</v>
      </c>
      <c r="C509" s="919"/>
      <c r="D509" s="860"/>
      <c r="E509"/>
      <c r="F509"/>
      <c r="G509"/>
      <c r="H509"/>
      <c r="I509"/>
      <c r="J509"/>
      <c r="K509"/>
      <c r="L509" s="262"/>
      <c r="M509" s="262"/>
      <c r="S509" s="262"/>
      <c r="T509" s="262"/>
      <c r="U509" s="262"/>
      <c r="V509" s="262"/>
    </row>
    <row r="510" spans="1:22">
      <c r="A510" s="858"/>
      <c r="B510" s="866">
        <f t="shared" si="8"/>
        <v>488</v>
      </c>
      <c r="C510" s="919"/>
      <c r="D510" s="860"/>
      <c r="E510"/>
      <c r="F510"/>
      <c r="G510"/>
      <c r="H510"/>
      <c r="I510"/>
      <c r="J510"/>
      <c r="K510"/>
      <c r="L510" s="262"/>
      <c r="M510" s="262"/>
      <c r="S510" s="262"/>
      <c r="T510" s="262"/>
      <c r="U510" s="262"/>
      <c r="V510" s="262"/>
    </row>
    <row r="511" spans="1:22">
      <c r="A511" s="858"/>
      <c r="B511" s="866">
        <f t="shared" si="8"/>
        <v>489</v>
      </c>
      <c r="C511" s="919"/>
      <c r="D511" s="860"/>
      <c r="E511"/>
      <c r="F511"/>
      <c r="G511"/>
      <c r="H511"/>
      <c r="I511"/>
      <c r="J511"/>
      <c r="K511"/>
      <c r="L511" s="262"/>
      <c r="M511" s="262"/>
      <c r="S511" s="262"/>
      <c r="T511" s="262"/>
      <c r="U511" s="262"/>
      <c r="V511" s="262"/>
    </row>
    <row r="512" spans="1:22">
      <c r="A512" s="858"/>
      <c r="B512" s="866">
        <f t="shared" si="8"/>
        <v>490</v>
      </c>
      <c r="C512" s="919"/>
      <c r="D512" s="860"/>
      <c r="E512"/>
      <c r="F512"/>
      <c r="G512"/>
      <c r="H512"/>
      <c r="I512"/>
      <c r="J512"/>
      <c r="K512"/>
      <c r="L512" s="262"/>
      <c r="M512" s="262"/>
      <c r="S512" s="262"/>
      <c r="T512" s="262"/>
      <c r="U512" s="262"/>
      <c r="V512" s="262"/>
    </row>
    <row r="513" spans="1:22">
      <c r="A513" s="858"/>
      <c r="B513" s="866">
        <f t="shared" si="8"/>
        <v>491</v>
      </c>
      <c r="C513" s="919"/>
      <c r="D513" s="860"/>
      <c r="E513"/>
      <c r="F513"/>
      <c r="G513"/>
      <c r="H513"/>
      <c r="I513"/>
      <c r="J513"/>
      <c r="K513"/>
      <c r="L513" s="262"/>
      <c r="M513" s="262"/>
      <c r="S513" s="262"/>
      <c r="T513" s="262"/>
      <c r="U513" s="262"/>
      <c r="V513" s="262"/>
    </row>
    <row r="514" spans="1:22">
      <c r="A514" s="858"/>
      <c r="B514" s="866">
        <f t="shared" si="8"/>
        <v>492</v>
      </c>
      <c r="C514" s="919"/>
      <c r="D514" s="860"/>
      <c r="E514"/>
      <c r="F514"/>
      <c r="G514"/>
      <c r="H514"/>
      <c r="I514"/>
      <c r="J514"/>
      <c r="K514"/>
      <c r="L514" s="262"/>
      <c r="M514" s="262"/>
      <c r="S514" s="262"/>
      <c r="T514" s="262"/>
      <c r="U514" s="262"/>
      <c r="V514" s="262"/>
    </row>
    <row r="515" spans="1:22">
      <c r="A515" s="858"/>
      <c r="B515" s="866">
        <f t="shared" si="8"/>
        <v>493</v>
      </c>
      <c r="C515" s="919"/>
      <c r="D515" s="860"/>
      <c r="E515"/>
      <c r="F515"/>
      <c r="G515"/>
      <c r="H515"/>
      <c r="I515"/>
      <c r="J515"/>
      <c r="K515"/>
      <c r="L515" s="262"/>
      <c r="M515" s="262"/>
      <c r="S515" s="262"/>
      <c r="T515" s="262"/>
      <c r="U515" s="262"/>
      <c r="V515" s="262"/>
    </row>
    <row r="516" spans="1:22">
      <c r="A516" s="858"/>
      <c r="B516" s="866">
        <f t="shared" si="8"/>
        <v>494</v>
      </c>
      <c r="C516" s="919"/>
      <c r="D516" s="860"/>
      <c r="E516"/>
      <c r="F516"/>
      <c r="G516"/>
      <c r="H516"/>
      <c r="I516"/>
      <c r="J516"/>
      <c r="K516"/>
      <c r="L516" s="262"/>
      <c r="M516" s="262"/>
      <c r="S516" s="262"/>
      <c r="T516" s="262"/>
      <c r="U516" s="262"/>
      <c r="V516" s="262"/>
    </row>
    <row r="517" spans="1:22">
      <c r="A517" s="858"/>
      <c r="B517" s="866">
        <f t="shared" si="8"/>
        <v>495</v>
      </c>
      <c r="C517" s="919"/>
      <c r="D517" s="860"/>
      <c r="E517"/>
      <c r="F517"/>
      <c r="G517"/>
      <c r="H517"/>
      <c r="I517"/>
      <c r="J517"/>
      <c r="K517"/>
      <c r="L517" s="262"/>
      <c r="M517" s="262"/>
      <c r="S517" s="262"/>
      <c r="T517" s="262"/>
      <c r="U517" s="262"/>
      <c r="V517" s="262"/>
    </row>
    <row r="518" spans="1:22">
      <c r="A518" s="858"/>
      <c r="B518" s="866">
        <f t="shared" si="8"/>
        <v>496</v>
      </c>
      <c r="C518" s="919"/>
      <c r="D518" s="860"/>
      <c r="E518"/>
      <c r="F518"/>
      <c r="G518"/>
      <c r="H518"/>
      <c r="I518"/>
      <c r="J518"/>
      <c r="K518"/>
      <c r="L518" s="262"/>
      <c r="M518" s="262"/>
      <c r="S518" s="262"/>
      <c r="T518" s="262"/>
      <c r="U518" s="262"/>
      <c r="V518" s="262"/>
    </row>
    <row r="519" spans="1:22">
      <c r="A519" s="858"/>
      <c r="B519" s="866">
        <f t="shared" si="8"/>
        <v>497</v>
      </c>
      <c r="C519" s="919"/>
      <c r="D519" s="860"/>
      <c r="E519"/>
      <c r="F519"/>
      <c r="G519"/>
      <c r="H519"/>
      <c r="I519"/>
      <c r="J519"/>
      <c r="K519"/>
      <c r="L519" s="262"/>
      <c r="M519" s="262"/>
      <c r="S519" s="262"/>
      <c r="T519" s="262"/>
      <c r="U519" s="262"/>
      <c r="V519" s="262"/>
    </row>
    <row r="520" spans="1:22">
      <c r="A520" s="858"/>
      <c r="B520" s="866">
        <f t="shared" si="8"/>
        <v>498</v>
      </c>
      <c r="C520" s="919"/>
      <c r="D520" s="860"/>
      <c r="E520"/>
      <c r="F520"/>
      <c r="G520"/>
      <c r="H520"/>
      <c r="I520"/>
      <c r="J520"/>
      <c r="K520"/>
      <c r="L520" s="262"/>
      <c r="M520" s="262"/>
      <c r="S520" s="262"/>
      <c r="T520" s="262"/>
      <c r="U520" s="262"/>
      <c r="V520" s="262"/>
    </row>
    <row r="521" spans="1:22">
      <c r="A521" s="858"/>
      <c r="B521" s="866">
        <f t="shared" si="8"/>
        <v>499</v>
      </c>
      <c r="C521" s="919"/>
      <c r="D521" s="860"/>
      <c r="E521"/>
      <c r="F521"/>
      <c r="G521"/>
      <c r="H521"/>
      <c r="I521"/>
      <c r="J521"/>
      <c r="K521"/>
      <c r="L521" s="262"/>
      <c r="M521" s="262"/>
      <c r="S521" s="262"/>
      <c r="T521" s="262"/>
      <c r="U521" s="262"/>
      <c r="V521" s="262"/>
    </row>
    <row r="522" spans="1:22">
      <c r="A522" s="858"/>
      <c r="B522" s="866">
        <f t="shared" si="8"/>
        <v>500</v>
      </c>
      <c r="C522" s="919"/>
      <c r="D522" s="860"/>
      <c r="E522"/>
      <c r="F522"/>
      <c r="G522"/>
      <c r="H522"/>
      <c r="I522"/>
      <c r="J522"/>
      <c r="K522"/>
      <c r="L522" s="262"/>
      <c r="M522" s="262"/>
      <c r="S522" s="262"/>
      <c r="T522" s="262"/>
      <c r="U522" s="262"/>
      <c r="V522" s="262"/>
    </row>
    <row r="523" spans="1:22">
      <c r="A523" s="858"/>
      <c r="B523" s="866">
        <f t="shared" si="8"/>
        <v>501</v>
      </c>
      <c r="C523" s="919"/>
      <c r="D523" s="860"/>
      <c r="E523"/>
      <c r="F523"/>
      <c r="G523"/>
      <c r="H523"/>
      <c r="I523"/>
      <c r="J523"/>
      <c r="K523"/>
      <c r="L523" s="262"/>
      <c r="M523" s="262"/>
      <c r="S523" s="262"/>
      <c r="T523" s="262"/>
      <c r="U523" s="262"/>
      <c r="V523" s="262"/>
    </row>
    <row r="524" spans="1:22">
      <c r="A524" s="858"/>
      <c r="B524" s="866">
        <f t="shared" si="8"/>
        <v>502</v>
      </c>
      <c r="C524" s="919"/>
      <c r="D524" s="860"/>
      <c r="E524"/>
      <c r="F524"/>
      <c r="G524"/>
      <c r="H524"/>
      <c r="I524"/>
      <c r="J524"/>
      <c r="K524"/>
      <c r="L524" s="262"/>
      <c r="M524" s="262"/>
      <c r="S524" s="262"/>
      <c r="T524" s="262"/>
      <c r="U524" s="262"/>
      <c r="V524" s="262"/>
    </row>
    <row r="525" spans="1:22">
      <c r="A525" s="858"/>
      <c r="B525" s="866">
        <f t="shared" si="8"/>
        <v>503</v>
      </c>
      <c r="C525" s="919"/>
      <c r="D525" s="860"/>
      <c r="E525"/>
      <c r="F525"/>
      <c r="G525"/>
      <c r="H525"/>
      <c r="I525"/>
      <c r="J525"/>
      <c r="K525"/>
      <c r="L525" s="262"/>
      <c r="M525" s="262"/>
      <c r="S525" s="262"/>
      <c r="T525" s="262"/>
      <c r="U525" s="262"/>
      <c r="V525" s="262"/>
    </row>
    <row r="526" spans="1:22">
      <c r="A526" s="858"/>
      <c r="B526" s="866">
        <f t="shared" si="8"/>
        <v>504</v>
      </c>
      <c r="C526" s="919"/>
      <c r="D526" s="860"/>
      <c r="E526"/>
      <c r="F526"/>
      <c r="G526"/>
      <c r="H526"/>
      <c r="I526"/>
      <c r="J526"/>
      <c r="K526"/>
      <c r="L526" s="262"/>
      <c r="M526" s="262"/>
      <c r="S526" s="262"/>
      <c r="T526" s="262"/>
      <c r="U526" s="262"/>
      <c r="V526" s="262"/>
    </row>
    <row r="527" spans="1:22">
      <c r="A527" s="858"/>
      <c r="B527" s="866">
        <f t="shared" si="8"/>
        <v>505</v>
      </c>
      <c r="C527" s="919"/>
      <c r="D527" s="860"/>
      <c r="E527"/>
      <c r="F527"/>
      <c r="G527"/>
      <c r="H527"/>
      <c r="I527"/>
      <c r="J527"/>
      <c r="K527"/>
      <c r="L527" s="262"/>
      <c r="M527" s="262"/>
      <c r="S527" s="262"/>
      <c r="T527" s="262"/>
      <c r="U527" s="262"/>
      <c r="V527" s="262"/>
    </row>
    <row r="528" spans="1:22">
      <c r="A528" s="858"/>
      <c r="B528" s="866">
        <f t="shared" si="8"/>
        <v>506</v>
      </c>
      <c r="C528" s="919"/>
      <c r="D528" s="860"/>
      <c r="E528"/>
      <c r="F528"/>
      <c r="G528"/>
      <c r="H528"/>
      <c r="I528"/>
      <c r="J528"/>
      <c r="K528"/>
      <c r="L528" s="262"/>
      <c r="M528" s="262"/>
      <c r="S528" s="262"/>
      <c r="T528" s="262"/>
      <c r="U528" s="262"/>
      <c r="V528" s="262"/>
    </row>
    <row r="529" spans="1:22">
      <c r="A529" s="858"/>
      <c r="B529" s="866">
        <f t="shared" si="8"/>
        <v>507</v>
      </c>
      <c r="C529" s="919"/>
      <c r="D529" s="860"/>
      <c r="E529"/>
      <c r="F529"/>
      <c r="G529"/>
      <c r="H529"/>
      <c r="I529"/>
      <c r="J529"/>
      <c r="K529"/>
      <c r="L529" s="262"/>
      <c r="M529" s="262"/>
      <c r="S529" s="262"/>
      <c r="T529" s="262"/>
      <c r="U529" s="262"/>
      <c r="V529" s="262"/>
    </row>
    <row r="530" spans="1:22">
      <c r="A530" s="858"/>
      <c r="B530" s="866">
        <f t="shared" si="8"/>
        <v>508</v>
      </c>
      <c r="C530" s="919"/>
      <c r="D530" s="860"/>
      <c r="E530"/>
      <c r="F530"/>
      <c r="G530"/>
      <c r="H530"/>
      <c r="I530"/>
      <c r="J530"/>
      <c r="K530"/>
      <c r="L530" s="262"/>
      <c r="M530" s="262"/>
      <c r="S530" s="262"/>
      <c r="T530" s="262"/>
      <c r="U530" s="262"/>
      <c r="V530" s="262"/>
    </row>
    <row r="531" spans="1:22">
      <c r="A531" s="858"/>
      <c r="B531" s="866">
        <f t="shared" si="8"/>
        <v>509</v>
      </c>
      <c r="C531" s="919"/>
      <c r="D531" s="860"/>
      <c r="E531"/>
      <c r="F531"/>
      <c r="G531"/>
      <c r="H531"/>
      <c r="I531"/>
      <c r="J531"/>
      <c r="K531"/>
      <c r="L531" s="262"/>
      <c r="M531" s="262"/>
      <c r="S531" s="262"/>
      <c r="T531" s="262"/>
      <c r="U531" s="262"/>
      <c r="V531" s="262"/>
    </row>
    <row r="532" spans="1:22">
      <c r="A532" s="858"/>
      <c r="B532" s="866">
        <f t="shared" si="8"/>
        <v>510</v>
      </c>
      <c r="C532" s="919"/>
      <c r="D532" s="860"/>
      <c r="E532"/>
      <c r="F532"/>
      <c r="G532"/>
      <c r="H532"/>
      <c r="I532"/>
      <c r="J532"/>
      <c r="K532"/>
      <c r="L532" s="262"/>
      <c r="M532" s="262"/>
      <c r="S532" s="262"/>
      <c r="T532" s="262"/>
      <c r="U532" s="262"/>
      <c r="V532" s="262"/>
    </row>
    <row r="533" spans="1:22">
      <c r="A533" s="858"/>
      <c r="B533" s="866">
        <f t="shared" si="8"/>
        <v>511</v>
      </c>
      <c r="C533" s="919"/>
      <c r="D533" s="860"/>
      <c r="E533"/>
      <c r="F533"/>
      <c r="G533"/>
      <c r="H533"/>
      <c r="I533"/>
      <c r="J533"/>
      <c r="K533"/>
      <c r="L533" s="262"/>
      <c r="M533" s="262"/>
      <c r="S533" s="262"/>
      <c r="T533" s="262"/>
      <c r="U533" s="262"/>
      <c r="V533" s="262"/>
    </row>
    <row r="534" spans="1:22">
      <c r="A534" s="858"/>
      <c r="B534" s="866">
        <f t="shared" si="8"/>
        <v>512</v>
      </c>
      <c r="C534" s="919"/>
      <c r="D534" s="860"/>
      <c r="E534"/>
      <c r="F534"/>
      <c r="G534"/>
      <c r="H534"/>
      <c r="I534"/>
      <c r="J534"/>
      <c r="K534"/>
      <c r="L534" s="262"/>
      <c r="M534" s="262"/>
      <c r="S534" s="262"/>
      <c r="T534" s="262"/>
      <c r="U534" s="262"/>
      <c r="V534" s="262"/>
    </row>
    <row r="535" spans="1:22">
      <c r="A535" s="858"/>
      <c r="B535" s="866">
        <f t="shared" si="8"/>
        <v>513</v>
      </c>
      <c r="C535" s="919"/>
      <c r="D535" s="860"/>
      <c r="E535"/>
      <c r="F535"/>
      <c r="G535"/>
      <c r="H535"/>
      <c r="I535"/>
      <c r="J535"/>
      <c r="K535"/>
      <c r="L535" s="262"/>
      <c r="M535" s="262"/>
      <c r="S535" s="262"/>
      <c r="T535" s="262"/>
      <c r="U535" s="262"/>
      <c r="V535" s="262"/>
    </row>
    <row r="536" spans="1:22">
      <c r="A536" s="858"/>
      <c r="B536" s="866">
        <f t="shared" ref="B536:B599" si="9">B535+1</f>
        <v>514</v>
      </c>
      <c r="C536" s="919"/>
      <c r="D536" s="860"/>
      <c r="E536"/>
      <c r="F536"/>
      <c r="G536"/>
      <c r="H536"/>
      <c r="I536"/>
      <c r="J536"/>
      <c r="K536"/>
      <c r="L536" s="262"/>
      <c r="M536" s="262"/>
      <c r="S536" s="262"/>
      <c r="T536" s="262"/>
      <c r="U536" s="262"/>
      <c r="V536" s="262"/>
    </row>
    <row r="537" spans="1:22">
      <c r="A537" s="858"/>
      <c r="B537" s="866">
        <f t="shared" si="9"/>
        <v>515</v>
      </c>
      <c r="C537" s="919"/>
      <c r="D537" s="860"/>
      <c r="E537"/>
      <c r="F537"/>
      <c r="G537"/>
      <c r="H537"/>
      <c r="I537"/>
      <c r="J537"/>
      <c r="K537"/>
      <c r="L537" s="262"/>
      <c r="M537" s="262"/>
      <c r="S537" s="262"/>
      <c r="T537" s="262"/>
      <c r="U537" s="262"/>
      <c r="V537" s="262"/>
    </row>
    <row r="538" spans="1:22">
      <c r="A538" s="858"/>
      <c r="B538" s="866">
        <f t="shared" si="9"/>
        <v>516</v>
      </c>
      <c r="C538" s="919"/>
      <c r="D538" s="860"/>
      <c r="E538"/>
      <c r="F538"/>
      <c r="G538"/>
      <c r="H538"/>
      <c r="I538"/>
      <c r="J538"/>
      <c r="K538"/>
      <c r="L538" s="262"/>
      <c r="M538" s="262"/>
      <c r="S538" s="262"/>
      <c r="T538" s="262"/>
      <c r="U538" s="262"/>
      <c r="V538" s="262"/>
    </row>
    <row r="539" spans="1:22">
      <c r="A539" s="858"/>
      <c r="B539" s="866">
        <f t="shared" si="9"/>
        <v>517</v>
      </c>
      <c r="C539" s="919"/>
      <c r="D539" s="860"/>
      <c r="E539"/>
      <c r="F539"/>
      <c r="G539"/>
      <c r="H539"/>
      <c r="I539"/>
      <c r="J539"/>
      <c r="K539"/>
      <c r="L539" s="262"/>
      <c r="M539" s="262"/>
      <c r="S539" s="262"/>
      <c r="T539" s="262"/>
      <c r="U539" s="262"/>
      <c r="V539" s="262"/>
    </row>
    <row r="540" spans="1:22">
      <c r="A540" s="858"/>
      <c r="B540" s="866">
        <f t="shared" si="9"/>
        <v>518</v>
      </c>
      <c r="C540" s="919"/>
      <c r="D540" s="860"/>
      <c r="E540"/>
      <c r="F540"/>
      <c r="G540"/>
      <c r="H540"/>
      <c r="I540"/>
      <c r="J540"/>
      <c r="K540"/>
      <c r="L540" s="262"/>
      <c r="M540" s="262"/>
      <c r="S540" s="262"/>
      <c r="T540" s="262"/>
      <c r="U540" s="262"/>
      <c r="V540" s="262"/>
    </row>
    <row r="541" spans="1:22">
      <c r="A541" s="858"/>
      <c r="B541" s="866">
        <f t="shared" si="9"/>
        <v>519</v>
      </c>
      <c r="C541" s="919"/>
      <c r="D541" s="860"/>
      <c r="E541"/>
      <c r="F541"/>
      <c r="G541"/>
      <c r="H541"/>
      <c r="I541"/>
      <c r="J541"/>
      <c r="K541"/>
      <c r="L541" s="262"/>
      <c r="M541" s="262"/>
      <c r="S541" s="262"/>
      <c r="T541" s="262"/>
      <c r="U541" s="262"/>
      <c r="V541" s="262"/>
    </row>
    <row r="542" spans="1:22">
      <c r="A542" s="858"/>
      <c r="B542" s="866">
        <f t="shared" si="9"/>
        <v>520</v>
      </c>
      <c r="C542" s="919"/>
      <c r="D542" s="860"/>
      <c r="E542"/>
      <c r="F542"/>
      <c r="G542"/>
      <c r="H542"/>
      <c r="I542"/>
      <c r="J542"/>
      <c r="K542"/>
      <c r="L542" s="262"/>
      <c r="M542" s="262"/>
      <c r="S542" s="262"/>
      <c r="T542" s="262"/>
      <c r="U542" s="262"/>
      <c r="V542" s="262"/>
    </row>
    <row r="543" spans="1:22">
      <c r="A543" s="858"/>
      <c r="B543" s="866">
        <f t="shared" si="9"/>
        <v>521</v>
      </c>
      <c r="C543" s="919"/>
      <c r="D543" s="860"/>
      <c r="E543"/>
      <c r="F543"/>
      <c r="G543"/>
      <c r="H543"/>
      <c r="I543"/>
      <c r="J543"/>
      <c r="K543"/>
      <c r="L543" s="262"/>
      <c r="M543" s="262"/>
      <c r="S543" s="262"/>
      <c r="T543" s="262"/>
      <c r="U543" s="262"/>
      <c r="V543" s="262"/>
    </row>
    <row r="544" spans="1:22">
      <c r="A544" s="858"/>
      <c r="B544" s="866">
        <f t="shared" si="9"/>
        <v>522</v>
      </c>
      <c r="C544" s="919"/>
      <c r="D544" s="860"/>
      <c r="E544"/>
      <c r="F544"/>
      <c r="G544"/>
      <c r="H544"/>
      <c r="I544"/>
      <c r="J544"/>
      <c r="K544"/>
      <c r="L544" s="262"/>
      <c r="M544" s="262"/>
      <c r="S544" s="262"/>
      <c r="T544" s="262"/>
      <c r="U544" s="262"/>
      <c r="V544" s="262"/>
    </row>
    <row r="545" spans="1:22">
      <c r="A545" s="858"/>
      <c r="B545" s="866">
        <f t="shared" si="9"/>
        <v>523</v>
      </c>
      <c r="C545" s="919"/>
      <c r="D545" s="860"/>
      <c r="E545"/>
      <c r="F545"/>
      <c r="G545"/>
      <c r="H545"/>
      <c r="I545"/>
      <c r="J545"/>
      <c r="K545"/>
      <c r="L545" s="262"/>
      <c r="M545" s="262"/>
      <c r="S545" s="262"/>
      <c r="T545" s="262"/>
      <c r="U545" s="262"/>
      <c r="V545" s="262"/>
    </row>
    <row r="546" spans="1:22">
      <c r="A546" s="858"/>
      <c r="B546" s="866">
        <f t="shared" si="9"/>
        <v>524</v>
      </c>
      <c r="C546" s="919"/>
      <c r="D546" s="860"/>
      <c r="E546"/>
      <c r="F546"/>
      <c r="G546"/>
      <c r="H546"/>
      <c r="I546"/>
      <c r="J546"/>
      <c r="K546"/>
      <c r="L546" s="262"/>
      <c r="M546" s="262"/>
      <c r="S546" s="262"/>
      <c r="T546" s="262"/>
      <c r="U546" s="262"/>
      <c r="V546" s="262"/>
    </row>
    <row r="547" spans="1:22">
      <c r="A547" s="858"/>
      <c r="B547" s="866">
        <f t="shared" si="9"/>
        <v>525</v>
      </c>
      <c r="C547" s="919"/>
      <c r="D547" s="860"/>
      <c r="E547"/>
      <c r="F547"/>
      <c r="G547"/>
      <c r="H547"/>
      <c r="I547"/>
      <c r="J547"/>
      <c r="K547"/>
      <c r="L547" s="262"/>
      <c r="M547" s="262"/>
      <c r="S547" s="262"/>
      <c r="T547" s="262"/>
      <c r="U547" s="262"/>
      <c r="V547" s="262"/>
    </row>
    <row r="548" spans="1:22">
      <c r="A548" s="858"/>
      <c r="B548" s="866">
        <f t="shared" si="9"/>
        <v>526</v>
      </c>
      <c r="C548" s="919"/>
      <c r="D548" s="860"/>
      <c r="E548"/>
      <c r="F548"/>
      <c r="G548"/>
      <c r="H548"/>
      <c r="I548"/>
      <c r="J548"/>
      <c r="K548"/>
      <c r="L548" s="262"/>
      <c r="M548" s="262"/>
      <c r="S548" s="262"/>
      <c r="T548" s="262"/>
      <c r="U548" s="262"/>
      <c r="V548" s="262"/>
    </row>
    <row r="549" spans="1:22">
      <c r="A549" s="858"/>
      <c r="B549" s="866">
        <f t="shared" si="9"/>
        <v>527</v>
      </c>
      <c r="C549" s="919"/>
      <c r="D549" s="860"/>
      <c r="E549"/>
      <c r="F549"/>
      <c r="G549"/>
      <c r="H549"/>
      <c r="I549"/>
      <c r="J549"/>
      <c r="K549"/>
      <c r="L549" s="262"/>
      <c r="M549" s="262"/>
      <c r="S549" s="262"/>
      <c r="T549" s="262"/>
      <c r="U549" s="262"/>
      <c r="V549" s="262"/>
    </row>
    <row r="550" spans="1:22">
      <c r="A550" s="858"/>
      <c r="B550" s="866">
        <f t="shared" si="9"/>
        <v>528</v>
      </c>
      <c r="C550" s="919"/>
      <c r="D550" s="860"/>
      <c r="E550"/>
      <c r="F550"/>
      <c r="G550"/>
      <c r="H550"/>
      <c r="I550"/>
      <c r="J550"/>
      <c r="K550"/>
      <c r="L550" s="262"/>
      <c r="M550" s="262"/>
      <c r="S550" s="262"/>
      <c r="T550" s="262"/>
      <c r="U550" s="262"/>
      <c r="V550" s="262"/>
    </row>
    <row r="551" spans="1:22">
      <c r="A551" s="858"/>
      <c r="B551" s="866">
        <f t="shared" si="9"/>
        <v>529</v>
      </c>
      <c r="C551" s="919"/>
      <c r="D551" s="860"/>
      <c r="E551"/>
      <c r="F551"/>
      <c r="G551"/>
      <c r="H551"/>
      <c r="I551"/>
      <c r="J551"/>
      <c r="K551"/>
      <c r="L551" s="262"/>
      <c r="M551" s="262"/>
      <c r="S551" s="262"/>
      <c r="T551" s="262"/>
      <c r="U551" s="262"/>
      <c r="V551" s="262"/>
    </row>
    <row r="552" spans="1:22">
      <c r="A552" s="858"/>
      <c r="B552" s="866">
        <f t="shared" si="9"/>
        <v>530</v>
      </c>
      <c r="C552" s="919"/>
      <c r="D552" s="860"/>
      <c r="E552"/>
      <c r="F552"/>
      <c r="G552"/>
      <c r="H552"/>
      <c r="I552"/>
      <c r="J552"/>
      <c r="K552"/>
      <c r="L552" s="262"/>
      <c r="M552" s="262"/>
      <c r="S552" s="262"/>
      <c r="T552" s="262"/>
      <c r="U552" s="262"/>
      <c r="V552" s="262"/>
    </row>
    <row r="553" spans="1:22">
      <c r="A553" s="858"/>
      <c r="B553" s="866">
        <f t="shared" si="9"/>
        <v>531</v>
      </c>
      <c r="C553" s="919"/>
      <c r="D553" s="860"/>
      <c r="E553"/>
      <c r="F553"/>
      <c r="G553"/>
      <c r="H553"/>
      <c r="I553"/>
      <c r="J553"/>
      <c r="K553"/>
      <c r="L553" s="262"/>
      <c r="M553" s="262"/>
      <c r="S553" s="262"/>
      <c r="T553" s="262"/>
      <c r="U553" s="262"/>
      <c r="V553" s="262"/>
    </row>
    <row r="554" spans="1:22">
      <c r="A554" s="858"/>
      <c r="B554" s="866">
        <f t="shared" si="9"/>
        <v>532</v>
      </c>
      <c r="C554" s="919"/>
      <c r="D554" s="860"/>
      <c r="E554"/>
      <c r="F554"/>
      <c r="G554"/>
      <c r="H554"/>
      <c r="I554"/>
      <c r="J554"/>
      <c r="K554"/>
      <c r="L554" s="262"/>
      <c r="M554" s="262"/>
      <c r="S554" s="262"/>
      <c r="T554" s="262"/>
      <c r="U554" s="262"/>
      <c r="V554" s="262"/>
    </row>
    <row r="555" spans="1:22">
      <c r="A555" s="858"/>
      <c r="B555" s="866">
        <f t="shared" si="9"/>
        <v>533</v>
      </c>
      <c r="C555" s="919"/>
      <c r="D555" s="860"/>
      <c r="E555"/>
      <c r="F555"/>
      <c r="G555"/>
      <c r="H555"/>
      <c r="I555"/>
      <c r="J555"/>
      <c r="K555"/>
      <c r="L555" s="262"/>
      <c r="M555" s="262"/>
      <c r="S555" s="262"/>
      <c r="T555" s="262"/>
      <c r="U555" s="262"/>
      <c r="V555" s="262"/>
    </row>
    <row r="556" spans="1:22">
      <c r="A556" s="858"/>
      <c r="B556" s="866">
        <f t="shared" si="9"/>
        <v>534</v>
      </c>
      <c r="C556" s="919"/>
      <c r="D556" s="860"/>
      <c r="E556"/>
      <c r="F556"/>
      <c r="G556"/>
      <c r="H556"/>
      <c r="I556"/>
      <c r="J556"/>
      <c r="K556"/>
      <c r="L556" s="262"/>
      <c r="M556" s="262"/>
      <c r="S556" s="262"/>
      <c r="T556" s="262"/>
      <c r="U556" s="262"/>
      <c r="V556" s="262"/>
    </row>
    <row r="557" spans="1:22">
      <c r="A557" s="858"/>
      <c r="B557" s="866">
        <f t="shared" si="9"/>
        <v>535</v>
      </c>
      <c r="C557" s="919"/>
      <c r="D557" s="860"/>
      <c r="E557"/>
      <c r="F557"/>
      <c r="G557"/>
      <c r="H557"/>
      <c r="I557"/>
      <c r="J557"/>
      <c r="K557"/>
      <c r="L557" s="262"/>
      <c r="M557" s="262"/>
      <c r="S557" s="262"/>
      <c r="T557" s="262"/>
      <c r="U557" s="262"/>
      <c r="V557" s="262"/>
    </row>
    <row r="558" spans="1:22">
      <c r="A558" s="858"/>
      <c r="B558" s="866">
        <f t="shared" si="9"/>
        <v>536</v>
      </c>
      <c r="C558" s="919"/>
      <c r="D558" s="860"/>
      <c r="E558"/>
      <c r="F558"/>
      <c r="G558"/>
      <c r="H558"/>
      <c r="I558"/>
      <c r="J558"/>
      <c r="K558"/>
      <c r="L558" s="262"/>
      <c r="M558" s="262"/>
      <c r="S558" s="262"/>
      <c r="T558" s="262"/>
      <c r="U558" s="262"/>
      <c r="V558" s="262"/>
    </row>
    <row r="559" spans="1:22">
      <c r="A559" s="858"/>
      <c r="B559" s="866">
        <f t="shared" si="9"/>
        <v>537</v>
      </c>
      <c r="C559" s="919"/>
      <c r="D559" s="860"/>
      <c r="E559"/>
      <c r="F559"/>
      <c r="G559"/>
      <c r="H559"/>
      <c r="I559"/>
      <c r="J559"/>
      <c r="K559"/>
      <c r="L559" s="262"/>
      <c r="M559" s="262"/>
      <c r="S559" s="262"/>
      <c r="T559" s="262"/>
      <c r="U559" s="262"/>
      <c r="V559" s="262"/>
    </row>
    <row r="560" spans="1:22">
      <c r="A560" s="858"/>
      <c r="B560" s="866">
        <f t="shared" si="9"/>
        <v>538</v>
      </c>
      <c r="C560" s="919"/>
      <c r="D560" s="860"/>
      <c r="E560"/>
      <c r="F560"/>
      <c r="G560"/>
      <c r="H560"/>
      <c r="I560"/>
      <c r="J560"/>
      <c r="K560"/>
      <c r="L560" s="262"/>
      <c r="M560" s="262"/>
      <c r="S560" s="262"/>
      <c r="T560" s="262"/>
      <c r="U560" s="262"/>
      <c r="V560" s="262"/>
    </row>
    <row r="561" spans="1:22">
      <c r="A561" s="858"/>
      <c r="B561" s="866">
        <f t="shared" si="9"/>
        <v>539</v>
      </c>
      <c r="C561" s="919"/>
      <c r="D561" s="860"/>
      <c r="E561"/>
      <c r="F561"/>
      <c r="G561"/>
      <c r="H561"/>
      <c r="I561"/>
      <c r="J561"/>
      <c r="K561"/>
      <c r="L561" s="262"/>
      <c r="M561" s="262"/>
      <c r="S561" s="262"/>
      <c r="T561" s="262"/>
      <c r="U561" s="262"/>
      <c r="V561" s="262"/>
    </row>
    <row r="562" spans="1:22">
      <c r="A562" s="858"/>
      <c r="B562" s="866">
        <f t="shared" si="9"/>
        <v>540</v>
      </c>
      <c r="C562" s="919"/>
      <c r="D562" s="860"/>
      <c r="E562"/>
      <c r="F562"/>
      <c r="G562"/>
      <c r="H562"/>
      <c r="I562"/>
      <c r="J562"/>
      <c r="K562"/>
      <c r="L562" s="262"/>
      <c r="M562" s="262"/>
      <c r="S562" s="262"/>
      <c r="T562" s="262"/>
      <c r="U562" s="262"/>
      <c r="V562" s="262"/>
    </row>
    <row r="563" spans="1:22">
      <c r="A563" s="858"/>
      <c r="B563" s="866">
        <f t="shared" si="9"/>
        <v>541</v>
      </c>
      <c r="C563" s="919"/>
      <c r="D563" s="860"/>
      <c r="E563"/>
      <c r="F563"/>
      <c r="G563"/>
      <c r="H563"/>
      <c r="I563"/>
      <c r="J563"/>
      <c r="K563"/>
      <c r="L563" s="262"/>
      <c r="M563" s="262"/>
      <c r="S563" s="262"/>
      <c r="T563" s="262"/>
      <c r="U563" s="262"/>
      <c r="V563" s="262"/>
    </row>
    <row r="564" spans="1:22">
      <c r="A564" s="858"/>
      <c r="B564" s="866">
        <f t="shared" si="9"/>
        <v>542</v>
      </c>
      <c r="C564" s="919"/>
      <c r="D564" s="860"/>
      <c r="E564"/>
      <c r="F564"/>
      <c r="G564"/>
      <c r="H564"/>
      <c r="I564"/>
      <c r="J564"/>
      <c r="K564"/>
      <c r="L564" s="262"/>
      <c r="M564" s="262"/>
      <c r="S564" s="262"/>
      <c r="T564" s="262"/>
      <c r="U564" s="262"/>
      <c r="V564" s="262"/>
    </row>
    <row r="565" spans="1:22">
      <c r="A565" s="858"/>
      <c r="B565" s="866">
        <f t="shared" si="9"/>
        <v>543</v>
      </c>
      <c r="C565" s="919"/>
      <c r="D565" s="860"/>
      <c r="E565"/>
      <c r="F565"/>
      <c r="G565"/>
      <c r="H565"/>
      <c r="I565"/>
      <c r="J565"/>
      <c r="K565"/>
      <c r="L565" s="262"/>
      <c r="M565" s="262"/>
      <c r="S565" s="262"/>
      <c r="T565" s="262"/>
      <c r="U565" s="262"/>
      <c r="V565" s="262"/>
    </row>
    <row r="566" spans="1:22">
      <c r="A566" s="858"/>
      <c r="B566" s="866">
        <f t="shared" si="9"/>
        <v>544</v>
      </c>
      <c r="C566" s="919"/>
      <c r="D566" s="860"/>
      <c r="E566"/>
      <c r="F566"/>
      <c r="G566"/>
      <c r="H566"/>
      <c r="I566"/>
      <c r="J566"/>
      <c r="K566"/>
      <c r="L566" s="262"/>
      <c r="M566" s="262"/>
      <c r="S566" s="262"/>
      <c r="T566" s="262"/>
      <c r="U566" s="262"/>
      <c r="V566" s="262"/>
    </row>
    <row r="567" spans="1:22">
      <c r="A567" s="858"/>
      <c r="B567" s="866">
        <f t="shared" si="9"/>
        <v>545</v>
      </c>
      <c r="C567" s="919"/>
      <c r="D567" s="860"/>
      <c r="E567"/>
      <c r="F567"/>
      <c r="G567"/>
      <c r="H567"/>
      <c r="I567"/>
      <c r="J567"/>
      <c r="K567"/>
      <c r="L567" s="262"/>
      <c r="M567" s="262"/>
      <c r="S567" s="262"/>
      <c r="T567" s="262"/>
      <c r="U567" s="262"/>
      <c r="V567" s="262"/>
    </row>
    <row r="568" spans="1:22">
      <c r="A568" s="858"/>
      <c r="B568" s="866">
        <f t="shared" si="9"/>
        <v>546</v>
      </c>
      <c r="C568" s="919"/>
      <c r="D568" s="860"/>
      <c r="E568"/>
      <c r="F568"/>
      <c r="G568"/>
      <c r="H568"/>
      <c r="I568"/>
      <c r="J568"/>
      <c r="K568"/>
      <c r="L568" s="262"/>
      <c r="M568" s="262"/>
      <c r="S568" s="262"/>
      <c r="T568" s="262"/>
      <c r="U568" s="262"/>
      <c r="V568" s="262"/>
    </row>
    <row r="569" spans="1:22">
      <c r="A569" s="858"/>
      <c r="B569" s="866">
        <f t="shared" si="9"/>
        <v>547</v>
      </c>
      <c r="C569" s="919"/>
      <c r="D569" s="860"/>
      <c r="E569"/>
      <c r="F569"/>
      <c r="G569"/>
      <c r="H569"/>
      <c r="I569"/>
      <c r="J569"/>
      <c r="K569"/>
      <c r="L569" s="262"/>
      <c r="M569" s="262"/>
      <c r="S569" s="262"/>
      <c r="T569" s="262"/>
      <c r="U569" s="262"/>
      <c r="V569" s="262"/>
    </row>
    <row r="570" spans="1:22">
      <c r="A570" s="858"/>
      <c r="B570" s="866">
        <f t="shared" si="9"/>
        <v>548</v>
      </c>
      <c r="C570" s="919"/>
      <c r="D570" s="860"/>
      <c r="E570"/>
      <c r="F570"/>
      <c r="G570"/>
      <c r="H570"/>
      <c r="I570"/>
      <c r="J570"/>
      <c r="K570"/>
      <c r="L570" s="262"/>
      <c r="M570" s="262"/>
      <c r="S570" s="262"/>
      <c r="T570" s="262"/>
      <c r="U570" s="262"/>
      <c r="V570" s="262"/>
    </row>
    <row r="571" spans="1:22">
      <c r="A571" s="858"/>
      <c r="B571" s="866">
        <f t="shared" si="9"/>
        <v>549</v>
      </c>
      <c r="C571" s="919"/>
      <c r="D571" s="860"/>
      <c r="E571"/>
      <c r="F571"/>
      <c r="G571"/>
      <c r="H571"/>
      <c r="I571"/>
      <c r="J571"/>
      <c r="K571"/>
      <c r="L571" s="262"/>
      <c r="M571" s="262"/>
      <c r="S571" s="262"/>
      <c r="T571" s="262"/>
      <c r="U571" s="262"/>
      <c r="V571" s="262"/>
    </row>
    <row r="572" spans="1:22">
      <c r="A572" s="858"/>
      <c r="B572" s="866">
        <f t="shared" si="9"/>
        <v>550</v>
      </c>
      <c r="C572" s="919"/>
      <c r="D572" s="860"/>
      <c r="E572"/>
      <c r="F572"/>
      <c r="G572"/>
      <c r="H572"/>
      <c r="I572"/>
      <c r="J572"/>
      <c r="K572"/>
      <c r="L572" s="262"/>
      <c r="M572" s="262"/>
      <c r="S572" s="262"/>
      <c r="T572" s="262"/>
      <c r="U572" s="262"/>
      <c r="V572" s="262"/>
    </row>
    <row r="573" spans="1:22">
      <c r="A573" s="858"/>
      <c r="B573" s="866">
        <f t="shared" si="9"/>
        <v>551</v>
      </c>
      <c r="C573" s="919"/>
      <c r="D573" s="860"/>
      <c r="E573"/>
      <c r="F573"/>
      <c r="G573"/>
      <c r="H573"/>
      <c r="I573"/>
      <c r="J573"/>
      <c r="K573"/>
      <c r="L573" s="262"/>
      <c r="M573" s="262"/>
      <c r="S573" s="262"/>
      <c r="T573" s="262"/>
      <c r="U573" s="262"/>
      <c r="V573" s="262"/>
    </row>
    <row r="574" spans="1:22">
      <c r="A574" s="858"/>
      <c r="B574" s="866">
        <f t="shared" si="9"/>
        <v>552</v>
      </c>
      <c r="C574" s="919"/>
      <c r="D574" s="860"/>
      <c r="E574"/>
      <c r="F574"/>
      <c r="G574"/>
      <c r="H574"/>
      <c r="I574"/>
      <c r="J574"/>
      <c r="K574"/>
      <c r="L574" s="262"/>
      <c r="M574" s="262"/>
      <c r="S574" s="262"/>
      <c r="T574" s="262"/>
      <c r="U574" s="262"/>
      <c r="V574" s="262"/>
    </row>
    <row r="575" spans="1:22">
      <c r="A575" s="858"/>
      <c r="B575" s="866">
        <f t="shared" si="9"/>
        <v>553</v>
      </c>
      <c r="C575" s="919"/>
      <c r="D575" s="860"/>
      <c r="E575"/>
      <c r="F575"/>
      <c r="G575"/>
      <c r="H575"/>
      <c r="I575"/>
      <c r="J575"/>
      <c r="K575"/>
      <c r="L575" s="262"/>
      <c r="M575" s="262"/>
      <c r="S575" s="262"/>
      <c r="T575" s="262"/>
      <c r="U575" s="262"/>
      <c r="V575" s="262"/>
    </row>
    <row r="576" spans="1:22">
      <c r="A576" s="858"/>
      <c r="B576" s="866">
        <f t="shared" si="9"/>
        <v>554</v>
      </c>
      <c r="C576" s="919"/>
      <c r="D576" s="860"/>
      <c r="E576"/>
      <c r="F576"/>
      <c r="G576"/>
      <c r="H576"/>
      <c r="I576"/>
      <c r="J576"/>
      <c r="K576"/>
      <c r="L576" s="262"/>
      <c r="M576" s="262"/>
      <c r="S576" s="262"/>
      <c r="T576" s="262"/>
      <c r="U576" s="262"/>
      <c r="V576" s="262"/>
    </row>
    <row r="577" spans="1:22">
      <c r="A577" s="858"/>
      <c r="B577" s="866">
        <f t="shared" si="9"/>
        <v>555</v>
      </c>
      <c r="C577" s="919"/>
      <c r="D577" s="860"/>
      <c r="E577"/>
      <c r="F577"/>
      <c r="G577"/>
      <c r="H577"/>
      <c r="I577"/>
      <c r="J577"/>
      <c r="K577"/>
      <c r="L577" s="262"/>
      <c r="M577" s="262"/>
      <c r="S577" s="262"/>
      <c r="T577" s="262"/>
      <c r="U577" s="262"/>
      <c r="V577" s="262"/>
    </row>
    <row r="578" spans="1:22">
      <c r="A578" s="858"/>
      <c r="B578" s="866">
        <f t="shared" si="9"/>
        <v>556</v>
      </c>
      <c r="C578" s="919"/>
      <c r="D578" s="860"/>
      <c r="E578"/>
      <c r="F578"/>
      <c r="G578"/>
      <c r="H578"/>
      <c r="I578"/>
      <c r="J578"/>
      <c r="K578"/>
      <c r="L578" s="262"/>
      <c r="M578" s="262"/>
      <c r="S578" s="262"/>
      <c r="T578" s="262"/>
      <c r="U578" s="262"/>
      <c r="V578" s="262"/>
    </row>
    <row r="579" spans="1:22">
      <c r="A579" s="858"/>
      <c r="B579" s="866">
        <f t="shared" si="9"/>
        <v>557</v>
      </c>
      <c r="C579" s="919"/>
      <c r="D579" s="860"/>
      <c r="E579"/>
      <c r="F579"/>
      <c r="G579"/>
      <c r="H579"/>
      <c r="I579"/>
      <c r="J579"/>
      <c r="K579"/>
      <c r="L579" s="262"/>
      <c r="M579" s="262"/>
      <c r="S579" s="262"/>
      <c r="T579" s="262"/>
      <c r="U579" s="262"/>
      <c r="V579" s="262"/>
    </row>
    <row r="580" spans="1:22">
      <c r="A580" s="858"/>
      <c r="B580" s="866">
        <f t="shared" si="9"/>
        <v>558</v>
      </c>
      <c r="C580" s="919"/>
      <c r="D580" s="860"/>
      <c r="E580"/>
      <c r="F580"/>
      <c r="G580"/>
      <c r="H580"/>
      <c r="I580"/>
      <c r="J580"/>
      <c r="K580"/>
      <c r="L580" s="262"/>
      <c r="M580" s="262"/>
      <c r="S580" s="262"/>
      <c r="T580" s="262"/>
      <c r="U580" s="262"/>
      <c r="V580" s="262"/>
    </row>
    <row r="581" spans="1:22">
      <c r="A581" s="858"/>
      <c r="B581" s="866">
        <f t="shared" si="9"/>
        <v>559</v>
      </c>
      <c r="C581" s="919"/>
      <c r="D581" s="860"/>
      <c r="E581"/>
      <c r="F581"/>
      <c r="G581"/>
      <c r="H581"/>
      <c r="I581"/>
      <c r="J581"/>
      <c r="K581"/>
      <c r="L581" s="262"/>
      <c r="M581" s="262"/>
      <c r="S581" s="262"/>
      <c r="T581" s="262"/>
      <c r="U581" s="262"/>
      <c r="V581" s="262"/>
    </row>
    <row r="582" spans="1:22">
      <c r="A582" s="858"/>
      <c r="B582" s="866">
        <f t="shared" si="9"/>
        <v>560</v>
      </c>
      <c r="C582" s="919"/>
      <c r="D582" s="860"/>
      <c r="E582"/>
      <c r="F582"/>
      <c r="G582"/>
      <c r="H582"/>
      <c r="I582"/>
      <c r="J582"/>
      <c r="K582"/>
      <c r="L582" s="262"/>
      <c r="M582" s="262"/>
      <c r="S582" s="262"/>
      <c r="T582" s="262"/>
      <c r="U582" s="262"/>
      <c r="V582" s="262"/>
    </row>
    <row r="583" spans="1:22">
      <c r="A583" s="858"/>
      <c r="B583" s="866">
        <f t="shared" si="9"/>
        <v>561</v>
      </c>
      <c r="C583" s="919"/>
      <c r="D583" s="860"/>
      <c r="E583"/>
      <c r="F583"/>
      <c r="G583"/>
      <c r="H583"/>
      <c r="I583"/>
      <c r="J583"/>
      <c r="K583"/>
      <c r="L583" s="262"/>
      <c r="M583" s="262"/>
      <c r="S583" s="262"/>
      <c r="T583" s="262"/>
      <c r="U583" s="262"/>
      <c r="V583" s="262"/>
    </row>
    <row r="584" spans="1:22">
      <c r="A584" s="858"/>
      <c r="B584" s="866">
        <f t="shared" si="9"/>
        <v>562</v>
      </c>
      <c r="C584" s="919"/>
      <c r="D584" s="860"/>
      <c r="E584"/>
      <c r="F584"/>
      <c r="G584"/>
      <c r="H584"/>
      <c r="I584"/>
      <c r="J584"/>
      <c r="K584"/>
      <c r="L584" s="262"/>
      <c r="M584" s="262"/>
      <c r="S584" s="262"/>
      <c r="T584" s="262"/>
      <c r="U584" s="262"/>
      <c r="V584" s="262"/>
    </row>
    <row r="585" spans="1:22">
      <c r="A585" s="858"/>
      <c r="B585" s="866">
        <f t="shared" si="9"/>
        <v>563</v>
      </c>
      <c r="C585" s="919"/>
      <c r="D585" s="860"/>
      <c r="E585"/>
      <c r="F585"/>
      <c r="G585"/>
      <c r="H585"/>
      <c r="I585"/>
      <c r="J585"/>
      <c r="K585"/>
      <c r="L585" s="262"/>
      <c r="M585" s="262"/>
      <c r="S585" s="262"/>
      <c r="T585" s="262"/>
      <c r="U585" s="262"/>
      <c r="V585" s="262"/>
    </row>
    <row r="586" spans="1:22">
      <c r="A586" s="858"/>
      <c r="B586" s="866">
        <f t="shared" si="9"/>
        <v>564</v>
      </c>
      <c r="C586" s="919"/>
      <c r="D586" s="860"/>
      <c r="E586"/>
      <c r="F586"/>
      <c r="G586"/>
      <c r="H586"/>
      <c r="I586"/>
      <c r="J586"/>
      <c r="K586"/>
      <c r="L586" s="262"/>
      <c r="M586" s="262"/>
      <c r="S586" s="262"/>
      <c r="T586" s="262"/>
      <c r="U586" s="262"/>
      <c r="V586" s="262"/>
    </row>
    <row r="587" spans="1:22">
      <c r="A587" s="858"/>
      <c r="B587" s="866">
        <f t="shared" si="9"/>
        <v>565</v>
      </c>
      <c r="C587" s="919"/>
      <c r="D587" s="860"/>
      <c r="E587"/>
      <c r="F587"/>
      <c r="G587"/>
      <c r="H587"/>
      <c r="I587"/>
      <c r="J587"/>
      <c r="K587"/>
      <c r="L587" s="262"/>
      <c r="M587" s="262"/>
      <c r="S587" s="262"/>
      <c r="T587" s="262"/>
      <c r="U587" s="262"/>
      <c r="V587" s="262"/>
    </row>
    <row r="588" spans="1:22">
      <c r="A588" s="858"/>
      <c r="B588" s="866">
        <f t="shared" si="9"/>
        <v>566</v>
      </c>
      <c r="C588" s="919"/>
      <c r="D588" s="860"/>
      <c r="E588"/>
      <c r="F588"/>
      <c r="G588"/>
      <c r="H588"/>
      <c r="I588"/>
      <c r="J588"/>
      <c r="K588"/>
      <c r="L588" s="262"/>
      <c r="M588" s="262"/>
      <c r="S588" s="262"/>
      <c r="T588" s="262"/>
      <c r="U588" s="262"/>
      <c r="V588" s="262"/>
    </row>
    <row r="589" spans="1:22">
      <c r="A589" s="858"/>
      <c r="B589" s="866">
        <f t="shared" si="9"/>
        <v>567</v>
      </c>
      <c r="C589" s="919"/>
      <c r="D589" s="860"/>
      <c r="E589"/>
      <c r="F589"/>
      <c r="G589"/>
      <c r="H589"/>
      <c r="I589"/>
      <c r="J589"/>
      <c r="K589"/>
      <c r="L589" s="262"/>
      <c r="M589" s="262"/>
      <c r="S589" s="262"/>
      <c r="T589" s="262"/>
      <c r="U589" s="262"/>
      <c r="V589" s="262"/>
    </row>
    <row r="590" spans="1:22">
      <c r="A590" s="858"/>
      <c r="B590" s="866">
        <f t="shared" si="9"/>
        <v>568</v>
      </c>
      <c r="C590" s="919"/>
      <c r="D590" s="860"/>
      <c r="E590"/>
      <c r="F590"/>
      <c r="G590"/>
      <c r="H590"/>
      <c r="I590"/>
      <c r="J590"/>
      <c r="K590"/>
      <c r="L590" s="262"/>
      <c r="M590" s="262"/>
      <c r="S590" s="262"/>
      <c r="T590" s="262"/>
      <c r="U590" s="262"/>
      <c r="V590" s="262"/>
    </row>
    <row r="591" spans="1:22">
      <c r="A591" s="858"/>
      <c r="B591" s="866">
        <f t="shared" si="9"/>
        <v>569</v>
      </c>
      <c r="C591" s="919"/>
      <c r="D591" s="860"/>
      <c r="E591"/>
      <c r="F591"/>
      <c r="G591"/>
      <c r="H591"/>
      <c r="I591"/>
      <c r="J591"/>
      <c r="K591"/>
      <c r="L591" s="262"/>
      <c r="M591" s="262"/>
      <c r="S591" s="262"/>
      <c r="T591" s="262"/>
      <c r="U591" s="262"/>
      <c r="V591" s="262"/>
    </row>
    <row r="592" spans="1:22">
      <c r="A592" s="858"/>
      <c r="B592" s="866">
        <f t="shared" si="9"/>
        <v>570</v>
      </c>
      <c r="C592" s="919"/>
      <c r="D592" s="860"/>
      <c r="E592"/>
      <c r="F592"/>
      <c r="G592"/>
      <c r="H592"/>
      <c r="I592"/>
      <c r="J592"/>
      <c r="K592"/>
      <c r="L592" s="262"/>
      <c r="M592" s="262"/>
      <c r="S592" s="262"/>
      <c r="T592" s="262"/>
      <c r="U592" s="262"/>
      <c r="V592" s="262"/>
    </row>
    <row r="593" spans="1:22">
      <c r="A593" s="858"/>
      <c r="B593" s="866">
        <f t="shared" si="9"/>
        <v>571</v>
      </c>
      <c r="C593" s="919"/>
      <c r="D593" s="860"/>
      <c r="E593"/>
      <c r="F593"/>
      <c r="G593"/>
      <c r="H593"/>
      <c r="I593"/>
      <c r="J593"/>
      <c r="K593"/>
      <c r="L593" s="262"/>
      <c r="M593" s="262"/>
      <c r="S593" s="262"/>
      <c r="T593" s="262"/>
      <c r="U593" s="262"/>
      <c r="V593" s="262"/>
    </row>
    <row r="594" spans="1:22">
      <c r="A594" s="858"/>
      <c r="B594" s="866">
        <f t="shared" si="9"/>
        <v>572</v>
      </c>
      <c r="C594" s="919"/>
      <c r="D594" s="860"/>
      <c r="E594"/>
      <c r="F594"/>
      <c r="G594"/>
      <c r="H594"/>
      <c r="I594"/>
      <c r="J594"/>
      <c r="K594"/>
      <c r="L594" s="262"/>
      <c r="M594" s="262"/>
      <c r="S594" s="262"/>
      <c r="T594" s="262"/>
      <c r="U594" s="262"/>
      <c r="V594" s="262"/>
    </row>
    <row r="595" spans="1:22">
      <c r="A595" s="858"/>
      <c r="B595" s="866">
        <f t="shared" si="9"/>
        <v>573</v>
      </c>
      <c r="C595" s="919"/>
      <c r="D595" s="860"/>
      <c r="E595"/>
      <c r="F595"/>
      <c r="G595"/>
      <c r="H595"/>
      <c r="I595"/>
      <c r="J595"/>
      <c r="K595"/>
      <c r="L595" s="262"/>
      <c r="M595" s="262"/>
      <c r="S595" s="262"/>
      <c r="T595" s="262"/>
      <c r="U595" s="262"/>
      <c r="V595" s="262"/>
    </row>
    <row r="596" spans="1:22">
      <c r="A596" s="858"/>
      <c r="B596" s="866">
        <f t="shared" si="9"/>
        <v>574</v>
      </c>
      <c r="C596" s="919"/>
      <c r="D596" s="860"/>
      <c r="E596"/>
      <c r="F596"/>
      <c r="G596"/>
      <c r="H596"/>
      <c r="I596"/>
      <c r="J596"/>
      <c r="K596"/>
      <c r="L596" s="262"/>
      <c r="M596" s="262"/>
      <c r="S596" s="262"/>
      <c r="T596" s="262"/>
      <c r="U596" s="262"/>
      <c r="V596" s="262"/>
    </row>
    <row r="597" spans="1:22">
      <c r="A597" s="858"/>
      <c r="B597" s="866">
        <f t="shared" si="9"/>
        <v>575</v>
      </c>
      <c r="C597" s="919"/>
      <c r="D597" s="860"/>
      <c r="E597"/>
      <c r="F597"/>
      <c r="G597"/>
      <c r="H597"/>
      <c r="I597"/>
      <c r="J597"/>
      <c r="K597"/>
      <c r="L597" s="262"/>
      <c r="M597" s="262"/>
      <c r="S597" s="262"/>
      <c r="T597" s="262"/>
      <c r="U597" s="262"/>
      <c r="V597" s="262"/>
    </row>
    <row r="598" spans="1:22">
      <c r="A598" s="858"/>
      <c r="B598" s="866">
        <f t="shared" si="9"/>
        <v>576</v>
      </c>
      <c r="C598" s="919"/>
      <c r="D598" s="860"/>
      <c r="E598"/>
      <c r="F598"/>
      <c r="G598"/>
      <c r="H598"/>
      <c r="I598"/>
      <c r="J598"/>
      <c r="K598"/>
      <c r="L598" s="262"/>
      <c r="M598" s="262"/>
      <c r="S598" s="262"/>
      <c r="T598" s="262"/>
      <c r="U598" s="262"/>
      <c r="V598" s="262"/>
    </row>
    <row r="599" spans="1:22">
      <c r="A599" s="858"/>
      <c r="B599" s="866">
        <f t="shared" si="9"/>
        <v>577</v>
      </c>
      <c r="C599" s="919"/>
      <c r="D599" s="860"/>
      <c r="E599"/>
      <c r="F599"/>
      <c r="G599"/>
      <c r="H599"/>
      <c r="I599"/>
      <c r="J599"/>
      <c r="K599"/>
      <c r="L599" s="262"/>
      <c r="M599" s="262"/>
      <c r="S599" s="262"/>
      <c r="T599" s="262"/>
      <c r="U599" s="262"/>
      <c r="V599" s="262"/>
    </row>
    <row r="600" spans="1:22">
      <c r="A600" s="858"/>
      <c r="B600" s="866">
        <f t="shared" ref="B600:B663" si="10">B599+1</f>
        <v>578</v>
      </c>
      <c r="C600" s="919"/>
      <c r="D600" s="860"/>
      <c r="E600"/>
      <c r="F600"/>
      <c r="G600"/>
      <c r="H600"/>
      <c r="I600"/>
      <c r="J600"/>
      <c r="K600"/>
      <c r="L600" s="262"/>
      <c r="M600" s="262"/>
      <c r="S600" s="262"/>
      <c r="T600" s="262"/>
      <c r="U600" s="262"/>
      <c r="V600" s="262"/>
    </row>
    <row r="601" spans="1:22">
      <c r="A601" s="858"/>
      <c r="B601" s="866">
        <f t="shared" si="10"/>
        <v>579</v>
      </c>
      <c r="C601" s="919"/>
      <c r="D601" s="860"/>
      <c r="E601"/>
      <c r="F601"/>
      <c r="G601"/>
      <c r="H601"/>
      <c r="I601"/>
      <c r="J601"/>
      <c r="K601"/>
      <c r="L601" s="262"/>
      <c r="M601" s="262"/>
      <c r="S601" s="262"/>
      <c r="T601" s="262"/>
      <c r="U601" s="262"/>
      <c r="V601" s="262"/>
    </row>
    <row r="602" spans="1:22">
      <c r="A602" s="858"/>
      <c r="B602" s="866">
        <f t="shared" si="10"/>
        <v>580</v>
      </c>
      <c r="C602" s="919"/>
      <c r="D602" s="860"/>
      <c r="E602"/>
      <c r="F602"/>
      <c r="G602"/>
      <c r="H602"/>
      <c r="I602"/>
      <c r="J602"/>
      <c r="K602"/>
      <c r="L602" s="262"/>
      <c r="M602" s="262"/>
      <c r="S602" s="262"/>
      <c r="T602" s="262"/>
      <c r="U602" s="262"/>
      <c r="V602" s="262"/>
    </row>
    <row r="603" spans="1:22">
      <c r="A603" s="858"/>
      <c r="B603" s="866">
        <f t="shared" si="10"/>
        <v>581</v>
      </c>
      <c r="C603" s="919"/>
      <c r="D603" s="860"/>
      <c r="E603"/>
      <c r="F603"/>
      <c r="G603"/>
      <c r="H603"/>
      <c r="I603"/>
      <c r="J603"/>
      <c r="K603"/>
      <c r="L603" s="262"/>
      <c r="M603" s="262"/>
      <c r="S603" s="262"/>
      <c r="T603" s="262"/>
      <c r="U603" s="262"/>
      <c r="V603" s="262"/>
    </row>
    <row r="604" spans="1:22">
      <c r="A604" s="858"/>
      <c r="B604" s="866">
        <f t="shared" si="10"/>
        <v>582</v>
      </c>
      <c r="C604" s="919"/>
      <c r="D604" s="860"/>
      <c r="E604"/>
      <c r="F604"/>
      <c r="G604"/>
      <c r="H604"/>
      <c r="I604"/>
      <c r="J604"/>
      <c r="K604"/>
      <c r="L604" s="262"/>
      <c r="M604" s="262"/>
      <c r="S604" s="262"/>
      <c r="T604" s="262"/>
      <c r="U604" s="262"/>
      <c r="V604" s="262"/>
    </row>
    <row r="605" spans="1:22">
      <c r="A605" s="858"/>
      <c r="B605" s="866">
        <f t="shared" si="10"/>
        <v>583</v>
      </c>
      <c r="C605" s="919"/>
      <c r="D605" s="860"/>
      <c r="E605"/>
      <c r="F605"/>
      <c r="G605"/>
      <c r="H605"/>
      <c r="I605"/>
      <c r="J605"/>
      <c r="K605"/>
      <c r="L605" s="262"/>
      <c r="M605" s="262"/>
      <c r="S605" s="262"/>
      <c r="T605" s="262"/>
      <c r="U605" s="262"/>
      <c r="V605" s="262"/>
    </row>
    <row r="606" spans="1:22">
      <c r="A606" s="858"/>
      <c r="B606" s="866">
        <f t="shared" si="10"/>
        <v>584</v>
      </c>
      <c r="C606" s="919"/>
      <c r="D606" s="860"/>
      <c r="E606"/>
      <c r="F606"/>
      <c r="G606"/>
      <c r="H606"/>
      <c r="I606"/>
      <c r="J606"/>
      <c r="K606"/>
      <c r="L606" s="262"/>
      <c r="M606" s="262"/>
      <c r="S606" s="262"/>
      <c r="T606" s="262"/>
      <c r="U606" s="262"/>
      <c r="V606" s="262"/>
    </row>
    <row r="607" spans="1:22">
      <c r="A607" s="858"/>
      <c r="B607" s="866">
        <f t="shared" si="10"/>
        <v>585</v>
      </c>
      <c r="C607" s="919"/>
      <c r="D607" s="860"/>
      <c r="E607"/>
      <c r="F607"/>
      <c r="G607"/>
      <c r="H607"/>
      <c r="I607"/>
      <c r="J607"/>
      <c r="K607"/>
      <c r="L607" s="262"/>
      <c r="M607" s="262"/>
      <c r="S607" s="262"/>
      <c r="T607" s="262"/>
      <c r="U607" s="262"/>
      <c r="V607" s="262"/>
    </row>
    <row r="608" spans="1:22">
      <c r="A608" s="858"/>
      <c r="B608" s="866">
        <f t="shared" si="10"/>
        <v>586</v>
      </c>
      <c r="C608" s="919"/>
      <c r="D608" s="860"/>
      <c r="E608"/>
      <c r="F608"/>
      <c r="G608"/>
      <c r="H608"/>
      <c r="I608"/>
      <c r="J608"/>
      <c r="K608"/>
      <c r="L608" s="262"/>
      <c r="M608" s="262"/>
      <c r="S608" s="262"/>
      <c r="T608" s="262"/>
      <c r="U608" s="262"/>
      <c r="V608" s="262"/>
    </row>
    <row r="609" spans="1:22">
      <c r="A609" s="858"/>
      <c r="B609" s="866">
        <f t="shared" si="10"/>
        <v>587</v>
      </c>
      <c r="C609" s="919"/>
      <c r="D609" s="860"/>
      <c r="E609"/>
      <c r="F609"/>
      <c r="G609"/>
      <c r="H609"/>
      <c r="I609"/>
      <c r="J609"/>
      <c r="K609"/>
      <c r="L609" s="262"/>
      <c r="M609" s="262"/>
      <c r="S609" s="262"/>
      <c r="T609" s="262"/>
      <c r="U609" s="262"/>
      <c r="V609" s="262"/>
    </row>
    <row r="610" spans="1:22">
      <c r="A610" s="858"/>
      <c r="B610" s="866">
        <f t="shared" si="10"/>
        <v>588</v>
      </c>
      <c r="C610" s="919"/>
      <c r="D610" s="860"/>
      <c r="E610"/>
      <c r="F610"/>
      <c r="G610"/>
      <c r="H610"/>
      <c r="I610"/>
      <c r="J610"/>
      <c r="K610"/>
      <c r="L610" s="262"/>
      <c r="M610" s="262"/>
      <c r="S610" s="262"/>
      <c r="T610" s="262"/>
      <c r="U610" s="262"/>
      <c r="V610" s="262"/>
    </row>
    <row r="611" spans="1:22">
      <c r="A611" s="858"/>
      <c r="B611" s="866">
        <f t="shared" si="10"/>
        <v>589</v>
      </c>
      <c r="C611" s="919"/>
      <c r="D611" s="860"/>
      <c r="E611"/>
      <c r="F611"/>
      <c r="G611"/>
      <c r="H611"/>
      <c r="I611"/>
      <c r="J611"/>
      <c r="K611"/>
      <c r="L611" s="262"/>
      <c r="M611" s="262"/>
      <c r="S611" s="262"/>
      <c r="T611" s="262"/>
      <c r="U611" s="262"/>
      <c r="V611" s="262"/>
    </row>
    <row r="612" spans="1:22">
      <c r="A612" s="858"/>
      <c r="B612" s="866">
        <f t="shared" si="10"/>
        <v>590</v>
      </c>
      <c r="C612" s="919"/>
      <c r="D612" s="860"/>
      <c r="E612"/>
      <c r="F612"/>
      <c r="G612"/>
      <c r="H612"/>
      <c r="I612"/>
      <c r="J612"/>
      <c r="K612"/>
      <c r="L612" s="262"/>
      <c r="M612" s="262"/>
      <c r="S612" s="262"/>
      <c r="T612" s="262"/>
      <c r="U612" s="262"/>
      <c r="V612" s="262"/>
    </row>
    <row r="613" spans="1:22">
      <c r="A613" s="858"/>
      <c r="B613" s="866">
        <f t="shared" si="10"/>
        <v>591</v>
      </c>
      <c r="C613" s="919"/>
      <c r="D613" s="860"/>
      <c r="E613"/>
      <c r="F613"/>
      <c r="G613"/>
      <c r="H613"/>
      <c r="I613"/>
      <c r="J613"/>
      <c r="K613"/>
      <c r="L613" s="262"/>
      <c r="M613" s="262"/>
      <c r="S613" s="262"/>
      <c r="T613" s="262"/>
      <c r="U613" s="262"/>
      <c r="V613" s="262"/>
    </row>
    <row r="614" spans="1:22">
      <c r="A614" s="858"/>
      <c r="B614" s="866">
        <f t="shared" si="10"/>
        <v>592</v>
      </c>
      <c r="C614" s="919"/>
      <c r="D614" s="860"/>
      <c r="E614"/>
      <c r="F614"/>
      <c r="G614"/>
      <c r="H614"/>
      <c r="I614"/>
      <c r="J614"/>
      <c r="K614"/>
      <c r="L614" s="262"/>
      <c r="M614" s="262"/>
      <c r="S614" s="262"/>
      <c r="T614" s="262"/>
      <c r="U614" s="262"/>
      <c r="V614" s="262"/>
    </row>
    <row r="615" spans="1:22">
      <c r="A615" s="858"/>
      <c r="B615" s="866">
        <f t="shared" si="10"/>
        <v>593</v>
      </c>
      <c r="C615" s="919"/>
      <c r="D615" s="860"/>
      <c r="E615"/>
      <c r="F615"/>
      <c r="G615"/>
      <c r="H615"/>
      <c r="I615"/>
      <c r="J615"/>
      <c r="K615"/>
      <c r="L615" s="262"/>
      <c r="M615" s="262"/>
      <c r="S615" s="262"/>
      <c r="T615" s="262"/>
      <c r="U615" s="262"/>
      <c r="V615" s="262"/>
    </row>
    <row r="616" spans="1:22">
      <c r="A616" s="858"/>
      <c r="B616" s="866">
        <f t="shared" si="10"/>
        <v>594</v>
      </c>
      <c r="C616" s="919"/>
      <c r="D616" s="860"/>
      <c r="E616"/>
      <c r="F616"/>
      <c r="G616"/>
      <c r="H616"/>
      <c r="I616"/>
      <c r="J616"/>
      <c r="K616"/>
      <c r="L616" s="262"/>
      <c r="M616" s="262"/>
      <c r="S616" s="262"/>
      <c r="T616" s="262"/>
      <c r="U616" s="262"/>
      <c r="V616" s="262"/>
    </row>
    <row r="617" spans="1:22">
      <c r="A617" s="858"/>
      <c r="B617" s="866">
        <f t="shared" si="10"/>
        <v>595</v>
      </c>
      <c r="C617" s="919"/>
      <c r="D617" s="860"/>
      <c r="E617"/>
      <c r="F617"/>
      <c r="G617"/>
      <c r="H617"/>
      <c r="I617"/>
      <c r="J617"/>
      <c r="K617"/>
      <c r="L617" s="262"/>
      <c r="M617" s="262"/>
      <c r="S617" s="262"/>
      <c r="T617" s="262"/>
      <c r="U617" s="262"/>
      <c r="V617" s="262"/>
    </row>
    <row r="618" spans="1:22">
      <c r="A618" s="858"/>
      <c r="B618" s="866">
        <f t="shared" si="10"/>
        <v>596</v>
      </c>
      <c r="C618" s="919"/>
      <c r="D618" s="860"/>
      <c r="E618"/>
      <c r="F618"/>
      <c r="G618"/>
      <c r="H618"/>
      <c r="I618"/>
      <c r="J618"/>
      <c r="K618"/>
      <c r="L618" s="262"/>
      <c r="M618" s="262"/>
      <c r="S618" s="262"/>
      <c r="T618" s="262"/>
      <c r="U618" s="262"/>
      <c r="V618" s="262"/>
    </row>
    <row r="619" spans="1:22">
      <c r="A619" s="858"/>
      <c r="B619" s="866">
        <f t="shared" si="10"/>
        <v>597</v>
      </c>
      <c r="C619" s="919"/>
      <c r="D619" s="860"/>
      <c r="E619"/>
      <c r="F619"/>
      <c r="G619"/>
      <c r="H619"/>
      <c r="I619"/>
      <c r="J619"/>
      <c r="K619"/>
      <c r="L619" s="262"/>
      <c r="M619" s="262"/>
      <c r="S619" s="262"/>
      <c r="T619" s="262"/>
      <c r="U619" s="262"/>
      <c r="V619" s="262"/>
    </row>
    <row r="620" spans="1:22">
      <c r="A620" s="858"/>
      <c r="B620" s="866">
        <f t="shared" si="10"/>
        <v>598</v>
      </c>
      <c r="C620" s="919"/>
      <c r="D620" s="860"/>
      <c r="E620"/>
      <c r="F620"/>
      <c r="G620"/>
      <c r="H620"/>
      <c r="I620"/>
      <c r="J620"/>
      <c r="K620"/>
      <c r="L620" s="262"/>
      <c r="M620" s="262"/>
      <c r="S620" s="262"/>
      <c r="T620" s="262"/>
      <c r="U620" s="262"/>
      <c r="V620" s="262"/>
    </row>
    <row r="621" spans="1:22">
      <c r="A621" s="858"/>
      <c r="B621" s="866">
        <f t="shared" si="10"/>
        <v>599</v>
      </c>
      <c r="C621" s="919"/>
      <c r="D621" s="860"/>
      <c r="E621"/>
      <c r="F621"/>
      <c r="G621"/>
      <c r="H621"/>
      <c r="I621"/>
      <c r="J621"/>
      <c r="K621"/>
      <c r="L621" s="262"/>
      <c r="M621" s="262"/>
      <c r="S621" s="262"/>
      <c r="T621" s="262"/>
      <c r="U621" s="262"/>
      <c r="V621" s="262"/>
    </row>
    <row r="622" spans="1:22">
      <c r="A622" s="858"/>
      <c r="B622" s="866">
        <f t="shared" si="10"/>
        <v>600</v>
      </c>
      <c r="C622" s="919"/>
      <c r="D622" s="860"/>
      <c r="E622"/>
      <c r="F622"/>
      <c r="G622"/>
      <c r="H622"/>
      <c r="I622"/>
      <c r="J622"/>
      <c r="K622"/>
      <c r="L622" s="262"/>
      <c r="M622" s="262"/>
      <c r="S622" s="262"/>
      <c r="T622" s="262"/>
      <c r="U622" s="262"/>
      <c r="V622" s="262"/>
    </row>
    <row r="623" spans="1:22">
      <c r="A623" s="858"/>
      <c r="B623" s="866">
        <f t="shared" si="10"/>
        <v>601</v>
      </c>
      <c r="C623" s="919"/>
      <c r="D623" s="860"/>
      <c r="E623"/>
      <c r="F623"/>
      <c r="G623"/>
      <c r="H623"/>
      <c r="I623"/>
      <c r="J623"/>
      <c r="K623"/>
      <c r="L623" s="262"/>
      <c r="M623" s="262"/>
      <c r="S623" s="262"/>
      <c r="T623" s="262"/>
      <c r="U623" s="262"/>
      <c r="V623" s="262"/>
    </row>
    <row r="624" spans="1:22">
      <c r="A624" s="858"/>
      <c r="B624" s="866">
        <f t="shared" si="10"/>
        <v>602</v>
      </c>
      <c r="C624" s="919"/>
      <c r="D624" s="860"/>
      <c r="E624"/>
      <c r="F624"/>
      <c r="G624"/>
      <c r="H624"/>
      <c r="I624"/>
      <c r="J624"/>
      <c r="K624"/>
      <c r="L624" s="262"/>
      <c r="M624" s="262"/>
      <c r="S624" s="262"/>
      <c r="T624" s="262"/>
      <c r="U624" s="262"/>
      <c r="V624" s="262"/>
    </row>
    <row r="625" spans="1:22">
      <c r="A625" s="858"/>
      <c r="B625" s="866">
        <f t="shared" si="10"/>
        <v>603</v>
      </c>
      <c r="C625" s="919"/>
      <c r="D625" s="860"/>
      <c r="E625"/>
      <c r="F625"/>
      <c r="G625"/>
      <c r="H625"/>
      <c r="I625"/>
      <c r="J625"/>
      <c r="K625"/>
      <c r="L625" s="262"/>
      <c r="M625" s="262"/>
      <c r="S625" s="262"/>
      <c r="T625" s="262"/>
      <c r="U625" s="262"/>
      <c r="V625" s="262"/>
    </row>
    <row r="626" spans="1:22">
      <c r="A626" s="858"/>
      <c r="B626" s="866">
        <f t="shared" si="10"/>
        <v>604</v>
      </c>
      <c r="C626" s="919"/>
      <c r="D626" s="860"/>
      <c r="E626"/>
      <c r="F626"/>
      <c r="G626"/>
      <c r="H626"/>
      <c r="I626"/>
      <c r="J626"/>
      <c r="K626"/>
      <c r="L626" s="262"/>
      <c r="M626" s="262"/>
      <c r="S626" s="262"/>
      <c r="T626" s="262"/>
      <c r="U626" s="262"/>
      <c r="V626" s="262"/>
    </row>
    <row r="627" spans="1:22">
      <c r="A627" s="858"/>
      <c r="B627" s="866">
        <f t="shared" si="10"/>
        <v>605</v>
      </c>
      <c r="C627" s="919"/>
      <c r="D627" s="860"/>
      <c r="E627"/>
      <c r="F627"/>
      <c r="G627"/>
      <c r="H627"/>
      <c r="I627"/>
      <c r="J627"/>
      <c r="K627"/>
      <c r="L627" s="262"/>
      <c r="M627" s="262"/>
      <c r="S627" s="262"/>
      <c r="T627" s="262"/>
      <c r="U627" s="262"/>
      <c r="V627" s="262"/>
    </row>
    <row r="628" spans="1:22">
      <c r="A628" s="858"/>
      <c r="B628" s="866">
        <f t="shared" si="10"/>
        <v>606</v>
      </c>
      <c r="C628" s="919"/>
      <c r="D628" s="860"/>
      <c r="E628"/>
      <c r="F628"/>
      <c r="G628"/>
      <c r="H628"/>
      <c r="I628"/>
      <c r="J628"/>
      <c r="K628"/>
      <c r="L628" s="262"/>
      <c r="M628" s="262"/>
      <c r="S628" s="262"/>
      <c r="T628" s="262"/>
      <c r="U628" s="262"/>
      <c r="V628" s="262"/>
    </row>
    <row r="629" spans="1:22">
      <c r="A629" s="858"/>
      <c r="B629" s="866">
        <f t="shared" si="10"/>
        <v>607</v>
      </c>
      <c r="C629" s="919"/>
      <c r="D629" s="860"/>
      <c r="E629"/>
      <c r="F629"/>
      <c r="G629"/>
      <c r="H629"/>
      <c r="I629"/>
      <c r="J629"/>
      <c r="K629"/>
      <c r="L629" s="262"/>
      <c r="M629" s="262"/>
      <c r="S629" s="262"/>
      <c r="T629" s="262"/>
      <c r="U629" s="262"/>
      <c r="V629" s="262"/>
    </row>
    <row r="630" spans="1:22">
      <c r="A630" s="858"/>
      <c r="B630" s="866">
        <f t="shared" si="10"/>
        <v>608</v>
      </c>
      <c r="C630" s="919"/>
      <c r="D630" s="860"/>
      <c r="E630"/>
      <c r="F630"/>
      <c r="G630"/>
      <c r="H630"/>
      <c r="I630"/>
      <c r="J630"/>
      <c r="K630"/>
      <c r="L630" s="262"/>
      <c r="M630" s="262"/>
      <c r="S630" s="262"/>
      <c r="T630" s="262"/>
      <c r="U630" s="262"/>
      <c r="V630" s="262"/>
    </row>
    <row r="631" spans="1:22">
      <c r="A631" s="858"/>
      <c r="B631" s="866">
        <f t="shared" si="10"/>
        <v>609</v>
      </c>
      <c r="C631" s="919"/>
      <c r="D631" s="860"/>
      <c r="E631"/>
      <c r="F631"/>
      <c r="G631"/>
      <c r="H631"/>
      <c r="I631"/>
      <c r="J631"/>
      <c r="K631"/>
      <c r="L631" s="262"/>
      <c r="M631" s="262"/>
      <c r="S631" s="262"/>
      <c r="T631" s="262"/>
      <c r="U631" s="262"/>
      <c r="V631" s="262"/>
    </row>
    <row r="632" spans="1:22">
      <c r="A632" s="858"/>
      <c r="B632" s="866">
        <f t="shared" si="10"/>
        <v>610</v>
      </c>
      <c r="C632" s="919"/>
      <c r="D632" s="860"/>
      <c r="E632"/>
      <c r="F632"/>
      <c r="G632"/>
      <c r="H632"/>
      <c r="I632"/>
      <c r="J632"/>
      <c r="K632"/>
      <c r="L632" s="262"/>
      <c r="M632" s="262"/>
      <c r="S632" s="262"/>
      <c r="T632" s="262"/>
      <c r="U632" s="262"/>
      <c r="V632" s="262"/>
    </row>
    <row r="633" spans="1:22">
      <c r="A633" s="858"/>
      <c r="B633" s="866">
        <f t="shared" si="10"/>
        <v>611</v>
      </c>
      <c r="C633" s="919"/>
      <c r="D633" s="860"/>
      <c r="E633"/>
      <c r="F633"/>
      <c r="G633"/>
      <c r="H633"/>
      <c r="I633"/>
      <c r="J633"/>
      <c r="K633"/>
      <c r="L633" s="262"/>
      <c r="M633" s="262"/>
      <c r="S633" s="262"/>
      <c r="T633" s="262"/>
      <c r="U633" s="262"/>
      <c r="V633" s="262"/>
    </row>
    <row r="634" spans="1:22">
      <c r="A634" s="858"/>
      <c r="B634" s="866">
        <f t="shared" si="10"/>
        <v>612</v>
      </c>
      <c r="C634" s="919"/>
      <c r="D634" s="860"/>
      <c r="E634"/>
      <c r="F634"/>
      <c r="G634"/>
      <c r="H634"/>
      <c r="I634"/>
      <c r="J634"/>
      <c r="K634"/>
      <c r="L634" s="262"/>
      <c r="M634" s="262"/>
      <c r="S634" s="262"/>
      <c r="T634" s="262"/>
      <c r="U634" s="262"/>
      <c r="V634" s="262"/>
    </row>
    <row r="635" spans="1:22">
      <c r="A635" s="858"/>
      <c r="B635" s="866">
        <f t="shared" si="10"/>
        <v>613</v>
      </c>
      <c r="C635" s="919"/>
      <c r="D635" s="860"/>
      <c r="E635"/>
      <c r="F635"/>
      <c r="G635"/>
      <c r="H635"/>
      <c r="I635"/>
      <c r="J635"/>
      <c r="K635"/>
      <c r="L635" s="262"/>
      <c r="M635" s="262"/>
      <c r="S635" s="262"/>
      <c r="T635" s="262"/>
      <c r="U635" s="262"/>
      <c r="V635" s="262"/>
    </row>
    <row r="636" spans="1:22">
      <c r="A636" s="858"/>
      <c r="B636" s="866">
        <f t="shared" si="10"/>
        <v>614</v>
      </c>
      <c r="C636" s="919"/>
      <c r="D636" s="860"/>
      <c r="E636"/>
      <c r="F636"/>
      <c r="G636"/>
      <c r="H636"/>
      <c r="I636"/>
      <c r="J636"/>
      <c r="K636"/>
      <c r="L636" s="262"/>
      <c r="M636" s="262"/>
      <c r="S636" s="262"/>
      <c r="T636" s="262"/>
      <c r="U636" s="262"/>
      <c r="V636" s="262"/>
    </row>
    <row r="637" spans="1:22">
      <c r="A637" s="858"/>
      <c r="B637" s="866">
        <f t="shared" si="10"/>
        <v>615</v>
      </c>
      <c r="C637" s="919"/>
      <c r="D637" s="860"/>
      <c r="E637"/>
      <c r="F637"/>
      <c r="G637"/>
      <c r="H637"/>
      <c r="I637"/>
      <c r="J637"/>
      <c r="K637"/>
      <c r="L637" s="262"/>
      <c r="M637" s="262"/>
      <c r="S637" s="262"/>
      <c r="T637" s="262"/>
      <c r="U637" s="262"/>
      <c r="V637" s="262"/>
    </row>
    <row r="638" spans="1:22">
      <c r="A638" s="858"/>
      <c r="B638" s="866">
        <f t="shared" si="10"/>
        <v>616</v>
      </c>
      <c r="C638" s="919"/>
      <c r="D638" s="860"/>
      <c r="E638"/>
      <c r="F638"/>
      <c r="G638"/>
      <c r="H638"/>
      <c r="I638"/>
      <c r="J638"/>
      <c r="K638"/>
      <c r="L638" s="262"/>
      <c r="M638" s="262"/>
      <c r="S638" s="262"/>
      <c r="T638" s="262"/>
      <c r="U638" s="262"/>
      <c r="V638" s="262"/>
    </row>
    <row r="639" spans="1:22">
      <c r="A639" s="858"/>
      <c r="B639" s="866">
        <f t="shared" si="10"/>
        <v>617</v>
      </c>
      <c r="C639" s="919"/>
      <c r="D639" s="860"/>
      <c r="E639"/>
      <c r="F639"/>
      <c r="G639"/>
      <c r="H639"/>
      <c r="I639"/>
      <c r="J639"/>
      <c r="K639"/>
      <c r="L639" s="262"/>
      <c r="M639" s="262"/>
      <c r="S639" s="262"/>
      <c r="T639" s="262"/>
      <c r="U639" s="262"/>
      <c r="V639" s="262"/>
    </row>
    <row r="640" spans="1:22">
      <c r="A640" s="858"/>
      <c r="B640" s="866">
        <f t="shared" si="10"/>
        <v>618</v>
      </c>
      <c r="C640" s="919"/>
      <c r="D640" s="860"/>
      <c r="E640"/>
      <c r="F640"/>
      <c r="G640"/>
      <c r="H640"/>
      <c r="I640"/>
      <c r="J640"/>
      <c r="K640"/>
      <c r="L640" s="262"/>
      <c r="M640" s="262"/>
      <c r="S640" s="262"/>
      <c r="T640" s="262"/>
      <c r="U640" s="262"/>
      <c r="V640" s="262"/>
    </row>
    <row r="641" spans="1:22">
      <c r="A641" s="858"/>
      <c r="B641" s="866">
        <f t="shared" si="10"/>
        <v>619</v>
      </c>
      <c r="C641" s="919"/>
      <c r="D641" s="860"/>
      <c r="E641"/>
      <c r="F641"/>
      <c r="G641"/>
      <c r="H641"/>
      <c r="I641"/>
      <c r="J641"/>
      <c r="K641"/>
      <c r="L641" s="262"/>
      <c r="M641" s="262"/>
      <c r="S641" s="262"/>
      <c r="T641" s="262"/>
      <c r="U641" s="262"/>
      <c r="V641" s="262"/>
    </row>
    <row r="642" spans="1:22">
      <c r="A642" s="858"/>
      <c r="B642" s="866">
        <f t="shared" si="10"/>
        <v>620</v>
      </c>
      <c r="C642" s="919"/>
      <c r="D642" s="860"/>
      <c r="E642"/>
      <c r="F642"/>
      <c r="G642"/>
      <c r="H642"/>
      <c r="I642"/>
      <c r="J642"/>
      <c r="K642"/>
      <c r="L642" s="262"/>
      <c r="M642" s="262"/>
      <c r="S642" s="262"/>
      <c r="T642" s="262"/>
      <c r="U642" s="262"/>
      <c r="V642" s="262"/>
    </row>
    <row r="643" spans="1:22">
      <c r="A643" s="858"/>
      <c r="B643" s="866">
        <f t="shared" si="10"/>
        <v>621</v>
      </c>
      <c r="C643" s="919"/>
      <c r="D643" s="860"/>
      <c r="E643"/>
      <c r="F643"/>
      <c r="G643"/>
      <c r="H643"/>
      <c r="I643"/>
      <c r="J643"/>
      <c r="K643"/>
      <c r="L643" s="262"/>
      <c r="M643" s="262"/>
      <c r="S643" s="262"/>
      <c r="T643" s="262"/>
      <c r="U643" s="262"/>
      <c r="V643" s="262"/>
    </row>
    <row r="644" spans="1:22">
      <c r="A644" s="858"/>
      <c r="B644" s="866">
        <f t="shared" si="10"/>
        <v>622</v>
      </c>
      <c r="C644" s="919"/>
      <c r="D644" s="860"/>
      <c r="E644"/>
      <c r="F644"/>
      <c r="G644"/>
      <c r="H644"/>
      <c r="I644"/>
      <c r="J644"/>
      <c r="K644"/>
      <c r="L644" s="262"/>
      <c r="M644" s="262"/>
      <c r="S644" s="262"/>
      <c r="T644" s="262"/>
      <c r="U644" s="262"/>
      <c r="V644" s="262"/>
    </row>
    <row r="645" spans="1:22">
      <c r="A645" s="858"/>
      <c r="B645" s="866">
        <f t="shared" si="10"/>
        <v>623</v>
      </c>
      <c r="C645" s="919"/>
      <c r="D645" s="860"/>
      <c r="E645"/>
      <c r="F645"/>
      <c r="G645"/>
      <c r="H645"/>
      <c r="I645"/>
      <c r="J645"/>
      <c r="K645"/>
      <c r="L645" s="262"/>
      <c r="M645" s="262"/>
      <c r="S645" s="262"/>
      <c r="T645" s="262"/>
      <c r="U645" s="262"/>
      <c r="V645" s="262"/>
    </row>
    <row r="646" spans="1:22">
      <c r="A646" s="858"/>
      <c r="B646" s="866">
        <f t="shared" si="10"/>
        <v>624</v>
      </c>
      <c r="C646" s="919"/>
      <c r="D646" s="860"/>
      <c r="E646"/>
      <c r="F646"/>
      <c r="G646"/>
      <c r="H646"/>
      <c r="I646"/>
      <c r="J646"/>
      <c r="K646"/>
      <c r="L646" s="262"/>
      <c r="M646" s="262"/>
      <c r="S646" s="262"/>
      <c r="T646" s="262"/>
      <c r="U646" s="262"/>
      <c r="V646" s="262"/>
    </row>
    <row r="647" spans="1:22">
      <c r="A647" s="858"/>
      <c r="B647" s="866">
        <f t="shared" si="10"/>
        <v>625</v>
      </c>
      <c r="C647" s="919"/>
      <c r="D647" s="860"/>
      <c r="E647"/>
      <c r="F647"/>
      <c r="G647"/>
      <c r="H647"/>
      <c r="I647"/>
      <c r="J647"/>
      <c r="K647"/>
      <c r="L647" s="262"/>
      <c r="M647" s="262"/>
      <c r="S647" s="262"/>
      <c r="T647" s="262"/>
      <c r="U647" s="262"/>
      <c r="V647" s="262"/>
    </row>
    <row r="648" spans="1:22">
      <c r="A648" s="858"/>
      <c r="B648" s="866">
        <f t="shared" si="10"/>
        <v>626</v>
      </c>
      <c r="C648" s="919"/>
      <c r="D648" s="860"/>
      <c r="E648"/>
      <c r="F648"/>
      <c r="G648"/>
      <c r="H648"/>
      <c r="I648"/>
      <c r="J648"/>
      <c r="K648"/>
      <c r="L648" s="262"/>
      <c r="M648" s="262"/>
      <c r="S648" s="262"/>
      <c r="T648" s="262"/>
      <c r="U648" s="262"/>
      <c r="V648" s="262"/>
    </row>
    <row r="649" spans="1:22">
      <c r="A649" s="858"/>
      <c r="B649" s="866">
        <f t="shared" si="10"/>
        <v>627</v>
      </c>
      <c r="C649" s="919"/>
      <c r="D649" s="860"/>
      <c r="E649"/>
      <c r="F649"/>
      <c r="G649"/>
      <c r="H649"/>
      <c r="I649"/>
      <c r="J649"/>
      <c r="K649"/>
      <c r="L649" s="262"/>
      <c r="M649" s="262"/>
      <c r="S649" s="262"/>
      <c r="T649" s="262"/>
      <c r="U649" s="262"/>
      <c r="V649" s="262"/>
    </row>
    <row r="650" spans="1:22">
      <c r="A650" s="858"/>
      <c r="B650" s="866">
        <f t="shared" si="10"/>
        <v>628</v>
      </c>
      <c r="C650" s="919"/>
      <c r="D650" s="860"/>
      <c r="E650"/>
      <c r="F650"/>
      <c r="G650"/>
      <c r="H650"/>
      <c r="I650"/>
      <c r="J650"/>
      <c r="K650"/>
      <c r="L650" s="262"/>
      <c r="M650" s="262"/>
      <c r="S650" s="262"/>
      <c r="T650" s="262"/>
      <c r="U650" s="262"/>
      <c r="V650" s="262"/>
    </row>
    <row r="651" spans="1:22">
      <c r="A651" s="858"/>
      <c r="B651" s="866">
        <f t="shared" si="10"/>
        <v>629</v>
      </c>
      <c r="C651" s="919"/>
      <c r="D651" s="860"/>
      <c r="E651"/>
      <c r="F651"/>
      <c r="G651"/>
      <c r="H651"/>
      <c r="I651"/>
      <c r="J651"/>
      <c r="K651"/>
      <c r="L651" s="262"/>
      <c r="M651" s="262"/>
      <c r="S651" s="262"/>
      <c r="T651" s="262"/>
      <c r="U651" s="262"/>
      <c r="V651" s="262"/>
    </row>
    <row r="652" spans="1:22">
      <c r="A652" s="858"/>
      <c r="B652" s="866">
        <f t="shared" si="10"/>
        <v>630</v>
      </c>
      <c r="C652" s="919"/>
      <c r="D652" s="860"/>
      <c r="E652"/>
      <c r="F652"/>
      <c r="G652"/>
      <c r="H652"/>
      <c r="I652"/>
      <c r="J652"/>
      <c r="K652"/>
      <c r="L652" s="262"/>
      <c r="M652" s="262"/>
      <c r="S652" s="262"/>
      <c r="T652" s="262"/>
      <c r="U652" s="262"/>
      <c r="V652" s="262"/>
    </row>
    <row r="653" spans="1:22">
      <c r="A653" s="858"/>
      <c r="B653" s="866">
        <f t="shared" si="10"/>
        <v>631</v>
      </c>
      <c r="C653" s="919"/>
      <c r="D653" s="860"/>
      <c r="E653"/>
      <c r="F653"/>
      <c r="G653"/>
      <c r="H653"/>
      <c r="I653"/>
      <c r="J653"/>
      <c r="K653"/>
      <c r="L653" s="262"/>
      <c r="M653" s="262"/>
      <c r="S653" s="262"/>
      <c r="T653" s="262"/>
      <c r="U653" s="262"/>
      <c r="V653" s="262"/>
    </row>
    <row r="654" spans="1:22">
      <c r="A654" s="858"/>
      <c r="B654" s="866">
        <f t="shared" si="10"/>
        <v>632</v>
      </c>
      <c r="C654" s="919"/>
      <c r="D654" s="860"/>
      <c r="E654"/>
      <c r="F654"/>
      <c r="G654"/>
      <c r="H654"/>
      <c r="I654"/>
      <c r="J654"/>
      <c r="K654"/>
      <c r="L654" s="262"/>
      <c r="M654" s="262"/>
      <c r="S654" s="262"/>
      <c r="T654" s="262"/>
      <c r="U654" s="262"/>
      <c r="V654" s="262"/>
    </row>
    <row r="655" spans="1:22">
      <c r="A655" s="858"/>
      <c r="B655" s="866">
        <f t="shared" si="10"/>
        <v>633</v>
      </c>
      <c r="C655" s="919"/>
      <c r="D655" s="860"/>
      <c r="E655"/>
      <c r="F655"/>
      <c r="G655"/>
      <c r="H655"/>
      <c r="I655"/>
      <c r="J655"/>
      <c r="K655"/>
      <c r="L655" s="262"/>
      <c r="M655" s="262"/>
      <c r="S655" s="262"/>
      <c r="T655" s="262"/>
      <c r="U655" s="262"/>
      <c r="V655" s="262"/>
    </row>
    <row r="656" spans="1:22">
      <c r="A656" s="858"/>
      <c r="B656" s="866">
        <f t="shared" si="10"/>
        <v>634</v>
      </c>
      <c r="C656" s="919"/>
      <c r="D656" s="860"/>
      <c r="E656"/>
      <c r="F656"/>
      <c r="G656"/>
      <c r="H656"/>
      <c r="I656"/>
      <c r="J656"/>
      <c r="K656"/>
      <c r="L656" s="262"/>
      <c r="M656" s="262"/>
      <c r="S656" s="262"/>
      <c r="T656" s="262"/>
      <c r="U656" s="262"/>
      <c r="V656" s="262"/>
    </row>
    <row r="657" spans="1:22">
      <c r="A657" s="858"/>
      <c r="B657" s="866">
        <f t="shared" si="10"/>
        <v>635</v>
      </c>
      <c r="C657" s="919"/>
      <c r="D657" s="860"/>
      <c r="E657"/>
      <c r="F657"/>
      <c r="G657"/>
      <c r="H657"/>
      <c r="I657"/>
      <c r="J657"/>
      <c r="K657"/>
      <c r="L657" s="262"/>
      <c r="M657" s="262"/>
      <c r="S657" s="262"/>
      <c r="T657" s="262"/>
      <c r="U657" s="262"/>
      <c r="V657" s="262"/>
    </row>
    <row r="658" spans="1:22">
      <c r="A658" s="858"/>
      <c r="B658" s="866">
        <f t="shared" si="10"/>
        <v>636</v>
      </c>
      <c r="C658" s="919"/>
      <c r="D658" s="860"/>
      <c r="E658"/>
      <c r="F658"/>
      <c r="G658"/>
      <c r="H658"/>
      <c r="I658"/>
      <c r="J658"/>
      <c r="K658"/>
      <c r="L658" s="262"/>
      <c r="M658" s="262"/>
      <c r="S658" s="262"/>
      <c r="T658" s="262"/>
      <c r="U658" s="262"/>
      <c r="V658" s="262"/>
    </row>
    <row r="659" spans="1:22">
      <c r="A659" s="858"/>
      <c r="B659" s="866">
        <f t="shared" si="10"/>
        <v>637</v>
      </c>
      <c r="C659" s="919"/>
      <c r="D659" s="860"/>
      <c r="E659"/>
      <c r="F659"/>
      <c r="G659"/>
      <c r="H659"/>
      <c r="I659"/>
      <c r="J659"/>
      <c r="K659"/>
      <c r="L659" s="262"/>
      <c r="M659" s="262"/>
      <c r="S659" s="262"/>
      <c r="T659" s="262"/>
      <c r="U659" s="262"/>
      <c r="V659" s="262"/>
    </row>
    <row r="660" spans="1:22">
      <c r="A660" s="858"/>
      <c r="B660" s="866">
        <f t="shared" si="10"/>
        <v>638</v>
      </c>
      <c r="C660" s="919"/>
      <c r="D660" s="860"/>
      <c r="E660"/>
      <c r="F660"/>
      <c r="G660"/>
      <c r="H660"/>
      <c r="I660"/>
      <c r="J660"/>
      <c r="K660"/>
      <c r="L660" s="262"/>
      <c r="M660" s="262"/>
      <c r="S660" s="262"/>
      <c r="T660" s="262"/>
      <c r="U660" s="262"/>
      <c r="V660" s="262"/>
    </row>
    <row r="661" spans="1:22">
      <c r="A661" s="858"/>
      <c r="B661" s="866">
        <f t="shared" si="10"/>
        <v>639</v>
      </c>
      <c r="C661" s="919"/>
      <c r="D661" s="860"/>
      <c r="E661"/>
      <c r="F661"/>
      <c r="G661"/>
      <c r="H661"/>
      <c r="I661"/>
      <c r="J661"/>
      <c r="K661"/>
      <c r="L661" s="262"/>
      <c r="M661" s="262"/>
      <c r="S661" s="262"/>
      <c r="T661" s="262"/>
      <c r="U661" s="262"/>
      <c r="V661" s="262"/>
    </row>
    <row r="662" spans="1:22">
      <c r="A662" s="858"/>
      <c r="B662" s="866">
        <f t="shared" si="10"/>
        <v>640</v>
      </c>
      <c r="C662" s="919"/>
      <c r="D662" s="860"/>
      <c r="E662"/>
      <c r="F662"/>
      <c r="G662"/>
      <c r="H662"/>
      <c r="I662"/>
      <c r="J662"/>
      <c r="K662"/>
      <c r="L662" s="262"/>
      <c r="M662" s="262"/>
      <c r="S662" s="262"/>
      <c r="T662" s="262"/>
      <c r="U662" s="262"/>
      <c r="V662" s="262"/>
    </row>
    <row r="663" spans="1:22">
      <c r="A663" s="858"/>
      <c r="B663" s="866">
        <f t="shared" si="10"/>
        <v>641</v>
      </c>
      <c r="C663" s="919"/>
      <c r="D663" s="860"/>
      <c r="E663"/>
      <c r="F663"/>
      <c r="G663"/>
      <c r="H663"/>
      <c r="I663"/>
      <c r="J663"/>
      <c r="K663"/>
      <c r="L663" s="262"/>
      <c r="M663" s="262"/>
      <c r="S663" s="262"/>
      <c r="T663" s="262"/>
      <c r="U663" s="262"/>
      <c r="V663" s="262"/>
    </row>
    <row r="664" spans="1:22">
      <c r="A664" s="858"/>
      <c r="B664" s="866">
        <f t="shared" ref="B664:B727" si="11">B663+1</f>
        <v>642</v>
      </c>
      <c r="C664" s="919"/>
      <c r="D664" s="860"/>
      <c r="E664"/>
      <c r="F664"/>
      <c r="G664"/>
      <c r="H664"/>
      <c r="I664"/>
      <c r="J664"/>
      <c r="K664"/>
      <c r="L664" s="262"/>
      <c r="M664" s="262"/>
      <c r="S664" s="262"/>
      <c r="T664" s="262"/>
      <c r="U664" s="262"/>
      <c r="V664" s="262"/>
    </row>
    <row r="665" spans="1:22">
      <c r="A665" s="858"/>
      <c r="B665" s="866">
        <f t="shared" si="11"/>
        <v>643</v>
      </c>
      <c r="C665" s="919"/>
      <c r="D665" s="860"/>
      <c r="E665"/>
      <c r="F665"/>
      <c r="G665"/>
      <c r="H665"/>
      <c r="I665"/>
      <c r="J665"/>
      <c r="K665"/>
      <c r="L665" s="262"/>
      <c r="M665" s="262"/>
      <c r="S665" s="262"/>
      <c r="T665" s="262"/>
      <c r="U665" s="262"/>
      <c r="V665" s="262"/>
    </row>
    <row r="666" spans="1:22">
      <c r="A666" s="858"/>
      <c r="B666" s="866">
        <f t="shared" si="11"/>
        <v>644</v>
      </c>
      <c r="C666" s="919"/>
      <c r="D666" s="860"/>
      <c r="E666"/>
      <c r="F666"/>
      <c r="G666"/>
      <c r="H666"/>
      <c r="I666"/>
      <c r="J666"/>
      <c r="K666"/>
      <c r="L666" s="262"/>
      <c r="M666" s="262"/>
      <c r="S666" s="262"/>
      <c r="T666" s="262"/>
      <c r="U666" s="262"/>
      <c r="V666" s="262"/>
    </row>
    <row r="667" spans="1:22">
      <c r="A667" s="858"/>
      <c r="B667" s="866">
        <f t="shared" si="11"/>
        <v>645</v>
      </c>
      <c r="C667" s="919"/>
      <c r="D667" s="860"/>
      <c r="E667"/>
      <c r="F667"/>
      <c r="G667"/>
      <c r="H667"/>
      <c r="I667"/>
      <c r="J667"/>
      <c r="K667"/>
      <c r="L667" s="262"/>
      <c r="M667" s="262"/>
      <c r="S667" s="262"/>
      <c r="T667" s="262"/>
      <c r="U667" s="262"/>
      <c r="V667" s="262"/>
    </row>
    <row r="668" spans="1:22">
      <c r="A668" s="858"/>
      <c r="B668" s="866">
        <f t="shared" si="11"/>
        <v>646</v>
      </c>
      <c r="C668" s="919"/>
      <c r="D668" s="860"/>
      <c r="E668"/>
      <c r="F668"/>
      <c r="G668"/>
      <c r="H668"/>
      <c r="I668"/>
      <c r="J668"/>
      <c r="K668"/>
      <c r="L668" s="262"/>
      <c r="M668" s="262"/>
      <c r="S668" s="262"/>
      <c r="T668" s="262"/>
      <c r="U668" s="262"/>
      <c r="V668" s="262"/>
    </row>
    <row r="669" spans="1:22">
      <c r="A669" s="858"/>
      <c r="B669" s="866">
        <f t="shared" si="11"/>
        <v>647</v>
      </c>
      <c r="C669" s="919"/>
      <c r="D669" s="860"/>
      <c r="E669"/>
      <c r="F669"/>
      <c r="G669"/>
      <c r="H669"/>
      <c r="I669"/>
      <c r="J669"/>
      <c r="K669"/>
      <c r="L669" s="262"/>
      <c r="M669" s="262"/>
      <c r="S669" s="262"/>
      <c r="T669" s="262"/>
      <c r="U669" s="262"/>
      <c r="V669" s="262"/>
    </row>
    <row r="670" spans="1:22">
      <c r="A670" s="858"/>
      <c r="B670" s="866">
        <f t="shared" si="11"/>
        <v>648</v>
      </c>
      <c r="C670" s="919"/>
      <c r="D670" s="860"/>
      <c r="E670"/>
      <c r="F670"/>
      <c r="G670"/>
      <c r="H670"/>
      <c r="I670"/>
      <c r="J670"/>
      <c r="K670"/>
      <c r="L670" s="262"/>
      <c r="M670" s="262"/>
      <c r="S670" s="262"/>
      <c r="T670" s="262"/>
      <c r="U670" s="262"/>
      <c r="V670" s="262"/>
    </row>
    <row r="671" spans="1:22">
      <c r="A671" s="858"/>
      <c r="B671" s="866">
        <f t="shared" si="11"/>
        <v>649</v>
      </c>
      <c r="C671" s="919"/>
      <c r="D671" s="860"/>
      <c r="E671"/>
      <c r="F671"/>
      <c r="G671"/>
      <c r="H671"/>
      <c r="I671"/>
      <c r="J671"/>
      <c r="K671"/>
      <c r="L671" s="262"/>
      <c r="M671" s="262"/>
      <c r="S671" s="262"/>
      <c r="T671" s="262"/>
      <c r="U671" s="262"/>
      <c r="V671" s="262"/>
    </row>
    <row r="672" spans="1:22">
      <c r="A672" s="858"/>
      <c r="B672" s="866">
        <f t="shared" si="11"/>
        <v>650</v>
      </c>
      <c r="C672" s="919"/>
      <c r="D672" s="860"/>
      <c r="E672"/>
      <c r="F672"/>
      <c r="G672"/>
      <c r="H672"/>
      <c r="I672"/>
      <c r="J672"/>
      <c r="K672"/>
      <c r="L672" s="262"/>
      <c r="M672" s="262"/>
      <c r="S672" s="262"/>
      <c r="T672" s="262"/>
      <c r="U672" s="262"/>
      <c r="V672" s="262"/>
    </row>
    <row r="673" spans="1:22">
      <c r="A673" s="858"/>
      <c r="B673" s="866">
        <f t="shared" si="11"/>
        <v>651</v>
      </c>
      <c r="C673" s="919"/>
      <c r="D673" s="860"/>
      <c r="E673"/>
      <c r="F673"/>
      <c r="G673"/>
      <c r="H673"/>
      <c r="I673"/>
      <c r="J673"/>
      <c r="K673"/>
      <c r="L673" s="262"/>
      <c r="M673" s="262"/>
      <c r="S673" s="262"/>
      <c r="T673" s="262"/>
      <c r="U673" s="262"/>
      <c r="V673" s="262"/>
    </row>
    <row r="674" spans="1:22">
      <c r="A674" s="858"/>
      <c r="B674" s="866">
        <f t="shared" si="11"/>
        <v>652</v>
      </c>
      <c r="C674" s="919"/>
      <c r="D674" s="860"/>
      <c r="E674"/>
      <c r="F674"/>
      <c r="G674"/>
      <c r="H674"/>
      <c r="I674"/>
      <c r="J674"/>
      <c r="K674"/>
      <c r="L674" s="262"/>
      <c r="M674" s="262"/>
      <c r="S674" s="262"/>
      <c r="T674" s="262"/>
      <c r="U674" s="262"/>
      <c r="V674" s="262"/>
    </row>
    <row r="675" spans="1:22">
      <c r="A675" s="858"/>
      <c r="B675" s="866">
        <f t="shared" si="11"/>
        <v>653</v>
      </c>
      <c r="C675" s="919"/>
      <c r="D675" s="860"/>
      <c r="E675"/>
      <c r="F675"/>
      <c r="G675"/>
      <c r="H675"/>
      <c r="I675"/>
      <c r="J675"/>
      <c r="K675"/>
      <c r="L675" s="262"/>
      <c r="M675" s="262"/>
      <c r="S675" s="262"/>
      <c r="T675" s="262"/>
      <c r="U675" s="262"/>
      <c r="V675" s="262"/>
    </row>
    <row r="676" spans="1:22">
      <c r="A676" s="858"/>
      <c r="B676" s="866">
        <f t="shared" si="11"/>
        <v>654</v>
      </c>
      <c r="C676" s="919"/>
      <c r="D676" s="860"/>
      <c r="E676"/>
      <c r="F676"/>
      <c r="G676"/>
      <c r="H676"/>
      <c r="I676"/>
      <c r="J676"/>
      <c r="K676"/>
      <c r="L676" s="262"/>
      <c r="M676" s="262"/>
      <c r="S676" s="262"/>
      <c r="T676" s="262"/>
      <c r="U676" s="262"/>
      <c r="V676" s="262"/>
    </row>
    <row r="677" spans="1:22">
      <c r="A677" s="858"/>
      <c r="B677" s="866">
        <f t="shared" si="11"/>
        <v>655</v>
      </c>
      <c r="C677" s="919"/>
      <c r="D677" s="860"/>
      <c r="E677"/>
      <c r="F677"/>
      <c r="G677"/>
      <c r="H677"/>
      <c r="I677"/>
      <c r="J677"/>
      <c r="K677"/>
      <c r="L677" s="262"/>
      <c r="M677" s="262"/>
      <c r="S677" s="262"/>
      <c r="T677" s="262"/>
      <c r="U677" s="262"/>
      <c r="V677" s="262"/>
    </row>
    <row r="678" spans="1:22">
      <c r="A678" s="858"/>
      <c r="B678" s="866">
        <f t="shared" si="11"/>
        <v>656</v>
      </c>
      <c r="C678" s="919"/>
      <c r="D678" s="860"/>
      <c r="E678"/>
      <c r="F678"/>
      <c r="G678"/>
      <c r="H678"/>
      <c r="I678"/>
      <c r="J678"/>
      <c r="K678"/>
      <c r="L678" s="262"/>
      <c r="M678" s="262"/>
      <c r="S678" s="262"/>
      <c r="T678" s="262"/>
      <c r="U678" s="262"/>
      <c r="V678" s="262"/>
    </row>
    <row r="679" spans="1:22">
      <c r="A679" s="858"/>
      <c r="B679" s="866">
        <f t="shared" si="11"/>
        <v>657</v>
      </c>
      <c r="C679" s="919"/>
      <c r="D679" s="860"/>
      <c r="E679"/>
      <c r="F679"/>
      <c r="G679"/>
      <c r="H679"/>
      <c r="I679"/>
      <c r="J679"/>
      <c r="K679"/>
      <c r="L679" s="262"/>
      <c r="M679" s="262"/>
      <c r="S679" s="262"/>
      <c r="T679" s="262"/>
      <c r="U679" s="262"/>
      <c r="V679" s="262"/>
    </row>
    <row r="680" spans="1:22">
      <c r="A680" s="858"/>
      <c r="B680" s="866">
        <f t="shared" si="11"/>
        <v>658</v>
      </c>
      <c r="C680" s="919"/>
      <c r="D680" s="860"/>
      <c r="E680"/>
      <c r="F680"/>
      <c r="G680"/>
      <c r="H680"/>
      <c r="I680"/>
      <c r="J680"/>
      <c r="K680"/>
      <c r="L680" s="262"/>
      <c r="M680" s="262"/>
      <c r="S680" s="262"/>
      <c r="T680" s="262"/>
      <c r="U680" s="262"/>
      <c r="V680" s="262"/>
    </row>
    <row r="681" spans="1:22">
      <c r="A681" s="858"/>
      <c r="B681" s="866">
        <f t="shared" si="11"/>
        <v>659</v>
      </c>
      <c r="C681" s="919"/>
      <c r="D681" s="860"/>
      <c r="E681"/>
      <c r="F681"/>
      <c r="G681"/>
      <c r="H681"/>
      <c r="I681"/>
      <c r="J681"/>
      <c r="K681"/>
      <c r="L681" s="262"/>
      <c r="M681" s="262"/>
      <c r="S681" s="262"/>
      <c r="T681" s="262"/>
      <c r="U681" s="262"/>
      <c r="V681" s="262"/>
    </row>
    <row r="682" spans="1:22">
      <c r="A682" s="858"/>
      <c r="B682" s="866">
        <f t="shared" si="11"/>
        <v>660</v>
      </c>
      <c r="C682" s="919"/>
      <c r="D682" s="860"/>
      <c r="E682"/>
      <c r="F682"/>
      <c r="G682"/>
      <c r="H682"/>
      <c r="I682"/>
      <c r="J682"/>
      <c r="K682"/>
      <c r="L682" s="262"/>
      <c r="M682" s="262"/>
      <c r="S682" s="262"/>
      <c r="T682" s="262"/>
      <c r="U682" s="262"/>
      <c r="V682" s="262"/>
    </row>
    <row r="683" spans="1:22">
      <c r="A683" s="858"/>
      <c r="B683" s="866">
        <f t="shared" si="11"/>
        <v>661</v>
      </c>
      <c r="C683" s="919"/>
      <c r="D683" s="860"/>
      <c r="E683"/>
      <c r="F683"/>
      <c r="G683"/>
      <c r="H683"/>
      <c r="I683"/>
      <c r="J683"/>
      <c r="K683"/>
      <c r="L683" s="262"/>
      <c r="M683" s="262"/>
      <c r="S683" s="262"/>
      <c r="T683" s="262"/>
      <c r="U683" s="262"/>
      <c r="V683" s="262"/>
    </row>
    <row r="684" spans="1:22">
      <c r="A684" s="858"/>
      <c r="B684" s="866">
        <f t="shared" si="11"/>
        <v>662</v>
      </c>
      <c r="C684" s="919"/>
      <c r="D684" s="860"/>
      <c r="E684"/>
      <c r="F684"/>
      <c r="G684"/>
      <c r="H684"/>
      <c r="I684"/>
      <c r="J684"/>
      <c r="K684"/>
      <c r="L684" s="262"/>
      <c r="M684" s="262"/>
      <c r="S684" s="262"/>
      <c r="T684" s="262"/>
      <c r="U684" s="262"/>
      <c r="V684" s="262"/>
    </row>
    <row r="685" spans="1:22">
      <c r="A685" s="858"/>
      <c r="B685" s="866">
        <f t="shared" si="11"/>
        <v>663</v>
      </c>
      <c r="C685" s="919"/>
      <c r="D685" s="860"/>
      <c r="E685"/>
      <c r="F685"/>
      <c r="G685"/>
      <c r="H685"/>
      <c r="I685"/>
      <c r="J685"/>
      <c r="K685"/>
      <c r="L685" s="262"/>
      <c r="M685" s="262"/>
      <c r="S685" s="262"/>
      <c r="T685" s="262"/>
      <c r="U685" s="262"/>
      <c r="V685" s="262"/>
    </row>
    <row r="686" spans="1:22">
      <c r="A686" s="858"/>
      <c r="B686" s="866">
        <f t="shared" si="11"/>
        <v>664</v>
      </c>
      <c r="C686" s="919"/>
      <c r="D686" s="860"/>
      <c r="E686"/>
      <c r="F686"/>
      <c r="G686"/>
      <c r="H686"/>
      <c r="I686"/>
      <c r="J686"/>
      <c r="K686"/>
      <c r="L686" s="262"/>
      <c r="M686" s="262"/>
      <c r="S686" s="262"/>
      <c r="T686" s="262"/>
      <c r="U686" s="262"/>
      <c r="V686" s="262"/>
    </row>
    <row r="687" spans="1:22">
      <c r="A687" s="858"/>
      <c r="B687" s="866">
        <f t="shared" si="11"/>
        <v>665</v>
      </c>
      <c r="C687" s="919"/>
      <c r="D687" s="860"/>
      <c r="E687"/>
      <c r="F687"/>
      <c r="G687"/>
      <c r="H687"/>
      <c r="I687"/>
      <c r="J687"/>
      <c r="K687"/>
      <c r="L687" s="262"/>
      <c r="M687" s="262"/>
      <c r="S687" s="262"/>
      <c r="T687" s="262"/>
      <c r="U687" s="262"/>
      <c r="V687" s="262"/>
    </row>
    <row r="688" spans="1:22">
      <c r="A688" s="858"/>
      <c r="B688" s="866">
        <f t="shared" si="11"/>
        <v>666</v>
      </c>
      <c r="C688" s="919"/>
      <c r="D688" s="860"/>
      <c r="E688"/>
      <c r="F688"/>
      <c r="G688"/>
      <c r="H688"/>
      <c r="I688"/>
      <c r="J688"/>
      <c r="K688"/>
      <c r="L688" s="262"/>
      <c r="M688" s="262"/>
      <c r="S688" s="262"/>
      <c r="T688" s="262"/>
      <c r="U688" s="262"/>
      <c r="V688" s="262"/>
    </row>
    <row r="689" spans="1:22">
      <c r="A689" s="858"/>
      <c r="B689" s="866">
        <f t="shared" si="11"/>
        <v>667</v>
      </c>
      <c r="C689" s="919"/>
      <c r="D689" s="860"/>
      <c r="E689"/>
      <c r="F689"/>
      <c r="G689"/>
      <c r="H689"/>
      <c r="I689"/>
      <c r="J689"/>
      <c r="K689"/>
      <c r="L689" s="262"/>
      <c r="M689" s="262"/>
      <c r="S689" s="262"/>
      <c r="T689" s="262"/>
      <c r="U689" s="262"/>
      <c r="V689" s="262"/>
    </row>
    <row r="690" spans="1:22">
      <c r="A690" s="858"/>
      <c r="B690" s="866">
        <f t="shared" si="11"/>
        <v>668</v>
      </c>
      <c r="C690" s="919"/>
      <c r="D690" s="860"/>
      <c r="E690"/>
      <c r="F690"/>
      <c r="G690"/>
      <c r="H690"/>
      <c r="I690"/>
      <c r="J690"/>
      <c r="K690"/>
      <c r="L690" s="262"/>
      <c r="M690" s="262"/>
      <c r="S690" s="262"/>
      <c r="T690" s="262"/>
      <c r="U690" s="262"/>
      <c r="V690" s="262"/>
    </row>
    <row r="691" spans="1:22">
      <c r="A691" s="858"/>
      <c r="B691" s="866">
        <f t="shared" si="11"/>
        <v>669</v>
      </c>
      <c r="C691" s="919"/>
      <c r="D691" s="860"/>
      <c r="E691"/>
      <c r="F691"/>
      <c r="G691"/>
      <c r="H691"/>
      <c r="I691"/>
      <c r="J691"/>
      <c r="K691"/>
      <c r="L691" s="262"/>
      <c r="M691" s="262"/>
      <c r="S691" s="262"/>
      <c r="T691" s="262"/>
      <c r="U691" s="262"/>
      <c r="V691" s="262"/>
    </row>
    <row r="692" spans="1:22">
      <c r="A692" s="858"/>
      <c r="B692" s="866">
        <f t="shared" si="11"/>
        <v>670</v>
      </c>
      <c r="C692" s="919"/>
      <c r="D692" s="860"/>
      <c r="E692"/>
      <c r="F692"/>
      <c r="G692"/>
      <c r="H692"/>
      <c r="I692"/>
      <c r="J692"/>
      <c r="K692"/>
      <c r="L692" s="262"/>
      <c r="M692" s="262"/>
      <c r="S692" s="262"/>
      <c r="T692" s="262"/>
      <c r="U692" s="262"/>
      <c r="V692" s="262"/>
    </row>
    <row r="693" spans="1:22">
      <c r="A693" s="858"/>
      <c r="B693" s="866">
        <f t="shared" si="11"/>
        <v>671</v>
      </c>
      <c r="C693" s="919"/>
      <c r="D693" s="860"/>
      <c r="E693"/>
      <c r="F693"/>
      <c r="G693"/>
      <c r="H693"/>
      <c r="I693"/>
      <c r="J693"/>
      <c r="K693"/>
      <c r="L693" s="262"/>
      <c r="M693" s="262"/>
      <c r="S693" s="262"/>
      <c r="T693" s="262"/>
      <c r="U693" s="262"/>
      <c r="V693" s="262"/>
    </row>
    <row r="694" spans="1:22">
      <c r="A694" s="858"/>
      <c r="B694" s="866">
        <f t="shared" si="11"/>
        <v>672</v>
      </c>
      <c r="C694" s="919"/>
      <c r="D694" s="860"/>
      <c r="E694"/>
      <c r="F694"/>
      <c r="G694"/>
      <c r="H694"/>
      <c r="I694"/>
      <c r="J694"/>
      <c r="K694"/>
      <c r="L694" s="262"/>
      <c r="M694" s="262"/>
      <c r="S694" s="262"/>
      <c r="T694" s="262"/>
      <c r="U694" s="262"/>
      <c r="V694" s="262"/>
    </row>
    <row r="695" spans="1:22">
      <c r="A695" s="858"/>
      <c r="B695" s="866">
        <f t="shared" si="11"/>
        <v>673</v>
      </c>
      <c r="C695" s="919"/>
      <c r="D695" s="860"/>
      <c r="E695"/>
      <c r="F695"/>
      <c r="G695"/>
      <c r="H695"/>
      <c r="I695"/>
      <c r="J695"/>
      <c r="K695"/>
      <c r="L695" s="262"/>
      <c r="M695" s="262"/>
      <c r="S695" s="262"/>
      <c r="T695" s="262"/>
      <c r="U695" s="262"/>
      <c r="V695" s="262"/>
    </row>
    <row r="696" spans="1:22">
      <c r="A696" s="858"/>
      <c r="B696" s="866">
        <f t="shared" si="11"/>
        <v>674</v>
      </c>
      <c r="C696" s="919"/>
      <c r="D696" s="860"/>
      <c r="E696"/>
      <c r="F696"/>
      <c r="G696"/>
      <c r="H696"/>
      <c r="I696"/>
      <c r="J696"/>
      <c r="K696"/>
      <c r="L696" s="262"/>
      <c r="M696" s="262"/>
      <c r="S696" s="262"/>
      <c r="T696" s="262"/>
      <c r="U696" s="262"/>
      <c r="V696" s="262"/>
    </row>
    <row r="697" spans="1:22">
      <c r="A697" s="858"/>
      <c r="B697" s="866">
        <f t="shared" si="11"/>
        <v>675</v>
      </c>
      <c r="C697" s="919"/>
      <c r="D697" s="860"/>
      <c r="E697"/>
      <c r="F697"/>
      <c r="G697"/>
      <c r="H697"/>
      <c r="I697"/>
      <c r="J697"/>
      <c r="K697"/>
      <c r="L697" s="262"/>
      <c r="M697" s="262"/>
      <c r="S697" s="262"/>
      <c r="T697" s="262"/>
      <c r="U697" s="262"/>
      <c r="V697" s="262"/>
    </row>
    <row r="698" spans="1:22">
      <c r="A698" s="858"/>
      <c r="B698" s="866">
        <f t="shared" si="11"/>
        <v>676</v>
      </c>
      <c r="C698" s="919"/>
      <c r="D698" s="860"/>
      <c r="E698"/>
      <c r="F698"/>
      <c r="G698"/>
      <c r="H698"/>
      <c r="I698"/>
      <c r="J698"/>
      <c r="K698"/>
      <c r="L698" s="262"/>
      <c r="M698" s="262"/>
      <c r="S698" s="262"/>
      <c r="T698" s="262"/>
      <c r="U698" s="262"/>
      <c r="V698" s="262"/>
    </row>
    <row r="699" spans="1:22">
      <c r="A699" s="858"/>
      <c r="B699" s="866">
        <f t="shared" si="11"/>
        <v>677</v>
      </c>
      <c r="C699" s="919"/>
      <c r="D699" s="860"/>
      <c r="E699"/>
      <c r="F699"/>
      <c r="G699"/>
      <c r="H699"/>
      <c r="I699"/>
      <c r="J699"/>
      <c r="K699"/>
      <c r="L699" s="262"/>
      <c r="M699" s="262"/>
      <c r="S699" s="262"/>
      <c r="T699" s="262"/>
      <c r="U699" s="262"/>
      <c r="V699" s="262"/>
    </row>
    <row r="700" spans="1:22">
      <c r="A700" s="858"/>
      <c r="B700" s="866">
        <f t="shared" si="11"/>
        <v>678</v>
      </c>
      <c r="C700" s="919"/>
      <c r="D700" s="860"/>
      <c r="E700"/>
      <c r="F700"/>
      <c r="G700"/>
      <c r="H700"/>
      <c r="I700"/>
      <c r="J700"/>
      <c r="K700"/>
      <c r="L700" s="262"/>
      <c r="M700" s="262"/>
      <c r="S700" s="262"/>
      <c r="T700" s="262"/>
      <c r="U700" s="262"/>
      <c r="V700" s="262"/>
    </row>
    <row r="701" spans="1:22">
      <c r="A701" s="858"/>
      <c r="B701" s="866">
        <f t="shared" si="11"/>
        <v>679</v>
      </c>
      <c r="C701" s="919"/>
      <c r="D701" s="860"/>
      <c r="E701"/>
      <c r="F701"/>
      <c r="G701"/>
      <c r="H701"/>
      <c r="I701"/>
      <c r="J701"/>
      <c r="K701"/>
      <c r="L701" s="262"/>
      <c r="M701" s="262"/>
      <c r="S701" s="262"/>
      <c r="T701" s="262"/>
      <c r="U701" s="262"/>
      <c r="V701" s="262"/>
    </row>
    <row r="702" spans="1:22">
      <c r="A702" s="858"/>
      <c r="B702" s="866">
        <f t="shared" si="11"/>
        <v>680</v>
      </c>
      <c r="C702" s="919"/>
      <c r="D702" s="860"/>
      <c r="E702"/>
      <c r="F702"/>
      <c r="G702"/>
      <c r="H702"/>
      <c r="I702"/>
      <c r="J702"/>
      <c r="K702"/>
      <c r="L702" s="262"/>
      <c r="M702" s="262"/>
      <c r="S702" s="262"/>
      <c r="T702" s="262"/>
      <c r="U702" s="262"/>
      <c r="V702" s="262"/>
    </row>
    <row r="703" spans="1:22">
      <c r="A703" s="858"/>
      <c r="B703" s="866">
        <f t="shared" si="11"/>
        <v>681</v>
      </c>
      <c r="C703" s="919"/>
      <c r="D703" s="860"/>
      <c r="E703"/>
      <c r="F703"/>
      <c r="G703"/>
      <c r="H703"/>
      <c r="I703"/>
      <c r="J703"/>
      <c r="K703"/>
      <c r="L703" s="262"/>
      <c r="M703" s="262"/>
      <c r="S703" s="262"/>
      <c r="T703" s="262"/>
      <c r="U703" s="262"/>
      <c r="V703" s="262"/>
    </row>
    <row r="704" spans="1:22">
      <c r="A704" s="858"/>
      <c r="B704" s="866">
        <f t="shared" si="11"/>
        <v>682</v>
      </c>
      <c r="C704" s="919"/>
      <c r="D704" s="860"/>
      <c r="E704"/>
      <c r="F704"/>
      <c r="G704"/>
      <c r="H704"/>
      <c r="I704"/>
      <c r="J704"/>
      <c r="K704"/>
      <c r="L704" s="262"/>
      <c r="M704" s="262"/>
      <c r="S704" s="262"/>
      <c r="T704" s="262"/>
      <c r="U704" s="262"/>
      <c r="V704" s="262"/>
    </row>
    <row r="705" spans="1:22">
      <c r="A705" s="858"/>
      <c r="B705" s="866">
        <f t="shared" si="11"/>
        <v>683</v>
      </c>
      <c r="C705" s="919"/>
      <c r="D705" s="860"/>
      <c r="E705"/>
      <c r="F705"/>
      <c r="G705"/>
      <c r="H705"/>
      <c r="I705"/>
      <c r="J705"/>
      <c r="K705"/>
      <c r="L705" s="262"/>
      <c r="M705" s="262"/>
      <c r="S705" s="262"/>
      <c r="T705" s="262"/>
      <c r="U705" s="262"/>
      <c r="V705" s="262"/>
    </row>
    <row r="706" spans="1:22">
      <c r="A706" s="858"/>
      <c r="B706" s="866">
        <f t="shared" si="11"/>
        <v>684</v>
      </c>
      <c r="C706" s="919"/>
      <c r="D706" s="860"/>
      <c r="E706"/>
      <c r="F706"/>
      <c r="G706"/>
      <c r="H706"/>
      <c r="I706"/>
      <c r="J706"/>
      <c r="K706"/>
      <c r="L706" s="262"/>
      <c r="M706" s="262"/>
      <c r="S706" s="262"/>
      <c r="T706" s="262"/>
      <c r="U706" s="262"/>
      <c r="V706" s="262"/>
    </row>
    <row r="707" spans="1:22">
      <c r="A707" s="858"/>
      <c r="B707" s="866">
        <f t="shared" si="11"/>
        <v>685</v>
      </c>
      <c r="C707" s="919"/>
      <c r="D707" s="860"/>
      <c r="E707"/>
      <c r="F707"/>
      <c r="G707"/>
      <c r="H707"/>
      <c r="I707"/>
      <c r="J707"/>
      <c r="K707"/>
      <c r="L707" s="262"/>
      <c r="M707" s="262"/>
      <c r="S707" s="262"/>
      <c r="T707" s="262"/>
      <c r="U707" s="262"/>
      <c r="V707" s="262"/>
    </row>
    <row r="708" spans="1:22">
      <c r="A708" s="858"/>
      <c r="B708" s="866">
        <f t="shared" si="11"/>
        <v>686</v>
      </c>
      <c r="C708" s="919"/>
      <c r="D708" s="860"/>
      <c r="E708"/>
      <c r="F708"/>
      <c r="G708"/>
      <c r="H708"/>
      <c r="I708"/>
      <c r="J708"/>
      <c r="K708"/>
      <c r="L708" s="262"/>
      <c r="M708" s="262"/>
      <c r="S708" s="262"/>
      <c r="T708" s="262"/>
      <c r="U708" s="262"/>
      <c r="V708" s="262"/>
    </row>
    <row r="709" spans="1:22">
      <c r="A709" s="858"/>
      <c r="B709" s="866">
        <f t="shared" si="11"/>
        <v>687</v>
      </c>
      <c r="C709" s="919"/>
      <c r="D709" s="860"/>
      <c r="E709"/>
      <c r="F709"/>
      <c r="G709"/>
      <c r="H709"/>
      <c r="I709"/>
      <c r="J709"/>
      <c r="K709"/>
      <c r="L709" s="262"/>
      <c r="M709" s="262"/>
      <c r="S709" s="262"/>
      <c r="T709" s="262"/>
      <c r="U709" s="262"/>
      <c r="V709" s="262"/>
    </row>
    <row r="710" spans="1:22">
      <c r="A710" s="858"/>
      <c r="B710" s="866">
        <f t="shared" si="11"/>
        <v>688</v>
      </c>
      <c r="C710" s="919"/>
      <c r="D710" s="860"/>
      <c r="E710"/>
      <c r="F710"/>
      <c r="G710"/>
      <c r="H710"/>
      <c r="I710"/>
      <c r="J710"/>
      <c r="K710"/>
      <c r="L710" s="262"/>
      <c r="M710" s="262"/>
      <c r="S710" s="262"/>
      <c r="T710" s="262"/>
      <c r="U710" s="262"/>
      <c r="V710" s="262"/>
    </row>
    <row r="711" spans="1:22">
      <c r="A711" s="858"/>
      <c r="B711" s="866">
        <f t="shared" si="11"/>
        <v>689</v>
      </c>
      <c r="C711" s="919"/>
      <c r="D711" s="860"/>
      <c r="E711"/>
      <c r="F711"/>
      <c r="G711"/>
      <c r="H711"/>
      <c r="I711"/>
      <c r="J711"/>
      <c r="K711"/>
      <c r="L711" s="262"/>
      <c r="M711" s="262"/>
      <c r="S711" s="262"/>
      <c r="T711" s="262"/>
      <c r="U711" s="262"/>
      <c r="V711" s="262"/>
    </row>
    <row r="712" spans="1:22">
      <c r="A712" s="858"/>
      <c r="B712" s="866">
        <f t="shared" si="11"/>
        <v>690</v>
      </c>
      <c r="C712" s="919"/>
      <c r="D712" s="860"/>
      <c r="E712"/>
      <c r="F712"/>
      <c r="G712"/>
      <c r="H712"/>
      <c r="I712"/>
      <c r="J712"/>
      <c r="K712"/>
      <c r="L712" s="262"/>
      <c r="M712" s="262"/>
      <c r="S712" s="262"/>
      <c r="T712" s="262"/>
      <c r="U712" s="262"/>
      <c r="V712" s="262"/>
    </row>
    <row r="713" spans="1:22">
      <c r="A713" s="858"/>
      <c r="B713" s="866">
        <f t="shared" si="11"/>
        <v>691</v>
      </c>
      <c r="C713" s="919"/>
      <c r="D713" s="860"/>
      <c r="E713"/>
      <c r="F713"/>
      <c r="G713"/>
      <c r="H713"/>
      <c r="I713"/>
      <c r="J713"/>
      <c r="K713"/>
      <c r="L713" s="262"/>
      <c r="M713" s="262"/>
      <c r="S713" s="262"/>
      <c r="T713" s="262"/>
      <c r="U713" s="262"/>
      <c r="V713" s="262"/>
    </row>
    <row r="714" spans="1:22">
      <c r="A714" s="858"/>
      <c r="B714" s="866">
        <f t="shared" si="11"/>
        <v>692</v>
      </c>
      <c r="C714" s="919"/>
      <c r="D714" s="860"/>
      <c r="E714"/>
      <c r="F714"/>
      <c r="G714"/>
      <c r="H714"/>
      <c r="I714"/>
      <c r="J714"/>
      <c r="K714"/>
      <c r="L714" s="262"/>
      <c r="M714" s="262"/>
      <c r="S714" s="262"/>
      <c r="T714" s="262"/>
      <c r="U714" s="262"/>
      <c r="V714" s="262"/>
    </row>
    <row r="715" spans="1:22">
      <c r="A715" s="858"/>
      <c r="B715" s="866">
        <f t="shared" si="11"/>
        <v>693</v>
      </c>
      <c r="C715" s="919"/>
      <c r="D715" s="860"/>
      <c r="E715"/>
      <c r="F715"/>
      <c r="G715"/>
      <c r="H715"/>
      <c r="I715"/>
      <c r="J715"/>
      <c r="K715"/>
      <c r="L715" s="262"/>
      <c r="M715" s="262"/>
      <c r="S715" s="262"/>
      <c r="T715" s="262"/>
      <c r="U715" s="262"/>
      <c r="V715" s="262"/>
    </row>
    <row r="716" spans="1:22">
      <c r="A716" s="858"/>
      <c r="B716" s="866">
        <f t="shared" si="11"/>
        <v>694</v>
      </c>
      <c r="C716" s="919"/>
      <c r="D716" s="860"/>
      <c r="E716"/>
      <c r="F716"/>
      <c r="G716"/>
      <c r="H716"/>
      <c r="I716"/>
      <c r="J716"/>
      <c r="K716"/>
      <c r="L716" s="262"/>
      <c r="M716" s="262"/>
      <c r="S716" s="262"/>
      <c r="T716" s="262"/>
      <c r="U716" s="262"/>
      <c r="V716" s="262"/>
    </row>
    <row r="717" spans="1:22">
      <c r="A717" s="858"/>
      <c r="B717" s="866">
        <f t="shared" si="11"/>
        <v>695</v>
      </c>
      <c r="C717" s="919"/>
      <c r="D717" s="860"/>
      <c r="E717"/>
      <c r="F717"/>
      <c r="G717"/>
      <c r="H717"/>
      <c r="I717"/>
      <c r="J717"/>
      <c r="K717"/>
      <c r="L717" s="262"/>
      <c r="M717" s="262"/>
      <c r="S717" s="262"/>
      <c r="T717" s="262"/>
      <c r="U717" s="262"/>
      <c r="V717" s="262"/>
    </row>
    <row r="718" spans="1:22">
      <c r="A718" s="858"/>
      <c r="B718" s="866">
        <f t="shared" si="11"/>
        <v>696</v>
      </c>
      <c r="C718" s="919"/>
      <c r="D718" s="860"/>
      <c r="E718"/>
      <c r="F718"/>
      <c r="G718"/>
      <c r="H718"/>
      <c r="I718"/>
      <c r="J718"/>
      <c r="K718"/>
      <c r="L718" s="262"/>
      <c r="M718" s="262"/>
      <c r="S718" s="262"/>
      <c r="T718" s="262"/>
      <c r="U718" s="262"/>
      <c r="V718" s="262"/>
    </row>
    <row r="719" spans="1:22">
      <c r="A719" s="858"/>
      <c r="B719" s="866">
        <f t="shared" si="11"/>
        <v>697</v>
      </c>
      <c r="C719" s="919"/>
      <c r="D719" s="860"/>
      <c r="E719"/>
      <c r="F719"/>
      <c r="G719"/>
      <c r="H719"/>
      <c r="I719"/>
      <c r="J719"/>
      <c r="K719"/>
      <c r="L719" s="262"/>
      <c r="M719" s="262"/>
      <c r="S719" s="262"/>
      <c r="T719" s="262"/>
      <c r="U719" s="262"/>
      <c r="V719" s="262"/>
    </row>
    <row r="720" spans="1:22">
      <c r="A720" s="858"/>
      <c r="B720" s="866">
        <f t="shared" si="11"/>
        <v>698</v>
      </c>
      <c r="C720" s="919"/>
      <c r="D720" s="860"/>
      <c r="E720"/>
      <c r="F720"/>
      <c r="G720"/>
      <c r="H720"/>
      <c r="I720"/>
      <c r="J720"/>
      <c r="K720"/>
      <c r="L720" s="262"/>
      <c r="M720" s="262"/>
      <c r="S720" s="262"/>
      <c r="T720" s="262"/>
      <c r="U720" s="262"/>
      <c r="V720" s="262"/>
    </row>
    <row r="721" spans="1:22">
      <c r="A721" s="858"/>
      <c r="B721" s="866">
        <f t="shared" si="11"/>
        <v>699</v>
      </c>
      <c r="C721" s="919"/>
      <c r="D721" s="860"/>
      <c r="E721"/>
      <c r="F721"/>
      <c r="G721"/>
      <c r="H721"/>
      <c r="I721"/>
      <c r="J721"/>
      <c r="K721"/>
      <c r="L721" s="262"/>
      <c r="M721" s="262"/>
      <c r="S721" s="262"/>
      <c r="T721" s="262"/>
      <c r="U721" s="262"/>
      <c r="V721" s="262"/>
    </row>
    <row r="722" spans="1:22">
      <c r="A722" s="858"/>
      <c r="B722" s="866">
        <f t="shared" si="11"/>
        <v>700</v>
      </c>
      <c r="C722" s="919"/>
      <c r="D722" s="860"/>
      <c r="E722"/>
      <c r="F722"/>
      <c r="G722"/>
      <c r="H722"/>
      <c r="I722"/>
      <c r="J722"/>
      <c r="K722"/>
      <c r="L722" s="262"/>
      <c r="M722" s="262"/>
      <c r="S722" s="262"/>
      <c r="T722" s="262"/>
      <c r="U722" s="262"/>
      <c r="V722" s="262"/>
    </row>
    <row r="723" spans="1:22">
      <c r="A723" s="858"/>
      <c r="B723" s="866">
        <f t="shared" si="11"/>
        <v>701</v>
      </c>
      <c r="C723" s="919"/>
      <c r="D723" s="860"/>
      <c r="E723"/>
      <c r="F723"/>
      <c r="G723"/>
      <c r="H723"/>
      <c r="I723"/>
      <c r="J723"/>
      <c r="K723"/>
      <c r="L723" s="262"/>
      <c r="M723" s="262"/>
      <c r="S723" s="262"/>
      <c r="T723" s="262"/>
      <c r="U723" s="262"/>
      <c r="V723" s="262"/>
    </row>
    <row r="724" spans="1:22">
      <c r="A724" s="858"/>
      <c r="B724" s="866">
        <f t="shared" si="11"/>
        <v>702</v>
      </c>
      <c r="C724" s="919"/>
      <c r="D724" s="860"/>
      <c r="E724"/>
      <c r="F724"/>
      <c r="G724"/>
      <c r="H724"/>
      <c r="I724"/>
      <c r="J724"/>
      <c r="K724"/>
      <c r="L724" s="262"/>
      <c r="M724" s="262"/>
      <c r="S724" s="262"/>
      <c r="T724" s="262"/>
      <c r="U724" s="262"/>
      <c r="V724" s="262"/>
    </row>
    <row r="725" spans="1:22">
      <c r="A725" s="858"/>
      <c r="B725" s="866">
        <f t="shared" si="11"/>
        <v>703</v>
      </c>
      <c r="C725" s="919"/>
      <c r="D725" s="860"/>
      <c r="E725"/>
      <c r="F725"/>
      <c r="G725"/>
      <c r="H725"/>
      <c r="I725"/>
      <c r="J725"/>
      <c r="K725"/>
      <c r="L725" s="262"/>
      <c r="M725" s="262"/>
      <c r="S725" s="262"/>
      <c r="T725" s="262"/>
      <c r="U725" s="262"/>
      <c r="V725" s="262"/>
    </row>
    <row r="726" spans="1:22">
      <c r="A726" s="858"/>
      <c r="B726" s="866">
        <f t="shared" si="11"/>
        <v>704</v>
      </c>
      <c r="C726" s="919"/>
      <c r="D726" s="860"/>
      <c r="E726"/>
      <c r="F726"/>
      <c r="G726"/>
      <c r="H726"/>
      <c r="I726"/>
      <c r="J726"/>
      <c r="K726"/>
      <c r="L726" s="262"/>
      <c r="M726" s="262"/>
      <c r="S726" s="262"/>
      <c r="T726" s="262"/>
      <c r="U726" s="262"/>
      <c r="V726" s="262"/>
    </row>
    <row r="727" spans="1:22">
      <c r="A727" s="858"/>
      <c r="B727" s="866">
        <f t="shared" si="11"/>
        <v>705</v>
      </c>
      <c r="C727" s="919"/>
      <c r="D727" s="860"/>
      <c r="E727"/>
      <c r="F727"/>
      <c r="G727"/>
      <c r="H727"/>
      <c r="I727"/>
      <c r="J727"/>
      <c r="K727"/>
      <c r="L727" s="262"/>
      <c r="M727" s="262"/>
      <c r="S727" s="262"/>
      <c r="T727" s="262"/>
      <c r="U727" s="262"/>
      <c r="V727" s="262"/>
    </row>
    <row r="728" spans="1:22">
      <c r="A728" s="858"/>
      <c r="B728" s="866">
        <f t="shared" ref="B728:B791" si="12">B727+1</f>
        <v>706</v>
      </c>
      <c r="C728" s="919"/>
      <c r="D728" s="860"/>
      <c r="E728"/>
      <c r="F728"/>
      <c r="G728"/>
      <c r="H728"/>
      <c r="I728"/>
      <c r="J728"/>
      <c r="K728"/>
      <c r="L728" s="262"/>
      <c r="M728" s="262"/>
      <c r="S728" s="262"/>
      <c r="T728" s="262"/>
      <c r="U728" s="262"/>
      <c r="V728" s="262"/>
    </row>
    <row r="729" spans="1:22">
      <c r="A729" s="858"/>
      <c r="B729" s="866">
        <f t="shared" si="12"/>
        <v>707</v>
      </c>
      <c r="C729" s="919"/>
      <c r="D729" s="860"/>
      <c r="E729"/>
      <c r="F729"/>
      <c r="G729"/>
      <c r="H729"/>
      <c r="I729"/>
      <c r="J729"/>
      <c r="K729"/>
      <c r="L729" s="262"/>
      <c r="M729" s="262"/>
      <c r="S729" s="262"/>
      <c r="T729" s="262"/>
      <c r="U729" s="262"/>
      <c r="V729" s="262"/>
    </row>
    <row r="730" spans="1:22">
      <c r="A730" s="858"/>
      <c r="B730" s="866">
        <f t="shared" si="12"/>
        <v>708</v>
      </c>
      <c r="C730" s="919"/>
      <c r="D730" s="860"/>
      <c r="E730"/>
      <c r="F730"/>
      <c r="G730"/>
      <c r="H730"/>
      <c r="I730"/>
      <c r="J730"/>
      <c r="K730"/>
      <c r="L730" s="262"/>
      <c r="M730" s="262"/>
      <c r="S730" s="262"/>
      <c r="T730" s="262"/>
      <c r="U730" s="262"/>
      <c r="V730" s="262"/>
    </row>
    <row r="731" spans="1:22">
      <c r="A731" s="858"/>
      <c r="B731" s="866">
        <f t="shared" si="12"/>
        <v>709</v>
      </c>
      <c r="C731" s="919"/>
      <c r="D731" s="860"/>
      <c r="E731"/>
      <c r="F731"/>
      <c r="G731"/>
      <c r="H731"/>
      <c r="I731"/>
      <c r="J731"/>
      <c r="K731"/>
      <c r="L731" s="262"/>
      <c r="M731" s="262"/>
      <c r="S731" s="262"/>
      <c r="T731" s="262"/>
      <c r="U731" s="262"/>
      <c r="V731" s="262"/>
    </row>
    <row r="732" spans="1:22">
      <c r="A732" s="858"/>
      <c r="B732" s="866">
        <f t="shared" si="12"/>
        <v>710</v>
      </c>
      <c r="C732" s="919"/>
      <c r="D732" s="860"/>
      <c r="E732"/>
      <c r="F732"/>
      <c r="G732"/>
      <c r="H732"/>
      <c r="I732"/>
      <c r="J732"/>
      <c r="K732"/>
      <c r="L732" s="262"/>
      <c r="M732" s="262"/>
      <c r="S732" s="262"/>
      <c r="T732" s="262"/>
      <c r="U732" s="262"/>
      <c r="V732" s="262"/>
    </row>
    <row r="733" spans="1:22">
      <c r="A733" s="858"/>
      <c r="B733" s="866">
        <f t="shared" si="12"/>
        <v>711</v>
      </c>
      <c r="C733" s="919"/>
      <c r="D733" s="860"/>
      <c r="E733"/>
      <c r="F733"/>
      <c r="G733"/>
      <c r="H733"/>
      <c r="I733"/>
      <c r="J733"/>
      <c r="K733"/>
      <c r="L733" s="262"/>
      <c r="M733" s="262"/>
      <c r="S733" s="262"/>
      <c r="T733" s="262"/>
      <c r="U733" s="262"/>
      <c r="V733" s="262"/>
    </row>
    <row r="734" spans="1:22">
      <c r="A734" s="858"/>
      <c r="B734" s="866">
        <f t="shared" si="12"/>
        <v>712</v>
      </c>
      <c r="C734" s="919"/>
      <c r="D734" s="860"/>
      <c r="E734"/>
      <c r="F734"/>
      <c r="G734"/>
      <c r="H734"/>
      <c r="I734"/>
      <c r="J734"/>
      <c r="K734"/>
      <c r="L734" s="262"/>
      <c r="M734" s="262"/>
      <c r="S734" s="262"/>
      <c r="T734" s="262"/>
      <c r="U734" s="262"/>
      <c r="V734" s="262"/>
    </row>
    <row r="735" spans="1:22">
      <c r="A735" s="858"/>
      <c r="B735" s="866">
        <f t="shared" si="12"/>
        <v>713</v>
      </c>
      <c r="C735" s="919"/>
      <c r="D735" s="860"/>
      <c r="E735"/>
      <c r="F735"/>
      <c r="G735"/>
      <c r="H735"/>
      <c r="I735"/>
      <c r="J735"/>
      <c r="K735"/>
      <c r="L735" s="262"/>
      <c r="M735" s="262"/>
      <c r="S735" s="262"/>
      <c r="T735" s="262"/>
      <c r="U735" s="262"/>
      <c r="V735" s="262"/>
    </row>
    <row r="736" spans="1:22">
      <c r="A736" s="858"/>
      <c r="B736" s="866">
        <f t="shared" si="12"/>
        <v>714</v>
      </c>
      <c r="C736" s="919"/>
      <c r="D736" s="860"/>
      <c r="E736"/>
      <c r="F736"/>
      <c r="G736"/>
      <c r="H736"/>
      <c r="I736"/>
      <c r="J736"/>
      <c r="K736"/>
      <c r="L736" s="262"/>
      <c r="M736" s="262"/>
      <c r="S736" s="262"/>
      <c r="T736" s="262"/>
      <c r="U736" s="262"/>
      <c r="V736" s="262"/>
    </row>
    <row r="737" spans="1:22">
      <c r="A737" s="858"/>
      <c r="B737" s="866">
        <f t="shared" si="12"/>
        <v>715</v>
      </c>
      <c r="C737" s="919"/>
      <c r="D737" s="860"/>
      <c r="E737"/>
      <c r="F737"/>
      <c r="G737"/>
      <c r="H737"/>
      <c r="I737"/>
      <c r="J737"/>
      <c r="K737"/>
      <c r="L737" s="262"/>
      <c r="M737" s="262"/>
      <c r="S737" s="262"/>
      <c r="T737" s="262"/>
      <c r="U737" s="262"/>
      <c r="V737" s="262"/>
    </row>
    <row r="738" spans="1:22">
      <c r="A738" s="858"/>
      <c r="B738" s="866">
        <f t="shared" si="12"/>
        <v>716</v>
      </c>
      <c r="C738" s="919"/>
      <c r="D738" s="860"/>
      <c r="E738"/>
      <c r="F738"/>
      <c r="G738"/>
      <c r="H738"/>
      <c r="I738"/>
      <c r="J738"/>
      <c r="K738"/>
      <c r="L738" s="262"/>
      <c r="M738" s="262"/>
      <c r="S738" s="262"/>
      <c r="T738" s="262"/>
      <c r="U738" s="262"/>
      <c r="V738" s="262"/>
    </row>
    <row r="739" spans="1:22">
      <c r="A739" s="858"/>
      <c r="B739" s="866">
        <f t="shared" si="12"/>
        <v>717</v>
      </c>
      <c r="C739" s="919"/>
      <c r="D739" s="860"/>
      <c r="E739"/>
      <c r="F739"/>
      <c r="G739"/>
      <c r="H739"/>
      <c r="I739"/>
      <c r="J739"/>
      <c r="K739"/>
      <c r="L739" s="262"/>
      <c r="M739" s="262"/>
      <c r="S739" s="262"/>
      <c r="T739" s="262"/>
      <c r="U739" s="262"/>
      <c r="V739" s="262"/>
    </row>
    <row r="740" spans="1:22">
      <c r="A740" s="858"/>
      <c r="B740" s="866">
        <f t="shared" si="12"/>
        <v>718</v>
      </c>
      <c r="C740" s="919"/>
      <c r="D740" s="860"/>
      <c r="E740"/>
      <c r="F740"/>
      <c r="G740"/>
      <c r="H740"/>
      <c r="I740"/>
      <c r="J740"/>
      <c r="K740"/>
      <c r="L740" s="262"/>
      <c r="M740" s="262"/>
      <c r="S740" s="262"/>
      <c r="T740" s="262"/>
      <c r="U740" s="262"/>
      <c r="V740" s="262"/>
    </row>
    <row r="741" spans="1:22">
      <c r="A741" s="858"/>
      <c r="B741" s="866">
        <f t="shared" si="12"/>
        <v>719</v>
      </c>
      <c r="C741" s="919"/>
      <c r="D741" s="860"/>
      <c r="E741"/>
      <c r="F741"/>
      <c r="G741"/>
      <c r="H741"/>
      <c r="I741"/>
      <c r="J741"/>
      <c r="K741"/>
      <c r="L741" s="262"/>
      <c r="M741" s="262"/>
      <c r="S741" s="262"/>
      <c r="T741" s="262"/>
      <c r="U741" s="262"/>
      <c r="V741" s="262"/>
    </row>
    <row r="742" spans="1:22">
      <c r="A742" s="858"/>
      <c r="B742" s="866">
        <f t="shared" si="12"/>
        <v>720</v>
      </c>
      <c r="C742" s="919"/>
      <c r="D742" s="860"/>
      <c r="E742"/>
      <c r="F742"/>
      <c r="G742"/>
      <c r="H742"/>
      <c r="I742"/>
      <c r="J742"/>
      <c r="K742"/>
      <c r="L742" s="262"/>
      <c r="M742" s="262"/>
      <c r="S742" s="262"/>
      <c r="T742" s="262"/>
      <c r="U742" s="262"/>
      <c r="V742" s="262"/>
    </row>
    <row r="743" spans="1:22">
      <c r="A743" s="858"/>
      <c r="B743" s="866">
        <f t="shared" si="12"/>
        <v>721</v>
      </c>
      <c r="C743" s="919"/>
      <c r="D743" s="860"/>
      <c r="E743"/>
      <c r="F743"/>
      <c r="G743"/>
      <c r="H743"/>
      <c r="I743"/>
      <c r="J743"/>
      <c r="K743"/>
      <c r="L743" s="262"/>
      <c r="M743" s="262"/>
      <c r="S743" s="262"/>
      <c r="T743" s="262"/>
      <c r="U743" s="262"/>
      <c r="V743" s="262"/>
    </row>
    <row r="744" spans="1:22">
      <c r="A744" s="858"/>
      <c r="B744" s="866">
        <f t="shared" si="12"/>
        <v>722</v>
      </c>
      <c r="C744" s="919"/>
      <c r="D744" s="860"/>
      <c r="E744"/>
      <c r="F744"/>
      <c r="G744"/>
      <c r="H744"/>
      <c r="I744"/>
      <c r="J744"/>
      <c r="K744"/>
      <c r="L744" s="262"/>
      <c r="M744" s="262"/>
      <c r="S744" s="262"/>
      <c r="T744" s="262"/>
      <c r="U744" s="262"/>
      <c r="V744" s="262"/>
    </row>
    <row r="745" spans="1:22">
      <c r="A745" s="858"/>
      <c r="B745" s="866">
        <f t="shared" si="12"/>
        <v>723</v>
      </c>
      <c r="C745" s="919"/>
      <c r="D745" s="860"/>
      <c r="E745"/>
      <c r="F745"/>
      <c r="G745"/>
      <c r="H745"/>
      <c r="I745"/>
      <c r="J745"/>
      <c r="K745"/>
      <c r="L745" s="262"/>
      <c r="M745" s="262"/>
      <c r="S745" s="262"/>
      <c r="T745" s="262"/>
      <c r="U745" s="262"/>
      <c r="V745" s="262"/>
    </row>
    <row r="746" spans="1:22">
      <c r="A746" s="858"/>
      <c r="B746" s="866">
        <f t="shared" si="12"/>
        <v>724</v>
      </c>
      <c r="C746" s="919"/>
      <c r="D746" s="860"/>
      <c r="E746"/>
      <c r="F746"/>
      <c r="G746"/>
      <c r="H746"/>
      <c r="I746"/>
      <c r="J746"/>
      <c r="K746"/>
      <c r="L746" s="262"/>
      <c r="M746" s="262"/>
      <c r="S746" s="262"/>
      <c r="T746" s="262"/>
      <c r="U746" s="262"/>
      <c r="V746" s="262"/>
    </row>
    <row r="747" spans="1:22">
      <c r="A747" s="858"/>
      <c r="B747" s="866">
        <f t="shared" si="12"/>
        <v>725</v>
      </c>
      <c r="C747" s="919"/>
      <c r="D747" s="860"/>
      <c r="E747"/>
      <c r="F747"/>
      <c r="G747"/>
      <c r="H747"/>
      <c r="I747"/>
      <c r="J747"/>
      <c r="K747"/>
      <c r="L747" s="262"/>
      <c r="M747" s="262"/>
      <c r="S747" s="262"/>
      <c r="T747" s="262"/>
      <c r="U747" s="262"/>
      <c r="V747" s="262"/>
    </row>
    <row r="748" spans="1:22">
      <c r="A748" s="858"/>
      <c r="B748" s="866">
        <f t="shared" si="12"/>
        <v>726</v>
      </c>
      <c r="C748" s="919"/>
      <c r="D748" s="860"/>
      <c r="E748"/>
      <c r="F748"/>
      <c r="G748"/>
      <c r="H748"/>
      <c r="I748"/>
      <c r="J748"/>
      <c r="K748"/>
      <c r="L748" s="262"/>
      <c r="M748" s="262"/>
      <c r="S748" s="262"/>
      <c r="T748" s="262"/>
      <c r="U748" s="262"/>
      <c r="V748" s="262"/>
    </row>
    <row r="749" spans="1:22">
      <c r="A749" s="858"/>
      <c r="B749" s="866">
        <f t="shared" si="12"/>
        <v>727</v>
      </c>
      <c r="C749" s="919"/>
      <c r="D749" s="860"/>
      <c r="E749"/>
      <c r="F749"/>
      <c r="G749"/>
      <c r="H749"/>
      <c r="I749"/>
      <c r="J749"/>
      <c r="K749"/>
      <c r="L749" s="262"/>
      <c r="M749" s="262"/>
      <c r="S749" s="262"/>
      <c r="T749" s="262"/>
      <c r="U749" s="262"/>
      <c r="V749" s="262"/>
    </row>
    <row r="750" spans="1:22">
      <c r="A750" s="858"/>
      <c r="B750" s="866">
        <f t="shared" si="12"/>
        <v>728</v>
      </c>
      <c r="C750" s="919"/>
      <c r="D750" s="860"/>
      <c r="E750"/>
      <c r="F750"/>
      <c r="G750"/>
      <c r="H750"/>
      <c r="I750"/>
      <c r="J750"/>
      <c r="K750"/>
      <c r="L750" s="262"/>
      <c r="M750" s="262"/>
      <c r="S750" s="262"/>
      <c r="T750" s="262"/>
      <c r="U750" s="262"/>
      <c r="V750" s="262"/>
    </row>
    <row r="751" spans="1:22">
      <c r="A751" s="858"/>
      <c r="B751" s="866">
        <f t="shared" si="12"/>
        <v>729</v>
      </c>
      <c r="C751" s="919"/>
      <c r="D751" s="860"/>
      <c r="E751"/>
      <c r="F751"/>
      <c r="G751"/>
      <c r="H751"/>
      <c r="I751"/>
      <c r="J751"/>
      <c r="K751"/>
      <c r="L751" s="262"/>
      <c r="M751" s="262"/>
      <c r="S751" s="262"/>
      <c r="T751" s="262"/>
      <c r="U751" s="262"/>
      <c r="V751" s="262"/>
    </row>
    <row r="752" spans="1:22">
      <c r="A752" s="858"/>
      <c r="B752" s="866">
        <f t="shared" si="12"/>
        <v>730</v>
      </c>
      <c r="C752" s="919"/>
      <c r="D752" s="860"/>
      <c r="E752"/>
      <c r="F752"/>
      <c r="G752"/>
      <c r="H752"/>
      <c r="I752"/>
      <c r="J752"/>
      <c r="K752"/>
      <c r="L752" s="262"/>
      <c r="M752" s="262"/>
      <c r="S752" s="262"/>
      <c r="T752" s="262"/>
      <c r="U752" s="262"/>
      <c r="V752" s="262"/>
    </row>
    <row r="753" spans="1:22">
      <c r="A753" s="858"/>
      <c r="B753" s="866">
        <f t="shared" si="12"/>
        <v>731</v>
      </c>
      <c r="C753" s="919"/>
      <c r="D753" s="860"/>
      <c r="E753"/>
      <c r="F753"/>
      <c r="G753"/>
      <c r="H753"/>
      <c r="I753"/>
      <c r="J753"/>
      <c r="K753"/>
      <c r="L753" s="262"/>
      <c r="M753" s="262"/>
      <c r="S753" s="262"/>
      <c r="T753" s="262"/>
      <c r="U753" s="262"/>
      <c r="V753" s="262"/>
    </row>
    <row r="754" spans="1:22">
      <c r="A754" s="858"/>
      <c r="B754" s="866">
        <f t="shared" si="12"/>
        <v>732</v>
      </c>
      <c r="C754" s="919"/>
      <c r="D754" s="860"/>
      <c r="E754"/>
      <c r="F754"/>
      <c r="G754"/>
      <c r="H754"/>
      <c r="I754"/>
      <c r="J754"/>
      <c r="K754"/>
      <c r="L754" s="262"/>
      <c r="M754" s="262"/>
      <c r="S754" s="262"/>
      <c r="T754" s="262"/>
      <c r="U754" s="262"/>
      <c r="V754" s="262"/>
    </row>
    <row r="755" spans="1:22">
      <c r="A755" s="858"/>
      <c r="B755" s="866">
        <f t="shared" si="12"/>
        <v>733</v>
      </c>
      <c r="C755" s="919"/>
      <c r="D755" s="860"/>
      <c r="E755"/>
      <c r="F755"/>
      <c r="G755"/>
      <c r="H755"/>
      <c r="I755"/>
      <c r="J755"/>
      <c r="K755"/>
      <c r="L755" s="262"/>
      <c r="M755" s="262"/>
      <c r="S755" s="262"/>
      <c r="T755" s="262"/>
      <c r="U755" s="262"/>
      <c r="V755" s="262"/>
    </row>
    <row r="756" spans="1:22">
      <c r="A756" s="858"/>
      <c r="B756" s="866">
        <f t="shared" si="12"/>
        <v>734</v>
      </c>
      <c r="C756" s="919"/>
      <c r="D756" s="860"/>
      <c r="E756"/>
      <c r="F756"/>
      <c r="G756"/>
      <c r="H756"/>
      <c r="I756"/>
      <c r="J756"/>
      <c r="K756"/>
      <c r="L756" s="262"/>
      <c r="M756" s="262"/>
      <c r="S756" s="262"/>
      <c r="T756" s="262"/>
      <c r="U756" s="262"/>
      <c r="V756" s="262"/>
    </row>
    <row r="757" spans="1:22">
      <c r="A757" s="858"/>
      <c r="B757" s="866">
        <f t="shared" si="12"/>
        <v>735</v>
      </c>
      <c r="C757" s="919"/>
      <c r="D757" s="860"/>
      <c r="E757"/>
      <c r="F757"/>
      <c r="G757"/>
      <c r="H757"/>
      <c r="I757"/>
      <c r="J757"/>
      <c r="K757"/>
      <c r="L757" s="262"/>
      <c r="M757" s="262"/>
      <c r="S757" s="262"/>
      <c r="T757" s="262"/>
      <c r="U757" s="262"/>
      <c r="V757" s="262"/>
    </row>
    <row r="758" spans="1:22">
      <c r="A758" s="858"/>
      <c r="B758" s="866">
        <f t="shared" si="12"/>
        <v>736</v>
      </c>
      <c r="C758" s="919"/>
      <c r="D758" s="860"/>
      <c r="E758"/>
      <c r="F758"/>
      <c r="G758"/>
      <c r="H758"/>
      <c r="I758"/>
      <c r="J758"/>
      <c r="K758"/>
      <c r="L758" s="262"/>
      <c r="M758" s="262"/>
      <c r="S758" s="262"/>
      <c r="T758" s="262"/>
      <c r="U758" s="262"/>
      <c r="V758" s="262"/>
    </row>
    <row r="759" spans="1:22">
      <c r="A759" s="858"/>
      <c r="B759" s="866">
        <f t="shared" si="12"/>
        <v>737</v>
      </c>
      <c r="C759" s="919"/>
      <c r="D759" s="860"/>
      <c r="E759"/>
      <c r="F759"/>
      <c r="G759"/>
      <c r="H759"/>
      <c r="I759"/>
      <c r="J759"/>
      <c r="K759"/>
      <c r="L759" s="262"/>
      <c r="M759" s="262"/>
      <c r="S759" s="262"/>
      <c r="T759" s="262"/>
      <c r="U759" s="262"/>
      <c r="V759" s="262"/>
    </row>
    <row r="760" spans="1:22">
      <c r="A760" s="858"/>
      <c r="B760" s="866">
        <f t="shared" si="12"/>
        <v>738</v>
      </c>
      <c r="C760" s="919"/>
      <c r="D760" s="860"/>
      <c r="E760"/>
      <c r="F760"/>
      <c r="G760"/>
      <c r="H760"/>
      <c r="I760"/>
      <c r="J760"/>
      <c r="K760"/>
      <c r="L760" s="262"/>
      <c r="M760" s="262"/>
      <c r="S760" s="262"/>
      <c r="T760" s="262"/>
      <c r="U760" s="262"/>
      <c r="V760" s="262"/>
    </row>
    <row r="761" spans="1:22">
      <c r="A761" s="858"/>
      <c r="B761" s="866">
        <f t="shared" si="12"/>
        <v>739</v>
      </c>
      <c r="C761" s="919"/>
      <c r="D761" s="860"/>
      <c r="E761"/>
      <c r="F761"/>
      <c r="G761"/>
      <c r="H761"/>
      <c r="I761"/>
      <c r="J761"/>
      <c r="K761"/>
      <c r="L761" s="262"/>
      <c r="M761" s="262"/>
      <c r="S761" s="262"/>
      <c r="T761" s="262"/>
      <c r="U761" s="262"/>
      <c r="V761" s="262"/>
    </row>
    <row r="762" spans="1:22">
      <c r="A762" s="858"/>
      <c r="B762" s="866">
        <f t="shared" si="12"/>
        <v>740</v>
      </c>
      <c r="C762" s="919"/>
      <c r="D762" s="860"/>
      <c r="E762"/>
      <c r="F762"/>
      <c r="G762"/>
      <c r="H762"/>
      <c r="I762"/>
      <c r="J762"/>
      <c r="K762"/>
      <c r="L762" s="262"/>
      <c r="M762" s="262"/>
      <c r="S762" s="262"/>
      <c r="T762" s="262"/>
      <c r="U762" s="262"/>
      <c r="V762" s="262"/>
    </row>
    <row r="763" spans="1:22">
      <c r="A763" s="858"/>
      <c r="B763" s="866">
        <f t="shared" si="12"/>
        <v>741</v>
      </c>
      <c r="C763" s="919"/>
      <c r="D763" s="860"/>
      <c r="E763"/>
      <c r="F763"/>
      <c r="G763"/>
      <c r="H763"/>
      <c r="I763"/>
      <c r="J763"/>
      <c r="K763"/>
      <c r="L763" s="262"/>
      <c r="M763" s="262"/>
      <c r="S763" s="262"/>
      <c r="T763" s="262"/>
      <c r="U763" s="262"/>
      <c r="V763" s="262"/>
    </row>
    <row r="764" spans="1:22">
      <c r="A764" s="858"/>
      <c r="B764" s="866">
        <f t="shared" si="12"/>
        <v>742</v>
      </c>
      <c r="C764" s="919"/>
      <c r="D764" s="860"/>
      <c r="E764"/>
      <c r="F764"/>
      <c r="G764"/>
      <c r="H764"/>
      <c r="I764"/>
      <c r="J764"/>
      <c r="K764"/>
      <c r="L764" s="262"/>
      <c r="M764" s="262"/>
      <c r="S764" s="262"/>
      <c r="T764" s="262"/>
      <c r="U764" s="262"/>
      <c r="V764" s="262"/>
    </row>
    <row r="765" spans="1:22">
      <c r="A765" s="858"/>
      <c r="B765" s="866">
        <f t="shared" si="12"/>
        <v>743</v>
      </c>
      <c r="C765" s="919"/>
      <c r="D765" s="860"/>
      <c r="E765"/>
      <c r="F765"/>
      <c r="G765"/>
      <c r="H765"/>
      <c r="I765"/>
      <c r="J765"/>
      <c r="K765"/>
      <c r="L765" s="262"/>
      <c r="M765" s="262"/>
      <c r="S765" s="262"/>
      <c r="T765" s="262"/>
      <c r="U765" s="262"/>
      <c r="V765" s="262"/>
    </row>
    <row r="766" spans="1:22">
      <c r="A766" s="858"/>
      <c r="B766" s="866">
        <f t="shared" si="12"/>
        <v>744</v>
      </c>
      <c r="C766" s="919"/>
      <c r="D766" s="860"/>
      <c r="E766"/>
      <c r="F766"/>
      <c r="G766"/>
      <c r="H766"/>
      <c r="I766"/>
      <c r="J766"/>
      <c r="K766"/>
      <c r="L766" s="262"/>
      <c r="M766" s="262"/>
      <c r="S766" s="262"/>
      <c r="T766" s="262"/>
      <c r="U766" s="262"/>
      <c r="V766" s="262"/>
    </row>
    <row r="767" spans="1:22">
      <c r="A767" s="858"/>
      <c r="B767" s="866">
        <f t="shared" si="12"/>
        <v>745</v>
      </c>
      <c r="C767" s="919"/>
      <c r="D767" s="860"/>
      <c r="E767"/>
      <c r="F767"/>
      <c r="G767"/>
      <c r="H767"/>
      <c r="I767"/>
      <c r="J767"/>
      <c r="K767"/>
      <c r="L767" s="262"/>
      <c r="M767" s="262"/>
      <c r="S767" s="262"/>
      <c r="T767" s="262"/>
      <c r="U767" s="262"/>
      <c r="V767" s="262"/>
    </row>
    <row r="768" spans="1:22">
      <c r="A768" s="858"/>
      <c r="B768" s="866">
        <f t="shared" si="12"/>
        <v>746</v>
      </c>
      <c r="C768" s="919"/>
      <c r="D768" s="860"/>
      <c r="E768"/>
      <c r="F768"/>
      <c r="G768"/>
      <c r="H768"/>
      <c r="I768"/>
      <c r="J768"/>
      <c r="K768"/>
      <c r="L768" s="262"/>
      <c r="M768" s="262"/>
      <c r="S768" s="262"/>
      <c r="T768" s="262"/>
      <c r="U768" s="262"/>
      <c r="V768" s="262"/>
    </row>
    <row r="769" spans="1:22">
      <c r="A769" s="858"/>
      <c r="B769" s="866">
        <f t="shared" si="12"/>
        <v>747</v>
      </c>
      <c r="C769" s="919"/>
      <c r="D769" s="860"/>
      <c r="E769"/>
      <c r="F769"/>
      <c r="G769"/>
      <c r="H769"/>
      <c r="I769"/>
      <c r="J769"/>
      <c r="K769"/>
      <c r="L769" s="262"/>
      <c r="M769" s="262"/>
      <c r="S769" s="262"/>
      <c r="T769" s="262"/>
      <c r="U769" s="262"/>
      <c r="V769" s="262"/>
    </row>
    <row r="770" spans="1:22">
      <c r="A770" s="858"/>
      <c r="B770" s="866">
        <f t="shared" si="12"/>
        <v>748</v>
      </c>
      <c r="C770" s="919"/>
      <c r="D770" s="860"/>
      <c r="E770"/>
      <c r="F770"/>
      <c r="G770"/>
      <c r="H770"/>
      <c r="I770"/>
      <c r="J770"/>
      <c r="K770"/>
      <c r="L770" s="262"/>
      <c r="M770" s="262"/>
      <c r="S770" s="262"/>
      <c r="T770" s="262"/>
      <c r="U770" s="262"/>
      <c r="V770" s="262"/>
    </row>
    <row r="771" spans="1:22">
      <c r="A771" s="858"/>
      <c r="B771" s="866">
        <f t="shared" si="12"/>
        <v>749</v>
      </c>
      <c r="C771" s="919"/>
      <c r="D771" s="860"/>
      <c r="E771"/>
      <c r="F771"/>
      <c r="G771"/>
      <c r="H771"/>
      <c r="I771"/>
      <c r="J771"/>
      <c r="K771"/>
      <c r="L771" s="262"/>
      <c r="M771" s="262"/>
      <c r="S771" s="262"/>
      <c r="T771" s="262"/>
      <c r="U771" s="262"/>
      <c r="V771" s="262"/>
    </row>
    <row r="772" spans="1:22">
      <c r="A772" s="858"/>
      <c r="B772" s="866">
        <f t="shared" si="12"/>
        <v>750</v>
      </c>
      <c r="C772" s="919"/>
      <c r="D772" s="860"/>
      <c r="E772"/>
      <c r="F772"/>
      <c r="G772"/>
      <c r="H772"/>
      <c r="I772"/>
      <c r="J772"/>
      <c r="K772"/>
      <c r="L772" s="262"/>
      <c r="M772" s="262"/>
      <c r="S772" s="262"/>
      <c r="T772" s="262"/>
      <c r="U772" s="262"/>
      <c r="V772" s="262"/>
    </row>
    <row r="773" spans="1:22">
      <c r="A773" s="858"/>
      <c r="B773" s="866">
        <f t="shared" si="12"/>
        <v>751</v>
      </c>
      <c r="C773" s="919"/>
      <c r="D773" s="860"/>
      <c r="E773"/>
      <c r="F773"/>
      <c r="G773"/>
      <c r="H773"/>
      <c r="I773"/>
      <c r="J773"/>
      <c r="K773"/>
      <c r="L773" s="262"/>
      <c r="M773" s="262"/>
      <c r="S773" s="262"/>
      <c r="T773" s="262"/>
      <c r="U773" s="262"/>
      <c r="V773" s="262"/>
    </row>
    <row r="774" spans="1:22">
      <c r="A774" s="858"/>
      <c r="B774" s="866">
        <f t="shared" si="12"/>
        <v>752</v>
      </c>
      <c r="C774" s="919"/>
      <c r="D774" s="860"/>
      <c r="E774"/>
      <c r="F774"/>
      <c r="G774"/>
      <c r="H774"/>
      <c r="I774"/>
      <c r="J774"/>
      <c r="K774"/>
      <c r="L774" s="262"/>
      <c r="M774" s="262"/>
      <c r="S774" s="262"/>
      <c r="T774" s="262"/>
      <c r="U774" s="262"/>
      <c r="V774" s="262"/>
    </row>
    <row r="775" spans="1:22">
      <c r="A775" s="858"/>
      <c r="B775" s="866">
        <f t="shared" si="12"/>
        <v>753</v>
      </c>
      <c r="C775" s="919"/>
      <c r="D775" s="860"/>
      <c r="E775"/>
      <c r="F775"/>
      <c r="G775"/>
      <c r="H775"/>
      <c r="I775"/>
      <c r="J775"/>
      <c r="K775"/>
      <c r="L775" s="262"/>
      <c r="M775" s="262"/>
      <c r="S775" s="262"/>
      <c r="T775" s="262"/>
      <c r="U775" s="262"/>
      <c r="V775" s="262"/>
    </row>
    <row r="776" spans="1:22">
      <c r="A776" s="858"/>
      <c r="B776" s="866">
        <f t="shared" si="12"/>
        <v>754</v>
      </c>
      <c r="C776" s="919"/>
      <c r="D776" s="860"/>
      <c r="E776"/>
      <c r="F776"/>
      <c r="G776"/>
      <c r="H776"/>
      <c r="I776"/>
      <c r="J776"/>
      <c r="K776"/>
      <c r="L776" s="262"/>
      <c r="M776" s="262"/>
      <c r="S776" s="262"/>
      <c r="T776" s="262"/>
      <c r="U776" s="262"/>
      <c r="V776" s="262"/>
    </row>
    <row r="777" spans="1:22">
      <c r="A777" s="858"/>
      <c r="B777" s="866">
        <f t="shared" si="12"/>
        <v>755</v>
      </c>
      <c r="C777" s="919"/>
      <c r="D777" s="860"/>
      <c r="E777"/>
      <c r="F777"/>
      <c r="G777"/>
      <c r="H777"/>
      <c r="I777"/>
      <c r="J777"/>
      <c r="K777"/>
      <c r="L777" s="262"/>
      <c r="M777" s="262"/>
      <c r="S777" s="262"/>
      <c r="T777" s="262"/>
      <c r="U777" s="262"/>
      <c r="V777" s="262"/>
    </row>
    <row r="778" spans="1:22">
      <c r="A778" s="858"/>
      <c r="B778" s="866">
        <f t="shared" si="12"/>
        <v>756</v>
      </c>
      <c r="C778" s="919"/>
      <c r="D778" s="860"/>
      <c r="E778"/>
      <c r="F778"/>
      <c r="G778"/>
      <c r="H778"/>
      <c r="I778"/>
      <c r="J778"/>
      <c r="K778"/>
      <c r="L778" s="262"/>
      <c r="M778" s="262"/>
      <c r="S778" s="262"/>
      <c r="T778" s="262"/>
      <c r="U778" s="262"/>
      <c r="V778" s="262"/>
    </row>
    <row r="779" spans="1:22">
      <c r="A779" s="858"/>
      <c r="B779" s="866">
        <f t="shared" si="12"/>
        <v>757</v>
      </c>
      <c r="C779" s="919"/>
      <c r="D779" s="860"/>
      <c r="E779"/>
      <c r="F779"/>
      <c r="G779"/>
      <c r="H779"/>
      <c r="I779"/>
      <c r="J779"/>
      <c r="K779"/>
      <c r="L779" s="262"/>
      <c r="M779" s="262"/>
      <c r="S779" s="262"/>
      <c r="T779" s="262"/>
      <c r="U779" s="262"/>
      <c r="V779" s="262"/>
    </row>
    <row r="780" spans="1:22">
      <c r="A780" s="858"/>
      <c r="B780" s="866">
        <f t="shared" si="12"/>
        <v>758</v>
      </c>
      <c r="C780" s="919"/>
      <c r="D780" s="860"/>
      <c r="E780"/>
      <c r="F780"/>
      <c r="G780"/>
      <c r="H780"/>
      <c r="I780"/>
      <c r="J780"/>
      <c r="K780"/>
      <c r="L780" s="262"/>
      <c r="M780" s="262"/>
      <c r="S780" s="262"/>
      <c r="T780" s="262"/>
      <c r="U780" s="262"/>
      <c r="V780" s="262"/>
    </row>
    <row r="781" spans="1:22">
      <c r="A781" s="858"/>
      <c r="B781" s="866">
        <f t="shared" si="12"/>
        <v>759</v>
      </c>
      <c r="C781" s="919"/>
      <c r="D781" s="860"/>
      <c r="E781"/>
      <c r="F781"/>
      <c r="G781"/>
      <c r="H781"/>
      <c r="I781"/>
      <c r="J781"/>
      <c r="K781"/>
      <c r="L781" s="262"/>
      <c r="M781" s="262"/>
      <c r="S781" s="262"/>
      <c r="T781" s="262"/>
      <c r="U781" s="262"/>
      <c r="V781" s="262"/>
    </row>
    <row r="782" spans="1:22">
      <c r="A782" s="858"/>
      <c r="B782" s="866">
        <f t="shared" si="12"/>
        <v>760</v>
      </c>
      <c r="C782" s="919"/>
      <c r="D782" s="860"/>
      <c r="E782"/>
      <c r="F782"/>
      <c r="G782"/>
      <c r="H782"/>
      <c r="I782"/>
      <c r="J782"/>
      <c r="K782"/>
      <c r="L782" s="262"/>
      <c r="M782" s="262"/>
      <c r="S782" s="262"/>
      <c r="T782" s="262"/>
      <c r="U782" s="262"/>
      <c r="V782" s="262"/>
    </row>
    <row r="783" spans="1:22">
      <c r="A783" s="858"/>
      <c r="B783" s="866">
        <f t="shared" si="12"/>
        <v>761</v>
      </c>
      <c r="C783" s="919"/>
      <c r="D783" s="860"/>
      <c r="E783"/>
      <c r="F783"/>
      <c r="G783"/>
      <c r="H783"/>
      <c r="I783"/>
      <c r="J783"/>
      <c r="K783"/>
      <c r="L783" s="262"/>
      <c r="M783" s="262"/>
      <c r="S783" s="262"/>
      <c r="T783" s="262"/>
      <c r="U783" s="262"/>
      <c r="V783" s="262"/>
    </row>
    <row r="784" spans="1:22">
      <c r="A784" s="858"/>
      <c r="B784" s="866">
        <f t="shared" si="12"/>
        <v>762</v>
      </c>
      <c r="C784" s="919"/>
      <c r="D784" s="860"/>
      <c r="E784"/>
      <c r="F784"/>
      <c r="G784"/>
      <c r="H784"/>
      <c r="I784"/>
      <c r="J784"/>
      <c r="K784"/>
      <c r="L784" s="262"/>
      <c r="M784" s="262"/>
      <c r="S784" s="262"/>
      <c r="T784" s="262"/>
      <c r="U784" s="262"/>
      <c r="V784" s="262"/>
    </row>
    <row r="785" spans="1:22">
      <c r="A785" s="858"/>
      <c r="B785" s="866">
        <f t="shared" si="12"/>
        <v>763</v>
      </c>
      <c r="C785" s="919"/>
      <c r="D785" s="860"/>
      <c r="E785"/>
      <c r="F785"/>
      <c r="G785"/>
      <c r="H785"/>
      <c r="I785"/>
      <c r="J785"/>
      <c r="K785"/>
      <c r="L785" s="262"/>
      <c r="M785" s="262"/>
      <c r="S785" s="262"/>
      <c r="T785" s="262"/>
      <c r="U785" s="262"/>
      <c r="V785" s="262"/>
    </row>
    <row r="786" spans="1:22">
      <c r="A786" s="858"/>
      <c r="B786" s="866">
        <f t="shared" si="12"/>
        <v>764</v>
      </c>
      <c r="C786" s="919"/>
      <c r="D786" s="860"/>
      <c r="E786"/>
      <c r="F786"/>
      <c r="G786"/>
      <c r="H786"/>
      <c r="I786"/>
      <c r="J786"/>
      <c r="K786"/>
      <c r="L786" s="262"/>
      <c r="M786" s="262"/>
      <c r="S786" s="262"/>
      <c r="T786" s="262"/>
      <c r="U786" s="262"/>
      <c r="V786" s="262"/>
    </row>
    <row r="787" spans="1:22">
      <c r="A787" s="858"/>
      <c r="B787" s="866">
        <f t="shared" si="12"/>
        <v>765</v>
      </c>
      <c r="C787" s="919"/>
      <c r="D787" s="860"/>
      <c r="E787"/>
      <c r="F787"/>
      <c r="G787"/>
      <c r="H787"/>
      <c r="I787"/>
      <c r="J787"/>
      <c r="K787"/>
      <c r="L787" s="262"/>
      <c r="M787" s="262"/>
      <c r="S787" s="262"/>
      <c r="T787" s="262"/>
      <c r="U787" s="262"/>
      <c r="V787" s="262"/>
    </row>
    <row r="788" spans="1:22">
      <c r="A788" s="858"/>
      <c r="B788" s="866">
        <f t="shared" si="12"/>
        <v>766</v>
      </c>
      <c r="C788" s="919"/>
      <c r="D788" s="860"/>
      <c r="E788"/>
      <c r="F788"/>
      <c r="G788"/>
      <c r="H788"/>
      <c r="I788"/>
      <c r="J788"/>
      <c r="K788"/>
      <c r="L788" s="262"/>
      <c r="M788" s="262"/>
      <c r="S788" s="262"/>
      <c r="T788" s="262"/>
      <c r="U788" s="262"/>
      <c r="V788" s="262"/>
    </row>
    <row r="789" spans="1:22">
      <c r="A789" s="858"/>
      <c r="B789" s="866">
        <f t="shared" si="12"/>
        <v>767</v>
      </c>
      <c r="C789" s="919"/>
      <c r="D789" s="860"/>
      <c r="E789"/>
      <c r="F789"/>
      <c r="G789"/>
      <c r="H789"/>
      <c r="I789"/>
      <c r="J789"/>
      <c r="K789"/>
      <c r="L789" s="262"/>
      <c r="M789" s="262"/>
      <c r="S789" s="262"/>
      <c r="T789" s="262"/>
      <c r="U789" s="262"/>
      <c r="V789" s="262"/>
    </row>
    <row r="790" spans="1:22">
      <c r="A790" s="858"/>
      <c r="B790" s="866">
        <f t="shared" si="12"/>
        <v>768</v>
      </c>
      <c r="C790" s="919"/>
      <c r="D790" s="860"/>
      <c r="E790"/>
      <c r="F790"/>
      <c r="G790"/>
      <c r="H790"/>
      <c r="I790"/>
      <c r="J790"/>
      <c r="K790"/>
      <c r="L790" s="262"/>
      <c r="M790" s="262"/>
      <c r="S790" s="262"/>
      <c r="T790" s="262"/>
      <c r="U790" s="262"/>
      <c r="V790" s="262"/>
    </row>
    <row r="791" spans="1:22">
      <c r="A791" s="858"/>
      <c r="B791" s="866">
        <f t="shared" si="12"/>
        <v>769</v>
      </c>
      <c r="C791" s="919"/>
      <c r="D791" s="860"/>
      <c r="E791"/>
      <c r="F791"/>
      <c r="G791"/>
      <c r="H791"/>
      <c r="I791"/>
      <c r="J791"/>
      <c r="K791"/>
      <c r="L791" s="262"/>
      <c r="M791" s="262"/>
      <c r="S791" s="262"/>
      <c r="T791" s="262"/>
      <c r="U791" s="262"/>
      <c r="V791" s="262"/>
    </row>
    <row r="792" spans="1:22">
      <c r="A792" s="858"/>
      <c r="B792" s="866">
        <f t="shared" ref="B792:B855" si="13">B791+1</f>
        <v>770</v>
      </c>
      <c r="C792" s="919"/>
      <c r="D792" s="860"/>
      <c r="E792"/>
      <c r="F792"/>
      <c r="G792"/>
      <c r="H792"/>
      <c r="I792"/>
      <c r="J792"/>
      <c r="K792"/>
      <c r="L792" s="262"/>
      <c r="M792" s="262"/>
      <c r="S792" s="262"/>
      <c r="T792" s="262"/>
      <c r="U792" s="262"/>
      <c r="V792" s="262"/>
    </row>
    <row r="793" spans="1:22">
      <c r="A793" s="858"/>
      <c r="B793" s="866">
        <f t="shared" si="13"/>
        <v>771</v>
      </c>
      <c r="C793" s="919"/>
      <c r="D793" s="860"/>
      <c r="E793"/>
      <c r="F793"/>
      <c r="G793"/>
      <c r="H793"/>
      <c r="I793"/>
      <c r="J793"/>
      <c r="K793"/>
      <c r="L793" s="262"/>
      <c r="M793" s="262"/>
      <c r="S793" s="262"/>
      <c r="T793" s="262"/>
      <c r="U793" s="262"/>
      <c r="V793" s="262"/>
    </row>
    <row r="794" spans="1:22">
      <c r="A794" s="858"/>
      <c r="B794" s="866">
        <f t="shared" si="13"/>
        <v>772</v>
      </c>
      <c r="C794" s="919"/>
      <c r="D794" s="860"/>
      <c r="E794"/>
      <c r="F794"/>
      <c r="G794"/>
      <c r="H794"/>
      <c r="I794"/>
      <c r="J794"/>
      <c r="K794"/>
      <c r="L794" s="262"/>
      <c r="M794" s="262"/>
      <c r="S794" s="262"/>
      <c r="T794" s="262"/>
      <c r="U794" s="262"/>
      <c r="V794" s="262"/>
    </row>
    <row r="795" spans="1:22">
      <c r="A795" s="858"/>
      <c r="B795" s="866">
        <f t="shared" si="13"/>
        <v>773</v>
      </c>
      <c r="C795" s="919"/>
      <c r="D795" s="860"/>
      <c r="E795"/>
      <c r="F795"/>
      <c r="G795"/>
      <c r="H795"/>
      <c r="I795"/>
      <c r="J795"/>
      <c r="K795"/>
      <c r="L795" s="262"/>
      <c r="M795" s="262"/>
      <c r="S795" s="262"/>
      <c r="T795" s="262"/>
      <c r="U795" s="262"/>
      <c r="V795" s="262"/>
    </row>
    <row r="796" spans="1:22">
      <c r="A796" s="858"/>
      <c r="B796" s="866">
        <f t="shared" si="13"/>
        <v>774</v>
      </c>
      <c r="C796" s="919"/>
      <c r="D796" s="860"/>
      <c r="E796"/>
      <c r="F796"/>
      <c r="G796"/>
      <c r="H796"/>
      <c r="I796"/>
      <c r="J796"/>
      <c r="K796"/>
      <c r="L796" s="262"/>
      <c r="M796" s="262"/>
      <c r="S796" s="262"/>
      <c r="T796" s="262"/>
      <c r="U796" s="262"/>
      <c r="V796" s="262"/>
    </row>
    <row r="797" spans="1:22">
      <c r="A797" s="858"/>
      <c r="B797" s="866">
        <f t="shared" si="13"/>
        <v>775</v>
      </c>
      <c r="C797" s="919"/>
      <c r="D797" s="860"/>
      <c r="E797"/>
      <c r="F797"/>
      <c r="G797"/>
      <c r="H797"/>
      <c r="I797"/>
      <c r="J797"/>
      <c r="K797"/>
      <c r="L797" s="262"/>
      <c r="M797" s="262"/>
      <c r="S797" s="262"/>
      <c r="T797" s="262"/>
      <c r="U797" s="262"/>
      <c r="V797" s="262"/>
    </row>
    <row r="798" spans="1:22">
      <c r="A798" s="858"/>
      <c r="B798" s="866">
        <f t="shared" si="13"/>
        <v>776</v>
      </c>
      <c r="C798" s="919"/>
      <c r="D798" s="860"/>
      <c r="E798"/>
      <c r="F798"/>
      <c r="G798"/>
      <c r="H798"/>
      <c r="I798"/>
      <c r="J798"/>
      <c r="K798"/>
      <c r="L798" s="262"/>
      <c r="M798" s="262"/>
      <c r="S798" s="262"/>
      <c r="T798" s="262"/>
      <c r="U798" s="262"/>
      <c r="V798" s="262"/>
    </row>
    <row r="799" spans="1:22">
      <c r="A799" s="858"/>
      <c r="B799" s="866">
        <f t="shared" si="13"/>
        <v>777</v>
      </c>
      <c r="C799" s="919"/>
      <c r="D799" s="860"/>
      <c r="E799"/>
      <c r="F799"/>
      <c r="G799"/>
      <c r="H799"/>
      <c r="I799"/>
      <c r="J799"/>
      <c r="K799"/>
      <c r="L799" s="262"/>
      <c r="M799" s="262"/>
      <c r="S799" s="262"/>
      <c r="T799" s="262"/>
      <c r="U799" s="262"/>
      <c r="V799" s="262"/>
    </row>
    <row r="800" spans="1:22">
      <c r="A800" s="858"/>
      <c r="B800" s="866">
        <f t="shared" si="13"/>
        <v>778</v>
      </c>
      <c r="C800" s="919"/>
      <c r="D800" s="860"/>
      <c r="E800"/>
      <c r="F800"/>
      <c r="G800"/>
      <c r="H800"/>
      <c r="I800"/>
      <c r="J800"/>
      <c r="K800"/>
      <c r="L800" s="262"/>
      <c r="M800" s="262"/>
      <c r="S800" s="262"/>
      <c r="T800" s="262"/>
      <c r="U800" s="262"/>
      <c r="V800" s="262"/>
    </row>
    <row r="801" spans="1:22">
      <c r="A801" s="858"/>
      <c r="B801" s="866">
        <f t="shared" si="13"/>
        <v>779</v>
      </c>
      <c r="C801" s="919"/>
      <c r="D801" s="860"/>
      <c r="E801"/>
      <c r="F801"/>
      <c r="G801"/>
      <c r="H801"/>
      <c r="I801"/>
      <c r="J801"/>
      <c r="K801"/>
      <c r="L801" s="262"/>
      <c r="M801" s="262"/>
      <c r="S801" s="262"/>
      <c r="T801" s="262"/>
      <c r="U801" s="262"/>
      <c r="V801" s="262"/>
    </row>
    <row r="802" spans="1:22">
      <c r="A802" s="858"/>
      <c r="B802" s="866">
        <f t="shared" si="13"/>
        <v>780</v>
      </c>
      <c r="C802" s="919"/>
      <c r="D802" s="860"/>
      <c r="E802"/>
      <c r="F802"/>
      <c r="G802"/>
      <c r="H802"/>
      <c r="I802"/>
      <c r="J802"/>
      <c r="K802"/>
      <c r="L802" s="262"/>
      <c r="M802" s="262"/>
      <c r="S802" s="262"/>
      <c r="T802" s="262"/>
      <c r="U802" s="262"/>
      <c r="V802" s="262"/>
    </row>
    <row r="803" spans="1:22">
      <c r="A803" s="858"/>
      <c r="B803" s="866">
        <f t="shared" si="13"/>
        <v>781</v>
      </c>
      <c r="C803" s="919"/>
      <c r="D803" s="860"/>
      <c r="E803"/>
      <c r="F803"/>
      <c r="G803"/>
      <c r="H803"/>
      <c r="I803"/>
      <c r="J803"/>
      <c r="K803"/>
      <c r="L803" s="262"/>
      <c r="M803" s="262"/>
      <c r="S803" s="262"/>
      <c r="T803" s="262"/>
      <c r="U803" s="262"/>
      <c r="V803" s="262"/>
    </row>
    <row r="804" spans="1:22">
      <c r="A804" s="858"/>
      <c r="B804" s="866">
        <f t="shared" si="13"/>
        <v>782</v>
      </c>
      <c r="C804" s="919"/>
      <c r="D804" s="860"/>
      <c r="E804"/>
      <c r="F804"/>
      <c r="G804"/>
      <c r="H804"/>
      <c r="I804"/>
      <c r="J804"/>
      <c r="K804"/>
      <c r="L804" s="262"/>
      <c r="M804" s="262"/>
      <c r="S804" s="262"/>
      <c r="T804" s="262"/>
      <c r="U804" s="262"/>
      <c r="V804" s="262"/>
    </row>
    <row r="805" spans="1:22">
      <c r="A805" s="858"/>
      <c r="B805" s="866">
        <f t="shared" si="13"/>
        <v>783</v>
      </c>
      <c r="C805" s="919"/>
      <c r="D805" s="860"/>
      <c r="E805"/>
      <c r="F805"/>
      <c r="G805"/>
      <c r="H805"/>
      <c r="I805"/>
      <c r="J805"/>
      <c r="K805"/>
      <c r="L805" s="262"/>
      <c r="M805" s="262"/>
      <c r="S805" s="262"/>
      <c r="T805" s="262"/>
      <c r="U805" s="262"/>
      <c r="V805" s="262"/>
    </row>
    <row r="806" spans="1:22">
      <c r="A806" s="858"/>
      <c r="B806" s="866">
        <f t="shared" si="13"/>
        <v>784</v>
      </c>
      <c r="C806" s="919"/>
      <c r="D806" s="860"/>
      <c r="E806"/>
      <c r="F806"/>
      <c r="G806"/>
      <c r="H806"/>
      <c r="I806"/>
      <c r="J806"/>
      <c r="K806"/>
      <c r="L806" s="262"/>
      <c r="M806" s="262"/>
      <c r="S806" s="262"/>
      <c r="T806" s="262"/>
      <c r="U806" s="262"/>
      <c r="V806" s="262"/>
    </row>
    <row r="807" spans="1:22">
      <c r="A807" s="858"/>
      <c r="B807" s="866">
        <f t="shared" si="13"/>
        <v>785</v>
      </c>
      <c r="C807" s="919"/>
      <c r="D807" s="860"/>
      <c r="E807"/>
      <c r="F807"/>
      <c r="G807"/>
      <c r="H807"/>
      <c r="I807"/>
      <c r="J807"/>
      <c r="K807"/>
      <c r="L807" s="262"/>
      <c r="M807" s="262"/>
      <c r="S807" s="262"/>
      <c r="T807" s="262"/>
      <c r="U807" s="262"/>
      <c r="V807" s="262"/>
    </row>
    <row r="808" spans="1:22">
      <c r="A808" s="858"/>
      <c r="B808" s="866">
        <f t="shared" si="13"/>
        <v>786</v>
      </c>
      <c r="C808" s="919"/>
      <c r="D808" s="860"/>
      <c r="E808"/>
      <c r="F808"/>
      <c r="G808"/>
      <c r="H808"/>
      <c r="I808"/>
      <c r="J808"/>
      <c r="K808"/>
      <c r="L808" s="262"/>
      <c r="M808" s="262"/>
      <c r="S808" s="262"/>
      <c r="T808" s="262"/>
      <c r="U808" s="262"/>
      <c r="V808" s="262"/>
    </row>
    <row r="809" spans="1:22">
      <c r="A809" s="858"/>
      <c r="B809" s="866">
        <f t="shared" si="13"/>
        <v>787</v>
      </c>
      <c r="C809" s="919"/>
      <c r="D809" s="860"/>
      <c r="E809"/>
      <c r="F809"/>
      <c r="G809"/>
      <c r="H809"/>
      <c r="I809"/>
      <c r="J809"/>
      <c r="K809"/>
      <c r="L809" s="262"/>
      <c r="M809" s="262"/>
      <c r="S809" s="262"/>
      <c r="T809" s="262"/>
      <c r="U809" s="262"/>
      <c r="V809" s="262"/>
    </row>
    <row r="810" spans="1:22">
      <c r="A810" s="858"/>
      <c r="B810" s="866">
        <f t="shared" si="13"/>
        <v>788</v>
      </c>
      <c r="C810" s="919"/>
      <c r="D810" s="860"/>
      <c r="E810"/>
      <c r="F810"/>
      <c r="G810"/>
      <c r="H810"/>
      <c r="I810"/>
      <c r="J810"/>
      <c r="K810"/>
      <c r="L810" s="262"/>
      <c r="M810" s="262"/>
      <c r="S810" s="262"/>
      <c r="T810" s="262"/>
      <c r="U810" s="262"/>
      <c r="V810" s="262"/>
    </row>
    <row r="811" spans="1:22">
      <c r="A811" s="858"/>
      <c r="B811" s="866">
        <f t="shared" si="13"/>
        <v>789</v>
      </c>
      <c r="C811" s="919"/>
      <c r="D811" s="860"/>
      <c r="E811"/>
      <c r="F811"/>
      <c r="G811"/>
      <c r="H811"/>
      <c r="I811"/>
      <c r="J811"/>
      <c r="K811"/>
      <c r="L811" s="262"/>
      <c r="M811" s="262"/>
      <c r="S811" s="262"/>
      <c r="T811" s="262"/>
      <c r="U811" s="262"/>
      <c r="V811" s="262"/>
    </row>
    <row r="812" spans="1:22">
      <c r="A812" s="858"/>
      <c r="B812" s="866">
        <f t="shared" si="13"/>
        <v>790</v>
      </c>
      <c r="C812" s="919"/>
      <c r="D812" s="860"/>
      <c r="E812"/>
      <c r="F812"/>
      <c r="G812"/>
      <c r="H812"/>
      <c r="I812"/>
      <c r="J812"/>
      <c r="K812"/>
      <c r="L812" s="262"/>
      <c r="M812" s="262"/>
      <c r="S812" s="262"/>
      <c r="T812" s="262"/>
      <c r="U812" s="262"/>
      <c r="V812" s="262"/>
    </row>
    <row r="813" spans="1:22">
      <c r="A813" s="858"/>
      <c r="B813" s="866">
        <f t="shared" si="13"/>
        <v>791</v>
      </c>
      <c r="C813" s="919"/>
      <c r="D813" s="860"/>
      <c r="E813"/>
      <c r="F813"/>
      <c r="G813"/>
      <c r="H813"/>
      <c r="I813"/>
      <c r="J813"/>
      <c r="K813"/>
      <c r="L813" s="262"/>
      <c r="M813" s="262"/>
      <c r="S813" s="262"/>
      <c r="T813" s="262"/>
      <c r="U813" s="262"/>
      <c r="V813" s="262"/>
    </row>
    <row r="814" spans="1:22">
      <c r="A814" s="858"/>
      <c r="B814" s="866">
        <f t="shared" si="13"/>
        <v>792</v>
      </c>
      <c r="C814" s="919"/>
      <c r="D814" s="860"/>
      <c r="E814"/>
      <c r="F814"/>
      <c r="G814"/>
      <c r="H814"/>
      <c r="I814"/>
      <c r="J814"/>
      <c r="K814"/>
      <c r="L814" s="262"/>
      <c r="M814" s="262"/>
      <c r="S814" s="262"/>
      <c r="T814" s="262"/>
      <c r="U814" s="262"/>
      <c r="V814" s="262"/>
    </row>
    <row r="815" spans="1:22">
      <c r="A815" s="858"/>
      <c r="B815" s="866">
        <f t="shared" si="13"/>
        <v>793</v>
      </c>
      <c r="C815" s="919"/>
      <c r="D815" s="860"/>
      <c r="E815"/>
      <c r="F815"/>
      <c r="G815"/>
      <c r="H815"/>
      <c r="I815"/>
      <c r="J815"/>
      <c r="K815"/>
      <c r="L815" s="262"/>
      <c r="M815" s="262"/>
      <c r="S815" s="262"/>
      <c r="T815" s="262"/>
      <c r="U815" s="262"/>
      <c r="V815" s="262"/>
    </row>
    <row r="816" spans="1:22">
      <c r="A816" s="858"/>
      <c r="B816" s="866">
        <f t="shared" si="13"/>
        <v>794</v>
      </c>
      <c r="C816" s="919"/>
      <c r="D816" s="860"/>
      <c r="E816"/>
      <c r="F816"/>
      <c r="G816"/>
      <c r="H816"/>
      <c r="I816"/>
      <c r="J816"/>
      <c r="K816"/>
      <c r="L816" s="262"/>
      <c r="M816" s="262"/>
      <c r="S816" s="262"/>
      <c r="T816" s="262"/>
      <c r="U816" s="262"/>
      <c r="V816" s="262"/>
    </row>
    <row r="817" spans="1:22">
      <c r="A817" s="858"/>
      <c r="B817" s="866">
        <f t="shared" si="13"/>
        <v>795</v>
      </c>
      <c r="C817" s="919"/>
      <c r="D817" s="860"/>
      <c r="E817"/>
      <c r="F817"/>
      <c r="G817"/>
      <c r="H817"/>
      <c r="I817"/>
      <c r="J817"/>
      <c r="K817"/>
      <c r="L817" s="262"/>
      <c r="M817" s="262"/>
      <c r="S817" s="262"/>
      <c r="T817" s="262"/>
      <c r="U817" s="262"/>
      <c r="V817" s="262"/>
    </row>
    <row r="818" spans="1:22">
      <c r="A818" s="858"/>
      <c r="B818" s="866">
        <f t="shared" si="13"/>
        <v>796</v>
      </c>
      <c r="C818" s="919"/>
      <c r="D818" s="860"/>
      <c r="E818"/>
      <c r="F818"/>
      <c r="G818"/>
      <c r="H818"/>
      <c r="I818"/>
      <c r="J818"/>
      <c r="K818"/>
      <c r="L818" s="262"/>
      <c r="M818" s="262"/>
      <c r="S818" s="262"/>
      <c r="T818" s="262"/>
      <c r="U818" s="262"/>
      <c r="V818" s="262"/>
    </row>
    <row r="819" spans="1:22">
      <c r="A819" s="858"/>
      <c r="B819" s="866">
        <f t="shared" si="13"/>
        <v>797</v>
      </c>
      <c r="C819" s="919"/>
      <c r="D819" s="860"/>
      <c r="E819"/>
      <c r="F819"/>
      <c r="G819"/>
      <c r="H819"/>
      <c r="I819"/>
      <c r="J819"/>
      <c r="K819"/>
      <c r="L819" s="262"/>
      <c r="M819" s="262"/>
      <c r="S819" s="262"/>
      <c r="T819" s="262"/>
      <c r="U819" s="262"/>
      <c r="V819" s="262"/>
    </row>
    <row r="820" spans="1:22">
      <c r="A820" s="858"/>
      <c r="B820" s="866">
        <f t="shared" si="13"/>
        <v>798</v>
      </c>
      <c r="C820" s="919"/>
      <c r="D820" s="860"/>
      <c r="E820"/>
      <c r="F820"/>
      <c r="G820"/>
      <c r="H820"/>
      <c r="I820"/>
      <c r="J820"/>
      <c r="K820"/>
      <c r="L820" s="262"/>
      <c r="M820" s="262"/>
      <c r="S820" s="262"/>
      <c r="T820" s="262"/>
      <c r="U820" s="262"/>
      <c r="V820" s="262"/>
    </row>
    <row r="821" spans="1:22">
      <c r="A821" s="858"/>
      <c r="B821" s="866">
        <f t="shared" si="13"/>
        <v>799</v>
      </c>
      <c r="C821" s="919"/>
      <c r="D821" s="860"/>
      <c r="E821"/>
      <c r="F821"/>
      <c r="G821"/>
      <c r="H821"/>
      <c r="I821"/>
      <c r="J821"/>
      <c r="K821"/>
      <c r="L821" s="262"/>
      <c r="M821" s="262"/>
      <c r="S821" s="262"/>
      <c r="T821" s="262"/>
      <c r="U821" s="262"/>
      <c r="V821" s="262"/>
    </row>
    <row r="822" spans="1:22">
      <c r="A822" s="858"/>
      <c r="B822" s="866">
        <f t="shared" si="13"/>
        <v>800</v>
      </c>
      <c r="C822" s="919"/>
      <c r="D822" s="860"/>
      <c r="E822"/>
      <c r="F822"/>
      <c r="G822"/>
      <c r="H822"/>
      <c r="I822"/>
      <c r="J822"/>
      <c r="K822"/>
      <c r="L822" s="262"/>
      <c r="M822" s="262"/>
      <c r="S822" s="262"/>
      <c r="T822" s="262"/>
      <c r="U822" s="262"/>
      <c r="V822" s="262"/>
    </row>
    <row r="823" spans="1:22">
      <c r="A823" s="858"/>
      <c r="B823" s="866">
        <f t="shared" si="13"/>
        <v>801</v>
      </c>
      <c r="C823" s="919"/>
      <c r="D823" s="860"/>
      <c r="E823"/>
      <c r="F823"/>
      <c r="G823"/>
      <c r="H823"/>
      <c r="I823"/>
      <c r="J823"/>
      <c r="K823"/>
      <c r="L823" s="262"/>
      <c r="M823" s="262"/>
      <c r="S823" s="262"/>
      <c r="T823" s="262"/>
      <c r="U823" s="262"/>
      <c r="V823" s="262"/>
    </row>
    <row r="824" spans="1:22">
      <c r="A824" s="858"/>
      <c r="B824" s="866">
        <f t="shared" si="13"/>
        <v>802</v>
      </c>
      <c r="C824" s="919"/>
      <c r="D824" s="860"/>
      <c r="E824"/>
      <c r="F824"/>
      <c r="G824"/>
      <c r="H824"/>
      <c r="I824"/>
      <c r="J824"/>
      <c r="K824"/>
      <c r="L824" s="262"/>
      <c r="M824" s="262"/>
      <c r="S824" s="262"/>
      <c r="T824" s="262"/>
      <c r="U824" s="262"/>
      <c r="V824" s="262"/>
    </row>
    <row r="825" spans="1:22">
      <c r="A825" s="858"/>
      <c r="B825" s="866">
        <f t="shared" si="13"/>
        <v>803</v>
      </c>
      <c r="C825" s="919"/>
      <c r="D825" s="860"/>
      <c r="E825"/>
      <c r="F825"/>
      <c r="G825"/>
      <c r="H825"/>
      <c r="I825"/>
      <c r="J825"/>
      <c r="K825"/>
      <c r="L825" s="262"/>
      <c r="M825" s="262"/>
      <c r="S825" s="262"/>
      <c r="T825" s="262"/>
      <c r="U825" s="262"/>
      <c r="V825" s="262"/>
    </row>
    <row r="826" spans="1:22">
      <c r="A826" s="858"/>
      <c r="B826" s="866">
        <f t="shared" si="13"/>
        <v>804</v>
      </c>
      <c r="C826" s="919"/>
      <c r="D826" s="860"/>
      <c r="E826"/>
      <c r="F826"/>
      <c r="G826"/>
      <c r="H826"/>
      <c r="I826"/>
      <c r="J826"/>
      <c r="K826"/>
      <c r="L826" s="262"/>
      <c r="M826" s="262"/>
      <c r="S826" s="262"/>
      <c r="T826" s="262"/>
      <c r="U826" s="262"/>
      <c r="V826" s="262"/>
    </row>
    <row r="827" spans="1:22">
      <c r="A827" s="858"/>
      <c r="B827" s="866">
        <f t="shared" si="13"/>
        <v>805</v>
      </c>
      <c r="C827" s="919"/>
      <c r="D827" s="860"/>
      <c r="E827"/>
      <c r="F827"/>
      <c r="G827"/>
      <c r="H827"/>
      <c r="I827"/>
      <c r="J827"/>
      <c r="K827"/>
      <c r="L827" s="262"/>
      <c r="M827" s="262"/>
      <c r="S827" s="262"/>
      <c r="T827" s="262"/>
      <c r="U827" s="262"/>
      <c r="V827" s="262"/>
    </row>
    <row r="828" spans="1:22">
      <c r="A828" s="858"/>
      <c r="B828" s="866">
        <f t="shared" si="13"/>
        <v>806</v>
      </c>
      <c r="C828" s="919"/>
      <c r="D828" s="860"/>
      <c r="E828"/>
      <c r="F828"/>
      <c r="G828"/>
      <c r="H828"/>
      <c r="I828"/>
      <c r="J828"/>
      <c r="K828"/>
      <c r="L828" s="262"/>
      <c r="M828" s="262"/>
      <c r="S828" s="262"/>
      <c r="T828" s="262"/>
      <c r="U828" s="262"/>
      <c r="V828" s="262"/>
    </row>
    <row r="829" spans="1:22">
      <c r="A829" s="858"/>
      <c r="B829" s="866">
        <f t="shared" si="13"/>
        <v>807</v>
      </c>
      <c r="C829" s="919"/>
      <c r="D829" s="860"/>
      <c r="E829"/>
      <c r="F829"/>
      <c r="G829"/>
      <c r="H829"/>
      <c r="I829"/>
      <c r="J829"/>
      <c r="K829"/>
      <c r="L829" s="262"/>
      <c r="M829" s="262"/>
      <c r="S829" s="262"/>
      <c r="T829" s="262"/>
      <c r="U829" s="262"/>
      <c r="V829" s="262"/>
    </row>
    <row r="830" spans="1:22">
      <c r="A830" s="858"/>
      <c r="B830" s="866">
        <f t="shared" si="13"/>
        <v>808</v>
      </c>
      <c r="C830" s="919"/>
      <c r="D830" s="860"/>
      <c r="E830"/>
      <c r="F830"/>
      <c r="G830"/>
      <c r="H830"/>
      <c r="I830"/>
      <c r="J830"/>
      <c r="K830"/>
      <c r="L830" s="262"/>
      <c r="M830" s="262"/>
      <c r="S830" s="262"/>
      <c r="T830" s="262"/>
      <c r="U830" s="262"/>
      <c r="V830" s="262"/>
    </row>
    <row r="831" spans="1:22">
      <c r="A831" s="858"/>
      <c r="B831" s="866">
        <f t="shared" si="13"/>
        <v>809</v>
      </c>
      <c r="C831" s="919"/>
      <c r="D831" s="860"/>
      <c r="E831"/>
      <c r="F831"/>
      <c r="G831"/>
      <c r="H831"/>
      <c r="I831"/>
      <c r="J831"/>
      <c r="K831"/>
      <c r="L831" s="262"/>
      <c r="M831" s="262"/>
      <c r="S831" s="262"/>
      <c r="T831" s="262"/>
      <c r="U831" s="262"/>
      <c r="V831" s="262"/>
    </row>
    <row r="832" spans="1:22">
      <c r="A832" s="858"/>
      <c r="B832" s="866">
        <f t="shared" si="13"/>
        <v>810</v>
      </c>
      <c r="C832" s="919"/>
      <c r="D832" s="860"/>
      <c r="E832"/>
      <c r="F832"/>
      <c r="G832"/>
      <c r="H832"/>
      <c r="I832"/>
      <c r="J832"/>
      <c r="K832"/>
      <c r="L832" s="262"/>
      <c r="M832" s="262"/>
      <c r="S832" s="262"/>
      <c r="T832" s="262"/>
      <c r="U832" s="262"/>
      <c r="V832" s="262"/>
    </row>
    <row r="833" spans="1:22">
      <c r="A833" s="858"/>
      <c r="B833" s="866">
        <f t="shared" si="13"/>
        <v>811</v>
      </c>
      <c r="C833" s="919"/>
      <c r="D833" s="860"/>
      <c r="E833"/>
      <c r="F833"/>
      <c r="G833"/>
      <c r="H833"/>
      <c r="I833"/>
      <c r="J833"/>
      <c r="K833"/>
      <c r="L833" s="262"/>
      <c r="M833" s="262"/>
      <c r="S833" s="262"/>
      <c r="T833" s="262"/>
      <c r="U833" s="262"/>
      <c r="V833" s="262"/>
    </row>
    <row r="834" spans="1:22">
      <c r="A834" s="858"/>
      <c r="B834" s="866">
        <f t="shared" si="13"/>
        <v>812</v>
      </c>
      <c r="C834" s="919"/>
      <c r="D834" s="860"/>
      <c r="E834"/>
      <c r="F834"/>
      <c r="G834"/>
      <c r="H834"/>
      <c r="I834"/>
      <c r="J834"/>
      <c r="K834"/>
      <c r="L834" s="262"/>
      <c r="M834" s="262"/>
      <c r="S834" s="262"/>
      <c r="T834" s="262"/>
      <c r="U834" s="262"/>
      <c r="V834" s="262"/>
    </row>
    <row r="835" spans="1:22">
      <c r="A835" s="858"/>
      <c r="B835" s="866">
        <f t="shared" si="13"/>
        <v>813</v>
      </c>
      <c r="C835" s="919"/>
      <c r="D835" s="860"/>
      <c r="E835"/>
      <c r="F835"/>
      <c r="G835"/>
      <c r="H835"/>
      <c r="I835"/>
      <c r="J835"/>
      <c r="K835"/>
      <c r="L835" s="262"/>
      <c r="M835" s="262"/>
      <c r="S835" s="262"/>
      <c r="T835" s="262"/>
      <c r="U835" s="262"/>
      <c r="V835" s="262"/>
    </row>
    <row r="836" spans="1:22">
      <c r="A836" s="858"/>
      <c r="B836" s="866">
        <f t="shared" si="13"/>
        <v>814</v>
      </c>
      <c r="C836" s="919"/>
      <c r="D836" s="860"/>
      <c r="E836"/>
      <c r="F836"/>
      <c r="G836"/>
      <c r="H836"/>
      <c r="I836"/>
      <c r="J836"/>
      <c r="K836"/>
      <c r="L836" s="262"/>
      <c r="M836" s="262"/>
      <c r="S836" s="262"/>
      <c r="T836" s="262"/>
      <c r="U836" s="262"/>
      <c r="V836" s="262"/>
    </row>
    <row r="837" spans="1:22">
      <c r="A837" s="858"/>
      <c r="B837" s="866">
        <f t="shared" si="13"/>
        <v>815</v>
      </c>
      <c r="C837" s="919"/>
      <c r="D837" s="860"/>
      <c r="E837"/>
      <c r="F837"/>
      <c r="G837"/>
      <c r="H837"/>
      <c r="I837"/>
      <c r="J837"/>
      <c r="K837"/>
      <c r="L837" s="262"/>
      <c r="M837" s="262"/>
      <c r="S837" s="262"/>
      <c r="T837" s="262"/>
      <c r="U837" s="262"/>
      <c r="V837" s="262"/>
    </row>
    <row r="838" spans="1:22">
      <c r="A838" s="858"/>
      <c r="B838" s="866">
        <f t="shared" si="13"/>
        <v>816</v>
      </c>
      <c r="C838" s="919"/>
      <c r="D838" s="860"/>
      <c r="E838"/>
      <c r="F838"/>
      <c r="G838"/>
      <c r="H838"/>
      <c r="I838"/>
      <c r="J838"/>
      <c r="K838"/>
      <c r="L838" s="262"/>
      <c r="M838" s="262"/>
      <c r="S838" s="262"/>
      <c r="T838" s="262"/>
      <c r="U838" s="262"/>
      <c r="V838" s="262"/>
    </row>
    <row r="839" spans="1:22">
      <c r="A839" s="858"/>
      <c r="B839" s="866">
        <f t="shared" si="13"/>
        <v>817</v>
      </c>
      <c r="C839" s="919"/>
      <c r="D839" s="860"/>
      <c r="E839"/>
      <c r="F839"/>
      <c r="G839"/>
      <c r="H839"/>
      <c r="I839"/>
      <c r="J839"/>
      <c r="K839"/>
      <c r="L839" s="262"/>
      <c r="M839" s="262"/>
      <c r="S839" s="262"/>
      <c r="T839" s="262"/>
      <c r="U839" s="262"/>
      <c r="V839" s="262"/>
    </row>
    <row r="840" spans="1:22">
      <c r="A840" s="858"/>
      <c r="B840" s="866">
        <f t="shared" si="13"/>
        <v>818</v>
      </c>
      <c r="C840" s="919"/>
      <c r="D840" s="860"/>
      <c r="E840"/>
      <c r="F840"/>
      <c r="G840"/>
      <c r="H840"/>
      <c r="I840"/>
      <c r="J840"/>
      <c r="K840"/>
      <c r="L840" s="262"/>
      <c r="M840" s="262"/>
      <c r="S840" s="262"/>
      <c r="T840" s="262"/>
      <c r="U840" s="262"/>
      <c r="V840" s="262"/>
    </row>
    <row r="841" spans="1:22">
      <c r="A841" s="858"/>
      <c r="B841" s="866">
        <f t="shared" si="13"/>
        <v>819</v>
      </c>
      <c r="C841" s="919"/>
      <c r="D841" s="860"/>
      <c r="E841"/>
      <c r="F841"/>
      <c r="G841"/>
      <c r="H841"/>
      <c r="I841"/>
      <c r="J841"/>
      <c r="K841"/>
      <c r="L841" s="262"/>
      <c r="M841" s="262"/>
      <c r="S841" s="262"/>
      <c r="T841" s="262"/>
      <c r="U841" s="262"/>
      <c r="V841" s="262"/>
    </row>
    <row r="842" spans="1:22">
      <c r="A842" s="858"/>
      <c r="B842" s="866">
        <f t="shared" si="13"/>
        <v>820</v>
      </c>
      <c r="C842" s="919"/>
      <c r="D842" s="860"/>
      <c r="E842"/>
      <c r="F842"/>
      <c r="G842"/>
      <c r="H842"/>
      <c r="I842"/>
      <c r="J842"/>
      <c r="K842"/>
      <c r="L842" s="262"/>
      <c r="M842" s="262"/>
      <c r="S842" s="262"/>
      <c r="T842" s="262"/>
      <c r="U842" s="262"/>
      <c r="V842" s="262"/>
    </row>
    <row r="843" spans="1:22">
      <c r="A843" s="858"/>
      <c r="B843" s="866">
        <f t="shared" si="13"/>
        <v>821</v>
      </c>
      <c r="C843" s="919"/>
      <c r="D843" s="860"/>
      <c r="E843"/>
      <c r="F843"/>
      <c r="G843"/>
      <c r="H843"/>
      <c r="I843"/>
      <c r="J843"/>
      <c r="K843"/>
      <c r="L843" s="262"/>
      <c r="M843" s="262"/>
      <c r="S843" s="262"/>
      <c r="T843" s="262"/>
      <c r="U843" s="262"/>
      <c r="V843" s="262"/>
    </row>
    <row r="844" spans="1:22">
      <c r="A844" s="858"/>
      <c r="B844" s="866">
        <f t="shared" si="13"/>
        <v>822</v>
      </c>
      <c r="C844" s="919"/>
      <c r="D844" s="860"/>
      <c r="E844"/>
      <c r="F844"/>
      <c r="G844"/>
      <c r="H844"/>
      <c r="I844"/>
      <c r="J844"/>
      <c r="K844"/>
      <c r="L844" s="262"/>
      <c r="M844" s="262"/>
      <c r="S844" s="262"/>
      <c r="T844" s="262"/>
      <c r="U844" s="262"/>
      <c r="V844" s="262"/>
    </row>
    <row r="845" spans="1:22">
      <c r="A845" s="858"/>
      <c r="B845" s="866">
        <f t="shared" si="13"/>
        <v>823</v>
      </c>
      <c r="C845" s="919"/>
      <c r="D845" s="860"/>
      <c r="E845"/>
      <c r="F845"/>
      <c r="G845"/>
      <c r="H845"/>
      <c r="I845"/>
      <c r="J845"/>
      <c r="K845"/>
      <c r="L845" s="262"/>
      <c r="M845" s="262"/>
      <c r="S845" s="262"/>
      <c r="T845" s="262"/>
      <c r="U845" s="262"/>
      <c r="V845" s="262"/>
    </row>
    <row r="846" spans="1:22">
      <c r="A846" s="858"/>
      <c r="B846" s="866">
        <f t="shared" si="13"/>
        <v>824</v>
      </c>
      <c r="C846" s="919"/>
      <c r="D846" s="860"/>
      <c r="E846"/>
      <c r="F846"/>
      <c r="G846"/>
      <c r="H846"/>
      <c r="I846"/>
      <c r="J846"/>
      <c r="K846"/>
      <c r="L846" s="262"/>
      <c r="M846" s="262"/>
      <c r="S846" s="262"/>
      <c r="T846" s="262"/>
      <c r="U846" s="262"/>
      <c r="V846" s="262"/>
    </row>
    <row r="847" spans="1:22">
      <c r="A847" s="858"/>
      <c r="B847" s="866">
        <f t="shared" si="13"/>
        <v>825</v>
      </c>
      <c r="C847" s="919"/>
      <c r="D847" s="860"/>
      <c r="E847"/>
      <c r="F847"/>
      <c r="G847"/>
      <c r="H847"/>
      <c r="I847"/>
      <c r="J847"/>
      <c r="K847"/>
      <c r="L847" s="262"/>
      <c r="M847" s="262"/>
      <c r="S847" s="262"/>
      <c r="T847" s="262"/>
      <c r="U847" s="262"/>
      <c r="V847" s="262"/>
    </row>
    <row r="848" spans="1:22">
      <c r="A848" s="858"/>
      <c r="B848" s="866">
        <f t="shared" si="13"/>
        <v>826</v>
      </c>
      <c r="C848" s="919"/>
      <c r="D848" s="860"/>
      <c r="E848"/>
      <c r="F848"/>
      <c r="G848"/>
      <c r="H848"/>
      <c r="I848"/>
      <c r="J848"/>
      <c r="K848"/>
      <c r="L848" s="262"/>
      <c r="M848" s="262"/>
      <c r="S848" s="262"/>
      <c r="T848" s="262"/>
      <c r="U848" s="262"/>
      <c r="V848" s="262"/>
    </row>
    <row r="849" spans="1:22">
      <c r="A849" s="858"/>
      <c r="B849" s="866">
        <f t="shared" si="13"/>
        <v>827</v>
      </c>
      <c r="C849" s="919"/>
      <c r="D849" s="860"/>
      <c r="E849"/>
      <c r="F849"/>
      <c r="G849"/>
      <c r="H849"/>
      <c r="I849"/>
      <c r="J849"/>
      <c r="K849"/>
      <c r="L849" s="262"/>
      <c r="M849" s="262"/>
      <c r="S849" s="262"/>
      <c r="T849" s="262"/>
      <c r="U849" s="262"/>
      <c r="V849" s="262"/>
    </row>
    <row r="850" spans="1:22">
      <c r="A850" s="858"/>
      <c r="B850" s="866">
        <f t="shared" si="13"/>
        <v>828</v>
      </c>
      <c r="C850" s="919"/>
      <c r="D850" s="860"/>
      <c r="E850"/>
      <c r="F850"/>
      <c r="G850"/>
      <c r="H850"/>
      <c r="I850"/>
      <c r="J850"/>
      <c r="K850"/>
      <c r="L850" s="262"/>
      <c r="M850" s="262"/>
      <c r="S850" s="262"/>
      <c r="T850" s="262"/>
      <c r="U850" s="262"/>
      <c r="V850" s="262"/>
    </row>
    <row r="851" spans="1:22">
      <c r="A851" s="858"/>
      <c r="B851" s="866">
        <f t="shared" si="13"/>
        <v>829</v>
      </c>
      <c r="C851" s="919"/>
      <c r="D851" s="860"/>
      <c r="E851"/>
      <c r="F851"/>
      <c r="G851"/>
      <c r="H851"/>
      <c r="I851"/>
      <c r="J851"/>
      <c r="K851"/>
      <c r="L851" s="262"/>
      <c r="M851" s="262"/>
      <c r="S851" s="262"/>
      <c r="T851" s="262"/>
      <c r="U851" s="262"/>
      <c r="V851" s="262"/>
    </row>
    <row r="852" spans="1:22">
      <c r="A852" s="858"/>
      <c r="B852" s="866">
        <f t="shared" si="13"/>
        <v>830</v>
      </c>
      <c r="C852" s="919"/>
      <c r="D852" s="860"/>
      <c r="E852"/>
      <c r="F852"/>
      <c r="G852"/>
      <c r="H852"/>
      <c r="I852"/>
      <c r="J852"/>
      <c r="K852"/>
      <c r="L852" s="262"/>
      <c r="M852" s="262"/>
      <c r="S852" s="262"/>
      <c r="T852" s="262"/>
      <c r="U852" s="262"/>
      <c r="V852" s="262"/>
    </row>
    <row r="853" spans="1:22">
      <c r="A853" s="858"/>
      <c r="B853" s="866">
        <f t="shared" si="13"/>
        <v>831</v>
      </c>
      <c r="C853" s="919"/>
      <c r="D853" s="860"/>
      <c r="E853"/>
      <c r="F853"/>
      <c r="G853"/>
      <c r="H853"/>
      <c r="I853"/>
      <c r="J853"/>
      <c r="K853"/>
      <c r="L853" s="262"/>
      <c r="M853" s="262"/>
      <c r="S853" s="262"/>
      <c r="T853" s="262"/>
      <c r="U853" s="262"/>
      <c r="V853" s="262"/>
    </row>
    <row r="854" spans="1:22">
      <c r="A854" s="858"/>
      <c r="B854" s="866">
        <f t="shared" si="13"/>
        <v>832</v>
      </c>
      <c r="C854" s="919"/>
      <c r="D854" s="860"/>
      <c r="E854"/>
      <c r="F854"/>
      <c r="G854"/>
      <c r="H854"/>
      <c r="I854"/>
      <c r="J854"/>
      <c r="K854"/>
      <c r="L854" s="262"/>
      <c r="M854" s="262"/>
      <c r="S854" s="262"/>
      <c r="T854" s="262"/>
      <c r="U854" s="262"/>
      <c r="V854" s="262"/>
    </row>
    <row r="855" spans="1:22">
      <c r="A855" s="858"/>
      <c r="B855" s="866">
        <f t="shared" si="13"/>
        <v>833</v>
      </c>
      <c r="C855" s="919"/>
      <c r="D855" s="860"/>
      <c r="E855"/>
      <c r="F855"/>
      <c r="G855"/>
      <c r="H855"/>
      <c r="I855"/>
      <c r="J855"/>
      <c r="K855"/>
      <c r="L855" s="262"/>
      <c r="M855" s="262"/>
      <c r="S855" s="262"/>
      <c r="T855" s="262"/>
      <c r="U855" s="262"/>
      <c r="V855" s="262"/>
    </row>
    <row r="856" spans="1:22">
      <c r="A856" s="858"/>
      <c r="B856" s="866">
        <f t="shared" ref="B856:B919" si="14">B855+1</f>
        <v>834</v>
      </c>
      <c r="C856" s="919"/>
      <c r="D856" s="860"/>
      <c r="E856"/>
      <c r="F856"/>
      <c r="G856"/>
      <c r="H856"/>
      <c r="I856"/>
      <c r="J856"/>
      <c r="K856"/>
      <c r="L856" s="262"/>
      <c r="M856" s="262"/>
      <c r="S856" s="262"/>
      <c r="T856" s="262"/>
      <c r="U856" s="262"/>
      <c r="V856" s="262"/>
    </row>
    <row r="857" spans="1:22">
      <c r="A857" s="858"/>
      <c r="B857" s="866">
        <f t="shared" si="14"/>
        <v>835</v>
      </c>
      <c r="C857" s="919"/>
      <c r="D857" s="860"/>
      <c r="E857"/>
      <c r="F857"/>
      <c r="G857"/>
      <c r="H857"/>
      <c r="I857"/>
      <c r="J857"/>
      <c r="K857"/>
      <c r="L857" s="262"/>
      <c r="M857" s="262"/>
      <c r="S857" s="262"/>
      <c r="T857" s="262"/>
      <c r="U857" s="262"/>
      <c r="V857" s="262"/>
    </row>
    <row r="858" spans="1:22">
      <c r="A858" s="858"/>
      <c r="B858" s="866">
        <f t="shared" si="14"/>
        <v>836</v>
      </c>
      <c r="C858" s="919"/>
      <c r="D858" s="860"/>
      <c r="E858"/>
      <c r="F858"/>
      <c r="G858"/>
      <c r="H858"/>
      <c r="I858"/>
      <c r="J858"/>
      <c r="K858"/>
      <c r="L858" s="262"/>
      <c r="M858" s="262"/>
      <c r="S858" s="262"/>
      <c r="T858" s="262"/>
      <c r="U858" s="262"/>
      <c r="V858" s="262"/>
    </row>
    <row r="859" spans="1:22">
      <c r="A859" s="858"/>
      <c r="B859" s="866">
        <f t="shared" si="14"/>
        <v>837</v>
      </c>
      <c r="C859" s="919"/>
      <c r="D859" s="860"/>
      <c r="E859"/>
      <c r="F859"/>
      <c r="G859"/>
      <c r="H859"/>
      <c r="I859"/>
      <c r="J859"/>
      <c r="K859"/>
      <c r="L859" s="262"/>
      <c r="M859" s="262"/>
      <c r="S859" s="262"/>
      <c r="T859" s="262"/>
      <c r="U859" s="262"/>
      <c r="V859" s="262"/>
    </row>
    <row r="860" spans="1:22">
      <c r="A860" s="858"/>
      <c r="B860" s="866">
        <f t="shared" si="14"/>
        <v>838</v>
      </c>
      <c r="C860" s="919"/>
      <c r="D860" s="860"/>
      <c r="E860"/>
      <c r="F860"/>
      <c r="G860"/>
      <c r="H860"/>
      <c r="I860"/>
      <c r="J860"/>
      <c r="K860"/>
      <c r="L860" s="262"/>
      <c r="M860" s="262"/>
      <c r="S860" s="262"/>
      <c r="T860" s="262"/>
      <c r="U860" s="262"/>
      <c r="V860" s="262"/>
    </row>
    <row r="861" spans="1:22">
      <c r="A861" s="858"/>
      <c r="B861" s="866">
        <f t="shared" si="14"/>
        <v>839</v>
      </c>
      <c r="C861" s="919"/>
      <c r="D861" s="860"/>
      <c r="E861"/>
      <c r="F861"/>
      <c r="G861"/>
      <c r="H861"/>
      <c r="I861"/>
      <c r="J861"/>
      <c r="K861"/>
      <c r="L861" s="262"/>
      <c r="M861" s="262"/>
      <c r="S861" s="262"/>
      <c r="T861" s="262"/>
      <c r="U861" s="262"/>
      <c r="V861" s="262"/>
    </row>
    <row r="862" spans="1:22">
      <c r="A862" s="858"/>
      <c r="B862" s="866">
        <f t="shared" si="14"/>
        <v>840</v>
      </c>
      <c r="C862" s="919"/>
      <c r="D862" s="860"/>
      <c r="E862"/>
      <c r="F862"/>
      <c r="G862"/>
      <c r="H862"/>
      <c r="I862"/>
      <c r="J862"/>
      <c r="K862"/>
      <c r="L862" s="262"/>
      <c r="M862" s="262"/>
      <c r="S862" s="262"/>
      <c r="T862" s="262"/>
      <c r="U862" s="262"/>
      <c r="V862" s="262"/>
    </row>
    <row r="863" spans="1:22">
      <c r="A863" s="858"/>
      <c r="B863" s="866">
        <f t="shared" si="14"/>
        <v>841</v>
      </c>
      <c r="C863" s="919"/>
      <c r="D863" s="860"/>
      <c r="E863"/>
      <c r="F863"/>
      <c r="G863"/>
      <c r="H863"/>
      <c r="I863"/>
      <c r="J863"/>
      <c r="K863"/>
      <c r="L863" s="262"/>
      <c r="M863" s="262"/>
      <c r="S863" s="262"/>
      <c r="T863" s="262"/>
      <c r="U863" s="262"/>
      <c r="V863" s="262"/>
    </row>
    <row r="864" spans="1:22">
      <c r="A864" s="858"/>
      <c r="B864" s="866">
        <f t="shared" si="14"/>
        <v>842</v>
      </c>
      <c r="C864" s="919"/>
      <c r="D864" s="860"/>
      <c r="E864"/>
      <c r="F864"/>
      <c r="G864"/>
      <c r="H864"/>
      <c r="I864"/>
      <c r="J864"/>
      <c r="K864"/>
      <c r="L864" s="262"/>
      <c r="M864" s="262"/>
      <c r="S864" s="262"/>
      <c r="T864" s="262"/>
      <c r="U864" s="262"/>
      <c r="V864" s="262"/>
    </row>
    <row r="865" spans="1:22">
      <c r="A865" s="858"/>
      <c r="B865" s="866">
        <f t="shared" si="14"/>
        <v>843</v>
      </c>
      <c r="C865" s="919"/>
      <c r="D865" s="860"/>
      <c r="E865"/>
      <c r="F865"/>
      <c r="G865"/>
      <c r="H865"/>
      <c r="I865"/>
      <c r="J865"/>
      <c r="K865"/>
      <c r="L865" s="262"/>
      <c r="M865" s="262"/>
      <c r="S865" s="262"/>
      <c r="T865" s="262"/>
      <c r="U865" s="262"/>
      <c r="V865" s="262"/>
    </row>
    <row r="866" spans="1:22">
      <c r="A866" s="858"/>
      <c r="B866" s="866">
        <f t="shared" si="14"/>
        <v>844</v>
      </c>
      <c r="C866" s="919"/>
      <c r="D866" s="860"/>
      <c r="E866"/>
      <c r="F866"/>
      <c r="G866"/>
      <c r="H866"/>
      <c r="I866"/>
      <c r="J866"/>
      <c r="K866"/>
      <c r="L866" s="262"/>
      <c r="M866" s="262"/>
      <c r="S866" s="262"/>
      <c r="T866" s="262"/>
      <c r="U866" s="262"/>
      <c r="V866" s="262"/>
    </row>
    <row r="867" spans="1:22">
      <c r="A867" s="858"/>
      <c r="B867" s="866">
        <f t="shared" si="14"/>
        <v>845</v>
      </c>
      <c r="C867" s="919"/>
      <c r="D867" s="860"/>
      <c r="E867"/>
      <c r="F867"/>
      <c r="G867"/>
      <c r="H867"/>
      <c r="I867"/>
      <c r="J867"/>
      <c r="K867"/>
      <c r="L867" s="262"/>
      <c r="M867" s="262"/>
      <c r="S867" s="262"/>
      <c r="T867" s="262"/>
      <c r="U867" s="262"/>
      <c r="V867" s="262"/>
    </row>
    <row r="868" spans="1:22">
      <c r="A868" s="858"/>
      <c r="B868" s="866">
        <f t="shared" si="14"/>
        <v>846</v>
      </c>
      <c r="C868" s="919"/>
      <c r="D868" s="860"/>
      <c r="E868"/>
      <c r="F868"/>
      <c r="G868"/>
      <c r="H868"/>
      <c r="I868"/>
      <c r="J868"/>
      <c r="K868"/>
      <c r="L868" s="262"/>
      <c r="M868" s="262"/>
      <c r="S868" s="262"/>
      <c r="T868" s="262"/>
      <c r="U868" s="262"/>
      <c r="V868" s="262"/>
    </row>
    <row r="869" spans="1:22">
      <c r="A869" s="858"/>
      <c r="B869" s="866">
        <f t="shared" si="14"/>
        <v>847</v>
      </c>
      <c r="C869" s="919"/>
      <c r="D869" s="860"/>
      <c r="E869"/>
      <c r="F869"/>
      <c r="G869"/>
      <c r="H869"/>
      <c r="I869"/>
      <c r="J869"/>
      <c r="K869"/>
      <c r="L869" s="262"/>
      <c r="M869" s="262"/>
      <c r="S869" s="262"/>
      <c r="T869" s="262"/>
      <c r="U869" s="262"/>
      <c r="V869" s="262"/>
    </row>
    <row r="870" spans="1:22">
      <c r="A870" s="858"/>
      <c r="B870" s="866">
        <f t="shared" si="14"/>
        <v>848</v>
      </c>
      <c r="C870" s="919"/>
      <c r="D870" s="860"/>
      <c r="E870"/>
      <c r="F870"/>
      <c r="G870"/>
      <c r="H870"/>
      <c r="I870"/>
      <c r="J870"/>
      <c r="K870"/>
      <c r="L870" s="262"/>
      <c r="M870" s="262"/>
      <c r="S870" s="262"/>
      <c r="T870" s="262"/>
      <c r="U870" s="262"/>
      <c r="V870" s="262"/>
    </row>
    <row r="871" spans="1:22">
      <c r="A871" s="858"/>
      <c r="B871" s="866">
        <f t="shared" si="14"/>
        <v>849</v>
      </c>
      <c r="C871" s="919"/>
      <c r="D871" s="860"/>
      <c r="E871"/>
      <c r="F871"/>
      <c r="G871"/>
      <c r="H871"/>
      <c r="I871"/>
      <c r="J871"/>
      <c r="K871"/>
      <c r="L871" s="262"/>
      <c r="M871" s="262"/>
      <c r="S871" s="262"/>
      <c r="T871" s="262"/>
      <c r="U871" s="262"/>
      <c r="V871" s="262"/>
    </row>
    <row r="872" spans="1:22">
      <c r="A872" s="858"/>
      <c r="B872" s="866">
        <f t="shared" si="14"/>
        <v>850</v>
      </c>
      <c r="C872" s="919"/>
      <c r="D872" s="860"/>
      <c r="E872"/>
      <c r="F872"/>
      <c r="G872"/>
      <c r="H872"/>
      <c r="I872"/>
      <c r="J872"/>
      <c r="K872"/>
      <c r="L872" s="262"/>
      <c r="M872" s="262"/>
      <c r="S872" s="262"/>
      <c r="T872" s="262"/>
      <c r="U872" s="262"/>
      <c r="V872" s="262"/>
    </row>
    <row r="873" spans="1:22">
      <c r="A873" s="858"/>
      <c r="B873" s="866">
        <f t="shared" si="14"/>
        <v>851</v>
      </c>
      <c r="C873" s="919"/>
      <c r="D873" s="860"/>
      <c r="E873"/>
      <c r="F873"/>
      <c r="G873"/>
      <c r="H873"/>
      <c r="I873"/>
      <c r="J873"/>
      <c r="K873"/>
      <c r="L873" s="262"/>
      <c r="M873" s="262"/>
      <c r="S873" s="262"/>
      <c r="T873" s="262"/>
      <c r="U873" s="262"/>
      <c r="V873" s="262"/>
    </row>
    <row r="874" spans="1:22">
      <c r="A874" s="858"/>
      <c r="B874" s="866">
        <f t="shared" si="14"/>
        <v>852</v>
      </c>
      <c r="C874" s="919"/>
      <c r="D874" s="860"/>
      <c r="E874"/>
      <c r="F874"/>
      <c r="G874"/>
      <c r="H874"/>
      <c r="I874"/>
      <c r="J874"/>
      <c r="K874"/>
      <c r="L874" s="262"/>
      <c r="M874" s="262"/>
      <c r="S874" s="262"/>
      <c r="T874" s="262"/>
      <c r="U874" s="262"/>
      <c r="V874" s="262"/>
    </row>
    <row r="875" spans="1:22">
      <c r="A875" s="858"/>
      <c r="B875" s="866">
        <f t="shared" si="14"/>
        <v>853</v>
      </c>
      <c r="C875" s="919"/>
      <c r="D875" s="860"/>
      <c r="E875"/>
      <c r="F875"/>
      <c r="G875"/>
      <c r="H875"/>
      <c r="I875"/>
      <c r="J875"/>
      <c r="K875"/>
      <c r="L875" s="262"/>
      <c r="M875" s="262"/>
      <c r="S875" s="262"/>
      <c r="T875" s="262"/>
      <c r="U875" s="262"/>
      <c r="V875" s="262"/>
    </row>
    <row r="876" spans="1:22">
      <c r="A876" s="858"/>
      <c r="B876" s="866">
        <f t="shared" si="14"/>
        <v>854</v>
      </c>
      <c r="C876" s="919"/>
      <c r="D876" s="860"/>
      <c r="E876"/>
      <c r="F876"/>
      <c r="G876"/>
      <c r="H876"/>
      <c r="I876"/>
      <c r="J876"/>
      <c r="K876"/>
      <c r="L876" s="262"/>
      <c r="M876" s="262"/>
      <c r="S876" s="262"/>
      <c r="T876" s="262"/>
      <c r="U876" s="262"/>
      <c r="V876" s="262"/>
    </row>
    <row r="877" spans="1:22">
      <c r="A877" s="858"/>
      <c r="B877" s="866">
        <f t="shared" si="14"/>
        <v>855</v>
      </c>
      <c r="C877" s="919"/>
      <c r="D877" s="860"/>
      <c r="E877"/>
      <c r="F877"/>
      <c r="G877"/>
      <c r="H877"/>
      <c r="I877"/>
      <c r="J877"/>
      <c r="K877"/>
      <c r="L877" s="262"/>
      <c r="M877" s="262"/>
      <c r="S877" s="262"/>
      <c r="T877" s="262"/>
      <c r="U877" s="262"/>
      <c r="V877" s="262"/>
    </row>
    <row r="878" spans="1:22">
      <c r="A878" s="858"/>
      <c r="B878" s="866">
        <f t="shared" si="14"/>
        <v>856</v>
      </c>
      <c r="C878" s="919"/>
      <c r="D878" s="860"/>
      <c r="E878"/>
      <c r="F878"/>
      <c r="G878"/>
      <c r="H878"/>
      <c r="I878"/>
      <c r="J878"/>
      <c r="K878"/>
      <c r="L878" s="262"/>
      <c r="M878" s="262"/>
      <c r="S878" s="262"/>
      <c r="T878" s="262"/>
      <c r="U878" s="262"/>
      <c r="V878" s="262"/>
    </row>
    <row r="879" spans="1:22">
      <c r="A879" s="858"/>
      <c r="B879" s="866">
        <f t="shared" si="14"/>
        <v>857</v>
      </c>
      <c r="C879" s="919"/>
      <c r="D879" s="860"/>
      <c r="E879"/>
      <c r="F879"/>
      <c r="G879"/>
      <c r="H879"/>
      <c r="I879"/>
      <c r="J879"/>
      <c r="K879"/>
      <c r="L879" s="262"/>
      <c r="M879" s="262"/>
      <c r="S879" s="262"/>
      <c r="T879" s="262"/>
      <c r="U879" s="262"/>
      <c r="V879" s="262"/>
    </row>
    <row r="880" spans="1:22">
      <c r="A880" s="858"/>
      <c r="B880" s="866">
        <f t="shared" si="14"/>
        <v>858</v>
      </c>
      <c r="C880" s="919"/>
      <c r="D880" s="860"/>
      <c r="E880"/>
      <c r="F880"/>
      <c r="G880"/>
      <c r="H880"/>
      <c r="I880"/>
      <c r="J880"/>
      <c r="K880"/>
      <c r="L880" s="262"/>
      <c r="M880" s="262"/>
      <c r="S880" s="262"/>
      <c r="T880" s="262"/>
      <c r="U880" s="262"/>
      <c r="V880" s="262"/>
    </row>
    <row r="881" spans="1:22">
      <c r="A881" s="858"/>
      <c r="B881" s="866">
        <f t="shared" si="14"/>
        <v>859</v>
      </c>
      <c r="C881" s="919"/>
      <c r="D881" s="860"/>
      <c r="E881"/>
      <c r="F881"/>
      <c r="G881"/>
      <c r="H881"/>
      <c r="I881"/>
      <c r="J881"/>
      <c r="K881"/>
      <c r="L881" s="262"/>
      <c r="M881" s="262"/>
      <c r="S881" s="262"/>
      <c r="T881" s="262"/>
      <c r="U881" s="262"/>
      <c r="V881" s="262"/>
    </row>
    <row r="882" spans="1:22">
      <c r="A882" s="858"/>
      <c r="B882" s="866">
        <f t="shared" si="14"/>
        <v>860</v>
      </c>
      <c r="C882" s="919"/>
      <c r="D882" s="860"/>
      <c r="E882"/>
      <c r="F882"/>
      <c r="G882"/>
      <c r="H882"/>
      <c r="I882"/>
      <c r="J882"/>
      <c r="K882"/>
      <c r="L882" s="262"/>
      <c r="M882" s="262"/>
      <c r="S882" s="262"/>
      <c r="T882" s="262"/>
      <c r="U882" s="262"/>
      <c r="V882" s="262"/>
    </row>
    <row r="883" spans="1:22">
      <c r="A883" s="858"/>
      <c r="B883" s="866">
        <f t="shared" si="14"/>
        <v>861</v>
      </c>
      <c r="C883" s="919"/>
      <c r="D883" s="860"/>
      <c r="E883"/>
      <c r="F883"/>
      <c r="G883"/>
      <c r="H883"/>
      <c r="I883"/>
      <c r="J883"/>
      <c r="K883"/>
      <c r="L883" s="262"/>
      <c r="M883" s="262"/>
      <c r="S883" s="262"/>
      <c r="T883" s="262"/>
      <c r="U883" s="262"/>
      <c r="V883" s="262"/>
    </row>
    <row r="884" spans="1:22">
      <c r="A884" s="858"/>
      <c r="B884" s="866">
        <f t="shared" si="14"/>
        <v>862</v>
      </c>
      <c r="C884" s="919"/>
      <c r="D884" s="860"/>
      <c r="E884"/>
      <c r="F884"/>
      <c r="G884"/>
      <c r="H884"/>
      <c r="I884"/>
      <c r="J884"/>
      <c r="K884"/>
      <c r="L884" s="262"/>
      <c r="M884" s="262"/>
      <c r="S884" s="262"/>
      <c r="T884" s="262"/>
      <c r="U884" s="262"/>
      <c r="V884" s="262"/>
    </row>
    <row r="885" spans="1:22">
      <c r="A885" s="858"/>
      <c r="B885" s="866">
        <f t="shared" si="14"/>
        <v>863</v>
      </c>
      <c r="C885" s="919"/>
      <c r="D885" s="860"/>
      <c r="E885"/>
      <c r="F885"/>
      <c r="G885"/>
      <c r="H885"/>
      <c r="I885"/>
      <c r="J885"/>
      <c r="K885"/>
      <c r="L885" s="262"/>
      <c r="M885" s="262"/>
      <c r="S885" s="262"/>
      <c r="T885" s="262"/>
      <c r="U885" s="262"/>
      <c r="V885" s="262"/>
    </row>
    <row r="886" spans="1:22">
      <c r="A886" s="858"/>
      <c r="B886" s="866">
        <f t="shared" si="14"/>
        <v>864</v>
      </c>
      <c r="C886" s="919"/>
      <c r="D886" s="860"/>
      <c r="E886"/>
      <c r="F886"/>
      <c r="G886"/>
      <c r="H886"/>
      <c r="I886"/>
      <c r="J886"/>
      <c r="K886"/>
      <c r="L886" s="262"/>
      <c r="M886" s="262"/>
      <c r="S886" s="262"/>
      <c r="T886" s="262"/>
      <c r="U886" s="262"/>
      <c r="V886" s="262"/>
    </row>
    <row r="887" spans="1:22">
      <c r="A887" s="858"/>
      <c r="B887" s="866">
        <f t="shared" si="14"/>
        <v>865</v>
      </c>
      <c r="C887" s="919"/>
      <c r="D887" s="860"/>
      <c r="E887"/>
      <c r="F887"/>
      <c r="G887"/>
      <c r="H887"/>
      <c r="I887"/>
      <c r="J887"/>
      <c r="K887"/>
      <c r="L887" s="262"/>
      <c r="M887" s="262"/>
      <c r="S887" s="262"/>
      <c r="T887" s="262"/>
      <c r="U887" s="262"/>
      <c r="V887" s="262"/>
    </row>
    <row r="888" spans="1:22">
      <c r="A888" s="858"/>
      <c r="B888" s="866">
        <f t="shared" si="14"/>
        <v>866</v>
      </c>
      <c r="C888" s="919"/>
      <c r="D888" s="860"/>
      <c r="E888"/>
      <c r="F888"/>
      <c r="G888"/>
      <c r="H888"/>
      <c r="I888"/>
      <c r="J888"/>
      <c r="K888"/>
      <c r="L888" s="262"/>
      <c r="M888" s="262"/>
      <c r="S888" s="262"/>
      <c r="T888" s="262"/>
      <c r="U888" s="262"/>
      <c r="V888" s="262"/>
    </row>
    <row r="889" spans="1:22">
      <c r="A889" s="858"/>
      <c r="B889" s="866">
        <f t="shared" si="14"/>
        <v>867</v>
      </c>
      <c r="C889" s="919"/>
      <c r="D889" s="860"/>
      <c r="E889"/>
      <c r="F889"/>
      <c r="G889"/>
      <c r="H889"/>
      <c r="I889"/>
      <c r="J889"/>
      <c r="K889"/>
      <c r="L889" s="262"/>
      <c r="M889" s="262"/>
      <c r="S889" s="262"/>
      <c r="T889" s="262"/>
      <c r="U889" s="262"/>
      <c r="V889" s="262"/>
    </row>
    <row r="890" spans="1:22">
      <c r="A890" s="858"/>
      <c r="B890" s="866">
        <f t="shared" si="14"/>
        <v>868</v>
      </c>
      <c r="C890" s="919"/>
      <c r="D890" s="860"/>
      <c r="E890"/>
      <c r="F890"/>
      <c r="G890"/>
      <c r="H890"/>
      <c r="I890"/>
      <c r="J890"/>
      <c r="K890"/>
      <c r="L890" s="262"/>
      <c r="M890" s="262"/>
      <c r="S890" s="262"/>
      <c r="T890" s="262"/>
      <c r="U890" s="262"/>
      <c r="V890" s="262"/>
    </row>
    <row r="891" spans="1:22">
      <c r="A891" s="858"/>
      <c r="B891" s="866">
        <f t="shared" si="14"/>
        <v>869</v>
      </c>
      <c r="C891" s="919"/>
      <c r="D891" s="860"/>
      <c r="E891"/>
      <c r="F891"/>
      <c r="G891"/>
      <c r="H891"/>
      <c r="I891"/>
      <c r="J891"/>
      <c r="K891"/>
      <c r="L891" s="262"/>
      <c r="M891" s="262"/>
      <c r="S891" s="262"/>
      <c r="T891" s="262"/>
      <c r="U891" s="262"/>
      <c r="V891" s="262"/>
    </row>
    <row r="892" spans="1:22">
      <c r="A892" s="858"/>
      <c r="B892" s="866">
        <f t="shared" si="14"/>
        <v>870</v>
      </c>
      <c r="C892" s="919"/>
      <c r="D892" s="860"/>
      <c r="E892"/>
      <c r="F892"/>
      <c r="G892"/>
      <c r="H892"/>
      <c r="I892"/>
      <c r="J892"/>
      <c r="K892"/>
      <c r="L892" s="262"/>
      <c r="M892" s="262"/>
      <c r="S892" s="262"/>
      <c r="T892" s="262"/>
      <c r="U892" s="262"/>
      <c r="V892" s="262"/>
    </row>
    <row r="893" spans="1:22">
      <c r="A893" s="858"/>
      <c r="B893" s="866">
        <f t="shared" si="14"/>
        <v>871</v>
      </c>
      <c r="C893" s="919"/>
      <c r="D893" s="860"/>
      <c r="E893"/>
      <c r="F893"/>
      <c r="G893"/>
      <c r="H893"/>
      <c r="I893"/>
      <c r="J893"/>
      <c r="K893"/>
      <c r="L893" s="262"/>
      <c r="M893" s="262"/>
      <c r="S893" s="262"/>
      <c r="T893" s="262"/>
      <c r="U893" s="262"/>
      <c r="V893" s="262"/>
    </row>
    <row r="894" spans="1:22">
      <c r="A894" s="858"/>
      <c r="B894" s="866">
        <f t="shared" si="14"/>
        <v>872</v>
      </c>
      <c r="C894" s="919"/>
      <c r="D894" s="860"/>
      <c r="E894"/>
      <c r="F894"/>
      <c r="G894"/>
      <c r="H894"/>
      <c r="I894"/>
      <c r="J894"/>
      <c r="K894"/>
      <c r="L894" s="262"/>
      <c r="M894" s="262"/>
      <c r="S894" s="262"/>
      <c r="T894" s="262"/>
      <c r="U894" s="262"/>
      <c r="V894" s="262"/>
    </row>
    <row r="895" spans="1:22">
      <c r="A895" s="858"/>
      <c r="B895" s="866">
        <f t="shared" si="14"/>
        <v>873</v>
      </c>
      <c r="C895" s="919"/>
      <c r="D895" s="860"/>
      <c r="E895"/>
      <c r="F895"/>
      <c r="G895"/>
      <c r="H895"/>
      <c r="I895"/>
      <c r="J895"/>
      <c r="K895"/>
      <c r="L895" s="262"/>
      <c r="M895" s="262"/>
      <c r="S895" s="262"/>
      <c r="T895" s="262"/>
      <c r="U895" s="262"/>
      <c r="V895" s="262"/>
    </row>
    <row r="896" spans="1:22">
      <c r="A896" s="858"/>
      <c r="B896" s="866">
        <f t="shared" si="14"/>
        <v>874</v>
      </c>
      <c r="C896" s="919"/>
      <c r="D896" s="860"/>
      <c r="E896"/>
      <c r="F896"/>
      <c r="G896"/>
      <c r="H896"/>
      <c r="I896"/>
      <c r="J896"/>
      <c r="K896"/>
      <c r="L896" s="262"/>
      <c r="M896" s="262"/>
      <c r="S896" s="262"/>
      <c r="T896" s="262"/>
      <c r="U896" s="262"/>
      <c r="V896" s="262"/>
    </row>
    <row r="897" spans="1:22">
      <c r="A897" s="858"/>
      <c r="B897" s="866">
        <f t="shared" si="14"/>
        <v>875</v>
      </c>
      <c r="C897" s="919"/>
      <c r="D897" s="860"/>
      <c r="E897"/>
      <c r="F897"/>
      <c r="G897"/>
      <c r="H897"/>
      <c r="I897"/>
      <c r="J897"/>
      <c r="K897"/>
      <c r="L897" s="262"/>
      <c r="M897" s="262"/>
      <c r="S897" s="262"/>
      <c r="T897" s="262"/>
      <c r="U897" s="262"/>
      <c r="V897" s="262"/>
    </row>
    <row r="898" spans="1:22">
      <c r="A898" s="858"/>
      <c r="B898" s="866">
        <f t="shared" si="14"/>
        <v>876</v>
      </c>
      <c r="C898" s="919"/>
      <c r="D898" s="860"/>
      <c r="E898"/>
      <c r="F898"/>
      <c r="G898"/>
      <c r="H898"/>
      <c r="I898"/>
      <c r="J898"/>
      <c r="K898"/>
      <c r="L898" s="262"/>
      <c r="M898" s="262"/>
      <c r="S898" s="262"/>
      <c r="T898" s="262"/>
      <c r="U898" s="262"/>
      <c r="V898" s="262"/>
    </row>
    <row r="899" spans="1:22">
      <c r="A899" s="858"/>
      <c r="B899" s="866">
        <f t="shared" si="14"/>
        <v>877</v>
      </c>
      <c r="C899" s="919"/>
      <c r="D899" s="860"/>
      <c r="E899"/>
      <c r="F899"/>
      <c r="G899"/>
      <c r="H899"/>
      <c r="I899"/>
      <c r="J899"/>
      <c r="K899"/>
      <c r="L899" s="262"/>
      <c r="M899" s="262"/>
      <c r="S899" s="262"/>
      <c r="T899" s="262"/>
      <c r="U899" s="262"/>
      <c r="V899" s="262"/>
    </row>
    <row r="900" spans="1:22">
      <c r="A900" s="858"/>
      <c r="B900" s="866">
        <f t="shared" si="14"/>
        <v>878</v>
      </c>
      <c r="C900" s="919"/>
      <c r="D900" s="860"/>
      <c r="E900"/>
      <c r="F900"/>
      <c r="G900"/>
      <c r="H900"/>
      <c r="I900"/>
      <c r="J900"/>
      <c r="K900"/>
      <c r="L900" s="262"/>
      <c r="M900" s="262"/>
      <c r="S900" s="262"/>
      <c r="T900" s="262"/>
      <c r="U900" s="262"/>
      <c r="V900" s="262"/>
    </row>
    <row r="901" spans="1:22">
      <c r="A901" s="858"/>
      <c r="B901" s="866">
        <f t="shared" si="14"/>
        <v>879</v>
      </c>
      <c r="C901" s="919"/>
      <c r="D901" s="860"/>
      <c r="E901"/>
      <c r="F901"/>
      <c r="G901"/>
      <c r="H901"/>
      <c r="I901"/>
      <c r="J901"/>
      <c r="K901"/>
      <c r="L901" s="262"/>
      <c r="M901" s="262"/>
      <c r="S901" s="262"/>
      <c r="T901" s="262"/>
      <c r="U901" s="262"/>
      <c r="V901" s="262"/>
    </row>
    <row r="902" spans="1:22">
      <c r="A902" s="858"/>
      <c r="B902" s="866">
        <f t="shared" si="14"/>
        <v>880</v>
      </c>
      <c r="C902" s="919"/>
      <c r="D902" s="860"/>
      <c r="E902"/>
      <c r="F902"/>
      <c r="G902"/>
      <c r="H902"/>
      <c r="I902"/>
      <c r="J902"/>
      <c r="K902"/>
      <c r="L902" s="262"/>
      <c r="M902" s="262"/>
      <c r="S902" s="262"/>
      <c r="T902" s="262"/>
      <c r="U902" s="262"/>
      <c r="V902" s="262"/>
    </row>
    <row r="903" spans="1:22">
      <c r="A903" s="858"/>
      <c r="B903" s="866">
        <f t="shared" si="14"/>
        <v>881</v>
      </c>
      <c r="C903" s="919"/>
      <c r="D903" s="860"/>
      <c r="E903"/>
      <c r="F903"/>
      <c r="G903"/>
      <c r="H903"/>
      <c r="I903"/>
      <c r="J903"/>
      <c r="K903"/>
      <c r="L903" s="262"/>
      <c r="M903" s="262"/>
      <c r="S903" s="262"/>
      <c r="T903" s="262"/>
      <c r="U903" s="262"/>
      <c r="V903" s="262"/>
    </row>
    <row r="904" spans="1:22">
      <c r="A904" s="858"/>
      <c r="B904" s="866">
        <f t="shared" si="14"/>
        <v>882</v>
      </c>
      <c r="C904" s="919"/>
      <c r="D904" s="860"/>
      <c r="E904"/>
      <c r="F904"/>
      <c r="G904"/>
      <c r="H904"/>
      <c r="I904"/>
      <c r="J904"/>
      <c r="K904"/>
      <c r="L904" s="262"/>
      <c r="M904" s="262"/>
      <c r="S904" s="262"/>
      <c r="T904" s="262"/>
      <c r="U904" s="262"/>
      <c r="V904" s="262"/>
    </row>
    <row r="905" spans="1:22">
      <c r="A905" s="858"/>
      <c r="B905" s="866">
        <f t="shared" si="14"/>
        <v>883</v>
      </c>
      <c r="C905" s="919"/>
      <c r="D905" s="860"/>
      <c r="E905"/>
      <c r="F905"/>
      <c r="G905"/>
      <c r="H905"/>
      <c r="I905"/>
      <c r="J905"/>
      <c r="K905"/>
      <c r="L905" s="262"/>
      <c r="M905" s="262"/>
      <c r="S905" s="262"/>
      <c r="T905" s="262"/>
      <c r="U905" s="262"/>
      <c r="V905" s="262"/>
    </row>
    <row r="906" spans="1:22">
      <c r="A906" s="858"/>
      <c r="B906" s="866">
        <f t="shared" si="14"/>
        <v>884</v>
      </c>
      <c r="C906" s="919"/>
      <c r="D906" s="860"/>
      <c r="E906"/>
      <c r="F906"/>
      <c r="G906"/>
      <c r="H906"/>
      <c r="I906"/>
      <c r="J906"/>
      <c r="K906"/>
      <c r="L906" s="262"/>
      <c r="M906" s="262"/>
      <c r="S906" s="262"/>
      <c r="T906" s="262"/>
      <c r="U906" s="262"/>
      <c r="V906" s="262"/>
    </row>
    <row r="907" spans="1:22">
      <c r="A907" s="858"/>
      <c r="B907" s="866">
        <f t="shared" si="14"/>
        <v>885</v>
      </c>
      <c r="C907" s="919"/>
      <c r="D907" s="860"/>
      <c r="E907"/>
      <c r="F907"/>
      <c r="G907"/>
      <c r="H907"/>
      <c r="I907"/>
      <c r="J907"/>
      <c r="K907"/>
      <c r="L907" s="262"/>
      <c r="M907" s="262"/>
      <c r="S907" s="262"/>
      <c r="T907" s="262"/>
      <c r="U907" s="262"/>
      <c r="V907" s="262"/>
    </row>
    <row r="908" spans="1:22">
      <c r="A908" s="858"/>
      <c r="B908" s="866">
        <f t="shared" si="14"/>
        <v>886</v>
      </c>
      <c r="C908" s="919"/>
      <c r="D908" s="860"/>
      <c r="E908"/>
      <c r="F908"/>
      <c r="G908"/>
      <c r="H908"/>
      <c r="I908"/>
      <c r="J908"/>
      <c r="K908"/>
      <c r="L908" s="262"/>
      <c r="M908" s="262"/>
      <c r="S908" s="262"/>
      <c r="T908" s="262"/>
      <c r="U908" s="262"/>
      <c r="V908" s="262"/>
    </row>
    <row r="909" spans="1:22">
      <c r="A909" s="858"/>
      <c r="B909" s="866">
        <f t="shared" si="14"/>
        <v>887</v>
      </c>
      <c r="C909" s="919"/>
      <c r="D909" s="860"/>
      <c r="E909"/>
      <c r="F909"/>
      <c r="G909"/>
      <c r="H909"/>
      <c r="I909"/>
      <c r="J909"/>
      <c r="K909"/>
      <c r="L909" s="262"/>
      <c r="M909" s="262"/>
      <c r="S909" s="262"/>
      <c r="T909" s="262"/>
      <c r="U909" s="262"/>
      <c r="V909" s="262"/>
    </row>
    <row r="910" spans="1:22">
      <c r="A910" s="858"/>
      <c r="B910" s="866">
        <f t="shared" si="14"/>
        <v>888</v>
      </c>
      <c r="C910" s="919"/>
      <c r="D910" s="860"/>
      <c r="E910"/>
      <c r="F910"/>
      <c r="G910"/>
      <c r="H910"/>
      <c r="I910"/>
      <c r="J910"/>
      <c r="K910"/>
      <c r="L910" s="262"/>
      <c r="M910" s="262"/>
      <c r="S910" s="262"/>
      <c r="T910" s="262"/>
      <c r="U910" s="262"/>
      <c r="V910" s="262"/>
    </row>
    <row r="911" spans="1:22">
      <c r="A911" s="858"/>
      <c r="B911" s="866">
        <f t="shared" si="14"/>
        <v>889</v>
      </c>
      <c r="C911" s="919"/>
      <c r="D911" s="860"/>
      <c r="E911"/>
      <c r="F911"/>
      <c r="G911"/>
      <c r="H911"/>
      <c r="I911"/>
      <c r="J911"/>
      <c r="K911"/>
      <c r="L911" s="262"/>
      <c r="M911" s="262"/>
      <c r="S911" s="262"/>
      <c r="T911" s="262"/>
      <c r="U911" s="262"/>
      <c r="V911" s="262"/>
    </row>
    <row r="912" spans="1:22">
      <c r="A912" s="858"/>
      <c r="B912" s="866">
        <f t="shared" si="14"/>
        <v>890</v>
      </c>
      <c r="C912" s="919"/>
      <c r="D912" s="860"/>
      <c r="E912"/>
      <c r="F912"/>
      <c r="G912"/>
      <c r="H912"/>
      <c r="I912"/>
      <c r="J912"/>
      <c r="K912"/>
      <c r="L912" s="262"/>
      <c r="M912" s="262"/>
      <c r="S912" s="262"/>
      <c r="T912" s="262"/>
      <c r="U912" s="262"/>
      <c r="V912" s="262"/>
    </row>
    <row r="913" spans="1:22">
      <c r="A913" s="858"/>
      <c r="B913" s="866">
        <f t="shared" si="14"/>
        <v>891</v>
      </c>
      <c r="C913" s="919"/>
      <c r="D913" s="860"/>
      <c r="E913"/>
      <c r="F913"/>
      <c r="G913"/>
      <c r="H913"/>
      <c r="I913"/>
      <c r="J913"/>
      <c r="K913"/>
      <c r="L913" s="262"/>
      <c r="M913" s="262"/>
      <c r="S913" s="262"/>
      <c r="T913" s="262"/>
      <c r="U913" s="262"/>
      <c r="V913" s="262"/>
    </row>
    <row r="914" spans="1:22">
      <c r="A914" s="858"/>
      <c r="B914" s="866">
        <f t="shared" si="14"/>
        <v>892</v>
      </c>
      <c r="C914" s="919"/>
      <c r="D914" s="860"/>
      <c r="E914"/>
      <c r="F914"/>
      <c r="G914"/>
      <c r="H914"/>
      <c r="I914"/>
      <c r="J914"/>
      <c r="K914"/>
      <c r="L914" s="262"/>
      <c r="M914" s="262"/>
      <c r="S914" s="262"/>
      <c r="T914" s="262"/>
      <c r="U914" s="262"/>
      <c r="V914" s="262"/>
    </row>
    <row r="915" spans="1:22">
      <c r="A915" s="858"/>
      <c r="B915" s="866">
        <f t="shared" si="14"/>
        <v>893</v>
      </c>
      <c r="C915" s="919"/>
      <c r="D915" s="860"/>
      <c r="E915"/>
      <c r="F915"/>
      <c r="G915"/>
      <c r="H915"/>
      <c r="I915"/>
      <c r="J915"/>
      <c r="K915"/>
      <c r="L915" s="262"/>
      <c r="M915" s="262"/>
      <c r="S915" s="262"/>
      <c r="T915" s="262"/>
      <c r="U915" s="262"/>
      <c r="V915" s="262"/>
    </row>
    <row r="916" spans="1:22">
      <c r="A916" s="858"/>
      <c r="B916" s="866">
        <f t="shared" si="14"/>
        <v>894</v>
      </c>
      <c r="C916" s="919"/>
      <c r="D916" s="860"/>
      <c r="E916"/>
      <c r="F916"/>
      <c r="G916"/>
      <c r="H916"/>
      <c r="I916"/>
      <c r="J916"/>
      <c r="K916"/>
      <c r="L916" s="262"/>
      <c r="M916" s="262"/>
      <c r="S916" s="262"/>
      <c r="T916" s="262"/>
      <c r="U916" s="262"/>
      <c r="V916" s="262"/>
    </row>
    <row r="917" spans="1:22">
      <c r="A917" s="858"/>
      <c r="B917" s="866">
        <f t="shared" si="14"/>
        <v>895</v>
      </c>
      <c r="C917" s="919"/>
      <c r="D917" s="860"/>
      <c r="E917"/>
      <c r="F917"/>
      <c r="G917"/>
      <c r="H917"/>
      <c r="I917"/>
      <c r="J917"/>
      <c r="K917"/>
      <c r="L917" s="262"/>
      <c r="M917" s="262"/>
      <c r="S917" s="262"/>
      <c r="T917" s="262"/>
      <c r="U917" s="262"/>
      <c r="V917" s="262"/>
    </row>
    <row r="918" spans="1:22">
      <c r="A918" s="858"/>
      <c r="B918" s="866">
        <f t="shared" si="14"/>
        <v>896</v>
      </c>
      <c r="C918" s="919"/>
      <c r="D918" s="860"/>
      <c r="E918"/>
      <c r="F918"/>
      <c r="G918"/>
      <c r="H918"/>
      <c r="I918"/>
      <c r="J918"/>
      <c r="K918"/>
      <c r="L918" s="262"/>
      <c r="M918" s="262"/>
      <c r="S918" s="262"/>
      <c r="T918" s="262"/>
      <c r="U918" s="262"/>
      <c r="V918" s="262"/>
    </row>
    <row r="919" spans="1:22">
      <c r="A919" s="858"/>
      <c r="B919" s="866">
        <f t="shared" si="14"/>
        <v>897</v>
      </c>
      <c r="C919" s="919"/>
      <c r="D919" s="860"/>
      <c r="E919"/>
      <c r="F919"/>
      <c r="G919"/>
      <c r="H919"/>
      <c r="I919"/>
      <c r="J919"/>
      <c r="K919"/>
      <c r="L919" s="262"/>
      <c r="M919" s="262"/>
      <c r="S919" s="262"/>
      <c r="T919" s="262"/>
      <c r="U919" s="262"/>
      <c r="V919" s="262"/>
    </row>
    <row r="920" spans="1:22">
      <c r="A920" s="858"/>
      <c r="B920" s="866">
        <f t="shared" ref="B920:B983" si="15">B919+1</f>
        <v>898</v>
      </c>
      <c r="C920" s="919"/>
      <c r="D920" s="860"/>
      <c r="E920"/>
      <c r="F920"/>
      <c r="G920"/>
      <c r="H920"/>
      <c r="I920"/>
      <c r="J920"/>
      <c r="K920"/>
      <c r="L920" s="262"/>
      <c r="M920" s="262"/>
      <c r="S920" s="262"/>
      <c r="T920" s="262"/>
      <c r="U920" s="262"/>
      <c r="V920" s="262"/>
    </row>
    <row r="921" spans="1:22">
      <c r="A921" s="858"/>
      <c r="B921" s="866">
        <f t="shared" si="15"/>
        <v>899</v>
      </c>
      <c r="C921" s="919"/>
      <c r="D921" s="860"/>
      <c r="E921"/>
      <c r="F921"/>
      <c r="G921"/>
      <c r="H921"/>
      <c r="I921"/>
      <c r="J921"/>
      <c r="K921"/>
      <c r="L921" s="262"/>
      <c r="M921" s="262"/>
      <c r="S921" s="262"/>
      <c r="T921" s="262"/>
      <c r="U921" s="262"/>
      <c r="V921" s="262"/>
    </row>
    <row r="922" spans="1:22">
      <c r="A922" s="858"/>
      <c r="B922" s="866">
        <f t="shared" si="15"/>
        <v>900</v>
      </c>
      <c r="C922" s="919"/>
      <c r="D922" s="860"/>
      <c r="E922"/>
      <c r="F922"/>
      <c r="G922"/>
      <c r="H922"/>
      <c r="I922"/>
      <c r="J922"/>
      <c r="K922"/>
      <c r="L922" s="262"/>
      <c r="M922" s="262"/>
      <c r="S922" s="262"/>
      <c r="T922" s="262"/>
      <c r="U922" s="262"/>
      <c r="V922" s="262"/>
    </row>
    <row r="923" spans="1:22">
      <c r="A923" s="858"/>
      <c r="B923" s="866">
        <f t="shared" si="15"/>
        <v>901</v>
      </c>
      <c r="C923" s="919"/>
      <c r="D923" s="860"/>
      <c r="E923"/>
      <c r="F923"/>
      <c r="G923"/>
      <c r="H923"/>
      <c r="I923"/>
      <c r="J923"/>
      <c r="K923"/>
      <c r="L923" s="262"/>
      <c r="M923" s="262"/>
      <c r="S923" s="262"/>
      <c r="T923" s="262"/>
      <c r="U923" s="262"/>
      <c r="V923" s="262"/>
    </row>
    <row r="924" spans="1:22">
      <c r="A924" s="858"/>
      <c r="B924" s="866">
        <f t="shared" si="15"/>
        <v>902</v>
      </c>
      <c r="C924" s="919"/>
      <c r="D924" s="860"/>
      <c r="E924"/>
      <c r="F924"/>
      <c r="G924"/>
      <c r="H924"/>
      <c r="I924"/>
      <c r="J924"/>
      <c r="K924"/>
      <c r="L924" s="262"/>
      <c r="M924" s="262"/>
      <c r="S924" s="262"/>
      <c r="T924" s="262"/>
      <c r="U924" s="262"/>
      <c r="V924" s="262"/>
    </row>
    <row r="925" spans="1:22">
      <c r="A925" s="858"/>
      <c r="B925" s="866">
        <f t="shared" si="15"/>
        <v>903</v>
      </c>
      <c r="C925" s="919"/>
      <c r="D925" s="860"/>
      <c r="E925"/>
      <c r="F925"/>
      <c r="G925"/>
      <c r="H925"/>
      <c r="I925"/>
      <c r="J925"/>
      <c r="K925"/>
      <c r="L925" s="262"/>
      <c r="M925" s="262"/>
      <c r="S925" s="262"/>
      <c r="T925" s="262"/>
      <c r="U925" s="262"/>
      <c r="V925" s="262"/>
    </row>
    <row r="926" spans="1:22">
      <c r="A926" s="858"/>
      <c r="B926" s="866">
        <f t="shared" si="15"/>
        <v>904</v>
      </c>
      <c r="C926" s="919"/>
      <c r="D926" s="860"/>
      <c r="E926"/>
      <c r="F926"/>
      <c r="G926"/>
      <c r="H926"/>
      <c r="I926"/>
      <c r="J926"/>
      <c r="K926"/>
      <c r="L926" s="262"/>
      <c r="M926" s="262"/>
      <c r="S926" s="262"/>
      <c r="T926" s="262"/>
      <c r="U926" s="262"/>
      <c r="V926" s="262"/>
    </row>
    <row r="927" spans="1:22">
      <c r="A927" s="858"/>
      <c r="B927" s="866">
        <f t="shared" si="15"/>
        <v>905</v>
      </c>
      <c r="C927" s="919"/>
      <c r="D927" s="860"/>
      <c r="E927"/>
      <c r="F927"/>
      <c r="G927"/>
      <c r="H927"/>
      <c r="I927"/>
      <c r="J927"/>
      <c r="K927"/>
      <c r="L927" s="262"/>
      <c r="M927" s="262"/>
      <c r="S927" s="262"/>
      <c r="T927" s="262"/>
      <c r="U927" s="262"/>
      <c r="V927" s="262"/>
    </row>
    <row r="928" spans="1:22">
      <c r="A928" s="858"/>
      <c r="B928" s="866">
        <f t="shared" si="15"/>
        <v>906</v>
      </c>
      <c r="C928" s="919"/>
      <c r="D928" s="860"/>
      <c r="E928"/>
      <c r="F928"/>
      <c r="G928"/>
      <c r="H928"/>
      <c r="I928"/>
      <c r="J928"/>
      <c r="K928"/>
      <c r="L928" s="262"/>
      <c r="M928" s="262"/>
      <c r="S928" s="262"/>
      <c r="T928" s="262"/>
      <c r="U928" s="262"/>
      <c r="V928" s="262"/>
    </row>
    <row r="929" spans="1:22">
      <c r="A929" s="858"/>
      <c r="B929" s="866">
        <f t="shared" si="15"/>
        <v>907</v>
      </c>
      <c r="C929" s="919"/>
      <c r="D929" s="860"/>
      <c r="E929"/>
      <c r="F929"/>
      <c r="G929"/>
      <c r="H929"/>
      <c r="I929"/>
      <c r="J929"/>
      <c r="K929"/>
      <c r="L929" s="262"/>
      <c r="M929" s="262"/>
      <c r="S929" s="262"/>
      <c r="T929" s="262"/>
      <c r="U929" s="262"/>
      <c r="V929" s="262"/>
    </row>
    <row r="930" spans="1:22">
      <c r="A930" s="858"/>
      <c r="B930" s="866">
        <f t="shared" si="15"/>
        <v>908</v>
      </c>
      <c r="C930" s="919"/>
      <c r="D930" s="860"/>
      <c r="E930"/>
      <c r="F930"/>
      <c r="G930"/>
      <c r="H930"/>
      <c r="I930"/>
      <c r="J930"/>
      <c r="K930"/>
      <c r="L930" s="262"/>
      <c r="M930" s="262"/>
      <c r="S930" s="262"/>
      <c r="T930" s="262"/>
      <c r="U930" s="262"/>
      <c r="V930" s="262"/>
    </row>
    <row r="931" spans="1:22">
      <c r="A931" s="858"/>
      <c r="B931" s="866">
        <f t="shared" si="15"/>
        <v>909</v>
      </c>
      <c r="C931" s="919"/>
      <c r="D931" s="860"/>
      <c r="E931"/>
      <c r="F931"/>
      <c r="G931"/>
      <c r="H931"/>
      <c r="I931"/>
      <c r="J931"/>
      <c r="K931"/>
      <c r="L931" s="262"/>
      <c r="M931" s="262"/>
      <c r="S931" s="262"/>
      <c r="T931" s="262"/>
      <c r="U931" s="262"/>
      <c r="V931" s="262"/>
    </row>
    <row r="932" spans="1:22">
      <c r="A932" s="858"/>
      <c r="B932" s="866">
        <f t="shared" si="15"/>
        <v>910</v>
      </c>
      <c r="C932" s="919"/>
      <c r="D932" s="860"/>
      <c r="E932"/>
      <c r="F932"/>
      <c r="G932"/>
      <c r="H932"/>
      <c r="I932"/>
      <c r="J932"/>
      <c r="K932"/>
      <c r="L932" s="262"/>
      <c r="M932" s="262"/>
      <c r="S932" s="262"/>
      <c r="T932" s="262"/>
      <c r="U932" s="262"/>
      <c r="V932" s="262"/>
    </row>
    <row r="933" spans="1:22">
      <c r="A933" s="858"/>
      <c r="B933" s="866">
        <f t="shared" si="15"/>
        <v>911</v>
      </c>
      <c r="C933" s="919"/>
      <c r="D933" s="860"/>
      <c r="E933"/>
      <c r="F933"/>
      <c r="G933"/>
      <c r="H933"/>
      <c r="I933"/>
      <c r="J933"/>
      <c r="K933"/>
      <c r="L933" s="262"/>
      <c r="M933" s="262"/>
      <c r="S933" s="262"/>
      <c r="T933" s="262"/>
      <c r="U933" s="262"/>
      <c r="V933" s="262"/>
    </row>
    <row r="934" spans="1:22">
      <c r="A934" s="858"/>
      <c r="B934" s="866">
        <f t="shared" si="15"/>
        <v>912</v>
      </c>
      <c r="C934" s="919"/>
      <c r="D934" s="860"/>
      <c r="E934"/>
      <c r="F934"/>
      <c r="G934"/>
      <c r="H934"/>
      <c r="I934"/>
      <c r="J934"/>
      <c r="K934"/>
      <c r="L934" s="262"/>
      <c r="M934" s="262"/>
      <c r="S934" s="262"/>
      <c r="T934" s="262"/>
      <c r="U934" s="262"/>
      <c r="V934" s="262"/>
    </row>
    <row r="935" spans="1:22">
      <c r="A935" s="858"/>
      <c r="B935" s="866">
        <f t="shared" si="15"/>
        <v>913</v>
      </c>
      <c r="C935" s="919"/>
      <c r="D935" s="860"/>
      <c r="E935"/>
      <c r="F935"/>
      <c r="G935"/>
      <c r="H935"/>
      <c r="I935"/>
      <c r="J935"/>
      <c r="K935"/>
      <c r="L935" s="262"/>
      <c r="M935" s="262"/>
      <c r="S935" s="262"/>
      <c r="T935" s="262"/>
      <c r="U935" s="262"/>
      <c r="V935" s="262"/>
    </row>
    <row r="936" spans="1:22">
      <c r="A936" s="858"/>
      <c r="B936" s="866">
        <f t="shared" si="15"/>
        <v>914</v>
      </c>
      <c r="C936" s="919"/>
      <c r="D936" s="860"/>
      <c r="E936"/>
      <c r="F936"/>
      <c r="G936"/>
      <c r="H936"/>
      <c r="I936"/>
      <c r="J936"/>
      <c r="K936"/>
      <c r="L936" s="262"/>
      <c r="M936" s="262"/>
      <c r="S936" s="262"/>
      <c r="T936" s="262"/>
      <c r="U936" s="262"/>
      <c r="V936" s="262"/>
    </row>
    <row r="937" spans="1:22">
      <c r="A937" s="858"/>
      <c r="B937" s="866">
        <f t="shared" si="15"/>
        <v>915</v>
      </c>
      <c r="C937" s="919"/>
      <c r="D937" s="860"/>
      <c r="E937"/>
      <c r="F937"/>
      <c r="G937"/>
      <c r="H937"/>
      <c r="I937"/>
      <c r="J937"/>
      <c r="K937"/>
      <c r="L937" s="262"/>
      <c r="M937" s="262"/>
      <c r="S937" s="262"/>
      <c r="T937" s="262"/>
      <c r="U937" s="262"/>
      <c r="V937" s="262"/>
    </row>
    <row r="938" spans="1:22">
      <c r="A938" s="858"/>
      <c r="B938" s="866">
        <f t="shared" si="15"/>
        <v>916</v>
      </c>
      <c r="C938" s="919"/>
      <c r="D938" s="860"/>
      <c r="E938"/>
      <c r="F938"/>
      <c r="G938"/>
      <c r="H938"/>
      <c r="I938"/>
      <c r="J938"/>
      <c r="K938"/>
      <c r="L938" s="262"/>
      <c r="M938" s="262"/>
      <c r="S938" s="262"/>
      <c r="T938" s="262"/>
      <c r="U938" s="262"/>
      <c r="V938" s="262"/>
    </row>
    <row r="939" spans="1:22">
      <c r="A939" s="858"/>
      <c r="B939" s="866">
        <f t="shared" si="15"/>
        <v>917</v>
      </c>
      <c r="C939" s="919"/>
      <c r="D939" s="860"/>
      <c r="E939"/>
      <c r="F939"/>
      <c r="G939"/>
      <c r="H939"/>
      <c r="I939"/>
      <c r="J939"/>
      <c r="K939"/>
      <c r="L939" s="262"/>
      <c r="M939" s="262"/>
      <c r="S939" s="262"/>
      <c r="T939" s="262"/>
      <c r="U939" s="262"/>
      <c r="V939" s="262"/>
    </row>
    <row r="940" spans="1:22">
      <c r="A940" s="858"/>
      <c r="B940" s="866">
        <f t="shared" si="15"/>
        <v>918</v>
      </c>
      <c r="C940" s="919"/>
      <c r="D940" s="860"/>
      <c r="E940"/>
      <c r="F940"/>
      <c r="G940"/>
      <c r="H940"/>
      <c r="I940"/>
      <c r="J940"/>
      <c r="K940"/>
      <c r="L940" s="262"/>
      <c r="M940" s="262"/>
      <c r="S940" s="262"/>
      <c r="T940" s="262"/>
      <c r="U940" s="262"/>
      <c r="V940" s="262"/>
    </row>
    <row r="941" spans="1:22">
      <c r="A941" s="858"/>
      <c r="B941" s="866">
        <f t="shared" si="15"/>
        <v>919</v>
      </c>
      <c r="C941" s="919"/>
      <c r="D941" s="860"/>
      <c r="E941"/>
      <c r="F941"/>
      <c r="G941"/>
      <c r="H941"/>
      <c r="I941"/>
      <c r="J941"/>
      <c r="K941"/>
      <c r="L941" s="262"/>
      <c r="M941" s="262"/>
      <c r="S941" s="262"/>
      <c r="T941" s="262"/>
      <c r="U941" s="262"/>
      <c r="V941" s="262"/>
    </row>
    <row r="942" spans="1:22">
      <c r="A942" s="858"/>
      <c r="B942" s="866">
        <f t="shared" si="15"/>
        <v>920</v>
      </c>
      <c r="C942" s="919"/>
      <c r="D942" s="860"/>
      <c r="E942"/>
      <c r="F942"/>
      <c r="G942"/>
      <c r="H942"/>
      <c r="I942"/>
      <c r="J942"/>
      <c r="K942"/>
      <c r="L942" s="262"/>
      <c r="M942" s="262"/>
      <c r="S942" s="262"/>
      <c r="T942" s="262"/>
      <c r="U942" s="262"/>
      <c r="V942" s="262"/>
    </row>
    <row r="943" spans="1:22">
      <c r="A943" s="858"/>
      <c r="B943" s="866">
        <f t="shared" si="15"/>
        <v>921</v>
      </c>
      <c r="C943" s="919"/>
      <c r="D943" s="860"/>
      <c r="E943"/>
      <c r="F943"/>
      <c r="G943"/>
      <c r="H943"/>
      <c r="I943"/>
      <c r="J943"/>
      <c r="K943"/>
      <c r="L943" s="262"/>
      <c r="M943" s="262"/>
      <c r="S943" s="262"/>
      <c r="T943" s="262"/>
      <c r="U943" s="262"/>
      <c r="V943" s="262"/>
    </row>
    <row r="944" spans="1:22">
      <c r="A944" s="858"/>
      <c r="B944" s="866">
        <f t="shared" si="15"/>
        <v>922</v>
      </c>
      <c r="C944" s="919"/>
      <c r="D944" s="860"/>
      <c r="E944"/>
      <c r="F944"/>
      <c r="G944"/>
      <c r="H944"/>
      <c r="I944"/>
      <c r="J944"/>
      <c r="K944"/>
      <c r="L944" s="262"/>
      <c r="M944" s="262"/>
      <c r="S944" s="262"/>
      <c r="T944" s="262"/>
      <c r="U944" s="262"/>
      <c r="V944" s="262"/>
    </row>
    <row r="945" spans="1:22">
      <c r="A945" s="858"/>
      <c r="B945" s="866">
        <f t="shared" si="15"/>
        <v>923</v>
      </c>
      <c r="C945" s="919"/>
      <c r="D945" s="860"/>
      <c r="E945"/>
      <c r="F945"/>
      <c r="G945"/>
      <c r="H945"/>
      <c r="I945"/>
      <c r="J945"/>
      <c r="K945"/>
      <c r="L945" s="262"/>
      <c r="M945" s="262"/>
      <c r="S945" s="262"/>
      <c r="T945" s="262"/>
      <c r="U945" s="262"/>
      <c r="V945" s="262"/>
    </row>
    <row r="946" spans="1:22">
      <c r="A946" s="858"/>
      <c r="B946" s="866">
        <f t="shared" si="15"/>
        <v>924</v>
      </c>
      <c r="C946" s="919"/>
      <c r="D946" s="860"/>
      <c r="E946"/>
      <c r="F946"/>
      <c r="G946"/>
      <c r="H946"/>
      <c r="I946"/>
      <c r="J946"/>
      <c r="K946"/>
      <c r="L946" s="262"/>
      <c r="M946" s="262"/>
      <c r="S946" s="262"/>
      <c r="T946" s="262"/>
      <c r="U946" s="262"/>
      <c r="V946" s="262"/>
    </row>
    <row r="947" spans="1:22">
      <c r="A947" s="858"/>
      <c r="B947" s="866">
        <f t="shared" si="15"/>
        <v>925</v>
      </c>
      <c r="C947" s="919"/>
      <c r="D947" s="860"/>
      <c r="E947"/>
      <c r="F947"/>
      <c r="G947"/>
      <c r="H947"/>
      <c r="I947"/>
      <c r="J947"/>
      <c r="K947"/>
      <c r="L947" s="262"/>
      <c r="M947" s="262"/>
      <c r="S947" s="262"/>
      <c r="T947" s="262"/>
      <c r="U947" s="262"/>
      <c r="V947" s="262"/>
    </row>
    <row r="948" spans="1:22">
      <c r="A948" s="858"/>
      <c r="B948" s="866">
        <f t="shared" si="15"/>
        <v>926</v>
      </c>
      <c r="C948" s="919"/>
      <c r="D948" s="860"/>
      <c r="E948"/>
      <c r="F948"/>
      <c r="G948"/>
      <c r="H948"/>
      <c r="I948"/>
      <c r="J948"/>
      <c r="K948"/>
      <c r="L948" s="262"/>
      <c r="M948" s="262"/>
      <c r="S948" s="262"/>
      <c r="T948" s="262"/>
      <c r="U948" s="262"/>
      <c r="V948" s="262"/>
    </row>
    <row r="949" spans="1:22">
      <c r="A949" s="858"/>
      <c r="B949" s="866">
        <f t="shared" si="15"/>
        <v>927</v>
      </c>
      <c r="C949" s="919"/>
      <c r="D949" s="860"/>
      <c r="E949"/>
      <c r="F949"/>
      <c r="G949"/>
      <c r="H949"/>
      <c r="I949"/>
      <c r="J949"/>
      <c r="K949"/>
      <c r="L949" s="262"/>
      <c r="M949" s="262"/>
      <c r="S949" s="262"/>
      <c r="T949" s="262"/>
      <c r="U949" s="262"/>
      <c r="V949" s="262"/>
    </row>
    <row r="950" spans="1:22">
      <c r="A950" s="858"/>
      <c r="B950" s="866">
        <f t="shared" si="15"/>
        <v>928</v>
      </c>
      <c r="C950" s="919"/>
      <c r="D950" s="860"/>
      <c r="E950"/>
      <c r="F950"/>
      <c r="G950"/>
      <c r="H950"/>
      <c r="I950"/>
      <c r="J950"/>
      <c r="K950"/>
      <c r="L950" s="262"/>
      <c r="M950" s="262"/>
      <c r="S950" s="262"/>
      <c r="T950" s="262"/>
      <c r="U950" s="262"/>
      <c r="V950" s="262"/>
    </row>
    <row r="951" spans="1:22">
      <c r="A951" s="858"/>
      <c r="B951" s="866">
        <f t="shared" si="15"/>
        <v>929</v>
      </c>
      <c r="C951" s="919"/>
      <c r="D951" s="860"/>
      <c r="E951"/>
      <c r="F951"/>
      <c r="G951"/>
      <c r="H951"/>
      <c r="I951"/>
      <c r="J951"/>
      <c r="K951"/>
      <c r="L951" s="262"/>
      <c r="M951" s="262"/>
      <c r="S951" s="262"/>
      <c r="T951" s="262"/>
      <c r="U951" s="262"/>
      <c r="V951" s="262"/>
    </row>
    <row r="952" spans="1:22">
      <c r="A952" s="858"/>
      <c r="B952" s="866">
        <f t="shared" si="15"/>
        <v>930</v>
      </c>
      <c r="C952" s="919"/>
      <c r="D952" s="860"/>
      <c r="E952"/>
      <c r="F952"/>
      <c r="G952"/>
      <c r="H952"/>
      <c r="I952"/>
      <c r="J952"/>
      <c r="K952"/>
      <c r="L952" s="262"/>
      <c r="M952" s="262"/>
      <c r="S952" s="262"/>
      <c r="T952" s="262"/>
      <c r="U952" s="262"/>
      <c r="V952" s="262"/>
    </row>
    <row r="953" spans="1:22">
      <c r="A953" s="858"/>
      <c r="B953" s="866">
        <f t="shared" si="15"/>
        <v>931</v>
      </c>
      <c r="C953" s="919"/>
      <c r="D953" s="860"/>
      <c r="E953"/>
      <c r="F953"/>
      <c r="G953"/>
      <c r="H953"/>
      <c r="I953"/>
      <c r="J953"/>
      <c r="K953"/>
      <c r="L953" s="262"/>
      <c r="M953" s="262"/>
      <c r="S953" s="262"/>
      <c r="T953" s="262"/>
      <c r="U953" s="262"/>
      <c r="V953" s="262"/>
    </row>
    <row r="954" spans="1:22">
      <c r="A954" s="858"/>
      <c r="B954" s="866">
        <f t="shared" si="15"/>
        <v>932</v>
      </c>
      <c r="C954" s="919"/>
      <c r="D954" s="860"/>
      <c r="E954"/>
      <c r="F954"/>
      <c r="G954"/>
      <c r="H954"/>
      <c r="I954"/>
      <c r="J954"/>
      <c r="K954"/>
      <c r="L954" s="262"/>
      <c r="M954" s="262"/>
      <c r="S954" s="262"/>
      <c r="T954" s="262"/>
      <c r="U954" s="262"/>
      <c r="V954" s="262"/>
    </row>
    <row r="955" spans="1:22">
      <c r="A955" s="858"/>
      <c r="B955" s="866">
        <f t="shared" si="15"/>
        <v>933</v>
      </c>
      <c r="C955" s="919"/>
      <c r="D955" s="860"/>
      <c r="E955"/>
      <c r="F955"/>
      <c r="G955"/>
      <c r="H955"/>
      <c r="I955"/>
      <c r="J955"/>
      <c r="K955"/>
      <c r="L955" s="262"/>
      <c r="M955" s="262"/>
      <c r="S955" s="262"/>
      <c r="T955" s="262"/>
      <c r="U955" s="262"/>
      <c r="V955" s="262"/>
    </row>
    <row r="956" spans="1:22">
      <c r="A956" s="858"/>
      <c r="B956" s="866">
        <f t="shared" si="15"/>
        <v>934</v>
      </c>
      <c r="C956" s="919"/>
      <c r="D956" s="860"/>
      <c r="E956"/>
      <c r="F956"/>
      <c r="G956"/>
      <c r="H956"/>
      <c r="I956"/>
      <c r="J956"/>
      <c r="K956"/>
      <c r="L956" s="262"/>
      <c r="M956" s="262"/>
      <c r="S956" s="262"/>
      <c r="T956" s="262"/>
      <c r="U956" s="262"/>
      <c r="V956" s="262"/>
    </row>
    <row r="957" spans="1:22">
      <c r="A957" s="858"/>
      <c r="B957" s="866">
        <f t="shared" si="15"/>
        <v>935</v>
      </c>
      <c r="C957" s="919"/>
      <c r="D957" s="860"/>
      <c r="E957"/>
      <c r="F957"/>
      <c r="G957"/>
      <c r="H957"/>
      <c r="I957"/>
      <c r="J957"/>
      <c r="K957"/>
      <c r="L957" s="262"/>
      <c r="M957" s="262"/>
      <c r="S957" s="262"/>
      <c r="T957" s="262"/>
      <c r="U957" s="262"/>
      <c r="V957" s="262"/>
    </row>
    <row r="958" spans="1:22">
      <c r="A958" s="858"/>
      <c r="B958" s="866">
        <f t="shared" si="15"/>
        <v>936</v>
      </c>
      <c r="C958" s="919"/>
      <c r="D958" s="860"/>
      <c r="E958"/>
      <c r="F958"/>
      <c r="G958"/>
      <c r="H958"/>
      <c r="I958"/>
      <c r="J958"/>
      <c r="K958"/>
      <c r="L958" s="262"/>
      <c r="M958" s="262"/>
      <c r="S958" s="262"/>
      <c r="T958" s="262"/>
      <c r="U958" s="262"/>
      <c r="V958" s="262"/>
    </row>
    <row r="959" spans="1:22">
      <c r="A959" s="858"/>
      <c r="B959" s="866">
        <f t="shared" si="15"/>
        <v>937</v>
      </c>
      <c r="C959" s="919"/>
      <c r="D959" s="860"/>
      <c r="E959"/>
      <c r="F959"/>
      <c r="G959"/>
      <c r="H959"/>
      <c r="I959"/>
      <c r="J959"/>
      <c r="K959"/>
      <c r="L959" s="262"/>
      <c r="M959" s="262"/>
      <c r="S959" s="262"/>
      <c r="T959" s="262"/>
      <c r="U959" s="262"/>
      <c r="V959" s="262"/>
    </row>
    <row r="960" spans="1:22">
      <c r="A960" s="858"/>
      <c r="B960" s="866">
        <f t="shared" si="15"/>
        <v>938</v>
      </c>
      <c r="C960" s="919"/>
      <c r="D960" s="860"/>
      <c r="E960"/>
      <c r="F960"/>
      <c r="G960"/>
      <c r="H960"/>
      <c r="I960"/>
      <c r="J960"/>
      <c r="K960"/>
      <c r="L960" s="262"/>
      <c r="M960" s="262"/>
      <c r="S960" s="262"/>
      <c r="T960" s="262"/>
      <c r="U960" s="262"/>
      <c r="V960" s="262"/>
    </row>
    <row r="961" spans="1:22">
      <c r="A961" s="858"/>
      <c r="B961" s="866">
        <f t="shared" si="15"/>
        <v>939</v>
      </c>
      <c r="C961" s="919"/>
      <c r="D961" s="860"/>
      <c r="E961"/>
      <c r="F961"/>
      <c r="G961"/>
      <c r="H961"/>
      <c r="I961"/>
      <c r="J961"/>
      <c r="K961"/>
      <c r="L961" s="262"/>
      <c r="M961" s="262"/>
      <c r="S961" s="262"/>
      <c r="T961" s="262"/>
      <c r="U961" s="262"/>
      <c r="V961" s="262"/>
    </row>
    <row r="962" spans="1:22">
      <c r="A962" s="858"/>
      <c r="B962" s="866">
        <f t="shared" si="15"/>
        <v>940</v>
      </c>
      <c r="C962" s="919"/>
      <c r="D962" s="860"/>
      <c r="E962"/>
      <c r="F962"/>
      <c r="G962"/>
      <c r="H962"/>
      <c r="I962"/>
      <c r="J962"/>
      <c r="K962"/>
      <c r="L962" s="262"/>
      <c r="M962" s="262"/>
      <c r="S962" s="262"/>
      <c r="T962" s="262"/>
      <c r="U962" s="262"/>
      <c r="V962" s="262"/>
    </row>
    <row r="963" spans="1:22">
      <c r="A963" s="858"/>
      <c r="B963" s="866">
        <f t="shared" si="15"/>
        <v>941</v>
      </c>
      <c r="C963" s="919"/>
      <c r="D963" s="860"/>
      <c r="E963"/>
      <c r="F963"/>
      <c r="G963"/>
      <c r="H963"/>
      <c r="I963"/>
      <c r="J963"/>
      <c r="K963"/>
      <c r="L963" s="262"/>
      <c r="M963" s="262"/>
      <c r="S963" s="262"/>
      <c r="T963" s="262"/>
      <c r="U963" s="262"/>
      <c r="V963" s="262"/>
    </row>
    <row r="964" spans="1:22">
      <c r="A964" s="858"/>
      <c r="B964" s="866">
        <f t="shared" si="15"/>
        <v>942</v>
      </c>
      <c r="C964" s="919"/>
      <c r="D964" s="860"/>
      <c r="E964"/>
      <c r="F964"/>
      <c r="G964"/>
      <c r="H964"/>
      <c r="I964"/>
      <c r="J964"/>
      <c r="K964"/>
      <c r="L964" s="262"/>
      <c r="M964" s="262"/>
      <c r="S964" s="262"/>
      <c r="T964" s="262"/>
      <c r="U964" s="262"/>
      <c r="V964" s="262"/>
    </row>
    <row r="965" spans="1:22">
      <c r="A965" s="858"/>
      <c r="B965" s="866">
        <f t="shared" si="15"/>
        <v>943</v>
      </c>
      <c r="C965" s="919"/>
      <c r="D965" s="860"/>
      <c r="E965"/>
      <c r="F965"/>
      <c r="G965"/>
      <c r="H965"/>
      <c r="I965"/>
      <c r="J965"/>
      <c r="K965"/>
      <c r="L965" s="262"/>
      <c r="M965" s="262"/>
      <c r="S965" s="262"/>
      <c r="T965" s="262"/>
      <c r="U965" s="262"/>
      <c r="V965" s="262"/>
    </row>
    <row r="966" spans="1:22">
      <c r="A966" s="858"/>
      <c r="B966" s="866">
        <f t="shared" si="15"/>
        <v>944</v>
      </c>
      <c r="C966" s="919"/>
      <c r="D966" s="860"/>
      <c r="E966"/>
      <c r="F966"/>
      <c r="G966"/>
      <c r="H966"/>
      <c r="I966"/>
      <c r="J966"/>
      <c r="K966"/>
      <c r="L966" s="262"/>
      <c r="M966" s="262"/>
      <c r="S966" s="262"/>
      <c r="T966" s="262"/>
      <c r="U966" s="262"/>
      <c r="V966" s="262"/>
    </row>
    <row r="967" spans="1:22">
      <c r="A967" s="858"/>
      <c r="B967" s="866">
        <f t="shared" si="15"/>
        <v>945</v>
      </c>
      <c r="C967" s="919"/>
      <c r="D967" s="860"/>
      <c r="E967"/>
      <c r="F967"/>
      <c r="G967"/>
      <c r="H967"/>
      <c r="I967"/>
      <c r="J967"/>
      <c r="K967"/>
      <c r="L967" s="262"/>
      <c r="M967" s="262"/>
      <c r="S967" s="262"/>
      <c r="T967" s="262"/>
      <c r="U967" s="262"/>
      <c r="V967" s="262"/>
    </row>
    <row r="968" spans="1:22">
      <c r="A968" s="858"/>
      <c r="B968" s="866">
        <f t="shared" si="15"/>
        <v>946</v>
      </c>
      <c r="C968" s="919"/>
      <c r="D968" s="860"/>
      <c r="E968"/>
      <c r="F968"/>
      <c r="G968"/>
      <c r="H968"/>
      <c r="I968"/>
      <c r="J968"/>
      <c r="K968"/>
      <c r="L968" s="262"/>
      <c r="M968" s="262"/>
      <c r="S968" s="262"/>
      <c r="T968" s="262"/>
      <c r="U968" s="262"/>
      <c r="V968" s="262"/>
    </row>
    <row r="969" spans="1:22">
      <c r="A969" s="858"/>
      <c r="B969" s="866">
        <f t="shared" si="15"/>
        <v>947</v>
      </c>
      <c r="C969" s="919"/>
      <c r="D969" s="860"/>
      <c r="E969"/>
      <c r="F969"/>
      <c r="G969"/>
      <c r="H969"/>
      <c r="I969"/>
      <c r="J969"/>
      <c r="K969"/>
      <c r="L969" s="262"/>
      <c r="M969" s="262"/>
      <c r="S969" s="262"/>
      <c r="T969" s="262"/>
      <c r="U969" s="262"/>
      <c r="V969" s="262"/>
    </row>
    <row r="970" spans="1:22">
      <c r="A970" s="858"/>
      <c r="B970" s="866">
        <f t="shared" si="15"/>
        <v>948</v>
      </c>
      <c r="C970" s="919"/>
      <c r="D970" s="860"/>
      <c r="E970"/>
      <c r="F970"/>
      <c r="G970"/>
      <c r="H970"/>
      <c r="I970"/>
      <c r="J970"/>
      <c r="K970"/>
      <c r="L970" s="262"/>
      <c r="M970" s="262"/>
      <c r="S970" s="262"/>
      <c r="T970" s="262"/>
      <c r="U970" s="262"/>
      <c r="V970" s="262"/>
    </row>
    <row r="971" spans="1:22">
      <c r="A971" s="858"/>
      <c r="B971" s="866">
        <f t="shared" si="15"/>
        <v>949</v>
      </c>
      <c r="C971" s="919"/>
      <c r="D971" s="860"/>
      <c r="E971"/>
      <c r="F971"/>
      <c r="G971"/>
      <c r="H971"/>
      <c r="I971"/>
      <c r="J971"/>
      <c r="K971"/>
      <c r="L971" s="262"/>
      <c r="M971" s="262"/>
      <c r="S971" s="262"/>
      <c r="T971" s="262"/>
      <c r="U971" s="262"/>
      <c r="V971" s="262"/>
    </row>
    <row r="972" spans="1:22">
      <c r="A972" s="858"/>
      <c r="B972" s="866">
        <f t="shared" si="15"/>
        <v>950</v>
      </c>
      <c r="C972" s="919"/>
      <c r="D972" s="860"/>
      <c r="E972"/>
      <c r="F972"/>
      <c r="G972"/>
      <c r="H972"/>
      <c r="I972"/>
      <c r="J972"/>
      <c r="K972"/>
      <c r="L972" s="262"/>
      <c r="M972" s="262"/>
      <c r="S972" s="262"/>
      <c r="T972" s="262"/>
      <c r="U972" s="262"/>
      <c r="V972" s="262"/>
    </row>
    <row r="973" spans="1:22">
      <c r="A973" s="858"/>
      <c r="B973" s="866">
        <f t="shared" si="15"/>
        <v>951</v>
      </c>
      <c r="C973" s="919"/>
      <c r="D973" s="860"/>
      <c r="E973"/>
      <c r="F973"/>
      <c r="G973"/>
      <c r="H973"/>
      <c r="I973"/>
      <c r="J973"/>
      <c r="K973"/>
      <c r="L973" s="262"/>
      <c r="M973" s="262"/>
      <c r="S973" s="262"/>
      <c r="T973" s="262"/>
      <c r="U973" s="262"/>
      <c r="V973" s="262"/>
    </row>
    <row r="974" spans="1:22">
      <c r="A974" s="858"/>
      <c r="B974" s="866">
        <f t="shared" si="15"/>
        <v>952</v>
      </c>
      <c r="C974" s="919"/>
      <c r="D974" s="860"/>
      <c r="E974"/>
      <c r="F974"/>
      <c r="G974"/>
      <c r="H974"/>
      <c r="I974"/>
      <c r="J974"/>
      <c r="K974"/>
      <c r="L974" s="262"/>
      <c r="M974" s="262"/>
      <c r="S974" s="262"/>
      <c r="T974" s="262"/>
      <c r="U974" s="262"/>
      <c r="V974" s="262"/>
    </row>
    <row r="975" spans="1:22">
      <c r="A975" s="858"/>
      <c r="B975" s="866">
        <f t="shared" si="15"/>
        <v>953</v>
      </c>
      <c r="C975" s="919"/>
      <c r="D975" s="860"/>
      <c r="E975"/>
      <c r="F975"/>
      <c r="G975"/>
      <c r="H975"/>
      <c r="I975"/>
      <c r="J975"/>
      <c r="K975"/>
      <c r="L975" s="262"/>
      <c r="M975" s="262"/>
      <c r="S975" s="262"/>
      <c r="T975" s="262"/>
      <c r="U975" s="262"/>
      <c r="V975" s="262"/>
    </row>
    <row r="976" spans="1:22">
      <c r="A976" s="858"/>
      <c r="B976" s="866">
        <f t="shared" si="15"/>
        <v>954</v>
      </c>
      <c r="C976" s="919"/>
      <c r="D976" s="860"/>
      <c r="E976"/>
      <c r="F976"/>
      <c r="G976"/>
      <c r="H976"/>
      <c r="I976"/>
      <c r="J976"/>
      <c r="K976"/>
      <c r="L976" s="262"/>
      <c r="M976" s="262"/>
      <c r="S976" s="262"/>
      <c r="T976" s="262"/>
      <c r="U976" s="262"/>
      <c r="V976" s="262"/>
    </row>
    <row r="977" spans="1:22">
      <c r="A977" s="858"/>
      <c r="B977" s="866">
        <f t="shared" si="15"/>
        <v>955</v>
      </c>
      <c r="C977" s="919"/>
      <c r="D977" s="860"/>
      <c r="E977"/>
      <c r="F977"/>
      <c r="G977"/>
      <c r="H977"/>
      <c r="I977"/>
      <c r="J977"/>
      <c r="K977"/>
      <c r="L977" s="262"/>
      <c r="M977" s="262"/>
      <c r="S977" s="262"/>
      <c r="T977" s="262"/>
      <c r="U977" s="262"/>
      <c r="V977" s="262"/>
    </row>
    <row r="978" spans="1:22">
      <c r="A978" s="858"/>
      <c r="B978" s="866">
        <f t="shared" si="15"/>
        <v>956</v>
      </c>
      <c r="C978" s="919"/>
      <c r="D978" s="860"/>
      <c r="E978"/>
      <c r="F978"/>
      <c r="G978"/>
      <c r="H978"/>
      <c r="I978"/>
      <c r="J978"/>
      <c r="K978"/>
      <c r="L978" s="262"/>
      <c r="M978" s="262"/>
      <c r="S978" s="262"/>
      <c r="T978" s="262"/>
      <c r="U978" s="262"/>
      <c r="V978" s="262"/>
    </row>
    <row r="979" spans="1:22">
      <c r="A979" s="858"/>
      <c r="B979" s="866">
        <f t="shared" si="15"/>
        <v>957</v>
      </c>
      <c r="C979" s="919"/>
      <c r="D979" s="860"/>
      <c r="E979"/>
      <c r="F979"/>
      <c r="G979"/>
      <c r="H979"/>
      <c r="I979"/>
      <c r="J979"/>
      <c r="K979"/>
      <c r="L979" s="262"/>
      <c r="M979" s="262"/>
      <c r="S979" s="262"/>
      <c r="T979" s="262"/>
      <c r="U979" s="262"/>
      <c r="V979" s="262"/>
    </row>
    <row r="980" spans="1:22">
      <c r="A980" s="858"/>
      <c r="B980" s="866">
        <f t="shared" si="15"/>
        <v>958</v>
      </c>
      <c r="C980" s="919"/>
      <c r="D980" s="860"/>
      <c r="E980"/>
      <c r="F980"/>
      <c r="G980"/>
      <c r="H980"/>
      <c r="I980"/>
      <c r="J980"/>
      <c r="K980"/>
      <c r="L980" s="262"/>
      <c r="M980" s="262"/>
      <c r="S980" s="262"/>
      <c r="T980" s="262"/>
      <c r="U980" s="262"/>
      <c r="V980" s="262"/>
    </row>
    <row r="981" spans="1:22">
      <c r="A981" s="858"/>
      <c r="B981" s="866">
        <f t="shared" si="15"/>
        <v>959</v>
      </c>
      <c r="C981" s="919"/>
      <c r="D981" s="860"/>
      <c r="E981"/>
      <c r="F981"/>
      <c r="G981"/>
      <c r="H981"/>
      <c r="I981"/>
      <c r="J981"/>
      <c r="K981"/>
      <c r="L981" s="262"/>
      <c r="M981" s="262"/>
      <c r="S981" s="262"/>
      <c r="T981" s="262"/>
      <c r="U981" s="262"/>
      <c r="V981" s="262"/>
    </row>
    <row r="982" spans="1:22">
      <c r="A982" s="858"/>
      <c r="B982" s="866">
        <f t="shared" si="15"/>
        <v>960</v>
      </c>
      <c r="C982" s="919"/>
      <c r="D982" s="860"/>
      <c r="E982"/>
      <c r="F982"/>
      <c r="G982"/>
      <c r="H982"/>
      <c r="I982"/>
      <c r="J982"/>
      <c r="K982"/>
      <c r="L982" s="262"/>
      <c r="M982" s="262"/>
      <c r="S982" s="262"/>
      <c r="T982" s="262"/>
      <c r="U982" s="262"/>
      <c r="V982" s="262"/>
    </row>
    <row r="983" spans="1:22">
      <c r="A983" s="858"/>
      <c r="B983" s="866">
        <f t="shared" si="15"/>
        <v>961</v>
      </c>
      <c r="C983" s="919"/>
      <c r="D983" s="860"/>
      <c r="E983"/>
      <c r="F983"/>
      <c r="G983"/>
      <c r="H983"/>
      <c r="I983"/>
      <c r="J983"/>
      <c r="K983"/>
      <c r="L983" s="262"/>
      <c r="M983" s="262"/>
      <c r="S983" s="262"/>
      <c r="T983" s="262"/>
      <c r="U983" s="262"/>
      <c r="V983" s="262"/>
    </row>
    <row r="984" spans="1:22">
      <c r="A984" s="858"/>
      <c r="B984" s="866">
        <f t="shared" ref="B984:B1047" si="16">B983+1</f>
        <v>962</v>
      </c>
      <c r="C984" s="919"/>
      <c r="D984" s="860"/>
      <c r="E984"/>
      <c r="F984"/>
      <c r="G984"/>
      <c r="H984"/>
      <c r="I984"/>
      <c r="J984"/>
      <c r="K984"/>
      <c r="L984" s="262"/>
      <c r="M984" s="262"/>
      <c r="S984" s="262"/>
      <c r="T984" s="262"/>
      <c r="U984" s="262"/>
      <c r="V984" s="262"/>
    </row>
    <row r="985" spans="1:22">
      <c r="A985" s="858"/>
      <c r="B985" s="866">
        <f t="shared" si="16"/>
        <v>963</v>
      </c>
      <c r="C985" s="919"/>
      <c r="D985" s="860"/>
      <c r="E985"/>
      <c r="F985"/>
      <c r="G985"/>
      <c r="H985"/>
      <c r="I985"/>
      <c r="J985"/>
      <c r="K985"/>
      <c r="L985" s="262"/>
      <c r="M985" s="262"/>
      <c r="S985" s="262"/>
      <c r="T985" s="262"/>
      <c r="U985" s="262"/>
      <c r="V985" s="262"/>
    </row>
    <row r="986" spans="1:22">
      <c r="A986" s="858"/>
      <c r="B986" s="866">
        <f t="shared" si="16"/>
        <v>964</v>
      </c>
      <c r="C986" s="919"/>
      <c r="D986" s="860"/>
      <c r="E986"/>
      <c r="F986"/>
      <c r="G986"/>
      <c r="H986"/>
      <c r="I986"/>
      <c r="J986"/>
      <c r="K986"/>
      <c r="L986" s="262"/>
      <c r="M986" s="262"/>
      <c r="S986" s="262"/>
      <c r="T986" s="262"/>
      <c r="U986" s="262"/>
      <c r="V986" s="262"/>
    </row>
    <row r="987" spans="1:22">
      <c r="A987" s="858"/>
      <c r="B987" s="866">
        <f t="shared" si="16"/>
        <v>965</v>
      </c>
      <c r="C987" s="919"/>
      <c r="D987" s="860"/>
      <c r="E987"/>
      <c r="F987"/>
      <c r="G987"/>
      <c r="H987"/>
      <c r="I987"/>
      <c r="J987"/>
      <c r="K987"/>
      <c r="L987" s="262"/>
      <c r="M987" s="262"/>
      <c r="S987" s="262"/>
      <c r="T987" s="262"/>
      <c r="U987" s="262"/>
      <c r="V987" s="262"/>
    </row>
    <row r="988" spans="1:22">
      <c r="A988" s="858"/>
      <c r="B988" s="866">
        <f t="shared" si="16"/>
        <v>966</v>
      </c>
      <c r="C988" s="919"/>
      <c r="D988" s="860"/>
      <c r="E988"/>
      <c r="F988"/>
      <c r="G988"/>
      <c r="H988"/>
      <c r="I988"/>
      <c r="J988"/>
      <c r="K988"/>
      <c r="L988" s="262"/>
      <c r="M988" s="262"/>
      <c r="S988" s="262"/>
      <c r="T988" s="262"/>
      <c r="U988" s="262"/>
      <c r="V988" s="262"/>
    </row>
    <row r="989" spans="1:22">
      <c r="A989" s="858"/>
      <c r="B989" s="866">
        <f t="shared" si="16"/>
        <v>967</v>
      </c>
      <c r="C989" s="919"/>
      <c r="D989" s="860"/>
      <c r="E989"/>
      <c r="F989"/>
      <c r="G989"/>
      <c r="H989"/>
      <c r="I989"/>
      <c r="J989"/>
      <c r="K989"/>
      <c r="L989" s="262"/>
      <c r="M989" s="262"/>
      <c r="S989" s="262"/>
      <c r="T989" s="262"/>
      <c r="U989" s="262"/>
      <c r="V989" s="262"/>
    </row>
    <row r="990" spans="1:22">
      <c r="A990" s="858"/>
      <c r="B990" s="866">
        <f t="shared" si="16"/>
        <v>968</v>
      </c>
      <c r="C990" s="919"/>
      <c r="D990" s="860"/>
      <c r="E990"/>
      <c r="F990"/>
      <c r="G990"/>
      <c r="H990"/>
      <c r="I990"/>
      <c r="J990"/>
      <c r="K990"/>
      <c r="L990" s="262"/>
      <c r="M990" s="262"/>
      <c r="S990" s="262"/>
      <c r="T990" s="262"/>
      <c r="U990" s="262"/>
      <c r="V990" s="262"/>
    </row>
    <row r="991" spans="1:22">
      <c r="A991" s="858"/>
      <c r="B991" s="866">
        <f t="shared" si="16"/>
        <v>969</v>
      </c>
      <c r="C991" s="919"/>
      <c r="D991" s="860"/>
      <c r="E991"/>
      <c r="F991"/>
      <c r="G991"/>
      <c r="H991"/>
      <c r="I991"/>
      <c r="J991"/>
      <c r="K991"/>
      <c r="L991" s="262"/>
      <c r="M991" s="262"/>
      <c r="S991" s="262"/>
      <c r="T991" s="262"/>
      <c r="U991" s="262"/>
      <c r="V991" s="262"/>
    </row>
    <row r="992" spans="1:22">
      <c r="A992" s="858"/>
      <c r="B992" s="866">
        <f t="shared" si="16"/>
        <v>970</v>
      </c>
      <c r="C992" s="919"/>
      <c r="D992" s="860"/>
      <c r="E992"/>
      <c r="F992"/>
      <c r="G992"/>
      <c r="H992"/>
      <c r="I992"/>
      <c r="J992"/>
      <c r="K992"/>
      <c r="L992" s="262"/>
      <c r="M992" s="262"/>
      <c r="S992" s="262"/>
      <c r="T992" s="262"/>
      <c r="U992" s="262"/>
      <c r="V992" s="262"/>
    </row>
    <row r="993" spans="1:22">
      <c r="A993" s="858"/>
      <c r="B993" s="866">
        <f t="shared" si="16"/>
        <v>971</v>
      </c>
      <c r="C993" s="919"/>
      <c r="D993" s="860"/>
      <c r="E993"/>
      <c r="F993"/>
      <c r="G993"/>
      <c r="H993"/>
      <c r="I993"/>
      <c r="J993"/>
      <c r="K993"/>
      <c r="L993" s="262"/>
      <c r="M993" s="262"/>
      <c r="S993" s="262"/>
      <c r="T993" s="262"/>
      <c r="U993" s="262"/>
      <c r="V993" s="262"/>
    </row>
    <row r="994" spans="1:22">
      <c r="A994" s="858"/>
      <c r="B994" s="866">
        <f t="shared" si="16"/>
        <v>972</v>
      </c>
      <c r="C994" s="919"/>
      <c r="D994" s="860"/>
      <c r="E994"/>
      <c r="F994"/>
      <c r="G994"/>
      <c r="H994"/>
      <c r="I994"/>
      <c r="J994"/>
      <c r="K994"/>
      <c r="L994" s="262"/>
      <c r="M994" s="262"/>
      <c r="S994" s="262"/>
      <c r="T994" s="262"/>
      <c r="U994" s="262"/>
      <c r="V994" s="262"/>
    </row>
    <row r="995" spans="1:22">
      <c r="A995" s="858"/>
      <c r="B995" s="866">
        <f t="shared" si="16"/>
        <v>973</v>
      </c>
      <c r="C995" s="919"/>
      <c r="D995" s="860"/>
      <c r="E995"/>
      <c r="F995"/>
      <c r="G995"/>
      <c r="H995"/>
      <c r="I995"/>
      <c r="J995"/>
      <c r="K995"/>
      <c r="L995" s="262"/>
      <c r="M995" s="262"/>
      <c r="S995" s="262"/>
      <c r="T995" s="262"/>
      <c r="U995" s="262"/>
      <c r="V995" s="262"/>
    </row>
    <row r="996" spans="1:22">
      <c r="A996" s="858"/>
      <c r="B996" s="866">
        <f t="shared" si="16"/>
        <v>974</v>
      </c>
      <c r="C996" s="919"/>
      <c r="D996" s="860"/>
      <c r="E996"/>
      <c r="F996"/>
      <c r="G996"/>
      <c r="H996"/>
      <c r="I996"/>
      <c r="J996"/>
      <c r="K996"/>
      <c r="L996" s="262"/>
      <c r="M996" s="262"/>
      <c r="S996" s="262"/>
      <c r="T996" s="262"/>
      <c r="U996" s="262"/>
      <c r="V996" s="262"/>
    </row>
    <row r="997" spans="1:22">
      <c r="A997" s="858"/>
      <c r="B997" s="866">
        <f t="shared" si="16"/>
        <v>975</v>
      </c>
      <c r="C997" s="919"/>
      <c r="D997" s="860"/>
      <c r="E997"/>
      <c r="F997"/>
      <c r="G997"/>
      <c r="H997"/>
      <c r="I997"/>
      <c r="J997"/>
      <c r="K997"/>
      <c r="L997" s="262"/>
      <c r="M997" s="262"/>
      <c r="S997" s="262"/>
      <c r="T997" s="262"/>
      <c r="U997" s="262"/>
      <c r="V997" s="262"/>
    </row>
    <row r="998" spans="1:22">
      <c r="A998" s="858"/>
      <c r="B998" s="866">
        <f t="shared" si="16"/>
        <v>976</v>
      </c>
      <c r="C998" s="919"/>
      <c r="D998" s="860"/>
      <c r="E998"/>
      <c r="F998"/>
      <c r="G998"/>
      <c r="H998"/>
      <c r="I998"/>
      <c r="J998"/>
      <c r="K998"/>
      <c r="L998" s="262"/>
      <c r="M998" s="262"/>
      <c r="S998" s="262"/>
      <c r="T998" s="262"/>
      <c r="U998" s="262"/>
      <c r="V998" s="262"/>
    </row>
    <row r="999" spans="1:22">
      <c r="A999" s="858"/>
      <c r="B999" s="866">
        <f t="shared" si="16"/>
        <v>977</v>
      </c>
      <c r="C999" s="919"/>
      <c r="D999" s="860"/>
      <c r="E999"/>
      <c r="F999"/>
      <c r="G999"/>
      <c r="H999"/>
      <c r="I999"/>
      <c r="J999"/>
      <c r="K999"/>
      <c r="L999" s="262"/>
      <c r="M999" s="262"/>
      <c r="S999" s="262"/>
      <c r="T999" s="262"/>
      <c r="U999" s="262"/>
      <c r="V999" s="262"/>
    </row>
    <row r="1000" spans="1:22">
      <c r="A1000" s="858"/>
      <c r="B1000" s="866">
        <f t="shared" si="16"/>
        <v>978</v>
      </c>
      <c r="C1000" s="919"/>
      <c r="D1000" s="860"/>
      <c r="E1000"/>
      <c r="F1000"/>
      <c r="G1000"/>
      <c r="H1000"/>
      <c r="I1000"/>
      <c r="J1000"/>
      <c r="K1000"/>
      <c r="L1000" s="262"/>
      <c r="M1000" s="262"/>
      <c r="S1000" s="262"/>
      <c r="T1000" s="262"/>
      <c r="U1000" s="262"/>
      <c r="V1000" s="262"/>
    </row>
    <row r="1001" spans="1:22">
      <c r="A1001" s="858"/>
      <c r="B1001" s="866">
        <f t="shared" si="16"/>
        <v>979</v>
      </c>
      <c r="C1001" s="919"/>
      <c r="D1001" s="860"/>
      <c r="E1001"/>
      <c r="F1001"/>
      <c r="G1001"/>
      <c r="H1001"/>
      <c r="I1001"/>
      <c r="J1001"/>
      <c r="K1001"/>
      <c r="L1001" s="262"/>
      <c r="M1001" s="262"/>
      <c r="S1001" s="262"/>
      <c r="T1001" s="262"/>
      <c r="U1001" s="262"/>
      <c r="V1001" s="262"/>
    </row>
    <row r="1002" spans="1:22">
      <c r="A1002" s="858"/>
      <c r="B1002" s="866">
        <f t="shared" si="16"/>
        <v>980</v>
      </c>
      <c r="C1002" s="919"/>
      <c r="D1002" s="860"/>
      <c r="E1002"/>
      <c r="F1002"/>
      <c r="G1002"/>
      <c r="H1002"/>
      <c r="I1002"/>
      <c r="J1002"/>
      <c r="K1002"/>
      <c r="L1002" s="262"/>
      <c r="M1002" s="262"/>
      <c r="S1002" s="262"/>
      <c r="T1002" s="262"/>
      <c r="U1002" s="262"/>
      <c r="V1002" s="262"/>
    </row>
    <row r="1003" spans="1:22">
      <c r="A1003" s="858"/>
      <c r="B1003" s="866">
        <f t="shared" si="16"/>
        <v>981</v>
      </c>
      <c r="C1003" s="919"/>
      <c r="D1003" s="860"/>
      <c r="E1003"/>
      <c r="F1003"/>
      <c r="G1003"/>
      <c r="H1003"/>
      <c r="I1003"/>
      <c r="J1003"/>
      <c r="K1003"/>
      <c r="L1003" s="262"/>
      <c r="M1003" s="262"/>
      <c r="S1003" s="262"/>
      <c r="T1003" s="262"/>
      <c r="U1003" s="262"/>
      <c r="V1003" s="262"/>
    </row>
    <row r="1004" spans="1:22">
      <c r="A1004" s="858"/>
      <c r="B1004" s="866">
        <f t="shared" si="16"/>
        <v>982</v>
      </c>
      <c r="C1004" s="919"/>
      <c r="D1004" s="860"/>
      <c r="E1004"/>
      <c r="F1004"/>
      <c r="G1004"/>
      <c r="H1004"/>
      <c r="I1004"/>
      <c r="J1004"/>
      <c r="K1004"/>
      <c r="L1004" s="262"/>
      <c r="M1004" s="262"/>
      <c r="S1004" s="262"/>
      <c r="T1004" s="262"/>
      <c r="U1004" s="262"/>
      <c r="V1004" s="262"/>
    </row>
    <row r="1005" spans="1:22">
      <c r="A1005" s="858"/>
      <c r="B1005" s="866">
        <f t="shared" si="16"/>
        <v>983</v>
      </c>
      <c r="C1005" s="919"/>
      <c r="D1005" s="860"/>
      <c r="E1005"/>
      <c r="F1005"/>
      <c r="G1005"/>
      <c r="H1005"/>
      <c r="I1005"/>
      <c r="J1005"/>
      <c r="K1005"/>
      <c r="L1005" s="262"/>
      <c r="M1005" s="262"/>
      <c r="S1005" s="262"/>
      <c r="T1005" s="262"/>
      <c r="U1005" s="262"/>
      <c r="V1005" s="262"/>
    </row>
    <row r="1006" spans="1:22">
      <c r="A1006" s="858"/>
      <c r="B1006" s="866">
        <f t="shared" si="16"/>
        <v>984</v>
      </c>
      <c r="C1006" s="919"/>
      <c r="D1006" s="860"/>
      <c r="E1006"/>
      <c r="F1006"/>
      <c r="G1006"/>
      <c r="H1006"/>
      <c r="I1006"/>
      <c r="J1006"/>
      <c r="K1006"/>
      <c r="L1006" s="262"/>
      <c r="M1006" s="262"/>
      <c r="S1006" s="262"/>
      <c r="T1006" s="262"/>
      <c r="U1006" s="262"/>
      <c r="V1006" s="262"/>
    </row>
    <row r="1007" spans="1:22">
      <c r="A1007" s="858"/>
      <c r="B1007" s="866">
        <f t="shared" si="16"/>
        <v>985</v>
      </c>
      <c r="C1007" s="919"/>
      <c r="D1007" s="860"/>
      <c r="E1007"/>
      <c r="F1007"/>
      <c r="G1007"/>
      <c r="H1007"/>
      <c r="I1007"/>
      <c r="J1007"/>
      <c r="K1007"/>
      <c r="L1007" s="262"/>
      <c r="M1007" s="262"/>
      <c r="S1007" s="262"/>
      <c r="T1007" s="262"/>
      <c r="U1007" s="262"/>
      <c r="V1007" s="262"/>
    </row>
    <row r="1008" spans="1:22">
      <c r="A1008" s="858"/>
      <c r="B1008" s="866">
        <f t="shared" si="16"/>
        <v>986</v>
      </c>
      <c r="C1008" s="919"/>
      <c r="D1008" s="860"/>
      <c r="E1008"/>
      <c r="F1008"/>
      <c r="G1008"/>
      <c r="H1008"/>
      <c r="I1008"/>
      <c r="J1008"/>
      <c r="K1008"/>
      <c r="L1008" s="262"/>
      <c r="M1008" s="262"/>
      <c r="S1008" s="262"/>
      <c r="T1008" s="262"/>
      <c r="U1008" s="262"/>
      <c r="V1008" s="262"/>
    </row>
    <row r="1009" spans="1:22">
      <c r="A1009" s="858"/>
      <c r="B1009" s="866">
        <f t="shared" si="16"/>
        <v>987</v>
      </c>
      <c r="C1009" s="919"/>
      <c r="D1009" s="860"/>
      <c r="E1009"/>
      <c r="F1009"/>
      <c r="G1009"/>
      <c r="H1009"/>
      <c r="I1009"/>
      <c r="J1009"/>
      <c r="K1009"/>
      <c r="L1009" s="262"/>
      <c r="M1009" s="262"/>
      <c r="S1009" s="262"/>
      <c r="T1009" s="262"/>
      <c r="U1009" s="262"/>
      <c r="V1009" s="262"/>
    </row>
    <row r="1010" spans="1:22">
      <c r="A1010" s="858"/>
      <c r="B1010" s="866">
        <f t="shared" si="16"/>
        <v>988</v>
      </c>
      <c r="C1010" s="919"/>
      <c r="D1010" s="860"/>
      <c r="E1010"/>
      <c r="F1010"/>
      <c r="G1010"/>
      <c r="H1010"/>
      <c r="I1010"/>
      <c r="J1010"/>
      <c r="K1010"/>
      <c r="L1010" s="262"/>
      <c r="M1010" s="262"/>
      <c r="S1010" s="262"/>
      <c r="T1010" s="262"/>
      <c r="U1010" s="262"/>
      <c r="V1010" s="262"/>
    </row>
    <row r="1011" spans="1:22">
      <c r="A1011" s="858"/>
      <c r="B1011" s="866">
        <f t="shared" si="16"/>
        <v>989</v>
      </c>
      <c r="C1011" s="919"/>
      <c r="D1011" s="860"/>
      <c r="E1011"/>
      <c r="F1011"/>
      <c r="G1011"/>
      <c r="H1011"/>
      <c r="I1011"/>
      <c r="J1011"/>
      <c r="K1011"/>
      <c r="L1011" s="262"/>
      <c r="M1011" s="262"/>
      <c r="S1011" s="262"/>
      <c r="T1011" s="262"/>
      <c r="U1011" s="262"/>
      <c r="V1011" s="262"/>
    </row>
    <row r="1012" spans="1:22">
      <c r="A1012" s="858"/>
      <c r="B1012" s="866">
        <f t="shared" si="16"/>
        <v>990</v>
      </c>
      <c r="C1012" s="919"/>
      <c r="D1012" s="860"/>
      <c r="E1012"/>
      <c r="F1012"/>
      <c r="G1012"/>
      <c r="H1012"/>
      <c r="I1012"/>
      <c r="J1012"/>
      <c r="K1012"/>
      <c r="L1012" s="262"/>
      <c r="M1012" s="262"/>
      <c r="S1012" s="262"/>
      <c r="T1012" s="262"/>
      <c r="U1012" s="262"/>
      <c r="V1012" s="262"/>
    </row>
    <row r="1013" spans="1:22">
      <c r="A1013" s="858"/>
      <c r="B1013" s="866">
        <f t="shared" si="16"/>
        <v>991</v>
      </c>
      <c r="C1013" s="919"/>
      <c r="D1013" s="860"/>
      <c r="E1013"/>
      <c r="F1013"/>
      <c r="G1013"/>
      <c r="H1013"/>
      <c r="I1013"/>
      <c r="J1013"/>
      <c r="K1013"/>
      <c r="L1013" s="262"/>
      <c r="M1013" s="262"/>
      <c r="S1013" s="262"/>
      <c r="T1013" s="262"/>
      <c r="U1013" s="262"/>
      <c r="V1013" s="262"/>
    </row>
    <row r="1014" spans="1:22">
      <c r="A1014" s="858"/>
      <c r="B1014" s="866">
        <f t="shared" si="16"/>
        <v>992</v>
      </c>
      <c r="C1014" s="919"/>
      <c r="D1014" s="860"/>
      <c r="E1014"/>
      <c r="F1014"/>
      <c r="G1014"/>
      <c r="H1014"/>
      <c r="I1014"/>
      <c r="J1014"/>
      <c r="K1014"/>
      <c r="L1014" s="262"/>
      <c r="M1014" s="262"/>
      <c r="S1014" s="262"/>
      <c r="T1014" s="262"/>
      <c r="U1014" s="262"/>
      <c r="V1014" s="262"/>
    </row>
    <row r="1015" spans="1:22">
      <c r="A1015" s="858"/>
      <c r="B1015" s="866">
        <f t="shared" si="16"/>
        <v>993</v>
      </c>
      <c r="C1015" s="919"/>
      <c r="D1015" s="860"/>
      <c r="E1015"/>
      <c r="F1015"/>
      <c r="G1015"/>
      <c r="H1015"/>
      <c r="I1015"/>
      <c r="J1015"/>
      <c r="K1015"/>
      <c r="L1015" s="262"/>
      <c r="M1015" s="262"/>
      <c r="S1015" s="262"/>
      <c r="T1015" s="262"/>
      <c r="U1015" s="262"/>
      <c r="V1015" s="262"/>
    </row>
    <row r="1016" spans="1:22">
      <c r="A1016" s="858"/>
      <c r="B1016" s="866">
        <f t="shared" si="16"/>
        <v>994</v>
      </c>
      <c r="C1016" s="919"/>
      <c r="D1016" s="860"/>
      <c r="E1016"/>
      <c r="F1016"/>
      <c r="G1016"/>
      <c r="H1016"/>
      <c r="I1016"/>
      <c r="J1016"/>
      <c r="K1016"/>
      <c r="L1016" s="262"/>
      <c r="M1016" s="262"/>
      <c r="S1016" s="262"/>
      <c r="T1016" s="262"/>
      <c r="U1016" s="262"/>
      <c r="V1016" s="262"/>
    </row>
    <row r="1017" spans="1:22">
      <c r="A1017" s="858"/>
      <c r="B1017" s="866">
        <f t="shared" si="16"/>
        <v>995</v>
      </c>
      <c r="C1017" s="919"/>
      <c r="D1017" s="860"/>
      <c r="E1017"/>
      <c r="F1017"/>
      <c r="G1017"/>
      <c r="H1017"/>
      <c r="I1017"/>
      <c r="J1017"/>
      <c r="K1017"/>
      <c r="L1017" s="262"/>
      <c r="M1017" s="262"/>
      <c r="S1017" s="262"/>
      <c r="T1017" s="262"/>
      <c r="U1017" s="262"/>
      <c r="V1017" s="262"/>
    </row>
    <row r="1018" spans="1:22">
      <c r="A1018" s="858"/>
      <c r="B1018" s="866">
        <f t="shared" si="16"/>
        <v>996</v>
      </c>
      <c r="C1018" s="919"/>
      <c r="D1018" s="860"/>
      <c r="E1018"/>
      <c r="F1018"/>
      <c r="G1018"/>
      <c r="H1018"/>
      <c r="I1018"/>
      <c r="J1018"/>
      <c r="K1018"/>
      <c r="L1018" s="262"/>
      <c r="M1018" s="262"/>
      <c r="S1018" s="262"/>
      <c r="T1018" s="262"/>
      <c r="U1018" s="262"/>
      <c r="V1018" s="262"/>
    </row>
    <row r="1019" spans="1:22">
      <c r="A1019" s="858"/>
      <c r="B1019" s="866">
        <f t="shared" si="16"/>
        <v>997</v>
      </c>
      <c r="C1019" s="919"/>
      <c r="D1019" s="860"/>
      <c r="E1019"/>
      <c r="F1019"/>
      <c r="G1019"/>
      <c r="H1019"/>
      <c r="I1019"/>
      <c r="J1019"/>
      <c r="K1019"/>
      <c r="L1019" s="262"/>
      <c r="M1019" s="262"/>
      <c r="S1019" s="262"/>
      <c r="T1019" s="262"/>
      <c r="U1019" s="262"/>
      <c r="V1019" s="262"/>
    </row>
    <row r="1020" spans="1:22">
      <c r="A1020" s="858"/>
      <c r="B1020" s="866">
        <f t="shared" si="16"/>
        <v>998</v>
      </c>
      <c r="C1020" s="919"/>
      <c r="D1020" s="860"/>
      <c r="E1020"/>
      <c r="F1020"/>
      <c r="G1020"/>
      <c r="H1020"/>
      <c r="I1020"/>
      <c r="J1020"/>
      <c r="K1020"/>
      <c r="L1020" s="262"/>
      <c r="M1020" s="262"/>
      <c r="S1020" s="262"/>
      <c r="T1020" s="262"/>
      <c r="U1020" s="262"/>
      <c r="V1020" s="262"/>
    </row>
    <row r="1021" spans="1:22">
      <c r="A1021" s="858"/>
      <c r="B1021" s="866">
        <f t="shared" si="16"/>
        <v>999</v>
      </c>
      <c r="C1021" s="919"/>
      <c r="D1021" s="860"/>
      <c r="E1021"/>
      <c r="F1021"/>
      <c r="G1021"/>
      <c r="H1021"/>
      <c r="I1021"/>
      <c r="J1021"/>
      <c r="K1021"/>
      <c r="L1021" s="262"/>
      <c r="M1021" s="262"/>
      <c r="S1021" s="262"/>
      <c r="T1021" s="262"/>
      <c r="U1021" s="262"/>
      <c r="V1021" s="262"/>
    </row>
    <row r="1022" spans="1:22">
      <c r="A1022" s="858"/>
      <c r="B1022" s="866">
        <f t="shared" si="16"/>
        <v>1000</v>
      </c>
      <c r="C1022" s="919"/>
      <c r="D1022" s="860"/>
      <c r="E1022"/>
      <c r="F1022"/>
      <c r="G1022"/>
      <c r="H1022"/>
      <c r="I1022"/>
      <c r="J1022"/>
      <c r="K1022"/>
      <c r="L1022" s="262"/>
      <c r="M1022" s="262"/>
      <c r="S1022" s="262"/>
      <c r="T1022" s="262"/>
      <c r="U1022" s="262"/>
      <c r="V1022" s="262"/>
    </row>
    <row r="1023" spans="1:22">
      <c r="A1023" s="858"/>
      <c r="B1023" s="866">
        <f t="shared" si="16"/>
        <v>1001</v>
      </c>
      <c r="C1023" s="919"/>
      <c r="D1023" s="860"/>
      <c r="E1023"/>
      <c r="F1023"/>
      <c r="G1023"/>
      <c r="H1023"/>
      <c r="I1023"/>
      <c r="J1023"/>
      <c r="K1023"/>
      <c r="L1023" s="262"/>
      <c r="M1023" s="262"/>
      <c r="S1023" s="262"/>
      <c r="T1023" s="262"/>
      <c r="U1023" s="262"/>
      <c r="V1023" s="262"/>
    </row>
    <row r="1024" spans="1:22">
      <c r="A1024" s="858"/>
      <c r="B1024" s="866">
        <f t="shared" si="16"/>
        <v>1002</v>
      </c>
      <c r="C1024" s="919"/>
      <c r="D1024" s="860"/>
      <c r="E1024"/>
      <c r="F1024"/>
      <c r="G1024"/>
      <c r="H1024"/>
      <c r="I1024"/>
      <c r="J1024"/>
      <c r="K1024"/>
      <c r="L1024" s="262"/>
      <c r="M1024" s="262"/>
      <c r="S1024" s="262"/>
      <c r="T1024" s="262"/>
      <c r="U1024" s="262"/>
      <c r="V1024" s="262"/>
    </row>
    <row r="1025" spans="1:22">
      <c r="A1025" s="858"/>
      <c r="B1025" s="866">
        <f t="shared" si="16"/>
        <v>1003</v>
      </c>
      <c r="C1025" s="919"/>
      <c r="D1025" s="860"/>
      <c r="E1025"/>
      <c r="F1025"/>
      <c r="G1025"/>
      <c r="H1025"/>
      <c r="I1025"/>
      <c r="J1025"/>
      <c r="K1025"/>
      <c r="L1025" s="262"/>
      <c r="M1025" s="262"/>
      <c r="S1025" s="262"/>
      <c r="T1025" s="262"/>
      <c r="U1025" s="262"/>
      <c r="V1025" s="262"/>
    </row>
    <row r="1026" spans="1:22">
      <c r="A1026" s="858"/>
      <c r="B1026" s="866">
        <f t="shared" si="16"/>
        <v>1004</v>
      </c>
      <c r="C1026" s="919"/>
      <c r="D1026" s="860"/>
      <c r="E1026"/>
      <c r="F1026"/>
      <c r="G1026"/>
      <c r="H1026"/>
      <c r="I1026"/>
      <c r="J1026"/>
      <c r="K1026"/>
      <c r="L1026" s="262"/>
      <c r="M1026" s="262"/>
      <c r="S1026" s="262"/>
      <c r="T1026" s="262"/>
      <c r="U1026" s="262"/>
      <c r="V1026" s="262"/>
    </row>
    <row r="1027" spans="1:22">
      <c r="A1027" s="858"/>
      <c r="B1027" s="866">
        <f t="shared" si="16"/>
        <v>1005</v>
      </c>
      <c r="C1027" s="919"/>
      <c r="D1027" s="860"/>
      <c r="E1027"/>
      <c r="F1027"/>
      <c r="G1027"/>
      <c r="H1027"/>
      <c r="I1027"/>
      <c r="J1027"/>
      <c r="K1027"/>
      <c r="L1027" s="262"/>
      <c r="M1027" s="262"/>
      <c r="S1027" s="262"/>
      <c r="T1027" s="262"/>
      <c r="U1027" s="262"/>
      <c r="V1027" s="262"/>
    </row>
    <row r="1028" spans="1:22">
      <c r="A1028" s="858"/>
      <c r="B1028" s="866">
        <f t="shared" si="16"/>
        <v>1006</v>
      </c>
      <c r="C1028" s="919"/>
      <c r="D1028" s="860"/>
      <c r="E1028"/>
      <c r="F1028"/>
      <c r="G1028"/>
      <c r="H1028"/>
      <c r="I1028"/>
      <c r="J1028"/>
      <c r="K1028"/>
      <c r="L1028" s="262"/>
      <c r="M1028" s="262"/>
      <c r="S1028" s="262"/>
      <c r="T1028" s="262"/>
      <c r="U1028" s="262"/>
      <c r="V1028" s="262"/>
    </row>
    <row r="1029" spans="1:22">
      <c r="A1029" s="858"/>
      <c r="B1029" s="866">
        <f t="shared" si="16"/>
        <v>1007</v>
      </c>
      <c r="C1029" s="919"/>
      <c r="D1029" s="860"/>
      <c r="E1029"/>
      <c r="F1029"/>
      <c r="G1029"/>
      <c r="H1029"/>
      <c r="I1029"/>
      <c r="J1029"/>
      <c r="K1029"/>
      <c r="L1029" s="262"/>
      <c r="M1029" s="262"/>
      <c r="S1029" s="262"/>
      <c r="T1029" s="262"/>
      <c r="U1029" s="262"/>
      <c r="V1029" s="262"/>
    </row>
    <row r="1030" spans="1:22">
      <c r="A1030" s="858"/>
      <c r="B1030" s="866">
        <f t="shared" si="16"/>
        <v>1008</v>
      </c>
      <c r="C1030" s="919"/>
      <c r="D1030" s="860"/>
      <c r="E1030"/>
      <c r="F1030"/>
      <c r="G1030"/>
      <c r="H1030"/>
      <c r="I1030"/>
      <c r="J1030"/>
      <c r="K1030"/>
      <c r="L1030" s="262"/>
      <c r="M1030" s="262"/>
      <c r="S1030" s="262"/>
      <c r="T1030" s="262"/>
      <c r="U1030" s="262"/>
      <c r="V1030" s="262"/>
    </row>
    <row r="1031" spans="1:22">
      <c r="A1031" s="858"/>
      <c r="B1031" s="866">
        <f t="shared" si="16"/>
        <v>1009</v>
      </c>
      <c r="C1031" s="919"/>
      <c r="D1031" s="860"/>
      <c r="E1031"/>
      <c r="F1031"/>
      <c r="G1031"/>
      <c r="H1031"/>
      <c r="I1031"/>
      <c r="J1031"/>
      <c r="K1031"/>
      <c r="L1031" s="262"/>
      <c r="M1031" s="262"/>
      <c r="S1031" s="262"/>
      <c r="T1031" s="262"/>
      <c r="U1031" s="262"/>
      <c r="V1031" s="262"/>
    </row>
    <row r="1032" spans="1:22">
      <c r="A1032" s="858"/>
      <c r="B1032" s="866">
        <f t="shared" si="16"/>
        <v>1010</v>
      </c>
      <c r="C1032" s="919"/>
      <c r="D1032" s="860"/>
      <c r="E1032"/>
      <c r="F1032"/>
      <c r="G1032"/>
      <c r="H1032"/>
      <c r="I1032"/>
      <c r="J1032"/>
      <c r="K1032"/>
      <c r="L1032" s="262"/>
      <c r="M1032" s="262"/>
      <c r="S1032" s="262"/>
      <c r="T1032" s="262"/>
      <c r="U1032" s="262"/>
      <c r="V1032" s="262"/>
    </row>
    <row r="1033" spans="1:22">
      <c r="A1033" s="858"/>
      <c r="B1033" s="866">
        <f t="shared" si="16"/>
        <v>1011</v>
      </c>
      <c r="C1033" s="919"/>
      <c r="D1033" s="860"/>
      <c r="E1033"/>
      <c r="F1033"/>
      <c r="G1033"/>
      <c r="H1033"/>
      <c r="I1033"/>
      <c r="J1033"/>
      <c r="K1033"/>
      <c r="L1033" s="262"/>
      <c r="M1033" s="262"/>
      <c r="S1033" s="262"/>
      <c r="T1033" s="262"/>
      <c r="U1033" s="262"/>
      <c r="V1033" s="262"/>
    </row>
    <row r="1034" spans="1:22">
      <c r="A1034" s="858"/>
      <c r="B1034" s="866">
        <f t="shared" si="16"/>
        <v>1012</v>
      </c>
      <c r="C1034" s="919"/>
      <c r="D1034" s="860"/>
      <c r="E1034"/>
      <c r="F1034"/>
      <c r="G1034"/>
      <c r="H1034"/>
      <c r="I1034"/>
      <c r="J1034"/>
      <c r="K1034"/>
      <c r="L1034" s="262"/>
      <c r="M1034" s="262"/>
      <c r="S1034" s="262"/>
      <c r="T1034" s="262"/>
      <c r="U1034" s="262"/>
      <c r="V1034" s="262"/>
    </row>
    <row r="1035" spans="1:22">
      <c r="A1035" s="858"/>
      <c r="B1035" s="866">
        <f t="shared" si="16"/>
        <v>1013</v>
      </c>
      <c r="C1035" s="919"/>
      <c r="D1035" s="860"/>
      <c r="E1035"/>
      <c r="F1035"/>
      <c r="G1035"/>
      <c r="H1035"/>
      <c r="I1035"/>
      <c r="J1035"/>
      <c r="K1035"/>
      <c r="L1035" s="262"/>
      <c r="M1035" s="262"/>
      <c r="S1035" s="262"/>
      <c r="T1035" s="262"/>
      <c r="U1035" s="262"/>
      <c r="V1035" s="262"/>
    </row>
    <row r="1036" spans="1:22">
      <c r="A1036" s="858"/>
      <c r="B1036" s="866">
        <f t="shared" si="16"/>
        <v>1014</v>
      </c>
      <c r="C1036" s="919"/>
      <c r="D1036" s="860"/>
      <c r="E1036"/>
      <c r="F1036"/>
      <c r="G1036"/>
      <c r="H1036"/>
      <c r="I1036"/>
      <c r="J1036"/>
      <c r="K1036"/>
      <c r="L1036" s="262"/>
      <c r="M1036" s="262"/>
      <c r="S1036" s="262"/>
      <c r="T1036" s="262"/>
      <c r="U1036" s="262"/>
      <c r="V1036" s="262"/>
    </row>
    <row r="1037" spans="1:22">
      <c r="A1037" s="858"/>
      <c r="B1037" s="866">
        <f t="shared" si="16"/>
        <v>1015</v>
      </c>
      <c r="C1037" s="919"/>
      <c r="D1037" s="860"/>
      <c r="E1037"/>
      <c r="F1037"/>
      <c r="G1037"/>
      <c r="H1037"/>
      <c r="I1037"/>
      <c r="J1037"/>
      <c r="K1037"/>
      <c r="L1037" s="262"/>
      <c r="M1037" s="262"/>
      <c r="S1037" s="262"/>
      <c r="T1037" s="262"/>
      <c r="U1037" s="262"/>
      <c r="V1037" s="262"/>
    </row>
    <row r="1038" spans="1:22">
      <c r="A1038" s="858"/>
      <c r="B1038" s="866">
        <f t="shared" si="16"/>
        <v>1016</v>
      </c>
      <c r="C1038" s="919"/>
      <c r="D1038" s="860"/>
      <c r="E1038"/>
      <c r="F1038"/>
      <c r="G1038"/>
      <c r="H1038"/>
      <c r="I1038"/>
      <c r="J1038"/>
      <c r="K1038"/>
      <c r="L1038" s="262"/>
      <c r="M1038" s="262"/>
      <c r="S1038" s="262"/>
      <c r="T1038" s="262"/>
      <c r="U1038" s="262"/>
      <c r="V1038" s="262"/>
    </row>
    <row r="1039" spans="1:22">
      <c r="A1039" s="858"/>
      <c r="B1039" s="866">
        <f t="shared" si="16"/>
        <v>1017</v>
      </c>
      <c r="C1039" s="919"/>
      <c r="D1039" s="860"/>
      <c r="E1039"/>
      <c r="F1039"/>
      <c r="G1039"/>
      <c r="H1039"/>
      <c r="I1039"/>
      <c r="J1039"/>
      <c r="K1039"/>
      <c r="L1039" s="262"/>
      <c r="M1039" s="262"/>
      <c r="S1039" s="262"/>
      <c r="T1039" s="262"/>
      <c r="U1039" s="262"/>
      <c r="V1039" s="262"/>
    </row>
    <row r="1040" spans="1:22">
      <c r="A1040" s="858"/>
      <c r="B1040" s="866">
        <f t="shared" si="16"/>
        <v>1018</v>
      </c>
      <c r="C1040" s="919"/>
      <c r="D1040" s="860"/>
      <c r="E1040"/>
      <c r="F1040"/>
      <c r="G1040"/>
      <c r="H1040"/>
      <c r="I1040"/>
      <c r="J1040"/>
      <c r="K1040"/>
      <c r="L1040" s="262"/>
      <c r="M1040" s="262"/>
      <c r="S1040" s="262"/>
      <c r="T1040" s="262"/>
      <c r="U1040" s="262"/>
      <c r="V1040" s="262"/>
    </row>
    <row r="1041" spans="1:22">
      <c r="A1041" s="858"/>
      <c r="B1041" s="866">
        <f t="shared" si="16"/>
        <v>1019</v>
      </c>
      <c r="C1041" s="919"/>
      <c r="D1041" s="860"/>
      <c r="E1041"/>
      <c r="F1041"/>
      <c r="G1041"/>
      <c r="H1041"/>
      <c r="I1041"/>
      <c r="J1041"/>
      <c r="K1041"/>
      <c r="L1041" s="262"/>
      <c r="M1041" s="262"/>
      <c r="S1041" s="262"/>
      <c r="T1041" s="262"/>
      <c r="U1041" s="262"/>
      <c r="V1041" s="262"/>
    </row>
    <row r="1042" spans="1:22">
      <c r="A1042" s="858"/>
      <c r="B1042" s="866">
        <f t="shared" si="16"/>
        <v>1020</v>
      </c>
      <c r="C1042" s="919"/>
      <c r="D1042" s="860"/>
      <c r="E1042"/>
      <c r="F1042"/>
      <c r="G1042"/>
      <c r="H1042"/>
      <c r="I1042"/>
      <c r="J1042"/>
      <c r="K1042"/>
      <c r="L1042" s="262"/>
      <c r="M1042" s="262"/>
      <c r="S1042" s="262"/>
      <c r="T1042" s="262"/>
      <c r="U1042" s="262"/>
      <c r="V1042" s="262"/>
    </row>
    <row r="1043" spans="1:22">
      <c r="A1043" s="858"/>
      <c r="B1043" s="866">
        <f t="shared" si="16"/>
        <v>1021</v>
      </c>
      <c r="C1043" s="919"/>
      <c r="D1043" s="860"/>
      <c r="E1043"/>
      <c r="F1043"/>
      <c r="G1043"/>
      <c r="H1043"/>
      <c r="I1043"/>
      <c r="J1043"/>
      <c r="K1043"/>
      <c r="L1043" s="262"/>
      <c r="M1043" s="262"/>
      <c r="S1043" s="262"/>
      <c r="T1043" s="262"/>
      <c r="U1043" s="262"/>
      <c r="V1043" s="262"/>
    </row>
    <row r="1044" spans="1:22">
      <c r="A1044" s="858"/>
      <c r="B1044" s="866">
        <f t="shared" si="16"/>
        <v>1022</v>
      </c>
      <c r="C1044" s="919"/>
      <c r="D1044" s="860"/>
      <c r="E1044"/>
      <c r="F1044"/>
      <c r="G1044"/>
      <c r="H1044"/>
      <c r="I1044"/>
      <c r="J1044"/>
      <c r="K1044"/>
      <c r="L1044" s="262"/>
      <c r="M1044" s="262"/>
      <c r="S1044" s="262"/>
      <c r="T1044" s="262"/>
      <c r="U1044" s="262"/>
      <c r="V1044" s="262"/>
    </row>
    <row r="1045" spans="1:22">
      <c r="A1045" s="858"/>
      <c r="B1045" s="866">
        <f t="shared" si="16"/>
        <v>1023</v>
      </c>
      <c r="C1045" s="919"/>
      <c r="D1045" s="860"/>
      <c r="E1045"/>
      <c r="F1045"/>
      <c r="G1045"/>
      <c r="H1045"/>
      <c r="I1045"/>
      <c r="J1045"/>
      <c r="K1045"/>
      <c r="L1045" s="262"/>
      <c r="M1045" s="262"/>
      <c r="S1045" s="262"/>
      <c r="T1045" s="262"/>
      <c r="U1045" s="262"/>
      <c r="V1045" s="262"/>
    </row>
    <row r="1046" spans="1:22">
      <c r="A1046" s="858"/>
      <c r="B1046" s="866">
        <f t="shared" si="16"/>
        <v>1024</v>
      </c>
      <c r="C1046" s="919"/>
      <c r="D1046" s="860"/>
      <c r="E1046"/>
      <c r="F1046"/>
      <c r="G1046"/>
      <c r="H1046"/>
      <c r="I1046"/>
      <c r="J1046"/>
      <c r="K1046"/>
      <c r="L1046" s="262"/>
      <c r="M1046" s="262"/>
      <c r="S1046" s="262"/>
      <c r="T1046" s="262"/>
      <c r="U1046" s="262"/>
      <c r="V1046" s="262"/>
    </row>
    <row r="1047" spans="1:22">
      <c r="A1047" s="858"/>
      <c r="B1047" s="866">
        <f t="shared" si="16"/>
        <v>1025</v>
      </c>
      <c r="C1047" s="919"/>
      <c r="D1047" s="860"/>
      <c r="E1047"/>
      <c r="F1047"/>
      <c r="G1047"/>
      <c r="H1047"/>
      <c r="I1047"/>
      <c r="J1047"/>
      <c r="K1047"/>
      <c r="L1047" s="262"/>
      <c r="M1047" s="262"/>
      <c r="S1047" s="262"/>
      <c r="T1047" s="262"/>
      <c r="U1047" s="262"/>
      <c r="V1047" s="262"/>
    </row>
    <row r="1048" spans="1:22">
      <c r="A1048" s="858"/>
      <c r="B1048" s="866">
        <f t="shared" ref="B1048:B1111" si="17">B1047+1</f>
        <v>1026</v>
      </c>
      <c r="C1048" s="919"/>
      <c r="D1048" s="860"/>
      <c r="E1048"/>
      <c r="F1048"/>
      <c r="G1048"/>
      <c r="H1048"/>
      <c r="I1048"/>
      <c r="J1048"/>
      <c r="K1048"/>
      <c r="L1048" s="262"/>
      <c r="M1048" s="262"/>
      <c r="S1048" s="262"/>
      <c r="T1048" s="262"/>
      <c r="U1048" s="262"/>
      <c r="V1048" s="262"/>
    </row>
    <row r="1049" spans="1:22">
      <c r="A1049" s="858"/>
      <c r="B1049" s="866">
        <f t="shared" si="17"/>
        <v>1027</v>
      </c>
      <c r="C1049" s="919"/>
      <c r="D1049" s="860"/>
      <c r="E1049"/>
      <c r="F1049"/>
      <c r="G1049"/>
      <c r="H1049"/>
      <c r="I1049"/>
      <c r="J1049"/>
      <c r="K1049"/>
      <c r="L1049" s="262"/>
      <c r="M1049" s="262"/>
      <c r="S1049" s="262"/>
      <c r="T1049" s="262"/>
      <c r="U1049" s="262"/>
      <c r="V1049" s="262"/>
    </row>
    <row r="1050" spans="1:22">
      <c r="A1050" s="858"/>
      <c r="B1050" s="866">
        <f t="shared" si="17"/>
        <v>1028</v>
      </c>
      <c r="C1050" s="919"/>
      <c r="D1050" s="860"/>
      <c r="E1050"/>
      <c r="F1050"/>
      <c r="G1050"/>
      <c r="H1050"/>
      <c r="I1050"/>
      <c r="J1050"/>
      <c r="K1050"/>
      <c r="L1050" s="262"/>
      <c r="M1050" s="262"/>
      <c r="S1050" s="262"/>
      <c r="T1050" s="262"/>
      <c r="U1050" s="262"/>
      <c r="V1050" s="262"/>
    </row>
    <row r="1051" spans="1:22">
      <c r="A1051" s="858"/>
      <c r="B1051" s="866">
        <f t="shared" si="17"/>
        <v>1029</v>
      </c>
      <c r="C1051" s="919"/>
      <c r="D1051" s="860"/>
      <c r="E1051"/>
      <c r="F1051"/>
      <c r="G1051"/>
      <c r="H1051"/>
      <c r="I1051"/>
      <c r="J1051"/>
      <c r="K1051"/>
      <c r="L1051" s="262"/>
      <c r="M1051" s="262"/>
      <c r="S1051" s="262"/>
      <c r="T1051" s="262"/>
      <c r="U1051" s="262"/>
      <c r="V1051" s="262"/>
    </row>
    <row r="1052" spans="1:22">
      <c r="A1052" s="858"/>
      <c r="B1052" s="866">
        <f t="shared" si="17"/>
        <v>1030</v>
      </c>
      <c r="C1052" s="919"/>
      <c r="D1052" s="860"/>
      <c r="E1052"/>
      <c r="F1052"/>
      <c r="G1052"/>
      <c r="H1052"/>
      <c r="I1052"/>
      <c r="J1052"/>
      <c r="K1052"/>
      <c r="L1052" s="262"/>
      <c r="M1052" s="262"/>
      <c r="S1052" s="262"/>
      <c r="T1052" s="262"/>
      <c r="U1052" s="262"/>
      <c r="V1052" s="262"/>
    </row>
    <row r="1053" spans="1:22">
      <c r="A1053" s="858"/>
      <c r="B1053" s="866">
        <f t="shared" si="17"/>
        <v>1031</v>
      </c>
      <c r="C1053" s="919"/>
      <c r="D1053" s="860"/>
      <c r="E1053"/>
      <c r="F1053"/>
      <c r="G1053"/>
      <c r="H1053"/>
      <c r="I1053"/>
      <c r="J1053"/>
      <c r="K1053"/>
      <c r="L1053" s="262"/>
      <c r="M1053" s="262"/>
      <c r="S1053" s="262"/>
      <c r="T1053" s="262"/>
      <c r="U1053" s="262"/>
      <c r="V1053" s="262"/>
    </row>
    <row r="1054" spans="1:22">
      <c r="A1054" s="858"/>
      <c r="B1054" s="866">
        <f t="shared" si="17"/>
        <v>1032</v>
      </c>
      <c r="C1054" s="919"/>
      <c r="D1054" s="860"/>
      <c r="E1054"/>
      <c r="F1054"/>
      <c r="G1054"/>
      <c r="H1054"/>
      <c r="I1054"/>
      <c r="J1054"/>
      <c r="K1054"/>
      <c r="L1054" s="262"/>
      <c r="M1054" s="262"/>
      <c r="S1054" s="262"/>
      <c r="T1054" s="262"/>
      <c r="U1054" s="262"/>
      <c r="V1054" s="262"/>
    </row>
    <row r="1055" spans="1:22">
      <c r="A1055" s="858"/>
      <c r="B1055" s="866">
        <f t="shared" si="17"/>
        <v>1033</v>
      </c>
      <c r="C1055" s="919"/>
      <c r="D1055" s="860"/>
      <c r="E1055"/>
      <c r="F1055"/>
      <c r="G1055"/>
      <c r="H1055"/>
      <c r="I1055"/>
      <c r="J1055"/>
      <c r="K1055"/>
      <c r="L1055" s="262"/>
      <c r="M1055" s="262"/>
      <c r="S1055" s="262"/>
      <c r="T1055" s="262"/>
      <c r="U1055" s="262"/>
      <c r="V1055" s="262"/>
    </row>
    <row r="1056" spans="1:22">
      <c r="A1056" s="858"/>
      <c r="B1056" s="866">
        <f t="shared" si="17"/>
        <v>1034</v>
      </c>
      <c r="C1056" s="919"/>
      <c r="D1056" s="860"/>
      <c r="E1056"/>
      <c r="F1056"/>
      <c r="G1056"/>
      <c r="H1056"/>
      <c r="I1056"/>
      <c r="J1056"/>
      <c r="K1056"/>
      <c r="L1056" s="262"/>
      <c r="M1056" s="262"/>
      <c r="S1056" s="262"/>
      <c r="T1056" s="262"/>
      <c r="U1056" s="262"/>
      <c r="V1056" s="262"/>
    </row>
    <row r="1057" spans="1:22">
      <c r="A1057" s="858"/>
      <c r="B1057" s="866">
        <f t="shared" si="17"/>
        <v>1035</v>
      </c>
      <c r="C1057" s="919"/>
      <c r="D1057" s="860"/>
      <c r="E1057"/>
      <c r="F1057"/>
      <c r="G1057"/>
      <c r="H1057"/>
      <c r="I1057"/>
      <c r="J1057"/>
      <c r="K1057"/>
      <c r="L1057" s="262"/>
      <c r="M1057" s="262"/>
      <c r="S1057" s="262"/>
      <c r="T1057" s="262"/>
      <c r="U1057" s="262"/>
      <c r="V1057" s="262"/>
    </row>
    <row r="1058" spans="1:22">
      <c r="A1058" s="858"/>
      <c r="B1058" s="866">
        <f t="shared" si="17"/>
        <v>1036</v>
      </c>
      <c r="C1058" s="919"/>
      <c r="D1058" s="860"/>
      <c r="E1058"/>
      <c r="F1058"/>
      <c r="G1058"/>
      <c r="H1058"/>
      <c r="I1058"/>
      <c r="J1058"/>
      <c r="K1058"/>
      <c r="L1058" s="262"/>
      <c r="M1058" s="262"/>
      <c r="S1058" s="262"/>
      <c r="T1058" s="262"/>
      <c r="U1058" s="262"/>
      <c r="V1058" s="262"/>
    </row>
    <row r="1059" spans="1:22">
      <c r="A1059" s="858"/>
      <c r="B1059" s="866">
        <f t="shared" si="17"/>
        <v>1037</v>
      </c>
      <c r="C1059" s="919"/>
      <c r="D1059" s="860"/>
      <c r="E1059"/>
      <c r="F1059"/>
      <c r="G1059"/>
      <c r="H1059"/>
      <c r="I1059"/>
      <c r="J1059"/>
      <c r="K1059"/>
      <c r="L1059" s="262"/>
      <c r="M1059" s="262"/>
      <c r="S1059" s="262"/>
      <c r="T1059" s="262"/>
      <c r="U1059" s="262"/>
      <c r="V1059" s="262"/>
    </row>
    <row r="1060" spans="1:22">
      <c r="A1060" s="858"/>
      <c r="B1060" s="866">
        <f t="shared" si="17"/>
        <v>1038</v>
      </c>
      <c r="C1060" s="919"/>
      <c r="D1060" s="860"/>
      <c r="E1060"/>
      <c r="F1060"/>
      <c r="G1060"/>
      <c r="H1060"/>
      <c r="I1060"/>
      <c r="J1060"/>
      <c r="K1060"/>
      <c r="L1060" s="262"/>
      <c r="M1060" s="262"/>
      <c r="S1060" s="262"/>
      <c r="T1060" s="262"/>
      <c r="U1060" s="262"/>
      <c r="V1060" s="262"/>
    </row>
    <row r="1061" spans="1:22">
      <c r="A1061" s="858"/>
      <c r="B1061" s="866">
        <f t="shared" si="17"/>
        <v>1039</v>
      </c>
      <c r="C1061" s="919"/>
      <c r="D1061" s="860"/>
      <c r="E1061"/>
      <c r="F1061"/>
      <c r="G1061"/>
      <c r="H1061"/>
      <c r="I1061"/>
      <c r="J1061"/>
      <c r="K1061"/>
      <c r="L1061" s="262"/>
      <c r="M1061" s="262"/>
      <c r="S1061" s="262"/>
      <c r="T1061" s="262"/>
      <c r="U1061" s="262"/>
      <c r="V1061" s="262"/>
    </row>
    <row r="1062" spans="1:22">
      <c r="A1062" s="858"/>
      <c r="B1062" s="866">
        <f t="shared" si="17"/>
        <v>1040</v>
      </c>
      <c r="C1062" s="919"/>
      <c r="D1062" s="860"/>
      <c r="E1062"/>
      <c r="F1062"/>
      <c r="G1062"/>
      <c r="H1062"/>
      <c r="I1062"/>
      <c r="J1062"/>
      <c r="K1062"/>
      <c r="L1062" s="262"/>
      <c r="M1062" s="262"/>
      <c r="S1062" s="262"/>
      <c r="T1062" s="262"/>
      <c r="U1062" s="262"/>
      <c r="V1062" s="262"/>
    </row>
    <row r="1063" spans="1:22">
      <c r="A1063" s="858"/>
      <c r="B1063" s="866">
        <f t="shared" si="17"/>
        <v>1041</v>
      </c>
      <c r="C1063" s="919"/>
      <c r="D1063" s="860"/>
      <c r="E1063"/>
      <c r="F1063"/>
      <c r="G1063"/>
      <c r="H1063"/>
      <c r="I1063"/>
      <c r="J1063"/>
      <c r="K1063"/>
      <c r="L1063" s="262"/>
      <c r="M1063" s="262"/>
      <c r="S1063" s="262"/>
      <c r="T1063" s="262"/>
      <c r="U1063" s="262"/>
      <c r="V1063" s="262"/>
    </row>
    <row r="1064" spans="1:22">
      <c r="A1064" s="858"/>
      <c r="B1064" s="866">
        <f t="shared" si="17"/>
        <v>1042</v>
      </c>
      <c r="C1064" s="919"/>
      <c r="D1064" s="860"/>
      <c r="E1064"/>
      <c r="F1064"/>
      <c r="G1064"/>
      <c r="H1064"/>
      <c r="I1064"/>
      <c r="J1064"/>
      <c r="K1064"/>
      <c r="L1064" s="262"/>
      <c r="M1064" s="262"/>
      <c r="S1064" s="262"/>
      <c r="T1064" s="262"/>
      <c r="U1064" s="262"/>
      <c r="V1064" s="262"/>
    </row>
    <row r="1065" spans="1:22">
      <c r="A1065" s="858"/>
      <c r="B1065" s="866">
        <f t="shared" si="17"/>
        <v>1043</v>
      </c>
      <c r="C1065" s="919"/>
      <c r="D1065" s="860"/>
      <c r="E1065"/>
      <c r="F1065"/>
      <c r="G1065"/>
      <c r="H1065"/>
      <c r="I1065"/>
      <c r="J1065"/>
      <c r="K1065"/>
      <c r="L1065" s="262"/>
      <c r="M1065" s="262"/>
      <c r="S1065" s="262"/>
      <c r="T1065" s="262"/>
      <c r="U1065" s="262"/>
      <c r="V1065" s="262"/>
    </row>
    <row r="1066" spans="1:22">
      <c r="A1066" s="858"/>
      <c r="B1066" s="866">
        <f t="shared" si="17"/>
        <v>1044</v>
      </c>
      <c r="C1066" s="919"/>
      <c r="D1066" s="860"/>
      <c r="E1066"/>
      <c r="F1066"/>
      <c r="G1066"/>
      <c r="H1066"/>
      <c r="I1066"/>
      <c r="J1066"/>
      <c r="K1066"/>
      <c r="L1066" s="262"/>
      <c r="M1066" s="262"/>
      <c r="S1066" s="262"/>
      <c r="T1066" s="262"/>
      <c r="U1066" s="262"/>
      <c r="V1066" s="262"/>
    </row>
    <row r="1067" spans="1:22">
      <c r="A1067" s="858"/>
      <c r="B1067" s="866">
        <f t="shared" si="17"/>
        <v>1045</v>
      </c>
      <c r="C1067" s="919"/>
      <c r="D1067" s="860"/>
      <c r="E1067"/>
      <c r="F1067"/>
      <c r="G1067"/>
      <c r="H1067"/>
      <c r="I1067"/>
      <c r="J1067"/>
      <c r="K1067"/>
      <c r="L1067" s="262"/>
      <c r="M1067" s="262"/>
      <c r="S1067" s="262"/>
      <c r="T1067" s="262"/>
      <c r="U1067" s="262"/>
      <c r="V1067" s="262"/>
    </row>
    <row r="1068" spans="1:22">
      <c r="A1068" s="858"/>
      <c r="B1068" s="866">
        <f t="shared" si="17"/>
        <v>1046</v>
      </c>
      <c r="C1068" s="919"/>
      <c r="D1068" s="860"/>
      <c r="E1068"/>
      <c r="F1068"/>
      <c r="G1068"/>
      <c r="H1068"/>
      <c r="I1068"/>
      <c r="J1068"/>
      <c r="K1068"/>
      <c r="L1068" s="262"/>
      <c r="M1068" s="262"/>
      <c r="S1068" s="262"/>
      <c r="T1068" s="262"/>
      <c r="U1068" s="262"/>
      <c r="V1068" s="262"/>
    </row>
    <row r="1069" spans="1:22">
      <c r="A1069" s="858"/>
      <c r="B1069" s="866">
        <f t="shared" si="17"/>
        <v>1047</v>
      </c>
      <c r="C1069" s="919"/>
      <c r="D1069" s="860"/>
      <c r="E1069"/>
      <c r="F1069"/>
      <c r="G1069"/>
      <c r="H1069"/>
      <c r="I1069"/>
      <c r="J1069"/>
      <c r="K1069"/>
      <c r="L1069" s="262"/>
      <c r="M1069" s="262"/>
      <c r="S1069" s="262"/>
      <c r="T1069" s="262"/>
      <c r="U1069" s="262"/>
      <c r="V1069" s="262"/>
    </row>
    <row r="1070" spans="1:22">
      <c r="A1070" s="858"/>
      <c r="B1070" s="866">
        <f t="shared" si="17"/>
        <v>1048</v>
      </c>
      <c r="C1070" s="919"/>
      <c r="D1070" s="860"/>
      <c r="E1070"/>
      <c r="F1070"/>
      <c r="G1070"/>
      <c r="H1070"/>
      <c r="I1070"/>
      <c r="J1070"/>
      <c r="K1070"/>
      <c r="L1070" s="262"/>
      <c r="M1070" s="262"/>
      <c r="S1070" s="262"/>
      <c r="T1070" s="262"/>
      <c r="U1070" s="262"/>
      <c r="V1070" s="262"/>
    </row>
    <row r="1071" spans="1:22">
      <c r="A1071" s="858"/>
      <c r="B1071" s="866">
        <f t="shared" si="17"/>
        <v>1049</v>
      </c>
      <c r="C1071" s="919"/>
      <c r="D1071" s="860"/>
      <c r="E1071"/>
      <c r="F1071"/>
      <c r="G1071"/>
      <c r="H1071"/>
      <c r="I1071"/>
      <c r="J1071"/>
      <c r="K1071"/>
      <c r="L1071" s="262"/>
      <c r="M1071" s="262"/>
      <c r="S1071" s="262"/>
      <c r="T1071" s="262"/>
      <c r="U1071" s="262"/>
      <c r="V1071" s="262"/>
    </row>
    <row r="1072" spans="1:22">
      <c r="A1072" s="858"/>
      <c r="B1072" s="866">
        <f t="shared" si="17"/>
        <v>1050</v>
      </c>
      <c r="C1072" s="919"/>
      <c r="D1072" s="860"/>
      <c r="E1072"/>
      <c r="F1072"/>
      <c r="G1072"/>
      <c r="H1072"/>
      <c r="I1072"/>
      <c r="J1072"/>
      <c r="K1072"/>
      <c r="L1072" s="262"/>
      <c r="M1072" s="262"/>
      <c r="S1072" s="262"/>
      <c r="T1072" s="262"/>
      <c r="U1072" s="262"/>
      <c r="V1072" s="262"/>
    </row>
    <row r="1073" spans="1:22">
      <c r="A1073" s="858"/>
      <c r="B1073" s="866">
        <f t="shared" si="17"/>
        <v>1051</v>
      </c>
      <c r="C1073" s="919"/>
      <c r="D1073" s="860"/>
      <c r="E1073"/>
      <c r="F1073"/>
      <c r="G1073"/>
      <c r="H1073"/>
      <c r="I1073"/>
      <c r="J1073"/>
      <c r="K1073"/>
      <c r="L1073" s="262"/>
      <c r="M1073" s="262"/>
      <c r="S1073" s="262"/>
      <c r="T1073" s="262"/>
      <c r="U1073" s="262"/>
      <c r="V1073" s="262"/>
    </row>
    <row r="1074" spans="1:22">
      <c r="A1074" s="858"/>
      <c r="B1074" s="866">
        <f t="shared" si="17"/>
        <v>1052</v>
      </c>
      <c r="C1074" s="919"/>
      <c r="D1074" s="860"/>
      <c r="E1074"/>
      <c r="F1074"/>
      <c r="G1074"/>
      <c r="H1074"/>
      <c r="I1074"/>
      <c r="J1074"/>
      <c r="K1074"/>
      <c r="L1074" s="262"/>
      <c r="M1074" s="262"/>
      <c r="S1074" s="262"/>
      <c r="T1074" s="262"/>
      <c r="U1074" s="262"/>
      <c r="V1074" s="262"/>
    </row>
    <row r="1075" spans="1:22">
      <c r="A1075" s="858"/>
      <c r="B1075" s="866">
        <f t="shared" si="17"/>
        <v>1053</v>
      </c>
      <c r="C1075" s="919"/>
      <c r="D1075" s="860"/>
      <c r="E1075"/>
      <c r="F1075"/>
      <c r="G1075"/>
      <c r="H1075"/>
      <c r="I1075"/>
      <c r="J1075"/>
      <c r="K1075"/>
      <c r="L1075" s="262"/>
      <c r="M1075" s="262"/>
      <c r="S1075" s="262"/>
      <c r="T1075" s="262"/>
      <c r="U1075" s="262"/>
      <c r="V1075" s="262"/>
    </row>
    <row r="1076" spans="1:22">
      <c r="A1076" s="858"/>
      <c r="B1076" s="866">
        <f t="shared" si="17"/>
        <v>1054</v>
      </c>
      <c r="C1076" s="919"/>
      <c r="D1076" s="860"/>
      <c r="E1076"/>
      <c r="F1076"/>
      <c r="G1076"/>
      <c r="H1076"/>
      <c r="I1076"/>
      <c r="J1076"/>
      <c r="K1076"/>
      <c r="L1076" s="262"/>
      <c r="M1076" s="262"/>
      <c r="S1076" s="262"/>
      <c r="T1076" s="262"/>
      <c r="U1076" s="262"/>
      <c r="V1076" s="262"/>
    </row>
    <row r="1077" spans="1:22">
      <c r="A1077" s="858"/>
      <c r="B1077" s="866">
        <f t="shared" si="17"/>
        <v>1055</v>
      </c>
      <c r="C1077" s="919"/>
      <c r="D1077" s="860"/>
      <c r="E1077"/>
      <c r="F1077"/>
      <c r="G1077"/>
      <c r="H1077"/>
      <c r="I1077"/>
      <c r="J1077"/>
      <c r="K1077"/>
      <c r="L1077" s="262"/>
      <c r="M1077" s="262"/>
      <c r="S1077" s="262"/>
      <c r="T1077" s="262"/>
      <c r="U1077" s="262"/>
      <c r="V1077" s="262"/>
    </row>
    <row r="1078" spans="1:22">
      <c r="A1078" s="858"/>
      <c r="B1078" s="866">
        <f t="shared" si="17"/>
        <v>1056</v>
      </c>
      <c r="C1078" s="919"/>
      <c r="D1078" s="860"/>
      <c r="E1078"/>
      <c r="F1078"/>
      <c r="G1078"/>
      <c r="H1078"/>
      <c r="I1078"/>
      <c r="J1078"/>
      <c r="K1078"/>
      <c r="L1078" s="262"/>
      <c r="M1078" s="262"/>
      <c r="S1078" s="262"/>
      <c r="T1078" s="262"/>
      <c r="U1078" s="262"/>
      <c r="V1078" s="262"/>
    </row>
    <row r="1079" spans="1:22">
      <c r="A1079" s="858"/>
      <c r="B1079" s="866">
        <f t="shared" si="17"/>
        <v>1057</v>
      </c>
      <c r="C1079" s="919"/>
      <c r="D1079" s="860"/>
      <c r="E1079"/>
      <c r="F1079"/>
      <c r="G1079"/>
      <c r="H1079"/>
      <c r="I1079"/>
      <c r="J1079"/>
      <c r="K1079"/>
      <c r="L1079" s="262"/>
      <c r="M1079" s="262"/>
      <c r="S1079" s="262"/>
      <c r="T1079" s="262"/>
      <c r="U1079" s="262"/>
      <c r="V1079" s="262"/>
    </row>
    <row r="1080" spans="1:22">
      <c r="A1080" s="858"/>
      <c r="B1080" s="866">
        <f t="shared" si="17"/>
        <v>1058</v>
      </c>
      <c r="C1080" s="919"/>
      <c r="D1080" s="860"/>
      <c r="E1080"/>
      <c r="F1080"/>
      <c r="G1080"/>
      <c r="H1080"/>
      <c r="I1080"/>
      <c r="J1080"/>
      <c r="K1080"/>
      <c r="L1080" s="262"/>
      <c r="M1080" s="262"/>
      <c r="S1080" s="262"/>
      <c r="T1080" s="262"/>
      <c r="U1080" s="262"/>
      <c r="V1080" s="262"/>
    </row>
    <row r="1081" spans="1:22">
      <c r="A1081" s="858"/>
      <c r="B1081" s="866">
        <f t="shared" si="17"/>
        <v>1059</v>
      </c>
      <c r="C1081" s="919"/>
      <c r="D1081" s="860"/>
      <c r="E1081"/>
      <c r="F1081"/>
      <c r="G1081"/>
      <c r="H1081"/>
      <c r="I1081"/>
      <c r="J1081"/>
      <c r="K1081"/>
      <c r="L1081" s="262"/>
      <c r="M1081" s="262"/>
      <c r="S1081" s="262"/>
      <c r="T1081" s="262"/>
      <c r="U1081" s="262"/>
      <c r="V1081" s="262"/>
    </row>
    <row r="1082" spans="1:22">
      <c r="A1082" s="858"/>
      <c r="B1082" s="866">
        <f t="shared" si="17"/>
        <v>1060</v>
      </c>
      <c r="C1082" s="919"/>
      <c r="D1082" s="860"/>
      <c r="E1082"/>
      <c r="F1082"/>
      <c r="G1082"/>
      <c r="H1082"/>
      <c r="I1082"/>
      <c r="J1082"/>
      <c r="K1082"/>
      <c r="L1082" s="262"/>
      <c r="M1082" s="262"/>
      <c r="S1082" s="262"/>
      <c r="T1082" s="262"/>
      <c r="U1082" s="262"/>
      <c r="V1082" s="262"/>
    </row>
    <row r="1083" spans="1:22">
      <c r="A1083" s="858"/>
      <c r="B1083" s="866">
        <f t="shared" si="17"/>
        <v>1061</v>
      </c>
      <c r="C1083" s="919"/>
      <c r="D1083" s="860"/>
      <c r="E1083"/>
      <c r="F1083"/>
      <c r="G1083"/>
      <c r="H1083"/>
      <c r="I1083"/>
      <c r="J1083"/>
      <c r="K1083"/>
      <c r="L1083" s="262"/>
      <c r="M1083" s="262"/>
      <c r="S1083" s="262"/>
      <c r="T1083" s="262"/>
      <c r="U1083" s="262"/>
      <c r="V1083" s="262"/>
    </row>
    <row r="1084" spans="1:22">
      <c r="A1084" s="858"/>
      <c r="B1084" s="866">
        <f t="shared" si="17"/>
        <v>1062</v>
      </c>
      <c r="C1084" s="919"/>
      <c r="D1084" s="860"/>
      <c r="E1084"/>
      <c r="F1084"/>
      <c r="G1084"/>
      <c r="H1084"/>
      <c r="I1084"/>
      <c r="J1084"/>
      <c r="K1084"/>
      <c r="L1084" s="262"/>
      <c r="M1084" s="262"/>
      <c r="S1084" s="262"/>
      <c r="T1084" s="262"/>
      <c r="U1084" s="262"/>
      <c r="V1084" s="262"/>
    </row>
    <row r="1085" spans="1:22">
      <c r="A1085" s="858"/>
      <c r="B1085" s="866">
        <f t="shared" si="17"/>
        <v>1063</v>
      </c>
      <c r="C1085" s="919"/>
      <c r="D1085" s="860"/>
      <c r="E1085"/>
      <c r="F1085"/>
      <c r="G1085"/>
      <c r="H1085"/>
      <c r="I1085"/>
      <c r="J1085"/>
      <c r="K1085"/>
      <c r="L1085" s="262"/>
      <c r="M1085" s="262"/>
      <c r="S1085" s="262"/>
      <c r="T1085" s="262"/>
      <c r="U1085" s="262"/>
      <c r="V1085" s="262"/>
    </row>
    <row r="1086" spans="1:22">
      <c r="A1086" s="858"/>
      <c r="B1086" s="866">
        <f t="shared" si="17"/>
        <v>1064</v>
      </c>
      <c r="C1086" s="919"/>
      <c r="D1086" s="860"/>
      <c r="E1086"/>
      <c r="F1086"/>
      <c r="G1086"/>
      <c r="H1086"/>
      <c r="I1086"/>
      <c r="J1086"/>
      <c r="K1086"/>
      <c r="L1086" s="262"/>
      <c r="M1086" s="262"/>
      <c r="S1086" s="262"/>
      <c r="T1086" s="262"/>
      <c r="U1086" s="262"/>
      <c r="V1086" s="262"/>
    </row>
    <row r="1087" spans="1:22">
      <c r="A1087" s="858"/>
      <c r="B1087" s="866">
        <f t="shared" si="17"/>
        <v>1065</v>
      </c>
      <c r="C1087" s="919"/>
      <c r="D1087" s="860"/>
      <c r="E1087"/>
      <c r="F1087"/>
      <c r="G1087"/>
      <c r="H1087"/>
      <c r="I1087"/>
      <c r="J1087"/>
      <c r="K1087"/>
      <c r="L1087" s="262"/>
      <c r="M1087" s="262"/>
      <c r="S1087" s="262"/>
      <c r="T1087" s="262"/>
      <c r="U1087" s="262"/>
      <c r="V1087" s="262"/>
    </row>
    <row r="1088" spans="1:22">
      <c r="A1088" s="858"/>
      <c r="B1088" s="866">
        <f t="shared" si="17"/>
        <v>1066</v>
      </c>
      <c r="C1088" s="919"/>
      <c r="D1088" s="860"/>
      <c r="E1088"/>
      <c r="F1088"/>
      <c r="G1088"/>
      <c r="H1088"/>
      <c r="I1088"/>
      <c r="J1088"/>
      <c r="K1088"/>
      <c r="L1088" s="262"/>
      <c r="M1088" s="262"/>
      <c r="S1088" s="262"/>
      <c r="T1088" s="262"/>
      <c r="U1088" s="262"/>
      <c r="V1088" s="262"/>
    </row>
    <row r="1089" spans="1:22">
      <c r="A1089" s="858"/>
      <c r="B1089" s="866">
        <f t="shared" si="17"/>
        <v>1067</v>
      </c>
      <c r="C1089" s="919"/>
      <c r="D1089" s="860"/>
      <c r="E1089"/>
      <c r="F1089"/>
      <c r="G1089"/>
      <c r="H1089"/>
      <c r="I1089"/>
      <c r="J1089"/>
      <c r="K1089"/>
      <c r="L1089" s="262"/>
      <c r="M1089" s="262"/>
      <c r="S1089" s="262"/>
      <c r="T1089" s="262"/>
      <c r="U1089" s="262"/>
      <c r="V1089" s="262"/>
    </row>
    <row r="1090" spans="1:22">
      <c r="A1090" s="858"/>
      <c r="B1090" s="866">
        <f t="shared" si="17"/>
        <v>1068</v>
      </c>
      <c r="C1090" s="919"/>
      <c r="D1090" s="860"/>
      <c r="E1090"/>
      <c r="F1090"/>
      <c r="G1090"/>
      <c r="H1090"/>
      <c r="I1090"/>
      <c r="J1090"/>
      <c r="K1090"/>
      <c r="L1090" s="262"/>
      <c r="M1090" s="262"/>
      <c r="S1090" s="262"/>
      <c r="T1090" s="262"/>
      <c r="U1090" s="262"/>
      <c r="V1090" s="262"/>
    </row>
    <row r="1091" spans="1:22">
      <c r="A1091" s="858"/>
      <c r="B1091" s="866">
        <f t="shared" si="17"/>
        <v>1069</v>
      </c>
      <c r="C1091" s="919"/>
      <c r="D1091" s="860"/>
      <c r="E1091"/>
      <c r="F1091"/>
      <c r="G1091"/>
      <c r="H1091"/>
      <c r="I1091"/>
      <c r="J1091"/>
      <c r="K1091"/>
      <c r="L1091" s="262"/>
      <c r="M1091" s="262"/>
      <c r="S1091" s="262"/>
      <c r="T1091" s="262"/>
      <c r="U1091" s="262"/>
      <c r="V1091" s="262"/>
    </row>
    <row r="1092" spans="1:22">
      <c r="A1092" s="858"/>
      <c r="B1092" s="866">
        <f t="shared" si="17"/>
        <v>1070</v>
      </c>
      <c r="C1092" s="919"/>
      <c r="D1092" s="860"/>
      <c r="E1092"/>
      <c r="F1092"/>
      <c r="G1092"/>
      <c r="H1092"/>
      <c r="I1092"/>
      <c r="J1092"/>
      <c r="K1092"/>
      <c r="L1092" s="262"/>
      <c r="M1092" s="262"/>
      <c r="S1092" s="262"/>
      <c r="T1092" s="262"/>
      <c r="U1092" s="262"/>
      <c r="V1092" s="262"/>
    </row>
    <row r="1093" spans="1:22">
      <c r="A1093" s="858"/>
      <c r="B1093" s="866">
        <f t="shared" si="17"/>
        <v>1071</v>
      </c>
      <c r="C1093" s="919"/>
      <c r="D1093" s="860"/>
      <c r="E1093"/>
      <c r="F1093"/>
      <c r="G1093"/>
      <c r="H1093"/>
      <c r="I1093"/>
      <c r="J1093"/>
      <c r="K1093"/>
      <c r="L1093" s="262"/>
      <c r="M1093" s="262"/>
      <c r="S1093" s="262"/>
      <c r="T1093" s="262"/>
      <c r="U1093" s="262"/>
      <c r="V1093" s="262"/>
    </row>
    <row r="1094" spans="1:22">
      <c r="A1094" s="858"/>
      <c r="B1094" s="866">
        <f t="shared" si="17"/>
        <v>1072</v>
      </c>
      <c r="C1094" s="919"/>
      <c r="D1094" s="860"/>
      <c r="E1094"/>
      <c r="F1094"/>
      <c r="G1094"/>
      <c r="H1094"/>
      <c r="I1094"/>
      <c r="J1094"/>
      <c r="K1094"/>
      <c r="L1094" s="262"/>
      <c r="M1094" s="262"/>
      <c r="S1094" s="262"/>
      <c r="T1094" s="262"/>
      <c r="U1094" s="262"/>
      <c r="V1094" s="262"/>
    </row>
    <row r="1095" spans="1:22">
      <c r="A1095" s="858"/>
      <c r="B1095" s="866">
        <f t="shared" si="17"/>
        <v>1073</v>
      </c>
      <c r="C1095" s="919"/>
      <c r="D1095" s="860"/>
      <c r="E1095"/>
      <c r="F1095"/>
      <c r="G1095"/>
      <c r="H1095"/>
      <c r="I1095"/>
      <c r="J1095"/>
      <c r="K1095"/>
      <c r="L1095" s="262"/>
      <c r="M1095" s="262"/>
      <c r="S1095" s="262"/>
      <c r="T1095" s="262"/>
      <c r="U1095" s="262"/>
      <c r="V1095" s="262"/>
    </row>
    <row r="1096" spans="1:22">
      <c r="A1096" s="858"/>
      <c r="B1096" s="866">
        <f t="shared" si="17"/>
        <v>1074</v>
      </c>
      <c r="C1096" s="919"/>
      <c r="D1096" s="860"/>
      <c r="E1096"/>
      <c r="F1096"/>
      <c r="G1096"/>
      <c r="H1096"/>
      <c r="I1096"/>
      <c r="J1096"/>
      <c r="K1096"/>
      <c r="L1096" s="262"/>
      <c r="M1096" s="262"/>
      <c r="S1096" s="262"/>
      <c r="T1096" s="262"/>
      <c r="U1096" s="262"/>
      <c r="V1096" s="262"/>
    </row>
    <row r="1097" spans="1:22">
      <c r="A1097" s="858"/>
      <c r="B1097" s="866">
        <f t="shared" si="17"/>
        <v>1075</v>
      </c>
      <c r="C1097" s="919"/>
      <c r="D1097" s="860"/>
      <c r="E1097"/>
      <c r="F1097"/>
      <c r="G1097"/>
      <c r="H1097"/>
      <c r="I1097"/>
      <c r="J1097"/>
      <c r="K1097"/>
      <c r="L1097" s="262"/>
      <c r="M1097" s="262"/>
      <c r="S1097" s="262"/>
      <c r="T1097" s="262"/>
      <c r="U1097" s="262"/>
      <c r="V1097" s="262"/>
    </row>
    <row r="1098" spans="1:22">
      <c r="A1098" s="858"/>
      <c r="B1098" s="866">
        <f t="shared" si="17"/>
        <v>1076</v>
      </c>
      <c r="C1098" s="919"/>
      <c r="D1098" s="860"/>
      <c r="E1098"/>
      <c r="F1098"/>
      <c r="G1098"/>
      <c r="H1098"/>
      <c r="I1098"/>
      <c r="J1098"/>
      <c r="K1098"/>
      <c r="L1098" s="262"/>
      <c r="M1098" s="262"/>
      <c r="S1098" s="262"/>
      <c r="T1098" s="262"/>
      <c r="U1098" s="262"/>
      <c r="V1098" s="262"/>
    </row>
    <row r="1099" spans="1:22">
      <c r="A1099" s="858"/>
      <c r="B1099" s="866">
        <f t="shared" si="17"/>
        <v>1077</v>
      </c>
      <c r="C1099" s="919"/>
      <c r="D1099" s="860"/>
      <c r="E1099"/>
      <c r="F1099"/>
      <c r="G1099"/>
      <c r="H1099"/>
      <c r="I1099"/>
      <c r="J1099"/>
      <c r="K1099"/>
      <c r="L1099" s="262"/>
      <c r="M1099" s="262"/>
      <c r="S1099" s="262"/>
      <c r="T1099" s="262"/>
      <c r="U1099" s="262"/>
      <c r="V1099" s="262"/>
    </row>
    <row r="1100" spans="1:22">
      <c r="A1100" s="858"/>
      <c r="B1100" s="866">
        <f t="shared" si="17"/>
        <v>1078</v>
      </c>
      <c r="C1100" s="919"/>
      <c r="D1100" s="860"/>
      <c r="E1100"/>
      <c r="F1100"/>
      <c r="G1100"/>
      <c r="H1100"/>
      <c r="I1100"/>
      <c r="J1100"/>
      <c r="K1100"/>
      <c r="L1100" s="262"/>
      <c r="M1100" s="262"/>
      <c r="S1100" s="262"/>
      <c r="T1100" s="262"/>
      <c r="U1100" s="262"/>
      <c r="V1100" s="262"/>
    </row>
    <row r="1101" spans="1:22">
      <c r="A1101" s="858"/>
      <c r="B1101" s="866">
        <f t="shared" si="17"/>
        <v>1079</v>
      </c>
      <c r="C1101" s="919"/>
      <c r="D1101" s="860"/>
      <c r="E1101"/>
      <c r="F1101"/>
      <c r="G1101"/>
      <c r="H1101"/>
      <c r="I1101"/>
      <c r="J1101"/>
      <c r="K1101"/>
      <c r="L1101" s="262"/>
      <c r="M1101" s="262"/>
      <c r="S1101" s="262"/>
      <c r="T1101" s="262"/>
      <c r="U1101" s="262"/>
      <c r="V1101" s="262"/>
    </row>
    <row r="1102" spans="1:22">
      <c r="A1102" s="858"/>
      <c r="B1102" s="866">
        <f t="shared" si="17"/>
        <v>1080</v>
      </c>
      <c r="C1102" s="919"/>
      <c r="D1102" s="860"/>
      <c r="E1102"/>
      <c r="F1102"/>
      <c r="G1102"/>
      <c r="H1102"/>
      <c r="I1102"/>
      <c r="J1102"/>
      <c r="K1102"/>
      <c r="L1102" s="262"/>
      <c r="M1102" s="262"/>
      <c r="S1102" s="262"/>
      <c r="T1102" s="262"/>
      <c r="U1102" s="262"/>
      <c r="V1102" s="262"/>
    </row>
    <row r="1103" spans="1:22">
      <c r="A1103" s="858"/>
      <c r="B1103" s="866">
        <f t="shared" si="17"/>
        <v>1081</v>
      </c>
      <c r="C1103" s="919"/>
      <c r="D1103" s="860"/>
      <c r="E1103"/>
      <c r="F1103"/>
      <c r="G1103"/>
      <c r="H1103"/>
      <c r="I1103"/>
      <c r="J1103"/>
      <c r="K1103"/>
      <c r="L1103" s="262"/>
      <c r="M1103" s="262"/>
      <c r="S1103" s="262"/>
      <c r="T1103" s="262"/>
      <c r="U1103" s="262"/>
      <c r="V1103" s="262"/>
    </row>
    <row r="1104" spans="1:22">
      <c r="A1104" s="858"/>
      <c r="B1104" s="866">
        <f t="shared" si="17"/>
        <v>1082</v>
      </c>
      <c r="C1104" s="919"/>
      <c r="D1104" s="860"/>
      <c r="E1104"/>
      <c r="F1104"/>
      <c r="G1104"/>
      <c r="H1104"/>
      <c r="I1104"/>
      <c r="J1104"/>
      <c r="K1104"/>
      <c r="L1104" s="262"/>
      <c r="M1104" s="262"/>
      <c r="S1104" s="262"/>
      <c r="T1104" s="262"/>
      <c r="U1104" s="262"/>
      <c r="V1104" s="262"/>
    </row>
    <row r="1105" spans="1:22">
      <c r="A1105" s="858"/>
      <c r="B1105" s="866">
        <f t="shared" si="17"/>
        <v>1083</v>
      </c>
      <c r="C1105" s="919"/>
      <c r="D1105" s="860"/>
      <c r="E1105"/>
      <c r="F1105"/>
      <c r="G1105"/>
      <c r="H1105"/>
      <c r="I1105"/>
      <c r="J1105"/>
      <c r="K1105"/>
      <c r="L1105" s="262"/>
      <c r="M1105" s="262"/>
      <c r="S1105" s="262"/>
      <c r="T1105" s="262"/>
      <c r="U1105" s="262"/>
      <c r="V1105" s="262"/>
    </row>
    <row r="1106" spans="1:22">
      <c r="A1106" s="858"/>
      <c r="B1106" s="866">
        <f t="shared" si="17"/>
        <v>1084</v>
      </c>
      <c r="C1106" s="919"/>
      <c r="D1106" s="860"/>
      <c r="E1106"/>
      <c r="F1106"/>
      <c r="G1106"/>
      <c r="H1106"/>
      <c r="I1106"/>
      <c r="J1106"/>
      <c r="K1106"/>
      <c r="L1106" s="262"/>
      <c r="M1106" s="262"/>
      <c r="S1106" s="262"/>
      <c r="T1106" s="262"/>
      <c r="U1106" s="262"/>
      <c r="V1106" s="262"/>
    </row>
    <row r="1107" spans="1:22">
      <c r="A1107" s="858"/>
      <c r="B1107" s="866">
        <f t="shared" si="17"/>
        <v>1085</v>
      </c>
      <c r="C1107" s="919"/>
      <c r="D1107" s="860"/>
      <c r="E1107"/>
      <c r="F1107"/>
      <c r="G1107"/>
      <c r="H1107"/>
      <c r="I1107"/>
      <c r="J1107"/>
      <c r="K1107"/>
      <c r="L1107" s="262"/>
      <c r="M1107" s="262"/>
      <c r="S1107" s="262"/>
      <c r="T1107" s="262"/>
      <c r="U1107" s="262"/>
      <c r="V1107" s="262"/>
    </row>
    <row r="1108" spans="1:22">
      <c r="A1108" s="858"/>
      <c r="B1108" s="866">
        <f t="shared" si="17"/>
        <v>1086</v>
      </c>
      <c r="C1108" s="919"/>
      <c r="D1108" s="860"/>
      <c r="E1108"/>
      <c r="F1108"/>
      <c r="G1108"/>
      <c r="H1108"/>
      <c r="I1108"/>
      <c r="J1108"/>
      <c r="K1108"/>
      <c r="L1108" s="262"/>
      <c r="M1108" s="262"/>
      <c r="S1108" s="262"/>
      <c r="T1108" s="262"/>
      <c r="U1108" s="262"/>
      <c r="V1108" s="262"/>
    </row>
    <row r="1109" spans="1:22">
      <c r="A1109" s="858"/>
      <c r="B1109" s="866">
        <f t="shared" si="17"/>
        <v>1087</v>
      </c>
      <c r="C1109" s="919"/>
      <c r="D1109" s="860"/>
      <c r="E1109"/>
      <c r="F1109"/>
      <c r="G1109"/>
      <c r="H1109"/>
      <c r="I1109"/>
      <c r="J1109"/>
      <c r="K1109"/>
      <c r="L1109" s="262"/>
      <c r="M1109" s="262"/>
      <c r="S1109" s="262"/>
      <c r="T1109" s="262"/>
      <c r="U1109" s="262"/>
      <c r="V1109" s="262"/>
    </row>
    <row r="1110" spans="1:22">
      <c r="A1110" s="858"/>
      <c r="B1110" s="866">
        <f t="shared" si="17"/>
        <v>1088</v>
      </c>
      <c r="C1110" s="919"/>
      <c r="D1110" s="860"/>
      <c r="E1110"/>
      <c r="F1110"/>
      <c r="G1110"/>
      <c r="H1110"/>
      <c r="I1110"/>
      <c r="J1110"/>
      <c r="K1110"/>
      <c r="L1110" s="262"/>
      <c r="M1110" s="262"/>
      <c r="S1110" s="262"/>
      <c r="T1110" s="262"/>
      <c r="U1110" s="262"/>
      <c r="V1110" s="262"/>
    </row>
    <row r="1111" spans="1:22">
      <c r="A1111" s="858"/>
      <c r="B1111" s="866">
        <f t="shared" si="17"/>
        <v>1089</v>
      </c>
      <c r="C1111" s="919"/>
      <c r="D1111" s="860"/>
      <c r="E1111"/>
      <c r="F1111"/>
      <c r="G1111"/>
      <c r="H1111"/>
      <c r="I1111"/>
      <c r="J1111"/>
      <c r="K1111"/>
      <c r="L1111" s="262"/>
      <c r="M1111" s="262"/>
      <c r="S1111" s="262"/>
      <c r="T1111" s="262"/>
      <c r="U1111" s="262"/>
      <c r="V1111" s="262"/>
    </row>
    <row r="1112" spans="1:22">
      <c r="A1112" s="858"/>
      <c r="B1112" s="866">
        <f t="shared" ref="B1112:B1175" si="18">B1111+1</f>
        <v>1090</v>
      </c>
      <c r="C1112" s="919"/>
      <c r="D1112" s="860"/>
      <c r="E1112"/>
      <c r="F1112"/>
      <c r="G1112"/>
      <c r="H1112"/>
      <c r="I1112"/>
      <c r="J1112"/>
      <c r="K1112"/>
      <c r="L1112" s="262"/>
      <c r="M1112" s="262"/>
      <c r="S1112" s="262"/>
      <c r="T1112" s="262"/>
      <c r="U1112" s="262"/>
      <c r="V1112" s="262"/>
    </row>
    <row r="1113" spans="1:22">
      <c r="A1113" s="858"/>
      <c r="B1113" s="866">
        <f t="shared" si="18"/>
        <v>1091</v>
      </c>
      <c r="C1113" s="919"/>
      <c r="D1113" s="860"/>
      <c r="E1113"/>
      <c r="F1113"/>
      <c r="G1113"/>
      <c r="H1113"/>
      <c r="I1113"/>
      <c r="J1113"/>
      <c r="K1113"/>
      <c r="L1113" s="262"/>
      <c r="M1113" s="262"/>
      <c r="S1113" s="262"/>
      <c r="T1113" s="262"/>
      <c r="U1113" s="262"/>
      <c r="V1113" s="262"/>
    </row>
    <row r="1114" spans="1:22">
      <c r="A1114" s="858"/>
      <c r="B1114" s="866">
        <f t="shared" si="18"/>
        <v>1092</v>
      </c>
      <c r="C1114" s="919"/>
      <c r="D1114" s="860"/>
      <c r="E1114"/>
      <c r="F1114"/>
      <c r="G1114"/>
      <c r="H1114"/>
      <c r="I1114"/>
      <c r="J1114"/>
      <c r="K1114"/>
      <c r="L1114" s="262"/>
      <c r="M1114" s="262"/>
      <c r="S1114" s="262"/>
      <c r="T1114" s="262"/>
      <c r="U1114" s="262"/>
      <c r="V1114" s="262"/>
    </row>
    <row r="1115" spans="1:22">
      <c r="A1115" s="858"/>
      <c r="B1115" s="866">
        <f t="shared" si="18"/>
        <v>1093</v>
      </c>
      <c r="C1115" s="919"/>
      <c r="D1115" s="860"/>
      <c r="E1115"/>
      <c r="F1115"/>
      <c r="G1115"/>
      <c r="H1115"/>
      <c r="I1115"/>
      <c r="J1115"/>
      <c r="K1115"/>
      <c r="L1115" s="262"/>
      <c r="M1115" s="262"/>
      <c r="S1115" s="262"/>
      <c r="T1115" s="262"/>
      <c r="U1115" s="262"/>
      <c r="V1115" s="262"/>
    </row>
    <row r="1116" spans="1:22">
      <c r="A1116" s="858"/>
      <c r="B1116" s="866">
        <f t="shared" si="18"/>
        <v>1094</v>
      </c>
      <c r="C1116" s="919"/>
      <c r="D1116" s="860"/>
      <c r="E1116"/>
      <c r="F1116"/>
      <c r="G1116"/>
      <c r="H1116"/>
      <c r="I1116"/>
      <c r="J1116"/>
      <c r="K1116"/>
      <c r="L1116" s="262"/>
      <c r="M1116" s="262"/>
      <c r="S1116" s="262"/>
      <c r="T1116" s="262"/>
      <c r="U1116" s="262"/>
      <c r="V1116" s="262"/>
    </row>
    <row r="1117" spans="1:22">
      <c r="A1117" s="858"/>
      <c r="B1117" s="866">
        <f t="shared" si="18"/>
        <v>1095</v>
      </c>
      <c r="C1117" s="919"/>
      <c r="D1117" s="860"/>
      <c r="E1117"/>
      <c r="F1117"/>
      <c r="G1117"/>
      <c r="H1117"/>
      <c r="I1117"/>
      <c r="J1117"/>
      <c r="K1117"/>
      <c r="L1117" s="262"/>
      <c r="M1117" s="262"/>
      <c r="S1117" s="262"/>
      <c r="T1117" s="262"/>
      <c r="U1117" s="262"/>
      <c r="V1117" s="262"/>
    </row>
    <row r="1118" spans="1:22">
      <c r="A1118" s="858"/>
      <c r="B1118" s="866">
        <f t="shared" si="18"/>
        <v>1096</v>
      </c>
      <c r="C1118" s="919"/>
      <c r="D1118" s="860"/>
      <c r="E1118"/>
      <c r="F1118"/>
      <c r="G1118"/>
      <c r="H1118"/>
      <c r="I1118"/>
      <c r="J1118"/>
      <c r="K1118"/>
      <c r="L1118" s="262"/>
      <c r="M1118" s="262"/>
      <c r="S1118" s="262"/>
      <c r="T1118" s="262"/>
      <c r="U1118" s="262"/>
      <c r="V1118" s="262"/>
    </row>
    <row r="1119" spans="1:22">
      <c r="A1119" s="858"/>
      <c r="B1119" s="866">
        <f t="shared" si="18"/>
        <v>1097</v>
      </c>
      <c r="C1119" s="919"/>
      <c r="D1119" s="860"/>
      <c r="E1119"/>
      <c r="F1119"/>
      <c r="G1119"/>
      <c r="H1119"/>
      <c r="I1119"/>
      <c r="J1119"/>
      <c r="K1119"/>
      <c r="L1119" s="262"/>
      <c r="M1119" s="262"/>
      <c r="S1119" s="262"/>
      <c r="T1119" s="262"/>
      <c r="U1119" s="262"/>
      <c r="V1119" s="262"/>
    </row>
    <row r="1120" spans="1:22">
      <c r="A1120" s="858"/>
      <c r="B1120" s="866">
        <f t="shared" si="18"/>
        <v>1098</v>
      </c>
      <c r="C1120" s="919"/>
      <c r="D1120" s="860"/>
      <c r="E1120"/>
      <c r="F1120"/>
      <c r="G1120"/>
      <c r="H1120"/>
      <c r="I1120"/>
      <c r="J1120"/>
      <c r="K1120"/>
      <c r="L1120" s="262"/>
      <c r="M1120" s="262"/>
      <c r="S1120" s="262"/>
      <c r="T1120" s="262"/>
      <c r="U1120" s="262"/>
      <c r="V1120" s="262"/>
    </row>
    <row r="1121" spans="1:22">
      <c r="A1121" s="858"/>
      <c r="B1121" s="866">
        <f t="shared" si="18"/>
        <v>1099</v>
      </c>
      <c r="C1121" s="919"/>
      <c r="D1121" s="860"/>
      <c r="E1121"/>
      <c r="F1121"/>
      <c r="G1121"/>
      <c r="H1121"/>
      <c r="I1121"/>
      <c r="J1121"/>
      <c r="K1121"/>
      <c r="L1121" s="262"/>
      <c r="M1121" s="262"/>
      <c r="S1121" s="262"/>
      <c r="T1121" s="262"/>
      <c r="U1121" s="262"/>
      <c r="V1121" s="262"/>
    </row>
    <row r="1122" spans="1:22">
      <c r="A1122" s="858"/>
      <c r="B1122" s="866">
        <f t="shared" si="18"/>
        <v>1100</v>
      </c>
      <c r="C1122" s="919"/>
      <c r="D1122" s="860"/>
      <c r="E1122"/>
      <c r="F1122"/>
      <c r="G1122"/>
      <c r="H1122"/>
      <c r="I1122"/>
      <c r="J1122"/>
      <c r="K1122"/>
      <c r="L1122" s="262"/>
      <c r="M1122" s="262"/>
      <c r="S1122" s="262"/>
      <c r="T1122" s="262"/>
      <c r="U1122" s="262"/>
      <c r="V1122" s="262"/>
    </row>
    <row r="1123" spans="1:22">
      <c r="A1123" s="858"/>
      <c r="B1123" s="866">
        <f t="shared" si="18"/>
        <v>1101</v>
      </c>
      <c r="C1123" s="919"/>
      <c r="D1123" s="860"/>
      <c r="E1123"/>
      <c r="F1123"/>
      <c r="G1123"/>
      <c r="H1123"/>
      <c r="I1123"/>
      <c r="J1123"/>
      <c r="K1123"/>
      <c r="L1123" s="262"/>
      <c r="M1123" s="262"/>
      <c r="S1123" s="262"/>
      <c r="T1123" s="262"/>
      <c r="U1123" s="262"/>
      <c r="V1123" s="262"/>
    </row>
    <row r="1124" spans="1:22">
      <c r="A1124" s="858"/>
      <c r="B1124" s="866">
        <f t="shared" si="18"/>
        <v>1102</v>
      </c>
      <c r="C1124" s="919"/>
      <c r="D1124" s="860"/>
      <c r="E1124"/>
      <c r="F1124"/>
      <c r="G1124"/>
      <c r="H1124"/>
      <c r="I1124"/>
      <c r="J1124"/>
      <c r="K1124"/>
      <c r="L1124" s="262"/>
      <c r="M1124" s="262"/>
      <c r="S1124" s="262"/>
      <c r="T1124" s="262"/>
      <c r="U1124" s="262"/>
      <c r="V1124" s="262"/>
    </row>
    <row r="1125" spans="1:22">
      <c r="A1125" s="858"/>
      <c r="B1125" s="866">
        <f t="shared" si="18"/>
        <v>1103</v>
      </c>
      <c r="C1125" s="919"/>
      <c r="D1125" s="860"/>
      <c r="E1125"/>
      <c r="F1125"/>
      <c r="G1125"/>
      <c r="H1125"/>
      <c r="I1125"/>
      <c r="J1125"/>
      <c r="K1125"/>
      <c r="L1125" s="262"/>
      <c r="M1125" s="262"/>
      <c r="S1125" s="262"/>
      <c r="T1125" s="262"/>
      <c r="U1125" s="262"/>
      <c r="V1125" s="262"/>
    </row>
    <row r="1126" spans="1:22">
      <c r="A1126" s="858"/>
      <c r="B1126" s="866">
        <f t="shared" si="18"/>
        <v>1104</v>
      </c>
      <c r="C1126" s="919"/>
      <c r="D1126" s="860"/>
      <c r="E1126"/>
      <c r="F1126"/>
      <c r="G1126"/>
      <c r="H1126"/>
      <c r="I1126"/>
      <c r="J1126"/>
      <c r="K1126"/>
      <c r="L1126" s="262"/>
      <c r="M1126" s="262"/>
      <c r="S1126" s="262"/>
      <c r="T1126" s="262"/>
      <c r="U1126" s="262"/>
      <c r="V1126" s="262"/>
    </row>
    <row r="1127" spans="1:22">
      <c r="A1127" s="858"/>
      <c r="B1127" s="866">
        <f t="shared" si="18"/>
        <v>1105</v>
      </c>
      <c r="C1127" s="919"/>
      <c r="D1127" s="860"/>
      <c r="E1127"/>
      <c r="F1127"/>
      <c r="G1127"/>
      <c r="H1127"/>
      <c r="I1127"/>
      <c r="J1127"/>
      <c r="K1127"/>
      <c r="L1127" s="262"/>
      <c r="M1127" s="262"/>
      <c r="S1127" s="262"/>
      <c r="T1127" s="262"/>
      <c r="U1127" s="262"/>
      <c r="V1127" s="262"/>
    </row>
    <row r="1128" spans="1:22">
      <c r="A1128" s="858"/>
      <c r="B1128" s="866">
        <f t="shared" si="18"/>
        <v>1106</v>
      </c>
      <c r="C1128" s="919"/>
      <c r="D1128" s="860"/>
      <c r="E1128"/>
      <c r="F1128"/>
      <c r="G1128"/>
      <c r="H1128"/>
      <c r="I1128"/>
      <c r="J1128"/>
      <c r="K1128"/>
      <c r="L1128" s="262"/>
      <c r="M1128" s="262"/>
      <c r="S1128" s="262"/>
      <c r="T1128" s="262"/>
      <c r="U1128" s="262"/>
      <c r="V1128" s="262"/>
    </row>
    <row r="1129" spans="1:22">
      <c r="A1129" s="858"/>
      <c r="B1129" s="866">
        <f t="shared" si="18"/>
        <v>1107</v>
      </c>
      <c r="C1129" s="919"/>
      <c r="D1129" s="860"/>
      <c r="E1129"/>
      <c r="F1129"/>
      <c r="G1129"/>
      <c r="H1129"/>
      <c r="I1129"/>
      <c r="J1129"/>
      <c r="K1129"/>
      <c r="L1129" s="262"/>
      <c r="M1129" s="262"/>
      <c r="S1129" s="262"/>
      <c r="T1129" s="262"/>
      <c r="U1129" s="262"/>
      <c r="V1129" s="262"/>
    </row>
    <row r="1130" spans="1:22">
      <c r="A1130" s="858"/>
      <c r="B1130" s="866">
        <f t="shared" si="18"/>
        <v>1108</v>
      </c>
      <c r="C1130" s="919"/>
      <c r="D1130" s="860"/>
      <c r="E1130"/>
      <c r="F1130"/>
      <c r="G1130"/>
      <c r="H1130"/>
      <c r="I1130"/>
      <c r="J1130"/>
      <c r="K1130"/>
      <c r="L1130" s="262"/>
      <c r="M1130" s="262"/>
      <c r="S1130" s="262"/>
      <c r="T1130" s="262"/>
      <c r="U1130" s="262"/>
      <c r="V1130" s="262"/>
    </row>
    <row r="1131" spans="1:22">
      <c r="A1131" s="858"/>
      <c r="B1131" s="866">
        <f t="shared" si="18"/>
        <v>1109</v>
      </c>
      <c r="C1131" s="919"/>
      <c r="D1131" s="860"/>
      <c r="E1131"/>
      <c r="F1131"/>
      <c r="G1131"/>
      <c r="H1131"/>
      <c r="I1131"/>
      <c r="J1131"/>
      <c r="K1131"/>
      <c r="L1131" s="262"/>
      <c r="M1131" s="262"/>
      <c r="S1131" s="262"/>
      <c r="T1131" s="262"/>
      <c r="U1131" s="262"/>
      <c r="V1131" s="262"/>
    </row>
    <row r="1132" spans="1:22">
      <c r="A1132" s="858"/>
      <c r="B1132" s="866">
        <f t="shared" si="18"/>
        <v>1110</v>
      </c>
      <c r="C1132" s="919"/>
      <c r="D1132" s="860"/>
      <c r="E1132"/>
      <c r="F1132"/>
      <c r="G1132"/>
      <c r="H1132"/>
      <c r="I1132"/>
      <c r="J1132"/>
      <c r="K1132"/>
      <c r="L1132" s="262"/>
      <c r="M1132" s="262"/>
      <c r="S1132" s="262"/>
      <c r="T1132" s="262"/>
      <c r="U1132" s="262"/>
      <c r="V1132" s="262"/>
    </row>
    <row r="1133" spans="1:22">
      <c r="A1133" s="858"/>
      <c r="B1133" s="866">
        <f t="shared" si="18"/>
        <v>1111</v>
      </c>
      <c r="C1133" s="919"/>
      <c r="D1133" s="860"/>
      <c r="E1133"/>
      <c r="F1133"/>
      <c r="G1133"/>
      <c r="H1133"/>
      <c r="I1133"/>
      <c r="J1133"/>
      <c r="K1133"/>
      <c r="L1133" s="262"/>
      <c r="M1133" s="262"/>
      <c r="S1133" s="262"/>
      <c r="T1133" s="262"/>
      <c r="U1133" s="262"/>
      <c r="V1133" s="262"/>
    </row>
    <row r="1134" spans="1:22">
      <c r="A1134" s="858"/>
      <c r="B1134" s="866">
        <f t="shared" si="18"/>
        <v>1112</v>
      </c>
      <c r="C1134" s="919"/>
      <c r="D1134" s="860"/>
      <c r="E1134"/>
      <c r="F1134"/>
      <c r="G1134"/>
      <c r="H1134"/>
      <c r="I1134"/>
      <c r="J1134"/>
      <c r="K1134"/>
      <c r="L1134" s="262"/>
      <c r="M1134" s="262"/>
      <c r="S1134" s="262"/>
      <c r="T1134" s="262"/>
      <c r="U1134" s="262"/>
      <c r="V1134" s="262"/>
    </row>
    <row r="1135" spans="1:22">
      <c r="A1135" s="858"/>
      <c r="B1135" s="866">
        <f t="shared" si="18"/>
        <v>1113</v>
      </c>
      <c r="C1135" s="919"/>
      <c r="D1135" s="860"/>
      <c r="E1135"/>
      <c r="F1135"/>
      <c r="G1135"/>
      <c r="H1135"/>
      <c r="I1135"/>
      <c r="J1135"/>
      <c r="K1135"/>
      <c r="L1135" s="262"/>
      <c r="M1135" s="262"/>
      <c r="S1135" s="262"/>
      <c r="T1135" s="262"/>
      <c r="U1135" s="262"/>
      <c r="V1135" s="262"/>
    </row>
    <row r="1136" spans="1:22">
      <c r="A1136" s="858"/>
      <c r="B1136" s="866">
        <f t="shared" si="18"/>
        <v>1114</v>
      </c>
      <c r="C1136" s="919"/>
      <c r="D1136" s="860"/>
      <c r="E1136"/>
      <c r="F1136"/>
      <c r="G1136"/>
      <c r="H1136"/>
      <c r="I1136"/>
      <c r="J1136"/>
      <c r="K1136"/>
      <c r="L1136" s="262"/>
      <c r="M1136" s="262"/>
      <c r="S1136" s="262"/>
      <c r="T1136" s="262"/>
      <c r="U1136" s="262"/>
      <c r="V1136" s="262"/>
    </row>
    <row r="1137" spans="1:22">
      <c r="A1137" s="858"/>
      <c r="B1137" s="866">
        <f t="shared" si="18"/>
        <v>1115</v>
      </c>
      <c r="C1137" s="919"/>
      <c r="D1137" s="860"/>
      <c r="E1137"/>
      <c r="F1137"/>
      <c r="G1137"/>
      <c r="H1137"/>
      <c r="I1137"/>
      <c r="J1137"/>
      <c r="K1137"/>
      <c r="L1137" s="262"/>
      <c r="M1137" s="262"/>
      <c r="S1137" s="262"/>
      <c r="T1137" s="262"/>
      <c r="U1137" s="262"/>
      <c r="V1137" s="262"/>
    </row>
    <row r="1138" spans="1:22">
      <c r="A1138" s="858"/>
      <c r="B1138" s="866">
        <f t="shared" si="18"/>
        <v>1116</v>
      </c>
      <c r="C1138" s="919"/>
      <c r="D1138" s="860"/>
      <c r="E1138"/>
      <c r="F1138"/>
      <c r="G1138"/>
      <c r="H1138"/>
      <c r="I1138"/>
      <c r="J1138"/>
      <c r="K1138"/>
      <c r="L1138" s="262"/>
      <c r="M1138" s="262"/>
      <c r="S1138" s="262"/>
      <c r="T1138" s="262"/>
      <c r="U1138" s="262"/>
      <c r="V1138" s="262"/>
    </row>
    <row r="1139" spans="1:22">
      <c r="A1139" s="858"/>
      <c r="B1139" s="866">
        <f t="shared" si="18"/>
        <v>1117</v>
      </c>
      <c r="C1139" s="919"/>
      <c r="D1139" s="860"/>
      <c r="E1139"/>
      <c r="F1139"/>
      <c r="G1139"/>
      <c r="H1139"/>
      <c r="I1139"/>
      <c r="J1139"/>
      <c r="K1139"/>
      <c r="L1139" s="262"/>
      <c r="M1139" s="262"/>
      <c r="S1139" s="262"/>
      <c r="T1139" s="262"/>
      <c r="U1139" s="262"/>
      <c r="V1139" s="262"/>
    </row>
    <row r="1140" spans="1:22">
      <c r="A1140" s="858"/>
      <c r="B1140" s="866">
        <f t="shared" si="18"/>
        <v>1118</v>
      </c>
      <c r="C1140" s="919"/>
      <c r="D1140" s="860"/>
      <c r="E1140"/>
      <c r="F1140"/>
      <c r="G1140"/>
      <c r="H1140"/>
      <c r="I1140"/>
      <c r="J1140"/>
      <c r="K1140"/>
      <c r="L1140" s="262"/>
      <c r="M1140" s="262"/>
      <c r="S1140" s="262"/>
      <c r="T1140" s="262"/>
      <c r="U1140" s="262"/>
      <c r="V1140" s="262"/>
    </row>
    <row r="1141" spans="1:22">
      <c r="A1141" s="858"/>
      <c r="B1141" s="866">
        <f t="shared" si="18"/>
        <v>1119</v>
      </c>
      <c r="C1141" s="919"/>
      <c r="D1141" s="860"/>
      <c r="E1141"/>
      <c r="F1141"/>
      <c r="G1141"/>
      <c r="H1141"/>
      <c r="I1141"/>
      <c r="J1141"/>
      <c r="K1141"/>
      <c r="L1141" s="262"/>
      <c r="M1141" s="262"/>
      <c r="S1141" s="262"/>
      <c r="T1141" s="262"/>
      <c r="U1141" s="262"/>
      <c r="V1141" s="262"/>
    </row>
    <row r="1142" spans="1:22">
      <c r="A1142" s="858"/>
      <c r="B1142" s="866">
        <f t="shared" si="18"/>
        <v>1120</v>
      </c>
      <c r="C1142" s="919"/>
      <c r="D1142" s="860"/>
      <c r="E1142"/>
      <c r="F1142"/>
      <c r="G1142"/>
      <c r="H1142"/>
      <c r="I1142"/>
      <c r="J1142"/>
      <c r="K1142"/>
      <c r="L1142" s="262"/>
      <c r="M1142" s="262"/>
      <c r="S1142" s="262"/>
      <c r="T1142" s="262"/>
      <c r="U1142" s="262"/>
      <c r="V1142" s="262"/>
    </row>
    <row r="1143" spans="1:22">
      <c r="A1143" s="858"/>
      <c r="B1143" s="866">
        <f t="shared" si="18"/>
        <v>1121</v>
      </c>
      <c r="C1143" s="919"/>
      <c r="D1143" s="860"/>
      <c r="E1143"/>
      <c r="F1143"/>
      <c r="G1143"/>
      <c r="H1143"/>
      <c r="I1143"/>
      <c r="J1143"/>
      <c r="K1143"/>
      <c r="L1143" s="262"/>
      <c r="M1143" s="262"/>
      <c r="S1143" s="262"/>
      <c r="T1143" s="262"/>
      <c r="U1143" s="262"/>
      <c r="V1143" s="262"/>
    </row>
    <row r="1144" spans="1:22">
      <c r="A1144" s="858"/>
      <c r="B1144" s="866">
        <f t="shared" si="18"/>
        <v>1122</v>
      </c>
      <c r="C1144" s="919"/>
      <c r="D1144" s="860"/>
      <c r="E1144"/>
      <c r="F1144"/>
      <c r="G1144"/>
      <c r="H1144"/>
      <c r="I1144"/>
      <c r="J1144"/>
      <c r="K1144"/>
      <c r="L1144" s="262"/>
      <c r="M1144" s="262"/>
      <c r="S1144" s="262"/>
      <c r="T1144" s="262"/>
      <c r="U1144" s="262"/>
      <c r="V1144" s="262"/>
    </row>
    <row r="1145" spans="1:22">
      <c r="A1145" s="858"/>
      <c r="B1145" s="866">
        <f t="shared" si="18"/>
        <v>1123</v>
      </c>
      <c r="C1145" s="919"/>
      <c r="D1145" s="860"/>
      <c r="E1145"/>
      <c r="F1145"/>
      <c r="G1145"/>
      <c r="H1145"/>
      <c r="I1145"/>
      <c r="J1145"/>
      <c r="K1145"/>
      <c r="L1145" s="262"/>
      <c r="M1145" s="262"/>
      <c r="S1145" s="262"/>
      <c r="T1145" s="262"/>
      <c r="U1145" s="262"/>
      <c r="V1145" s="262"/>
    </row>
    <row r="1146" spans="1:22">
      <c r="A1146" s="858"/>
      <c r="B1146" s="866">
        <f t="shared" si="18"/>
        <v>1124</v>
      </c>
      <c r="C1146" s="919"/>
      <c r="D1146" s="860"/>
      <c r="E1146"/>
      <c r="F1146"/>
      <c r="G1146"/>
      <c r="H1146"/>
      <c r="I1146"/>
      <c r="J1146"/>
      <c r="K1146"/>
      <c r="L1146" s="262"/>
      <c r="M1146" s="262"/>
      <c r="S1146" s="262"/>
      <c r="T1146" s="262"/>
      <c r="U1146" s="262"/>
      <c r="V1146" s="262"/>
    </row>
    <row r="1147" spans="1:22">
      <c r="A1147" s="858"/>
      <c r="B1147" s="866">
        <f t="shared" si="18"/>
        <v>1125</v>
      </c>
      <c r="C1147" s="919"/>
      <c r="D1147" s="860"/>
      <c r="E1147"/>
      <c r="F1147"/>
      <c r="G1147"/>
      <c r="H1147"/>
      <c r="I1147"/>
      <c r="J1147"/>
      <c r="K1147"/>
      <c r="L1147" s="262"/>
      <c r="M1147" s="262"/>
      <c r="S1147" s="262"/>
      <c r="T1147" s="262"/>
      <c r="U1147" s="262"/>
      <c r="V1147" s="262"/>
    </row>
    <row r="1148" spans="1:22">
      <c r="A1148" s="858"/>
      <c r="B1148" s="866">
        <f t="shared" si="18"/>
        <v>1126</v>
      </c>
      <c r="C1148" s="919"/>
      <c r="D1148" s="860"/>
      <c r="E1148"/>
      <c r="F1148"/>
      <c r="G1148"/>
      <c r="H1148"/>
      <c r="I1148"/>
      <c r="J1148"/>
      <c r="K1148"/>
      <c r="L1148" s="262"/>
      <c r="M1148" s="262"/>
      <c r="S1148" s="262"/>
      <c r="T1148" s="262"/>
      <c r="U1148" s="262"/>
      <c r="V1148" s="262"/>
    </row>
    <row r="1149" spans="1:22">
      <c r="A1149" s="858"/>
      <c r="B1149" s="866">
        <f t="shared" si="18"/>
        <v>1127</v>
      </c>
      <c r="C1149" s="919"/>
      <c r="D1149" s="860"/>
      <c r="E1149"/>
      <c r="F1149"/>
      <c r="G1149"/>
      <c r="H1149"/>
      <c r="I1149"/>
      <c r="J1149"/>
      <c r="K1149"/>
      <c r="L1149" s="262"/>
      <c r="M1149" s="262"/>
      <c r="S1149" s="262"/>
      <c r="T1149" s="262"/>
      <c r="U1149" s="262"/>
      <c r="V1149" s="262"/>
    </row>
    <row r="1150" spans="1:22">
      <c r="A1150" s="858"/>
      <c r="B1150" s="866">
        <f t="shared" si="18"/>
        <v>1128</v>
      </c>
      <c r="C1150" s="919"/>
      <c r="D1150" s="860"/>
      <c r="E1150"/>
      <c r="F1150"/>
      <c r="G1150"/>
      <c r="H1150"/>
      <c r="I1150"/>
      <c r="J1150"/>
      <c r="K1150"/>
      <c r="L1150" s="262"/>
      <c r="M1150" s="262"/>
      <c r="S1150" s="262"/>
      <c r="T1150" s="262"/>
      <c r="U1150" s="262"/>
      <c r="V1150" s="262"/>
    </row>
    <row r="1151" spans="1:22">
      <c r="A1151" s="858"/>
      <c r="B1151" s="866">
        <f t="shared" si="18"/>
        <v>1129</v>
      </c>
      <c r="C1151" s="919"/>
      <c r="D1151" s="860"/>
      <c r="E1151"/>
      <c r="F1151"/>
      <c r="G1151"/>
      <c r="H1151"/>
      <c r="I1151"/>
      <c r="J1151"/>
      <c r="K1151"/>
      <c r="L1151" s="262"/>
      <c r="M1151" s="262"/>
      <c r="S1151" s="262"/>
      <c r="T1151" s="262"/>
      <c r="U1151" s="262"/>
      <c r="V1151" s="262"/>
    </row>
    <row r="1152" spans="1:22">
      <c r="A1152" s="858"/>
      <c r="B1152" s="866">
        <f t="shared" si="18"/>
        <v>1130</v>
      </c>
      <c r="C1152" s="919"/>
      <c r="D1152" s="860"/>
      <c r="E1152"/>
      <c r="F1152"/>
      <c r="G1152"/>
      <c r="H1152"/>
      <c r="I1152"/>
      <c r="J1152"/>
      <c r="K1152"/>
      <c r="L1152" s="262"/>
      <c r="M1152" s="262"/>
      <c r="S1152" s="262"/>
      <c r="T1152" s="262"/>
      <c r="U1152" s="262"/>
      <c r="V1152" s="262"/>
    </row>
    <row r="1153" spans="1:22">
      <c r="A1153" s="858"/>
      <c r="B1153" s="866">
        <f t="shared" si="18"/>
        <v>1131</v>
      </c>
      <c r="C1153" s="919"/>
      <c r="D1153" s="860"/>
      <c r="E1153"/>
      <c r="F1153"/>
      <c r="G1153"/>
      <c r="H1153"/>
      <c r="I1153"/>
      <c r="J1153"/>
      <c r="K1153"/>
      <c r="L1153" s="262"/>
      <c r="M1153" s="262"/>
      <c r="S1153" s="262"/>
      <c r="T1153" s="262"/>
      <c r="U1153" s="262"/>
      <c r="V1153" s="262"/>
    </row>
    <row r="1154" spans="1:22">
      <c r="A1154" s="858"/>
      <c r="B1154" s="866">
        <f t="shared" si="18"/>
        <v>1132</v>
      </c>
      <c r="C1154" s="919"/>
      <c r="D1154" s="860"/>
      <c r="E1154"/>
      <c r="F1154"/>
      <c r="G1154"/>
      <c r="H1154"/>
      <c r="I1154"/>
      <c r="J1154"/>
      <c r="K1154"/>
      <c r="L1154" s="262"/>
      <c r="M1154" s="262"/>
      <c r="S1154" s="262"/>
      <c r="T1154" s="262"/>
      <c r="U1154" s="262"/>
      <c r="V1154" s="262"/>
    </row>
    <row r="1155" spans="1:22">
      <c r="A1155" s="858"/>
      <c r="B1155" s="866">
        <f t="shared" si="18"/>
        <v>1133</v>
      </c>
      <c r="C1155" s="919"/>
      <c r="D1155" s="860"/>
      <c r="E1155"/>
      <c r="F1155"/>
      <c r="G1155"/>
      <c r="H1155"/>
      <c r="I1155"/>
      <c r="J1155"/>
      <c r="K1155"/>
      <c r="L1155" s="262"/>
      <c r="M1155" s="262"/>
      <c r="S1155" s="262"/>
      <c r="T1155" s="262"/>
      <c r="U1155" s="262"/>
      <c r="V1155" s="262"/>
    </row>
    <row r="1156" spans="1:22">
      <c r="A1156" s="858"/>
      <c r="B1156" s="866">
        <f t="shared" si="18"/>
        <v>1134</v>
      </c>
      <c r="C1156" s="919"/>
      <c r="D1156" s="860"/>
      <c r="E1156"/>
      <c r="F1156"/>
      <c r="G1156"/>
      <c r="H1156"/>
      <c r="I1156"/>
      <c r="J1156"/>
      <c r="K1156"/>
      <c r="L1156" s="262"/>
      <c r="M1156" s="262"/>
      <c r="S1156" s="262"/>
      <c r="T1156" s="262"/>
      <c r="U1156" s="262"/>
      <c r="V1156" s="262"/>
    </row>
    <row r="1157" spans="1:22">
      <c r="A1157" s="858"/>
      <c r="B1157" s="866">
        <f t="shared" si="18"/>
        <v>1135</v>
      </c>
      <c r="C1157" s="919"/>
      <c r="D1157" s="860"/>
      <c r="E1157"/>
      <c r="F1157"/>
      <c r="G1157"/>
      <c r="H1157"/>
      <c r="I1157"/>
      <c r="J1157"/>
      <c r="K1157"/>
      <c r="L1157" s="262"/>
      <c r="M1157" s="262"/>
      <c r="S1157" s="262"/>
      <c r="T1157" s="262"/>
      <c r="U1157" s="262"/>
      <c r="V1157" s="262"/>
    </row>
    <row r="1158" spans="1:22">
      <c r="A1158" s="858"/>
      <c r="B1158" s="866">
        <f t="shared" si="18"/>
        <v>1136</v>
      </c>
      <c r="C1158" s="919"/>
      <c r="D1158" s="860"/>
      <c r="E1158"/>
      <c r="F1158"/>
      <c r="G1158"/>
      <c r="H1158"/>
      <c r="I1158"/>
      <c r="J1158"/>
      <c r="K1158"/>
      <c r="L1158" s="262"/>
      <c r="M1158" s="262"/>
      <c r="S1158" s="262"/>
      <c r="T1158" s="262"/>
      <c r="U1158" s="262"/>
      <c r="V1158" s="262"/>
    </row>
    <row r="1159" spans="1:22">
      <c r="A1159" s="858"/>
      <c r="B1159" s="866">
        <f t="shared" si="18"/>
        <v>1137</v>
      </c>
      <c r="C1159" s="919"/>
      <c r="D1159" s="860"/>
      <c r="E1159"/>
      <c r="F1159"/>
      <c r="G1159"/>
      <c r="H1159"/>
      <c r="I1159"/>
      <c r="J1159"/>
      <c r="K1159"/>
      <c r="L1159" s="262"/>
      <c r="M1159" s="262"/>
      <c r="S1159" s="262"/>
      <c r="T1159" s="262"/>
      <c r="U1159" s="262"/>
      <c r="V1159" s="262"/>
    </row>
    <row r="1160" spans="1:22">
      <c r="A1160" s="858"/>
      <c r="B1160" s="866">
        <f t="shared" si="18"/>
        <v>1138</v>
      </c>
      <c r="C1160" s="919"/>
      <c r="D1160" s="860"/>
      <c r="E1160"/>
      <c r="F1160"/>
      <c r="G1160"/>
      <c r="H1160"/>
      <c r="I1160"/>
      <c r="J1160"/>
      <c r="K1160"/>
      <c r="L1160" s="262"/>
      <c r="M1160" s="262"/>
      <c r="S1160" s="262"/>
      <c r="T1160" s="262"/>
      <c r="U1160" s="262"/>
      <c r="V1160" s="262"/>
    </row>
    <row r="1161" spans="1:22">
      <c r="A1161" s="858"/>
      <c r="B1161" s="866">
        <f t="shared" si="18"/>
        <v>1139</v>
      </c>
      <c r="C1161" s="919"/>
      <c r="D1161" s="860"/>
      <c r="E1161"/>
      <c r="F1161"/>
      <c r="G1161"/>
      <c r="H1161"/>
      <c r="I1161"/>
      <c r="J1161"/>
      <c r="K1161"/>
      <c r="L1161" s="262"/>
      <c r="M1161" s="262"/>
      <c r="S1161" s="262"/>
      <c r="T1161" s="262"/>
      <c r="U1161" s="262"/>
      <c r="V1161" s="262"/>
    </row>
    <row r="1162" spans="1:22">
      <c r="A1162" s="858"/>
      <c r="B1162" s="866">
        <f t="shared" si="18"/>
        <v>1140</v>
      </c>
      <c r="C1162" s="919"/>
      <c r="D1162" s="860"/>
      <c r="E1162"/>
      <c r="F1162"/>
      <c r="G1162"/>
      <c r="H1162"/>
      <c r="I1162"/>
      <c r="J1162"/>
      <c r="K1162"/>
      <c r="L1162" s="262"/>
      <c r="M1162" s="262"/>
      <c r="S1162" s="262"/>
      <c r="T1162" s="262"/>
      <c r="U1162" s="262"/>
      <c r="V1162" s="262"/>
    </row>
    <row r="1163" spans="1:22">
      <c r="A1163" s="858"/>
      <c r="B1163" s="866">
        <f t="shared" si="18"/>
        <v>1141</v>
      </c>
      <c r="C1163" s="919"/>
      <c r="D1163" s="860"/>
      <c r="E1163"/>
      <c r="F1163"/>
      <c r="G1163"/>
      <c r="H1163"/>
      <c r="I1163"/>
      <c r="J1163"/>
      <c r="K1163"/>
      <c r="L1163" s="262"/>
      <c r="M1163" s="262"/>
      <c r="S1163" s="262"/>
      <c r="T1163" s="262"/>
      <c r="U1163" s="262"/>
      <c r="V1163" s="262"/>
    </row>
    <row r="1164" spans="1:22">
      <c r="A1164" s="858"/>
      <c r="B1164" s="866">
        <f t="shared" si="18"/>
        <v>1142</v>
      </c>
      <c r="C1164" s="919"/>
      <c r="D1164" s="860"/>
      <c r="E1164"/>
      <c r="F1164"/>
      <c r="G1164"/>
      <c r="H1164"/>
      <c r="I1164"/>
      <c r="J1164"/>
      <c r="K1164"/>
      <c r="L1164" s="262"/>
      <c r="M1164" s="262"/>
      <c r="S1164" s="262"/>
      <c r="T1164" s="262"/>
      <c r="U1164" s="262"/>
      <c r="V1164" s="262"/>
    </row>
    <row r="1165" spans="1:22">
      <c r="A1165" s="858"/>
      <c r="B1165" s="866">
        <f t="shared" si="18"/>
        <v>1143</v>
      </c>
      <c r="C1165" s="919"/>
      <c r="D1165" s="860"/>
      <c r="E1165"/>
      <c r="F1165"/>
      <c r="G1165"/>
      <c r="H1165"/>
      <c r="I1165"/>
      <c r="J1165"/>
      <c r="K1165"/>
      <c r="L1165" s="262"/>
      <c r="M1165" s="262"/>
      <c r="S1165" s="262"/>
      <c r="T1165" s="262"/>
      <c r="U1165" s="262"/>
      <c r="V1165" s="262"/>
    </row>
    <row r="1166" spans="1:22">
      <c r="A1166" s="858"/>
      <c r="B1166" s="866">
        <f t="shared" si="18"/>
        <v>1144</v>
      </c>
      <c r="C1166" s="919"/>
      <c r="D1166" s="860"/>
      <c r="E1166"/>
      <c r="F1166"/>
      <c r="G1166"/>
      <c r="H1166"/>
      <c r="I1166"/>
      <c r="J1166"/>
      <c r="K1166"/>
      <c r="L1166" s="262"/>
      <c r="M1166" s="262"/>
      <c r="S1166" s="262"/>
      <c r="T1166" s="262"/>
      <c r="U1166" s="262"/>
      <c r="V1166" s="262"/>
    </row>
    <row r="1167" spans="1:22">
      <c r="A1167" s="858"/>
      <c r="B1167" s="866">
        <f t="shared" si="18"/>
        <v>1145</v>
      </c>
      <c r="C1167" s="919"/>
      <c r="D1167" s="860"/>
      <c r="E1167"/>
      <c r="F1167"/>
      <c r="G1167"/>
      <c r="H1167"/>
      <c r="I1167"/>
      <c r="J1167"/>
      <c r="K1167"/>
      <c r="L1167" s="262"/>
      <c r="M1167" s="262"/>
      <c r="S1167" s="262"/>
      <c r="T1167" s="262"/>
      <c r="U1167" s="262"/>
      <c r="V1167" s="262"/>
    </row>
    <row r="1168" spans="1:22">
      <c r="A1168" s="858"/>
      <c r="B1168" s="866">
        <f t="shared" si="18"/>
        <v>1146</v>
      </c>
      <c r="C1168" s="919"/>
      <c r="D1168" s="860"/>
      <c r="E1168"/>
      <c r="F1168"/>
      <c r="G1168"/>
      <c r="H1168"/>
      <c r="I1168"/>
      <c r="J1168"/>
      <c r="K1168"/>
      <c r="L1168" s="262"/>
      <c r="M1168" s="262"/>
      <c r="S1168" s="262"/>
      <c r="T1168" s="262"/>
      <c r="U1168" s="262"/>
      <c r="V1168" s="262"/>
    </row>
    <row r="1169" spans="1:22">
      <c r="A1169" s="858"/>
      <c r="B1169" s="866">
        <f t="shared" si="18"/>
        <v>1147</v>
      </c>
      <c r="C1169" s="919"/>
      <c r="D1169" s="860"/>
      <c r="E1169"/>
      <c r="F1169"/>
      <c r="G1169"/>
      <c r="H1169"/>
      <c r="I1169"/>
      <c r="J1169"/>
      <c r="K1169"/>
      <c r="L1169" s="262"/>
      <c r="M1169" s="262"/>
      <c r="S1169" s="262"/>
      <c r="T1169" s="262"/>
      <c r="U1169" s="262"/>
      <c r="V1169" s="262"/>
    </row>
    <row r="1170" spans="1:22">
      <c r="A1170" s="858"/>
      <c r="B1170" s="866">
        <f t="shared" si="18"/>
        <v>1148</v>
      </c>
      <c r="C1170" s="919"/>
      <c r="D1170" s="860"/>
      <c r="E1170"/>
      <c r="F1170"/>
      <c r="G1170"/>
      <c r="H1170"/>
      <c r="I1170"/>
      <c r="J1170"/>
      <c r="K1170"/>
      <c r="L1170" s="262"/>
      <c r="M1170" s="262"/>
      <c r="S1170" s="262"/>
      <c r="T1170" s="262"/>
      <c r="U1170" s="262"/>
      <c r="V1170" s="262"/>
    </row>
    <row r="1171" spans="1:22">
      <c r="A1171" s="858"/>
      <c r="B1171" s="866">
        <f t="shared" si="18"/>
        <v>1149</v>
      </c>
      <c r="C1171" s="919"/>
      <c r="D1171" s="860"/>
      <c r="E1171"/>
      <c r="F1171"/>
      <c r="G1171"/>
      <c r="H1171"/>
      <c r="I1171"/>
      <c r="J1171"/>
      <c r="K1171"/>
      <c r="L1171" s="262"/>
      <c r="M1171" s="262"/>
      <c r="S1171" s="262"/>
      <c r="T1171" s="262"/>
      <c r="U1171" s="262"/>
      <c r="V1171" s="262"/>
    </row>
    <row r="1172" spans="1:22">
      <c r="A1172" s="858"/>
      <c r="B1172" s="866">
        <f t="shared" si="18"/>
        <v>1150</v>
      </c>
      <c r="C1172" s="919"/>
      <c r="D1172" s="860"/>
      <c r="E1172"/>
      <c r="F1172"/>
      <c r="G1172"/>
      <c r="H1172"/>
      <c r="I1172"/>
      <c r="J1172"/>
      <c r="K1172"/>
      <c r="L1172" s="262"/>
      <c r="M1172" s="262"/>
      <c r="S1172" s="262"/>
      <c r="T1172" s="262"/>
      <c r="U1172" s="262"/>
      <c r="V1172" s="262"/>
    </row>
    <row r="1173" spans="1:22">
      <c r="A1173" s="858"/>
      <c r="B1173" s="866">
        <f t="shared" si="18"/>
        <v>1151</v>
      </c>
      <c r="C1173" s="919"/>
      <c r="D1173" s="860"/>
      <c r="E1173"/>
      <c r="F1173"/>
      <c r="G1173"/>
      <c r="H1173"/>
      <c r="I1173"/>
      <c r="J1173"/>
      <c r="K1173"/>
      <c r="L1173" s="262"/>
      <c r="M1173" s="262"/>
      <c r="S1173" s="262"/>
      <c r="T1173" s="262"/>
      <c r="U1173" s="262"/>
      <c r="V1173" s="262"/>
    </row>
    <row r="1174" spans="1:22">
      <c r="A1174" s="858"/>
      <c r="B1174" s="866">
        <f t="shared" si="18"/>
        <v>1152</v>
      </c>
      <c r="C1174" s="919"/>
      <c r="D1174" s="860"/>
      <c r="E1174"/>
      <c r="F1174"/>
      <c r="G1174"/>
      <c r="H1174"/>
      <c r="I1174"/>
      <c r="J1174"/>
      <c r="K1174"/>
      <c r="L1174" s="262"/>
      <c r="M1174" s="262"/>
      <c r="S1174" s="262"/>
      <c r="T1174" s="262"/>
      <c r="U1174" s="262"/>
      <c r="V1174" s="262"/>
    </row>
    <row r="1175" spans="1:22">
      <c r="A1175" s="858"/>
      <c r="B1175" s="866">
        <f t="shared" si="18"/>
        <v>1153</v>
      </c>
      <c r="C1175" s="919"/>
      <c r="D1175" s="860"/>
      <c r="E1175"/>
      <c r="F1175"/>
      <c r="G1175"/>
      <c r="H1175"/>
      <c r="I1175"/>
      <c r="J1175"/>
      <c r="K1175"/>
      <c r="L1175" s="262"/>
      <c r="M1175" s="262"/>
      <c r="S1175" s="262"/>
      <c r="T1175" s="262"/>
      <c r="U1175" s="262"/>
      <c r="V1175" s="262"/>
    </row>
    <row r="1176" spans="1:22">
      <c r="A1176" s="858"/>
      <c r="B1176" s="866">
        <f t="shared" ref="B1176:B1239" si="19">B1175+1</f>
        <v>1154</v>
      </c>
      <c r="C1176" s="919"/>
      <c r="D1176" s="860"/>
      <c r="E1176"/>
      <c r="F1176"/>
      <c r="G1176"/>
      <c r="H1176"/>
      <c r="I1176"/>
      <c r="J1176"/>
      <c r="K1176"/>
      <c r="L1176" s="262"/>
      <c r="M1176" s="262"/>
      <c r="S1176" s="262"/>
      <c r="T1176" s="262"/>
      <c r="U1176" s="262"/>
      <c r="V1176" s="262"/>
    </row>
    <row r="1177" spans="1:22">
      <c r="A1177" s="858"/>
      <c r="B1177" s="866">
        <f t="shared" si="19"/>
        <v>1155</v>
      </c>
      <c r="C1177" s="919"/>
      <c r="D1177" s="860"/>
      <c r="E1177"/>
      <c r="F1177"/>
      <c r="G1177"/>
      <c r="H1177"/>
      <c r="I1177"/>
      <c r="J1177"/>
      <c r="K1177"/>
      <c r="L1177" s="262"/>
      <c r="M1177" s="262"/>
      <c r="S1177" s="262"/>
      <c r="T1177" s="262"/>
      <c r="U1177" s="262"/>
      <c r="V1177" s="262"/>
    </row>
    <row r="1178" spans="1:22">
      <c r="A1178" s="858"/>
      <c r="B1178" s="866">
        <f t="shared" si="19"/>
        <v>1156</v>
      </c>
      <c r="C1178" s="919"/>
      <c r="D1178" s="860"/>
      <c r="E1178"/>
      <c r="F1178"/>
      <c r="G1178"/>
      <c r="H1178"/>
      <c r="I1178"/>
      <c r="J1178"/>
      <c r="K1178"/>
      <c r="L1178" s="262"/>
      <c r="M1178" s="262"/>
      <c r="S1178" s="262"/>
      <c r="T1178" s="262"/>
      <c r="U1178" s="262"/>
      <c r="V1178" s="262"/>
    </row>
    <row r="1179" spans="1:22">
      <c r="A1179" s="858"/>
      <c r="B1179" s="866">
        <f t="shared" si="19"/>
        <v>1157</v>
      </c>
      <c r="C1179" s="919"/>
      <c r="D1179" s="860"/>
      <c r="E1179"/>
      <c r="F1179"/>
      <c r="G1179"/>
      <c r="H1179"/>
      <c r="I1179"/>
      <c r="J1179"/>
      <c r="K1179"/>
      <c r="L1179" s="262"/>
      <c r="M1179" s="262"/>
      <c r="S1179" s="262"/>
      <c r="T1179" s="262"/>
      <c r="U1179" s="262"/>
      <c r="V1179" s="262"/>
    </row>
    <row r="1180" spans="1:22">
      <c r="A1180" s="858"/>
      <c r="B1180" s="866">
        <f t="shared" si="19"/>
        <v>1158</v>
      </c>
      <c r="C1180" s="919"/>
      <c r="D1180" s="860"/>
      <c r="E1180"/>
      <c r="F1180"/>
      <c r="G1180"/>
      <c r="H1180"/>
      <c r="I1180"/>
      <c r="J1180"/>
      <c r="K1180"/>
      <c r="L1180" s="262"/>
      <c r="M1180" s="262"/>
      <c r="S1180" s="262"/>
      <c r="T1180" s="262"/>
      <c r="U1180" s="262"/>
      <c r="V1180" s="262"/>
    </row>
    <row r="1181" spans="1:22">
      <c r="A1181" s="858"/>
      <c r="B1181" s="866">
        <f t="shared" si="19"/>
        <v>1159</v>
      </c>
      <c r="C1181" s="919"/>
      <c r="D1181" s="860"/>
      <c r="E1181"/>
      <c r="F1181"/>
      <c r="G1181"/>
      <c r="H1181"/>
      <c r="I1181"/>
      <c r="J1181"/>
      <c r="K1181"/>
      <c r="L1181" s="262"/>
      <c r="M1181" s="262"/>
      <c r="S1181" s="262"/>
      <c r="T1181" s="262"/>
      <c r="U1181" s="262"/>
      <c r="V1181" s="262"/>
    </row>
    <row r="1182" spans="1:22">
      <c r="A1182" s="858"/>
      <c r="B1182" s="866">
        <f t="shared" si="19"/>
        <v>1160</v>
      </c>
      <c r="C1182" s="919"/>
      <c r="D1182" s="860"/>
      <c r="E1182"/>
      <c r="F1182"/>
      <c r="G1182"/>
      <c r="H1182"/>
      <c r="I1182"/>
      <c r="J1182"/>
      <c r="K1182"/>
      <c r="L1182" s="262"/>
      <c r="M1182" s="262"/>
      <c r="S1182" s="262"/>
      <c r="T1182" s="262"/>
      <c r="U1182" s="262"/>
      <c r="V1182" s="262"/>
    </row>
    <row r="1183" spans="1:22">
      <c r="A1183" s="858"/>
      <c r="B1183" s="866">
        <f t="shared" si="19"/>
        <v>1161</v>
      </c>
      <c r="C1183" s="919"/>
      <c r="D1183" s="860"/>
      <c r="E1183"/>
      <c r="F1183"/>
      <c r="G1183"/>
      <c r="H1183"/>
      <c r="I1183"/>
      <c r="J1183"/>
      <c r="K1183"/>
      <c r="L1183" s="262"/>
      <c r="M1183" s="262"/>
      <c r="S1183" s="262"/>
      <c r="T1183" s="262"/>
      <c r="U1183" s="262"/>
      <c r="V1183" s="262"/>
    </row>
    <row r="1184" spans="1:22">
      <c r="A1184" s="858"/>
      <c r="B1184" s="866">
        <f t="shared" si="19"/>
        <v>1162</v>
      </c>
      <c r="C1184" s="919"/>
      <c r="D1184" s="860"/>
      <c r="E1184"/>
      <c r="F1184"/>
      <c r="G1184"/>
      <c r="H1184"/>
      <c r="I1184"/>
      <c r="J1184"/>
      <c r="K1184"/>
      <c r="L1184" s="262"/>
      <c r="M1184" s="262"/>
      <c r="S1184" s="262"/>
      <c r="T1184" s="262"/>
      <c r="U1184" s="262"/>
      <c r="V1184" s="262"/>
    </row>
    <row r="1185" spans="1:22">
      <c r="A1185" s="858"/>
      <c r="B1185" s="866">
        <f t="shared" si="19"/>
        <v>1163</v>
      </c>
      <c r="C1185" s="919"/>
      <c r="D1185" s="860"/>
      <c r="E1185"/>
      <c r="F1185"/>
      <c r="G1185"/>
      <c r="H1185"/>
      <c r="I1185"/>
      <c r="J1185"/>
      <c r="K1185"/>
      <c r="L1185" s="262"/>
      <c r="M1185" s="262"/>
      <c r="S1185" s="262"/>
      <c r="T1185" s="262"/>
      <c r="U1185" s="262"/>
      <c r="V1185" s="262"/>
    </row>
    <row r="1186" spans="1:22">
      <c r="A1186" s="858"/>
      <c r="B1186" s="866">
        <f t="shared" si="19"/>
        <v>1164</v>
      </c>
      <c r="C1186" s="919"/>
      <c r="D1186" s="860"/>
      <c r="E1186"/>
      <c r="F1186"/>
      <c r="G1186"/>
      <c r="H1186"/>
      <c r="I1186"/>
      <c r="J1186"/>
      <c r="K1186"/>
      <c r="L1186" s="262"/>
      <c r="M1186" s="262"/>
      <c r="S1186" s="262"/>
      <c r="T1186" s="262"/>
      <c r="U1186" s="262"/>
      <c r="V1186" s="262"/>
    </row>
    <row r="1187" spans="1:22">
      <c r="A1187" s="858"/>
      <c r="B1187" s="866">
        <f t="shared" si="19"/>
        <v>1165</v>
      </c>
      <c r="C1187" s="919"/>
      <c r="D1187" s="860"/>
      <c r="E1187"/>
      <c r="F1187"/>
      <c r="G1187"/>
      <c r="H1187"/>
      <c r="I1187"/>
      <c r="J1187"/>
      <c r="K1187"/>
      <c r="L1187" s="262"/>
      <c r="M1187" s="262"/>
      <c r="S1187" s="262"/>
      <c r="T1187" s="262"/>
      <c r="U1187" s="262"/>
      <c r="V1187" s="262"/>
    </row>
    <row r="1188" spans="1:22">
      <c r="A1188" s="858"/>
      <c r="B1188" s="866">
        <f t="shared" si="19"/>
        <v>1166</v>
      </c>
      <c r="C1188" s="919"/>
      <c r="D1188" s="860"/>
      <c r="E1188"/>
      <c r="F1188"/>
      <c r="G1188"/>
      <c r="H1188"/>
      <c r="I1188"/>
      <c r="J1188"/>
      <c r="K1188"/>
      <c r="L1188" s="262"/>
      <c r="M1188" s="262"/>
      <c r="S1188" s="262"/>
      <c r="T1188" s="262"/>
      <c r="U1188" s="262"/>
      <c r="V1188" s="262"/>
    </row>
    <row r="1189" spans="1:22">
      <c r="A1189" s="858"/>
      <c r="B1189" s="866">
        <f t="shared" si="19"/>
        <v>1167</v>
      </c>
      <c r="C1189" s="919"/>
      <c r="D1189" s="860"/>
      <c r="E1189"/>
      <c r="F1189"/>
      <c r="G1189"/>
      <c r="H1189"/>
      <c r="I1189"/>
      <c r="J1189"/>
      <c r="K1189"/>
      <c r="L1189" s="262"/>
      <c r="M1189" s="262"/>
      <c r="S1189" s="262"/>
      <c r="T1189" s="262"/>
      <c r="U1189" s="262"/>
      <c r="V1189" s="262"/>
    </row>
    <row r="1190" spans="1:22">
      <c r="A1190" s="858"/>
      <c r="B1190" s="866">
        <f t="shared" si="19"/>
        <v>1168</v>
      </c>
      <c r="C1190" s="919"/>
      <c r="D1190" s="860"/>
      <c r="E1190"/>
      <c r="F1190"/>
      <c r="G1190"/>
      <c r="H1190"/>
      <c r="I1190"/>
      <c r="J1190"/>
      <c r="K1190"/>
      <c r="L1190" s="262"/>
      <c r="M1190" s="262"/>
      <c r="S1190" s="262"/>
      <c r="T1190" s="262"/>
      <c r="U1190" s="262"/>
      <c r="V1190" s="262"/>
    </row>
    <row r="1191" spans="1:22">
      <c r="A1191" s="858"/>
      <c r="B1191" s="866">
        <f t="shared" si="19"/>
        <v>1169</v>
      </c>
      <c r="C1191" s="919"/>
      <c r="D1191" s="860"/>
      <c r="E1191"/>
      <c r="F1191"/>
      <c r="G1191"/>
      <c r="H1191"/>
      <c r="I1191"/>
      <c r="J1191"/>
      <c r="K1191"/>
      <c r="L1191" s="262"/>
      <c r="M1191" s="262"/>
      <c r="S1191" s="262"/>
      <c r="T1191" s="262"/>
      <c r="U1191" s="262"/>
      <c r="V1191" s="262"/>
    </row>
    <row r="1192" spans="1:22">
      <c r="A1192" s="858"/>
      <c r="B1192" s="866">
        <f t="shared" si="19"/>
        <v>1170</v>
      </c>
      <c r="C1192" s="919"/>
      <c r="D1192" s="860"/>
      <c r="E1192"/>
      <c r="F1192"/>
      <c r="G1192"/>
      <c r="H1192"/>
      <c r="I1192"/>
      <c r="J1192"/>
      <c r="K1192"/>
      <c r="L1192" s="262"/>
      <c r="M1192" s="262"/>
      <c r="S1192" s="262"/>
      <c r="T1192" s="262"/>
      <c r="U1192" s="262"/>
      <c r="V1192" s="262"/>
    </row>
    <row r="1193" spans="1:22">
      <c r="A1193" s="858"/>
      <c r="B1193" s="866">
        <f t="shared" si="19"/>
        <v>1171</v>
      </c>
      <c r="C1193" s="919"/>
      <c r="D1193" s="860"/>
      <c r="E1193"/>
      <c r="F1193"/>
      <c r="G1193"/>
      <c r="H1193"/>
      <c r="I1193"/>
      <c r="J1193"/>
      <c r="K1193"/>
      <c r="L1193" s="262"/>
      <c r="M1193" s="262"/>
      <c r="S1193" s="262"/>
      <c r="T1193" s="262"/>
      <c r="U1193" s="262"/>
      <c r="V1193" s="262"/>
    </row>
    <row r="1194" spans="1:22">
      <c r="A1194" s="858"/>
      <c r="B1194" s="866">
        <f t="shared" si="19"/>
        <v>1172</v>
      </c>
      <c r="C1194" s="919"/>
      <c r="D1194" s="860"/>
      <c r="E1194"/>
      <c r="F1194"/>
      <c r="G1194"/>
      <c r="H1194"/>
      <c r="I1194"/>
      <c r="J1194"/>
      <c r="K1194"/>
      <c r="L1194" s="262"/>
      <c r="M1194" s="262"/>
      <c r="S1194" s="262"/>
      <c r="T1194" s="262"/>
      <c r="U1194" s="262"/>
      <c r="V1194" s="262"/>
    </row>
    <row r="1195" spans="1:22">
      <c r="A1195" s="858"/>
      <c r="B1195" s="866">
        <f t="shared" si="19"/>
        <v>1173</v>
      </c>
      <c r="C1195" s="919"/>
      <c r="D1195" s="860"/>
      <c r="E1195"/>
      <c r="F1195"/>
      <c r="G1195"/>
      <c r="H1195"/>
      <c r="I1195"/>
      <c r="J1195"/>
      <c r="K1195"/>
      <c r="L1195" s="262"/>
      <c r="M1195" s="262"/>
      <c r="S1195" s="262"/>
      <c r="T1195" s="262"/>
      <c r="U1195" s="262"/>
      <c r="V1195" s="262"/>
    </row>
    <row r="1196" spans="1:22">
      <c r="A1196" s="858"/>
      <c r="B1196" s="866">
        <f t="shared" si="19"/>
        <v>1174</v>
      </c>
      <c r="C1196" s="919"/>
      <c r="D1196" s="860"/>
      <c r="E1196"/>
      <c r="F1196"/>
      <c r="G1196"/>
      <c r="H1196"/>
      <c r="I1196"/>
      <c r="J1196"/>
      <c r="K1196"/>
      <c r="L1196" s="262"/>
      <c r="M1196" s="262"/>
      <c r="S1196" s="262"/>
      <c r="T1196" s="262"/>
      <c r="U1196" s="262"/>
      <c r="V1196" s="262"/>
    </row>
    <row r="1197" spans="1:22">
      <c r="A1197" s="858"/>
      <c r="B1197" s="866">
        <f t="shared" si="19"/>
        <v>1175</v>
      </c>
      <c r="C1197" s="919"/>
      <c r="D1197" s="860"/>
      <c r="E1197"/>
      <c r="F1197"/>
      <c r="G1197"/>
      <c r="H1197"/>
      <c r="I1197"/>
      <c r="J1197"/>
      <c r="K1197"/>
      <c r="L1197" s="262"/>
      <c r="M1197" s="262"/>
      <c r="S1197" s="262"/>
      <c r="T1197" s="262"/>
      <c r="U1197" s="262"/>
      <c r="V1197" s="262"/>
    </row>
    <row r="1198" spans="1:22">
      <c r="A1198" s="858"/>
      <c r="B1198" s="866">
        <f t="shared" si="19"/>
        <v>1176</v>
      </c>
      <c r="C1198" s="919"/>
      <c r="D1198" s="860"/>
      <c r="E1198"/>
      <c r="F1198"/>
      <c r="G1198"/>
      <c r="H1198"/>
      <c r="I1198"/>
      <c r="J1198"/>
      <c r="K1198"/>
      <c r="L1198" s="262"/>
      <c r="M1198" s="262"/>
      <c r="S1198" s="262"/>
      <c r="T1198" s="262"/>
      <c r="U1198" s="262"/>
      <c r="V1198" s="262"/>
    </row>
    <row r="1199" spans="1:22">
      <c r="A1199" s="858"/>
      <c r="B1199" s="866">
        <f t="shared" si="19"/>
        <v>1177</v>
      </c>
      <c r="C1199" s="919"/>
      <c r="D1199" s="860"/>
      <c r="E1199"/>
      <c r="F1199"/>
      <c r="G1199"/>
      <c r="H1199"/>
      <c r="I1199"/>
      <c r="J1199"/>
      <c r="K1199"/>
      <c r="L1199" s="262"/>
      <c r="M1199" s="262"/>
      <c r="S1199" s="262"/>
      <c r="T1199" s="262"/>
      <c r="U1199" s="262"/>
      <c r="V1199" s="262"/>
    </row>
    <row r="1200" spans="1:22">
      <c r="A1200" s="858"/>
      <c r="B1200" s="866">
        <f t="shared" si="19"/>
        <v>1178</v>
      </c>
      <c r="C1200" s="919"/>
      <c r="D1200" s="860"/>
      <c r="E1200"/>
      <c r="F1200"/>
      <c r="G1200"/>
      <c r="H1200"/>
      <c r="I1200"/>
      <c r="J1200"/>
      <c r="K1200"/>
      <c r="L1200" s="262"/>
      <c r="M1200" s="262"/>
      <c r="S1200" s="262"/>
      <c r="T1200" s="262"/>
      <c r="U1200" s="262"/>
      <c r="V1200" s="262"/>
    </row>
    <row r="1201" spans="1:22">
      <c r="A1201" s="858"/>
      <c r="B1201" s="866">
        <f t="shared" si="19"/>
        <v>1179</v>
      </c>
      <c r="C1201" s="919"/>
      <c r="D1201" s="860"/>
      <c r="E1201"/>
      <c r="F1201"/>
      <c r="G1201"/>
      <c r="H1201"/>
      <c r="I1201"/>
      <c r="J1201"/>
      <c r="K1201"/>
      <c r="L1201" s="262"/>
      <c r="M1201" s="262"/>
      <c r="S1201" s="262"/>
      <c r="T1201" s="262"/>
      <c r="U1201" s="262"/>
      <c r="V1201" s="262"/>
    </row>
    <row r="1202" spans="1:22">
      <c r="A1202" s="858"/>
      <c r="B1202" s="866">
        <f t="shared" si="19"/>
        <v>1180</v>
      </c>
      <c r="C1202" s="919"/>
      <c r="D1202" s="860"/>
      <c r="E1202"/>
      <c r="F1202"/>
      <c r="G1202"/>
      <c r="H1202"/>
      <c r="I1202"/>
      <c r="J1202"/>
      <c r="K1202"/>
      <c r="L1202" s="262"/>
      <c r="M1202" s="262"/>
      <c r="S1202" s="262"/>
      <c r="T1202" s="262"/>
      <c r="U1202" s="262"/>
      <c r="V1202" s="262"/>
    </row>
    <row r="1203" spans="1:22">
      <c r="A1203" s="858"/>
      <c r="B1203" s="866">
        <f t="shared" si="19"/>
        <v>1181</v>
      </c>
      <c r="C1203" s="919"/>
      <c r="D1203" s="860"/>
      <c r="E1203"/>
      <c r="F1203"/>
      <c r="G1203"/>
      <c r="H1203"/>
      <c r="I1203"/>
      <c r="J1203"/>
      <c r="K1203"/>
      <c r="L1203" s="262"/>
      <c r="M1203" s="262"/>
      <c r="S1203" s="262"/>
      <c r="T1203" s="262"/>
      <c r="U1203" s="262"/>
      <c r="V1203" s="262"/>
    </row>
    <row r="1204" spans="1:22">
      <c r="A1204" s="858"/>
      <c r="B1204" s="866">
        <f t="shared" si="19"/>
        <v>1182</v>
      </c>
      <c r="C1204" s="919"/>
      <c r="D1204" s="860"/>
      <c r="E1204"/>
      <c r="F1204"/>
      <c r="G1204"/>
      <c r="H1204"/>
      <c r="I1204"/>
      <c r="J1204"/>
      <c r="K1204"/>
      <c r="L1204" s="262"/>
      <c r="M1204" s="262"/>
      <c r="S1204" s="262"/>
      <c r="T1204" s="262"/>
      <c r="U1204" s="262"/>
      <c r="V1204" s="262"/>
    </row>
    <row r="1205" spans="1:22">
      <c r="A1205" s="858"/>
      <c r="B1205" s="866">
        <f t="shared" si="19"/>
        <v>1183</v>
      </c>
      <c r="C1205" s="919"/>
      <c r="D1205" s="860"/>
      <c r="E1205"/>
      <c r="F1205"/>
      <c r="G1205"/>
      <c r="H1205"/>
      <c r="I1205"/>
      <c r="J1205"/>
      <c r="K1205"/>
      <c r="L1205" s="262"/>
      <c r="M1205" s="262"/>
      <c r="S1205" s="262"/>
      <c r="T1205" s="262"/>
      <c r="U1205" s="262"/>
      <c r="V1205" s="262"/>
    </row>
    <row r="1206" spans="1:22">
      <c r="A1206" s="858"/>
      <c r="B1206" s="866">
        <f t="shared" si="19"/>
        <v>1184</v>
      </c>
      <c r="C1206" s="919"/>
      <c r="D1206" s="860"/>
      <c r="E1206"/>
      <c r="F1206"/>
      <c r="G1206"/>
      <c r="H1206"/>
      <c r="I1206"/>
      <c r="J1206"/>
      <c r="K1206"/>
      <c r="L1206" s="262"/>
      <c r="M1206" s="262"/>
      <c r="S1206" s="262"/>
      <c r="T1206" s="262"/>
      <c r="U1206" s="262"/>
      <c r="V1206" s="262"/>
    </row>
    <row r="1207" spans="1:22">
      <c r="A1207" s="858"/>
      <c r="B1207" s="866">
        <f t="shared" si="19"/>
        <v>1185</v>
      </c>
      <c r="C1207" s="919"/>
      <c r="D1207" s="860"/>
      <c r="E1207"/>
      <c r="F1207"/>
      <c r="G1207"/>
      <c r="H1207"/>
      <c r="I1207"/>
      <c r="J1207"/>
      <c r="K1207"/>
      <c r="L1207" s="262"/>
      <c r="M1207" s="262"/>
      <c r="S1207" s="262"/>
      <c r="T1207" s="262"/>
      <c r="U1207" s="262"/>
      <c r="V1207" s="262"/>
    </row>
    <row r="1208" spans="1:22">
      <c r="A1208" s="858"/>
      <c r="B1208" s="866">
        <f t="shared" si="19"/>
        <v>1186</v>
      </c>
      <c r="C1208" s="919"/>
      <c r="D1208" s="860"/>
      <c r="E1208"/>
      <c r="F1208"/>
      <c r="G1208"/>
      <c r="H1208"/>
      <c r="I1208"/>
      <c r="J1208"/>
      <c r="K1208"/>
      <c r="L1208" s="262"/>
      <c r="M1208" s="262"/>
      <c r="S1208" s="262"/>
      <c r="T1208" s="262"/>
      <c r="U1208" s="262"/>
      <c r="V1208" s="262"/>
    </row>
    <row r="1209" spans="1:22">
      <c r="A1209" s="858"/>
      <c r="B1209" s="866">
        <f t="shared" si="19"/>
        <v>1187</v>
      </c>
      <c r="C1209" s="919"/>
      <c r="D1209" s="860"/>
      <c r="E1209"/>
      <c r="F1209"/>
      <c r="G1209"/>
      <c r="H1209"/>
      <c r="I1209"/>
      <c r="J1209"/>
      <c r="K1209"/>
      <c r="L1209" s="262"/>
      <c r="M1209" s="262"/>
      <c r="S1209" s="262"/>
      <c r="T1209" s="262"/>
      <c r="U1209" s="262"/>
      <c r="V1209" s="262"/>
    </row>
    <row r="1210" spans="1:22">
      <c r="A1210" s="858"/>
      <c r="B1210" s="866">
        <f t="shared" si="19"/>
        <v>1188</v>
      </c>
      <c r="C1210" s="919"/>
      <c r="D1210" s="860"/>
      <c r="E1210"/>
      <c r="F1210"/>
      <c r="G1210"/>
      <c r="H1210"/>
      <c r="I1210"/>
      <c r="J1210"/>
      <c r="K1210"/>
      <c r="L1210" s="262"/>
      <c r="M1210" s="262"/>
      <c r="S1210" s="262"/>
      <c r="T1210" s="262"/>
      <c r="U1210" s="262"/>
      <c r="V1210" s="262"/>
    </row>
    <row r="1211" spans="1:22">
      <c r="A1211" s="858"/>
      <c r="B1211" s="866">
        <f t="shared" si="19"/>
        <v>1189</v>
      </c>
      <c r="C1211" s="919"/>
      <c r="D1211" s="860"/>
      <c r="E1211"/>
      <c r="F1211"/>
      <c r="G1211"/>
      <c r="H1211"/>
      <c r="I1211"/>
      <c r="J1211"/>
      <c r="K1211"/>
      <c r="L1211" s="262"/>
      <c r="M1211" s="262"/>
      <c r="S1211" s="262"/>
      <c r="T1211" s="262"/>
      <c r="U1211" s="262"/>
      <c r="V1211" s="262"/>
    </row>
    <row r="1212" spans="1:22">
      <c r="A1212" s="858"/>
      <c r="B1212" s="866">
        <f t="shared" si="19"/>
        <v>1190</v>
      </c>
      <c r="C1212" s="919"/>
      <c r="D1212" s="860"/>
      <c r="E1212"/>
      <c r="F1212"/>
      <c r="G1212"/>
      <c r="H1212"/>
      <c r="I1212"/>
      <c r="J1212"/>
      <c r="K1212"/>
      <c r="L1212" s="262"/>
      <c r="M1212" s="262"/>
      <c r="S1212" s="262"/>
      <c r="T1212" s="262"/>
      <c r="U1212" s="262"/>
      <c r="V1212" s="262"/>
    </row>
    <row r="1213" spans="1:22">
      <c r="A1213" s="858"/>
      <c r="B1213" s="866">
        <f t="shared" si="19"/>
        <v>1191</v>
      </c>
      <c r="C1213" s="919"/>
      <c r="D1213" s="860"/>
      <c r="E1213"/>
      <c r="F1213"/>
      <c r="G1213"/>
      <c r="H1213"/>
      <c r="I1213"/>
      <c r="J1213"/>
      <c r="K1213"/>
      <c r="L1213" s="262"/>
      <c r="M1213" s="262"/>
      <c r="S1213" s="262"/>
      <c r="T1213" s="262"/>
      <c r="U1213" s="262"/>
      <c r="V1213" s="262"/>
    </row>
    <row r="1214" spans="1:22">
      <c r="A1214" s="858"/>
      <c r="B1214" s="866">
        <f t="shared" si="19"/>
        <v>1192</v>
      </c>
      <c r="C1214" s="919"/>
      <c r="D1214" s="860"/>
      <c r="E1214"/>
      <c r="F1214"/>
      <c r="G1214"/>
      <c r="H1214"/>
      <c r="I1214"/>
      <c r="J1214"/>
      <c r="K1214"/>
      <c r="L1214" s="262"/>
      <c r="M1214" s="262"/>
      <c r="S1214" s="262"/>
      <c r="T1214" s="262"/>
      <c r="U1214" s="262"/>
      <c r="V1214" s="262"/>
    </row>
    <row r="1215" spans="1:22">
      <c r="A1215" s="858"/>
      <c r="B1215" s="866">
        <f t="shared" si="19"/>
        <v>1193</v>
      </c>
      <c r="C1215" s="919"/>
      <c r="D1215" s="860"/>
      <c r="E1215"/>
      <c r="F1215"/>
      <c r="G1215"/>
      <c r="H1215"/>
      <c r="I1215"/>
      <c r="J1215"/>
      <c r="K1215"/>
      <c r="L1215" s="262"/>
      <c r="M1215" s="262"/>
      <c r="S1215" s="262"/>
      <c r="T1215" s="262"/>
      <c r="U1215" s="262"/>
      <c r="V1215" s="262"/>
    </row>
    <row r="1216" spans="1:22">
      <c r="A1216" s="858"/>
      <c r="B1216" s="866">
        <f t="shared" si="19"/>
        <v>1194</v>
      </c>
      <c r="C1216" s="919"/>
      <c r="D1216" s="860"/>
      <c r="E1216"/>
      <c r="F1216"/>
      <c r="G1216"/>
      <c r="H1216"/>
      <c r="I1216"/>
      <c r="J1216"/>
      <c r="K1216"/>
      <c r="L1216" s="262"/>
      <c r="M1216" s="262"/>
      <c r="S1216" s="262"/>
      <c r="T1216" s="262"/>
      <c r="U1216" s="262"/>
      <c r="V1216" s="262"/>
    </row>
    <row r="1217" spans="1:22">
      <c r="A1217" s="858"/>
      <c r="B1217" s="866">
        <f t="shared" si="19"/>
        <v>1195</v>
      </c>
      <c r="C1217" s="919"/>
      <c r="D1217" s="860"/>
      <c r="E1217"/>
      <c r="F1217"/>
      <c r="G1217"/>
      <c r="H1217"/>
      <c r="I1217"/>
      <c r="J1217"/>
      <c r="K1217"/>
      <c r="L1217" s="262"/>
      <c r="M1217" s="262"/>
      <c r="S1217" s="262"/>
      <c r="T1217" s="262"/>
      <c r="U1217" s="262"/>
      <c r="V1217" s="262"/>
    </row>
    <row r="1218" spans="1:22">
      <c r="A1218" s="858"/>
      <c r="B1218" s="866">
        <f t="shared" si="19"/>
        <v>1196</v>
      </c>
      <c r="C1218" s="919"/>
      <c r="D1218" s="860"/>
      <c r="E1218"/>
      <c r="F1218"/>
      <c r="G1218"/>
      <c r="H1218"/>
      <c r="I1218"/>
      <c r="J1218"/>
      <c r="K1218"/>
      <c r="L1218" s="262"/>
      <c r="M1218" s="262"/>
      <c r="S1218" s="262"/>
      <c r="T1218" s="262"/>
      <c r="U1218" s="262"/>
      <c r="V1218" s="262"/>
    </row>
    <row r="1219" spans="1:22">
      <c r="A1219" s="858"/>
      <c r="B1219" s="866">
        <f t="shared" si="19"/>
        <v>1197</v>
      </c>
      <c r="C1219" s="919"/>
      <c r="D1219" s="860"/>
      <c r="E1219"/>
      <c r="F1219"/>
      <c r="G1219"/>
      <c r="H1219"/>
      <c r="I1219"/>
      <c r="J1219"/>
      <c r="K1219"/>
      <c r="L1219" s="262"/>
      <c r="M1219" s="262"/>
      <c r="S1219" s="262"/>
      <c r="T1219" s="262"/>
      <c r="U1219" s="262"/>
      <c r="V1219" s="262"/>
    </row>
    <row r="1220" spans="1:22">
      <c r="A1220" s="858"/>
      <c r="B1220" s="866">
        <f t="shared" si="19"/>
        <v>1198</v>
      </c>
      <c r="C1220" s="919"/>
      <c r="D1220" s="860"/>
      <c r="E1220"/>
      <c r="F1220"/>
      <c r="G1220"/>
      <c r="H1220"/>
      <c r="I1220"/>
      <c r="J1220"/>
      <c r="K1220"/>
      <c r="L1220" s="262"/>
      <c r="M1220" s="262"/>
      <c r="S1220" s="262"/>
      <c r="T1220" s="262"/>
      <c r="U1220" s="262"/>
      <c r="V1220" s="262"/>
    </row>
    <row r="1221" spans="1:22">
      <c r="A1221" s="858"/>
      <c r="B1221" s="866">
        <f t="shared" si="19"/>
        <v>1199</v>
      </c>
      <c r="C1221" s="919"/>
      <c r="D1221" s="860"/>
      <c r="E1221"/>
      <c r="F1221"/>
      <c r="G1221"/>
      <c r="H1221"/>
      <c r="I1221"/>
      <c r="J1221"/>
      <c r="K1221"/>
      <c r="L1221" s="262"/>
      <c r="M1221" s="262"/>
      <c r="S1221" s="262"/>
      <c r="T1221" s="262"/>
      <c r="U1221" s="262"/>
      <c r="V1221" s="262"/>
    </row>
    <row r="1222" spans="1:22">
      <c r="A1222" s="858"/>
      <c r="B1222" s="866">
        <f t="shared" si="19"/>
        <v>1200</v>
      </c>
      <c r="C1222" s="919"/>
      <c r="D1222" s="860"/>
      <c r="E1222"/>
      <c r="F1222"/>
      <c r="G1222"/>
      <c r="H1222"/>
      <c r="I1222"/>
      <c r="J1222"/>
      <c r="K1222"/>
      <c r="L1222" s="262"/>
      <c r="M1222" s="262"/>
      <c r="S1222" s="262"/>
      <c r="T1222" s="262"/>
      <c r="U1222" s="262"/>
      <c r="V1222" s="262"/>
    </row>
    <row r="1223" spans="1:22">
      <c r="A1223" s="858"/>
      <c r="B1223" s="866">
        <f t="shared" si="19"/>
        <v>1201</v>
      </c>
      <c r="C1223" s="919"/>
      <c r="D1223" s="860"/>
      <c r="E1223"/>
      <c r="F1223"/>
      <c r="G1223"/>
      <c r="H1223"/>
      <c r="I1223"/>
      <c r="J1223"/>
      <c r="K1223"/>
      <c r="L1223" s="262"/>
      <c r="M1223" s="262"/>
      <c r="S1223" s="262"/>
      <c r="T1223" s="262"/>
      <c r="U1223" s="262"/>
      <c r="V1223" s="262"/>
    </row>
    <row r="1224" spans="1:22">
      <c r="A1224" s="858"/>
      <c r="B1224" s="866">
        <f t="shared" si="19"/>
        <v>1202</v>
      </c>
      <c r="C1224" s="919"/>
      <c r="D1224" s="860"/>
      <c r="E1224"/>
      <c r="F1224"/>
      <c r="G1224"/>
      <c r="H1224"/>
      <c r="I1224"/>
      <c r="J1224"/>
      <c r="K1224"/>
      <c r="L1224" s="262"/>
      <c r="M1224" s="262"/>
      <c r="S1224" s="262"/>
      <c r="T1224" s="262"/>
      <c r="U1224" s="262"/>
      <c r="V1224" s="262"/>
    </row>
    <row r="1225" spans="1:22">
      <c r="A1225" s="858"/>
      <c r="B1225" s="866">
        <f t="shared" si="19"/>
        <v>1203</v>
      </c>
      <c r="C1225" s="919"/>
      <c r="D1225" s="860"/>
      <c r="E1225"/>
      <c r="F1225"/>
      <c r="G1225"/>
      <c r="H1225"/>
      <c r="I1225"/>
      <c r="J1225"/>
      <c r="K1225"/>
      <c r="L1225" s="262"/>
      <c r="M1225" s="262"/>
      <c r="S1225" s="262"/>
      <c r="T1225" s="262"/>
      <c r="U1225" s="262"/>
      <c r="V1225" s="262"/>
    </row>
    <row r="1226" spans="1:22">
      <c r="A1226" s="858"/>
      <c r="B1226" s="866">
        <f t="shared" si="19"/>
        <v>1204</v>
      </c>
      <c r="C1226" s="919"/>
      <c r="D1226" s="860"/>
      <c r="E1226"/>
      <c r="F1226"/>
      <c r="G1226"/>
      <c r="H1226"/>
      <c r="I1226"/>
      <c r="J1226"/>
      <c r="K1226"/>
      <c r="L1226" s="262"/>
      <c r="M1226" s="262"/>
      <c r="S1226" s="262"/>
      <c r="T1226" s="262"/>
      <c r="U1226" s="262"/>
      <c r="V1226" s="262"/>
    </row>
    <row r="1227" spans="1:22">
      <c r="A1227" s="858"/>
      <c r="B1227" s="866">
        <f t="shared" si="19"/>
        <v>1205</v>
      </c>
      <c r="C1227" s="919"/>
      <c r="D1227" s="860"/>
      <c r="E1227"/>
      <c r="F1227"/>
      <c r="G1227"/>
      <c r="H1227"/>
      <c r="I1227"/>
      <c r="J1227"/>
      <c r="K1227"/>
      <c r="L1227" s="262"/>
      <c r="M1227" s="262"/>
      <c r="S1227" s="262"/>
      <c r="T1227" s="262"/>
      <c r="U1227" s="262"/>
      <c r="V1227" s="262"/>
    </row>
    <row r="1228" spans="1:22">
      <c r="A1228" s="858"/>
      <c r="B1228" s="866">
        <f t="shared" si="19"/>
        <v>1206</v>
      </c>
      <c r="C1228" s="919"/>
      <c r="D1228" s="860"/>
      <c r="E1228"/>
      <c r="F1228"/>
      <c r="G1228"/>
      <c r="H1228"/>
      <c r="I1228"/>
      <c r="J1228"/>
      <c r="K1228"/>
      <c r="L1228" s="262"/>
      <c r="M1228" s="262"/>
      <c r="S1228" s="262"/>
      <c r="T1228" s="262"/>
      <c r="U1228" s="262"/>
      <c r="V1228" s="262"/>
    </row>
    <row r="1229" spans="1:22">
      <c r="A1229" s="858"/>
      <c r="B1229" s="866">
        <f t="shared" si="19"/>
        <v>1207</v>
      </c>
      <c r="C1229" s="919"/>
      <c r="D1229" s="860"/>
      <c r="E1229"/>
      <c r="F1229"/>
      <c r="G1229"/>
      <c r="H1229"/>
      <c r="I1229"/>
      <c r="J1229"/>
      <c r="K1229"/>
      <c r="L1229" s="262"/>
      <c r="M1229" s="262"/>
      <c r="S1229" s="262"/>
      <c r="T1229" s="262"/>
      <c r="U1229" s="262"/>
      <c r="V1229" s="262"/>
    </row>
    <row r="1230" spans="1:22">
      <c r="A1230" s="858"/>
      <c r="B1230" s="866">
        <f t="shared" si="19"/>
        <v>1208</v>
      </c>
      <c r="C1230" s="919"/>
      <c r="D1230" s="860"/>
      <c r="E1230"/>
      <c r="F1230"/>
      <c r="G1230"/>
      <c r="H1230"/>
      <c r="I1230"/>
      <c r="J1230"/>
      <c r="K1230"/>
      <c r="L1230" s="262"/>
      <c r="M1230" s="262"/>
      <c r="S1230" s="262"/>
      <c r="T1230" s="262"/>
      <c r="U1230" s="262"/>
      <c r="V1230" s="262"/>
    </row>
    <row r="1231" spans="1:22">
      <c r="A1231" s="858"/>
      <c r="B1231" s="866">
        <f t="shared" si="19"/>
        <v>1209</v>
      </c>
      <c r="C1231" s="919"/>
      <c r="D1231" s="860"/>
      <c r="E1231"/>
      <c r="F1231"/>
      <c r="G1231"/>
      <c r="H1231"/>
      <c r="I1231"/>
      <c r="J1231"/>
      <c r="K1231"/>
      <c r="L1231" s="262"/>
      <c r="M1231" s="262"/>
      <c r="S1231" s="262"/>
      <c r="T1231" s="262"/>
      <c r="U1231" s="262"/>
      <c r="V1231" s="262"/>
    </row>
    <row r="1232" spans="1:22">
      <c r="A1232" s="858"/>
      <c r="B1232" s="866">
        <f t="shared" si="19"/>
        <v>1210</v>
      </c>
      <c r="C1232" s="919"/>
      <c r="D1232" s="860"/>
      <c r="E1232"/>
      <c r="F1232"/>
      <c r="G1232"/>
      <c r="H1232"/>
      <c r="I1232"/>
      <c r="J1232"/>
      <c r="K1232"/>
      <c r="L1232" s="262"/>
      <c r="M1232" s="262"/>
      <c r="S1232" s="262"/>
      <c r="T1232" s="262"/>
      <c r="U1232" s="262"/>
      <c r="V1232" s="262"/>
    </row>
    <row r="1233" spans="1:22">
      <c r="A1233" s="858"/>
      <c r="B1233" s="866">
        <f t="shared" si="19"/>
        <v>1211</v>
      </c>
      <c r="C1233" s="919"/>
      <c r="D1233" s="860"/>
      <c r="E1233"/>
      <c r="F1233"/>
      <c r="G1233"/>
      <c r="H1233"/>
      <c r="I1233"/>
      <c r="J1233"/>
      <c r="K1233"/>
      <c r="L1233" s="262"/>
      <c r="M1233" s="262"/>
      <c r="S1233" s="262"/>
      <c r="T1233" s="262"/>
      <c r="U1233" s="262"/>
      <c r="V1233" s="262"/>
    </row>
    <row r="1234" spans="1:22">
      <c r="A1234" s="858"/>
      <c r="B1234" s="866">
        <f t="shared" si="19"/>
        <v>1212</v>
      </c>
      <c r="C1234" s="919"/>
      <c r="D1234" s="860"/>
      <c r="E1234"/>
      <c r="F1234"/>
      <c r="G1234"/>
      <c r="H1234"/>
      <c r="I1234"/>
      <c r="J1234"/>
      <c r="K1234"/>
      <c r="L1234" s="262"/>
      <c r="M1234" s="262"/>
      <c r="S1234" s="262"/>
      <c r="T1234" s="262"/>
      <c r="U1234" s="262"/>
      <c r="V1234" s="262"/>
    </row>
    <row r="1235" spans="1:22">
      <c r="A1235" s="858"/>
      <c r="B1235" s="866">
        <f t="shared" si="19"/>
        <v>1213</v>
      </c>
      <c r="C1235" s="919"/>
      <c r="D1235" s="860"/>
      <c r="E1235"/>
      <c r="F1235"/>
      <c r="G1235"/>
      <c r="H1235"/>
      <c r="I1235"/>
      <c r="J1235"/>
      <c r="K1235"/>
      <c r="L1235" s="262"/>
      <c r="M1235" s="262"/>
      <c r="S1235" s="262"/>
      <c r="T1235" s="262"/>
      <c r="U1235" s="262"/>
      <c r="V1235" s="262"/>
    </row>
    <row r="1236" spans="1:22">
      <c r="A1236" s="858"/>
      <c r="B1236" s="866">
        <f t="shared" si="19"/>
        <v>1214</v>
      </c>
      <c r="C1236" s="919"/>
      <c r="D1236" s="860"/>
      <c r="E1236"/>
      <c r="F1236"/>
      <c r="G1236"/>
      <c r="H1236"/>
      <c r="I1236"/>
      <c r="J1236"/>
      <c r="K1236"/>
      <c r="L1236" s="262"/>
      <c r="M1236" s="262"/>
      <c r="S1236" s="262"/>
      <c r="T1236" s="262"/>
      <c r="U1236" s="262"/>
      <c r="V1236" s="262"/>
    </row>
    <row r="1237" spans="1:22">
      <c r="A1237" s="858"/>
      <c r="B1237" s="866">
        <f t="shared" si="19"/>
        <v>1215</v>
      </c>
      <c r="C1237" s="919"/>
      <c r="D1237" s="860"/>
      <c r="E1237"/>
      <c r="F1237"/>
      <c r="G1237"/>
      <c r="H1237"/>
      <c r="I1237"/>
      <c r="J1237"/>
      <c r="K1237"/>
      <c r="L1237" s="262"/>
      <c r="M1237" s="262"/>
      <c r="S1237" s="262"/>
      <c r="T1237" s="262"/>
      <c r="U1237" s="262"/>
      <c r="V1237" s="262"/>
    </row>
    <row r="1238" spans="1:22">
      <c r="A1238" s="858"/>
      <c r="B1238" s="866">
        <f t="shared" si="19"/>
        <v>1216</v>
      </c>
      <c r="C1238" s="919"/>
      <c r="D1238" s="860"/>
      <c r="E1238"/>
      <c r="F1238"/>
      <c r="G1238"/>
      <c r="H1238"/>
      <c r="I1238"/>
      <c r="J1238"/>
      <c r="K1238"/>
      <c r="L1238" s="262"/>
      <c r="M1238" s="262"/>
      <c r="S1238" s="262"/>
      <c r="T1238" s="262"/>
      <c r="U1238" s="262"/>
      <c r="V1238" s="262"/>
    </row>
    <row r="1239" spans="1:22">
      <c r="A1239" s="858"/>
      <c r="B1239" s="866">
        <f t="shared" si="19"/>
        <v>1217</v>
      </c>
      <c r="C1239" s="919"/>
      <c r="D1239" s="860"/>
      <c r="E1239"/>
      <c r="F1239"/>
      <c r="G1239"/>
      <c r="H1239"/>
      <c r="I1239"/>
      <c r="J1239"/>
      <c r="K1239"/>
      <c r="L1239" s="262"/>
      <c r="M1239" s="262"/>
      <c r="S1239" s="262"/>
      <c r="T1239" s="262"/>
      <c r="U1239" s="262"/>
      <c r="V1239" s="262"/>
    </row>
    <row r="1240" spans="1:22">
      <c r="A1240" s="858"/>
      <c r="B1240" s="866">
        <f t="shared" ref="B1240:B1303" si="20">B1239+1</f>
        <v>1218</v>
      </c>
      <c r="C1240" s="919"/>
      <c r="D1240" s="860"/>
      <c r="E1240"/>
      <c r="F1240"/>
      <c r="G1240"/>
      <c r="H1240"/>
      <c r="I1240"/>
      <c r="J1240"/>
      <c r="K1240"/>
      <c r="L1240" s="262"/>
      <c r="M1240" s="262"/>
      <c r="S1240" s="262"/>
      <c r="T1240" s="262"/>
      <c r="U1240" s="262"/>
      <c r="V1240" s="262"/>
    </row>
    <row r="1241" spans="1:22">
      <c r="A1241" s="858"/>
      <c r="B1241" s="866">
        <f t="shared" si="20"/>
        <v>1219</v>
      </c>
      <c r="C1241" s="919"/>
      <c r="D1241" s="860"/>
      <c r="E1241"/>
      <c r="F1241"/>
      <c r="G1241"/>
      <c r="H1241"/>
      <c r="I1241"/>
      <c r="J1241"/>
      <c r="K1241"/>
      <c r="L1241" s="262"/>
      <c r="M1241" s="262"/>
      <c r="S1241" s="262"/>
      <c r="T1241" s="262"/>
      <c r="U1241" s="262"/>
      <c r="V1241" s="262"/>
    </row>
    <row r="1242" spans="1:22">
      <c r="A1242" s="858"/>
      <c r="B1242" s="866">
        <f t="shared" si="20"/>
        <v>1220</v>
      </c>
      <c r="C1242" s="919"/>
      <c r="D1242" s="860"/>
      <c r="E1242"/>
      <c r="F1242"/>
      <c r="G1242"/>
      <c r="H1242"/>
      <c r="I1242"/>
      <c r="J1242"/>
      <c r="K1242"/>
      <c r="L1242" s="262"/>
      <c r="M1242" s="262"/>
      <c r="S1242" s="262"/>
      <c r="T1242" s="262"/>
      <c r="U1242" s="262"/>
      <c r="V1242" s="262"/>
    </row>
    <row r="1243" spans="1:22">
      <c r="A1243" s="858"/>
      <c r="B1243" s="866">
        <f t="shared" si="20"/>
        <v>1221</v>
      </c>
      <c r="C1243" s="919"/>
      <c r="D1243" s="860"/>
      <c r="E1243"/>
      <c r="F1243"/>
      <c r="G1243"/>
      <c r="H1243"/>
      <c r="I1243"/>
      <c r="J1243"/>
      <c r="K1243"/>
      <c r="L1243" s="262"/>
      <c r="M1243" s="262"/>
      <c r="S1243" s="262"/>
      <c r="T1243" s="262"/>
      <c r="U1243" s="262"/>
      <c r="V1243" s="262"/>
    </row>
    <row r="1244" spans="1:22">
      <c r="A1244" s="858"/>
      <c r="B1244" s="866">
        <f t="shared" si="20"/>
        <v>1222</v>
      </c>
      <c r="C1244" s="919"/>
      <c r="D1244" s="860"/>
      <c r="E1244"/>
      <c r="F1244"/>
      <c r="G1244"/>
      <c r="H1244"/>
      <c r="I1244"/>
      <c r="J1244"/>
      <c r="K1244"/>
      <c r="L1244" s="262"/>
      <c r="M1244" s="262"/>
      <c r="S1244" s="262"/>
      <c r="T1244" s="262"/>
      <c r="U1244" s="262"/>
      <c r="V1244" s="262"/>
    </row>
    <row r="1245" spans="1:22">
      <c r="A1245" s="858"/>
      <c r="B1245" s="866">
        <f t="shared" si="20"/>
        <v>1223</v>
      </c>
      <c r="C1245" s="919"/>
      <c r="D1245" s="860"/>
      <c r="E1245"/>
      <c r="F1245"/>
      <c r="G1245"/>
      <c r="H1245"/>
      <c r="I1245"/>
      <c r="J1245"/>
      <c r="K1245"/>
      <c r="L1245" s="262"/>
      <c r="M1245" s="262"/>
      <c r="S1245" s="262"/>
      <c r="T1245" s="262"/>
      <c r="U1245" s="262"/>
      <c r="V1245" s="262"/>
    </row>
    <row r="1246" spans="1:22">
      <c r="A1246" s="858"/>
      <c r="B1246" s="866">
        <f t="shared" si="20"/>
        <v>1224</v>
      </c>
      <c r="C1246" s="919"/>
      <c r="D1246" s="860"/>
      <c r="E1246"/>
      <c r="F1246"/>
      <c r="G1246"/>
      <c r="H1246"/>
      <c r="I1246"/>
      <c r="J1246"/>
      <c r="K1246"/>
      <c r="L1246" s="262"/>
      <c r="M1246" s="262"/>
      <c r="S1246" s="262"/>
      <c r="T1246" s="262"/>
      <c r="U1246" s="262"/>
      <c r="V1246" s="262"/>
    </row>
    <row r="1247" spans="1:22">
      <c r="A1247" s="858"/>
      <c r="B1247" s="866">
        <f t="shared" si="20"/>
        <v>1225</v>
      </c>
      <c r="C1247" s="919"/>
      <c r="D1247" s="860"/>
      <c r="E1247"/>
      <c r="F1247"/>
      <c r="G1247"/>
      <c r="H1247"/>
      <c r="I1247"/>
      <c r="J1247"/>
      <c r="K1247"/>
      <c r="L1247" s="262"/>
      <c r="M1247" s="262"/>
      <c r="S1247" s="262"/>
      <c r="T1247" s="262"/>
      <c r="U1247" s="262"/>
      <c r="V1247" s="262"/>
    </row>
    <row r="1248" spans="1:22">
      <c r="A1248" s="858"/>
      <c r="B1248" s="866">
        <f t="shared" si="20"/>
        <v>1226</v>
      </c>
      <c r="C1248" s="919"/>
      <c r="D1248" s="860"/>
      <c r="E1248"/>
      <c r="F1248"/>
      <c r="G1248"/>
      <c r="H1248"/>
      <c r="I1248"/>
      <c r="J1248"/>
      <c r="K1248"/>
      <c r="L1248" s="262"/>
      <c r="M1248" s="262"/>
      <c r="S1248" s="262"/>
      <c r="T1248" s="262"/>
      <c r="U1248" s="262"/>
      <c r="V1248" s="262"/>
    </row>
    <row r="1249" spans="1:22">
      <c r="A1249" s="858"/>
      <c r="B1249" s="866">
        <f t="shared" si="20"/>
        <v>1227</v>
      </c>
      <c r="C1249" s="919"/>
      <c r="D1249" s="860"/>
      <c r="E1249"/>
      <c r="F1249"/>
      <c r="G1249"/>
      <c r="H1249"/>
      <c r="I1249"/>
      <c r="J1249"/>
      <c r="K1249"/>
      <c r="L1249" s="262"/>
      <c r="M1249" s="262"/>
      <c r="S1249" s="262"/>
      <c r="T1249" s="262"/>
      <c r="U1249" s="262"/>
      <c r="V1249" s="262"/>
    </row>
    <row r="1250" spans="1:22">
      <c r="A1250" s="858"/>
      <c r="B1250" s="866">
        <f t="shared" si="20"/>
        <v>1228</v>
      </c>
      <c r="C1250" s="919"/>
      <c r="D1250" s="860"/>
      <c r="E1250"/>
      <c r="F1250"/>
      <c r="G1250"/>
      <c r="H1250"/>
      <c r="I1250"/>
      <c r="J1250"/>
      <c r="K1250"/>
      <c r="L1250" s="262"/>
      <c r="M1250" s="262"/>
      <c r="S1250" s="262"/>
      <c r="T1250" s="262"/>
      <c r="U1250" s="262"/>
      <c r="V1250" s="262"/>
    </row>
    <row r="1251" spans="1:22">
      <c r="A1251" s="858"/>
      <c r="B1251" s="866">
        <f t="shared" si="20"/>
        <v>1229</v>
      </c>
      <c r="C1251" s="919"/>
      <c r="D1251" s="860"/>
      <c r="E1251"/>
      <c r="F1251"/>
      <c r="G1251"/>
      <c r="H1251"/>
      <c r="I1251"/>
      <c r="J1251"/>
      <c r="K1251"/>
      <c r="L1251" s="262"/>
      <c r="M1251" s="262"/>
      <c r="S1251" s="262"/>
      <c r="T1251" s="262"/>
      <c r="U1251" s="262"/>
      <c r="V1251" s="262"/>
    </row>
    <row r="1252" spans="1:22">
      <c r="A1252" s="858"/>
      <c r="B1252" s="866">
        <f t="shared" si="20"/>
        <v>1230</v>
      </c>
      <c r="C1252" s="919"/>
      <c r="D1252" s="860"/>
      <c r="E1252"/>
      <c r="F1252"/>
      <c r="G1252"/>
      <c r="H1252"/>
      <c r="I1252"/>
      <c r="J1252"/>
      <c r="K1252"/>
      <c r="L1252" s="262"/>
      <c r="M1252" s="262"/>
      <c r="S1252" s="262"/>
      <c r="T1252" s="262"/>
      <c r="U1252" s="262"/>
      <c r="V1252" s="262"/>
    </row>
    <row r="1253" spans="1:22">
      <c r="A1253" s="858"/>
      <c r="B1253" s="866">
        <f t="shared" si="20"/>
        <v>1231</v>
      </c>
      <c r="C1253" s="919"/>
      <c r="D1253" s="860"/>
      <c r="E1253"/>
      <c r="F1253"/>
      <c r="G1253"/>
      <c r="H1253"/>
      <c r="I1253"/>
      <c r="J1253"/>
      <c r="K1253"/>
      <c r="L1253" s="262"/>
      <c r="M1253" s="262"/>
      <c r="S1253" s="262"/>
      <c r="T1253" s="262"/>
      <c r="U1253" s="262"/>
      <c r="V1253" s="262"/>
    </row>
    <row r="1254" spans="1:22">
      <c r="A1254" s="858"/>
      <c r="B1254" s="866">
        <f t="shared" si="20"/>
        <v>1232</v>
      </c>
      <c r="C1254" s="919"/>
      <c r="D1254" s="860"/>
      <c r="E1254"/>
      <c r="F1254"/>
      <c r="G1254"/>
      <c r="H1254"/>
      <c r="I1254"/>
      <c r="J1254"/>
      <c r="K1254"/>
      <c r="L1254" s="262"/>
      <c r="M1254" s="262"/>
      <c r="S1254" s="262"/>
      <c r="T1254" s="262"/>
      <c r="U1254" s="262"/>
      <c r="V1254" s="262"/>
    </row>
    <row r="1255" spans="1:22">
      <c r="A1255" s="858"/>
      <c r="B1255" s="866">
        <f t="shared" si="20"/>
        <v>1233</v>
      </c>
      <c r="C1255" s="919"/>
      <c r="D1255" s="860"/>
      <c r="E1255"/>
      <c r="F1255"/>
      <c r="G1255"/>
      <c r="H1255"/>
      <c r="I1255"/>
      <c r="J1255"/>
      <c r="K1255"/>
      <c r="L1255" s="262"/>
      <c r="M1255" s="262"/>
      <c r="S1255" s="262"/>
      <c r="T1255" s="262"/>
      <c r="U1255" s="262"/>
      <c r="V1255" s="262"/>
    </row>
    <row r="1256" spans="1:22">
      <c r="A1256" s="858"/>
      <c r="B1256" s="866">
        <f t="shared" si="20"/>
        <v>1234</v>
      </c>
      <c r="C1256" s="919"/>
      <c r="D1256" s="860"/>
      <c r="E1256"/>
      <c r="F1256"/>
      <c r="G1256"/>
      <c r="H1256"/>
      <c r="I1256"/>
      <c r="J1256"/>
      <c r="K1256"/>
      <c r="L1256" s="262"/>
      <c r="M1256" s="262"/>
      <c r="S1256" s="262"/>
      <c r="T1256" s="262"/>
      <c r="U1256" s="262"/>
      <c r="V1256" s="262"/>
    </row>
    <row r="1257" spans="1:22">
      <c r="A1257" s="858"/>
      <c r="B1257" s="866">
        <f t="shared" si="20"/>
        <v>1235</v>
      </c>
      <c r="C1257" s="919"/>
      <c r="D1257" s="860"/>
      <c r="E1257"/>
      <c r="F1257"/>
      <c r="G1257"/>
      <c r="H1257"/>
      <c r="I1257"/>
      <c r="J1257"/>
      <c r="K1257"/>
      <c r="L1257" s="262"/>
      <c r="M1257" s="262"/>
      <c r="S1257" s="262"/>
      <c r="T1257" s="262"/>
      <c r="U1257" s="262"/>
      <c r="V1257" s="262"/>
    </row>
    <row r="1258" spans="1:22">
      <c r="A1258" s="858"/>
      <c r="B1258" s="866">
        <f t="shared" si="20"/>
        <v>1236</v>
      </c>
      <c r="C1258" s="919"/>
      <c r="D1258" s="860"/>
      <c r="E1258"/>
      <c r="F1258"/>
      <c r="G1258"/>
      <c r="H1258"/>
      <c r="I1258"/>
      <c r="J1258"/>
      <c r="K1258"/>
      <c r="L1258" s="262"/>
      <c r="M1258" s="262"/>
      <c r="S1258" s="262"/>
      <c r="T1258" s="262"/>
      <c r="U1258" s="262"/>
      <c r="V1258" s="262"/>
    </row>
    <row r="1259" spans="1:22">
      <c r="A1259" s="858"/>
      <c r="B1259" s="866">
        <f t="shared" si="20"/>
        <v>1237</v>
      </c>
      <c r="C1259" s="919"/>
      <c r="D1259" s="860"/>
      <c r="E1259"/>
      <c r="F1259"/>
      <c r="G1259"/>
      <c r="H1259"/>
      <c r="I1259"/>
      <c r="J1259"/>
      <c r="K1259"/>
      <c r="L1259" s="262"/>
      <c r="M1259" s="262"/>
      <c r="S1259" s="262"/>
      <c r="T1259" s="262"/>
      <c r="U1259" s="262"/>
      <c r="V1259" s="262"/>
    </row>
    <row r="1260" spans="1:22">
      <c r="A1260" s="858"/>
      <c r="B1260" s="866">
        <f t="shared" si="20"/>
        <v>1238</v>
      </c>
      <c r="C1260" s="919"/>
      <c r="D1260" s="860"/>
      <c r="E1260"/>
      <c r="F1260"/>
      <c r="G1260"/>
      <c r="H1260"/>
      <c r="I1260"/>
      <c r="J1260"/>
      <c r="K1260"/>
      <c r="L1260" s="262"/>
      <c r="M1260" s="262"/>
      <c r="S1260" s="262"/>
      <c r="T1260" s="262"/>
      <c r="U1260" s="262"/>
      <c r="V1260" s="262"/>
    </row>
    <row r="1261" spans="1:22">
      <c r="A1261" s="858"/>
      <c r="B1261" s="866">
        <f t="shared" si="20"/>
        <v>1239</v>
      </c>
      <c r="C1261" s="919"/>
      <c r="D1261" s="860"/>
      <c r="E1261"/>
      <c r="F1261"/>
      <c r="G1261"/>
      <c r="H1261"/>
      <c r="I1261"/>
      <c r="J1261"/>
      <c r="K1261"/>
      <c r="L1261" s="262"/>
      <c r="M1261" s="262"/>
      <c r="S1261" s="262"/>
      <c r="T1261" s="262"/>
      <c r="U1261" s="262"/>
      <c r="V1261" s="262"/>
    </row>
    <row r="1262" spans="1:22">
      <c r="A1262" s="858"/>
      <c r="B1262" s="866">
        <f t="shared" si="20"/>
        <v>1240</v>
      </c>
      <c r="C1262" s="919"/>
      <c r="D1262" s="860"/>
      <c r="E1262"/>
      <c r="F1262"/>
      <c r="G1262"/>
      <c r="H1262"/>
      <c r="I1262"/>
      <c r="J1262"/>
      <c r="K1262"/>
      <c r="L1262" s="262"/>
      <c r="M1262" s="262"/>
      <c r="S1262" s="262"/>
      <c r="T1262" s="262"/>
      <c r="U1262" s="262"/>
      <c r="V1262" s="262"/>
    </row>
    <row r="1263" spans="1:22">
      <c r="A1263" s="858"/>
      <c r="B1263" s="866">
        <f t="shared" si="20"/>
        <v>1241</v>
      </c>
      <c r="C1263" s="919"/>
      <c r="D1263" s="860"/>
      <c r="E1263"/>
      <c r="F1263"/>
      <c r="G1263"/>
      <c r="H1263"/>
      <c r="I1263"/>
      <c r="J1263"/>
      <c r="K1263"/>
      <c r="L1263" s="262"/>
      <c r="M1263" s="262"/>
      <c r="S1263" s="262"/>
      <c r="T1263" s="262"/>
      <c r="U1263" s="262"/>
      <c r="V1263" s="262"/>
    </row>
    <row r="1264" spans="1:22">
      <c r="A1264" s="858"/>
      <c r="B1264" s="866">
        <f t="shared" si="20"/>
        <v>1242</v>
      </c>
      <c r="C1264" s="919"/>
      <c r="D1264" s="860"/>
      <c r="E1264"/>
      <c r="F1264"/>
      <c r="G1264"/>
      <c r="H1264"/>
      <c r="I1264"/>
      <c r="J1264"/>
      <c r="K1264"/>
      <c r="L1264" s="262"/>
      <c r="M1264" s="262"/>
      <c r="S1264" s="262"/>
      <c r="T1264" s="262"/>
      <c r="U1264" s="262"/>
      <c r="V1264" s="262"/>
    </row>
    <row r="1265" spans="1:22">
      <c r="A1265" s="858"/>
      <c r="B1265" s="866">
        <f t="shared" si="20"/>
        <v>1243</v>
      </c>
      <c r="C1265" s="919"/>
      <c r="D1265" s="860"/>
      <c r="E1265"/>
      <c r="F1265"/>
      <c r="G1265"/>
      <c r="H1265"/>
      <c r="I1265"/>
      <c r="J1265"/>
      <c r="K1265"/>
      <c r="L1265" s="262"/>
      <c r="M1265" s="262"/>
      <c r="S1265" s="262"/>
      <c r="T1265" s="262"/>
      <c r="U1265" s="262"/>
      <c r="V1265" s="262"/>
    </row>
    <row r="1266" spans="1:22">
      <c r="A1266" s="858"/>
      <c r="B1266" s="866">
        <f t="shared" si="20"/>
        <v>1244</v>
      </c>
      <c r="C1266" s="919"/>
      <c r="D1266" s="860"/>
      <c r="E1266"/>
      <c r="F1266"/>
      <c r="G1266"/>
      <c r="H1266"/>
      <c r="I1266"/>
      <c r="J1266"/>
      <c r="K1266"/>
      <c r="L1266" s="262"/>
      <c r="M1266" s="262"/>
      <c r="S1266" s="262"/>
      <c r="T1266" s="262"/>
      <c r="U1266" s="262"/>
      <c r="V1266" s="262"/>
    </row>
    <row r="1267" spans="1:22">
      <c r="A1267" s="858"/>
      <c r="B1267" s="866">
        <f t="shared" si="20"/>
        <v>1245</v>
      </c>
      <c r="C1267" s="919"/>
      <c r="D1267" s="860"/>
      <c r="E1267"/>
      <c r="F1267"/>
      <c r="G1267"/>
      <c r="H1267"/>
      <c r="I1267"/>
      <c r="J1267"/>
      <c r="K1267"/>
      <c r="L1267" s="262"/>
      <c r="M1267" s="262"/>
      <c r="S1267" s="262"/>
      <c r="T1267" s="262"/>
      <c r="U1267" s="262"/>
      <c r="V1267" s="262"/>
    </row>
    <row r="1268" spans="1:22">
      <c r="A1268" s="858"/>
      <c r="B1268" s="866">
        <f t="shared" si="20"/>
        <v>1246</v>
      </c>
      <c r="C1268" s="919"/>
      <c r="D1268" s="860"/>
      <c r="E1268"/>
      <c r="F1268"/>
      <c r="G1268"/>
      <c r="H1268"/>
      <c r="I1268"/>
      <c r="J1268"/>
      <c r="K1268"/>
      <c r="L1268" s="262"/>
      <c r="M1268" s="262"/>
      <c r="S1268" s="262"/>
      <c r="T1268" s="262"/>
      <c r="U1268" s="262"/>
      <c r="V1268" s="262"/>
    </row>
    <row r="1269" spans="1:22">
      <c r="A1269" s="858"/>
      <c r="B1269" s="866">
        <f t="shared" si="20"/>
        <v>1247</v>
      </c>
      <c r="C1269" s="919"/>
      <c r="D1269" s="860"/>
      <c r="E1269"/>
      <c r="F1269"/>
      <c r="G1269"/>
      <c r="H1269"/>
      <c r="I1269"/>
      <c r="J1269"/>
      <c r="K1269"/>
      <c r="L1269" s="262"/>
      <c r="M1269" s="262"/>
      <c r="S1269" s="262"/>
      <c r="T1269" s="262"/>
      <c r="U1269" s="262"/>
      <c r="V1269" s="262"/>
    </row>
    <row r="1270" spans="1:22">
      <c r="A1270" s="858"/>
      <c r="B1270" s="866">
        <f t="shared" si="20"/>
        <v>1248</v>
      </c>
      <c r="C1270" s="919"/>
      <c r="D1270" s="860"/>
      <c r="E1270"/>
      <c r="F1270"/>
      <c r="G1270"/>
      <c r="H1270"/>
      <c r="I1270"/>
      <c r="J1270"/>
      <c r="K1270"/>
      <c r="L1270" s="262"/>
      <c r="M1270" s="262"/>
      <c r="S1270" s="262"/>
      <c r="T1270" s="262"/>
      <c r="U1270" s="262"/>
      <c r="V1270" s="262"/>
    </row>
    <row r="1271" spans="1:22">
      <c r="A1271" s="858"/>
      <c r="B1271" s="866">
        <f t="shared" si="20"/>
        <v>1249</v>
      </c>
      <c r="C1271" s="919"/>
      <c r="D1271" s="860"/>
      <c r="E1271"/>
      <c r="F1271"/>
      <c r="G1271"/>
      <c r="H1271"/>
      <c r="I1271"/>
      <c r="J1271"/>
      <c r="K1271"/>
      <c r="L1271" s="262"/>
      <c r="M1271" s="262"/>
      <c r="S1271" s="262"/>
      <c r="T1271" s="262"/>
      <c r="U1271" s="262"/>
      <c r="V1271" s="262"/>
    </row>
    <row r="1272" spans="1:22">
      <c r="A1272" s="858"/>
      <c r="B1272" s="866">
        <f t="shared" si="20"/>
        <v>1250</v>
      </c>
      <c r="C1272" s="919"/>
      <c r="D1272" s="860"/>
      <c r="E1272"/>
      <c r="F1272"/>
      <c r="G1272"/>
      <c r="H1272"/>
      <c r="I1272"/>
      <c r="J1272"/>
      <c r="K1272"/>
      <c r="L1272" s="262"/>
      <c r="M1272" s="262"/>
      <c r="S1272" s="262"/>
      <c r="T1272" s="262"/>
      <c r="U1272" s="262"/>
      <c r="V1272" s="262"/>
    </row>
    <row r="1273" spans="1:22">
      <c r="A1273" s="858"/>
      <c r="B1273" s="866">
        <f t="shared" si="20"/>
        <v>1251</v>
      </c>
      <c r="C1273" s="919"/>
      <c r="D1273" s="860"/>
      <c r="E1273"/>
      <c r="F1273"/>
      <c r="G1273"/>
      <c r="H1273"/>
      <c r="I1273"/>
      <c r="J1273"/>
      <c r="K1273"/>
      <c r="L1273" s="262"/>
      <c r="M1273" s="262"/>
      <c r="S1273" s="262"/>
      <c r="T1273" s="262"/>
      <c r="U1273" s="262"/>
      <c r="V1273" s="262"/>
    </row>
    <row r="1274" spans="1:22">
      <c r="A1274" s="858"/>
      <c r="B1274" s="866">
        <f t="shared" si="20"/>
        <v>1252</v>
      </c>
      <c r="C1274" s="919"/>
      <c r="D1274" s="860"/>
      <c r="E1274"/>
      <c r="F1274"/>
      <c r="G1274"/>
      <c r="H1274"/>
      <c r="I1274"/>
      <c r="J1274"/>
      <c r="K1274"/>
      <c r="L1274" s="262"/>
      <c r="M1274" s="262"/>
      <c r="S1274" s="262"/>
      <c r="T1274" s="262"/>
      <c r="U1274" s="262"/>
      <c r="V1274" s="262"/>
    </row>
    <row r="1275" spans="1:22">
      <c r="A1275" s="858"/>
      <c r="B1275" s="866">
        <f t="shared" si="20"/>
        <v>1253</v>
      </c>
      <c r="C1275" s="919"/>
      <c r="D1275" s="860"/>
      <c r="E1275"/>
      <c r="F1275"/>
      <c r="G1275"/>
      <c r="H1275"/>
      <c r="I1275"/>
      <c r="J1275"/>
      <c r="K1275"/>
      <c r="L1275" s="262"/>
      <c r="M1275" s="262"/>
      <c r="S1275" s="262"/>
      <c r="T1275" s="262"/>
      <c r="U1275" s="262"/>
      <c r="V1275" s="262"/>
    </row>
    <row r="1276" spans="1:22">
      <c r="A1276" s="858"/>
      <c r="B1276" s="866">
        <f t="shared" si="20"/>
        <v>1254</v>
      </c>
      <c r="C1276" s="919"/>
      <c r="D1276" s="860"/>
      <c r="E1276"/>
      <c r="F1276"/>
      <c r="G1276"/>
      <c r="H1276"/>
      <c r="I1276"/>
      <c r="J1276"/>
      <c r="K1276"/>
      <c r="L1276" s="262"/>
      <c r="M1276" s="262"/>
      <c r="S1276" s="262"/>
      <c r="T1276" s="262"/>
      <c r="U1276" s="262"/>
      <c r="V1276" s="262"/>
    </row>
    <row r="1277" spans="1:22">
      <c r="A1277" s="858"/>
      <c r="B1277" s="866">
        <f t="shared" si="20"/>
        <v>1255</v>
      </c>
      <c r="C1277" s="919"/>
      <c r="D1277" s="860"/>
      <c r="E1277"/>
      <c r="F1277"/>
      <c r="G1277"/>
      <c r="H1277"/>
      <c r="I1277"/>
      <c r="J1277"/>
      <c r="K1277"/>
      <c r="L1277" s="262"/>
      <c r="M1277" s="262"/>
      <c r="S1277" s="262"/>
      <c r="T1277" s="262"/>
      <c r="U1277" s="262"/>
      <c r="V1277" s="262"/>
    </row>
    <row r="1278" spans="1:22">
      <c r="A1278" s="858"/>
      <c r="B1278" s="866">
        <f t="shared" si="20"/>
        <v>1256</v>
      </c>
      <c r="C1278" s="919"/>
      <c r="D1278" s="860"/>
      <c r="E1278"/>
      <c r="F1278"/>
      <c r="G1278"/>
      <c r="H1278"/>
      <c r="I1278"/>
      <c r="J1278"/>
      <c r="K1278"/>
      <c r="L1278" s="262"/>
      <c r="M1278" s="262"/>
      <c r="S1278" s="262"/>
      <c r="T1278" s="262"/>
      <c r="U1278" s="262"/>
      <c r="V1278" s="262"/>
    </row>
    <row r="1279" spans="1:22">
      <c r="A1279" s="858"/>
      <c r="B1279" s="866">
        <f t="shared" si="20"/>
        <v>1257</v>
      </c>
      <c r="C1279" s="919"/>
      <c r="D1279" s="860"/>
      <c r="E1279"/>
      <c r="F1279"/>
      <c r="G1279"/>
      <c r="H1279"/>
      <c r="I1279"/>
      <c r="J1279"/>
      <c r="K1279"/>
      <c r="L1279" s="262"/>
      <c r="M1279" s="262"/>
      <c r="S1279" s="262"/>
      <c r="T1279" s="262"/>
      <c r="U1279" s="262"/>
      <c r="V1279" s="262"/>
    </row>
    <row r="1280" spans="1:22">
      <c r="A1280" s="858"/>
      <c r="B1280" s="866">
        <f t="shared" si="20"/>
        <v>1258</v>
      </c>
      <c r="C1280" s="919"/>
      <c r="D1280" s="860"/>
      <c r="E1280"/>
      <c r="F1280"/>
      <c r="G1280"/>
      <c r="H1280"/>
      <c r="I1280"/>
      <c r="J1280"/>
      <c r="K1280"/>
      <c r="L1280" s="262"/>
      <c r="M1280" s="262"/>
      <c r="S1280" s="262"/>
      <c r="T1280" s="262"/>
      <c r="U1280" s="262"/>
      <c r="V1280" s="262"/>
    </row>
    <row r="1281" spans="1:22">
      <c r="A1281" s="858"/>
      <c r="B1281" s="866">
        <f t="shared" si="20"/>
        <v>1259</v>
      </c>
      <c r="C1281" s="919"/>
      <c r="D1281" s="860"/>
      <c r="E1281"/>
      <c r="F1281"/>
      <c r="G1281"/>
      <c r="H1281"/>
      <c r="I1281"/>
      <c r="J1281"/>
      <c r="K1281"/>
      <c r="L1281" s="262"/>
      <c r="M1281" s="262"/>
      <c r="S1281" s="262"/>
      <c r="T1281" s="262"/>
      <c r="U1281" s="262"/>
      <c r="V1281" s="262"/>
    </row>
    <row r="1282" spans="1:22">
      <c r="A1282" s="858"/>
      <c r="B1282" s="866">
        <f t="shared" si="20"/>
        <v>1260</v>
      </c>
      <c r="C1282" s="919"/>
      <c r="D1282" s="860"/>
      <c r="E1282"/>
      <c r="F1282"/>
      <c r="G1282"/>
      <c r="H1282"/>
      <c r="I1282"/>
      <c r="J1282"/>
      <c r="K1282"/>
      <c r="L1282" s="262"/>
      <c r="M1282" s="262"/>
      <c r="S1282" s="262"/>
      <c r="T1282" s="262"/>
      <c r="U1282" s="262"/>
      <c r="V1282" s="262"/>
    </row>
    <row r="1283" spans="1:22">
      <c r="A1283" s="858"/>
      <c r="B1283" s="866">
        <f t="shared" si="20"/>
        <v>1261</v>
      </c>
      <c r="C1283" s="919"/>
      <c r="D1283" s="860"/>
      <c r="E1283"/>
      <c r="F1283"/>
      <c r="G1283"/>
      <c r="H1283"/>
      <c r="I1283"/>
      <c r="J1283"/>
      <c r="K1283"/>
      <c r="L1283" s="262"/>
      <c r="M1283" s="262"/>
      <c r="S1283" s="262"/>
      <c r="T1283" s="262"/>
      <c r="U1283" s="262"/>
      <c r="V1283" s="262"/>
    </row>
    <row r="1284" spans="1:22">
      <c r="A1284" s="858"/>
      <c r="B1284" s="866">
        <f t="shared" si="20"/>
        <v>1262</v>
      </c>
      <c r="C1284" s="919"/>
      <c r="D1284" s="860"/>
      <c r="E1284"/>
      <c r="F1284"/>
      <c r="G1284"/>
      <c r="H1284"/>
      <c r="I1284"/>
      <c r="J1284"/>
      <c r="K1284"/>
      <c r="L1284" s="262"/>
      <c r="M1284" s="262"/>
      <c r="S1284" s="262"/>
      <c r="T1284" s="262"/>
      <c r="U1284" s="262"/>
      <c r="V1284" s="262"/>
    </row>
    <row r="1285" spans="1:22">
      <c r="A1285" s="858"/>
      <c r="B1285" s="866">
        <f t="shared" si="20"/>
        <v>1263</v>
      </c>
      <c r="C1285" s="919"/>
      <c r="D1285" s="860"/>
      <c r="E1285"/>
      <c r="F1285"/>
      <c r="G1285"/>
      <c r="H1285"/>
      <c r="I1285"/>
      <c r="J1285"/>
      <c r="K1285"/>
      <c r="L1285" s="262"/>
      <c r="M1285" s="262"/>
      <c r="S1285" s="262"/>
      <c r="T1285" s="262"/>
      <c r="U1285" s="262"/>
      <c r="V1285" s="262"/>
    </row>
    <row r="1286" spans="1:22">
      <c r="A1286" s="858"/>
      <c r="B1286" s="866">
        <f t="shared" si="20"/>
        <v>1264</v>
      </c>
      <c r="C1286" s="919"/>
      <c r="D1286" s="860"/>
      <c r="E1286"/>
      <c r="F1286"/>
      <c r="G1286"/>
      <c r="H1286"/>
      <c r="I1286"/>
      <c r="J1286"/>
      <c r="K1286"/>
      <c r="L1286" s="262"/>
      <c r="M1286" s="262"/>
      <c r="S1286" s="262"/>
      <c r="T1286" s="262"/>
      <c r="U1286" s="262"/>
      <c r="V1286" s="262"/>
    </row>
    <row r="1287" spans="1:22">
      <c r="A1287" s="858"/>
      <c r="B1287" s="866">
        <f t="shared" si="20"/>
        <v>1265</v>
      </c>
      <c r="C1287" s="919"/>
      <c r="D1287" s="860"/>
      <c r="E1287"/>
      <c r="F1287"/>
      <c r="G1287"/>
      <c r="H1287"/>
      <c r="I1287"/>
      <c r="J1287"/>
      <c r="K1287"/>
      <c r="L1287" s="262"/>
      <c r="M1287" s="262"/>
      <c r="S1287" s="262"/>
      <c r="T1287" s="262"/>
      <c r="U1287" s="262"/>
      <c r="V1287" s="262"/>
    </row>
    <row r="1288" spans="1:22">
      <c r="A1288" s="858"/>
      <c r="B1288" s="866">
        <f t="shared" si="20"/>
        <v>1266</v>
      </c>
      <c r="C1288" s="919"/>
      <c r="D1288" s="860"/>
      <c r="E1288"/>
      <c r="F1288"/>
      <c r="G1288"/>
      <c r="H1288"/>
      <c r="I1288"/>
      <c r="J1288"/>
      <c r="K1288"/>
      <c r="L1288" s="262"/>
      <c r="M1288" s="262"/>
      <c r="S1288" s="262"/>
      <c r="T1288" s="262"/>
      <c r="U1288" s="262"/>
      <c r="V1288" s="262"/>
    </row>
    <row r="1289" spans="1:22">
      <c r="A1289" s="858"/>
      <c r="B1289" s="866">
        <f t="shared" si="20"/>
        <v>1267</v>
      </c>
      <c r="C1289" s="919"/>
      <c r="D1289" s="860"/>
      <c r="E1289"/>
      <c r="F1289"/>
      <c r="G1289"/>
      <c r="H1289"/>
      <c r="I1289"/>
      <c r="J1289"/>
      <c r="K1289"/>
      <c r="L1289" s="262"/>
      <c r="M1289" s="262"/>
      <c r="S1289" s="262"/>
      <c r="T1289" s="262"/>
      <c r="U1289" s="262"/>
      <c r="V1289" s="262"/>
    </row>
    <row r="1290" spans="1:22">
      <c r="A1290" s="858"/>
      <c r="B1290" s="866">
        <f t="shared" si="20"/>
        <v>1268</v>
      </c>
      <c r="C1290" s="919"/>
      <c r="D1290" s="860"/>
      <c r="E1290"/>
      <c r="F1290"/>
      <c r="G1290"/>
      <c r="H1290"/>
      <c r="I1290"/>
      <c r="J1290"/>
      <c r="K1290"/>
      <c r="L1290" s="262"/>
      <c r="M1290" s="262"/>
      <c r="S1290" s="262"/>
      <c r="T1290" s="262"/>
      <c r="U1290" s="262"/>
      <c r="V1290" s="262"/>
    </row>
    <row r="1291" spans="1:22">
      <c r="A1291" s="858"/>
      <c r="B1291" s="866">
        <f t="shared" si="20"/>
        <v>1269</v>
      </c>
      <c r="C1291" s="919"/>
      <c r="D1291" s="860"/>
      <c r="E1291"/>
      <c r="F1291"/>
      <c r="G1291"/>
      <c r="H1291"/>
      <c r="I1291"/>
      <c r="J1291"/>
      <c r="K1291"/>
      <c r="L1291" s="262"/>
      <c r="M1291" s="262"/>
      <c r="S1291" s="262"/>
      <c r="T1291" s="262"/>
      <c r="U1291" s="262"/>
      <c r="V1291" s="262"/>
    </row>
    <row r="1292" spans="1:22">
      <c r="A1292" s="858"/>
      <c r="B1292" s="866">
        <f t="shared" si="20"/>
        <v>1270</v>
      </c>
      <c r="C1292" s="919"/>
      <c r="D1292" s="860"/>
      <c r="E1292"/>
      <c r="F1292"/>
      <c r="G1292"/>
      <c r="H1292"/>
      <c r="I1292"/>
      <c r="J1292"/>
      <c r="K1292"/>
      <c r="L1292" s="262"/>
      <c r="M1292" s="262"/>
      <c r="S1292" s="262"/>
      <c r="T1292" s="262"/>
      <c r="U1292" s="262"/>
      <c r="V1292" s="262"/>
    </row>
    <row r="1293" spans="1:22">
      <c r="A1293" s="858"/>
      <c r="B1293" s="866">
        <f t="shared" si="20"/>
        <v>1271</v>
      </c>
      <c r="C1293" s="919"/>
      <c r="D1293" s="860"/>
      <c r="E1293"/>
      <c r="F1293"/>
      <c r="G1293"/>
      <c r="H1293"/>
      <c r="I1293"/>
      <c r="J1293"/>
      <c r="K1293"/>
      <c r="L1293" s="262"/>
      <c r="M1293" s="262"/>
      <c r="S1293" s="262"/>
      <c r="T1293" s="262"/>
      <c r="U1293" s="262"/>
      <c r="V1293" s="262"/>
    </row>
    <row r="1294" spans="1:22">
      <c r="A1294" s="858"/>
      <c r="B1294" s="866">
        <f t="shared" si="20"/>
        <v>1272</v>
      </c>
      <c r="C1294" s="919"/>
      <c r="D1294" s="860"/>
      <c r="E1294"/>
      <c r="F1294"/>
      <c r="G1294"/>
      <c r="H1294"/>
      <c r="I1294"/>
      <c r="J1294"/>
      <c r="K1294"/>
      <c r="L1294" s="262"/>
      <c r="M1294" s="262"/>
      <c r="S1294" s="262"/>
      <c r="T1294" s="262"/>
      <c r="U1294" s="262"/>
      <c r="V1294" s="262"/>
    </row>
    <row r="1295" spans="1:22">
      <c r="A1295" s="858"/>
      <c r="B1295" s="866">
        <f t="shared" si="20"/>
        <v>1273</v>
      </c>
      <c r="C1295" s="919"/>
      <c r="D1295" s="860"/>
      <c r="E1295"/>
      <c r="F1295"/>
      <c r="G1295"/>
      <c r="H1295"/>
      <c r="I1295"/>
      <c r="J1295"/>
      <c r="K1295"/>
      <c r="L1295" s="262"/>
      <c r="M1295" s="262"/>
      <c r="S1295" s="262"/>
      <c r="T1295" s="262"/>
      <c r="U1295" s="262"/>
      <c r="V1295" s="262"/>
    </row>
    <row r="1296" spans="1:22">
      <c r="A1296" s="858"/>
      <c r="B1296" s="866">
        <f t="shared" si="20"/>
        <v>1274</v>
      </c>
      <c r="C1296" s="919"/>
      <c r="D1296" s="860"/>
      <c r="E1296"/>
      <c r="F1296"/>
      <c r="G1296"/>
      <c r="H1296"/>
      <c r="I1296"/>
      <c r="J1296"/>
      <c r="K1296"/>
      <c r="L1296" s="262"/>
      <c r="M1296" s="262"/>
      <c r="S1296" s="262"/>
      <c r="T1296" s="262"/>
      <c r="U1296" s="262"/>
      <c r="V1296" s="262"/>
    </row>
    <row r="1297" spans="1:22">
      <c r="A1297" s="858"/>
      <c r="B1297" s="866">
        <f t="shared" si="20"/>
        <v>1275</v>
      </c>
      <c r="C1297" s="919"/>
      <c r="D1297" s="860"/>
      <c r="E1297"/>
      <c r="F1297"/>
      <c r="G1297"/>
      <c r="H1297"/>
      <c r="I1297"/>
      <c r="J1297"/>
      <c r="K1297"/>
      <c r="L1297" s="262"/>
      <c r="M1297" s="262"/>
      <c r="S1297" s="262"/>
      <c r="T1297" s="262"/>
      <c r="U1297" s="262"/>
      <c r="V1297" s="262"/>
    </row>
    <row r="1298" spans="1:22">
      <c r="A1298" s="858"/>
      <c r="B1298" s="866">
        <f t="shared" si="20"/>
        <v>1276</v>
      </c>
      <c r="C1298" s="919"/>
      <c r="D1298" s="860"/>
      <c r="E1298"/>
      <c r="F1298"/>
      <c r="G1298"/>
      <c r="H1298"/>
      <c r="I1298"/>
      <c r="J1298"/>
      <c r="K1298"/>
      <c r="L1298" s="262"/>
      <c r="M1298" s="262"/>
      <c r="S1298" s="262"/>
      <c r="T1298" s="262"/>
      <c r="U1298" s="262"/>
      <c r="V1298" s="262"/>
    </row>
    <row r="1299" spans="1:22">
      <c r="A1299" s="858"/>
      <c r="B1299" s="866">
        <f t="shared" si="20"/>
        <v>1277</v>
      </c>
      <c r="C1299" s="919"/>
      <c r="D1299" s="860"/>
      <c r="E1299"/>
      <c r="F1299"/>
      <c r="G1299"/>
      <c r="H1299"/>
      <c r="I1299"/>
      <c r="J1299"/>
      <c r="K1299"/>
      <c r="L1299" s="262"/>
      <c r="M1299" s="262"/>
      <c r="S1299" s="262"/>
      <c r="T1299" s="262"/>
      <c r="U1299" s="262"/>
      <c r="V1299" s="262"/>
    </row>
    <row r="1300" spans="1:22">
      <c r="A1300" s="858"/>
      <c r="B1300" s="866">
        <f t="shared" si="20"/>
        <v>1278</v>
      </c>
      <c r="C1300" s="919"/>
      <c r="D1300" s="860"/>
      <c r="E1300"/>
      <c r="F1300"/>
      <c r="G1300"/>
      <c r="H1300"/>
      <c r="I1300"/>
      <c r="J1300"/>
      <c r="K1300"/>
      <c r="L1300" s="262"/>
      <c r="M1300" s="262"/>
      <c r="S1300" s="262"/>
      <c r="T1300" s="262"/>
      <c r="U1300" s="262"/>
      <c r="V1300" s="262"/>
    </row>
    <row r="1301" spans="1:22">
      <c r="A1301" s="858"/>
      <c r="B1301" s="866">
        <f t="shared" si="20"/>
        <v>1279</v>
      </c>
      <c r="C1301" s="919"/>
      <c r="D1301" s="860"/>
      <c r="E1301"/>
      <c r="F1301"/>
      <c r="G1301"/>
      <c r="H1301"/>
      <c r="I1301"/>
      <c r="J1301"/>
      <c r="K1301"/>
      <c r="L1301" s="262"/>
      <c r="M1301" s="262"/>
      <c r="S1301" s="262"/>
      <c r="T1301" s="262"/>
      <c r="U1301" s="262"/>
      <c r="V1301" s="262"/>
    </row>
    <row r="1302" spans="1:22">
      <c r="A1302" s="858"/>
      <c r="B1302" s="866">
        <f t="shared" si="20"/>
        <v>1280</v>
      </c>
      <c r="C1302" s="919"/>
      <c r="D1302" s="860"/>
      <c r="E1302"/>
      <c r="F1302"/>
      <c r="G1302"/>
      <c r="H1302"/>
      <c r="I1302"/>
      <c r="J1302"/>
      <c r="K1302"/>
      <c r="L1302" s="262"/>
      <c r="M1302" s="262"/>
      <c r="S1302" s="262"/>
      <c r="T1302" s="262"/>
      <c r="U1302" s="262"/>
      <c r="V1302" s="262"/>
    </row>
    <row r="1303" spans="1:22">
      <c r="A1303" s="858"/>
      <c r="B1303" s="866">
        <f t="shared" si="20"/>
        <v>1281</v>
      </c>
      <c r="C1303" s="919"/>
      <c r="D1303" s="860"/>
      <c r="E1303"/>
      <c r="F1303"/>
      <c r="G1303"/>
      <c r="H1303"/>
      <c r="I1303"/>
      <c r="J1303"/>
      <c r="K1303"/>
      <c r="L1303" s="262"/>
      <c r="M1303" s="262"/>
      <c r="S1303" s="262"/>
      <c r="T1303" s="262"/>
      <c r="U1303" s="262"/>
      <c r="V1303" s="262"/>
    </row>
    <row r="1304" spans="1:22">
      <c r="A1304" s="858"/>
      <c r="B1304" s="866">
        <f t="shared" ref="B1304:B1367" si="21">B1303+1</f>
        <v>1282</v>
      </c>
      <c r="C1304" s="919"/>
      <c r="D1304" s="860"/>
      <c r="E1304"/>
      <c r="F1304"/>
      <c r="G1304"/>
      <c r="H1304"/>
      <c r="I1304"/>
      <c r="J1304"/>
      <c r="K1304"/>
      <c r="L1304" s="262"/>
      <c r="M1304" s="262"/>
      <c r="S1304" s="262"/>
      <c r="T1304" s="262"/>
      <c r="U1304" s="262"/>
      <c r="V1304" s="262"/>
    </row>
    <row r="1305" spans="1:22">
      <c r="A1305" s="858"/>
      <c r="B1305" s="866">
        <f t="shared" si="21"/>
        <v>1283</v>
      </c>
      <c r="C1305" s="919"/>
      <c r="D1305" s="860"/>
      <c r="E1305"/>
      <c r="F1305"/>
      <c r="G1305"/>
      <c r="H1305"/>
      <c r="I1305"/>
      <c r="J1305"/>
      <c r="K1305"/>
      <c r="L1305" s="262"/>
      <c r="M1305" s="262"/>
      <c r="S1305" s="262"/>
      <c r="T1305" s="262"/>
      <c r="U1305" s="262"/>
      <c r="V1305" s="262"/>
    </row>
    <row r="1306" spans="1:22">
      <c r="A1306" s="858"/>
      <c r="B1306" s="866">
        <f t="shared" si="21"/>
        <v>1284</v>
      </c>
      <c r="C1306" s="919"/>
      <c r="D1306" s="860"/>
      <c r="E1306"/>
      <c r="F1306"/>
      <c r="G1306"/>
      <c r="H1306"/>
      <c r="I1306"/>
      <c r="J1306"/>
      <c r="K1306"/>
      <c r="L1306" s="262"/>
      <c r="M1306" s="262"/>
      <c r="S1306" s="262"/>
      <c r="T1306" s="262"/>
      <c r="U1306" s="262"/>
      <c r="V1306" s="262"/>
    </row>
    <row r="1307" spans="1:22">
      <c r="A1307" s="858"/>
      <c r="B1307" s="866">
        <f t="shared" si="21"/>
        <v>1285</v>
      </c>
      <c r="C1307" s="919"/>
      <c r="D1307" s="860"/>
      <c r="E1307"/>
      <c r="F1307"/>
      <c r="G1307"/>
      <c r="H1307"/>
      <c r="I1307"/>
      <c r="J1307"/>
      <c r="K1307"/>
      <c r="L1307" s="262"/>
      <c r="M1307" s="262"/>
      <c r="S1307" s="262"/>
      <c r="T1307" s="262"/>
      <c r="U1307" s="262"/>
      <c r="V1307" s="262"/>
    </row>
    <row r="1308" spans="1:22">
      <c r="A1308" s="858"/>
      <c r="B1308" s="866">
        <f t="shared" si="21"/>
        <v>1286</v>
      </c>
      <c r="C1308" s="919"/>
      <c r="D1308" s="860"/>
      <c r="E1308"/>
      <c r="F1308"/>
      <c r="G1308"/>
      <c r="H1308"/>
      <c r="I1308"/>
      <c r="J1308"/>
      <c r="K1308"/>
      <c r="L1308" s="262"/>
      <c r="M1308" s="262"/>
      <c r="S1308" s="262"/>
      <c r="T1308" s="262"/>
      <c r="U1308" s="262"/>
      <c r="V1308" s="262"/>
    </row>
    <row r="1309" spans="1:22">
      <c r="A1309" s="858"/>
      <c r="B1309" s="866">
        <f t="shared" si="21"/>
        <v>1287</v>
      </c>
      <c r="C1309" s="919"/>
      <c r="D1309" s="860"/>
      <c r="E1309"/>
      <c r="F1309"/>
      <c r="G1309"/>
      <c r="H1309"/>
      <c r="I1309"/>
      <c r="J1309"/>
      <c r="K1309"/>
      <c r="L1309" s="262"/>
      <c r="M1309" s="262"/>
      <c r="S1309" s="262"/>
      <c r="T1309" s="262"/>
      <c r="U1309" s="262"/>
      <c r="V1309" s="262"/>
    </row>
    <row r="1310" spans="1:22">
      <c r="A1310" s="858"/>
      <c r="B1310" s="866">
        <f t="shared" si="21"/>
        <v>1288</v>
      </c>
      <c r="C1310" s="919"/>
      <c r="D1310" s="860"/>
      <c r="E1310"/>
      <c r="F1310"/>
      <c r="G1310"/>
      <c r="H1310"/>
      <c r="I1310"/>
      <c r="J1310"/>
      <c r="K1310"/>
      <c r="L1310" s="262"/>
      <c r="M1310" s="262"/>
      <c r="S1310" s="262"/>
      <c r="T1310" s="262"/>
      <c r="U1310" s="262"/>
      <c r="V1310" s="262"/>
    </row>
    <row r="1311" spans="1:22">
      <c r="A1311" s="858"/>
      <c r="B1311" s="866">
        <f t="shared" si="21"/>
        <v>1289</v>
      </c>
      <c r="C1311" s="919"/>
      <c r="D1311" s="860"/>
      <c r="E1311"/>
      <c r="F1311"/>
      <c r="G1311"/>
      <c r="H1311"/>
      <c r="I1311"/>
      <c r="J1311"/>
      <c r="K1311"/>
      <c r="L1311" s="262"/>
      <c r="M1311" s="262"/>
      <c r="S1311" s="262"/>
      <c r="T1311" s="262"/>
      <c r="U1311" s="262"/>
      <c r="V1311" s="262"/>
    </row>
    <row r="1312" spans="1:22">
      <c r="A1312" s="858"/>
      <c r="B1312" s="866">
        <f t="shared" si="21"/>
        <v>1290</v>
      </c>
      <c r="C1312" s="919"/>
      <c r="D1312" s="860"/>
      <c r="E1312"/>
      <c r="F1312"/>
      <c r="G1312"/>
      <c r="H1312"/>
      <c r="I1312"/>
      <c r="J1312"/>
      <c r="K1312"/>
      <c r="L1312" s="262"/>
      <c r="M1312" s="262"/>
      <c r="S1312" s="262"/>
      <c r="T1312" s="262"/>
      <c r="U1312" s="262"/>
      <c r="V1312" s="262"/>
    </row>
    <row r="1313" spans="1:22">
      <c r="A1313" s="858"/>
      <c r="B1313" s="866">
        <f t="shared" si="21"/>
        <v>1291</v>
      </c>
      <c r="C1313" s="919"/>
      <c r="D1313" s="860"/>
      <c r="E1313"/>
      <c r="F1313"/>
      <c r="G1313"/>
      <c r="H1313"/>
      <c r="I1313"/>
      <c r="J1313"/>
      <c r="K1313"/>
      <c r="L1313" s="262"/>
      <c r="M1313" s="262"/>
      <c r="S1313" s="262"/>
      <c r="T1313" s="262"/>
      <c r="U1313" s="262"/>
      <c r="V1313" s="262"/>
    </row>
    <row r="1314" spans="1:22">
      <c r="A1314" s="858"/>
      <c r="B1314" s="866">
        <f t="shared" si="21"/>
        <v>1292</v>
      </c>
      <c r="C1314" s="919"/>
      <c r="D1314" s="860"/>
      <c r="E1314"/>
      <c r="F1314"/>
      <c r="G1314"/>
      <c r="H1314"/>
      <c r="I1314"/>
      <c r="J1314"/>
      <c r="K1314"/>
      <c r="L1314" s="262"/>
      <c r="M1314" s="262"/>
      <c r="S1314" s="262"/>
      <c r="T1314" s="262"/>
      <c r="U1314" s="262"/>
      <c r="V1314" s="262"/>
    </row>
    <row r="1315" spans="1:22">
      <c r="A1315" s="858"/>
      <c r="B1315" s="866">
        <f t="shared" si="21"/>
        <v>1293</v>
      </c>
      <c r="C1315" s="919"/>
      <c r="D1315" s="860"/>
      <c r="E1315"/>
      <c r="F1315"/>
      <c r="G1315"/>
      <c r="H1315"/>
      <c r="I1315"/>
      <c r="J1315"/>
      <c r="K1315"/>
      <c r="L1315" s="262"/>
      <c r="M1315" s="262"/>
      <c r="S1315" s="262"/>
      <c r="T1315" s="262"/>
      <c r="U1315" s="262"/>
      <c r="V1315" s="262"/>
    </row>
    <row r="1316" spans="1:22">
      <c r="A1316" s="858"/>
      <c r="B1316" s="866">
        <f t="shared" si="21"/>
        <v>1294</v>
      </c>
      <c r="C1316" s="919"/>
      <c r="D1316" s="860"/>
      <c r="E1316"/>
      <c r="F1316"/>
      <c r="G1316"/>
      <c r="H1316"/>
      <c r="I1316"/>
      <c r="J1316"/>
      <c r="K1316"/>
      <c r="L1316" s="262"/>
      <c r="M1316" s="262"/>
      <c r="S1316" s="262"/>
      <c r="T1316" s="262"/>
      <c r="U1316" s="262"/>
      <c r="V1316" s="262"/>
    </row>
    <row r="1317" spans="1:22">
      <c r="A1317" s="858"/>
      <c r="B1317" s="866">
        <f t="shared" si="21"/>
        <v>1295</v>
      </c>
      <c r="C1317" s="919"/>
      <c r="D1317" s="860"/>
      <c r="E1317"/>
      <c r="F1317"/>
      <c r="G1317"/>
      <c r="H1317"/>
      <c r="I1317"/>
      <c r="J1317"/>
      <c r="K1317"/>
      <c r="L1317" s="262"/>
      <c r="M1317" s="262"/>
      <c r="S1317" s="262"/>
      <c r="T1317" s="262"/>
      <c r="U1317" s="262"/>
      <c r="V1317" s="262"/>
    </row>
    <row r="1318" spans="1:22">
      <c r="A1318" s="858"/>
      <c r="B1318" s="866">
        <f t="shared" si="21"/>
        <v>1296</v>
      </c>
      <c r="C1318" s="919"/>
      <c r="D1318" s="860"/>
      <c r="E1318"/>
      <c r="F1318"/>
      <c r="G1318"/>
      <c r="H1318"/>
      <c r="I1318"/>
      <c r="J1318"/>
      <c r="K1318"/>
      <c r="L1318" s="262"/>
      <c r="M1318" s="262"/>
      <c r="S1318" s="262"/>
      <c r="T1318" s="262"/>
      <c r="U1318" s="262"/>
      <c r="V1318" s="262"/>
    </row>
    <row r="1319" spans="1:22">
      <c r="A1319" s="858"/>
      <c r="B1319" s="866">
        <f t="shared" si="21"/>
        <v>1297</v>
      </c>
      <c r="C1319" s="919"/>
      <c r="D1319" s="860"/>
      <c r="E1319"/>
      <c r="F1319"/>
      <c r="G1319"/>
      <c r="H1319"/>
      <c r="I1319"/>
      <c r="J1319"/>
      <c r="K1319"/>
      <c r="L1319" s="262"/>
      <c r="M1319" s="262"/>
      <c r="S1319" s="262"/>
      <c r="T1319" s="262"/>
      <c r="U1319" s="262"/>
      <c r="V1319" s="262"/>
    </row>
    <row r="1320" spans="1:22">
      <c r="A1320" s="858"/>
      <c r="B1320" s="866">
        <f t="shared" si="21"/>
        <v>1298</v>
      </c>
      <c r="C1320" s="919"/>
      <c r="D1320" s="860"/>
      <c r="E1320"/>
      <c r="F1320"/>
      <c r="G1320"/>
      <c r="H1320"/>
      <c r="I1320"/>
      <c r="J1320"/>
      <c r="K1320"/>
      <c r="L1320" s="262"/>
      <c r="M1320" s="262"/>
      <c r="S1320" s="262"/>
      <c r="T1320" s="262"/>
      <c r="U1320" s="262"/>
      <c r="V1320" s="262"/>
    </row>
    <row r="1321" spans="1:22">
      <c r="A1321" s="858"/>
      <c r="B1321" s="866">
        <f t="shared" si="21"/>
        <v>1299</v>
      </c>
      <c r="C1321" s="919"/>
      <c r="D1321" s="860"/>
      <c r="E1321"/>
      <c r="F1321"/>
      <c r="G1321"/>
      <c r="H1321"/>
      <c r="I1321"/>
      <c r="J1321"/>
      <c r="K1321"/>
      <c r="L1321" s="262"/>
      <c r="M1321" s="262"/>
      <c r="S1321" s="262"/>
      <c r="T1321" s="262"/>
      <c r="U1321" s="262"/>
      <c r="V1321" s="262"/>
    </row>
    <row r="1322" spans="1:22">
      <c r="A1322" s="858"/>
      <c r="B1322" s="866">
        <f t="shared" si="21"/>
        <v>1300</v>
      </c>
      <c r="C1322" s="919"/>
      <c r="D1322" s="860"/>
      <c r="E1322"/>
      <c r="F1322"/>
      <c r="G1322"/>
      <c r="H1322"/>
      <c r="I1322"/>
      <c r="J1322"/>
      <c r="K1322"/>
      <c r="L1322" s="262"/>
      <c r="M1322" s="262"/>
      <c r="S1322" s="262"/>
      <c r="T1322" s="262"/>
      <c r="U1322" s="262"/>
      <c r="V1322" s="262"/>
    </row>
    <row r="1323" spans="1:22">
      <c r="A1323" s="858"/>
      <c r="B1323" s="866">
        <f t="shared" si="21"/>
        <v>1301</v>
      </c>
      <c r="C1323" s="919"/>
      <c r="D1323" s="860"/>
      <c r="E1323"/>
      <c r="F1323"/>
      <c r="G1323"/>
      <c r="H1323"/>
      <c r="I1323"/>
      <c r="J1323"/>
      <c r="K1323"/>
      <c r="L1323" s="262"/>
      <c r="M1323" s="262"/>
      <c r="S1323" s="262"/>
      <c r="T1323" s="262"/>
      <c r="U1323" s="262"/>
      <c r="V1323" s="262"/>
    </row>
    <row r="1324" spans="1:22">
      <c r="A1324" s="858"/>
      <c r="B1324" s="866">
        <f t="shared" si="21"/>
        <v>1302</v>
      </c>
      <c r="C1324" s="919"/>
      <c r="D1324" s="860"/>
      <c r="E1324"/>
      <c r="F1324"/>
      <c r="G1324"/>
      <c r="H1324"/>
      <c r="I1324"/>
      <c r="J1324"/>
      <c r="K1324"/>
      <c r="L1324" s="262"/>
      <c r="M1324" s="262"/>
      <c r="S1324" s="262"/>
      <c r="T1324" s="262"/>
      <c r="U1324" s="262"/>
      <c r="V1324" s="262"/>
    </row>
    <row r="1325" spans="1:22">
      <c r="A1325" s="858"/>
      <c r="B1325" s="866">
        <f t="shared" si="21"/>
        <v>1303</v>
      </c>
      <c r="C1325" s="919"/>
      <c r="D1325" s="860"/>
      <c r="E1325"/>
      <c r="F1325"/>
      <c r="G1325"/>
      <c r="H1325"/>
      <c r="I1325"/>
      <c r="J1325"/>
      <c r="K1325"/>
      <c r="L1325" s="262"/>
      <c r="M1325" s="262"/>
      <c r="S1325" s="262"/>
      <c r="T1325" s="262"/>
      <c r="U1325" s="262"/>
      <c r="V1325" s="262"/>
    </row>
    <row r="1326" spans="1:22">
      <c r="A1326" s="858"/>
      <c r="B1326" s="866">
        <f t="shared" si="21"/>
        <v>1304</v>
      </c>
      <c r="C1326" s="919"/>
      <c r="D1326" s="860"/>
      <c r="E1326"/>
      <c r="F1326"/>
      <c r="G1326"/>
      <c r="H1326"/>
      <c r="I1326"/>
      <c r="J1326"/>
      <c r="K1326"/>
      <c r="L1326" s="262"/>
      <c r="M1326" s="262"/>
      <c r="S1326" s="262"/>
      <c r="T1326" s="262"/>
      <c r="U1326" s="262"/>
      <c r="V1326" s="262"/>
    </row>
    <row r="1327" spans="1:22">
      <c r="A1327" s="858"/>
      <c r="B1327" s="866">
        <f t="shared" si="21"/>
        <v>1305</v>
      </c>
      <c r="C1327" s="919"/>
      <c r="D1327" s="860"/>
      <c r="E1327"/>
      <c r="F1327"/>
      <c r="G1327"/>
      <c r="H1327"/>
      <c r="I1327"/>
      <c r="J1327"/>
      <c r="K1327"/>
      <c r="L1327" s="262"/>
      <c r="M1327" s="262"/>
      <c r="S1327" s="262"/>
      <c r="T1327" s="262"/>
      <c r="U1327" s="262"/>
      <c r="V1327" s="262"/>
    </row>
    <row r="1328" spans="1:22">
      <c r="A1328" s="858"/>
      <c r="B1328" s="866">
        <f t="shared" si="21"/>
        <v>1306</v>
      </c>
      <c r="C1328" s="919"/>
      <c r="D1328" s="860"/>
      <c r="E1328"/>
      <c r="F1328"/>
      <c r="G1328"/>
      <c r="H1328"/>
      <c r="I1328"/>
      <c r="J1328"/>
      <c r="K1328"/>
      <c r="L1328" s="262"/>
      <c r="M1328" s="262"/>
      <c r="S1328" s="262"/>
      <c r="T1328" s="262"/>
      <c r="U1328" s="262"/>
      <c r="V1328" s="262"/>
    </row>
    <row r="1329" spans="1:22">
      <c r="A1329" s="858"/>
      <c r="B1329" s="866">
        <f t="shared" si="21"/>
        <v>1307</v>
      </c>
      <c r="C1329" s="919"/>
      <c r="D1329" s="860"/>
      <c r="E1329"/>
      <c r="F1329"/>
      <c r="G1329"/>
      <c r="H1329"/>
      <c r="I1329"/>
      <c r="J1329"/>
      <c r="K1329"/>
      <c r="L1329" s="262"/>
      <c r="M1329" s="262"/>
      <c r="S1329" s="262"/>
      <c r="T1329" s="262"/>
      <c r="U1329" s="262"/>
      <c r="V1329" s="262"/>
    </row>
    <row r="1330" spans="1:22">
      <c r="A1330" s="858"/>
      <c r="B1330" s="866">
        <f t="shared" si="21"/>
        <v>1308</v>
      </c>
      <c r="C1330" s="919"/>
      <c r="D1330" s="860"/>
      <c r="E1330"/>
      <c r="F1330"/>
      <c r="G1330"/>
      <c r="H1330"/>
      <c r="I1330"/>
      <c r="J1330"/>
      <c r="K1330"/>
      <c r="L1330" s="262"/>
      <c r="M1330" s="262"/>
      <c r="S1330" s="262"/>
      <c r="T1330" s="262"/>
      <c r="U1330" s="262"/>
      <c r="V1330" s="262"/>
    </row>
    <row r="1331" spans="1:22">
      <c r="A1331" s="858"/>
      <c r="B1331" s="866">
        <f t="shared" si="21"/>
        <v>1309</v>
      </c>
      <c r="C1331" s="919"/>
      <c r="D1331" s="860"/>
      <c r="E1331"/>
      <c r="F1331"/>
      <c r="G1331"/>
      <c r="H1331"/>
      <c r="I1331"/>
      <c r="J1331"/>
      <c r="K1331"/>
      <c r="L1331" s="262"/>
      <c r="M1331" s="262"/>
      <c r="S1331" s="262"/>
      <c r="T1331" s="262"/>
      <c r="U1331" s="262"/>
      <c r="V1331" s="262"/>
    </row>
    <row r="1332" spans="1:22">
      <c r="A1332" s="858"/>
      <c r="B1332" s="866">
        <f t="shared" si="21"/>
        <v>1310</v>
      </c>
      <c r="C1332" s="919"/>
      <c r="D1332" s="860"/>
      <c r="E1332"/>
      <c r="F1332"/>
      <c r="G1332"/>
      <c r="H1332"/>
      <c r="I1332"/>
      <c r="J1332"/>
      <c r="K1332"/>
      <c r="L1332" s="262"/>
      <c r="M1332" s="262"/>
      <c r="S1332" s="262"/>
      <c r="T1332" s="262"/>
      <c r="U1332" s="262"/>
      <c r="V1332" s="262"/>
    </row>
    <row r="1333" spans="1:22">
      <c r="A1333" s="858"/>
      <c r="B1333" s="866">
        <f t="shared" si="21"/>
        <v>1311</v>
      </c>
      <c r="C1333" s="919"/>
      <c r="D1333" s="860"/>
      <c r="E1333"/>
      <c r="F1333"/>
      <c r="G1333"/>
      <c r="H1333"/>
      <c r="I1333"/>
      <c r="J1333"/>
      <c r="K1333"/>
      <c r="L1333" s="262"/>
      <c r="M1333" s="262"/>
      <c r="S1333" s="262"/>
      <c r="T1333" s="262"/>
      <c r="U1333" s="262"/>
      <c r="V1333" s="262"/>
    </row>
    <row r="1334" spans="1:22">
      <c r="A1334" s="858"/>
      <c r="B1334" s="866">
        <f t="shared" si="21"/>
        <v>1312</v>
      </c>
      <c r="C1334" s="919"/>
      <c r="D1334" s="860"/>
      <c r="E1334"/>
      <c r="F1334"/>
      <c r="G1334"/>
      <c r="H1334"/>
      <c r="I1334"/>
      <c r="J1334"/>
      <c r="K1334"/>
      <c r="L1334" s="262"/>
      <c r="M1334" s="262"/>
      <c r="S1334" s="262"/>
      <c r="T1334" s="262"/>
      <c r="U1334" s="262"/>
      <c r="V1334" s="262"/>
    </row>
    <row r="1335" spans="1:22">
      <c r="A1335" s="858"/>
      <c r="B1335" s="866">
        <f t="shared" si="21"/>
        <v>1313</v>
      </c>
      <c r="C1335" s="919"/>
      <c r="D1335" s="860"/>
      <c r="E1335"/>
      <c r="F1335"/>
      <c r="G1335"/>
      <c r="H1335"/>
      <c r="I1335"/>
      <c r="J1335"/>
      <c r="K1335"/>
      <c r="L1335" s="262"/>
      <c r="M1335" s="262"/>
      <c r="S1335" s="262"/>
      <c r="T1335" s="262"/>
      <c r="U1335" s="262"/>
      <c r="V1335" s="262"/>
    </row>
    <row r="1336" spans="1:22">
      <c r="A1336" s="858"/>
      <c r="B1336" s="866">
        <f t="shared" si="21"/>
        <v>1314</v>
      </c>
      <c r="C1336" s="919"/>
      <c r="D1336" s="860"/>
      <c r="E1336"/>
      <c r="F1336"/>
      <c r="G1336"/>
      <c r="H1336"/>
      <c r="I1336"/>
      <c r="J1336"/>
      <c r="K1336"/>
      <c r="L1336" s="262"/>
      <c r="M1336" s="262"/>
      <c r="S1336" s="262"/>
      <c r="T1336" s="262"/>
      <c r="U1336" s="262"/>
      <c r="V1336" s="262"/>
    </row>
    <row r="1337" spans="1:22">
      <c r="A1337" s="858"/>
      <c r="B1337" s="866">
        <f t="shared" si="21"/>
        <v>1315</v>
      </c>
      <c r="C1337" s="919"/>
      <c r="D1337" s="860"/>
      <c r="E1337"/>
      <c r="F1337"/>
      <c r="G1337"/>
      <c r="H1337"/>
      <c r="I1337"/>
      <c r="J1337"/>
      <c r="K1337"/>
      <c r="L1337" s="262"/>
      <c r="M1337" s="262"/>
      <c r="S1337" s="262"/>
      <c r="T1337" s="262"/>
      <c r="U1337" s="262"/>
      <c r="V1337" s="262"/>
    </row>
    <row r="1338" spans="1:22">
      <c r="A1338" s="858"/>
      <c r="B1338" s="866">
        <f t="shared" si="21"/>
        <v>1316</v>
      </c>
      <c r="C1338" s="919"/>
      <c r="D1338" s="860"/>
      <c r="E1338"/>
      <c r="F1338"/>
      <c r="G1338"/>
      <c r="H1338"/>
      <c r="I1338"/>
      <c r="J1338"/>
      <c r="K1338"/>
      <c r="L1338" s="262"/>
      <c r="M1338" s="262"/>
      <c r="S1338" s="262"/>
      <c r="T1338" s="262"/>
      <c r="U1338" s="262"/>
      <c r="V1338" s="262"/>
    </row>
    <row r="1339" spans="1:22">
      <c r="A1339" s="858"/>
      <c r="B1339" s="866">
        <f t="shared" si="21"/>
        <v>1317</v>
      </c>
      <c r="C1339" s="919"/>
      <c r="D1339" s="860"/>
      <c r="E1339"/>
      <c r="F1339"/>
      <c r="G1339"/>
      <c r="H1339"/>
      <c r="I1339"/>
      <c r="J1339"/>
      <c r="K1339"/>
      <c r="L1339" s="262"/>
      <c r="M1339" s="262"/>
      <c r="S1339" s="262"/>
      <c r="T1339" s="262"/>
      <c r="U1339" s="262"/>
      <c r="V1339" s="262"/>
    </row>
    <row r="1340" spans="1:22">
      <c r="A1340" s="858"/>
      <c r="B1340" s="866">
        <f t="shared" si="21"/>
        <v>1318</v>
      </c>
      <c r="C1340" s="919"/>
      <c r="D1340" s="860"/>
      <c r="E1340"/>
      <c r="F1340"/>
      <c r="G1340"/>
      <c r="H1340"/>
      <c r="I1340"/>
      <c r="J1340"/>
      <c r="K1340"/>
      <c r="L1340" s="262"/>
      <c r="M1340" s="262"/>
      <c r="S1340" s="262"/>
      <c r="T1340" s="262"/>
      <c r="U1340" s="262"/>
      <c r="V1340" s="262"/>
    </row>
    <row r="1341" spans="1:22">
      <c r="A1341" s="858"/>
      <c r="B1341" s="866">
        <f t="shared" si="21"/>
        <v>1319</v>
      </c>
      <c r="C1341" s="919"/>
      <c r="D1341" s="860"/>
      <c r="E1341"/>
      <c r="F1341"/>
      <c r="G1341"/>
      <c r="H1341"/>
      <c r="I1341"/>
      <c r="J1341"/>
      <c r="K1341"/>
      <c r="L1341" s="262"/>
      <c r="M1341" s="262"/>
      <c r="S1341" s="262"/>
      <c r="T1341" s="262"/>
      <c r="U1341" s="262"/>
      <c r="V1341" s="262"/>
    </row>
    <row r="1342" spans="1:22">
      <c r="A1342" s="858"/>
      <c r="B1342" s="866">
        <f t="shared" si="21"/>
        <v>1320</v>
      </c>
      <c r="C1342" s="919"/>
      <c r="D1342" s="860"/>
      <c r="E1342"/>
      <c r="F1342"/>
      <c r="G1342"/>
      <c r="H1342"/>
      <c r="I1342"/>
      <c r="J1342"/>
      <c r="K1342"/>
      <c r="L1342" s="262"/>
      <c r="M1342" s="262"/>
      <c r="S1342" s="262"/>
      <c r="T1342" s="262"/>
      <c r="U1342" s="262"/>
      <c r="V1342" s="262"/>
    </row>
    <row r="1343" spans="1:22">
      <c r="A1343" s="858"/>
      <c r="B1343" s="866">
        <f t="shared" si="21"/>
        <v>1321</v>
      </c>
      <c r="C1343" s="919"/>
      <c r="D1343" s="860"/>
      <c r="E1343"/>
      <c r="F1343"/>
      <c r="G1343"/>
      <c r="H1343"/>
      <c r="I1343"/>
      <c r="J1343"/>
      <c r="K1343"/>
      <c r="L1343" s="262"/>
      <c r="M1343" s="262"/>
      <c r="S1343" s="262"/>
      <c r="T1343" s="262"/>
      <c r="U1343" s="262"/>
      <c r="V1343" s="262"/>
    </row>
    <row r="1344" spans="1:22">
      <c r="A1344" s="858"/>
      <c r="B1344" s="866">
        <f t="shared" si="21"/>
        <v>1322</v>
      </c>
      <c r="C1344" s="919"/>
      <c r="D1344" s="860"/>
      <c r="E1344"/>
      <c r="F1344"/>
      <c r="G1344"/>
      <c r="H1344"/>
      <c r="I1344"/>
      <c r="J1344"/>
      <c r="K1344"/>
      <c r="L1344" s="262"/>
      <c r="M1344" s="262"/>
      <c r="S1344" s="262"/>
      <c r="T1344" s="262"/>
      <c r="U1344" s="262"/>
      <c r="V1344" s="262"/>
    </row>
    <row r="1345" spans="1:22">
      <c r="A1345" s="858"/>
      <c r="B1345" s="866">
        <f t="shared" si="21"/>
        <v>1323</v>
      </c>
      <c r="C1345" s="919"/>
      <c r="D1345" s="860"/>
      <c r="E1345"/>
      <c r="F1345"/>
      <c r="G1345"/>
      <c r="H1345"/>
      <c r="I1345"/>
      <c r="J1345"/>
      <c r="K1345"/>
      <c r="L1345" s="262"/>
      <c r="M1345" s="262"/>
      <c r="S1345" s="262"/>
      <c r="T1345" s="262"/>
      <c r="U1345" s="262"/>
      <c r="V1345" s="262"/>
    </row>
    <row r="1346" spans="1:22">
      <c r="A1346" s="858"/>
      <c r="B1346" s="866">
        <f t="shared" si="21"/>
        <v>1324</v>
      </c>
      <c r="C1346" s="919"/>
      <c r="D1346" s="860"/>
      <c r="E1346"/>
      <c r="F1346"/>
      <c r="G1346"/>
      <c r="H1346"/>
      <c r="I1346"/>
      <c r="J1346"/>
      <c r="K1346"/>
      <c r="L1346" s="262"/>
      <c r="M1346" s="262"/>
      <c r="S1346" s="262"/>
      <c r="T1346" s="262"/>
      <c r="U1346" s="262"/>
      <c r="V1346" s="262"/>
    </row>
    <row r="1347" spans="1:22">
      <c r="A1347" s="858"/>
      <c r="B1347" s="866">
        <f t="shared" si="21"/>
        <v>1325</v>
      </c>
      <c r="C1347" s="919"/>
      <c r="D1347" s="860"/>
      <c r="E1347"/>
      <c r="F1347"/>
      <c r="G1347"/>
      <c r="H1347"/>
      <c r="I1347"/>
      <c r="J1347"/>
      <c r="K1347"/>
      <c r="L1347" s="262"/>
      <c r="M1347" s="262"/>
      <c r="S1347" s="262"/>
      <c r="T1347" s="262"/>
      <c r="U1347" s="262"/>
      <c r="V1347" s="262"/>
    </row>
    <row r="1348" spans="1:22">
      <c r="A1348" s="858"/>
      <c r="B1348" s="866">
        <f t="shared" si="21"/>
        <v>1326</v>
      </c>
      <c r="C1348" s="919"/>
      <c r="D1348" s="860"/>
      <c r="E1348"/>
      <c r="F1348"/>
      <c r="G1348"/>
      <c r="H1348"/>
      <c r="I1348"/>
      <c r="J1348"/>
      <c r="K1348"/>
      <c r="L1348" s="262"/>
      <c r="M1348" s="262"/>
      <c r="S1348" s="262"/>
      <c r="T1348" s="262"/>
      <c r="U1348" s="262"/>
      <c r="V1348" s="262"/>
    </row>
    <row r="1349" spans="1:22">
      <c r="A1349" s="858"/>
      <c r="B1349" s="866">
        <f t="shared" si="21"/>
        <v>1327</v>
      </c>
      <c r="C1349" s="919"/>
      <c r="D1349" s="860"/>
      <c r="E1349"/>
      <c r="F1349"/>
      <c r="G1349"/>
      <c r="H1349"/>
      <c r="I1349"/>
      <c r="J1349"/>
      <c r="K1349"/>
      <c r="L1349" s="262"/>
      <c r="M1349" s="262"/>
      <c r="S1349" s="262"/>
      <c r="T1349" s="262"/>
      <c r="U1349" s="262"/>
      <c r="V1349" s="262"/>
    </row>
    <row r="1350" spans="1:22">
      <c r="A1350" s="858"/>
      <c r="B1350" s="866">
        <f t="shared" si="21"/>
        <v>1328</v>
      </c>
      <c r="C1350" s="919"/>
      <c r="D1350" s="860"/>
      <c r="E1350"/>
      <c r="F1350"/>
      <c r="G1350"/>
      <c r="H1350"/>
      <c r="I1350"/>
      <c r="J1350"/>
      <c r="K1350"/>
      <c r="L1350" s="262"/>
      <c r="M1350" s="262"/>
      <c r="S1350" s="262"/>
      <c r="T1350" s="262"/>
      <c r="U1350" s="262"/>
      <c r="V1350" s="262"/>
    </row>
    <row r="1351" spans="1:22">
      <c r="A1351" s="858"/>
      <c r="B1351" s="866">
        <f t="shared" si="21"/>
        <v>1329</v>
      </c>
      <c r="C1351" s="919"/>
      <c r="D1351" s="860"/>
      <c r="E1351"/>
      <c r="F1351"/>
      <c r="G1351"/>
      <c r="H1351"/>
      <c r="I1351"/>
      <c r="J1351"/>
      <c r="K1351"/>
      <c r="L1351" s="262"/>
      <c r="M1351" s="262"/>
      <c r="S1351" s="262"/>
      <c r="T1351" s="262"/>
      <c r="U1351" s="262"/>
      <c r="V1351" s="262"/>
    </row>
    <row r="1352" spans="1:22">
      <c r="A1352" s="858"/>
      <c r="B1352" s="866">
        <f t="shared" si="21"/>
        <v>1330</v>
      </c>
      <c r="C1352" s="919"/>
      <c r="D1352" s="860"/>
      <c r="E1352"/>
      <c r="F1352"/>
      <c r="G1352"/>
      <c r="H1352"/>
      <c r="I1352"/>
      <c r="J1352"/>
      <c r="K1352"/>
      <c r="L1352" s="262"/>
      <c r="M1352" s="262"/>
      <c r="S1352" s="262"/>
      <c r="T1352" s="262"/>
      <c r="U1352" s="262"/>
      <c r="V1352" s="262"/>
    </row>
    <row r="1353" spans="1:22">
      <c r="A1353" s="858"/>
      <c r="B1353" s="866">
        <f t="shared" si="21"/>
        <v>1331</v>
      </c>
      <c r="C1353" s="919"/>
      <c r="D1353" s="860"/>
      <c r="E1353"/>
      <c r="F1353"/>
      <c r="G1353"/>
      <c r="H1353"/>
      <c r="I1353"/>
      <c r="J1353"/>
      <c r="K1353"/>
      <c r="L1353" s="262"/>
      <c r="M1353" s="262"/>
      <c r="S1353" s="262"/>
      <c r="T1353" s="262"/>
      <c r="U1353" s="262"/>
      <c r="V1353" s="262"/>
    </row>
    <row r="1354" spans="1:22">
      <c r="A1354" s="858"/>
      <c r="B1354" s="866">
        <f t="shared" si="21"/>
        <v>1332</v>
      </c>
      <c r="C1354" s="919"/>
      <c r="D1354" s="860"/>
      <c r="E1354"/>
      <c r="F1354"/>
      <c r="G1354"/>
      <c r="H1354"/>
      <c r="I1354"/>
      <c r="J1354"/>
      <c r="K1354"/>
      <c r="L1354" s="262"/>
      <c r="M1354" s="262"/>
      <c r="S1354" s="262"/>
      <c r="T1354" s="262"/>
      <c r="U1354" s="262"/>
      <c r="V1354" s="262"/>
    </row>
    <row r="1355" spans="1:22">
      <c r="A1355" s="858"/>
      <c r="B1355" s="866">
        <f t="shared" si="21"/>
        <v>1333</v>
      </c>
      <c r="C1355" s="919"/>
      <c r="D1355" s="860"/>
      <c r="E1355"/>
      <c r="F1355"/>
      <c r="G1355"/>
      <c r="H1355"/>
      <c r="I1355"/>
      <c r="J1355"/>
      <c r="K1355"/>
      <c r="L1355" s="262"/>
      <c r="M1355" s="262"/>
      <c r="S1355" s="262"/>
      <c r="T1355" s="262"/>
      <c r="U1355" s="262"/>
      <c r="V1355" s="262"/>
    </row>
    <row r="1356" spans="1:22">
      <c r="A1356" s="858"/>
      <c r="B1356" s="866">
        <f t="shared" si="21"/>
        <v>1334</v>
      </c>
      <c r="C1356" s="919"/>
      <c r="D1356" s="860"/>
      <c r="E1356"/>
      <c r="F1356"/>
      <c r="G1356"/>
      <c r="H1356"/>
      <c r="I1356"/>
      <c r="J1356"/>
      <c r="K1356"/>
      <c r="L1356" s="262"/>
      <c r="M1356" s="262"/>
      <c r="S1356" s="262"/>
      <c r="T1356" s="262"/>
      <c r="U1356" s="262"/>
      <c r="V1356" s="262"/>
    </row>
    <row r="1357" spans="1:22">
      <c r="A1357" s="858"/>
      <c r="B1357" s="866">
        <f t="shared" si="21"/>
        <v>1335</v>
      </c>
      <c r="C1357" s="919"/>
      <c r="D1357" s="860"/>
      <c r="E1357"/>
      <c r="F1357"/>
      <c r="G1357"/>
      <c r="H1357"/>
      <c r="I1357"/>
      <c r="J1357"/>
      <c r="K1357"/>
      <c r="L1357" s="262"/>
      <c r="M1357" s="262"/>
      <c r="S1357" s="262"/>
      <c r="T1357" s="262"/>
      <c r="U1357" s="262"/>
      <c r="V1357" s="262"/>
    </row>
    <row r="1358" spans="1:22">
      <c r="A1358" s="858"/>
      <c r="B1358" s="866">
        <f t="shared" si="21"/>
        <v>1336</v>
      </c>
      <c r="C1358" s="919"/>
      <c r="D1358" s="860"/>
      <c r="E1358"/>
      <c r="F1358"/>
      <c r="G1358"/>
      <c r="H1358"/>
      <c r="I1358"/>
      <c r="J1358"/>
      <c r="K1358"/>
      <c r="L1358" s="262"/>
      <c r="M1358" s="262"/>
      <c r="S1358" s="262"/>
      <c r="T1358" s="262"/>
      <c r="U1358" s="262"/>
      <c r="V1358" s="262"/>
    </row>
    <row r="1359" spans="1:22">
      <c r="A1359" s="858"/>
      <c r="B1359" s="866">
        <f t="shared" si="21"/>
        <v>1337</v>
      </c>
      <c r="C1359" s="919"/>
      <c r="D1359" s="860"/>
      <c r="E1359"/>
      <c r="F1359"/>
      <c r="G1359"/>
      <c r="H1359"/>
      <c r="I1359"/>
      <c r="J1359"/>
      <c r="K1359"/>
      <c r="L1359" s="262"/>
      <c r="M1359" s="262"/>
      <c r="S1359" s="262"/>
      <c r="T1359" s="262"/>
      <c r="U1359" s="262"/>
      <c r="V1359" s="262"/>
    </row>
    <row r="1360" spans="1:22">
      <c r="A1360" s="858"/>
      <c r="B1360" s="866">
        <f t="shared" si="21"/>
        <v>1338</v>
      </c>
      <c r="C1360" s="919"/>
      <c r="D1360" s="860"/>
      <c r="E1360"/>
      <c r="F1360"/>
      <c r="G1360"/>
      <c r="H1360"/>
      <c r="I1360"/>
      <c r="J1360"/>
      <c r="K1360"/>
      <c r="L1360" s="262"/>
      <c r="M1360" s="262"/>
      <c r="S1360" s="262"/>
      <c r="T1360" s="262"/>
      <c r="U1360" s="262"/>
      <c r="V1360" s="262"/>
    </row>
    <row r="1361" spans="1:22">
      <c r="A1361" s="858"/>
      <c r="B1361" s="866">
        <f t="shared" si="21"/>
        <v>1339</v>
      </c>
      <c r="C1361" s="919"/>
      <c r="D1361" s="860"/>
      <c r="E1361"/>
      <c r="F1361"/>
      <c r="G1361"/>
      <c r="H1361"/>
      <c r="I1361"/>
      <c r="J1361"/>
      <c r="K1361"/>
      <c r="L1361" s="262"/>
      <c r="M1361" s="262"/>
      <c r="S1361" s="262"/>
      <c r="T1361" s="262"/>
      <c r="U1361" s="262"/>
      <c r="V1361" s="262"/>
    </row>
    <row r="1362" spans="1:22">
      <c r="A1362" s="858"/>
      <c r="B1362" s="866">
        <f t="shared" si="21"/>
        <v>1340</v>
      </c>
      <c r="C1362" s="919"/>
      <c r="D1362" s="860"/>
      <c r="E1362"/>
      <c r="F1362"/>
      <c r="G1362"/>
      <c r="H1362"/>
      <c r="I1362"/>
      <c r="J1362"/>
      <c r="K1362"/>
      <c r="L1362" s="262"/>
      <c r="M1362" s="262"/>
      <c r="S1362" s="262"/>
      <c r="T1362" s="262"/>
      <c r="U1362" s="262"/>
      <c r="V1362" s="262"/>
    </row>
    <row r="1363" spans="1:22">
      <c r="A1363" s="858"/>
      <c r="B1363" s="866">
        <f t="shared" si="21"/>
        <v>1341</v>
      </c>
      <c r="C1363" s="919"/>
      <c r="D1363" s="860"/>
      <c r="E1363"/>
      <c r="F1363"/>
      <c r="G1363"/>
      <c r="H1363"/>
      <c r="I1363"/>
      <c r="J1363"/>
      <c r="K1363"/>
      <c r="L1363" s="262"/>
      <c r="M1363" s="262"/>
      <c r="S1363" s="262"/>
      <c r="T1363" s="262"/>
      <c r="U1363" s="262"/>
      <c r="V1363" s="262"/>
    </row>
    <row r="1364" spans="1:22">
      <c r="A1364" s="858"/>
      <c r="B1364" s="866">
        <f t="shared" si="21"/>
        <v>1342</v>
      </c>
      <c r="C1364" s="919"/>
      <c r="D1364" s="860"/>
      <c r="E1364"/>
      <c r="F1364"/>
      <c r="G1364"/>
      <c r="H1364"/>
      <c r="I1364"/>
      <c r="J1364"/>
      <c r="K1364"/>
      <c r="L1364" s="262"/>
      <c r="M1364" s="262"/>
      <c r="S1364" s="262"/>
      <c r="T1364" s="262"/>
      <c r="U1364" s="262"/>
      <c r="V1364" s="262"/>
    </row>
    <row r="1365" spans="1:22">
      <c r="A1365" s="858"/>
      <c r="B1365" s="866">
        <f t="shared" si="21"/>
        <v>1343</v>
      </c>
      <c r="C1365" s="919"/>
      <c r="D1365" s="860"/>
      <c r="E1365"/>
      <c r="F1365"/>
      <c r="G1365"/>
      <c r="H1365"/>
      <c r="I1365"/>
      <c r="J1365"/>
      <c r="K1365"/>
      <c r="L1365" s="262"/>
      <c r="M1365" s="262"/>
      <c r="S1365" s="262"/>
      <c r="T1365" s="262"/>
      <c r="U1365" s="262"/>
      <c r="V1365" s="262"/>
    </row>
    <row r="1366" spans="1:22">
      <c r="A1366" s="858"/>
      <c r="B1366" s="866">
        <f t="shared" si="21"/>
        <v>1344</v>
      </c>
      <c r="C1366" s="919"/>
      <c r="D1366" s="860"/>
      <c r="E1366"/>
      <c r="F1366"/>
      <c r="G1366"/>
      <c r="H1366"/>
      <c r="I1366"/>
      <c r="J1366"/>
      <c r="K1366"/>
      <c r="L1366" s="262"/>
      <c r="M1366" s="262"/>
      <c r="S1366" s="262"/>
      <c r="T1366" s="262"/>
      <c r="U1366" s="262"/>
      <c r="V1366" s="262"/>
    </row>
    <row r="1367" spans="1:22">
      <c r="A1367" s="858"/>
      <c r="B1367" s="866">
        <f t="shared" si="21"/>
        <v>1345</v>
      </c>
      <c r="C1367" s="919"/>
      <c r="D1367" s="860"/>
      <c r="E1367"/>
      <c r="F1367"/>
      <c r="G1367"/>
      <c r="H1367"/>
      <c r="I1367"/>
      <c r="J1367"/>
      <c r="K1367"/>
      <c r="L1367" s="262"/>
      <c r="M1367" s="262"/>
      <c r="S1367" s="262"/>
      <c r="T1367" s="262"/>
      <c r="U1367" s="262"/>
      <c r="V1367" s="262"/>
    </row>
    <row r="1368" spans="1:22">
      <c r="A1368" s="858"/>
      <c r="B1368" s="866">
        <f t="shared" ref="B1368:B1431" si="22">B1367+1</f>
        <v>1346</v>
      </c>
      <c r="C1368" s="919"/>
      <c r="D1368" s="860"/>
      <c r="E1368"/>
      <c r="F1368"/>
      <c r="G1368"/>
      <c r="H1368"/>
      <c r="I1368"/>
      <c r="J1368"/>
      <c r="K1368"/>
      <c r="L1368" s="262"/>
      <c r="M1368" s="262"/>
      <c r="S1368" s="262"/>
      <c r="T1368" s="262"/>
      <c r="U1368" s="262"/>
      <c r="V1368" s="262"/>
    </row>
    <row r="1369" spans="1:22">
      <c r="A1369" s="858"/>
      <c r="B1369" s="866">
        <f t="shared" si="22"/>
        <v>1347</v>
      </c>
      <c r="C1369" s="919"/>
      <c r="D1369" s="860"/>
      <c r="E1369"/>
      <c r="F1369"/>
      <c r="G1369"/>
      <c r="H1369"/>
      <c r="I1369"/>
      <c r="J1369"/>
      <c r="K1369"/>
      <c r="L1369" s="262"/>
      <c r="M1369" s="262"/>
      <c r="S1369" s="262"/>
      <c r="T1369" s="262"/>
      <c r="U1369" s="262"/>
      <c r="V1369" s="262"/>
    </row>
    <row r="1370" spans="1:22">
      <c r="A1370" s="858"/>
      <c r="B1370" s="866">
        <f t="shared" si="22"/>
        <v>1348</v>
      </c>
      <c r="C1370" s="919"/>
      <c r="D1370" s="860"/>
      <c r="E1370"/>
      <c r="F1370"/>
      <c r="G1370"/>
      <c r="H1370"/>
      <c r="I1370"/>
      <c r="J1370"/>
      <c r="K1370"/>
      <c r="L1370" s="262"/>
      <c r="M1370" s="262"/>
      <c r="S1370" s="262"/>
      <c r="T1370" s="262"/>
      <c r="U1370" s="262"/>
      <c r="V1370" s="262"/>
    </row>
    <row r="1371" spans="1:22">
      <c r="A1371" s="858"/>
      <c r="B1371" s="866">
        <f t="shared" si="22"/>
        <v>1349</v>
      </c>
      <c r="C1371" s="919"/>
      <c r="D1371" s="860"/>
      <c r="E1371"/>
      <c r="F1371"/>
      <c r="G1371"/>
      <c r="H1371"/>
      <c r="I1371"/>
      <c r="J1371"/>
      <c r="K1371"/>
      <c r="L1371" s="262"/>
      <c r="M1371" s="262"/>
      <c r="S1371" s="262"/>
      <c r="T1371" s="262"/>
      <c r="U1371" s="262"/>
      <c r="V1371" s="262"/>
    </row>
    <row r="1372" spans="1:22">
      <c r="A1372" s="858"/>
      <c r="B1372" s="866">
        <f t="shared" si="22"/>
        <v>1350</v>
      </c>
      <c r="C1372" s="919"/>
      <c r="D1372" s="860"/>
      <c r="E1372"/>
      <c r="F1372"/>
      <c r="G1372"/>
      <c r="H1372"/>
      <c r="I1372"/>
      <c r="J1372"/>
      <c r="K1372"/>
      <c r="L1372" s="262"/>
      <c r="M1372" s="262"/>
      <c r="S1372" s="262"/>
      <c r="T1372" s="262"/>
      <c r="U1372" s="262"/>
      <c r="V1372" s="262"/>
    </row>
    <row r="1373" spans="1:22">
      <c r="A1373" s="858"/>
      <c r="B1373" s="866">
        <f t="shared" si="22"/>
        <v>1351</v>
      </c>
      <c r="C1373" s="919"/>
      <c r="D1373" s="860"/>
      <c r="E1373"/>
      <c r="F1373"/>
      <c r="G1373"/>
      <c r="H1373"/>
      <c r="I1373"/>
      <c r="J1373"/>
      <c r="K1373"/>
      <c r="L1373" s="262"/>
      <c r="M1373" s="262"/>
      <c r="S1373" s="262"/>
      <c r="T1373" s="262"/>
      <c r="U1373" s="262"/>
      <c r="V1373" s="262"/>
    </row>
    <row r="1374" spans="1:22">
      <c r="A1374" s="858"/>
      <c r="B1374" s="866">
        <f t="shared" si="22"/>
        <v>1352</v>
      </c>
      <c r="C1374" s="919"/>
      <c r="D1374" s="860"/>
      <c r="E1374"/>
      <c r="F1374"/>
      <c r="G1374"/>
      <c r="H1374"/>
      <c r="I1374"/>
      <c r="J1374"/>
      <c r="K1374"/>
      <c r="L1374" s="262"/>
      <c r="M1374" s="262"/>
      <c r="S1374" s="262"/>
      <c r="T1374" s="262"/>
      <c r="U1374" s="262"/>
      <c r="V1374" s="262"/>
    </row>
    <row r="1375" spans="1:22">
      <c r="A1375" s="858"/>
      <c r="B1375" s="866">
        <f t="shared" si="22"/>
        <v>1353</v>
      </c>
      <c r="C1375" s="919"/>
      <c r="D1375" s="860"/>
      <c r="E1375"/>
      <c r="F1375"/>
      <c r="G1375"/>
      <c r="H1375"/>
      <c r="I1375"/>
      <c r="J1375"/>
      <c r="K1375"/>
      <c r="L1375" s="262"/>
      <c r="M1375" s="262"/>
      <c r="S1375" s="262"/>
      <c r="T1375" s="262"/>
      <c r="U1375" s="262"/>
      <c r="V1375" s="262"/>
    </row>
    <row r="1376" spans="1:22">
      <c r="A1376" s="858"/>
      <c r="B1376" s="866">
        <f t="shared" si="22"/>
        <v>1354</v>
      </c>
      <c r="C1376" s="919"/>
      <c r="D1376" s="860"/>
      <c r="E1376"/>
      <c r="F1376"/>
      <c r="G1376"/>
      <c r="H1376"/>
      <c r="I1376"/>
      <c r="J1376"/>
      <c r="K1376"/>
      <c r="L1376" s="262"/>
      <c r="M1376" s="262"/>
      <c r="S1376" s="262"/>
      <c r="T1376" s="262"/>
      <c r="U1376" s="262"/>
      <c r="V1376" s="262"/>
    </row>
    <row r="1377" spans="1:22">
      <c r="A1377" s="858"/>
      <c r="B1377" s="866">
        <f t="shared" si="22"/>
        <v>1355</v>
      </c>
      <c r="C1377" s="919"/>
      <c r="D1377" s="860"/>
      <c r="E1377"/>
      <c r="F1377"/>
      <c r="G1377"/>
      <c r="H1377"/>
      <c r="I1377"/>
      <c r="J1377"/>
      <c r="K1377"/>
      <c r="L1377" s="262"/>
      <c r="M1377" s="262"/>
      <c r="S1377" s="262"/>
      <c r="T1377" s="262"/>
      <c r="U1377" s="262"/>
      <c r="V1377" s="262"/>
    </row>
    <row r="1378" spans="1:22">
      <c r="A1378" s="858"/>
      <c r="B1378" s="866">
        <f t="shared" si="22"/>
        <v>1356</v>
      </c>
      <c r="C1378" s="919"/>
      <c r="D1378" s="860"/>
      <c r="E1378"/>
      <c r="F1378"/>
      <c r="G1378"/>
      <c r="H1378"/>
      <c r="I1378"/>
      <c r="J1378"/>
      <c r="K1378"/>
      <c r="L1378" s="262"/>
      <c r="M1378" s="262"/>
      <c r="S1378" s="262"/>
      <c r="T1378" s="262"/>
      <c r="U1378" s="262"/>
      <c r="V1378" s="262"/>
    </row>
    <row r="1379" spans="1:22">
      <c r="A1379" s="858"/>
      <c r="B1379" s="866">
        <f t="shared" si="22"/>
        <v>1357</v>
      </c>
      <c r="C1379" s="919"/>
      <c r="D1379" s="860"/>
      <c r="E1379"/>
      <c r="F1379"/>
      <c r="G1379"/>
      <c r="H1379"/>
      <c r="I1379"/>
      <c r="J1379"/>
      <c r="K1379"/>
      <c r="L1379" s="262"/>
      <c r="M1379" s="262"/>
      <c r="S1379" s="262"/>
      <c r="T1379" s="262"/>
      <c r="U1379" s="262"/>
      <c r="V1379" s="262"/>
    </row>
    <row r="1380" spans="1:22">
      <c r="A1380" s="858"/>
      <c r="B1380" s="866">
        <f t="shared" si="22"/>
        <v>1358</v>
      </c>
      <c r="C1380" s="919"/>
      <c r="D1380" s="860"/>
      <c r="E1380"/>
      <c r="F1380"/>
      <c r="G1380"/>
      <c r="H1380"/>
      <c r="I1380"/>
      <c r="J1380"/>
      <c r="K1380"/>
      <c r="L1380" s="262"/>
      <c r="M1380" s="262"/>
      <c r="S1380" s="262"/>
      <c r="T1380" s="262"/>
      <c r="U1380" s="262"/>
      <c r="V1380" s="262"/>
    </row>
    <row r="1381" spans="1:22">
      <c r="A1381" s="858"/>
      <c r="B1381" s="866">
        <f t="shared" si="22"/>
        <v>1359</v>
      </c>
      <c r="C1381" s="919"/>
      <c r="D1381" s="860"/>
      <c r="E1381"/>
      <c r="F1381"/>
      <c r="G1381"/>
      <c r="H1381"/>
      <c r="I1381"/>
      <c r="J1381"/>
      <c r="K1381"/>
      <c r="L1381" s="262"/>
      <c r="M1381" s="262"/>
      <c r="S1381" s="262"/>
      <c r="T1381" s="262"/>
      <c r="U1381" s="262"/>
      <c r="V1381" s="262"/>
    </row>
    <row r="1382" spans="1:22">
      <c r="A1382" s="858"/>
      <c r="B1382" s="866">
        <f t="shared" si="22"/>
        <v>1360</v>
      </c>
      <c r="C1382" s="919"/>
      <c r="D1382" s="860"/>
      <c r="E1382"/>
      <c r="F1382"/>
      <c r="G1382"/>
      <c r="H1382"/>
      <c r="I1382"/>
      <c r="J1382"/>
      <c r="K1382"/>
      <c r="L1382" s="262"/>
      <c r="M1382" s="262"/>
      <c r="S1382" s="262"/>
      <c r="T1382" s="262"/>
      <c r="U1382" s="262"/>
      <c r="V1382" s="262"/>
    </row>
    <row r="1383" spans="1:22">
      <c r="A1383" s="858"/>
      <c r="B1383" s="866">
        <f t="shared" si="22"/>
        <v>1361</v>
      </c>
      <c r="C1383" s="919"/>
      <c r="D1383" s="860"/>
      <c r="E1383"/>
      <c r="F1383"/>
      <c r="G1383"/>
      <c r="H1383"/>
      <c r="I1383"/>
      <c r="J1383"/>
      <c r="K1383"/>
      <c r="L1383" s="262"/>
      <c r="M1383" s="262"/>
      <c r="S1383" s="262"/>
      <c r="T1383" s="262"/>
      <c r="U1383" s="262"/>
      <c r="V1383" s="262"/>
    </row>
    <row r="1384" spans="1:22">
      <c r="A1384" s="858"/>
      <c r="B1384" s="866">
        <f t="shared" si="22"/>
        <v>1362</v>
      </c>
      <c r="C1384" s="919"/>
      <c r="D1384" s="860"/>
      <c r="E1384"/>
      <c r="F1384"/>
      <c r="G1384"/>
      <c r="H1384"/>
      <c r="I1384"/>
      <c r="J1384"/>
      <c r="K1384"/>
      <c r="L1384" s="262"/>
      <c r="M1384" s="262"/>
      <c r="S1384" s="262"/>
      <c r="T1384" s="262"/>
      <c r="U1384" s="262"/>
      <c r="V1384" s="262"/>
    </row>
    <row r="1385" spans="1:22">
      <c r="A1385" s="858"/>
      <c r="B1385" s="866">
        <f t="shared" si="22"/>
        <v>1363</v>
      </c>
      <c r="C1385" s="919"/>
      <c r="D1385" s="860"/>
      <c r="E1385"/>
      <c r="F1385"/>
      <c r="G1385"/>
      <c r="H1385"/>
      <c r="I1385"/>
      <c r="J1385"/>
      <c r="K1385"/>
      <c r="L1385" s="262"/>
      <c r="M1385" s="262"/>
      <c r="S1385" s="262"/>
      <c r="T1385" s="262"/>
      <c r="U1385" s="262"/>
      <c r="V1385" s="262"/>
    </row>
    <row r="1386" spans="1:22">
      <c r="A1386" s="858"/>
      <c r="B1386" s="866">
        <f t="shared" si="22"/>
        <v>1364</v>
      </c>
      <c r="C1386" s="919"/>
      <c r="D1386" s="860"/>
      <c r="E1386"/>
      <c r="F1386"/>
      <c r="G1386"/>
      <c r="H1386"/>
      <c r="I1386"/>
      <c r="J1386"/>
      <c r="K1386"/>
      <c r="L1386" s="262"/>
      <c r="M1386" s="262"/>
      <c r="S1386" s="262"/>
      <c r="T1386" s="262"/>
      <c r="U1386" s="262"/>
      <c r="V1386" s="262"/>
    </row>
    <row r="1387" spans="1:22">
      <c r="A1387" s="858"/>
      <c r="B1387" s="866">
        <f t="shared" si="22"/>
        <v>1365</v>
      </c>
      <c r="C1387" s="919"/>
      <c r="D1387" s="860"/>
      <c r="E1387"/>
      <c r="F1387"/>
      <c r="G1387"/>
      <c r="H1387"/>
      <c r="I1387"/>
      <c r="J1387"/>
      <c r="K1387"/>
      <c r="L1387" s="262"/>
      <c r="M1387" s="262"/>
      <c r="S1387" s="262"/>
      <c r="T1387" s="262"/>
      <c r="U1387" s="262"/>
      <c r="V1387" s="262"/>
    </row>
    <row r="1388" spans="1:22">
      <c r="A1388" s="858"/>
      <c r="B1388" s="866">
        <f t="shared" si="22"/>
        <v>1366</v>
      </c>
      <c r="C1388" s="919"/>
      <c r="D1388" s="860"/>
      <c r="E1388"/>
      <c r="F1388"/>
      <c r="G1388"/>
      <c r="H1388"/>
      <c r="I1388"/>
      <c r="J1388"/>
      <c r="K1388"/>
      <c r="L1388" s="262"/>
      <c r="M1388" s="262"/>
      <c r="S1388" s="262"/>
      <c r="T1388" s="262"/>
      <c r="U1388" s="262"/>
      <c r="V1388" s="262"/>
    </row>
    <row r="1389" spans="1:22">
      <c r="A1389" s="858"/>
      <c r="B1389" s="866">
        <f t="shared" si="22"/>
        <v>1367</v>
      </c>
      <c r="C1389" s="919"/>
      <c r="D1389" s="860"/>
      <c r="E1389"/>
      <c r="F1389"/>
      <c r="G1389"/>
      <c r="H1389"/>
      <c r="I1389"/>
      <c r="J1389"/>
      <c r="K1389"/>
      <c r="L1389" s="262"/>
      <c r="M1389" s="262"/>
      <c r="S1389" s="262"/>
      <c r="T1389" s="262"/>
      <c r="U1389" s="262"/>
      <c r="V1389" s="262"/>
    </row>
    <row r="1390" spans="1:22">
      <c r="A1390" s="858"/>
      <c r="B1390" s="866">
        <f t="shared" si="22"/>
        <v>1368</v>
      </c>
      <c r="C1390" s="919"/>
      <c r="D1390" s="860"/>
      <c r="E1390"/>
      <c r="F1390"/>
      <c r="G1390"/>
      <c r="H1390"/>
      <c r="I1390"/>
      <c r="J1390"/>
      <c r="K1390"/>
      <c r="L1390" s="262"/>
      <c r="M1390" s="262"/>
      <c r="S1390" s="262"/>
      <c r="T1390" s="262"/>
      <c r="U1390" s="262"/>
      <c r="V1390" s="262"/>
    </row>
    <row r="1391" spans="1:22">
      <c r="A1391" s="858"/>
      <c r="B1391" s="866">
        <f t="shared" si="22"/>
        <v>1369</v>
      </c>
      <c r="C1391" s="919"/>
      <c r="D1391" s="860"/>
      <c r="E1391"/>
      <c r="F1391"/>
      <c r="G1391"/>
      <c r="H1391"/>
      <c r="I1391"/>
      <c r="J1391"/>
      <c r="K1391"/>
      <c r="L1391" s="262"/>
      <c r="M1391" s="262"/>
      <c r="S1391" s="262"/>
      <c r="T1391" s="262"/>
      <c r="U1391" s="262"/>
      <c r="V1391" s="262"/>
    </row>
    <row r="1392" spans="1:22">
      <c r="A1392" s="858"/>
      <c r="B1392" s="866">
        <f t="shared" si="22"/>
        <v>1370</v>
      </c>
      <c r="C1392" s="919"/>
      <c r="D1392" s="860"/>
      <c r="E1392"/>
      <c r="F1392"/>
      <c r="G1392"/>
      <c r="H1392"/>
      <c r="I1392"/>
      <c r="J1392"/>
      <c r="K1392"/>
      <c r="L1392" s="262"/>
      <c r="M1392" s="262"/>
      <c r="S1392" s="262"/>
      <c r="T1392" s="262"/>
      <c r="U1392" s="262"/>
      <c r="V1392" s="262"/>
    </row>
    <row r="1393" spans="1:22">
      <c r="A1393" s="858"/>
      <c r="B1393" s="866">
        <f t="shared" si="22"/>
        <v>1371</v>
      </c>
      <c r="C1393" s="919"/>
      <c r="D1393" s="860"/>
      <c r="E1393"/>
      <c r="F1393"/>
      <c r="G1393"/>
      <c r="H1393"/>
      <c r="I1393"/>
      <c r="J1393"/>
      <c r="K1393"/>
      <c r="L1393" s="262"/>
      <c r="M1393" s="262"/>
      <c r="S1393" s="262"/>
      <c r="T1393" s="262"/>
      <c r="U1393" s="262"/>
      <c r="V1393" s="262"/>
    </row>
    <row r="1394" spans="1:22">
      <c r="A1394" s="858"/>
      <c r="B1394" s="866">
        <f t="shared" si="22"/>
        <v>1372</v>
      </c>
      <c r="C1394" s="919"/>
      <c r="D1394" s="860"/>
      <c r="E1394"/>
      <c r="F1394"/>
      <c r="G1394"/>
      <c r="H1394"/>
      <c r="I1394"/>
      <c r="J1394"/>
      <c r="K1394"/>
      <c r="L1394" s="262"/>
      <c r="M1394" s="262"/>
      <c r="S1394" s="262"/>
      <c r="T1394" s="262"/>
      <c r="U1394" s="262"/>
      <c r="V1394" s="262"/>
    </row>
    <row r="1395" spans="1:22">
      <c r="A1395" s="858"/>
      <c r="B1395" s="866">
        <f t="shared" si="22"/>
        <v>1373</v>
      </c>
      <c r="C1395" s="919"/>
      <c r="D1395" s="860"/>
      <c r="E1395"/>
      <c r="F1395"/>
      <c r="G1395"/>
      <c r="H1395"/>
      <c r="I1395"/>
      <c r="J1395"/>
      <c r="K1395"/>
      <c r="L1395" s="262"/>
      <c r="M1395" s="262"/>
      <c r="S1395" s="262"/>
      <c r="T1395" s="262"/>
      <c r="U1395" s="262"/>
      <c r="V1395" s="262"/>
    </row>
    <row r="1396" spans="1:22">
      <c r="A1396" s="858"/>
      <c r="B1396" s="866">
        <f t="shared" si="22"/>
        <v>1374</v>
      </c>
      <c r="C1396" s="919"/>
      <c r="D1396" s="860"/>
      <c r="E1396"/>
      <c r="F1396"/>
      <c r="G1396"/>
      <c r="H1396"/>
      <c r="I1396"/>
      <c r="J1396"/>
      <c r="K1396"/>
      <c r="L1396" s="262"/>
      <c r="M1396" s="262"/>
      <c r="S1396" s="262"/>
      <c r="T1396" s="262"/>
      <c r="U1396" s="262"/>
      <c r="V1396" s="262"/>
    </row>
    <row r="1397" spans="1:22">
      <c r="A1397" s="858"/>
      <c r="B1397" s="866">
        <f t="shared" si="22"/>
        <v>1375</v>
      </c>
      <c r="C1397" s="919"/>
      <c r="D1397" s="860"/>
      <c r="E1397"/>
      <c r="F1397"/>
      <c r="G1397"/>
      <c r="H1397"/>
      <c r="I1397"/>
      <c r="J1397"/>
      <c r="K1397"/>
      <c r="L1397" s="262"/>
      <c r="M1397" s="262"/>
      <c r="S1397" s="262"/>
      <c r="T1397" s="262"/>
      <c r="U1397" s="262"/>
      <c r="V1397" s="262"/>
    </row>
    <row r="1398" spans="1:22">
      <c r="A1398" s="858"/>
      <c r="B1398" s="866">
        <f t="shared" si="22"/>
        <v>1376</v>
      </c>
      <c r="C1398" s="919"/>
      <c r="D1398" s="860"/>
      <c r="E1398"/>
      <c r="F1398"/>
      <c r="G1398"/>
      <c r="H1398"/>
      <c r="I1398"/>
      <c r="J1398"/>
      <c r="K1398"/>
      <c r="L1398" s="262"/>
      <c r="M1398" s="262"/>
      <c r="S1398" s="262"/>
      <c r="T1398" s="262"/>
      <c r="U1398" s="262"/>
      <c r="V1398" s="262"/>
    </row>
    <row r="1399" spans="1:22">
      <c r="A1399" s="858"/>
      <c r="B1399" s="866">
        <f t="shared" si="22"/>
        <v>1377</v>
      </c>
      <c r="C1399" s="919"/>
      <c r="D1399" s="860"/>
      <c r="E1399"/>
      <c r="F1399"/>
      <c r="G1399"/>
      <c r="H1399"/>
      <c r="I1399"/>
      <c r="J1399"/>
      <c r="K1399"/>
      <c r="L1399" s="262"/>
      <c r="M1399" s="262"/>
      <c r="S1399" s="262"/>
      <c r="T1399" s="262"/>
      <c r="U1399" s="262"/>
      <c r="V1399" s="262"/>
    </row>
    <row r="1400" spans="1:22">
      <c r="A1400" s="858"/>
      <c r="B1400" s="866">
        <f t="shared" si="22"/>
        <v>1378</v>
      </c>
      <c r="C1400" s="919"/>
      <c r="D1400" s="860"/>
      <c r="E1400"/>
      <c r="F1400"/>
      <c r="G1400"/>
      <c r="H1400"/>
      <c r="I1400"/>
      <c r="J1400"/>
      <c r="K1400"/>
      <c r="L1400" s="262"/>
      <c r="M1400" s="262"/>
      <c r="S1400" s="262"/>
      <c r="T1400" s="262"/>
      <c r="U1400" s="262"/>
      <c r="V1400" s="262"/>
    </row>
    <row r="1401" spans="1:22">
      <c r="A1401" s="858"/>
      <c r="B1401" s="866">
        <f t="shared" si="22"/>
        <v>1379</v>
      </c>
      <c r="C1401" s="919"/>
      <c r="D1401" s="860"/>
      <c r="E1401"/>
      <c r="F1401"/>
      <c r="G1401"/>
      <c r="H1401"/>
      <c r="I1401"/>
      <c r="J1401"/>
      <c r="K1401"/>
      <c r="L1401" s="262"/>
      <c r="M1401" s="262"/>
      <c r="S1401" s="262"/>
      <c r="T1401" s="262"/>
      <c r="U1401" s="262"/>
      <c r="V1401" s="262"/>
    </row>
    <row r="1402" spans="1:22">
      <c r="A1402" s="858"/>
      <c r="B1402" s="866">
        <f t="shared" si="22"/>
        <v>1380</v>
      </c>
      <c r="C1402" s="919"/>
      <c r="D1402" s="860"/>
      <c r="E1402"/>
      <c r="F1402"/>
      <c r="G1402"/>
      <c r="H1402"/>
      <c r="I1402"/>
      <c r="J1402"/>
      <c r="K1402"/>
      <c r="L1402" s="262"/>
      <c r="M1402" s="262"/>
      <c r="S1402" s="262"/>
      <c r="T1402" s="262"/>
      <c r="U1402" s="262"/>
      <c r="V1402" s="262"/>
    </row>
    <row r="1403" spans="1:22">
      <c r="A1403" s="858"/>
      <c r="B1403" s="866">
        <f t="shared" si="22"/>
        <v>1381</v>
      </c>
      <c r="C1403" s="919"/>
      <c r="D1403" s="860"/>
      <c r="E1403"/>
      <c r="F1403"/>
      <c r="G1403"/>
      <c r="H1403"/>
      <c r="I1403"/>
      <c r="J1403"/>
      <c r="K1403"/>
      <c r="L1403" s="262"/>
      <c r="M1403" s="262"/>
      <c r="S1403" s="262"/>
      <c r="T1403" s="262"/>
      <c r="U1403" s="262"/>
      <c r="V1403" s="262"/>
    </row>
    <row r="1404" spans="1:22">
      <c r="A1404" s="858"/>
      <c r="B1404" s="866">
        <f t="shared" si="22"/>
        <v>1382</v>
      </c>
      <c r="C1404" s="919"/>
      <c r="D1404" s="860"/>
      <c r="E1404"/>
      <c r="F1404"/>
      <c r="G1404"/>
      <c r="H1404"/>
      <c r="I1404"/>
      <c r="J1404"/>
      <c r="K1404"/>
      <c r="L1404" s="262"/>
      <c r="M1404" s="262"/>
      <c r="S1404" s="262"/>
      <c r="T1404" s="262"/>
      <c r="U1404" s="262"/>
      <c r="V1404" s="262"/>
    </row>
    <row r="1405" spans="1:22">
      <c r="A1405" s="858"/>
      <c r="B1405" s="866">
        <f t="shared" si="22"/>
        <v>1383</v>
      </c>
      <c r="C1405" s="919"/>
      <c r="D1405" s="860"/>
      <c r="E1405"/>
      <c r="F1405"/>
      <c r="G1405"/>
      <c r="H1405"/>
      <c r="I1405"/>
      <c r="J1405"/>
      <c r="K1405"/>
      <c r="L1405" s="262"/>
      <c r="M1405" s="262"/>
      <c r="S1405" s="262"/>
      <c r="T1405" s="262"/>
      <c r="U1405" s="262"/>
      <c r="V1405" s="262"/>
    </row>
    <row r="1406" spans="1:22">
      <c r="A1406" s="858"/>
      <c r="B1406" s="866">
        <f t="shared" si="22"/>
        <v>1384</v>
      </c>
      <c r="C1406" s="919"/>
      <c r="D1406" s="860"/>
      <c r="E1406"/>
      <c r="F1406"/>
      <c r="G1406"/>
      <c r="H1406"/>
      <c r="I1406"/>
      <c r="J1406"/>
      <c r="K1406"/>
      <c r="L1406" s="262"/>
      <c r="M1406" s="262"/>
      <c r="S1406" s="262"/>
      <c r="T1406" s="262"/>
      <c r="U1406" s="262"/>
      <c r="V1406" s="262"/>
    </row>
    <row r="1407" spans="1:22">
      <c r="A1407" s="858"/>
      <c r="B1407" s="866">
        <f t="shared" si="22"/>
        <v>1385</v>
      </c>
      <c r="C1407" s="919"/>
      <c r="D1407" s="860"/>
      <c r="E1407"/>
      <c r="F1407"/>
      <c r="G1407"/>
      <c r="H1407"/>
      <c r="I1407"/>
      <c r="J1407"/>
      <c r="K1407"/>
      <c r="L1407" s="262"/>
      <c r="M1407" s="262"/>
      <c r="S1407" s="262"/>
      <c r="T1407" s="262"/>
      <c r="U1407" s="262"/>
      <c r="V1407" s="262"/>
    </row>
    <row r="1408" spans="1:22">
      <c r="A1408" s="858"/>
      <c r="B1408" s="866">
        <f t="shared" si="22"/>
        <v>1386</v>
      </c>
      <c r="C1408" s="919"/>
      <c r="D1408" s="860"/>
      <c r="E1408"/>
      <c r="F1408"/>
      <c r="G1408"/>
      <c r="H1408"/>
      <c r="I1408"/>
      <c r="J1408"/>
      <c r="K1408"/>
      <c r="L1408" s="262"/>
      <c r="M1408" s="262"/>
      <c r="S1408" s="262"/>
      <c r="T1408" s="262"/>
      <c r="U1408" s="262"/>
      <c r="V1408" s="262"/>
    </row>
    <row r="1409" spans="1:22">
      <c r="A1409" s="858"/>
      <c r="B1409" s="866">
        <f t="shared" si="22"/>
        <v>1387</v>
      </c>
      <c r="C1409" s="919"/>
      <c r="D1409" s="860"/>
      <c r="E1409"/>
      <c r="F1409"/>
      <c r="G1409"/>
      <c r="H1409"/>
      <c r="I1409"/>
      <c r="J1409"/>
      <c r="K1409"/>
      <c r="L1409" s="262"/>
      <c r="M1409" s="262"/>
      <c r="S1409" s="262"/>
      <c r="T1409" s="262"/>
      <c r="U1409" s="262"/>
      <c r="V1409" s="262"/>
    </row>
    <row r="1410" spans="1:22">
      <c r="A1410" s="858"/>
      <c r="B1410" s="866">
        <f t="shared" si="22"/>
        <v>1388</v>
      </c>
      <c r="C1410" s="919"/>
      <c r="D1410" s="860"/>
      <c r="E1410"/>
      <c r="F1410"/>
      <c r="G1410"/>
      <c r="H1410"/>
      <c r="I1410"/>
      <c r="J1410"/>
      <c r="K1410"/>
      <c r="L1410" s="262"/>
      <c r="M1410" s="262"/>
      <c r="S1410" s="262"/>
      <c r="T1410" s="262"/>
      <c r="U1410" s="262"/>
      <c r="V1410" s="262"/>
    </row>
    <row r="1411" spans="1:22">
      <c r="A1411" s="858"/>
      <c r="B1411" s="866">
        <f t="shared" si="22"/>
        <v>1389</v>
      </c>
      <c r="C1411" s="919"/>
      <c r="D1411" s="860"/>
      <c r="E1411"/>
      <c r="F1411"/>
      <c r="G1411"/>
      <c r="H1411"/>
      <c r="I1411"/>
      <c r="J1411"/>
      <c r="K1411"/>
      <c r="L1411" s="262"/>
      <c r="M1411" s="262"/>
      <c r="S1411" s="262"/>
      <c r="T1411" s="262"/>
      <c r="U1411" s="262"/>
      <c r="V1411" s="262"/>
    </row>
    <row r="1412" spans="1:22">
      <c r="A1412" s="858"/>
      <c r="B1412" s="866">
        <f t="shared" si="22"/>
        <v>1390</v>
      </c>
      <c r="C1412" s="919"/>
      <c r="D1412" s="860"/>
      <c r="E1412"/>
      <c r="F1412"/>
      <c r="G1412"/>
      <c r="H1412"/>
      <c r="I1412"/>
      <c r="J1412"/>
      <c r="K1412"/>
      <c r="L1412" s="262"/>
      <c r="M1412" s="262"/>
      <c r="S1412" s="262"/>
      <c r="T1412" s="262"/>
      <c r="U1412" s="262"/>
      <c r="V1412" s="262"/>
    </row>
    <row r="1413" spans="1:22">
      <c r="A1413" s="858"/>
      <c r="B1413" s="866">
        <f t="shared" si="22"/>
        <v>1391</v>
      </c>
      <c r="C1413" s="919"/>
      <c r="D1413" s="860"/>
      <c r="E1413"/>
      <c r="F1413"/>
      <c r="G1413"/>
      <c r="H1413"/>
      <c r="I1413"/>
      <c r="J1413"/>
      <c r="K1413"/>
      <c r="L1413" s="262"/>
      <c r="M1413" s="262"/>
      <c r="S1413" s="262"/>
      <c r="T1413" s="262"/>
      <c r="U1413" s="262"/>
      <c r="V1413" s="262"/>
    </row>
    <row r="1414" spans="1:22">
      <c r="A1414" s="858"/>
      <c r="B1414" s="866">
        <f t="shared" si="22"/>
        <v>1392</v>
      </c>
      <c r="C1414" s="919"/>
      <c r="D1414" s="860"/>
      <c r="E1414"/>
      <c r="F1414"/>
      <c r="G1414"/>
      <c r="H1414"/>
      <c r="I1414"/>
      <c r="J1414"/>
      <c r="K1414"/>
      <c r="L1414" s="262"/>
      <c r="M1414" s="262"/>
      <c r="S1414" s="262"/>
      <c r="T1414" s="262"/>
      <c r="U1414" s="262"/>
      <c r="V1414" s="262"/>
    </row>
    <row r="1415" spans="1:22">
      <c r="A1415" s="858"/>
      <c r="B1415" s="866">
        <f t="shared" si="22"/>
        <v>1393</v>
      </c>
      <c r="C1415" s="919"/>
      <c r="D1415" s="860"/>
      <c r="E1415"/>
      <c r="F1415"/>
      <c r="G1415"/>
      <c r="H1415"/>
      <c r="I1415"/>
      <c r="J1415"/>
      <c r="K1415"/>
      <c r="L1415" s="262"/>
      <c r="M1415" s="262"/>
      <c r="S1415" s="262"/>
      <c r="T1415" s="262"/>
      <c r="U1415" s="262"/>
      <c r="V1415" s="262"/>
    </row>
    <row r="1416" spans="1:22">
      <c r="A1416" s="858"/>
      <c r="B1416" s="866">
        <f t="shared" si="22"/>
        <v>1394</v>
      </c>
      <c r="C1416" s="919"/>
      <c r="D1416" s="860"/>
      <c r="E1416"/>
      <c r="F1416"/>
      <c r="G1416"/>
      <c r="H1416"/>
      <c r="I1416"/>
      <c r="J1416"/>
      <c r="K1416"/>
      <c r="L1416" s="262"/>
      <c r="M1416" s="262"/>
      <c r="S1416" s="262"/>
      <c r="T1416" s="262"/>
      <c r="U1416" s="262"/>
      <c r="V1416" s="262"/>
    </row>
    <row r="1417" spans="1:22">
      <c r="A1417" s="858"/>
      <c r="B1417" s="866">
        <f t="shared" si="22"/>
        <v>1395</v>
      </c>
      <c r="C1417" s="919"/>
      <c r="D1417" s="860"/>
      <c r="E1417"/>
      <c r="F1417"/>
      <c r="G1417"/>
      <c r="H1417"/>
      <c r="I1417"/>
      <c r="J1417"/>
      <c r="K1417"/>
      <c r="L1417" s="262"/>
      <c r="M1417" s="262"/>
      <c r="S1417" s="262"/>
      <c r="T1417" s="262"/>
      <c r="U1417" s="262"/>
      <c r="V1417" s="262"/>
    </row>
    <row r="1418" spans="1:22">
      <c r="A1418" s="858"/>
      <c r="B1418" s="866">
        <f t="shared" si="22"/>
        <v>1396</v>
      </c>
      <c r="C1418" s="919"/>
      <c r="D1418" s="860"/>
      <c r="E1418"/>
      <c r="F1418"/>
      <c r="G1418"/>
      <c r="H1418"/>
      <c r="I1418"/>
      <c r="J1418"/>
      <c r="K1418"/>
      <c r="L1418" s="262"/>
      <c r="M1418" s="262"/>
      <c r="S1418" s="262"/>
      <c r="T1418" s="262"/>
      <c r="U1418" s="262"/>
      <c r="V1418" s="262"/>
    </row>
    <row r="1419" spans="1:22">
      <c r="A1419" s="858"/>
      <c r="B1419" s="866">
        <f t="shared" si="22"/>
        <v>1397</v>
      </c>
      <c r="C1419" s="919"/>
      <c r="D1419" s="860"/>
      <c r="E1419"/>
      <c r="F1419"/>
      <c r="G1419"/>
      <c r="H1419"/>
      <c r="I1419"/>
      <c r="J1419"/>
      <c r="K1419"/>
      <c r="L1419" s="262"/>
      <c r="M1419" s="262"/>
      <c r="S1419" s="262"/>
      <c r="T1419" s="262"/>
      <c r="U1419" s="262"/>
      <c r="V1419" s="262"/>
    </row>
    <row r="1420" spans="1:22">
      <c r="A1420" s="858"/>
      <c r="B1420" s="866">
        <f t="shared" si="22"/>
        <v>1398</v>
      </c>
      <c r="C1420" s="919"/>
      <c r="D1420" s="860"/>
      <c r="E1420"/>
      <c r="F1420"/>
      <c r="G1420"/>
      <c r="H1420"/>
      <c r="I1420"/>
      <c r="J1420"/>
      <c r="K1420"/>
      <c r="L1420" s="262"/>
      <c r="M1420" s="262"/>
      <c r="S1420" s="262"/>
      <c r="T1420" s="262"/>
      <c r="U1420" s="262"/>
      <c r="V1420" s="262"/>
    </row>
    <row r="1421" spans="1:22">
      <c r="A1421" s="858"/>
      <c r="B1421" s="866">
        <f t="shared" si="22"/>
        <v>1399</v>
      </c>
      <c r="C1421" s="919"/>
      <c r="D1421" s="860"/>
      <c r="E1421"/>
      <c r="F1421"/>
      <c r="G1421"/>
      <c r="H1421"/>
      <c r="I1421"/>
      <c r="J1421"/>
      <c r="K1421"/>
      <c r="L1421" s="262"/>
      <c r="M1421" s="262"/>
      <c r="S1421" s="262"/>
      <c r="T1421" s="262"/>
      <c r="U1421" s="262"/>
      <c r="V1421" s="262"/>
    </row>
    <row r="1422" spans="1:22">
      <c r="A1422" s="858"/>
      <c r="B1422" s="866">
        <f t="shared" si="22"/>
        <v>1400</v>
      </c>
      <c r="C1422" s="919"/>
      <c r="D1422" s="860"/>
      <c r="E1422"/>
      <c r="F1422"/>
      <c r="G1422"/>
      <c r="H1422"/>
      <c r="I1422"/>
      <c r="J1422"/>
      <c r="K1422"/>
      <c r="L1422" s="262"/>
      <c r="M1422" s="262"/>
      <c r="S1422" s="262"/>
      <c r="T1422" s="262"/>
      <c r="U1422" s="262"/>
      <c r="V1422" s="262"/>
    </row>
    <row r="1423" spans="1:22">
      <c r="A1423" s="858"/>
      <c r="B1423" s="866">
        <f t="shared" si="22"/>
        <v>1401</v>
      </c>
      <c r="C1423" s="919"/>
      <c r="D1423" s="860"/>
      <c r="E1423"/>
      <c r="F1423"/>
      <c r="G1423"/>
      <c r="H1423"/>
      <c r="I1423"/>
      <c r="J1423"/>
      <c r="K1423"/>
      <c r="L1423" s="262"/>
      <c r="M1423" s="262"/>
      <c r="S1423" s="262"/>
      <c r="T1423" s="262"/>
      <c r="U1423" s="262"/>
      <c r="V1423" s="262"/>
    </row>
    <row r="1424" spans="1:22">
      <c r="A1424" s="858"/>
      <c r="B1424" s="866">
        <f t="shared" si="22"/>
        <v>1402</v>
      </c>
      <c r="C1424" s="919"/>
      <c r="D1424" s="860"/>
      <c r="E1424"/>
      <c r="F1424"/>
      <c r="G1424"/>
      <c r="H1424"/>
      <c r="I1424"/>
      <c r="J1424"/>
      <c r="K1424"/>
      <c r="L1424" s="262"/>
      <c r="M1424" s="262"/>
      <c r="S1424" s="262"/>
      <c r="T1424" s="262"/>
      <c r="U1424" s="262"/>
      <c r="V1424" s="262"/>
    </row>
    <row r="1425" spans="1:22">
      <c r="A1425" s="858"/>
      <c r="B1425" s="866">
        <f t="shared" si="22"/>
        <v>1403</v>
      </c>
      <c r="C1425" s="919"/>
      <c r="D1425" s="860"/>
      <c r="E1425"/>
      <c r="F1425"/>
      <c r="G1425"/>
      <c r="H1425"/>
      <c r="I1425"/>
      <c r="J1425"/>
      <c r="K1425"/>
      <c r="L1425" s="262"/>
      <c r="M1425" s="262"/>
      <c r="S1425" s="262"/>
      <c r="T1425" s="262"/>
      <c r="U1425" s="262"/>
      <c r="V1425" s="262"/>
    </row>
    <row r="1426" spans="1:22">
      <c r="A1426" s="858"/>
      <c r="B1426" s="866">
        <f t="shared" si="22"/>
        <v>1404</v>
      </c>
      <c r="C1426" s="919"/>
      <c r="D1426" s="860"/>
      <c r="E1426"/>
      <c r="F1426"/>
      <c r="G1426"/>
      <c r="H1426"/>
      <c r="I1426"/>
      <c r="J1426"/>
      <c r="K1426"/>
      <c r="L1426" s="262"/>
      <c r="M1426" s="262"/>
      <c r="S1426" s="262"/>
      <c r="T1426" s="262"/>
      <c r="U1426" s="262"/>
      <c r="V1426" s="262"/>
    </row>
    <row r="1427" spans="1:22">
      <c r="A1427" s="858"/>
      <c r="B1427" s="866">
        <f t="shared" si="22"/>
        <v>1405</v>
      </c>
      <c r="C1427" s="919"/>
      <c r="D1427" s="860"/>
      <c r="E1427"/>
      <c r="F1427"/>
      <c r="G1427"/>
      <c r="H1427"/>
      <c r="I1427"/>
      <c r="J1427"/>
      <c r="K1427"/>
      <c r="L1427" s="262"/>
      <c r="M1427" s="262"/>
      <c r="S1427" s="262"/>
      <c r="T1427" s="262"/>
      <c r="U1427" s="262"/>
      <c r="V1427" s="262"/>
    </row>
    <row r="1428" spans="1:22">
      <c r="A1428" s="858"/>
      <c r="B1428" s="866">
        <f t="shared" si="22"/>
        <v>1406</v>
      </c>
      <c r="C1428" s="919"/>
      <c r="D1428" s="860"/>
      <c r="E1428"/>
      <c r="F1428"/>
      <c r="G1428"/>
      <c r="H1428"/>
      <c r="I1428"/>
      <c r="J1428"/>
      <c r="K1428"/>
      <c r="L1428" s="262"/>
      <c r="M1428" s="262"/>
      <c r="S1428" s="262"/>
      <c r="T1428" s="262"/>
      <c r="U1428" s="262"/>
      <c r="V1428" s="262"/>
    </row>
    <row r="1429" spans="1:22">
      <c r="A1429" s="858"/>
      <c r="B1429" s="866">
        <f t="shared" si="22"/>
        <v>1407</v>
      </c>
      <c r="C1429" s="919"/>
      <c r="D1429" s="860"/>
      <c r="E1429"/>
      <c r="F1429"/>
      <c r="G1429"/>
      <c r="H1429"/>
      <c r="I1429"/>
      <c r="J1429"/>
      <c r="K1429"/>
      <c r="L1429" s="262"/>
      <c r="M1429" s="262"/>
      <c r="S1429" s="262"/>
      <c r="T1429" s="262"/>
      <c r="U1429" s="262"/>
      <c r="V1429" s="262"/>
    </row>
    <row r="1430" spans="1:22">
      <c r="A1430" s="858"/>
      <c r="B1430" s="866">
        <f t="shared" si="22"/>
        <v>1408</v>
      </c>
      <c r="C1430" s="919"/>
      <c r="D1430" s="860"/>
      <c r="E1430"/>
      <c r="F1430"/>
      <c r="G1430"/>
      <c r="H1430"/>
      <c r="I1430"/>
      <c r="J1430"/>
      <c r="K1430"/>
      <c r="L1430" s="262"/>
      <c r="M1430" s="262"/>
      <c r="S1430" s="262"/>
      <c r="T1430" s="262"/>
      <c r="U1430" s="262"/>
      <c r="V1430" s="262"/>
    </row>
    <row r="1431" spans="1:22">
      <c r="A1431" s="858"/>
      <c r="B1431" s="866">
        <f t="shared" si="22"/>
        <v>1409</v>
      </c>
      <c r="C1431" s="919"/>
      <c r="D1431" s="860"/>
      <c r="E1431"/>
      <c r="F1431"/>
      <c r="G1431"/>
      <c r="H1431"/>
      <c r="I1431"/>
      <c r="J1431"/>
      <c r="K1431"/>
      <c r="L1431" s="262"/>
      <c r="M1431" s="262"/>
      <c r="S1431" s="262"/>
      <c r="T1431" s="262"/>
      <c r="U1431" s="262"/>
      <c r="V1431" s="262"/>
    </row>
    <row r="1432" spans="1:22">
      <c r="A1432" s="858"/>
      <c r="B1432" s="866">
        <f t="shared" ref="B1432:B1495" si="23">B1431+1</f>
        <v>1410</v>
      </c>
      <c r="C1432" s="919"/>
      <c r="D1432" s="860"/>
      <c r="E1432"/>
      <c r="F1432"/>
      <c r="G1432"/>
      <c r="H1432"/>
      <c r="I1432"/>
      <c r="J1432"/>
      <c r="K1432"/>
      <c r="L1432" s="262"/>
      <c r="M1432" s="262"/>
      <c r="S1432" s="262"/>
      <c r="T1432" s="262"/>
      <c r="U1432" s="262"/>
      <c r="V1432" s="262"/>
    </row>
    <row r="1433" spans="1:22">
      <c r="A1433" s="858"/>
      <c r="B1433" s="866">
        <f t="shared" si="23"/>
        <v>1411</v>
      </c>
      <c r="C1433" s="919"/>
      <c r="D1433" s="860"/>
      <c r="E1433"/>
      <c r="F1433"/>
      <c r="G1433"/>
      <c r="H1433"/>
      <c r="I1433"/>
      <c r="J1433"/>
      <c r="K1433"/>
      <c r="L1433" s="262"/>
      <c r="M1433" s="262"/>
      <c r="S1433" s="262"/>
      <c r="T1433" s="262"/>
      <c r="U1433" s="262"/>
      <c r="V1433" s="262"/>
    </row>
    <row r="1434" spans="1:22">
      <c r="A1434" s="858"/>
      <c r="B1434" s="866">
        <f t="shared" si="23"/>
        <v>1412</v>
      </c>
      <c r="C1434" s="919"/>
      <c r="D1434" s="860"/>
      <c r="E1434"/>
      <c r="F1434"/>
      <c r="G1434"/>
      <c r="H1434"/>
      <c r="I1434"/>
      <c r="J1434"/>
      <c r="K1434"/>
      <c r="L1434" s="262"/>
      <c r="M1434" s="262"/>
      <c r="S1434" s="262"/>
      <c r="T1434" s="262"/>
      <c r="U1434" s="262"/>
      <c r="V1434" s="262"/>
    </row>
    <row r="1435" spans="1:22">
      <c r="A1435" s="858"/>
      <c r="B1435" s="866">
        <f t="shared" si="23"/>
        <v>1413</v>
      </c>
      <c r="C1435" s="919"/>
      <c r="D1435" s="860"/>
      <c r="E1435"/>
      <c r="F1435"/>
      <c r="G1435"/>
      <c r="H1435"/>
      <c r="I1435"/>
      <c r="J1435"/>
      <c r="K1435"/>
      <c r="L1435" s="262"/>
      <c r="M1435" s="262"/>
      <c r="S1435" s="262"/>
      <c r="T1435" s="262"/>
      <c r="U1435" s="262"/>
      <c r="V1435" s="262"/>
    </row>
    <row r="1436" spans="1:22">
      <c r="A1436" s="858"/>
      <c r="B1436" s="866">
        <f t="shared" si="23"/>
        <v>1414</v>
      </c>
      <c r="C1436" s="919"/>
      <c r="D1436" s="860"/>
      <c r="E1436"/>
      <c r="F1436"/>
      <c r="G1436"/>
      <c r="H1436"/>
      <c r="I1436"/>
      <c r="J1436"/>
      <c r="K1436"/>
      <c r="L1436" s="262"/>
      <c r="M1436" s="262"/>
      <c r="S1436" s="262"/>
      <c r="T1436" s="262"/>
      <c r="U1436" s="262"/>
      <c r="V1436" s="262"/>
    </row>
    <row r="1437" spans="1:22">
      <c r="A1437" s="858"/>
      <c r="B1437" s="866">
        <f t="shared" si="23"/>
        <v>1415</v>
      </c>
      <c r="C1437" s="919"/>
      <c r="D1437" s="860"/>
      <c r="E1437"/>
      <c r="F1437"/>
      <c r="G1437"/>
      <c r="H1437"/>
      <c r="I1437"/>
      <c r="J1437"/>
      <c r="K1437"/>
      <c r="L1437" s="262"/>
      <c r="M1437" s="262"/>
      <c r="S1437" s="262"/>
      <c r="T1437" s="262"/>
      <c r="U1437" s="262"/>
      <c r="V1437" s="262"/>
    </row>
    <row r="1438" spans="1:22">
      <c r="A1438" s="858"/>
      <c r="B1438" s="866">
        <f t="shared" si="23"/>
        <v>1416</v>
      </c>
      <c r="C1438" s="919"/>
      <c r="D1438" s="860"/>
      <c r="E1438"/>
      <c r="F1438"/>
      <c r="G1438"/>
      <c r="H1438"/>
      <c r="I1438"/>
      <c r="J1438"/>
      <c r="K1438"/>
      <c r="L1438" s="262"/>
      <c r="M1438" s="262"/>
      <c r="S1438" s="262"/>
      <c r="T1438" s="262"/>
      <c r="U1438" s="262"/>
      <c r="V1438" s="262"/>
    </row>
    <row r="1439" spans="1:22">
      <c r="A1439" s="858"/>
      <c r="B1439" s="866">
        <f t="shared" si="23"/>
        <v>1417</v>
      </c>
      <c r="C1439" s="919"/>
      <c r="D1439" s="860"/>
      <c r="E1439"/>
      <c r="F1439"/>
      <c r="G1439"/>
      <c r="H1439"/>
      <c r="I1439"/>
      <c r="J1439"/>
      <c r="K1439"/>
      <c r="L1439" s="262"/>
      <c r="M1439" s="262"/>
      <c r="S1439" s="262"/>
      <c r="T1439" s="262"/>
      <c r="U1439" s="262"/>
      <c r="V1439" s="262"/>
    </row>
    <row r="1440" spans="1:22">
      <c r="A1440" s="858"/>
      <c r="B1440" s="866">
        <f t="shared" si="23"/>
        <v>1418</v>
      </c>
      <c r="C1440" s="919"/>
      <c r="D1440" s="860"/>
      <c r="E1440"/>
      <c r="F1440"/>
      <c r="G1440"/>
      <c r="H1440"/>
      <c r="I1440"/>
      <c r="J1440"/>
      <c r="K1440"/>
      <c r="L1440" s="262"/>
      <c r="M1440" s="262"/>
      <c r="S1440" s="262"/>
      <c r="T1440" s="262"/>
      <c r="U1440" s="262"/>
      <c r="V1440" s="262"/>
    </row>
    <row r="1441" spans="1:22">
      <c r="A1441" s="858"/>
      <c r="B1441" s="866">
        <f t="shared" si="23"/>
        <v>1419</v>
      </c>
      <c r="C1441" s="919"/>
      <c r="D1441" s="860"/>
      <c r="E1441"/>
      <c r="F1441"/>
      <c r="G1441"/>
      <c r="H1441"/>
      <c r="I1441"/>
      <c r="J1441"/>
      <c r="K1441"/>
      <c r="L1441" s="262"/>
      <c r="M1441" s="262"/>
      <c r="S1441" s="262"/>
      <c r="T1441" s="262"/>
      <c r="U1441" s="262"/>
      <c r="V1441" s="262"/>
    </row>
    <row r="1442" spans="1:22">
      <c r="A1442" s="858"/>
      <c r="B1442" s="866">
        <f t="shared" si="23"/>
        <v>1420</v>
      </c>
      <c r="C1442" s="919"/>
      <c r="D1442" s="860"/>
      <c r="E1442"/>
      <c r="F1442"/>
      <c r="G1442"/>
      <c r="H1442"/>
      <c r="I1442"/>
      <c r="J1442"/>
      <c r="K1442"/>
      <c r="L1442" s="262"/>
      <c r="M1442" s="262"/>
      <c r="S1442" s="262"/>
      <c r="T1442" s="262"/>
      <c r="U1442" s="262"/>
      <c r="V1442" s="262"/>
    </row>
    <row r="1443" spans="1:22">
      <c r="A1443" s="858"/>
      <c r="B1443" s="866">
        <f t="shared" si="23"/>
        <v>1421</v>
      </c>
      <c r="C1443" s="919"/>
      <c r="D1443" s="860"/>
      <c r="E1443"/>
      <c r="F1443"/>
      <c r="G1443"/>
      <c r="H1443"/>
      <c r="I1443"/>
      <c r="J1443"/>
      <c r="K1443"/>
      <c r="L1443" s="262"/>
      <c r="M1443" s="262"/>
      <c r="S1443" s="262"/>
      <c r="T1443" s="262"/>
      <c r="U1443" s="262"/>
      <c r="V1443" s="262"/>
    </row>
    <row r="1444" spans="1:22">
      <c r="A1444" s="858"/>
      <c r="B1444" s="866">
        <f t="shared" si="23"/>
        <v>1422</v>
      </c>
      <c r="C1444" s="919"/>
      <c r="D1444" s="860"/>
      <c r="E1444"/>
      <c r="F1444"/>
      <c r="G1444"/>
      <c r="H1444"/>
      <c r="I1444"/>
      <c r="J1444"/>
      <c r="K1444"/>
      <c r="L1444" s="262"/>
      <c r="M1444" s="262"/>
      <c r="S1444" s="262"/>
      <c r="T1444" s="262"/>
      <c r="U1444" s="262"/>
      <c r="V1444" s="262"/>
    </row>
    <row r="1445" spans="1:22">
      <c r="A1445" s="858"/>
      <c r="B1445" s="866">
        <f t="shared" si="23"/>
        <v>1423</v>
      </c>
      <c r="C1445" s="919"/>
      <c r="D1445" s="860"/>
      <c r="E1445"/>
      <c r="F1445"/>
      <c r="G1445"/>
      <c r="H1445"/>
      <c r="I1445"/>
      <c r="J1445"/>
      <c r="K1445"/>
      <c r="L1445" s="262"/>
      <c r="M1445" s="262"/>
      <c r="S1445" s="262"/>
      <c r="T1445" s="262"/>
      <c r="U1445" s="262"/>
      <c r="V1445" s="262"/>
    </row>
    <row r="1446" spans="1:22">
      <c r="A1446" s="858"/>
      <c r="B1446" s="866">
        <f t="shared" si="23"/>
        <v>1424</v>
      </c>
      <c r="C1446" s="919"/>
      <c r="D1446" s="860"/>
      <c r="E1446"/>
      <c r="F1446"/>
      <c r="G1446"/>
      <c r="H1446"/>
      <c r="I1446"/>
      <c r="J1446"/>
      <c r="K1446"/>
      <c r="L1446" s="262"/>
      <c r="M1446" s="262"/>
      <c r="S1446" s="262"/>
      <c r="T1446" s="262"/>
      <c r="U1446" s="262"/>
      <c r="V1446" s="262"/>
    </row>
    <row r="1447" spans="1:22">
      <c r="A1447" s="858"/>
      <c r="B1447" s="866">
        <f t="shared" si="23"/>
        <v>1425</v>
      </c>
      <c r="C1447" s="919"/>
      <c r="D1447" s="860"/>
      <c r="E1447"/>
      <c r="F1447"/>
      <c r="G1447"/>
      <c r="H1447"/>
      <c r="I1447"/>
      <c r="J1447"/>
      <c r="K1447"/>
      <c r="L1447" s="262"/>
      <c r="M1447" s="262"/>
      <c r="S1447" s="262"/>
      <c r="T1447" s="262"/>
      <c r="U1447" s="262"/>
      <c r="V1447" s="262"/>
    </row>
    <row r="1448" spans="1:22">
      <c r="A1448" s="858"/>
      <c r="B1448" s="866">
        <f t="shared" si="23"/>
        <v>1426</v>
      </c>
      <c r="C1448" s="919"/>
      <c r="D1448" s="860"/>
      <c r="E1448"/>
      <c r="F1448"/>
      <c r="G1448"/>
      <c r="H1448"/>
      <c r="I1448"/>
      <c r="J1448"/>
      <c r="K1448"/>
      <c r="L1448" s="262"/>
      <c r="M1448" s="262"/>
      <c r="S1448" s="262"/>
      <c r="T1448" s="262"/>
      <c r="U1448" s="262"/>
      <c r="V1448" s="262"/>
    </row>
    <row r="1449" spans="1:22">
      <c r="A1449" s="858"/>
      <c r="B1449" s="866">
        <f t="shared" si="23"/>
        <v>1427</v>
      </c>
      <c r="C1449" s="919"/>
      <c r="D1449" s="860"/>
      <c r="E1449"/>
      <c r="F1449"/>
      <c r="G1449"/>
      <c r="H1449"/>
      <c r="I1449"/>
      <c r="J1449"/>
      <c r="K1449"/>
      <c r="L1449" s="262"/>
      <c r="M1449" s="262"/>
      <c r="S1449" s="262"/>
      <c r="T1449" s="262"/>
      <c r="U1449" s="262"/>
      <c r="V1449" s="262"/>
    </row>
    <row r="1450" spans="1:22">
      <c r="A1450" s="858"/>
      <c r="B1450" s="866">
        <f t="shared" si="23"/>
        <v>1428</v>
      </c>
      <c r="C1450" s="919"/>
      <c r="D1450" s="860"/>
      <c r="E1450"/>
      <c r="F1450"/>
      <c r="G1450"/>
      <c r="H1450"/>
      <c r="I1450"/>
      <c r="J1450"/>
      <c r="K1450"/>
      <c r="L1450" s="262"/>
      <c r="M1450" s="262"/>
      <c r="S1450" s="262"/>
      <c r="T1450" s="262"/>
      <c r="U1450" s="262"/>
      <c r="V1450" s="262"/>
    </row>
    <row r="1451" spans="1:22">
      <c r="A1451" s="858"/>
      <c r="B1451" s="866">
        <f t="shared" si="23"/>
        <v>1429</v>
      </c>
      <c r="C1451" s="919"/>
      <c r="D1451" s="860"/>
      <c r="E1451"/>
      <c r="F1451"/>
      <c r="G1451"/>
      <c r="H1451"/>
      <c r="I1451"/>
      <c r="J1451"/>
      <c r="K1451"/>
      <c r="L1451" s="262"/>
      <c r="M1451" s="262"/>
      <c r="S1451" s="262"/>
      <c r="T1451" s="262"/>
      <c r="U1451" s="262"/>
      <c r="V1451" s="262"/>
    </row>
    <row r="1452" spans="1:22">
      <c r="A1452" s="858"/>
      <c r="B1452" s="866">
        <f t="shared" si="23"/>
        <v>1430</v>
      </c>
      <c r="C1452" s="919"/>
      <c r="D1452" s="860"/>
      <c r="E1452"/>
      <c r="F1452"/>
      <c r="G1452"/>
      <c r="H1452"/>
      <c r="I1452"/>
      <c r="J1452"/>
      <c r="K1452"/>
      <c r="L1452" s="262"/>
      <c r="M1452" s="262"/>
      <c r="S1452" s="262"/>
      <c r="T1452" s="262"/>
      <c r="U1452" s="262"/>
      <c r="V1452" s="262"/>
    </row>
    <row r="1453" spans="1:22">
      <c r="A1453" s="858"/>
      <c r="B1453" s="866">
        <f t="shared" si="23"/>
        <v>1431</v>
      </c>
      <c r="C1453" s="919"/>
      <c r="D1453" s="860"/>
      <c r="E1453"/>
      <c r="F1453"/>
      <c r="G1453"/>
      <c r="H1453"/>
      <c r="I1453"/>
      <c r="J1453"/>
      <c r="K1453"/>
      <c r="L1453" s="262"/>
      <c r="M1453" s="262"/>
      <c r="S1453" s="262"/>
      <c r="T1453" s="262"/>
      <c r="U1453" s="262"/>
      <c r="V1453" s="262"/>
    </row>
    <row r="1454" spans="1:22">
      <c r="A1454" s="858"/>
      <c r="B1454" s="866">
        <f t="shared" si="23"/>
        <v>1432</v>
      </c>
      <c r="C1454" s="919"/>
      <c r="D1454" s="860"/>
      <c r="E1454"/>
      <c r="F1454"/>
      <c r="G1454"/>
      <c r="H1454"/>
      <c r="I1454"/>
      <c r="J1454"/>
      <c r="K1454"/>
      <c r="L1454" s="262"/>
      <c r="M1454" s="262"/>
      <c r="S1454" s="262"/>
      <c r="T1454" s="262"/>
      <c r="U1454" s="262"/>
      <c r="V1454" s="262"/>
    </row>
    <row r="1455" spans="1:22">
      <c r="A1455" s="858"/>
      <c r="B1455" s="866">
        <f t="shared" si="23"/>
        <v>1433</v>
      </c>
      <c r="C1455" s="919"/>
      <c r="D1455" s="860"/>
      <c r="E1455"/>
      <c r="F1455"/>
      <c r="G1455"/>
      <c r="H1455"/>
      <c r="I1455"/>
      <c r="J1455"/>
      <c r="K1455"/>
      <c r="L1455" s="262"/>
      <c r="M1455" s="262"/>
      <c r="S1455" s="262"/>
      <c r="T1455" s="262"/>
      <c r="U1455" s="262"/>
      <c r="V1455" s="262"/>
    </row>
    <row r="1456" spans="1:22">
      <c r="A1456" s="858"/>
      <c r="B1456" s="866">
        <f t="shared" si="23"/>
        <v>1434</v>
      </c>
      <c r="C1456" s="919"/>
      <c r="D1456" s="860"/>
      <c r="E1456"/>
      <c r="F1456"/>
      <c r="G1456"/>
      <c r="H1456"/>
      <c r="I1456"/>
      <c r="J1456"/>
      <c r="K1456"/>
      <c r="L1456" s="262"/>
      <c r="M1456" s="262"/>
      <c r="S1456" s="262"/>
      <c r="T1456" s="262"/>
      <c r="U1456" s="262"/>
      <c r="V1456" s="262"/>
    </row>
    <row r="1457" spans="1:22">
      <c r="A1457" s="858"/>
      <c r="B1457" s="866">
        <f t="shared" si="23"/>
        <v>1435</v>
      </c>
      <c r="C1457" s="919"/>
      <c r="D1457" s="860"/>
      <c r="E1457"/>
      <c r="F1457"/>
      <c r="G1457"/>
      <c r="H1457"/>
      <c r="I1457"/>
      <c r="J1457"/>
      <c r="K1457"/>
      <c r="L1457" s="262"/>
      <c r="M1457" s="262"/>
      <c r="S1457" s="262"/>
      <c r="T1457" s="262"/>
      <c r="U1457" s="262"/>
      <c r="V1457" s="262"/>
    </row>
    <row r="1458" spans="1:22">
      <c r="A1458" s="858"/>
      <c r="B1458" s="866">
        <f t="shared" si="23"/>
        <v>1436</v>
      </c>
      <c r="C1458" s="919"/>
      <c r="D1458" s="860"/>
      <c r="E1458"/>
      <c r="F1458"/>
      <c r="G1458"/>
      <c r="H1458"/>
      <c r="I1458"/>
      <c r="J1458"/>
      <c r="K1458"/>
      <c r="L1458" s="262"/>
      <c r="M1458" s="262"/>
      <c r="S1458" s="262"/>
      <c r="T1458" s="262"/>
      <c r="U1458" s="262"/>
      <c r="V1458" s="262"/>
    </row>
    <row r="1459" spans="1:22">
      <c r="A1459" s="858"/>
      <c r="B1459" s="866">
        <f t="shared" si="23"/>
        <v>1437</v>
      </c>
      <c r="C1459" s="919"/>
      <c r="D1459" s="860"/>
      <c r="E1459"/>
      <c r="F1459"/>
      <c r="G1459"/>
      <c r="H1459"/>
      <c r="I1459"/>
      <c r="J1459"/>
      <c r="K1459"/>
      <c r="L1459" s="262"/>
      <c r="M1459" s="262"/>
      <c r="S1459" s="262"/>
      <c r="T1459" s="262"/>
      <c r="U1459" s="262"/>
      <c r="V1459" s="262"/>
    </row>
    <row r="1460" spans="1:22">
      <c r="A1460" s="858"/>
      <c r="B1460" s="866">
        <f t="shared" si="23"/>
        <v>1438</v>
      </c>
      <c r="C1460" s="919"/>
      <c r="D1460" s="860"/>
      <c r="E1460"/>
      <c r="F1460"/>
      <c r="G1460"/>
      <c r="H1460"/>
      <c r="I1460"/>
      <c r="J1460"/>
      <c r="K1460"/>
      <c r="L1460" s="262"/>
      <c r="M1460" s="262"/>
      <c r="S1460" s="262"/>
      <c r="T1460" s="262"/>
      <c r="U1460" s="262"/>
      <c r="V1460" s="262"/>
    </row>
    <row r="1461" spans="1:22">
      <c r="A1461" s="858"/>
      <c r="B1461" s="866">
        <f t="shared" si="23"/>
        <v>1439</v>
      </c>
      <c r="C1461" s="919"/>
      <c r="D1461" s="860"/>
      <c r="E1461"/>
      <c r="F1461"/>
      <c r="G1461"/>
      <c r="H1461"/>
      <c r="I1461"/>
      <c r="J1461"/>
      <c r="K1461"/>
      <c r="L1461" s="262"/>
      <c r="M1461" s="262"/>
      <c r="S1461" s="262"/>
      <c r="T1461" s="262"/>
      <c r="U1461" s="262"/>
      <c r="V1461" s="262"/>
    </row>
    <row r="1462" spans="1:22">
      <c r="A1462" s="858"/>
      <c r="B1462" s="866">
        <f t="shared" si="23"/>
        <v>1440</v>
      </c>
      <c r="C1462" s="919"/>
      <c r="D1462" s="860"/>
      <c r="E1462"/>
      <c r="F1462"/>
      <c r="G1462"/>
      <c r="H1462"/>
      <c r="I1462"/>
      <c r="J1462"/>
      <c r="K1462"/>
      <c r="L1462" s="262"/>
      <c r="M1462" s="262"/>
      <c r="S1462" s="262"/>
      <c r="T1462" s="262"/>
      <c r="U1462" s="262"/>
      <c r="V1462" s="262"/>
    </row>
    <row r="1463" spans="1:22">
      <c r="A1463" s="858"/>
      <c r="B1463" s="866">
        <f t="shared" si="23"/>
        <v>1441</v>
      </c>
      <c r="C1463" s="919"/>
      <c r="D1463" s="860"/>
      <c r="E1463"/>
      <c r="F1463"/>
      <c r="G1463"/>
      <c r="H1463"/>
      <c r="I1463"/>
      <c r="J1463"/>
      <c r="K1463"/>
      <c r="L1463" s="262"/>
      <c r="M1463" s="262"/>
      <c r="S1463" s="262"/>
      <c r="T1463" s="262"/>
      <c r="U1463" s="262"/>
      <c r="V1463" s="262"/>
    </row>
    <row r="1464" spans="1:22">
      <c r="A1464" s="858"/>
      <c r="B1464" s="866">
        <f t="shared" si="23"/>
        <v>1442</v>
      </c>
      <c r="C1464" s="919"/>
      <c r="D1464" s="860"/>
      <c r="E1464"/>
      <c r="F1464"/>
      <c r="G1464"/>
      <c r="H1464"/>
      <c r="I1464"/>
      <c r="J1464"/>
      <c r="K1464"/>
      <c r="L1464" s="262"/>
      <c r="M1464" s="262"/>
      <c r="S1464" s="262"/>
      <c r="T1464" s="262"/>
      <c r="U1464" s="262"/>
      <c r="V1464" s="262"/>
    </row>
    <row r="1465" spans="1:22">
      <c r="A1465" s="858"/>
      <c r="B1465" s="866">
        <f t="shared" si="23"/>
        <v>1443</v>
      </c>
      <c r="C1465" s="919"/>
      <c r="D1465" s="860"/>
      <c r="E1465"/>
      <c r="F1465"/>
      <c r="G1465"/>
      <c r="H1465"/>
      <c r="I1465"/>
      <c r="J1465"/>
      <c r="K1465"/>
      <c r="L1465" s="262"/>
      <c r="M1465" s="262"/>
      <c r="S1465" s="262"/>
      <c r="T1465" s="262"/>
      <c r="U1465" s="262"/>
      <c r="V1465" s="262"/>
    </row>
    <row r="1466" spans="1:22">
      <c r="A1466" s="858"/>
      <c r="B1466" s="866">
        <f t="shared" si="23"/>
        <v>1444</v>
      </c>
      <c r="C1466" s="919"/>
      <c r="D1466" s="860"/>
      <c r="E1466"/>
      <c r="F1466"/>
      <c r="G1466"/>
      <c r="H1466"/>
      <c r="I1466"/>
      <c r="J1466"/>
      <c r="K1466"/>
      <c r="L1466" s="262"/>
      <c r="M1466" s="262"/>
      <c r="S1466" s="262"/>
      <c r="T1466" s="262"/>
      <c r="U1466" s="262"/>
      <c r="V1466" s="262"/>
    </row>
    <row r="1467" spans="1:22">
      <c r="A1467" s="858"/>
      <c r="B1467" s="866">
        <f t="shared" si="23"/>
        <v>1445</v>
      </c>
      <c r="C1467" s="919"/>
      <c r="D1467" s="860"/>
      <c r="E1467"/>
      <c r="F1467"/>
      <c r="G1467"/>
      <c r="H1467"/>
      <c r="I1467"/>
      <c r="J1467"/>
      <c r="K1467"/>
      <c r="L1467" s="262"/>
      <c r="M1467" s="262"/>
      <c r="S1467" s="262"/>
      <c r="T1467" s="262"/>
      <c r="U1467" s="262"/>
      <c r="V1467" s="262"/>
    </row>
    <row r="1468" spans="1:22">
      <c r="A1468" s="858"/>
      <c r="B1468" s="866">
        <f t="shared" si="23"/>
        <v>1446</v>
      </c>
      <c r="C1468" s="919"/>
      <c r="D1468" s="860"/>
      <c r="E1468"/>
      <c r="F1468"/>
      <c r="G1468"/>
      <c r="H1468"/>
      <c r="I1468"/>
      <c r="J1468"/>
      <c r="K1468"/>
      <c r="L1468" s="262"/>
      <c r="M1468" s="262"/>
      <c r="S1468" s="262"/>
      <c r="T1468" s="262"/>
      <c r="U1468" s="262"/>
      <c r="V1468" s="262"/>
    </row>
    <row r="1469" spans="1:22">
      <c r="A1469" s="858"/>
      <c r="B1469" s="866">
        <f t="shared" si="23"/>
        <v>1447</v>
      </c>
      <c r="C1469" s="919"/>
      <c r="D1469" s="860"/>
      <c r="E1469"/>
      <c r="F1469"/>
      <c r="G1469"/>
      <c r="H1469"/>
      <c r="I1469"/>
      <c r="J1469"/>
      <c r="K1469"/>
      <c r="L1469" s="262"/>
      <c r="M1469" s="262"/>
      <c r="S1469" s="262"/>
      <c r="T1469" s="262"/>
      <c r="U1469" s="262"/>
      <c r="V1469" s="262"/>
    </row>
    <row r="1470" spans="1:22">
      <c r="A1470" s="858"/>
      <c r="B1470" s="866">
        <f t="shared" si="23"/>
        <v>1448</v>
      </c>
      <c r="C1470" s="919"/>
      <c r="D1470" s="860"/>
      <c r="E1470"/>
      <c r="F1470"/>
      <c r="G1470"/>
      <c r="H1470"/>
      <c r="I1470"/>
      <c r="J1470"/>
      <c r="K1470"/>
      <c r="L1470" s="262"/>
      <c r="M1470" s="262"/>
      <c r="S1470" s="262"/>
      <c r="T1470" s="262"/>
      <c r="U1470" s="262"/>
      <c r="V1470" s="262"/>
    </row>
    <row r="1471" spans="1:22">
      <c r="A1471" s="858"/>
      <c r="B1471" s="866">
        <f t="shared" si="23"/>
        <v>1449</v>
      </c>
      <c r="C1471" s="919"/>
      <c r="D1471" s="860"/>
      <c r="E1471"/>
      <c r="F1471"/>
      <c r="G1471"/>
      <c r="H1471"/>
      <c r="I1471"/>
      <c r="J1471"/>
      <c r="K1471"/>
      <c r="L1471" s="262"/>
      <c r="M1471" s="262"/>
      <c r="S1471" s="262"/>
      <c r="T1471" s="262"/>
      <c r="U1471" s="262"/>
      <c r="V1471" s="262"/>
    </row>
    <row r="1472" spans="1:22">
      <c r="A1472" s="858"/>
      <c r="B1472" s="866">
        <f t="shared" si="23"/>
        <v>1450</v>
      </c>
      <c r="C1472" s="919"/>
      <c r="D1472" s="860"/>
      <c r="E1472"/>
      <c r="F1472"/>
      <c r="G1472"/>
      <c r="H1472"/>
      <c r="I1472"/>
      <c r="J1472"/>
      <c r="K1472"/>
      <c r="L1472" s="262"/>
      <c r="M1472" s="262"/>
      <c r="S1472" s="262"/>
      <c r="T1472" s="262"/>
      <c r="U1472" s="262"/>
      <c r="V1472" s="262"/>
    </row>
    <row r="1473" spans="1:22">
      <c r="A1473" s="858"/>
      <c r="B1473" s="866">
        <f t="shared" si="23"/>
        <v>1451</v>
      </c>
      <c r="C1473" s="919"/>
      <c r="D1473" s="860"/>
      <c r="E1473"/>
      <c r="F1473"/>
      <c r="G1473"/>
      <c r="H1473"/>
      <c r="I1473"/>
      <c r="J1473"/>
      <c r="K1473"/>
      <c r="L1473" s="262"/>
      <c r="M1473" s="262"/>
      <c r="S1473" s="262"/>
      <c r="T1473" s="262"/>
      <c r="U1473" s="262"/>
      <c r="V1473" s="262"/>
    </row>
    <row r="1474" spans="1:22">
      <c r="A1474" s="858"/>
      <c r="B1474" s="866">
        <f t="shared" si="23"/>
        <v>1452</v>
      </c>
      <c r="C1474" s="919"/>
      <c r="D1474" s="860"/>
      <c r="E1474"/>
      <c r="F1474"/>
      <c r="G1474"/>
      <c r="H1474"/>
      <c r="I1474"/>
      <c r="J1474"/>
      <c r="K1474"/>
      <c r="L1474" s="262"/>
      <c r="M1474" s="262"/>
      <c r="S1474" s="262"/>
      <c r="T1474" s="262"/>
      <c r="U1474" s="262"/>
      <c r="V1474" s="262"/>
    </row>
    <row r="1475" spans="1:22">
      <c r="A1475" s="858"/>
      <c r="B1475" s="866">
        <f t="shared" si="23"/>
        <v>1453</v>
      </c>
      <c r="C1475" s="919"/>
      <c r="D1475" s="860"/>
      <c r="E1475"/>
      <c r="F1475"/>
      <c r="G1475"/>
      <c r="H1475"/>
      <c r="I1475"/>
      <c r="J1475"/>
      <c r="K1475"/>
      <c r="L1475" s="262"/>
      <c r="M1475" s="262"/>
      <c r="S1475" s="262"/>
      <c r="T1475" s="262"/>
      <c r="U1475" s="262"/>
      <c r="V1475" s="262"/>
    </row>
    <row r="1476" spans="1:22">
      <c r="A1476" s="858"/>
      <c r="B1476" s="866">
        <f t="shared" si="23"/>
        <v>1454</v>
      </c>
      <c r="C1476" s="919"/>
      <c r="D1476" s="860"/>
      <c r="E1476"/>
      <c r="F1476"/>
      <c r="G1476"/>
      <c r="H1476"/>
      <c r="I1476"/>
      <c r="J1476"/>
      <c r="K1476"/>
      <c r="L1476" s="262"/>
      <c r="M1476" s="262"/>
      <c r="S1476" s="262"/>
      <c r="T1476" s="262"/>
      <c r="U1476" s="262"/>
      <c r="V1476" s="262"/>
    </row>
    <row r="1477" spans="1:22">
      <c r="A1477" s="858"/>
      <c r="B1477" s="866">
        <f t="shared" si="23"/>
        <v>1455</v>
      </c>
      <c r="C1477" s="919"/>
      <c r="D1477" s="860"/>
      <c r="E1477"/>
      <c r="F1477"/>
      <c r="G1477"/>
      <c r="H1477"/>
      <c r="I1477"/>
      <c r="J1477"/>
      <c r="K1477"/>
      <c r="L1477" s="262"/>
      <c r="M1477" s="262"/>
      <c r="S1477" s="262"/>
      <c r="T1477" s="262"/>
      <c r="U1477" s="262"/>
      <c r="V1477" s="262"/>
    </row>
    <row r="1478" spans="1:22">
      <c r="A1478" s="858"/>
      <c r="B1478" s="866">
        <f t="shared" si="23"/>
        <v>1456</v>
      </c>
      <c r="C1478" s="919"/>
      <c r="D1478" s="860"/>
      <c r="E1478"/>
      <c r="F1478"/>
      <c r="G1478"/>
      <c r="H1478"/>
      <c r="I1478"/>
      <c r="J1478"/>
      <c r="K1478"/>
      <c r="L1478" s="262"/>
      <c r="M1478" s="262"/>
      <c r="S1478" s="262"/>
      <c r="T1478" s="262"/>
      <c r="U1478" s="262"/>
      <c r="V1478" s="262"/>
    </row>
    <row r="1479" spans="1:22">
      <c r="A1479" s="858"/>
      <c r="B1479" s="866">
        <f t="shared" si="23"/>
        <v>1457</v>
      </c>
      <c r="C1479" s="919"/>
      <c r="D1479" s="860"/>
      <c r="E1479"/>
      <c r="F1479"/>
      <c r="G1479"/>
      <c r="H1479"/>
      <c r="I1479"/>
      <c r="J1479"/>
      <c r="K1479"/>
      <c r="L1479" s="262"/>
      <c r="M1479" s="262"/>
      <c r="S1479" s="262"/>
      <c r="T1479" s="262"/>
      <c r="U1479" s="262"/>
      <c r="V1479" s="262"/>
    </row>
    <row r="1480" spans="1:22">
      <c r="A1480" s="858"/>
      <c r="B1480" s="866">
        <f t="shared" si="23"/>
        <v>1458</v>
      </c>
      <c r="C1480" s="919"/>
      <c r="D1480" s="860"/>
      <c r="E1480"/>
      <c r="F1480"/>
      <c r="G1480"/>
      <c r="H1480"/>
      <c r="I1480"/>
      <c r="J1480"/>
      <c r="K1480"/>
      <c r="L1480" s="262"/>
      <c r="M1480" s="262"/>
      <c r="S1480" s="262"/>
      <c r="T1480" s="262"/>
      <c r="U1480" s="262"/>
      <c r="V1480" s="262"/>
    </row>
    <row r="1481" spans="1:22">
      <c r="A1481" s="858"/>
      <c r="B1481" s="866">
        <f t="shared" si="23"/>
        <v>1459</v>
      </c>
      <c r="C1481" s="919"/>
      <c r="D1481" s="860"/>
      <c r="E1481"/>
      <c r="F1481"/>
      <c r="G1481"/>
      <c r="H1481"/>
      <c r="I1481"/>
      <c r="J1481"/>
      <c r="K1481"/>
      <c r="L1481" s="262"/>
      <c r="M1481" s="262"/>
      <c r="S1481" s="262"/>
      <c r="T1481" s="262"/>
      <c r="U1481" s="262"/>
      <c r="V1481" s="262"/>
    </row>
    <row r="1482" spans="1:22">
      <c r="A1482" s="858"/>
      <c r="B1482" s="866">
        <f t="shared" si="23"/>
        <v>1460</v>
      </c>
      <c r="C1482" s="919"/>
      <c r="D1482" s="860"/>
      <c r="E1482"/>
      <c r="F1482"/>
      <c r="G1482"/>
      <c r="H1482"/>
      <c r="I1482"/>
      <c r="J1482"/>
      <c r="K1482"/>
      <c r="L1482" s="262"/>
      <c r="M1482" s="262"/>
      <c r="S1482" s="262"/>
      <c r="T1482" s="262"/>
      <c r="U1482" s="262"/>
      <c r="V1482" s="262"/>
    </row>
    <row r="1483" spans="1:22">
      <c r="A1483" s="858"/>
      <c r="B1483" s="866">
        <f t="shared" si="23"/>
        <v>1461</v>
      </c>
      <c r="C1483" s="919"/>
      <c r="D1483" s="860"/>
      <c r="E1483"/>
      <c r="F1483"/>
      <c r="G1483"/>
      <c r="H1483"/>
      <c r="I1483"/>
      <c r="J1483"/>
      <c r="K1483"/>
      <c r="L1483" s="262"/>
      <c r="M1483" s="262"/>
      <c r="S1483" s="262"/>
      <c r="T1483" s="262"/>
      <c r="U1483" s="262"/>
      <c r="V1483" s="262"/>
    </row>
    <row r="1484" spans="1:22">
      <c r="A1484" s="858"/>
      <c r="B1484" s="866">
        <f t="shared" si="23"/>
        <v>1462</v>
      </c>
      <c r="C1484" s="919"/>
      <c r="D1484" s="860"/>
      <c r="E1484"/>
      <c r="F1484"/>
      <c r="G1484"/>
      <c r="H1484"/>
      <c r="I1484"/>
      <c r="J1484"/>
      <c r="K1484"/>
      <c r="L1484" s="262"/>
      <c r="M1484" s="262"/>
      <c r="S1484" s="262"/>
      <c r="T1484" s="262"/>
      <c r="U1484" s="262"/>
      <c r="V1484" s="262"/>
    </row>
    <row r="1485" spans="1:22">
      <c r="A1485" s="858"/>
      <c r="B1485" s="866">
        <f t="shared" si="23"/>
        <v>1463</v>
      </c>
      <c r="C1485" s="919"/>
      <c r="D1485" s="860"/>
      <c r="E1485"/>
      <c r="F1485"/>
      <c r="G1485"/>
      <c r="H1485"/>
      <c r="I1485"/>
      <c r="J1485"/>
      <c r="K1485"/>
      <c r="L1485" s="262"/>
      <c r="M1485" s="262"/>
      <c r="S1485" s="262"/>
      <c r="T1485" s="262"/>
      <c r="U1485" s="262"/>
      <c r="V1485" s="262"/>
    </row>
    <row r="1486" spans="1:22">
      <c r="A1486" s="858"/>
      <c r="B1486" s="866">
        <f t="shared" si="23"/>
        <v>1464</v>
      </c>
      <c r="C1486" s="919"/>
      <c r="D1486" s="860"/>
      <c r="E1486"/>
      <c r="F1486"/>
      <c r="G1486"/>
      <c r="H1486"/>
      <c r="I1486"/>
      <c r="J1486"/>
      <c r="K1486"/>
      <c r="L1486" s="262"/>
      <c r="M1486" s="262"/>
      <c r="S1486" s="262"/>
      <c r="T1486" s="262"/>
      <c r="U1486" s="262"/>
      <c r="V1486" s="262"/>
    </row>
    <row r="1487" spans="1:22">
      <c r="A1487" s="858"/>
      <c r="B1487" s="866">
        <f t="shared" si="23"/>
        <v>1465</v>
      </c>
      <c r="C1487" s="919"/>
      <c r="D1487" s="860"/>
      <c r="E1487"/>
      <c r="F1487"/>
      <c r="G1487"/>
      <c r="H1487"/>
      <c r="I1487"/>
      <c r="J1487"/>
      <c r="K1487"/>
      <c r="L1487" s="262"/>
      <c r="M1487" s="262"/>
      <c r="S1487" s="262"/>
      <c r="T1487" s="262"/>
      <c r="U1487" s="262"/>
      <c r="V1487" s="262"/>
    </row>
    <row r="1488" spans="1:22">
      <c r="A1488" s="858"/>
      <c r="B1488" s="866">
        <f t="shared" si="23"/>
        <v>1466</v>
      </c>
      <c r="C1488" s="919"/>
      <c r="D1488" s="860"/>
      <c r="E1488"/>
      <c r="F1488"/>
      <c r="G1488"/>
      <c r="H1488"/>
      <c r="I1488"/>
      <c r="J1488"/>
      <c r="K1488"/>
      <c r="L1488" s="262"/>
      <c r="M1488" s="262"/>
      <c r="S1488" s="262"/>
      <c r="T1488" s="262"/>
      <c r="U1488" s="262"/>
      <c r="V1488" s="262"/>
    </row>
    <row r="1489" spans="1:22">
      <c r="A1489" s="858"/>
      <c r="B1489" s="866">
        <f t="shared" si="23"/>
        <v>1467</v>
      </c>
      <c r="C1489" s="919"/>
      <c r="D1489" s="860"/>
      <c r="E1489"/>
      <c r="F1489"/>
      <c r="G1489"/>
      <c r="H1489"/>
      <c r="I1489"/>
      <c r="J1489"/>
      <c r="K1489"/>
      <c r="L1489" s="262"/>
      <c r="M1489" s="262"/>
      <c r="S1489" s="262"/>
      <c r="T1489" s="262"/>
      <c r="U1489" s="262"/>
      <c r="V1489" s="262"/>
    </row>
    <row r="1490" spans="1:22">
      <c r="A1490" s="858"/>
      <c r="B1490" s="866">
        <f t="shared" si="23"/>
        <v>1468</v>
      </c>
      <c r="C1490" s="919"/>
      <c r="D1490" s="860"/>
      <c r="E1490"/>
      <c r="F1490"/>
      <c r="G1490"/>
      <c r="H1490"/>
      <c r="I1490"/>
      <c r="J1490"/>
      <c r="K1490"/>
      <c r="L1490" s="262"/>
      <c r="M1490" s="262"/>
      <c r="S1490" s="262"/>
      <c r="T1490" s="262"/>
      <c r="U1490" s="262"/>
      <c r="V1490" s="262"/>
    </row>
    <row r="1491" spans="1:22">
      <c r="A1491" s="858"/>
      <c r="B1491" s="866">
        <f t="shared" si="23"/>
        <v>1469</v>
      </c>
      <c r="C1491" s="919"/>
      <c r="D1491" s="860"/>
      <c r="E1491"/>
      <c r="F1491"/>
      <c r="G1491"/>
      <c r="H1491"/>
      <c r="I1491"/>
      <c r="J1491"/>
      <c r="K1491"/>
      <c r="L1491" s="262"/>
      <c r="M1491" s="262"/>
      <c r="S1491" s="262"/>
      <c r="T1491" s="262"/>
      <c r="U1491" s="262"/>
      <c r="V1491" s="262"/>
    </row>
    <row r="1492" spans="1:22">
      <c r="A1492" s="858"/>
      <c r="B1492" s="866">
        <f t="shared" si="23"/>
        <v>1470</v>
      </c>
      <c r="C1492" s="919"/>
      <c r="D1492" s="860"/>
      <c r="E1492"/>
      <c r="F1492"/>
      <c r="G1492"/>
      <c r="H1492"/>
      <c r="I1492"/>
      <c r="J1492"/>
      <c r="K1492"/>
      <c r="L1492" s="262"/>
      <c r="M1492" s="262"/>
      <c r="S1492" s="262"/>
      <c r="T1492" s="262"/>
      <c r="U1492" s="262"/>
      <c r="V1492" s="262"/>
    </row>
    <row r="1493" spans="1:22">
      <c r="A1493" s="858"/>
      <c r="B1493" s="866">
        <f t="shared" si="23"/>
        <v>1471</v>
      </c>
      <c r="C1493" s="919"/>
      <c r="D1493" s="860"/>
      <c r="E1493"/>
      <c r="F1493"/>
      <c r="G1493"/>
      <c r="H1493"/>
      <c r="I1493"/>
      <c r="J1493"/>
      <c r="K1493"/>
      <c r="L1493" s="262"/>
      <c r="M1493" s="262"/>
      <c r="S1493" s="262"/>
      <c r="T1493" s="262"/>
      <c r="U1493" s="262"/>
      <c r="V1493" s="262"/>
    </row>
    <row r="1494" spans="1:22">
      <c r="A1494" s="858"/>
      <c r="B1494" s="866">
        <f t="shared" si="23"/>
        <v>1472</v>
      </c>
      <c r="C1494" s="919"/>
      <c r="D1494" s="860"/>
      <c r="E1494"/>
      <c r="F1494"/>
      <c r="G1494"/>
      <c r="H1494"/>
      <c r="I1494"/>
      <c r="J1494"/>
      <c r="K1494"/>
      <c r="L1494" s="262"/>
      <c r="M1494" s="262"/>
      <c r="S1494" s="262"/>
      <c r="T1494" s="262"/>
      <c r="U1494" s="262"/>
      <c r="V1494" s="262"/>
    </row>
    <row r="1495" spans="1:22">
      <c r="A1495" s="858"/>
      <c r="B1495" s="866">
        <f t="shared" si="23"/>
        <v>1473</v>
      </c>
      <c r="C1495" s="919"/>
      <c r="D1495" s="860"/>
      <c r="E1495"/>
      <c r="F1495"/>
      <c r="G1495"/>
      <c r="H1495"/>
      <c r="I1495"/>
      <c r="J1495"/>
      <c r="K1495"/>
      <c r="L1495" s="262"/>
      <c r="M1495" s="262"/>
      <c r="S1495" s="262"/>
      <c r="T1495" s="262"/>
      <c r="U1495" s="262"/>
      <c r="V1495" s="262"/>
    </row>
    <row r="1496" spans="1:22">
      <c r="A1496" s="858"/>
      <c r="B1496" s="866">
        <f t="shared" ref="B1496:B1559" si="24">B1495+1</f>
        <v>1474</v>
      </c>
      <c r="C1496" s="919"/>
      <c r="D1496" s="860"/>
      <c r="E1496"/>
      <c r="F1496"/>
      <c r="G1496"/>
      <c r="H1496"/>
      <c r="I1496"/>
      <c r="J1496"/>
      <c r="K1496"/>
      <c r="L1496" s="262"/>
      <c r="M1496" s="262"/>
      <c r="S1496" s="262"/>
      <c r="T1496" s="262"/>
      <c r="U1496" s="262"/>
      <c r="V1496" s="262"/>
    </row>
    <row r="1497" spans="1:22">
      <c r="A1497" s="858"/>
      <c r="B1497" s="866">
        <f t="shared" si="24"/>
        <v>1475</v>
      </c>
      <c r="C1497" s="919"/>
      <c r="D1497" s="860"/>
      <c r="E1497"/>
      <c r="F1497"/>
      <c r="G1497"/>
      <c r="H1497"/>
      <c r="I1497"/>
      <c r="J1497"/>
      <c r="K1497"/>
      <c r="L1497" s="262"/>
      <c r="M1497" s="262"/>
      <c r="S1497" s="262"/>
      <c r="T1497" s="262"/>
      <c r="U1497" s="262"/>
      <c r="V1497" s="262"/>
    </row>
    <row r="1498" spans="1:22">
      <c r="A1498" s="858"/>
      <c r="B1498" s="866">
        <f t="shared" si="24"/>
        <v>1476</v>
      </c>
      <c r="C1498" s="919"/>
      <c r="D1498" s="860"/>
      <c r="E1498"/>
      <c r="F1498"/>
      <c r="G1498"/>
      <c r="H1498"/>
      <c r="I1498"/>
      <c r="J1498"/>
      <c r="K1498"/>
      <c r="L1498" s="262"/>
      <c r="M1498" s="262"/>
      <c r="S1498" s="262"/>
      <c r="T1498" s="262"/>
      <c r="U1498" s="262"/>
      <c r="V1498" s="262"/>
    </row>
    <row r="1499" spans="1:22">
      <c r="A1499" s="858"/>
      <c r="B1499" s="866">
        <f t="shared" si="24"/>
        <v>1477</v>
      </c>
      <c r="C1499" s="919"/>
      <c r="D1499" s="860"/>
      <c r="E1499"/>
      <c r="F1499"/>
      <c r="G1499"/>
      <c r="H1499"/>
      <c r="I1499"/>
      <c r="J1499"/>
      <c r="K1499"/>
      <c r="L1499" s="262"/>
      <c r="M1499" s="262"/>
      <c r="S1499" s="262"/>
      <c r="T1499" s="262"/>
      <c r="U1499" s="262"/>
      <c r="V1499" s="262"/>
    </row>
    <row r="1500" spans="1:22">
      <c r="A1500" s="858"/>
      <c r="B1500" s="866">
        <f t="shared" si="24"/>
        <v>1478</v>
      </c>
      <c r="C1500" s="919"/>
      <c r="D1500" s="860"/>
      <c r="E1500"/>
      <c r="F1500"/>
      <c r="G1500"/>
      <c r="H1500"/>
      <c r="I1500"/>
      <c r="J1500"/>
      <c r="K1500"/>
      <c r="L1500" s="262"/>
      <c r="M1500" s="262"/>
      <c r="S1500" s="262"/>
      <c r="T1500" s="262"/>
      <c r="U1500" s="262"/>
      <c r="V1500" s="262"/>
    </row>
    <row r="1501" spans="1:22">
      <c r="A1501" s="858"/>
      <c r="B1501" s="866">
        <f t="shared" si="24"/>
        <v>1479</v>
      </c>
      <c r="C1501" s="919"/>
      <c r="D1501" s="860"/>
      <c r="E1501"/>
      <c r="F1501"/>
      <c r="G1501"/>
      <c r="H1501"/>
      <c r="I1501"/>
      <c r="J1501"/>
      <c r="K1501"/>
      <c r="L1501" s="262"/>
      <c r="M1501" s="262"/>
      <c r="S1501" s="262"/>
      <c r="T1501" s="262"/>
      <c r="U1501" s="262"/>
      <c r="V1501" s="262"/>
    </row>
    <row r="1502" spans="1:22">
      <c r="A1502" s="858"/>
      <c r="B1502" s="866">
        <f t="shared" si="24"/>
        <v>1480</v>
      </c>
      <c r="C1502" s="919"/>
      <c r="D1502" s="860"/>
      <c r="E1502"/>
      <c r="F1502"/>
      <c r="G1502"/>
      <c r="H1502"/>
      <c r="I1502"/>
      <c r="J1502"/>
      <c r="K1502"/>
      <c r="L1502" s="262"/>
      <c r="M1502" s="262"/>
      <c r="S1502" s="262"/>
      <c r="T1502" s="262"/>
      <c r="U1502" s="262"/>
      <c r="V1502" s="262"/>
    </row>
    <row r="1503" spans="1:22">
      <c r="A1503" s="858"/>
      <c r="B1503" s="866">
        <f t="shared" si="24"/>
        <v>1481</v>
      </c>
      <c r="C1503" s="919"/>
      <c r="D1503" s="860"/>
      <c r="E1503"/>
      <c r="F1503"/>
      <c r="G1503"/>
      <c r="H1503"/>
      <c r="I1503"/>
      <c r="J1503"/>
      <c r="K1503"/>
      <c r="L1503" s="262"/>
      <c r="M1503" s="262"/>
      <c r="S1503" s="262"/>
      <c r="T1503" s="262"/>
      <c r="U1503" s="262"/>
      <c r="V1503" s="262"/>
    </row>
    <row r="1504" spans="1:22">
      <c r="A1504" s="858"/>
      <c r="B1504" s="866">
        <f t="shared" si="24"/>
        <v>1482</v>
      </c>
      <c r="C1504" s="919"/>
      <c r="D1504" s="860"/>
      <c r="E1504"/>
      <c r="F1504"/>
      <c r="G1504"/>
      <c r="H1504"/>
      <c r="I1504"/>
      <c r="J1504"/>
      <c r="K1504"/>
      <c r="L1504" s="262"/>
      <c r="M1504" s="262"/>
      <c r="S1504" s="262"/>
      <c r="T1504" s="262"/>
      <c r="U1504" s="262"/>
      <c r="V1504" s="262"/>
    </row>
    <row r="1505" spans="1:22">
      <c r="A1505" s="858"/>
      <c r="B1505" s="866">
        <f t="shared" si="24"/>
        <v>1483</v>
      </c>
      <c r="C1505" s="919"/>
      <c r="D1505" s="860"/>
      <c r="E1505"/>
      <c r="F1505"/>
      <c r="G1505"/>
      <c r="H1505"/>
      <c r="I1505"/>
      <c r="J1505"/>
      <c r="K1505"/>
      <c r="L1505" s="262"/>
      <c r="M1505" s="262"/>
      <c r="S1505" s="262"/>
      <c r="T1505" s="262"/>
      <c r="U1505" s="262"/>
      <c r="V1505" s="262"/>
    </row>
    <row r="1506" spans="1:22">
      <c r="A1506" s="858"/>
      <c r="B1506" s="866">
        <f t="shared" si="24"/>
        <v>1484</v>
      </c>
      <c r="C1506" s="919"/>
      <c r="D1506" s="860"/>
      <c r="E1506"/>
      <c r="F1506"/>
      <c r="G1506"/>
      <c r="H1506"/>
      <c r="I1506"/>
      <c r="J1506"/>
      <c r="K1506"/>
      <c r="L1506" s="262"/>
      <c r="M1506" s="262"/>
      <c r="S1506" s="262"/>
      <c r="T1506" s="262"/>
      <c r="U1506" s="262"/>
      <c r="V1506" s="262"/>
    </row>
    <row r="1507" spans="1:22">
      <c r="A1507" s="858"/>
      <c r="B1507" s="866">
        <f t="shared" si="24"/>
        <v>1485</v>
      </c>
      <c r="C1507" s="919"/>
      <c r="D1507" s="860"/>
      <c r="E1507"/>
      <c r="F1507"/>
      <c r="G1507"/>
      <c r="H1507"/>
      <c r="I1507"/>
      <c r="J1507"/>
      <c r="K1507"/>
      <c r="L1507" s="262"/>
      <c r="M1507" s="262"/>
      <c r="S1507" s="262"/>
      <c r="T1507" s="262"/>
      <c r="U1507" s="262"/>
      <c r="V1507" s="262"/>
    </row>
    <row r="1508" spans="1:22">
      <c r="A1508" s="858"/>
      <c r="B1508" s="866">
        <f t="shared" si="24"/>
        <v>1486</v>
      </c>
      <c r="C1508" s="919"/>
      <c r="D1508" s="860"/>
      <c r="E1508"/>
      <c r="F1508"/>
      <c r="G1508"/>
      <c r="H1508"/>
      <c r="I1508"/>
      <c r="J1508"/>
      <c r="K1508"/>
      <c r="L1508" s="262"/>
      <c r="M1508" s="262"/>
      <c r="S1508" s="262"/>
      <c r="T1508" s="262"/>
      <c r="U1508" s="262"/>
      <c r="V1508" s="262"/>
    </row>
    <row r="1509" spans="1:22">
      <c r="A1509" s="858"/>
      <c r="B1509" s="866">
        <f t="shared" si="24"/>
        <v>1487</v>
      </c>
      <c r="C1509" s="919"/>
      <c r="D1509" s="860"/>
      <c r="E1509"/>
      <c r="F1509"/>
      <c r="G1509"/>
      <c r="H1509"/>
      <c r="I1509"/>
      <c r="J1509"/>
      <c r="K1509"/>
      <c r="L1509" s="262"/>
      <c r="M1509" s="262"/>
      <c r="S1509" s="262"/>
      <c r="T1509" s="262"/>
      <c r="U1509" s="262"/>
      <c r="V1509" s="262"/>
    </row>
    <row r="1510" spans="1:22">
      <c r="A1510" s="858"/>
      <c r="B1510" s="866">
        <f t="shared" si="24"/>
        <v>1488</v>
      </c>
      <c r="C1510" s="919"/>
      <c r="D1510" s="860"/>
      <c r="E1510"/>
      <c r="F1510"/>
      <c r="G1510"/>
      <c r="H1510"/>
      <c r="I1510"/>
      <c r="J1510"/>
      <c r="K1510"/>
      <c r="L1510" s="262"/>
      <c r="M1510" s="262"/>
      <c r="S1510" s="262"/>
      <c r="T1510" s="262"/>
      <c r="U1510" s="262"/>
      <c r="V1510" s="262"/>
    </row>
    <row r="1511" spans="1:22">
      <c r="A1511" s="858"/>
      <c r="B1511" s="866">
        <f t="shared" si="24"/>
        <v>1489</v>
      </c>
      <c r="C1511" s="919"/>
      <c r="D1511" s="860"/>
      <c r="E1511"/>
      <c r="F1511"/>
      <c r="G1511"/>
      <c r="H1511"/>
      <c r="I1511"/>
      <c r="J1511"/>
      <c r="K1511"/>
      <c r="L1511" s="262"/>
      <c r="M1511" s="262"/>
      <c r="S1511" s="262"/>
      <c r="T1511" s="262"/>
      <c r="U1511" s="262"/>
      <c r="V1511" s="262"/>
    </row>
    <row r="1512" spans="1:22">
      <c r="A1512" s="858"/>
      <c r="B1512" s="866">
        <f t="shared" si="24"/>
        <v>1490</v>
      </c>
      <c r="C1512" s="919"/>
      <c r="D1512" s="860"/>
      <c r="E1512"/>
      <c r="F1512"/>
      <c r="G1512"/>
      <c r="H1512"/>
      <c r="I1512"/>
      <c r="J1512"/>
      <c r="K1512"/>
      <c r="L1512" s="262"/>
      <c r="M1512" s="262"/>
      <c r="S1512" s="262"/>
      <c r="T1512" s="262"/>
      <c r="U1512" s="262"/>
      <c r="V1512" s="262"/>
    </row>
    <row r="1513" spans="1:22">
      <c r="A1513" s="858"/>
      <c r="B1513" s="866">
        <f t="shared" si="24"/>
        <v>1491</v>
      </c>
      <c r="C1513" s="919"/>
      <c r="D1513" s="860"/>
      <c r="E1513"/>
      <c r="F1513"/>
      <c r="G1513"/>
      <c r="H1513"/>
      <c r="I1513"/>
      <c r="J1513"/>
      <c r="K1513"/>
      <c r="L1513" s="262"/>
      <c r="M1513" s="262"/>
      <c r="S1513" s="262"/>
      <c r="T1513" s="262"/>
      <c r="U1513" s="262"/>
      <c r="V1513" s="262"/>
    </row>
    <row r="1514" spans="1:22">
      <c r="A1514" s="858"/>
      <c r="B1514" s="866">
        <f t="shared" si="24"/>
        <v>1492</v>
      </c>
      <c r="C1514" s="919"/>
      <c r="D1514" s="860"/>
      <c r="E1514"/>
      <c r="F1514"/>
      <c r="G1514"/>
      <c r="H1514"/>
      <c r="I1514"/>
      <c r="J1514"/>
      <c r="K1514"/>
      <c r="L1514" s="262"/>
      <c r="M1514" s="262"/>
      <c r="S1514" s="262"/>
      <c r="T1514" s="262"/>
      <c r="U1514" s="262"/>
      <c r="V1514" s="262"/>
    </row>
    <row r="1515" spans="1:22">
      <c r="A1515" s="858"/>
      <c r="B1515" s="866">
        <f t="shared" si="24"/>
        <v>1493</v>
      </c>
      <c r="C1515" s="919"/>
      <c r="D1515" s="860"/>
      <c r="E1515"/>
      <c r="F1515"/>
      <c r="G1515"/>
      <c r="H1515"/>
      <c r="I1515"/>
      <c r="J1515"/>
      <c r="K1515"/>
      <c r="L1515" s="262"/>
      <c r="M1515" s="262"/>
      <c r="S1515" s="262"/>
      <c r="T1515" s="262"/>
      <c r="U1515" s="262"/>
      <c r="V1515" s="262"/>
    </row>
    <row r="1516" spans="1:22">
      <c r="A1516" s="858"/>
      <c r="B1516" s="866">
        <f t="shared" si="24"/>
        <v>1494</v>
      </c>
      <c r="C1516" s="919"/>
      <c r="D1516" s="860"/>
      <c r="E1516"/>
      <c r="F1516"/>
      <c r="G1516"/>
      <c r="H1516"/>
      <c r="I1516"/>
      <c r="J1516"/>
      <c r="K1516"/>
      <c r="L1516" s="262"/>
      <c r="M1516" s="262"/>
      <c r="S1516" s="262"/>
      <c r="T1516" s="262"/>
      <c r="U1516" s="262"/>
      <c r="V1516" s="262"/>
    </row>
    <row r="1517" spans="1:22">
      <c r="A1517" s="858"/>
      <c r="B1517" s="866">
        <f t="shared" si="24"/>
        <v>1495</v>
      </c>
      <c r="C1517" s="919"/>
      <c r="D1517" s="860"/>
      <c r="E1517"/>
      <c r="F1517"/>
      <c r="G1517"/>
      <c r="H1517"/>
      <c r="I1517"/>
      <c r="J1517"/>
      <c r="K1517"/>
      <c r="L1517" s="262"/>
      <c r="M1517" s="262"/>
      <c r="S1517" s="262"/>
      <c r="T1517" s="262"/>
      <c r="U1517" s="262"/>
      <c r="V1517" s="262"/>
    </row>
    <row r="1518" spans="1:22">
      <c r="A1518" s="858"/>
      <c r="B1518" s="866">
        <f t="shared" si="24"/>
        <v>1496</v>
      </c>
      <c r="C1518" s="919"/>
      <c r="D1518" s="860"/>
      <c r="E1518"/>
      <c r="F1518"/>
      <c r="G1518"/>
      <c r="H1518"/>
      <c r="I1518"/>
      <c r="J1518"/>
      <c r="K1518"/>
      <c r="L1518" s="262"/>
      <c r="M1518" s="262"/>
      <c r="S1518" s="262"/>
      <c r="T1518" s="262"/>
      <c r="U1518" s="262"/>
      <c r="V1518" s="262"/>
    </row>
    <row r="1519" spans="1:22">
      <c r="A1519" s="858"/>
      <c r="B1519" s="866">
        <f t="shared" si="24"/>
        <v>1497</v>
      </c>
      <c r="C1519" s="919"/>
      <c r="D1519" s="860"/>
      <c r="E1519"/>
      <c r="F1519"/>
      <c r="G1519"/>
      <c r="H1519"/>
      <c r="I1519"/>
      <c r="J1519"/>
      <c r="K1519"/>
      <c r="L1519" s="262"/>
      <c r="M1519" s="262"/>
      <c r="S1519" s="262"/>
      <c r="T1519" s="262"/>
      <c r="U1519" s="262"/>
      <c r="V1519" s="262"/>
    </row>
    <row r="1520" spans="1:22">
      <c r="A1520" s="858"/>
      <c r="B1520" s="866">
        <f t="shared" si="24"/>
        <v>1498</v>
      </c>
      <c r="C1520" s="919"/>
      <c r="D1520" s="860"/>
      <c r="E1520"/>
      <c r="F1520"/>
      <c r="G1520"/>
      <c r="H1520"/>
      <c r="I1520"/>
      <c r="J1520"/>
      <c r="K1520"/>
      <c r="L1520" s="262"/>
      <c r="M1520" s="262"/>
      <c r="S1520" s="262"/>
      <c r="T1520" s="262"/>
      <c r="U1520" s="262"/>
      <c r="V1520" s="262"/>
    </row>
    <row r="1521" spans="1:22">
      <c r="A1521" s="858"/>
      <c r="B1521" s="866">
        <f t="shared" si="24"/>
        <v>1499</v>
      </c>
      <c r="C1521" s="919"/>
      <c r="D1521" s="860"/>
      <c r="E1521"/>
      <c r="F1521"/>
      <c r="G1521"/>
      <c r="H1521"/>
      <c r="I1521"/>
      <c r="J1521"/>
      <c r="K1521"/>
      <c r="L1521" s="262"/>
      <c r="M1521" s="262"/>
      <c r="S1521" s="262"/>
      <c r="T1521" s="262"/>
      <c r="U1521" s="262"/>
      <c r="V1521" s="262"/>
    </row>
    <row r="1522" spans="1:22">
      <c r="A1522" s="858"/>
      <c r="B1522" s="866">
        <f t="shared" si="24"/>
        <v>1500</v>
      </c>
      <c r="C1522" s="919"/>
      <c r="D1522" s="860"/>
      <c r="E1522"/>
      <c r="F1522"/>
      <c r="G1522"/>
      <c r="H1522"/>
      <c r="I1522"/>
      <c r="J1522"/>
      <c r="K1522"/>
      <c r="L1522" s="262"/>
      <c r="M1522" s="262"/>
      <c r="S1522" s="262"/>
      <c r="T1522" s="262"/>
      <c r="U1522" s="262"/>
      <c r="V1522" s="262"/>
    </row>
    <row r="1523" spans="1:22">
      <c r="A1523" s="858"/>
      <c r="B1523" s="866">
        <f t="shared" si="24"/>
        <v>1501</v>
      </c>
      <c r="C1523" s="919"/>
      <c r="D1523" s="860"/>
      <c r="E1523"/>
      <c r="F1523"/>
      <c r="G1523"/>
      <c r="H1523"/>
      <c r="I1523"/>
      <c r="J1523"/>
      <c r="K1523"/>
      <c r="L1523" s="262"/>
      <c r="M1523" s="262"/>
      <c r="S1523" s="262"/>
      <c r="T1523" s="262"/>
      <c r="U1523" s="262"/>
      <c r="V1523" s="262"/>
    </row>
    <row r="1524" spans="1:22">
      <c r="A1524" s="858"/>
      <c r="B1524" s="866">
        <f t="shared" si="24"/>
        <v>1502</v>
      </c>
      <c r="C1524" s="919"/>
      <c r="D1524" s="860"/>
      <c r="E1524"/>
      <c r="F1524"/>
      <c r="G1524"/>
      <c r="H1524"/>
      <c r="I1524"/>
      <c r="J1524"/>
      <c r="K1524"/>
      <c r="L1524" s="262"/>
      <c r="M1524" s="262"/>
      <c r="S1524" s="262"/>
      <c r="T1524" s="262"/>
      <c r="U1524" s="262"/>
      <c r="V1524" s="262"/>
    </row>
    <row r="1525" spans="1:22">
      <c r="A1525" s="858"/>
      <c r="B1525" s="866">
        <f t="shared" si="24"/>
        <v>1503</v>
      </c>
      <c r="C1525" s="919"/>
      <c r="D1525" s="860"/>
      <c r="E1525"/>
      <c r="F1525"/>
      <c r="G1525"/>
      <c r="H1525"/>
      <c r="I1525"/>
      <c r="J1525"/>
      <c r="K1525"/>
      <c r="L1525" s="262"/>
      <c r="M1525" s="262"/>
      <c r="S1525" s="262"/>
      <c r="T1525" s="262"/>
      <c r="U1525" s="262"/>
      <c r="V1525" s="262"/>
    </row>
    <row r="1526" spans="1:22">
      <c r="A1526" s="858"/>
      <c r="B1526" s="866">
        <f t="shared" si="24"/>
        <v>1504</v>
      </c>
      <c r="C1526" s="919"/>
      <c r="D1526" s="860"/>
      <c r="E1526"/>
      <c r="F1526"/>
      <c r="G1526"/>
      <c r="H1526"/>
      <c r="I1526"/>
      <c r="J1526"/>
      <c r="K1526"/>
      <c r="L1526" s="262"/>
      <c r="M1526" s="262"/>
      <c r="S1526" s="262"/>
      <c r="T1526" s="262"/>
      <c r="U1526" s="262"/>
      <c r="V1526" s="262"/>
    </row>
    <row r="1527" spans="1:22">
      <c r="A1527" s="858"/>
      <c r="B1527" s="866">
        <f t="shared" si="24"/>
        <v>1505</v>
      </c>
      <c r="C1527" s="919"/>
      <c r="D1527" s="860"/>
      <c r="E1527"/>
      <c r="F1527"/>
      <c r="G1527"/>
      <c r="H1527"/>
      <c r="I1527"/>
      <c r="J1527"/>
      <c r="K1527"/>
      <c r="L1527" s="262"/>
      <c r="M1527" s="262"/>
      <c r="S1527" s="262"/>
      <c r="T1527" s="262"/>
      <c r="U1527" s="262"/>
      <c r="V1527" s="262"/>
    </row>
    <row r="1528" spans="1:22">
      <c r="A1528" s="858"/>
      <c r="B1528" s="866">
        <f t="shared" si="24"/>
        <v>1506</v>
      </c>
      <c r="C1528" s="919"/>
      <c r="D1528" s="860"/>
      <c r="E1528"/>
      <c r="F1528"/>
      <c r="G1528"/>
      <c r="H1528"/>
      <c r="I1528"/>
      <c r="J1528"/>
      <c r="K1528"/>
      <c r="L1528" s="262"/>
      <c r="M1528" s="262"/>
      <c r="S1528" s="262"/>
      <c r="T1528" s="262"/>
      <c r="U1528" s="262"/>
      <c r="V1528" s="262"/>
    </row>
    <row r="1529" spans="1:22">
      <c r="A1529" s="858"/>
      <c r="B1529" s="866">
        <f t="shared" si="24"/>
        <v>1507</v>
      </c>
      <c r="C1529" s="919"/>
      <c r="D1529" s="860"/>
      <c r="E1529"/>
      <c r="F1529"/>
      <c r="G1529"/>
      <c r="H1529"/>
      <c r="I1529"/>
      <c r="J1529"/>
      <c r="K1529"/>
      <c r="L1529" s="262"/>
      <c r="M1529" s="262"/>
      <c r="S1529" s="262"/>
      <c r="T1529" s="262"/>
      <c r="U1529" s="262"/>
      <c r="V1529" s="262"/>
    </row>
    <row r="1530" spans="1:22">
      <c r="A1530" s="858"/>
      <c r="B1530" s="866">
        <f t="shared" si="24"/>
        <v>1508</v>
      </c>
      <c r="C1530" s="919"/>
      <c r="D1530" s="860"/>
      <c r="E1530"/>
      <c r="F1530"/>
      <c r="G1530"/>
      <c r="H1530"/>
      <c r="I1530"/>
      <c r="J1530"/>
      <c r="K1530"/>
      <c r="L1530" s="262"/>
      <c r="M1530" s="262"/>
      <c r="S1530" s="262"/>
      <c r="T1530" s="262"/>
      <c r="U1530" s="262"/>
      <c r="V1530" s="262"/>
    </row>
    <row r="1531" spans="1:22">
      <c r="A1531" s="858"/>
      <c r="B1531" s="866">
        <f t="shared" si="24"/>
        <v>1509</v>
      </c>
      <c r="C1531" s="919"/>
      <c r="D1531" s="860"/>
      <c r="E1531"/>
      <c r="F1531"/>
      <c r="G1531"/>
      <c r="H1531"/>
      <c r="I1531"/>
      <c r="J1531"/>
      <c r="K1531"/>
      <c r="L1531" s="262"/>
      <c r="M1531" s="262"/>
      <c r="S1531" s="262"/>
      <c r="T1531" s="262"/>
      <c r="U1531" s="262"/>
      <c r="V1531" s="262"/>
    </row>
    <row r="1532" spans="1:22">
      <c r="A1532" s="858"/>
      <c r="B1532" s="866">
        <f t="shared" si="24"/>
        <v>1510</v>
      </c>
      <c r="C1532" s="919"/>
      <c r="D1532" s="860"/>
      <c r="E1532"/>
      <c r="F1532"/>
      <c r="G1532"/>
      <c r="H1532"/>
      <c r="I1532"/>
      <c r="J1532"/>
      <c r="K1532"/>
      <c r="L1532" s="262"/>
      <c r="M1532" s="262"/>
      <c r="S1532" s="262"/>
      <c r="T1532" s="262"/>
      <c r="U1532" s="262"/>
      <c r="V1532" s="262"/>
    </row>
    <row r="1533" spans="1:22">
      <c r="A1533" s="858"/>
      <c r="B1533" s="866">
        <f t="shared" si="24"/>
        <v>1511</v>
      </c>
      <c r="C1533" s="919"/>
      <c r="D1533" s="860"/>
      <c r="E1533"/>
      <c r="F1533"/>
      <c r="G1533"/>
      <c r="H1533"/>
      <c r="I1533"/>
      <c r="J1533"/>
      <c r="K1533"/>
      <c r="L1533" s="262"/>
      <c r="M1533" s="262"/>
      <c r="S1533" s="262"/>
      <c r="T1533" s="262"/>
      <c r="U1533" s="262"/>
      <c r="V1533" s="262"/>
    </row>
    <row r="1534" spans="1:22">
      <c r="A1534" s="858"/>
      <c r="B1534" s="866">
        <f t="shared" si="24"/>
        <v>1512</v>
      </c>
      <c r="C1534" s="919"/>
      <c r="D1534" s="860"/>
      <c r="E1534"/>
      <c r="F1534"/>
      <c r="G1534"/>
      <c r="H1534"/>
      <c r="I1534"/>
      <c r="J1534"/>
      <c r="K1534"/>
      <c r="L1534" s="262"/>
      <c r="M1534" s="262"/>
      <c r="S1534" s="262"/>
      <c r="T1534" s="262"/>
      <c r="U1534" s="262"/>
      <c r="V1534" s="262"/>
    </row>
    <row r="1535" spans="1:22">
      <c r="A1535" s="858"/>
      <c r="B1535" s="866">
        <f t="shared" si="24"/>
        <v>1513</v>
      </c>
      <c r="C1535" s="919"/>
      <c r="D1535" s="860"/>
      <c r="E1535"/>
      <c r="F1535"/>
      <c r="G1535"/>
      <c r="H1535"/>
      <c r="I1535"/>
      <c r="J1535"/>
      <c r="K1535"/>
      <c r="L1535" s="262"/>
      <c r="M1535" s="262"/>
      <c r="S1535" s="262"/>
      <c r="T1535" s="262"/>
      <c r="U1535" s="262"/>
      <c r="V1535" s="262"/>
    </row>
    <row r="1536" spans="1:22">
      <c r="A1536" s="858"/>
      <c r="B1536" s="866">
        <f t="shared" si="24"/>
        <v>1514</v>
      </c>
      <c r="C1536" s="919"/>
      <c r="D1536" s="860"/>
      <c r="E1536"/>
      <c r="F1536"/>
      <c r="G1536"/>
      <c r="H1536"/>
      <c r="I1536"/>
      <c r="J1536"/>
      <c r="K1536"/>
      <c r="L1536" s="262"/>
      <c r="M1536" s="262"/>
      <c r="S1536" s="262"/>
      <c r="T1536" s="262"/>
      <c r="U1536" s="262"/>
      <c r="V1536" s="262"/>
    </row>
    <row r="1537" spans="1:22">
      <c r="A1537" s="858"/>
      <c r="B1537" s="866">
        <f t="shared" si="24"/>
        <v>1515</v>
      </c>
      <c r="C1537" s="919"/>
      <c r="D1537" s="860"/>
      <c r="E1537"/>
      <c r="F1537"/>
      <c r="G1537"/>
      <c r="H1537"/>
      <c r="I1537"/>
      <c r="J1537"/>
      <c r="K1537"/>
      <c r="L1537" s="262"/>
      <c r="M1537" s="262"/>
      <c r="S1537" s="262"/>
      <c r="T1537" s="262"/>
      <c r="U1537" s="262"/>
      <c r="V1537" s="262"/>
    </row>
    <row r="1538" spans="1:22">
      <c r="A1538" s="858"/>
      <c r="B1538" s="866">
        <f t="shared" si="24"/>
        <v>1516</v>
      </c>
      <c r="C1538" s="919"/>
      <c r="D1538" s="860"/>
      <c r="E1538"/>
      <c r="F1538"/>
      <c r="G1538"/>
      <c r="H1538"/>
      <c r="I1538"/>
      <c r="J1538"/>
      <c r="K1538"/>
      <c r="L1538" s="262"/>
      <c r="M1538" s="262"/>
      <c r="S1538" s="262"/>
      <c r="T1538" s="262"/>
      <c r="U1538" s="262"/>
      <c r="V1538" s="262"/>
    </row>
    <row r="1539" spans="1:22">
      <c r="A1539" s="858"/>
      <c r="B1539" s="866">
        <f t="shared" si="24"/>
        <v>1517</v>
      </c>
      <c r="C1539" s="919"/>
      <c r="D1539" s="860"/>
      <c r="E1539"/>
      <c r="F1539"/>
      <c r="G1539"/>
      <c r="H1539"/>
      <c r="I1539"/>
      <c r="J1539"/>
      <c r="K1539"/>
      <c r="L1539" s="262"/>
      <c r="M1539" s="262"/>
      <c r="S1539" s="262"/>
      <c r="T1539" s="262"/>
      <c r="U1539" s="262"/>
      <c r="V1539" s="262"/>
    </row>
    <row r="1540" spans="1:22">
      <c r="A1540" s="858"/>
      <c r="B1540" s="866">
        <f t="shared" si="24"/>
        <v>1518</v>
      </c>
      <c r="C1540" s="919"/>
      <c r="D1540" s="860"/>
      <c r="E1540"/>
      <c r="F1540"/>
      <c r="G1540"/>
      <c r="H1540"/>
      <c r="I1540"/>
      <c r="J1540"/>
      <c r="K1540"/>
      <c r="L1540" s="262"/>
      <c r="M1540" s="262"/>
      <c r="S1540" s="262"/>
      <c r="T1540" s="262"/>
      <c r="U1540" s="262"/>
      <c r="V1540" s="262"/>
    </row>
    <row r="1541" spans="1:22">
      <c r="A1541" s="858"/>
      <c r="B1541" s="866">
        <f t="shared" si="24"/>
        <v>1519</v>
      </c>
      <c r="C1541" s="919"/>
      <c r="D1541" s="860"/>
      <c r="E1541"/>
      <c r="F1541"/>
      <c r="G1541"/>
      <c r="H1541"/>
      <c r="I1541"/>
      <c r="J1541"/>
      <c r="K1541"/>
      <c r="L1541" s="262"/>
      <c r="M1541" s="262"/>
      <c r="S1541" s="262"/>
      <c r="T1541" s="262"/>
      <c r="U1541" s="262"/>
      <c r="V1541" s="262"/>
    </row>
    <row r="1542" spans="1:22">
      <c r="A1542" s="858"/>
      <c r="B1542" s="866">
        <f t="shared" si="24"/>
        <v>1520</v>
      </c>
      <c r="C1542" s="919"/>
      <c r="D1542" s="860"/>
      <c r="E1542"/>
      <c r="F1542"/>
      <c r="G1542"/>
      <c r="H1542"/>
      <c r="I1542"/>
      <c r="J1542"/>
      <c r="K1542"/>
      <c r="L1542" s="262"/>
      <c r="M1542" s="262"/>
      <c r="S1542" s="262"/>
      <c r="T1542" s="262"/>
      <c r="U1542" s="262"/>
      <c r="V1542" s="262"/>
    </row>
    <row r="1543" spans="1:22">
      <c r="A1543" s="858"/>
      <c r="B1543" s="866">
        <f t="shared" si="24"/>
        <v>1521</v>
      </c>
      <c r="C1543" s="919"/>
      <c r="D1543" s="860"/>
      <c r="E1543"/>
      <c r="F1543"/>
      <c r="G1543"/>
      <c r="H1543"/>
      <c r="I1543"/>
      <c r="J1543"/>
      <c r="K1543"/>
      <c r="L1543" s="262"/>
      <c r="M1543" s="262"/>
      <c r="S1543" s="262"/>
      <c r="T1543" s="262"/>
      <c r="U1543" s="262"/>
      <c r="V1543" s="262"/>
    </row>
    <row r="1544" spans="1:22">
      <c r="A1544" s="858"/>
      <c r="B1544" s="866">
        <f t="shared" si="24"/>
        <v>1522</v>
      </c>
      <c r="C1544" s="919"/>
      <c r="D1544" s="860"/>
      <c r="E1544"/>
      <c r="F1544"/>
      <c r="G1544"/>
      <c r="H1544"/>
      <c r="I1544"/>
      <c r="J1544"/>
      <c r="K1544"/>
      <c r="L1544" s="262"/>
      <c r="M1544" s="262"/>
      <c r="S1544" s="262"/>
      <c r="T1544" s="262"/>
      <c r="U1544" s="262"/>
      <c r="V1544" s="262"/>
    </row>
    <row r="1545" spans="1:22">
      <c r="A1545" s="858"/>
      <c r="B1545" s="866">
        <f t="shared" si="24"/>
        <v>1523</v>
      </c>
      <c r="C1545" s="919"/>
      <c r="D1545" s="860"/>
      <c r="E1545"/>
      <c r="F1545"/>
      <c r="G1545"/>
      <c r="H1545"/>
      <c r="I1545"/>
      <c r="J1545"/>
      <c r="K1545"/>
      <c r="L1545" s="262"/>
      <c r="M1545" s="262"/>
      <c r="S1545" s="262"/>
      <c r="T1545" s="262"/>
      <c r="U1545" s="262"/>
      <c r="V1545" s="262"/>
    </row>
    <row r="1546" spans="1:22">
      <c r="A1546" s="858"/>
      <c r="B1546" s="866">
        <f t="shared" si="24"/>
        <v>1524</v>
      </c>
      <c r="C1546" s="919"/>
      <c r="D1546" s="860"/>
      <c r="E1546"/>
      <c r="F1546"/>
      <c r="G1546"/>
      <c r="H1546"/>
      <c r="I1546"/>
      <c r="J1546"/>
      <c r="K1546"/>
      <c r="L1546" s="262"/>
      <c r="M1546" s="262"/>
      <c r="S1546" s="262"/>
      <c r="T1546" s="262"/>
      <c r="U1546" s="262"/>
      <c r="V1546" s="262"/>
    </row>
    <row r="1547" spans="1:22">
      <c r="A1547" s="858"/>
      <c r="B1547" s="866">
        <f t="shared" si="24"/>
        <v>1525</v>
      </c>
      <c r="C1547" s="919"/>
      <c r="D1547" s="860"/>
      <c r="E1547"/>
      <c r="F1547"/>
      <c r="G1547"/>
      <c r="H1547"/>
      <c r="I1547"/>
      <c r="J1547"/>
      <c r="K1547"/>
      <c r="L1547" s="262"/>
      <c r="M1547" s="262"/>
      <c r="S1547" s="262"/>
      <c r="T1547" s="262"/>
      <c r="U1547" s="262"/>
      <c r="V1547" s="262"/>
    </row>
    <row r="1548" spans="1:22">
      <c r="A1548" s="858"/>
      <c r="B1548" s="866">
        <f t="shared" si="24"/>
        <v>1526</v>
      </c>
      <c r="C1548" s="919"/>
      <c r="D1548" s="860"/>
      <c r="E1548"/>
      <c r="F1548"/>
      <c r="G1548"/>
      <c r="H1548"/>
      <c r="I1548"/>
      <c r="J1548"/>
      <c r="K1548"/>
      <c r="L1548" s="262"/>
      <c r="M1548" s="262"/>
      <c r="S1548" s="262"/>
      <c r="T1548" s="262"/>
      <c r="U1548" s="262"/>
      <c r="V1548" s="262"/>
    </row>
    <row r="1549" spans="1:22">
      <c r="A1549" s="858"/>
      <c r="B1549" s="866">
        <f t="shared" si="24"/>
        <v>1527</v>
      </c>
      <c r="C1549" s="919"/>
      <c r="D1549" s="860"/>
      <c r="E1549"/>
      <c r="F1549"/>
      <c r="G1549"/>
      <c r="H1549"/>
      <c r="I1549"/>
      <c r="J1549"/>
      <c r="K1549"/>
      <c r="L1549" s="262"/>
      <c r="M1549" s="262"/>
      <c r="S1549" s="262"/>
      <c r="T1549" s="262"/>
      <c r="U1549" s="262"/>
      <c r="V1549" s="262"/>
    </row>
    <row r="1550" spans="1:22">
      <c r="A1550" s="858"/>
      <c r="B1550" s="866">
        <f t="shared" si="24"/>
        <v>1528</v>
      </c>
      <c r="C1550" s="919"/>
      <c r="D1550" s="860"/>
      <c r="E1550"/>
      <c r="F1550"/>
      <c r="G1550"/>
      <c r="H1550"/>
      <c r="I1550"/>
      <c r="J1550"/>
      <c r="K1550"/>
      <c r="L1550" s="262"/>
      <c r="M1550" s="262"/>
      <c r="S1550" s="262"/>
      <c r="T1550" s="262"/>
      <c r="U1550" s="262"/>
      <c r="V1550" s="262"/>
    </row>
    <row r="1551" spans="1:22">
      <c r="A1551" s="858"/>
      <c r="B1551" s="866">
        <f t="shared" si="24"/>
        <v>1529</v>
      </c>
      <c r="C1551" s="919"/>
      <c r="D1551" s="860"/>
      <c r="E1551"/>
      <c r="F1551"/>
      <c r="G1551"/>
      <c r="H1551"/>
      <c r="I1551"/>
      <c r="J1551"/>
      <c r="K1551"/>
      <c r="L1551" s="262"/>
      <c r="M1551" s="262"/>
      <c r="S1551" s="262"/>
      <c r="T1551" s="262"/>
      <c r="U1551" s="262"/>
      <c r="V1551" s="262"/>
    </row>
    <row r="1552" spans="1:22">
      <c r="A1552" s="858"/>
      <c r="B1552" s="866">
        <f t="shared" si="24"/>
        <v>1530</v>
      </c>
      <c r="C1552" s="919"/>
      <c r="D1552" s="860"/>
      <c r="E1552"/>
      <c r="F1552"/>
      <c r="G1552"/>
      <c r="H1552"/>
      <c r="I1552"/>
      <c r="J1552"/>
      <c r="K1552"/>
      <c r="L1552" s="262"/>
      <c r="M1552" s="262"/>
      <c r="S1552" s="262"/>
      <c r="T1552" s="262"/>
      <c r="U1552" s="262"/>
      <c r="V1552" s="262"/>
    </row>
    <row r="1553" spans="1:22">
      <c r="A1553" s="858"/>
      <c r="B1553" s="866">
        <f t="shared" si="24"/>
        <v>1531</v>
      </c>
      <c r="C1553" s="919"/>
      <c r="D1553" s="860"/>
      <c r="E1553"/>
      <c r="F1553"/>
      <c r="G1553"/>
      <c r="H1553"/>
      <c r="I1553"/>
      <c r="J1553"/>
      <c r="K1553"/>
      <c r="L1553" s="262"/>
      <c r="M1553" s="262"/>
      <c r="S1553" s="262"/>
      <c r="T1553" s="262"/>
      <c r="U1553" s="262"/>
      <c r="V1553" s="262"/>
    </row>
    <row r="1554" spans="1:22">
      <c r="A1554" s="858"/>
      <c r="B1554" s="866">
        <f t="shared" si="24"/>
        <v>1532</v>
      </c>
      <c r="C1554" s="919"/>
      <c r="D1554" s="860"/>
      <c r="E1554"/>
      <c r="F1554"/>
      <c r="G1554"/>
      <c r="H1554"/>
      <c r="I1554"/>
      <c r="J1554"/>
      <c r="K1554"/>
      <c r="L1554" s="262"/>
      <c r="M1554" s="262"/>
      <c r="S1554" s="262"/>
      <c r="T1554" s="262"/>
      <c r="U1554" s="262"/>
      <c r="V1554" s="262"/>
    </row>
    <row r="1555" spans="1:22">
      <c r="A1555" s="858"/>
      <c r="B1555" s="866">
        <f t="shared" si="24"/>
        <v>1533</v>
      </c>
      <c r="C1555" s="919"/>
      <c r="D1555" s="860"/>
      <c r="E1555"/>
      <c r="F1555"/>
      <c r="G1555"/>
      <c r="H1555"/>
      <c r="I1555"/>
      <c r="J1555"/>
      <c r="K1555"/>
      <c r="L1555" s="262"/>
      <c r="M1555" s="262"/>
      <c r="S1555" s="262"/>
      <c r="T1555" s="262"/>
      <c r="U1555" s="262"/>
      <c r="V1555" s="262"/>
    </row>
    <row r="1556" spans="1:22">
      <c r="A1556" s="858"/>
      <c r="B1556" s="866">
        <f t="shared" si="24"/>
        <v>1534</v>
      </c>
      <c r="C1556" s="919"/>
      <c r="D1556" s="860"/>
      <c r="E1556"/>
      <c r="F1556"/>
      <c r="G1556"/>
      <c r="H1556"/>
      <c r="I1556"/>
      <c r="J1556"/>
      <c r="K1556"/>
      <c r="L1556" s="262"/>
      <c r="M1556" s="262"/>
      <c r="S1556" s="262"/>
      <c r="T1556" s="262"/>
      <c r="U1556" s="262"/>
      <c r="V1556" s="262"/>
    </row>
    <row r="1557" spans="1:22">
      <c r="A1557" s="858"/>
      <c r="B1557" s="866">
        <f t="shared" si="24"/>
        <v>1535</v>
      </c>
      <c r="C1557" s="919"/>
      <c r="D1557" s="860"/>
      <c r="E1557"/>
      <c r="F1557"/>
      <c r="G1557"/>
      <c r="H1557"/>
      <c r="I1557"/>
      <c r="J1557"/>
      <c r="K1557"/>
      <c r="L1557" s="262"/>
      <c r="M1557" s="262"/>
      <c r="S1557" s="262"/>
      <c r="T1557" s="262"/>
      <c r="U1557" s="262"/>
      <c r="V1557" s="262"/>
    </row>
    <row r="1558" spans="1:22">
      <c r="A1558" s="858"/>
      <c r="B1558" s="866">
        <f t="shared" si="24"/>
        <v>1536</v>
      </c>
      <c r="C1558" s="919"/>
      <c r="D1558" s="860"/>
      <c r="E1558"/>
      <c r="F1558"/>
      <c r="G1558"/>
      <c r="H1558"/>
      <c r="I1558"/>
      <c r="J1558"/>
      <c r="K1558"/>
      <c r="L1558" s="262"/>
      <c r="M1558" s="262"/>
      <c r="S1558" s="262"/>
      <c r="T1558" s="262"/>
      <c r="U1558" s="262"/>
      <c r="V1558" s="262"/>
    </row>
    <row r="1559" spans="1:22">
      <c r="A1559" s="858"/>
      <c r="B1559" s="866">
        <f t="shared" si="24"/>
        <v>1537</v>
      </c>
      <c r="C1559" s="919"/>
      <c r="D1559" s="860"/>
      <c r="E1559"/>
      <c r="F1559"/>
      <c r="G1559"/>
      <c r="H1559"/>
      <c r="I1559"/>
      <c r="J1559"/>
      <c r="K1559"/>
      <c r="L1559" s="262"/>
      <c r="M1559" s="262"/>
      <c r="S1559" s="262"/>
      <c r="T1559" s="262"/>
      <c r="U1559" s="262"/>
      <c r="V1559" s="262"/>
    </row>
    <row r="1560" spans="1:22">
      <c r="A1560" s="858"/>
      <c r="B1560" s="866">
        <f t="shared" ref="B1560:B1623" si="25">B1559+1</f>
        <v>1538</v>
      </c>
      <c r="C1560" s="919"/>
      <c r="D1560" s="860"/>
      <c r="E1560"/>
      <c r="F1560"/>
      <c r="G1560"/>
      <c r="H1560"/>
      <c r="I1560"/>
      <c r="J1560"/>
      <c r="K1560"/>
      <c r="L1560" s="262"/>
      <c r="M1560" s="262"/>
      <c r="S1560" s="262"/>
      <c r="T1560" s="262"/>
      <c r="U1560" s="262"/>
      <c r="V1560" s="262"/>
    </row>
    <row r="1561" spans="1:22">
      <c r="A1561" s="858"/>
      <c r="B1561" s="866">
        <f t="shared" si="25"/>
        <v>1539</v>
      </c>
      <c r="C1561" s="919"/>
      <c r="D1561" s="860"/>
      <c r="E1561"/>
      <c r="F1561"/>
      <c r="G1561"/>
      <c r="H1561"/>
      <c r="I1561"/>
      <c r="J1561"/>
      <c r="K1561"/>
      <c r="L1561" s="262"/>
      <c r="M1561" s="262"/>
      <c r="S1561" s="262"/>
      <c r="T1561" s="262"/>
      <c r="U1561" s="262"/>
      <c r="V1561" s="262"/>
    </row>
    <row r="1562" spans="1:22">
      <c r="A1562" s="858"/>
      <c r="B1562" s="866">
        <f t="shared" si="25"/>
        <v>1540</v>
      </c>
      <c r="C1562" s="919"/>
      <c r="D1562" s="860"/>
      <c r="E1562"/>
      <c r="F1562"/>
      <c r="G1562"/>
      <c r="H1562"/>
      <c r="I1562"/>
      <c r="J1562"/>
      <c r="K1562"/>
      <c r="L1562" s="262"/>
      <c r="M1562" s="262"/>
      <c r="S1562" s="262"/>
      <c r="T1562" s="262"/>
      <c r="U1562" s="262"/>
      <c r="V1562" s="262"/>
    </row>
    <row r="1563" spans="1:22">
      <c r="A1563" s="858"/>
      <c r="B1563" s="866">
        <f t="shared" si="25"/>
        <v>1541</v>
      </c>
      <c r="C1563" s="919"/>
      <c r="D1563" s="860"/>
      <c r="E1563"/>
      <c r="F1563"/>
      <c r="G1563"/>
      <c r="H1563"/>
      <c r="I1563"/>
      <c r="J1563"/>
      <c r="K1563"/>
      <c r="L1563" s="262"/>
      <c r="M1563" s="262"/>
      <c r="S1563" s="262"/>
      <c r="T1563" s="262"/>
      <c r="U1563" s="262"/>
      <c r="V1563" s="262"/>
    </row>
    <row r="1564" spans="1:22">
      <c r="A1564" s="858"/>
      <c r="B1564" s="866">
        <f t="shared" si="25"/>
        <v>1542</v>
      </c>
      <c r="C1564" s="919"/>
      <c r="D1564" s="860"/>
      <c r="E1564"/>
      <c r="F1564"/>
      <c r="G1564"/>
      <c r="H1564"/>
      <c r="I1564"/>
      <c r="J1564"/>
      <c r="K1564"/>
      <c r="L1564" s="262"/>
      <c r="M1564" s="262"/>
      <c r="S1564" s="262"/>
      <c r="T1564" s="262"/>
      <c r="U1564" s="262"/>
      <c r="V1564" s="262"/>
    </row>
    <row r="1565" spans="1:22">
      <c r="A1565" s="858"/>
      <c r="B1565" s="866">
        <f t="shared" si="25"/>
        <v>1543</v>
      </c>
      <c r="C1565" s="919"/>
      <c r="D1565" s="860"/>
      <c r="E1565"/>
      <c r="F1565"/>
      <c r="G1565"/>
      <c r="H1565"/>
      <c r="I1565"/>
      <c r="J1565"/>
      <c r="K1565"/>
      <c r="L1565" s="262"/>
      <c r="M1565" s="262"/>
      <c r="S1565" s="262"/>
      <c r="T1565" s="262"/>
      <c r="U1565" s="262"/>
      <c r="V1565" s="262"/>
    </row>
    <row r="1566" spans="1:22">
      <c r="A1566" s="858"/>
      <c r="B1566" s="866">
        <f t="shared" si="25"/>
        <v>1544</v>
      </c>
      <c r="C1566" s="919"/>
      <c r="D1566" s="860"/>
      <c r="E1566"/>
      <c r="F1566"/>
      <c r="G1566"/>
      <c r="H1566"/>
      <c r="I1566"/>
      <c r="J1566"/>
      <c r="K1566"/>
      <c r="L1566" s="262"/>
      <c r="M1566" s="262"/>
      <c r="S1566" s="262"/>
      <c r="T1566" s="262"/>
      <c r="U1566" s="262"/>
      <c r="V1566" s="262"/>
    </row>
    <row r="1567" spans="1:22">
      <c r="A1567" s="858"/>
      <c r="B1567" s="866">
        <f t="shared" si="25"/>
        <v>1545</v>
      </c>
      <c r="C1567" s="919"/>
      <c r="D1567" s="860"/>
      <c r="E1567"/>
      <c r="F1567"/>
      <c r="G1567"/>
      <c r="H1567"/>
      <c r="I1567"/>
      <c r="J1567"/>
      <c r="K1567"/>
      <c r="L1567" s="262"/>
      <c r="M1567" s="262"/>
      <c r="S1567" s="262"/>
      <c r="T1567" s="262"/>
      <c r="U1567" s="262"/>
      <c r="V1567" s="262"/>
    </row>
    <row r="1568" spans="1:22">
      <c r="A1568" s="858"/>
      <c r="B1568" s="866">
        <f t="shared" si="25"/>
        <v>1546</v>
      </c>
      <c r="C1568" s="919"/>
      <c r="D1568" s="860"/>
      <c r="E1568"/>
      <c r="F1568"/>
      <c r="G1568"/>
      <c r="H1568"/>
      <c r="I1568"/>
      <c r="J1568"/>
      <c r="K1568"/>
      <c r="L1568" s="262"/>
      <c r="M1568" s="262"/>
      <c r="S1568" s="262"/>
      <c r="T1568" s="262"/>
      <c r="U1568" s="262"/>
      <c r="V1568" s="262"/>
    </row>
    <row r="1569" spans="1:22">
      <c r="A1569" s="858"/>
      <c r="B1569" s="866">
        <f t="shared" si="25"/>
        <v>1547</v>
      </c>
      <c r="C1569" s="919"/>
      <c r="D1569" s="860"/>
      <c r="E1569"/>
      <c r="F1569"/>
      <c r="G1569"/>
      <c r="H1569"/>
      <c r="I1569"/>
      <c r="J1569"/>
      <c r="K1569"/>
      <c r="L1569" s="262"/>
      <c r="M1569" s="262"/>
      <c r="S1569" s="262"/>
      <c r="T1569" s="262"/>
      <c r="U1569" s="262"/>
      <c r="V1569" s="262"/>
    </row>
    <row r="1570" spans="1:22">
      <c r="A1570" s="858"/>
      <c r="B1570" s="866">
        <f t="shared" si="25"/>
        <v>1548</v>
      </c>
      <c r="C1570" s="919"/>
      <c r="D1570" s="860"/>
      <c r="E1570"/>
      <c r="F1570"/>
      <c r="G1570"/>
      <c r="H1570"/>
      <c r="I1570"/>
      <c r="J1570"/>
      <c r="K1570"/>
      <c r="L1570" s="262"/>
      <c r="M1570" s="262"/>
      <c r="S1570" s="262"/>
      <c r="T1570" s="262"/>
      <c r="U1570" s="262"/>
      <c r="V1570" s="262"/>
    </row>
    <row r="1571" spans="1:22">
      <c r="A1571" s="858"/>
      <c r="B1571" s="866">
        <f t="shared" si="25"/>
        <v>1549</v>
      </c>
      <c r="C1571" s="919"/>
      <c r="D1571" s="860"/>
      <c r="E1571"/>
      <c r="F1571"/>
      <c r="G1571"/>
      <c r="H1571"/>
      <c r="I1571"/>
      <c r="J1571"/>
      <c r="K1571"/>
      <c r="L1571" s="262"/>
      <c r="M1571" s="262"/>
      <c r="S1571" s="262"/>
      <c r="T1571" s="262"/>
      <c r="U1571" s="262"/>
      <c r="V1571" s="262"/>
    </row>
    <row r="1572" spans="1:22">
      <c r="A1572" s="858"/>
      <c r="B1572" s="866">
        <f t="shared" si="25"/>
        <v>1550</v>
      </c>
      <c r="C1572" s="919"/>
      <c r="D1572" s="860"/>
      <c r="E1572"/>
      <c r="F1572"/>
      <c r="G1572"/>
      <c r="H1572"/>
      <c r="I1572"/>
      <c r="J1572"/>
      <c r="K1572"/>
      <c r="L1572" s="262"/>
      <c r="M1572" s="262"/>
      <c r="S1572" s="262"/>
      <c r="T1572" s="262"/>
      <c r="U1572" s="262"/>
      <c r="V1572" s="262"/>
    </row>
    <row r="1573" spans="1:22">
      <c r="A1573" s="858"/>
      <c r="B1573" s="866">
        <f t="shared" si="25"/>
        <v>1551</v>
      </c>
      <c r="C1573" s="919"/>
      <c r="D1573" s="860"/>
      <c r="E1573"/>
      <c r="F1573"/>
      <c r="G1573"/>
      <c r="H1573"/>
      <c r="I1573"/>
      <c r="J1573"/>
      <c r="K1573"/>
      <c r="L1573" s="262"/>
      <c r="M1573" s="262"/>
      <c r="S1573" s="262"/>
      <c r="T1573" s="262"/>
      <c r="U1573" s="262"/>
      <c r="V1573" s="262"/>
    </row>
    <row r="1574" spans="1:22">
      <c r="A1574" s="858"/>
      <c r="B1574" s="866">
        <f t="shared" si="25"/>
        <v>1552</v>
      </c>
      <c r="C1574" s="919"/>
      <c r="D1574" s="860"/>
      <c r="E1574"/>
      <c r="F1574"/>
      <c r="G1574"/>
      <c r="H1574"/>
      <c r="I1574"/>
      <c r="J1574"/>
      <c r="K1574"/>
      <c r="L1574" s="262"/>
      <c r="M1574" s="262"/>
      <c r="S1574" s="262"/>
      <c r="T1574" s="262"/>
      <c r="U1574" s="262"/>
      <c r="V1574" s="262"/>
    </row>
    <row r="1575" spans="1:22">
      <c r="A1575" s="858"/>
      <c r="B1575" s="866">
        <f t="shared" si="25"/>
        <v>1553</v>
      </c>
      <c r="C1575" s="919"/>
      <c r="D1575" s="860"/>
      <c r="E1575"/>
      <c r="F1575"/>
      <c r="G1575"/>
      <c r="H1575"/>
      <c r="I1575"/>
      <c r="J1575"/>
      <c r="K1575"/>
      <c r="L1575" s="262"/>
      <c r="M1575" s="262"/>
      <c r="S1575" s="262"/>
      <c r="T1575" s="262"/>
      <c r="U1575" s="262"/>
      <c r="V1575" s="262"/>
    </row>
    <row r="1576" spans="1:22">
      <c r="A1576" s="858"/>
      <c r="B1576" s="866">
        <f t="shared" si="25"/>
        <v>1554</v>
      </c>
      <c r="C1576" s="919"/>
      <c r="D1576" s="860"/>
      <c r="E1576"/>
      <c r="F1576"/>
      <c r="G1576"/>
      <c r="H1576"/>
      <c r="I1576"/>
      <c r="J1576"/>
      <c r="K1576"/>
      <c r="L1576" s="262"/>
      <c r="M1576" s="262"/>
      <c r="S1576" s="262"/>
      <c r="T1576" s="262"/>
      <c r="U1576" s="262"/>
      <c r="V1576" s="262"/>
    </row>
    <row r="1577" spans="1:22">
      <c r="A1577" s="858"/>
      <c r="B1577" s="866">
        <f t="shared" si="25"/>
        <v>1555</v>
      </c>
      <c r="C1577" s="919"/>
      <c r="D1577" s="860"/>
      <c r="E1577"/>
      <c r="F1577"/>
      <c r="G1577"/>
      <c r="H1577"/>
      <c r="I1577"/>
      <c r="J1577"/>
      <c r="K1577"/>
      <c r="L1577" s="262"/>
      <c r="M1577" s="262"/>
      <c r="S1577" s="262"/>
      <c r="T1577" s="262"/>
      <c r="U1577" s="262"/>
      <c r="V1577" s="262"/>
    </row>
    <row r="1578" spans="1:22">
      <c r="A1578" s="858"/>
      <c r="B1578" s="866">
        <f t="shared" si="25"/>
        <v>1556</v>
      </c>
      <c r="C1578" s="919"/>
      <c r="D1578" s="860"/>
      <c r="E1578"/>
      <c r="F1578"/>
      <c r="G1578"/>
      <c r="H1578"/>
      <c r="I1578"/>
      <c r="J1578"/>
      <c r="K1578"/>
      <c r="L1578" s="262"/>
      <c r="M1578" s="262"/>
      <c r="S1578" s="262"/>
      <c r="T1578" s="262"/>
      <c r="U1578" s="262"/>
      <c r="V1578" s="262"/>
    </row>
    <row r="1579" spans="1:22">
      <c r="A1579" s="858"/>
      <c r="B1579" s="866">
        <f t="shared" si="25"/>
        <v>1557</v>
      </c>
      <c r="C1579" s="919"/>
      <c r="D1579" s="860"/>
      <c r="E1579"/>
      <c r="F1579"/>
      <c r="G1579"/>
      <c r="H1579"/>
      <c r="I1579"/>
      <c r="J1579"/>
      <c r="K1579"/>
      <c r="L1579" s="262"/>
      <c r="M1579" s="262"/>
      <c r="S1579" s="262"/>
      <c r="T1579" s="262"/>
      <c r="U1579" s="262"/>
      <c r="V1579" s="262"/>
    </row>
    <row r="1580" spans="1:22">
      <c r="A1580" s="858"/>
      <c r="B1580" s="866">
        <f t="shared" si="25"/>
        <v>1558</v>
      </c>
      <c r="C1580" s="919"/>
      <c r="D1580" s="860"/>
      <c r="E1580"/>
      <c r="F1580"/>
      <c r="G1580"/>
      <c r="H1580"/>
      <c r="I1580"/>
      <c r="J1580"/>
      <c r="K1580"/>
      <c r="L1580" s="262"/>
      <c r="M1580" s="262"/>
      <c r="S1580" s="262"/>
      <c r="T1580" s="262"/>
      <c r="U1580" s="262"/>
      <c r="V1580" s="262"/>
    </row>
    <row r="1581" spans="1:22">
      <c r="A1581" s="858"/>
      <c r="B1581" s="866">
        <f t="shared" si="25"/>
        <v>1559</v>
      </c>
      <c r="C1581" s="919"/>
      <c r="D1581" s="860"/>
      <c r="E1581"/>
      <c r="F1581"/>
      <c r="G1581"/>
      <c r="H1581"/>
      <c r="I1581"/>
      <c r="J1581"/>
      <c r="K1581"/>
      <c r="L1581" s="262"/>
      <c r="M1581" s="262"/>
      <c r="S1581" s="262"/>
      <c r="T1581" s="262"/>
      <c r="U1581" s="262"/>
      <c r="V1581" s="262"/>
    </row>
    <row r="1582" spans="1:22">
      <c r="A1582" s="858"/>
      <c r="B1582" s="866">
        <f t="shared" si="25"/>
        <v>1560</v>
      </c>
      <c r="C1582" s="919"/>
      <c r="D1582" s="860"/>
      <c r="E1582"/>
      <c r="F1582"/>
      <c r="G1582"/>
      <c r="H1582"/>
      <c r="I1582"/>
      <c r="J1582"/>
      <c r="K1582"/>
      <c r="L1582" s="262"/>
      <c r="M1582" s="262"/>
      <c r="S1582" s="262"/>
      <c r="T1582" s="262"/>
      <c r="U1582" s="262"/>
      <c r="V1582" s="262"/>
    </row>
    <row r="1583" spans="1:22">
      <c r="A1583" s="858"/>
      <c r="B1583" s="866">
        <f t="shared" si="25"/>
        <v>1561</v>
      </c>
      <c r="C1583" s="919"/>
      <c r="D1583" s="860"/>
      <c r="E1583"/>
      <c r="F1583"/>
      <c r="G1583"/>
      <c r="H1583"/>
      <c r="I1583"/>
      <c r="J1583"/>
      <c r="K1583"/>
      <c r="L1583" s="262"/>
      <c r="M1583" s="262"/>
      <c r="S1583" s="262"/>
      <c r="T1583" s="262"/>
      <c r="U1583" s="262"/>
      <c r="V1583" s="262"/>
    </row>
    <row r="1584" spans="1:22">
      <c r="A1584" s="858"/>
      <c r="B1584" s="866">
        <f t="shared" si="25"/>
        <v>1562</v>
      </c>
      <c r="C1584" s="919"/>
      <c r="D1584" s="860"/>
      <c r="E1584"/>
      <c r="F1584"/>
      <c r="G1584"/>
      <c r="H1584"/>
      <c r="I1584"/>
      <c r="J1584"/>
      <c r="K1584"/>
      <c r="L1584" s="262"/>
      <c r="M1584" s="262"/>
      <c r="S1584" s="262"/>
      <c r="T1584" s="262"/>
      <c r="U1584" s="262"/>
      <c r="V1584" s="262"/>
    </row>
    <row r="1585" spans="1:22">
      <c r="A1585" s="858"/>
      <c r="B1585" s="866">
        <f t="shared" si="25"/>
        <v>1563</v>
      </c>
      <c r="C1585" s="919"/>
      <c r="D1585" s="860"/>
      <c r="E1585"/>
      <c r="F1585"/>
      <c r="G1585"/>
      <c r="H1585"/>
      <c r="I1585"/>
      <c r="J1585"/>
      <c r="K1585"/>
      <c r="L1585" s="262"/>
      <c r="M1585" s="262"/>
      <c r="S1585" s="262"/>
      <c r="T1585" s="262"/>
      <c r="U1585" s="262"/>
      <c r="V1585" s="262"/>
    </row>
    <row r="1586" spans="1:22">
      <c r="A1586" s="858"/>
      <c r="B1586" s="866">
        <f t="shared" si="25"/>
        <v>1564</v>
      </c>
      <c r="C1586" s="919"/>
      <c r="D1586" s="860"/>
      <c r="E1586"/>
      <c r="F1586"/>
      <c r="G1586"/>
      <c r="H1586"/>
      <c r="I1586"/>
      <c r="J1586"/>
      <c r="K1586"/>
      <c r="L1586" s="262"/>
      <c r="M1586" s="262"/>
      <c r="S1586" s="262"/>
      <c r="T1586" s="262"/>
      <c r="U1586" s="262"/>
      <c r="V1586" s="262"/>
    </row>
    <row r="1587" spans="1:22">
      <c r="A1587" s="858"/>
      <c r="B1587" s="866">
        <f t="shared" si="25"/>
        <v>1565</v>
      </c>
      <c r="C1587" s="919"/>
      <c r="D1587" s="860"/>
      <c r="E1587"/>
      <c r="F1587"/>
      <c r="G1587"/>
      <c r="H1587"/>
      <c r="I1587"/>
      <c r="J1587"/>
      <c r="K1587"/>
      <c r="L1587" s="262"/>
      <c r="M1587" s="262"/>
      <c r="S1587" s="262"/>
      <c r="T1587" s="262"/>
      <c r="U1587" s="262"/>
      <c r="V1587" s="262"/>
    </row>
    <row r="1588" spans="1:22">
      <c r="A1588" s="858"/>
      <c r="B1588" s="866">
        <f t="shared" si="25"/>
        <v>1566</v>
      </c>
      <c r="C1588" s="919"/>
      <c r="D1588" s="860"/>
      <c r="E1588"/>
      <c r="F1588"/>
      <c r="G1588"/>
      <c r="H1588"/>
      <c r="I1588"/>
      <c r="J1588"/>
      <c r="K1588"/>
      <c r="L1588" s="262"/>
      <c r="M1588" s="262"/>
      <c r="S1588" s="262"/>
      <c r="T1588" s="262"/>
      <c r="U1588" s="262"/>
      <c r="V1588" s="262"/>
    </row>
    <row r="1589" spans="1:22">
      <c r="A1589" s="858"/>
      <c r="B1589" s="866">
        <f t="shared" si="25"/>
        <v>1567</v>
      </c>
      <c r="C1589" s="919"/>
      <c r="D1589" s="860"/>
      <c r="E1589"/>
      <c r="F1589"/>
      <c r="G1589"/>
      <c r="H1589"/>
      <c r="I1589"/>
      <c r="J1589"/>
      <c r="K1589"/>
      <c r="L1589" s="262"/>
      <c r="M1589" s="262"/>
      <c r="S1589" s="262"/>
      <c r="T1589" s="262"/>
      <c r="U1589" s="262"/>
      <c r="V1589" s="262"/>
    </row>
    <row r="1590" spans="1:22">
      <c r="A1590" s="858"/>
      <c r="B1590" s="866">
        <f t="shared" si="25"/>
        <v>1568</v>
      </c>
      <c r="C1590" s="919"/>
      <c r="D1590" s="860"/>
      <c r="E1590"/>
      <c r="F1590"/>
      <c r="G1590"/>
      <c r="H1590"/>
      <c r="I1590"/>
      <c r="J1590"/>
      <c r="K1590"/>
      <c r="L1590" s="262"/>
      <c r="M1590" s="262"/>
      <c r="S1590" s="262"/>
      <c r="T1590" s="262"/>
      <c r="U1590" s="262"/>
      <c r="V1590" s="262"/>
    </row>
    <row r="1591" spans="1:22">
      <c r="A1591" s="858"/>
      <c r="B1591" s="866">
        <f t="shared" si="25"/>
        <v>1569</v>
      </c>
      <c r="C1591" s="919"/>
      <c r="D1591" s="860"/>
      <c r="E1591"/>
      <c r="F1591"/>
      <c r="G1591"/>
      <c r="H1591"/>
      <c r="I1591"/>
      <c r="J1591"/>
      <c r="K1591"/>
      <c r="L1591" s="262"/>
      <c r="M1591" s="262"/>
      <c r="S1591" s="262"/>
      <c r="T1591" s="262"/>
      <c r="U1591" s="262"/>
      <c r="V1591" s="262"/>
    </row>
    <row r="1592" spans="1:22">
      <c r="A1592" s="858"/>
      <c r="B1592" s="866">
        <f t="shared" si="25"/>
        <v>1570</v>
      </c>
      <c r="C1592" s="919"/>
      <c r="D1592" s="860"/>
      <c r="E1592"/>
      <c r="F1592"/>
      <c r="G1592"/>
      <c r="H1592"/>
      <c r="I1592"/>
      <c r="J1592"/>
      <c r="K1592"/>
      <c r="L1592" s="262"/>
      <c r="M1592" s="262"/>
      <c r="S1592" s="262"/>
      <c r="T1592" s="262"/>
      <c r="U1592" s="262"/>
      <c r="V1592" s="262"/>
    </row>
    <row r="1593" spans="1:22">
      <c r="A1593" s="858"/>
      <c r="B1593" s="866">
        <f t="shared" si="25"/>
        <v>1571</v>
      </c>
      <c r="C1593" s="919"/>
      <c r="D1593" s="860"/>
      <c r="E1593"/>
      <c r="F1593"/>
      <c r="G1593"/>
      <c r="H1593"/>
      <c r="I1593"/>
      <c r="J1593"/>
      <c r="K1593"/>
      <c r="L1593" s="262"/>
      <c r="M1593" s="262"/>
      <c r="S1593" s="262"/>
      <c r="T1593" s="262"/>
      <c r="U1593" s="262"/>
      <c r="V1593" s="262"/>
    </row>
    <row r="1594" spans="1:22">
      <c r="A1594" s="858"/>
      <c r="B1594" s="866">
        <f t="shared" si="25"/>
        <v>1572</v>
      </c>
      <c r="C1594" s="919"/>
      <c r="D1594" s="860"/>
      <c r="E1594"/>
      <c r="F1594"/>
      <c r="G1594"/>
      <c r="H1594"/>
      <c r="I1594"/>
      <c r="J1594"/>
      <c r="K1594"/>
      <c r="L1594" s="262"/>
      <c r="M1594" s="262"/>
      <c r="S1594" s="262"/>
      <c r="T1594" s="262"/>
      <c r="U1594" s="262"/>
      <c r="V1594" s="262"/>
    </row>
    <row r="1595" spans="1:22">
      <c r="A1595" s="858"/>
      <c r="B1595" s="866">
        <f t="shared" si="25"/>
        <v>1573</v>
      </c>
      <c r="C1595" s="919"/>
      <c r="D1595" s="860"/>
      <c r="E1595"/>
      <c r="F1595"/>
      <c r="G1595"/>
      <c r="H1595"/>
      <c r="I1595"/>
      <c r="J1595"/>
      <c r="K1595"/>
      <c r="L1595" s="262"/>
      <c r="M1595" s="262"/>
      <c r="S1595" s="262"/>
      <c r="T1595" s="262"/>
      <c r="U1595" s="262"/>
      <c r="V1595" s="262"/>
    </row>
    <row r="1596" spans="1:22">
      <c r="A1596" s="858"/>
      <c r="B1596" s="866">
        <f t="shared" si="25"/>
        <v>1574</v>
      </c>
      <c r="C1596" s="919"/>
      <c r="D1596" s="860"/>
      <c r="E1596"/>
      <c r="F1596"/>
      <c r="G1596"/>
      <c r="H1596"/>
      <c r="I1596"/>
      <c r="J1596"/>
      <c r="K1596"/>
      <c r="L1596" s="262"/>
      <c r="M1596" s="262"/>
      <c r="S1596" s="262"/>
      <c r="T1596" s="262"/>
      <c r="U1596" s="262"/>
      <c r="V1596" s="262"/>
    </row>
    <row r="1597" spans="1:22">
      <c r="A1597" s="858"/>
      <c r="B1597" s="866">
        <f t="shared" si="25"/>
        <v>1575</v>
      </c>
      <c r="C1597" s="919"/>
      <c r="D1597" s="860"/>
      <c r="E1597"/>
      <c r="F1597"/>
      <c r="G1597"/>
      <c r="H1597"/>
      <c r="I1597"/>
      <c r="J1597"/>
      <c r="K1597"/>
      <c r="L1597" s="262"/>
      <c r="M1597" s="262"/>
      <c r="S1597" s="262"/>
      <c r="T1597" s="262"/>
      <c r="U1597" s="262"/>
      <c r="V1597" s="262"/>
    </row>
    <row r="1598" spans="1:22">
      <c r="A1598" s="858"/>
      <c r="B1598" s="866">
        <f t="shared" si="25"/>
        <v>1576</v>
      </c>
      <c r="C1598" s="919"/>
      <c r="D1598" s="860"/>
      <c r="E1598"/>
      <c r="F1598"/>
      <c r="G1598"/>
      <c r="H1598"/>
      <c r="I1598"/>
      <c r="J1598"/>
      <c r="K1598"/>
      <c r="L1598" s="262"/>
      <c r="M1598" s="262"/>
      <c r="S1598" s="262"/>
      <c r="T1598" s="262"/>
      <c r="U1598" s="262"/>
      <c r="V1598" s="262"/>
    </row>
    <row r="1599" spans="1:22">
      <c r="A1599" s="858"/>
      <c r="B1599" s="866">
        <f t="shared" si="25"/>
        <v>1577</v>
      </c>
      <c r="C1599" s="919"/>
      <c r="D1599" s="860"/>
      <c r="E1599"/>
      <c r="F1599"/>
      <c r="G1599"/>
      <c r="H1599"/>
      <c r="I1599"/>
      <c r="J1599"/>
      <c r="K1599"/>
      <c r="L1599" s="262"/>
      <c r="M1599" s="262"/>
      <c r="S1599" s="262"/>
      <c r="T1599" s="262"/>
      <c r="U1599" s="262"/>
      <c r="V1599" s="262"/>
    </row>
    <row r="1600" spans="1:22">
      <c r="A1600" s="858"/>
      <c r="B1600" s="866">
        <f t="shared" si="25"/>
        <v>1578</v>
      </c>
      <c r="C1600" s="919"/>
      <c r="D1600" s="860"/>
      <c r="E1600"/>
      <c r="F1600"/>
      <c r="G1600"/>
      <c r="H1600"/>
      <c r="I1600"/>
      <c r="J1600"/>
      <c r="K1600"/>
      <c r="L1600" s="262"/>
      <c r="M1600" s="262"/>
      <c r="S1600" s="262"/>
      <c r="T1600" s="262"/>
      <c r="U1600" s="262"/>
      <c r="V1600" s="262"/>
    </row>
    <row r="1601" spans="1:22">
      <c r="A1601" s="858"/>
      <c r="B1601" s="866">
        <f t="shared" si="25"/>
        <v>1579</v>
      </c>
      <c r="C1601" s="919"/>
      <c r="D1601" s="860"/>
      <c r="E1601"/>
      <c r="F1601"/>
      <c r="G1601"/>
      <c r="H1601"/>
      <c r="I1601"/>
      <c r="J1601"/>
      <c r="K1601"/>
      <c r="L1601" s="262"/>
      <c r="M1601" s="262"/>
      <c r="S1601" s="262"/>
      <c r="T1601" s="262"/>
      <c r="U1601" s="262"/>
      <c r="V1601" s="262"/>
    </row>
    <row r="1602" spans="1:22">
      <c r="A1602" s="858"/>
      <c r="B1602" s="866">
        <f t="shared" si="25"/>
        <v>1580</v>
      </c>
      <c r="C1602" s="919"/>
      <c r="D1602" s="860"/>
      <c r="E1602"/>
      <c r="F1602"/>
      <c r="G1602"/>
      <c r="H1602"/>
      <c r="I1602"/>
      <c r="J1602"/>
      <c r="K1602"/>
      <c r="L1602" s="262"/>
      <c r="M1602" s="262"/>
      <c r="S1602" s="262"/>
      <c r="T1602" s="262"/>
      <c r="U1602" s="262"/>
      <c r="V1602" s="262"/>
    </row>
    <row r="1603" spans="1:22">
      <c r="A1603" s="858"/>
      <c r="B1603" s="866">
        <f t="shared" si="25"/>
        <v>1581</v>
      </c>
      <c r="C1603" s="919"/>
      <c r="D1603" s="860"/>
      <c r="E1603"/>
      <c r="F1603"/>
      <c r="G1603"/>
      <c r="H1603"/>
      <c r="I1603"/>
      <c r="J1603"/>
      <c r="K1603"/>
      <c r="L1603" s="262"/>
      <c r="M1603" s="262"/>
      <c r="S1603" s="262"/>
      <c r="T1603" s="262"/>
      <c r="U1603" s="262"/>
      <c r="V1603" s="262"/>
    </row>
    <row r="1604" spans="1:22">
      <c r="A1604" s="858"/>
      <c r="B1604" s="866">
        <f t="shared" si="25"/>
        <v>1582</v>
      </c>
      <c r="C1604" s="919"/>
      <c r="D1604" s="860"/>
      <c r="E1604"/>
      <c r="F1604"/>
      <c r="G1604"/>
      <c r="H1604"/>
      <c r="I1604"/>
      <c r="J1604"/>
      <c r="K1604"/>
      <c r="L1604" s="262"/>
      <c r="M1604" s="262"/>
      <c r="S1604" s="262"/>
      <c r="T1604" s="262"/>
      <c r="U1604" s="262"/>
      <c r="V1604" s="262"/>
    </row>
    <row r="1605" spans="1:22">
      <c r="A1605" s="858"/>
      <c r="B1605" s="866">
        <f t="shared" si="25"/>
        <v>1583</v>
      </c>
      <c r="C1605" s="919"/>
      <c r="D1605" s="860"/>
      <c r="E1605"/>
      <c r="F1605"/>
      <c r="G1605"/>
      <c r="H1605"/>
      <c r="I1605"/>
      <c r="J1605"/>
      <c r="K1605"/>
      <c r="L1605" s="262"/>
      <c r="M1605" s="262"/>
      <c r="S1605" s="262"/>
      <c r="T1605" s="262"/>
      <c r="U1605" s="262"/>
      <c r="V1605" s="262"/>
    </row>
    <row r="1606" spans="1:22">
      <c r="A1606" s="858"/>
      <c r="B1606" s="866">
        <f t="shared" si="25"/>
        <v>1584</v>
      </c>
      <c r="C1606" s="919"/>
      <c r="D1606" s="860"/>
      <c r="E1606"/>
      <c r="F1606"/>
      <c r="G1606"/>
      <c r="H1606"/>
      <c r="I1606"/>
      <c r="J1606"/>
      <c r="K1606"/>
      <c r="L1606" s="262"/>
      <c r="M1606" s="262"/>
      <c r="S1606" s="262"/>
      <c r="T1606" s="262"/>
      <c r="U1606" s="262"/>
      <c r="V1606" s="262"/>
    </row>
    <row r="1607" spans="1:22">
      <c r="A1607" s="858"/>
      <c r="B1607" s="866">
        <f t="shared" si="25"/>
        <v>1585</v>
      </c>
      <c r="C1607" s="919"/>
      <c r="D1607" s="860"/>
      <c r="E1607"/>
      <c r="F1607"/>
      <c r="G1607"/>
      <c r="H1607"/>
      <c r="I1607"/>
      <c r="J1607"/>
      <c r="K1607"/>
      <c r="L1607" s="262"/>
      <c r="M1607" s="262"/>
      <c r="S1607" s="262"/>
      <c r="T1607" s="262"/>
      <c r="U1607" s="262"/>
      <c r="V1607" s="262"/>
    </row>
    <row r="1608" spans="1:22">
      <c r="A1608" s="858"/>
      <c r="B1608" s="866">
        <f t="shared" si="25"/>
        <v>1586</v>
      </c>
      <c r="C1608" s="919"/>
      <c r="D1608" s="860"/>
      <c r="E1608"/>
      <c r="F1608"/>
      <c r="G1608"/>
      <c r="H1608"/>
      <c r="I1608"/>
      <c r="J1608"/>
      <c r="K1608"/>
      <c r="L1608" s="262"/>
      <c r="M1608" s="262"/>
      <c r="S1608" s="262"/>
      <c r="T1608" s="262"/>
      <c r="U1608" s="262"/>
      <c r="V1608" s="262"/>
    </row>
    <row r="1609" spans="1:22">
      <c r="A1609" s="858"/>
      <c r="B1609" s="866">
        <f t="shared" si="25"/>
        <v>1587</v>
      </c>
      <c r="C1609" s="919"/>
      <c r="D1609" s="860"/>
      <c r="E1609"/>
      <c r="F1609"/>
      <c r="G1609"/>
      <c r="H1609"/>
      <c r="I1609"/>
      <c r="J1609"/>
      <c r="K1609"/>
      <c r="L1609" s="262"/>
      <c r="M1609" s="262"/>
      <c r="S1609" s="262"/>
      <c r="T1609" s="262"/>
      <c r="U1609" s="262"/>
      <c r="V1609" s="262"/>
    </row>
    <row r="1610" spans="1:22">
      <c r="A1610" s="858"/>
      <c r="B1610" s="866">
        <f t="shared" si="25"/>
        <v>1588</v>
      </c>
      <c r="C1610" s="919"/>
      <c r="D1610" s="860"/>
      <c r="E1610"/>
      <c r="F1610"/>
      <c r="G1610"/>
      <c r="H1610"/>
      <c r="I1610"/>
      <c r="J1610"/>
      <c r="K1610"/>
      <c r="L1610" s="262"/>
      <c r="M1610" s="262"/>
      <c r="S1610" s="262"/>
      <c r="T1610" s="262"/>
      <c r="U1610" s="262"/>
      <c r="V1610" s="262"/>
    </row>
    <row r="1611" spans="1:22">
      <c r="A1611" s="858"/>
      <c r="B1611" s="866">
        <f t="shared" si="25"/>
        <v>1589</v>
      </c>
      <c r="C1611" s="919"/>
      <c r="D1611" s="860"/>
      <c r="E1611"/>
      <c r="F1611"/>
      <c r="G1611"/>
      <c r="H1611"/>
      <c r="I1611"/>
      <c r="J1611"/>
      <c r="K1611"/>
      <c r="L1611" s="262"/>
      <c r="M1611" s="262"/>
      <c r="S1611" s="262"/>
      <c r="T1611" s="262"/>
      <c r="U1611" s="262"/>
      <c r="V1611" s="262"/>
    </row>
    <row r="1612" spans="1:22">
      <c r="A1612" s="858"/>
      <c r="B1612" s="866">
        <f t="shared" si="25"/>
        <v>1590</v>
      </c>
      <c r="C1612" s="919"/>
      <c r="D1612" s="860"/>
      <c r="E1612"/>
      <c r="F1612"/>
      <c r="G1612"/>
      <c r="H1612"/>
      <c r="I1612"/>
      <c r="J1612"/>
      <c r="K1612"/>
      <c r="L1612" s="262"/>
      <c r="M1612" s="262"/>
      <c r="S1612" s="262"/>
      <c r="T1612" s="262"/>
      <c r="U1612" s="262"/>
      <c r="V1612" s="262"/>
    </row>
    <row r="1613" spans="1:22">
      <c r="A1613" s="858"/>
      <c r="B1613" s="866">
        <f t="shared" si="25"/>
        <v>1591</v>
      </c>
      <c r="C1613" s="919"/>
      <c r="D1613" s="860"/>
      <c r="E1613"/>
      <c r="F1613"/>
      <c r="G1613"/>
      <c r="H1613"/>
      <c r="I1613"/>
      <c r="J1613"/>
      <c r="K1613"/>
      <c r="L1613" s="262"/>
      <c r="M1613" s="262"/>
      <c r="S1613" s="262"/>
      <c r="T1613" s="262"/>
      <c r="U1613" s="262"/>
      <c r="V1613" s="262"/>
    </row>
    <row r="1614" spans="1:22">
      <c r="A1614" s="858"/>
      <c r="B1614" s="866">
        <f t="shared" si="25"/>
        <v>1592</v>
      </c>
      <c r="C1614" s="919"/>
      <c r="D1614" s="860"/>
      <c r="E1614"/>
      <c r="F1614"/>
      <c r="G1614"/>
      <c r="H1614"/>
      <c r="I1614"/>
      <c r="J1614"/>
      <c r="K1614"/>
      <c r="L1614" s="262"/>
      <c r="M1614" s="262"/>
      <c r="S1614" s="262"/>
      <c r="T1614" s="262"/>
      <c r="U1614" s="262"/>
      <c r="V1614" s="262"/>
    </row>
    <row r="1615" spans="1:22">
      <c r="A1615" s="858"/>
      <c r="B1615" s="866">
        <f t="shared" si="25"/>
        <v>1593</v>
      </c>
      <c r="C1615" s="919"/>
      <c r="D1615" s="860"/>
      <c r="E1615"/>
      <c r="F1615"/>
      <c r="G1615"/>
      <c r="H1615"/>
      <c r="I1615"/>
      <c r="J1615"/>
      <c r="K1615"/>
      <c r="L1615" s="262"/>
      <c r="M1615" s="262"/>
      <c r="S1615" s="262"/>
      <c r="T1615" s="262"/>
      <c r="U1615" s="262"/>
      <c r="V1615" s="262"/>
    </row>
    <row r="1616" spans="1:22">
      <c r="A1616" s="858"/>
      <c r="B1616" s="866">
        <f t="shared" si="25"/>
        <v>1594</v>
      </c>
      <c r="C1616" s="919"/>
      <c r="D1616" s="860"/>
      <c r="E1616"/>
      <c r="F1616"/>
      <c r="G1616"/>
      <c r="H1616"/>
      <c r="I1616"/>
      <c r="J1616"/>
      <c r="K1616"/>
      <c r="L1616" s="262"/>
      <c r="M1616" s="262"/>
      <c r="S1616" s="262"/>
      <c r="T1616" s="262"/>
      <c r="U1616" s="262"/>
      <c r="V1616" s="262"/>
    </row>
    <row r="1617" spans="1:22">
      <c r="A1617" s="858"/>
      <c r="B1617" s="866">
        <f t="shared" si="25"/>
        <v>1595</v>
      </c>
      <c r="C1617" s="919"/>
      <c r="D1617" s="860"/>
      <c r="E1617"/>
      <c r="F1617"/>
      <c r="G1617"/>
      <c r="H1617"/>
      <c r="I1617"/>
      <c r="J1617"/>
      <c r="K1617"/>
      <c r="L1617" s="262"/>
      <c r="M1617" s="262"/>
      <c r="S1617" s="262"/>
      <c r="T1617" s="262"/>
      <c r="U1617" s="262"/>
      <c r="V1617" s="262"/>
    </row>
    <row r="1618" spans="1:22">
      <c r="A1618" s="858"/>
      <c r="B1618" s="866">
        <f t="shared" si="25"/>
        <v>1596</v>
      </c>
      <c r="C1618" s="919"/>
      <c r="D1618" s="860"/>
      <c r="E1618"/>
      <c r="F1618"/>
      <c r="G1618"/>
      <c r="H1618"/>
      <c r="I1618"/>
      <c r="J1618"/>
      <c r="K1618"/>
      <c r="L1618" s="262"/>
      <c r="M1618" s="262"/>
      <c r="S1618" s="262"/>
      <c r="T1618" s="262"/>
      <c r="U1618" s="262"/>
      <c r="V1618" s="262"/>
    </row>
    <row r="1619" spans="1:22">
      <c r="A1619" s="858"/>
      <c r="B1619" s="866">
        <f t="shared" si="25"/>
        <v>1597</v>
      </c>
      <c r="C1619" s="919"/>
      <c r="D1619" s="860"/>
      <c r="E1619"/>
      <c r="F1619"/>
      <c r="G1619"/>
      <c r="H1619"/>
      <c r="I1619"/>
      <c r="J1619"/>
      <c r="K1619"/>
      <c r="L1619" s="262"/>
      <c r="M1619" s="262"/>
      <c r="S1619" s="262"/>
      <c r="T1619" s="262"/>
      <c r="U1619" s="262"/>
      <c r="V1619" s="262"/>
    </row>
    <row r="1620" spans="1:22">
      <c r="A1620" s="858"/>
      <c r="B1620" s="866">
        <f t="shared" si="25"/>
        <v>1598</v>
      </c>
      <c r="C1620" s="919"/>
      <c r="D1620" s="860"/>
      <c r="E1620"/>
      <c r="F1620"/>
      <c r="G1620"/>
      <c r="H1620"/>
      <c r="I1620"/>
      <c r="J1620"/>
      <c r="K1620"/>
      <c r="L1620" s="262"/>
      <c r="M1620" s="262"/>
      <c r="S1620" s="262"/>
      <c r="T1620" s="262"/>
      <c r="U1620" s="262"/>
      <c r="V1620" s="262"/>
    </row>
    <row r="1621" spans="1:22">
      <c r="A1621" s="858"/>
      <c r="B1621" s="866">
        <f t="shared" si="25"/>
        <v>1599</v>
      </c>
      <c r="C1621" s="919"/>
      <c r="D1621" s="860"/>
      <c r="E1621"/>
      <c r="F1621"/>
      <c r="G1621"/>
      <c r="H1621"/>
      <c r="I1621"/>
      <c r="J1621"/>
      <c r="K1621"/>
      <c r="L1621" s="262"/>
      <c r="M1621" s="262"/>
      <c r="S1621" s="262"/>
      <c r="T1621" s="262"/>
      <c r="U1621" s="262"/>
      <c r="V1621" s="262"/>
    </row>
    <row r="1622" spans="1:22">
      <c r="A1622" s="858"/>
      <c r="B1622" s="866">
        <f t="shared" si="25"/>
        <v>1600</v>
      </c>
      <c r="C1622" s="919"/>
      <c r="D1622" s="860"/>
      <c r="E1622"/>
      <c r="F1622"/>
      <c r="G1622"/>
      <c r="H1622"/>
      <c r="I1622"/>
      <c r="J1622"/>
      <c r="K1622"/>
      <c r="L1622" s="262"/>
      <c r="M1622" s="262"/>
      <c r="S1622" s="262"/>
      <c r="T1622" s="262"/>
      <c r="U1622" s="262"/>
      <c r="V1622" s="262"/>
    </row>
    <row r="1623" spans="1:22">
      <c r="A1623" s="858"/>
      <c r="B1623" s="866">
        <f t="shared" si="25"/>
        <v>1601</v>
      </c>
      <c r="C1623" s="919"/>
      <c r="D1623" s="860"/>
      <c r="E1623"/>
      <c r="F1623"/>
      <c r="G1623"/>
      <c r="H1623"/>
      <c r="I1623"/>
      <c r="J1623"/>
      <c r="K1623"/>
      <c r="L1623" s="262"/>
      <c r="M1623" s="262"/>
      <c r="S1623" s="262"/>
      <c r="T1623" s="262"/>
      <c r="U1623" s="262"/>
      <c r="V1623" s="262"/>
    </row>
    <row r="1624" spans="1:22">
      <c r="A1624" s="858"/>
      <c r="B1624" s="866">
        <f t="shared" ref="B1624:B1687" si="26">B1623+1</f>
        <v>1602</v>
      </c>
      <c r="C1624" s="919"/>
      <c r="D1624" s="860"/>
      <c r="E1624"/>
      <c r="F1624"/>
      <c r="G1624"/>
      <c r="H1624"/>
      <c r="I1624"/>
      <c r="J1624"/>
      <c r="K1624"/>
      <c r="L1624" s="262"/>
      <c r="M1624" s="262"/>
      <c r="S1624" s="262"/>
      <c r="T1624" s="262"/>
      <c r="U1624" s="262"/>
      <c r="V1624" s="262"/>
    </row>
    <row r="1625" spans="1:22">
      <c r="A1625" s="858"/>
      <c r="B1625" s="866">
        <f t="shared" si="26"/>
        <v>1603</v>
      </c>
      <c r="C1625" s="919"/>
      <c r="D1625" s="860"/>
      <c r="E1625"/>
      <c r="F1625"/>
      <c r="G1625"/>
      <c r="H1625"/>
      <c r="I1625"/>
      <c r="J1625"/>
      <c r="K1625"/>
      <c r="L1625" s="262"/>
      <c r="M1625" s="262"/>
      <c r="S1625" s="262"/>
      <c r="T1625" s="262"/>
      <c r="U1625" s="262"/>
      <c r="V1625" s="262"/>
    </row>
    <row r="1626" spans="1:22">
      <c r="A1626" s="858"/>
      <c r="B1626" s="866">
        <f t="shared" si="26"/>
        <v>1604</v>
      </c>
      <c r="C1626" s="919"/>
      <c r="D1626" s="860"/>
      <c r="E1626"/>
      <c r="F1626"/>
      <c r="G1626"/>
      <c r="H1626"/>
      <c r="I1626"/>
      <c r="J1626"/>
      <c r="K1626"/>
      <c r="L1626" s="262"/>
      <c r="M1626" s="262"/>
      <c r="S1626" s="262"/>
      <c r="T1626" s="262"/>
      <c r="U1626" s="262"/>
      <c r="V1626" s="262"/>
    </row>
    <row r="1627" spans="1:22">
      <c r="A1627" s="858"/>
      <c r="B1627" s="866">
        <f t="shared" si="26"/>
        <v>1605</v>
      </c>
      <c r="C1627" s="919"/>
      <c r="D1627" s="860"/>
      <c r="E1627"/>
      <c r="F1627"/>
      <c r="G1627"/>
      <c r="H1627"/>
      <c r="I1627"/>
      <c r="J1627"/>
      <c r="K1627"/>
      <c r="L1627" s="262"/>
      <c r="M1627" s="262"/>
      <c r="S1627" s="262"/>
      <c r="T1627" s="262"/>
      <c r="U1627" s="262"/>
      <c r="V1627" s="262"/>
    </row>
    <row r="1628" spans="1:22">
      <c r="A1628" s="858"/>
      <c r="B1628" s="866">
        <f t="shared" si="26"/>
        <v>1606</v>
      </c>
      <c r="C1628" s="919"/>
      <c r="D1628" s="860"/>
      <c r="E1628"/>
      <c r="F1628"/>
      <c r="G1628"/>
      <c r="H1628"/>
      <c r="I1628"/>
      <c r="J1628"/>
      <c r="K1628"/>
      <c r="L1628" s="262"/>
      <c r="M1628" s="262"/>
      <c r="S1628" s="262"/>
      <c r="T1628" s="262"/>
      <c r="U1628" s="262"/>
      <c r="V1628" s="262"/>
    </row>
    <row r="1629" spans="1:22">
      <c r="A1629" s="858"/>
      <c r="B1629" s="866">
        <f t="shared" si="26"/>
        <v>1607</v>
      </c>
      <c r="C1629" s="919"/>
      <c r="D1629" s="860"/>
      <c r="E1629"/>
      <c r="F1629"/>
      <c r="G1629"/>
      <c r="H1629"/>
      <c r="I1629"/>
      <c r="J1629"/>
      <c r="K1629"/>
      <c r="L1629" s="262"/>
      <c r="M1629" s="262"/>
      <c r="S1629" s="262"/>
      <c r="T1629" s="262"/>
      <c r="U1629" s="262"/>
      <c r="V1629" s="262"/>
    </row>
    <row r="1630" spans="1:22">
      <c r="A1630" s="858"/>
      <c r="B1630" s="866">
        <f t="shared" si="26"/>
        <v>1608</v>
      </c>
      <c r="C1630" s="919"/>
      <c r="D1630" s="860"/>
      <c r="E1630"/>
      <c r="F1630"/>
      <c r="G1630"/>
      <c r="H1630"/>
      <c r="I1630"/>
      <c r="J1630"/>
      <c r="K1630"/>
      <c r="L1630" s="262"/>
      <c r="M1630" s="262"/>
      <c r="S1630" s="262"/>
      <c r="T1630" s="262"/>
      <c r="U1630" s="262"/>
      <c r="V1630" s="262"/>
    </row>
    <row r="1631" spans="1:22">
      <c r="A1631" s="858"/>
      <c r="B1631" s="866">
        <f t="shared" si="26"/>
        <v>1609</v>
      </c>
      <c r="C1631" s="919"/>
      <c r="D1631" s="860"/>
      <c r="E1631"/>
      <c r="F1631"/>
      <c r="G1631"/>
      <c r="H1631"/>
      <c r="I1631"/>
      <c r="J1631"/>
      <c r="K1631"/>
      <c r="L1631" s="262"/>
      <c r="M1631" s="262"/>
      <c r="S1631" s="262"/>
      <c r="T1631" s="262"/>
      <c r="U1631" s="262"/>
      <c r="V1631" s="262"/>
    </row>
    <row r="1632" spans="1:22">
      <c r="A1632" s="858"/>
      <c r="B1632" s="866">
        <f t="shared" si="26"/>
        <v>1610</v>
      </c>
      <c r="C1632" s="919"/>
      <c r="D1632" s="860"/>
      <c r="E1632"/>
      <c r="F1632"/>
      <c r="G1632"/>
      <c r="H1632"/>
      <c r="I1632"/>
      <c r="J1632"/>
      <c r="K1632"/>
      <c r="L1632" s="262"/>
      <c r="M1632" s="262"/>
      <c r="S1632" s="262"/>
      <c r="T1632" s="262"/>
      <c r="U1632" s="262"/>
      <c r="V1632" s="262"/>
    </row>
    <row r="1633" spans="1:22">
      <c r="A1633" s="858"/>
      <c r="B1633" s="866">
        <f t="shared" si="26"/>
        <v>1611</v>
      </c>
      <c r="C1633" s="919"/>
      <c r="D1633" s="860"/>
      <c r="E1633"/>
      <c r="F1633"/>
      <c r="G1633"/>
      <c r="H1633"/>
      <c r="I1633"/>
      <c r="J1633"/>
      <c r="K1633"/>
      <c r="L1633" s="262"/>
      <c r="M1633" s="262"/>
      <c r="S1633" s="262"/>
      <c r="T1633" s="262"/>
      <c r="U1633" s="262"/>
      <c r="V1633" s="262"/>
    </row>
    <row r="1634" spans="1:22">
      <c r="A1634" s="858"/>
      <c r="B1634" s="866">
        <f t="shared" si="26"/>
        <v>1612</v>
      </c>
      <c r="C1634" s="919"/>
      <c r="D1634" s="860"/>
      <c r="E1634"/>
      <c r="F1634"/>
      <c r="G1634"/>
      <c r="H1634"/>
      <c r="I1634"/>
      <c r="J1634"/>
      <c r="K1634"/>
      <c r="L1634" s="262"/>
      <c r="M1634" s="262"/>
      <c r="S1634" s="262"/>
      <c r="T1634" s="262"/>
      <c r="U1634" s="262"/>
      <c r="V1634" s="262"/>
    </row>
    <row r="1635" spans="1:22">
      <c r="A1635" s="858"/>
      <c r="B1635" s="866">
        <f t="shared" si="26"/>
        <v>1613</v>
      </c>
      <c r="C1635" s="919"/>
      <c r="D1635" s="860"/>
      <c r="E1635"/>
      <c r="F1635"/>
      <c r="G1635"/>
      <c r="H1635"/>
      <c r="I1635"/>
      <c r="J1635"/>
      <c r="K1635"/>
      <c r="L1635" s="262"/>
      <c r="M1635" s="262"/>
      <c r="S1635" s="262"/>
      <c r="T1635" s="262"/>
      <c r="U1635" s="262"/>
      <c r="V1635" s="262"/>
    </row>
    <row r="1636" spans="1:22">
      <c r="A1636" s="858"/>
      <c r="B1636" s="866">
        <f t="shared" si="26"/>
        <v>1614</v>
      </c>
      <c r="C1636" s="919"/>
      <c r="D1636" s="860"/>
      <c r="E1636"/>
      <c r="F1636"/>
      <c r="G1636"/>
      <c r="H1636"/>
      <c r="I1636"/>
      <c r="J1636"/>
      <c r="K1636"/>
      <c r="L1636" s="262"/>
      <c r="M1636" s="262"/>
      <c r="S1636" s="262"/>
      <c r="T1636" s="262"/>
      <c r="U1636" s="262"/>
      <c r="V1636" s="262"/>
    </row>
    <row r="1637" spans="1:22">
      <c r="A1637" s="858"/>
      <c r="B1637" s="866">
        <f t="shared" si="26"/>
        <v>1615</v>
      </c>
      <c r="C1637" s="919"/>
      <c r="D1637" s="860"/>
      <c r="E1637"/>
      <c r="F1637"/>
      <c r="G1637"/>
      <c r="H1637"/>
      <c r="I1637"/>
      <c r="J1637"/>
      <c r="K1637"/>
      <c r="L1637" s="262"/>
      <c r="M1637" s="262"/>
      <c r="S1637" s="262"/>
      <c r="T1637" s="262"/>
      <c r="U1637" s="262"/>
      <c r="V1637" s="262"/>
    </row>
    <row r="1638" spans="1:22">
      <c r="A1638" s="858"/>
      <c r="B1638" s="866">
        <f t="shared" si="26"/>
        <v>1616</v>
      </c>
      <c r="C1638" s="919"/>
      <c r="D1638" s="860"/>
      <c r="E1638"/>
      <c r="F1638"/>
      <c r="G1638"/>
      <c r="H1638"/>
      <c r="I1638"/>
      <c r="J1638"/>
      <c r="K1638"/>
      <c r="L1638" s="262"/>
      <c r="M1638" s="262"/>
      <c r="S1638" s="262"/>
      <c r="T1638" s="262"/>
      <c r="U1638" s="262"/>
      <c r="V1638" s="262"/>
    </row>
    <row r="1639" spans="1:22">
      <c r="A1639" s="858"/>
      <c r="B1639" s="866">
        <f t="shared" si="26"/>
        <v>1617</v>
      </c>
      <c r="C1639" s="919"/>
      <c r="D1639" s="860"/>
      <c r="E1639"/>
      <c r="F1639"/>
      <c r="G1639"/>
      <c r="H1639"/>
      <c r="I1639"/>
      <c r="J1639"/>
      <c r="K1639"/>
      <c r="L1639" s="262"/>
      <c r="M1639" s="262"/>
      <c r="S1639" s="262"/>
      <c r="T1639" s="262"/>
      <c r="U1639" s="262"/>
      <c r="V1639" s="262"/>
    </row>
    <row r="1640" spans="1:22">
      <c r="A1640" s="858"/>
      <c r="B1640" s="866">
        <f t="shared" si="26"/>
        <v>1618</v>
      </c>
      <c r="C1640" s="919"/>
      <c r="D1640" s="860"/>
      <c r="E1640"/>
      <c r="F1640"/>
      <c r="G1640"/>
      <c r="H1640"/>
      <c r="I1640"/>
      <c r="J1640"/>
      <c r="K1640"/>
      <c r="L1640" s="262"/>
      <c r="M1640" s="262"/>
      <c r="S1640" s="262"/>
      <c r="T1640" s="262"/>
      <c r="U1640" s="262"/>
      <c r="V1640" s="262"/>
    </row>
    <row r="1641" spans="1:22">
      <c r="A1641" s="858"/>
      <c r="B1641" s="866">
        <f t="shared" si="26"/>
        <v>1619</v>
      </c>
      <c r="C1641" s="919"/>
      <c r="D1641" s="860"/>
      <c r="E1641"/>
      <c r="F1641"/>
      <c r="G1641"/>
      <c r="H1641"/>
      <c r="I1641"/>
      <c r="J1641"/>
      <c r="K1641"/>
      <c r="L1641" s="262"/>
      <c r="M1641" s="262"/>
      <c r="S1641" s="262"/>
      <c r="T1641" s="262"/>
      <c r="U1641" s="262"/>
      <c r="V1641" s="262"/>
    </row>
    <row r="1642" spans="1:22">
      <c r="A1642" s="858"/>
      <c r="B1642" s="866">
        <f t="shared" si="26"/>
        <v>1620</v>
      </c>
      <c r="C1642" s="919"/>
      <c r="D1642" s="860"/>
      <c r="E1642"/>
      <c r="F1642"/>
      <c r="G1642"/>
      <c r="H1642"/>
      <c r="I1642"/>
      <c r="J1642"/>
      <c r="K1642"/>
      <c r="L1642" s="262"/>
      <c r="M1642" s="262"/>
      <c r="S1642" s="262"/>
      <c r="T1642" s="262"/>
      <c r="U1642" s="262"/>
      <c r="V1642" s="262"/>
    </row>
    <row r="1643" spans="1:22">
      <c r="A1643" s="858"/>
      <c r="B1643" s="866">
        <f t="shared" si="26"/>
        <v>1621</v>
      </c>
      <c r="C1643" s="919"/>
      <c r="D1643" s="860"/>
      <c r="E1643"/>
      <c r="F1643"/>
      <c r="G1643"/>
      <c r="H1643"/>
      <c r="I1643"/>
      <c r="J1643"/>
      <c r="K1643"/>
      <c r="L1643" s="262"/>
      <c r="M1643" s="262"/>
      <c r="S1643" s="262"/>
      <c r="T1643" s="262"/>
      <c r="U1643" s="262"/>
      <c r="V1643" s="262"/>
    </row>
    <row r="1644" spans="1:22">
      <c r="A1644" s="858"/>
      <c r="B1644" s="866">
        <f t="shared" si="26"/>
        <v>1622</v>
      </c>
      <c r="C1644" s="919"/>
      <c r="D1644" s="860"/>
      <c r="E1644"/>
      <c r="F1644"/>
      <c r="G1644"/>
      <c r="H1644"/>
      <c r="I1644"/>
      <c r="J1644"/>
      <c r="K1644"/>
      <c r="L1644" s="262"/>
      <c r="M1644" s="262"/>
      <c r="S1644" s="262"/>
      <c r="T1644" s="262"/>
      <c r="U1644" s="262"/>
      <c r="V1644" s="262"/>
    </row>
    <row r="1645" spans="1:22">
      <c r="A1645" s="858"/>
      <c r="B1645" s="866">
        <f t="shared" si="26"/>
        <v>1623</v>
      </c>
      <c r="C1645" s="919"/>
      <c r="D1645" s="860"/>
      <c r="E1645"/>
      <c r="F1645"/>
      <c r="G1645"/>
      <c r="H1645"/>
      <c r="I1645"/>
      <c r="J1645"/>
      <c r="K1645"/>
      <c r="L1645" s="262"/>
      <c r="M1645" s="262"/>
      <c r="S1645" s="262"/>
      <c r="T1645" s="262"/>
      <c r="U1645" s="262"/>
      <c r="V1645" s="262"/>
    </row>
    <row r="1646" spans="1:22">
      <c r="A1646" s="858"/>
      <c r="B1646" s="866">
        <f t="shared" si="26"/>
        <v>1624</v>
      </c>
      <c r="C1646" s="919"/>
      <c r="D1646" s="860"/>
      <c r="E1646"/>
      <c r="F1646"/>
      <c r="G1646"/>
      <c r="H1646"/>
      <c r="I1646"/>
      <c r="J1646"/>
      <c r="K1646"/>
      <c r="L1646" s="262"/>
      <c r="M1646" s="262"/>
      <c r="S1646" s="262"/>
      <c r="T1646" s="262"/>
      <c r="U1646" s="262"/>
      <c r="V1646" s="262"/>
    </row>
    <row r="1647" spans="1:22">
      <c r="A1647" s="858"/>
      <c r="B1647" s="866">
        <f t="shared" si="26"/>
        <v>1625</v>
      </c>
      <c r="C1647" s="919"/>
      <c r="D1647" s="860"/>
      <c r="E1647"/>
      <c r="F1647"/>
      <c r="G1647"/>
      <c r="H1647"/>
      <c r="I1647"/>
      <c r="J1647"/>
      <c r="K1647"/>
      <c r="L1647" s="262"/>
      <c r="M1647" s="262"/>
      <c r="S1647" s="262"/>
      <c r="T1647" s="262"/>
      <c r="U1647" s="262"/>
      <c r="V1647" s="262"/>
    </row>
    <row r="1648" spans="1:22">
      <c r="A1648" s="858"/>
      <c r="B1648" s="866">
        <f t="shared" si="26"/>
        <v>1626</v>
      </c>
      <c r="C1648" s="919"/>
      <c r="D1648" s="860"/>
      <c r="E1648"/>
      <c r="F1648"/>
      <c r="G1648"/>
      <c r="H1648"/>
      <c r="I1648"/>
      <c r="J1648"/>
      <c r="K1648"/>
      <c r="L1648" s="262"/>
      <c r="M1648" s="262"/>
      <c r="S1648" s="262"/>
      <c r="T1648" s="262"/>
      <c r="U1648" s="262"/>
      <c r="V1648" s="262"/>
    </row>
    <row r="1649" spans="1:22">
      <c r="A1649" s="858"/>
      <c r="B1649" s="866">
        <f t="shared" si="26"/>
        <v>1627</v>
      </c>
      <c r="C1649" s="919"/>
      <c r="D1649" s="860"/>
      <c r="E1649"/>
      <c r="F1649"/>
      <c r="G1649"/>
      <c r="H1649"/>
      <c r="I1649"/>
      <c r="J1649"/>
      <c r="K1649"/>
      <c r="L1649" s="262"/>
      <c r="M1649" s="262"/>
      <c r="S1649" s="262"/>
      <c r="T1649" s="262"/>
      <c r="U1649" s="262"/>
      <c r="V1649" s="262"/>
    </row>
    <row r="1650" spans="1:22">
      <c r="A1650" s="858"/>
      <c r="B1650" s="866">
        <f t="shared" si="26"/>
        <v>1628</v>
      </c>
      <c r="C1650" s="919"/>
      <c r="D1650" s="860"/>
      <c r="E1650"/>
      <c r="F1650"/>
      <c r="G1650"/>
      <c r="H1650"/>
      <c r="I1650"/>
      <c r="J1650"/>
      <c r="K1650"/>
      <c r="L1650" s="262"/>
      <c r="M1650" s="262"/>
      <c r="S1650" s="262"/>
      <c r="T1650" s="262"/>
      <c r="U1650" s="262"/>
      <c r="V1650" s="262"/>
    </row>
    <row r="1651" spans="1:22">
      <c r="A1651" s="858"/>
      <c r="B1651" s="866">
        <f t="shared" si="26"/>
        <v>1629</v>
      </c>
      <c r="C1651" s="919"/>
      <c r="D1651" s="860"/>
      <c r="E1651"/>
      <c r="F1651"/>
      <c r="G1651"/>
      <c r="H1651"/>
      <c r="I1651"/>
      <c r="J1651"/>
      <c r="K1651"/>
      <c r="L1651" s="262"/>
      <c r="M1651" s="262"/>
      <c r="S1651" s="262"/>
      <c r="T1651" s="262"/>
      <c r="U1651" s="262"/>
      <c r="V1651" s="262"/>
    </row>
    <row r="1652" spans="1:22">
      <c r="A1652" s="858"/>
      <c r="B1652" s="866">
        <f t="shared" si="26"/>
        <v>1630</v>
      </c>
      <c r="C1652" s="919"/>
      <c r="D1652" s="860"/>
      <c r="E1652"/>
      <c r="F1652"/>
      <c r="G1652"/>
      <c r="H1652"/>
      <c r="I1652"/>
      <c r="J1652"/>
      <c r="K1652"/>
      <c r="L1652" s="262"/>
      <c r="M1652" s="262"/>
      <c r="S1652" s="262"/>
      <c r="T1652" s="262"/>
      <c r="U1652" s="262"/>
      <c r="V1652" s="262"/>
    </row>
    <row r="1653" spans="1:22">
      <c r="A1653" s="858"/>
      <c r="B1653" s="866">
        <f t="shared" si="26"/>
        <v>1631</v>
      </c>
      <c r="C1653" s="919"/>
      <c r="D1653" s="860"/>
      <c r="E1653"/>
      <c r="F1653"/>
      <c r="G1653"/>
      <c r="H1653"/>
      <c r="I1653"/>
      <c r="J1653"/>
      <c r="K1653"/>
      <c r="L1653" s="262"/>
      <c r="M1653" s="262"/>
      <c r="S1653" s="262"/>
      <c r="T1653" s="262"/>
      <c r="U1653" s="262"/>
      <c r="V1653" s="262"/>
    </row>
    <row r="1654" spans="1:22">
      <c r="A1654" s="858"/>
      <c r="B1654" s="866">
        <f t="shared" si="26"/>
        <v>1632</v>
      </c>
      <c r="C1654" s="919"/>
      <c r="D1654" s="860"/>
      <c r="E1654"/>
      <c r="F1654"/>
      <c r="G1654"/>
      <c r="H1654"/>
      <c r="I1654"/>
      <c r="J1654"/>
      <c r="K1654"/>
      <c r="L1654" s="262"/>
      <c r="M1654" s="262"/>
      <c r="S1654" s="262"/>
      <c r="T1654" s="262"/>
      <c r="U1654" s="262"/>
      <c r="V1654" s="262"/>
    </row>
    <row r="1655" spans="1:22">
      <c r="A1655" s="858"/>
      <c r="B1655" s="866">
        <f t="shared" si="26"/>
        <v>1633</v>
      </c>
      <c r="C1655" s="919"/>
      <c r="D1655" s="860"/>
      <c r="E1655"/>
      <c r="F1655"/>
      <c r="G1655"/>
      <c r="H1655"/>
      <c r="I1655"/>
      <c r="J1655"/>
      <c r="K1655"/>
      <c r="L1655" s="262"/>
      <c r="M1655" s="262"/>
      <c r="S1655" s="262"/>
      <c r="T1655" s="262"/>
      <c r="U1655" s="262"/>
      <c r="V1655" s="262"/>
    </row>
    <row r="1656" spans="1:22">
      <c r="A1656" s="858"/>
      <c r="B1656" s="866">
        <f t="shared" si="26"/>
        <v>1634</v>
      </c>
      <c r="C1656" s="919"/>
      <c r="D1656" s="860"/>
      <c r="E1656"/>
      <c r="F1656"/>
      <c r="G1656"/>
      <c r="H1656"/>
      <c r="I1656"/>
      <c r="J1656"/>
      <c r="K1656"/>
      <c r="L1656" s="262"/>
      <c r="M1656" s="262"/>
      <c r="S1656" s="262"/>
      <c r="T1656" s="262"/>
      <c r="U1656" s="262"/>
      <c r="V1656" s="262"/>
    </row>
    <row r="1657" spans="1:22">
      <c r="A1657" s="858"/>
      <c r="B1657" s="866">
        <f t="shared" si="26"/>
        <v>1635</v>
      </c>
      <c r="C1657" s="919"/>
      <c r="D1657" s="860"/>
      <c r="E1657"/>
      <c r="F1657"/>
      <c r="G1657"/>
      <c r="H1657"/>
      <c r="I1657"/>
      <c r="J1657"/>
      <c r="K1657"/>
      <c r="L1657" s="262"/>
      <c r="M1657" s="262"/>
      <c r="S1657" s="262"/>
      <c r="T1657" s="262"/>
      <c r="U1657" s="262"/>
      <c r="V1657" s="262"/>
    </row>
    <row r="1658" spans="1:22">
      <c r="A1658" s="858"/>
      <c r="B1658" s="866">
        <f t="shared" si="26"/>
        <v>1636</v>
      </c>
      <c r="C1658" s="919"/>
      <c r="D1658" s="860"/>
      <c r="E1658"/>
      <c r="F1658"/>
      <c r="G1658"/>
      <c r="H1658"/>
      <c r="I1658"/>
      <c r="J1658"/>
      <c r="K1658"/>
      <c r="L1658" s="262"/>
      <c r="M1658" s="262"/>
      <c r="S1658" s="262"/>
      <c r="T1658" s="262"/>
      <c r="U1658" s="262"/>
      <c r="V1658" s="262"/>
    </row>
    <row r="1659" spans="1:22">
      <c r="A1659" s="858"/>
      <c r="B1659" s="866">
        <f t="shared" si="26"/>
        <v>1637</v>
      </c>
      <c r="C1659" s="919"/>
      <c r="D1659" s="860"/>
      <c r="E1659"/>
      <c r="F1659"/>
      <c r="G1659"/>
      <c r="H1659"/>
      <c r="I1659"/>
      <c r="J1659"/>
      <c r="K1659"/>
      <c r="L1659" s="262"/>
      <c r="M1659" s="262"/>
      <c r="S1659" s="262"/>
      <c r="T1659" s="262"/>
      <c r="U1659" s="262"/>
      <c r="V1659" s="262"/>
    </row>
    <row r="1660" spans="1:22">
      <c r="A1660" s="858"/>
      <c r="B1660" s="866">
        <f t="shared" si="26"/>
        <v>1638</v>
      </c>
      <c r="C1660" s="919"/>
      <c r="D1660" s="860"/>
      <c r="E1660"/>
      <c r="F1660"/>
      <c r="G1660"/>
      <c r="H1660"/>
      <c r="I1660"/>
      <c r="J1660"/>
      <c r="K1660"/>
      <c r="L1660" s="262"/>
      <c r="M1660" s="262"/>
      <c r="S1660" s="262"/>
      <c r="T1660" s="262"/>
      <c r="U1660" s="262"/>
      <c r="V1660" s="262"/>
    </row>
    <row r="1661" spans="1:22">
      <c r="A1661" s="858"/>
      <c r="B1661" s="866">
        <f t="shared" si="26"/>
        <v>1639</v>
      </c>
      <c r="C1661" s="919"/>
      <c r="D1661" s="860"/>
      <c r="E1661"/>
      <c r="F1661"/>
      <c r="G1661"/>
      <c r="H1661"/>
      <c r="I1661"/>
      <c r="J1661"/>
      <c r="K1661"/>
      <c r="L1661" s="262"/>
      <c r="M1661" s="262"/>
      <c r="S1661" s="262"/>
      <c r="T1661" s="262"/>
      <c r="U1661" s="262"/>
      <c r="V1661" s="262"/>
    </row>
    <row r="1662" spans="1:22">
      <c r="A1662" s="858"/>
      <c r="B1662" s="866">
        <f t="shared" si="26"/>
        <v>1640</v>
      </c>
      <c r="C1662" s="919"/>
      <c r="D1662" s="860"/>
      <c r="E1662"/>
      <c r="F1662"/>
      <c r="G1662"/>
      <c r="H1662"/>
      <c r="I1662"/>
      <c r="J1662"/>
      <c r="K1662"/>
      <c r="L1662" s="262"/>
      <c r="M1662" s="262"/>
      <c r="S1662" s="262"/>
      <c r="T1662" s="262"/>
      <c r="U1662" s="262"/>
      <c r="V1662" s="262"/>
    </row>
    <row r="1663" spans="1:22">
      <c r="A1663" s="858"/>
      <c r="B1663" s="866">
        <f t="shared" si="26"/>
        <v>1641</v>
      </c>
      <c r="C1663" s="919"/>
      <c r="D1663" s="860"/>
      <c r="E1663"/>
      <c r="F1663"/>
      <c r="G1663"/>
      <c r="H1663"/>
      <c r="I1663"/>
      <c r="J1663"/>
      <c r="K1663"/>
      <c r="L1663" s="262"/>
      <c r="M1663" s="262"/>
      <c r="S1663" s="262"/>
      <c r="T1663" s="262"/>
      <c r="U1663" s="262"/>
      <c r="V1663" s="262"/>
    </row>
    <row r="1664" spans="1:22">
      <c r="A1664" s="858"/>
      <c r="B1664" s="866">
        <f t="shared" si="26"/>
        <v>1642</v>
      </c>
      <c r="C1664" s="919"/>
      <c r="D1664" s="860"/>
      <c r="E1664"/>
      <c r="F1664"/>
      <c r="G1664"/>
      <c r="H1664"/>
      <c r="I1664"/>
      <c r="J1664"/>
      <c r="K1664"/>
      <c r="L1664" s="262"/>
      <c r="M1664" s="262"/>
      <c r="S1664" s="262"/>
      <c r="T1664" s="262"/>
      <c r="U1664" s="262"/>
      <c r="V1664" s="262"/>
    </row>
    <row r="1665" spans="1:22">
      <c r="A1665" s="858"/>
      <c r="B1665" s="866">
        <f t="shared" si="26"/>
        <v>1643</v>
      </c>
      <c r="C1665" s="919"/>
      <c r="D1665" s="860"/>
      <c r="E1665"/>
      <c r="F1665"/>
      <c r="G1665"/>
      <c r="H1665"/>
      <c r="I1665"/>
      <c r="J1665"/>
      <c r="K1665"/>
      <c r="L1665" s="262"/>
      <c r="M1665" s="262"/>
      <c r="S1665" s="262"/>
      <c r="T1665" s="262"/>
      <c r="U1665" s="262"/>
      <c r="V1665" s="262"/>
    </row>
    <row r="1666" spans="1:22">
      <c r="A1666" s="858"/>
      <c r="B1666" s="866">
        <f t="shared" si="26"/>
        <v>1644</v>
      </c>
      <c r="C1666" s="919"/>
      <c r="D1666" s="860"/>
      <c r="E1666"/>
      <c r="F1666"/>
      <c r="G1666"/>
      <c r="H1666"/>
      <c r="I1666"/>
      <c r="J1666"/>
      <c r="K1666"/>
      <c r="L1666" s="262"/>
      <c r="M1666" s="262"/>
      <c r="S1666" s="262"/>
      <c r="T1666" s="262"/>
      <c r="U1666" s="262"/>
      <c r="V1666" s="262"/>
    </row>
    <row r="1667" spans="1:22">
      <c r="A1667" s="858"/>
      <c r="B1667" s="866">
        <f t="shared" si="26"/>
        <v>1645</v>
      </c>
      <c r="C1667" s="919"/>
      <c r="D1667" s="860"/>
      <c r="E1667"/>
      <c r="F1667"/>
      <c r="G1667"/>
      <c r="H1667"/>
      <c r="I1667"/>
      <c r="J1667"/>
      <c r="K1667"/>
      <c r="L1667" s="262"/>
      <c r="M1667" s="262"/>
      <c r="S1667" s="262"/>
      <c r="T1667" s="262"/>
      <c r="U1667" s="262"/>
      <c r="V1667" s="262"/>
    </row>
    <row r="1668" spans="1:22">
      <c r="A1668" s="858"/>
      <c r="B1668" s="866">
        <f t="shared" si="26"/>
        <v>1646</v>
      </c>
      <c r="C1668" s="919"/>
      <c r="D1668" s="860"/>
      <c r="E1668"/>
      <c r="F1668"/>
      <c r="G1668"/>
      <c r="H1668"/>
      <c r="I1668"/>
      <c r="J1668"/>
      <c r="K1668"/>
      <c r="L1668" s="262"/>
      <c r="M1668" s="262"/>
      <c r="S1668" s="262"/>
      <c r="T1668" s="262"/>
      <c r="U1668" s="262"/>
      <c r="V1668" s="262"/>
    </row>
    <row r="1669" spans="1:22">
      <c r="A1669" s="858"/>
      <c r="B1669" s="866">
        <f t="shared" si="26"/>
        <v>1647</v>
      </c>
      <c r="C1669" s="919"/>
      <c r="D1669" s="860"/>
      <c r="E1669"/>
      <c r="F1669"/>
      <c r="G1669"/>
      <c r="H1669"/>
      <c r="I1669"/>
      <c r="J1669"/>
      <c r="K1669"/>
      <c r="L1669" s="262"/>
      <c r="M1669" s="262"/>
      <c r="S1669" s="262"/>
      <c r="T1669" s="262"/>
      <c r="U1669" s="262"/>
      <c r="V1669" s="262"/>
    </row>
    <row r="1670" spans="1:22">
      <c r="A1670" s="858"/>
      <c r="B1670" s="866">
        <f t="shared" si="26"/>
        <v>1648</v>
      </c>
      <c r="C1670" s="919"/>
      <c r="D1670" s="860"/>
      <c r="E1670"/>
      <c r="F1670"/>
      <c r="G1670"/>
      <c r="H1670"/>
      <c r="I1670"/>
      <c r="J1670"/>
      <c r="K1670"/>
      <c r="L1670" s="262"/>
      <c r="M1670" s="262"/>
      <c r="S1670" s="262"/>
      <c r="T1670" s="262"/>
      <c r="U1670" s="262"/>
      <c r="V1670" s="262"/>
    </row>
    <row r="1671" spans="1:22">
      <c r="A1671" s="858"/>
      <c r="B1671" s="866">
        <f t="shared" si="26"/>
        <v>1649</v>
      </c>
      <c r="C1671" s="919"/>
      <c r="D1671" s="860"/>
      <c r="E1671"/>
      <c r="F1671"/>
      <c r="G1671"/>
      <c r="H1671"/>
      <c r="I1671"/>
      <c r="J1671"/>
      <c r="K1671"/>
      <c r="L1671" s="262"/>
      <c r="M1671" s="262"/>
      <c r="S1671" s="262"/>
      <c r="T1671" s="262"/>
      <c r="U1671" s="262"/>
      <c r="V1671" s="262"/>
    </row>
    <row r="1672" spans="1:22">
      <c r="A1672" s="858"/>
      <c r="B1672" s="866">
        <f t="shared" si="26"/>
        <v>1650</v>
      </c>
      <c r="C1672" s="919"/>
      <c r="D1672" s="860"/>
      <c r="E1672"/>
      <c r="F1672"/>
      <c r="G1672"/>
      <c r="H1672"/>
      <c r="I1672"/>
      <c r="J1672"/>
      <c r="K1672"/>
      <c r="L1672" s="262"/>
      <c r="M1672" s="262"/>
      <c r="S1672" s="262"/>
      <c r="T1672" s="262"/>
      <c r="U1672" s="262"/>
      <c r="V1672" s="262"/>
    </row>
    <row r="1673" spans="1:22">
      <c r="A1673" s="858"/>
      <c r="B1673" s="866">
        <f t="shared" si="26"/>
        <v>1651</v>
      </c>
      <c r="C1673" s="919"/>
      <c r="D1673" s="860"/>
      <c r="E1673"/>
      <c r="F1673"/>
      <c r="G1673"/>
      <c r="H1673"/>
      <c r="I1673"/>
      <c r="J1673"/>
      <c r="K1673"/>
      <c r="L1673" s="262"/>
      <c r="M1673" s="262"/>
      <c r="S1673" s="262"/>
      <c r="T1673" s="262"/>
      <c r="U1673" s="262"/>
      <c r="V1673" s="262"/>
    </row>
    <row r="1674" spans="1:22">
      <c r="A1674" s="858"/>
      <c r="B1674" s="866">
        <f t="shared" si="26"/>
        <v>1652</v>
      </c>
      <c r="C1674" s="919"/>
      <c r="D1674" s="860"/>
      <c r="E1674"/>
      <c r="F1674"/>
      <c r="G1674"/>
      <c r="H1674"/>
      <c r="I1674"/>
      <c r="J1674"/>
      <c r="K1674"/>
      <c r="L1674" s="262"/>
      <c r="M1674" s="262"/>
      <c r="S1674" s="262"/>
      <c r="T1674" s="262"/>
      <c r="U1674" s="262"/>
      <c r="V1674" s="262"/>
    </row>
    <row r="1675" spans="1:22">
      <c r="A1675" s="858"/>
      <c r="B1675" s="866">
        <f t="shared" si="26"/>
        <v>1653</v>
      </c>
      <c r="C1675" s="919"/>
      <c r="D1675" s="860"/>
      <c r="E1675"/>
      <c r="F1675"/>
      <c r="G1675"/>
      <c r="H1675"/>
      <c r="I1675"/>
      <c r="J1675"/>
      <c r="K1675"/>
      <c r="L1675" s="262"/>
      <c r="M1675" s="262"/>
      <c r="S1675" s="262"/>
      <c r="T1675" s="262"/>
      <c r="U1675" s="262"/>
      <c r="V1675" s="262"/>
    </row>
    <row r="1676" spans="1:22">
      <c r="A1676" s="858"/>
      <c r="B1676" s="866">
        <f t="shared" si="26"/>
        <v>1654</v>
      </c>
      <c r="C1676" s="919"/>
      <c r="D1676" s="860"/>
      <c r="E1676"/>
      <c r="F1676"/>
      <c r="G1676"/>
      <c r="H1676"/>
      <c r="I1676"/>
      <c r="J1676"/>
      <c r="K1676"/>
      <c r="L1676" s="262"/>
      <c r="M1676" s="262"/>
      <c r="S1676" s="262"/>
      <c r="T1676" s="262"/>
      <c r="U1676" s="262"/>
      <c r="V1676" s="262"/>
    </row>
    <row r="1677" spans="1:22">
      <c r="A1677" s="858"/>
      <c r="B1677" s="866">
        <f t="shared" si="26"/>
        <v>1655</v>
      </c>
      <c r="C1677" s="919"/>
      <c r="D1677" s="860"/>
      <c r="E1677"/>
      <c r="F1677"/>
      <c r="G1677"/>
      <c r="H1677"/>
      <c r="I1677"/>
      <c r="J1677"/>
      <c r="K1677"/>
      <c r="L1677" s="262"/>
      <c r="M1677" s="262"/>
      <c r="S1677" s="262"/>
      <c r="T1677" s="262"/>
      <c r="U1677" s="262"/>
      <c r="V1677" s="262"/>
    </row>
    <row r="1678" spans="1:22">
      <c r="A1678" s="858"/>
      <c r="B1678" s="866">
        <f t="shared" si="26"/>
        <v>1656</v>
      </c>
      <c r="C1678" s="919"/>
      <c r="D1678" s="860"/>
      <c r="E1678"/>
      <c r="F1678"/>
      <c r="G1678"/>
      <c r="H1678"/>
      <c r="I1678"/>
      <c r="J1678"/>
      <c r="K1678"/>
      <c r="L1678" s="262"/>
      <c r="M1678" s="262"/>
      <c r="S1678" s="262"/>
      <c r="T1678" s="262"/>
      <c r="U1678" s="262"/>
      <c r="V1678" s="262"/>
    </row>
    <row r="1679" spans="1:22">
      <c r="A1679" s="858"/>
      <c r="B1679" s="866">
        <f t="shared" si="26"/>
        <v>1657</v>
      </c>
      <c r="C1679" s="919"/>
      <c r="D1679" s="860"/>
      <c r="E1679"/>
      <c r="F1679"/>
      <c r="G1679"/>
      <c r="H1679"/>
      <c r="I1679"/>
      <c r="J1679"/>
      <c r="K1679"/>
      <c r="L1679" s="262"/>
      <c r="M1679" s="262"/>
      <c r="S1679" s="262"/>
      <c r="T1679" s="262"/>
      <c r="U1679" s="262"/>
      <c r="V1679" s="262"/>
    </row>
    <row r="1680" spans="1:22">
      <c r="A1680" s="858"/>
      <c r="B1680" s="866">
        <f t="shared" si="26"/>
        <v>1658</v>
      </c>
      <c r="C1680" s="919"/>
      <c r="D1680" s="860"/>
      <c r="E1680"/>
      <c r="F1680"/>
      <c r="G1680"/>
      <c r="H1680"/>
      <c r="I1680"/>
      <c r="J1680"/>
      <c r="K1680"/>
      <c r="L1680" s="262"/>
      <c r="M1680" s="262"/>
      <c r="S1680" s="262"/>
      <c r="T1680" s="262"/>
      <c r="U1680" s="262"/>
      <c r="V1680" s="262"/>
    </row>
    <row r="1681" spans="1:22">
      <c r="A1681" s="858"/>
      <c r="B1681" s="866">
        <f t="shared" si="26"/>
        <v>1659</v>
      </c>
      <c r="C1681" s="919"/>
      <c r="D1681" s="860"/>
      <c r="E1681"/>
      <c r="F1681"/>
      <c r="G1681"/>
      <c r="H1681"/>
      <c r="I1681"/>
      <c r="J1681"/>
      <c r="K1681"/>
      <c r="L1681" s="262"/>
      <c r="M1681" s="262"/>
      <c r="S1681" s="262"/>
      <c r="T1681" s="262"/>
      <c r="U1681" s="262"/>
      <c r="V1681" s="262"/>
    </row>
    <row r="1682" spans="1:22">
      <c r="A1682" s="858"/>
      <c r="B1682" s="866">
        <f t="shared" si="26"/>
        <v>1660</v>
      </c>
      <c r="C1682" s="919"/>
      <c r="D1682" s="860"/>
      <c r="E1682"/>
      <c r="F1682"/>
      <c r="G1682"/>
      <c r="H1682"/>
      <c r="I1682"/>
      <c r="J1682"/>
      <c r="K1682"/>
      <c r="L1682" s="262"/>
      <c r="M1682" s="262"/>
      <c r="S1682" s="262"/>
      <c r="T1682" s="262"/>
      <c r="U1682" s="262"/>
      <c r="V1682" s="262"/>
    </row>
    <row r="1683" spans="1:22">
      <c r="A1683" s="858"/>
      <c r="B1683" s="866">
        <f t="shared" si="26"/>
        <v>1661</v>
      </c>
      <c r="C1683" s="919"/>
      <c r="D1683" s="860"/>
      <c r="E1683"/>
      <c r="F1683"/>
      <c r="G1683"/>
      <c r="H1683"/>
      <c r="I1683"/>
      <c r="J1683"/>
      <c r="K1683"/>
      <c r="L1683" s="262"/>
      <c r="M1683" s="262"/>
      <c r="S1683" s="262"/>
      <c r="T1683" s="262"/>
      <c r="U1683" s="262"/>
      <c r="V1683" s="262"/>
    </row>
    <row r="1684" spans="1:22">
      <c r="A1684" s="858"/>
      <c r="B1684" s="866">
        <f t="shared" si="26"/>
        <v>1662</v>
      </c>
      <c r="C1684" s="919"/>
      <c r="D1684" s="860"/>
      <c r="E1684"/>
      <c r="F1684"/>
      <c r="G1684"/>
      <c r="H1684"/>
      <c r="I1684"/>
      <c r="J1684"/>
      <c r="K1684"/>
      <c r="L1684" s="262"/>
      <c r="M1684" s="262"/>
      <c r="S1684" s="262"/>
      <c r="T1684" s="262"/>
      <c r="U1684" s="262"/>
      <c r="V1684" s="262"/>
    </row>
    <row r="1685" spans="1:22">
      <c r="A1685" s="858"/>
      <c r="B1685" s="866">
        <f t="shared" si="26"/>
        <v>1663</v>
      </c>
      <c r="C1685" s="919"/>
      <c r="D1685" s="860"/>
      <c r="E1685"/>
      <c r="F1685"/>
      <c r="G1685"/>
      <c r="H1685"/>
      <c r="I1685"/>
      <c r="J1685"/>
      <c r="K1685"/>
      <c r="L1685" s="262"/>
      <c r="M1685" s="262"/>
      <c r="S1685" s="262"/>
      <c r="T1685" s="262"/>
      <c r="U1685" s="262"/>
      <c r="V1685" s="262"/>
    </row>
    <row r="1686" spans="1:22">
      <c r="A1686" s="858"/>
      <c r="B1686" s="866">
        <f t="shared" si="26"/>
        <v>1664</v>
      </c>
      <c r="C1686" s="919"/>
      <c r="D1686" s="860"/>
      <c r="E1686"/>
      <c r="F1686"/>
      <c r="G1686"/>
      <c r="H1686"/>
      <c r="I1686"/>
      <c r="J1686"/>
      <c r="K1686"/>
      <c r="L1686" s="262"/>
      <c r="M1686" s="262"/>
      <c r="S1686" s="262"/>
      <c r="T1686" s="262"/>
      <c r="U1686" s="262"/>
      <c r="V1686" s="262"/>
    </row>
    <row r="1687" spans="1:22">
      <c r="A1687" s="858"/>
      <c r="B1687" s="866">
        <f t="shared" si="26"/>
        <v>1665</v>
      </c>
      <c r="C1687" s="919"/>
      <c r="D1687" s="860"/>
      <c r="E1687"/>
      <c r="F1687"/>
      <c r="G1687"/>
      <c r="H1687"/>
      <c r="I1687"/>
      <c r="J1687"/>
      <c r="K1687"/>
      <c r="L1687" s="262"/>
      <c r="M1687" s="262"/>
      <c r="S1687" s="262"/>
      <c r="T1687" s="262"/>
      <c r="U1687" s="262"/>
      <c r="V1687" s="262"/>
    </row>
    <row r="1688" spans="1:22">
      <c r="A1688" s="858"/>
      <c r="B1688" s="866">
        <f t="shared" ref="B1688:B1751" si="27">B1687+1</f>
        <v>1666</v>
      </c>
      <c r="C1688" s="919"/>
      <c r="D1688" s="860"/>
      <c r="E1688"/>
      <c r="F1688"/>
      <c r="G1688"/>
      <c r="H1688"/>
      <c r="I1688"/>
      <c r="J1688"/>
      <c r="K1688"/>
      <c r="L1688" s="262"/>
      <c r="M1688" s="262"/>
      <c r="S1688" s="262"/>
      <c r="T1688" s="262"/>
      <c r="U1688" s="262"/>
      <c r="V1688" s="262"/>
    </row>
    <row r="1689" spans="1:22">
      <c r="A1689" s="858"/>
      <c r="B1689" s="866">
        <f t="shared" si="27"/>
        <v>1667</v>
      </c>
      <c r="C1689" s="919"/>
      <c r="D1689" s="860"/>
      <c r="E1689"/>
      <c r="F1689"/>
      <c r="G1689"/>
      <c r="H1689"/>
      <c r="I1689"/>
      <c r="J1689"/>
      <c r="K1689"/>
      <c r="L1689" s="262"/>
      <c r="M1689" s="262"/>
      <c r="S1689" s="262"/>
      <c r="T1689" s="262"/>
      <c r="U1689" s="262"/>
      <c r="V1689" s="262"/>
    </row>
    <row r="1690" spans="1:22">
      <c r="A1690" s="858"/>
      <c r="B1690" s="866">
        <f t="shared" si="27"/>
        <v>1668</v>
      </c>
      <c r="C1690" s="919"/>
      <c r="D1690" s="860"/>
      <c r="E1690"/>
      <c r="F1690"/>
      <c r="G1690"/>
      <c r="H1690"/>
      <c r="I1690"/>
      <c r="J1690"/>
      <c r="K1690"/>
      <c r="L1690" s="262"/>
      <c r="M1690" s="262"/>
      <c r="S1690" s="262"/>
      <c r="T1690" s="262"/>
      <c r="U1690" s="262"/>
      <c r="V1690" s="262"/>
    </row>
    <row r="1691" spans="1:22">
      <c r="A1691" s="858"/>
      <c r="B1691" s="866">
        <f t="shared" si="27"/>
        <v>1669</v>
      </c>
      <c r="C1691" s="919"/>
      <c r="D1691" s="860"/>
      <c r="E1691"/>
      <c r="F1691"/>
      <c r="G1691"/>
      <c r="H1691"/>
      <c r="I1691"/>
      <c r="J1691"/>
      <c r="K1691"/>
      <c r="L1691" s="262"/>
      <c r="M1691" s="262"/>
      <c r="S1691" s="262"/>
      <c r="T1691" s="262"/>
      <c r="U1691" s="262"/>
      <c r="V1691" s="262"/>
    </row>
    <row r="1692" spans="1:22">
      <c r="A1692" s="858"/>
      <c r="B1692" s="866">
        <f t="shared" si="27"/>
        <v>1670</v>
      </c>
      <c r="C1692" s="919"/>
      <c r="D1692" s="860"/>
      <c r="E1692"/>
      <c r="F1692"/>
      <c r="G1692"/>
      <c r="H1692"/>
      <c r="I1692"/>
      <c r="J1692"/>
      <c r="K1692"/>
      <c r="L1692" s="262"/>
      <c r="M1692" s="262"/>
      <c r="S1692" s="262"/>
      <c r="T1692" s="262"/>
      <c r="U1692" s="262"/>
      <c r="V1692" s="262"/>
    </row>
    <row r="1693" spans="1:22">
      <c r="A1693" s="858"/>
      <c r="B1693" s="866">
        <f t="shared" si="27"/>
        <v>1671</v>
      </c>
      <c r="C1693" s="919"/>
      <c r="D1693" s="860"/>
      <c r="E1693"/>
      <c r="F1693"/>
      <c r="G1693"/>
      <c r="H1693"/>
      <c r="I1693"/>
      <c r="J1693"/>
      <c r="K1693"/>
      <c r="L1693" s="262"/>
      <c r="M1693" s="262"/>
      <c r="S1693" s="262"/>
      <c r="T1693" s="262"/>
      <c r="U1693" s="262"/>
      <c r="V1693" s="262"/>
    </row>
    <row r="1694" spans="1:22">
      <c r="A1694" s="858"/>
      <c r="B1694" s="866">
        <f t="shared" si="27"/>
        <v>1672</v>
      </c>
      <c r="C1694" s="919"/>
      <c r="D1694" s="860"/>
      <c r="E1694"/>
      <c r="F1694"/>
      <c r="G1694"/>
      <c r="H1694"/>
      <c r="I1694"/>
      <c r="J1694"/>
      <c r="K1694"/>
      <c r="L1694" s="262"/>
      <c r="M1694" s="262"/>
      <c r="S1694" s="262"/>
      <c r="T1694" s="262"/>
      <c r="U1694" s="262"/>
      <c r="V1694" s="262"/>
    </row>
    <row r="1695" spans="1:22">
      <c r="A1695" s="858"/>
      <c r="B1695" s="866">
        <f t="shared" si="27"/>
        <v>1673</v>
      </c>
      <c r="C1695" s="919"/>
      <c r="D1695" s="860"/>
      <c r="E1695"/>
      <c r="F1695"/>
      <c r="G1695"/>
      <c r="H1695"/>
      <c r="I1695"/>
      <c r="J1695"/>
      <c r="K1695"/>
      <c r="L1695" s="262"/>
      <c r="M1695" s="262"/>
      <c r="S1695" s="262"/>
      <c r="T1695" s="262"/>
      <c r="U1695" s="262"/>
      <c r="V1695" s="262"/>
    </row>
    <row r="1696" spans="1:22">
      <c r="A1696" s="858"/>
      <c r="B1696" s="866">
        <f t="shared" si="27"/>
        <v>1674</v>
      </c>
      <c r="C1696" s="919"/>
      <c r="D1696" s="860"/>
      <c r="E1696"/>
      <c r="F1696"/>
      <c r="G1696"/>
      <c r="H1696"/>
      <c r="I1696"/>
      <c r="J1696"/>
      <c r="K1696"/>
      <c r="L1696" s="262"/>
      <c r="M1696" s="262"/>
      <c r="S1696" s="262"/>
      <c r="T1696" s="262"/>
      <c r="U1696" s="262"/>
      <c r="V1696" s="262"/>
    </row>
    <row r="1697" spans="1:22">
      <c r="A1697" s="858"/>
      <c r="B1697" s="866">
        <f t="shared" si="27"/>
        <v>1675</v>
      </c>
      <c r="C1697" s="919"/>
      <c r="D1697" s="860"/>
      <c r="E1697"/>
      <c r="F1697"/>
      <c r="G1697"/>
      <c r="H1697"/>
      <c r="I1697"/>
      <c r="J1697"/>
      <c r="K1697"/>
      <c r="L1697" s="262"/>
      <c r="M1697" s="262"/>
      <c r="S1697" s="262"/>
      <c r="T1697" s="262"/>
      <c r="U1697" s="262"/>
      <c r="V1697" s="262"/>
    </row>
    <row r="1698" spans="1:22">
      <c r="A1698" s="858"/>
      <c r="B1698" s="866">
        <f t="shared" si="27"/>
        <v>1676</v>
      </c>
      <c r="C1698" s="919"/>
      <c r="D1698" s="860"/>
      <c r="E1698"/>
      <c r="F1698"/>
      <c r="G1698"/>
      <c r="H1698"/>
      <c r="I1698"/>
      <c r="J1698"/>
      <c r="K1698"/>
      <c r="L1698" s="262"/>
      <c r="M1698" s="262"/>
      <c r="S1698" s="262"/>
      <c r="T1698" s="262"/>
      <c r="U1698" s="262"/>
      <c r="V1698" s="262"/>
    </row>
    <row r="1699" spans="1:22">
      <c r="A1699" s="858"/>
      <c r="B1699" s="866">
        <f t="shared" si="27"/>
        <v>1677</v>
      </c>
      <c r="C1699" s="919"/>
      <c r="D1699" s="860"/>
      <c r="E1699"/>
      <c r="F1699"/>
      <c r="G1699"/>
      <c r="H1699"/>
      <c r="I1699"/>
      <c r="J1699"/>
      <c r="K1699"/>
      <c r="L1699" s="262"/>
      <c r="M1699" s="262"/>
      <c r="S1699" s="262"/>
      <c r="T1699" s="262"/>
      <c r="U1699" s="262"/>
      <c r="V1699" s="262"/>
    </row>
    <row r="1700" spans="1:22">
      <c r="A1700" s="858"/>
      <c r="B1700" s="866">
        <f t="shared" si="27"/>
        <v>1678</v>
      </c>
      <c r="C1700" s="919"/>
      <c r="D1700" s="860"/>
      <c r="E1700"/>
      <c r="F1700"/>
      <c r="G1700"/>
      <c r="H1700"/>
      <c r="I1700"/>
      <c r="J1700"/>
      <c r="K1700"/>
      <c r="L1700" s="262"/>
      <c r="M1700" s="262"/>
      <c r="S1700" s="262"/>
      <c r="T1700" s="262"/>
      <c r="U1700" s="262"/>
      <c r="V1700" s="262"/>
    </row>
    <row r="1701" spans="1:22">
      <c r="A1701" s="858"/>
      <c r="B1701" s="866">
        <f t="shared" si="27"/>
        <v>1679</v>
      </c>
      <c r="C1701" s="919"/>
      <c r="D1701" s="860"/>
      <c r="E1701"/>
      <c r="F1701"/>
      <c r="G1701"/>
      <c r="H1701"/>
      <c r="I1701"/>
      <c r="J1701"/>
      <c r="K1701"/>
      <c r="L1701" s="262"/>
      <c r="M1701" s="262"/>
      <c r="S1701" s="262"/>
      <c r="T1701" s="262"/>
      <c r="U1701" s="262"/>
      <c r="V1701" s="262"/>
    </row>
    <row r="1702" spans="1:22">
      <c r="A1702" s="858"/>
      <c r="B1702" s="866">
        <f t="shared" si="27"/>
        <v>1680</v>
      </c>
      <c r="C1702" s="919"/>
      <c r="D1702" s="860"/>
      <c r="E1702"/>
      <c r="F1702"/>
      <c r="G1702"/>
      <c r="H1702"/>
      <c r="I1702"/>
      <c r="J1702"/>
      <c r="K1702"/>
      <c r="L1702" s="262"/>
      <c r="M1702" s="262"/>
      <c r="S1702" s="262"/>
      <c r="T1702" s="262"/>
      <c r="U1702" s="262"/>
      <c r="V1702" s="262"/>
    </row>
    <row r="1703" spans="1:22">
      <c r="A1703" s="858"/>
      <c r="B1703" s="866">
        <f t="shared" si="27"/>
        <v>1681</v>
      </c>
      <c r="C1703" s="919"/>
      <c r="D1703" s="860"/>
      <c r="E1703"/>
      <c r="F1703"/>
      <c r="G1703"/>
      <c r="H1703"/>
      <c r="I1703"/>
      <c r="J1703"/>
      <c r="K1703"/>
      <c r="L1703" s="262"/>
      <c r="M1703" s="262"/>
      <c r="S1703" s="262"/>
      <c r="T1703" s="262"/>
      <c r="U1703" s="262"/>
      <c r="V1703" s="262"/>
    </row>
    <row r="1704" spans="1:22">
      <c r="A1704" s="858"/>
      <c r="B1704" s="866">
        <f t="shared" si="27"/>
        <v>1682</v>
      </c>
      <c r="C1704" s="919"/>
      <c r="D1704" s="860"/>
      <c r="E1704"/>
      <c r="F1704"/>
      <c r="G1704"/>
      <c r="H1704"/>
      <c r="I1704"/>
      <c r="J1704"/>
      <c r="K1704"/>
      <c r="L1704" s="262"/>
      <c r="M1704" s="262"/>
      <c r="S1704" s="262"/>
      <c r="T1704" s="262"/>
      <c r="U1704" s="262"/>
      <c r="V1704" s="262"/>
    </row>
    <row r="1705" spans="1:22">
      <c r="A1705" s="858"/>
      <c r="B1705" s="866">
        <f t="shared" si="27"/>
        <v>1683</v>
      </c>
      <c r="C1705" s="919"/>
      <c r="D1705" s="860"/>
      <c r="E1705"/>
      <c r="F1705"/>
      <c r="G1705"/>
      <c r="H1705"/>
      <c r="I1705"/>
      <c r="J1705"/>
      <c r="K1705"/>
      <c r="L1705" s="262"/>
      <c r="M1705" s="262"/>
      <c r="S1705" s="262"/>
      <c r="T1705" s="262"/>
      <c r="U1705" s="262"/>
      <c r="V1705" s="262"/>
    </row>
    <row r="1706" spans="1:22">
      <c r="A1706" s="858"/>
      <c r="B1706" s="866">
        <f t="shared" si="27"/>
        <v>1684</v>
      </c>
      <c r="C1706" s="919"/>
      <c r="D1706" s="860"/>
      <c r="E1706"/>
      <c r="F1706"/>
      <c r="G1706"/>
      <c r="H1706"/>
      <c r="I1706"/>
      <c r="J1706"/>
      <c r="K1706"/>
      <c r="L1706" s="262"/>
      <c r="M1706" s="262"/>
      <c r="S1706" s="262"/>
      <c r="T1706" s="262"/>
      <c r="U1706" s="262"/>
      <c r="V1706" s="262"/>
    </row>
    <row r="1707" spans="1:22">
      <c r="A1707" s="858"/>
      <c r="B1707" s="866">
        <f t="shared" si="27"/>
        <v>1685</v>
      </c>
      <c r="C1707" s="919"/>
      <c r="D1707" s="860"/>
      <c r="E1707"/>
      <c r="F1707"/>
      <c r="G1707"/>
      <c r="H1707"/>
      <c r="I1707"/>
      <c r="J1707"/>
      <c r="K1707"/>
      <c r="L1707" s="262"/>
      <c r="M1707" s="262"/>
      <c r="S1707" s="262"/>
      <c r="T1707" s="262"/>
      <c r="U1707" s="262"/>
      <c r="V1707" s="262"/>
    </row>
    <row r="1708" spans="1:22">
      <c r="A1708" s="858"/>
      <c r="B1708" s="866">
        <f t="shared" si="27"/>
        <v>1686</v>
      </c>
      <c r="C1708" s="919"/>
      <c r="D1708" s="860"/>
      <c r="E1708"/>
      <c r="F1708"/>
      <c r="G1708"/>
      <c r="H1708"/>
      <c r="I1708"/>
      <c r="J1708"/>
      <c r="K1708"/>
      <c r="L1708" s="262"/>
      <c r="M1708" s="262"/>
      <c r="S1708" s="262"/>
      <c r="T1708" s="262"/>
      <c r="U1708" s="262"/>
      <c r="V1708" s="262"/>
    </row>
    <row r="1709" spans="1:22">
      <c r="A1709" s="858"/>
      <c r="B1709" s="866">
        <f t="shared" si="27"/>
        <v>1687</v>
      </c>
      <c r="C1709" s="919"/>
      <c r="D1709" s="860"/>
      <c r="E1709"/>
      <c r="F1709"/>
      <c r="G1709"/>
      <c r="H1709"/>
      <c r="I1709"/>
      <c r="J1709"/>
      <c r="K1709"/>
      <c r="L1709" s="262"/>
      <c r="M1709" s="262"/>
      <c r="S1709" s="262"/>
      <c r="T1709" s="262"/>
      <c r="U1709" s="262"/>
      <c r="V1709" s="262"/>
    </row>
    <row r="1710" spans="1:22">
      <c r="A1710" s="858"/>
      <c r="B1710" s="866">
        <f t="shared" si="27"/>
        <v>1688</v>
      </c>
      <c r="C1710" s="919"/>
      <c r="D1710" s="860"/>
      <c r="E1710"/>
      <c r="F1710"/>
      <c r="G1710"/>
      <c r="H1710"/>
      <c r="I1710"/>
      <c r="J1710"/>
      <c r="K1710"/>
      <c r="L1710" s="262"/>
      <c r="M1710" s="262"/>
      <c r="S1710" s="262"/>
      <c r="T1710" s="262"/>
      <c r="U1710" s="262"/>
      <c r="V1710" s="262"/>
    </row>
    <row r="1711" spans="1:22">
      <c r="A1711" s="858"/>
      <c r="B1711" s="866">
        <f t="shared" si="27"/>
        <v>1689</v>
      </c>
      <c r="C1711" s="919"/>
      <c r="D1711" s="860"/>
      <c r="E1711"/>
      <c r="F1711"/>
      <c r="G1711"/>
      <c r="H1711"/>
      <c r="I1711"/>
      <c r="J1711"/>
      <c r="K1711"/>
      <c r="L1711" s="262"/>
      <c r="M1711" s="262"/>
      <c r="S1711" s="262"/>
      <c r="T1711" s="262"/>
      <c r="U1711" s="262"/>
      <c r="V1711" s="262"/>
    </row>
    <row r="1712" spans="1:22">
      <c r="A1712" s="858"/>
      <c r="B1712" s="866">
        <f t="shared" si="27"/>
        <v>1690</v>
      </c>
      <c r="C1712" s="919"/>
      <c r="D1712" s="860"/>
      <c r="E1712"/>
      <c r="F1712"/>
      <c r="G1712"/>
      <c r="H1712"/>
      <c r="I1712"/>
      <c r="J1712"/>
      <c r="K1712"/>
      <c r="L1712" s="262"/>
      <c r="M1712" s="262"/>
      <c r="S1712" s="262"/>
      <c r="T1712" s="262"/>
      <c r="U1712" s="262"/>
      <c r="V1712" s="262"/>
    </row>
    <row r="1713" spans="1:22">
      <c r="A1713" s="858"/>
      <c r="B1713" s="866">
        <f t="shared" si="27"/>
        <v>1691</v>
      </c>
      <c r="C1713" s="919"/>
      <c r="D1713" s="860"/>
      <c r="E1713"/>
      <c r="F1713"/>
      <c r="G1713"/>
      <c r="H1713"/>
      <c r="I1713"/>
      <c r="J1713"/>
      <c r="K1713"/>
      <c r="L1713" s="262"/>
      <c r="M1713" s="262"/>
      <c r="S1713" s="262"/>
      <c r="T1713" s="262"/>
      <c r="U1713" s="262"/>
      <c r="V1713" s="262"/>
    </row>
    <row r="1714" spans="1:22">
      <c r="A1714" s="858"/>
      <c r="B1714" s="866">
        <f t="shared" si="27"/>
        <v>1692</v>
      </c>
      <c r="C1714" s="919"/>
      <c r="D1714" s="860"/>
      <c r="E1714"/>
      <c r="F1714"/>
      <c r="G1714"/>
      <c r="H1714"/>
      <c r="I1714"/>
      <c r="J1714"/>
      <c r="K1714"/>
      <c r="L1714" s="262"/>
      <c r="M1714" s="262"/>
      <c r="S1714" s="262"/>
      <c r="T1714" s="262"/>
      <c r="U1714" s="262"/>
      <c r="V1714" s="262"/>
    </row>
    <row r="1715" spans="1:22">
      <c r="A1715" s="858"/>
      <c r="B1715" s="866">
        <f t="shared" si="27"/>
        <v>1693</v>
      </c>
      <c r="C1715" s="919"/>
      <c r="D1715" s="860"/>
      <c r="E1715"/>
      <c r="F1715"/>
      <c r="G1715"/>
      <c r="H1715"/>
      <c r="I1715"/>
      <c r="J1715"/>
      <c r="K1715"/>
      <c r="L1715" s="262"/>
      <c r="M1715" s="262"/>
      <c r="S1715" s="262"/>
      <c r="T1715" s="262"/>
      <c r="U1715" s="262"/>
      <c r="V1715" s="262"/>
    </row>
    <row r="1716" spans="1:22">
      <c r="A1716" s="858"/>
      <c r="B1716" s="866">
        <f t="shared" si="27"/>
        <v>1694</v>
      </c>
      <c r="C1716" s="919"/>
      <c r="D1716" s="860"/>
      <c r="E1716"/>
      <c r="F1716"/>
      <c r="G1716"/>
      <c r="H1716"/>
      <c r="I1716"/>
      <c r="J1716"/>
      <c r="K1716"/>
      <c r="L1716" s="262"/>
      <c r="M1716" s="262"/>
      <c r="S1716" s="262"/>
      <c r="T1716" s="262"/>
      <c r="U1716" s="262"/>
      <c r="V1716" s="262"/>
    </row>
    <row r="1717" spans="1:22">
      <c r="A1717" s="858"/>
      <c r="B1717" s="866">
        <f t="shared" si="27"/>
        <v>1695</v>
      </c>
      <c r="C1717" s="919"/>
      <c r="D1717" s="860"/>
      <c r="E1717"/>
      <c r="F1717"/>
      <c r="G1717"/>
      <c r="H1717"/>
      <c r="I1717"/>
      <c r="J1717"/>
      <c r="K1717"/>
      <c r="L1717" s="262"/>
      <c r="M1717" s="262"/>
      <c r="S1717" s="262"/>
      <c r="T1717" s="262"/>
      <c r="U1717" s="262"/>
      <c r="V1717" s="262"/>
    </row>
    <row r="1718" spans="1:22">
      <c r="A1718" s="858"/>
      <c r="B1718" s="866">
        <f t="shared" si="27"/>
        <v>1696</v>
      </c>
      <c r="C1718" s="919"/>
      <c r="D1718" s="860"/>
      <c r="E1718"/>
      <c r="F1718"/>
      <c r="G1718"/>
      <c r="H1718"/>
      <c r="I1718"/>
      <c r="J1718"/>
      <c r="K1718"/>
      <c r="L1718" s="262"/>
      <c r="M1718" s="262"/>
      <c r="S1718" s="262"/>
      <c r="T1718" s="262"/>
      <c r="U1718" s="262"/>
      <c r="V1718" s="262"/>
    </row>
    <row r="1719" spans="1:22">
      <c r="A1719" s="858"/>
      <c r="B1719" s="866">
        <f t="shared" si="27"/>
        <v>1697</v>
      </c>
      <c r="C1719" s="919"/>
      <c r="D1719" s="860"/>
      <c r="E1719"/>
      <c r="F1719"/>
      <c r="G1719"/>
      <c r="H1719"/>
      <c r="I1719"/>
      <c r="J1719"/>
      <c r="K1719"/>
      <c r="L1719" s="262"/>
      <c r="M1719" s="262"/>
      <c r="S1719" s="262"/>
      <c r="T1719" s="262"/>
      <c r="U1719" s="262"/>
      <c r="V1719" s="262"/>
    </row>
    <row r="1720" spans="1:22">
      <c r="A1720" s="858"/>
      <c r="B1720" s="866">
        <f t="shared" si="27"/>
        <v>1698</v>
      </c>
      <c r="C1720" s="919"/>
      <c r="D1720" s="860"/>
      <c r="E1720"/>
      <c r="F1720"/>
      <c r="G1720"/>
      <c r="H1720"/>
      <c r="I1720"/>
      <c r="J1720"/>
      <c r="K1720"/>
      <c r="L1720" s="262"/>
      <c r="M1720" s="262"/>
      <c r="S1720" s="262"/>
      <c r="T1720" s="262"/>
      <c r="U1720" s="262"/>
      <c r="V1720" s="262"/>
    </row>
    <row r="1721" spans="1:22">
      <c r="A1721" s="858"/>
      <c r="B1721" s="866">
        <f t="shared" si="27"/>
        <v>1699</v>
      </c>
      <c r="C1721" s="919"/>
      <c r="D1721" s="860"/>
      <c r="E1721"/>
      <c r="F1721"/>
      <c r="G1721"/>
      <c r="H1721"/>
      <c r="I1721"/>
      <c r="J1721"/>
      <c r="K1721"/>
      <c r="L1721" s="262"/>
      <c r="M1721" s="262"/>
      <c r="S1721" s="262"/>
      <c r="T1721" s="262"/>
      <c r="U1721" s="262"/>
      <c r="V1721" s="262"/>
    </row>
    <row r="1722" spans="1:22">
      <c r="A1722" s="858"/>
      <c r="B1722" s="866">
        <f t="shared" si="27"/>
        <v>1700</v>
      </c>
      <c r="C1722" s="919"/>
      <c r="D1722" s="860"/>
      <c r="E1722"/>
      <c r="F1722"/>
      <c r="G1722"/>
      <c r="H1722"/>
      <c r="I1722"/>
      <c r="J1722"/>
      <c r="K1722"/>
      <c r="L1722" s="262"/>
      <c r="M1722" s="262"/>
      <c r="S1722" s="262"/>
      <c r="T1722" s="262"/>
      <c r="U1722" s="262"/>
      <c r="V1722" s="262"/>
    </row>
    <row r="1723" spans="1:22">
      <c r="A1723" s="858"/>
      <c r="B1723" s="866">
        <f t="shared" si="27"/>
        <v>1701</v>
      </c>
      <c r="C1723" s="919"/>
      <c r="D1723" s="860"/>
      <c r="E1723"/>
      <c r="F1723"/>
      <c r="G1723"/>
      <c r="H1723"/>
      <c r="I1723"/>
      <c r="J1723"/>
      <c r="K1723"/>
      <c r="L1723" s="262"/>
      <c r="M1723" s="262"/>
      <c r="S1723" s="262"/>
      <c r="T1723" s="262"/>
      <c r="U1723" s="262"/>
      <c r="V1723" s="262"/>
    </row>
    <row r="1724" spans="1:22">
      <c r="A1724" s="858"/>
      <c r="B1724" s="866">
        <f t="shared" si="27"/>
        <v>1702</v>
      </c>
      <c r="C1724" s="919"/>
      <c r="D1724" s="860"/>
      <c r="E1724"/>
      <c r="F1724"/>
      <c r="G1724"/>
      <c r="H1724"/>
      <c r="I1724"/>
      <c r="J1724"/>
      <c r="K1724"/>
      <c r="L1724" s="262"/>
      <c r="M1724" s="262"/>
      <c r="S1724" s="262"/>
      <c r="T1724" s="262"/>
      <c r="U1724" s="262"/>
      <c r="V1724" s="262"/>
    </row>
    <row r="1725" spans="1:22">
      <c r="A1725" s="858"/>
      <c r="B1725" s="866">
        <f t="shared" si="27"/>
        <v>1703</v>
      </c>
      <c r="C1725" s="919"/>
      <c r="D1725" s="860"/>
      <c r="E1725"/>
      <c r="F1725"/>
      <c r="G1725"/>
      <c r="H1725"/>
      <c r="I1725"/>
      <c r="J1725"/>
      <c r="K1725"/>
      <c r="L1725" s="262"/>
      <c r="M1725" s="262"/>
      <c r="S1725" s="262"/>
      <c r="T1725" s="262"/>
      <c r="U1725" s="262"/>
      <c r="V1725" s="262"/>
    </row>
    <row r="1726" spans="1:22">
      <c r="A1726" s="858"/>
      <c r="B1726" s="866">
        <f t="shared" si="27"/>
        <v>1704</v>
      </c>
      <c r="C1726" s="919"/>
      <c r="D1726" s="860"/>
      <c r="E1726"/>
      <c r="F1726"/>
      <c r="G1726"/>
      <c r="H1726"/>
      <c r="I1726"/>
      <c r="J1726"/>
      <c r="K1726"/>
      <c r="L1726" s="262"/>
      <c r="M1726" s="262"/>
      <c r="S1726" s="262"/>
      <c r="T1726" s="262"/>
      <c r="U1726" s="262"/>
      <c r="V1726" s="262"/>
    </row>
    <row r="1727" spans="1:22">
      <c r="A1727" s="858"/>
      <c r="B1727" s="866">
        <f t="shared" si="27"/>
        <v>1705</v>
      </c>
      <c r="C1727" s="919"/>
      <c r="D1727" s="860"/>
      <c r="E1727"/>
      <c r="F1727"/>
      <c r="G1727"/>
      <c r="H1727"/>
      <c r="I1727"/>
      <c r="J1727"/>
      <c r="K1727"/>
      <c r="L1727" s="262"/>
      <c r="M1727" s="262"/>
      <c r="S1727" s="262"/>
      <c r="T1727" s="262"/>
      <c r="U1727" s="262"/>
      <c r="V1727" s="262"/>
    </row>
    <row r="1728" spans="1:22">
      <c r="A1728" s="858"/>
      <c r="B1728" s="866">
        <f t="shared" si="27"/>
        <v>1706</v>
      </c>
      <c r="C1728" s="919"/>
      <c r="D1728" s="860"/>
      <c r="E1728"/>
      <c r="F1728"/>
      <c r="G1728"/>
      <c r="H1728"/>
      <c r="I1728"/>
      <c r="J1728"/>
      <c r="K1728"/>
      <c r="L1728" s="262"/>
      <c r="M1728" s="262"/>
      <c r="S1728" s="262"/>
      <c r="T1728" s="262"/>
      <c r="U1728" s="262"/>
      <c r="V1728" s="262"/>
    </row>
    <row r="1729" spans="1:22">
      <c r="A1729" s="858"/>
      <c r="B1729" s="866">
        <f t="shared" si="27"/>
        <v>1707</v>
      </c>
      <c r="C1729" s="919"/>
      <c r="D1729" s="860"/>
      <c r="E1729"/>
      <c r="F1729"/>
      <c r="G1729"/>
      <c r="H1729"/>
      <c r="I1729"/>
      <c r="J1729"/>
      <c r="K1729"/>
      <c r="L1729" s="262"/>
      <c r="M1729" s="262"/>
      <c r="S1729" s="262"/>
      <c r="T1729" s="262"/>
      <c r="U1729" s="262"/>
      <c r="V1729" s="262"/>
    </row>
    <row r="1730" spans="1:22">
      <c r="A1730" s="858"/>
      <c r="B1730" s="866">
        <f t="shared" si="27"/>
        <v>1708</v>
      </c>
      <c r="C1730" s="919"/>
      <c r="D1730" s="860"/>
      <c r="E1730"/>
      <c r="F1730"/>
      <c r="G1730"/>
      <c r="H1730"/>
      <c r="I1730"/>
      <c r="J1730"/>
      <c r="K1730"/>
      <c r="L1730" s="262"/>
      <c r="M1730" s="262"/>
      <c r="S1730" s="262"/>
      <c r="T1730" s="262"/>
      <c r="U1730" s="262"/>
      <c r="V1730" s="262"/>
    </row>
    <row r="1731" spans="1:22">
      <c r="A1731" s="858"/>
      <c r="B1731" s="866">
        <f t="shared" si="27"/>
        <v>1709</v>
      </c>
      <c r="C1731" s="919"/>
      <c r="D1731" s="860"/>
      <c r="E1731"/>
      <c r="F1731"/>
      <c r="G1731"/>
      <c r="H1731"/>
      <c r="I1731"/>
      <c r="J1731"/>
      <c r="K1731"/>
      <c r="L1731" s="262"/>
      <c r="M1731" s="262"/>
      <c r="S1731" s="262"/>
      <c r="T1731" s="262"/>
      <c r="U1731" s="262"/>
      <c r="V1731" s="262"/>
    </row>
    <row r="1732" spans="1:22">
      <c r="A1732" s="858"/>
      <c r="B1732" s="866">
        <f t="shared" si="27"/>
        <v>1710</v>
      </c>
      <c r="C1732" s="919"/>
      <c r="D1732" s="860"/>
      <c r="E1732"/>
      <c r="F1732"/>
      <c r="G1732"/>
      <c r="H1732"/>
      <c r="I1732"/>
      <c r="J1732"/>
      <c r="K1732"/>
      <c r="L1732" s="262"/>
      <c r="M1732" s="262"/>
      <c r="S1732" s="262"/>
      <c r="T1732" s="262"/>
      <c r="U1732" s="262"/>
      <c r="V1732" s="262"/>
    </row>
    <row r="1733" spans="1:22">
      <c r="A1733" s="858"/>
      <c r="B1733" s="866">
        <f t="shared" si="27"/>
        <v>1711</v>
      </c>
      <c r="C1733" s="919"/>
      <c r="D1733" s="860"/>
      <c r="E1733"/>
      <c r="F1733"/>
      <c r="G1733"/>
      <c r="H1733"/>
      <c r="I1733"/>
      <c r="J1733"/>
      <c r="K1733"/>
      <c r="L1733" s="262"/>
      <c r="M1733" s="262"/>
      <c r="S1733" s="262"/>
      <c r="T1733" s="262"/>
      <c r="U1733" s="262"/>
      <c r="V1733" s="262"/>
    </row>
    <row r="1734" spans="1:22">
      <c r="A1734" s="858"/>
      <c r="B1734" s="866">
        <f t="shared" si="27"/>
        <v>1712</v>
      </c>
      <c r="C1734" s="919"/>
      <c r="D1734" s="860"/>
      <c r="E1734"/>
      <c r="F1734"/>
      <c r="G1734"/>
      <c r="H1734"/>
      <c r="I1734"/>
      <c r="J1734"/>
      <c r="K1734"/>
      <c r="L1734" s="262"/>
      <c r="M1734" s="262"/>
      <c r="S1734" s="262"/>
      <c r="T1734" s="262"/>
      <c r="U1734" s="262"/>
      <c r="V1734" s="262"/>
    </row>
    <row r="1735" spans="1:22">
      <c r="A1735" s="858"/>
      <c r="B1735" s="866">
        <f t="shared" si="27"/>
        <v>1713</v>
      </c>
      <c r="C1735" s="919"/>
      <c r="D1735" s="860"/>
      <c r="E1735"/>
      <c r="F1735"/>
      <c r="G1735"/>
      <c r="H1735"/>
      <c r="I1735"/>
      <c r="J1735"/>
      <c r="K1735"/>
      <c r="L1735" s="262"/>
      <c r="M1735" s="262"/>
      <c r="S1735" s="262"/>
      <c r="T1735" s="262"/>
      <c r="U1735" s="262"/>
      <c r="V1735" s="262"/>
    </row>
    <row r="1736" spans="1:22">
      <c r="A1736" s="858"/>
      <c r="B1736" s="866">
        <f t="shared" si="27"/>
        <v>1714</v>
      </c>
      <c r="C1736" s="919"/>
      <c r="D1736" s="860"/>
      <c r="E1736"/>
      <c r="F1736"/>
      <c r="G1736"/>
      <c r="H1736"/>
      <c r="I1736"/>
      <c r="J1736"/>
      <c r="K1736"/>
      <c r="L1736" s="262"/>
      <c r="M1736" s="262"/>
      <c r="S1736" s="262"/>
      <c r="T1736" s="262"/>
      <c r="U1736" s="262"/>
      <c r="V1736" s="262"/>
    </row>
    <row r="1737" spans="1:22">
      <c r="A1737" s="858"/>
      <c r="B1737" s="866">
        <f t="shared" si="27"/>
        <v>1715</v>
      </c>
      <c r="C1737" s="919"/>
      <c r="D1737" s="860"/>
      <c r="E1737"/>
      <c r="F1737"/>
      <c r="G1737"/>
      <c r="H1737"/>
      <c r="I1737"/>
      <c r="J1737"/>
      <c r="K1737"/>
      <c r="L1737" s="262"/>
      <c r="M1737" s="262"/>
      <c r="S1737" s="262"/>
      <c r="T1737" s="262"/>
      <c r="U1737" s="262"/>
      <c r="V1737" s="262"/>
    </row>
    <row r="1738" spans="1:22">
      <c r="A1738" s="858"/>
      <c r="B1738" s="866">
        <f t="shared" si="27"/>
        <v>1716</v>
      </c>
      <c r="C1738" s="919"/>
      <c r="D1738" s="860"/>
      <c r="E1738"/>
      <c r="F1738"/>
      <c r="G1738"/>
      <c r="H1738"/>
      <c r="I1738"/>
      <c r="J1738"/>
      <c r="K1738"/>
      <c r="L1738" s="262"/>
      <c r="M1738" s="262"/>
      <c r="S1738" s="262"/>
      <c r="T1738" s="262"/>
      <c r="U1738" s="262"/>
      <c r="V1738" s="262"/>
    </row>
    <row r="1739" spans="1:22">
      <c r="A1739" s="858"/>
      <c r="B1739" s="866">
        <f t="shared" si="27"/>
        <v>1717</v>
      </c>
      <c r="C1739" s="919"/>
      <c r="D1739" s="860"/>
      <c r="E1739"/>
      <c r="F1739"/>
      <c r="G1739"/>
      <c r="H1739"/>
      <c r="I1739"/>
      <c r="J1739"/>
      <c r="K1739"/>
      <c r="L1739" s="262"/>
      <c r="M1739" s="262"/>
      <c r="S1739" s="262"/>
      <c r="T1739" s="262"/>
      <c r="U1739" s="262"/>
      <c r="V1739" s="262"/>
    </row>
    <row r="1740" spans="1:22">
      <c r="A1740" s="858"/>
      <c r="B1740" s="866">
        <f t="shared" si="27"/>
        <v>1718</v>
      </c>
      <c r="C1740" s="919"/>
      <c r="D1740" s="860"/>
      <c r="E1740"/>
      <c r="F1740"/>
      <c r="G1740"/>
      <c r="H1740"/>
      <c r="I1740"/>
      <c r="J1740"/>
      <c r="K1740"/>
      <c r="L1740" s="262"/>
      <c r="M1740" s="262"/>
      <c r="S1740" s="262"/>
      <c r="T1740" s="262"/>
      <c r="U1740" s="262"/>
      <c r="V1740" s="262"/>
    </row>
    <row r="1741" spans="1:22">
      <c r="A1741" s="858"/>
      <c r="B1741" s="866">
        <f t="shared" si="27"/>
        <v>1719</v>
      </c>
      <c r="C1741" s="919"/>
      <c r="D1741" s="860"/>
      <c r="E1741"/>
      <c r="F1741"/>
      <c r="G1741"/>
      <c r="H1741"/>
      <c r="I1741"/>
      <c r="J1741"/>
      <c r="K1741"/>
      <c r="L1741" s="262"/>
      <c r="M1741" s="262"/>
      <c r="S1741" s="262"/>
      <c r="T1741" s="262"/>
      <c r="U1741" s="262"/>
      <c r="V1741" s="262"/>
    </row>
    <row r="1742" spans="1:22">
      <c r="A1742" s="858"/>
      <c r="B1742" s="866">
        <f t="shared" si="27"/>
        <v>1720</v>
      </c>
      <c r="C1742" s="919"/>
      <c r="D1742" s="860"/>
      <c r="E1742"/>
      <c r="F1742"/>
      <c r="G1742"/>
      <c r="H1742"/>
      <c r="I1742"/>
      <c r="J1742"/>
      <c r="K1742"/>
      <c r="L1742" s="262"/>
      <c r="M1742" s="262"/>
      <c r="S1742" s="262"/>
      <c r="T1742" s="262"/>
      <c r="U1742" s="262"/>
      <c r="V1742" s="262"/>
    </row>
    <row r="1743" spans="1:22">
      <c r="A1743" s="858"/>
      <c r="B1743" s="866">
        <f t="shared" si="27"/>
        <v>1721</v>
      </c>
      <c r="C1743" s="919"/>
      <c r="D1743" s="860"/>
      <c r="E1743"/>
      <c r="F1743"/>
      <c r="G1743"/>
      <c r="H1743"/>
      <c r="I1743"/>
      <c r="J1743"/>
      <c r="K1743"/>
      <c r="L1743" s="262"/>
      <c r="M1743" s="262"/>
      <c r="S1743" s="262"/>
      <c r="T1743" s="262"/>
      <c r="U1743" s="262"/>
      <c r="V1743" s="262"/>
    </row>
    <row r="1744" spans="1:22">
      <c r="A1744" s="858"/>
      <c r="B1744" s="866">
        <f t="shared" si="27"/>
        <v>1722</v>
      </c>
      <c r="C1744" s="919"/>
      <c r="D1744" s="860"/>
      <c r="E1744"/>
      <c r="F1744"/>
      <c r="G1744"/>
      <c r="H1744"/>
      <c r="I1744"/>
      <c r="J1744"/>
      <c r="K1744"/>
      <c r="L1744" s="262"/>
      <c r="M1744" s="262"/>
      <c r="S1744" s="262"/>
      <c r="T1744" s="262"/>
      <c r="U1744" s="262"/>
      <c r="V1744" s="262"/>
    </row>
    <row r="1745" spans="1:22">
      <c r="A1745" s="858"/>
      <c r="B1745" s="866">
        <f t="shared" si="27"/>
        <v>1723</v>
      </c>
      <c r="C1745" s="919"/>
      <c r="D1745" s="860"/>
      <c r="E1745"/>
      <c r="F1745"/>
      <c r="G1745"/>
      <c r="H1745"/>
      <c r="I1745"/>
      <c r="J1745"/>
      <c r="K1745"/>
      <c r="L1745" s="262"/>
      <c r="M1745" s="262"/>
      <c r="S1745" s="262"/>
      <c r="T1745" s="262"/>
      <c r="U1745" s="262"/>
      <c r="V1745" s="262"/>
    </row>
    <row r="1746" spans="1:22">
      <c r="A1746" s="858"/>
      <c r="B1746" s="866">
        <f t="shared" si="27"/>
        <v>1724</v>
      </c>
      <c r="C1746" s="919"/>
      <c r="D1746" s="860"/>
      <c r="E1746"/>
      <c r="F1746"/>
      <c r="G1746"/>
      <c r="H1746"/>
      <c r="I1746"/>
      <c r="J1746"/>
      <c r="K1746"/>
      <c r="L1746" s="262"/>
      <c r="M1746" s="262"/>
      <c r="S1746" s="262"/>
      <c r="T1746" s="262"/>
      <c r="U1746" s="262"/>
      <c r="V1746" s="262"/>
    </row>
    <row r="1747" spans="1:22">
      <c r="A1747" s="858"/>
      <c r="B1747" s="866">
        <f t="shared" si="27"/>
        <v>1725</v>
      </c>
      <c r="C1747" s="919"/>
      <c r="D1747" s="860"/>
      <c r="E1747"/>
      <c r="F1747"/>
      <c r="G1747"/>
      <c r="H1747"/>
      <c r="I1747"/>
      <c r="J1747"/>
      <c r="K1747"/>
      <c r="L1747" s="262"/>
      <c r="M1747" s="262"/>
      <c r="S1747" s="262"/>
      <c r="T1747" s="262"/>
      <c r="U1747" s="262"/>
      <c r="V1747" s="262"/>
    </row>
    <row r="1748" spans="1:22">
      <c r="A1748" s="858"/>
      <c r="B1748" s="866">
        <f t="shared" si="27"/>
        <v>1726</v>
      </c>
      <c r="C1748" s="919"/>
      <c r="D1748" s="860"/>
      <c r="E1748"/>
      <c r="F1748"/>
      <c r="G1748"/>
      <c r="H1748"/>
      <c r="I1748"/>
      <c r="J1748"/>
      <c r="K1748"/>
      <c r="L1748" s="262"/>
      <c r="M1748" s="262"/>
      <c r="S1748" s="262"/>
      <c r="T1748" s="262"/>
      <c r="U1748" s="262"/>
      <c r="V1748" s="262"/>
    </row>
    <row r="1749" spans="1:22">
      <c r="A1749" s="858"/>
      <c r="B1749" s="866">
        <f t="shared" si="27"/>
        <v>1727</v>
      </c>
      <c r="C1749" s="919"/>
      <c r="D1749" s="860"/>
      <c r="E1749"/>
      <c r="F1749"/>
      <c r="G1749"/>
      <c r="H1749"/>
      <c r="I1749"/>
      <c r="J1749"/>
      <c r="K1749"/>
      <c r="L1749" s="262"/>
      <c r="M1749" s="262"/>
      <c r="S1749" s="262"/>
      <c r="T1749" s="262"/>
      <c r="U1749" s="262"/>
      <c r="V1749" s="262"/>
    </row>
    <row r="1750" spans="1:22">
      <c r="A1750" s="858"/>
      <c r="B1750" s="866">
        <f t="shared" si="27"/>
        <v>1728</v>
      </c>
      <c r="C1750" s="919"/>
      <c r="D1750" s="860"/>
      <c r="E1750"/>
      <c r="F1750"/>
      <c r="G1750"/>
      <c r="H1750"/>
      <c r="I1750"/>
      <c r="J1750"/>
      <c r="K1750"/>
      <c r="L1750" s="262"/>
      <c r="M1750" s="262"/>
      <c r="S1750" s="262"/>
      <c r="T1750" s="262"/>
      <c r="U1750" s="262"/>
      <c r="V1750" s="262"/>
    </row>
    <row r="1751" spans="1:22">
      <c r="A1751" s="858"/>
      <c r="B1751" s="866">
        <f t="shared" si="27"/>
        <v>1729</v>
      </c>
      <c r="C1751" s="919"/>
      <c r="D1751" s="860"/>
      <c r="E1751"/>
      <c r="F1751"/>
      <c r="G1751"/>
      <c r="H1751"/>
      <c r="I1751"/>
      <c r="J1751"/>
      <c r="K1751"/>
      <c r="L1751" s="262"/>
      <c r="M1751" s="262"/>
      <c r="S1751" s="262"/>
      <c r="T1751" s="262"/>
      <c r="U1751" s="262"/>
      <c r="V1751" s="262"/>
    </row>
    <row r="1752" spans="1:22">
      <c r="A1752" s="858"/>
      <c r="B1752" s="866">
        <f t="shared" ref="B1752:B1815" si="28">B1751+1</f>
        <v>1730</v>
      </c>
      <c r="C1752" s="919"/>
      <c r="D1752" s="860"/>
      <c r="E1752"/>
      <c r="F1752"/>
      <c r="G1752"/>
      <c r="H1752"/>
      <c r="I1752"/>
      <c r="J1752"/>
      <c r="K1752"/>
      <c r="L1752" s="262"/>
      <c r="M1752" s="262"/>
      <c r="S1752" s="262"/>
      <c r="T1752" s="262"/>
      <c r="U1752" s="262"/>
      <c r="V1752" s="262"/>
    </row>
    <row r="1753" spans="1:22">
      <c r="A1753" s="858"/>
      <c r="B1753" s="866">
        <f t="shared" si="28"/>
        <v>1731</v>
      </c>
      <c r="C1753" s="919"/>
      <c r="D1753" s="860"/>
      <c r="E1753"/>
      <c r="F1753"/>
      <c r="G1753"/>
      <c r="H1753"/>
      <c r="I1753"/>
      <c r="J1753"/>
      <c r="K1753"/>
      <c r="L1753" s="262"/>
      <c r="M1753" s="262"/>
      <c r="S1753" s="262"/>
      <c r="T1753" s="262"/>
      <c r="U1753" s="262"/>
      <c r="V1753" s="262"/>
    </row>
    <row r="1754" spans="1:22">
      <c r="A1754" s="858"/>
      <c r="B1754" s="866">
        <f t="shared" si="28"/>
        <v>1732</v>
      </c>
      <c r="C1754" s="919"/>
      <c r="D1754" s="860"/>
      <c r="E1754"/>
      <c r="F1754"/>
      <c r="G1754"/>
      <c r="H1754"/>
      <c r="I1754"/>
      <c r="J1754"/>
      <c r="K1754"/>
      <c r="L1754" s="262"/>
      <c r="M1754" s="262"/>
      <c r="S1754" s="262"/>
      <c r="T1754" s="262"/>
      <c r="U1754" s="262"/>
      <c r="V1754" s="262"/>
    </row>
    <row r="1755" spans="1:22">
      <c r="A1755" s="858"/>
      <c r="B1755" s="866">
        <f t="shared" si="28"/>
        <v>1733</v>
      </c>
      <c r="C1755" s="919"/>
      <c r="D1755" s="860"/>
      <c r="E1755"/>
      <c r="F1755"/>
      <c r="G1755"/>
      <c r="H1755"/>
      <c r="I1755"/>
      <c r="J1755"/>
      <c r="K1755"/>
      <c r="L1755" s="262"/>
      <c r="M1755" s="262"/>
      <c r="S1755" s="262"/>
      <c r="T1755" s="262"/>
      <c r="U1755" s="262"/>
      <c r="V1755" s="262"/>
    </row>
    <row r="1756" spans="1:22">
      <c r="A1756" s="858"/>
      <c r="B1756" s="866">
        <f t="shared" si="28"/>
        <v>1734</v>
      </c>
      <c r="C1756" s="919"/>
      <c r="D1756" s="860"/>
      <c r="E1756"/>
      <c r="F1756"/>
      <c r="G1756"/>
      <c r="H1756"/>
      <c r="I1756"/>
      <c r="J1756"/>
      <c r="K1756"/>
      <c r="L1756" s="262"/>
      <c r="M1756" s="262"/>
      <c r="S1756" s="262"/>
      <c r="T1756" s="262"/>
      <c r="U1756" s="262"/>
      <c r="V1756" s="262"/>
    </row>
    <row r="1757" spans="1:22">
      <c r="A1757" s="858"/>
      <c r="B1757" s="866">
        <f t="shared" si="28"/>
        <v>1735</v>
      </c>
      <c r="C1757" s="919"/>
      <c r="D1757" s="860"/>
      <c r="E1757"/>
      <c r="F1757"/>
      <c r="G1757"/>
      <c r="H1757"/>
      <c r="I1757"/>
      <c r="J1757"/>
      <c r="K1757"/>
      <c r="L1757" s="262"/>
      <c r="M1757" s="262"/>
      <c r="S1757" s="262"/>
      <c r="T1757" s="262"/>
      <c r="U1757" s="262"/>
      <c r="V1757" s="262"/>
    </row>
    <row r="1758" spans="1:22">
      <c r="A1758" s="858"/>
      <c r="B1758" s="866">
        <f t="shared" si="28"/>
        <v>1736</v>
      </c>
      <c r="C1758" s="919"/>
      <c r="D1758" s="860"/>
      <c r="E1758"/>
      <c r="F1758"/>
      <c r="G1758"/>
      <c r="H1758"/>
      <c r="I1758"/>
      <c r="J1758"/>
      <c r="K1758"/>
      <c r="L1758" s="262"/>
      <c r="M1758" s="262"/>
      <c r="S1758" s="262"/>
      <c r="T1758" s="262"/>
      <c r="U1758" s="262"/>
      <c r="V1758" s="262"/>
    </row>
    <row r="1759" spans="1:22">
      <c r="A1759" s="858"/>
      <c r="B1759" s="866">
        <f t="shared" si="28"/>
        <v>1737</v>
      </c>
      <c r="C1759" s="919"/>
      <c r="D1759" s="860"/>
      <c r="E1759"/>
      <c r="F1759"/>
      <c r="G1759"/>
      <c r="H1759"/>
      <c r="I1759"/>
      <c r="J1759"/>
      <c r="K1759"/>
      <c r="L1759" s="262"/>
      <c r="M1759" s="262"/>
      <c r="S1759" s="262"/>
      <c r="T1759" s="262"/>
      <c r="U1759" s="262"/>
      <c r="V1759" s="262"/>
    </row>
    <row r="1760" spans="1:22">
      <c r="A1760" s="858"/>
      <c r="B1760" s="866">
        <f t="shared" si="28"/>
        <v>1738</v>
      </c>
      <c r="C1760" s="919"/>
      <c r="D1760" s="860"/>
      <c r="E1760"/>
      <c r="F1760"/>
      <c r="G1760"/>
      <c r="H1760"/>
      <c r="I1760"/>
      <c r="J1760"/>
      <c r="K1760"/>
      <c r="L1760" s="262"/>
      <c r="M1760" s="262"/>
      <c r="S1760" s="262"/>
      <c r="T1760" s="262"/>
      <c r="U1760" s="262"/>
      <c r="V1760" s="262"/>
    </row>
    <row r="1761" spans="1:22">
      <c r="A1761" s="858"/>
      <c r="B1761" s="866">
        <f t="shared" si="28"/>
        <v>1739</v>
      </c>
      <c r="C1761" s="919"/>
      <c r="D1761" s="860"/>
      <c r="E1761"/>
      <c r="F1761"/>
      <c r="G1761"/>
      <c r="H1761"/>
      <c r="I1761"/>
      <c r="J1761"/>
      <c r="K1761"/>
      <c r="L1761" s="262"/>
      <c r="M1761" s="262"/>
      <c r="S1761" s="262"/>
      <c r="T1761" s="262"/>
      <c r="U1761" s="262"/>
      <c r="V1761" s="262"/>
    </row>
    <row r="1762" spans="1:22">
      <c r="A1762" s="858"/>
      <c r="B1762" s="866">
        <f t="shared" si="28"/>
        <v>1740</v>
      </c>
      <c r="C1762" s="919"/>
      <c r="D1762" s="860"/>
      <c r="E1762"/>
      <c r="F1762"/>
      <c r="G1762"/>
      <c r="H1762"/>
      <c r="I1762"/>
      <c r="J1762"/>
      <c r="K1762"/>
      <c r="L1762" s="262"/>
      <c r="M1762" s="262"/>
      <c r="S1762" s="262"/>
      <c r="T1762" s="262"/>
      <c r="U1762" s="262"/>
      <c r="V1762" s="262"/>
    </row>
    <row r="1763" spans="1:22">
      <c r="A1763" s="858"/>
      <c r="B1763" s="866">
        <f t="shared" si="28"/>
        <v>1741</v>
      </c>
      <c r="C1763" s="919"/>
      <c r="D1763" s="860"/>
      <c r="E1763"/>
      <c r="F1763"/>
      <c r="G1763"/>
      <c r="H1763"/>
      <c r="I1763"/>
      <c r="J1763"/>
      <c r="K1763"/>
      <c r="L1763" s="262"/>
      <c r="M1763" s="262"/>
      <c r="S1763" s="262"/>
      <c r="T1763" s="262"/>
      <c r="U1763" s="262"/>
      <c r="V1763" s="262"/>
    </row>
    <row r="1764" spans="1:22">
      <c r="A1764" s="858"/>
      <c r="B1764" s="866">
        <f t="shared" si="28"/>
        <v>1742</v>
      </c>
      <c r="C1764" s="919"/>
      <c r="D1764" s="860"/>
      <c r="E1764"/>
      <c r="F1764"/>
      <c r="G1764"/>
      <c r="H1764"/>
      <c r="I1764"/>
      <c r="J1764"/>
      <c r="K1764"/>
      <c r="L1764" s="262"/>
      <c r="M1764" s="262"/>
      <c r="S1764" s="262"/>
      <c r="T1764" s="262"/>
      <c r="U1764" s="262"/>
      <c r="V1764" s="262"/>
    </row>
    <row r="1765" spans="1:22">
      <c r="A1765" s="858"/>
      <c r="B1765" s="866">
        <f t="shared" si="28"/>
        <v>1743</v>
      </c>
      <c r="C1765" s="919"/>
      <c r="D1765" s="860"/>
      <c r="E1765"/>
      <c r="F1765"/>
      <c r="G1765"/>
      <c r="H1765"/>
      <c r="I1765"/>
      <c r="J1765"/>
      <c r="K1765"/>
      <c r="L1765" s="262"/>
      <c r="M1765" s="262"/>
      <c r="S1765" s="262"/>
      <c r="T1765" s="262"/>
      <c r="U1765" s="262"/>
      <c r="V1765" s="262"/>
    </row>
    <row r="1766" spans="1:22">
      <c r="A1766" s="858"/>
      <c r="B1766" s="866">
        <f t="shared" si="28"/>
        <v>1744</v>
      </c>
      <c r="C1766" s="919"/>
      <c r="D1766" s="860"/>
      <c r="E1766"/>
      <c r="F1766"/>
      <c r="G1766"/>
      <c r="H1766"/>
      <c r="I1766"/>
      <c r="J1766"/>
      <c r="K1766"/>
      <c r="L1766" s="262"/>
      <c r="M1766" s="262"/>
      <c r="S1766" s="262"/>
      <c r="T1766" s="262"/>
      <c r="U1766" s="262"/>
      <c r="V1766" s="262"/>
    </row>
    <row r="1767" spans="1:22">
      <c r="A1767" s="858"/>
      <c r="B1767" s="866">
        <f t="shared" si="28"/>
        <v>1745</v>
      </c>
      <c r="C1767" s="919"/>
      <c r="D1767" s="860"/>
      <c r="E1767"/>
      <c r="F1767"/>
      <c r="G1767"/>
      <c r="H1767"/>
      <c r="I1767"/>
      <c r="J1767"/>
      <c r="K1767"/>
      <c r="L1767" s="262"/>
      <c r="M1767" s="262"/>
      <c r="S1767" s="262"/>
      <c r="T1767" s="262"/>
      <c r="U1767" s="262"/>
      <c r="V1767" s="262"/>
    </row>
    <row r="1768" spans="1:22">
      <c r="A1768" s="858"/>
      <c r="B1768" s="866">
        <f t="shared" si="28"/>
        <v>1746</v>
      </c>
      <c r="C1768" s="919"/>
      <c r="D1768" s="860"/>
      <c r="E1768"/>
      <c r="F1768"/>
      <c r="G1768"/>
      <c r="H1768"/>
      <c r="I1768"/>
      <c r="J1768"/>
      <c r="K1768"/>
      <c r="L1768" s="262"/>
      <c r="M1768" s="262"/>
      <c r="S1768" s="262"/>
      <c r="T1768" s="262"/>
      <c r="U1768" s="262"/>
      <c r="V1768" s="262"/>
    </row>
    <row r="1769" spans="1:22">
      <c r="A1769" s="858"/>
      <c r="B1769" s="866">
        <f t="shared" si="28"/>
        <v>1747</v>
      </c>
      <c r="C1769" s="919"/>
      <c r="D1769" s="860"/>
      <c r="E1769"/>
      <c r="F1769"/>
      <c r="G1769"/>
      <c r="H1769"/>
      <c r="I1769"/>
      <c r="J1769"/>
      <c r="K1769"/>
      <c r="L1769" s="262"/>
      <c r="M1769" s="262"/>
      <c r="S1769" s="262"/>
      <c r="T1769" s="262"/>
      <c r="U1769" s="262"/>
      <c r="V1769" s="262"/>
    </row>
    <row r="1770" spans="1:22">
      <c r="A1770" s="858"/>
      <c r="B1770" s="866">
        <f t="shared" si="28"/>
        <v>1748</v>
      </c>
      <c r="C1770" s="919"/>
      <c r="D1770" s="860"/>
      <c r="E1770"/>
      <c r="F1770"/>
      <c r="G1770"/>
      <c r="H1770"/>
      <c r="I1770"/>
      <c r="J1770"/>
      <c r="K1770"/>
      <c r="L1770" s="262"/>
      <c r="M1770" s="262"/>
      <c r="S1770" s="262"/>
      <c r="T1770" s="262"/>
      <c r="U1770" s="262"/>
      <c r="V1770" s="262"/>
    </row>
    <row r="1771" spans="1:22">
      <c r="A1771" s="858"/>
      <c r="B1771" s="866">
        <f t="shared" si="28"/>
        <v>1749</v>
      </c>
      <c r="C1771" s="919"/>
      <c r="D1771" s="860"/>
      <c r="E1771"/>
      <c r="F1771"/>
      <c r="G1771"/>
      <c r="H1771"/>
      <c r="I1771"/>
      <c r="J1771"/>
      <c r="K1771"/>
      <c r="L1771" s="262"/>
      <c r="M1771" s="262"/>
      <c r="S1771" s="262"/>
      <c r="T1771" s="262"/>
      <c r="U1771" s="262"/>
      <c r="V1771" s="262"/>
    </row>
    <row r="1772" spans="1:22">
      <c r="A1772" s="858"/>
      <c r="B1772" s="866">
        <f t="shared" si="28"/>
        <v>1750</v>
      </c>
      <c r="C1772" s="919"/>
      <c r="D1772" s="860"/>
      <c r="E1772"/>
      <c r="F1772"/>
      <c r="G1772"/>
      <c r="H1772"/>
      <c r="I1772"/>
      <c r="J1772"/>
      <c r="K1772"/>
      <c r="L1772" s="262"/>
      <c r="M1772" s="262"/>
      <c r="S1772" s="262"/>
      <c r="T1772" s="262"/>
      <c r="U1772" s="262"/>
      <c r="V1772" s="262"/>
    </row>
    <row r="1773" spans="1:22">
      <c r="A1773" s="858"/>
      <c r="B1773" s="866">
        <f t="shared" si="28"/>
        <v>1751</v>
      </c>
      <c r="C1773" s="919"/>
      <c r="D1773" s="860"/>
      <c r="E1773"/>
      <c r="F1773"/>
      <c r="G1773"/>
      <c r="H1773"/>
      <c r="I1773"/>
      <c r="J1773"/>
      <c r="K1773"/>
      <c r="L1773" s="262"/>
      <c r="M1773" s="262"/>
      <c r="S1773" s="262"/>
      <c r="T1773" s="262"/>
      <c r="U1773" s="262"/>
      <c r="V1773" s="262"/>
    </row>
    <row r="1774" spans="1:22">
      <c r="A1774" s="858"/>
      <c r="B1774" s="866">
        <f t="shared" si="28"/>
        <v>1752</v>
      </c>
      <c r="C1774" s="919"/>
      <c r="D1774" s="860"/>
      <c r="E1774"/>
      <c r="F1774"/>
      <c r="G1774"/>
      <c r="H1774"/>
      <c r="I1774"/>
      <c r="J1774"/>
      <c r="K1774"/>
      <c r="L1774" s="262"/>
      <c r="M1774" s="262"/>
      <c r="S1774" s="262"/>
      <c r="T1774" s="262"/>
      <c r="U1774" s="262"/>
      <c r="V1774" s="262"/>
    </row>
    <row r="1775" spans="1:22">
      <c r="A1775" s="858"/>
      <c r="B1775" s="866">
        <f t="shared" si="28"/>
        <v>1753</v>
      </c>
      <c r="C1775" s="919"/>
      <c r="D1775" s="860"/>
      <c r="E1775"/>
      <c r="F1775"/>
      <c r="G1775"/>
      <c r="H1775"/>
      <c r="I1775"/>
      <c r="J1775"/>
      <c r="K1775"/>
      <c r="L1775" s="262"/>
      <c r="M1775" s="262"/>
      <c r="S1775" s="262"/>
      <c r="T1775" s="262"/>
      <c r="U1775" s="262"/>
      <c r="V1775" s="262"/>
    </row>
    <row r="1776" spans="1:22">
      <c r="A1776" s="858"/>
      <c r="B1776" s="866">
        <f t="shared" si="28"/>
        <v>1754</v>
      </c>
      <c r="C1776" s="919"/>
      <c r="D1776" s="860"/>
      <c r="E1776"/>
      <c r="F1776"/>
      <c r="G1776"/>
      <c r="H1776"/>
      <c r="I1776"/>
      <c r="J1776"/>
      <c r="K1776"/>
      <c r="L1776" s="262"/>
      <c r="M1776" s="262"/>
      <c r="S1776" s="262"/>
      <c r="T1776" s="262"/>
      <c r="U1776" s="262"/>
      <c r="V1776" s="262"/>
    </row>
    <row r="1777" spans="1:22">
      <c r="A1777" s="858"/>
      <c r="B1777" s="866">
        <f t="shared" si="28"/>
        <v>1755</v>
      </c>
      <c r="C1777" s="919"/>
      <c r="D1777" s="860"/>
      <c r="E1777"/>
      <c r="F1777"/>
      <c r="G1777"/>
      <c r="H1777"/>
      <c r="I1777"/>
      <c r="J1777"/>
      <c r="K1777"/>
      <c r="L1777" s="262"/>
      <c r="M1777" s="262"/>
      <c r="S1777" s="262"/>
      <c r="T1777" s="262"/>
      <c r="U1777" s="262"/>
      <c r="V1777" s="262"/>
    </row>
    <row r="1778" spans="1:22">
      <c r="A1778" s="858"/>
      <c r="B1778" s="866">
        <f t="shared" si="28"/>
        <v>1756</v>
      </c>
      <c r="C1778" s="919"/>
      <c r="D1778" s="860"/>
      <c r="E1778"/>
      <c r="F1778"/>
      <c r="G1778"/>
      <c r="H1778"/>
      <c r="I1778"/>
      <c r="J1778"/>
      <c r="K1778"/>
      <c r="L1778" s="262"/>
      <c r="M1778" s="262"/>
      <c r="S1778" s="262"/>
      <c r="T1778" s="262"/>
      <c r="U1778" s="262"/>
      <c r="V1778" s="262"/>
    </row>
    <row r="1779" spans="1:22">
      <c r="A1779" s="858"/>
      <c r="B1779" s="866">
        <f t="shared" si="28"/>
        <v>1757</v>
      </c>
      <c r="C1779" s="919"/>
      <c r="D1779" s="860"/>
      <c r="E1779"/>
      <c r="F1779"/>
      <c r="G1779"/>
      <c r="H1779"/>
      <c r="I1779"/>
      <c r="J1779"/>
      <c r="K1779"/>
      <c r="L1779" s="262"/>
      <c r="M1779" s="262"/>
      <c r="S1779" s="262"/>
      <c r="T1779" s="262"/>
      <c r="U1779" s="262"/>
      <c r="V1779" s="262"/>
    </row>
    <row r="1780" spans="1:22">
      <c r="A1780" s="858"/>
      <c r="B1780" s="866">
        <f t="shared" si="28"/>
        <v>1758</v>
      </c>
      <c r="C1780" s="919"/>
      <c r="D1780" s="860"/>
      <c r="E1780"/>
      <c r="F1780"/>
      <c r="G1780"/>
      <c r="H1780"/>
      <c r="I1780"/>
      <c r="J1780"/>
      <c r="K1780"/>
      <c r="L1780" s="262"/>
      <c r="M1780" s="262"/>
      <c r="S1780" s="262"/>
      <c r="T1780" s="262"/>
      <c r="U1780" s="262"/>
      <c r="V1780" s="262"/>
    </row>
    <row r="1781" spans="1:22">
      <c r="A1781" s="858"/>
      <c r="B1781" s="866">
        <f t="shared" si="28"/>
        <v>1759</v>
      </c>
      <c r="C1781" s="919"/>
      <c r="D1781" s="860"/>
      <c r="E1781"/>
      <c r="F1781"/>
      <c r="G1781"/>
      <c r="H1781"/>
      <c r="I1781"/>
      <c r="J1781"/>
      <c r="K1781"/>
      <c r="L1781" s="262"/>
      <c r="M1781" s="262"/>
      <c r="S1781" s="262"/>
      <c r="T1781" s="262"/>
      <c r="U1781" s="262"/>
      <c r="V1781" s="262"/>
    </row>
    <row r="1782" spans="1:22">
      <c r="A1782" s="858"/>
      <c r="B1782" s="866">
        <f t="shared" si="28"/>
        <v>1760</v>
      </c>
      <c r="C1782" s="919"/>
      <c r="D1782" s="860"/>
      <c r="E1782"/>
      <c r="F1782"/>
      <c r="G1782"/>
      <c r="H1782"/>
      <c r="I1782"/>
      <c r="J1782"/>
      <c r="K1782"/>
      <c r="L1782" s="262"/>
      <c r="M1782" s="262"/>
      <c r="S1782" s="262"/>
      <c r="T1782" s="262"/>
      <c r="U1782" s="262"/>
      <c r="V1782" s="262"/>
    </row>
    <row r="1783" spans="1:22">
      <c r="A1783" s="858"/>
      <c r="B1783" s="866">
        <f t="shared" si="28"/>
        <v>1761</v>
      </c>
      <c r="C1783" s="919"/>
      <c r="D1783" s="860"/>
      <c r="E1783"/>
      <c r="F1783"/>
      <c r="G1783"/>
      <c r="H1783"/>
      <c r="I1783"/>
      <c r="J1783"/>
      <c r="K1783"/>
      <c r="L1783" s="262"/>
      <c r="M1783" s="262"/>
      <c r="S1783" s="262"/>
      <c r="T1783" s="262"/>
      <c r="U1783" s="262"/>
      <c r="V1783" s="262"/>
    </row>
    <row r="1784" spans="1:22">
      <c r="A1784" s="858"/>
      <c r="B1784" s="866">
        <f t="shared" si="28"/>
        <v>1762</v>
      </c>
      <c r="C1784" s="919"/>
      <c r="D1784" s="860"/>
      <c r="E1784"/>
      <c r="F1784"/>
      <c r="G1784"/>
      <c r="H1784"/>
      <c r="I1784"/>
      <c r="J1784"/>
      <c r="K1784"/>
      <c r="L1784" s="262"/>
      <c r="M1784" s="262"/>
      <c r="S1784" s="262"/>
      <c r="T1784" s="262"/>
      <c r="U1784" s="262"/>
      <c r="V1784" s="262"/>
    </row>
    <row r="1785" spans="1:22">
      <c r="A1785" s="858"/>
      <c r="B1785" s="866">
        <f t="shared" si="28"/>
        <v>1763</v>
      </c>
      <c r="C1785" s="919"/>
      <c r="D1785" s="860"/>
      <c r="E1785"/>
      <c r="F1785"/>
      <c r="G1785"/>
      <c r="H1785"/>
      <c r="I1785"/>
      <c r="J1785"/>
      <c r="K1785"/>
      <c r="L1785" s="262"/>
      <c r="M1785" s="262"/>
      <c r="S1785" s="262"/>
      <c r="T1785" s="262"/>
      <c r="U1785" s="262"/>
      <c r="V1785" s="262"/>
    </row>
    <row r="1786" spans="1:22">
      <c r="A1786" s="858"/>
      <c r="B1786" s="866">
        <f t="shared" si="28"/>
        <v>1764</v>
      </c>
      <c r="C1786" s="919"/>
      <c r="D1786" s="860"/>
      <c r="E1786"/>
      <c r="F1786"/>
      <c r="G1786"/>
      <c r="H1786"/>
      <c r="I1786"/>
      <c r="J1786"/>
      <c r="K1786"/>
      <c r="L1786" s="262"/>
      <c r="M1786" s="262"/>
      <c r="S1786" s="262"/>
      <c r="T1786" s="262"/>
      <c r="U1786" s="262"/>
      <c r="V1786" s="262"/>
    </row>
    <row r="1787" spans="1:22">
      <c r="A1787" s="858"/>
      <c r="B1787" s="866">
        <f t="shared" si="28"/>
        <v>1765</v>
      </c>
      <c r="C1787" s="919"/>
      <c r="D1787" s="860"/>
      <c r="E1787"/>
      <c r="F1787"/>
      <c r="G1787"/>
      <c r="H1787"/>
      <c r="I1787"/>
      <c r="J1787"/>
      <c r="K1787"/>
      <c r="L1787" s="262"/>
      <c r="M1787" s="262"/>
      <c r="S1787" s="262"/>
      <c r="T1787" s="262"/>
      <c r="U1787" s="262"/>
      <c r="V1787" s="262"/>
    </row>
    <row r="1788" spans="1:22">
      <c r="A1788" s="858"/>
      <c r="B1788" s="866">
        <f t="shared" si="28"/>
        <v>1766</v>
      </c>
      <c r="C1788" s="919"/>
      <c r="D1788" s="860"/>
      <c r="E1788"/>
      <c r="F1788"/>
      <c r="G1788"/>
      <c r="H1788"/>
      <c r="I1788"/>
      <c r="J1788"/>
      <c r="K1788"/>
      <c r="L1788" s="262"/>
      <c r="M1788" s="262"/>
      <c r="S1788" s="262"/>
      <c r="T1788" s="262"/>
      <c r="U1788" s="262"/>
      <c r="V1788" s="262"/>
    </row>
    <row r="1789" spans="1:22">
      <c r="A1789" s="858"/>
      <c r="B1789" s="866">
        <f t="shared" si="28"/>
        <v>1767</v>
      </c>
      <c r="C1789" s="919"/>
      <c r="D1789" s="860"/>
      <c r="E1789"/>
      <c r="F1789"/>
      <c r="G1789"/>
      <c r="H1789"/>
      <c r="I1789"/>
      <c r="J1789"/>
      <c r="K1789"/>
      <c r="L1789" s="262"/>
      <c r="M1789" s="262"/>
      <c r="S1789" s="262"/>
      <c r="T1789" s="262"/>
      <c r="U1789" s="262"/>
      <c r="V1789" s="262"/>
    </row>
    <row r="1790" spans="1:22">
      <c r="A1790" s="858"/>
      <c r="B1790" s="866">
        <f t="shared" si="28"/>
        <v>1768</v>
      </c>
      <c r="C1790" s="919"/>
      <c r="D1790" s="860"/>
      <c r="E1790"/>
      <c r="F1790"/>
      <c r="G1790"/>
      <c r="H1790"/>
      <c r="I1790"/>
      <c r="J1790"/>
      <c r="K1790"/>
      <c r="L1790" s="262"/>
      <c r="M1790" s="262"/>
      <c r="S1790" s="262"/>
      <c r="T1790" s="262"/>
      <c r="U1790" s="262"/>
      <c r="V1790" s="262"/>
    </row>
    <row r="1791" spans="1:22">
      <c r="A1791" s="858"/>
      <c r="B1791" s="866">
        <f t="shared" si="28"/>
        <v>1769</v>
      </c>
      <c r="C1791" s="919"/>
      <c r="D1791" s="860"/>
      <c r="E1791"/>
      <c r="F1791"/>
      <c r="G1791"/>
      <c r="H1791"/>
      <c r="I1791"/>
      <c r="J1791"/>
      <c r="K1791"/>
      <c r="L1791" s="262"/>
      <c r="M1791" s="262"/>
      <c r="S1791" s="262"/>
      <c r="T1791" s="262"/>
      <c r="U1791" s="262"/>
      <c r="V1791" s="262"/>
    </row>
    <row r="1792" spans="1:22">
      <c r="A1792" s="858"/>
      <c r="B1792" s="866">
        <f t="shared" si="28"/>
        <v>1770</v>
      </c>
      <c r="C1792" s="919"/>
      <c r="D1792" s="860"/>
      <c r="E1792"/>
      <c r="F1792"/>
      <c r="G1792"/>
      <c r="H1792"/>
      <c r="I1792"/>
      <c r="J1792"/>
      <c r="K1792"/>
      <c r="L1792" s="262"/>
      <c r="M1792" s="262"/>
      <c r="S1792" s="262"/>
      <c r="T1792" s="262"/>
      <c r="U1792" s="262"/>
      <c r="V1792" s="262"/>
    </row>
    <row r="1793" spans="1:22">
      <c r="A1793" s="858"/>
      <c r="B1793" s="866">
        <f t="shared" si="28"/>
        <v>1771</v>
      </c>
      <c r="C1793" s="919"/>
      <c r="D1793" s="860"/>
      <c r="E1793"/>
      <c r="F1793"/>
      <c r="G1793"/>
      <c r="H1793"/>
      <c r="I1793"/>
      <c r="J1793"/>
      <c r="K1793"/>
      <c r="L1793" s="262"/>
      <c r="M1793" s="262"/>
      <c r="S1793" s="262"/>
      <c r="T1793" s="262"/>
      <c r="U1793" s="262"/>
      <c r="V1793" s="262"/>
    </row>
    <row r="1794" spans="1:22">
      <c r="A1794" s="858"/>
      <c r="B1794" s="866">
        <f t="shared" si="28"/>
        <v>1772</v>
      </c>
      <c r="C1794" s="919"/>
      <c r="D1794" s="860"/>
      <c r="E1794"/>
      <c r="F1794"/>
      <c r="G1794"/>
      <c r="H1794"/>
      <c r="I1794"/>
      <c r="J1794"/>
      <c r="K1794"/>
      <c r="L1794" s="262"/>
      <c r="M1794" s="262"/>
      <c r="S1794" s="262"/>
      <c r="T1794" s="262"/>
      <c r="U1794" s="262"/>
      <c r="V1794" s="262"/>
    </row>
    <row r="1795" spans="1:22">
      <c r="A1795" s="858"/>
      <c r="B1795" s="866">
        <f t="shared" si="28"/>
        <v>1773</v>
      </c>
      <c r="C1795" s="919"/>
      <c r="D1795" s="860"/>
      <c r="E1795"/>
      <c r="F1795"/>
      <c r="G1795"/>
      <c r="H1795"/>
      <c r="I1795"/>
      <c r="J1795"/>
      <c r="K1795"/>
      <c r="L1795" s="262"/>
      <c r="M1795" s="262"/>
      <c r="S1795" s="262"/>
      <c r="T1795" s="262"/>
      <c r="U1795" s="262"/>
      <c r="V1795" s="262"/>
    </row>
    <row r="1796" spans="1:22">
      <c r="A1796" s="858"/>
      <c r="B1796" s="866">
        <f t="shared" si="28"/>
        <v>1774</v>
      </c>
      <c r="C1796" s="919"/>
      <c r="D1796" s="860"/>
      <c r="E1796"/>
      <c r="F1796"/>
      <c r="G1796"/>
      <c r="H1796"/>
      <c r="I1796"/>
      <c r="J1796"/>
      <c r="K1796"/>
      <c r="L1796" s="262"/>
      <c r="M1796" s="262"/>
      <c r="S1796" s="262"/>
      <c r="T1796" s="262"/>
      <c r="U1796" s="262"/>
      <c r="V1796" s="262"/>
    </row>
    <row r="1797" spans="1:22">
      <c r="A1797" s="858"/>
      <c r="B1797" s="866">
        <f t="shared" si="28"/>
        <v>1775</v>
      </c>
      <c r="C1797" s="919"/>
      <c r="D1797" s="860"/>
      <c r="E1797"/>
      <c r="F1797"/>
      <c r="G1797"/>
      <c r="H1797"/>
      <c r="I1797"/>
      <c r="J1797"/>
      <c r="K1797"/>
      <c r="L1797" s="262"/>
      <c r="M1797" s="262"/>
      <c r="S1797" s="262"/>
      <c r="T1797" s="262"/>
      <c r="U1797" s="262"/>
      <c r="V1797" s="262"/>
    </row>
    <row r="1798" spans="1:22">
      <c r="A1798" s="858"/>
      <c r="B1798" s="866">
        <f t="shared" si="28"/>
        <v>1776</v>
      </c>
      <c r="C1798" s="919"/>
      <c r="D1798" s="860"/>
      <c r="E1798"/>
      <c r="F1798"/>
      <c r="G1798"/>
      <c r="H1798"/>
      <c r="I1798"/>
      <c r="J1798"/>
      <c r="K1798"/>
      <c r="L1798" s="262"/>
      <c r="M1798" s="262"/>
      <c r="S1798" s="262"/>
      <c r="T1798" s="262"/>
      <c r="U1798" s="262"/>
      <c r="V1798" s="262"/>
    </row>
    <row r="1799" spans="1:22">
      <c r="A1799" s="858"/>
      <c r="B1799" s="866">
        <f t="shared" si="28"/>
        <v>1777</v>
      </c>
      <c r="C1799" s="919"/>
      <c r="D1799" s="860"/>
      <c r="E1799"/>
      <c r="F1799"/>
      <c r="G1799"/>
      <c r="H1799"/>
      <c r="I1799"/>
      <c r="J1799"/>
      <c r="K1799"/>
      <c r="L1799" s="262"/>
      <c r="M1799" s="262"/>
      <c r="S1799" s="262"/>
      <c r="T1799" s="262"/>
      <c r="U1799" s="262"/>
      <c r="V1799" s="262"/>
    </row>
    <row r="1800" spans="1:22">
      <c r="A1800" s="858"/>
      <c r="B1800" s="866">
        <f t="shared" si="28"/>
        <v>1778</v>
      </c>
      <c r="C1800" s="919"/>
      <c r="D1800" s="860"/>
      <c r="E1800"/>
      <c r="F1800"/>
      <c r="G1800"/>
      <c r="H1800"/>
      <c r="I1800"/>
      <c r="J1800"/>
      <c r="K1800"/>
      <c r="L1800" s="262"/>
      <c r="M1800" s="262"/>
      <c r="S1800" s="262"/>
      <c r="T1800" s="262"/>
      <c r="U1800" s="262"/>
      <c r="V1800" s="262"/>
    </row>
    <row r="1801" spans="1:22">
      <c r="A1801" s="858"/>
      <c r="B1801" s="866">
        <f t="shared" si="28"/>
        <v>1779</v>
      </c>
      <c r="C1801" s="919"/>
      <c r="D1801" s="860"/>
      <c r="E1801"/>
      <c r="F1801"/>
      <c r="G1801"/>
      <c r="H1801"/>
      <c r="I1801"/>
      <c r="J1801"/>
      <c r="K1801"/>
      <c r="L1801" s="262"/>
      <c r="M1801" s="262"/>
      <c r="S1801" s="262"/>
      <c r="T1801" s="262"/>
      <c r="U1801" s="262"/>
      <c r="V1801" s="262"/>
    </row>
    <row r="1802" spans="1:22">
      <c r="A1802" s="858"/>
      <c r="B1802" s="866">
        <f t="shared" si="28"/>
        <v>1780</v>
      </c>
      <c r="C1802" s="919"/>
      <c r="D1802" s="860"/>
      <c r="E1802"/>
      <c r="F1802"/>
      <c r="G1802"/>
      <c r="H1802"/>
      <c r="I1802"/>
      <c r="J1802"/>
      <c r="K1802"/>
      <c r="L1802" s="262"/>
      <c r="M1802" s="262"/>
      <c r="S1802" s="262"/>
      <c r="T1802" s="262"/>
      <c r="U1802" s="262"/>
      <c r="V1802" s="262"/>
    </row>
    <row r="1803" spans="1:22">
      <c r="A1803" s="858"/>
      <c r="B1803" s="866">
        <f t="shared" si="28"/>
        <v>1781</v>
      </c>
      <c r="C1803" s="919"/>
      <c r="D1803" s="860"/>
      <c r="E1803"/>
      <c r="F1803"/>
      <c r="G1803"/>
      <c r="H1803"/>
      <c r="I1803"/>
      <c r="J1803"/>
      <c r="K1803"/>
      <c r="L1803" s="262"/>
      <c r="M1803" s="262"/>
      <c r="S1803" s="262"/>
      <c r="T1803" s="262"/>
      <c r="U1803" s="262"/>
      <c r="V1803" s="262"/>
    </row>
    <row r="1804" spans="1:22">
      <c r="A1804" s="858"/>
      <c r="B1804" s="866">
        <f t="shared" si="28"/>
        <v>1782</v>
      </c>
      <c r="C1804" s="919"/>
      <c r="D1804" s="860"/>
      <c r="E1804"/>
      <c r="F1804"/>
      <c r="G1804"/>
      <c r="H1804"/>
      <c r="I1804"/>
      <c r="J1804"/>
      <c r="K1804"/>
      <c r="L1804" s="262"/>
      <c r="M1804" s="262"/>
      <c r="S1804" s="262"/>
      <c r="T1804" s="262"/>
      <c r="U1804" s="262"/>
      <c r="V1804" s="262"/>
    </row>
    <row r="1805" spans="1:22">
      <c r="A1805" s="858"/>
      <c r="B1805" s="866">
        <f t="shared" si="28"/>
        <v>1783</v>
      </c>
      <c r="C1805" s="919"/>
      <c r="D1805" s="860"/>
      <c r="E1805"/>
      <c r="F1805"/>
      <c r="G1805"/>
      <c r="H1805"/>
      <c r="I1805"/>
      <c r="J1805"/>
      <c r="K1805"/>
      <c r="L1805" s="262"/>
      <c r="M1805" s="262"/>
      <c r="S1805" s="262"/>
      <c r="T1805" s="262"/>
      <c r="U1805" s="262"/>
      <c r="V1805" s="262"/>
    </row>
    <row r="1806" spans="1:22">
      <c r="A1806" s="858"/>
      <c r="B1806" s="866">
        <f t="shared" si="28"/>
        <v>1784</v>
      </c>
      <c r="C1806" s="919"/>
      <c r="D1806" s="860"/>
      <c r="E1806"/>
      <c r="F1806"/>
      <c r="G1806"/>
      <c r="H1806"/>
      <c r="I1806"/>
      <c r="J1806"/>
      <c r="K1806"/>
      <c r="L1806" s="262"/>
      <c r="M1806" s="262"/>
      <c r="S1806" s="262"/>
      <c r="T1806" s="262"/>
      <c r="U1806" s="262"/>
      <c r="V1806" s="262"/>
    </row>
    <row r="1807" spans="1:22">
      <c r="A1807" s="858"/>
      <c r="B1807" s="866">
        <f t="shared" si="28"/>
        <v>1785</v>
      </c>
      <c r="C1807" s="919"/>
      <c r="D1807" s="860"/>
      <c r="E1807"/>
      <c r="F1807"/>
      <c r="G1807"/>
      <c r="H1807"/>
      <c r="I1807"/>
      <c r="J1807"/>
      <c r="K1807"/>
      <c r="L1807" s="262"/>
      <c r="M1807" s="262"/>
      <c r="S1807" s="262"/>
      <c r="T1807" s="262"/>
      <c r="U1807" s="262"/>
      <c r="V1807" s="262"/>
    </row>
    <row r="1808" spans="1:22">
      <c r="A1808" s="858"/>
      <c r="B1808" s="866">
        <f t="shared" si="28"/>
        <v>1786</v>
      </c>
      <c r="C1808" s="919"/>
      <c r="D1808" s="860"/>
      <c r="E1808"/>
      <c r="F1808"/>
      <c r="G1808"/>
      <c r="H1808"/>
      <c r="I1808"/>
      <c r="J1808"/>
      <c r="K1808"/>
      <c r="L1808" s="262"/>
      <c r="M1808" s="262"/>
      <c r="S1808" s="262"/>
      <c r="T1808" s="262"/>
      <c r="U1808" s="262"/>
      <c r="V1808" s="262"/>
    </row>
    <row r="1809" spans="1:22">
      <c r="A1809" s="858"/>
      <c r="B1809" s="866">
        <f t="shared" si="28"/>
        <v>1787</v>
      </c>
      <c r="C1809" s="919"/>
      <c r="D1809" s="860"/>
      <c r="E1809"/>
      <c r="F1809"/>
      <c r="G1809"/>
      <c r="H1809"/>
      <c r="I1809"/>
      <c r="J1809"/>
      <c r="K1809"/>
      <c r="L1809" s="262"/>
      <c r="M1809" s="262"/>
      <c r="S1809" s="262"/>
      <c r="T1809" s="262"/>
      <c r="U1809" s="262"/>
      <c r="V1809" s="262"/>
    </row>
    <row r="1810" spans="1:22">
      <c r="A1810" s="858"/>
      <c r="B1810" s="866">
        <f t="shared" si="28"/>
        <v>1788</v>
      </c>
      <c r="C1810" s="919"/>
      <c r="D1810" s="860"/>
      <c r="E1810"/>
      <c r="F1810"/>
      <c r="G1810"/>
      <c r="H1810"/>
      <c r="I1810"/>
      <c r="J1810"/>
      <c r="K1810"/>
      <c r="L1810" s="262"/>
      <c r="M1810" s="262"/>
      <c r="S1810" s="262"/>
      <c r="T1810" s="262"/>
      <c r="U1810" s="262"/>
      <c r="V1810" s="262"/>
    </row>
    <row r="1811" spans="1:22">
      <c r="A1811" s="858"/>
      <c r="B1811" s="866">
        <f t="shared" si="28"/>
        <v>1789</v>
      </c>
      <c r="C1811" s="919"/>
      <c r="D1811" s="860"/>
      <c r="E1811"/>
      <c r="F1811"/>
      <c r="G1811"/>
      <c r="H1811"/>
      <c r="I1811"/>
      <c r="J1811"/>
      <c r="K1811"/>
      <c r="L1811" s="262"/>
      <c r="M1811" s="262"/>
      <c r="S1811" s="262"/>
      <c r="T1811" s="262"/>
      <c r="U1811" s="262"/>
      <c r="V1811" s="262"/>
    </row>
    <row r="1812" spans="1:22">
      <c r="A1812" s="858"/>
      <c r="B1812" s="866">
        <f t="shared" si="28"/>
        <v>1790</v>
      </c>
      <c r="C1812" s="919"/>
      <c r="D1812" s="860"/>
      <c r="E1812"/>
      <c r="F1812"/>
      <c r="G1812"/>
      <c r="H1812"/>
      <c r="I1812"/>
      <c r="J1812"/>
      <c r="K1812"/>
      <c r="L1812" s="262"/>
      <c r="M1812" s="262"/>
      <c r="S1812" s="262"/>
      <c r="T1812" s="262"/>
      <c r="U1812" s="262"/>
      <c r="V1812" s="262"/>
    </row>
    <row r="1813" spans="1:22">
      <c r="A1813" s="858"/>
      <c r="B1813" s="866">
        <f t="shared" si="28"/>
        <v>1791</v>
      </c>
      <c r="C1813" s="919"/>
      <c r="D1813" s="860"/>
      <c r="E1813"/>
      <c r="F1813"/>
      <c r="G1813"/>
      <c r="H1813"/>
      <c r="I1813"/>
      <c r="J1813"/>
      <c r="K1813"/>
      <c r="L1813" s="262"/>
      <c r="M1813" s="262"/>
      <c r="S1813" s="262"/>
      <c r="T1813" s="262"/>
      <c r="U1813" s="262"/>
      <c r="V1813" s="262"/>
    </row>
    <row r="1814" spans="1:22">
      <c r="A1814" s="858"/>
      <c r="B1814" s="866">
        <f t="shared" si="28"/>
        <v>1792</v>
      </c>
      <c r="C1814" s="919"/>
      <c r="D1814" s="860"/>
      <c r="E1814"/>
      <c r="F1814"/>
      <c r="G1814"/>
      <c r="H1814"/>
      <c r="I1814"/>
      <c r="J1814"/>
      <c r="K1814"/>
      <c r="L1814" s="262"/>
      <c r="M1814" s="262"/>
      <c r="S1814" s="262"/>
      <c r="T1814" s="262"/>
      <c r="U1814" s="262"/>
      <c r="V1814" s="262"/>
    </row>
    <row r="1815" spans="1:22">
      <c r="A1815" s="858"/>
      <c r="B1815" s="866">
        <f t="shared" si="28"/>
        <v>1793</v>
      </c>
      <c r="C1815" s="919"/>
      <c r="D1815" s="860"/>
      <c r="E1815"/>
      <c r="F1815"/>
      <c r="G1815"/>
      <c r="H1815"/>
      <c r="I1815"/>
      <c r="J1815"/>
      <c r="K1815"/>
      <c r="L1815" s="262"/>
      <c r="M1815" s="262"/>
      <c r="S1815" s="262"/>
      <c r="T1815" s="262"/>
      <c r="U1815" s="262"/>
      <c r="V1815" s="262"/>
    </row>
    <row r="1816" spans="1:22">
      <c r="A1816" s="858"/>
      <c r="B1816" s="866">
        <f t="shared" ref="B1816:B1879" si="29">B1815+1</f>
        <v>1794</v>
      </c>
      <c r="C1816" s="919"/>
      <c r="D1816" s="860"/>
      <c r="E1816"/>
      <c r="F1816"/>
      <c r="G1816"/>
      <c r="H1816"/>
      <c r="I1816"/>
      <c r="J1816"/>
      <c r="K1816"/>
      <c r="L1816" s="262"/>
      <c r="M1816" s="262"/>
      <c r="S1816" s="262"/>
      <c r="T1816" s="262"/>
      <c r="U1816" s="262"/>
      <c r="V1816" s="262"/>
    </row>
    <row r="1817" spans="1:22">
      <c r="A1817" s="858"/>
      <c r="B1817" s="866">
        <f t="shared" si="29"/>
        <v>1795</v>
      </c>
      <c r="C1817" s="919"/>
      <c r="D1817" s="860"/>
      <c r="E1817"/>
      <c r="F1817"/>
      <c r="G1817"/>
      <c r="H1817"/>
      <c r="I1817"/>
      <c r="J1817"/>
      <c r="K1817"/>
      <c r="L1817" s="262"/>
      <c r="M1817" s="262"/>
      <c r="S1817" s="262"/>
      <c r="T1817" s="262"/>
      <c r="U1817" s="262"/>
      <c r="V1817" s="262"/>
    </row>
    <row r="1818" spans="1:22">
      <c r="A1818" s="858"/>
      <c r="B1818" s="866">
        <f t="shared" si="29"/>
        <v>1796</v>
      </c>
      <c r="C1818" s="919"/>
      <c r="D1818" s="860"/>
      <c r="E1818"/>
      <c r="F1818"/>
      <c r="G1818"/>
      <c r="H1818"/>
      <c r="I1818"/>
      <c r="J1818"/>
      <c r="K1818"/>
      <c r="L1818" s="262"/>
      <c r="M1818" s="262"/>
      <c r="S1818" s="262"/>
      <c r="T1818" s="262"/>
      <c r="U1818" s="262"/>
      <c r="V1818" s="262"/>
    </row>
    <row r="1819" spans="1:22">
      <c r="A1819" s="858"/>
      <c r="B1819" s="866">
        <f t="shared" si="29"/>
        <v>1797</v>
      </c>
      <c r="C1819" s="919"/>
      <c r="D1819" s="860"/>
      <c r="E1819"/>
      <c r="F1819"/>
      <c r="G1819"/>
      <c r="H1819"/>
      <c r="I1819"/>
      <c r="J1819"/>
      <c r="K1819"/>
      <c r="L1819" s="262"/>
      <c r="M1819" s="262"/>
      <c r="S1819" s="262"/>
      <c r="T1819" s="262"/>
      <c r="U1819" s="262"/>
      <c r="V1819" s="262"/>
    </row>
    <row r="1820" spans="1:22">
      <c r="A1820" s="858"/>
      <c r="B1820" s="866">
        <f t="shared" si="29"/>
        <v>1798</v>
      </c>
      <c r="C1820" s="919"/>
      <c r="D1820" s="860"/>
      <c r="E1820"/>
      <c r="F1820"/>
      <c r="G1820"/>
      <c r="H1820"/>
      <c r="I1820"/>
      <c r="J1820"/>
      <c r="K1820"/>
      <c r="L1820" s="262"/>
      <c r="M1820" s="262"/>
      <c r="S1820" s="262"/>
      <c r="T1820" s="262"/>
      <c r="U1820" s="262"/>
      <c r="V1820" s="262"/>
    </row>
    <row r="1821" spans="1:22">
      <c r="A1821" s="858"/>
      <c r="B1821" s="866">
        <f t="shared" si="29"/>
        <v>1799</v>
      </c>
      <c r="C1821" s="919"/>
      <c r="D1821" s="860"/>
      <c r="E1821"/>
      <c r="F1821"/>
      <c r="G1821"/>
      <c r="H1821"/>
      <c r="I1821"/>
      <c r="J1821"/>
      <c r="K1821"/>
      <c r="L1821" s="262"/>
      <c r="M1821" s="262"/>
      <c r="S1821" s="262"/>
      <c r="T1821" s="262"/>
      <c r="U1821" s="262"/>
      <c r="V1821" s="262"/>
    </row>
    <row r="1822" spans="1:22">
      <c r="A1822" s="858"/>
      <c r="B1822" s="866">
        <f t="shared" si="29"/>
        <v>1800</v>
      </c>
      <c r="C1822" s="919"/>
      <c r="D1822" s="860"/>
      <c r="E1822"/>
      <c r="F1822"/>
      <c r="G1822"/>
      <c r="H1822"/>
      <c r="I1822"/>
      <c r="J1822"/>
      <c r="K1822"/>
      <c r="L1822" s="262"/>
      <c r="M1822" s="262"/>
      <c r="S1822" s="262"/>
      <c r="T1822" s="262"/>
      <c r="U1822" s="262"/>
      <c r="V1822" s="262"/>
    </row>
    <row r="1823" spans="1:22">
      <c r="A1823" s="858"/>
      <c r="B1823" s="866">
        <f t="shared" si="29"/>
        <v>1801</v>
      </c>
      <c r="C1823" s="919"/>
      <c r="D1823" s="860"/>
      <c r="E1823"/>
      <c r="F1823"/>
      <c r="G1823"/>
      <c r="H1823"/>
      <c r="I1823"/>
      <c r="J1823"/>
      <c r="K1823"/>
      <c r="L1823" s="262"/>
      <c r="M1823" s="262"/>
      <c r="S1823" s="262"/>
      <c r="T1823" s="262"/>
      <c r="U1823" s="262"/>
      <c r="V1823" s="262"/>
    </row>
    <row r="1824" spans="1:22">
      <c r="A1824" s="858"/>
      <c r="B1824" s="866">
        <f t="shared" si="29"/>
        <v>1802</v>
      </c>
      <c r="C1824" s="919"/>
      <c r="D1824" s="860"/>
      <c r="E1824"/>
      <c r="F1824"/>
      <c r="G1824"/>
      <c r="H1824"/>
      <c r="I1824"/>
      <c r="J1824"/>
      <c r="K1824"/>
      <c r="L1824" s="262"/>
      <c r="M1824" s="262"/>
      <c r="S1824" s="262"/>
      <c r="T1824" s="262"/>
      <c r="U1824" s="262"/>
      <c r="V1824" s="262"/>
    </row>
    <row r="1825" spans="1:22">
      <c r="A1825" s="858"/>
      <c r="B1825" s="866">
        <f t="shared" si="29"/>
        <v>1803</v>
      </c>
      <c r="C1825" s="919"/>
      <c r="D1825" s="860"/>
      <c r="E1825"/>
      <c r="F1825"/>
      <c r="G1825"/>
      <c r="H1825"/>
      <c r="I1825"/>
      <c r="J1825"/>
      <c r="K1825"/>
      <c r="L1825" s="262"/>
      <c r="M1825" s="262"/>
      <c r="S1825" s="262"/>
      <c r="T1825" s="262"/>
      <c r="U1825" s="262"/>
      <c r="V1825" s="262"/>
    </row>
    <row r="1826" spans="1:22">
      <c r="A1826" s="858"/>
      <c r="B1826" s="866">
        <f t="shared" si="29"/>
        <v>1804</v>
      </c>
      <c r="C1826" s="919"/>
      <c r="D1826" s="860"/>
      <c r="E1826"/>
      <c r="F1826"/>
      <c r="G1826"/>
      <c r="H1826"/>
      <c r="I1826"/>
      <c r="J1826"/>
      <c r="K1826"/>
      <c r="L1826" s="262"/>
      <c r="M1826" s="262"/>
      <c r="S1826" s="262"/>
      <c r="T1826" s="262"/>
      <c r="U1826" s="262"/>
      <c r="V1826" s="262"/>
    </row>
    <row r="1827" spans="1:22">
      <c r="A1827" s="858"/>
      <c r="B1827" s="866">
        <f t="shared" si="29"/>
        <v>1805</v>
      </c>
      <c r="C1827" s="919"/>
      <c r="D1827" s="860"/>
      <c r="E1827"/>
      <c r="F1827"/>
      <c r="G1827"/>
      <c r="H1827"/>
      <c r="I1827"/>
      <c r="J1827"/>
      <c r="K1827"/>
      <c r="L1827" s="262"/>
      <c r="M1827" s="262"/>
      <c r="S1827" s="262"/>
      <c r="T1827" s="262"/>
      <c r="U1827" s="262"/>
      <c r="V1827" s="262"/>
    </row>
    <row r="1828" spans="1:22">
      <c r="A1828" s="858"/>
      <c r="B1828" s="866">
        <f t="shared" si="29"/>
        <v>1806</v>
      </c>
      <c r="C1828" s="919"/>
      <c r="D1828" s="860"/>
      <c r="E1828"/>
      <c r="F1828"/>
      <c r="G1828"/>
      <c r="H1828"/>
      <c r="I1828"/>
      <c r="J1828"/>
      <c r="K1828"/>
      <c r="L1828" s="262"/>
      <c r="M1828" s="262"/>
      <c r="S1828" s="262"/>
      <c r="T1828" s="262"/>
      <c r="U1828" s="262"/>
      <c r="V1828" s="262"/>
    </row>
    <row r="1829" spans="1:22">
      <c r="A1829" s="858"/>
      <c r="B1829" s="866">
        <f t="shared" si="29"/>
        <v>1807</v>
      </c>
      <c r="C1829" s="919"/>
      <c r="D1829" s="860"/>
      <c r="E1829"/>
      <c r="F1829"/>
      <c r="G1829"/>
      <c r="H1829"/>
      <c r="I1829"/>
      <c r="J1829"/>
      <c r="K1829"/>
      <c r="L1829" s="262"/>
      <c r="M1829" s="262"/>
      <c r="S1829" s="262"/>
      <c r="T1829" s="262"/>
      <c r="U1829" s="262"/>
      <c r="V1829" s="262"/>
    </row>
    <row r="1830" spans="1:22">
      <c r="A1830" s="858"/>
      <c r="B1830" s="866">
        <f t="shared" si="29"/>
        <v>1808</v>
      </c>
      <c r="C1830" s="919"/>
      <c r="D1830" s="860"/>
      <c r="E1830"/>
      <c r="F1830"/>
      <c r="G1830"/>
      <c r="H1830"/>
      <c r="I1830"/>
      <c r="J1830"/>
      <c r="K1830"/>
      <c r="L1830" s="262"/>
      <c r="M1830" s="262"/>
      <c r="S1830" s="262"/>
      <c r="T1830" s="262"/>
      <c r="U1830" s="262"/>
      <c r="V1830" s="262"/>
    </row>
    <row r="1831" spans="1:22">
      <c r="A1831" s="858"/>
      <c r="B1831" s="866">
        <f t="shared" si="29"/>
        <v>1809</v>
      </c>
      <c r="C1831" s="919"/>
      <c r="D1831" s="860"/>
      <c r="E1831"/>
      <c r="F1831"/>
      <c r="G1831"/>
      <c r="H1831"/>
      <c r="I1831"/>
      <c r="J1831"/>
      <c r="K1831"/>
      <c r="L1831" s="262"/>
      <c r="M1831" s="262"/>
      <c r="S1831" s="262"/>
      <c r="T1831" s="262"/>
      <c r="U1831" s="262"/>
      <c r="V1831" s="262"/>
    </row>
    <row r="1832" spans="1:22">
      <c r="A1832" s="858"/>
      <c r="B1832" s="866">
        <f t="shared" si="29"/>
        <v>1810</v>
      </c>
      <c r="C1832" s="919"/>
      <c r="D1832" s="860"/>
      <c r="E1832"/>
      <c r="F1832"/>
      <c r="G1832"/>
      <c r="H1832"/>
      <c r="I1832"/>
      <c r="J1832"/>
      <c r="K1832"/>
      <c r="L1832" s="262"/>
      <c r="M1832" s="262"/>
      <c r="S1832" s="262"/>
      <c r="T1832" s="262"/>
      <c r="U1832" s="262"/>
      <c r="V1832" s="262"/>
    </row>
    <row r="1833" spans="1:22">
      <c r="A1833" s="858"/>
      <c r="B1833" s="866">
        <f t="shared" si="29"/>
        <v>1811</v>
      </c>
      <c r="C1833" s="919"/>
      <c r="D1833" s="860"/>
      <c r="E1833"/>
      <c r="F1833"/>
      <c r="G1833"/>
      <c r="H1833"/>
      <c r="I1833"/>
      <c r="J1833"/>
      <c r="K1833"/>
      <c r="L1833" s="262"/>
      <c r="M1833" s="262"/>
      <c r="S1833" s="262"/>
      <c r="T1833" s="262"/>
      <c r="U1833" s="262"/>
      <c r="V1833" s="262"/>
    </row>
    <row r="1834" spans="1:22">
      <c r="A1834" s="858"/>
      <c r="B1834" s="866">
        <f t="shared" si="29"/>
        <v>1812</v>
      </c>
      <c r="C1834" s="919"/>
      <c r="D1834" s="860"/>
      <c r="E1834"/>
      <c r="F1834"/>
      <c r="G1834"/>
      <c r="H1834"/>
      <c r="I1834"/>
      <c r="J1834"/>
      <c r="K1834"/>
      <c r="L1834" s="262"/>
      <c r="M1834" s="262"/>
      <c r="S1834" s="262"/>
      <c r="T1834" s="262"/>
      <c r="U1834" s="262"/>
      <c r="V1834" s="262"/>
    </row>
    <row r="1835" spans="1:22">
      <c r="A1835" s="858"/>
      <c r="B1835" s="866">
        <f t="shared" si="29"/>
        <v>1813</v>
      </c>
      <c r="C1835" s="919"/>
      <c r="D1835" s="860"/>
      <c r="E1835"/>
      <c r="F1835"/>
      <c r="G1835"/>
      <c r="H1835"/>
      <c r="I1835"/>
      <c r="J1835"/>
      <c r="K1835"/>
      <c r="L1835" s="262"/>
      <c r="M1835" s="262"/>
      <c r="S1835" s="262"/>
      <c r="T1835" s="262"/>
      <c r="U1835" s="262"/>
      <c r="V1835" s="262"/>
    </row>
    <row r="1836" spans="1:22">
      <c r="A1836" s="858"/>
      <c r="B1836" s="866">
        <f t="shared" si="29"/>
        <v>1814</v>
      </c>
      <c r="C1836" s="919"/>
      <c r="D1836" s="860"/>
      <c r="E1836"/>
      <c r="F1836"/>
      <c r="G1836"/>
      <c r="H1836"/>
      <c r="I1836"/>
      <c r="J1836"/>
      <c r="K1836"/>
      <c r="L1836" s="262"/>
      <c r="M1836" s="262"/>
      <c r="S1836" s="262"/>
      <c r="T1836" s="262"/>
      <c r="U1836" s="262"/>
      <c r="V1836" s="262"/>
    </row>
    <row r="1837" spans="1:22">
      <c r="A1837" s="858"/>
      <c r="B1837" s="866">
        <f t="shared" si="29"/>
        <v>1815</v>
      </c>
      <c r="C1837" s="919"/>
      <c r="D1837" s="860"/>
      <c r="E1837"/>
      <c r="F1837"/>
      <c r="G1837"/>
      <c r="H1837"/>
      <c r="I1837"/>
      <c r="J1837"/>
      <c r="K1837"/>
      <c r="L1837" s="262"/>
      <c r="M1837" s="262"/>
      <c r="S1837" s="262"/>
      <c r="T1837" s="262"/>
      <c r="U1837" s="262"/>
      <c r="V1837" s="262"/>
    </row>
    <row r="1838" spans="1:22">
      <c r="A1838" s="858"/>
      <c r="B1838" s="866">
        <f t="shared" si="29"/>
        <v>1816</v>
      </c>
      <c r="C1838" s="919"/>
      <c r="D1838" s="860"/>
      <c r="E1838"/>
      <c r="F1838"/>
      <c r="G1838"/>
      <c r="H1838"/>
      <c r="I1838"/>
      <c r="J1838"/>
      <c r="K1838"/>
      <c r="L1838" s="262"/>
      <c r="M1838" s="262"/>
      <c r="S1838" s="262"/>
      <c r="T1838" s="262"/>
      <c r="U1838" s="262"/>
      <c r="V1838" s="262"/>
    </row>
    <row r="1839" spans="1:22">
      <c r="A1839" s="858"/>
      <c r="B1839" s="866">
        <f t="shared" si="29"/>
        <v>1817</v>
      </c>
      <c r="C1839" s="919"/>
      <c r="D1839" s="860"/>
      <c r="E1839"/>
      <c r="F1839"/>
      <c r="G1839"/>
      <c r="H1839"/>
      <c r="I1839"/>
      <c r="J1839"/>
      <c r="K1839"/>
      <c r="L1839" s="262"/>
      <c r="M1839" s="262"/>
      <c r="S1839" s="262"/>
      <c r="T1839" s="262"/>
      <c r="U1839" s="262"/>
      <c r="V1839" s="262"/>
    </row>
    <row r="1840" spans="1:22">
      <c r="A1840" s="858"/>
      <c r="B1840" s="866">
        <f t="shared" si="29"/>
        <v>1818</v>
      </c>
      <c r="C1840" s="919"/>
      <c r="D1840" s="860"/>
      <c r="E1840"/>
      <c r="F1840"/>
      <c r="G1840"/>
      <c r="H1840"/>
      <c r="I1840"/>
      <c r="J1840"/>
      <c r="K1840"/>
      <c r="L1840" s="262"/>
      <c r="M1840" s="262"/>
      <c r="S1840" s="262"/>
      <c r="T1840" s="262"/>
      <c r="U1840" s="262"/>
      <c r="V1840" s="262"/>
    </row>
    <row r="1841" spans="1:22">
      <c r="A1841" s="858"/>
      <c r="B1841" s="866">
        <f t="shared" si="29"/>
        <v>1819</v>
      </c>
      <c r="C1841" s="919"/>
      <c r="D1841" s="860"/>
      <c r="E1841"/>
      <c r="F1841"/>
      <c r="G1841"/>
      <c r="H1841"/>
      <c r="I1841"/>
      <c r="J1841"/>
      <c r="K1841"/>
      <c r="L1841" s="262"/>
      <c r="M1841" s="262"/>
      <c r="S1841" s="262"/>
      <c r="T1841" s="262"/>
      <c r="U1841" s="262"/>
      <c r="V1841" s="262"/>
    </row>
    <row r="1842" spans="1:22">
      <c r="A1842" s="858"/>
      <c r="B1842" s="866">
        <f t="shared" si="29"/>
        <v>1820</v>
      </c>
      <c r="C1842" s="919"/>
      <c r="D1842" s="860"/>
      <c r="E1842"/>
      <c r="F1842"/>
      <c r="G1842"/>
      <c r="H1842"/>
      <c r="I1842"/>
      <c r="J1842"/>
      <c r="K1842"/>
      <c r="L1842" s="262"/>
      <c r="M1842" s="262"/>
      <c r="S1842" s="262"/>
      <c r="T1842" s="262"/>
      <c r="U1842" s="262"/>
      <c r="V1842" s="262"/>
    </row>
    <row r="1843" spans="1:22">
      <c r="A1843" s="858"/>
      <c r="B1843" s="866">
        <f t="shared" si="29"/>
        <v>1821</v>
      </c>
      <c r="C1843" s="919"/>
      <c r="D1843" s="860"/>
      <c r="E1843"/>
      <c r="F1843"/>
      <c r="G1843"/>
      <c r="H1843"/>
      <c r="I1843"/>
      <c r="J1843"/>
      <c r="K1843"/>
      <c r="L1843" s="262"/>
      <c r="M1843" s="262"/>
      <c r="S1843" s="262"/>
      <c r="T1843" s="262"/>
      <c r="U1843" s="262"/>
      <c r="V1843" s="262"/>
    </row>
    <row r="1844" spans="1:22">
      <c r="A1844" s="858"/>
      <c r="B1844" s="866">
        <f t="shared" si="29"/>
        <v>1822</v>
      </c>
      <c r="C1844" s="919"/>
      <c r="D1844" s="860"/>
      <c r="E1844"/>
      <c r="F1844"/>
      <c r="G1844"/>
      <c r="H1844"/>
      <c r="I1844"/>
      <c r="J1844"/>
      <c r="K1844"/>
      <c r="L1844" s="262"/>
      <c r="M1844" s="262"/>
      <c r="S1844" s="262"/>
      <c r="T1844" s="262"/>
      <c r="U1844" s="262"/>
      <c r="V1844" s="262"/>
    </row>
    <row r="1845" spans="1:22">
      <c r="A1845" s="858"/>
      <c r="B1845" s="866">
        <f t="shared" si="29"/>
        <v>1823</v>
      </c>
      <c r="C1845" s="919"/>
      <c r="D1845" s="860"/>
      <c r="E1845"/>
      <c r="F1845"/>
      <c r="G1845"/>
      <c r="H1845"/>
      <c r="I1845"/>
      <c r="J1845"/>
      <c r="K1845"/>
      <c r="L1845" s="262"/>
      <c r="M1845" s="262"/>
      <c r="S1845" s="262"/>
      <c r="T1845" s="262"/>
      <c r="U1845" s="262"/>
      <c r="V1845" s="262"/>
    </row>
    <row r="1846" spans="1:22">
      <c r="A1846" s="858"/>
      <c r="B1846" s="866">
        <f t="shared" si="29"/>
        <v>1824</v>
      </c>
      <c r="C1846" s="919"/>
      <c r="D1846" s="860"/>
      <c r="E1846"/>
      <c r="F1846"/>
      <c r="G1846"/>
      <c r="H1846"/>
      <c r="I1846"/>
      <c r="J1846"/>
      <c r="K1846"/>
      <c r="L1846" s="262"/>
      <c r="M1846" s="262"/>
      <c r="S1846" s="262"/>
      <c r="T1846" s="262"/>
      <c r="U1846" s="262"/>
      <c r="V1846" s="262"/>
    </row>
    <row r="1847" spans="1:22">
      <c r="A1847" s="858"/>
      <c r="B1847" s="866">
        <f t="shared" si="29"/>
        <v>1825</v>
      </c>
      <c r="C1847" s="919"/>
      <c r="D1847" s="860"/>
      <c r="E1847"/>
      <c r="F1847"/>
      <c r="G1847"/>
      <c r="H1847"/>
      <c r="I1847"/>
      <c r="J1847"/>
      <c r="K1847"/>
      <c r="L1847" s="262"/>
      <c r="M1847" s="262"/>
      <c r="S1847" s="262"/>
      <c r="T1847" s="262"/>
      <c r="U1847" s="262"/>
      <c r="V1847" s="262"/>
    </row>
    <row r="1848" spans="1:22">
      <c r="A1848" s="858"/>
      <c r="B1848" s="866">
        <f t="shared" si="29"/>
        <v>1826</v>
      </c>
      <c r="C1848" s="919"/>
      <c r="D1848" s="860"/>
      <c r="E1848"/>
      <c r="F1848"/>
      <c r="G1848"/>
      <c r="H1848"/>
      <c r="I1848"/>
      <c r="J1848"/>
      <c r="K1848"/>
      <c r="L1848" s="262"/>
      <c r="M1848" s="262"/>
      <c r="S1848" s="262"/>
      <c r="T1848" s="262"/>
      <c r="U1848" s="262"/>
      <c r="V1848" s="262"/>
    </row>
    <row r="1849" spans="1:22">
      <c r="A1849" s="858"/>
      <c r="B1849" s="866">
        <f t="shared" si="29"/>
        <v>1827</v>
      </c>
      <c r="C1849" s="919"/>
      <c r="D1849" s="860"/>
      <c r="E1849"/>
      <c r="F1849"/>
      <c r="G1849"/>
      <c r="H1849"/>
      <c r="I1849"/>
      <c r="J1849"/>
      <c r="K1849"/>
      <c r="L1849" s="262"/>
      <c r="M1849" s="262"/>
      <c r="S1849" s="262"/>
      <c r="T1849" s="262"/>
      <c r="U1849" s="262"/>
      <c r="V1849" s="262"/>
    </row>
    <row r="1850" spans="1:22">
      <c r="A1850" s="858"/>
      <c r="B1850" s="866">
        <f t="shared" si="29"/>
        <v>1828</v>
      </c>
      <c r="C1850" s="919"/>
      <c r="D1850" s="860"/>
      <c r="E1850"/>
      <c r="F1850"/>
      <c r="G1850"/>
      <c r="H1850"/>
      <c r="I1850"/>
      <c r="J1850"/>
      <c r="K1850"/>
      <c r="L1850" s="262"/>
      <c r="M1850" s="262"/>
      <c r="S1850" s="262"/>
      <c r="T1850" s="262"/>
      <c r="U1850" s="262"/>
      <c r="V1850" s="262"/>
    </row>
    <row r="1851" spans="1:22">
      <c r="A1851" s="858"/>
      <c r="B1851" s="866">
        <f t="shared" si="29"/>
        <v>1829</v>
      </c>
      <c r="C1851" s="919"/>
      <c r="D1851" s="860"/>
      <c r="E1851"/>
      <c r="F1851"/>
      <c r="G1851"/>
      <c r="H1851"/>
      <c r="I1851"/>
      <c r="J1851"/>
      <c r="K1851"/>
      <c r="L1851" s="262"/>
      <c r="M1851" s="262"/>
      <c r="S1851" s="262"/>
      <c r="T1851" s="262"/>
      <c r="U1851" s="262"/>
      <c r="V1851" s="262"/>
    </row>
    <row r="1852" spans="1:22">
      <c r="A1852" s="858"/>
      <c r="B1852" s="866">
        <f t="shared" si="29"/>
        <v>1830</v>
      </c>
      <c r="C1852" s="919"/>
      <c r="D1852" s="860"/>
      <c r="E1852"/>
      <c r="F1852"/>
      <c r="G1852"/>
      <c r="H1852"/>
      <c r="I1852"/>
      <c r="J1852"/>
      <c r="K1852"/>
      <c r="L1852" s="262"/>
      <c r="M1852" s="262"/>
      <c r="S1852" s="262"/>
      <c r="T1852" s="262"/>
      <c r="U1852" s="262"/>
      <c r="V1852" s="262"/>
    </row>
    <row r="1853" spans="1:22">
      <c r="A1853" s="858"/>
      <c r="B1853" s="866">
        <f t="shared" si="29"/>
        <v>1831</v>
      </c>
      <c r="C1853" s="919"/>
      <c r="D1853" s="860"/>
      <c r="E1853"/>
      <c r="F1853"/>
      <c r="G1853"/>
      <c r="H1853"/>
      <c r="I1853"/>
      <c r="J1853"/>
      <c r="K1853"/>
      <c r="L1853" s="262"/>
      <c r="M1853" s="262"/>
      <c r="S1853" s="262"/>
      <c r="T1853" s="262"/>
      <c r="U1853" s="262"/>
      <c r="V1853" s="262"/>
    </row>
    <row r="1854" spans="1:22">
      <c r="A1854" s="858"/>
      <c r="B1854" s="866">
        <f t="shared" si="29"/>
        <v>1832</v>
      </c>
      <c r="C1854" s="919"/>
      <c r="D1854" s="860"/>
      <c r="E1854"/>
      <c r="F1854"/>
      <c r="G1854"/>
      <c r="H1854"/>
      <c r="I1854"/>
      <c r="J1854"/>
      <c r="K1854"/>
      <c r="L1854" s="262"/>
      <c r="M1854" s="262"/>
      <c r="S1854" s="262"/>
      <c r="T1854" s="262"/>
      <c r="U1854" s="262"/>
      <c r="V1854" s="262"/>
    </row>
    <row r="1855" spans="1:22">
      <c r="A1855" s="858"/>
      <c r="B1855" s="866">
        <f t="shared" si="29"/>
        <v>1833</v>
      </c>
      <c r="C1855" s="919"/>
      <c r="D1855" s="860"/>
      <c r="E1855"/>
      <c r="F1855"/>
      <c r="G1855"/>
      <c r="H1855"/>
      <c r="I1855"/>
      <c r="J1855"/>
      <c r="K1855"/>
      <c r="L1855" s="262"/>
      <c r="M1855" s="262"/>
      <c r="S1855" s="262"/>
      <c r="T1855" s="262"/>
      <c r="U1855" s="262"/>
      <c r="V1855" s="262"/>
    </row>
    <row r="1856" spans="1:22">
      <c r="A1856" s="858"/>
      <c r="B1856" s="866">
        <f t="shared" si="29"/>
        <v>1834</v>
      </c>
      <c r="C1856" s="919"/>
      <c r="D1856" s="860"/>
      <c r="E1856"/>
      <c r="F1856"/>
      <c r="G1856"/>
      <c r="H1856"/>
      <c r="I1856"/>
      <c r="J1856"/>
      <c r="K1856"/>
      <c r="L1856" s="262"/>
      <c r="M1856" s="262"/>
      <c r="S1856" s="262"/>
      <c r="T1856" s="262"/>
      <c r="U1856" s="262"/>
      <c r="V1856" s="262"/>
    </row>
    <row r="1857" spans="1:22">
      <c r="A1857" s="858"/>
      <c r="B1857" s="866">
        <f t="shared" si="29"/>
        <v>1835</v>
      </c>
      <c r="C1857" s="919"/>
      <c r="D1857" s="860"/>
      <c r="E1857"/>
      <c r="F1857"/>
      <c r="G1857"/>
      <c r="H1857"/>
      <c r="I1857"/>
      <c r="J1857"/>
      <c r="K1857"/>
      <c r="L1857" s="262"/>
      <c r="M1857" s="262"/>
      <c r="S1857" s="262"/>
      <c r="T1857" s="262"/>
      <c r="U1857" s="262"/>
      <c r="V1857" s="262"/>
    </row>
    <row r="1858" spans="1:22">
      <c r="A1858" s="858"/>
      <c r="B1858" s="866">
        <f t="shared" si="29"/>
        <v>1836</v>
      </c>
      <c r="C1858" s="919"/>
      <c r="D1858" s="860"/>
      <c r="E1858"/>
      <c r="F1858"/>
      <c r="G1858"/>
      <c r="H1858"/>
      <c r="I1858"/>
      <c r="J1858"/>
      <c r="K1858"/>
      <c r="L1858" s="262"/>
      <c r="M1858" s="262"/>
      <c r="S1858" s="262"/>
      <c r="T1858" s="262"/>
      <c r="U1858" s="262"/>
      <c r="V1858" s="262"/>
    </row>
    <row r="1859" spans="1:22">
      <c r="A1859" s="858"/>
      <c r="B1859" s="866">
        <f t="shared" si="29"/>
        <v>1837</v>
      </c>
      <c r="C1859" s="919"/>
      <c r="D1859" s="860"/>
      <c r="E1859"/>
      <c r="F1859"/>
      <c r="G1859"/>
      <c r="H1859"/>
      <c r="I1859"/>
      <c r="J1859"/>
      <c r="K1859"/>
      <c r="L1859" s="262"/>
      <c r="M1859" s="262"/>
      <c r="S1859" s="262"/>
      <c r="T1859" s="262"/>
      <c r="U1859" s="262"/>
      <c r="V1859" s="262"/>
    </row>
    <row r="1860" spans="1:22">
      <c r="A1860" s="858"/>
      <c r="B1860" s="866">
        <f t="shared" si="29"/>
        <v>1838</v>
      </c>
      <c r="C1860" s="919"/>
      <c r="D1860" s="860"/>
      <c r="E1860"/>
      <c r="F1860"/>
      <c r="G1860"/>
      <c r="H1860"/>
      <c r="I1860"/>
      <c r="J1860"/>
      <c r="K1860"/>
      <c r="L1860" s="262"/>
      <c r="M1860" s="262"/>
      <c r="S1860" s="262"/>
      <c r="T1860" s="262"/>
      <c r="U1860" s="262"/>
      <c r="V1860" s="262"/>
    </row>
    <row r="1861" spans="1:22">
      <c r="A1861" s="858"/>
      <c r="B1861" s="866">
        <f t="shared" si="29"/>
        <v>1839</v>
      </c>
      <c r="C1861" s="919"/>
      <c r="D1861" s="860"/>
      <c r="E1861"/>
      <c r="F1861"/>
      <c r="G1861"/>
      <c r="H1861"/>
      <c r="I1861"/>
      <c r="J1861"/>
      <c r="K1861"/>
      <c r="L1861" s="262"/>
      <c r="M1861" s="262"/>
      <c r="S1861" s="262"/>
      <c r="T1861" s="262"/>
      <c r="U1861" s="262"/>
      <c r="V1861" s="262"/>
    </row>
    <row r="1862" spans="1:22">
      <c r="A1862" s="858"/>
      <c r="B1862" s="866">
        <f t="shared" si="29"/>
        <v>1840</v>
      </c>
      <c r="C1862" s="919"/>
      <c r="D1862" s="860"/>
      <c r="E1862"/>
      <c r="F1862"/>
      <c r="G1862"/>
      <c r="H1862"/>
      <c r="I1862"/>
      <c r="J1862"/>
      <c r="K1862"/>
      <c r="L1862" s="262"/>
      <c r="M1862" s="262"/>
      <c r="S1862" s="262"/>
      <c r="T1862" s="262"/>
      <c r="U1862" s="262"/>
      <c r="V1862" s="262"/>
    </row>
    <row r="1863" spans="1:22">
      <c r="A1863" s="858"/>
      <c r="B1863" s="866">
        <f t="shared" si="29"/>
        <v>1841</v>
      </c>
      <c r="C1863" s="919"/>
      <c r="D1863" s="860"/>
      <c r="E1863"/>
      <c r="F1863"/>
      <c r="G1863"/>
      <c r="H1863"/>
      <c r="I1863"/>
      <c r="J1863"/>
      <c r="K1863"/>
      <c r="L1863" s="262"/>
      <c r="M1863" s="262"/>
      <c r="S1863" s="262"/>
      <c r="T1863" s="262"/>
      <c r="U1863" s="262"/>
      <c r="V1863" s="262"/>
    </row>
    <row r="1864" spans="1:22">
      <c r="A1864" s="858"/>
      <c r="B1864" s="866">
        <f t="shared" si="29"/>
        <v>1842</v>
      </c>
      <c r="C1864" s="919"/>
      <c r="D1864" s="860"/>
      <c r="E1864"/>
      <c r="F1864"/>
      <c r="G1864"/>
      <c r="H1864"/>
      <c r="I1864"/>
      <c r="J1864"/>
      <c r="K1864"/>
      <c r="L1864" s="262"/>
      <c r="M1864" s="262"/>
      <c r="S1864" s="262"/>
      <c r="T1864" s="262"/>
      <c r="U1864" s="262"/>
      <c r="V1864" s="262"/>
    </row>
    <row r="1865" spans="1:22">
      <c r="A1865" s="858"/>
      <c r="B1865" s="866">
        <f t="shared" si="29"/>
        <v>1843</v>
      </c>
      <c r="C1865" s="919"/>
      <c r="D1865" s="860"/>
      <c r="E1865"/>
      <c r="F1865"/>
      <c r="G1865"/>
      <c r="H1865"/>
      <c r="I1865"/>
      <c r="J1865"/>
      <c r="K1865"/>
      <c r="L1865" s="262"/>
      <c r="M1865" s="262"/>
      <c r="S1865" s="262"/>
      <c r="T1865" s="262"/>
      <c r="U1865" s="262"/>
      <c r="V1865" s="262"/>
    </row>
    <row r="1866" spans="1:22">
      <c r="A1866" s="858"/>
      <c r="B1866" s="866">
        <f t="shared" si="29"/>
        <v>1844</v>
      </c>
      <c r="C1866" s="919"/>
      <c r="D1866" s="860"/>
      <c r="E1866"/>
      <c r="F1866"/>
      <c r="G1866"/>
      <c r="H1866"/>
      <c r="I1866"/>
      <c r="J1866"/>
      <c r="K1866"/>
      <c r="L1866" s="262"/>
      <c r="M1866" s="262"/>
      <c r="S1866" s="262"/>
      <c r="T1866" s="262"/>
      <c r="U1866" s="262"/>
      <c r="V1866" s="262"/>
    </row>
    <row r="1867" spans="1:22">
      <c r="A1867" s="858"/>
      <c r="B1867" s="866">
        <f t="shared" si="29"/>
        <v>1845</v>
      </c>
      <c r="C1867" s="919"/>
      <c r="D1867" s="860"/>
      <c r="E1867"/>
      <c r="F1867"/>
      <c r="G1867"/>
      <c r="H1867"/>
      <c r="I1867"/>
      <c r="J1867"/>
      <c r="K1867"/>
      <c r="L1867" s="262"/>
      <c r="M1867" s="262"/>
      <c r="S1867" s="262"/>
      <c r="T1867" s="262"/>
      <c r="U1867" s="262"/>
      <c r="V1867" s="262"/>
    </row>
    <row r="1868" spans="1:22">
      <c r="A1868" s="858"/>
      <c r="B1868" s="866">
        <f t="shared" si="29"/>
        <v>1846</v>
      </c>
      <c r="C1868" s="919"/>
      <c r="D1868" s="860"/>
      <c r="E1868"/>
      <c r="F1868"/>
      <c r="G1868"/>
      <c r="H1868"/>
      <c r="I1868"/>
      <c r="J1868"/>
      <c r="K1868"/>
      <c r="L1868" s="262"/>
      <c r="M1868" s="262"/>
      <c r="S1868" s="262"/>
      <c r="T1868" s="262"/>
      <c r="U1868" s="262"/>
      <c r="V1868" s="262"/>
    </row>
    <row r="1869" spans="1:22">
      <c r="A1869" s="858"/>
      <c r="B1869" s="866">
        <f t="shared" si="29"/>
        <v>1847</v>
      </c>
      <c r="C1869" s="919"/>
      <c r="D1869" s="860"/>
      <c r="E1869"/>
      <c r="F1869"/>
      <c r="G1869"/>
      <c r="H1869"/>
      <c r="I1869"/>
      <c r="J1869"/>
      <c r="K1869"/>
      <c r="L1869" s="262"/>
      <c r="M1869" s="262"/>
      <c r="S1869" s="262"/>
      <c r="T1869" s="262"/>
      <c r="U1869" s="262"/>
      <c r="V1869" s="262"/>
    </row>
    <row r="1870" spans="1:22">
      <c r="A1870" s="858"/>
      <c r="B1870" s="866">
        <f t="shared" si="29"/>
        <v>1848</v>
      </c>
      <c r="C1870" s="919"/>
      <c r="D1870" s="860"/>
      <c r="E1870"/>
      <c r="F1870"/>
      <c r="G1870"/>
      <c r="H1870"/>
      <c r="I1870"/>
      <c r="J1870"/>
      <c r="K1870"/>
      <c r="L1870" s="262"/>
      <c r="M1870" s="262"/>
      <c r="S1870" s="262"/>
      <c r="T1870" s="262"/>
      <c r="U1870" s="262"/>
      <c r="V1870" s="262"/>
    </row>
    <row r="1871" spans="1:22">
      <c r="A1871" s="858"/>
      <c r="B1871" s="866">
        <f t="shared" si="29"/>
        <v>1849</v>
      </c>
      <c r="C1871" s="919"/>
      <c r="D1871" s="860"/>
      <c r="E1871"/>
      <c r="F1871"/>
      <c r="G1871"/>
      <c r="H1871"/>
      <c r="I1871"/>
      <c r="J1871"/>
      <c r="K1871"/>
      <c r="L1871" s="262"/>
      <c r="M1871" s="262"/>
      <c r="S1871" s="262"/>
      <c r="T1871" s="262"/>
      <c r="U1871" s="262"/>
      <c r="V1871" s="262"/>
    </row>
    <row r="1872" spans="1:22">
      <c r="A1872" s="858"/>
      <c r="B1872" s="866">
        <f t="shared" si="29"/>
        <v>1850</v>
      </c>
      <c r="C1872" s="919"/>
      <c r="D1872" s="860"/>
      <c r="E1872"/>
      <c r="F1872"/>
      <c r="G1872"/>
      <c r="H1872"/>
      <c r="I1872"/>
      <c r="J1872"/>
      <c r="K1872"/>
      <c r="L1872" s="262"/>
      <c r="M1872" s="262"/>
      <c r="S1872" s="262"/>
      <c r="T1872" s="262"/>
      <c r="U1872" s="262"/>
      <c r="V1872" s="262"/>
    </row>
    <row r="1873" spans="1:22">
      <c r="A1873" s="858"/>
      <c r="B1873" s="866">
        <f t="shared" si="29"/>
        <v>1851</v>
      </c>
      <c r="C1873" s="919"/>
      <c r="D1873" s="860"/>
      <c r="E1873"/>
      <c r="F1873"/>
      <c r="G1873"/>
      <c r="H1873"/>
      <c r="I1873"/>
      <c r="J1873"/>
      <c r="K1873"/>
      <c r="L1873" s="262"/>
      <c r="M1873" s="262"/>
      <c r="S1873" s="262"/>
      <c r="T1873" s="262"/>
      <c r="U1873" s="262"/>
      <c r="V1873" s="262"/>
    </row>
    <row r="1874" spans="1:22">
      <c r="A1874" s="858"/>
      <c r="B1874" s="866">
        <f t="shared" si="29"/>
        <v>1852</v>
      </c>
      <c r="C1874" s="919"/>
      <c r="D1874" s="860"/>
      <c r="E1874"/>
      <c r="F1874"/>
      <c r="G1874"/>
      <c r="H1874"/>
      <c r="I1874"/>
      <c r="J1874"/>
      <c r="K1874"/>
      <c r="L1874" s="262"/>
      <c r="M1874" s="262"/>
      <c r="S1874" s="262"/>
      <c r="T1874" s="262"/>
      <c r="U1874" s="262"/>
      <c r="V1874" s="262"/>
    </row>
    <row r="1875" spans="1:22">
      <c r="A1875" s="858"/>
      <c r="B1875" s="866">
        <f t="shared" si="29"/>
        <v>1853</v>
      </c>
      <c r="C1875" s="919"/>
      <c r="D1875" s="860"/>
      <c r="E1875"/>
      <c r="F1875"/>
      <c r="G1875"/>
      <c r="H1875"/>
      <c r="I1875"/>
      <c r="J1875"/>
      <c r="K1875"/>
      <c r="L1875" s="262"/>
      <c r="M1875" s="262"/>
      <c r="S1875" s="262"/>
      <c r="T1875" s="262"/>
      <c r="U1875" s="262"/>
      <c r="V1875" s="262"/>
    </row>
    <row r="1876" spans="1:22">
      <c r="A1876" s="858"/>
      <c r="B1876" s="866">
        <f t="shared" si="29"/>
        <v>1854</v>
      </c>
      <c r="C1876" s="919"/>
      <c r="D1876" s="860"/>
      <c r="E1876"/>
      <c r="F1876"/>
      <c r="G1876"/>
      <c r="H1876"/>
      <c r="I1876"/>
      <c r="J1876"/>
      <c r="K1876"/>
      <c r="L1876" s="262"/>
      <c r="M1876" s="262"/>
      <c r="S1876" s="262"/>
      <c r="T1876" s="262"/>
      <c r="U1876" s="262"/>
      <c r="V1876" s="262"/>
    </row>
    <row r="1877" spans="1:22">
      <c r="A1877" s="858"/>
      <c r="B1877" s="866">
        <f t="shared" si="29"/>
        <v>1855</v>
      </c>
      <c r="C1877" s="919"/>
      <c r="D1877" s="860"/>
      <c r="E1877"/>
      <c r="F1877"/>
      <c r="G1877"/>
      <c r="H1877"/>
      <c r="I1877"/>
      <c r="J1877"/>
      <c r="K1877"/>
      <c r="L1877" s="262"/>
      <c r="M1877" s="262"/>
      <c r="S1877" s="262"/>
      <c r="T1877" s="262"/>
      <c r="U1877" s="262"/>
      <c r="V1877" s="262"/>
    </row>
    <row r="1878" spans="1:22">
      <c r="A1878" s="858"/>
      <c r="B1878" s="866">
        <f t="shared" si="29"/>
        <v>1856</v>
      </c>
      <c r="C1878" s="919"/>
      <c r="D1878" s="860"/>
      <c r="E1878"/>
      <c r="F1878"/>
      <c r="G1878"/>
      <c r="H1878"/>
      <c r="I1878"/>
      <c r="J1878"/>
      <c r="K1878"/>
      <c r="L1878" s="262"/>
      <c r="M1878" s="262"/>
      <c r="S1878" s="262"/>
      <c r="T1878" s="262"/>
      <c r="U1878" s="262"/>
      <c r="V1878" s="262"/>
    </row>
    <row r="1879" spans="1:22">
      <c r="A1879" s="858"/>
      <c r="B1879" s="866">
        <f t="shared" si="29"/>
        <v>1857</v>
      </c>
      <c r="C1879" s="919"/>
      <c r="D1879" s="860"/>
      <c r="E1879"/>
      <c r="F1879"/>
      <c r="G1879"/>
      <c r="H1879"/>
      <c r="I1879"/>
      <c r="J1879"/>
      <c r="K1879"/>
      <c r="L1879" s="262"/>
      <c r="M1879" s="262"/>
      <c r="S1879" s="262"/>
      <c r="T1879" s="262"/>
      <c r="U1879" s="262"/>
      <c r="V1879" s="262"/>
    </row>
    <row r="1880" spans="1:22">
      <c r="A1880" s="858"/>
      <c r="B1880" s="866">
        <f t="shared" ref="B1880:B1943" si="30">B1879+1</f>
        <v>1858</v>
      </c>
      <c r="C1880" s="919"/>
      <c r="D1880" s="860"/>
      <c r="E1880"/>
      <c r="F1880"/>
      <c r="G1880"/>
      <c r="H1880"/>
      <c r="I1880"/>
      <c r="J1880"/>
      <c r="K1880"/>
      <c r="L1880" s="262"/>
      <c r="M1880" s="262"/>
      <c r="S1880" s="262"/>
      <c r="T1880" s="262"/>
      <c r="U1880" s="262"/>
      <c r="V1880" s="262"/>
    </row>
    <row r="1881" spans="1:22">
      <c r="A1881" s="858"/>
      <c r="B1881" s="866">
        <f t="shared" si="30"/>
        <v>1859</v>
      </c>
      <c r="C1881" s="919"/>
      <c r="D1881" s="860"/>
      <c r="E1881"/>
      <c r="F1881"/>
      <c r="G1881"/>
      <c r="H1881"/>
      <c r="I1881"/>
      <c r="J1881"/>
      <c r="K1881"/>
      <c r="L1881" s="262"/>
      <c r="M1881" s="262"/>
      <c r="S1881" s="262"/>
      <c r="T1881" s="262"/>
      <c r="U1881" s="262"/>
      <c r="V1881" s="262"/>
    </row>
    <row r="1882" spans="1:22">
      <c r="A1882" s="858"/>
      <c r="B1882" s="866">
        <f t="shared" si="30"/>
        <v>1860</v>
      </c>
      <c r="C1882" s="919"/>
      <c r="D1882" s="860"/>
      <c r="E1882"/>
      <c r="F1882"/>
      <c r="G1882"/>
      <c r="H1882"/>
      <c r="I1882"/>
      <c r="J1882"/>
      <c r="K1882"/>
      <c r="L1882" s="262"/>
      <c r="M1882" s="262"/>
      <c r="S1882" s="262"/>
      <c r="T1882" s="262"/>
      <c r="U1882" s="262"/>
      <c r="V1882" s="262"/>
    </row>
    <row r="1883" spans="1:22">
      <c r="A1883" s="858"/>
      <c r="B1883" s="866">
        <f t="shared" si="30"/>
        <v>1861</v>
      </c>
      <c r="C1883" s="919"/>
      <c r="D1883" s="860"/>
      <c r="E1883"/>
      <c r="F1883"/>
      <c r="G1883"/>
      <c r="H1883"/>
      <c r="I1883"/>
      <c r="J1883"/>
      <c r="K1883"/>
      <c r="L1883" s="262"/>
      <c r="M1883" s="262"/>
      <c r="S1883" s="262"/>
      <c r="T1883" s="262"/>
      <c r="U1883" s="262"/>
      <c r="V1883" s="262"/>
    </row>
    <row r="1884" spans="1:22">
      <c r="A1884" s="858"/>
      <c r="B1884" s="866">
        <f t="shared" si="30"/>
        <v>1862</v>
      </c>
      <c r="C1884" s="919"/>
      <c r="D1884" s="860"/>
      <c r="E1884"/>
      <c r="F1884"/>
      <c r="G1884"/>
      <c r="H1884"/>
      <c r="I1884"/>
      <c r="J1884"/>
      <c r="K1884"/>
      <c r="L1884" s="262"/>
      <c r="M1884" s="262"/>
      <c r="S1884" s="262"/>
      <c r="T1884" s="262"/>
      <c r="U1884" s="262"/>
      <c r="V1884" s="262"/>
    </row>
    <row r="1885" spans="1:22">
      <c r="A1885" s="858"/>
      <c r="B1885" s="866">
        <f t="shared" si="30"/>
        <v>1863</v>
      </c>
      <c r="C1885" s="919"/>
      <c r="D1885" s="860"/>
      <c r="E1885"/>
      <c r="F1885"/>
      <c r="G1885"/>
      <c r="H1885"/>
      <c r="I1885"/>
      <c r="J1885"/>
      <c r="K1885"/>
      <c r="L1885" s="262"/>
      <c r="M1885" s="262"/>
      <c r="S1885" s="262"/>
      <c r="T1885" s="262"/>
      <c r="U1885" s="262"/>
      <c r="V1885" s="262"/>
    </row>
    <row r="1886" spans="1:22">
      <c r="A1886" s="858"/>
      <c r="B1886" s="866">
        <f t="shared" si="30"/>
        <v>1864</v>
      </c>
      <c r="C1886" s="919"/>
      <c r="D1886" s="860"/>
      <c r="E1886"/>
      <c r="F1886"/>
      <c r="G1886"/>
      <c r="H1886"/>
      <c r="I1886"/>
      <c r="J1886"/>
      <c r="K1886"/>
      <c r="L1886" s="262"/>
      <c r="M1886" s="262"/>
      <c r="S1886" s="262"/>
      <c r="T1886" s="262"/>
      <c r="U1886" s="262"/>
      <c r="V1886" s="262"/>
    </row>
    <row r="1887" spans="1:22">
      <c r="A1887" s="858"/>
      <c r="B1887" s="866">
        <f t="shared" si="30"/>
        <v>1865</v>
      </c>
      <c r="C1887" s="919"/>
      <c r="D1887" s="860"/>
      <c r="E1887"/>
      <c r="F1887"/>
      <c r="G1887"/>
      <c r="H1887"/>
      <c r="I1887"/>
      <c r="J1887"/>
      <c r="K1887"/>
      <c r="L1887" s="262"/>
      <c r="M1887" s="262"/>
      <c r="S1887" s="262"/>
      <c r="T1887" s="262"/>
      <c r="U1887" s="262"/>
      <c r="V1887" s="262"/>
    </row>
    <row r="1888" spans="1:22">
      <c r="A1888" s="858"/>
      <c r="B1888" s="866">
        <f t="shared" si="30"/>
        <v>1866</v>
      </c>
      <c r="C1888" s="919"/>
      <c r="D1888" s="860"/>
      <c r="E1888"/>
      <c r="F1888"/>
      <c r="G1888"/>
      <c r="H1888"/>
      <c r="I1888"/>
      <c r="J1888"/>
      <c r="K1888"/>
      <c r="L1888" s="262"/>
      <c r="M1888" s="262"/>
      <c r="S1888" s="262"/>
      <c r="T1888" s="262"/>
      <c r="U1888" s="262"/>
      <c r="V1888" s="262"/>
    </row>
    <row r="1889" spans="1:22">
      <c r="A1889" s="858"/>
      <c r="B1889" s="866">
        <f t="shared" si="30"/>
        <v>1867</v>
      </c>
      <c r="C1889" s="919"/>
      <c r="D1889" s="860"/>
      <c r="E1889"/>
      <c r="F1889"/>
      <c r="G1889"/>
      <c r="H1889"/>
      <c r="I1889"/>
      <c r="J1889"/>
      <c r="K1889"/>
      <c r="L1889" s="262"/>
      <c r="M1889" s="262"/>
      <c r="S1889" s="262"/>
      <c r="T1889" s="262"/>
      <c r="U1889" s="262"/>
      <c r="V1889" s="262"/>
    </row>
    <row r="1890" spans="1:22">
      <c r="A1890" s="858"/>
      <c r="B1890" s="866">
        <f t="shared" si="30"/>
        <v>1868</v>
      </c>
      <c r="C1890" s="919"/>
      <c r="D1890" s="860"/>
      <c r="E1890"/>
      <c r="F1890"/>
      <c r="G1890"/>
      <c r="H1890"/>
      <c r="I1890"/>
      <c r="J1890"/>
      <c r="K1890"/>
      <c r="L1890" s="262"/>
      <c r="M1890" s="262"/>
      <c r="S1890" s="262"/>
      <c r="T1890" s="262"/>
      <c r="U1890" s="262"/>
      <c r="V1890" s="262"/>
    </row>
    <row r="1891" spans="1:22">
      <c r="A1891" s="858"/>
      <c r="B1891" s="866">
        <f t="shared" si="30"/>
        <v>1869</v>
      </c>
      <c r="C1891" s="919"/>
      <c r="D1891" s="860"/>
      <c r="E1891"/>
      <c r="F1891"/>
      <c r="G1891"/>
      <c r="H1891"/>
      <c r="I1891"/>
      <c r="J1891"/>
      <c r="K1891"/>
      <c r="L1891" s="262"/>
      <c r="M1891" s="262"/>
      <c r="S1891" s="262"/>
      <c r="T1891" s="262"/>
      <c r="U1891" s="262"/>
      <c r="V1891" s="262"/>
    </row>
    <row r="1892" spans="1:22">
      <c r="A1892" s="858"/>
      <c r="B1892" s="866">
        <f t="shared" si="30"/>
        <v>1870</v>
      </c>
      <c r="C1892" s="919"/>
      <c r="D1892" s="860"/>
      <c r="E1892"/>
      <c r="F1892"/>
      <c r="G1892"/>
      <c r="H1892"/>
      <c r="I1892"/>
      <c r="J1892"/>
      <c r="K1892"/>
      <c r="L1892" s="262"/>
      <c r="M1892" s="262"/>
      <c r="S1892" s="262"/>
      <c r="T1892" s="262"/>
      <c r="U1892" s="262"/>
      <c r="V1892" s="262"/>
    </row>
    <row r="1893" spans="1:22">
      <c r="A1893" s="858"/>
      <c r="B1893" s="866">
        <f t="shared" si="30"/>
        <v>1871</v>
      </c>
      <c r="C1893" s="919"/>
      <c r="D1893" s="860"/>
      <c r="E1893"/>
      <c r="F1893"/>
      <c r="G1893"/>
      <c r="H1893"/>
      <c r="I1893"/>
      <c r="J1893"/>
      <c r="K1893"/>
      <c r="L1893" s="262"/>
      <c r="M1893" s="262"/>
      <c r="S1893" s="262"/>
      <c r="T1893" s="262"/>
      <c r="U1893" s="262"/>
      <c r="V1893" s="262"/>
    </row>
    <row r="1894" spans="1:22">
      <c r="A1894" s="858"/>
      <c r="B1894" s="866">
        <f t="shared" si="30"/>
        <v>1872</v>
      </c>
      <c r="C1894" s="919"/>
      <c r="D1894" s="860"/>
      <c r="E1894"/>
      <c r="F1894"/>
      <c r="G1894"/>
      <c r="H1894"/>
      <c r="I1894"/>
      <c r="J1894"/>
      <c r="K1894"/>
      <c r="L1894" s="262"/>
      <c r="M1894" s="262"/>
      <c r="S1894" s="262"/>
      <c r="T1894" s="262"/>
      <c r="U1894" s="262"/>
      <c r="V1894" s="262"/>
    </row>
    <row r="1895" spans="1:22">
      <c r="A1895" s="858"/>
      <c r="B1895" s="866">
        <f t="shared" si="30"/>
        <v>1873</v>
      </c>
      <c r="C1895" s="919"/>
      <c r="D1895" s="860"/>
      <c r="E1895"/>
      <c r="F1895"/>
      <c r="G1895"/>
      <c r="H1895"/>
      <c r="I1895"/>
      <c r="J1895"/>
      <c r="K1895"/>
      <c r="L1895" s="262"/>
      <c r="M1895" s="262"/>
      <c r="S1895" s="262"/>
      <c r="T1895" s="262"/>
      <c r="U1895" s="262"/>
      <c r="V1895" s="262"/>
    </row>
    <row r="1896" spans="1:22">
      <c r="A1896" s="858"/>
      <c r="B1896" s="866">
        <f t="shared" si="30"/>
        <v>1874</v>
      </c>
      <c r="C1896" s="919"/>
      <c r="D1896" s="860"/>
      <c r="E1896"/>
      <c r="F1896"/>
      <c r="G1896"/>
      <c r="H1896"/>
      <c r="I1896"/>
      <c r="J1896"/>
      <c r="K1896"/>
      <c r="L1896" s="262"/>
      <c r="M1896" s="262"/>
      <c r="S1896" s="262"/>
      <c r="T1896" s="262"/>
      <c r="U1896" s="262"/>
      <c r="V1896" s="262"/>
    </row>
    <row r="1897" spans="1:22">
      <c r="A1897" s="858"/>
      <c r="B1897" s="866">
        <f t="shared" si="30"/>
        <v>1875</v>
      </c>
      <c r="C1897" s="919"/>
      <c r="D1897" s="860"/>
      <c r="E1897"/>
      <c r="F1897"/>
      <c r="G1897"/>
      <c r="H1897"/>
      <c r="I1897"/>
      <c r="J1897"/>
      <c r="K1897"/>
      <c r="L1897" s="262"/>
      <c r="M1897" s="262"/>
      <c r="S1897" s="262"/>
      <c r="T1897" s="262"/>
      <c r="U1897" s="262"/>
      <c r="V1897" s="262"/>
    </row>
    <row r="1898" spans="1:22">
      <c r="A1898" s="858"/>
      <c r="B1898" s="866">
        <f t="shared" si="30"/>
        <v>1876</v>
      </c>
      <c r="C1898" s="919"/>
      <c r="D1898" s="860"/>
      <c r="E1898"/>
      <c r="F1898"/>
      <c r="G1898"/>
      <c r="H1898"/>
      <c r="I1898"/>
      <c r="J1898"/>
      <c r="K1898"/>
      <c r="L1898" s="262"/>
      <c r="M1898" s="262"/>
      <c r="S1898" s="262"/>
      <c r="T1898" s="262"/>
      <c r="U1898" s="262"/>
      <c r="V1898" s="262"/>
    </row>
    <row r="1899" spans="1:22">
      <c r="A1899" s="858"/>
      <c r="B1899" s="866">
        <f t="shared" si="30"/>
        <v>1877</v>
      </c>
      <c r="C1899" s="919"/>
      <c r="D1899" s="860"/>
      <c r="E1899"/>
      <c r="F1899"/>
      <c r="G1899"/>
      <c r="H1899"/>
      <c r="I1899"/>
      <c r="J1899"/>
      <c r="K1899"/>
      <c r="L1899" s="262"/>
      <c r="M1899" s="262"/>
      <c r="S1899" s="262"/>
      <c r="T1899" s="262"/>
      <c r="U1899" s="262"/>
      <c r="V1899" s="262"/>
    </row>
    <row r="1900" spans="1:22">
      <c r="A1900" s="858"/>
      <c r="B1900" s="866">
        <f t="shared" si="30"/>
        <v>1878</v>
      </c>
      <c r="C1900" s="919"/>
      <c r="D1900" s="860"/>
      <c r="E1900"/>
      <c r="F1900"/>
      <c r="G1900"/>
      <c r="H1900"/>
      <c r="I1900"/>
      <c r="J1900"/>
      <c r="K1900"/>
      <c r="L1900" s="262"/>
      <c r="M1900" s="262"/>
      <c r="S1900" s="262"/>
      <c r="T1900" s="262"/>
      <c r="U1900" s="262"/>
      <c r="V1900" s="262"/>
    </row>
    <row r="1901" spans="1:22">
      <c r="A1901" s="858"/>
      <c r="B1901" s="866">
        <f t="shared" si="30"/>
        <v>1879</v>
      </c>
      <c r="C1901" s="919"/>
      <c r="D1901" s="860"/>
      <c r="E1901"/>
      <c r="F1901"/>
      <c r="G1901"/>
      <c r="H1901"/>
      <c r="I1901"/>
      <c r="J1901"/>
      <c r="K1901"/>
      <c r="L1901" s="262"/>
      <c r="M1901" s="262"/>
      <c r="S1901" s="262"/>
      <c r="T1901" s="262"/>
      <c r="U1901" s="262"/>
      <c r="V1901" s="262"/>
    </row>
    <row r="1902" spans="1:22">
      <c r="A1902" s="858"/>
      <c r="B1902" s="866">
        <f t="shared" si="30"/>
        <v>1880</v>
      </c>
      <c r="C1902" s="919"/>
      <c r="D1902" s="860"/>
      <c r="E1902"/>
      <c r="F1902"/>
      <c r="G1902"/>
      <c r="H1902"/>
      <c r="I1902"/>
      <c r="J1902"/>
      <c r="K1902"/>
      <c r="L1902" s="262"/>
      <c r="M1902" s="262"/>
      <c r="S1902" s="262"/>
      <c r="T1902" s="262"/>
      <c r="U1902" s="262"/>
      <c r="V1902" s="262"/>
    </row>
    <row r="1903" spans="1:22">
      <c r="A1903" s="858"/>
      <c r="B1903" s="866">
        <f t="shared" si="30"/>
        <v>1881</v>
      </c>
      <c r="C1903" s="919"/>
      <c r="D1903" s="860"/>
      <c r="E1903"/>
      <c r="F1903"/>
      <c r="G1903"/>
      <c r="H1903"/>
      <c r="I1903"/>
      <c r="J1903"/>
      <c r="K1903"/>
      <c r="L1903" s="262"/>
      <c r="M1903" s="262"/>
      <c r="S1903" s="262"/>
      <c r="T1903" s="262"/>
      <c r="U1903" s="262"/>
      <c r="V1903" s="262"/>
    </row>
    <row r="1904" spans="1:22">
      <c r="A1904" s="858"/>
      <c r="B1904" s="866">
        <f t="shared" si="30"/>
        <v>1882</v>
      </c>
      <c r="C1904" s="919"/>
      <c r="D1904" s="860"/>
      <c r="E1904"/>
      <c r="F1904"/>
      <c r="G1904"/>
      <c r="H1904"/>
      <c r="I1904"/>
      <c r="J1904"/>
      <c r="K1904"/>
      <c r="L1904" s="262"/>
      <c r="M1904" s="262"/>
      <c r="S1904" s="262"/>
      <c r="T1904" s="262"/>
      <c r="U1904" s="262"/>
      <c r="V1904" s="262"/>
    </row>
    <row r="1905" spans="1:22">
      <c r="A1905" s="858"/>
      <c r="B1905" s="866">
        <f t="shared" si="30"/>
        <v>1883</v>
      </c>
      <c r="C1905" s="919"/>
      <c r="D1905" s="860"/>
      <c r="E1905"/>
      <c r="F1905"/>
      <c r="G1905"/>
      <c r="H1905"/>
      <c r="I1905"/>
      <c r="J1905"/>
      <c r="K1905"/>
      <c r="L1905" s="262"/>
      <c r="M1905" s="262"/>
      <c r="S1905" s="262"/>
      <c r="T1905" s="262"/>
      <c r="U1905" s="262"/>
      <c r="V1905" s="262"/>
    </row>
    <row r="1906" spans="1:22">
      <c r="A1906" s="858"/>
      <c r="B1906" s="866">
        <f t="shared" si="30"/>
        <v>1884</v>
      </c>
      <c r="C1906" s="919"/>
      <c r="D1906" s="860"/>
      <c r="E1906"/>
      <c r="F1906"/>
      <c r="G1906"/>
      <c r="H1906"/>
      <c r="I1906"/>
      <c r="J1906"/>
      <c r="K1906"/>
      <c r="L1906" s="262"/>
      <c r="M1906" s="262"/>
      <c r="S1906" s="262"/>
      <c r="T1906" s="262"/>
      <c r="U1906" s="262"/>
      <c r="V1906" s="262"/>
    </row>
    <row r="1907" spans="1:22">
      <c r="A1907" s="858"/>
      <c r="B1907" s="866">
        <f t="shared" si="30"/>
        <v>1885</v>
      </c>
      <c r="C1907" s="919"/>
      <c r="D1907" s="860"/>
      <c r="E1907"/>
      <c r="F1907"/>
      <c r="G1907"/>
      <c r="H1907"/>
      <c r="I1907"/>
      <c r="J1907"/>
      <c r="K1907"/>
      <c r="L1907" s="262"/>
      <c r="M1907" s="262"/>
      <c r="S1907" s="262"/>
      <c r="T1907" s="262"/>
      <c r="U1907" s="262"/>
      <c r="V1907" s="262"/>
    </row>
    <row r="1908" spans="1:22">
      <c r="A1908" s="858"/>
      <c r="B1908" s="866">
        <f t="shared" si="30"/>
        <v>1886</v>
      </c>
      <c r="C1908" s="919"/>
      <c r="D1908" s="860"/>
      <c r="E1908"/>
      <c r="F1908"/>
      <c r="G1908"/>
      <c r="H1908"/>
      <c r="I1908"/>
      <c r="J1908"/>
      <c r="K1908"/>
      <c r="L1908" s="262"/>
      <c r="M1908" s="262"/>
      <c r="S1908" s="262"/>
      <c r="T1908" s="262"/>
      <c r="U1908" s="262"/>
      <c r="V1908" s="262"/>
    </row>
    <row r="1909" spans="1:22">
      <c r="A1909" s="858"/>
      <c r="B1909" s="866">
        <f t="shared" si="30"/>
        <v>1887</v>
      </c>
      <c r="C1909" s="919"/>
      <c r="D1909" s="860"/>
      <c r="E1909"/>
      <c r="F1909"/>
      <c r="G1909"/>
      <c r="H1909"/>
      <c r="I1909"/>
      <c r="J1909"/>
      <c r="K1909"/>
      <c r="L1909" s="262"/>
      <c r="M1909" s="262"/>
      <c r="S1909" s="262"/>
      <c r="T1909" s="262"/>
      <c r="U1909" s="262"/>
      <c r="V1909" s="262"/>
    </row>
    <row r="1910" spans="1:22">
      <c r="A1910" s="858"/>
      <c r="B1910" s="866">
        <f t="shared" si="30"/>
        <v>1888</v>
      </c>
      <c r="C1910" s="919"/>
      <c r="D1910" s="860"/>
      <c r="E1910"/>
      <c r="F1910"/>
      <c r="G1910"/>
      <c r="H1910"/>
      <c r="I1910"/>
      <c r="J1910"/>
      <c r="K1910"/>
      <c r="L1910" s="262"/>
      <c r="M1910" s="262"/>
      <c r="S1910" s="262"/>
      <c r="T1910" s="262"/>
      <c r="U1910" s="262"/>
      <c r="V1910" s="262"/>
    </row>
    <row r="1911" spans="1:22">
      <c r="A1911" s="858"/>
      <c r="B1911" s="866">
        <f t="shared" si="30"/>
        <v>1889</v>
      </c>
      <c r="C1911" s="919"/>
      <c r="D1911" s="860"/>
      <c r="E1911"/>
      <c r="F1911"/>
      <c r="G1911"/>
      <c r="H1911"/>
      <c r="I1911"/>
      <c r="J1911"/>
      <c r="K1911"/>
      <c r="L1911" s="262"/>
      <c r="M1911" s="262"/>
      <c r="S1911" s="262"/>
      <c r="T1911" s="262"/>
      <c r="U1911" s="262"/>
      <c r="V1911" s="262"/>
    </row>
    <row r="1912" spans="1:22">
      <c r="A1912" s="858"/>
      <c r="B1912" s="866">
        <f t="shared" si="30"/>
        <v>1890</v>
      </c>
      <c r="C1912" s="919"/>
      <c r="D1912" s="860"/>
      <c r="E1912"/>
      <c r="F1912"/>
      <c r="G1912"/>
      <c r="H1912"/>
      <c r="I1912"/>
      <c r="J1912"/>
      <c r="K1912"/>
      <c r="L1912" s="262"/>
      <c r="M1912" s="262"/>
      <c r="S1912" s="262"/>
      <c r="T1912" s="262"/>
      <c r="U1912" s="262"/>
      <c r="V1912" s="262"/>
    </row>
    <row r="1913" spans="1:22">
      <c r="A1913" s="858"/>
      <c r="B1913" s="866">
        <f t="shared" si="30"/>
        <v>1891</v>
      </c>
      <c r="C1913" s="919"/>
      <c r="D1913" s="860"/>
      <c r="E1913"/>
      <c r="F1913"/>
      <c r="G1913"/>
      <c r="H1913"/>
      <c r="I1913"/>
      <c r="J1913"/>
      <c r="K1913"/>
      <c r="L1913" s="262"/>
      <c r="M1913" s="262"/>
      <c r="S1913" s="262"/>
      <c r="T1913" s="262"/>
      <c r="U1913" s="262"/>
      <c r="V1913" s="262"/>
    </row>
    <row r="1914" spans="1:22">
      <c r="A1914" s="858"/>
      <c r="B1914" s="866">
        <f t="shared" si="30"/>
        <v>1892</v>
      </c>
      <c r="C1914" s="919"/>
      <c r="D1914" s="860"/>
      <c r="E1914"/>
      <c r="F1914"/>
      <c r="G1914"/>
      <c r="H1914"/>
      <c r="I1914"/>
      <c r="J1914"/>
      <c r="K1914"/>
      <c r="L1914" s="262"/>
      <c r="M1914" s="262"/>
      <c r="S1914" s="262"/>
      <c r="T1914" s="262"/>
      <c r="U1914" s="262"/>
      <c r="V1914" s="262"/>
    </row>
    <row r="1915" spans="1:22">
      <c r="A1915" s="858"/>
      <c r="B1915" s="866">
        <f t="shared" si="30"/>
        <v>1893</v>
      </c>
      <c r="C1915" s="919"/>
      <c r="D1915" s="860"/>
      <c r="E1915"/>
      <c r="F1915"/>
      <c r="G1915"/>
      <c r="H1915"/>
      <c r="I1915"/>
      <c r="J1915"/>
      <c r="K1915"/>
      <c r="L1915" s="262"/>
      <c r="M1915" s="262"/>
      <c r="S1915" s="262"/>
      <c r="T1915" s="262"/>
      <c r="U1915" s="262"/>
      <c r="V1915" s="262"/>
    </row>
    <row r="1916" spans="1:22">
      <c r="A1916" s="858"/>
      <c r="B1916" s="866">
        <f t="shared" si="30"/>
        <v>1894</v>
      </c>
      <c r="C1916" s="919"/>
      <c r="D1916" s="860"/>
      <c r="E1916"/>
      <c r="F1916"/>
      <c r="G1916"/>
      <c r="H1916"/>
      <c r="I1916"/>
      <c r="J1916"/>
      <c r="K1916"/>
      <c r="L1916" s="262"/>
      <c r="M1916" s="262"/>
      <c r="S1916" s="262"/>
      <c r="T1916" s="262"/>
      <c r="U1916" s="262"/>
      <c r="V1916" s="262"/>
    </row>
    <row r="1917" spans="1:22">
      <c r="A1917" s="858"/>
      <c r="B1917" s="866">
        <f t="shared" si="30"/>
        <v>1895</v>
      </c>
      <c r="C1917" s="919"/>
      <c r="D1917" s="860"/>
      <c r="E1917"/>
      <c r="F1917"/>
      <c r="G1917"/>
      <c r="H1917"/>
      <c r="I1917"/>
      <c r="J1917"/>
      <c r="K1917"/>
      <c r="L1917" s="262"/>
      <c r="M1917" s="262"/>
      <c r="S1917" s="262"/>
      <c r="T1917" s="262"/>
      <c r="U1917" s="262"/>
      <c r="V1917" s="262"/>
    </row>
    <row r="1918" spans="1:22">
      <c r="A1918" s="858"/>
      <c r="B1918" s="866">
        <f t="shared" si="30"/>
        <v>1896</v>
      </c>
      <c r="C1918" s="919"/>
      <c r="D1918" s="860"/>
      <c r="E1918"/>
      <c r="F1918"/>
      <c r="G1918"/>
      <c r="H1918"/>
      <c r="I1918"/>
      <c r="J1918"/>
      <c r="K1918"/>
      <c r="L1918" s="262"/>
      <c r="M1918" s="262"/>
      <c r="S1918" s="262"/>
      <c r="T1918" s="262"/>
      <c r="U1918" s="262"/>
      <c r="V1918" s="262"/>
    </row>
    <row r="1919" spans="1:22">
      <c r="A1919" s="858"/>
      <c r="B1919" s="866">
        <f t="shared" si="30"/>
        <v>1897</v>
      </c>
      <c r="C1919" s="919"/>
      <c r="D1919" s="860"/>
      <c r="E1919"/>
      <c r="F1919"/>
      <c r="G1919"/>
      <c r="H1919"/>
      <c r="I1919"/>
      <c r="J1919"/>
      <c r="K1919"/>
      <c r="L1919" s="262"/>
      <c r="M1919" s="262"/>
      <c r="S1919" s="262"/>
      <c r="T1919" s="262"/>
      <c r="U1919" s="262"/>
      <c r="V1919" s="262"/>
    </row>
    <row r="1920" spans="1:22">
      <c r="A1920" s="858"/>
      <c r="B1920" s="866">
        <f t="shared" si="30"/>
        <v>1898</v>
      </c>
      <c r="C1920" s="919"/>
      <c r="D1920" s="860"/>
      <c r="E1920"/>
      <c r="F1920"/>
      <c r="G1920"/>
      <c r="H1920"/>
      <c r="I1920"/>
      <c r="J1920"/>
      <c r="K1920"/>
      <c r="L1920" s="262"/>
      <c r="M1920" s="262"/>
      <c r="S1920" s="262"/>
      <c r="T1920" s="262"/>
      <c r="U1920" s="262"/>
      <c r="V1920" s="262"/>
    </row>
    <row r="1921" spans="1:22">
      <c r="A1921" s="858"/>
      <c r="B1921" s="866">
        <f t="shared" si="30"/>
        <v>1899</v>
      </c>
      <c r="C1921" s="919"/>
      <c r="D1921" s="860"/>
      <c r="E1921"/>
      <c r="F1921"/>
      <c r="G1921"/>
      <c r="H1921"/>
      <c r="I1921"/>
      <c r="J1921"/>
      <c r="K1921"/>
      <c r="L1921" s="262"/>
      <c r="M1921" s="262"/>
      <c r="S1921" s="262"/>
      <c r="T1921" s="262"/>
      <c r="U1921" s="262"/>
      <c r="V1921" s="262"/>
    </row>
    <row r="1922" spans="1:22">
      <c r="A1922" s="858"/>
      <c r="B1922" s="866">
        <f t="shared" si="30"/>
        <v>1900</v>
      </c>
      <c r="C1922" s="919"/>
      <c r="D1922" s="860"/>
      <c r="E1922"/>
      <c r="F1922"/>
      <c r="G1922"/>
      <c r="H1922"/>
      <c r="I1922"/>
      <c r="J1922"/>
      <c r="K1922"/>
      <c r="L1922" s="262"/>
      <c r="M1922" s="262"/>
      <c r="S1922" s="262"/>
      <c r="T1922" s="262"/>
      <c r="U1922" s="262"/>
      <c r="V1922" s="262"/>
    </row>
    <row r="1923" spans="1:22">
      <c r="A1923" s="858"/>
      <c r="B1923" s="866">
        <f t="shared" si="30"/>
        <v>1901</v>
      </c>
      <c r="C1923" s="919"/>
      <c r="D1923" s="860"/>
      <c r="E1923"/>
      <c r="F1923"/>
      <c r="G1923"/>
      <c r="H1923"/>
      <c r="I1923"/>
      <c r="J1923"/>
      <c r="K1923"/>
      <c r="L1923" s="262"/>
      <c r="M1923" s="262"/>
      <c r="S1923" s="262"/>
      <c r="T1923" s="262"/>
      <c r="U1923" s="262"/>
      <c r="V1923" s="262"/>
    </row>
    <row r="1924" spans="1:22">
      <c r="A1924" s="858"/>
      <c r="B1924" s="866">
        <f t="shared" si="30"/>
        <v>1902</v>
      </c>
      <c r="C1924" s="919"/>
      <c r="D1924" s="860"/>
      <c r="E1924"/>
      <c r="F1924"/>
      <c r="G1924"/>
      <c r="H1924"/>
      <c r="I1924"/>
      <c r="J1924"/>
      <c r="K1924"/>
      <c r="L1924" s="262"/>
      <c r="M1924" s="262"/>
      <c r="S1924" s="262"/>
      <c r="T1924" s="262"/>
      <c r="U1924" s="262"/>
      <c r="V1924" s="262"/>
    </row>
    <row r="1925" spans="1:22">
      <c r="A1925" s="858"/>
      <c r="B1925" s="866">
        <f t="shared" si="30"/>
        <v>1903</v>
      </c>
      <c r="C1925" s="919"/>
      <c r="D1925" s="860"/>
      <c r="E1925"/>
      <c r="F1925"/>
      <c r="G1925"/>
      <c r="H1925"/>
      <c r="I1925"/>
      <c r="J1925"/>
      <c r="K1925"/>
      <c r="L1925" s="262"/>
      <c r="M1925" s="262"/>
      <c r="S1925" s="262"/>
      <c r="T1925" s="262"/>
      <c r="U1925" s="262"/>
      <c r="V1925" s="262"/>
    </row>
    <row r="1926" spans="1:22">
      <c r="A1926" s="858"/>
      <c r="B1926" s="866">
        <f t="shared" si="30"/>
        <v>1904</v>
      </c>
      <c r="C1926" s="919"/>
      <c r="D1926" s="860"/>
      <c r="E1926"/>
      <c r="F1926"/>
      <c r="G1926"/>
      <c r="H1926"/>
      <c r="I1926"/>
      <c r="J1926"/>
      <c r="K1926"/>
      <c r="L1926" s="262"/>
      <c r="M1926" s="262"/>
      <c r="S1926" s="262"/>
      <c r="T1926" s="262"/>
      <c r="U1926" s="262"/>
      <c r="V1926" s="262"/>
    </row>
    <row r="1927" spans="1:22">
      <c r="A1927" s="858"/>
      <c r="B1927" s="866">
        <f t="shared" si="30"/>
        <v>1905</v>
      </c>
      <c r="C1927" s="919"/>
      <c r="D1927" s="860"/>
      <c r="E1927"/>
      <c r="F1927"/>
      <c r="G1927"/>
      <c r="H1927"/>
      <c r="I1927"/>
      <c r="J1927"/>
      <c r="K1927"/>
      <c r="L1927" s="262"/>
      <c r="M1927" s="262"/>
      <c r="S1927" s="262"/>
      <c r="T1927" s="262"/>
      <c r="U1927" s="262"/>
      <c r="V1927" s="262"/>
    </row>
    <row r="1928" spans="1:22">
      <c r="A1928" s="858"/>
      <c r="B1928" s="866">
        <f t="shared" si="30"/>
        <v>1906</v>
      </c>
      <c r="C1928" s="919"/>
      <c r="D1928" s="860"/>
      <c r="E1928"/>
      <c r="F1928"/>
      <c r="G1928"/>
      <c r="H1928"/>
      <c r="I1928"/>
      <c r="J1928"/>
      <c r="K1928"/>
      <c r="L1928" s="262"/>
      <c r="M1928" s="262"/>
      <c r="S1928" s="262"/>
      <c r="T1928" s="262"/>
      <c r="U1928" s="262"/>
      <c r="V1928" s="262"/>
    </row>
    <row r="1929" spans="1:22">
      <c r="A1929" s="858"/>
      <c r="B1929" s="866">
        <f t="shared" si="30"/>
        <v>1907</v>
      </c>
      <c r="C1929" s="919"/>
      <c r="D1929" s="860"/>
      <c r="E1929"/>
      <c r="F1929"/>
      <c r="G1929"/>
      <c r="H1929"/>
      <c r="I1929"/>
      <c r="J1929"/>
      <c r="K1929"/>
      <c r="L1929" s="262"/>
      <c r="M1929" s="262"/>
      <c r="S1929" s="262"/>
      <c r="T1929" s="262"/>
      <c r="U1929" s="262"/>
      <c r="V1929" s="262"/>
    </row>
    <row r="1930" spans="1:22">
      <c r="A1930" s="858"/>
      <c r="B1930" s="866">
        <f t="shared" si="30"/>
        <v>1908</v>
      </c>
      <c r="C1930" s="919"/>
      <c r="D1930" s="860"/>
      <c r="E1930"/>
      <c r="F1930"/>
      <c r="G1930"/>
      <c r="H1930"/>
      <c r="I1930"/>
      <c r="J1930"/>
      <c r="K1930"/>
      <c r="L1930" s="262"/>
      <c r="M1930" s="262"/>
      <c r="S1930" s="262"/>
      <c r="T1930" s="262"/>
      <c r="U1930" s="262"/>
      <c r="V1930" s="262"/>
    </row>
    <row r="1931" spans="1:22">
      <c r="A1931" s="858"/>
      <c r="B1931" s="866">
        <f t="shared" si="30"/>
        <v>1909</v>
      </c>
      <c r="C1931" s="919"/>
      <c r="D1931" s="860"/>
      <c r="E1931"/>
      <c r="F1931"/>
      <c r="G1931"/>
      <c r="H1931"/>
      <c r="I1931"/>
      <c r="J1931"/>
      <c r="K1931"/>
      <c r="L1931" s="262"/>
      <c r="M1931" s="262"/>
      <c r="S1931" s="262"/>
      <c r="T1931" s="262"/>
      <c r="U1931" s="262"/>
      <c r="V1931" s="262"/>
    </row>
    <row r="1932" spans="1:22">
      <c r="A1932" s="858"/>
      <c r="B1932" s="866">
        <f t="shared" si="30"/>
        <v>1910</v>
      </c>
      <c r="C1932" s="919"/>
      <c r="D1932" s="860"/>
      <c r="E1932"/>
      <c r="F1932"/>
      <c r="G1932"/>
      <c r="H1932"/>
      <c r="I1932"/>
      <c r="J1932"/>
      <c r="K1932"/>
      <c r="L1932" s="262"/>
      <c r="M1932" s="262"/>
      <c r="S1932" s="262"/>
      <c r="T1932" s="262"/>
      <c r="U1932" s="262"/>
      <c r="V1932" s="262"/>
    </row>
    <row r="1933" spans="1:22">
      <c r="A1933" s="858"/>
      <c r="B1933" s="866">
        <f t="shared" si="30"/>
        <v>1911</v>
      </c>
      <c r="C1933" s="919"/>
      <c r="D1933" s="860"/>
      <c r="E1933"/>
      <c r="F1933"/>
      <c r="G1933"/>
      <c r="H1933"/>
      <c r="I1933"/>
      <c r="J1933"/>
      <c r="K1933"/>
      <c r="L1933" s="262"/>
      <c r="M1933" s="262"/>
      <c r="S1933" s="262"/>
      <c r="T1933" s="262"/>
      <c r="U1933" s="262"/>
      <c r="V1933" s="262"/>
    </row>
    <row r="1934" spans="1:22">
      <c r="A1934" s="858"/>
      <c r="B1934" s="866">
        <f t="shared" si="30"/>
        <v>1912</v>
      </c>
      <c r="C1934" s="919"/>
      <c r="D1934" s="860"/>
      <c r="E1934"/>
      <c r="F1934"/>
      <c r="G1934"/>
      <c r="H1934"/>
      <c r="I1934"/>
      <c r="J1934"/>
      <c r="K1934"/>
      <c r="L1934" s="262"/>
      <c r="M1934" s="262"/>
      <c r="S1934" s="262"/>
      <c r="T1934" s="262"/>
      <c r="U1934" s="262"/>
      <c r="V1934" s="262"/>
    </row>
    <row r="1935" spans="1:22">
      <c r="A1935" s="858"/>
      <c r="B1935" s="866">
        <f t="shared" si="30"/>
        <v>1913</v>
      </c>
      <c r="C1935" s="919"/>
      <c r="D1935" s="860"/>
      <c r="E1935"/>
      <c r="F1935"/>
      <c r="G1935"/>
      <c r="H1935"/>
      <c r="I1935"/>
      <c r="J1935"/>
      <c r="K1935"/>
      <c r="L1935" s="262"/>
      <c r="M1935" s="262"/>
      <c r="S1935" s="262"/>
      <c r="T1935" s="262"/>
      <c r="U1935" s="262"/>
      <c r="V1935" s="262"/>
    </row>
    <row r="1936" spans="1:22">
      <c r="A1936" s="858"/>
      <c r="B1936" s="866">
        <f t="shared" si="30"/>
        <v>1914</v>
      </c>
      <c r="C1936" s="919"/>
      <c r="D1936" s="860"/>
      <c r="E1936"/>
      <c r="F1936"/>
      <c r="G1936"/>
      <c r="H1936"/>
      <c r="I1936"/>
      <c r="J1936"/>
      <c r="K1936"/>
      <c r="L1936" s="262"/>
      <c r="M1936" s="262"/>
      <c r="S1936" s="262"/>
      <c r="T1936" s="262"/>
      <c r="U1936" s="262"/>
      <c r="V1936" s="262"/>
    </row>
    <row r="1937" spans="1:22">
      <c r="A1937" s="858"/>
      <c r="B1937" s="866">
        <f t="shared" si="30"/>
        <v>1915</v>
      </c>
      <c r="C1937" s="919"/>
      <c r="D1937" s="860"/>
      <c r="E1937"/>
      <c r="F1937"/>
      <c r="G1937"/>
      <c r="H1937"/>
      <c r="I1937"/>
      <c r="J1937"/>
      <c r="K1937"/>
      <c r="L1937" s="262"/>
      <c r="M1937" s="262"/>
      <c r="S1937" s="262"/>
      <c r="T1937" s="262"/>
      <c r="U1937" s="262"/>
      <c r="V1937" s="262"/>
    </row>
    <row r="1938" spans="1:22">
      <c r="A1938" s="858"/>
      <c r="B1938" s="866">
        <f t="shared" si="30"/>
        <v>1916</v>
      </c>
      <c r="C1938" s="919"/>
      <c r="D1938" s="860"/>
      <c r="E1938"/>
      <c r="F1938"/>
      <c r="G1938"/>
      <c r="H1938"/>
      <c r="I1938"/>
      <c r="J1938"/>
      <c r="K1938"/>
      <c r="L1938" s="262"/>
      <c r="M1938" s="262"/>
      <c r="S1938" s="262"/>
      <c r="T1938" s="262"/>
      <c r="U1938" s="262"/>
      <c r="V1938" s="262"/>
    </row>
    <row r="1939" spans="1:22">
      <c r="A1939" s="858"/>
      <c r="B1939" s="866">
        <f t="shared" si="30"/>
        <v>1917</v>
      </c>
      <c r="C1939" s="919"/>
      <c r="D1939" s="860"/>
      <c r="E1939"/>
      <c r="F1939"/>
      <c r="G1939"/>
      <c r="H1939"/>
      <c r="I1939"/>
      <c r="J1939"/>
      <c r="K1939"/>
      <c r="L1939" s="262"/>
      <c r="M1939" s="262"/>
      <c r="S1939" s="262"/>
      <c r="T1939" s="262"/>
      <c r="U1939" s="262"/>
      <c r="V1939" s="262"/>
    </row>
    <row r="1940" spans="1:22">
      <c r="A1940" s="858"/>
      <c r="B1940" s="866">
        <f t="shared" si="30"/>
        <v>1918</v>
      </c>
      <c r="C1940" s="919"/>
      <c r="D1940" s="860"/>
      <c r="E1940"/>
      <c r="F1940"/>
      <c r="G1940"/>
      <c r="H1940"/>
      <c r="I1940"/>
      <c r="J1940"/>
      <c r="K1940"/>
      <c r="L1940" s="262"/>
      <c r="M1940" s="262"/>
      <c r="S1940" s="262"/>
      <c r="T1940" s="262"/>
      <c r="U1940" s="262"/>
      <c r="V1940" s="262"/>
    </row>
    <row r="1941" spans="1:22">
      <c r="A1941" s="858"/>
      <c r="B1941" s="866">
        <f t="shared" si="30"/>
        <v>1919</v>
      </c>
      <c r="C1941" s="919"/>
      <c r="D1941" s="860"/>
      <c r="E1941"/>
      <c r="F1941"/>
      <c r="G1941"/>
      <c r="H1941"/>
      <c r="I1941"/>
      <c r="J1941"/>
      <c r="K1941"/>
      <c r="L1941" s="262"/>
      <c r="M1941" s="262"/>
      <c r="S1941" s="262"/>
      <c r="T1941" s="262"/>
      <c r="U1941" s="262"/>
      <c r="V1941" s="262"/>
    </row>
    <row r="1942" spans="1:22">
      <c r="A1942" s="858"/>
      <c r="B1942" s="866">
        <f t="shared" si="30"/>
        <v>1920</v>
      </c>
      <c r="C1942" s="919"/>
      <c r="D1942" s="860"/>
      <c r="E1942"/>
      <c r="F1942"/>
      <c r="G1942"/>
      <c r="H1942"/>
      <c r="I1942"/>
      <c r="J1942"/>
      <c r="K1942"/>
      <c r="L1942" s="262"/>
      <c r="M1942" s="262"/>
      <c r="S1942" s="262"/>
      <c r="T1942" s="262"/>
      <c r="U1942" s="262"/>
      <c r="V1942" s="262"/>
    </row>
    <row r="1943" spans="1:22">
      <c r="A1943" s="858"/>
      <c r="B1943" s="866">
        <f t="shared" si="30"/>
        <v>1921</v>
      </c>
      <c r="C1943" s="919"/>
      <c r="D1943" s="860"/>
      <c r="E1943"/>
      <c r="F1943"/>
      <c r="G1943"/>
      <c r="H1943"/>
      <c r="I1943"/>
      <c r="J1943"/>
      <c r="K1943"/>
      <c r="L1943" s="262"/>
      <c r="M1943" s="262"/>
      <c r="S1943" s="262"/>
      <c r="T1943" s="262"/>
      <c r="U1943" s="262"/>
      <c r="V1943" s="262"/>
    </row>
    <row r="1944" spans="1:22">
      <c r="A1944" s="858"/>
      <c r="B1944" s="866">
        <f t="shared" ref="B1944:B2007" si="31">B1943+1</f>
        <v>1922</v>
      </c>
      <c r="C1944" s="919"/>
      <c r="D1944" s="860"/>
      <c r="E1944"/>
      <c r="F1944"/>
      <c r="G1944"/>
      <c r="H1944"/>
      <c r="I1944"/>
      <c r="J1944"/>
      <c r="K1944"/>
      <c r="L1944" s="262"/>
      <c r="M1944" s="262"/>
      <c r="S1944" s="262"/>
      <c r="T1944" s="262"/>
      <c r="U1944" s="262"/>
      <c r="V1944" s="262"/>
    </row>
    <row r="1945" spans="1:22">
      <c r="A1945" s="858"/>
      <c r="B1945" s="866">
        <f t="shared" si="31"/>
        <v>1923</v>
      </c>
      <c r="C1945" s="919"/>
      <c r="D1945" s="860"/>
      <c r="E1945"/>
      <c r="F1945"/>
      <c r="G1945"/>
      <c r="H1945"/>
      <c r="I1945"/>
      <c r="J1945"/>
      <c r="K1945"/>
      <c r="L1945" s="262"/>
      <c r="M1945" s="262"/>
      <c r="S1945" s="262"/>
      <c r="T1945" s="262"/>
      <c r="U1945" s="262"/>
      <c r="V1945" s="262"/>
    </row>
    <row r="1946" spans="1:22">
      <c r="A1946" s="858"/>
      <c r="B1946" s="866">
        <f t="shared" si="31"/>
        <v>1924</v>
      </c>
      <c r="C1946" s="919"/>
      <c r="D1946" s="860"/>
      <c r="E1946"/>
      <c r="F1946"/>
      <c r="G1946"/>
      <c r="H1946"/>
      <c r="I1946"/>
      <c r="J1946"/>
      <c r="K1946"/>
      <c r="L1946" s="262"/>
      <c r="M1946" s="262"/>
      <c r="S1946" s="262"/>
      <c r="T1946" s="262"/>
      <c r="U1946" s="262"/>
      <c r="V1946" s="262"/>
    </row>
    <row r="1947" spans="1:22">
      <c r="A1947" s="858"/>
      <c r="B1947" s="866">
        <f t="shared" si="31"/>
        <v>1925</v>
      </c>
      <c r="C1947" s="919"/>
      <c r="D1947" s="860"/>
      <c r="E1947"/>
      <c r="F1947"/>
      <c r="G1947"/>
      <c r="H1947"/>
      <c r="I1947"/>
      <c r="J1947"/>
      <c r="K1947"/>
      <c r="L1947" s="262"/>
      <c r="M1947" s="262"/>
      <c r="S1947" s="262"/>
      <c r="T1947" s="262"/>
      <c r="U1947" s="262"/>
      <c r="V1947" s="262"/>
    </row>
    <row r="1948" spans="1:22">
      <c r="A1948" s="858"/>
      <c r="B1948" s="866">
        <f t="shared" si="31"/>
        <v>1926</v>
      </c>
      <c r="C1948" s="919"/>
      <c r="D1948" s="860"/>
      <c r="E1948"/>
      <c r="F1948"/>
      <c r="G1948"/>
      <c r="H1948"/>
      <c r="I1948"/>
      <c r="J1948"/>
      <c r="K1948"/>
      <c r="L1948" s="262"/>
      <c r="M1948" s="262"/>
      <c r="S1948" s="262"/>
      <c r="T1948" s="262"/>
      <c r="U1948" s="262"/>
      <c r="V1948" s="262"/>
    </row>
    <row r="1949" spans="1:22">
      <c r="A1949" s="858"/>
      <c r="B1949" s="866">
        <f t="shared" si="31"/>
        <v>1927</v>
      </c>
      <c r="C1949" s="919"/>
      <c r="D1949" s="860"/>
      <c r="E1949"/>
      <c r="F1949"/>
      <c r="G1949"/>
      <c r="H1949"/>
      <c r="I1949"/>
      <c r="J1949"/>
      <c r="K1949"/>
      <c r="L1949" s="262"/>
      <c r="M1949" s="262"/>
      <c r="S1949" s="262"/>
      <c r="T1949" s="262"/>
      <c r="U1949" s="262"/>
      <c r="V1949" s="262"/>
    </row>
    <row r="1950" spans="1:22">
      <c r="A1950" s="858"/>
      <c r="B1950" s="866">
        <f t="shared" si="31"/>
        <v>1928</v>
      </c>
      <c r="C1950" s="919"/>
      <c r="D1950" s="860"/>
      <c r="E1950"/>
      <c r="F1950"/>
      <c r="G1950"/>
      <c r="H1950"/>
      <c r="I1950"/>
      <c r="J1950"/>
      <c r="K1950"/>
      <c r="L1950" s="262"/>
      <c r="M1950" s="262"/>
      <c r="S1950" s="262"/>
      <c r="T1950" s="262"/>
      <c r="U1950" s="262"/>
      <c r="V1950" s="262"/>
    </row>
    <row r="1951" spans="1:22">
      <c r="A1951" s="858"/>
      <c r="B1951" s="866">
        <f t="shared" si="31"/>
        <v>1929</v>
      </c>
      <c r="C1951" s="919"/>
      <c r="D1951" s="860"/>
      <c r="E1951"/>
      <c r="F1951"/>
      <c r="G1951"/>
      <c r="H1951"/>
      <c r="I1951"/>
      <c r="J1951"/>
      <c r="K1951"/>
      <c r="L1951" s="262"/>
      <c r="M1951" s="262"/>
      <c r="S1951" s="262"/>
      <c r="T1951" s="262"/>
      <c r="U1951" s="262"/>
      <c r="V1951" s="262"/>
    </row>
    <row r="1952" spans="1:22">
      <c r="A1952" s="858"/>
      <c r="B1952" s="866">
        <f t="shared" si="31"/>
        <v>1930</v>
      </c>
      <c r="C1952" s="919"/>
      <c r="D1952" s="860"/>
      <c r="E1952"/>
      <c r="F1952"/>
      <c r="G1952"/>
      <c r="H1952"/>
      <c r="I1952"/>
      <c r="J1952"/>
      <c r="K1952"/>
      <c r="L1952" s="262"/>
      <c r="M1952" s="262"/>
      <c r="S1952" s="262"/>
      <c r="T1952" s="262"/>
      <c r="U1952" s="262"/>
      <c r="V1952" s="262"/>
    </row>
    <row r="1953" spans="1:22">
      <c r="A1953" s="858"/>
      <c r="B1953" s="866">
        <f t="shared" si="31"/>
        <v>1931</v>
      </c>
      <c r="C1953" s="919"/>
      <c r="D1953" s="860"/>
      <c r="E1953"/>
      <c r="F1953"/>
      <c r="G1953"/>
      <c r="H1953"/>
      <c r="I1953"/>
      <c r="J1953"/>
      <c r="K1953"/>
      <c r="L1953" s="262"/>
      <c r="M1953" s="262"/>
      <c r="S1953" s="262"/>
      <c r="T1953" s="262"/>
      <c r="U1953" s="262"/>
      <c r="V1953" s="262"/>
    </row>
    <row r="1954" spans="1:22">
      <c r="A1954" s="858"/>
      <c r="B1954" s="866">
        <f t="shared" si="31"/>
        <v>1932</v>
      </c>
      <c r="C1954" s="919"/>
      <c r="D1954" s="860"/>
      <c r="E1954"/>
      <c r="F1954"/>
      <c r="G1954"/>
      <c r="H1954"/>
      <c r="I1954"/>
      <c r="J1954"/>
      <c r="K1954"/>
      <c r="L1954" s="262"/>
      <c r="M1954" s="262"/>
      <c r="S1954" s="262"/>
      <c r="T1954" s="262"/>
      <c r="U1954" s="262"/>
      <c r="V1954" s="262"/>
    </row>
    <row r="1955" spans="1:22">
      <c r="A1955" s="858"/>
      <c r="B1955" s="866">
        <f t="shared" si="31"/>
        <v>1933</v>
      </c>
      <c r="C1955" s="919"/>
      <c r="D1955" s="860"/>
      <c r="E1955"/>
      <c r="F1955"/>
      <c r="G1955"/>
      <c r="H1955"/>
      <c r="I1955"/>
      <c r="J1955"/>
      <c r="K1955"/>
      <c r="L1955" s="262"/>
      <c r="M1955" s="262"/>
      <c r="S1955" s="262"/>
      <c r="T1955" s="262"/>
      <c r="U1955" s="262"/>
      <c r="V1955" s="262"/>
    </row>
    <row r="1956" spans="1:22">
      <c r="A1956" s="858"/>
      <c r="B1956" s="866">
        <f t="shared" si="31"/>
        <v>1934</v>
      </c>
      <c r="C1956" s="919"/>
      <c r="D1956" s="860"/>
      <c r="E1956"/>
      <c r="F1956"/>
      <c r="G1956"/>
      <c r="H1956"/>
      <c r="I1956"/>
      <c r="J1956"/>
      <c r="K1956"/>
      <c r="L1956" s="262"/>
      <c r="M1956" s="262"/>
      <c r="S1956" s="262"/>
      <c r="T1956" s="262"/>
      <c r="U1956" s="262"/>
      <c r="V1956" s="262"/>
    </row>
    <row r="1957" spans="1:22">
      <c r="A1957" s="858"/>
      <c r="B1957" s="866">
        <f t="shared" si="31"/>
        <v>1935</v>
      </c>
      <c r="C1957" s="919"/>
      <c r="D1957" s="860"/>
      <c r="E1957"/>
      <c r="F1957"/>
      <c r="G1957"/>
      <c r="H1957"/>
      <c r="I1957"/>
      <c r="J1957"/>
      <c r="K1957"/>
      <c r="L1957" s="262"/>
      <c r="M1957" s="262"/>
      <c r="S1957" s="262"/>
      <c r="T1957" s="262"/>
      <c r="U1957" s="262"/>
      <c r="V1957" s="262"/>
    </row>
    <row r="1958" spans="1:22">
      <c r="A1958" s="858"/>
      <c r="B1958" s="866">
        <f t="shared" si="31"/>
        <v>1936</v>
      </c>
      <c r="C1958" s="919"/>
      <c r="D1958" s="860"/>
      <c r="E1958"/>
      <c r="F1958"/>
      <c r="G1958"/>
      <c r="H1958"/>
      <c r="I1958"/>
      <c r="J1958"/>
      <c r="K1958"/>
      <c r="L1958" s="262"/>
      <c r="M1958" s="262"/>
      <c r="S1958" s="262"/>
      <c r="T1958" s="262"/>
      <c r="U1958" s="262"/>
      <c r="V1958" s="262"/>
    </row>
    <row r="1959" spans="1:22">
      <c r="A1959" s="858"/>
      <c r="B1959" s="866">
        <f t="shared" si="31"/>
        <v>1937</v>
      </c>
      <c r="C1959" s="919"/>
      <c r="D1959" s="860"/>
      <c r="E1959"/>
      <c r="F1959"/>
      <c r="G1959"/>
      <c r="H1959"/>
      <c r="I1959"/>
      <c r="J1959"/>
      <c r="K1959"/>
      <c r="L1959" s="262"/>
      <c r="M1959" s="262"/>
      <c r="S1959" s="262"/>
      <c r="T1959" s="262"/>
      <c r="U1959" s="262"/>
      <c r="V1959" s="262"/>
    </row>
    <row r="1960" spans="1:22">
      <c r="A1960" s="858"/>
      <c r="B1960" s="866">
        <f t="shared" si="31"/>
        <v>1938</v>
      </c>
      <c r="C1960" s="919"/>
      <c r="D1960" s="860"/>
      <c r="E1960"/>
      <c r="F1960"/>
      <c r="G1960"/>
      <c r="H1960"/>
      <c r="I1960"/>
      <c r="J1960"/>
      <c r="K1960"/>
      <c r="L1960" s="262"/>
      <c r="M1960" s="262"/>
      <c r="S1960" s="262"/>
      <c r="T1960" s="262"/>
      <c r="U1960" s="262"/>
      <c r="V1960" s="262"/>
    </row>
    <row r="1961" spans="1:22">
      <c r="A1961" s="858"/>
      <c r="B1961" s="866">
        <f t="shared" si="31"/>
        <v>1939</v>
      </c>
      <c r="C1961" s="919"/>
      <c r="D1961" s="860"/>
      <c r="E1961"/>
      <c r="F1961"/>
      <c r="G1961"/>
      <c r="H1961"/>
      <c r="I1961"/>
      <c r="J1961"/>
      <c r="K1961"/>
      <c r="L1961" s="262"/>
      <c r="M1961" s="262"/>
      <c r="S1961" s="262"/>
      <c r="T1961" s="262"/>
      <c r="U1961" s="262"/>
      <c r="V1961" s="262"/>
    </row>
    <row r="1962" spans="1:22">
      <c r="A1962" s="858"/>
      <c r="B1962" s="866">
        <f t="shared" si="31"/>
        <v>1940</v>
      </c>
      <c r="C1962" s="919"/>
      <c r="D1962" s="860"/>
      <c r="E1962"/>
      <c r="F1962"/>
      <c r="G1962"/>
      <c r="H1962"/>
      <c r="I1962"/>
      <c r="J1962"/>
      <c r="K1962"/>
      <c r="L1962" s="262"/>
      <c r="M1962" s="262"/>
      <c r="S1962" s="262"/>
      <c r="T1962" s="262"/>
      <c r="U1962" s="262"/>
      <c r="V1962" s="262"/>
    </row>
    <row r="1963" spans="1:22">
      <c r="A1963" s="858"/>
      <c r="B1963" s="866">
        <f t="shared" si="31"/>
        <v>1941</v>
      </c>
      <c r="C1963" s="919"/>
      <c r="D1963" s="860"/>
      <c r="E1963"/>
      <c r="F1963"/>
      <c r="G1963"/>
      <c r="H1963"/>
      <c r="I1963"/>
      <c r="J1963"/>
      <c r="K1963"/>
      <c r="L1963" s="262"/>
      <c r="M1963" s="262"/>
      <c r="S1963" s="262"/>
      <c r="T1963" s="262"/>
      <c r="U1963" s="262"/>
      <c r="V1963" s="262"/>
    </row>
    <row r="1964" spans="1:22">
      <c r="A1964" s="858"/>
      <c r="B1964" s="866">
        <f t="shared" si="31"/>
        <v>1942</v>
      </c>
      <c r="C1964" s="919"/>
      <c r="D1964" s="860"/>
      <c r="E1964"/>
      <c r="F1964"/>
      <c r="G1964"/>
      <c r="H1964"/>
      <c r="I1964"/>
      <c r="J1964"/>
      <c r="K1964"/>
      <c r="L1964" s="262"/>
      <c r="M1964" s="262"/>
      <c r="S1964" s="262"/>
      <c r="T1964" s="262"/>
      <c r="U1964" s="262"/>
      <c r="V1964" s="262"/>
    </row>
    <row r="1965" spans="1:22">
      <c r="A1965" s="858"/>
      <c r="B1965" s="866">
        <f t="shared" si="31"/>
        <v>1943</v>
      </c>
      <c r="C1965" s="919"/>
      <c r="D1965" s="860"/>
      <c r="E1965"/>
      <c r="F1965"/>
      <c r="G1965"/>
      <c r="H1965"/>
      <c r="I1965"/>
      <c r="J1965"/>
      <c r="K1965"/>
      <c r="L1965" s="262"/>
      <c r="M1965" s="262"/>
      <c r="S1965" s="262"/>
      <c r="T1965" s="262"/>
      <c r="U1965" s="262"/>
      <c r="V1965" s="262"/>
    </row>
    <row r="1966" spans="1:22">
      <c r="A1966" s="858"/>
      <c r="B1966" s="866">
        <f t="shared" si="31"/>
        <v>1944</v>
      </c>
      <c r="C1966" s="919"/>
      <c r="D1966" s="860"/>
      <c r="E1966"/>
      <c r="F1966"/>
      <c r="G1966"/>
      <c r="H1966"/>
      <c r="I1966"/>
      <c r="J1966"/>
      <c r="K1966"/>
      <c r="L1966" s="262"/>
      <c r="M1966" s="262"/>
      <c r="S1966" s="262"/>
      <c r="T1966" s="262"/>
      <c r="U1966" s="262"/>
      <c r="V1966" s="262"/>
    </row>
    <row r="1967" spans="1:22">
      <c r="A1967" s="858"/>
      <c r="B1967" s="866">
        <f t="shared" si="31"/>
        <v>1945</v>
      </c>
      <c r="C1967" s="919"/>
      <c r="D1967" s="860"/>
      <c r="E1967"/>
      <c r="F1967"/>
      <c r="G1967"/>
      <c r="H1967"/>
      <c r="I1967"/>
      <c r="J1967"/>
      <c r="K1967"/>
      <c r="L1967" s="262"/>
      <c r="M1967" s="262"/>
      <c r="S1967" s="262"/>
      <c r="T1967" s="262"/>
      <c r="U1967" s="262"/>
      <c r="V1967" s="262"/>
    </row>
    <row r="1968" spans="1:22">
      <c r="A1968" s="858"/>
      <c r="B1968" s="866">
        <f t="shared" si="31"/>
        <v>1946</v>
      </c>
      <c r="C1968" s="919"/>
      <c r="D1968" s="860"/>
      <c r="E1968"/>
      <c r="F1968"/>
      <c r="G1968"/>
      <c r="H1968"/>
      <c r="I1968"/>
      <c r="J1968"/>
      <c r="K1968"/>
      <c r="L1968" s="262"/>
      <c r="M1968" s="262"/>
      <c r="S1968" s="262"/>
      <c r="T1968" s="262"/>
      <c r="U1968" s="262"/>
      <c r="V1968" s="262"/>
    </row>
    <row r="1969" spans="1:22">
      <c r="A1969" s="858"/>
      <c r="B1969" s="866">
        <f t="shared" si="31"/>
        <v>1947</v>
      </c>
      <c r="C1969" s="919"/>
      <c r="D1969" s="860"/>
      <c r="E1969"/>
      <c r="F1969"/>
      <c r="G1969"/>
      <c r="H1969"/>
      <c r="I1969"/>
      <c r="J1969"/>
      <c r="K1969"/>
      <c r="L1969" s="262"/>
      <c r="M1969" s="262"/>
      <c r="S1969" s="262"/>
      <c r="T1969" s="262"/>
      <c r="U1969" s="262"/>
      <c r="V1969" s="262"/>
    </row>
    <row r="1970" spans="1:22">
      <c r="A1970" s="858"/>
      <c r="B1970" s="866">
        <f t="shared" si="31"/>
        <v>1948</v>
      </c>
      <c r="C1970" s="919"/>
      <c r="D1970" s="860"/>
      <c r="E1970"/>
      <c r="F1970"/>
      <c r="G1970"/>
      <c r="H1970"/>
      <c r="I1970"/>
      <c r="J1970"/>
      <c r="K1970"/>
      <c r="L1970" s="262"/>
      <c r="M1970" s="262"/>
      <c r="S1970" s="262"/>
      <c r="T1970" s="262"/>
      <c r="U1970" s="262"/>
      <c r="V1970" s="262"/>
    </row>
    <row r="1971" spans="1:22">
      <c r="A1971" s="858"/>
      <c r="B1971" s="866">
        <f t="shared" si="31"/>
        <v>1949</v>
      </c>
      <c r="C1971" s="919"/>
      <c r="D1971" s="860"/>
      <c r="E1971"/>
      <c r="F1971"/>
      <c r="G1971"/>
      <c r="H1971"/>
      <c r="I1971"/>
      <c r="J1971"/>
      <c r="K1971"/>
      <c r="L1971" s="262"/>
      <c r="M1971" s="262"/>
      <c r="S1971" s="262"/>
      <c r="T1971" s="262"/>
      <c r="U1971" s="262"/>
      <c r="V1971" s="262"/>
    </row>
    <row r="1972" spans="1:22">
      <c r="A1972" s="858"/>
      <c r="B1972" s="866">
        <f t="shared" si="31"/>
        <v>1950</v>
      </c>
      <c r="C1972" s="919"/>
      <c r="D1972" s="860"/>
      <c r="E1972"/>
      <c r="F1972"/>
      <c r="G1972"/>
      <c r="H1972"/>
      <c r="I1972"/>
      <c r="J1972"/>
      <c r="K1972"/>
      <c r="L1972" s="262"/>
      <c r="M1972" s="262"/>
      <c r="S1972" s="262"/>
      <c r="T1972" s="262"/>
      <c r="U1972" s="262"/>
      <c r="V1972" s="262"/>
    </row>
    <row r="1973" spans="1:22">
      <c r="A1973" s="858"/>
      <c r="B1973" s="866">
        <f t="shared" si="31"/>
        <v>1951</v>
      </c>
      <c r="C1973" s="919"/>
      <c r="D1973" s="860"/>
      <c r="E1973"/>
      <c r="F1973"/>
      <c r="G1973"/>
      <c r="H1973"/>
      <c r="I1973"/>
      <c r="J1973"/>
      <c r="K1973"/>
      <c r="L1973" s="262"/>
      <c r="M1973" s="262"/>
      <c r="S1973" s="262"/>
      <c r="T1973" s="262"/>
      <c r="U1973" s="262"/>
      <c r="V1973" s="262"/>
    </row>
    <row r="1974" spans="1:22">
      <c r="A1974" s="858"/>
      <c r="B1974" s="866">
        <f t="shared" si="31"/>
        <v>1952</v>
      </c>
      <c r="C1974" s="919"/>
      <c r="D1974" s="860"/>
      <c r="E1974"/>
      <c r="F1974"/>
      <c r="G1974"/>
      <c r="H1974"/>
      <c r="I1974"/>
      <c r="J1974"/>
      <c r="K1974"/>
      <c r="L1974" s="262"/>
      <c r="M1974" s="262"/>
      <c r="S1974" s="262"/>
      <c r="T1974" s="262"/>
      <c r="U1974" s="262"/>
      <c r="V1974" s="262"/>
    </row>
    <row r="1975" spans="1:22">
      <c r="A1975" s="858"/>
      <c r="B1975" s="866">
        <f t="shared" si="31"/>
        <v>1953</v>
      </c>
      <c r="C1975" s="919"/>
      <c r="D1975" s="860"/>
      <c r="E1975"/>
      <c r="F1975"/>
      <c r="G1975"/>
      <c r="H1975"/>
      <c r="I1975"/>
      <c r="J1975"/>
      <c r="K1975"/>
      <c r="L1975" s="262"/>
      <c r="M1975" s="262"/>
      <c r="S1975" s="262"/>
      <c r="T1975" s="262"/>
      <c r="U1975" s="262"/>
      <c r="V1975" s="262"/>
    </row>
    <row r="1976" spans="1:22">
      <c r="A1976" s="858"/>
      <c r="B1976" s="866">
        <f t="shared" si="31"/>
        <v>1954</v>
      </c>
      <c r="C1976" s="919"/>
      <c r="D1976" s="860"/>
      <c r="E1976"/>
      <c r="F1976"/>
      <c r="G1976"/>
      <c r="H1976"/>
      <c r="I1976"/>
      <c r="J1976"/>
      <c r="K1976"/>
      <c r="L1976" s="262"/>
      <c r="M1976" s="262"/>
      <c r="S1976" s="262"/>
      <c r="T1976" s="262"/>
      <c r="U1976" s="262"/>
      <c r="V1976" s="262"/>
    </row>
    <row r="1977" spans="1:22">
      <c r="A1977" s="858"/>
      <c r="B1977" s="866">
        <f t="shared" si="31"/>
        <v>1955</v>
      </c>
      <c r="C1977" s="919"/>
      <c r="D1977" s="860"/>
      <c r="E1977"/>
      <c r="F1977"/>
      <c r="G1977"/>
      <c r="H1977"/>
      <c r="I1977"/>
      <c r="J1977"/>
      <c r="K1977"/>
      <c r="L1977" s="262"/>
      <c r="M1977" s="262"/>
      <c r="S1977" s="262"/>
      <c r="T1977" s="262"/>
      <c r="U1977" s="262"/>
      <c r="V1977" s="262"/>
    </row>
    <row r="1978" spans="1:22">
      <c r="A1978" s="858"/>
      <c r="B1978" s="866">
        <f t="shared" si="31"/>
        <v>1956</v>
      </c>
      <c r="C1978" s="919"/>
      <c r="D1978" s="860"/>
      <c r="E1978"/>
      <c r="F1978"/>
      <c r="G1978"/>
      <c r="H1978"/>
      <c r="I1978"/>
      <c r="J1978"/>
      <c r="K1978"/>
      <c r="L1978" s="262"/>
      <c r="M1978" s="262"/>
      <c r="S1978" s="262"/>
      <c r="T1978" s="262"/>
      <c r="U1978" s="262"/>
      <c r="V1978" s="262"/>
    </row>
    <row r="1979" spans="1:22">
      <c r="A1979" s="858"/>
      <c r="B1979" s="866">
        <f t="shared" si="31"/>
        <v>1957</v>
      </c>
      <c r="C1979" s="919"/>
      <c r="D1979" s="860"/>
      <c r="E1979"/>
      <c r="F1979"/>
      <c r="G1979"/>
      <c r="H1979"/>
      <c r="I1979"/>
      <c r="J1979"/>
      <c r="K1979"/>
      <c r="L1979" s="262"/>
      <c r="M1979" s="262"/>
      <c r="S1979" s="262"/>
      <c r="T1979" s="262"/>
      <c r="U1979" s="262"/>
      <c r="V1979" s="262"/>
    </row>
    <row r="1980" spans="1:22">
      <c r="A1980" s="858"/>
      <c r="B1980" s="866">
        <f t="shared" si="31"/>
        <v>1958</v>
      </c>
      <c r="C1980" s="919"/>
      <c r="D1980" s="860"/>
      <c r="E1980"/>
      <c r="F1980"/>
      <c r="G1980"/>
      <c r="H1980"/>
      <c r="I1980"/>
      <c r="J1980"/>
      <c r="K1980"/>
      <c r="L1980" s="262"/>
      <c r="M1980" s="262"/>
      <c r="S1980" s="262"/>
      <c r="T1980" s="262"/>
      <c r="U1980" s="262"/>
      <c r="V1980" s="262"/>
    </row>
    <row r="1981" spans="1:22">
      <c r="A1981" s="858"/>
      <c r="B1981" s="866">
        <f t="shared" si="31"/>
        <v>1959</v>
      </c>
      <c r="C1981" s="919"/>
      <c r="D1981" s="860"/>
      <c r="E1981"/>
      <c r="F1981"/>
      <c r="G1981"/>
      <c r="H1981"/>
      <c r="I1981"/>
      <c r="J1981"/>
      <c r="K1981"/>
      <c r="L1981" s="262"/>
      <c r="M1981" s="262"/>
      <c r="S1981" s="262"/>
      <c r="T1981" s="262"/>
      <c r="U1981" s="262"/>
      <c r="V1981" s="262"/>
    </row>
    <row r="1982" spans="1:22">
      <c r="A1982" s="858"/>
      <c r="B1982" s="866">
        <f t="shared" si="31"/>
        <v>1960</v>
      </c>
      <c r="C1982" s="919"/>
      <c r="D1982" s="860"/>
      <c r="E1982"/>
      <c r="F1982"/>
      <c r="G1982"/>
      <c r="H1982"/>
      <c r="I1982"/>
      <c r="J1982"/>
      <c r="K1982"/>
      <c r="L1982" s="262"/>
      <c r="M1982" s="262"/>
      <c r="S1982" s="262"/>
      <c r="T1982" s="262"/>
      <c r="U1982" s="262"/>
      <c r="V1982" s="262"/>
    </row>
    <row r="1983" spans="1:22">
      <c r="A1983" s="858"/>
      <c r="B1983" s="866">
        <f t="shared" si="31"/>
        <v>1961</v>
      </c>
      <c r="C1983" s="919"/>
      <c r="D1983" s="860"/>
      <c r="E1983"/>
      <c r="F1983"/>
      <c r="G1983"/>
      <c r="H1983"/>
      <c r="I1983"/>
      <c r="J1983"/>
      <c r="K1983"/>
      <c r="L1983" s="262"/>
      <c r="M1983" s="262"/>
      <c r="S1983" s="262"/>
      <c r="T1983" s="262"/>
      <c r="U1983" s="262"/>
      <c r="V1983" s="262"/>
    </row>
    <row r="1984" spans="1:22">
      <c r="A1984" s="858"/>
      <c r="B1984" s="866">
        <f t="shared" si="31"/>
        <v>1962</v>
      </c>
      <c r="C1984" s="919"/>
      <c r="D1984" s="860"/>
      <c r="E1984"/>
      <c r="F1984"/>
      <c r="G1984"/>
      <c r="H1984"/>
      <c r="I1984"/>
      <c r="J1984"/>
      <c r="K1984"/>
      <c r="L1984" s="262"/>
      <c r="M1984" s="262"/>
      <c r="S1984" s="262"/>
      <c r="T1984" s="262"/>
      <c r="U1984" s="262"/>
      <c r="V1984" s="262"/>
    </row>
    <row r="1985" spans="1:22">
      <c r="A1985" s="858"/>
      <c r="B1985" s="866">
        <f t="shared" si="31"/>
        <v>1963</v>
      </c>
      <c r="C1985" s="919"/>
      <c r="D1985" s="860"/>
      <c r="E1985"/>
      <c r="F1985"/>
      <c r="G1985"/>
      <c r="H1985"/>
      <c r="I1985"/>
      <c r="J1985"/>
      <c r="K1985"/>
      <c r="L1985" s="262"/>
      <c r="M1985" s="262"/>
      <c r="S1985" s="262"/>
      <c r="T1985" s="262"/>
      <c r="U1985" s="262"/>
      <c r="V1985" s="262"/>
    </row>
    <row r="1986" spans="1:22">
      <c r="A1986" s="858"/>
      <c r="B1986" s="866">
        <f t="shared" si="31"/>
        <v>1964</v>
      </c>
      <c r="C1986" s="919"/>
      <c r="D1986" s="860"/>
      <c r="E1986"/>
      <c r="F1986"/>
      <c r="G1986"/>
      <c r="H1986"/>
      <c r="I1986"/>
      <c r="J1986"/>
      <c r="K1986"/>
      <c r="L1986" s="262"/>
      <c r="M1986" s="262"/>
      <c r="S1986" s="262"/>
      <c r="T1986" s="262"/>
      <c r="U1986" s="262"/>
      <c r="V1986" s="262"/>
    </row>
    <row r="1987" spans="1:22">
      <c r="A1987" s="858"/>
      <c r="B1987" s="866">
        <f t="shared" si="31"/>
        <v>1965</v>
      </c>
      <c r="C1987" s="919"/>
      <c r="D1987" s="860"/>
      <c r="E1987"/>
      <c r="F1987"/>
      <c r="G1987"/>
      <c r="H1987"/>
      <c r="I1987"/>
      <c r="J1987"/>
      <c r="K1987"/>
      <c r="L1987" s="262"/>
      <c r="M1987" s="262"/>
      <c r="S1987" s="262"/>
      <c r="T1987" s="262"/>
      <c r="U1987" s="262"/>
      <c r="V1987" s="262"/>
    </row>
    <row r="1988" spans="1:22">
      <c r="A1988" s="858"/>
      <c r="B1988" s="866">
        <f t="shared" si="31"/>
        <v>1966</v>
      </c>
      <c r="C1988" s="919"/>
      <c r="D1988" s="860"/>
      <c r="E1988"/>
      <c r="F1988"/>
      <c r="G1988"/>
      <c r="H1988"/>
      <c r="I1988"/>
      <c r="J1988"/>
      <c r="K1988"/>
      <c r="L1988" s="262"/>
      <c r="M1988" s="262"/>
      <c r="S1988" s="262"/>
      <c r="T1988" s="262"/>
      <c r="U1988" s="262"/>
      <c r="V1988" s="262"/>
    </row>
    <row r="1989" spans="1:22">
      <c r="A1989" s="858"/>
      <c r="B1989" s="866">
        <f t="shared" si="31"/>
        <v>1967</v>
      </c>
      <c r="C1989" s="919"/>
      <c r="D1989" s="860"/>
      <c r="E1989"/>
      <c r="F1989"/>
      <c r="G1989"/>
      <c r="H1989"/>
      <c r="I1989"/>
      <c r="J1989"/>
      <c r="K1989"/>
      <c r="L1989" s="262"/>
      <c r="M1989" s="262"/>
      <c r="S1989" s="262"/>
      <c r="T1989" s="262"/>
      <c r="U1989" s="262"/>
      <c r="V1989" s="262"/>
    </row>
    <row r="1990" spans="1:22">
      <c r="A1990" s="858"/>
      <c r="B1990" s="866">
        <f t="shared" si="31"/>
        <v>1968</v>
      </c>
      <c r="C1990" s="919"/>
      <c r="D1990" s="860"/>
      <c r="E1990"/>
      <c r="F1990"/>
      <c r="G1990"/>
      <c r="H1990"/>
      <c r="I1990"/>
      <c r="J1990"/>
      <c r="K1990"/>
      <c r="L1990" s="262"/>
      <c r="M1990" s="262"/>
      <c r="S1990" s="262"/>
      <c r="T1990" s="262"/>
      <c r="U1990" s="262"/>
      <c r="V1990" s="262"/>
    </row>
    <row r="1991" spans="1:22">
      <c r="A1991" s="858"/>
      <c r="B1991" s="866">
        <f t="shared" si="31"/>
        <v>1969</v>
      </c>
      <c r="C1991" s="919"/>
      <c r="D1991" s="860"/>
      <c r="E1991"/>
      <c r="F1991"/>
      <c r="G1991"/>
      <c r="H1991"/>
      <c r="I1991"/>
      <c r="J1991"/>
      <c r="K1991"/>
      <c r="L1991" s="262"/>
      <c r="M1991" s="262"/>
      <c r="S1991" s="262"/>
      <c r="T1991" s="262"/>
      <c r="U1991" s="262"/>
      <c r="V1991" s="262"/>
    </row>
    <row r="1992" spans="1:22">
      <c r="A1992" s="858"/>
      <c r="B1992" s="866">
        <f t="shared" si="31"/>
        <v>1970</v>
      </c>
      <c r="C1992" s="919"/>
      <c r="D1992" s="860"/>
      <c r="E1992"/>
      <c r="F1992"/>
      <c r="G1992"/>
      <c r="H1992"/>
      <c r="I1992"/>
      <c r="J1992"/>
      <c r="K1992"/>
      <c r="L1992" s="262"/>
      <c r="M1992" s="262"/>
      <c r="S1992" s="262"/>
      <c r="T1992" s="262"/>
      <c r="U1992" s="262"/>
      <c r="V1992" s="262"/>
    </row>
    <row r="1993" spans="1:22">
      <c r="A1993" s="858"/>
      <c r="B1993" s="866">
        <f t="shared" si="31"/>
        <v>1971</v>
      </c>
      <c r="C1993" s="919"/>
      <c r="D1993" s="860"/>
      <c r="E1993"/>
      <c r="F1993"/>
      <c r="G1993"/>
      <c r="H1993"/>
      <c r="I1993"/>
      <c r="J1993"/>
      <c r="K1993"/>
      <c r="L1993" s="262"/>
      <c r="M1993" s="262"/>
      <c r="S1993" s="262"/>
      <c r="T1993" s="262"/>
      <c r="U1993" s="262"/>
      <c r="V1993" s="262"/>
    </row>
    <row r="1994" spans="1:22">
      <c r="A1994" s="858"/>
      <c r="B1994" s="866">
        <f t="shared" si="31"/>
        <v>1972</v>
      </c>
      <c r="C1994" s="919"/>
      <c r="D1994" s="860"/>
      <c r="E1994"/>
      <c r="F1994"/>
      <c r="G1994"/>
      <c r="H1994"/>
      <c r="I1994"/>
      <c r="J1994"/>
      <c r="K1994"/>
      <c r="L1994" s="262"/>
      <c r="M1994" s="262"/>
      <c r="S1994" s="262"/>
      <c r="T1994" s="262"/>
      <c r="U1994" s="262"/>
      <c r="V1994" s="262"/>
    </row>
    <row r="1995" spans="1:22">
      <c r="A1995" s="858"/>
      <c r="B1995" s="866">
        <f t="shared" si="31"/>
        <v>1973</v>
      </c>
      <c r="C1995" s="919"/>
      <c r="D1995" s="860"/>
      <c r="E1995"/>
      <c r="F1995"/>
      <c r="G1995"/>
      <c r="H1995"/>
      <c r="I1995"/>
      <c r="J1995"/>
      <c r="K1995"/>
      <c r="L1995" s="262"/>
      <c r="M1995" s="262"/>
      <c r="S1995" s="262"/>
      <c r="T1995" s="262"/>
      <c r="U1995" s="262"/>
      <c r="V1995" s="262"/>
    </row>
    <row r="1996" spans="1:22">
      <c r="A1996" s="858"/>
      <c r="B1996" s="866">
        <f t="shared" si="31"/>
        <v>1974</v>
      </c>
      <c r="C1996" s="919"/>
      <c r="D1996" s="860"/>
      <c r="E1996"/>
      <c r="F1996"/>
      <c r="G1996"/>
      <c r="H1996"/>
      <c r="I1996"/>
      <c r="J1996"/>
      <c r="K1996"/>
      <c r="L1996" s="262"/>
      <c r="M1996" s="262"/>
      <c r="S1996" s="262"/>
      <c r="T1996" s="262"/>
      <c r="U1996" s="262"/>
      <c r="V1996" s="262"/>
    </row>
    <row r="1997" spans="1:22">
      <c r="A1997" s="858"/>
      <c r="B1997" s="866">
        <f t="shared" si="31"/>
        <v>1975</v>
      </c>
      <c r="C1997" s="919"/>
      <c r="D1997" s="860"/>
      <c r="E1997"/>
      <c r="F1997"/>
      <c r="G1997"/>
      <c r="H1997"/>
      <c r="I1997"/>
      <c r="J1997"/>
      <c r="K1997"/>
      <c r="L1997" s="262"/>
      <c r="M1997" s="262"/>
      <c r="S1997" s="262"/>
      <c r="T1997" s="262"/>
      <c r="U1997" s="262"/>
      <c r="V1997" s="262"/>
    </row>
    <row r="1998" spans="1:22">
      <c r="A1998" s="858"/>
      <c r="B1998" s="866">
        <f t="shared" si="31"/>
        <v>1976</v>
      </c>
      <c r="C1998" s="919"/>
      <c r="D1998" s="860"/>
      <c r="E1998"/>
      <c r="F1998"/>
      <c r="G1998"/>
      <c r="H1998"/>
      <c r="I1998"/>
      <c r="J1998"/>
      <c r="K1998"/>
      <c r="L1998" s="262"/>
      <c r="M1998" s="262"/>
      <c r="S1998" s="262"/>
      <c r="T1998" s="262"/>
      <c r="U1998" s="262"/>
      <c r="V1998" s="262"/>
    </row>
    <row r="1999" spans="1:22">
      <c r="A1999" s="858"/>
      <c r="B1999" s="866">
        <f t="shared" si="31"/>
        <v>1977</v>
      </c>
      <c r="C1999" s="919"/>
      <c r="D1999" s="860"/>
      <c r="E1999"/>
      <c r="F1999"/>
      <c r="G1999"/>
      <c r="H1999"/>
      <c r="I1999"/>
      <c r="J1999"/>
      <c r="K1999"/>
      <c r="L1999" s="262"/>
      <c r="M1999" s="262"/>
      <c r="S1999" s="262"/>
      <c r="T1999" s="262"/>
      <c r="U1999" s="262"/>
      <c r="V1999" s="262"/>
    </row>
    <row r="2000" spans="1:22">
      <c r="A2000" s="858"/>
      <c r="B2000" s="866">
        <f t="shared" si="31"/>
        <v>1978</v>
      </c>
      <c r="C2000" s="919"/>
      <c r="D2000" s="860"/>
      <c r="E2000"/>
      <c r="F2000"/>
      <c r="G2000"/>
      <c r="H2000"/>
      <c r="I2000"/>
      <c r="J2000"/>
      <c r="K2000"/>
      <c r="L2000" s="262"/>
      <c r="M2000" s="262"/>
      <c r="S2000" s="262"/>
      <c r="T2000" s="262"/>
      <c r="U2000" s="262"/>
      <c r="V2000" s="262"/>
    </row>
    <row r="2001" spans="1:22">
      <c r="A2001" s="858"/>
      <c r="B2001" s="866">
        <f t="shared" si="31"/>
        <v>1979</v>
      </c>
      <c r="C2001" s="919"/>
      <c r="D2001" s="860"/>
      <c r="E2001"/>
      <c r="F2001"/>
      <c r="G2001"/>
      <c r="H2001"/>
      <c r="I2001"/>
      <c r="J2001"/>
      <c r="K2001"/>
      <c r="L2001" s="262"/>
      <c r="M2001" s="262"/>
      <c r="S2001" s="262"/>
      <c r="T2001" s="262"/>
      <c r="U2001" s="262"/>
      <c r="V2001" s="262"/>
    </row>
    <row r="2002" spans="1:22">
      <c r="A2002" s="858"/>
      <c r="B2002" s="866">
        <f t="shared" si="31"/>
        <v>1980</v>
      </c>
      <c r="C2002" s="919"/>
      <c r="D2002" s="860"/>
      <c r="E2002"/>
      <c r="F2002"/>
      <c r="G2002"/>
      <c r="H2002"/>
      <c r="I2002"/>
      <c r="J2002"/>
      <c r="K2002"/>
      <c r="L2002" s="262"/>
      <c r="M2002" s="262"/>
      <c r="S2002" s="262"/>
      <c r="T2002" s="262"/>
      <c r="U2002" s="262"/>
      <c r="V2002" s="262"/>
    </row>
    <row r="2003" spans="1:22">
      <c r="A2003" s="858"/>
      <c r="B2003" s="866">
        <f t="shared" si="31"/>
        <v>1981</v>
      </c>
      <c r="C2003" s="919"/>
      <c r="D2003" s="860"/>
      <c r="E2003"/>
      <c r="F2003"/>
      <c r="G2003"/>
      <c r="H2003"/>
      <c r="I2003"/>
      <c r="J2003"/>
      <c r="K2003"/>
      <c r="L2003" s="262"/>
      <c r="M2003" s="262"/>
      <c r="S2003" s="262"/>
      <c r="T2003" s="262"/>
      <c r="U2003" s="262"/>
      <c r="V2003" s="262"/>
    </row>
    <row r="2004" spans="1:22">
      <c r="A2004" s="858"/>
      <c r="B2004" s="866">
        <f t="shared" si="31"/>
        <v>1982</v>
      </c>
      <c r="C2004" s="919"/>
      <c r="D2004" s="860"/>
      <c r="E2004"/>
      <c r="F2004"/>
      <c r="G2004"/>
      <c r="H2004"/>
      <c r="I2004"/>
      <c r="J2004"/>
      <c r="K2004"/>
      <c r="L2004" s="262"/>
      <c r="M2004" s="262"/>
      <c r="S2004" s="262"/>
      <c r="T2004" s="262"/>
      <c r="U2004" s="262"/>
      <c r="V2004" s="262"/>
    </row>
    <row r="2005" spans="1:22">
      <c r="A2005" s="858"/>
      <c r="B2005" s="866">
        <f t="shared" si="31"/>
        <v>1983</v>
      </c>
      <c r="C2005" s="919"/>
      <c r="D2005" s="860"/>
      <c r="E2005"/>
      <c r="F2005"/>
      <c r="G2005"/>
      <c r="H2005"/>
      <c r="I2005"/>
      <c r="J2005"/>
      <c r="K2005"/>
      <c r="L2005" s="262"/>
      <c r="M2005" s="262"/>
      <c r="S2005" s="262"/>
      <c r="T2005" s="262"/>
      <c r="U2005" s="262"/>
      <c r="V2005" s="262"/>
    </row>
    <row r="2006" spans="1:22">
      <c r="A2006" s="858"/>
      <c r="B2006" s="866">
        <f t="shared" si="31"/>
        <v>1984</v>
      </c>
      <c r="C2006" s="919"/>
      <c r="D2006" s="860"/>
      <c r="E2006"/>
      <c r="F2006"/>
      <c r="G2006"/>
      <c r="H2006"/>
      <c r="I2006"/>
      <c r="J2006"/>
      <c r="K2006"/>
      <c r="L2006" s="262"/>
      <c r="M2006" s="262"/>
      <c r="S2006" s="262"/>
      <c r="T2006" s="262"/>
      <c r="U2006" s="262"/>
      <c r="V2006" s="262"/>
    </row>
    <row r="2007" spans="1:22">
      <c r="A2007" s="858"/>
      <c r="B2007" s="866">
        <f t="shared" si="31"/>
        <v>1985</v>
      </c>
      <c r="C2007" s="919"/>
      <c r="D2007" s="860"/>
      <c r="E2007"/>
      <c r="F2007"/>
      <c r="G2007"/>
      <c r="H2007"/>
      <c r="I2007"/>
      <c r="J2007"/>
      <c r="K2007"/>
      <c r="L2007" s="262"/>
      <c r="M2007" s="262"/>
      <c r="S2007" s="262"/>
      <c r="T2007" s="262"/>
      <c r="U2007" s="262"/>
      <c r="V2007" s="262"/>
    </row>
    <row r="2008" spans="1:22">
      <c r="A2008" s="858"/>
      <c r="B2008" s="866">
        <f t="shared" ref="B2008:B2071" si="32">B2007+1</f>
        <v>1986</v>
      </c>
      <c r="C2008" s="919"/>
      <c r="D2008" s="860"/>
      <c r="E2008"/>
      <c r="F2008"/>
      <c r="G2008"/>
      <c r="H2008"/>
      <c r="I2008"/>
      <c r="J2008"/>
      <c r="K2008"/>
      <c r="L2008" s="262"/>
      <c r="M2008" s="262"/>
      <c r="S2008" s="262"/>
      <c r="T2008" s="262"/>
      <c r="U2008" s="262"/>
      <c r="V2008" s="262"/>
    </row>
    <row r="2009" spans="1:22">
      <c r="A2009" s="858"/>
      <c r="B2009" s="866">
        <f t="shared" si="32"/>
        <v>1987</v>
      </c>
      <c r="C2009" s="919"/>
      <c r="D2009" s="860"/>
      <c r="E2009"/>
      <c r="F2009"/>
      <c r="G2009"/>
      <c r="H2009"/>
      <c r="I2009"/>
      <c r="J2009"/>
      <c r="K2009"/>
      <c r="L2009" s="262"/>
      <c r="M2009" s="262"/>
      <c r="S2009" s="262"/>
      <c r="T2009" s="262"/>
      <c r="U2009" s="262"/>
      <c r="V2009" s="262"/>
    </row>
    <row r="2010" spans="1:22">
      <c r="A2010" s="858"/>
      <c r="B2010" s="866">
        <f t="shared" si="32"/>
        <v>1988</v>
      </c>
      <c r="C2010" s="919"/>
      <c r="D2010" s="860"/>
      <c r="E2010"/>
      <c r="F2010"/>
      <c r="G2010"/>
      <c r="H2010"/>
      <c r="I2010"/>
      <c r="J2010"/>
      <c r="K2010"/>
      <c r="L2010" s="262"/>
      <c r="M2010" s="262"/>
      <c r="S2010" s="262"/>
      <c r="T2010" s="262"/>
      <c r="U2010" s="262"/>
      <c r="V2010" s="262"/>
    </row>
    <row r="2011" spans="1:22">
      <c r="A2011" s="858"/>
      <c r="B2011" s="866">
        <f t="shared" si="32"/>
        <v>1989</v>
      </c>
      <c r="C2011" s="919"/>
      <c r="D2011" s="860"/>
      <c r="E2011"/>
      <c r="F2011"/>
      <c r="G2011"/>
      <c r="H2011"/>
      <c r="I2011"/>
      <c r="J2011"/>
      <c r="K2011"/>
      <c r="L2011" s="262"/>
      <c r="M2011" s="262"/>
      <c r="S2011" s="262"/>
      <c r="T2011" s="262"/>
      <c r="U2011" s="262"/>
      <c r="V2011" s="262"/>
    </row>
    <row r="2012" spans="1:22">
      <c r="A2012" s="858"/>
      <c r="B2012" s="866">
        <f t="shared" si="32"/>
        <v>1990</v>
      </c>
      <c r="C2012" s="919"/>
      <c r="D2012" s="860"/>
      <c r="E2012"/>
      <c r="F2012"/>
      <c r="G2012"/>
      <c r="H2012"/>
      <c r="I2012"/>
      <c r="J2012"/>
      <c r="K2012"/>
      <c r="L2012" s="262"/>
      <c r="M2012" s="262"/>
      <c r="S2012" s="262"/>
      <c r="T2012" s="262"/>
      <c r="U2012" s="262"/>
      <c r="V2012" s="262"/>
    </row>
    <row r="2013" spans="1:22">
      <c r="A2013" s="858"/>
      <c r="B2013" s="866">
        <f t="shared" si="32"/>
        <v>1991</v>
      </c>
      <c r="C2013" s="919"/>
      <c r="D2013" s="860"/>
      <c r="E2013"/>
      <c r="F2013"/>
      <c r="G2013"/>
      <c r="H2013"/>
      <c r="I2013"/>
      <c r="J2013"/>
      <c r="K2013"/>
      <c r="L2013" s="262"/>
      <c r="M2013" s="262"/>
      <c r="S2013" s="262"/>
      <c r="T2013" s="262"/>
      <c r="U2013" s="262"/>
      <c r="V2013" s="262"/>
    </row>
    <row r="2014" spans="1:22">
      <c r="A2014" s="858"/>
      <c r="B2014" s="866">
        <f t="shared" si="32"/>
        <v>1992</v>
      </c>
      <c r="C2014" s="919"/>
      <c r="D2014" s="860"/>
      <c r="E2014"/>
      <c r="F2014"/>
      <c r="G2014"/>
      <c r="H2014"/>
      <c r="I2014"/>
      <c r="J2014"/>
      <c r="K2014"/>
      <c r="L2014" s="262"/>
      <c r="M2014" s="262"/>
      <c r="S2014" s="262"/>
      <c r="T2014" s="262"/>
      <c r="U2014" s="262"/>
      <c r="V2014" s="262"/>
    </row>
    <row r="2015" spans="1:22">
      <c r="A2015" s="858"/>
      <c r="B2015" s="866">
        <f t="shared" si="32"/>
        <v>1993</v>
      </c>
      <c r="C2015" s="919"/>
      <c r="D2015" s="860"/>
      <c r="E2015"/>
      <c r="F2015"/>
      <c r="G2015"/>
      <c r="H2015"/>
      <c r="I2015"/>
      <c r="J2015"/>
      <c r="K2015"/>
      <c r="L2015" s="262"/>
      <c r="M2015" s="262"/>
      <c r="S2015" s="262"/>
      <c r="T2015" s="262"/>
      <c r="U2015" s="262"/>
      <c r="V2015" s="262"/>
    </row>
    <row r="2016" spans="1:22">
      <c r="A2016" s="858"/>
      <c r="B2016" s="866">
        <f t="shared" si="32"/>
        <v>1994</v>
      </c>
      <c r="C2016" s="919"/>
      <c r="D2016" s="860"/>
      <c r="E2016"/>
      <c r="F2016"/>
      <c r="G2016"/>
      <c r="H2016"/>
      <c r="I2016"/>
      <c r="J2016"/>
      <c r="K2016"/>
      <c r="L2016" s="262"/>
      <c r="M2016" s="262"/>
      <c r="S2016" s="262"/>
      <c r="T2016" s="262"/>
      <c r="U2016" s="262"/>
      <c r="V2016" s="262"/>
    </row>
    <row r="2017" spans="1:22">
      <c r="A2017" s="858"/>
      <c r="B2017" s="866">
        <f t="shared" si="32"/>
        <v>1995</v>
      </c>
      <c r="C2017" s="919"/>
      <c r="D2017" s="860"/>
      <c r="E2017"/>
      <c r="F2017"/>
      <c r="G2017"/>
      <c r="H2017"/>
      <c r="I2017"/>
      <c r="J2017"/>
      <c r="K2017"/>
      <c r="L2017" s="262"/>
      <c r="M2017" s="262"/>
      <c r="S2017" s="262"/>
      <c r="T2017" s="262"/>
      <c r="U2017" s="262"/>
      <c r="V2017" s="262"/>
    </row>
    <row r="2018" spans="1:22">
      <c r="A2018" s="858"/>
      <c r="B2018" s="866">
        <f t="shared" si="32"/>
        <v>1996</v>
      </c>
      <c r="C2018" s="919"/>
      <c r="D2018" s="860"/>
      <c r="E2018"/>
      <c r="F2018"/>
      <c r="G2018"/>
      <c r="H2018"/>
      <c r="I2018"/>
      <c r="J2018"/>
      <c r="K2018"/>
      <c r="L2018" s="262"/>
      <c r="M2018" s="262"/>
      <c r="S2018" s="262"/>
      <c r="T2018" s="262"/>
      <c r="U2018" s="262"/>
      <c r="V2018" s="262"/>
    </row>
    <row r="2019" spans="1:22">
      <c r="A2019" s="858"/>
      <c r="B2019" s="866">
        <f t="shared" si="32"/>
        <v>1997</v>
      </c>
      <c r="C2019" s="919"/>
      <c r="D2019" s="860"/>
      <c r="E2019"/>
      <c r="F2019"/>
      <c r="G2019"/>
      <c r="H2019"/>
      <c r="I2019"/>
      <c r="J2019"/>
      <c r="K2019"/>
      <c r="L2019" s="262"/>
      <c r="M2019" s="262"/>
      <c r="S2019" s="262"/>
      <c r="T2019" s="262"/>
      <c r="U2019" s="262"/>
      <c r="V2019" s="262"/>
    </row>
    <row r="2020" spans="1:22">
      <c r="A2020" s="858"/>
      <c r="B2020" s="866">
        <f t="shared" si="32"/>
        <v>1998</v>
      </c>
      <c r="C2020" s="919"/>
      <c r="D2020" s="860"/>
      <c r="E2020"/>
      <c r="F2020"/>
      <c r="G2020"/>
      <c r="H2020"/>
      <c r="I2020"/>
      <c r="J2020"/>
      <c r="K2020"/>
      <c r="L2020" s="262"/>
      <c r="M2020" s="262"/>
      <c r="S2020" s="262"/>
      <c r="T2020" s="262"/>
      <c r="U2020" s="262"/>
      <c r="V2020" s="262"/>
    </row>
    <row r="2021" spans="1:22">
      <c r="A2021" s="858"/>
      <c r="B2021" s="866">
        <f t="shared" si="32"/>
        <v>1999</v>
      </c>
      <c r="C2021" s="919"/>
      <c r="D2021" s="860"/>
      <c r="E2021"/>
      <c r="F2021"/>
      <c r="G2021"/>
      <c r="H2021"/>
      <c r="I2021"/>
      <c r="J2021"/>
      <c r="K2021"/>
      <c r="L2021" s="262"/>
      <c r="M2021" s="262"/>
      <c r="S2021" s="262"/>
      <c r="T2021" s="262"/>
      <c r="U2021" s="262"/>
      <c r="V2021" s="262"/>
    </row>
    <row r="2022" spans="1:22">
      <c r="A2022" s="858"/>
      <c r="B2022" s="866">
        <f t="shared" si="32"/>
        <v>2000</v>
      </c>
      <c r="C2022" s="919"/>
      <c r="D2022" s="860"/>
      <c r="E2022"/>
      <c r="F2022"/>
      <c r="G2022"/>
      <c r="H2022"/>
      <c r="I2022"/>
      <c r="J2022"/>
      <c r="K2022"/>
      <c r="L2022" s="262"/>
      <c r="M2022" s="262"/>
      <c r="S2022" s="262"/>
      <c r="T2022" s="262"/>
      <c r="U2022" s="262"/>
      <c r="V2022" s="262"/>
    </row>
    <row r="2023" spans="1:22">
      <c r="A2023" s="858"/>
      <c r="B2023" s="866">
        <f t="shared" si="32"/>
        <v>2001</v>
      </c>
      <c r="C2023" s="919"/>
      <c r="D2023" s="860"/>
      <c r="E2023"/>
      <c r="F2023"/>
      <c r="G2023"/>
      <c r="H2023"/>
      <c r="I2023"/>
      <c r="J2023"/>
      <c r="K2023"/>
      <c r="L2023" s="262"/>
      <c r="M2023" s="262"/>
      <c r="S2023" s="262"/>
      <c r="T2023" s="262"/>
      <c r="U2023" s="262"/>
      <c r="V2023" s="262"/>
    </row>
    <row r="2024" spans="1:22">
      <c r="A2024" s="858"/>
      <c r="B2024" s="866">
        <f t="shared" si="32"/>
        <v>2002</v>
      </c>
      <c r="C2024" s="919"/>
      <c r="D2024" s="860"/>
      <c r="E2024"/>
      <c r="F2024"/>
      <c r="G2024"/>
      <c r="H2024"/>
      <c r="I2024"/>
      <c r="J2024"/>
      <c r="K2024"/>
      <c r="L2024" s="262"/>
      <c r="M2024" s="262"/>
      <c r="S2024" s="262"/>
      <c r="T2024" s="262"/>
      <c r="U2024" s="262"/>
      <c r="V2024" s="262"/>
    </row>
    <row r="2025" spans="1:22">
      <c r="A2025" s="858"/>
      <c r="B2025" s="866">
        <f t="shared" si="32"/>
        <v>2003</v>
      </c>
      <c r="C2025" s="919"/>
      <c r="D2025" s="860"/>
      <c r="E2025"/>
      <c r="F2025"/>
      <c r="G2025"/>
      <c r="H2025"/>
      <c r="I2025"/>
      <c r="J2025"/>
      <c r="K2025"/>
      <c r="L2025" s="262"/>
      <c r="M2025" s="262"/>
      <c r="S2025" s="262"/>
      <c r="T2025" s="262"/>
      <c r="U2025" s="262"/>
      <c r="V2025" s="262"/>
    </row>
    <row r="2026" spans="1:22">
      <c r="A2026" s="858"/>
      <c r="B2026" s="866">
        <f t="shared" si="32"/>
        <v>2004</v>
      </c>
      <c r="C2026" s="919"/>
      <c r="D2026" s="860"/>
      <c r="E2026"/>
      <c r="F2026"/>
      <c r="G2026"/>
      <c r="H2026"/>
      <c r="I2026"/>
      <c r="J2026"/>
      <c r="K2026"/>
      <c r="L2026" s="262"/>
      <c r="M2026" s="262"/>
      <c r="S2026" s="262"/>
      <c r="T2026" s="262"/>
      <c r="U2026" s="262"/>
      <c r="V2026" s="262"/>
    </row>
    <row r="2027" spans="1:22">
      <c r="A2027" s="858"/>
      <c r="B2027" s="866">
        <f t="shared" si="32"/>
        <v>2005</v>
      </c>
      <c r="C2027" s="919"/>
      <c r="D2027" s="860"/>
      <c r="E2027"/>
      <c r="F2027"/>
      <c r="G2027"/>
      <c r="H2027"/>
      <c r="I2027"/>
      <c r="J2027"/>
      <c r="K2027"/>
      <c r="L2027" s="262"/>
      <c r="M2027" s="262"/>
      <c r="S2027" s="262"/>
      <c r="T2027" s="262"/>
      <c r="U2027" s="262"/>
      <c r="V2027" s="262"/>
    </row>
    <row r="2028" spans="1:22">
      <c r="A2028" s="858"/>
      <c r="B2028" s="866">
        <f t="shared" si="32"/>
        <v>2006</v>
      </c>
      <c r="C2028" s="919"/>
      <c r="D2028" s="860"/>
      <c r="E2028"/>
      <c r="F2028"/>
      <c r="G2028"/>
      <c r="H2028"/>
      <c r="I2028"/>
      <c r="J2028"/>
      <c r="K2028"/>
      <c r="L2028" s="262"/>
      <c r="M2028" s="262"/>
      <c r="S2028" s="262"/>
      <c r="T2028" s="262"/>
      <c r="U2028" s="262"/>
      <c r="V2028" s="262"/>
    </row>
    <row r="2029" spans="1:22">
      <c r="A2029" s="858"/>
      <c r="B2029" s="866">
        <f t="shared" si="32"/>
        <v>2007</v>
      </c>
      <c r="C2029" s="919"/>
      <c r="D2029" s="860"/>
      <c r="E2029"/>
      <c r="F2029"/>
      <c r="G2029"/>
      <c r="H2029"/>
      <c r="I2029"/>
      <c r="J2029"/>
      <c r="K2029"/>
      <c r="L2029" s="262"/>
      <c r="M2029" s="262"/>
      <c r="S2029" s="262"/>
      <c r="T2029" s="262"/>
      <c r="U2029" s="262"/>
      <c r="V2029" s="262"/>
    </row>
    <row r="2030" spans="1:22">
      <c r="A2030" s="858"/>
      <c r="B2030" s="866">
        <f t="shared" si="32"/>
        <v>2008</v>
      </c>
      <c r="C2030" s="919"/>
      <c r="D2030" s="860"/>
      <c r="E2030"/>
      <c r="F2030"/>
      <c r="G2030"/>
      <c r="H2030"/>
      <c r="I2030"/>
      <c r="J2030"/>
      <c r="K2030"/>
      <c r="L2030" s="262"/>
      <c r="M2030" s="262"/>
      <c r="S2030" s="262"/>
      <c r="T2030" s="262"/>
      <c r="U2030" s="262"/>
      <c r="V2030" s="262"/>
    </row>
    <row r="2031" spans="1:22">
      <c r="A2031" s="858"/>
      <c r="B2031" s="866">
        <f t="shared" si="32"/>
        <v>2009</v>
      </c>
      <c r="C2031" s="919"/>
      <c r="D2031" s="860"/>
      <c r="E2031"/>
      <c r="F2031"/>
      <c r="G2031"/>
      <c r="H2031"/>
      <c r="I2031"/>
      <c r="J2031"/>
      <c r="K2031"/>
      <c r="L2031" s="262"/>
      <c r="M2031" s="262"/>
      <c r="S2031" s="262"/>
      <c r="T2031" s="262"/>
      <c r="U2031" s="262"/>
      <c r="V2031" s="262"/>
    </row>
    <row r="2032" spans="1:22">
      <c r="A2032" s="858"/>
      <c r="B2032" s="866">
        <f t="shared" si="32"/>
        <v>2010</v>
      </c>
      <c r="C2032" s="919"/>
      <c r="D2032" s="860"/>
      <c r="E2032"/>
      <c r="F2032"/>
      <c r="G2032"/>
      <c r="H2032"/>
      <c r="I2032"/>
      <c r="J2032"/>
      <c r="K2032"/>
      <c r="L2032" s="262"/>
      <c r="M2032" s="262"/>
      <c r="S2032" s="262"/>
      <c r="T2032" s="262"/>
      <c r="U2032" s="262"/>
      <c r="V2032" s="262"/>
    </row>
    <row r="2033" spans="1:22">
      <c r="A2033" s="858"/>
      <c r="B2033" s="866">
        <f t="shared" si="32"/>
        <v>2011</v>
      </c>
      <c r="C2033" s="919"/>
      <c r="D2033" s="860"/>
      <c r="E2033"/>
      <c r="F2033"/>
      <c r="G2033"/>
      <c r="H2033"/>
      <c r="I2033"/>
      <c r="J2033"/>
      <c r="K2033"/>
      <c r="L2033" s="262"/>
      <c r="M2033" s="262"/>
      <c r="S2033" s="262"/>
      <c r="T2033" s="262"/>
      <c r="U2033" s="262"/>
      <c r="V2033" s="262"/>
    </row>
    <row r="2034" spans="1:22">
      <c r="A2034" s="858"/>
      <c r="B2034" s="866">
        <f t="shared" si="32"/>
        <v>2012</v>
      </c>
      <c r="C2034" s="919"/>
      <c r="D2034" s="860"/>
      <c r="E2034"/>
      <c r="F2034"/>
      <c r="G2034"/>
      <c r="H2034"/>
      <c r="I2034"/>
      <c r="J2034"/>
      <c r="K2034"/>
      <c r="L2034" s="262"/>
      <c r="M2034" s="262"/>
      <c r="S2034" s="262"/>
      <c r="T2034" s="262"/>
      <c r="U2034" s="262"/>
      <c r="V2034" s="262"/>
    </row>
    <row r="2035" spans="1:22">
      <c r="A2035" s="858"/>
      <c r="B2035" s="866">
        <f t="shared" si="32"/>
        <v>2013</v>
      </c>
      <c r="C2035" s="919"/>
      <c r="D2035" s="860"/>
      <c r="E2035"/>
      <c r="F2035"/>
      <c r="G2035"/>
      <c r="H2035"/>
      <c r="I2035"/>
      <c r="J2035"/>
      <c r="K2035"/>
      <c r="L2035" s="262"/>
      <c r="M2035" s="262"/>
      <c r="S2035" s="262"/>
      <c r="T2035" s="262"/>
      <c r="U2035" s="262"/>
      <c r="V2035" s="262"/>
    </row>
    <row r="2036" spans="1:22">
      <c r="A2036" s="858"/>
      <c r="B2036" s="866">
        <f t="shared" si="32"/>
        <v>2014</v>
      </c>
      <c r="C2036" s="919"/>
      <c r="D2036" s="860"/>
      <c r="E2036"/>
      <c r="F2036"/>
      <c r="G2036"/>
      <c r="H2036"/>
      <c r="I2036"/>
      <c r="J2036"/>
      <c r="K2036"/>
      <c r="L2036" s="262"/>
      <c r="M2036" s="262"/>
      <c r="S2036" s="262"/>
      <c r="T2036" s="262"/>
      <c r="U2036" s="262"/>
      <c r="V2036" s="262"/>
    </row>
    <row r="2037" spans="1:22">
      <c r="A2037" s="858"/>
      <c r="B2037" s="866">
        <f t="shared" si="32"/>
        <v>2015</v>
      </c>
      <c r="C2037" s="919"/>
      <c r="D2037" s="860"/>
      <c r="E2037"/>
      <c r="F2037"/>
      <c r="G2037"/>
      <c r="H2037"/>
      <c r="I2037"/>
      <c r="J2037"/>
      <c r="K2037"/>
      <c r="L2037" s="262"/>
      <c r="M2037" s="262"/>
      <c r="S2037" s="262"/>
      <c r="T2037" s="262"/>
      <c r="U2037" s="262"/>
      <c r="V2037" s="262"/>
    </row>
    <row r="2038" spans="1:22">
      <c r="A2038" s="858"/>
      <c r="B2038" s="866">
        <f t="shared" si="32"/>
        <v>2016</v>
      </c>
      <c r="C2038" s="919"/>
      <c r="D2038" s="860"/>
      <c r="E2038"/>
      <c r="F2038"/>
      <c r="G2038"/>
      <c r="H2038"/>
      <c r="I2038"/>
      <c r="J2038"/>
      <c r="K2038"/>
      <c r="L2038" s="262"/>
      <c r="M2038" s="262"/>
      <c r="S2038" s="262"/>
      <c r="T2038" s="262"/>
      <c r="U2038" s="262"/>
      <c r="V2038" s="262"/>
    </row>
    <row r="2039" spans="1:22">
      <c r="A2039" s="858"/>
      <c r="B2039" s="866">
        <f t="shared" si="32"/>
        <v>2017</v>
      </c>
      <c r="C2039" s="919"/>
      <c r="D2039" s="860"/>
      <c r="E2039"/>
      <c r="F2039"/>
      <c r="G2039"/>
      <c r="H2039"/>
      <c r="I2039"/>
      <c r="J2039"/>
      <c r="K2039"/>
      <c r="L2039" s="262"/>
      <c r="M2039" s="262"/>
      <c r="S2039" s="262"/>
      <c r="T2039" s="262"/>
      <c r="U2039" s="262"/>
      <c r="V2039" s="262"/>
    </row>
    <row r="2040" spans="1:22">
      <c r="A2040" s="858"/>
      <c r="B2040" s="866">
        <f t="shared" si="32"/>
        <v>2018</v>
      </c>
      <c r="C2040" s="919"/>
      <c r="D2040" s="860"/>
      <c r="E2040"/>
      <c r="F2040"/>
      <c r="G2040"/>
      <c r="H2040"/>
      <c r="I2040"/>
      <c r="J2040"/>
      <c r="K2040"/>
      <c r="L2040" s="262"/>
      <c r="M2040" s="262"/>
      <c r="S2040" s="262"/>
      <c r="T2040" s="262"/>
      <c r="U2040" s="262"/>
      <c r="V2040" s="262"/>
    </row>
    <row r="2041" spans="1:22">
      <c r="A2041" s="858"/>
      <c r="B2041" s="866">
        <f t="shared" si="32"/>
        <v>2019</v>
      </c>
      <c r="C2041" s="919"/>
      <c r="D2041" s="860"/>
      <c r="E2041"/>
      <c r="F2041"/>
      <c r="G2041"/>
      <c r="H2041"/>
      <c r="I2041"/>
      <c r="J2041"/>
      <c r="K2041"/>
      <c r="L2041" s="262"/>
      <c r="M2041" s="262"/>
      <c r="S2041" s="262"/>
      <c r="T2041" s="262"/>
      <c r="U2041" s="262"/>
      <c r="V2041" s="262"/>
    </row>
    <row r="2042" spans="1:22">
      <c r="A2042" s="858"/>
      <c r="B2042" s="866">
        <f t="shared" si="32"/>
        <v>2020</v>
      </c>
      <c r="C2042" s="919"/>
      <c r="D2042" s="860"/>
      <c r="E2042"/>
      <c r="F2042"/>
      <c r="G2042"/>
      <c r="H2042"/>
      <c r="I2042"/>
      <c r="J2042"/>
      <c r="K2042"/>
      <c r="L2042" s="262"/>
      <c r="M2042" s="262"/>
      <c r="S2042" s="262"/>
      <c r="T2042" s="262"/>
      <c r="U2042" s="262"/>
      <c r="V2042" s="262"/>
    </row>
    <row r="2043" spans="1:22">
      <c r="A2043" s="858"/>
      <c r="B2043" s="866">
        <f t="shared" si="32"/>
        <v>2021</v>
      </c>
      <c r="C2043" s="919"/>
      <c r="D2043" s="860"/>
      <c r="E2043"/>
      <c r="F2043"/>
      <c r="G2043"/>
      <c r="H2043"/>
      <c r="I2043"/>
      <c r="J2043"/>
      <c r="K2043"/>
      <c r="L2043" s="262"/>
      <c r="M2043" s="262"/>
      <c r="S2043" s="262"/>
      <c r="T2043" s="262"/>
      <c r="U2043" s="262"/>
      <c r="V2043" s="262"/>
    </row>
    <row r="2044" spans="1:22">
      <c r="A2044" s="858"/>
      <c r="B2044" s="866">
        <f t="shared" si="32"/>
        <v>2022</v>
      </c>
      <c r="C2044" s="919"/>
      <c r="D2044" s="860"/>
      <c r="E2044"/>
      <c r="F2044"/>
      <c r="G2044"/>
      <c r="H2044"/>
      <c r="I2044"/>
      <c r="J2044"/>
      <c r="K2044"/>
      <c r="L2044" s="262"/>
      <c r="M2044" s="262"/>
      <c r="S2044" s="262"/>
      <c r="T2044" s="262"/>
      <c r="U2044" s="262"/>
      <c r="V2044" s="262"/>
    </row>
    <row r="2045" spans="1:22">
      <c r="A2045" s="858"/>
      <c r="B2045" s="866">
        <f t="shared" si="32"/>
        <v>2023</v>
      </c>
      <c r="C2045" s="919"/>
      <c r="D2045" s="860"/>
      <c r="E2045"/>
      <c r="F2045"/>
      <c r="G2045"/>
      <c r="H2045"/>
      <c r="I2045"/>
      <c r="J2045"/>
      <c r="K2045"/>
      <c r="L2045" s="262"/>
      <c r="M2045" s="262"/>
      <c r="S2045" s="262"/>
      <c r="T2045" s="262"/>
      <c r="U2045" s="262"/>
      <c r="V2045" s="262"/>
    </row>
    <row r="2046" spans="1:22">
      <c r="A2046" s="858"/>
      <c r="B2046" s="866">
        <f t="shared" si="32"/>
        <v>2024</v>
      </c>
      <c r="C2046" s="919"/>
      <c r="D2046" s="860"/>
      <c r="E2046"/>
      <c r="F2046"/>
      <c r="G2046"/>
      <c r="H2046"/>
      <c r="I2046"/>
      <c r="J2046"/>
      <c r="K2046"/>
      <c r="L2046" s="262"/>
      <c r="M2046" s="262"/>
      <c r="S2046" s="262"/>
      <c r="T2046" s="262"/>
      <c r="U2046" s="262"/>
      <c r="V2046" s="262"/>
    </row>
    <row r="2047" spans="1:22">
      <c r="A2047" s="858"/>
      <c r="B2047" s="866">
        <f t="shared" si="32"/>
        <v>2025</v>
      </c>
      <c r="C2047" s="919"/>
      <c r="D2047" s="860"/>
      <c r="E2047"/>
      <c r="F2047"/>
      <c r="G2047"/>
      <c r="H2047"/>
      <c r="I2047"/>
      <c r="J2047"/>
      <c r="K2047"/>
      <c r="L2047" s="262"/>
      <c r="M2047" s="262"/>
      <c r="S2047" s="262"/>
      <c r="T2047" s="262"/>
      <c r="U2047" s="262"/>
      <c r="V2047" s="262"/>
    </row>
    <row r="2048" spans="1:22">
      <c r="A2048" s="858"/>
      <c r="B2048" s="866">
        <f t="shared" si="32"/>
        <v>2026</v>
      </c>
      <c r="C2048" s="919"/>
      <c r="D2048" s="860"/>
      <c r="E2048"/>
      <c r="F2048"/>
      <c r="G2048"/>
      <c r="H2048"/>
      <c r="I2048"/>
      <c r="J2048"/>
      <c r="K2048"/>
      <c r="L2048" s="262"/>
      <c r="M2048" s="262"/>
      <c r="S2048" s="262"/>
      <c r="T2048" s="262"/>
      <c r="U2048" s="262"/>
      <c r="V2048" s="262"/>
    </row>
    <row r="2049" spans="1:22">
      <c r="A2049" s="858"/>
      <c r="B2049" s="866">
        <f t="shared" si="32"/>
        <v>2027</v>
      </c>
      <c r="C2049" s="919"/>
      <c r="D2049" s="860"/>
      <c r="E2049"/>
      <c r="F2049"/>
      <c r="G2049"/>
      <c r="H2049"/>
      <c r="I2049"/>
      <c r="J2049"/>
      <c r="K2049"/>
      <c r="L2049" s="262"/>
      <c r="M2049" s="262"/>
      <c r="S2049" s="262"/>
      <c r="T2049" s="262"/>
      <c r="U2049" s="262"/>
      <c r="V2049" s="262"/>
    </row>
    <row r="2050" spans="1:22">
      <c r="A2050" s="858"/>
      <c r="B2050" s="866">
        <f t="shared" si="32"/>
        <v>2028</v>
      </c>
      <c r="C2050" s="919"/>
      <c r="D2050" s="860"/>
      <c r="E2050"/>
      <c r="F2050"/>
      <c r="G2050"/>
      <c r="H2050"/>
      <c r="I2050"/>
      <c r="J2050"/>
      <c r="K2050"/>
      <c r="L2050" s="262"/>
      <c r="M2050" s="262"/>
      <c r="S2050" s="262"/>
      <c r="T2050" s="262"/>
      <c r="U2050" s="262"/>
      <c r="V2050" s="262"/>
    </row>
    <row r="2051" spans="1:22">
      <c r="A2051" s="858"/>
      <c r="B2051" s="866">
        <f t="shared" si="32"/>
        <v>2029</v>
      </c>
      <c r="C2051" s="919"/>
      <c r="D2051" s="860"/>
      <c r="E2051"/>
      <c r="F2051"/>
      <c r="G2051"/>
      <c r="H2051"/>
      <c r="I2051"/>
      <c r="J2051"/>
      <c r="K2051"/>
      <c r="L2051" s="262"/>
      <c r="M2051" s="262"/>
      <c r="S2051" s="262"/>
      <c r="T2051" s="262"/>
      <c r="U2051" s="262"/>
      <c r="V2051" s="262"/>
    </row>
    <row r="2052" spans="1:22">
      <c r="A2052" s="858"/>
      <c r="B2052" s="866">
        <f t="shared" si="32"/>
        <v>2030</v>
      </c>
      <c r="C2052" s="919"/>
      <c r="D2052" s="860"/>
      <c r="E2052"/>
      <c r="F2052"/>
      <c r="G2052"/>
      <c r="H2052"/>
      <c r="I2052"/>
      <c r="J2052"/>
      <c r="K2052"/>
      <c r="L2052" s="262"/>
      <c r="M2052" s="262"/>
      <c r="S2052" s="262"/>
      <c r="T2052" s="262"/>
      <c r="U2052" s="262"/>
      <c r="V2052" s="262"/>
    </row>
    <row r="2053" spans="1:22">
      <c r="A2053" s="858"/>
      <c r="B2053" s="866">
        <f t="shared" si="32"/>
        <v>2031</v>
      </c>
      <c r="C2053" s="919"/>
      <c r="D2053" s="860"/>
      <c r="E2053"/>
      <c r="F2053"/>
      <c r="G2053"/>
      <c r="H2053"/>
      <c r="I2053"/>
      <c r="J2053"/>
      <c r="K2053"/>
      <c r="L2053" s="262"/>
      <c r="M2053" s="262"/>
      <c r="S2053" s="262"/>
      <c r="T2053" s="262"/>
      <c r="U2053" s="262"/>
      <c r="V2053" s="262"/>
    </row>
    <row r="2054" spans="1:22">
      <c r="A2054" s="858"/>
      <c r="B2054" s="866">
        <f t="shared" si="32"/>
        <v>2032</v>
      </c>
      <c r="C2054" s="919"/>
      <c r="D2054" s="860"/>
      <c r="E2054"/>
      <c r="F2054"/>
      <c r="G2054"/>
      <c r="H2054"/>
      <c r="I2054"/>
      <c r="J2054"/>
      <c r="K2054"/>
      <c r="L2054" s="262"/>
      <c r="M2054" s="262"/>
      <c r="S2054" s="262"/>
      <c r="T2054" s="262"/>
      <c r="U2054" s="262"/>
      <c r="V2054" s="262"/>
    </row>
    <row r="2055" spans="1:22">
      <c r="A2055" s="858"/>
      <c r="B2055" s="866">
        <f t="shared" si="32"/>
        <v>2033</v>
      </c>
      <c r="C2055" s="919"/>
      <c r="D2055" s="860"/>
      <c r="E2055"/>
      <c r="F2055"/>
      <c r="G2055"/>
      <c r="H2055"/>
      <c r="I2055"/>
      <c r="J2055"/>
      <c r="K2055"/>
      <c r="L2055" s="262"/>
      <c r="M2055" s="262"/>
      <c r="S2055" s="262"/>
      <c r="T2055" s="262"/>
      <c r="U2055" s="262"/>
      <c r="V2055" s="262"/>
    </row>
    <row r="2056" spans="1:22">
      <c r="A2056" s="858"/>
      <c r="B2056" s="866">
        <f t="shared" si="32"/>
        <v>2034</v>
      </c>
      <c r="C2056" s="919"/>
      <c r="D2056" s="860"/>
      <c r="E2056"/>
      <c r="F2056"/>
      <c r="G2056"/>
      <c r="H2056"/>
      <c r="I2056"/>
      <c r="J2056"/>
      <c r="K2056"/>
      <c r="L2056" s="262"/>
      <c r="M2056" s="262"/>
      <c r="S2056" s="262"/>
      <c r="T2056" s="262"/>
      <c r="U2056" s="262"/>
      <c r="V2056" s="262"/>
    </row>
    <row r="2057" spans="1:22">
      <c r="A2057" s="858"/>
      <c r="B2057" s="866">
        <f t="shared" si="32"/>
        <v>2035</v>
      </c>
      <c r="C2057" s="919"/>
      <c r="D2057" s="860"/>
      <c r="E2057"/>
      <c r="F2057"/>
      <c r="G2057"/>
      <c r="H2057"/>
      <c r="I2057"/>
      <c r="J2057"/>
      <c r="K2057"/>
      <c r="L2057" s="262"/>
      <c r="M2057" s="262"/>
      <c r="S2057" s="262"/>
      <c r="T2057" s="262"/>
      <c r="U2057" s="262"/>
      <c r="V2057" s="262"/>
    </row>
    <row r="2058" spans="1:22">
      <c r="A2058" s="858"/>
      <c r="B2058" s="866">
        <f t="shared" si="32"/>
        <v>2036</v>
      </c>
      <c r="C2058" s="919"/>
      <c r="D2058" s="860"/>
      <c r="E2058"/>
      <c r="F2058"/>
      <c r="G2058"/>
      <c r="H2058"/>
      <c r="I2058"/>
      <c r="J2058"/>
      <c r="K2058"/>
      <c r="L2058" s="262"/>
      <c r="M2058" s="262"/>
      <c r="S2058" s="262"/>
      <c r="T2058" s="262"/>
      <c r="U2058" s="262"/>
      <c r="V2058" s="262"/>
    </row>
    <row r="2059" spans="1:22">
      <c r="A2059" s="858"/>
      <c r="B2059" s="866">
        <f t="shared" si="32"/>
        <v>2037</v>
      </c>
      <c r="C2059" s="919"/>
      <c r="D2059" s="860"/>
      <c r="E2059"/>
      <c r="F2059"/>
      <c r="G2059"/>
      <c r="H2059"/>
      <c r="I2059"/>
      <c r="J2059"/>
      <c r="K2059"/>
      <c r="L2059" s="262"/>
      <c r="M2059" s="262"/>
      <c r="S2059" s="262"/>
      <c r="T2059" s="262"/>
      <c r="U2059" s="262"/>
      <c r="V2059" s="262"/>
    </row>
    <row r="2060" spans="1:22">
      <c r="A2060" s="858"/>
      <c r="B2060" s="866">
        <f t="shared" si="32"/>
        <v>2038</v>
      </c>
      <c r="C2060" s="919"/>
      <c r="D2060" s="860"/>
      <c r="E2060"/>
      <c r="F2060"/>
      <c r="G2060"/>
      <c r="H2060"/>
      <c r="I2060"/>
      <c r="J2060"/>
      <c r="K2060"/>
      <c r="L2060" s="262"/>
      <c r="M2060" s="262"/>
      <c r="S2060" s="262"/>
      <c r="T2060" s="262"/>
      <c r="U2060" s="262"/>
      <c r="V2060" s="262"/>
    </row>
    <row r="2061" spans="1:22">
      <c r="A2061" s="858"/>
      <c r="B2061" s="866">
        <f t="shared" si="32"/>
        <v>2039</v>
      </c>
      <c r="C2061" s="919"/>
      <c r="D2061" s="860"/>
      <c r="E2061"/>
      <c r="F2061"/>
      <c r="G2061"/>
      <c r="H2061"/>
      <c r="I2061"/>
      <c r="J2061"/>
      <c r="K2061"/>
      <c r="L2061" s="262"/>
      <c r="M2061" s="262"/>
      <c r="S2061" s="262"/>
      <c r="T2061" s="262"/>
      <c r="U2061" s="262"/>
      <c r="V2061" s="262"/>
    </row>
    <row r="2062" spans="1:22">
      <c r="A2062" s="858"/>
      <c r="B2062" s="866">
        <f t="shared" si="32"/>
        <v>2040</v>
      </c>
      <c r="C2062" s="919"/>
      <c r="D2062" s="860"/>
      <c r="E2062"/>
      <c r="F2062"/>
      <c r="G2062"/>
      <c r="H2062"/>
      <c r="I2062"/>
      <c r="J2062"/>
      <c r="K2062"/>
      <c r="L2062" s="262"/>
      <c r="M2062" s="262"/>
      <c r="S2062" s="262"/>
      <c r="T2062" s="262"/>
      <c r="U2062" s="262"/>
      <c r="V2062" s="262"/>
    </row>
    <row r="2063" spans="1:22">
      <c r="A2063" s="858"/>
      <c r="B2063" s="866">
        <f t="shared" si="32"/>
        <v>2041</v>
      </c>
      <c r="C2063" s="919"/>
      <c r="D2063" s="860"/>
      <c r="E2063"/>
      <c r="F2063"/>
      <c r="G2063"/>
      <c r="H2063"/>
      <c r="I2063"/>
      <c r="J2063"/>
      <c r="K2063"/>
      <c r="L2063" s="262"/>
      <c r="M2063" s="262"/>
      <c r="S2063" s="262"/>
      <c r="T2063" s="262"/>
      <c r="U2063" s="262"/>
      <c r="V2063" s="262"/>
    </row>
    <row r="2064" spans="1:22">
      <c r="A2064" s="858"/>
      <c r="B2064" s="866">
        <f t="shared" si="32"/>
        <v>2042</v>
      </c>
      <c r="C2064" s="919"/>
      <c r="D2064" s="860"/>
      <c r="E2064"/>
      <c r="F2064"/>
      <c r="G2064"/>
      <c r="H2064"/>
      <c r="I2064"/>
      <c r="J2064"/>
      <c r="K2064"/>
      <c r="L2064" s="262"/>
      <c r="M2064" s="262"/>
      <c r="S2064" s="262"/>
      <c r="T2064" s="262"/>
      <c r="U2064" s="262"/>
      <c r="V2064" s="262"/>
    </row>
    <row r="2065" spans="1:22">
      <c r="A2065" s="858"/>
      <c r="B2065" s="866">
        <f t="shared" si="32"/>
        <v>2043</v>
      </c>
      <c r="C2065" s="919"/>
      <c r="D2065" s="860"/>
      <c r="E2065"/>
      <c r="F2065"/>
      <c r="G2065"/>
      <c r="H2065"/>
      <c r="I2065"/>
      <c r="J2065"/>
      <c r="K2065"/>
      <c r="L2065" s="262"/>
      <c r="M2065" s="262"/>
      <c r="S2065" s="262"/>
      <c r="T2065" s="262"/>
      <c r="U2065" s="262"/>
      <c r="V2065" s="262"/>
    </row>
    <row r="2066" spans="1:22">
      <c r="A2066" s="858"/>
      <c r="B2066" s="866">
        <f t="shared" si="32"/>
        <v>2044</v>
      </c>
      <c r="C2066" s="919"/>
      <c r="D2066" s="860"/>
      <c r="E2066"/>
      <c r="F2066"/>
      <c r="G2066"/>
      <c r="H2066"/>
      <c r="I2066"/>
      <c r="J2066"/>
      <c r="K2066"/>
      <c r="L2066" s="262"/>
      <c r="M2066" s="262"/>
      <c r="S2066" s="262"/>
      <c r="T2066" s="262"/>
      <c r="U2066" s="262"/>
      <c r="V2066" s="262"/>
    </row>
    <row r="2067" spans="1:22">
      <c r="A2067" s="858"/>
      <c r="B2067" s="866">
        <f t="shared" si="32"/>
        <v>2045</v>
      </c>
      <c r="C2067" s="919"/>
      <c r="D2067" s="860"/>
      <c r="E2067"/>
      <c r="F2067"/>
      <c r="G2067"/>
      <c r="H2067"/>
      <c r="I2067"/>
      <c r="J2067"/>
      <c r="K2067"/>
      <c r="L2067" s="262"/>
      <c r="M2067" s="262"/>
      <c r="S2067" s="262"/>
      <c r="T2067" s="262"/>
      <c r="U2067" s="262"/>
      <c r="V2067" s="262"/>
    </row>
    <row r="2068" spans="1:22">
      <c r="A2068" s="858"/>
      <c r="B2068" s="866">
        <f t="shared" si="32"/>
        <v>2046</v>
      </c>
      <c r="C2068" s="919"/>
      <c r="D2068" s="860"/>
      <c r="E2068"/>
      <c r="F2068"/>
      <c r="G2068"/>
      <c r="H2068"/>
      <c r="I2068"/>
      <c r="J2068"/>
      <c r="K2068"/>
      <c r="L2068" s="262"/>
      <c r="M2068" s="262"/>
      <c r="S2068" s="262"/>
      <c r="T2068" s="262"/>
      <c r="U2068" s="262"/>
      <c r="V2068" s="262"/>
    </row>
    <row r="2069" spans="1:22">
      <c r="A2069" s="858"/>
      <c r="B2069" s="866">
        <f t="shared" si="32"/>
        <v>2047</v>
      </c>
      <c r="C2069" s="919"/>
      <c r="D2069" s="860"/>
      <c r="E2069"/>
      <c r="F2069"/>
      <c r="G2069"/>
      <c r="H2069"/>
      <c r="I2069"/>
      <c r="J2069"/>
      <c r="K2069"/>
      <c r="L2069" s="262"/>
      <c r="M2069" s="262"/>
      <c r="S2069" s="262"/>
      <c r="T2069" s="262"/>
      <c r="U2069" s="262"/>
      <c r="V2069" s="262"/>
    </row>
    <row r="2070" spans="1:22">
      <c r="A2070" s="858"/>
      <c r="B2070" s="866">
        <f t="shared" si="32"/>
        <v>2048</v>
      </c>
      <c r="C2070" s="919"/>
      <c r="D2070" s="860"/>
      <c r="E2070"/>
      <c r="F2070"/>
      <c r="G2070"/>
      <c r="H2070"/>
      <c r="I2070"/>
      <c r="J2070"/>
      <c r="K2070"/>
      <c r="L2070" s="262"/>
      <c r="M2070" s="262"/>
      <c r="S2070" s="262"/>
      <c r="T2070" s="262"/>
      <c r="U2070" s="262"/>
      <c r="V2070" s="262"/>
    </row>
    <row r="2071" spans="1:22">
      <c r="A2071" s="858"/>
      <c r="B2071" s="866">
        <f t="shared" si="32"/>
        <v>2049</v>
      </c>
      <c r="C2071" s="919"/>
      <c r="D2071" s="860"/>
      <c r="E2071"/>
      <c r="F2071"/>
      <c r="G2071"/>
      <c r="H2071"/>
      <c r="I2071"/>
      <c r="J2071"/>
      <c r="K2071"/>
      <c r="L2071" s="262"/>
      <c r="M2071" s="262"/>
      <c r="S2071" s="262"/>
      <c r="T2071" s="262"/>
      <c r="U2071" s="262"/>
      <c r="V2071" s="262"/>
    </row>
    <row r="2072" spans="1:22">
      <c r="A2072" s="858"/>
      <c r="B2072" s="866">
        <f t="shared" ref="B2072:B2135" si="33">B2071+1</f>
        <v>2050</v>
      </c>
      <c r="C2072" s="919"/>
      <c r="D2072" s="860"/>
      <c r="E2072"/>
      <c r="F2072"/>
      <c r="G2072"/>
      <c r="H2072"/>
      <c r="I2072"/>
      <c r="J2072"/>
      <c r="K2072"/>
      <c r="L2072" s="262"/>
      <c r="M2072" s="262"/>
      <c r="S2072" s="262"/>
      <c r="T2072" s="262"/>
      <c r="U2072" s="262"/>
      <c r="V2072" s="262"/>
    </row>
    <row r="2073" spans="1:22">
      <c r="A2073" s="858"/>
      <c r="B2073" s="866">
        <f t="shared" si="33"/>
        <v>2051</v>
      </c>
      <c r="C2073" s="919"/>
      <c r="D2073" s="860"/>
      <c r="E2073"/>
      <c r="F2073"/>
      <c r="G2073"/>
      <c r="H2073"/>
      <c r="I2073"/>
      <c r="J2073"/>
      <c r="K2073"/>
      <c r="L2073" s="262"/>
      <c r="M2073" s="262"/>
      <c r="S2073" s="262"/>
      <c r="T2073" s="262"/>
      <c r="U2073" s="262"/>
      <c r="V2073" s="262"/>
    </row>
    <row r="2074" spans="1:22">
      <c r="A2074" s="858"/>
      <c r="B2074" s="866">
        <f t="shared" si="33"/>
        <v>2052</v>
      </c>
      <c r="C2074" s="919"/>
      <c r="D2074" s="860"/>
      <c r="E2074"/>
      <c r="F2074"/>
      <c r="G2074"/>
      <c r="H2074"/>
      <c r="I2074"/>
      <c r="J2074"/>
      <c r="K2074"/>
      <c r="L2074" s="262"/>
      <c r="M2074" s="262"/>
      <c r="S2074" s="262"/>
      <c r="T2074" s="262"/>
      <c r="U2074" s="262"/>
      <c r="V2074" s="262"/>
    </row>
    <row r="2075" spans="1:22">
      <c r="A2075" s="858"/>
      <c r="B2075" s="866">
        <f t="shared" si="33"/>
        <v>2053</v>
      </c>
      <c r="C2075" s="919"/>
      <c r="D2075" s="860"/>
      <c r="E2075"/>
      <c r="F2075"/>
      <c r="G2075"/>
      <c r="H2075"/>
      <c r="I2075"/>
      <c r="J2075"/>
      <c r="K2075"/>
      <c r="L2075" s="262"/>
      <c r="M2075" s="262"/>
      <c r="S2075" s="262"/>
      <c r="T2075" s="262"/>
      <c r="U2075" s="262"/>
      <c r="V2075" s="262"/>
    </row>
    <row r="2076" spans="1:22">
      <c r="A2076" s="858"/>
      <c r="B2076" s="866">
        <f t="shared" si="33"/>
        <v>2054</v>
      </c>
      <c r="C2076" s="919"/>
      <c r="D2076" s="860"/>
      <c r="E2076"/>
      <c r="F2076"/>
      <c r="G2076"/>
      <c r="H2076"/>
      <c r="I2076"/>
      <c r="J2076"/>
      <c r="K2076"/>
      <c r="L2076" s="262"/>
      <c r="M2076" s="262"/>
      <c r="S2076" s="262"/>
      <c r="T2076" s="262"/>
      <c r="U2076" s="262"/>
      <c r="V2076" s="262"/>
    </row>
    <row r="2077" spans="1:22">
      <c r="A2077" s="858"/>
      <c r="B2077" s="866">
        <f t="shared" si="33"/>
        <v>2055</v>
      </c>
      <c r="C2077" s="919"/>
      <c r="D2077" s="860"/>
      <c r="E2077"/>
      <c r="F2077"/>
      <c r="G2077"/>
      <c r="H2077"/>
      <c r="I2077"/>
      <c r="J2077"/>
      <c r="K2077"/>
      <c r="L2077" s="262"/>
      <c r="M2077" s="262"/>
      <c r="S2077" s="262"/>
      <c r="T2077" s="262"/>
      <c r="U2077" s="262"/>
      <c r="V2077" s="262"/>
    </row>
    <row r="2078" spans="1:22">
      <c r="A2078" s="858"/>
      <c r="B2078" s="866">
        <f t="shared" si="33"/>
        <v>2056</v>
      </c>
      <c r="C2078" s="919"/>
      <c r="D2078" s="860"/>
      <c r="E2078"/>
      <c r="F2078"/>
      <c r="G2078"/>
      <c r="H2078"/>
      <c r="I2078"/>
      <c r="J2078"/>
      <c r="K2078"/>
      <c r="L2078" s="262"/>
      <c r="M2078" s="262"/>
      <c r="S2078" s="262"/>
      <c r="T2078" s="262"/>
      <c r="U2078" s="262"/>
      <c r="V2078" s="262"/>
    </row>
    <row r="2079" spans="1:22">
      <c r="A2079" s="858"/>
      <c r="B2079" s="866">
        <f t="shared" si="33"/>
        <v>2057</v>
      </c>
      <c r="C2079" s="919"/>
      <c r="D2079" s="860"/>
      <c r="E2079"/>
      <c r="F2079"/>
      <c r="G2079"/>
      <c r="H2079"/>
      <c r="I2079"/>
      <c r="J2079"/>
      <c r="K2079"/>
      <c r="L2079" s="262"/>
      <c r="M2079" s="262"/>
      <c r="S2079" s="262"/>
      <c r="T2079" s="262"/>
      <c r="U2079" s="262"/>
      <c r="V2079" s="262"/>
    </row>
    <row r="2080" spans="1:22">
      <c r="A2080" s="858"/>
      <c r="B2080" s="866">
        <f t="shared" si="33"/>
        <v>2058</v>
      </c>
      <c r="C2080" s="919"/>
      <c r="D2080" s="860"/>
      <c r="E2080"/>
      <c r="F2080"/>
      <c r="G2080"/>
      <c r="H2080"/>
      <c r="I2080"/>
      <c r="J2080"/>
      <c r="K2080"/>
      <c r="L2080" s="262"/>
      <c r="M2080" s="262"/>
      <c r="S2080" s="262"/>
      <c r="T2080" s="262"/>
      <c r="U2080" s="262"/>
      <c r="V2080" s="262"/>
    </row>
    <row r="2081" spans="1:22">
      <c r="A2081" s="858"/>
      <c r="B2081" s="866">
        <f t="shared" si="33"/>
        <v>2059</v>
      </c>
      <c r="C2081" s="919"/>
      <c r="D2081" s="860"/>
      <c r="E2081"/>
      <c r="F2081"/>
      <c r="G2081"/>
      <c r="H2081"/>
      <c r="I2081"/>
      <c r="J2081"/>
      <c r="K2081"/>
      <c r="L2081" s="262"/>
      <c r="M2081" s="262"/>
      <c r="S2081" s="262"/>
      <c r="T2081" s="262"/>
      <c r="U2081" s="262"/>
      <c r="V2081" s="262"/>
    </row>
    <row r="2082" spans="1:22">
      <c r="A2082" s="858"/>
      <c r="B2082" s="866">
        <f t="shared" si="33"/>
        <v>2060</v>
      </c>
      <c r="C2082" s="919"/>
      <c r="D2082" s="860"/>
      <c r="E2082"/>
      <c r="F2082"/>
      <c r="G2082"/>
      <c r="H2082"/>
      <c r="I2082"/>
      <c r="J2082"/>
      <c r="K2082"/>
      <c r="L2082" s="262"/>
      <c r="M2082" s="262"/>
      <c r="S2082" s="262"/>
      <c r="T2082" s="262"/>
      <c r="U2082" s="262"/>
      <c r="V2082" s="262"/>
    </row>
    <row r="2083" spans="1:22">
      <c r="A2083" s="858"/>
      <c r="B2083" s="866">
        <f t="shared" si="33"/>
        <v>2061</v>
      </c>
      <c r="C2083" s="919"/>
      <c r="D2083" s="860"/>
      <c r="E2083"/>
      <c r="F2083"/>
      <c r="G2083"/>
      <c r="H2083"/>
      <c r="I2083"/>
      <c r="J2083"/>
      <c r="K2083"/>
      <c r="L2083" s="262"/>
      <c r="M2083" s="262"/>
      <c r="S2083" s="262"/>
      <c r="T2083" s="262"/>
      <c r="U2083" s="262"/>
      <c r="V2083" s="262"/>
    </row>
    <row r="2084" spans="1:22">
      <c r="A2084" s="858"/>
      <c r="B2084" s="866">
        <f t="shared" si="33"/>
        <v>2062</v>
      </c>
      <c r="C2084" s="919"/>
      <c r="D2084" s="860"/>
      <c r="E2084"/>
      <c r="F2084"/>
      <c r="G2084"/>
      <c r="H2084"/>
      <c r="I2084"/>
      <c r="J2084"/>
      <c r="K2084"/>
      <c r="L2084" s="262"/>
      <c r="M2084" s="262"/>
      <c r="S2084" s="262"/>
      <c r="T2084" s="262"/>
      <c r="U2084" s="262"/>
      <c r="V2084" s="262"/>
    </row>
    <row r="2085" spans="1:22">
      <c r="A2085" s="858"/>
      <c r="B2085" s="866">
        <f t="shared" si="33"/>
        <v>2063</v>
      </c>
      <c r="C2085" s="919"/>
      <c r="D2085" s="860"/>
      <c r="E2085"/>
      <c r="F2085"/>
      <c r="G2085"/>
      <c r="H2085"/>
      <c r="I2085"/>
      <c r="J2085"/>
      <c r="K2085"/>
      <c r="L2085" s="262"/>
      <c r="M2085" s="262"/>
      <c r="S2085" s="262"/>
      <c r="T2085" s="262"/>
      <c r="U2085" s="262"/>
      <c r="V2085" s="262"/>
    </row>
    <row r="2086" spans="1:22">
      <c r="A2086" s="858"/>
      <c r="B2086" s="866">
        <f t="shared" si="33"/>
        <v>2064</v>
      </c>
      <c r="C2086" s="919"/>
      <c r="D2086" s="860"/>
      <c r="E2086"/>
      <c r="F2086"/>
      <c r="G2086"/>
      <c r="H2086"/>
      <c r="I2086"/>
      <c r="J2086"/>
      <c r="K2086"/>
      <c r="L2086" s="262"/>
      <c r="M2086" s="262"/>
      <c r="S2086" s="262"/>
      <c r="T2086" s="262"/>
      <c r="U2086" s="262"/>
      <c r="V2086" s="262"/>
    </row>
    <row r="2087" spans="1:22">
      <c r="A2087" s="858"/>
      <c r="B2087" s="866">
        <f t="shared" si="33"/>
        <v>2065</v>
      </c>
      <c r="C2087" s="919"/>
      <c r="D2087" s="860"/>
      <c r="E2087"/>
      <c r="F2087"/>
      <c r="G2087"/>
      <c r="H2087"/>
      <c r="I2087"/>
      <c r="J2087"/>
      <c r="K2087"/>
      <c r="L2087" s="262"/>
      <c r="M2087" s="262"/>
      <c r="S2087" s="262"/>
      <c r="T2087" s="262"/>
      <c r="U2087" s="262"/>
      <c r="V2087" s="262"/>
    </row>
    <row r="2088" spans="1:22">
      <c r="A2088" s="858"/>
      <c r="B2088" s="866">
        <f t="shared" si="33"/>
        <v>2066</v>
      </c>
      <c r="C2088" s="919"/>
      <c r="D2088" s="860"/>
      <c r="E2088"/>
      <c r="F2088"/>
      <c r="G2088"/>
      <c r="H2088"/>
      <c r="I2088"/>
      <c r="J2088"/>
      <c r="K2088"/>
      <c r="L2088" s="262"/>
      <c r="M2088" s="262"/>
      <c r="S2088" s="262"/>
      <c r="T2088" s="262"/>
      <c r="U2088" s="262"/>
      <c r="V2088" s="262"/>
    </row>
    <row r="2089" spans="1:22">
      <c r="A2089" s="858"/>
      <c r="B2089" s="866">
        <f t="shared" si="33"/>
        <v>2067</v>
      </c>
      <c r="C2089" s="919"/>
      <c r="D2089" s="860"/>
      <c r="E2089"/>
      <c r="F2089"/>
      <c r="G2089"/>
      <c r="H2089"/>
      <c r="I2089"/>
      <c r="J2089"/>
      <c r="K2089"/>
      <c r="L2089" s="262"/>
      <c r="M2089" s="262"/>
      <c r="S2089" s="262"/>
      <c r="T2089" s="262"/>
      <c r="U2089" s="262"/>
      <c r="V2089" s="262"/>
    </row>
    <row r="2090" spans="1:22">
      <c r="A2090" s="858"/>
      <c r="B2090" s="866">
        <f t="shared" si="33"/>
        <v>2068</v>
      </c>
      <c r="C2090" s="919"/>
      <c r="D2090" s="860"/>
      <c r="E2090"/>
      <c r="F2090"/>
      <c r="G2090"/>
      <c r="H2090"/>
      <c r="I2090"/>
      <c r="J2090"/>
      <c r="K2090"/>
      <c r="L2090" s="262"/>
      <c r="M2090" s="262"/>
      <c r="S2090" s="262"/>
      <c r="T2090" s="262"/>
      <c r="U2090" s="262"/>
      <c r="V2090" s="262"/>
    </row>
    <row r="2091" spans="1:22">
      <c r="A2091" s="858"/>
      <c r="B2091" s="866">
        <f t="shared" si="33"/>
        <v>2069</v>
      </c>
      <c r="C2091" s="919"/>
      <c r="D2091" s="860"/>
      <c r="E2091"/>
      <c r="F2091"/>
      <c r="G2091"/>
      <c r="H2091"/>
      <c r="I2091"/>
      <c r="J2091"/>
      <c r="K2091"/>
      <c r="L2091" s="262"/>
      <c r="M2091" s="262"/>
      <c r="S2091" s="262"/>
      <c r="T2091" s="262"/>
      <c r="U2091" s="262"/>
      <c r="V2091" s="262"/>
    </row>
    <row r="2092" spans="1:22">
      <c r="A2092" s="858"/>
      <c r="B2092" s="866">
        <f t="shared" si="33"/>
        <v>2070</v>
      </c>
      <c r="C2092" s="919"/>
      <c r="D2092" s="860"/>
      <c r="E2092"/>
      <c r="F2092"/>
      <c r="G2092"/>
      <c r="H2092"/>
      <c r="I2092"/>
      <c r="J2092"/>
      <c r="K2092"/>
      <c r="L2092" s="262"/>
      <c r="M2092" s="262"/>
      <c r="S2092" s="262"/>
      <c r="T2092" s="262"/>
      <c r="U2092" s="262"/>
      <c r="V2092" s="262"/>
    </row>
    <row r="2093" spans="1:22">
      <c r="A2093" s="858"/>
      <c r="B2093" s="866">
        <f t="shared" si="33"/>
        <v>2071</v>
      </c>
      <c r="C2093" s="919"/>
      <c r="D2093" s="860"/>
      <c r="E2093"/>
      <c r="F2093"/>
      <c r="G2093"/>
      <c r="H2093"/>
      <c r="I2093"/>
      <c r="J2093"/>
      <c r="K2093"/>
      <c r="L2093" s="262"/>
      <c r="M2093" s="262"/>
      <c r="S2093" s="262"/>
      <c r="T2093" s="262"/>
      <c r="U2093" s="262"/>
      <c r="V2093" s="262"/>
    </row>
    <row r="2094" spans="1:22">
      <c r="A2094" s="858"/>
      <c r="B2094" s="866">
        <f t="shared" si="33"/>
        <v>2072</v>
      </c>
      <c r="C2094" s="919"/>
      <c r="D2094" s="860"/>
      <c r="E2094"/>
      <c r="F2094"/>
      <c r="G2094"/>
      <c r="H2094"/>
      <c r="I2094"/>
      <c r="J2094"/>
      <c r="K2094"/>
      <c r="L2094" s="262"/>
      <c r="M2094" s="262"/>
      <c r="S2094" s="262"/>
      <c r="T2094" s="262"/>
      <c r="U2094" s="262"/>
      <c r="V2094" s="262"/>
    </row>
    <row r="2095" spans="1:22">
      <c r="A2095" s="858"/>
      <c r="B2095" s="866">
        <f t="shared" si="33"/>
        <v>2073</v>
      </c>
      <c r="C2095" s="919"/>
      <c r="D2095" s="860"/>
      <c r="E2095"/>
      <c r="F2095"/>
      <c r="G2095"/>
      <c r="H2095"/>
      <c r="I2095"/>
      <c r="J2095"/>
      <c r="K2095"/>
      <c r="L2095" s="262"/>
      <c r="M2095" s="262"/>
      <c r="S2095" s="262"/>
      <c r="T2095" s="262"/>
      <c r="U2095" s="262"/>
      <c r="V2095" s="262"/>
    </row>
    <row r="2096" spans="1:22">
      <c r="A2096" s="858"/>
      <c r="B2096" s="866">
        <f t="shared" si="33"/>
        <v>2074</v>
      </c>
      <c r="C2096" s="919"/>
      <c r="D2096" s="860"/>
      <c r="E2096"/>
      <c r="F2096"/>
      <c r="G2096"/>
      <c r="H2096"/>
      <c r="I2096"/>
      <c r="J2096"/>
      <c r="K2096"/>
      <c r="L2096" s="262"/>
      <c r="M2096" s="262"/>
      <c r="S2096" s="262"/>
      <c r="T2096" s="262"/>
      <c r="U2096" s="262"/>
      <c r="V2096" s="262"/>
    </row>
    <row r="2097" spans="1:22">
      <c r="A2097" s="858"/>
      <c r="B2097" s="866">
        <f t="shared" si="33"/>
        <v>2075</v>
      </c>
      <c r="C2097" s="919"/>
      <c r="D2097" s="860"/>
      <c r="E2097"/>
      <c r="F2097"/>
      <c r="G2097"/>
      <c r="H2097"/>
      <c r="I2097"/>
      <c r="J2097"/>
      <c r="K2097"/>
      <c r="L2097" s="262"/>
      <c r="M2097" s="262"/>
      <c r="S2097" s="262"/>
      <c r="T2097" s="262"/>
      <c r="U2097" s="262"/>
      <c r="V2097" s="262"/>
    </row>
    <row r="2098" spans="1:22">
      <c r="A2098" s="858"/>
      <c r="B2098" s="866">
        <f t="shared" si="33"/>
        <v>2076</v>
      </c>
      <c r="C2098" s="919"/>
      <c r="D2098" s="860"/>
      <c r="E2098"/>
      <c r="F2098"/>
      <c r="G2098"/>
      <c r="H2098"/>
      <c r="I2098"/>
      <c r="J2098"/>
      <c r="K2098"/>
      <c r="L2098" s="262"/>
      <c r="M2098" s="262"/>
      <c r="S2098" s="262"/>
      <c r="T2098" s="262"/>
      <c r="U2098" s="262"/>
      <c r="V2098" s="262"/>
    </row>
    <row r="2099" spans="1:22">
      <c r="A2099" s="858"/>
      <c r="B2099" s="866">
        <f t="shared" si="33"/>
        <v>2077</v>
      </c>
      <c r="C2099" s="919"/>
      <c r="D2099" s="860"/>
      <c r="E2099"/>
      <c r="F2099"/>
      <c r="G2099"/>
      <c r="H2099"/>
      <c r="I2099"/>
      <c r="J2099"/>
      <c r="K2099"/>
      <c r="L2099" s="262"/>
      <c r="M2099" s="262"/>
      <c r="S2099" s="262"/>
      <c r="T2099" s="262"/>
      <c r="U2099" s="262"/>
      <c r="V2099" s="262"/>
    </row>
    <row r="2100" spans="1:22">
      <c r="A2100" s="858"/>
      <c r="B2100" s="866">
        <f t="shared" si="33"/>
        <v>2078</v>
      </c>
      <c r="C2100" s="919"/>
      <c r="D2100" s="860"/>
      <c r="E2100"/>
      <c r="F2100"/>
      <c r="G2100"/>
      <c r="H2100"/>
      <c r="I2100"/>
      <c r="J2100"/>
      <c r="K2100"/>
      <c r="L2100" s="262"/>
      <c r="M2100" s="262"/>
      <c r="S2100" s="262"/>
      <c r="T2100" s="262"/>
      <c r="U2100" s="262"/>
      <c r="V2100" s="262"/>
    </row>
    <row r="2101" spans="1:22">
      <c r="A2101" s="858"/>
      <c r="B2101" s="866">
        <f t="shared" si="33"/>
        <v>2079</v>
      </c>
      <c r="C2101" s="919"/>
      <c r="D2101" s="860"/>
      <c r="E2101"/>
      <c r="F2101"/>
      <c r="G2101"/>
      <c r="H2101"/>
      <c r="I2101"/>
      <c r="J2101"/>
      <c r="K2101"/>
      <c r="L2101" s="262"/>
      <c r="M2101" s="262"/>
      <c r="S2101" s="262"/>
      <c r="T2101" s="262"/>
      <c r="U2101" s="262"/>
      <c r="V2101" s="262"/>
    </row>
    <row r="2102" spans="1:22">
      <c r="A2102" s="858"/>
      <c r="B2102" s="866">
        <f t="shared" si="33"/>
        <v>2080</v>
      </c>
      <c r="C2102" s="919"/>
      <c r="D2102" s="860"/>
      <c r="E2102"/>
      <c r="F2102"/>
      <c r="G2102"/>
      <c r="H2102"/>
      <c r="I2102"/>
      <c r="J2102"/>
      <c r="K2102"/>
      <c r="L2102" s="262"/>
      <c r="M2102" s="262"/>
      <c r="S2102" s="262"/>
      <c r="T2102" s="262"/>
      <c r="U2102" s="262"/>
      <c r="V2102" s="262"/>
    </row>
    <row r="2103" spans="1:22">
      <c r="A2103" s="858"/>
      <c r="B2103" s="866">
        <f t="shared" si="33"/>
        <v>2081</v>
      </c>
      <c r="C2103" s="919"/>
      <c r="D2103" s="860"/>
      <c r="E2103"/>
      <c r="F2103"/>
      <c r="G2103"/>
      <c r="H2103"/>
      <c r="I2103"/>
      <c r="J2103"/>
      <c r="K2103"/>
      <c r="L2103" s="262"/>
      <c r="M2103" s="262"/>
      <c r="S2103" s="262"/>
      <c r="T2103" s="262"/>
      <c r="U2103" s="262"/>
      <c r="V2103" s="262"/>
    </row>
    <row r="2104" spans="1:22">
      <c r="A2104" s="858"/>
      <c r="B2104" s="866">
        <f t="shared" si="33"/>
        <v>2082</v>
      </c>
      <c r="C2104" s="919"/>
      <c r="D2104" s="860"/>
      <c r="E2104"/>
      <c r="F2104"/>
      <c r="G2104"/>
      <c r="H2104"/>
      <c r="I2104"/>
      <c r="J2104"/>
      <c r="K2104"/>
      <c r="L2104" s="262"/>
      <c r="M2104" s="262"/>
      <c r="S2104" s="262"/>
      <c r="T2104" s="262"/>
      <c r="U2104" s="262"/>
      <c r="V2104" s="262"/>
    </row>
    <row r="2105" spans="1:22">
      <c r="A2105" s="858"/>
      <c r="B2105" s="866">
        <f t="shared" si="33"/>
        <v>2083</v>
      </c>
      <c r="C2105" s="919"/>
      <c r="D2105" s="860"/>
      <c r="E2105"/>
      <c r="F2105"/>
      <c r="G2105"/>
      <c r="H2105"/>
      <c r="I2105"/>
      <c r="J2105"/>
      <c r="K2105"/>
      <c r="L2105" s="262"/>
      <c r="M2105" s="262"/>
      <c r="S2105" s="262"/>
      <c r="T2105" s="262"/>
      <c r="U2105" s="262"/>
      <c r="V2105" s="262"/>
    </row>
    <row r="2106" spans="1:22">
      <c r="A2106" s="858"/>
      <c r="B2106" s="866">
        <f t="shared" si="33"/>
        <v>2084</v>
      </c>
      <c r="C2106" s="919"/>
      <c r="D2106" s="860"/>
      <c r="E2106"/>
      <c r="F2106"/>
      <c r="G2106"/>
      <c r="H2106"/>
      <c r="I2106"/>
      <c r="J2106"/>
      <c r="K2106"/>
      <c r="L2106" s="262"/>
      <c r="M2106" s="262"/>
      <c r="S2106" s="262"/>
      <c r="T2106" s="262"/>
      <c r="U2106" s="262"/>
      <c r="V2106" s="262"/>
    </row>
    <row r="2107" spans="1:22">
      <c r="A2107" s="858"/>
      <c r="B2107" s="866">
        <f t="shared" si="33"/>
        <v>2085</v>
      </c>
      <c r="C2107" s="919"/>
      <c r="D2107" s="860"/>
      <c r="E2107"/>
      <c r="F2107"/>
      <c r="G2107"/>
      <c r="H2107"/>
      <c r="I2107"/>
      <c r="J2107"/>
      <c r="K2107"/>
      <c r="L2107" s="262"/>
      <c r="M2107" s="262"/>
      <c r="S2107" s="262"/>
      <c r="T2107" s="262"/>
      <c r="U2107" s="262"/>
      <c r="V2107" s="262"/>
    </row>
    <row r="2108" spans="1:22">
      <c r="A2108" s="858"/>
      <c r="B2108" s="866">
        <f t="shared" si="33"/>
        <v>2086</v>
      </c>
      <c r="C2108" s="919"/>
      <c r="D2108" s="860"/>
      <c r="E2108"/>
      <c r="F2108"/>
      <c r="G2108"/>
      <c r="H2108"/>
      <c r="I2108"/>
      <c r="J2108"/>
      <c r="K2108"/>
      <c r="L2108" s="262"/>
      <c r="M2108" s="262"/>
      <c r="S2108" s="262"/>
      <c r="T2108" s="262"/>
      <c r="U2108" s="262"/>
      <c r="V2108" s="262"/>
    </row>
    <row r="2109" spans="1:22">
      <c r="A2109" s="858"/>
      <c r="B2109" s="866">
        <f t="shared" si="33"/>
        <v>2087</v>
      </c>
      <c r="C2109" s="919"/>
      <c r="D2109" s="860"/>
      <c r="E2109"/>
      <c r="F2109"/>
      <c r="G2109"/>
      <c r="H2109"/>
      <c r="I2109"/>
      <c r="J2109"/>
      <c r="K2109"/>
      <c r="L2109" s="262"/>
      <c r="M2109" s="262"/>
      <c r="S2109" s="262"/>
      <c r="T2109" s="262"/>
      <c r="U2109" s="262"/>
      <c r="V2109" s="262"/>
    </row>
    <row r="2110" spans="1:22">
      <c r="A2110" s="858"/>
      <c r="B2110" s="866">
        <f t="shared" si="33"/>
        <v>2088</v>
      </c>
      <c r="C2110" s="919"/>
      <c r="D2110" s="860"/>
      <c r="E2110"/>
      <c r="F2110"/>
      <c r="G2110"/>
      <c r="H2110"/>
      <c r="I2110"/>
      <c r="J2110"/>
      <c r="K2110"/>
      <c r="L2110" s="262"/>
      <c r="M2110" s="262"/>
      <c r="S2110" s="262"/>
      <c r="T2110" s="262"/>
      <c r="U2110" s="262"/>
      <c r="V2110" s="262"/>
    </row>
    <row r="2111" spans="1:22">
      <c r="A2111" s="858"/>
      <c r="B2111" s="866">
        <f t="shared" si="33"/>
        <v>2089</v>
      </c>
      <c r="C2111" s="919"/>
      <c r="D2111" s="860"/>
      <c r="E2111"/>
      <c r="F2111"/>
      <c r="G2111"/>
      <c r="H2111"/>
      <c r="I2111"/>
      <c r="J2111"/>
      <c r="K2111"/>
      <c r="L2111" s="262"/>
      <c r="M2111" s="262"/>
      <c r="S2111" s="262"/>
      <c r="T2111" s="262"/>
      <c r="U2111" s="262"/>
      <c r="V2111" s="262"/>
    </row>
    <row r="2112" spans="1:22">
      <c r="A2112" s="858"/>
      <c r="B2112" s="866">
        <f t="shared" si="33"/>
        <v>2090</v>
      </c>
      <c r="C2112" s="919"/>
      <c r="D2112" s="860"/>
      <c r="E2112"/>
      <c r="F2112"/>
      <c r="G2112"/>
      <c r="H2112"/>
      <c r="I2112"/>
      <c r="J2112"/>
      <c r="K2112"/>
      <c r="L2112" s="262"/>
      <c r="M2112" s="262"/>
      <c r="S2112" s="262"/>
      <c r="T2112" s="262"/>
      <c r="U2112" s="262"/>
      <c r="V2112" s="262"/>
    </row>
    <row r="2113" spans="1:22">
      <c r="A2113" s="858"/>
      <c r="B2113" s="866">
        <f t="shared" si="33"/>
        <v>2091</v>
      </c>
      <c r="C2113" s="919"/>
      <c r="D2113" s="860"/>
      <c r="E2113"/>
      <c r="F2113"/>
      <c r="G2113"/>
      <c r="H2113"/>
      <c r="I2113"/>
      <c r="J2113"/>
      <c r="K2113"/>
      <c r="L2113" s="262"/>
      <c r="M2113" s="262"/>
      <c r="S2113" s="262"/>
      <c r="T2113" s="262"/>
      <c r="U2113" s="262"/>
      <c r="V2113" s="262"/>
    </row>
    <row r="2114" spans="1:22">
      <c r="A2114" s="858"/>
      <c r="B2114" s="866">
        <f t="shared" si="33"/>
        <v>2092</v>
      </c>
      <c r="C2114" s="919"/>
      <c r="D2114" s="860"/>
      <c r="E2114"/>
      <c r="F2114"/>
      <c r="G2114"/>
      <c r="H2114"/>
      <c r="I2114"/>
      <c r="J2114"/>
      <c r="K2114"/>
      <c r="L2114" s="262"/>
      <c r="M2114" s="262"/>
      <c r="S2114" s="262"/>
      <c r="T2114" s="262"/>
      <c r="U2114" s="262"/>
      <c r="V2114" s="262"/>
    </row>
    <row r="2115" spans="1:22">
      <c r="A2115" s="858"/>
      <c r="B2115" s="866">
        <f t="shared" si="33"/>
        <v>2093</v>
      </c>
      <c r="C2115" s="919"/>
      <c r="D2115" s="860"/>
      <c r="E2115"/>
      <c r="F2115"/>
      <c r="G2115"/>
      <c r="H2115"/>
      <c r="I2115"/>
      <c r="J2115"/>
      <c r="K2115"/>
      <c r="L2115" s="262"/>
      <c r="M2115" s="262"/>
      <c r="S2115" s="262"/>
      <c r="T2115" s="262"/>
      <c r="U2115" s="262"/>
      <c r="V2115" s="262"/>
    </row>
    <row r="2116" spans="1:22">
      <c r="A2116" s="858"/>
      <c r="B2116" s="866">
        <f t="shared" si="33"/>
        <v>2094</v>
      </c>
      <c r="C2116" s="919"/>
      <c r="D2116" s="860"/>
      <c r="E2116"/>
      <c r="F2116"/>
      <c r="G2116"/>
      <c r="H2116"/>
      <c r="I2116"/>
      <c r="J2116"/>
      <c r="K2116"/>
      <c r="L2116" s="262"/>
      <c r="M2116" s="262"/>
      <c r="S2116" s="262"/>
      <c r="T2116" s="262"/>
      <c r="U2116" s="262"/>
      <c r="V2116" s="262"/>
    </row>
    <row r="2117" spans="1:22">
      <c r="A2117" s="858"/>
      <c r="B2117" s="866">
        <f t="shared" si="33"/>
        <v>2095</v>
      </c>
      <c r="C2117" s="919"/>
      <c r="D2117" s="860"/>
      <c r="E2117"/>
      <c r="F2117"/>
      <c r="G2117"/>
      <c r="H2117"/>
      <c r="I2117"/>
      <c r="J2117"/>
      <c r="K2117"/>
      <c r="L2117" s="262"/>
      <c r="M2117" s="262"/>
      <c r="S2117" s="262"/>
      <c r="T2117" s="262"/>
      <c r="U2117" s="262"/>
      <c r="V2117" s="262"/>
    </row>
    <row r="2118" spans="1:22">
      <c r="A2118" s="858"/>
      <c r="B2118" s="866">
        <f t="shared" si="33"/>
        <v>2096</v>
      </c>
      <c r="C2118" s="919"/>
      <c r="D2118" s="860"/>
      <c r="E2118"/>
      <c r="F2118"/>
      <c r="G2118"/>
      <c r="H2118"/>
      <c r="I2118"/>
      <c r="J2118"/>
      <c r="K2118"/>
      <c r="L2118" s="262"/>
      <c r="M2118" s="262"/>
      <c r="S2118" s="262"/>
      <c r="T2118" s="262"/>
      <c r="U2118" s="262"/>
      <c r="V2118" s="262"/>
    </row>
    <row r="2119" spans="1:22">
      <c r="A2119" s="858"/>
      <c r="B2119" s="866">
        <f t="shared" si="33"/>
        <v>2097</v>
      </c>
      <c r="C2119" s="919"/>
      <c r="D2119" s="860"/>
      <c r="E2119"/>
      <c r="F2119"/>
      <c r="G2119"/>
      <c r="H2119"/>
      <c r="I2119"/>
      <c r="J2119"/>
      <c r="K2119"/>
      <c r="L2119" s="262"/>
      <c r="M2119" s="262"/>
      <c r="S2119" s="262"/>
      <c r="T2119" s="262"/>
      <c r="U2119" s="262"/>
      <c r="V2119" s="262"/>
    </row>
    <row r="2120" spans="1:22">
      <c r="A2120" s="858"/>
      <c r="B2120" s="866">
        <f t="shared" si="33"/>
        <v>2098</v>
      </c>
      <c r="C2120" s="919"/>
      <c r="D2120" s="860"/>
      <c r="E2120"/>
      <c r="F2120"/>
      <c r="G2120"/>
      <c r="H2120"/>
      <c r="I2120"/>
      <c r="J2120"/>
      <c r="K2120"/>
      <c r="L2120" s="262"/>
      <c r="M2120" s="262"/>
      <c r="S2120" s="262"/>
      <c r="T2120" s="262"/>
      <c r="U2120" s="262"/>
      <c r="V2120" s="262"/>
    </row>
    <row r="2121" spans="1:22">
      <c r="A2121" s="858"/>
      <c r="B2121" s="866">
        <f t="shared" si="33"/>
        <v>2099</v>
      </c>
      <c r="C2121" s="919"/>
      <c r="D2121" s="860"/>
      <c r="E2121"/>
      <c r="F2121"/>
      <c r="G2121"/>
      <c r="H2121"/>
      <c r="I2121"/>
      <c r="J2121"/>
      <c r="K2121"/>
      <c r="L2121" s="262"/>
      <c r="M2121" s="262"/>
      <c r="S2121" s="262"/>
      <c r="T2121" s="262"/>
      <c r="U2121" s="262"/>
      <c r="V2121" s="262"/>
    </row>
    <row r="2122" spans="1:22">
      <c r="A2122" s="858"/>
      <c r="B2122" s="866">
        <f t="shared" si="33"/>
        <v>2100</v>
      </c>
      <c r="C2122" s="919"/>
      <c r="D2122" s="860"/>
      <c r="E2122"/>
      <c r="F2122"/>
      <c r="G2122"/>
      <c r="H2122"/>
      <c r="I2122"/>
      <c r="J2122"/>
      <c r="K2122"/>
      <c r="L2122" s="262"/>
      <c r="M2122" s="262"/>
      <c r="S2122" s="262"/>
      <c r="T2122" s="262"/>
      <c r="U2122" s="262"/>
      <c r="V2122" s="262"/>
    </row>
    <row r="2123" spans="1:22">
      <c r="A2123" s="858"/>
      <c r="B2123" s="866">
        <f t="shared" si="33"/>
        <v>2101</v>
      </c>
      <c r="C2123" s="919"/>
      <c r="D2123" s="860"/>
      <c r="E2123"/>
      <c r="F2123"/>
      <c r="G2123"/>
      <c r="H2123"/>
      <c r="I2123"/>
      <c r="J2123"/>
      <c r="K2123"/>
      <c r="L2123" s="262"/>
      <c r="M2123" s="262"/>
      <c r="S2123" s="262"/>
      <c r="T2123" s="262"/>
      <c r="U2123" s="262"/>
      <c r="V2123" s="262"/>
    </row>
    <row r="2124" spans="1:22">
      <c r="A2124" s="858"/>
      <c r="B2124" s="866">
        <f t="shared" si="33"/>
        <v>2102</v>
      </c>
      <c r="C2124" s="919"/>
      <c r="D2124" s="860"/>
      <c r="E2124"/>
      <c r="F2124"/>
      <c r="G2124"/>
      <c r="H2124"/>
      <c r="I2124"/>
      <c r="J2124"/>
      <c r="K2124"/>
      <c r="L2124" s="262"/>
      <c r="M2124" s="262"/>
      <c r="S2124" s="262"/>
      <c r="T2124" s="262"/>
      <c r="U2124" s="262"/>
      <c r="V2124" s="262"/>
    </row>
    <row r="2125" spans="1:22">
      <c r="A2125" s="858"/>
      <c r="B2125" s="866">
        <f t="shared" si="33"/>
        <v>2103</v>
      </c>
      <c r="C2125" s="919"/>
      <c r="D2125" s="860"/>
      <c r="E2125"/>
      <c r="F2125"/>
      <c r="G2125"/>
      <c r="H2125"/>
      <c r="I2125"/>
      <c r="J2125"/>
      <c r="K2125"/>
      <c r="L2125" s="262"/>
      <c r="M2125" s="262"/>
      <c r="S2125" s="262"/>
      <c r="T2125" s="262"/>
      <c r="U2125" s="262"/>
      <c r="V2125" s="262"/>
    </row>
    <row r="2126" spans="1:22">
      <c r="A2126" s="858"/>
      <c r="B2126" s="866">
        <f t="shared" si="33"/>
        <v>2104</v>
      </c>
      <c r="C2126" s="919"/>
      <c r="D2126" s="860"/>
      <c r="E2126"/>
      <c r="F2126"/>
      <c r="G2126"/>
      <c r="H2126"/>
      <c r="I2126"/>
      <c r="J2126"/>
      <c r="K2126"/>
      <c r="L2126" s="262"/>
      <c r="M2126" s="262"/>
      <c r="S2126" s="262"/>
      <c r="T2126" s="262"/>
      <c r="U2126" s="262"/>
      <c r="V2126" s="262"/>
    </row>
    <row r="2127" spans="1:22">
      <c r="A2127" s="858"/>
      <c r="B2127" s="866">
        <f t="shared" si="33"/>
        <v>2105</v>
      </c>
      <c r="C2127" s="919"/>
      <c r="D2127" s="860"/>
      <c r="E2127"/>
      <c r="F2127"/>
      <c r="G2127"/>
      <c r="H2127"/>
      <c r="I2127"/>
      <c r="J2127"/>
      <c r="K2127"/>
      <c r="L2127" s="262"/>
      <c r="M2127" s="262"/>
      <c r="S2127" s="262"/>
      <c r="T2127" s="262"/>
      <c r="U2127" s="262"/>
      <c r="V2127" s="262"/>
    </row>
    <row r="2128" spans="1:22">
      <c r="A2128" s="858"/>
      <c r="B2128" s="866">
        <f t="shared" si="33"/>
        <v>2106</v>
      </c>
      <c r="C2128" s="919"/>
      <c r="D2128" s="860"/>
      <c r="E2128"/>
      <c r="F2128"/>
      <c r="G2128"/>
      <c r="H2128"/>
      <c r="I2128"/>
      <c r="J2128"/>
      <c r="K2128"/>
      <c r="L2128" s="262"/>
      <c r="M2128" s="262"/>
      <c r="S2128" s="262"/>
      <c r="T2128" s="262"/>
      <c r="U2128" s="262"/>
      <c r="V2128" s="262"/>
    </row>
    <row r="2129" spans="1:22">
      <c r="A2129" s="858"/>
      <c r="B2129" s="866">
        <f t="shared" si="33"/>
        <v>2107</v>
      </c>
      <c r="C2129" s="919"/>
      <c r="D2129" s="860"/>
      <c r="E2129"/>
      <c r="F2129"/>
      <c r="G2129"/>
      <c r="H2129"/>
      <c r="I2129"/>
      <c r="J2129"/>
      <c r="K2129"/>
      <c r="L2129" s="262"/>
      <c r="M2129" s="262"/>
      <c r="S2129" s="262"/>
      <c r="T2129" s="262"/>
      <c r="U2129" s="262"/>
      <c r="V2129" s="262"/>
    </row>
    <row r="2130" spans="1:22">
      <c r="A2130" s="858"/>
      <c r="B2130" s="866">
        <f t="shared" si="33"/>
        <v>2108</v>
      </c>
      <c r="C2130" s="919"/>
      <c r="D2130" s="860"/>
      <c r="E2130"/>
      <c r="F2130"/>
      <c r="G2130"/>
      <c r="H2130"/>
      <c r="I2130"/>
      <c r="J2130"/>
      <c r="K2130"/>
      <c r="L2130" s="262"/>
      <c r="M2130" s="262"/>
      <c r="S2130" s="262"/>
      <c r="T2130" s="262"/>
      <c r="U2130" s="262"/>
      <c r="V2130" s="262"/>
    </row>
    <row r="2131" spans="1:22">
      <c r="A2131" s="858"/>
      <c r="B2131" s="866">
        <f t="shared" si="33"/>
        <v>2109</v>
      </c>
      <c r="C2131" s="919"/>
      <c r="D2131" s="860"/>
      <c r="E2131"/>
      <c r="F2131"/>
      <c r="G2131"/>
      <c r="H2131"/>
      <c r="I2131"/>
      <c r="J2131"/>
      <c r="K2131"/>
      <c r="L2131" s="262"/>
      <c r="M2131" s="262"/>
      <c r="S2131" s="262"/>
      <c r="T2131" s="262"/>
      <c r="U2131" s="262"/>
      <c r="V2131" s="262"/>
    </row>
    <row r="2132" spans="1:22">
      <c r="A2132" s="858"/>
      <c r="B2132" s="866">
        <f t="shared" si="33"/>
        <v>2110</v>
      </c>
      <c r="C2132" s="919"/>
      <c r="D2132" s="860"/>
      <c r="E2132"/>
      <c r="F2132"/>
      <c r="G2132"/>
      <c r="H2132"/>
      <c r="I2132"/>
      <c r="J2132"/>
      <c r="K2132"/>
      <c r="L2132" s="262"/>
      <c r="M2132" s="262"/>
      <c r="S2132" s="262"/>
      <c r="T2132" s="262"/>
      <c r="U2132" s="262"/>
      <c r="V2132" s="262"/>
    </row>
    <row r="2133" spans="1:22">
      <c r="A2133" s="858"/>
      <c r="B2133" s="866">
        <f t="shared" si="33"/>
        <v>2111</v>
      </c>
      <c r="C2133" s="919"/>
      <c r="D2133" s="860"/>
      <c r="E2133"/>
      <c r="F2133"/>
      <c r="G2133"/>
      <c r="H2133"/>
      <c r="I2133"/>
      <c r="J2133"/>
      <c r="K2133"/>
      <c r="L2133" s="262"/>
      <c r="M2133" s="262"/>
      <c r="S2133" s="262"/>
      <c r="T2133" s="262"/>
      <c r="U2133" s="262"/>
      <c r="V2133" s="262"/>
    </row>
    <row r="2134" spans="1:22">
      <c r="A2134" s="858"/>
      <c r="B2134" s="866">
        <f t="shared" si="33"/>
        <v>2112</v>
      </c>
      <c r="C2134" s="919"/>
      <c r="D2134" s="860"/>
      <c r="E2134"/>
      <c r="F2134"/>
      <c r="G2134"/>
      <c r="H2134"/>
      <c r="I2134"/>
      <c r="J2134"/>
      <c r="K2134"/>
      <c r="L2134" s="262"/>
      <c r="M2134" s="262"/>
      <c r="S2134" s="262"/>
      <c r="T2134" s="262"/>
      <c r="U2134" s="262"/>
      <c r="V2134" s="262"/>
    </row>
    <row r="2135" spans="1:22">
      <c r="A2135" s="858"/>
      <c r="B2135" s="866">
        <f t="shared" si="33"/>
        <v>2113</v>
      </c>
      <c r="C2135" s="919"/>
      <c r="D2135" s="860"/>
      <c r="E2135"/>
      <c r="F2135"/>
      <c r="G2135"/>
      <c r="H2135"/>
      <c r="I2135"/>
      <c r="J2135"/>
      <c r="K2135"/>
      <c r="L2135" s="262"/>
      <c r="M2135" s="262"/>
      <c r="S2135" s="262"/>
      <c r="T2135" s="262"/>
      <c r="U2135" s="262"/>
      <c r="V2135" s="262"/>
    </row>
    <row r="2136" spans="1:22">
      <c r="A2136" s="858"/>
      <c r="B2136" s="866">
        <f t="shared" ref="B2136:B2199" si="34">B2135+1</f>
        <v>2114</v>
      </c>
      <c r="C2136" s="919"/>
      <c r="D2136" s="860"/>
      <c r="E2136"/>
      <c r="F2136"/>
      <c r="G2136"/>
      <c r="H2136"/>
      <c r="I2136"/>
      <c r="J2136"/>
      <c r="K2136"/>
      <c r="L2136" s="262"/>
      <c r="M2136" s="262"/>
      <c r="S2136" s="262"/>
      <c r="T2136" s="262"/>
      <c r="U2136" s="262"/>
      <c r="V2136" s="262"/>
    </row>
    <row r="2137" spans="1:22">
      <c r="A2137" s="858"/>
      <c r="B2137" s="866">
        <f t="shared" si="34"/>
        <v>2115</v>
      </c>
      <c r="C2137" s="919"/>
      <c r="D2137" s="860"/>
      <c r="E2137"/>
      <c r="F2137"/>
      <c r="G2137"/>
      <c r="H2137"/>
      <c r="I2137"/>
      <c r="J2137"/>
      <c r="K2137"/>
      <c r="L2137" s="262"/>
      <c r="M2137" s="262"/>
      <c r="S2137" s="262"/>
      <c r="T2137" s="262"/>
      <c r="U2137" s="262"/>
      <c r="V2137" s="262"/>
    </row>
    <row r="2138" spans="1:22">
      <c r="A2138" s="858"/>
      <c r="B2138" s="866">
        <f t="shared" si="34"/>
        <v>2116</v>
      </c>
      <c r="C2138" s="919"/>
      <c r="D2138" s="860"/>
      <c r="E2138"/>
      <c r="F2138"/>
      <c r="G2138"/>
      <c r="H2138"/>
      <c r="I2138"/>
      <c r="J2138"/>
      <c r="K2138"/>
      <c r="L2138" s="262"/>
      <c r="M2138" s="262"/>
      <c r="S2138" s="262"/>
      <c r="T2138" s="262"/>
      <c r="U2138" s="262"/>
      <c r="V2138" s="262"/>
    </row>
    <row r="2139" spans="1:22">
      <c r="A2139" s="858"/>
      <c r="B2139" s="866">
        <f t="shared" si="34"/>
        <v>2117</v>
      </c>
      <c r="C2139" s="919"/>
      <c r="D2139" s="860"/>
      <c r="E2139"/>
      <c r="F2139"/>
      <c r="G2139"/>
      <c r="H2139"/>
      <c r="I2139"/>
      <c r="J2139"/>
      <c r="K2139"/>
      <c r="L2139" s="262"/>
      <c r="M2139" s="262"/>
      <c r="S2139" s="262"/>
      <c r="T2139" s="262"/>
      <c r="U2139" s="262"/>
      <c r="V2139" s="262"/>
    </row>
    <row r="2140" spans="1:22">
      <c r="A2140" s="858"/>
      <c r="B2140" s="866">
        <f t="shared" si="34"/>
        <v>2118</v>
      </c>
      <c r="C2140" s="919"/>
      <c r="D2140" s="860"/>
      <c r="E2140"/>
      <c r="F2140"/>
      <c r="G2140"/>
      <c r="H2140"/>
      <c r="I2140"/>
      <c r="J2140"/>
      <c r="K2140"/>
      <c r="L2140" s="262"/>
      <c r="M2140" s="262"/>
      <c r="S2140" s="262"/>
      <c r="T2140" s="262"/>
      <c r="U2140" s="262"/>
      <c r="V2140" s="262"/>
    </row>
    <row r="2141" spans="1:22">
      <c r="A2141" s="858"/>
      <c r="B2141" s="866">
        <f t="shared" si="34"/>
        <v>2119</v>
      </c>
      <c r="C2141" s="919"/>
      <c r="D2141" s="860"/>
      <c r="E2141"/>
      <c r="F2141"/>
      <c r="G2141"/>
      <c r="H2141"/>
      <c r="I2141"/>
      <c r="J2141"/>
      <c r="K2141"/>
      <c r="L2141" s="262"/>
      <c r="M2141" s="262"/>
      <c r="S2141" s="262"/>
      <c r="T2141" s="262"/>
      <c r="U2141" s="262"/>
      <c r="V2141" s="262"/>
    </row>
    <row r="2142" spans="1:22">
      <c r="A2142" s="858"/>
      <c r="B2142" s="866">
        <f t="shared" si="34"/>
        <v>2120</v>
      </c>
      <c r="C2142" s="919"/>
      <c r="D2142" s="860"/>
      <c r="E2142"/>
      <c r="F2142"/>
      <c r="G2142"/>
      <c r="H2142"/>
      <c r="I2142"/>
      <c r="J2142"/>
      <c r="K2142"/>
      <c r="L2142" s="262"/>
      <c r="M2142" s="262"/>
      <c r="S2142" s="262"/>
      <c r="T2142" s="262"/>
      <c r="U2142" s="262"/>
      <c r="V2142" s="262"/>
    </row>
    <row r="2143" spans="1:22">
      <c r="A2143" s="858"/>
      <c r="B2143" s="866">
        <f t="shared" si="34"/>
        <v>2121</v>
      </c>
      <c r="C2143" s="919"/>
      <c r="D2143" s="860"/>
      <c r="E2143"/>
      <c r="F2143"/>
      <c r="G2143"/>
      <c r="H2143"/>
      <c r="I2143"/>
      <c r="J2143"/>
      <c r="K2143"/>
      <c r="L2143" s="262"/>
      <c r="M2143" s="262"/>
      <c r="S2143" s="262"/>
      <c r="T2143" s="262"/>
      <c r="U2143" s="262"/>
      <c r="V2143" s="262"/>
    </row>
    <row r="2144" spans="1:22">
      <c r="A2144" s="858"/>
      <c r="B2144" s="866">
        <f t="shared" si="34"/>
        <v>2122</v>
      </c>
      <c r="C2144" s="919"/>
      <c r="D2144" s="860"/>
      <c r="E2144"/>
      <c r="F2144"/>
      <c r="G2144"/>
      <c r="H2144"/>
      <c r="I2144"/>
      <c r="J2144"/>
      <c r="K2144"/>
      <c r="L2144" s="262"/>
      <c r="M2144" s="262"/>
      <c r="S2144" s="262"/>
      <c r="T2144" s="262"/>
      <c r="U2144" s="262"/>
      <c r="V2144" s="262"/>
    </row>
    <row r="2145" spans="1:22">
      <c r="A2145" s="858"/>
      <c r="B2145" s="866">
        <f t="shared" si="34"/>
        <v>2123</v>
      </c>
      <c r="C2145" s="919"/>
      <c r="D2145" s="860"/>
      <c r="E2145"/>
      <c r="F2145"/>
      <c r="G2145"/>
      <c r="H2145"/>
      <c r="I2145"/>
      <c r="J2145"/>
      <c r="K2145"/>
      <c r="L2145" s="262"/>
      <c r="M2145" s="262"/>
      <c r="S2145" s="262"/>
      <c r="T2145" s="262"/>
      <c r="U2145" s="262"/>
      <c r="V2145" s="262"/>
    </row>
    <row r="2146" spans="1:22">
      <c r="A2146" s="858"/>
      <c r="B2146" s="866">
        <f t="shared" si="34"/>
        <v>2124</v>
      </c>
      <c r="C2146" s="919"/>
      <c r="D2146" s="860"/>
      <c r="E2146"/>
      <c r="F2146"/>
      <c r="G2146"/>
      <c r="H2146"/>
      <c r="I2146"/>
      <c r="J2146"/>
      <c r="K2146"/>
      <c r="L2146" s="262"/>
      <c r="M2146" s="262"/>
      <c r="S2146" s="262"/>
      <c r="T2146" s="262"/>
      <c r="U2146" s="262"/>
      <c r="V2146" s="262"/>
    </row>
    <row r="2147" spans="1:22">
      <c r="A2147" s="858"/>
      <c r="B2147" s="866">
        <f t="shared" si="34"/>
        <v>2125</v>
      </c>
      <c r="C2147" s="919"/>
      <c r="D2147" s="860"/>
      <c r="E2147"/>
      <c r="F2147"/>
      <c r="G2147"/>
      <c r="H2147"/>
      <c r="I2147"/>
      <c r="J2147"/>
      <c r="K2147"/>
      <c r="L2147" s="262"/>
      <c r="M2147" s="262"/>
      <c r="S2147" s="262"/>
      <c r="T2147" s="262"/>
      <c r="U2147" s="262"/>
      <c r="V2147" s="262"/>
    </row>
    <row r="2148" spans="1:22">
      <c r="A2148" s="858"/>
      <c r="B2148" s="866">
        <f t="shared" si="34"/>
        <v>2126</v>
      </c>
      <c r="C2148" s="919"/>
      <c r="D2148" s="860"/>
      <c r="E2148"/>
      <c r="F2148"/>
      <c r="G2148"/>
      <c r="H2148"/>
      <c r="I2148"/>
      <c r="J2148"/>
      <c r="K2148"/>
      <c r="L2148" s="262"/>
      <c r="M2148" s="262"/>
      <c r="S2148" s="262"/>
      <c r="T2148" s="262"/>
      <c r="U2148" s="262"/>
      <c r="V2148" s="262"/>
    </row>
    <row r="2149" spans="1:22">
      <c r="A2149" s="858"/>
      <c r="B2149" s="866">
        <f t="shared" si="34"/>
        <v>2127</v>
      </c>
      <c r="C2149" s="919"/>
      <c r="D2149" s="860"/>
      <c r="E2149"/>
      <c r="F2149"/>
      <c r="G2149"/>
      <c r="H2149"/>
      <c r="I2149"/>
      <c r="J2149"/>
      <c r="K2149"/>
      <c r="L2149" s="262"/>
      <c r="M2149" s="262"/>
      <c r="S2149" s="262"/>
      <c r="T2149" s="262"/>
      <c r="U2149" s="262"/>
      <c r="V2149" s="262"/>
    </row>
    <row r="2150" spans="1:22">
      <c r="A2150" s="858"/>
      <c r="B2150" s="866">
        <f t="shared" si="34"/>
        <v>2128</v>
      </c>
      <c r="C2150" s="919"/>
      <c r="D2150" s="860"/>
      <c r="E2150"/>
      <c r="F2150"/>
      <c r="G2150"/>
      <c r="H2150"/>
      <c r="I2150"/>
      <c r="J2150"/>
      <c r="K2150"/>
      <c r="L2150" s="262"/>
      <c r="M2150" s="262"/>
      <c r="S2150" s="262"/>
      <c r="T2150" s="262"/>
      <c r="U2150" s="262"/>
      <c r="V2150" s="262"/>
    </row>
    <row r="2151" spans="1:22">
      <c r="A2151" s="858"/>
      <c r="B2151" s="866">
        <f t="shared" si="34"/>
        <v>2129</v>
      </c>
      <c r="C2151" s="919"/>
      <c r="D2151" s="860"/>
      <c r="E2151"/>
      <c r="F2151"/>
      <c r="G2151"/>
      <c r="H2151"/>
      <c r="I2151"/>
      <c r="J2151"/>
      <c r="K2151"/>
      <c r="L2151" s="262"/>
      <c r="M2151" s="262"/>
      <c r="S2151" s="262"/>
      <c r="T2151" s="262"/>
      <c r="U2151" s="262"/>
      <c r="V2151" s="262"/>
    </row>
    <row r="2152" spans="1:22">
      <c r="A2152" s="858"/>
      <c r="B2152" s="866">
        <f t="shared" si="34"/>
        <v>2130</v>
      </c>
      <c r="C2152" s="919"/>
      <c r="D2152" s="860"/>
      <c r="E2152"/>
      <c r="F2152"/>
      <c r="G2152"/>
      <c r="H2152"/>
      <c r="I2152"/>
      <c r="J2152"/>
      <c r="K2152"/>
      <c r="L2152" s="262"/>
      <c r="M2152" s="262"/>
      <c r="S2152" s="262"/>
      <c r="T2152" s="262"/>
      <c r="U2152" s="262"/>
      <c r="V2152" s="262"/>
    </row>
    <row r="2153" spans="1:22">
      <c r="A2153" s="858"/>
      <c r="B2153" s="866">
        <f t="shared" si="34"/>
        <v>2131</v>
      </c>
      <c r="C2153" s="919"/>
      <c r="D2153" s="860"/>
      <c r="E2153"/>
      <c r="F2153"/>
      <c r="G2153"/>
      <c r="H2153"/>
      <c r="I2153"/>
      <c r="J2153"/>
      <c r="K2153"/>
      <c r="L2153" s="262"/>
      <c r="M2153" s="262"/>
      <c r="S2153" s="262"/>
      <c r="T2153" s="262"/>
      <c r="U2153" s="262"/>
      <c r="V2153" s="262"/>
    </row>
    <row r="2154" spans="1:22">
      <c r="A2154" s="858"/>
      <c r="B2154" s="866">
        <f t="shared" si="34"/>
        <v>2132</v>
      </c>
      <c r="C2154" s="919"/>
      <c r="D2154" s="860"/>
      <c r="E2154"/>
      <c r="F2154"/>
      <c r="G2154"/>
      <c r="H2154"/>
      <c r="I2154"/>
      <c r="J2154"/>
      <c r="K2154"/>
      <c r="L2154" s="262"/>
      <c r="M2154" s="262"/>
      <c r="S2154" s="262"/>
      <c r="T2154" s="262"/>
      <c r="U2154" s="262"/>
      <c r="V2154" s="262"/>
    </row>
    <row r="2155" spans="1:22">
      <c r="A2155" s="858"/>
      <c r="B2155" s="866">
        <f t="shared" si="34"/>
        <v>2133</v>
      </c>
      <c r="C2155" s="919"/>
      <c r="D2155" s="860"/>
      <c r="E2155"/>
      <c r="F2155"/>
      <c r="G2155"/>
      <c r="H2155"/>
      <c r="I2155"/>
      <c r="J2155"/>
      <c r="K2155"/>
      <c r="L2155" s="262"/>
      <c r="M2155" s="262"/>
      <c r="S2155" s="262"/>
      <c r="T2155" s="262"/>
      <c r="U2155" s="262"/>
      <c r="V2155" s="262"/>
    </row>
    <row r="2156" spans="1:22">
      <c r="A2156" s="858"/>
      <c r="B2156" s="866">
        <f t="shared" si="34"/>
        <v>2134</v>
      </c>
      <c r="C2156" s="919"/>
      <c r="D2156" s="860"/>
      <c r="E2156"/>
      <c r="F2156"/>
      <c r="G2156"/>
      <c r="H2156"/>
      <c r="I2156"/>
      <c r="J2156"/>
      <c r="K2156"/>
      <c r="L2156" s="262"/>
      <c r="M2156" s="262"/>
      <c r="S2156" s="262"/>
      <c r="T2156" s="262"/>
      <c r="U2156" s="262"/>
      <c r="V2156" s="262"/>
    </row>
    <row r="2157" spans="1:22">
      <c r="A2157" s="858"/>
      <c r="B2157" s="866">
        <f t="shared" si="34"/>
        <v>2135</v>
      </c>
      <c r="C2157" s="919"/>
      <c r="D2157" s="860"/>
      <c r="E2157"/>
      <c r="F2157"/>
      <c r="G2157"/>
      <c r="H2157"/>
      <c r="I2157"/>
      <c r="J2157"/>
      <c r="K2157"/>
      <c r="L2157" s="262"/>
      <c r="M2157" s="262"/>
      <c r="S2157" s="262"/>
      <c r="T2157" s="262"/>
      <c r="U2157" s="262"/>
      <c r="V2157" s="262"/>
    </row>
    <row r="2158" spans="1:22">
      <c r="A2158" s="858"/>
      <c r="B2158" s="866">
        <f t="shared" si="34"/>
        <v>2136</v>
      </c>
      <c r="C2158" s="919"/>
      <c r="D2158" s="860"/>
      <c r="E2158"/>
      <c r="F2158"/>
      <c r="G2158"/>
      <c r="H2158"/>
      <c r="I2158"/>
      <c r="J2158"/>
      <c r="K2158"/>
      <c r="L2158" s="262"/>
      <c r="M2158" s="262"/>
      <c r="S2158" s="262"/>
      <c r="T2158" s="262"/>
      <c r="U2158" s="262"/>
      <c r="V2158" s="262"/>
    </row>
    <row r="2159" spans="1:22">
      <c r="A2159" s="858"/>
      <c r="B2159" s="866">
        <f t="shared" si="34"/>
        <v>2137</v>
      </c>
      <c r="C2159" s="919"/>
      <c r="D2159" s="860"/>
      <c r="E2159"/>
      <c r="F2159"/>
      <c r="G2159"/>
      <c r="H2159"/>
      <c r="I2159"/>
      <c r="J2159"/>
      <c r="K2159"/>
      <c r="L2159" s="262"/>
      <c r="M2159" s="262"/>
      <c r="S2159" s="262"/>
      <c r="T2159" s="262"/>
      <c r="U2159" s="262"/>
      <c r="V2159" s="262"/>
    </row>
    <row r="2160" spans="1:22">
      <c r="A2160" s="858"/>
      <c r="B2160" s="866">
        <f t="shared" si="34"/>
        <v>2138</v>
      </c>
      <c r="C2160" s="919"/>
      <c r="D2160" s="860"/>
      <c r="E2160"/>
      <c r="F2160"/>
      <c r="G2160"/>
      <c r="H2160"/>
      <c r="I2160"/>
      <c r="J2160"/>
      <c r="K2160"/>
      <c r="L2160" s="262"/>
      <c r="M2160" s="262"/>
      <c r="S2160" s="262"/>
      <c r="T2160" s="262"/>
      <c r="U2160" s="262"/>
      <c r="V2160" s="262"/>
    </row>
    <row r="2161" spans="1:22">
      <c r="A2161" s="858"/>
      <c r="B2161" s="866">
        <f t="shared" si="34"/>
        <v>2139</v>
      </c>
      <c r="C2161" s="919"/>
      <c r="D2161" s="860"/>
      <c r="E2161"/>
      <c r="F2161"/>
      <c r="G2161"/>
      <c r="H2161"/>
      <c r="I2161"/>
      <c r="J2161"/>
      <c r="K2161"/>
      <c r="L2161" s="262"/>
      <c r="M2161" s="262"/>
      <c r="S2161" s="262"/>
      <c r="T2161" s="262"/>
      <c r="U2161" s="262"/>
      <c r="V2161" s="262"/>
    </row>
    <row r="2162" spans="1:22">
      <c r="A2162" s="858"/>
      <c r="B2162" s="866">
        <f t="shared" si="34"/>
        <v>2140</v>
      </c>
      <c r="C2162" s="919"/>
      <c r="D2162" s="860"/>
      <c r="E2162"/>
      <c r="F2162"/>
      <c r="G2162"/>
      <c r="H2162"/>
      <c r="I2162"/>
      <c r="J2162"/>
      <c r="K2162"/>
      <c r="L2162" s="262"/>
      <c r="M2162" s="262"/>
      <c r="S2162" s="262"/>
      <c r="T2162" s="262"/>
      <c r="U2162" s="262"/>
      <c r="V2162" s="262"/>
    </row>
    <row r="2163" spans="1:22">
      <c r="A2163" s="858"/>
      <c r="B2163" s="866">
        <f t="shared" si="34"/>
        <v>2141</v>
      </c>
      <c r="C2163" s="919"/>
      <c r="D2163" s="860"/>
      <c r="E2163"/>
      <c r="F2163"/>
      <c r="G2163"/>
      <c r="H2163"/>
      <c r="I2163"/>
      <c r="J2163"/>
      <c r="K2163"/>
      <c r="L2163" s="262"/>
      <c r="M2163" s="262"/>
      <c r="S2163" s="262"/>
      <c r="T2163" s="262"/>
      <c r="U2163" s="262"/>
      <c r="V2163" s="262"/>
    </row>
    <row r="2164" spans="1:22">
      <c r="A2164" s="858"/>
      <c r="B2164" s="866">
        <f t="shared" si="34"/>
        <v>2142</v>
      </c>
      <c r="C2164" s="919"/>
      <c r="D2164" s="860"/>
      <c r="E2164"/>
      <c r="F2164"/>
      <c r="G2164"/>
      <c r="H2164"/>
      <c r="I2164"/>
      <c r="J2164"/>
      <c r="K2164"/>
      <c r="L2164" s="262"/>
      <c r="M2164" s="262"/>
      <c r="S2164" s="262"/>
      <c r="T2164" s="262"/>
      <c r="U2164" s="262"/>
      <c r="V2164" s="262"/>
    </row>
    <row r="2165" spans="1:22">
      <c r="A2165" s="858"/>
      <c r="B2165" s="866">
        <f t="shared" si="34"/>
        <v>2143</v>
      </c>
      <c r="C2165" s="919"/>
      <c r="D2165" s="860"/>
      <c r="E2165"/>
      <c r="F2165"/>
      <c r="G2165"/>
      <c r="H2165"/>
      <c r="I2165"/>
      <c r="J2165"/>
      <c r="K2165"/>
      <c r="L2165" s="262"/>
      <c r="M2165" s="262"/>
      <c r="S2165" s="262"/>
      <c r="T2165" s="262"/>
      <c r="U2165" s="262"/>
      <c r="V2165" s="262"/>
    </row>
    <row r="2166" spans="1:22">
      <c r="A2166" s="858"/>
      <c r="B2166" s="866">
        <f t="shared" si="34"/>
        <v>2144</v>
      </c>
      <c r="C2166" s="919"/>
      <c r="D2166" s="860"/>
      <c r="E2166"/>
      <c r="F2166"/>
      <c r="G2166"/>
      <c r="H2166"/>
      <c r="I2166"/>
      <c r="J2166"/>
      <c r="K2166"/>
      <c r="L2166" s="262"/>
      <c r="M2166" s="262"/>
      <c r="S2166" s="262"/>
      <c r="T2166" s="262"/>
      <c r="U2166" s="262"/>
      <c r="V2166" s="262"/>
    </row>
    <row r="2167" spans="1:22">
      <c r="A2167" s="858"/>
      <c r="B2167" s="866">
        <f t="shared" si="34"/>
        <v>2145</v>
      </c>
      <c r="C2167" s="919"/>
      <c r="D2167" s="860"/>
      <c r="E2167"/>
      <c r="F2167"/>
      <c r="G2167"/>
      <c r="H2167"/>
      <c r="I2167"/>
      <c r="J2167"/>
      <c r="K2167"/>
      <c r="L2167" s="262"/>
      <c r="M2167" s="262"/>
      <c r="S2167" s="262"/>
      <c r="T2167" s="262"/>
      <c r="U2167" s="262"/>
      <c r="V2167" s="262"/>
    </row>
    <row r="2168" spans="1:22">
      <c r="A2168" s="858"/>
      <c r="B2168" s="866">
        <f t="shared" si="34"/>
        <v>2146</v>
      </c>
      <c r="C2168" s="919"/>
      <c r="D2168" s="860"/>
      <c r="E2168"/>
      <c r="F2168"/>
      <c r="G2168"/>
      <c r="H2168"/>
      <c r="I2168"/>
      <c r="J2168"/>
      <c r="K2168"/>
      <c r="L2168" s="262"/>
      <c r="M2168" s="262"/>
      <c r="S2168" s="262"/>
      <c r="T2168" s="262"/>
      <c r="U2168" s="262"/>
      <c r="V2168" s="262"/>
    </row>
    <row r="2169" spans="1:22">
      <c r="A2169" s="858"/>
      <c r="B2169" s="866">
        <f t="shared" si="34"/>
        <v>2147</v>
      </c>
      <c r="C2169" s="919"/>
      <c r="D2169" s="860"/>
      <c r="E2169"/>
      <c r="F2169"/>
      <c r="G2169"/>
      <c r="H2169"/>
      <c r="I2169"/>
      <c r="J2169"/>
      <c r="K2169"/>
      <c r="L2169" s="262"/>
      <c r="M2169" s="262"/>
      <c r="S2169" s="262"/>
      <c r="T2169" s="262"/>
      <c r="U2169" s="262"/>
      <c r="V2169" s="262"/>
    </row>
    <row r="2170" spans="1:22">
      <c r="A2170" s="858"/>
      <c r="B2170" s="866">
        <f t="shared" si="34"/>
        <v>2148</v>
      </c>
      <c r="C2170" s="919"/>
      <c r="D2170" s="860"/>
      <c r="E2170"/>
      <c r="F2170"/>
      <c r="G2170"/>
      <c r="H2170"/>
      <c r="I2170"/>
      <c r="J2170"/>
      <c r="K2170"/>
      <c r="L2170" s="262"/>
      <c r="M2170" s="262"/>
      <c r="S2170" s="262"/>
      <c r="T2170" s="262"/>
      <c r="U2170" s="262"/>
      <c r="V2170" s="262"/>
    </row>
    <row r="2171" spans="1:22">
      <c r="A2171" s="858"/>
      <c r="B2171" s="866">
        <f t="shared" si="34"/>
        <v>2149</v>
      </c>
      <c r="C2171" s="919"/>
      <c r="D2171" s="860"/>
      <c r="E2171"/>
      <c r="F2171"/>
      <c r="G2171"/>
      <c r="H2171"/>
      <c r="I2171"/>
      <c r="J2171"/>
      <c r="K2171"/>
      <c r="L2171" s="262"/>
      <c r="M2171" s="262"/>
      <c r="S2171" s="262"/>
      <c r="T2171" s="262"/>
      <c r="U2171" s="262"/>
      <c r="V2171" s="262"/>
    </row>
    <row r="2172" spans="1:22">
      <c r="A2172" s="858"/>
      <c r="B2172" s="866">
        <f t="shared" si="34"/>
        <v>2150</v>
      </c>
      <c r="C2172" s="919"/>
      <c r="D2172" s="860"/>
      <c r="E2172"/>
      <c r="F2172"/>
      <c r="G2172"/>
      <c r="H2172"/>
      <c r="I2172"/>
      <c r="J2172"/>
      <c r="K2172"/>
      <c r="L2172" s="262"/>
      <c r="M2172" s="262"/>
      <c r="S2172" s="262"/>
      <c r="T2172" s="262"/>
      <c r="U2172" s="262"/>
      <c r="V2172" s="262"/>
    </row>
    <row r="2173" spans="1:22">
      <c r="A2173" s="858"/>
      <c r="B2173" s="866">
        <f t="shared" si="34"/>
        <v>2151</v>
      </c>
      <c r="C2173" s="919"/>
      <c r="D2173" s="860"/>
      <c r="E2173"/>
      <c r="F2173"/>
      <c r="G2173"/>
      <c r="H2173"/>
      <c r="I2173"/>
      <c r="J2173"/>
      <c r="K2173"/>
      <c r="L2173" s="262"/>
      <c r="M2173" s="262"/>
      <c r="S2173" s="262"/>
      <c r="T2173" s="262"/>
      <c r="U2173" s="262"/>
      <c r="V2173" s="262"/>
    </row>
    <row r="2174" spans="1:22">
      <c r="A2174" s="858"/>
      <c r="B2174" s="866">
        <f t="shared" si="34"/>
        <v>2152</v>
      </c>
      <c r="C2174" s="919"/>
      <c r="D2174" s="860"/>
      <c r="E2174"/>
      <c r="F2174"/>
      <c r="G2174"/>
      <c r="H2174"/>
      <c r="I2174"/>
      <c r="J2174"/>
      <c r="K2174"/>
      <c r="L2174" s="262"/>
      <c r="M2174" s="262"/>
      <c r="S2174" s="262"/>
      <c r="T2174" s="262"/>
      <c r="U2174" s="262"/>
      <c r="V2174" s="262"/>
    </row>
    <row r="2175" spans="1:22">
      <c r="A2175" s="858"/>
      <c r="B2175" s="866">
        <f t="shared" si="34"/>
        <v>2153</v>
      </c>
      <c r="C2175" s="919"/>
      <c r="D2175" s="860"/>
      <c r="E2175"/>
      <c r="F2175"/>
      <c r="G2175"/>
      <c r="H2175"/>
      <c r="I2175"/>
      <c r="J2175"/>
      <c r="K2175"/>
      <c r="L2175" s="262"/>
      <c r="M2175" s="262"/>
      <c r="S2175" s="262"/>
      <c r="T2175" s="262"/>
      <c r="U2175" s="262"/>
      <c r="V2175" s="262"/>
    </row>
    <row r="2176" spans="1:22">
      <c r="A2176" s="858"/>
      <c r="B2176" s="866">
        <f t="shared" si="34"/>
        <v>2154</v>
      </c>
      <c r="C2176" s="919"/>
      <c r="D2176" s="860"/>
      <c r="E2176"/>
      <c r="F2176"/>
      <c r="G2176"/>
      <c r="H2176"/>
      <c r="I2176"/>
      <c r="J2176"/>
      <c r="K2176"/>
      <c r="L2176" s="262"/>
      <c r="M2176" s="262"/>
      <c r="S2176" s="262"/>
      <c r="T2176" s="262"/>
      <c r="U2176" s="262"/>
      <c r="V2176" s="262"/>
    </row>
    <row r="2177" spans="1:22">
      <c r="A2177" s="858"/>
      <c r="B2177" s="866">
        <f t="shared" si="34"/>
        <v>2155</v>
      </c>
      <c r="C2177" s="919"/>
      <c r="D2177" s="860"/>
      <c r="E2177"/>
      <c r="F2177"/>
      <c r="G2177"/>
      <c r="H2177"/>
      <c r="I2177"/>
      <c r="J2177"/>
      <c r="K2177"/>
      <c r="L2177" s="262"/>
      <c r="M2177" s="262"/>
      <c r="S2177" s="262"/>
      <c r="T2177" s="262"/>
      <c r="U2177" s="262"/>
      <c r="V2177" s="262"/>
    </row>
    <row r="2178" spans="1:22">
      <c r="A2178" s="858"/>
      <c r="B2178" s="866">
        <f t="shared" si="34"/>
        <v>2156</v>
      </c>
      <c r="C2178" s="919"/>
      <c r="D2178" s="860"/>
      <c r="E2178"/>
      <c r="F2178"/>
      <c r="G2178"/>
      <c r="H2178"/>
      <c r="I2178"/>
      <c r="J2178"/>
      <c r="K2178"/>
      <c r="L2178" s="262"/>
      <c r="M2178" s="262"/>
      <c r="S2178" s="262"/>
      <c r="T2178" s="262"/>
      <c r="U2178" s="262"/>
      <c r="V2178" s="262"/>
    </row>
    <row r="2179" spans="1:22">
      <c r="A2179" s="858"/>
      <c r="B2179" s="866">
        <f t="shared" si="34"/>
        <v>2157</v>
      </c>
      <c r="C2179" s="919"/>
      <c r="D2179" s="860"/>
      <c r="E2179"/>
      <c r="F2179"/>
      <c r="G2179"/>
      <c r="H2179"/>
      <c r="I2179"/>
      <c r="J2179"/>
      <c r="K2179"/>
      <c r="L2179" s="262"/>
      <c r="M2179" s="262"/>
      <c r="S2179" s="262"/>
      <c r="T2179" s="262"/>
      <c r="U2179" s="262"/>
      <c r="V2179" s="262"/>
    </row>
    <row r="2180" spans="1:22">
      <c r="A2180" s="858"/>
      <c r="B2180" s="866">
        <f t="shared" si="34"/>
        <v>2158</v>
      </c>
      <c r="C2180" s="919"/>
      <c r="D2180" s="860"/>
      <c r="E2180"/>
      <c r="F2180"/>
      <c r="G2180"/>
      <c r="H2180"/>
      <c r="I2180"/>
      <c r="J2180"/>
      <c r="K2180"/>
      <c r="L2180" s="262"/>
      <c r="M2180" s="262"/>
      <c r="S2180" s="262"/>
      <c r="T2180" s="262"/>
      <c r="U2180" s="262"/>
      <c r="V2180" s="262"/>
    </row>
    <row r="2181" spans="1:22">
      <c r="A2181" s="858"/>
      <c r="B2181" s="866">
        <f t="shared" si="34"/>
        <v>2159</v>
      </c>
      <c r="C2181" s="919"/>
      <c r="D2181" s="860"/>
      <c r="E2181"/>
      <c r="F2181"/>
      <c r="G2181"/>
      <c r="H2181"/>
      <c r="I2181"/>
      <c r="J2181"/>
      <c r="K2181"/>
      <c r="L2181" s="262"/>
      <c r="M2181" s="262"/>
      <c r="S2181" s="262"/>
      <c r="T2181" s="262"/>
      <c r="U2181" s="262"/>
      <c r="V2181" s="262"/>
    </row>
    <row r="2182" spans="1:22">
      <c r="A2182" s="858"/>
      <c r="B2182" s="866">
        <f t="shared" si="34"/>
        <v>2160</v>
      </c>
      <c r="C2182" s="919"/>
      <c r="D2182" s="860"/>
      <c r="E2182"/>
      <c r="F2182"/>
      <c r="G2182"/>
      <c r="H2182"/>
      <c r="I2182"/>
      <c r="J2182"/>
      <c r="K2182"/>
      <c r="L2182" s="262"/>
      <c r="M2182" s="262"/>
      <c r="S2182" s="262"/>
      <c r="T2182" s="262"/>
      <c r="U2182" s="262"/>
      <c r="V2182" s="262"/>
    </row>
    <row r="2183" spans="1:22">
      <c r="A2183" s="858"/>
      <c r="B2183" s="866">
        <f t="shared" si="34"/>
        <v>2161</v>
      </c>
      <c r="C2183" s="919"/>
      <c r="D2183" s="860"/>
      <c r="E2183"/>
      <c r="F2183"/>
      <c r="G2183"/>
      <c r="H2183"/>
      <c r="I2183"/>
      <c r="J2183"/>
      <c r="K2183"/>
      <c r="L2183" s="262"/>
      <c r="M2183" s="262"/>
      <c r="S2183" s="262"/>
      <c r="T2183" s="262"/>
      <c r="U2183" s="262"/>
      <c r="V2183" s="262"/>
    </row>
    <row r="2184" spans="1:22">
      <c r="A2184" s="858"/>
      <c r="B2184" s="866">
        <f t="shared" si="34"/>
        <v>2162</v>
      </c>
      <c r="C2184" s="919"/>
      <c r="D2184" s="860"/>
      <c r="E2184"/>
      <c r="F2184"/>
      <c r="G2184"/>
      <c r="H2184"/>
      <c r="I2184"/>
      <c r="J2184"/>
      <c r="K2184"/>
      <c r="L2184" s="262"/>
      <c r="M2184" s="262"/>
      <c r="S2184" s="262"/>
      <c r="T2184" s="262"/>
      <c r="U2184" s="262"/>
      <c r="V2184" s="262"/>
    </row>
    <row r="2185" spans="1:22">
      <c r="A2185" s="858"/>
      <c r="B2185" s="866">
        <f t="shared" si="34"/>
        <v>2163</v>
      </c>
      <c r="C2185" s="919"/>
      <c r="D2185" s="860"/>
      <c r="E2185"/>
      <c r="F2185"/>
      <c r="G2185"/>
      <c r="H2185"/>
      <c r="I2185"/>
      <c r="J2185"/>
      <c r="K2185"/>
      <c r="L2185" s="262"/>
      <c r="M2185" s="262"/>
      <c r="S2185" s="262"/>
      <c r="T2185" s="262"/>
      <c r="U2185" s="262"/>
      <c r="V2185" s="262"/>
    </row>
    <row r="2186" spans="1:22">
      <c r="A2186" s="858"/>
      <c r="B2186" s="866">
        <f t="shared" si="34"/>
        <v>2164</v>
      </c>
      <c r="C2186" s="919"/>
      <c r="D2186" s="860"/>
      <c r="E2186"/>
      <c r="F2186"/>
      <c r="G2186"/>
      <c r="H2186"/>
      <c r="I2186"/>
      <c r="J2186"/>
      <c r="K2186"/>
      <c r="L2186" s="262"/>
      <c r="M2186" s="262"/>
      <c r="S2186" s="262"/>
      <c r="T2186" s="262"/>
      <c r="U2186" s="262"/>
      <c r="V2186" s="262"/>
    </row>
    <row r="2187" spans="1:22">
      <c r="A2187" s="858"/>
      <c r="B2187" s="866">
        <f t="shared" si="34"/>
        <v>2165</v>
      </c>
      <c r="C2187" s="919"/>
      <c r="D2187" s="860"/>
      <c r="E2187"/>
      <c r="F2187"/>
      <c r="G2187"/>
      <c r="H2187"/>
      <c r="I2187"/>
      <c r="J2187"/>
      <c r="K2187"/>
      <c r="L2187" s="262"/>
      <c r="M2187" s="262"/>
      <c r="S2187" s="262"/>
      <c r="T2187" s="262"/>
      <c r="U2187" s="262"/>
      <c r="V2187" s="262"/>
    </row>
    <row r="2188" spans="1:22">
      <c r="A2188" s="858"/>
      <c r="B2188" s="866">
        <f t="shared" si="34"/>
        <v>2166</v>
      </c>
      <c r="C2188" s="919"/>
      <c r="D2188" s="860"/>
      <c r="E2188"/>
      <c r="F2188"/>
      <c r="G2188"/>
      <c r="H2188"/>
      <c r="I2188"/>
      <c r="J2188"/>
      <c r="K2188"/>
      <c r="L2188" s="262"/>
      <c r="M2188" s="262"/>
      <c r="S2188" s="262"/>
      <c r="T2188" s="262"/>
      <c r="U2188" s="262"/>
      <c r="V2188" s="262"/>
    </row>
    <row r="2189" spans="1:22">
      <c r="A2189" s="858"/>
      <c r="B2189" s="866">
        <f t="shared" si="34"/>
        <v>2167</v>
      </c>
      <c r="C2189" s="919"/>
      <c r="D2189" s="860"/>
      <c r="E2189"/>
      <c r="F2189"/>
      <c r="G2189"/>
      <c r="H2189"/>
      <c r="I2189"/>
      <c r="J2189"/>
      <c r="K2189"/>
      <c r="L2189" s="262"/>
      <c r="M2189" s="262"/>
      <c r="S2189" s="262"/>
      <c r="T2189" s="262"/>
      <c r="U2189" s="262"/>
      <c r="V2189" s="262"/>
    </row>
    <row r="2190" spans="1:22">
      <c r="A2190" s="858"/>
      <c r="B2190" s="866">
        <f t="shared" si="34"/>
        <v>2168</v>
      </c>
      <c r="C2190" s="919"/>
      <c r="D2190" s="860"/>
      <c r="E2190"/>
      <c r="F2190"/>
      <c r="G2190"/>
      <c r="H2190"/>
      <c r="I2190"/>
      <c r="J2190"/>
      <c r="K2190"/>
      <c r="L2190" s="262"/>
      <c r="M2190" s="262"/>
      <c r="S2190" s="262"/>
      <c r="T2190" s="262"/>
      <c r="U2190" s="262"/>
      <c r="V2190" s="262"/>
    </row>
    <row r="2191" spans="1:22">
      <c r="A2191" s="858"/>
      <c r="B2191" s="866">
        <f t="shared" si="34"/>
        <v>2169</v>
      </c>
      <c r="C2191" s="919"/>
      <c r="D2191" s="860"/>
      <c r="E2191"/>
      <c r="F2191"/>
      <c r="G2191"/>
      <c r="H2191"/>
      <c r="I2191"/>
      <c r="J2191"/>
      <c r="K2191"/>
      <c r="L2191" s="262"/>
      <c r="M2191" s="262"/>
      <c r="S2191" s="262"/>
      <c r="T2191" s="262"/>
      <c r="U2191" s="262"/>
      <c r="V2191" s="262"/>
    </row>
    <row r="2192" spans="1:22">
      <c r="A2192" s="858"/>
      <c r="B2192" s="866">
        <f t="shared" si="34"/>
        <v>2170</v>
      </c>
      <c r="C2192" s="919"/>
      <c r="D2192" s="860"/>
      <c r="E2192"/>
      <c r="F2192"/>
      <c r="G2192"/>
      <c r="H2192"/>
      <c r="I2192"/>
      <c r="J2192"/>
      <c r="K2192"/>
      <c r="L2192" s="262"/>
      <c r="M2192" s="262"/>
      <c r="S2192" s="262"/>
      <c r="T2192" s="262"/>
      <c r="U2192" s="262"/>
      <c r="V2192" s="262"/>
    </row>
    <row r="2193" spans="1:22">
      <c r="A2193" s="858"/>
      <c r="B2193" s="866">
        <f t="shared" si="34"/>
        <v>2171</v>
      </c>
      <c r="C2193" s="919"/>
      <c r="D2193" s="860"/>
      <c r="E2193"/>
      <c r="F2193"/>
      <c r="G2193"/>
      <c r="H2193"/>
      <c r="I2193"/>
      <c r="J2193"/>
      <c r="K2193"/>
      <c r="L2193" s="262"/>
      <c r="M2193" s="262"/>
      <c r="S2193" s="262"/>
      <c r="T2193" s="262"/>
      <c r="U2193" s="262"/>
      <c r="V2193" s="262"/>
    </row>
    <row r="2194" spans="1:22">
      <c r="A2194" s="858"/>
      <c r="B2194" s="866">
        <f t="shared" si="34"/>
        <v>2172</v>
      </c>
      <c r="C2194" s="919"/>
      <c r="D2194" s="860"/>
      <c r="E2194"/>
      <c r="F2194"/>
      <c r="G2194"/>
      <c r="H2194"/>
      <c r="I2194"/>
      <c r="J2194"/>
      <c r="K2194"/>
      <c r="L2194" s="262"/>
      <c r="M2194" s="262"/>
      <c r="S2194" s="262"/>
      <c r="T2194" s="262"/>
      <c r="U2194" s="262"/>
      <c r="V2194" s="262"/>
    </row>
    <row r="2195" spans="1:22">
      <c r="A2195" s="858"/>
      <c r="B2195" s="866">
        <f t="shared" si="34"/>
        <v>2173</v>
      </c>
      <c r="C2195" s="919"/>
      <c r="D2195" s="860"/>
      <c r="E2195"/>
      <c r="F2195"/>
      <c r="G2195"/>
      <c r="H2195"/>
      <c r="I2195"/>
      <c r="J2195"/>
      <c r="K2195"/>
      <c r="L2195" s="262"/>
      <c r="M2195" s="262"/>
      <c r="S2195" s="262"/>
      <c r="T2195" s="262"/>
      <c r="U2195" s="262"/>
      <c r="V2195" s="262"/>
    </row>
    <row r="2196" spans="1:22">
      <c r="A2196" s="858"/>
      <c r="B2196" s="866">
        <f t="shared" si="34"/>
        <v>2174</v>
      </c>
      <c r="C2196" s="919"/>
      <c r="D2196" s="860"/>
      <c r="E2196"/>
      <c r="F2196"/>
      <c r="G2196"/>
      <c r="H2196"/>
      <c r="I2196"/>
      <c r="J2196"/>
      <c r="K2196"/>
      <c r="L2196" s="262"/>
      <c r="M2196" s="262"/>
      <c r="S2196" s="262"/>
      <c r="T2196" s="262"/>
      <c r="U2196" s="262"/>
      <c r="V2196" s="262"/>
    </row>
    <row r="2197" spans="1:22">
      <c r="A2197" s="858"/>
      <c r="B2197" s="866">
        <f t="shared" si="34"/>
        <v>2175</v>
      </c>
      <c r="C2197" s="919"/>
      <c r="D2197" s="860"/>
      <c r="E2197"/>
      <c r="F2197"/>
      <c r="G2197"/>
      <c r="H2197"/>
      <c r="I2197"/>
      <c r="J2197"/>
      <c r="K2197"/>
      <c r="L2197" s="262"/>
      <c r="M2197" s="262"/>
      <c r="S2197" s="262"/>
      <c r="T2197" s="262"/>
      <c r="U2197" s="262"/>
      <c r="V2197" s="262"/>
    </row>
    <row r="2198" spans="1:22">
      <c r="A2198" s="858"/>
      <c r="B2198" s="866">
        <f t="shared" si="34"/>
        <v>2176</v>
      </c>
      <c r="C2198" s="919"/>
      <c r="D2198" s="860"/>
      <c r="E2198"/>
      <c r="F2198"/>
      <c r="G2198"/>
      <c r="H2198"/>
      <c r="I2198"/>
      <c r="J2198"/>
      <c r="K2198"/>
      <c r="L2198" s="262"/>
      <c r="M2198" s="262"/>
      <c r="S2198" s="262"/>
      <c r="T2198" s="262"/>
      <c r="U2198" s="262"/>
      <c r="V2198" s="262"/>
    </row>
    <row r="2199" spans="1:22">
      <c r="A2199" s="858"/>
      <c r="B2199" s="866">
        <f t="shared" si="34"/>
        <v>2177</v>
      </c>
      <c r="C2199" s="919"/>
      <c r="D2199" s="860"/>
      <c r="E2199"/>
      <c r="F2199"/>
      <c r="G2199"/>
      <c r="H2199"/>
      <c r="I2199"/>
      <c r="J2199"/>
      <c r="K2199"/>
      <c r="L2199" s="262"/>
      <c r="M2199" s="262"/>
      <c r="S2199" s="262"/>
      <c r="T2199" s="262"/>
      <c r="U2199" s="262"/>
      <c r="V2199" s="262"/>
    </row>
    <row r="2200" spans="1:22">
      <c r="A2200" s="858"/>
      <c r="B2200" s="866">
        <f t="shared" ref="B2200:B2263" si="35">B2199+1</f>
        <v>2178</v>
      </c>
      <c r="C2200" s="919"/>
      <c r="D2200" s="860"/>
      <c r="E2200"/>
      <c r="F2200"/>
      <c r="G2200"/>
      <c r="H2200"/>
      <c r="I2200"/>
      <c r="J2200"/>
      <c r="K2200"/>
      <c r="L2200" s="262"/>
      <c r="M2200" s="262"/>
      <c r="S2200" s="262"/>
      <c r="T2200" s="262"/>
      <c r="U2200" s="262"/>
      <c r="V2200" s="262"/>
    </row>
    <row r="2201" spans="1:22">
      <c r="A2201" s="858"/>
      <c r="B2201" s="866">
        <f t="shared" si="35"/>
        <v>2179</v>
      </c>
      <c r="C2201" s="919"/>
      <c r="D2201" s="860"/>
      <c r="E2201"/>
      <c r="F2201"/>
      <c r="G2201"/>
      <c r="H2201"/>
      <c r="I2201"/>
      <c r="J2201"/>
      <c r="K2201"/>
      <c r="L2201" s="262"/>
      <c r="M2201" s="262"/>
      <c r="S2201" s="262"/>
      <c r="T2201" s="262"/>
      <c r="U2201" s="262"/>
      <c r="V2201" s="262"/>
    </row>
    <row r="2202" spans="1:22">
      <c r="A2202" s="858"/>
      <c r="B2202" s="866">
        <f t="shared" si="35"/>
        <v>2180</v>
      </c>
      <c r="C2202" s="919"/>
      <c r="D2202" s="860"/>
      <c r="E2202"/>
      <c r="F2202"/>
      <c r="G2202"/>
      <c r="H2202"/>
      <c r="I2202"/>
      <c r="J2202"/>
      <c r="K2202"/>
      <c r="L2202" s="262"/>
      <c r="M2202" s="262"/>
      <c r="S2202" s="262"/>
      <c r="T2202" s="262"/>
      <c r="U2202" s="262"/>
      <c r="V2202" s="262"/>
    </row>
    <row r="2203" spans="1:22">
      <c r="A2203" s="858"/>
      <c r="B2203" s="866">
        <f t="shared" si="35"/>
        <v>2181</v>
      </c>
      <c r="C2203" s="919"/>
      <c r="D2203" s="860"/>
      <c r="E2203"/>
      <c r="F2203"/>
      <c r="G2203"/>
      <c r="H2203"/>
      <c r="I2203"/>
      <c r="J2203"/>
      <c r="K2203"/>
      <c r="L2203" s="262"/>
      <c r="M2203" s="262"/>
      <c r="S2203" s="262"/>
      <c r="T2203" s="262"/>
      <c r="U2203" s="262"/>
      <c r="V2203" s="262"/>
    </row>
    <row r="2204" spans="1:22">
      <c r="A2204" s="858"/>
      <c r="B2204" s="866">
        <f t="shared" si="35"/>
        <v>2182</v>
      </c>
      <c r="C2204" s="919"/>
      <c r="D2204" s="860"/>
      <c r="E2204"/>
      <c r="F2204"/>
      <c r="G2204"/>
      <c r="H2204"/>
      <c r="I2204"/>
      <c r="J2204"/>
      <c r="K2204"/>
      <c r="L2204" s="262"/>
      <c r="M2204" s="262"/>
      <c r="S2204" s="262"/>
      <c r="T2204" s="262"/>
      <c r="U2204" s="262"/>
      <c r="V2204" s="262"/>
    </row>
    <row r="2205" spans="1:22">
      <c r="A2205" s="858"/>
      <c r="B2205" s="866">
        <f t="shared" si="35"/>
        <v>2183</v>
      </c>
      <c r="C2205" s="919"/>
      <c r="D2205" s="860"/>
      <c r="E2205"/>
      <c r="F2205"/>
      <c r="G2205"/>
      <c r="H2205"/>
      <c r="I2205"/>
      <c r="J2205"/>
      <c r="K2205"/>
      <c r="L2205" s="262"/>
      <c r="M2205" s="262"/>
      <c r="S2205" s="262"/>
      <c r="T2205" s="262"/>
      <c r="U2205" s="262"/>
      <c r="V2205" s="262"/>
    </row>
    <row r="2206" spans="1:22">
      <c r="A2206" s="858"/>
      <c r="B2206" s="866">
        <f t="shared" si="35"/>
        <v>2184</v>
      </c>
      <c r="C2206" s="919"/>
      <c r="D2206" s="860"/>
      <c r="E2206"/>
      <c r="F2206"/>
      <c r="G2206"/>
      <c r="H2206"/>
      <c r="I2206"/>
      <c r="J2206"/>
      <c r="K2206"/>
      <c r="L2206" s="262"/>
      <c r="M2206" s="262"/>
      <c r="S2206" s="262"/>
      <c r="T2206" s="262"/>
      <c r="U2206" s="262"/>
      <c r="V2206" s="262"/>
    </row>
    <row r="2207" spans="1:22">
      <c r="A2207" s="858"/>
      <c r="B2207" s="866">
        <f t="shared" si="35"/>
        <v>2185</v>
      </c>
      <c r="C2207" s="919"/>
      <c r="D2207" s="860"/>
      <c r="E2207"/>
      <c r="F2207"/>
      <c r="G2207"/>
      <c r="H2207"/>
      <c r="I2207"/>
      <c r="J2207"/>
      <c r="K2207"/>
      <c r="L2207" s="262"/>
      <c r="M2207" s="262"/>
      <c r="S2207" s="262"/>
      <c r="T2207" s="262"/>
      <c r="U2207" s="262"/>
      <c r="V2207" s="262"/>
    </row>
    <row r="2208" spans="1:22">
      <c r="A2208" s="858"/>
      <c r="B2208" s="866">
        <f t="shared" si="35"/>
        <v>2186</v>
      </c>
      <c r="C2208" s="919"/>
      <c r="D2208" s="860"/>
      <c r="E2208"/>
      <c r="F2208"/>
      <c r="G2208"/>
      <c r="H2208"/>
      <c r="I2208"/>
      <c r="J2208"/>
      <c r="K2208"/>
      <c r="L2208" s="262"/>
      <c r="M2208" s="262"/>
      <c r="S2208" s="262"/>
      <c r="T2208" s="262"/>
      <c r="U2208" s="262"/>
      <c r="V2208" s="262"/>
    </row>
    <row r="2209" spans="1:22">
      <c r="A2209" s="858"/>
      <c r="B2209" s="866">
        <f t="shared" si="35"/>
        <v>2187</v>
      </c>
      <c r="C2209" s="919"/>
      <c r="D2209" s="860"/>
      <c r="E2209"/>
      <c r="F2209"/>
      <c r="G2209"/>
      <c r="H2209"/>
      <c r="I2209"/>
      <c r="J2209"/>
      <c r="K2209"/>
      <c r="L2209" s="262"/>
      <c r="M2209" s="262"/>
      <c r="S2209" s="262"/>
      <c r="T2209" s="262"/>
      <c r="U2209" s="262"/>
      <c r="V2209" s="262"/>
    </row>
    <row r="2210" spans="1:22">
      <c r="A2210" s="858"/>
      <c r="B2210" s="866">
        <f t="shared" si="35"/>
        <v>2188</v>
      </c>
      <c r="C2210" s="919"/>
      <c r="D2210" s="860"/>
      <c r="E2210"/>
      <c r="F2210"/>
      <c r="G2210"/>
      <c r="H2210"/>
      <c r="I2210"/>
      <c r="J2210"/>
      <c r="K2210"/>
      <c r="L2210" s="262"/>
      <c r="M2210" s="262"/>
      <c r="S2210" s="262"/>
      <c r="T2210" s="262"/>
      <c r="U2210" s="262"/>
      <c r="V2210" s="262"/>
    </row>
    <row r="2211" spans="1:22">
      <c r="A2211" s="858"/>
      <c r="B2211" s="866">
        <f t="shared" si="35"/>
        <v>2189</v>
      </c>
      <c r="C2211" s="919"/>
      <c r="D2211" s="860"/>
      <c r="E2211"/>
      <c r="F2211"/>
      <c r="G2211"/>
      <c r="H2211"/>
      <c r="I2211"/>
      <c r="J2211"/>
      <c r="K2211"/>
      <c r="L2211" s="262"/>
      <c r="M2211" s="262"/>
      <c r="S2211" s="262"/>
      <c r="T2211" s="262"/>
      <c r="U2211" s="262"/>
      <c r="V2211" s="262"/>
    </row>
    <row r="2212" spans="1:22">
      <c r="A2212" s="858"/>
      <c r="B2212" s="866">
        <f t="shared" si="35"/>
        <v>2190</v>
      </c>
      <c r="C2212" s="919"/>
      <c r="D2212" s="860"/>
      <c r="E2212"/>
      <c r="F2212"/>
      <c r="G2212"/>
      <c r="H2212"/>
      <c r="I2212"/>
      <c r="J2212"/>
      <c r="K2212"/>
      <c r="L2212" s="262"/>
      <c r="M2212" s="262"/>
      <c r="S2212" s="262"/>
      <c r="T2212" s="262"/>
      <c r="U2212" s="262"/>
      <c r="V2212" s="262"/>
    </row>
    <row r="2213" spans="1:22">
      <c r="A2213" s="858"/>
      <c r="B2213" s="866">
        <f t="shared" si="35"/>
        <v>2191</v>
      </c>
      <c r="C2213" s="919"/>
      <c r="D2213" s="860"/>
      <c r="E2213"/>
      <c r="F2213"/>
      <c r="G2213"/>
      <c r="H2213"/>
      <c r="I2213"/>
      <c r="J2213"/>
      <c r="K2213"/>
      <c r="L2213" s="262"/>
      <c r="M2213" s="262"/>
      <c r="S2213" s="262"/>
      <c r="T2213" s="262"/>
      <c r="U2213" s="262"/>
      <c r="V2213" s="262"/>
    </row>
    <row r="2214" spans="1:22">
      <c r="A2214" s="858"/>
      <c r="B2214" s="866">
        <f t="shared" si="35"/>
        <v>2192</v>
      </c>
      <c r="C2214" s="919"/>
      <c r="D2214" s="860"/>
      <c r="E2214"/>
      <c r="F2214"/>
      <c r="G2214"/>
      <c r="H2214"/>
      <c r="I2214"/>
      <c r="J2214"/>
      <c r="K2214"/>
      <c r="L2214" s="262"/>
      <c r="M2214" s="262"/>
      <c r="S2214" s="262"/>
      <c r="T2214" s="262"/>
      <c r="U2214" s="262"/>
      <c r="V2214" s="262"/>
    </row>
    <row r="2215" spans="1:22">
      <c r="A2215" s="858"/>
      <c r="B2215" s="866">
        <f t="shared" si="35"/>
        <v>2193</v>
      </c>
      <c r="C2215" s="919"/>
      <c r="D2215" s="860"/>
      <c r="E2215"/>
      <c r="F2215"/>
      <c r="G2215"/>
      <c r="H2215"/>
      <c r="I2215"/>
      <c r="J2215"/>
      <c r="K2215"/>
      <c r="L2215" s="262"/>
      <c r="M2215" s="262"/>
      <c r="S2215" s="262"/>
      <c r="T2215" s="262"/>
      <c r="U2215" s="262"/>
      <c r="V2215" s="262"/>
    </row>
    <row r="2216" spans="1:22">
      <c r="A2216" s="858"/>
      <c r="B2216" s="866">
        <f t="shared" si="35"/>
        <v>2194</v>
      </c>
      <c r="C2216" s="919"/>
      <c r="D2216" s="860"/>
      <c r="E2216"/>
      <c r="F2216"/>
      <c r="G2216"/>
      <c r="H2216"/>
      <c r="I2216"/>
      <c r="J2216"/>
      <c r="K2216"/>
      <c r="L2216" s="262"/>
      <c r="M2216" s="262"/>
      <c r="S2216" s="262"/>
      <c r="T2216" s="262"/>
      <c r="U2216" s="262"/>
      <c r="V2216" s="262"/>
    </row>
    <row r="2217" spans="1:22">
      <c r="A2217" s="858"/>
      <c r="B2217" s="866">
        <f t="shared" si="35"/>
        <v>2195</v>
      </c>
      <c r="C2217" s="919"/>
      <c r="D2217" s="860"/>
      <c r="E2217"/>
      <c r="F2217"/>
      <c r="G2217"/>
      <c r="H2217"/>
      <c r="I2217"/>
      <c r="J2217"/>
      <c r="K2217"/>
      <c r="L2217" s="262"/>
      <c r="M2217" s="262"/>
      <c r="S2217" s="262"/>
      <c r="T2217" s="262"/>
      <c r="U2217" s="262"/>
      <c r="V2217" s="262"/>
    </row>
    <row r="2218" spans="1:22">
      <c r="A2218" s="858"/>
      <c r="B2218" s="866">
        <f t="shared" si="35"/>
        <v>2196</v>
      </c>
      <c r="C2218" s="919"/>
      <c r="D2218" s="860"/>
      <c r="E2218"/>
      <c r="F2218"/>
      <c r="G2218"/>
      <c r="H2218"/>
      <c r="I2218"/>
      <c r="J2218"/>
      <c r="K2218"/>
      <c r="L2218" s="262"/>
      <c r="M2218" s="262"/>
      <c r="S2218" s="262"/>
      <c r="T2218" s="262"/>
      <c r="U2218" s="262"/>
      <c r="V2218" s="262"/>
    </row>
    <row r="2219" spans="1:22">
      <c r="A2219" s="858"/>
      <c r="B2219" s="866">
        <f t="shared" si="35"/>
        <v>2197</v>
      </c>
      <c r="C2219" s="919"/>
      <c r="D2219" s="860"/>
      <c r="E2219"/>
      <c r="F2219"/>
      <c r="G2219"/>
      <c r="H2219"/>
      <c r="I2219"/>
      <c r="J2219"/>
      <c r="K2219"/>
      <c r="L2219" s="262"/>
      <c r="M2219" s="262"/>
      <c r="S2219" s="262"/>
      <c r="T2219" s="262"/>
      <c r="U2219" s="262"/>
      <c r="V2219" s="262"/>
    </row>
    <row r="2220" spans="1:22">
      <c r="A2220" s="858"/>
      <c r="B2220" s="866">
        <f t="shared" si="35"/>
        <v>2198</v>
      </c>
      <c r="C2220" s="919"/>
      <c r="D2220" s="860"/>
      <c r="E2220"/>
      <c r="F2220"/>
      <c r="G2220"/>
      <c r="H2220"/>
      <c r="I2220"/>
      <c r="J2220"/>
      <c r="K2220"/>
      <c r="L2220" s="262"/>
      <c r="M2220" s="262"/>
      <c r="S2220" s="262"/>
      <c r="T2220" s="262"/>
      <c r="U2220" s="262"/>
      <c r="V2220" s="262"/>
    </row>
    <row r="2221" spans="1:22">
      <c r="A2221" s="858"/>
      <c r="B2221" s="866">
        <f t="shared" si="35"/>
        <v>2199</v>
      </c>
      <c r="C2221" s="919"/>
      <c r="D2221" s="860"/>
      <c r="E2221"/>
      <c r="F2221"/>
      <c r="G2221"/>
      <c r="H2221"/>
      <c r="I2221"/>
      <c r="J2221"/>
      <c r="K2221"/>
      <c r="L2221" s="262"/>
      <c r="M2221" s="262"/>
      <c r="S2221" s="262"/>
      <c r="T2221" s="262"/>
      <c r="U2221" s="262"/>
      <c r="V2221" s="262"/>
    </row>
    <row r="2222" spans="1:22">
      <c r="A2222" s="858"/>
      <c r="B2222" s="866">
        <f t="shared" si="35"/>
        <v>2200</v>
      </c>
      <c r="C2222" s="919"/>
      <c r="D2222" s="860"/>
      <c r="E2222"/>
      <c r="F2222"/>
      <c r="G2222"/>
      <c r="H2222"/>
      <c r="I2222"/>
      <c r="J2222"/>
      <c r="K2222"/>
      <c r="L2222" s="262"/>
      <c r="M2222" s="262"/>
      <c r="S2222" s="262"/>
      <c r="T2222" s="262"/>
      <c r="U2222" s="262"/>
      <c r="V2222" s="262"/>
    </row>
    <row r="2223" spans="1:22">
      <c r="A2223" s="858"/>
      <c r="B2223" s="866">
        <f t="shared" si="35"/>
        <v>2201</v>
      </c>
      <c r="C2223" s="919"/>
      <c r="D2223" s="860"/>
      <c r="E2223"/>
      <c r="F2223"/>
      <c r="G2223"/>
      <c r="H2223"/>
      <c r="I2223"/>
      <c r="J2223"/>
      <c r="K2223"/>
      <c r="L2223" s="262"/>
      <c r="M2223" s="262"/>
      <c r="S2223" s="262"/>
      <c r="T2223" s="262"/>
      <c r="U2223" s="262"/>
      <c r="V2223" s="262"/>
    </row>
    <row r="2224" spans="1:22">
      <c r="A2224" s="858"/>
      <c r="B2224" s="866">
        <f t="shared" si="35"/>
        <v>2202</v>
      </c>
      <c r="C2224" s="919"/>
      <c r="D2224" s="860"/>
      <c r="E2224"/>
      <c r="F2224"/>
      <c r="G2224"/>
      <c r="H2224"/>
      <c r="I2224"/>
      <c r="J2224"/>
      <c r="K2224"/>
      <c r="L2224" s="262"/>
      <c r="M2224" s="262"/>
      <c r="S2224" s="262"/>
      <c r="T2224" s="262"/>
      <c r="U2224" s="262"/>
      <c r="V2224" s="262"/>
    </row>
    <row r="2225" spans="1:22">
      <c r="A2225" s="858"/>
      <c r="B2225" s="866">
        <f t="shared" si="35"/>
        <v>2203</v>
      </c>
      <c r="C2225" s="919"/>
      <c r="D2225" s="860"/>
      <c r="E2225"/>
      <c r="F2225"/>
      <c r="G2225"/>
      <c r="H2225"/>
      <c r="I2225"/>
      <c r="J2225"/>
      <c r="K2225"/>
      <c r="L2225" s="262"/>
      <c r="M2225" s="262"/>
      <c r="S2225" s="262"/>
      <c r="T2225" s="262"/>
      <c r="U2225" s="262"/>
      <c r="V2225" s="262"/>
    </row>
    <row r="2226" spans="1:22">
      <c r="A2226" s="858"/>
      <c r="B2226" s="866">
        <f t="shared" si="35"/>
        <v>2204</v>
      </c>
      <c r="C2226" s="919"/>
      <c r="D2226" s="860"/>
      <c r="E2226"/>
      <c r="F2226"/>
      <c r="G2226"/>
      <c r="H2226"/>
      <c r="I2226"/>
      <c r="J2226"/>
      <c r="K2226"/>
      <c r="L2226" s="262"/>
      <c r="M2226" s="262"/>
      <c r="S2226" s="262"/>
      <c r="T2226" s="262"/>
      <c r="U2226" s="262"/>
      <c r="V2226" s="262"/>
    </row>
    <row r="2227" spans="1:22">
      <c r="A2227" s="858"/>
      <c r="B2227" s="866">
        <f t="shared" si="35"/>
        <v>2205</v>
      </c>
      <c r="C2227" s="919"/>
      <c r="D2227" s="860"/>
      <c r="E2227"/>
      <c r="F2227"/>
      <c r="G2227"/>
      <c r="H2227"/>
      <c r="I2227"/>
      <c r="J2227"/>
      <c r="K2227"/>
      <c r="L2227" s="262"/>
      <c r="M2227" s="262"/>
      <c r="S2227" s="262"/>
      <c r="T2227" s="262"/>
      <c r="U2227" s="262"/>
      <c r="V2227" s="262"/>
    </row>
    <row r="2228" spans="1:22">
      <c r="A2228" s="858"/>
      <c r="B2228" s="866">
        <f t="shared" si="35"/>
        <v>2206</v>
      </c>
      <c r="C2228" s="919"/>
      <c r="D2228" s="860"/>
      <c r="E2228"/>
      <c r="F2228"/>
      <c r="G2228"/>
      <c r="H2228"/>
      <c r="I2228"/>
      <c r="J2228"/>
      <c r="K2228"/>
      <c r="L2228" s="262"/>
      <c r="M2228" s="262"/>
      <c r="S2228" s="262"/>
      <c r="T2228" s="262"/>
      <c r="U2228" s="262"/>
      <c r="V2228" s="262"/>
    </row>
    <row r="2229" spans="1:22">
      <c r="A2229" s="858"/>
      <c r="B2229" s="866">
        <f t="shared" si="35"/>
        <v>2207</v>
      </c>
      <c r="C2229" s="919"/>
      <c r="D2229" s="860"/>
      <c r="E2229"/>
      <c r="F2229"/>
      <c r="G2229"/>
      <c r="H2229"/>
      <c r="I2229"/>
      <c r="J2229"/>
      <c r="K2229"/>
      <c r="L2229" s="262"/>
      <c r="M2229" s="262"/>
      <c r="S2229" s="262"/>
      <c r="T2229" s="262"/>
      <c r="U2229" s="262"/>
      <c r="V2229" s="262"/>
    </row>
    <row r="2230" spans="1:22">
      <c r="A2230" s="858"/>
      <c r="B2230" s="866">
        <f t="shared" si="35"/>
        <v>2208</v>
      </c>
      <c r="C2230" s="919"/>
      <c r="D2230" s="860"/>
      <c r="E2230"/>
      <c r="F2230"/>
      <c r="G2230"/>
      <c r="H2230"/>
      <c r="I2230"/>
      <c r="J2230"/>
      <c r="K2230"/>
      <c r="L2230" s="262"/>
      <c r="M2230" s="262"/>
      <c r="S2230" s="262"/>
      <c r="T2230" s="262"/>
      <c r="U2230" s="262"/>
      <c r="V2230" s="262"/>
    </row>
    <row r="2231" spans="1:22">
      <c r="A2231" s="858"/>
      <c r="B2231" s="866">
        <f t="shared" si="35"/>
        <v>2209</v>
      </c>
      <c r="C2231" s="919"/>
      <c r="D2231" s="860"/>
      <c r="E2231"/>
      <c r="F2231"/>
      <c r="G2231"/>
      <c r="H2231"/>
      <c r="I2231"/>
      <c r="J2231"/>
      <c r="K2231"/>
      <c r="L2231" s="262"/>
      <c r="M2231" s="262"/>
      <c r="S2231" s="262"/>
      <c r="T2231" s="262"/>
      <c r="U2231" s="262"/>
      <c r="V2231" s="262"/>
    </row>
    <row r="2232" spans="1:22">
      <c r="A2232" s="858"/>
      <c r="B2232" s="866">
        <f t="shared" si="35"/>
        <v>2210</v>
      </c>
      <c r="C2232" s="919"/>
      <c r="D2232" s="860"/>
      <c r="E2232"/>
      <c r="F2232"/>
      <c r="G2232"/>
      <c r="H2232"/>
      <c r="I2232"/>
      <c r="J2232"/>
      <c r="K2232"/>
      <c r="L2232" s="262"/>
      <c r="M2232" s="262"/>
      <c r="S2232" s="262"/>
      <c r="T2232" s="262"/>
      <c r="U2232" s="262"/>
      <c r="V2232" s="262"/>
    </row>
    <row r="2233" spans="1:22">
      <c r="A2233" s="858"/>
      <c r="B2233" s="866">
        <f t="shared" si="35"/>
        <v>2211</v>
      </c>
      <c r="C2233" s="919"/>
      <c r="D2233" s="860"/>
      <c r="E2233"/>
      <c r="F2233"/>
      <c r="G2233"/>
      <c r="H2233"/>
      <c r="I2233"/>
      <c r="J2233"/>
      <c r="K2233"/>
      <c r="L2233" s="262"/>
      <c r="M2233" s="262"/>
      <c r="S2233" s="262"/>
      <c r="T2233" s="262"/>
      <c r="U2233" s="262"/>
      <c r="V2233" s="262"/>
    </row>
    <row r="2234" spans="1:22">
      <c r="A2234" s="858"/>
      <c r="B2234" s="866">
        <f t="shared" si="35"/>
        <v>2212</v>
      </c>
      <c r="C2234" s="919"/>
      <c r="D2234" s="860"/>
      <c r="E2234"/>
      <c r="F2234"/>
      <c r="G2234"/>
      <c r="H2234"/>
      <c r="I2234"/>
      <c r="J2234"/>
      <c r="K2234"/>
      <c r="L2234" s="262"/>
      <c r="M2234" s="262"/>
      <c r="S2234" s="262"/>
      <c r="T2234" s="262"/>
      <c r="U2234" s="262"/>
      <c r="V2234" s="262"/>
    </row>
    <row r="2235" spans="1:22">
      <c r="A2235" s="858"/>
      <c r="B2235" s="866">
        <f t="shared" si="35"/>
        <v>2213</v>
      </c>
      <c r="C2235" s="919"/>
      <c r="D2235" s="860"/>
      <c r="E2235"/>
      <c r="F2235"/>
      <c r="G2235"/>
      <c r="H2235"/>
      <c r="I2235"/>
      <c r="J2235"/>
      <c r="K2235"/>
      <c r="L2235" s="262"/>
      <c r="M2235" s="262"/>
      <c r="S2235" s="262"/>
      <c r="T2235" s="262"/>
      <c r="U2235" s="262"/>
      <c r="V2235" s="262"/>
    </row>
    <row r="2236" spans="1:22">
      <c r="A2236" s="858"/>
      <c r="B2236" s="866">
        <f t="shared" si="35"/>
        <v>2214</v>
      </c>
      <c r="C2236" s="919"/>
      <c r="D2236" s="860"/>
      <c r="E2236"/>
      <c r="F2236"/>
      <c r="G2236"/>
      <c r="H2236"/>
      <c r="I2236"/>
      <c r="J2236"/>
      <c r="K2236"/>
      <c r="L2236" s="262"/>
      <c r="M2236" s="262"/>
      <c r="S2236" s="262"/>
      <c r="T2236" s="262"/>
      <c r="U2236" s="262"/>
      <c r="V2236" s="262"/>
    </row>
    <row r="2237" spans="1:22">
      <c r="A2237" s="858"/>
      <c r="B2237" s="866">
        <f t="shared" si="35"/>
        <v>2215</v>
      </c>
      <c r="C2237" s="919"/>
      <c r="D2237" s="860"/>
      <c r="E2237"/>
      <c r="F2237"/>
      <c r="G2237"/>
      <c r="H2237"/>
      <c r="I2237"/>
      <c r="J2237"/>
      <c r="K2237"/>
      <c r="L2237" s="262"/>
      <c r="M2237" s="262"/>
      <c r="S2237" s="262"/>
      <c r="T2237" s="262"/>
      <c r="U2237" s="262"/>
      <c r="V2237" s="262"/>
    </row>
    <row r="2238" spans="1:22">
      <c r="A2238" s="858"/>
      <c r="B2238" s="866">
        <f t="shared" si="35"/>
        <v>2216</v>
      </c>
      <c r="C2238" s="919"/>
      <c r="D2238" s="860"/>
      <c r="E2238"/>
      <c r="F2238"/>
      <c r="G2238"/>
      <c r="H2238"/>
      <c r="I2238"/>
      <c r="J2238"/>
      <c r="K2238"/>
      <c r="L2238" s="262"/>
      <c r="M2238" s="262"/>
      <c r="S2238" s="262"/>
      <c r="T2238" s="262"/>
      <c r="U2238" s="262"/>
      <c r="V2238" s="262"/>
    </row>
    <row r="2239" spans="1:22">
      <c r="A2239" s="858"/>
      <c r="B2239" s="866">
        <f t="shared" si="35"/>
        <v>2217</v>
      </c>
      <c r="C2239" s="919"/>
      <c r="D2239" s="860"/>
      <c r="E2239"/>
      <c r="F2239"/>
      <c r="G2239"/>
      <c r="H2239"/>
      <c r="I2239"/>
      <c r="J2239"/>
      <c r="K2239"/>
      <c r="L2239" s="262"/>
      <c r="M2239" s="262"/>
      <c r="S2239" s="262"/>
      <c r="T2239" s="262"/>
      <c r="U2239" s="262"/>
      <c r="V2239" s="262"/>
    </row>
    <row r="2240" spans="1:22">
      <c r="A2240" s="858"/>
      <c r="B2240" s="866">
        <f t="shared" si="35"/>
        <v>2218</v>
      </c>
      <c r="C2240" s="919"/>
      <c r="D2240" s="860"/>
      <c r="E2240"/>
      <c r="F2240"/>
      <c r="G2240"/>
      <c r="H2240"/>
      <c r="I2240"/>
      <c r="J2240"/>
      <c r="K2240"/>
      <c r="L2240" s="262"/>
      <c r="M2240" s="262"/>
      <c r="S2240" s="262"/>
      <c r="T2240" s="262"/>
      <c r="U2240" s="262"/>
      <c r="V2240" s="262"/>
    </row>
    <row r="2241" spans="1:22">
      <c r="A2241" s="858"/>
      <c r="B2241" s="866">
        <f t="shared" si="35"/>
        <v>2219</v>
      </c>
      <c r="C2241" s="919"/>
      <c r="D2241" s="860"/>
      <c r="E2241"/>
      <c r="F2241"/>
      <c r="G2241"/>
      <c r="H2241"/>
      <c r="I2241"/>
      <c r="J2241"/>
      <c r="K2241"/>
      <c r="L2241" s="262"/>
      <c r="M2241" s="262"/>
      <c r="S2241" s="262"/>
      <c r="T2241" s="262"/>
      <c r="U2241" s="262"/>
      <c r="V2241" s="262"/>
    </row>
    <row r="2242" spans="1:22">
      <c r="A2242" s="858"/>
      <c r="B2242" s="866">
        <f t="shared" si="35"/>
        <v>2220</v>
      </c>
      <c r="C2242" s="919"/>
      <c r="D2242" s="860"/>
      <c r="E2242"/>
      <c r="F2242"/>
      <c r="G2242"/>
      <c r="H2242"/>
      <c r="I2242"/>
      <c r="J2242"/>
      <c r="K2242"/>
      <c r="L2242" s="262"/>
      <c r="M2242" s="262"/>
      <c r="S2242" s="262"/>
      <c r="T2242" s="262"/>
      <c r="U2242" s="262"/>
      <c r="V2242" s="262"/>
    </row>
    <row r="2243" spans="1:22">
      <c r="A2243" s="858"/>
      <c r="B2243" s="866">
        <f t="shared" si="35"/>
        <v>2221</v>
      </c>
      <c r="C2243" s="919"/>
      <c r="D2243" s="860"/>
      <c r="E2243"/>
      <c r="F2243"/>
      <c r="G2243"/>
      <c r="H2243"/>
      <c r="I2243"/>
      <c r="J2243"/>
      <c r="K2243"/>
      <c r="L2243" s="262"/>
      <c r="M2243" s="262"/>
      <c r="S2243" s="262"/>
      <c r="T2243" s="262"/>
      <c r="U2243" s="262"/>
      <c r="V2243" s="262"/>
    </row>
    <row r="2244" spans="1:22">
      <c r="A2244" s="858"/>
      <c r="B2244" s="866">
        <f t="shared" si="35"/>
        <v>2222</v>
      </c>
      <c r="C2244" s="919"/>
      <c r="D2244" s="860"/>
      <c r="E2244"/>
      <c r="F2244"/>
      <c r="G2244"/>
      <c r="H2244"/>
      <c r="I2244"/>
      <c r="J2244"/>
      <c r="K2244"/>
      <c r="L2244" s="262"/>
      <c r="M2244" s="262"/>
      <c r="S2244" s="262"/>
      <c r="T2244" s="262"/>
      <c r="U2244" s="262"/>
      <c r="V2244" s="262"/>
    </row>
    <row r="2245" spans="1:22">
      <c r="A2245" s="858"/>
      <c r="B2245" s="866">
        <f t="shared" si="35"/>
        <v>2223</v>
      </c>
      <c r="C2245" s="919"/>
      <c r="D2245" s="860"/>
      <c r="E2245"/>
      <c r="F2245"/>
      <c r="G2245"/>
      <c r="H2245"/>
      <c r="I2245"/>
      <c r="J2245"/>
      <c r="K2245"/>
      <c r="L2245" s="262"/>
      <c r="M2245" s="262"/>
      <c r="S2245" s="262"/>
      <c r="T2245" s="262"/>
      <c r="U2245" s="262"/>
      <c r="V2245" s="262"/>
    </row>
    <row r="2246" spans="1:22">
      <c r="A2246" s="858"/>
      <c r="B2246" s="866">
        <f t="shared" si="35"/>
        <v>2224</v>
      </c>
      <c r="C2246" s="919"/>
      <c r="D2246" s="860"/>
      <c r="E2246"/>
      <c r="F2246"/>
      <c r="G2246"/>
      <c r="H2246"/>
      <c r="I2246"/>
      <c r="J2246"/>
      <c r="K2246"/>
      <c r="L2246" s="262"/>
      <c r="M2246" s="262"/>
      <c r="S2246" s="262"/>
      <c r="T2246" s="262"/>
      <c r="U2246" s="262"/>
      <c r="V2246" s="262"/>
    </row>
    <row r="2247" spans="1:22">
      <c r="A2247" s="858"/>
      <c r="B2247" s="866">
        <f t="shared" si="35"/>
        <v>2225</v>
      </c>
      <c r="C2247" s="919"/>
      <c r="D2247" s="860"/>
      <c r="E2247"/>
      <c r="F2247"/>
      <c r="G2247"/>
      <c r="H2247"/>
      <c r="I2247"/>
      <c r="J2247"/>
      <c r="K2247"/>
      <c r="L2247" s="262"/>
      <c r="M2247" s="262"/>
      <c r="S2247" s="262"/>
      <c r="T2247" s="262"/>
      <c r="U2247" s="262"/>
      <c r="V2247" s="262"/>
    </row>
    <row r="2248" spans="1:22">
      <c r="A2248" s="858"/>
      <c r="B2248" s="866">
        <f t="shared" si="35"/>
        <v>2226</v>
      </c>
      <c r="C2248" s="919"/>
      <c r="D2248" s="860"/>
      <c r="E2248"/>
      <c r="F2248"/>
      <c r="G2248"/>
      <c r="H2248"/>
      <c r="I2248"/>
      <c r="J2248"/>
      <c r="K2248"/>
      <c r="L2248" s="262"/>
      <c r="M2248" s="262"/>
      <c r="S2248" s="262"/>
      <c r="T2248" s="262"/>
      <c r="U2248" s="262"/>
      <c r="V2248" s="262"/>
    </row>
    <row r="2249" spans="1:22">
      <c r="A2249" s="858"/>
      <c r="B2249" s="866">
        <f t="shared" si="35"/>
        <v>2227</v>
      </c>
      <c r="C2249" s="919"/>
      <c r="D2249" s="860"/>
      <c r="E2249"/>
      <c r="F2249"/>
      <c r="G2249"/>
      <c r="H2249"/>
      <c r="I2249"/>
      <c r="J2249"/>
      <c r="K2249"/>
      <c r="L2249" s="262"/>
      <c r="M2249" s="262"/>
      <c r="S2249" s="262"/>
      <c r="T2249" s="262"/>
      <c r="U2249" s="262"/>
      <c r="V2249" s="262"/>
    </row>
    <row r="2250" spans="1:22">
      <c r="A2250" s="858"/>
      <c r="B2250" s="866">
        <f t="shared" si="35"/>
        <v>2228</v>
      </c>
      <c r="C2250" s="919"/>
      <c r="D2250" s="860"/>
      <c r="E2250"/>
      <c r="F2250"/>
      <c r="G2250"/>
      <c r="H2250"/>
      <c r="I2250"/>
      <c r="J2250"/>
      <c r="K2250"/>
      <c r="L2250" s="262"/>
      <c r="M2250" s="262"/>
      <c r="S2250" s="262"/>
      <c r="T2250" s="262"/>
      <c r="U2250" s="262"/>
      <c r="V2250" s="262"/>
    </row>
    <row r="2251" spans="1:22">
      <c r="A2251" s="858"/>
      <c r="B2251" s="866">
        <f t="shared" si="35"/>
        <v>2229</v>
      </c>
      <c r="C2251" s="919"/>
      <c r="D2251" s="860"/>
      <c r="E2251"/>
      <c r="F2251"/>
      <c r="G2251"/>
      <c r="H2251"/>
      <c r="I2251"/>
      <c r="J2251"/>
      <c r="K2251"/>
      <c r="L2251" s="262"/>
      <c r="M2251" s="262"/>
      <c r="S2251" s="262"/>
      <c r="T2251" s="262"/>
      <c r="U2251" s="262"/>
      <c r="V2251" s="262"/>
    </row>
    <row r="2252" spans="1:22">
      <c r="A2252" s="858"/>
      <c r="B2252" s="866">
        <f t="shared" si="35"/>
        <v>2230</v>
      </c>
      <c r="C2252" s="919"/>
      <c r="D2252" s="860"/>
      <c r="E2252"/>
      <c r="F2252"/>
      <c r="G2252"/>
      <c r="H2252"/>
      <c r="I2252"/>
      <c r="J2252"/>
      <c r="K2252"/>
      <c r="L2252" s="262"/>
      <c r="M2252" s="262"/>
      <c r="S2252" s="262"/>
      <c r="T2252" s="262"/>
      <c r="U2252" s="262"/>
      <c r="V2252" s="262"/>
    </row>
    <row r="2253" spans="1:22">
      <c r="A2253" s="858"/>
      <c r="B2253" s="866">
        <f t="shared" si="35"/>
        <v>2231</v>
      </c>
      <c r="C2253" s="919"/>
      <c r="D2253" s="860"/>
      <c r="E2253"/>
      <c r="F2253"/>
      <c r="G2253"/>
      <c r="H2253"/>
      <c r="I2253"/>
      <c r="J2253"/>
      <c r="K2253"/>
      <c r="L2253" s="262"/>
      <c r="M2253" s="262"/>
      <c r="S2253" s="262"/>
      <c r="T2253" s="262"/>
      <c r="U2253" s="262"/>
      <c r="V2253" s="262"/>
    </row>
    <row r="2254" spans="1:22">
      <c r="A2254" s="858"/>
      <c r="B2254" s="866">
        <f t="shared" si="35"/>
        <v>2232</v>
      </c>
      <c r="C2254" s="919"/>
      <c r="D2254" s="860"/>
      <c r="E2254"/>
      <c r="F2254"/>
      <c r="G2254"/>
      <c r="H2254"/>
      <c r="I2254"/>
      <c r="J2254"/>
      <c r="K2254"/>
      <c r="L2254" s="262"/>
      <c r="M2254" s="262"/>
      <c r="S2254" s="262"/>
      <c r="T2254" s="262"/>
      <c r="U2254" s="262"/>
      <c r="V2254" s="262"/>
    </row>
    <row r="2255" spans="1:22">
      <c r="A2255" s="858"/>
      <c r="B2255" s="866">
        <f t="shared" si="35"/>
        <v>2233</v>
      </c>
      <c r="C2255" s="919"/>
      <c r="D2255" s="860"/>
      <c r="E2255"/>
      <c r="F2255"/>
      <c r="G2255"/>
      <c r="H2255"/>
      <c r="I2255"/>
      <c r="J2255"/>
      <c r="K2255"/>
      <c r="L2255" s="262"/>
      <c r="M2255" s="262"/>
      <c r="S2255" s="262"/>
      <c r="T2255" s="262"/>
      <c r="U2255" s="262"/>
      <c r="V2255" s="262"/>
    </row>
    <row r="2256" spans="1:22">
      <c r="A2256" s="858"/>
      <c r="B2256" s="866">
        <f t="shared" si="35"/>
        <v>2234</v>
      </c>
      <c r="C2256" s="919"/>
      <c r="D2256" s="860"/>
      <c r="E2256"/>
      <c r="F2256"/>
      <c r="G2256"/>
      <c r="H2256"/>
      <c r="I2256"/>
      <c r="J2256"/>
      <c r="K2256"/>
      <c r="L2256" s="262"/>
      <c r="M2256" s="262"/>
      <c r="S2256" s="262"/>
      <c r="T2256" s="262"/>
      <c r="U2256" s="262"/>
      <c r="V2256" s="262"/>
    </row>
    <row r="2257" spans="1:22">
      <c r="A2257" s="858"/>
      <c r="B2257" s="866">
        <f t="shared" si="35"/>
        <v>2235</v>
      </c>
      <c r="C2257" s="919"/>
      <c r="D2257" s="860"/>
      <c r="E2257"/>
      <c r="F2257"/>
      <c r="G2257"/>
      <c r="H2257"/>
      <c r="I2257"/>
      <c r="J2257"/>
      <c r="K2257"/>
      <c r="L2257" s="262"/>
      <c r="M2257" s="262"/>
      <c r="S2257" s="262"/>
      <c r="T2257" s="262"/>
      <c r="U2257" s="262"/>
      <c r="V2257" s="262"/>
    </row>
    <row r="2258" spans="1:22">
      <c r="A2258" s="858"/>
      <c r="B2258" s="866">
        <f t="shared" si="35"/>
        <v>2236</v>
      </c>
      <c r="C2258" s="919"/>
      <c r="D2258" s="860"/>
      <c r="E2258"/>
      <c r="F2258"/>
      <c r="G2258"/>
      <c r="H2258"/>
      <c r="I2258"/>
      <c r="J2258"/>
      <c r="K2258"/>
      <c r="L2258" s="262"/>
      <c r="M2258" s="262"/>
      <c r="S2258" s="262"/>
      <c r="T2258" s="262"/>
      <c r="U2258" s="262"/>
      <c r="V2258" s="262"/>
    </row>
    <row r="2259" spans="1:22">
      <c r="A2259" s="858"/>
      <c r="B2259" s="866">
        <f t="shared" si="35"/>
        <v>2237</v>
      </c>
      <c r="C2259" s="919"/>
      <c r="D2259" s="860"/>
      <c r="E2259"/>
      <c r="F2259"/>
      <c r="G2259"/>
      <c r="H2259"/>
      <c r="I2259"/>
      <c r="J2259"/>
      <c r="K2259"/>
      <c r="L2259" s="262"/>
      <c r="M2259" s="262"/>
      <c r="S2259" s="262"/>
      <c r="T2259" s="262"/>
      <c r="U2259" s="262"/>
      <c r="V2259" s="262"/>
    </row>
    <row r="2260" spans="1:22">
      <c r="A2260" s="858"/>
      <c r="B2260" s="866">
        <f t="shared" si="35"/>
        <v>2238</v>
      </c>
      <c r="C2260" s="919"/>
      <c r="D2260" s="860"/>
      <c r="E2260"/>
      <c r="F2260"/>
      <c r="G2260"/>
      <c r="H2260"/>
      <c r="I2260"/>
      <c r="J2260"/>
      <c r="K2260"/>
      <c r="L2260" s="262"/>
      <c r="M2260" s="262"/>
      <c r="S2260" s="262"/>
      <c r="T2260" s="262"/>
      <c r="U2260" s="262"/>
      <c r="V2260" s="262"/>
    </row>
    <row r="2261" spans="1:22">
      <c r="A2261" s="858"/>
      <c r="B2261" s="866">
        <f t="shared" si="35"/>
        <v>2239</v>
      </c>
      <c r="C2261" s="919"/>
      <c r="D2261" s="860"/>
      <c r="E2261"/>
      <c r="F2261"/>
      <c r="G2261"/>
      <c r="H2261"/>
      <c r="I2261"/>
      <c r="J2261"/>
      <c r="K2261"/>
      <c r="L2261" s="262"/>
      <c r="M2261" s="262"/>
      <c r="S2261" s="262"/>
      <c r="T2261" s="262"/>
      <c r="U2261" s="262"/>
      <c r="V2261" s="262"/>
    </row>
    <row r="2262" spans="1:22">
      <c r="A2262" s="858"/>
      <c r="B2262" s="866">
        <f t="shared" si="35"/>
        <v>2240</v>
      </c>
      <c r="C2262" s="919"/>
      <c r="D2262" s="860"/>
      <c r="E2262"/>
      <c r="F2262"/>
      <c r="G2262"/>
      <c r="H2262"/>
      <c r="I2262"/>
      <c r="J2262"/>
      <c r="K2262"/>
      <c r="L2262" s="262"/>
      <c r="M2262" s="262"/>
      <c r="S2262" s="262"/>
      <c r="T2262" s="262"/>
      <c r="U2262" s="262"/>
      <c r="V2262" s="262"/>
    </row>
    <row r="2263" spans="1:22">
      <c r="A2263" s="858"/>
      <c r="B2263" s="866">
        <f t="shared" si="35"/>
        <v>2241</v>
      </c>
      <c r="C2263" s="919"/>
      <c r="D2263" s="860"/>
      <c r="E2263"/>
      <c r="F2263"/>
      <c r="G2263"/>
      <c r="H2263"/>
      <c r="I2263"/>
      <c r="J2263"/>
      <c r="K2263"/>
      <c r="L2263" s="262"/>
      <c r="M2263" s="262"/>
      <c r="S2263" s="262"/>
      <c r="T2263" s="262"/>
      <c r="U2263" s="262"/>
      <c r="V2263" s="262"/>
    </row>
    <row r="2264" spans="1:22">
      <c r="A2264" s="858"/>
      <c r="B2264" s="866">
        <f t="shared" ref="B2264:B2327" si="36">B2263+1</f>
        <v>2242</v>
      </c>
      <c r="C2264" s="919"/>
      <c r="D2264" s="860"/>
      <c r="E2264"/>
      <c r="F2264"/>
      <c r="G2264"/>
      <c r="H2264"/>
      <c r="I2264"/>
      <c r="J2264"/>
      <c r="K2264"/>
      <c r="L2264" s="262"/>
      <c r="M2264" s="262"/>
      <c r="S2264" s="262"/>
      <c r="T2264" s="262"/>
      <c r="U2264" s="262"/>
      <c r="V2264" s="262"/>
    </row>
    <row r="2265" spans="1:22">
      <c r="A2265" s="858"/>
      <c r="B2265" s="866">
        <f t="shared" si="36"/>
        <v>2243</v>
      </c>
      <c r="C2265" s="919"/>
      <c r="D2265" s="860"/>
      <c r="E2265"/>
      <c r="F2265"/>
      <c r="G2265"/>
      <c r="H2265"/>
      <c r="I2265"/>
      <c r="J2265"/>
      <c r="K2265"/>
      <c r="L2265" s="262"/>
      <c r="M2265" s="262"/>
      <c r="S2265" s="262"/>
      <c r="T2265" s="262"/>
      <c r="U2265" s="262"/>
      <c r="V2265" s="262"/>
    </row>
    <row r="2266" spans="1:22">
      <c r="A2266" s="858"/>
      <c r="B2266" s="866">
        <f t="shared" si="36"/>
        <v>2244</v>
      </c>
      <c r="C2266" s="919"/>
      <c r="D2266" s="860"/>
      <c r="E2266"/>
      <c r="F2266"/>
      <c r="G2266"/>
      <c r="H2266"/>
      <c r="I2266"/>
      <c r="J2266"/>
      <c r="K2266"/>
      <c r="L2266" s="262"/>
      <c r="M2266" s="262"/>
      <c r="S2266" s="262"/>
      <c r="T2266" s="262"/>
      <c r="U2266" s="262"/>
      <c r="V2266" s="262"/>
    </row>
    <row r="2267" spans="1:22">
      <c r="A2267" s="858"/>
      <c r="B2267" s="866">
        <f t="shared" si="36"/>
        <v>2245</v>
      </c>
      <c r="C2267" s="919"/>
      <c r="D2267" s="860"/>
      <c r="E2267"/>
      <c r="F2267"/>
      <c r="G2267"/>
      <c r="H2267"/>
      <c r="I2267"/>
      <c r="J2267"/>
      <c r="K2267"/>
      <c r="L2267" s="262"/>
      <c r="M2267" s="262"/>
      <c r="S2267" s="262"/>
      <c r="T2267" s="262"/>
      <c r="U2267" s="262"/>
      <c r="V2267" s="262"/>
    </row>
    <row r="2268" spans="1:22">
      <c r="A2268" s="858"/>
      <c r="B2268" s="866">
        <f t="shared" si="36"/>
        <v>2246</v>
      </c>
      <c r="C2268" s="919"/>
      <c r="D2268" s="860"/>
      <c r="E2268"/>
      <c r="F2268"/>
      <c r="G2268"/>
      <c r="H2268"/>
      <c r="I2268"/>
      <c r="J2268"/>
      <c r="K2268"/>
      <c r="L2268" s="262"/>
      <c r="M2268" s="262"/>
      <c r="S2268" s="262"/>
      <c r="T2268" s="262"/>
      <c r="U2268" s="262"/>
      <c r="V2268" s="262"/>
    </row>
    <row r="2269" spans="1:22">
      <c r="A2269" s="858"/>
      <c r="B2269" s="866">
        <f t="shared" si="36"/>
        <v>2247</v>
      </c>
      <c r="C2269" s="919"/>
      <c r="D2269" s="860"/>
      <c r="E2269"/>
      <c r="F2269"/>
      <c r="G2269"/>
      <c r="H2269"/>
      <c r="I2269"/>
      <c r="J2269"/>
      <c r="K2269"/>
      <c r="L2269" s="262"/>
      <c r="M2269" s="262"/>
      <c r="S2269" s="262"/>
      <c r="T2269" s="262"/>
      <c r="U2269" s="262"/>
      <c r="V2269" s="262"/>
    </row>
    <row r="2270" spans="1:22">
      <c r="A2270" s="858"/>
      <c r="B2270" s="866">
        <f t="shared" si="36"/>
        <v>2248</v>
      </c>
      <c r="C2270" s="919"/>
      <c r="D2270" s="860"/>
      <c r="E2270"/>
      <c r="F2270"/>
      <c r="G2270"/>
      <c r="H2270"/>
      <c r="I2270"/>
      <c r="J2270"/>
      <c r="K2270"/>
      <c r="L2270" s="262"/>
      <c r="M2270" s="262"/>
      <c r="S2270" s="262"/>
      <c r="T2270" s="262"/>
      <c r="U2270" s="262"/>
      <c r="V2270" s="262"/>
    </row>
    <row r="2271" spans="1:22">
      <c r="A2271" s="858"/>
      <c r="B2271" s="866">
        <f t="shared" si="36"/>
        <v>2249</v>
      </c>
      <c r="C2271" s="919"/>
      <c r="D2271" s="860"/>
      <c r="E2271"/>
      <c r="F2271"/>
      <c r="G2271"/>
      <c r="H2271"/>
      <c r="I2271"/>
      <c r="J2271"/>
      <c r="K2271"/>
      <c r="L2271" s="262"/>
      <c r="M2271" s="262"/>
      <c r="S2271" s="262"/>
      <c r="T2271" s="262"/>
      <c r="U2271" s="262"/>
      <c r="V2271" s="262"/>
    </row>
    <row r="2272" spans="1:22">
      <c r="A2272" s="858"/>
      <c r="B2272" s="866">
        <f t="shared" si="36"/>
        <v>2250</v>
      </c>
      <c r="C2272" s="919"/>
      <c r="D2272" s="860"/>
      <c r="E2272"/>
      <c r="F2272"/>
      <c r="G2272"/>
      <c r="H2272"/>
      <c r="I2272"/>
      <c r="J2272"/>
      <c r="K2272"/>
      <c r="L2272" s="262"/>
      <c r="M2272" s="262"/>
      <c r="S2272" s="262"/>
      <c r="T2272" s="262"/>
      <c r="U2272" s="262"/>
      <c r="V2272" s="262"/>
    </row>
    <row r="2273" spans="1:22">
      <c r="A2273" s="858"/>
      <c r="B2273" s="866">
        <f t="shared" si="36"/>
        <v>2251</v>
      </c>
      <c r="C2273" s="919"/>
      <c r="D2273" s="860"/>
      <c r="E2273"/>
      <c r="F2273"/>
      <c r="G2273"/>
      <c r="H2273"/>
      <c r="I2273"/>
      <c r="J2273"/>
      <c r="K2273"/>
      <c r="L2273" s="262"/>
      <c r="M2273" s="262"/>
      <c r="S2273" s="262"/>
      <c r="T2273" s="262"/>
      <c r="U2273" s="262"/>
      <c r="V2273" s="262"/>
    </row>
    <row r="2274" spans="1:22">
      <c r="A2274" s="858"/>
      <c r="B2274" s="866">
        <f t="shared" si="36"/>
        <v>2252</v>
      </c>
      <c r="C2274" s="919"/>
      <c r="D2274" s="860"/>
      <c r="E2274"/>
      <c r="F2274"/>
      <c r="G2274"/>
      <c r="H2274"/>
      <c r="I2274"/>
      <c r="J2274"/>
      <c r="K2274"/>
      <c r="L2274" s="262"/>
      <c r="M2274" s="262"/>
      <c r="S2274" s="262"/>
      <c r="T2274" s="262"/>
      <c r="U2274" s="262"/>
      <c r="V2274" s="262"/>
    </row>
    <row r="2275" spans="1:22">
      <c r="A2275" s="858"/>
      <c r="B2275" s="866">
        <f t="shared" si="36"/>
        <v>2253</v>
      </c>
      <c r="C2275" s="919"/>
      <c r="D2275" s="860"/>
      <c r="E2275"/>
      <c r="F2275"/>
      <c r="G2275"/>
      <c r="H2275"/>
      <c r="I2275"/>
      <c r="J2275"/>
      <c r="K2275"/>
      <c r="L2275" s="262"/>
      <c r="M2275" s="262"/>
      <c r="S2275" s="262"/>
      <c r="T2275" s="262"/>
      <c r="U2275" s="262"/>
      <c r="V2275" s="262"/>
    </row>
    <row r="2276" spans="1:22">
      <c r="A2276" s="858"/>
      <c r="B2276" s="866">
        <f t="shared" si="36"/>
        <v>2254</v>
      </c>
      <c r="C2276" s="919"/>
      <c r="D2276" s="860"/>
      <c r="E2276"/>
      <c r="F2276"/>
      <c r="G2276"/>
      <c r="H2276"/>
      <c r="I2276"/>
      <c r="J2276"/>
      <c r="K2276"/>
      <c r="L2276" s="262"/>
      <c r="M2276" s="262"/>
      <c r="S2276" s="262"/>
      <c r="T2276" s="262"/>
      <c r="U2276" s="262"/>
      <c r="V2276" s="262"/>
    </row>
    <row r="2277" spans="1:22">
      <c r="A2277" s="858"/>
      <c r="B2277" s="866">
        <f t="shared" si="36"/>
        <v>2255</v>
      </c>
      <c r="C2277" s="919"/>
      <c r="D2277" s="860"/>
      <c r="E2277"/>
      <c r="F2277"/>
      <c r="G2277"/>
      <c r="H2277"/>
      <c r="I2277"/>
      <c r="J2277"/>
      <c r="K2277"/>
      <c r="L2277" s="262"/>
      <c r="M2277" s="262"/>
      <c r="S2277" s="262"/>
      <c r="T2277" s="262"/>
      <c r="U2277" s="262"/>
      <c r="V2277" s="262"/>
    </row>
    <row r="2278" spans="1:22">
      <c r="A2278" s="858"/>
      <c r="B2278" s="866">
        <f t="shared" si="36"/>
        <v>2256</v>
      </c>
      <c r="C2278" s="919"/>
      <c r="D2278" s="860"/>
      <c r="E2278"/>
      <c r="F2278"/>
      <c r="G2278"/>
      <c r="H2278"/>
      <c r="I2278"/>
      <c r="J2278"/>
      <c r="K2278"/>
      <c r="L2278" s="262"/>
      <c r="M2278" s="262"/>
      <c r="S2278" s="262"/>
      <c r="T2278" s="262"/>
      <c r="U2278" s="262"/>
      <c r="V2278" s="262"/>
    </row>
    <row r="2279" spans="1:22">
      <c r="A2279" s="858"/>
      <c r="B2279" s="866">
        <f t="shared" si="36"/>
        <v>2257</v>
      </c>
      <c r="C2279" s="919"/>
      <c r="D2279" s="860"/>
      <c r="E2279"/>
      <c r="F2279"/>
      <c r="G2279"/>
      <c r="H2279"/>
      <c r="I2279"/>
      <c r="J2279"/>
      <c r="K2279"/>
      <c r="L2279" s="262"/>
      <c r="M2279" s="262"/>
      <c r="S2279" s="262"/>
      <c r="T2279" s="262"/>
      <c r="U2279" s="262"/>
      <c r="V2279" s="262"/>
    </row>
    <row r="2280" spans="1:22">
      <c r="A2280" s="858"/>
      <c r="B2280" s="866">
        <f t="shared" si="36"/>
        <v>2258</v>
      </c>
      <c r="C2280" s="919"/>
      <c r="D2280" s="860"/>
      <c r="E2280"/>
      <c r="F2280"/>
      <c r="G2280"/>
      <c r="H2280"/>
      <c r="I2280"/>
      <c r="J2280"/>
      <c r="K2280"/>
      <c r="L2280" s="262"/>
      <c r="M2280" s="262"/>
      <c r="S2280" s="262"/>
      <c r="T2280" s="262"/>
      <c r="U2280" s="262"/>
      <c r="V2280" s="262"/>
    </row>
    <row r="2281" spans="1:22">
      <c r="A2281" s="858"/>
      <c r="B2281" s="866">
        <f t="shared" si="36"/>
        <v>2259</v>
      </c>
      <c r="C2281" s="919"/>
      <c r="D2281" s="860"/>
      <c r="E2281"/>
      <c r="F2281"/>
      <c r="G2281"/>
      <c r="H2281"/>
      <c r="I2281"/>
      <c r="J2281"/>
      <c r="K2281"/>
      <c r="L2281" s="262"/>
      <c r="M2281" s="262"/>
      <c r="S2281" s="262"/>
      <c r="T2281" s="262"/>
      <c r="U2281" s="262"/>
      <c r="V2281" s="262"/>
    </row>
    <row r="2282" spans="1:22">
      <c r="A2282" s="858"/>
      <c r="B2282" s="866">
        <f t="shared" si="36"/>
        <v>2260</v>
      </c>
      <c r="C2282" s="919"/>
      <c r="D2282" s="860"/>
      <c r="E2282"/>
      <c r="F2282"/>
      <c r="G2282"/>
      <c r="H2282"/>
      <c r="I2282"/>
      <c r="J2282"/>
      <c r="K2282"/>
      <c r="L2282" s="262"/>
      <c r="M2282" s="262"/>
      <c r="S2282" s="262"/>
      <c r="T2282" s="262"/>
      <c r="U2282" s="262"/>
      <c r="V2282" s="262"/>
    </row>
    <row r="2283" spans="1:22">
      <c r="A2283" s="858"/>
      <c r="B2283" s="866">
        <f t="shared" si="36"/>
        <v>2261</v>
      </c>
      <c r="C2283" s="919"/>
      <c r="D2283" s="860"/>
      <c r="E2283"/>
      <c r="F2283"/>
      <c r="G2283"/>
      <c r="H2283"/>
      <c r="I2283"/>
      <c r="J2283"/>
      <c r="K2283"/>
      <c r="L2283" s="262"/>
      <c r="M2283" s="262"/>
      <c r="S2283" s="262"/>
      <c r="T2283" s="262"/>
      <c r="U2283" s="262"/>
      <c r="V2283" s="262"/>
    </row>
    <row r="2284" spans="1:22">
      <c r="A2284" s="858"/>
      <c r="B2284" s="866">
        <f t="shared" si="36"/>
        <v>2262</v>
      </c>
      <c r="C2284" s="919"/>
      <c r="D2284" s="860"/>
      <c r="E2284"/>
      <c r="F2284"/>
      <c r="G2284"/>
      <c r="H2284"/>
      <c r="I2284"/>
      <c r="J2284"/>
      <c r="K2284"/>
      <c r="L2284" s="262"/>
      <c r="M2284" s="262"/>
      <c r="S2284" s="262"/>
      <c r="T2284" s="262"/>
      <c r="U2284" s="262"/>
      <c r="V2284" s="262"/>
    </row>
    <row r="2285" spans="1:22">
      <c r="A2285" s="858"/>
      <c r="B2285" s="866">
        <f t="shared" si="36"/>
        <v>2263</v>
      </c>
      <c r="C2285" s="919"/>
      <c r="D2285" s="860"/>
      <c r="E2285"/>
      <c r="F2285"/>
      <c r="G2285"/>
      <c r="H2285"/>
      <c r="I2285"/>
      <c r="J2285"/>
      <c r="K2285"/>
      <c r="L2285" s="262"/>
      <c r="M2285" s="262"/>
      <c r="S2285" s="262"/>
      <c r="T2285" s="262"/>
      <c r="U2285" s="262"/>
      <c r="V2285" s="262"/>
    </row>
    <row r="2286" spans="1:22">
      <c r="A2286" s="858"/>
      <c r="B2286" s="866">
        <f t="shared" si="36"/>
        <v>2264</v>
      </c>
      <c r="C2286" s="919"/>
      <c r="D2286" s="860"/>
      <c r="E2286"/>
      <c r="F2286"/>
      <c r="G2286"/>
      <c r="H2286"/>
      <c r="I2286"/>
      <c r="J2286"/>
      <c r="K2286"/>
      <c r="L2286" s="262"/>
      <c r="M2286" s="262"/>
      <c r="S2286" s="262"/>
      <c r="T2286" s="262"/>
      <c r="U2286" s="262"/>
      <c r="V2286" s="262"/>
    </row>
    <row r="2287" spans="1:22">
      <c r="A2287" s="858"/>
      <c r="B2287" s="866">
        <f t="shared" si="36"/>
        <v>2265</v>
      </c>
      <c r="C2287" s="919"/>
      <c r="D2287" s="860"/>
      <c r="E2287"/>
      <c r="F2287"/>
      <c r="G2287"/>
      <c r="H2287"/>
      <c r="I2287"/>
      <c r="J2287"/>
      <c r="K2287"/>
      <c r="L2287" s="262"/>
      <c r="M2287" s="262"/>
      <c r="S2287" s="262"/>
      <c r="T2287" s="262"/>
      <c r="U2287" s="262"/>
      <c r="V2287" s="262"/>
    </row>
    <row r="2288" spans="1:22">
      <c r="A2288" s="858"/>
      <c r="B2288" s="866">
        <f t="shared" si="36"/>
        <v>2266</v>
      </c>
      <c r="C2288" s="919"/>
      <c r="D2288" s="860"/>
      <c r="E2288"/>
      <c r="F2288"/>
      <c r="G2288"/>
      <c r="H2288"/>
      <c r="I2288"/>
      <c r="J2288"/>
      <c r="K2288"/>
      <c r="L2288" s="262"/>
      <c r="M2288" s="262"/>
      <c r="S2288" s="262"/>
      <c r="T2288" s="262"/>
      <c r="U2288" s="262"/>
      <c r="V2288" s="262"/>
    </row>
    <row r="2289" spans="1:22">
      <c r="A2289" s="858"/>
      <c r="B2289" s="866">
        <f t="shared" si="36"/>
        <v>2267</v>
      </c>
      <c r="C2289" s="919"/>
      <c r="D2289" s="860"/>
      <c r="E2289"/>
      <c r="F2289"/>
      <c r="G2289"/>
      <c r="H2289"/>
      <c r="I2289"/>
      <c r="J2289"/>
      <c r="K2289"/>
      <c r="L2289" s="262"/>
      <c r="M2289" s="262"/>
      <c r="S2289" s="262"/>
      <c r="T2289" s="262"/>
      <c r="U2289" s="262"/>
      <c r="V2289" s="262"/>
    </row>
    <row r="2290" spans="1:22">
      <c r="A2290" s="858"/>
      <c r="B2290" s="866">
        <f t="shared" si="36"/>
        <v>2268</v>
      </c>
      <c r="C2290" s="919"/>
      <c r="D2290" s="860"/>
      <c r="E2290"/>
      <c r="F2290"/>
      <c r="G2290"/>
      <c r="H2290"/>
      <c r="I2290"/>
      <c r="J2290"/>
      <c r="K2290"/>
      <c r="L2290" s="262"/>
      <c r="M2290" s="262"/>
      <c r="S2290" s="262"/>
      <c r="T2290" s="262"/>
      <c r="U2290" s="262"/>
      <c r="V2290" s="262"/>
    </row>
    <row r="2291" spans="1:22">
      <c r="A2291" s="858"/>
      <c r="B2291" s="866">
        <f t="shared" si="36"/>
        <v>2269</v>
      </c>
      <c r="C2291" s="919"/>
      <c r="D2291" s="860"/>
      <c r="E2291"/>
      <c r="F2291"/>
      <c r="G2291"/>
      <c r="H2291"/>
      <c r="I2291"/>
      <c r="J2291"/>
      <c r="K2291"/>
      <c r="L2291" s="262"/>
      <c r="M2291" s="262"/>
      <c r="S2291" s="262"/>
      <c r="T2291" s="262"/>
      <c r="U2291" s="262"/>
      <c r="V2291" s="262"/>
    </row>
    <row r="2292" spans="1:22">
      <c r="A2292" s="858"/>
      <c r="B2292" s="866">
        <f t="shared" si="36"/>
        <v>2270</v>
      </c>
      <c r="C2292" s="919"/>
      <c r="D2292" s="860"/>
      <c r="E2292"/>
      <c r="F2292"/>
      <c r="G2292"/>
      <c r="H2292"/>
      <c r="I2292"/>
      <c r="J2292"/>
      <c r="K2292"/>
      <c r="L2292" s="262"/>
      <c r="M2292" s="262"/>
      <c r="S2292" s="262"/>
      <c r="T2292" s="262"/>
      <c r="U2292" s="262"/>
      <c r="V2292" s="262"/>
    </row>
    <row r="2293" spans="1:22">
      <c r="A2293" s="858"/>
      <c r="B2293" s="866">
        <f t="shared" si="36"/>
        <v>2271</v>
      </c>
      <c r="C2293" s="919"/>
      <c r="D2293" s="860"/>
      <c r="E2293"/>
      <c r="F2293"/>
      <c r="G2293"/>
      <c r="H2293"/>
      <c r="I2293"/>
      <c r="J2293"/>
      <c r="K2293"/>
      <c r="L2293" s="262"/>
      <c r="M2293" s="262"/>
      <c r="S2293" s="262"/>
      <c r="T2293" s="262"/>
      <c r="U2293" s="262"/>
      <c r="V2293" s="262"/>
    </row>
    <row r="2294" spans="1:22">
      <c r="A2294" s="858"/>
      <c r="B2294" s="866">
        <f t="shared" si="36"/>
        <v>2272</v>
      </c>
      <c r="C2294" s="919"/>
      <c r="D2294" s="860"/>
      <c r="E2294"/>
      <c r="F2294"/>
      <c r="G2294"/>
      <c r="H2294"/>
      <c r="I2294"/>
      <c r="J2294"/>
      <c r="K2294"/>
      <c r="L2294" s="262"/>
      <c r="M2294" s="262"/>
      <c r="S2294" s="262"/>
      <c r="T2294" s="262"/>
      <c r="U2294" s="262"/>
      <c r="V2294" s="262"/>
    </row>
    <row r="2295" spans="1:22">
      <c r="A2295" s="858"/>
      <c r="B2295" s="866">
        <f t="shared" si="36"/>
        <v>2273</v>
      </c>
      <c r="C2295" s="919"/>
      <c r="D2295" s="860"/>
      <c r="E2295"/>
      <c r="F2295"/>
      <c r="G2295"/>
      <c r="H2295"/>
      <c r="I2295"/>
      <c r="J2295"/>
      <c r="K2295"/>
      <c r="L2295" s="262"/>
      <c r="M2295" s="262"/>
      <c r="S2295" s="262"/>
      <c r="T2295" s="262"/>
      <c r="U2295" s="262"/>
      <c r="V2295" s="262"/>
    </row>
    <row r="2296" spans="1:22">
      <c r="A2296" s="858"/>
      <c r="B2296" s="866">
        <f t="shared" si="36"/>
        <v>2274</v>
      </c>
      <c r="C2296" s="919"/>
      <c r="D2296" s="860"/>
      <c r="E2296"/>
      <c r="F2296"/>
      <c r="G2296"/>
      <c r="H2296"/>
      <c r="I2296"/>
      <c r="J2296"/>
      <c r="K2296"/>
      <c r="L2296" s="262"/>
      <c r="M2296" s="262"/>
      <c r="S2296" s="262"/>
      <c r="T2296" s="262"/>
      <c r="U2296" s="262"/>
      <c r="V2296" s="262"/>
    </row>
    <row r="2297" spans="1:22">
      <c r="A2297" s="858"/>
      <c r="B2297" s="866">
        <f t="shared" si="36"/>
        <v>2275</v>
      </c>
      <c r="C2297" s="919"/>
      <c r="D2297" s="860"/>
      <c r="E2297"/>
      <c r="F2297"/>
      <c r="G2297"/>
      <c r="H2297"/>
      <c r="I2297"/>
      <c r="J2297"/>
      <c r="K2297"/>
      <c r="L2297" s="262"/>
      <c r="M2297" s="262"/>
      <c r="S2297" s="262"/>
      <c r="T2297" s="262"/>
      <c r="U2297" s="262"/>
      <c r="V2297" s="262"/>
    </row>
    <row r="2298" spans="1:22">
      <c r="A2298" s="858"/>
      <c r="B2298" s="866">
        <f t="shared" si="36"/>
        <v>2276</v>
      </c>
      <c r="C2298" s="919"/>
      <c r="D2298" s="860"/>
      <c r="E2298"/>
      <c r="F2298"/>
      <c r="G2298"/>
      <c r="H2298"/>
      <c r="I2298"/>
      <c r="J2298"/>
      <c r="K2298"/>
      <c r="L2298" s="262"/>
      <c r="M2298" s="262"/>
      <c r="S2298" s="262"/>
      <c r="T2298" s="262"/>
      <c r="U2298" s="262"/>
      <c r="V2298" s="262"/>
    </row>
    <row r="2299" spans="1:22">
      <c r="A2299" s="858"/>
      <c r="B2299" s="866">
        <f t="shared" si="36"/>
        <v>2277</v>
      </c>
      <c r="C2299" s="919"/>
      <c r="D2299" s="860"/>
      <c r="E2299"/>
      <c r="F2299"/>
      <c r="G2299"/>
      <c r="H2299"/>
      <c r="I2299"/>
      <c r="J2299"/>
      <c r="K2299"/>
      <c r="L2299" s="262"/>
      <c r="M2299" s="262"/>
      <c r="S2299" s="262"/>
      <c r="T2299" s="262"/>
      <c r="U2299" s="262"/>
      <c r="V2299" s="262"/>
    </row>
    <row r="2300" spans="1:22">
      <c r="A2300" s="858"/>
      <c r="B2300" s="866">
        <f t="shared" si="36"/>
        <v>2278</v>
      </c>
      <c r="C2300" s="919"/>
      <c r="D2300" s="860"/>
      <c r="E2300"/>
      <c r="F2300"/>
      <c r="G2300"/>
      <c r="H2300"/>
      <c r="I2300"/>
      <c r="J2300"/>
      <c r="K2300"/>
      <c r="L2300" s="262"/>
      <c r="M2300" s="262"/>
      <c r="S2300" s="262"/>
      <c r="T2300" s="262"/>
      <c r="U2300" s="262"/>
      <c r="V2300" s="262"/>
    </row>
    <row r="2301" spans="1:22">
      <c r="A2301" s="858"/>
      <c r="B2301" s="866">
        <f t="shared" si="36"/>
        <v>2279</v>
      </c>
      <c r="C2301" s="919"/>
      <c r="D2301" s="860"/>
      <c r="E2301"/>
      <c r="F2301"/>
      <c r="G2301"/>
      <c r="H2301"/>
      <c r="I2301"/>
      <c r="J2301"/>
      <c r="K2301"/>
      <c r="L2301" s="262"/>
      <c r="M2301" s="262"/>
      <c r="S2301" s="262"/>
      <c r="T2301" s="262"/>
      <c r="U2301" s="262"/>
      <c r="V2301" s="262"/>
    </row>
    <row r="2302" spans="1:22">
      <c r="A2302" s="858"/>
      <c r="B2302" s="866">
        <f t="shared" si="36"/>
        <v>2280</v>
      </c>
      <c r="C2302" s="919"/>
      <c r="D2302" s="860"/>
      <c r="E2302"/>
      <c r="F2302"/>
      <c r="G2302"/>
      <c r="H2302"/>
      <c r="I2302"/>
      <c r="J2302"/>
      <c r="K2302"/>
      <c r="L2302" s="262"/>
      <c r="M2302" s="262"/>
      <c r="S2302" s="262"/>
      <c r="T2302" s="262"/>
      <c r="U2302" s="262"/>
      <c r="V2302" s="262"/>
    </row>
    <row r="2303" spans="1:22">
      <c r="A2303" s="858"/>
      <c r="B2303" s="866">
        <f t="shared" si="36"/>
        <v>2281</v>
      </c>
      <c r="C2303" s="919"/>
      <c r="D2303" s="860"/>
      <c r="E2303"/>
      <c r="F2303"/>
      <c r="G2303"/>
      <c r="H2303"/>
      <c r="I2303"/>
      <c r="J2303"/>
      <c r="K2303"/>
      <c r="L2303" s="262"/>
      <c r="M2303" s="262"/>
      <c r="S2303" s="262"/>
      <c r="T2303" s="262"/>
      <c r="U2303" s="262"/>
      <c r="V2303" s="262"/>
    </row>
    <row r="2304" spans="1:22">
      <c r="A2304" s="858"/>
      <c r="B2304" s="866">
        <f t="shared" si="36"/>
        <v>2282</v>
      </c>
      <c r="C2304" s="919"/>
      <c r="D2304" s="860"/>
      <c r="E2304"/>
      <c r="F2304"/>
      <c r="G2304"/>
      <c r="H2304"/>
      <c r="I2304"/>
      <c r="J2304"/>
      <c r="K2304"/>
      <c r="L2304" s="262"/>
      <c r="M2304" s="262"/>
      <c r="S2304" s="262"/>
      <c r="T2304" s="262"/>
      <c r="U2304" s="262"/>
      <c r="V2304" s="262"/>
    </row>
    <row r="2305" spans="1:22">
      <c r="A2305" s="858"/>
      <c r="B2305" s="866">
        <f t="shared" si="36"/>
        <v>2283</v>
      </c>
      <c r="C2305" s="919"/>
      <c r="D2305" s="860"/>
      <c r="E2305"/>
      <c r="F2305"/>
      <c r="G2305"/>
      <c r="H2305"/>
      <c r="I2305"/>
      <c r="J2305"/>
      <c r="K2305"/>
      <c r="L2305" s="262"/>
      <c r="M2305" s="262"/>
      <c r="S2305" s="262"/>
      <c r="T2305" s="262"/>
      <c r="U2305" s="262"/>
      <c r="V2305" s="262"/>
    </row>
    <row r="2306" spans="1:22">
      <c r="A2306" s="858"/>
      <c r="B2306" s="866">
        <f t="shared" si="36"/>
        <v>2284</v>
      </c>
      <c r="C2306" s="919"/>
      <c r="D2306" s="860"/>
      <c r="E2306"/>
      <c r="F2306"/>
      <c r="G2306"/>
      <c r="H2306"/>
      <c r="I2306"/>
      <c r="J2306"/>
      <c r="K2306"/>
      <c r="L2306" s="262"/>
      <c r="M2306" s="262"/>
      <c r="S2306" s="262"/>
      <c r="T2306" s="262"/>
      <c r="U2306" s="262"/>
      <c r="V2306" s="262"/>
    </row>
    <row r="2307" spans="1:22">
      <c r="A2307" s="858"/>
      <c r="B2307" s="866">
        <f t="shared" si="36"/>
        <v>2285</v>
      </c>
      <c r="C2307" s="919"/>
      <c r="D2307" s="860"/>
      <c r="E2307"/>
      <c r="F2307"/>
      <c r="G2307"/>
      <c r="H2307"/>
      <c r="I2307"/>
      <c r="J2307"/>
      <c r="K2307"/>
      <c r="L2307" s="262"/>
      <c r="M2307" s="262"/>
      <c r="S2307" s="262"/>
      <c r="T2307" s="262"/>
      <c r="U2307" s="262"/>
      <c r="V2307" s="262"/>
    </row>
    <row r="2308" spans="1:22">
      <c r="A2308" s="858"/>
      <c r="B2308" s="866">
        <f t="shared" si="36"/>
        <v>2286</v>
      </c>
      <c r="C2308" s="919"/>
      <c r="D2308" s="860"/>
      <c r="E2308"/>
      <c r="F2308"/>
      <c r="G2308"/>
      <c r="H2308"/>
      <c r="I2308"/>
      <c r="J2308"/>
      <c r="K2308"/>
      <c r="L2308" s="262"/>
      <c r="M2308" s="262"/>
      <c r="S2308" s="262"/>
      <c r="T2308" s="262"/>
      <c r="U2308" s="262"/>
      <c r="V2308" s="262"/>
    </row>
    <row r="2309" spans="1:22">
      <c r="A2309" s="858"/>
      <c r="B2309" s="866">
        <f t="shared" si="36"/>
        <v>2287</v>
      </c>
      <c r="C2309" s="919"/>
      <c r="D2309" s="860"/>
      <c r="E2309"/>
      <c r="F2309"/>
      <c r="G2309"/>
      <c r="H2309"/>
      <c r="I2309"/>
      <c r="J2309"/>
      <c r="K2309"/>
      <c r="L2309" s="262"/>
      <c r="M2309" s="262"/>
      <c r="S2309" s="262"/>
      <c r="T2309" s="262"/>
      <c r="U2309" s="262"/>
      <c r="V2309" s="262"/>
    </row>
    <row r="2310" spans="1:22">
      <c r="A2310" s="858"/>
      <c r="B2310" s="866">
        <f t="shared" si="36"/>
        <v>2288</v>
      </c>
      <c r="C2310" s="919"/>
      <c r="D2310" s="860"/>
      <c r="E2310"/>
      <c r="F2310"/>
      <c r="G2310"/>
      <c r="H2310"/>
      <c r="I2310"/>
      <c r="J2310"/>
      <c r="K2310"/>
      <c r="L2310" s="262"/>
      <c r="M2310" s="262"/>
      <c r="S2310" s="262"/>
      <c r="T2310" s="262"/>
      <c r="U2310" s="262"/>
      <c r="V2310" s="262"/>
    </row>
    <row r="2311" spans="1:22">
      <c r="A2311" s="858"/>
      <c r="B2311" s="866">
        <f t="shared" si="36"/>
        <v>2289</v>
      </c>
      <c r="C2311" s="919"/>
      <c r="D2311" s="860"/>
      <c r="E2311"/>
      <c r="F2311"/>
      <c r="G2311"/>
      <c r="H2311"/>
      <c r="I2311"/>
      <c r="J2311"/>
      <c r="K2311"/>
      <c r="L2311" s="262"/>
      <c r="M2311" s="262"/>
      <c r="S2311" s="262"/>
      <c r="T2311" s="262"/>
      <c r="U2311" s="262"/>
      <c r="V2311" s="262"/>
    </row>
    <row r="2312" spans="1:22">
      <c r="A2312" s="858"/>
      <c r="B2312" s="866">
        <f t="shared" si="36"/>
        <v>2290</v>
      </c>
      <c r="C2312" s="919"/>
      <c r="D2312" s="860"/>
      <c r="E2312"/>
      <c r="F2312"/>
      <c r="G2312"/>
      <c r="H2312"/>
      <c r="I2312"/>
      <c r="J2312"/>
      <c r="K2312"/>
      <c r="L2312" s="262"/>
      <c r="M2312" s="262"/>
      <c r="S2312" s="262"/>
      <c r="T2312" s="262"/>
      <c r="U2312" s="262"/>
      <c r="V2312" s="262"/>
    </row>
    <row r="2313" spans="1:22">
      <c r="A2313" s="858"/>
      <c r="B2313" s="866">
        <f t="shared" si="36"/>
        <v>2291</v>
      </c>
      <c r="C2313" s="919"/>
      <c r="D2313" s="860"/>
      <c r="E2313"/>
      <c r="F2313"/>
      <c r="G2313"/>
      <c r="H2313"/>
      <c r="I2313"/>
      <c r="J2313"/>
      <c r="K2313"/>
      <c r="L2313" s="262"/>
      <c r="M2313" s="262"/>
      <c r="S2313" s="262"/>
      <c r="T2313" s="262"/>
      <c r="U2313" s="262"/>
      <c r="V2313" s="262"/>
    </row>
    <row r="2314" spans="1:22">
      <c r="A2314" s="858"/>
      <c r="B2314" s="866">
        <f t="shared" si="36"/>
        <v>2292</v>
      </c>
      <c r="C2314" s="919"/>
      <c r="D2314" s="860"/>
      <c r="E2314"/>
      <c r="F2314"/>
      <c r="G2314"/>
      <c r="H2314"/>
      <c r="I2314"/>
      <c r="J2314"/>
      <c r="K2314"/>
      <c r="L2314" s="262"/>
      <c r="M2314" s="262"/>
      <c r="S2314" s="262"/>
      <c r="T2314" s="262"/>
      <c r="U2314" s="262"/>
      <c r="V2314" s="262"/>
    </row>
    <row r="2315" spans="1:22">
      <c r="A2315" s="858"/>
      <c r="B2315" s="866">
        <f t="shared" si="36"/>
        <v>2293</v>
      </c>
      <c r="C2315" s="919"/>
      <c r="D2315" s="860"/>
      <c r="E2315"/>
      <c r="F2315"/>
      <c r="G2315"/>
      <c r="H2315"/>
      <c r="I2315"/>
      <c r="J2315"/>
      <c r="K2315"/>
      <c r="L2315" s="262"/>
      <c r="M2315" s="262"/>
      <c r="S2315" s="262"/>
      <c r="T2315" s="262"/>
      <c r="U2315" s="262"/>
      <c r="V2315" s="262"/>
    </row>
    <row r="2316" spans="1:22">
      <c r="A2316" s="858"/>
      <c r="B2316" s="866">
        <f t="shared" si="36"/>
        <v>2294</v>
      </c>
      <c r="C2316" s="919"/>
      <c r="D2316" s="860"/>
      <c r="E2316"/>
      <c r="F2316"/>
      <c r="G2316"/>
      <c r="H2316"/>
      <c r="I2316"/>
      <c r="J2316"/>
      <c r="K2316"/>
      <c r="L2316" s="262"/>
      <c r="M2316" s="262"/>
      <c r="S2316" s="262"/>
      <c r="T2316" s="262"/>
      <c r="U2316" s="262"/>
      <c r="V2316" s="262"/>
    </row>
    <row r="2317" spans="1:22">
      <c r="A2317" s="858"/>
      <c r="B2317" s="866">
        <f t="shared" si="36"/>
        <v>2295</v>
      </c>
      <c r="C2317" s="919"/>
      <c r="D2317" s="860"/>
      <c r="E2317"/>
      <c r="F2317"/>
      <c r="G2317"/>
      <c r="H2317"/>
      <c r="I2317"/>
      <c r="J2317"/>
      <c r="K2317"/>
      <c r="L2317" s="262"/>
      <c r="M2317" s="262"/>
      <c r="S2317" s="262"/>
      <c r="T2317" s="262"/>
      <c r="U2317" s="262"/>
      <c r="V2317" s="262"/>
    </row>
    <row r="2318" spans="1:22">
      <c r="A2318" s="858"/>
      <c r="B2318" s="866">
        <f t="shared" si="36"/>
        <v>2296</v>
      </c>
      <c r="C2318" s="919"/>
      <c r="D2318" s="860"/>
      <c r="E2318"/>
      <c r="F2318"/>
      <c r="G2318"/>
      <c r="H2318"/>
      <c r="I2318"/>
      <c r="J2318"/>
      <c r="K2318"/>
      <c r="L2318" s="262"/>
      <c r="M2318" s="262"/>
      <c r="S2318" s="262"/>
      <c r="T2318" s="262"/>
      <c r="U2318" s="262"/>
      <c r="V2318" s="262"/>
    </row>
    <row r="2319" spans="1:22">
      <c r="A2319" s="858"/>
      <c r="B2319" s="866">
        <f t="shared" si="36"/>
        <v>2297</v>
      </c>
      <c r="C2319" s="919"/>
      <c r="D2319" s="860"/>
      <c r="E2319"/>
      <c r="F2319"/>
      <c r="G2319"/>
      <c r="H2319"/>
      <c r="I2319"/>
      <c r="J2319"/>
      <c r="K2319"/>
      <c r="L2319" s="262"/>
      <c r="M2319" s="262"/>
      <c r="S2319" s="262"/>
      <c r="T2319" s="262"/>
      <c r="U2319" s="262"/>
      <c r="V2319" s="262"/>
    </row>
    <row r="2320" spans="1:22">
      <c r="A2320" s="858"/>
      <c r="B2320" s="866">
        <f t="shared" si="36"/>
        <v>2298</v>
      </c>
      <c r="C2320" s="919"/>
      <c r="D2320" s="860"/>
      <c r="E2320"/>
      <c r="F2320"/>
      <c r="G2320"/>
      <c r="H2320"/>
      <c r="I2320"/>
      <c r="J2320"/>
      <c r="K2320"/>
      <c r="L2320" s="262"/>
      <c r="M2320" s="262"/>
      <c r="S2320" s="262"/>
      <c r="T2320" s="262"/>
      <c r="U2320" s="262"/>
      <c r="V2320" s="262"/>
    </row>
    <row r="2321" spans="1:22">
      <c r="A2321" s="858"/>
      <c r="B2321" s="866">
        <f t="shared" si="36"/>
        <v>2299</v>
      </c>
      <c r="C2321" s="919"/>
      <c r="D2321" s="860"/>
      <c r="E2321"/>
      <c r="F2321"/>
      <c r="G2321"/>
      <c r="H2321"/>
      <c r="I2321"/>
      <c r="J2321"/>
      <c r="K2321"/>
      <c r="L2321" s="262"/>
      <c r="M2321" s="262"/>
      <c r="S2321" s="262"/>
      <c r="T2321" s="262"/>
      <c r="U2321" s="262"/>
      <c r="V2321" s="262"/>
    </row>
    <row r="2322" spans="1:22">
      <c r="A2322" s="858"/>
      <c r="B2322" s="866">
        <f t="shared" si="36"/>
        <v>2300</v>
      </c>
      <c r="C2322" s="919"/>
      <c r="D2322" s="860"/>
      <c r="E2322"/>
      <c r="F2322"/>
      <c r="G2322"/>
      <c r="H2322"/>
      <c r="I2322"/>
      <c r="J2322"/>
      <c r="K2322"/>
      <c r="L2322" s="262"/>
      <c r="M2322" s="262"/>
      <c r="S2322" s="262"/>
      <c r="T2322" s="262"/>
      <c r="U2322" s="262"/>
      <c r="V2322" s="262"/>
    </row>
    <row r="2323" spans="1:22">
      <c r="A2323" s="858"/>
      <c r="B2323" s="866">
        <f t="shared" si="36"/>
        <v>2301</v>
      </c>
      <c r="C2323" s="919"/>
      <c r="D2323" s="860"/>
      <c r="E2323"/>
      <c r="F2323"/>
      <c r="G2323"/>
      <c r="H2323"/>
      <c r="I2323"/>
      <c r="J2323"/>
      <c r="K2323"/>
      <c r="L2323" s="262"/>
      <c r="M2323" s="262"/>
      <c r="S2323" s="262"/>
      <c r="T2323" s="262"/>
      <c r="U2323" s="262"/>
      <c r="V2323" s="262"/>
    </row>
    <row r="2324" spans="1:22">
      <c r="A2324" s="858"/>
      <c r="B2324" s="866">
        <f t="shared" si="36"/>
        <v>2302</v>
      </c>
      <c r="C2324" s="919"/>
      <c r="D2324" s="860"/>
      <c r="E2324"/>
      <c r="F2324"/>
      <c r="G2324"/>
      <c r="H2324"/>
      <c r="I2324"/>
      <c r="J2324"/>
      <c r="K2324"/>
      <c r="L2324" s="262"/>
      <c r="M2324" s="262"/>
      <c r="S2324" s="262"/>
      <c r="T2324" s="262"/>
      <c r="U2324" s="262"/>
      <c r="V2324" s="262"/>
    </row>
    <row r="2325" spans="1:22">
      <c r="A2325" s="858"/>
      <c r="B2325" s="866">
        <f t="shared" si="36"/>
        <v>2303</v>
      </c>
      <c r="C2325" s="919"/>
      <c r="D2325" s="860"/>
      <c r="E2325"/>
      <c r="F2325"/>
      <c r="G2325"/>
      <c r="H2325"/>
      <c r="I2325"/>
      <c r="J2325"/>
      <c r="K2325"/>
      <c r="L2325" s="262"/>
      <c r="M2325" s="262"/>
      <c r="S2325" s="262"/>
      <c r="T2325" s="262"/>
      <c r="U2325" s="262"/>
      <c r="V2325" s="262"/>
    </row>
    <row r="2326" spans="1:22">
      <c r="A2326" s="858"/>
      <c r="B2326" s="866">
        <f t="shared" si="36"/>
        <v>2304</v>
      </c>
      <c r="C2326" s="919"/>
      <c r="D2326" s="860"/>
      <c r="E2326"/>
      <c r="F2326"/>
      <c r="G2326"/>
      <c r="H2326"/>
      <c r="I2326"/>
      <c r="J2326"/>
      <c r="K2326"/>
      <c r="L2326" s="262"/>
      <c r="M2326" s="262"/>
      <c r="S2326" s="262"/>
      <c r="T2326" s="262"/>
      <c r="U2326" s="262"/>
      <c r="V2326" s="262"/>
    </row>
    <row r="2327" spans="1:22">
      <c r="A2327" s="858"/>
      <c r="B2327" s="866">
        <f t="shared" si="36"/>
        <v>2305</v>
      </c>
      <c r="C2327" s="919"/>
      <c r="D2327" s="860"/>
      <c r="E2327"/>
      <c r="F2327"/>
      <c r="G2327"/>
      <c r="H2327"/>
      <c r="I2327"/>
      <c r="J2327"/>
      <c r="K2327"/>
      <c r="L2327" s="262"/>
      <c r="M2327" s="262"/>
      <c r="S2327" s="262"/>
      <c r="T2327" s="262"/>
      <c r="U2327" s="262"/>
      <c r="V2327" s="262"/>
    </row>
    <row r="2328" spans="1:22">
      <c r="A2328" s="858"/>
      <c r="B2328" s="866">
        <f t="shared" ref="B2328:B2391" si="37">B2327+1</f>
        <v>2306</v>
      </c>
      <c r="C2328" s="919"/>
      <c r="D2328" s="860"/>
      <c r="E2328"/>
      <c r="F2328"/>
      <c r="G2328"/>
      <c r="H2328"/>
      <c r="I2328"/>
      <c r="J2328"/>
      <c r="K2328"/>
      <c r="L2328" s="262"/>
      <c r="M2328" s="262"/>
      <c r="S2328" s="262"/>
      <c r="T2328" s="262"/>
      <c r="U2328" s="262"/>
      <c r="V2328" s="262"/>
    </row>
    <row r="2329" spans="1:22">
      <c r="A2329" s="858"/>
      <c r="B2329" s="866">
        <f t="shared" si="37"/>
        <v>2307</v>
      </c>
      <c r="C2329" s="919"/>
      <c r="D2329" s="860"/>
      <c r="E2329"/>
      <c r="F2329"/>
      <c r="G2329"/>
      <c r="H2329"/>
      <c r="I2329"/>
      <c r="J2329"/>
      <c r="K2329"/>
      <c r="L2329" s="262"/>
      <c r="M2329" s="262"/>
      <c r="S2329" s="262"/>
      <c r="T2329" s="262"/>
      <c r="U2329" s="262"/>
      <c r="V2329" s="262"/>
    </row>
    <row r="2330" spans="1:22">
      <c r="A2330" s="858"/>
      <c r="B2330" s="866">
        <f t="shared" si="37"/>
        <v>2308</v>
      </c>
      <c r="C2330" s="919"/>
      <c r="D2330" s="860"/>
      <c r="E2330"/>
      <c r="F2330"/>
      <c r="G2330"/>
      <c r="H2330"/>
      <c r="I2330"/>
      <c r="J2330"/>
      <c r="K2330"/>
      <c r="L2330" s="262"/>
      <c r="M2330" s="262"/>
      <c r="S2330" s="262"/>
      <c r="T2330" s="262"/>
      <c r="U2330" s="262"/>
      <c r="V2330" s="262"/>
    </row>
    <row r="2331" spans="1:22">
      <c r="A2331" s="858"/>
      <c r="B2331" s="866">
        <f t="shared" si="37"/>
        <v>2309</v>
      </c>
      <c r="C2331" s="919"/>
      <c r="D2331" s="860"/>
      <c r="E2331"/>
      <c r="F2331"/>
      <c r="G2331"/>
      <c r="H2331"/>
      <c r="I2331"/>
      <c r="J2331"/>
      <c r="K2331"/>
      <c r="L2331" s="262"/>
      <c r="M2331" s="262"/>
      <c r="S2331" s="262"/>
      <c r="T2331" s="262"/>
      <c r="U2331" s="262"/>
      <c r="V2331" s="262"/>
    </row>
    <row r="2332" spans="1:22">
      <c r="A2332" s="858"/>
      <c r="B2332" s="866">
        <f t="shared" si="37"/>
        <v>2310</v>
      </c>
      <c r="C2332" s="919"/>
      <c r="D2332" s="860"/>
      <c r="E2332"/>
      <c r="F2332"/>
      <c r="G2332"/>
      <c r="H2332"/>
      <c r="I2332"/>
      <c r="J2332"/>
      <c r="K2332"/>
      <c r="L2332" s="262"/>
      <c r="M2332" s="262"/>
      <c r="S2332" s="262"/>
      <c r="T2332" s="262"/>
      <c r="U2332" s="262"/>
      <c r="V2332" s="262"/>
    </row>
    <row r="2333" spans="1:22">
      <c r="A2333" s="858"/>
      <c r="B2333" s="866">
        <f t="shared" si="37"/>
        <v>2311</v>
      </c>
      <c r="C2333" s="919"/>
      <c r="D2333" s="860"/>
      <c r="E2333"/>
      <c r="F2333"/>
      <c r="G2333"/>
      <c r="H2333"/>
      <c r="I2333"/>
      <c r="J2333"/>
      <c r="K2333"/>
      <c r="L2333" s="262"/>
      <c r="M2333" s="262"/>
      <c r="S2333" s="262"/>
      <c r="T2333" s="262"/>
      <c r="U2333" s="262"/>
      <c r="V2333" s="262"/>
    </row>
    <row r="2334" spans="1:22">
      <c r="A2334" s="858"/>
      <c r="B2334" s="866">
        <f t="shared" si="37"/>
        <v>2312</v>
      </c>
      <c r="C2334" s="919"/>
      <c r="D2334" s="860"/>
      <c r="E2334"/>
      <c r="F2334"/>
      <c r="G2334"/>
      <c r="H2334"/>
      <c r="I2334"/>
      <c r="J2334"/>
      <c r="K2334"/>
      <c r="L2334" s="262"/>
      <c r="M2334" s="262"/>
      <c r="S2334" s="262"/>
      <c r="T2334" s="262"/>
      <c r="U2334" s="262"/>
      <c r="V2334" s="262"/>
    </row>
    <row r="2335" spans="1:22">
      <c r="A2335" s="858"/>
      <c r="B2335" s="866">
        <f t="shared" si="37"/>
        <v>2313</v>
      </c>
      <c r="C2335" s="919"/>
      <c r="D2335" s="860"/>
      <c r="E2335"/>
      <c r="F2335"/>
      <c r="G2335"/>
      <c r="H2335"/>
      <c r="I2335"/>
      <c r="J2335"/>
      <c r="K2335"/>
      <c r="L2335" s="262"/>
      <c r="M2335" s="262"/>
      <c r="S2335" s="262"/>
      <c r="T2335" s="262"/>
      <c r="U2335" s="262"/>
      <c r="V2335" s="262"/>
    </row>
    <row r="2336" spans="1:22">
      <c r="A2336" s="858"/>
      <c r="B2336" s="866">
        <f t="shared" si="37"/>
        <v>2314</v>
      </c>
      <c r="C2336" s="919"/>
      <c r="D2336" s="860"/>
      <c r="E2336"/>
      <c r="F2336"/>
      <c r="G2336"/>
      <c r="H2336"/>
      <c r="I2336"/>
      <c r="J2336"/>
      <c r="K2336"/>
      <c r="L2336" s="262"/>
      <c r="M2336" s="262"/>
      <c r="S2336" s="262"/>
      <c r="T2336" s="262"/>
      <c r="U2336" s="262"/>
      <c r="V2336" s="262"/>
    </row>
    <row r="2337" spans="1:22">
      <c r="A2337" s="858"/>
      <c r="B2337" s="866">
        <f t="shared" si="37"/>
        <v>2315</v>
      </c>
      <c r="C2337" s="919"/>
      <c r="D2337" s="860"/>
      <c r="E2337"/>
      <c r="F2337"/>
      <c r="G2337"/>
      <c r="H2337"/>
      <c r="I2337"/>
      <c r="J2337"/>
      <c r="K2337"/>
      <c r="L2337" s="262"/>
      <c r="M2337" s="262"/>
      <c r="S2337" s="262"/>
      <c r="T2337" s="262"/>
      <c r="U2337" s="262"/>
      <c r="V2337" s="262"/>
    </row>
    <row r="2338" spans="1:22">
      <c r="A2338" s="858"/>
      <c r="B2338" s="866">
        <f t="shared" si="37"/>
        <v>2316</v>
      </c>
      <c r="C2338" s="919"/>
      <c r="D2338" s="860"/>
      <c r="E2338"/>
      <c r="F2338"/>
      <c r="G2338"/>
      <c r="H2338"/>
      <c r="I2338"/>
      <c r="J2338"/>
      <c r="K2338"/>
      <c r="L2338" s="262"/>
      <c r="M2338" s="262"/>
      <c r="S2338" s="262"/>
      <c r="T2338" s="262"/>
      <c r="U2338" s="262"/>
      <c r="V2338" s="262"/>
    </row>
    <row r="2339" spans="1:22">
      <c r="A2339" s="858"/>
      <c r="B2339" s="866">
        <f t="shared" si="37"/>
        <v>2317</v>
      </c>
      <c r="C2339" s="919"/>
      <c r="D2339" s="860"/>
      <c r="E2339"/>
      <c r="F2339"/>
      <c r="G2339"/>
      <c r="H2339"/>
      <c r="I2339"/>
      <c r="J2339"/>
      <c r="K2339"/>
      <c r="L2339" s="262"/>
      <c r="M2339" s="262"/>
      <c r="S2339" s="262"/>
      <c r="T2339" s="262"/>
      <c r="U2339" s="262"/>
      <c r="V2339" s="262"/>
    </row>
    <row r="2340" spans="1:22">
      <c r="A2340" s="858"/>
      <c r="B2340" s="866">
        <f t="shared" si="37"/>
        <v>2318</v>
      </c>
      <c r="C2340" s="919"/>
      <c r="D2340" s="860"/>
      <c r="E2340"/>
      <c r="F2340"/>
      <c r="G2340"/>
      <c r="H2340"/>
      <c r="I2340"/>
      <c r="J2340"/>
      <c r="K2340"/>
      <c r="L2340" s="262"/>
      <c r="M2340" s="262"/>
      <c r="S2340" s="262"/>
      <c r="T2340" s="262"/>
      <c r="U2340" s="262"/>
      <c r="V2340" s="262"/>
    </row>
    <row r="2341" spans="1:22">
      <c r="A2341" s="858"/>
      <c r="B2341" s="866">
        <f t="shared" si="37"/>
        <v>2319</v>
      </c>
      <c r="C2341" s="919"/>
      <c r="D2341" s="860"/>
      <c r="E2341"/>
      <c r="F2341"/>
      <c r="G2341"/>
      <c r="H2341"/>
      <c r="I2341"/>
      <c r="J2341"/>
      <c r="K2341"/>
      <c r="L2341" s="262"/>
      <c r="M2341" s="262"/>
      <c r="S2341" s="262"/>
      <c r="T2341" s="262"/>
      <c r="U2341" s="262"/>
      <c r="V2341" s="262"/>
    </row>
    <row r="2342" spans="1:22">
      <c r="A2342" s="858"/>
      <c r="B2342" s="866">
        <f t="shared" si="37"/>
        <v>2320</v>
      </c>
      <c r="C2342" s="919"/>
      <c r="D2342" s="860"/>
      <c r="E2342"/>
      <c r="F2342"/>
      <c r="G2342"/>
      <c r="H2342"/>
      <c r="I2342"/>
      <c r="J2342"/>
      <c r="K2342"/>
      <c r="L2342" s="262"/>
      <c r="M2342" s="262"/>
      <c r="S2342" s="262"/>
      <c r="T2342" s="262"/>
      <c r="U2342" s="262"/>
      <c r="V2342" s="262"/>
    </row>
    <row r="2343" spans="1:22">
      <c r="A2343" s="858"/>
      <c r="B2343" s="866">
        <f t="shared" si="37"/>
        <v>2321</v>
      </c>
      <c r="C2343" s="919"/>
      <c r="D2343" s="860"/>
      <c r="E2343"/>
      <c r="F2343"/>
      <c r="G2343"/>
      <c r="H2343"/>
      <c r="I2343"/>
      <c r="J2343"/>
      <c r="K2343"/>
      <c r="L2343" s="262"/>
      <c r="M2343" s="262"/>
      <c r="S2343" s="262"/>
      <c r="T2343" s="262"/>
      <c r="U2343" s="262"/>
      <c r="V2343" s="262"/>
    </row>
    <row r="2344" spans="1:22">
      <c r="A2344" s="858"/>
      <c r="B2344" s="866">
        <f t="shared" si="37"/>
        <v>2322</v>
      </c>
      <c r="C2344" s="919"/>
      <c r="D2344" s="860"/>
      <c r="E2344"/>
      <c r="F2344"/>
      <c r="G2344"/>
      <c r="H2344"/>
      <c r="I2344"/>
      <c r="J2344"/>
      <c r="K2344"/>
      <c r="L2344" s="262"/>
      <c r="M2344" s="262"/>
      <c r="S2344" s="262"/>
      <c r="T2344" s="262"/>
      <c r="U2344" s="262"/>
      <c r="V2344" s="262"/>
    </row>
    <row r="2345" spans="1:22">
      <c r="A2345" s="858"/>
      <c r="B2345" s="866">
        <f t="shared" si="37"/>
        <v>2323</v>
      </c>
      <c r="C2345" s="919"/>
      <c r="D2345" s="860"/>
      <c r="E2345"/>
      <c r="F2345"/>
      <c r="G2345"/>
      <c r="H2345"/>
      <c r="I2345"/>
      <c r="J2345"/>
      <c r="K2345"/>
      <c r="L2345" s="262"/>
      <c r="M2345" s="262"/>
      <c r="S2345" s="262"/>
      <c r="T2345" s="262"/>
      <c r="U2345" s="262"/>
      <c r="V2345" s="262"/>
    </row>
    <row r="2346" spans="1:22">
      <c r="A2346" s="858"/>
      <c r="B2346" s="866">
        <f t="shared" si="37"/>
        <v>2324</v>
      </c>
      <c r="C2346" s="919"/>
      <c r="D2346" s="860"/>
      <c r="E2346"/>
      <c r="F2346"/>
      <c r="G2346"/>
      <c r="H2346"/>
      <c r="I2346"/>
      <c r="J2346"/>
      <c r="K2346"/>
      <c r="L2346" s="262"/>
      <c r="M2346" s="262"/>
      <c r="S2346" s="262"/>
      <c r="T2346" s="262"/>
      <c r="U2346" s="262"/>
      <c r="V2346" s="262"/>
    </row>
    <row r="2347" spans="1:22">
      <c r="A2347" s="858"/>
      <c r="B2347" s="866">
        <f t="shared" si="37"/>
        <v>2325</v>
      </c>
      <c r="C2347" s="919"/>
      <c r="D2347" s="860"/>
      <c r="E2347"/>
      <c r="F2347"/>
      <c r="G2347"/>
      <c r="H2347"/>
      <c r="I2347"/>
      <c r="J2347"/>
      <c r="K2347"/>
      <c r="L2347" s="262"/>
      <c r="M2347" s="262"/>
      <c r="S2347" s="262"/>
      <c r="T2347" s="262"/>
      <c r="U2347" s="262"/>
      <c r="V2347" s="262"/>
    </row>
    <row r="2348" spans="1:22">
      <c r="A2348" s="858"/>
      <c r="B2348" s="866">
        <f t="shared" si="37"/>
        <v>2326</v>
      </c>
      <c r="C2348" s="919"/>
      <c r="D2348" s="860"/>
      <c r="E2348"/>
      <c r="F2348"/>
      <c r="G2348"/>
      <c r="H2348"/>
      <c r="I2348"/>
      <c r="J2348"/>
      <c r="K2348"/>
      <c r="L2348" s="262"/>
      <c r="M2348" s="262"/>
      <c r="S2348" s="262"/>
      <c r="T2348" s="262"/>
      <c r="U2348" s="262"/>
      <c r="V2348" s="262"/>
    </row>
    <row r="2349" spans="1:22">
      <c r="A2349" s="858"/>
      <c r="B2349" s="866">
        <f t="shared" si="37"/>
        <v>2327</v>
      </c>
      <c r="C2349" s="919"/>
      <c r="D2349" s="860"/>
      <c r="E2349"/>
      <c r="F2349"/>
      <c r="G2349"/>
      <c r="H2349"/>
      <c r="I2349"/>
      <c r="J2349"/>
      <c r="K2349"/>
      <c r="L2349" s="262"/>
      <c r="M2349" s="262"/>
      <c r="S2349" s="262"/>
      <c r="T2349" s="262"/>
      <c r="U2349" s="262"/>
      <c r="V2349" s="262"/>
    </row>
    <row r="2350" spans="1:22">
      <c r="A2350" s="858"/>
      <c r="B2350" s="866">
        <f t="shared" si="37"/>
        <v>2328</v>
      </c>
      <c r="C2350" s="919"/>
      <c r="D2350" s="860"/>
      <c r="E2350"/>
      <c r="F2350"/>
      <c r="G2350"/>
      <c r="H2350"/>
      <c r="I2350"/>
      <c r="J2350"/>
      <c r="K2350"/>
      <c r="L2350" s="262"/>
      <c r="M2350" s="262"/>
      <c r="S2350" s="262"/>
      <c r="T2350" s="262"/>
      <c r="U2350" s="262"/>
      <c r="V2350" s="262"/>
    </row>
    <row r="2351" spans="1:22">
      <c r="A2351" s="858"/>
      <c r="B2351" s="866">
        <f t="shared" si="37"/>
        <v>2329</v>
      </c>
      <c r="C2351" s="919"/>
      <c r="D2351" s="860"/>
      <c r="E2351"/>
      <c r="F2351"/>
      <c r="G2351"/>
      <c r="H2351"/>
      <c r="I2351"/>
      <c r="J2351"/>
      <c r="K2351"/>
      <c r="L2351" s="262"/>
      <c r="M2351" s="262"/>
      <c r="S2351" s="262"/>
      <c r="T2351" s="262"/>
      <c r="U2351" s="262"/>
      <c r="V2351" s="262"/>
    </row>
    <row r="2352" spans="1:22">
      <c r="A2352" s="858"/>
      <c r="B2352" s="866">
        <f t="shared" si="37"/>
        <v>2330</v>
      </c>
      <c r="C2352" s="919"/>
      <c r="D2352" s="860"/>
      <c r="E2352"/>
      <c r="F2352"/>
      <c r="G2352"/>
      <c r="H2352"/>
      <c r="I2352"/>
      <c r="J2352"/>
      <c r="K2352"/>
      <c r="L2352" s="262"/>
      <c r="M2352" s="262"/>
      <c r="S2352" s="262"/>
      <c r="T2352" s="262"/>
      <c r="U2352" s="262"/>
      <c r="V2352" s="262"/>
    </row>
    <row r="2353" spans="1:22">
      <c r="A2353" s="858"/>
      <c r="B2353" s="866">
        <f t="shared" si="37"/>
        <v>2331</v>
      </c>
      <c r="C2353" s="919"/>
      <c r="D2353" s="860"/>
      <c r="E2353"/>
      <c r="F2353"/>
      <c r="G2353"/>
      <c r="H2353"/>
      <c r="I2353"/>
      <c r="J2353"/>
      <c r="K2353"/>
      <c r="L2353" s="262"/>
      <c r="M2353" s="262"/>
      <c r="S2353" s="262"/>
      <c r="T2353" s="262"/>
      <c r="U2353" s="262"/>
      <c r="V2353" s="262"/>
    </row>
    <row r="2354" spans="1:22">
      <c r="A2354" s="858"/>
      <c r="B2354" s="866">
        <f t="shared" si="37"/>
        <v>2332</v>
      </c>
      <c r="C2354" s="919"/>
      <c r="D2354" s="860"/>
      <c r="E2354"/>
      <c r="F2354"/>
      <c r="G2354"/>
      <c r="H2354"/>
      <c r="I2354"/>
      <c r="J2354"/>
      <c r="K2354"/>
      <c r="L2354" s="262"/>
      <c r="M2354" s="262"/>
      <c r="S2354" s="262"/>
      <c r="T2354" s="262"/>
      <c r="U2354" s="262"/>
      <c r="V2354" s="262"/>
    </row>
    <row r="2355" spans="1:22">
      <c r="A2355" s="858"/>
      <c r="B2355" s="866">
        <f t="shared" si="37"/>
        <v>2333</v>
      </c>
      <c r="C2355" s="919"/>
      <c r="D2355" s="860"/>
      <c r="E2355"/>
      <c r="F2355"/>
      <c r="G2355"/>
      <c r="H2355"/>
      <c r="I2355"/>
      <c r="J2355"/>
      <c r="K2355"/>
      <c r="L2355" s="262"/>
      <c r="M2355" s="262"/>
      <c r="S2355" s="262"/>
      <c r="T2355" s="262"/>
      <c r="U2355" s="262"/>
      <c r="V2355" s="262"/>
    </row>
    <row r="2356" spans="1:22">
      <c r="A2356" s="858"/>
      <c r="B2356" s="866">
        <f t="shared" si="37"/>
        <v>2334</v>
      </c>
      <c r="C2356" s="919"/>
      <c r="D2356" s="860"/>
      <c r="E2356"/>
      <c r="F2356"/>
      <c r="G2356"/>
      <c r="H2356"/>
      <c r="I2356"/>
      <c r="J2356"/>
      <c r="K2356"/>
      <c r="L2356" s="262"/>
      <c r="M2356" s="262"/>
      <c r="S2356" s="262"/>
      <c r="T2356" s="262"/>
      <c r="U2356" s="262"/>
      <c r="V2356" s="262"/>
    </row>
    <row r="2357" spans="1:22">
      <c r="A2357" s="858"/>
      <c r="B2357" s="866">
        <f t="shared" si="37"/>
        <v>2335</v>
      </c>
      <c r="C2357" s="919"/>
      <c r="D2357" s="860"/>
      <c r="E2357"/>
      <c r="F2357"/>
      <c r="G2357"/>
      <c r="H2357"/>
      <c r="I2357"/>
      <c r="J2357"/>
      <c r="K2357"/>
      <c r="L2357" s="262"/>
      <c r="M2357" s="262"/>
      <c r="S2357" s="262"/>
      <c r="T2357" s="262"/>
      <c r="U2357" s="262"/>
      <c r="V2357" s="262"/>
    </row>
    <row r="2358" spans="1:22">
      <c r="A2358" s="858"/>
      <c r="B2358" s="866">
        <f t="shared" si="37"/>
        <v>2336</v>
      </c>
      <c r="C2358" s="919"/>
      <c r="D2358" s="860"/>
      <c r="E2358"/>
      <c r="F2358"/>
      <c r="G2358"/>
      <c r="H2358"/>
      <c r="I2358"/>
      <c r="J2358"/>
      <c r="K2358"/>
      <c r="L2358" s="262"/>
      <c r="M2358" s="262"/>
      <c r="S2358" s="262"/>
      <c r="T2358" s="262"/>
      <c r="U2358" s="262"/>
      <c r="V2358" s="262"/>
    </row>
    <row r="2359" spans="1:22">
      <c r="A2359" s="858"/>
      <c r="B2359" s="866">
        <f t="shared" si="37"/>
        <v>2337</v>
      </c>
      <c r="C2359" s="919"/>
      <c r="D2359" s="860"/>
      <c r="E2359"/>
      <c r="F2359"/>
      <c r="G2359"/>
      <c r="H2359"/>
      <c r="I2359"/>
      <c r="J2359"/>
      <c r="K2359"/>
      <c r="L2359" s="262"/>
      <c r="M2359" s="262"/>
      <c r="S2359" s="262"/>
      <c r="T2359" s="262"/>
      <c r="U2359" s="262"/>
      <c r="V2359" s="262"/>
    </row>
    <row r="2360" spans="1:22">
      <c r="A2360" s="858"/>
      <c r="B2360" s="866">
        <f t="shared" si="37"/>
        <v>2338</v>
      </c>
      <c r="C2360" s="919"/>
      <c r="D2360" s="860"/>
      <c r="E2360"/>
      <c r="F2360"/>
      <c r="G2360"/>
      <c r="H2360"/>
      <c r="I2360"/>
      <c r="J2360"/>
      <c r="K2360"/>
      <c r="L2360" s="262"/>
      <c r="M2360" s="262"/>
      <c r="S2360" s="262"/>
      <c r="T2360" s="262"/>
      <c r="U2360" s="262"/>
      <c r="V2360" s="262"/>
    </row>
    <row r="2361" spans="1:22">
      <c r="A2361" s="858"/>
      <c r="B2361" s="866">
        <f t="shared" si="37"/>
        <v>2339</v>
      </c>
      <c r="C2361" s="919"/>
      <c r="D2361" s="860"/>
      <c r="E2361"/>
      <c r="F2361"/>
      <c r="G2361"/>
      <c r="H2361"/>
      <c r="I2361"/>
      <c r="J2361"/>
      <c r="K2361"/>
      <c r="L2361" s="262"/>
      <c r="M2361" s="262"/>
      <c r="S2361" s="262"/>
      <c r="T2361" s="262"/>
      <c r="U2361" s="262"/>
      <c r="V2361" s="262"/>
    </row>
    <row r="2362" spans="1:22">
      <c r="A2362" s="858"/>
      <c r="B2362" s="866">
        <f t="shared" si="37"/>
        <v>2340</v>
      </c>
      <c r="C2362" s="919"/>
      <c r="D2362" s="860"/>
      <c r="E2362"/>
      <c r="F2362"/>
      <c r="G2362"/>
      <c r="H2362"/>
      <c r="I2362"/>
      <c r="J2362"/>
      <c r="K2362"/>
      <c r="L2362" s="262"/>
      <c r="M2362" s="262"/>
      <c r="S2362" s="262"/>
      <c r="T2362" s="262"/>
      <c r="U2362" s="262"/>
      <c r="V2362" s="262"/>
    </row>
    <row r="2363" spans="1:22">
      <c r="A2363" s="858"/>
      <c r="B2363" s="866">
        <f t="shared" si="37"/>
        <v>2341</v>
      </c>
      <c r="C2363" s="919"/>
      <c r="D2363" s="860"/>
      <c r="E2363"/>
      <c r="F2363"/>
      <c r="G2363"/>
      <c r="H2363"/>
      <c r="I2363"/>
      <c r="J2363"/>
      <c r="K2363"/>
      <c r="L2363" s="262"/>
      <c r="M2363" s="262"/>
      <c r="S2363" s="262"/>
      <c r="T2363" s="262"/>
      <c r="U2363" s="262"/>
      <c r="V2363" s="262"/>
    </row>
    <row r="2364" spans="1:22">
      <c r="A2364" s="858"/>
      <c r="B2364" s="866">
        <f t="shared" si="37"/>
        <v>2342</v>
      </c>
      <c r="C2364" s="919"/>
      <c r="D2364" s="860"/>
      <c r="E2364"/>
      <c r="F2364"/>
      <c r="G2364"/>
      <c r="H2364"/>
      <c r="I2364"/>
      <c r="J2364"/>
      <c r="K2364"/>
      <c r="L2364" s="262"/>
      <c r="M2364" s="262"/>
      <c r="S2364" s="262"/>
      <c r="T2364" s="262"/>
      <c r="U2364" s="262"/>
      <c r="V2364" s="262"/>
    </row>
    <row r="2365" spans="1:22">
      <c r="A2365" s="858"/>
      <c r="B2365" s="866">
        <f t="shared" si="37"/>
        <v>2343</v>
      </c>
      <c r="C2365" s="919"/>
      <c r="D2365" s="860"/>
      <c r="E2365"/>
      <c r="F2365"/>
      <c r="G2365"/>
      <c r="H2365"/>
      <c r="I2365"/>
      <c r="J2365"/>
      <c r="K2365"/>
      <c r="L2365" s="262"/>
      <c r="M2365" s="262"/>
      <c r="S2365" s="262"/>
      <c r="T2365" s="262"/>
      <c r="U2365" s="262"/>
      <c r="V2365" s="262"/>
    </row>
    <row r="2366" spans="1:22">
      <c r="A2366" s="858"/>
      <c r="B2366" s="866">
        <f t="shared" si="37"/>
        <v>2344</v>
      </c>
      <c r="C2366" s="919"/>
      <c r="D2366" s="860"/>
      <c r="E2366"/>
      <c r="F2366"/>
      <c r="G2366"/>
      <c r="H2366"/>
      <c r="I2366"/>
      <c r="J2366"/>
      <c r="K2366"/>
      <c r="L2366" s="262"/>
      <c r="M2366" s="262"/>
      <c r="S2366" s="262"/>
      <c r="T2366" s="262"/>
      <c r="U2366" s="262"/>
      <c r="V2366" s="262"/>
    </row>
    <row r="2367" spans="1:22">
      <c r="A2367" s="858"/>
      <c r="B2367" s="866">
        <f t="shared" si="37"/>
        <v>2345</v>
      </c>
      <c r="C2367" s="919"/>
      <c r="D2367" s="860"/>
      <c r="E2367"/>
      <c r="F2367"/>
      <c r="G2367"/>
      <c r="H2367"/>
      <c r="I2367"/>
      <c r="J2367"/>
      <c r="K2367"/>
      <c r="L2367" s="262"/>
      <c r="M2367" s="262"/>
      <c r="S2367" s="262"/>
      <c r="T2367" s="262"/>
      <c r="U2367" s="262"/>
      <c r="V2367" s="262"/>
    </row>
    <row r="2368" spans="1:22">
      <c r="A2368" s="858"/>
      <c r="B2368" s="866">
        <f t="shared" si="37"/>
        <v>2346</v>
      </c>
      <c r="C2368" s="919"/>
      <c r="D2368" s="860"/>
      <c r="E2368"/>
      <c r="F2368"/>
      <c r="G2368"/>
      <c r="H2368"/>
      <c r="I2368"/>
      <c r="J2368"/>
      <c r="K2368"/>
      <c r="L2368" s="262"/>
      <c r="M2368" s="262"/>
      <c r="S2368" s="262"/>
      <c r="T2368" s="262"/>
      <c r="U2368" s="262"/>
      <c r="V2368" s="262"/>
    </row>
    <row r="2369" spans="1:22">
      <c r="A2369" s="858"/>
      <c r="B2369" s="866">
        <f t="shared" si="37"/>
        <v>2347</v>
      </c>
      <c r="C2369" s="919"/>
      <c r="D2369" s="860"/>
      <c r="E2369"/>
      <c r="F2369"/>
      <c r="G2369"/>
      <c r="H2369"/>
      <c r="I2369"/>
      <c r="J2369"/>
      <c r="K2369"/>
      <c r="L2369" s="262"/>
      <c r="M2369" s="262"/>
      <c r="S2369" s="262"/>
      <c r="T2369" s="262"/>
      <c r="U2369" s="262"/>
      <c r="V2369" s="262"/>
    </row>
    <row r="2370" spans="1:22">
      <c r="A2370" s="858"/>
      <c r="B2370" s="866">
        <f t="shared" si="37"/>
        <v>2348</v>
      </c>
      <c r="C2370" s="919"/>
      <c r="D2370" s="860"/>
      <c r="E2370"/>
      <c r="F2370"/>
      <c r="G2370"/>
      <c r="H2370"/>
      <c r="I2370"/>
      <c r="J2370"/>
      <c r="K2370"/>
      <c r="L2370" s="262"/>
      <c r="M2370" s="262"/>
      <c r="S2370" s="262"/>
      <c r="T2370" s="262"/>
      <c r="U2370" s="262"/>
      <c r="V2370" s="262"/>
    </row>
    <row r="2371" spans="1:22">
      <c r="A2371" s="858"/>
      <c r="B2371" s="866">
        <f t="shared" si="37"/>
        <v>2349</v>
      </c>
      <c r="C2371" s="919"/>
      <c r="D2371" s="860"/>
      <c r="E2371"/>
      <c r="F2371"/>
      <c r="G2371"/>
      <c r="H2371"/>
      <c r="I2371"/>
      <c r="J2371"/>
      <c r="K2371"/>
      <c r="L2371" s="262"/>
      <c r="M2371" s="262"/>
      <c r="S2371" s="262"/>
      <c r="T2371" s="262"/>
      <c r="U2371" s="262"/>
      <c r="V2371" s="262"/>
    </row>
    <row r="2372" spans="1:22">
      <c r="A2372" s="858"/>
      <c r="B2372" s="866">
        <f t="shared" si="37"/>
        <v>2350</v>
      </c>
      <c r="C2372" s="919"/>
      <c r="D2372" s="860"/>
      <c r="E2372"/>
      <c r="F2372"/>
      <c r="G2372"/>
      <c r="H2372"/>
      <c r="I2372"/>
      <c r="J2372"/>
      <c r="K2372"/>
      <c r="L2372" s="262"/>
      <c r="M2372" s="262"/>
      <c r="S2372" s="262"/>
      <c r="T2372" s="262"/>
      <c r="U2372" s="262"/>
      <c r="V2372" s="262"/>
    </row>
    <row r="2373" spans="1:22">
      <c r="A2373" s="858"/>
      <c r="B2373" s="866">
        <f t="shared" si="37"/>
        <v>2351</v>
      </c>
      <c r="C2373" s="919"/>
      <c r="D2373" s="860"/>
      <c r="E2373"/>
      <c r="F2373"/>
      <c r="G2373"/>
      <c r="H2373"/>
      <c r="I2373"/>
      <c r="J2373"/>
      <c r="K2373"/>
      <c r="L2373" s="262"/>
      <c r="M2373" s="262"/>
      <c r="S2373" s="262"/>
      <c r="T2373" s="262"/>
      <c r="U2373" s="262"/>
      <c r="V2373" s="262"/>
    </row>
    <row r="2374" spans="1:22">
      <c r="A2374" s="858"/>
      <c r="B2374" s="866">
        <f t="shared" si="37"/>
        <v>2352</v>
      </c>
      <c r="C2374" s="919"/>
      <c r="D2374" s="860"/>
      <c r="E2374"/>
      <c r="F2374"/>
      <c r="G2374"/>
      <c r="H2374"/>
      <c r="I2374"/>
      <c r="J2374"/>
      <c r="K2374"/>
      <c r="L2374" s="262"/>
      <c r="M2374" s="262"/>
      <c r="S2374" s="262"/>
      <c r="T2374" s="262"/>
      <c r="U2374" s="262"/>
      <c r="V2374" s="262"/>
    </row>
    <row r="2375" spans="1:22">
      <c r="A2375" s="858"/>
      <c r="B2375" s="866">
        <f t="shared" si="37"/>
        <v>2353</v>
      </c>
      <c r="C2375" s="919"/>
      <c r="D2375" s="860"/>
      <c r="E2375"/>
      <c r="F2375"/>
      <c r="G2375"/>
      <c r="H2375"/>
      <c r="I2375"/>
      <c r="J2375"/>
      <c r="K2375"/>
      <c r="L2375" s="262"/>
      <c r="M2375" s="262"/>
      <c r="S2375" s="262"/>
      <c r="T2375" s="262"/>
      <c r="U2375" s="262"/>
      <c r="V2375" s="262"/>
    </row>
    <row r="2376" spans="1:22">
      <c r="A2376" s="858"/>
      <c r="B2376" s="866">
        <f t="shared" si="37"/>
        <v>2354</v>
      </c>
      <c r="C2376" s="919"/>
      <c r="D2376" s="860"/>
      <c r="E2376"/>
      <c r="F2376"/>
      <c r="G2376"/>
      <c r="H2376"/>
      <c r="I2376"/>
      <c r="J2376"/>
      <c r="K2376"/>
      <c r="L2376" s="262"/>
      <c r="M2376" s="262"/>
      <c r="S2376" s="262"/>
      <c r="T2376" s="262"/>
      <c r="U2376" s="262"/>
      <c r="V2376" s="262"/>
    </row>
    <row r="2377" spans="1:22">
      <c r="A2377" s="858"/>
      <c r="B2377" s="866">
        <f t="shared" si="37"/>
        <v>2355</v>
      </c>
      <c r="C2377" s="919"/>
      <c r="D2377" s="860"/>
      <c r="E2377"/>
      <c r="F2377"/>
      <c r="G2377"/>
      <c r="H2377"/>
      <c r="I2377"/>
      <c r="J2377"/>
      <c r="K2377"/>
      <c r="L2377" s="262"/>
      <c r="M2377" s="262"/>
      <c r="S2377" s="262"/>
      <c r="T2377" s="262"/>
      <c r="U2377" s="262"/>
      <c r="V2377" s="262"/>
    </row>
    <row r="2378" spans="1:22">
      <c r="A2378" s="858"/>
      <c r="B2378" s="866">
        <f t="shared" si="37"/>
        <v>2356</v>
      </c>
      <c r="C2378" s="919"/>
      <c r="D2378" s="860"/>
      <c r="E2378"/>
      <c r="F2378"/>
      <c r="G2378"/>
      <c r="H2378"/>
      <c r="I2378"/>
      <c r="J2378"/>
      <c r="K2378"/>
      <c r="L2378" s="262"/>
      <c r="M2378" s="262"/>
      <c r="S2378" s="262"/>
      <c r="T2378" s="262"/>
      <c r="U2378" s="262"/>
      <c r="V2378" s="262"/>
    </row>
    <row r="2379" spans="1:22">
      <c r="A2379" s="858"/>
      <c r="B2379" s="866">
        <f t="shared" si="37"/>
        <v>2357</v>
      </c>
      <c r="C2379" s="919"/>
      <c r="D2379" s="860"/>
      <c r="E2379"/>
      <c r="F2379"/>
      <c r="G2379"/>
      <c r="H2379"/>
      <c r="I2379"/>
      <c r="J2379"/>
      <c r="K2379"/>
      <c r="L2379" s="262"/>
      <c r="M2379" s="262"/>
      <c r="S2379" s="262"/>
      <c r="T2379" s="262"/>
      <c r="U2379" s="262"/>
      <c r="V2379" s="262"/>
    </row>
    <row r="2380" spans="1:22">
      <c r="A2380" s="858"/>
      <c r="B2380" s="866">
        <f t="shared" si="37"/>
        <v>2358</v>
      </c>
      <c r="C2380" s="919"/>
      <c r="D2380" s="860"/>
      <c r="E2380"/>
      <c r="F2380"/>
      <c r="G2380"/>
      <c r="H2380"/>
      <c r="I2380"/>
      <c r="J2380"/>
      <c r="K2380"/>
      <c r="L2380" s="262"/>
      <c r="M2380" s="262"/>
      <c r="S2380" s="262"/>
      <c r="T2380" s="262"/>
      <c r="U2380" s="262"/>
      <c r="V2380" s="262"/>
    </row>
    <row r="2381" spans="1:22">
      <c r="A2381" s="858"/>
      <c r="B2381" s="866">
        <f t="shared" si="37"/>
        <v>2359</v>
      </c>
      <c r="C2381" s="919"/>
      <c r="D2381" s="860"/>
      <c r="E2381"/>
      <c r="F2381"/>
      <c r="G2381"/>
      <c r="H2381"/>
      <c r="I2381"/>
      <c r="J2381"/>
      <c r="K2381"/>
      <c r="L2381" s="262"/>
      <c r="M2381" s="262"/>
      <c r="S2381" s="262"/>
      <c r="T2381" s="262"/>
      <c r="U2381" s="262"/>
      <c r="V2381" s="262"/>
    </row>
    <row r="2382" spans="1:22">
      <c r="A2382" s="858"/>
      <c r="B2382" s="866">
        <f t="shared" si="37"/>
        <v>2360</v>
      </c>
      <c r="C2382" s="919"/>
      <c r="D2382" s="860"/>
      <c r="E2382"/>
      <c r="F2382"/>
      <c r="G2382"/>
      <c r="H2382"/>
      <c r="I2382"/>
      <c r="J2382"/>
      <c r="K2382"/>
      <c r="L2382" s="262"/>
      <c r="M2382" s="262"/>
      <c r="S2382" s="262"/>
      <c r="T2382" s="262"/>
      <c r="U2382" s="262"/>
      <c r="V2382" s="262"/>
    </row>
    <row r="2383" spans="1:22">
      <c r="A2383" s="858"/>
      <c r="B2383" s="866">
        <f t="shared" si="37"/>
        <v>2361</v>
      </c>
      <c r="C2383" s="919"/>
      <c r="D2383" s="860"/>
      <c r="E2383"/>
      <c r="F2383"/>
      <c r="G2383"/>
      <c r="H2383"/>
      <c r="I2383"/>
      <c r="J2383"/>
      <c r="K2383"/>
      <c r="L2383" s="262"/>
      <c r="M2383" s="262"/>
      <c r="S2383" s="262"/>
      <c r="T2383" s="262"/>
      <c r="U2383" s="262"/>
      <c r="V2383" s="262"/>
    </row>
    <row r="2384" spans="1:22">
      <c r="A2384" s="858"/>
      <c r="B2384" s="866">
        <f t="shared" si="37"/>
        <v>2362</v>
      </c>
      <c r="C2384" s="919"/>
      <c r="D2384" s="860"/>
      <c r="E2384"/>
      <c r="F2384"/>
      <c r="G2384"/>
      <c r="H2384"/>
      <c r="I2384"/>
      <c r="J2384"/>
      <c r="K2384"/>
      <c r="L2384" s="262"/>
      <c r="M2384" s="262"/>
      <c r="S2384" s="262"/>
      <c r="T2384" s="262"/>
      <c r="U2384" s="262"/>
      <c r="V2384" s="262"/>
    </row>
    <row r="2385" spans="1:22">
      <c r="A2385" s="858"/>
      <c r="B2385" s="866">
        <f t="shared" si="37"/>
        <v>2363</v>
      </c>
      <c r="C2385" s="919"/>
      <c r="D2385" s="860"/>
      <c r="E2385"/>
      <c r="F2385"/>
      <c r="G2385"/>
      <c r="H2385"/>
      <c r="I2385"/>
      <c r="J2385"/>
      <c r="K2385"/>
      <c r="L2385" s="262"/>
      <c r="M2385" s="262"/>
      <c r="S2385" s="262"/>
      <c r="T2385" s="262"/>
      <c r="U2385" s="262"/>
      <c r="V2385" s="262"/>
    </row>
    <row r="2386" spans="1:22">
      <c r="A2386" s="858"/>
      <c r="B2386" s="866">
        <f t="shared" si="37"/>
        <v>2364</v>
      </c>
      <c r="C2386" s="919"/>
      <c r="D2386" s="860"/>
      <c r="E2386"/>
      <c r="F2386"/>
      <c r="G2386"/>
      <c r="H2386"/>
      <c r="I2386"/>
      <c r="J2386"/>
      <c r="K2386"/>
      <c r="L2386" s="262"/>
      <c r="M2386" s="262"/>
      <c r="S2386" s="262"/>
      <c r="T2386" s="262"/>
      <c r="U2386" s="262"/>
      <c r="V2386" s="262"/>
    </row>
    <row r="2387" spans="1:22">
      <c r="A2387" s="858"/>
      <c r="B2387" s="866">
        <f t="shared" si="37"/>
        <v>2365</v>
      </c>
      <c r="C2387" s="919"/>
      <c r="D2387" s="860"/>
      <c r="E2387"/>
      <c r="F2387"/>
      <c r="G2387"/>
      <c r="H2387"/>
      <c r="I2387"/>
      <c r="J2387"/>
      <c r="K2387"/>
      <c r="L2387" s="262"/>
      <c r="M2387" s="262"/>
      <c r="S2387" s="262"/>
      <c r="T2387" s="262"/>
      <c r="U2387" s="262"/>
      <c r="V2387" s="262"/>
    </row>
    <row r="2388" spans="1:22">
      <c r="A2388" s="858"/>
      <c r="B2388" s="866">
        <f t="shared" si="37"/>
        <v>2366</v>
      </c>
      <c r="C2388" s="919"/>
      <c r="D2388" s="860"/>
      <c r="E2388"/>
      <c r="F2388"/>
      <c r="G2388"/>
      <c r="H2388"/>
      <c r="I2388"/>
      <c r="J2388"/>
      <c r="K2388"/>
      <c r="L2388" s="262"/>
      <c r="M2388" s="262"/>
      <c r="S2388" s="262"/>
      <c r="T2388" s="262"/>
      <c r="U2388" s="262"/>
      <c r="V2388" s="262"/>
    </row>
    <row r="2389" spans="1:22">
      <c r="A2389" s="858"/>
      <c r="B2389" s="866">
        <f t="shared" si="37"/>
        <v>2367</v>
      </c>
      <c r="C2389" s="919"/>
      <c r="D2389" s="860"/>
      <c r="E2389"/>
      <c r="F2389"/>
      <c r="G2389"/>
      <c r="H2389"/>
      <c r="I2389"/>
      <c r="J2389"/>
      <c r="K2389"/>
      <c r="L2389" s="262"/>
      <c r="M2389" s="262"/>
      <c r="S2389" s="262"/>
      <c r="T2389" s="262"/>
      <c r="U2389" s="262"/>
      <c r="V2389" s="262"/>
    </row>
    <row r="2390" spans="1:22">
      <c r="A2390" s="858"/>
      <c r="B2390" s="866">
        <f t="shared" si="37"/>
        <v>2368</v>
      </c>
      <c r="C2390" s="919"/>
      <c r="D2390" s="860"/>
      <c r="E2390"/>
      <c r="F2390"/>
      <c r="G2390"/>
      <c r="H2390"/>
      <c r="I2390"/>
      <c r="J2390"/>
      <c r="K2390"/>
      <c r="L2390" s="262"/>
      <c r="M2390" s="262"/>
      <c r="S2390" s="262"/>
      <c r="T2390" s="262"/>
      <c r="U2390" s="262"/>
      <c r="V2390" s="262"/>
    </row>
    <row r="2391" spans="1:22">
      <c r="A2391" s="858"/>
      <c r="B2391" s="866">
        <f t="shared" si="37"/>
        <v>2369</v>
      </c>
      <c r="C2391" s="919"/>
      <c r="D2391" s="860"/>
      <c r="E2391"/>
      <c r="F2391"/>
      <c r="G2391"/>
      <c r="H2391"/>
      <c r="I2391"/>
      <c r="J2391"/>
      <c r="K2391"/>
      <c r="L2391" s="262"/>
      <c r="M2391" s="262"/>
      <c r="S2391" s="262"/>
      <c r="T2391" s="262"/>
      <c r="U2391" s="262"/>
      <c r="V2391" s="262"/>
    </row>
    <row r="2392" spans="1:22">
      <c r="A2392" s="858"/>
      <c r="B2392" s="866">
        <f t="shared" ref="B2392:B2455" si="38">B2391+1</f>
        <v>2370</v>
      </c>
      <c r="C2392" s="919"/>
      <c r="D2392" s="860"/>
      <c r="E2392"/>
      <c r="F2392"/>
      <c r="G2392"/>
      <c r="H2392"/>
      <c r="I2392"/>
      <c r="J2392"/>
      <c r="K2392"/>
      <c r="L2392" s="262"/>
      <c r="M2392" s="262"/>
      <c r="S2392" s="262"/>
      <c r="T2392" s="262"/>
      <c r="U2392" s="262"/>
      <c r="V2392" s="262"/>
    </row>
    <row r="2393" spans="1:22">
      <c r="A2393" s="858"/>
      <c r="B2393" s="866">
        <f t="shared" si="38"/>
        <v>2371</v>
      </c>
      <c r="C2393" s="919"/>
      <c r="D2393" s="860"/>
      <c r="E2393"/>
      <c r="F2393"/>
      <c r="G2393"/>
      <c r="H2393"/>
      <c r="I2393"/>
      <c r="J2393"/>
      <c r="K2393"/>
      <c r="L2393" s="262"/>
      <c r="M2393" s="262"/>
      <c r="S2393" s="262"/>
      <c r="T2393" s="262"/>
      <c r="U2393" s="262"/>
      <c r="V2393" s="262"/>
    </row>
    <row r="2394" spans="1:22">
      <c r="A2394" s="858"/>
      <c r="B2394" s="866">
        <f t="shared" si="38"/>
        <v>2372</v>
      </c>
      <c r="C2394" s="919"/>
      <c r="D2394" s="860"/>
      <c r="E2394"/>
      <c r="F2394"/>
      <c r="G2394"/>
      <c r="H2394"/>
      <c r="I2394"/>
      <c r="J2394"/>
      <c r="K2394"/>
      <c r="L2394" s="262"/>
      <c r="M2394" s="262"/>
      <c r="S2394" s="262"/>
      <c r="T2394" s="262"/>
      <c r="U2394" s="262"/>
      <c r="V2394" s="262"/>
    </row>
    <row r="2395" spans="1:22">
      <c r="A2395" s="858"/>
      <c r="B2395" s="866">
        <f t="shared" si="38"/>
        <v>2373</v>
      </c>
      <c r="C2395" s="919"/>
      <c r="D2395" s="860"/>
      <c r="E2395"/>
      <c r="F2395"/>
      <c r="G2395"/>
      <c r="H2395"/>
      <c r="I2395"/>
      <c r="J2395"/>
      <c r="K2395"/>
      <c r="L2395" s="262"/>
      <c r="M2395" s="262"/>
      <c r="S2395" s="262"/>
      <c r="T2395" s="262"/>
      <c r="U2395" s="262"/>
      <c r="V2395" s="262"/>
    </row>
    <row r="2396" spans="1:22">
      <c r="A2396" s="858"/>
      <c r="B2396" s="866">
        <f t="shared" si="38"/>
        <v>2374</v>
      </c>
      <c r="C2396" s="919"/>
      <c r="D2396" s="860"/>
      <c r="E2396"/>
      <c r="F2396"/>
      <c r="G2396"/>
      <c r="H2396"/>
      <c r="I2396"/>
      <c r="J2396"/>
      <c r="K2396"/>
      <c r="L2396" s="262"/>
      <c r="M2396" s="262"/>
      <c r="S2396" s="262"/>
      <c r="T2396" s="262"/>
      <c r="U2396" s="262"/>
      <c r="V2396" s="262"/>
    </row>
    <row r="2397" spans="1:22">
      <c r="A2397" s="858"/>
      <c r="B2397" s="866">
        <f t="shared" si="38"/>
        <v>2375</v>
      </c>
      <c r="C2397" s="919"/>
      <c r="D2397" s="860"/>
      <c r="E2397"/>
      <c r="F2397"/>
      <c r="G2397"/>
      <c r="H2397"/>
      <c r="I2397"/>
      <c r="J2397"/>
      <c r="K2397"/>
      <c r="L2397" s="262"/>
      <c r="M2397" s="262"/>
      <c r="S2397" s="262"/>
      <c r="T2397" s="262"/>
      <c r="U2397" s="262"/>
      <c r="V2397" s="262"/>
    </row>
    <row r="2398" spans="1:22">
      <c r="A2398" s="858"/>
      <c r="B2398" s="866">
        <f t="shared" si="38"/>
        <v>2376</v>
      </c>
      <c r="C2398" s="919"/>
      <c r="D2398" s="860"/>
      <c r="E2398"/>
      <c r="F2398"/>
      <c r="G2398"/>
      <c r="H2398"/>
      <c r="I2398"/>
      <c r="J2398"/>
      <c r="K2398"/>
      <c r="L2398" s="262"/>
      <c r="M2398" s="262"/>
      <c r="S2398" s="262"/>
      <c r="T2398" s="262"/>
      <c r="U2398" s="262"/>
      <c r="V2398" s="262"/>
    </row>
    <row r="2399" spans="1:22">
      <c r="A2399" s="858"/>
      <c r="B2399" s="866">
        <f t="shared" si="38"/>
        <v>2377</v>
      </c>
      <c r="C2399" s="919"/>
      <c r="D2399" s="860"/>
      <c r="E2399"/>
      <c r="F2399"/>
      <c r="G2399"/>
      <c r="H2399"/>
      <c r="I2399"/>
      <c r="J2399"/>
      <c r="K2399"/>
      <c r="L2399" s="262"/>
      <c r="M2399" s="262"/>
      <c r="S2399" s="262"/>
      <c r="T2399" s="262"/>
      <c r="U2399" s="262"/>
      <c r="V2399" s="262"/>
    </row>
    <row r="2400" spans="1:22">
      <c r="A2400" s="858"/>
      <c r="B2400" s="866">
        <f t="shared" si="38"/>
        <v>2378</v>
      </c>
      <c r="C2400" s="919"/>
      <c r="D2400" s="860"/>
      <c r="E2400"/>
      <c r="F2400"/>
      <c r="G2400"/>
      <c r="H2400"/>
      <c r="I2400"/>
      <c r="J2400"/>
      <c r="K2400"/>
      <c r="L2400" s="262"/>
      <c r="M2400" s="262"/>
      <c r="S2400" s="262"/>
      <c r="T2400" s="262"/>
      <c r="U2400" s="262"/>
      <c r="V2400" s="262"/>
    </row>
    <row r="2401" spans="1:22">
      <c r="A2401" s="858"/>
      <c r="B2401" s="866">
        <f t="shared" si="38"/>
        <v>2379</v>
      </c>
      <c r="C2401" s="919"/>
      <c r="D2401" s="860"/>
      <c r="E2401"/>
      <c r="F2401"/>
      <c r="G2401"/>
      <c r="H2401"/>
      <c r="I2401"/>
      <c r="J2401"/>
      <c r="K2401"/>
      <c r="L2401" s="262"/>
      <c r="M2401" s="262"/>
      <c r="S2401" s="262"/>
      <c r="T2401" s="262"/>
      <c r="U2401" s="262"/>
      <c r="V2401" s="262"/>
    </row>
    <row r="2402" spans="1:22">
      <c r="A2402" s="858"/>
      <c r="B2402" s="866">
        <f t="shared" si="38"/>
        <v>2380</v>
      </c>
      <c r="C2402" s="919"/>
      <c r="D2402" s="860"/>
      <c r="E2402"/>
      <c r="F2402"/>
      <c r="G2402"/>
      <c r="H2402"/>
      <c r="I2402"/>
      <c r="J2402"/>
      <c r="K2402"/>
      <c r="L2402" s="262"/>
      <c r="M2402" s="262"/>
      <c r="S2402" s="262"/>
      <c r="T2402" s="262"/>
      <c r="U2402" s="262"/>
      <c r="V2402" s="262"/>
    </row>
    <row r="2403" spans="1:22">
      <c r="A2403" s="858"/>
      <c r="B2403" s="866">
        <f t="shared" si="38"/>
        <v>2381</v>
      </c>
      <c r="C2403" s="919"/>
      <c r="D2403" s="860"/>
      <c r="E2403"/>
      <c r="F2403"/>
      <c r="G2403"/>
      <c r="H2403"/>
      <c r="I2403"/>
      <c r="J2403"/>
      <c r="K2403"/>
      <c r="L2403" s="262"/>
      <c r="M2403" s="262"/>
      <c r="S2403" s="262"/>
      <c r="T2403" s="262"/>
      <c r="U2403" s="262"/>
      <c r="V2403" s="262"/>
    </row>
    <row r="2404" spans="1:22">
      <c r="A2404" s="858"/>
      <c r="B2404" s="866">
        <f t="shared" si="38"/>
        <v>2382</v>
      </c>
      <c r="C2404" s="919"/>
      <c r="D2404" s="860"/>
      <c r="E2404"/>
      <c r="F2404"/>
      <c r="G2404"/>
      <c r="H2404"/>
      <c r="I2404"/>
      <c r="J2404"/>
      <c r="K2404"/>
      <c r="L2404" s="262"/>
      <c r="M2404" s="262"/>
      <c r="S2404" s="262"/>
      <c r="T2404" s="262"/>
      <c r="U2404" s="262"/>
      <c r="V2404" s="262"/>
    </row>
    <row r="2405" spans="1:22">
      <c r="A2405" s="858"/>
      <c r="B2405" s="866">
        <f t="shared" si="38"/>
        <v>2383</v>
      </c>
      <c r="C2405" s="919"/>
      <c r="D2405" s="860"/>
      <c r="E2405"/>
      <c r="F2405"/>
      <c r="G2405"/>
      <c r="H2405"/>
      <c r="I2405"/>
      <c r="J2405"/>
      <c r="K2405"/>
      <c r="L2405" s="262"/>
      <c r="M2405" s="262"/>
      <c r="S2405" s="262"/>
      <c r="T2405" s="262"/>
      <c r="U2405" s="262"/>
      <c r="V2405" s="262"/>
    </row>
    <row r="2406" spans="1:22">
      <c r="A2406" s="858"/>
      <c r="B2406" s="866">
        <f t="shared" si="38"/>
        <v>2384</v>
      </c>
      <c r="C2406" s="919"/>
      <c r="D2406" s="860"/>
      <c r="E2406"/>
      <c r="F2406"/>
      <c r="G2406"/>
      <c r="H2406"/>
      <c r="I2406"/>
      <c r="J2406"/>
      <c r="K2406"/>
      <c r="L2406" s="262"/>
      <c r="M2406" s="262"/>
      <c r="S2406" s="262"/>
      <c r="T2406" s="262"/>
      <c r="U2406" s="262"/>
      <c r="V2406" s="262"/>
    </row>
    <row r="2407" spans="1:22">
      <c r="A2407" s="858"/>
      <c r="B2407" s="866">
        <f t="shared" si="38"/>
        <v>2385</v>
      </c>
      <c r="C2407" s="919"/>
      <c r="D2407" s="860"/>
      <c r="E2407"/>
      <c r="F2407"/>
      <c r="G2407"/>
      <c r="H2407"/>
      <c r="I2407"/>
      <c r="J2407"/>
      <c r="K2407"/>
      <c r="L2407" s="262"/>
      <c r="M2407" s="262"/>
      <c r="S2407" s="262"/>
      <c r="T2407" s="262"/>
      <c r="U2407" s="262"/>
      <c r="V2407" s="262"/>
    </row>
    <row r="2408" spans="1:22">
      <c r="A2408" s="858"/>
      <c r="B2408" s="866">
        <f t="shared" si="38"/>
        <v>2386</v>
      </c>
      <c r="C2408" s="919"/>
      <c r="D2408" s="860"/>
      <c r="E2408"/>
      <c r="F2408"/>
      <c r="G2408"/>
      <c r="H2408"/>
      <c r="I2408"/>
      <c r="J2408"/>
      <c r="K2408"/>
      <c r="L2408" s="262"/>
      <c r="M2408" s="262"/>
      <c r="S2408" s="262"/>
      <c r="T2408" s="262"/>
      <c r="U2408" s="262"/>
      <c r="V2408" s="262"/>
    </row>
    <row r="2409" spans="1:22">
      <c r="A2409" s="858"/>
      <c r="B2409" s="866">
        <f t="shared" si="38"/>
        <v>2387</v>
      </c>
      <c r="C2409" s="919"/>
      <c r="D2409" s="860"/>
      <c r="E2409"/>
      <c r="F2409"/>
      <c r="G2409"/>
      <c r="H2409"/>
      <c r="I2409"/>
      <c r="J2409"/>
      <c r="K2409"/>
      <c r="L2409" s="262"/>
      <c r="M2409" s="262"/>
      <c r="S2409" s="262"/>
      <c r="T2409" s="262"/>
      <c r="U2409" s="262"/>
      <c r="V2409" s="262"/>
    </row>
    <row r="2410" spans="1:22">
      <c r="A2410" s="858"/>
      <c r="B2410" s="866">
        <f t="shared" si="38"/>
        <v>2388</v>
      </c>
      <c r="C2410" s="919"/>
      <c r="D2410" s="860"/>
      <c r="E2410"/>
      <c r="F2410"/>
      <c r="G2410"/>
      <c r="H2410"/>
      <c r="I2410"/>
      <c r="J2410"/>
      <c r="K2410"/>
      <c r="L2410" s="262"/>
      <c r="M2410" s="262"/>
      <c r="S2410" s="262"/>
      <c r="T2410" s="262"/>
      <c r="U2410" s="262"/>
      <c r="V2410" s="262"/>
    </row>
    <row r="2411" spans="1:22">
      <c r="A2411" s="858"/>
      <c r="B2411" s="866">
        <f t="shared" si="38"/>
        <v>2389</v>
      </c>
      <c r="C2411" s="919"/>
      <c r="D2411" s="860"/>
      <c r="E2411"/>
      <c r="F2411"/>
      <c r="G2411"/>
      <c r="H2411"/>
      <c r="I2411"/>
      <c r="J2411"/>
      <c r="K2411"/>
      <c r="L2411" s="262"/>
      <c r="M2411" s="262"/>
      <c r="S2411" s="262"/>
      <c r="T2411" s="262"/>
      <c r="U2411" s="262"/>
      <c r="V2411" s="262"/>
    </row>
    <row r="2412" spans="1:22">
      <c r="A2412" s="858"/>
      <c r="B2412" s="866">
        <f t="shared" si="38"/>
        <v>2390</v>
      </c>
      <c r="C2412" s="919"/>
      <c r="D2412" s="860"/>
      <c r="E2412"/>
      <c r="F2412"/>
      <c r="G2412"/>
      <c r="H2412"/>
      <c r="I2412"/>
      <c r="J2412"/>
      <c r="K2412"/>
      <c r="L2412" s="262"/>
      <c r="M2412" s="262"/>
      <c r="S2412" s="262"/>
      <c r="T2412" s="262"/>
      <c r="U2412" s="262"/>
      <c r="V2412" s="262"/>
    </row>
    <row r="2413" spans="1:22">
      <c r="A2413" s="858"/>
      <c r="B2413" s="866">
        <f t="shared" si="38"/>
        <v>2391</v>
      </c>
      <c r="C2413" s="919"/>
      <c r="D2413" s="860"/>
      <c r="E2413"/>
      <c r="F2413"/>
      <c r="G2413"/>
      <c r="H2413"/>
      <c r="I2413"/>
      <c r="J2413"/>
      <c r="K2413"/>
      <c r="L2413" s="262"/>
      <c r="M2413" s="262"/>
      <c r="S2413" s="262"/>
      <c r="T2413" s="262"/>
      <c r="U2413" s="262"/>
      <c r="V2413" s="262"/>
    </row>
    <row r="2414" spans="1:22">
      <c r="A2414" s="858"/>
      <c r="B2414" s="866">
        <f t="shared" si="38"/>
        <v>2392</v>
      </c>
      <c r="C2414" s="919"/>
      <c r="D2414" s="860"/>
      <c r="E2414"/>
      <c r="F2414"/>
      <c r="G2414"/>
      <c r="H2414"/>
      <c r="I2414"/>
      <c r="J2414"/>
      <c r="K2414"/>
      <c r="L2414" s="262"/>
      <c r="M2414" s="262"/>
      <c r="S2414" s="262"/>
      <c r="T2414" s="262"/>
      <c r="U2414" s="262"/>
      <c r="V2414" s="262"/>
    </row>
    <row r="2415" spans="1:22">
      <c r="A2415" s="858"/>
      <c r="B2415" s="866">
        <f t="shared" si="38"/>
        <v>2393</v>
      </c>
      <c r="C2415" s="919"/>
      <c r="D2415" s="860"/>
      <c r="E2415"/>
      <c r="F2415"/>
      <c r="G2415"/>
      <c r="H2415"/>
      <c r="I2415"/>
      <c r="J2415"/>
      <c r="K2415"/>
      <c r="L2415" s="262"/>
      <c r="M2415" s="262"/>
      <c r="S2415" s="262"/>
      <c r="T2415" s="262"/>
      <c r="U2415" s="262"/>
      <c r="V2415" s="262"/>
    </row>
    <row r="2416" spans="1:22">
      <c r="A2416" s="858"/>
      <c r="B2416" s="866">
        <f t="shared" si="38"/>
        <v>2394</v>
      </c>
      <c r="C2416" s="919"/>
      <c r="D2416" s="860"/>
      <c r="E2416"/>
      <c r="F2416"/>
      <c r="G2416"/>
      <c r="H2416"/>
      <c r="I2416"/>
      <c r="J2416"/>
      <c r="K2416"/>
      <c r="L2416" s="262"/>
      <c r="M2416" s="262"/>
      <c r="S2416" s="262"/>
      <c r="T2416" s="262"/>
      <c r="U2416" s="262"/>
      <c r="V2416" s="262"/>
    </row>
    <row r="2417" spans="1:22">
      <c r="A2417" s="858"/>
      <c r="B2417" s="866">
        <f t="shared" si="38"/>
        <v>2395</v>
      </c>
      <c r="C2417" s="919"/>
      <c r="D2417" s="860"/>
      <c r="E2417"/>
      <c r="F2417"/>
      <c r="G2417"/>
      <c r="H2417"/>
      <c r="I2417"/>
      <c r="J2417"/>
      <c r="K2417"/>
      <c r="L2417" s="262"/>
      <c r="M2417" s="262"/>
      <c r="S2417" s="262"/>
      <c r="T2417" s="262"/>
      <c r="U2417" s="262"/>
      <c r="V2417" s="262"/>
    </row>
    <row r="2418" spans="1:22">
      <c r="A2418" s="858"/>
      <c r="B2418" s="866">
        <f t="shared" si="38"/>
        <v>2396</v>
      </c>
      <c r="C2418" s="919"/>
      <c r="D2418" s="860"/>
      <c r="E2418"/>
      <c r="F2418"/>
      <c r="G2418"/>
      <c r="H2418"/>
      <c r="I2418"/>
      <c r="J2418"/>
      <c r="K2418"/>
      <c r="L2418" s="262"/>
      <c r="M2418" s="262"/>
      <c r="S2418" s="262"/>
      <c r="T2418" s="262"/>
      <c r="U2418" s="262"/>
      <c r="V2418" s="262"/>
    </row>
    <row r="2419" spans="1:22">
      <c r="A2419" s="858"/>
      <c r="B2419" s="866">
        <f t="shared" si="38"/>
        <v>2397</v>
      </c>
      <c r="C2419" s="919"/>
      <c r="D2419" s="860"/>
      <c r="E2419"/>
      <c r="F2419"/>
      <c r="G2419"/>
      <c r="H2419"/>
      <c r="I2419"/>
      <c r="J2419"/>
      <c r="K2419"/>
      <c r="L2419" s="262"/>
      <c r="M2419" s="262"/>
      <c r="S2419" s="262"/>
      <c r="T2419" s="262"/>
      <c r="U2419" s="262"/>
      <c r="V2419" s="262"/>
    </row>
    <row r="2420" spans="1:22">
      <c r="A2420" s="858"/>
      <c r="B2420" s="866">
        <f t="shared" si="38"/>
        <v>2398</v>
      </c>
      <c r="C2420" s="919"/>
      <c r="D2420" s="860"/>
      <c r="E2420"/>
      <c r="F2420"/>
      <c r="G2420"/>
      <c r="H2420"/>
      <c r="I2420"/>
      <c r="J2420"/>
      <c r="K2420"/>
      <c r="L2420" s="262"/>
      <c r="M2420" s="262"/>
      <c r="S2420" s="262"/>
      <c r="T2420" s="262"/>
      <c r="U2420" s="262"/>
      <c r="V2420" s="262"/>
    </row>
    <row r="2421" spans="1:22">
      <c r="A2421" s="858"/>
      <c r="B2421" s="866">
        <f t="shared" si="38"/>
        <v>2399</v>
      </c>
      <c r="C2421" s="919"/>
      <c r="D2421" s="860"/>
      <c r="E2421"/>
      <c r="F2421"/>
      <c r="G2421"/>
      <c r="H2421"/>
      <c r="I2421"/>
      <c r="J2421"/>
      <c r="K2421"/>
      <c r="L2421" s="262"/>
      <c r="M2421" s="262"/>
      <c r="S2421" s="262"/>
      <c r="T2421" s="262"/>
      <c r="U2421" s="262"/>
      <c r="V2421" s="262"/>
    </row>
    <row r="2422" spans="1:22">
      <c r="A2422" s="858"/>
      <c r="B2422" s="866">
        <f t="shared" si="38"/>
        <v>2400</v>
      </c>
      <c r="C2422" s="919"/>
      <c r="D2422" s="860"/>
      <c r="E2422"/>
      <c r="F2422"/>
      <c r="G2422"/>
      <c r="H2422"/>
      <c r="I2422"/>
      <c r="J2422"/>
      <c r="K2422"/>
      <c r="L2422" s="262"/>
      <c r="M2422" s="262"/>
      <c r="S2422" s="262"/>
      <c r="T2422" s="262"/>
      <c r="U2422" s="262"/>
      <c r="V2422" s="262"/>
    </row>
    <row r="2423" spans="1:22">
      <c r="A2423" s="858"/>
      <c r="B2423" s="866">
        <f t="shared" si="38"/>
        <v>2401</v>
      </c>
      <c r="C2423" s="919"/>
      <c r="D2423" s="860"/>
      <c r="E2423"/>
      <c r="F2423"/>
      <c r="G2423"/>
      <c r="H2423"/>
      <c r="I2423"/>
      <c r="J2423"/>
      <c r="K2423"/>
      <c r="L2423" s="262"/>
      <c r="M2423" s="262"/>
      <c r="S2423" s="262"/>
      <c r="T2423" s="262"/>
      <c r="U2423" s="262"/>
      <c r="V2423" s="262"/>
    </row>
    <row r="2424" spans="1:22">
      <c r="A2424" s="858"/>
      <c r="B2424" s="866">
        <f t="shared" si="38"/>
        <v>2402</v>
      </c>
      <c r="C2424" s="919"/>
      <c r="D2424" s="860"/>
      <c r="E2424"/>
      <c r="F2424"/>
      <c r="G2424"/>
      <c r="H2424"/>
      <c r="I2424"/>
      <c r="J2424"/>
      <c r="K2424"/>
      <c r="L2424" s="262"/>
      <c r="M2424" s="262"/>
      <c r="S2424" s="262"/>
      <c r="T2424" s="262"/>
      <c r="U2424" s="262"/>
      <c r="V2424" s="262"/>
    </row>
    <row r="2425" spans="1:22">
      <c r="A2425" s="858"/>
      <c r="B2425" s="866">
        <f t="shared" si="38"/>
        <v>2403</v>
      </c>
      <c r="C2425" s="919"/>
      <c r="D2425" s="860"/>
      <c r="E2425"/>
      <c r="F2425"/>
      <c r="G2425"/>
      <c r="H2425"/>
      <c r="I2425"/>
      <c r="J2425"/>
      <c r="K2425"/>
      <c r="L2425" s="262"/>
      <c r="M2425" s="262"/>
      <c r="S2425" s="262"/>
      <c r="T2425" s="262"/>
      <c r="U2425" s="262"/>
      <c r="V2425" s="262"/>
    </row>
    <row r="2426" spans="1:22">
      <c r="A2426" s="858"/>
      <c r="B2426" s="866">
        <f t="shared" si="38"/>
        <v>2404</v>
      </c>
      <c r="C2426" s="919"/>
      <c r="D2426" s="860"/>
      <c r="E2426"/>
      <c r="F2426"/>
      <c r="G2426"/>
      <c r="H2426"/>
      <c r="I2426"/>
      <c r="J2426"/>
      <c r="K2426"/>
      <c r="L2426" s="262"/>
      <c r="M2426" s="262"/>
      <c r="S2426" s="262"/>
      <c r="T2426" s="262"/>
      <c r="U2426" s="262"/>
      <c r="V2426" s="262"/>
    </row>
    <row r="2427" spans="1:22">
      <c r="A2427" s="858"/>
      <c r="B2427" s="866">
        <f t="shared" si="38"/>
        <v>2405</v>
      </c>
      <c r="C2427" s="919"/>
      <c r="D2427" s="860"/>
      <c r="E2427"/>
      <c r="F2427"/>
      <c r="G2427"/>
      <c r="H2427"/>
      <c r="I2427"/>
      <c r="J2427"/>
      <c r="K2427"/>
      <c r="L2427" s="262"/>
      <c r="M2427" s="262"/>
      <c r="S2427" s="262"/>
      <c r="T2427" s="262"/>
      <c r="U2427" s="262"/>
      <c r="V2427" s="262"/>
    </row>
    <row r="2428" spans="1:22">
      <c r="A2428" s="858"/>
      <c r="B2428" s="866">
        <f t="shared" si="38"/>
        <v>2406</v>
      </c>
      <c r="C2428" s="919"/>
      <c r="D2428" s="860"/>
      <c r="E2428"/>
      <c r="F2428"/>
      <c r="G2428"/>
      <c r="H2428"/>
      <c r="I2428"/>
      <c r="J2428"/>
      <c r="K2428"/>
      <c r="L2428" s="262"/>
      <c r="M2428" s="262"/>
      <c r="S2428" s="262"/>
      <c r="T2428" s="262"/>
      <c r="U2428" s="262"/>
      <c r="V2428" s="262"/>
    </row>
    <row r="2429" spans="1:22">
      <c r="A2429" s="858"/>
      <c r="B2429" s="866">
        <f t="shared" si="38"/>
        <v>2407</v>
      </c>
      <c r="C2429" s="919"/>
      <c r="D2429" s="860"/>
      <c r="E2429"/>
      <c r="F2429"/>
      <c r="G2429"/>
      <c r="H2429"/>
      <c r="I2429"/>
      <c r="J2429"/>
      <c r="K2429"/>
      <c r="L2429" s="262"/>
      <c r="M2429" s="262"/>
      <c r="S2429" s="262"/>
      <c r="T2429" s="262"/>
      <c r="U2429" s="262"/>
      <c r="V2429" s="262"/>
    </row>
    <row r="2430" spans="1:22">
      <c r="A2430" s="858"/>
      <c r="B2430" s="866">
        <f t="shared" si="38"/>
        <v>2408</v>
      </c>
      <c r="C2430" s="919"/>
      <c r="D2430" s="860"/>
      <c r="E2430"/>
      <c r="F2430"/>
      <c r="G2430"/>
      <c r="H2430"/>
      <c r="I2430"/>
      <c r="J2430"/>
      <c r="K2430"/>
      <c r="L2430" s="262"/>
      <c r="M2430" s="262"/>
      <c r="S2430" s="262"/>
      <c r="T2430" s="262"/>
      <c r="U2430" s="262"/>
      <c r="V2430" s="262"/>
    </row>
    <row r="2431" spans="1:22">
      <c r="A2431" s="858"/>
      <c r="B2431" s="866">
        <f t="shared" si="38"/>
        <v>2409</v>
      </c>
      <c r="C2431" s="919"/>
      <c r="D2431" s="860"/>
      <c r="E2431"/>
      <c r="F2431"/>
      <c r="G2431"/>
      <c r="H2431"/>
      <c r="I2431"/>
      <c r="J2431"/>
      <c r="K2431"/>
      <c r="L2431" s="262"/>
      <c r="M2431" s="262"/>
      <c r="S2431" s="262"/>
      <c r="T2431" s="262"/>
      <c r="U2431" s="262"/>
      <c r="V2431" s="262"/>
    </row>
    <row r="2432" spans="1:22">
      <c r="A2432" s="858"/>
      <c r="B2432" s="866">
        <f t="shared" si="38"/>
        <v>2410</v>
      </c>
      <c r="C2432" s="919"/>
      <c r="D2432" s="860"/>
      <c r="E2432"/>
      <c r="F2432"/>
      <c r="G2432"/>
      <c r="H2432"/>
      <c r="I2432"/>
      <c r="J2432"/>
      <c r="K2432"/>
      <c r="L2432" s="262"/>
      <c r="M2432" s="262"/>
      <c r="S2432" s="262"/>
      <c r="T2432" s="262"/>
      <c r="U2432" s="262"/>
      <c r="V2432" s="262"/>
    </row>
    <row r="2433" spans="1:22">
      <c r="A2433" s="858"/>
      <c r="B2433" s="866">
        <f t="shared" si="38"/>
        <v>2411</v>
      </c>
      <c r="C2433" s="919"/>
      <c r="D2433" s="860"/>
      <c r="E2433"/>
      <c r="F2433"/>
      <c r="G2433"/>
      <c r="H2433"/>
      <c r="I2433"/>
      <c r="J2433"/>
      <c r="K2433"/>
      <c r="L2433" s="262"/>
      <c r="M2433" s="262"/>
      <c r="S2433" s="262"/>
      <c r="T2433" s="262"/>
      <c r="U2433" s="262"/>
      <c r="V2433" s="262"/>
    </row>
    <row r="2434" spans="1:22">
      <c r="A2434" s="858"/>
      <c r="B2434" s="866">
        <f t="shared" si="38"/>
        <v>2412</v>
      </c>
      <c r="C2434" s="919"/>
      <c r="D2434" s="860"/>
      <c r="E2434"/>
      <c r="F2434"/>
      <c r="G2434"/>
      <c r="H2434"/>
      <c r="I2434"/>
      <c r="J2434"/>
      <c r="K2434"/>
      <c r="L2434" s="262"/>
      <c r="M2434" s="262"/>
      <c r="S2434" s="262"/>
      <c r="T2434" s="262"/>
      <c r="U2434" s="262"/>
      <c r="V2434" s="262"/>
    </row>
    <row r="2435" spans="1:22">
      <c r="A2435" s="858"/>
      <c r="B2435" s="866">
        <f t="shared" si="38"/>
        <v>2413</v>
      </c>
      <c r="C2435" s="919"/>
      <c r="D2435" s="860"/>
      <c r="E2435"/>
      <c r="F2435"/>
      <c r="G2435"/>
      <c r="H2435"/>
      <c r="I2435"/>
      <c r="J2435"/>
      <c r="K2435"/>
      <c r="L2435" s="262"/>
      <c r="M2435" s="262"/>
      <c r="S2435" s="262"/>
      <c r="T2435" s="262"/>
      <c r="U2435" s="262"/>
      <c r="V2435" s="262"/>
    </row>
    <row r="2436" spans="1:22">
      <c r="A2436" s="858"/>
      <c r="B2436" s="866">
        <f t="shared" si="38"/>
        <v>2414</v>
      </c>
      <c r="C2436" s="919"/>
      <c r="D2436" s="860"/>
      <c r="E2436"/>
      <c r="F2436"/>
      <c r="G2436"/>
      <c r="H2436"/>
      <c r="I2436"/>
      <c r="J2436"/>
      <c r="K2436"/>
      <c r="L2436" s="262"/>
      <c r="M2436" s="262"/>
      <c r="S2436" s="262"/>
      <c r="T2436" s="262"/>
      <c r="U2436" s="262"/>
      <c r="V2436" s="262"/>
    </row>
    <row r="2437" spans="1:22">
      <c r="A2437" s="858"/>
      <c r="B2437" s="866">
        <f t="shared" si="38"/>
        <v>2415</v>
      </c>
      <c r="C2437" s="919"/>
      <c r="D2437" s="860"/>
      <c r="E2437"/>
      <c r="F2437"/>
      <c r="G2437"/>
      <c r="H2437"/>
      <c r="I2437"/>
      <c r="J2437"/>
      <c r="K2437"/>
      <c r="L2437" s="262"/>
      <c r="M2437" s="262"/>
      <c r="S2437" s="262"/>
      <c r="T2437" s="262"/>
      <c r="U2437" s="262"/>
      <c r="V2437" s="262"/>
    </row>
    <row r="2438" spans="1:22">
      <c r="A2438" s="858"/>
      <c r="B2438" s="866">
        <f t="shared" si="38"/>
        <v>2416</v>
      </c>
      <c r="C2438" s="919"/>
      <c r="D2438" s="860"/>
      <c r="E2438"/>
      <c r="F2438"/>
      <c r="G2438"/>
      <c r="H2438"/>
      <c r="I2438"/>
      <c r="J2438"/>
      <c r="K2438"/>
      <c r="L2438" s="262"/>
      <c r="M2438" s="262"/>
      <c r="S2438" s="262"/>
      <c r="T2438" s="262"/>
      <c r="U2438" s="262"/>
      <c r="V2438" s="262"/>
    </row>
    <row r="2439" spans="1:22">
      <c r="A2439" s="858"/>
      <c r="B2439" s="866">
        <f t="shared" si="38"/>
        <v>2417</v>
      </c>
      <c r="C2439" s="919"/>
      <c r="D2439" s="860"/>
      <c r="E2439"/>
      <c r="F2439"/>
      <c r="G2439"/>
      <c r="H2439"/>
      <c r="I2439"/>
      <c r="J2439"/>
      <c r="K2439"/>
      <c r="L2439" s="262"/>
      <c r="M2439" s="262"/>
      <c r="S2439" s="262"/>
      <c r="T2439" s="262"/>
      <c r="U2439" s="262"/>
      <c r="V2439" s="262"/>
    </row>
    <row r="2440" spans="1:22">
      <c r="A2440" s="858"/>
      <c r="B2440" s="866">
        <f t="shared" si="38"/>
        <v>2418</v>
      </c>
      <c r="C2440" s="919"/>
      <c r="D2440" s="860"/>
      <c r="E2440"/>
      <c r="F2440"/>
      <c r="G2440"/>
      <c r="H2440"/>
      <c r="I2440"/>
      <c r="J2440"/>
      <c r="K2440"/>
      <c r="L2440" s="262"/>
      <c r="M2440" s="262"/>
      <c r="S2440" s="262"/>
      <c r="T2440" s="262"/>
      <c r="U2440" s="262"/>
      <c r="V2440" s="262"/>
    </row>
    <row r="2441" spans="1:22">
      <c r="A2441" s="858"/>
      <c r="B2441" s="866">
        <f t="shared" si="38"/>
        <v>2419</v>
      </c>
      <c r="C2441" s="919"/>
      <c r="D2441" s="860"/>
      <c r="E2441"/>
      <c r="F2441"/>
      <c r="G2441"/>
      <c r="H2441"/>
      <c r="I2441"/>
      <c r="J2441"/>
      <c r="K2441"/>
      <c r="L2441" s="262"/>
      <c r="M2441" s="262"/>
      <c r="S2441" s="262"/>
      <c r="T2441" s="262"/>
      <c r="U2441" s="262"/>
      <c r="V2441" s="262"/>
    </row>
    <row r="2442" spans="1:22">
      <c r="A2442" s="858"/>
      <c r="B2442" s="866">
        <f t="shared" si="38"/>
        <v>2420</v>
      </c>
      <c r="C2442" s="919"/>
      <c r="D2442" s="860"/>
      <c r="E2442"/>
      <c r="F2442"/>
      <c r="G2442"/>
      <c r="H2442"/>
      <c r="I2442"/>
      <c r="J2442"/>
      <c r="K2442"/>
      <c r="L2442" s="262"/>
      <c r="M2442" s="262"/>
      <c r="S2442" s="262"/>
      <c r="T2442" s="262"/>
      <c r="U2442" s="262"/>
      <c r="V2442" s="262"/>
    </row>
    <row r="2443" spans="1:22">
      <c r="A2443" s="858"/>
      <c r="B2443" s="866">
        <f t="shared" si="38"/>
        <v>2421</v>
      </c>
      <c r="C2443" s="919"/>
      <c r="D2443" s="860"/>
      <c r="E2443"/>
      <c r="F2443"/>
      <c r="G2443"/>
      <c r="H2443"/>
      <c r="I2443"/>
      <c r="J2443"/>
      <c r="K2443"/>
      <c r="L2443" s="262"/>
      <c r="M2443" s="262"/>
      <c r="S2443" s="262"/>
      <c r="T2443" s="262"/>
      <c r="U2443" s="262"/>
      <c r="V2443" s="262"/>
    </row>
    <row r="2444" spans="1:22">
      <c r="A2444" s="858"/>
      <c r="B2444" s="866">
        <f t="shared" si="38"/>
        <v>2422</v>
      </c>
      <c r="C2444" s="919"/>
      <c r="D2444" s="860"/>
      <c r="E2444"/>
      <c r="F2444"/>
      <c r="G2444"/>
      <c r="H2444"/>
      <c r="I2444"/>
      <c r="J2444"/>
      <c r="K2444"/>
      <c r="L2444" s="262"/>
      <c r="M2444" s="262"/>
      <c r="S2444" s="262"/>
      <c r="T2444" s="262"/>
      <c r="U2444" s="262"/>
      <c r="V2444" s="262"/>
    </row>
    <row r="2445" spans="1:22">
      <c r="A2445" s="858"/>
      <c r="B2445" s="866">
        <f t="shared" si="38"/>
        <v>2423</v>
      </c>
      <c r="C2445" s="919"/>
      <c r="D2445" s="860"/>
      <c r="E2445"/>
      <c r="F2445"/>
      <c r="G2445"/>
      <c r="H2445"/>
      <c r="I2445"/>
      <c r="J2445"/>
      <c r="K2445"/>
      <c r="L2445" s="262"/>
      <c r="M2445" s="262"/>
      <c r="S2445" s="262"/>
      <c r="T2445" s="262"/>
      <c r="U2445" s="262"/>
      <c r="V2445" s="262"/>
    </row>
    <row r="2446" spans="1:22">
      <c r="A2446" s="858"/>
      <c r="B2446" s="866">
        <f t="shared" si="38"/>
        <v>2424</v>
      </c>
      <c r="C2446" s="919"/>
      <c r="D2446" s="860"/>
      <c r="E2446"/>
      <c r="F2446"/>
      <c r="G2446"/>
      <c r="H2446"/>
      <c r="I2446"/>
      <c r="J2446"/>
      <c r="K2446"/>
      <c r="L2446" s="262"/>
      <c r="M2446" s="262"/>
      <c r="S2446" s="262"/>
      <c r="T2446" s="262"/>
      <c r="U2446" s="262"/>
      <c r="V2446" s="262"/>
    </row>
    <row r="2447" spans="1:22">
      <c r="A2447" s="858"/>
      <c r="B2447" s="866">
        <f t="shared" si="38"/>
        <v>2425</v>
      </c>
      <c r="C2447" s="919"/>
      <c r="D2447" s="860"/>
      <c r="E2447"/>
      <c r="F2447"/>
      <c r="G2447"/>
      <c r="H2447"/>
      <c r="I2447"/>
      <c r="J2447"/>
      <c r="K2447"/>
      <c r="L2447" s="262"/>
      <c r="M2447" s="262"/>
      <c r="S2447" s="262"/>
      <c r="T2447" s="262"/>
      <c r="U2447" s="262"/>
      <c r="V2447" s="262"/>
    </row>
    <row r="2448" spans="1:22">
      <c r="A2448" s="858"/>
      <c r="B2448" s="866">
        <f t="shared" si="38"/>
        <v>2426</v>
      </c>
      <c r="C2448" s="919"/>
      <c r="D2448" s="860"/>
      <c r="E2448"/>
      <c r="F2448"/>
      <c r="G2448"/>
      <c r="H2448"/>
      <c r="I2448"/>
      <c r="J2448"/>
      <c r="K2448"/>
      <c r="L2448" s="262"/>
      <c r="M2448" s="262"/>
      <c r="S2448" s="262"/>
      <c r="T2448" s="262"/>
      <c r="U2448" s="262"/>
      <c r="V2448" s="262"/>
    </row>
    <row r="2449" spans="1:22">
      <c r="A2449" s="858"/>
      <c r="B2449" s="866">
        <f t="shared" si="38"/>
        <v>2427</v>
      </c>
      <c r="C2449" s="919"/>
      <c r="D2449" s="860"/>
      <c r="E2449"/>
      <c r="F2449"/>
      <c r="G2449"/>
      <c r="H2449"/>
      <c r="I2449"/>
      <c r="J2449"/>
      <c r="K2449"/>
      <c r="L2449" s="262"/>
      <c r="M2449" s="262"/>
      <c r="S2449" s="262"/>
      <c r="T2449" s="262"/>
      <c r="U2449" s="262"/>
      <c r="V2449" s="262"/>
    </row>
    <row r="2450" spans="1:22">
      <c r="A2450" s="858"/>
      <c r="B2450" s="866">
        <f t="shared" si="38"/>
        <v>2428</v>
      </c>
      <c r="C2450" s="919"/>
      <c r="D2450" s="860"/>
      <c r="E2450"/>
      <c r="F2450"/>
      <c r="G2450"/>
      <c r="H2450"/>
      <c r="I2450"/>
      <c r="J2450"/>
      <c r="K2450"/>
      <c r="L2450" s="262"/>
      <c r="M2450" s="262"/>
      <c r="S2450" s="262"/>
      <c r="T2450" s="262"/>
      <c r="U2450" s="262"/>
      <c r="V2450" s="262"/>
    </row>
    <row r="2451" spans="1:22">
      <c r="A2451" s="858"/>
      <c r="B2451" s="866">
        <f t="shared" si="38"/>
        <v>2429</v>
      </c>
      <c r="C2451" s="919"/>
      <c r="D2451" s="860"/>
      <c r="E2451"/>
      <c r="F2451"/>
      <c r="G2451"/>
      <c r="H2451"/>
      <c r="I2451"/>
      <c r="J2451"/>
      <c r="K2451"/>
      <c r="L2451" s="262"/>
      <c r="M2451" s="262"/>
      <c r="S2451" s="262"/>
      <c r="T2451" s="262"/>
      <c r="U2451" s="262"/>
      <c r="V2451" s="262"/>
    </row>
    <row r="2452" spans="1:22">
      <c r="A2452" s="858"/>
      <c r="B2452" s="866">
        <f t="shared" si="38"/>
        <v>2430</v>
      </c>
      <c r="C2452" s="919"/>
      <c r="D2452" s="860"/>
      <c r="E2452"/>
      <c r="F2452"/>
      <c r="G2452"/>
      <c r="H2452"/>
      <c r="I2452"/>
      <c r="J2452"/>
      <c r="K2452"/>
      <c r="L2452" s="262"/>
      <c r="M2452" s="262"/>
      <c r="S2452" s="262"/>
      <c r="T2452" s="262"/>
      <c r="U2452" s="262"/>
      <c r="V2452" s="262"/>
    </row>
    <row r="2453" spans="1:22">
      <c r="A2453" s="858"/>
      <c r="B2453" s="866">
        <f t="shared" si="38"/>
        <v>2431</v>
      </c>
      <c r="C2453" s="919"/>
      <c r="D2453" s="860"/>
      <c r="E2453"/>
      <c r="F2453"/>
      <c r="G2453"/>
      <c r="H2453"/>
      <c r="I2453"/>
      <c r="J2453"/>
      <c r="K2453"/>
      <c r="L2453" s="262"/>
      <c r="M2453" s="262"/>
      <c r="S2453" s="262"/>
      <c r="T2453" s="262"/>
      <c r="U2453" s="262"/>
      <c r="V2453" s="262"/>
    </row>
    <row r="2454" spans="1:22">
      <c r="A2454" s="858"/>
      <c r="B2454" s="866">
        <f t="shared" si="38"/>
        <v>2432</v>
      </c>
      <c r="C2454" s="919"/>
      <c r="D2454" s="860"/>
      <c r="E2454"/>
      <c r="F2454"/>
      <c r="G2454"/>
      <c r="H2454"/>
      <c r="I2454"/>
      <c r="J2454"/>
      <c r="K2454"/>
      <c r="L2454" s="262"/>
      <c r="M2454" s="262"/>
      <c r="S2454" s="262"/>
      <c r="T2454" s="262"/>
      <c r="U2454" s="262"/>
      <c r="V2454" s="262"/>
    </row>
    <row r="2455" spans="1:22">
      <c r="A2455" s="858"/>
      <c r="B2455" s="866">
        <f t="shared" si="38"/>
        <v>2433</v>
      </c>
      <c r="C2455" s="919"/>
      <c r="D2455" s="860"/>
      <c r="E2455"/>
      <c r="F2455"/>
      <c r="G2455"/>
      <c r="H2455"/>
      <c r="I2455"/>
      <c r="J2455"/>
      <c r="K2455"/>
      <c r="L2455" s="262"/>
      <c r="M2455" s="262"/>
      <c r="S2455" s="262"/>
      <c r="T2455" s="262"/>
      <c r="U2455" s="262"/>
      <c r="V2455" s="262"/>
    </row>
    <row r="2456" spans="1:22">
      <c r="A2456" s="858"/>
      <c r="B2456" s="866">
        <f t="shared" ref="B2456:B2519" si="39">B2455+1</f>
        <v>2434</v>
      </c>
      <c r="C2456" s="919"/>
      <c r="D2456" s="860"/>
      <c r="E2456"/>
      <c r="F2456"/>
      <c r="G2456"/>
      <c r="H2456"/>
      <c r="I2456"/>
      <c r="J2456"/>
      <c r="K2456"/>
      <c r="L2456" s="262"/>
      <c r="M2456" s="262"/>
      <c r="S2456" s="262"/>
      <c r="T2456" s="262"/>
      <c r="U2456" s="262"/>
      <c r="V2456" s="262"/>
    </row>
    <row r="2457" spans="1:22">
      <c r="A2457" s="858"/>
      <c r="B2457" s="866">
        <f t="shared" si="39"/>
        <v>2435</v>
      </c>
      <c r="C2457" s="919"/>
      <c r="D2457" s="860"/>
      <c r="E2457"/>
      <c r="F2457"/>
      <c r="G2457"/>
      <c r="H2457"/>
      <c r="I2457"/>
      <c r="J2457"/>
      <c r="K2457"/>
      <c r="L2457" s="262"/>
      <c r="M2457" s="262"/>
      <c r="S2457" s="262"/>
      <c r="T2457" s="262"/>
      <c r="U2457" s="262"/>
      <c r="V2457" s="262"/>
    </row>
    <row r="2458" spans="1:22">
      <c r="A2458" s="858"/>
      <c r="B2458" s="866">
        <f t="shared" si="39"/>
        <v>2436</v>
      </c>
      <c r="C2458" s="919"/>
      <c r="D2458" s="860"/>
      <c r="E2458"/>
      <c r="F2458"/>
      <c r="G2458"/>
      <c r="H2458"/>
      <c r="I2458"/>
      <c r="J2458"/>
      <c r="K2458"/>
      <c r="L2458" s="262"/>
      <c r="M2458" s="262"/>
      <c r="S2458" s="262"/>
      <c r="T2458" s="262"/>
      <c r="U2458" s="262"/>
      <c r="V2458" s="262"/>
    </row>
    <row r="2459" spans="1:22">
      <c r="A2459" s="858"/>
      <c r="B2459" s="866">
        <f t="shared" si="39"/>
        <v>2437</v>
      </c>
      <c r="C2459" s="919"/>
      <c r="D2459" s="860"/>
      <c r="E2459"/>
      <c r="F2459"/>
      <c r="G2459"/>
      <c r="H2459"/>
      <c r="I2459"/>
      <c r="J2459"/>
      <c r="K2459"/>
      <c r="L2459" s="262"/>
      <c r="M2459" s="262"/>
      <c r="S2459" s="262"/>
      <c r="T2459" s="262"/>
      <c r="U2459" s="262"/>
      <c r="V2459" s="262"/>
    </row>
    <row r="2460" spans="1:22">
      <c r="A2460" s="858"/>
      <c r="B2460" s="866">
        <f t="shared" si="39"/>
        <v>2438</v>
      </c>
      <c r="C2460" s="919"/>
      <c r="D2460" s="860"/>
      <c r="E2460"/>
      <c r="F2460"/>
      <c r="G2460"/>
      <c r="H2460"/>
      <c r="I2460"/>
      <c r="J2460"/>
      <c r="K2460"/>
      <c r="L2460" s="262"/>
      <c r="M2460" s="262"/>
      <c r="S2460" s="262"/>
      <c r="T2460" s="262"/>
      <c r="U2460" s="262"/>
      <c r="V2460" s="262"/>
    </row>
    <row r="2461" spans="1:22">
      <c r="A2461" s="858"/>
      <c r="B2461" s="866">
        <f t="shared" si="39"/>
        <v>2439</v>
      </c>
      <c r="C2461" s="919"/>
      <c r="D2461" s="860"/>
      <c r="E2461"/>
      <c r="F2461"/>
      <c r="G2461"/>
      <c r="H2461"/>
      <c r="I2461"/>
      <c r="J2461"/>
      <c r="K2461"/>
      <c r="L2461" s="262"/>
      <c r="M2461" s="262"/>
      <c r="S2461" s="262"/>
      <c r="T2461" s="262"/>
      <c r="U2461" s="262"/>
      <c r="V2461" s="262"/>
    </row>
    <row r="2462" spans="1:22">
      <c r="A2462" s="858"/>
      <c r="B2462" s="866">
        <f t="shared" si="39"/>
        <v>2440</v>
      </c>
      <c r="C2462" s="919"/>
      <c r="D2462" s="860"/>
      <c r="E2462"/>
      <c r="F2462"/>
      <c r="G2462"/>
      <c r="H2462"/>
      <c r="I2462"/>
      <c r="J2462"/>
      <c r="K2462"/>
      <c r="L2462" s="262"/>
      <c r="M2462" s="262"/>
      <c r="S2462" s="262"/>
      <c r="T2462" s="262"/>
      <c r="U2462" s="262"/>
      <c r="V2462" s="262"/>
    </row>
    <row r="2463" spans="1:22">
      <c r="A2463" s="858"/>
      <c r="B2463" s="866">
        <f t="shared" si="39"/>
        <v>2441</v>
      </c>
      <c r="C2463" s="919"/>
      <c r="D2463" s="860"/>
      <c r="E2463"/>
      <c r="F2463"/>
      <c r="G2463"/>
      <c r="H2463"/>
      <c r="I2463"/>
      <c r="J2463"/>
      <c r="K2463"/>
      <c r="L2463" s="262"/>
      <c r="M2463" s="262"/>
      <c r="S2463" s="262"/>
      <c r="T2463" s="262"/>
      <c r="U2463" s="262"/>
      <c r="V2463" s="262"/>
    </row>
    <row r="2464" spans="1:22">
      <c r="A2464" s="858"/>
      <c r="B2464" s="866">
        <f t="shared" si="39"/>
        <v>2442</v>
      </c>
      <c r="C2464" s="919"/>
      <c r="D2464" s="860"/>
      <c r="E2464"/>
      <c r="F2464"/>
      <c r="G2464"/>
      <c r="H2464"/>
      <c r="I2464"/>
      <c r="J2464"/>
      <c r="K2464"/>
      <c r="L2464" s="262"/>
      <c r="M2464" s="262"/>
      <c r="S2464" s="262"/>
      <c r="T2464" s="262"/>
      <c r="U2464" s="262"/>
      <c r="V2464" s="262"/>
    </row>
    <row r="2465" spans="1:22">
      <c r="A2465" s="858"/>
      <c r="B2465" s="866">
        <f t="shared" si="39"/>
        <v>2443</v>
      </c>
      <c r="C2465" s="919"/>
      <c r="D2465" s="860"/>
      <c r="E2465"/>
      <c r="F2465"/>
      <c r="G2465"/>
      <c r="H2465"/>
      <c r="I2465"/>
      <c r="J2465"/>
      <c r="K2465"/>
      <c r="L2465" s="262"/>
      <c r="M2465" s="262"/>
      <c r="S2465" s="262"/>
      <c r="T2465" s="262"/>
      <c r="U2465" s="262"/>
      <c r="V2465" s="262"/>
    </row>
    <row r="2466" spans="1:22">
      <c r="A2466" s="858"/>
      <c r="B2466" s="866">
        <f t="shared" si="39"/>
        <v>2444</v>
      </c>
      <c r="C2466" s="919"/>
      <c r="D2466" s="860"/>
      <c r="E2466"/>
      <c r="F2466"/>
      <c r="G2466"/>
      <c r="H2466"/>
      <c r="I2466"/>
      <c r="J2466"/>
      <c r="K2466"/>
      <c r="L2466" s="262"/>
      <c r="M2466" s="262"/>
      <c r="S2466" s="262"/>
      <c r="T2466" s="262"/>
      <c r="U2466" s="262"/>
      <c r="V2466" s="262"/>
    </row>
    <row r="2467" spans="1:22">
      <c r="A2467" s="858"/>
      <c r="B2467" s="866">
        <f t="shared" si="39"/>
        <v>2445</v>
      </c>
      <c r="C2467" s="919"/>
      <c r="D2467" s="860"/>
      <c r="E2467"/>
      <c r="F2467"/>
      <c r="G2467"/>
      <c r="H2467"/>
      <c r="I2467"/>
      <c r="J2467"/>
      <c r="K2467"/>
      <c r="L2467" s="262"/>
      <c r="M2467" s="262"/>
      <c r="S2467" s="262"/>
      <c r="T2467" s="262"/>
      <c r="U2467" s="262"/>
      <c r="V2467" s="262"/>
    </row>
    <row r="2468" spans="1:22">
      <c r="A2468" s="858"/>
      <c r="B2468" s="866">
        <f t="shared" si="39"/>
        <v>2446</v>
      </c>
      <c r="C2468" s="919"/>
      <c r="D2468" s="860"/>
      <c r="E2468"/>
      <c r="F2468"/>
      <c r="G2468"/>
      <c r="H2468"/>
      <c r="I2468"/>
      <c r="J2468"/>
      <c r="K2468"/>
      <c r="L2468" s="262"/>
      <c r="M2468" s="262"/>
      <c r="S2468" s="262"/>
      <c r="T2468" s="262"/>
      <c r="U2468" s="262"/>
      <c r="V2468" s="262"/>
    </row>
    <row r="2469" spans="1:22">
      <c r="A2469" s="858"/>
      <c r="B2469" s="866">
        <f t="shared" si="39"/>
        <v>2447</v>
      </c>
      <c r="C2469" s="919"/>
      <c r="D2469" s="860"/>
      <c r="E2469"/>
      <c r="F2469"/>
      <c r="G2469"/>
      <c r="H2469"/>
      <c r="I2469"/>
      <c r="J2469"/>
      <c r="K2469"/>
      <c r="L2469" s="262"/>
      <c r="M2469" s="262"/>
      <c r="S2469" s="262"/>
      <c r="T2469" s="262"/>
      <c r="U2469" s="262"/>
      <c r="V2469" s="262"/>
    </row>
    <row r="2470" spans="1:22">
      <c r="A2470" s="858"/>
      <c r="B2470" s="866">
        <f t="shared" si="39"/>
        <v>2448</v>
      </c>
      <c r="C2470" s="919"/>
      <c r="D2470" s="860"/>
      <c r="E2470"/>
      <c r="F2470"/>
      <c r="G2470"/>
      <c r="H2470"/>
      <c r="I2470"/>
      <c r="J2470"/>
      <c r="K2470"/>
      <c r="L2470" s="262"/>
      <c r="M2470" s="262"/>
      <c r="S2470" s="262"/>
      <c r="T2470" s="262"/>
      <c r="U2470" s="262"/>
      <c r="V2470" s="262"/>
    </row>
    <row r="2471" spans="1:22">
      <c r="A2471" s="858"/>
      <c r="B2471" s="866">
        <f t="shared" si="39"/>
        <v>2449</v>
      </c>
      <c r="C2471" s="919"/>
      <c r="D2471" s="860"/>
      <c r="E2471"/>
      <c r="F2471"/>
      <c r="G2471"/>
      <c r="H2471"/>
      <c r="I2471"/>
      <c r="J2471"/>
      <c r="K2471"/>
      <c r="L2471" s="262"/>
      <c r="M2471" s="262"/>
      <c r="S2471" s="262"/>
      <c r="T2471" s="262"/>
      <c r="U2471" s="262"/>
      <c r="V2471" s="262"/>
    </row>
    <row r="2472" spans="1:22">
      <c r="A2472" s="858"/>
      <c r="B2472" s="866">
        <f t="shared" si="39"/>
        <v>2450</v>
      </c>
      <c r="C2472" s="919"/>
      <c r="D2472" s="860"/>
      <c r="E2472"/>
      <c r="F2472"/>
      <c r="G2472"/>
      <c r="H2472"/>
      <c r="I2472"/>
      <c r="J2472"/>
      <c r="K2472"/>
      <c r="L2472" s="262"/>
      <c r="M2472" s="262"/>
      <c r="S2472" s="262"/>
      <c r="T2472" s="262"/>
      <c r="U2472" s="262"/>
      <c r="V2472" s="262"/>
    </row>
    <row r="2473" spans="1:22">
      <c r="A2473" s="858"/>
      <c r="B2473" s="866">
        <f t="shared" si="39"/>
        <v>2451</v>
      </c>
      <c r="C2473" s="919"/>
      <c r="D2473" s="860"/>
      <c r="E2473"/>
      <c r="F2473"/>
      <c r="G2473"/>
      <c r="H2473"/>
      <c r="I2473"/>
      <c r="J2473"/>
      <c r="K2473"/>
      <c r="L2473" s="262"/>
      <c r="M2473" s="262"/>
      <c r="S2473" s="262"/>
      <c r="T2473" s="262"/>
      <c r="U2473" s="262"/>
      <c r="V2473" s="262"/>
    </row>
    <row r="2474" spans="1:22">
      <c r="A2474" s="858"/>
      <c r="B2474" s="866">
        <f t="shared" si="39"/>
        <v>2452</v>
      </c>
      <c r="C2474" s="919"/>
      <c r="D2474" s="860"/>
      <c r="E2474"/>
      <c r="F2474"/>
      <c r="G2474"/>
      <c r="H2474"/>
      <c r="I2474"/>
      <c r="J2474"/>
      <c r="K2474"/>
      <c r="L2474" s="262"/>
      <c r="M2474" s="262"/>
      <c r="S2474" s="262"/>
      <c r="T2474" s="262"/>
      <c r="U2474" s="262"/>
      <c r="V2474" s="262"/>
    </row>
    <row r="2475" spans="1:22">
      <c r="A2475" s="858"/>
      <c r="B2475" s="866">
        <f t="shared" si="39"/>
        <v>2453</v>
      </c>
      <c r="C2475" s="919"/>
      <c r="D2475" s="860"/>
      <c r="E2475"/>
      <c r="F2475"/>
      <c r="G2475"/>
      <c r="H2475"/>
      <c r="I2475"/>
      <c r="J2475"/>
      <c r="K2475"/>
      <c r="L2475" s="262"/>
      <c r="M2475" s="262"/>
      <c r="S2475" s="262"/>
      <c r="T2475" s="262"/>
      <c r="U2475" s="262"/>
      <c r="V2475" s="262"/>
    </row>
    <row r="2476" spans="1:22">
      <c r="A2476" s="858"/>
      <c r="B2476" s="866">
        <f t="shared" si="39"/>
        <v>2454</v>
      </c>
      <c r="C2476" s="919"/>
      <c r="D2476" s="860"/>
      <c r="E2476"/>
      <c r="F2476"/>
      <c r="G2476"/>
      <c r="H2476"/>
      <c r="I2476"/>
      <c r="J2476"/>
      <c r="K2476"/>
      <c r="L2476" s="262"/>
      <c r="M2476" s="262"/>
      <c r="S2476" s="262"/>
      <c r="T2476" s="262"/>
      <c r="U2476" s="262"/>
      <c r="V2476" s="262"/>
    </row>
    <row r="2477" spans="1:22">
      <c r="A2477" s="858"/>
      <c r="B2477" s="866">
        <f t="shared" si="39"/>
        <v>2455</v>
      </c>
      <c r="C2477" s="919"/>
      <c r="D2477" s="860"/>
      <c r="E2477"/>
      <c r="F2477"/>
      <c r="G2477"/>
      <c r="H2477"/>
      <c r="I2477"/>
      <c r="J2477"/>
      <c r="K2477"/>
      <c r="L2477" s="262"/>
      <c r="M2477" s="262"/>
      <c r="S2477" s="262"/>
      <c r="T2477" s="262"/>
      <c r="U2477" s="262"/>
      <c r="V2477" s="262"/>
    </row>
    <row r="2478" spans="1:22">
      <c r="A2478" s="858"/>
      <c r="B2478" s="866">
        <f t="shared" si="39"/>
        <v>2456</v>
      </c>
      <c r="C2478" s="919"/>
      <c r="D2478" s="860"/>
      <c r="E2478"/>
      <c r="F2478"/>
      <c r="G2478"/>
      <c r="H2478"/>
      <c r="I2478"/>
      <c r="J2478"/>
      <c r="K2478"/>
      <c r="L2478" s="262"/>
      <c r="M2478" s="262"/>
      <c r="S2478" s="262"/>
      <c r="T2478" s="262"/>
      <c r="U2478" s="262"/>
      <c r="V2478" s="262"/>
    </row>
    <row r="2479" spans="1:22">
      <c r="A2479" s="858"/>
      <c r="B2479" s="866">
        <f t="shared" si="39"/>
        <v>2457</v>
      </c>
      <c r="C2479" s="919"/>
      <c r="D2479" s="860"/>
      <c r="E2479"/>
      <c r="F2479"/>
      <c r="G2479"/>
      <c r="H2479"/>
      <c r="I2479"/>
      <c r="J2479"/>
      <c r="K2479"/>
      <c r="L2479" s="262"/>
      <c r="M2479" s="262"/>
      <c r="S2479" s="262"/>
      <c r="T2479" s="262"/>
      <c r="U2479" s="262"/>
      <c r="V2479" s="262"/>
    </row>
    <row r="2480" spans="1:22">
      <c r="A2480" s="858"/>
      <c r="B2480" s="866">
        <f t="shared" si="39"/>
        <v>2458</v>
      </c>
      <c r="C2480" s="919"/>
      <c r="D2480" s="860"/>
      <c r="E2480"/>
      <c r="F2480"/>
      <c r="G2480"/>
      <c r="H2480"/>
      <c r="I2480"/>
      <c r="J2480"/>
      <c r="K2480"/>
      <c r="L2480" s="262"/>
      <c r="M2480" s="262"/>
      <c r="S2480" s="262"/>
      <c r="T2480" s="262"/>
      <c r="U2480" s="262"/>
      <c r="V2480" s="262"/>
    </row>
    <row r="2481" spans="1:22">
      <c r="A2481" s="858"/>
      <c r="B2481" s="866">
        <f t="shared" si="39"/>
        <v>2459</v>
      </c>
      <c r="C2481" s="919"/>
      <c r="D2481" s="860"/>
      <c r="E2481"/>
      <c r="F2481"/>
      <c r="G2481"/>
      <c r="H2481"/>
      <c r="I2481"/>
      <c r="J2481"/>
      <c r="K2481"/>
      <c r="L2481" s="262"/>
      <c r="M2481" s="262"/>
      <c r="S2481" s="262"/>
      <c r="T2481" s="262"/>
      <c r="U2481" s="262"/>
      <c r="V2481" s="262"/>
    </row>
    <row r="2482" spans="1:22">
      <c r="A2482" s="858"/>
      <c r="B2482" s="866">
        <f t="shared" si="39"/>
        <v>2460</v>
      </c>
      <c r="C2482" s="919"/>
      <c r="D2482" s="860"/>
      <c r="E2482"/>
      <c r="F2482"/>
      <c r="G2482"/>
      <c r="H2482"/>
      <c r="I2482"/>
      <c r="J2482"/>
      <c r="K2482"/>
      <c r="L2482" s="262"/>
      <c r="M2482" s="262"/>
      <c r="S2482" s="262"/>
      <c r="T2482" s="262"/>
      <c r="U2482" s="262"/>
      <c r="V2482" s="262"/>
    </row>
    <row r="2483" spans="1:22">
      <c r="A2483" s="858"/>
      <c r="B2483" s="866">
        <f t="shared" si="39"/>
        <v>2461</v>
      </c>
      <c r="C2483" s="919"/>
      <c r="D2483" s="860"/>
      <c r="E2483"/>
      <c r="F2483"/>
      <c r="G2483"/>
      <c r="H2483"/>
      <c r="I2483"/>
      <c r="J2483"/>
      <c r="K2483"/>
      <c r="L2483" s="262"/>
      <c r="M2483" s="262"/>
      <c r="S2483" s="262"/>
      <c r="T2483" s="262"/>
      <c r="U2483" s="262"/>
      <c r="V2483" s="262"/>
    </row>
    <row r="2484" spans="1:22">
      <c r="A2484" s="858"/>
      <c r="B2484" s="866">
        <f t="shared" si="39"/>
        <v>2462</v>
      </c>
      <c r="C2484" s="919"/>
      <c r="D2484" s="860"/>
      <c r="E2484"/>
      <c r="F2484"/>
      <c r="G2484"/>
      <c r="H2484"/>
      <c r="I2484"/>
      <c r="J2484"/>
      <c r="K2484"/>
      <c r="L2484" s="262"/>
      <c r="M2484" s="262"/>
      <c r="S2484" s="262"/>
      <c r="T2484" s="262"/>
      <c r="U2484" s="262"/>
      <c r="V2484" s="262"/>
    </row>
    <row r="2485" spans="1:22">
      <c r="A2485" s="858"/>
      <c r="B2485" s="866">
        <f t="shared" si="39"/>
        <v>2463</v>
      </c>
      <c r="C2485" s="919"/>
      <c r="D2485" s="860"/>
      <c r="E2485"/>
      <c r="F2485"/>
      <c r="G2485"/>
      <c r="H2485"/>
      <c r="I2485"/>
      <c r="J2485"/>
      <c r="K2485"/>
      <c r="L2485" s="262"/>
      <c r="M2485" s="262"/>
      <c r="S2485" s="262"/>
      <c r="T2485" s="262"/>
      <c r="U2485" s="262"/>
      <c r="V2485" s="262"/>
    </row>
    <row r="2486" spans="1:22">
      <c r="A2486" s="858"/>
      <c r="B2486" s="866">
        <f t="shared" si="39"/>
        <v>2464</v>
      </c>
      <c r="C2486" s="919"/>
      <c r="D2486" s="860"/>
      <c r="E2486"/>
      <c r="F2486"/>
      <c r="G2486"/>
      <c r="H2486"/>
      <c r="I2486"/>
      <c r="J2486"/>
      <c r="K2486"/>
      <c r="L2486" s="262"/>
      <c r="M2486" s="262"/>
      <c r="S2486" s="262"/>
      <c r="T2486" s="262"/>
      <c r="U2486" s="262"/>
      <c r="V2486" s="262"/>
    </row>
    <row r="2487" spans="1:22">
      <c r="A2487" s="858"/>
      <c r="B2487" s="866">
        <f t="shared" si="39"/>
        <v>2465</v>
      </c>
      <c r="C2487" s="919"/>
      <c r="D2487" s="860"/>
      <c r="E2487"/>
      <c r="F2487"/>
      <c r="G2487"/>
      <c r="H2487"/>
      <c r="I2487"/>
      <c r="J2487"/>
      <c r="K2487"/>
      <c r="L2487" s="262"/>
      <c r="M2487" s="262"/>
      <c r="S2487" s="262"/>
      <c r="T2487" s="262"/>
      <c r="U2487" s="262"/>
      <c r="V2487" s="262"/>
    </row>
    <row r="2488" spans="1:22">
      <c r="A2488" s="858"/>
      <c r="B2488" s="866">
        <f t="shared" si="39"/>
        <v>2466</v>
      </c>
      <c r="C2488" s="919"/>
      <c r="D2488" s="860"/>
      <c r="E2488"/>
      <c r="F2488"/>
      <c r="G2488"/>
      <c r="H2488"/>
      <c r="I2488"/>
      <c r="J2488"/>
      <c r="K2488"/>
      <c r="L2488" s="262"/>
      <c r="M2488" s="262"/>
      <c r="S2488" s="262"/>
      <c r="T2488" s="262"/>
      <c r="U2488" s="262"/>
      <c r="V2488" s="262"/>
    </row>
    <row r="2489" spans="1:22">
      <c r="A2489" s="858"/>
      <c r="B2489" s="866">
        <f t="shared" si="39"/>
        <v>2467</v>
      </c>
      <c r="C2489" s="919"/>
      <c r="D2489" s="860"/>
      <c r="E2489"/>
      <c r="F2489"/>
      <c r="G2489"/>
      <c r="H2489"/>
      <c r="I2489"/>
      <c r="J2489"/>
      <c r="K2489"/>
      <c r="L2489" s="262"/>
      <c r="M2489" s="262"/>
      <c r="S2489" s="262"/>
      <c r="T2489" s="262"/>
      <c r="U2489" s="262"/>
      <c r="V2489" s="262"/>
    </row>
    <row r="2490" spans="1:22">
      <c r="A2490" s="858"/>
      <c r="B2490" s="866">
        <f t="shared" si="39"/>
        <v>2468</v>
      </c>
      <c r="C2490" s="919"/>
      <c r="D2490" s="860"/>
      <c r="E2490"/>
      <c r="F2490"/>
      <c r="G2490"/>
      <c r="H2490"/>
      <c r="I2490"/>
      <c r="J2490"/>
      <c r="K2490"/>
      <c r="L2490" s="262"/>
      <c r="M2490" s="262"/>
      <c r="S2490" s="262"/>
      <c r="T2490" s="262"/>
      <c r="U2490" s="262"/>
      <c r="V2490" s="262"/>
    </row>
    <row r="2491" spans="1:22">
      <c r="A2491" s="858"/>
      <c r="B2491" s="866">
        <f t="shared" si="39"/>
        <v>2469</v>
      </c>
      <c r="C2491" s="919"/>
      <c r="D2491" s="860"/>
      <c r="E2491"/>
      <c r="F2491"/>
      <c r="G2491"/>
      <c r="H2491"/>
      <c r="I2491"/>
      <c r="J2491"/>
      <c r="K2491"/>
      <c r="L2491" s="262"/>
      <c r="M2491" s="262"/>
      <c r="S2491" s="262"/>
      <c r="T2491" s="262"/>
      <c r="U2491" s="262"/>
      <c r="V2491" s="262"/>
    </row>
    <row r="2492" spans="1:22">
      <c r="A2492" s="858"/>
      <c r="B2492" s="866">
        <f t="shared" si="39"/>
        <v>2470</v>
      </c>
      <c r="C2492" s="919"/>
      <c r="D2492" s="860"/>
      <c r="E2492"/>
      <c r="F2492"/>
      <c r="G2492"/>
      <c r="H2492"/>
      <c r="I2492"/>
      <c r="J2492"/>
      <c r="K2492"/>
      <c r="L2492" s="262"/>
      <c r="M2492" s="262"/>
      <c r="S2492" s="262"/>
      <c r="T2492" s="262"/>
      <c r="U2492" s="262"/>
      <c r="V2492" s="262"/>
    </row>
    <row r="2493" spans="1:22">
      <c r="A2493" s="858"/>
      <c r="B2493" s="866">
        <f t="shared" si="39"/>
        <v>2471</v>
      </c>
      <c r="C2493" s="919"/>
      <c r="D2493" s="860"/>
      <c r="E2493"/>
      <c r="F2493"/>
      <c r="G2493"/>
      <c r="H2493"/>
      <c r="I2493"/>
      <c r="J2493"/>
      <c r="K2493"/>
      <c r="L2493" s="262"/>
      <c r="M2493" s="262"/>
      <c r="S2493" s="262"/>
      <c r="T2493" s="262"/>
      <c r="U2493" s="262"/>
      <c r="V2493" s="262"/>
    </row>
    <row r="2494" spans="1:22">
      <c r="A2494" s="858"/>
      <c r="B2494" s="866">
        <f t="shared" si="39"/>
        <v>2472</v>
      </c>
      <c r="C2494" s="919"/>
      <c r="D2494" s="860"/>
      <c r="E2494"/>
      <c r="F2494"/>
      <c r="G2494"/>
      <c r="H2494"/>
      <c r="I2494"/>
      <c r="J2494"/>
      <c r="K2494"/>
      <c r="L2494" s="262"/>
      <c r="M2494" s="262"/>
      <c r="S2494" s="262"/>
      <c r="T2494" s="262"/>
      <c r="U2494" s="262"/>
      <c r="V2494" s="262"/>
    </row>
    <row r="2495" spans="1:22">
      <c r="A2495" s="858"/>
      <c r="B2495" s="866">
        <f t="shared" si="39"/>
        <v>2473</v>
      </c>
      <c r="C2495" s="919"/>
      <c r="D2495" s="860"/>
      <c r="E2495"/>
      <c r="F2495"/>
      <c r="G2495"/>
      <c r="H2495"/>
      <c r="I2495"/>
      <c r="J2495"/>
      <c r="K2495"/>
      <c r="L2495" s="262"/>
      <c r="M2495" s="262"/>
      <c r="S2495" s="262"/>
      <c r="T2495" s="262"/>
      <c r="U2495" s="262"/>
      <c r="V2495" s="262"/>
    </row>
    <row r="2496" spans="1:22">
      <c r="A2496" s="858"/>
      <c r="B2496" s="866">
        <f t="shared" si="39"/>
        <v>2474</v>
      </c>
      <c r="C2496" s="919"/>
      <c r="D2496" s="860"/>
      <c r="E2496"/>
      <c r="F2496"/>
      <c r="G2496"/>
      <c r="H2496"/>
      <c r="I2496"/>
      <c r="J2496"/>
      <c r="K2496"/>
      <c r="L2496" s="262"/>
      <c r="M2496" s="262"/>
      <c r="S2496" s="262"/>
      <c r="T2496" s="262"/>
      <c r="U2496" s="262"/>
      <c r="V2496" s="262"/>
    </row>
    <row r="2497" spans="1:22">
      <c r="A2497" s="858"/>
      <c r="B2497" s="866">
        <f t="shared" si="39"/>
        <v>2475</v>
      </c>
      <c r="C2497" s="919"/>
      <c r="D2497" s="860"/>
      <c r="E2497"/>
      <c r="F2497"/>
      <c r="G2497"/>
      <c r="H2497"/>
      <c r="I2497"/>
      <c r="J2497"/>
      <c r="K2497"/>
      <c r="L2497" s="262"/>
      <c r="M2497" s="262"/>
      <c r="S2497" s="262"/>
      <c r="T2497" s="262"/>
      <c r="U2497" s="262"/>
      <c r="V2497" s="262"/>
    </row>
    <row r="2498" spans="1:22">
      <c r="A2498" s="858"/>
      <c r="B2498" s="866">
        <f t="shared" si="39"/>
        <v>2476</v>
      </c>
      <c r="C2498" s="919"/>
      <c r="D2498" s="860"/>
      <c r="E2498"/>
      <c r="F2498"/>
      <c r="G2498"/>
      <c r="H2498"/>
      <c r="I2498"/>
      <c r="J2498"/>
      <c r="K2498"/>
      <c r="L2498" s="262"/>
      <c r="M2498" s="262"/>
      <c r="S2498" s="262"/>
      <c r="T2498" s="262"/>
      <c r="U2498" s="262"/>
      <c r="V2498" s="262"/>
    </row>
    <row r="2499" spans="1:22">
      <c r="A2499" s="858"/>
      <c r="B2499" s="866">
        <f t="shared" si="39"/>
        <v>2477</v>
      </c>
      <c r="C2499" s="919"/>
      <c r="D2499" s="860"/>
      <c r="E2499"/>
      <c r="F2499"/>
      <c r="G2499"/>
      <c r="H2499"/>
      <c r="I2499"/>
      <c r="J2499"/>
      <c r="K2499"/>
      <c r="L2499" s="262"/>
      <c r="M2499" s="262"/>
      <c r="S2499" s="262"/>
      <c r="T2499" s="262"/>
      <c r="U2499" s="262"/>
      <c r="V2499" s="262"/>
    </row>
    <row r="2500" spans="1:22">
      <c r="A2500" s="858"/>
      <c r="B2500" s="866">
        <f t="shared" si="39"/>
        <v>2478</v>
      </c>
      <c r="C2500" s="919"/>
      <c r="D2500" s="860"/>
      <c r="E2500"/>
      <c r="F2500"/>
      <c r="G2500"/>
      <c r="H2500"/>
      <c r="I2500"/>
      <c r="J2500"/>
      <c r="K2500"/>
      <c r="L2500" s="262"/>
      <c r="M2500" s="262"/>
      <c r="S2500" s="262"/>
      <c r="T2500" s="262"/>
      <c r="U2500" s="262"/>
      <c r="V2500" s="262"/>
    </row>
    <row r="2501" spans="1:22">
      <c r="A2501" s="858"/>
      <c r="B2501" s="866">
        <f t="shared" si="39"/>
        <v>2479</v>
      </c>
      <c r="C2501" s="919"/>
      <c r="D2501" s="860"/>
      <c r="E2501"/>
      <c r="F2501"/>
      <c r="G2501"/>
      <c r="H2501"/>
      <c r="I2501"/>
      <c r="J2501"/>
      <c r="K2501"/>
      <c r="L2501" s="262"/>
      <c r="M2501" s="262"/>
      <c r="S2501" s="262"/>
      <c r="T2501" s="262"/>
      <c r="U2501" s="262"/>
      <c r="V2501" s="262"/>
    </row>
    <row r="2502" spans="1:22">
      <c r="A2502" s="858"/>
      <c r="B2502" s="866">
        <f t="shared" si="39"/>
        <v>2480</v>
      </c>
      <c r="C2502" s="919"/>
      <c r="D2502" s="860"/>
      <c r="E2502"/>
      <c r="F2502"/>
      <c r="G2502"/>
      <c r="H2502"/>
      <c r="I2502"/>
      <c r="J2502"/>
      <c r="K2502"/>
      <c r="L2502" s="262"/>
      <c r="M2502" s="262"/>
      <c r="S2502" s="262"/>
      <c r="T2502" s="262"/>
      <c r="U2502" s="262"/>
      <c r="V2502" s="262"/>
    </row>
    <row r="2503" spans="1:22">
      <c r="A2503" s="858"/>
      <c r="B2503" s="866">
        <f t="shared" si="39"/>
        <v>2481</v>
      </c>
      <c r="C2503" s="919"/>
      <c r="D2503" s="860"/>
      <c r="E2503"/>
      <c r="F2503"/>
      <c r="G2503"/>
      <c r="H2503"/>
      <c r="I2503"/>
      <c r="J2503"/>
      <c r="K2503"/>
      <c r="L2503" s="262"/>
      <c r="M2503" s="262"/>
      <c r="S2503" s="262"/>
      <c r="T2503" s="262"/>
      <c r="U2503" s="262"/>
      <c r="V2503" s="262"/>
    </row>
    <row r="2504" spans="1:22">
      <c r="A2504" s="858"/>
      <c r="B2504" s="866">
        <f t="shared" si="39"/>
        <v>2482</v>
      </c>
      <c r="C2504" s="919"/>
      <c r="D2504" s="860"/>
      <c r="E2504"/>
      <c r="F2504"/>
      <c r="G2504"/>
      <c r="H2504"/>
      <c r="I2504"/>
      <c r="J2504"/>
      <c r="K2504"/>
      <c r="L2504" s="262"/>
      <c r="M2504" s="262"/>
      <c r="S2504" s="262"/>
      <c r="T2504" s="262"/>
      <c r="U2504" s="262"/>
      <c r="V2504" s="262"/>
    </row>
    <row r="2505" spans="1:22">
      <c r="A2505" s="858"/>
      <c r="B2505" s="866">
        <f t="shared" si="39"/>
        <v>2483</v>
      </c>
      <c r="C2505" s="919"/>
      <c r="D2505" s="860"/>
      <c r="E2505"/>
      <c r="F2505"/>
      <c r="G2505"/>
      <c r="H2505"/>
      <c r="I2505"/>
      <c r="J2505"/>
      <c r="K2505"/>
      <c r="L2505" s="262"/>
      <c r="M2505" s="262"/>
      <c r="S2505" s="262"/>
      <c r="T2505" s="262"/>
      <c r="U2505" s="262"/>
      <c r="V2505" s="262"/>
    </row>
    <row r="2506" spans="1:22">
      <c r="A2506" s="858"/>
      <c r="B2506" s="866">
        <f t="shared" si="39"/>
        <v>2484</v>
      </c>
      <c r="C2506" s="919"/>
      <c r="D2506" s="860"/>
      <c r="E2506"/>
      <c r="F2506"/>
      <c r="G2506"/>
      <c r="H2506"/>
      <c r="I2506"/>
      <c r="J2506"/>
      <c r="K2506"/>
      <c r="L2506" s="262"/>
      <c r="M2506" s="262"/>
      <c r="S2506" s="262"/>
      <c r="T2506" s="262"/>
      <c r="U2506" s="262"/>
      <c r="V2506" s="262"/>
    </row>
    <row r="2507" spans="1:22">
      <c r="A2507" s="858"/>
      <c r="B2507" s="866">
        <f t="shared" si="39"/>
        <v>2485</v>
      </c>
      <c r="C2507" s="919"/>
      <c r="D2507" s="860"/>
      <c r="E2507"/>
      <c r="F2507"/>
      <c r="G2507"/>
      <c r="H2507"/>
      <c r="I2507"/>
      <c r="J2507"/>
      <c r="K2507"/>
      <c r="L2507" s="262"/>
      <c r="M2507" s="262"/>
      <c r="S2507" s="262"/>
      <c r="T2507" s="262"/>
      <c r="U2507" s="262"/>
      <c r="V2507" s="262"/>
    </row>
    <row r="2508" spans="1:22">
      <c r="A2508" s="858"/>
      <c r="B2508" s="866">
        <f t="shared" si="39"/>
        <v>2486</v>
      </c>
      <c r="C2508" s="919"/>
      <c r="D2508" s="860"/>
      <c r="E2508"/>
      <c r="F2508"/>
      <c r="G2508"/>
      <c r="H2508"/>
      <c r="I2508"/>
      <c r="J2508"/>
      <c r="K2508"/>
      <c r="L2508" s="262"/>
      <c r="M2508" s="262"/>
      <c r="S2508" s="262"/>
      <c r="T2508" s="262"/>
      <c r="U2508" s="262"/>
      <c r="V2508" s="262"/>
    </row>
    <row r="2509" spans="1:22">
      <c r="A2509" s="858"/>
      <c r="B2509" s="866">
        <f t="shared" si="39"/>
        <v>2487</v>
      </c>
      <c r="C2509" s="919"/>
      <c r="D2509" s="860"/>
      <c r="E2509"/>
      <c r="F2509"/>
      <c r="G2509"/>
      <c r="H2509"/>
      <c r="I2509"/>
      <c r="J2509"/>
      <c r="K2509"/>
      <c r="L2509" s="262"/>
      <c r="M2509" s="262"/>
      <c r="S2509" s="262"/>
      <c r="T2509" s="262"/>
      <c r="U2509" s="262"/>
      <c r="V2509" s="262"/>
    </row>
    <row r="2510" spans="1:22">
      <c r="A2510" s="858"/>
      <c r="B2510" s="866">
        <f t="shared" si="39"/>
        <v>2488</v>
      </c>
      <c r="C2510" s="919"/>
      <c r="D2510" s="860"/>
      <c r="E2510"/>
      <c r="F2510"/>
      <c r="G2510"/>
      <c r="H2510"/>
      <c r="I2510"/>
      <c r="J2510"/>
      <c r="K2510"/>
      <c r="L2510" s="262"/>
      <c r="M2510" s="262"/>
      <c r="S2510" s="262"/>
      <c r="T2510" s="262"/>
      <c r="U2510" s="262"/>
      <c r="V2510" s="262"/>
    </row>
    <row r="2511" spans="1:22">
      <c r="A2511" s="858"/>
      <c r="B2511" s="866">
        <f t="shared" si="39"/>
        <v>2489</v>
      </c>
      <c r="C2511" s="919"/>
      <c r="D2511" s="860"/>
      <c r="E2511"/>
      <c r="F2511"/>
      <c r="G2511"/>
      <c r="H2511"/>
      <c r="I2511"/>
      <c r="J2511"/>
      <c r="K2511"/>
      <c r="L2511" s="262"/>
      <c r="M2511" s="262"/>
      <c r="S2511" s="262"/>
      <c r="T2511" s="262"/>
      <c r="U2511" s="262"/>
      <c r="V2511" s="262"/>
    </row>
    <row r="2512" spans="1:22">
      <c r="A2512" s="858"/>
      <c r="B2512" s="866">
        <f t="shared" si="39"/>
        <v>2490</v>
      </c>
      <c r="C2512" s="919"/>
      <c r="D2512" s="860"/>
      <c r="E2512"/>
      <c r="F2512"/>
      <c r="G2512"/>
      <c r="H2512"/>
      <c r="I2512"/>
      <c r="J2512"/>
      <c r="K2512"/>
      <c r="L2512" s="262"/>
      <c r="M2512" s="262"/>
      <c r="S2512" s="262"/>
      <c r="T2512" s="262"/>
      <c r="U2512" s="262"/>
      <c r="V2512" s="262"/>
    </row>
    <row r="2513" spans="1:22">
      <c r="A2513" s="858"/>
      <c r="B2513" s="866">
        <f t="shared" si="39"/>
        <v>2491</v>
      </c>
      <c r="C2513" s="919"/>
      <c r="D2513" s="860"/>
      <c r="E2513"/>
      <c r="F2513"/>
      <c r="G2513"/>
      <c r="H2513"/>
      <c r="I2513"/>
      <c r="J2513"/>
      <c r="K2513"/>
      <c r="L2513" s="262"/>
      <c r="M2513" s="262"/>
      <c r="S2513" s="262"/>
      <c r="T2513" s="262"/>
      <c r="U2513" s="262"/>
      <c r="V2513" s="262"/>
    </row>
    <row r="2514" spans="1:22">
      <c r="A2514" s="858"/>
      <c r="B2514" s="866">
        <f t="shared" si="39"/>
        <v>2492</v>
      </c>
      <c r="C2514" s="919"/>
      <c r="D2514" s="860"/>
      <c r="E2514"/>
      <c r="F2514"/>
      <c r="G2514"/>
      <c r="H2514"/>
      <c r="I2514"/>
      <c r="J2514"/>
      <c r="K2514"/>
      <c r="L2514" s="262"/>
      <c r="M2514" s="262"/>
      <c r="S2514" s="262"/>
      <c r="T2514" s="262"/>
      <c r="U2514" s="262"/>
      <c r="V2514" s="262"/>
    </row>
    <row r="2515" spans="1:22">
      <c r="A2515" s="858"/>
      <c r="B2515" s="866">
        <f t="shared" si="39"/>
        <v>2493</v>
      </c>
      <c r="C2515" s="919"/>
      <c r="D2515" s="860"/>
      <c r="E2515"/>
      <c r="F2515"/>
      <c r="G2515"/>
      <c r="H2515"/>
      <c r="I2515"/>
      <c r="J2515"/>
      <c r="K2515"/>
      <c r="L2515" s="262"/>
      <c r="M2515" s="262"/>
      <c r="S2515" s="262"/>
      <c r="T2515" s="262"/>
      <c r="U2515" s="262"/>
      <c r="V2515" s="262"/>
    </row>
    <row r="2516" spans="1:22">
      <c r="A2516" s="858"/>
      <c r="B2516" s="866">
        <f t="shared" si="39"/>
        <v>2494</v>
      </c>
      <c r="C2516" s="919"/>
      <c r="D2516" s="860"/>
      <c r="E2516"/>
      <c r="F2516"/>
      <c r="G2516"/>
      <c r="H2516"/>
      <c r="I2516"/>
      <c r="J2516"/>
      <c r="K2516"/>
      <c r="L2516" s="262"/>
      <c r="M2516" s="262"/>
      <c r="S2516" s="262"/>
      <c r="T2516" s="262"/>
      <c r="U2516" s="262"/>
      <c r="V2516" s="262"/>
    </row>
    <row r="2517" spans="1:22">
      <c r="A2517" s="858"/>
      <c r="B2517" s="866">
        <f t="shared" si="39"/>
        <v>2495</v>
      </c>
      <c r="C2517" s="919"/>
      <c r="D2517" s="860"/>
      <c r="E2517"/>
      <c r="F2517"/>
      <c r="G2517"/>
      <c r="H2517"/>
      <c r="I2517"/>
      <c r="J2517"/>
      <c r="K2517"/>
      <c r="L2517" s="262"/>
      <c r="M2517" s="262"/>
      <c r="S2517" s="262"/>
      <c r="T2517" s="262"/>
      <c r="U2517" s="262"/>
      <c r="V2517" s="262"/>
    </row>
    <row r="2518" spans="1:22">
      <c r="A2518" s="858"/>
      <c r="B2518" s="866">
        <f t="shared" si="39"/>
        <v>2496</v>
      </c>
      <c r="C2518" s="919"/>
      <c r="D2518" s="860"/>
      <c r="E2518"/>
      <c r="F2518"/>
      <c r="G2518"/>
      <c r="H2518"/>
      <c r="I2518"/>
      <c r="J2518"/>
      <c r="K2518"/>
      <c r="L2518" s="262"/>
      <c r="M2518" s="262"/>
      <c r="S2518" s="262"/>
      <c r="T2518" s="262"/>
      <c r="U2518" s="262"/>
      <c r="V2518" s="262"/>
    </row>
    <row r="2519" spans="1:22">
      <c r="A2519" s="858"/>
      <c r="B2519" s="866">
        <f t="shared" si="39"/>
        <v>2497</v>
      </c>
      <c r="C2519" s="919"/>
      <c r="D2519" s="860"/>
      <c r="E2519"/>
      <c r="F2519"/>
      <c r="G2519"/>
      <c r="H2519"/>
      <c r="I2519"/>
      <c r="J2519"/>
      <c r="K2519"/>
      <c r="L2519" s="262"/>
      <c r="M2519" s="262"/>
      <c r="S2519" s="262"/>
      <c r="T2519" s="262"/>
      <c r="U2519" s="262"/>
      <c r="V2519" s="262"/>
    </row>
    <row r="2520" spans="1:22">
      <c r="A2520" s="858"/>
      <c r="B2520" s="866">
        <f t="shared" ref="B2520:B2583" si="40">B2519+1</f>
        <v>2498</v>
      </c>
      <c r="C2520" s="919"/>
      <c r="D2520" s="860"/>
      <c r="E2520"/>
      <c r="F2520"/>
      <c r="G2520"/>
      <c r="H2520"/>
      <c r="I2520"/>
      <c r="J2520"/>
      <c r="K2520"/>
      <c r="L2520" s="262"/>
      <c r="M2520" s="262"/>
      <c r="S2520" s="262"/>
      <c r="T2520" s="262"/>
      <c r="U2520" s="262"/>
      <c r="V2520" s="262"/>
    </row>
    <row r="2521" spans="1:22">
      <c r="A2521" s="858"/>
      <c r="B2521" s="866">
        <f t="shared" si="40"/>
        <v>2499</v>
      </c>
      <c r="C2521" s="919"/>
      <c r="D2521" s="860"/>
      <c r="E2521"/>
      <c r="F2521"/>
      <c r="G2521"/>
      <c r="H2521"/>
      <c r="I2521"/>
      <c r="J2521"/>
      <c r="K2521"/>
      <c r="L2521" s="262"/>
      <c r="M2521" s="262"/>
      <c r="S2521" s="262"/>
      <c r="T2521" s="262"/>
      <c r="U2521" s="262"/>
      <c r="V2521" s="262"/>
    </row>
    <row r="2522" spans="1:22">
      <c r="A2522" s="858"/>
      <c r="B2522" s="866">
        <f t="shared" si="40"/>
        <v>2500</v>
      </c>
      <c r="C2522" s="919"/>
      <c r="D2522" s="860"/>
      <c r="E2522"/>
      <c r="F2522"/>
      <c r="G2522"/>
      <c r="H2522"/>
      <c r="I2522"/>
      <c r="J2522"/>
      <c r="K2522"/>
      <c r="L2522" s="262"/>
      <c r="M2522" s="262"/>
      <c r="S2522" s="262"/>
      <c r="T2522" s="262"/>
      <c r="U2522" s="262"/>
      <c r="V2522" s="262"/>
    </row>
    <row r="2523" spans="1:22">
      <c r="A2523" s="858"/>
      <c r="B2523" s="866">
        <f t="shared" si="40"/>
        <v>2501</v>
      </c>
      <c r="C2523" s="919"/>
      <c r="D2523" s="860"/>
      <c r="E2523"/>
      <c r="F2523"/>
      <c r="G2523"/>
      <c r="H2523"/>
      <c r="I2523"/>
      <c r="J2523"/>
      <c r="K2523"/>
      <c r="L2523" s="262"/>
      <c r="M2523" s="262"/>
      <c r="S2523" s="262"/>
      <c r="T2523" s="262"/>
      <c r="U2523" s="262"/>
      <c r="V2523" s="262"/>
    </row>
    <row r="2524" spans="1:22">
      <c r="A2524" s="858"/>
      <c r="B2524" s="866">
        <f t="shared" si="40"/>
        <v>2502</v>
      </c>
      <c r="C2524" s="919"/>
      <c r="D2524" s="860"/>
      <c r="E2524"/>
      <c r="F2524"/>
      <c r="G2524"/>
      <c r="H2524"/>
      <c r="I2524"/>
      <c r="J2524"/>
      <c r="K2524"/>
      <c r="L2524" s="262"/>
      <c r="M2524" s="262"/>
      <c r="S2524" s="262"/>
      <c r="T2524" s="262"/>
      <c r="U2524" s="262"/>
      <c r="V2524" s="262"/>
    </row>
    <row r="2525" spans="1:22">
      <c r="A2525" s="858"/>
      <c r="B2525" s="866">
        <f t="shared" si="40"/>
        <v>2503</v>
      </c>
      <c r="C2525" s="919"/>
      <c r="D2525" s="860"/>
      <c r="E2525"/>
      <c r="F2525"/>
      <c r="G2525"/>
      <c r="H2525"/>
      <c r="I2525"/>
      <c r="J2525"/>
      <c r="K2525"/>
      <c r="L2525" s="262"/>
      <c r="M2525" s="262"/>
      <c r="S2525" s="262"/>
      <c r="T2525" s="262"/>
      <c r="U2525" s="262"/>
      <c r="V2525" s="262"/>
    </row>
    <row r="2526" spans="1:22">
      <c r="A2526" s="858"/>
      <c r="B2526" s="866">
        <f t="shared" si="40"/>
        <v>2504</v>
      </c>
      <c r="C2526" s="919"/>
      <c r="D2526" s="860"/>
      <c r="E2526"/>
      <c r="F2526"/>
      <c r="G2526"/>
      <c r="H2526"/>
      <c r="I2526"/>
      <c r="J2526"/>
      <c r="K2526"/>
      <c r="L2526" s="262"/>
      <c r="M2526" s="262"/>
      <c r="S2526" s="262"/>
      <c r="T2526" s="262"/>
      <c r="U2526" s="262"/>
      <c r="V2526" s="262"/>
    </row>
    <row r="2527" spans="1:22">
      <c r="A2527" s="858"/>
      <c r="B2527" s="866">
        <f t="shared" si="40"/>
        <v>2505</v>
      </c>
      <c r="C2527" s="919"/>
      <c r="D2527" s="860"/>
      <c r="E2527"/>
      <c r="F2527"/>
      <c r="G2527"/>
      <c r="H2527"/>
      <c r="I2527"/>
      <c r="J2527"/>
      <c r="K2527"/>
      <c r="L2527" s="262"/>
      <c r="M2527" s="262"/>
      <c r="S2527" s="262"/>
      <c r="T2527" s="262"/>
      <c r="U2527" s="262"/>
      <c r="V2527" s="262"/>
    </row>
    <row r="2528" spans="1:22">
      <c r="A2528" s="858"/>
      <c r="B2528" s="866">
        <f t="shared" si="40"/>
        <v>2506</v>
      </c>
      <c r="C2528" s="919"/>
      <c r="D2528" s="860"/>
      <c r="E2528"/>
      <c r="F2528"/>
      <c r="G2528"/>
      <c r="H2528"/>
      <c r="I2528"/>
      <c r="J2528"/>
      <c r="K2528"/>
      <c r="L2528" s="262"/>
      <c r="M2528" s="262"/>
      <c r="S2528" s="262"/>
      <c r="T2528" s="262"/>
      <c r="U2528" s="262"/>
      <c r="V2528" s="262"/>
    </row>
    <row r="2529" spans="1:22">
      <c r="A2529" s="858"/>
      <c r="B2529" s="866">
        <f t="shared" si="40"/>
        <v>2507</v>
      </c>
      <c r="C2529" s="919"/>
      <c r="D2529" s="860"/>
      <c r="E2529"/>
      <c r="F2529"/>
      <c r="G2529"/>
      <c r="H2529"/>
      <c r="I2529"/>
      <c r="J2529"/>
      <c r="K2529"/>
      <c r="L2529" s="262"/>
      <c r="M2529" s="262"/>
      <c r="S2529" s="262"/>
      <c r="T2529" s="262"/>
      <c r="U2529" s="262"/>
      <c r="V2529" s="262"/>
    </row>
    <row r="2530" spans="1:22">
      <c r="A2530" s="858"/>
      <c r="B2530" s="866">
        <f t="shared" si="40"/>
        <v>2508</v>
      </c>
      <c r="C2530" s="919"/>
      <c r="D2530" s="860"/>
      <c r="E2530"/>
      <c r="F2530"/>
      <c r="G2530"/>
      <c r="H2530"/>
      <c r="I2530"/>
      <c r="J2530"/>
      <c r="K2530"/>
      <c r="L2530" s="262"/>
      <c r="M2530" s="262"/>
      <c r="S2530" s="262"/>
      <c r="T2530" s="262"/>
      <c r="U2530" s="262"/>
      <c r="V2530" s="262"/>
    </row>
    <row r="2531" spans="1:22">
      <c r="A2531" s="858"/>
      <c r="B2531" s="866">
        <f t="shared" si="40"/>
        <v>2509</v>
      </c>
      <c r="C2531" s="919"/>
      <c r="D2531" s="860"/>
      <c r="E2531"/>
      <c r="F2531"/>
      <c r="G2531"/>
      <c r="H2531"/>
      <c r="I2531"/>
      <c r="J2531"/>
      <c r="K2531"/>
      <c r="L2531" s="262"/>
      <c r="M2531" s="262"/>
      <c r="S2531" s="262"/>
      <c r="T2531" s="262"/>
      <c r="U2531" s="262"/>
      <c r="V2531" s="262"/>
    </row>
    <row r="2532" spans="1:22">
      <c r="A2532" s="858"/>
      <c r="B2532" s="866">
        <f t="shared" si="40"/>
        <v>2510</v>
      </c>
      <c r="C2532" s="919"/>
      <c r="D2532" s="860"/>
      <c r="E2532"/>
      <c r="F2532"/>
      <c r="G2532"/>
      <c r="H2532"/>
      <c r="I2532"/>
      <c r="J2532"/>
      <c r="K2532"/>
      <c r="L2532" s="262"/>
      <c r="M2532" s="262"/>
      <c r="S2532" s="262"/>
      <c r="T2532" s="262"/>
      <c r="U2532" s="262"/>
      <c r="V2532" s="262"/>
    </row>
    <row r="2533" spans="1:22">
      <c r="A2533" s="858"/>
      <c r="B2533" s="866">
        <f t="shared" si="40"/>
        <v>2511</v>
      </c>
      <c r="C2533" s="919"/>
      <c r="D2533" s="860"/>
      <c r="E2533"/>
      <c r="F2533"/>
      <c r="G2533"/>
      <c r="H2533"/>
      <c r="I2533"/>
      <c r="J2533"/>
      <c r="K2533"/>
      <c r="L2533" s="262"/>
      <c r="M2533" s="262"/>
      <c r="S2533" s="262"/>
      <c r="T2533" s="262"/>
      <c r="U2533" s="262"/>
      <c r="V2533" s="262"/>
    </row>
    <row r="2534" spans="1:22">
      <c r="A2534" s="858"/>
      <c r="B2534" s="866">
        <f t="shared" si="40"/>
        <v>2512</v>
      </c>
      <c r="C2534" s="919"/>
      <c r="D2534" s="860"/>
      <c r="E2534"/>
      <c r="F2534"/>
      <c r="G2534"/>
      <c r="H2534"/>
      <c r="I2534"/>
      <c r="J2534"/>
      <c r="K2534"/>
      <c r="L2534" s="262"/>
      <c r="M2534" s="262"/>
      <c r="S2534" s="262"/>
      <c r="T2534" s="262"/>
      <c r="U2534" s="262"/>
      <c r="V2534" s="262"/>
    </row>
    <row r="2535" spans="1:22">
      <c r="A2535" s="858"/>
      <c r="B2535" s="866">
        <f t="shared" si="40"/>
        <v>2513</v>
      </c>
      <c r="C2535" s="919"/>
      <c r="D2535" s="860"/>
      <c r="E2535"/>
      <c r="F2535"/>
      <c r="G2535"/>
      <c r="H2535"/>
      <c r="I2535"/>
      <c r="J2535"/>
      <c r="K2535"/>
      <c r="L2535" s="262"/>
      <c r="M2535" s="262"/>
      <c r="S2535" s="262"/>
      <c r="T2535" s="262"/>
      <c r="U2535" s="262"/>
      <c r="V2535" s="262"/>
    </row>
    <row r="2536" spans="1:22">
      <c r="A2536" s="858"/>
      <c r="B2536" s="866">
        <f t="shared" si="40"/>
        <v>2514</v>
      </c>
      <c r="C2536" s="919"/>
      <c r="D2536" s="860"/>
      <c r="E2536"/>
      <c r="F2536"/>
      <c r="G2536"/>
      <c r="H2536"/>
      <c r="I2536"/>
      <c r="J2536"/>
      <c r="K2536"/>
      <c r="L2536" s="262"/>
      <c r="M2536" s="262"/>
      <c r="S2536" s="262"/>
      <c r="T2536" s="262"/>
      <c r="U2536" s="262"/>
      <c r="V2536" s="262"/>
    </row>
    <row r="2537" spans="1:22">
      <c r="A2537" s="858"/>
      <c r="B2537" s="866">
        <f t="shared" si="40"/>
        <v>2515</v>
      </c>
      <c r="C2537" s="919"/>
      <c r="D2537" s="860"/>
      <c r="E2537"/>
      <c r="F2537"/>
      <c r="G2537"/>
      <c r="H2537"/>
      <c r="I2537"/>
      <c r="J2537"/>
      <c r="K2537"/>
      <c r="L2537" s="262"/>
      <c r="M2537" s="262"/>
      <c r="S2537" s="262"/>
      <c r="T2537" s="262"/>
      <c r="U2537" s="262"/>
      <c r="V2537" s="262"/>
    </row>
    <row r="2538" spans="1:22">
      <c r="A2538" s="858"/>
      <c r="B2538" s="866">
        <f t="shared" si="40"/>
        <v>2516</v>
      </c>
      <c r="C2538" s="919"/>
      <c r="D2538" s="860"/>
      <c r="E2538"/>
      <c r="F2538"/>
      <c r="G2538"/>
      <c r="H2538"/>
      <c r="I2538"/>
      <c r="J2538"/>
      <c r="K2538"/>
      <c r="L2538" s="262"/>
      <c r="M2538" s="262"/>
      <c r="S2538" s="262"/>
      <c r="T2538" s="262"/>
      <c r="U2538" s="262"/>
      <c r="V2538" s="262"/>
    </row>
    <row r="2539" spans="1:22">
      <c r="A2539" s="858"/>
      <c r="B2539" s="866">
        <f t="shared" si="40"/>
        <v>2517</v>
      </c>
      <c r="C2539" s="919"/>
      <c r="D2539" s="860"/>
      <c r="E2539"/>
      <c r="F2539"/>
      <c r="G2539"/>
      <c r="H2539"/>
      <c r="I2539"/>
      <c r="J2539"/>
      <c r="K2539"/>
      <c r="L2539" s="262"/>
      <c r="M2539" s="262"/>
      <c r="S2539" s="262"/>
      <c r="T2539" s="262"/>
      <c r="U2539" s="262"/>
      <c r="V2539" s="262"/>
    </row>
    <row r="2540" spans="1:22">
      <c r="A2540" s="858"/>
      <c r="B2540" s="866">
        <f t="shared" si="40"/>
        <v>2518</v>
      </c>
      <c r="C2540" s="919"/>
      <c r="D2540" s="860"/>
      <c r="E2540"/>
      <c r="F2540"/>
      <c r="G2540"/>
      <c r="H2540"/>
      <c r="I2540"/>
      <c r="J2540"/>
      <c r="K2540"/>
      <c r="L2540" s="262"/>
      <c r="M2540" s="262"/>
      <c r="S2540" s="262"/>
      <c r="T2540" s="262"/>
      <c r="U2540" s="262"/>
      <c r="V2540" s="262"/>
    </row>
    <row r="2541" spans="1:22">
      <c r="A2541" s="858"/>
      <c r="B2541" s="866">
        <f t="shared" si="40"/>
        <v>2519</v>
      </c>
      <c r="C2541" s="919"/>
      <c r="D2541" s="860"/>
      <c r="E2541"/>
      <c r="F2541"/>
      <c r="G2541"/>
      <c r="H2541"/>
      <c r="I2541"/>
      <c r="J2541"/>
      <c r="K2541"/>
      <c r="L2541" s="262"/>
      <c r="M2541" s="262"/>
      <c r="S2541" s="262"/>
      <c r="T2541" s="262"/>
      <c r="U2541" s="262"/>
      <c r="V2541" s="262"/>
    </row>
    <row r="2542" spans="1:22">
      <c r="A2542" s="858"/>
      <c r="B2542" s="866">
        <f t="shared" si="40"/>
        <v>2520</v>
      </c>
      <c r="C2542" s="919"/>
      <c r="D2542" s="860"/>
      <c r="E2542"/>
      <c r="F2542"/>
      <c r="G2542"/>
      <c r="H2542"/>
      <c r="I2542"/>
      <c r="J2542"/>
      <c r="K2542"/>
      <c r="L2542" s="262"/>
      <c r="M2542" s="262"/>
      <c r="S2542" s="262"/>
      <c r="T2542" s="262"/>
      <c r="U2542" s="262"/>
      <c r="V2542" s="262"/>
    </row>
    <row r="2543" spans="1:22">
      <c r="A2543" s="858"/>
      <c r="B2543" s="866">
        <f t="shared" si="40"/>
        <v>2521</v>
      </c>
      <c r="C2543" s="919"/>
      <c r="D2543" s="860"/>
      <c r="E2543"/>
      <c r="F2543"/>
      <c r="G2543"/>
      <c r="H2543"/>
      <c r="I2543"/>
      <c r="J2543"/>
      <c r="K2543"/>
      <c r="L2543" s="262"/>
      <c r="M2543" s="262"/>
      <c r="S2543" s="262"/>
      <c r="T2543" s="262"/>
      <c r="U2543" s="262"/>
      <c r="V2543" s="262"/>
    </row>
    <row r="2544" spans="1:22">
      <c r="A2544" s="858"/>
      <c r="B2544" s="866">
        <f t="shared" si="40"/>
        <v>2522</v>
      </c>
      <c r="C2544" s="919"/>
      <c r="D2544" s="860"/>
      <c r="E2544"/>
      <c r="F2544"/>
      <c r="G2544"/>
      <c r="H2544"/>
      <c r="I2544"/>
      <c r="J2544"/>
      <c r="K2544"/>
      <c r="L2544" s="262"/>
      <c r="M2544" s="262"/>
      <c r="S2544" s="262"/>
      <c r="T2544" s="262"/>
      <c r="U2544" s="262"/>
      <c r="V2544" s="262"/>
    </row>
    <row r="2545" spans="1:22">
      <c r="A2545" s="858"/>
      <c r="B2545" s="866">
        <f t="shared" si="40"/>
        <v>2523</v>
      </c>
      <c r="C2545" s="919"/>
      <c r="D2545" s="860"/>
      <c r="E2545"/>
      <c r="F2545"/>
      <c r="G2545"/>
      <c r="H2545"/>
      <c r="I2545"/>
      <c r="J2545"/>
      <c r="K2545"/>
      <c r="L2545" s="262"/>
      <c r="M2545" s="262"/>
      <c r="S2545" s="262"/>
      <c r="T2545" s="262"/>
      <c r="U2545" s="262"/>
      <c r="V2545" s="262"/>
    </row>
    <row r="2546" spans="1:22">
      <c r="A2546" s="858"/>
      <c r="B2546" s="866">
        <f t="shared" si="40"/>
        <v>2524</v>
      </c>
      <c r="C2546" s="919"/>
      <c r="D2546" s="860"/>
      <c r="E2546"/>
      <c r="F2546"/>
      <c r="G2546"/>
      <c r="H2546"/>
      <c r="I2546"/>
      <c r="J2546"/>
      <c r="K2546"/>
      <c r="L2546" s="262"/>
      <c r="M2546" s="262"/>
      <c r="S2546" s="262"/>
      <c r="T2546" s="262"/>
      <c r="U2546" s="262"/>
      <c r="V2546" s="262"/>
    </row>
    <row r="2547" spans="1:22">
      <c r="A2547" s="858"/>
      <c r="B2547" s="866">
        <f t="shared" si="40"/>
        <v>2525</v>
      </c>
      <c r="C2547" s="919"/>
      <c r="D2547" s="860"/>
      <c r="E2547"/>
      <c r="F2547"/>
      <c r="G2547"/>
      <c r="H2547"/>
      <c r="I2547"/>
      <c r="J2547"/>
      <c r="K2547"/>
      <c r="L2547" s="262"/>
      <c r="M2547" s="262"/>
      <c r="S2547" s="262"/>
      <c r="T2547" s="262"/>
      <c r="U2547" s="262"/>
      <c r="V2547" s="262"/>
    </row>
    <row r="2548" spans="1:22">
      <c r="A2548" s="858"/>
      <c r="B2548" s="866">
        <f t="shared" si="40"/>
        <v>2526</v>
      </c>
      <c r="C2548" s="919"/>
      <c r="D2548" s="860"/>
      <c r="E2548"/>
      <c r="F2548"/>
      <c r="G2548"/>
      <c r="H2548"/>
      <c r="I2548"/>
      <c r="J2548"/>
      <c r="K2548"/>
      <c r="L2548" s="262"/>
      <c r="M2548" s="262"/>
      <c r="S2548" s="262"/>
      <c r="T2548" s="262"/>
      <c r="U2548" s="262"/>
      <c r="V2548" s="262"/>
    </row>
    <row r="2549" spans="1:22">
      <c r="A2549" s="858"/>
      <c r="B2549" s="866">
        <f t="shared" si="40"/>
        <v>2527</v>
      </c>
      <c r="C2549" s="919"/>
      <c r="D2549" s="860"/>
      <c r="E2549"/>
      <c r="F2549"/>
      <c r="G2549"/>
      <c r="H2549"/>
      <c r="I2549"/>
      <c r="J2549"/>
      <c r="K2549"/>
      <c r="L2549" s="262"/>
      <c r="M2549" s="262"/>
      <c r="S2549" s="262"/>
      <c r="T2549" s="262"/>
      <c r="U2549" s="262"/>
      <c r="V2549" s="262"/>
    </row>
    <row r="2550" spans="1:22">
      <c r="A2550" s="858"/>
      <c r="B2550" s="866">
        <f t="shared" si="40"/>
        <v>2528</v>
      </c>
      <c r="C2550" s="919"/>
      <c r="D2550" s="860"/>
      <c r="E2550"/>
      <c r="F2550"/>
      <c r="G2550"/>
      <c r="H2550"/>
      <c r="I2550"/>
      <c r="J2550"/>
      <c r="K2550"/>
      <c r="L2550" s="262"/>
      <c r="M2550" s="262"/>
      <c r="S2550" s="262"/>
      <c r="T2550" s="262"/>
      <c r="U2550" s="262"/>
      <c r="V2550" s="262"/>
    </row>
    <row r="2551" spans="1:22">
      <c r="A2551" s="858"/>
      <c r="B2551" s="866">
        <f t="shared" si="40"/>
        <v>2529</v>
      </c>
      <c r="C2551" s="919"/>
      <c r="D2551" s="860"/>
      <c r="E2551"/>
      <c r="F2551"/>
      <c r="G2551"/>
      <c r="H2551"/>
      <c r="I2551"/>
      <c r="J2551"/>
      <c r="K2551"/>
      <c r="L2551" s="262"/>
      <c r="M2551" s="262"/>
      <c r="S2551" s="262"/>
      <c r="T2551" s="262"/>
      <c r="U2551" s="262"/>
      <c r="V2551" s="262"/>
    </row>
    <row r="2552" spans="1:22">
      <c r="A2552" s="858"/>
      <c r="B2552" s="866">
        <f t="shared" si="40"/>
        <v>2530</v>
      </c>
      <c r="C2552" s="919"/>
      <c r="D2552" s="860"/>
      <c r="E2552"/>
      <c r="F2552"/>
      <c r="G2552"/>
      <c r="H2552"/>
      <c r="I2552"/>
      <c r="J2552"/>
      <c r="K2552"/>
      <c r="L2552" s="262"/>
      <c r="M2552" s="262"/>
      <c r="S2552" s="262"/>
      <c r="T2552" s="262"/>
      <c r="U2552" s="262"/>
      <c r="V2552" s="262"/>
    </row>
    <row r="2553" spans="1:22">
      <c r="A2553" s="858"/>
      <c r="B2553" s="866">
        <f t="shared" si="40"/>
        <v>2531</v>
      </c>
      <c r="C2553" s="919"/>
      <c r="D2553" s="860"/>
      <c r="E2553"/>
      <c r="F2553"/>
      <c r="G2553"/>
      <c r="H2553"/>
      <c r="I2553"/>
      <c r="J2553"/>
      <c r="K2553"/>
      <c r="L2553" s="262"/>
      <c r="M2553" s="262"/>
      <c r="S2553" s="262"/>
      <c r="T2553" s="262"/>
      <c r="U2553" s="262"/>
      <c r="V2553" s="262"/>
    </row>
    <row r="2554" spans="1:22">
      <c r="A2554" s="858"/>
      <c r="B2554" s="866">
        <f t="shared" si="40"/>
        <v>2532</v>
      </c>
      <c r="C2554" s="919"/>
      <c r="D2554" s="860"/>
      <c r="E2554"/>
      <c r="F2554"/>
      <c r="G2554"/>
      <c r="H2554"/>
      <c r="I2554"/>
      <c r="J2554"/>
      <c r="K2554"/>
      <c r="L2554" s="262"/>
      <c r="M2554" s="262"/>
      <c r="S2554" s="262"/>
      <c r="T2554" s="262"/>
      <c r="U2554" s="262"/>
      <c r="V2554" s="262"/>
    </row>
    <row r="2555" spans="1:22">
      <c r="A2555" s="858"/>
      <c r="B2555" s="866">
        <f t="shared" si="40"/>
        <v>2533</v>
      </c>
      <c r="C2555" s="919"/>
      <c r="D2555" s="860"/>
      <c r="E2555"/>
      <c r="F2555"/>
      <c r="G2555"/>
      <c r="H2555"/>
      <c r="I2555"/>
      <c r="J2555"/>
      <c r="K2555"/>
      <c r="L2555" s="262"/>
      <c r="M2555" s="262"/>
      <c r="S2555" s="262"/>
      <c r="T2555" s="262"/>
      <c r="U2555" s="262"/>
      <c r="V2555" s="262"/>
    </row>
    <row r="2556" spans="1:22">
      <c r="A2556" s="858"/>
      <c r="B2556" s="866">
        <f t="shared" si="40"/>
        <v>2534</v>
      </c>
      <c r="C2556" s="919"/>
      <c r="D2556" s="860"/>
      <c r="E2556"/>
      <c r="F2556"/>
      <c r="G2556"/>
      <c r="H2556"/>
      <c r="I2556"/>
      <c r="J2556"/>
      <c r="K2556"/>
      <c r="L2556" s="262"/>
      <c r="M2556" s="262"/>
      <c r="S2556" s="262"/>
      <c r="T2556" s="262"/>
      <c r="U2556" s="262"/>
      <c r="V2556" s="262"/>
    </row>
    <row r="2557" spans="1:22">
      <c r="A2557" s="858"/>
      <c r="B2557" s="866">
        <f t="shared" si="40"/>
        <v>2535</v>
      </c>
      <c r="C2557" s="919"/>
      <c r="D2557" s="860"/>
      <c r="E2557"/>
      <c r="F2557"/>
      <c r="G2557"/>
      <c r="H2557"/>
      <c r="I2557"/>
      <c r="J2557"/>
      <c r="K2557"/>
      <c r="L2557" s="262"/>
      <c r="M2557" s="262"/>
      <c r="S2557" s="262"/>
      <c r="T2557" s="262"/>
      <c r="U2557" s="262"/>
      <c r="V2557" s="262"/>
    </row>
    <row r="2558" spans="1:22">
      <c r="A2558" s="858"/>
      <c r="B2558" s="866">
        <f t="shared" si="40"/>
        <v>2536</v>
      </c>
      <c r="C2558" s="919"/>
      <c r="D2558" s="860"/>
      <c r="E2558"/>
      <c r="F2558"/>
      <c r="G2558"/>
      <c r="H2558"/>
      <c r="I2558"/>
      <c r="J2558"/>
      <c r="K2558"/>
      <c r="L2558" s="262"/>
      <c r="M2558" s="262"/>
      <c r="S2558" s="262"/>
      <c r="T2558" s="262"/>
      <c r="U2558" s="262"/>
      <c r="V2558" s="262"/>
    </row>
    <row r="2559" spans="1:22">
      <c r="A2559" s="858"/>
      <c r="B2559" s="866">
        <f t="shared" si="40"/>
        <v>2537</v>
      </c>
      <c r="C2559" s="919"/>
      <c r="D2559" s="860"/>
      <c r="E2559"/>
      <c r="F2559"/>
      <c r="G2559"/>
      <c r="H2559"/>
      <c r="I2559"/>
      <c r="J2559"/>
      <c r="K2559"/>
      <c r="L2559" s="262"/>
      <c r="M2559" s="262"/>
      <c r="S2559" s="262"/>
      <c r="T2559" s="262"/>
      <c r="U2559" s="262"/>
      <c r="V2559" s="262"/>
    </row>
    <row r="2560" spans="1:22">
      <c r="A2560" s="858"/>
      <c r="B2560" s="866">
        <f t="shared" si="40"/>
        <v>2538</v>
      </c>
      <c r="C2560" s="919"/>
      <c r="D2560" s="860"/>
      <c r="E2560"/>
      <c r="F2560"/>
      <c r="G2560"/>
      <c r="H2560"/>
      <c r="I2560"/>
      <c r="J2560"/>
      <c r="K2560"/>
      <c r="L2560" s="262"/>
      <c r="M2560" s="262"/>
      <c r="S2560" s="262"/>
      <c r="T2560" s="262"/>
      <c r="U2560" s="262"/>
      <c r="V2560" s="262"/>
    </row>
    <row r="2561" spans="1:22">
      <c r="A2561" s="858"/>
      <c r="B2561" s="866">
        <f t="shared" si="40"/>
        <v>2539</v>
      </c>
      <c r="C2561" s="919"/>
      <c r="D2561" s="860"/>
      <c r="E2561"/>
      <c r="F2561"/>
      <c r="G2561"/>
      <c r="H2561"/>
      <c r="I2561"/>
      <c r="J2561"/>
      <c r="K2561"/>
      <c r="L2561" s="262"/>
      <c r="M2561" s="262"/>
      <c r="S2561" s="262"/>
      <c r="T2561" s="262"/>
      <c r="U2561" s="262"/>
      <c r="V2561" s="262"/>
    </row>
    <row r="2562" spans="1:22">
      <c r="A2562" s="858"/>
      <c r="B2562" s="866">
        <f t="shared" si="40"/>
        <v>2540</v>
      </c>
      <c r="C2562" s="919"/>
      <c r="D2562" s="860"/>
      <c r="E2562"/>
      <c r="F2562"/>
      <c r="G2562"/>
      <c r="H2562"/>
      <c r="I2562"/>
      <c r="J2562"/>
      <c r="K2562"/>
      <c r="L2562" s="262"/>
      <c r="M2562" s="262"/>
      <c r="S2562" s="262"/>
      <c r="T2562" s="262"/>
      <c r="U2562" s="262"/>
      <c r="V2562" s="262"/>
    </row>
    <row r="2563" spans="1:22">
      <c r="A2563" s="858"/>
      <c r="B2563" s="866">
        <f t="shared" si="40"/>
        <v>2541</v>
      </c>
      <c r="C2563" s="919"/>
      <c r="D2563" s="860"/>
      <c r="E2563"/>
      <c r="F2563"/>
      <c r="G2563"/>
      <c r="H2563"/>
      <c r="I2563"/>
      <c r="J2563"/>
      <c r="K2563"/>
      <c r="L2563" s="262"/>
      <c r="M2563" s="262"/>
      <c r="S2563" s="262"/>
      <c r="T2563" s="262"/>
      <c r="U2563" s="262"/>
      <c r="V2563" s="262"/>
    </row>
    <row r="2564" spans="1:22">
      <c r="A2564" s="858"/>
      <c r="B2564" s="866">
        <f t="shared" si="40"/>
        <v>2542</v>
      </c>
      <c r="C2564" s="919"/>
      <c r="D2564" s="860"/>
      <c r="E2564"/>
      <c r="F2564"/>
      <c r="G2564"/>
      <c r="H2564"/>
      <c r="I2564"/>
      <c r="J2564"/>
      <c r="K2564"/>
      <c r="L2564" s="262"/>
      <c r="M2564" s="262"/>
      <c r="S2564" s="262"/>
      <c r="T2564" s="262"/>
      <c r="U2564" s="262"/>
      <c r="V2564" s="262"/>
    </row>
    <row r="2565" spans="1:22">
      <c r="A2565" s="858"/>
      <c r="B2565" s="866">
        <f t="shared" si="40"/>
        <v>2543</v>
      </c>
      <c r="C2565" s="919"/>
      <c r="D2565" s="860"/>
      <c r="E2565"/>
      <c r="F2565"/>
      <c r="G2565"/>
      <c r="H2565"/>
      <c r="I2565"/>
      <c r="J2565"/>
      <c r="K2565"/>
      <c r="L2565" s="262"/>
      <c r="M2565" s="262"/>
      <c r="S2565" s="262"/>
      <c r="T2565" s="262"/>
      <c r="U2565" s="262"/>
      <c r="V2565" s="262"/>
    </row>
    <row r="2566" spans="1:22">
      <c r="A2566" s="858"/>
      <c r="B2566" s="866">
        <f t="shared" si="40"/>
        <v>2544</v>
      </c>
      <c r="C2566" s="919"/>
      <c r="D2566" s="860"/>
      <c r="E2566"/>
      <c r="F2566"/>
      <c r="G2566"/>
      <c r="H2566"/>
      <c r="I2566"/>
      <c r="J2566"/>
      <c r="K2566"/>
      <c r="L2566" s="262"/>
      <c r="M2566" s="262"/>
      <c r="S2566" s="262"/>
      <c r="T2566" s="262"/>
      <c r="U2566" s="262"/>
      <c r="V2566" s="262"/>
    </row>
    <row r="2567" spans="1:22">
      <c r="A2567" s="858"/>
      <c r="B2567" s="866">
        <f t="shared" si="40"/>
        <v>2545</v>
      </c>
      <c r="C2567" s="919"/>
      <c r="D2567" s="860"/>
      <c r="E2567"/>
      <c r="F2567"/>
      <c r="G2567"/>
      <c r="H2567"/>
      <c r="I2567"/>
      <c r="J2567"/>
      <c r="K2567"/>
      <c r="L2567" s="262"/>
      <c r="M2567" s="262"/>
      <c r="S2567" s="262"/>
      <c r="T2567" s="262"/>
      <c r="U2567" s="262"/>
      <c r="V2567" s="262"/>
    </row>
    <row r="2568" spans="1:22">
      <c r="A2568" s="858"/>
      <c r="B2568" s="866">
        <f t="shared" si="40"/>
        <v>2546</v>
      </c>
      <c r="C2568" s="919"/>
      <c r="D2568" s="860"/>
      <c r="E2568"/>
      <c r="F2568"/>
      <c r="G2568"/>
      <c r="H2568"/>
      <c r="I2568"/>
      <c r="J2568"/>
      <c r="K2568"/>
      <c r="L2568" s="262"/>
      <c r="M2568" s="262"/>
      <c r="S2568" s="262"/>
      <c r="T2568" s="262"/>
      <c r="U2568" s="262"/>
      <c r="V2568" s="262"/>
    </row>
    <row r="2569" spans="1:22">
      <c r="A2569" s="858"/>
      <c r="B2569" s="866">
        <f t="shared" si="40"/>
        <v>2547</v>
      </c>
      <c r="C2569" s="919"/>
      <c r="D2569" s="860"/>
      <c r="E2569"/>
      <c r="F2569"/>
      <c r="G2569"/>
      <c r="H2569"/>
      <c r="I2569"/>
      <c r="J2569"/>
      <c r="K2569"/>
      <c r="L2569" s="262"/>
      <c r="M2569" s="262"/>
      <c r="S2569" s="262"/>
      <c r="T2569" s="262"/>
      <c r="U2569" s="262"/>
      <c r="V2569" s="262"/>
    </row>
    <row r="2570" spans="1:22">
      <c r="A2570" s="858"/>
      <c r="B2570" s="866">
        <f t="shared" si="40"/>
        <v>2548</v>
      </c>
      <c r="C2570" s="919"/>
      <c r="D2570" s="860"/>
      <c r="E2570"/>
      <c r="F2570"/>
      <c r="G2570"/>
      <c r="H2570"/>
      <c r="I2570"/>
      <c r="J2570"/>
      <c r="K2570"/>
      <c r="L2570" s="262"/>
      <c r="M2570" s="262"/>
      <c r="S2570" s="262"/>
      <c r="T2570" s="262"/>
      <c r="U2570" s="262"/>
      <c r="V2570" s="262"/>
    </row>
    <row r="2571" spans="1:22">
      <c r="A2571" s="858"/>
      <c r="B2571" s="866">
        <f t="shared" si="40"/>
        <v>2549</v>
      </c>
      <c r="C2571" s="919"/>
      <c r="D2571" s="860"/>
      <c r="E2571"/>
      <c r="F2571"/>
      <c r="G2571"/>
      <c r="H2571"/>
      <c r="I2571"/>
      <c r="J2571"/>
      <c r="K2571"/>
      <c r="L2571" s="262"/>
      <c r="M2571" s="262"/>
      <c r="S2571" s="262"/>
      <c r="T2571" s="262"/>
      <c r="U2571" s="262"/>
      <c r="V2571" s="262"/>
    </row>
    <row r="2572" spans="1:22">
      <c r="A2572" s="858"/>
      <c r="B2572" s="866">
        <f t="shared" si="40"/>
        <v>2550</v>
      </c>
      <c r="C2572" s="919"/>
      <c r="D2572" s="860"/>
      <c r="E2572"/>
      <c r="F2572"/>
      <c r="G2572"/>
      <c r="H2572"/>
      <c r="I2572"/>
      <c r="J2572"/>
      <c r="K2572"/>
      <c r="L2572" s="262"/>
      <c r="M2572" s="262"/>
      <c r="S2572" s="262"/>
      <c r="T2572" s="262"/>
      <c r="U2572" s="262"/>
      <c r="V2572" s="262"/>
    </row>
    <row r="2573" spans="1:22">
      <c r="A2573" s="858"/>
      <c r="B2573" s="866">
        <f t="shared" si="40"/>
        <v>2551</v>
      </c>
      <c r="C2573" s="919"/>
      <c r="D2573" s="860"/>
      <c r="E2573"/>
      <c r="F2573"/>
      <c r="G2573"/>
      <c r="H2573"/>
      <c r="I2573"/>
      <c r="J2573"/>
      <c r="K2573"/>
      <c r="L2573" s="262"/>
      <c r="M2573" s="262"/>
      <c r="S2573" s="262"/>
      <c r="T2573" s="262"/>
      <c r="U2573" s="262"/>
      <c r="V2573" s="262"/>
    </row>
    <row r="2574" spans="1:22">
      <c r="A2574" s="858"/>
      <c r="B2574" s="866">
        <f t="shared" si="40"/>
        <v>2552</v>
      </c>
      <c r="C2574" s="919"/>
      <c r="D2574" s="860"/>
      <c r="E2574"/>
      <c r="F2574"/>
      <c r="G2574"/>
      <c r="H2574"/>
      <c r="I2574"/>
      <c r="J2574"/>
      <c r="K2574"/>
      <c r="L2574" s="262"/>
      <c r="M2574" s="262"/>
      <c r="S2574" s="262"/>
      <c r="T2574" s="262"/>
      <c r="U2574" s="262"/>
      <c r="V2574" s="262"/>
    </row>
    <row r="2575" spans="1:22">
      <c r="A2575" s="858"/>
      <c r="B2575" s="866">
        <f t="shared" si="40"/>
        <v>2553</v>
      </c>
      <c r="C2575" s="919"/>
      <c r="D2575" s="860"/>
      <c r="E2575"/>
      <c r="F2575"/>
      <c r="G2575"/>
      <c r="H2575"/>
      <c r="I2575"/>
      <c r="J2575"/>
      <c r="K2575"/>
      <c r="L2575" s="262"/>
      <c r="M2575" s="262"/>
      <c r="S2575" s="262"/>
      <c r="T2575" s="262"/>
      <c r="U2575" s="262"/>
      <c r="V2575" s="262"/>
    </row>
    <row r="2576" spans="1:22">
      <c r="A2576" s="858"/>
      <c r="B2576" s="866">
        <f t="shared" si="40"/>
        <v>2554</v>
      </c>
      <c r="C2576" s="919"/>
      <c r="D2576" s="860"/>
      <c r="E2576"/>
      <c r="F2576"/>
      <c r="G2576"/>
      <c r="H2576"/>
      <c r="I2576"/>
      <c r="J2576"/>
      <c r="K2576"/>
      <c r="L2576" s="262"/>
      <c r="M2576" s="262"/>
      <c r="S2576" s="262"/>
      <c r="T2576" s="262"/>
      <c r="U2576" s="262"/>
      <c r="V2576" s="262"/>
    </row>
    <row r="2577" spans="1:22">
      <c r="A2577" s="858"/>
      <c r="B2577" s="866">
        <f t="shared" si="40"/>
        <v>2555</v>
      </c>
      <c r="C2577" s="919"/>
      <c r="D2577" s="860"/>
      <c r="E2577"/>
      <c r="F2577"/>
      <c r="G2577"/>
      <c r="H2577"/>
      <c r="I2577"/>
      <c r="J2577"/>
      <c r="K2577"/>
      <c r="L2577" s="262"/>
      <c r="M2577" s="262"/>
      <c r="S2577" s="262"/>
      <c r="T2577" s="262"/>
      <c r="U2577" s="262"/>
      <c r="V2577" s="262"/>
    </row>
    <row r="2578" spans="1:22">
      <c r="A2578" s="858"/>
      <c r="B2578" s="866">
        <f t="shared" si="40"/>
        <v>2556</v>
      </c>
      <c r="C2578" s="919"/>
      <c r="D2578" s="860"/>
      <c r="E2578"/>
      <c r="F2578"/>
      <c r="G2578"/>
      <c r="H2578"/>
      <c r="I2578"/>
      <c r="J2578"/>
      <c r="K2578"/>
      <c r="L2578" s="262"/>
      <c r="M2578" s="262"/>
      <c r="S2578" s="262"/>
      <c r="T2578" s="262"/>
      <c r="U2578" s="262"/>
      <c r="V2578" s="262"/>
    </row>
    <row r="2579" spans="1:22">
      <c r="A2579" s="858"/>
      <c r="B2579" s="866">
        <f t="shared" si="40"/>
        <v>2557</v>
      </c>
      <c r="C2579" s="919"/>
      <c r="D2579" s="860"/>
      <c r="E2579"/>
      <c r="F2579"/>
      <c r="G2579"/>
      <c r="H2579"/>
      <c r="I2579"/>
      <c r="J2579"/>
      <c r="K2579"/>
      <c r="L2579" s="262"/>
      <c r="M2579" s="262"/>
      <c r="S2579" s="262"/>
      <c r="T2579" s="262"/>
      <c r="U2579" s="262"/>
      <c r="V2579" s="262"/>
    </row>
    <row r="2580" spans="1:22">
      <c r="A2580" s="858"/>
      <c r="B2580" s="866">
        <f t="shared" si="40"/>
        <v>2558</v>
      </c>
      <c r="C2580" s="919"/>
      <c r="D2580" s="860"/>
      <c r="E2580"/>
      <c r="F2580"/>
      <c r="G2580"/>
      <c r="H2580"/>
      <c r="I2580"/>
      <c r="J2580"/>
      <c r="K2580"/>
      <c r="L2580" s="262"/>
      <c r="M2580" s="262"/>
      <c r="S2580" s="262"/>
      <c r="T2580" s="262"/>
      <c r="U2580" s="262"/>
      <c r="V2580" s="262"/>
    </row>
    <row r="2581" spans="1:22">
      <c r="A2581" s="858"/>
      <c r="B2581" s="866">
        <f t="shared" si="40"/>
        <v>2559</v>
      </c>
      <c r="C2581" s="919"/>
      <c r="D2581" s="860"/>
      <c r="E2581"/>
      <c r="F2581"/>
      <c r="G2581"/>
      <c r="H2581"/>
      <c r="I2581"/>
      <c r="J2581"/>
      <c r="K2581"/>
      <c r="L2581" s="262"/>
      <c r="M2581" s="262"/>
      <c r="S2581" s="262"/>
      <c r="T2581" s="262"/>
      <c r="U2581" s="262"/>
      <c r="V2581" s="262"/>
    </row>
    <row r="2582" spans="1:22">
      <c r="A2582" s="858"/>
      <c r="B2582" s="866">
        <f t="shared" si="40"/>
        <v>2560</v>
      </c>
      <c r="C2582" s="919"/>
      <c r="D2582" s="860"/>
      <c r="E2582"/>
      <c r="F2582"/>
      <c r="G2582"/>
      <c r="H2582"/>
      <c r="I2582"/>
      <c r="J2582"/>
      <c r="K2582"/>
      <c r="L2582" s="262"/>
      <c r="M2582" s="262"/>
      <c r="S2582" s="262"/>
      <c r="T2582" s="262"/>
      <c r="U2582" s="262"/>
      <c r="V2582" s="262"/>
    </row>
    <row r="2583" spans="1:22">
      <c r="A2583" s="858"/>
      <c r="B2583" s="866">
        <f t="shared" si="40"/>
        <v>2561</v>
      </c>
      <c r="C2583" s="919"/>
      <c r="D2583" s="860"/>
      <c r="E2583"/>
      <c r="F2583"/>
      <c r="G2583"/>
      <c r="H2583"/>
      <c r="I2583"/>
      <c r="J2583"/>
      <c r="K2583"/>
      <c r="L2583" s="262"/>
      <c r="M2583" s="262"/>
      <c r="S2583" s="262"/>
      <c r="T2583" s="262"/>
      <c r="U2583" s="262"/>
      <c r="V2583" s="262"/>
    </row>
    <row r="2584" spans="1:22">
      <c r="A2584" s="858"/>
      <c r="B2584" s="866">
        <f t="shared" ref="B2584:B2647" si="41">B2583+1</f>
        <v>2562</v>
      </c>
      <c r="C2584" s="919"/>
      <c r="D2584" s="860"/>
      <c r="E2584"/>
      <c r="F2584"/>
      <c r="G2584"/>
      <c r="H2584"/>
      <c r="I2584"/>
      <c r="J2584"/>
      <c r="K2584"/>
      <c r="L2584" s="262"/>
      <c r="M2584" s="262"/>
      <c r="S2584" s="262"/>
      <c r="T2584" s="262"/>
      <c r="U2584" s="262"/>
      <c r="V2584" s="262"/>
    </row>
    <row r="2585" spans="1:22">
      <c r="A2585" s="858"/>
      <c r="B2585" s="866">
        <f t="shared" si="41"/>
        <v>2563</v>
      </c>
      <c r="C2585" s="919"/>
      <c r="D2585" s="860"/>
      <c r="E2585"/>
      <c r="F2585"/>
      <c r="G2585"/>
      <c r="H2585"/>
      <c r="I2585"/>
      <c r="J2585"/>
      <c r="K2585"/>
      <c r="L2585" s="262"/>
      <c r="M2585" s="262"/>
      <c r="S2585" s="262"/>
      <c r="T2585" s="262"/>
      <c r="U2585" s="262"/>
      <c r="V2585" s="262"/>
    </row>
    <row r="2586" spans="1:22">
      <c r="A2586" s="858"/>
      <c r="B2586" s="866">
        <f t="shared" si="41"/>
        <v>2564</v>
      </c>
      <c r="C2586" s="919"/>
      <c r="D2586" s="860"/>
      <c r="E2586"/>
      <c r="F2586"/>
      <c r="G2586"/>
      <c r="H2586"/>
      <c r="I2586"/>
      <c r="J2586"/>
      <c r="K2586"/>
      <c r="L2586" s="262"/>
      <c r="M2586" s="262"/>
      <c r="S2586" s="262"/>
      <c r="T2586" s="262"/>
      <c r="U2586" s="262"/>
      <c r="V2586" s="262"/>
    </row>
    <row r="2587" spans="1:22">
      <c r="A2587" s="858"/>
      <c r="B2587" s="866">
        <f t="shared" si="41"/>
        <v>2565</v>
      </c>
      <c r="C2587" s="919"/>
      <c r="D2587" s="860"/>
      <c r="E2587"/>
      <c r="F2587"/>
      <c r="G2587"/>
      <c r="H2587"/>
      <c r="I2587"/>
      <c r="J2587"/>
      <c r="K2587"/>
      <c r="L2587" s="262"/>
      <c r="M2587" s="262"/>
      <c r="S2587" s="262"/>
      <c r="T2587" s="262"/>
      <c r="U2587" s="262"/>
      <c r="V2587" s="262"/>
    </row>
    <row r="2588" spans="1:22">
      <c r="A2588" s="858"/>
      <c r="B2588" s="866">
        <f t="shared" si="41"/>
        <v>2566</v>
      </c>
      <c r="C2588" s="919"/>
      <c r="D2588" s="860"/>
      <c r="E2588"/>
      <c r="F2588"/>
      <c r="G2588"/>
      <c r="H2588"/>
      <c r="I2588"/>
      <c r="J2588"/>
      <c r="K2588"/>
      <c r="L2588" s="262"/>
      <c r="M2588" s="262"/>
      <c r="S2588" s="262"/>
      <c r="T2588" s="262"/>
      <c r="U2588" s="262"/>
      <c r="V2588" s="262"/>
    </row>
    <row r="2589" spans="1:22">
      <c r="A2589" s="858"/>
      <c r="B2589" s="866">
        <f t="shared" si="41"/>
        <v>2567</v>
      </c>
      <c r="C2589" s="919"/>
      <c r="D2589" s="860"/>
      <c r="E2589"/>
      <c r="F2589"/>
      <c r="G2589"/>
      <c r="H2589"/>
      <c r="I2589"/>
      <c r="J2589"/>
      <c r="K2589"/>
      <c r="L2589" s="262"/>
      <c r="M2589" s="262"/>
      <c r="S2589" s="262"/>
      <c r="T2589" s="262"/>
      <c r="U2589" s="262"/>
      <c r="V2589" s="262"/>
    </row>
    <row r="2590" spans="1:22">
      <c r="A2590" s="858"/>
      <c r="B2590" s="866">
        <f t="shared" si="41"/>
        <v>2568</v>
      </c>
      <c r="C2590" s="919"/>
      <c r="D2590" s="860"/>
      <c r="E2590"/>
      <c r="F2590"/>
      <c r="G2590"/>
      <c r="H2590"/>
      <c r="I2590"/>
      <c r="J2590"/>
      <c r="K2590"/>
      <c r="L2590" s="262"/>
      <c r="M2590" s="262"/>
      <c r="S2590" s="262"/>
      <c r="T2590" s="262"/>
      <c r="U2590" s="262"/>
      <c r="V2590" s="262"/>
    </row>
    <row r="2591" spans="1:22">
      <c r="A2591" s="858"/>
      <c r="B2591" s="866">
        <f t="shared" si="41"/>
        <v>2569</v>
      </c>
      <c r="C2591" s="919"/>
      <c r="D2591" s="860"/>
      <c r="E2591"/>
      <c r="F2591"/>
      <c r="G2591"/>
      <c r="H2591"/>
      <c r="I2591"/>
      <c r="J2591"/>
      <c r="K2591"/>
      <c r="L2591" s="262"/>
      <c r="M2591" s="262"/>
      <c r="S2591" s="262"/>
      <c r="T2591" s="262"/>
      <c r="U2591" s="262"/>
      <c r="V2591" s="262"/>
    </row>
    <row r="2592" spans="1:22">
      <c r="A2592" s="858"/>
      <c r="B2592" s="866">
        <f t="shared" si="41"/>
        <v>2570</v>
      </c>
      <c r="C2592" s="919"/>
      <c r="D2592" s="860"/>
      <c r="E2592"/>
      <c r="F2592"/>
      <c r="G2592"/>
      <c r="H2592"/>
      <c r="I2592"/>
      <c r="J2592"/>
      <c r="K2592"/>
      <c r="L2592" s="262"/>
      <c r="M2592" s="262"/>
      <c r="S2592" s="262"/>
      <c r="T2592" s="262"/>
      <c r="U2592" s="262"/>
      <c r="V2592" s="262"/>
    </row>
    <row r="2593" spans="1:22">
      <c r="A2593" s="858"/>
      <c r="B2593" s="866">
        <f t="shared" si="41"/>
        <v>2571</v>
      </c>
      <c r="C2593" s="919"/>
      <c r="D2593" s="860"/>
      <c r="E2593"/>
      <c r="F2593"/>
      <c r="G2593"/>
      <c r="H2593"/>
      <c r="I2593"/>
      <c r="J2593"/>
      <c r="K2593"/>
      <c r="L2593" s="262"/>
      <c r="M2593" s="262"/>
      <c r="S2593" s="262"/>
      <c r="T2593" s="262"/>
      <c r="U2593" s="262"/>
      <c r="V2593" s="262"/>
    </row>
    <row r="2594" spans="1:22">
      <c r="A2594" s="858"/>
      <c r="B2594" s="866">
        <f t="shared" si="41"/>
        <v>2572</v>
      </c>
      <c r="C2594" s="919"/>
      <c r="D2594" s="860"/>
      <c r="E2594"/>
      <c r="F2594"/>
      <c r="G2594"/>
      <c r="H2594"/>
      <c r="I2594"/>
      <c r="J2594"/>
      <c r="K2594"/>
      <c r="L2594" s="262"/>
      <c r="M2594" s="262"/>
      <c r="S2594" s="262"/>
      <c r="T2594" s="262"/>
      <c r="U2594" s="262"/>
      <c r="V2594" s="262"/>
    </row>
    <row r="2595" spans="1:22">
      <c r="A2595" s="858"/>
      <c r="B2595" s="866">
        <f t="shared" si="41"/>
        <v>2573</v>
      </c>
      <c r="C2595" s="919"/>
      <c r="D2595" s="860"/>
      <c r="E2595"/>
      <c r="F2595"/>
      <c r="G2595"/>
      <c r="H2595"/>
      <c r="I2595"/>
      <c r="J2595"/>
      <c r="K2595"/>
      <c r="L2595" s="262"/>
      <c r="M2595" s="262"/>
      <c r="S2595" s="262"/>
      <c r="T2595" s="262"/>
      <c r="U2595" s="262"/>
      <c r="V2595" s="262"/>
    </row>
    <row r="2596" spans="1:22">
      <c r="A2596" s="858"/>
      <c r="B2596" s="866">
        <f t="shared" si="41"/>
        <v>2574</v>
      </c>
      <c r="C2596" s="919"/>
      <c r="D2596" s="860"/>
      <c r="E2596"/>
      <c r="F2596"/>
      <c r="G2596"/>
      <c r="H2596"/>
      <c r="I2596"/>
      <c r="J2596"/>
      <c r="K2596"/>
      <c r="L2596" s="262"/>
      <c r="M2596" s="262"/>
      <c r="S2596" s="262"/>
      <c r="T2596" s="262"/>
      <c r="U2596" s="262"/>
      <c r="V2596" s="262"/>
    </row>
    <row r="2597" spans="1:22">
      <c r="A2597" s="858"/>
      <c r="B2597" s="866">
        <f t="shared" si="41"/>
        <v>2575</v>
      </c>
      <c r="C2597" s="919"/>
      <c r="D2597" s="860"/>
      <c r="E2597"/>
      <c r="F2597"/>
      <c r="G2597"/>
      <c r="H2597"/>
      <c r="I2597"/>
      <c r="J2597"/>
      <c r="K2597"/>
      <c r="L2597" s="262"/>
      <c r="M2597" s="262"/>
      <c r="S2597" s="262"/>
      <c r="T2597" s="262"/>
      <c r="U2597" s="262"/>
      <c r="V2597" s="262"/>
    </row>
    <row r="2598" spans="1:22">
      <c r="A2598" s="858"/>
      <c r="B2598" s="866">
        <f t="shared" si="41"/>
        <v>2576</v>
      </c>
      <c r="C2598" s="919"/>
      <c r="D2598" s="860"/>
      <c r="E2598"/>
      <c r="F2598"/>
      <c r="G2598"/>
      <c r="H2598"/>
      <c r="I2598"/>
      <c r="J2598"/>
      <c r="K2598"/>
      <c r="L2598" s="262"/>
      <c r="M2598" s="262"/>
      <c r="S2598" s="262"/>
      <c r="T2598" s="262"/>
      <c r="U2598" s="262"/>
      <c r="V2598" s="262"/>
    </row>
    <row r="2599" spans="1:22">
      <c r="A2599" s="858"/>
      <c r="B2599" s="866">
        <f t="shared" si="41"/>
        <v>2577</v>
      </c>
      <c r="C2599" s="919"/>
      <c r="D2599" s="860"/>
      <c r="E2599"/>
      <c r="F2599"/>
      <c r="G2599"/>
      <c r="H2599"/>
      <c r="I2599"/>
      <c r="J2599"/>
      <c r="K2599"/>
      <c r="L2599" s="262"/>
      <c r="M2599" s="262"/>
      <c r="S2599" s="262"/>
      <c r="T2599" s="262"/>
      <c r="U2599" s="262"/>
      <c r="V2599" s="262"/>
    </row>
    <row r="2600" spans="1:22">
      <c r="A2600" s="858"/>
      <c r="B2600" s="866">
        <f t="shared" si="41"/>
        <v>2578</v>
      </c>
      <c r="C2600" s="919"/>
      <c r="D2600" s="860"/>
      <c r="E2600"/>
      <c r="F2600"/>
      <c r="G2600"/>
      <c r="H2600"/>
      <c r="I2600"/>
      <c r="J2600"/>
      <c r="K2600"/>
      <c r="L2600" s="262"/>
      <c r="M2600" s="262"/>
      <c r="S2600" s="262"/>
      <c r="T2600" s="262"/>
      <c r="U2600" s="262"/>
      <c r="V2600" s="262"/>
    </row>
    <row r="2601" spans="1:22">
      <c r="A2601" s="858"/>
      <c r="B2601" s="866">
        <f t="shared" si="41"/>
        <v>2579</v>
      </c>
      <c r="C2601" s="919"/>
      <c r="D2601" s="860"/>
      <c r="E2601"/>
      <c r="F2601"/>
      <c r="G2601"/>
      <c r="H2601"/>
      <c r="I2601"/>
      <c r="J2601"/>
      <c r="K2601"/>
      <c r="L2601" s="262"/>
      <c r="M2601" s="262"/>
      <c r="S2601" s="262"/>
      <c r="T2601" s="262"/>
      <c r="U2601" s="262"/>
      <c r="V2601" s="262"/>
    </row>
    <row r="2602" spans="1:22">
      <c r="A2602" s="858"/>
      <c r="B2602" s="866">
        <f t="shared" si="41"/>
        <v>2580</v>
      </c>
      <c r="C2602" s="919"/>
      <c r="D2602" s="860"/>
      <c r="E2602"/>
      <c r="F2602"/>
      <c r="G2602"/>
      <c r="H2602"/>
      <c r="I2602"/>
      <c r="J2602"/>
      <c r="K2602"/>
      <c r="L2602" s="262"/>
      <c r="M2602" s="262"/>
      <c r="S2602" s="262"/>
      <c r="T2602" s="262"/>
      <c r="U2602" s="262"/>
      <c r="V2602" s="262"/>
    </row>
    <row r="2603" spans="1:22">
      <c r="A2603" s="858"/>
      <c r="B2603" s="866">
        <f t="shared" si="41"/>
        <v>2581</v>
      </c>
      <c r="C2603" s="919"/>
      <c r="D2603" s="860"/>
      <c r="E2603"/>
      <c r="F2603"/>
      <c r="G2603"/>
      <c r="H2603"/>
      <c r="I2603"/>
      <c r="J2603"/>
      <c r="K2603"/>
      <c r="L2603" s="262"/>
      <c r="M2603" s="262"/>
      <c r="S2603" s="262"/>
      <c r="T2603" s="262"/>
      <c r="U2603" s="262"/>
      <c r="V2603" s="262"/>
    </row>
    <row r="2604" spans="1:22">
      <c r="A2604" s="858"/>
      <c r="B2604" s="866">
        <f t="shared" si="41"/>
        <v>2582</v>
      </c>
      <c r="C2604" s="919"/>
      <c r="D2604" s="860"/>
      <c r="E2604"/>
      <c r="F2604"/>
      <c r="G2604"/>
      <c r="H2604"/>
      <c r="I2604"/>
      <c r="J2604"/>
      <c r="K2604"/>
      <c r="L2604" s="262"/>
      <c r="M2604" s="262"/>
      <c r="S2604" s="262"/>
      <c r="T2604" s="262"/>
      <c r="U2604" s="262"/>
      <c r="V2604" s="262"/>
    </row>
    <row r="2605" spans="1:22">
      <c r="A2605" s="858"/>
      <c r="B2605" s="866">
        <f t="shared" si="41"/>
        <v>2583</v>
      </c>
      <c r="C2605" s="919"/>
      <c r="D2605" s="860"/>
      <c r="E2605"/>
      <c r="F2605"/>
      <c r="G2605"/>
      <c r="H2605"/>
      <c r="I2605"/>
      <c r="J2605"/>
      <c r="K2605"/>
      <c r="L2605" s="262"/>
      <c r="M2605" s="262"/>
      <c r="S2605" s="262"/>
      <c r="T2605" s="262"/>
      <c r="U2605" s="262"/>
      <c r="V2605" s="262"/>
    </row>
    <row r="2606" spans="1:22">
      <c r="A2606" s="858"/>
      <c r="B2606" s="866">
        <f t="shared" si="41"/>
        <v>2584</v>
      </c>
      <c r="C2606" s="919"/>
      <c r="D2606" s="860"/>
      <c r="E2606"/>
      <c r="F2606"/>
      <c r="G2606"/>
      <c r="H2606"/>
      <c r="I2606"/>
      <c r="J2606"/>
      <c r="K2606"/>
      <c r="L2606" s="262"/>
      <c r="M2606" s="262"/>
      <c r="S2606" s="262"/>
      <c r="T2606" s="262"/>
      <c r="U2606" s="262"/>
      <c r="V2606" s="262"/>
    </row>
    <row r="2607" spans="1:22">
      <c r="A2607" s="858"/>
      <c r="B2607" s="866">
        <f t="shared" si="41"/>
        <v>2585</v>
      </c>
      <c r="C2607" s="919"/>
      <c r="D2607" s="860"/>
      <c r="E2607"/>
      <c r="F2607"/>
      <c r="G2607"/>
      <c r="H2607"/>
      <c r="I2607"/>
      <c r="J2607"/>
      <c r="K2607"/>
      <c r="L2607" s="262"/>
      <c r="M2607" s="262"/>
      <c r="S2607" s="262"/>
      <c r="T2607" s="262"/>
      <c r="U2607" s="262"/>
      <c r="V2607" s="262"/>
    </row>
    <row r="2608" spans="1:22">
      <c r="A2608" s="858"/>
      <c r="B2608" s="866">
        <f t="shared" si="41"/>
        <v>2586</v>
      </c>
      <c r="C2608" s="919"/>
      <c r="D2608" s="860"/>
      <c r="E2608"/>
      <c r="F2608"/>
      <c r="G2608"/>
      <c r="H2608"/>
      <c r="I2608"/>
      <c r="J2608"/>
      <c r="K2608"/>
      <c r="L2608" s="262"/>
      <c r="M2608" s="262"/>
      <c r="S2608" s="262"/>
      <c r="T2608" s="262"/>
      <c r="U2608" s="262"/>
      <c r="V2608" s="262"/>
    </row>
    <row r="2609" spans="1:22">
      <c r="A2609" s="858"/>
      <c r="B2609" s="866">
        <f t="shared" si="41"/>
        <v>2587</v>
      </c>
      <c r="C2609" s="919"/>
      <c r="D2609" s="860"/>
      <c r="E2609"/>
      <c r="F2609"/>
      <c r="G2609"/>
      <c r="H2609"/>
      <c r="I2609"/>
      <c r="J2609"/>
      <c r="K2609"/>
      <c r="L2609" s="262"/>
      <c r="M2609" s="262"/>
      <c r="S2609" s="262"/>
      <c r="T2609" s="262"/>
      <c r="U2609" s="262"/>
      <c r="V2609" s="262"/>
    </row>
    <row r="2610" spans="1:22">
      <c r="A2610" s="858"/>
      <c r="B2610" s="866">
        <f t="shared" si="41"/>
        <v>2588</v>
      </c>
      <c r="C2610" s="919"/>
      <c r="D2610" s="860"/>
      <c r="E2610"/>
      <c r="F2610"/>
      <c r="G2610"/>
      <c r="H2610"/>
      <c r="I2610"/>
      <c r="J2610"/>
      <c r="K2610"/>
      <c r="L2610" s="262"/>
      <c r="M2610" s="262"/>
      <c r="S2610" s="262"/>
      <c r="T2610" s="262"/>
      <c r="U2610" s="262"/>
      <c r="V2610" s="262"/>
    </row>
    <row r="2611" spans="1:22">
      <c r="A2611" s="858"/>
      <c r="B2611" s="866">
        <f t="shared" si="41"/>
        <v>2589</v>
      </c>
      <c r="C2611" s="919"/>
      <c r="D2611" s="860"/>
      <c r="E2611"/>
      <c r="F2611"/>
      <c r="G2611"/>
      <c r="H2611"/>
      <c r="I2611"/>
      <c r="J2611"/>
      <c r="K2611"/>
      <c r="L2611" s="262"/>
      <c r="M2611" s="262"/>
      <c r="S2611" s="262"/>
      <c r="T2611" s="262"/>
      <c r="U2611" s="262"/>
      <c r="V2611" s="262"/>
    </row>
    <row r="2612" spans="1:22">
      <c r="A2612" s="858"/>
      <c r="B2612" s="866">
        <f t="shared" si="41"/>
        <v>2590</v>
      </c>
      <c r="C2612" s="919"/>
      <c r="D2612" s="860"/>
      <c r="E2612"/>
      <c r="F2612"/>
      <c r="G2612"/>
      <c r="H2612"/>
      <c r="I2612"/>
      <c r="J2612"/>
      <c r="K2612"/>
      <c r="L2612" s="262"/>
      <c r="M2612" s="262"/>
      <c r="S2612" s="262"/>
      <c r="T2612" s="262"/>
      <c r="U2612" s="262"/>
      <c r="V2612" s="262"/>
    </row>
    <row r="2613" spans="1:22">
      <c r="A2613" s="858"/>
      <c r="B2613" s="866">
        <f t="shared" si="41"/>
        <v>2591</v>
      </c>
      <c r="C2613" s="919"/>
      <c r="D2613" s="860"/>
      <c r="E2613"/>
      <c r="F2613"/>
      <c r="G2613"/>
      <c r="H2613"/>
      <c r="I2613"/>
      <c r="J2613"/>
      <c r="K2613"/>
      <c r="L2613" s="262"/>
      <c r="M2613" s="262"/>
      <c r="S2613" s="262"/>
      <c r="T2613" s="262"/>
      <c r="U2613" s="262"/>
      <c r="V2613" s="262"/>
    </row>
    <row r="2614" spans="1:22">
      <c r="A2614" s="858"/>
      <c r="B2614" s="866">
        <f t="shared" si="41"/>
        <v>2592</v>
      </c>
      <c r="C2614" s="919"/>
      <c r="D2614" s="860"/>
      <c r="E2614"/>
      <c r="F2614"/>
      <c r="G2614"/>
      <c r="H2614"/>
      <c r="I2614"/>
      <c r="J2614"/>
      <c r="K2614"/>
      <c r="L2614" s="262"/>
      <c r="M2614" s="262"/>
      <c r="S2614" s="262"/>
      <c r="T2614" s="262"/>
      <c r="U2614" s="262"/>
      <c r="V2614" s="262"/>
    </row>
    <row r="2615" spans="1:22">
      <c r="A2615" s="858"/>
      <c r="B2615" s="866">
        <f t="shared" si="41"/>
        <v>2593</v>
      </c>
      <c r="C2615" s="919"/>
      <c r="D2615" s="860"/>
      <c r="E2615"/>
      <c r="F2615"/>
      <c r="G2615"/>
      <c r="H2615"/>
      <c r="I2615"/>
      <c r="J2615"/>
      <c r="K2615"/>
      <c r="L2615" s="262"/>
      <c r="M2615" s="262"/>
      <c r="S2615" s="262"/>
      <c r="T2615" s="262"/>
      <c r="U2615" s="262"/>
      <c r="V2615" s="262"/>
    </row>
    <row r="2616" spans="1:22">
      <c r="A2616" s="858"/>
      <c r="B2616" s="866">
        <f t="shared" si="41"/>
        <v>2594</v>
      </c>
      <c r="C2616" s="919"/>
      <c r="D2616" s="860"/>
      <c r="E2616"/>
      <c r="F2616"/>
      <c r="G2616"/>
      <c r="H2616"/>
      <c r="I2616"/>
      <c r="J2616"/>
      <c r="K2616"/>
      <c r="L2616" s="262"/>
      <c r="M2616" s="262"/>
      <c r="S2616" s="262"/>
      <c r="T2616" s="262"/>
      <c r="U2616" s="262"/>
      <c r="V2616" s="262"/>
    </row>
    <row r="2617" spans="1:22">
      <c r="A2617" s="858"/>
      <c r="B2617" s="866">
        <f t="shared" si="41"/>
        <v>2595</v>
      </c>
      <c r="C2617" s="919"/>
      <c r="D2617" s="860"/>
      <c r="E2617"/>
      <c r="F2617"/>
      <c r="G2617"/>
      <c r="H2617"/>
      <c r="I2617"/>
      <c r="J2617"/>
      <c r="K2617"/>
      <c r="L2617" s="262"/>
      <c r="M2617" s="262"/>
      <c r="S2617" s="262"/>
      <c r="T2617" s="262"/>
      <c r="U2617" s="262"/>
      <c r="V2617" s="262"/>
    </row>
    <row r="2618" spans="1:22">
      <c r="A2618" s="858"/>
      <c r="B2618" s="866">
        <f t="shared" si="41"/>
        <v>2596</v>
      </c>
      <c r="C2618" s="919"/>
      <c r="D2618" s="860"/>
      <c r="E2618"/>
      <c r="F2618"/>
      <c r="G2618"/>
      <c r="H2618"/>
      <c r="I2618"/>
      <c r="J2618"/>
      <c r="K2618"/>
      <c r="L2618" s="262"/>
      <c r="M2618" s="262"/>
      <c r="S2618" s="262"/>
      <c r="T2618" s="262"/>
      <c r="U2618" s="262"/>
      <c r="V2618" s="262"/>
    </row>
    <row r="2619" spans="1:22">
      <c r="A2619" s="858"/>
      <c r="B2619" s="866">
        <f t="shared" si="41"/>
        <v>2597</v>
      </c>
      <c r="C2619" s="919"/>
      <c r="D2619" s="860"/>
      <c r="E2619"/>
      <c r="F2619"/>
      <c r="G2619"/>
      <c r="H2619"/>
      <c r="I2619"/>
      <c r="J2619"/>
      <c r="K2619"/>
      <c r="L2619" s="262"/>
      <c r="M2619" s="262"/>
      <c r="S2619" s="262"/>
      <c r="T2619" s="262"/>
      <c r="U2619" s="262"/>
      <c r="V2619" s="262"/>
    </row>
    <row r="2620" spans="1:22">
      <c r="A2620" s="858"/>
      <c r="B2620" s="866">
        <f t="shared" si="41"/>
        <v>2598</v>
      </c>
      <c r="C2620" s="919"/>
      <c r="D2620" s="860"/>
      <c r="E2620"/>
      <c r="F2620"/>
      <c r="G2620"/>
      <c r="H2620"/>
      <c r="I2620"/>
      <c r="J2620"/>
      <c r="K2620"/>
      <c r="L2620" s="262"/>
      <c r="M2620" s="262"/>
      <c r="S2620" s="262"/>
      <c r="T2620" s="262"/>
      <c r="U2620" s="262"/>
      <c r="V2620" s="262"/>
    </row>
    <row r="2621" spans="1:22">
      <c r="A2621" s="858"/>
      <c r="B2621" s="866">
        <f t="shared" si="41"/>
        <v>2599</v>
      </c>
      <c r="C2621" s="919"/>
      <c r="D2621" s="860"/>
      <c r="E2621"/>
      <c r="F2621"/>
      <c r="G2621"/>
      <c r="H2621"/>
      <c r="I2621"/>
      <c r="J2621"/>
      <c r="K2621"/>
      <c r="L2621" s="262"/>
      <c r="M2621" s="262"/>
      <c r="S2621" s="262"/>
      <c r="T2621" s="262"/>
      <c r="U2621" s="262"/>
      <c r="V2621" s="262"/>
    </row>
    <row r="2622" spans="1:22">
      <c r="A2622" s="858"/>
      <c r="B2622" s="866">
        <f t="shared" si="41"/>
        <v>2600</v>
      </c>
      <c r="C2622" s="919"/>
      <c r="D2622" s="860"/>
      <c r="E2622"/>
      <c r="F2622"/>
      <c r="G2622"/>
      <c r="H2622"/>
      <c r="I2622"/>
      <c r="J2622"/>
      <c r="K2622"/>
      <c r="L2622" s="262"/>
      <c r="M2622" s="262"/>
      <c r="S2622" s="262"/>
      <c r="T2622" s="262"/>
      <c r="U2622" s="262"/>
      <c r="V2622" s="262"/>
    </row>
    <row r="2623" spans="1:22">
      <c r="A2623" s="858"/>
      <c r="B2623" s="866">
        <f t="shared" si="41"/>
        <v>2601</v>
      </c>
      <c r="C2623" s="919"/>
      <c r="D2623" s="860"/>
      <c r="E2623"/>
      <c r="F2623"/>
      <c r="G2623"/>
      <c r="H2623"/>
      <c r="I2623"/>
      <c r="J2623"/>
      <c r="K2623"/>
      <c r="L2623" s="262"/>
      <c r="M2623" s="262"/>
      <c r="S2623" s="262"/>
      <c r="T2623" s="262"/>
      <c r="U2623" s="262"/>
      <c r="V2623" s="262"/>
    </row>
    <row r="2624" spans="1:22">
      <c r="A2624" s="858"/>
      <c r="B2624" s="866">
        <f t="shared" si="41"/>
        <v>2602</v>
      </c>
      <c r="C2624" s="919"/>
      <c r="D2624" s="860"/>
      <c r="E2624"/>
      <c r="F2624"/>
      <c r="G2624"/>
      <c r="H2624"/>
      <c r="I2624"/>
      <c r="J2624"/>
      <c r="K2624"/>
      <c r="L2624" s="262"/>
      <c r="M2624" s="262"/>
      <c r="S2624" s="262"/>
      <c r="T2624" s="262"/>
      <c r="U2624" s="262"/>
      <c r="V2624" s="262"/>
    </row>
    <row r="2625" spans="1:22">
      <c r="A2625" s="858"/>
      <c r="B2625" s="866">
        <f t="shared" si="41"/>
        <v>2603</v>
      </c>
      <c r="C2625" s="919"/>
      <c r="D2625" s="860"/>
      <c r="E2625"/>
      <c r="F2625"/>
      <c r="G2625"/>
      <c r="H2625"/>
      <c r="I2625"/>
      <c r="J2625"/>
      <c r="K2625"/>
      <c r="L2625" s="262"/>
      <c r="M2625" s="262"/>
      <c r="S2625" s="262"/>
      <c r="T2625" s="262"/>
      <c r="U2625" s="262"/>
      <c r="V2625" s="262"/>
    </row>
    <row r="2626" spans="1:22">
      <c r="A2626" s="858"/>
      <c r="B2626" s="866">
        <f t="shared" si="41"/>
        <v>2604</v>
      </c>
      <c r="C2626" s="919"/>
      <c r="D2626" s="860"/>
      <c r="E2626"/>
      <c r="F2626"/>
      <c r="G2626"/>
      <c r="H2626"/>
      <c r="I2626"/>
      <c r="J2626"/>
      <c r="K2626"/>
      <c r="L2626" s="262"/>
      <c r="M2626" s="262"/>
      <c r="S2626" s="262"/>
      <c r="T2626" s="262"/>
      <c r="U2626" s="262"/>
      <c r="V2626" s="262"/>
    </row>
    <row r="2627" spans="1:22">
      <c r="A2627" s="858"/>
      <c r="B2627" s="866">
        <f t="shared" si="41"/>
        <v>2605</v>
      </c>
      <c r="C2627" s="919"/>
      <c r="D2627" s="860"/>
      <c r="E2627"/>
      <c r="F2627"/>
      <c r="G2627"/>
      <c r="H2627"/>
      <c r="I2627"/>
      <c r="J2627"/>
      <c r="K2627"/>
      <c r="L2627" s="262"/>
      <c r="M2627" s="262"/>
      <c r="S2627" s="262"/>
      <c r="T2627" s="262"/>
      <c r="U2627" s="262"/>
      <c r="V2627" s="262"/>
    </row>
    <row r="2628" spans="1:22">
      <c r="A2628" s="858"/>
      <c r="B2628" s="866">
        <f t="shared" si="41"/>
        <v>2606</v>
      </c>
      <c r="C2628" s="919"/>
      <c r="D2628" s="860"/>
      <c r="E2628"/>
      <c r="F2628"/>
      <c r="G2628"/>
      <c r="H2628"/>
      <c r="I2628"/>
      <c r="J2628"/>
      <c r="K2628"/>
      <c r="L2628" s="262"/>
      <c r="M2628" s="262"/>
      <c r="S2628" s="262"/>
      <c r="T2628" s="262"/>
      <c r="U2628" s="262"/>
      <c r="V2628" s="262"/>
    </row>
    <row r="2629" spans="1:22">
      <c r="A2629" s="858"/>
      <c r="B2629" s="866">
        <f t="shared" si="41"/>
        <v>2607</v>
      </c>
      <c r="C2629" s="919"/>
      <c r="D2629" s="860"/>
      <c r="E2629"/>
      <c r="F2629"/>
      <c r="G2629"/>
      <c r="H2629"/>
      <c r="I2629"/>
      <c r="J2629"/>
      <c r="K2629"/>
      <c r="L2629" s="262"/>
      <c r="M2629" s="262"/>
      <c r="S2629" s="262"/>
      <c r="T2629" s="262"/>
      <c r="U2629" s="262"/>
      <c r="V2629" s="262"/>
    </row>
    <row r="2630" spans="1:22">
      <c r="A2630" s="858"/>
      <c r="B2630" s="866">
        <f t="shared" si="41"/>
        <v>2608</v>
      </c>
      <c r="C2630" s="919"/>
      <c r="D2630" s="860"/>
      <c r="E2630"/>
      <c r="F2630"/>
      <c r="G2630"/>
      <c r="H2630"/>
      <c r="I2630"/>
      <c r="J2630"/>
      <c r="K2630"/>
      <c r="L2630" s="262"/>
      <c r="M2630" s="262"/>
      <c r="S2630" s="262"/>
      <c r="T2630" s="262"/>
      <c r="U2630" s="262"/>
      <c r="V2630" s="262"/>
    </row>
    <row r="2631" spans="1:22">
      <c r="A2631" s="858"/>
      <c r="B2631" s="866">
        <f t="shared" si="41"/>
        <v>2609</v>
      </c>
      <c r="C2631" s="919"/>
      <c r="D2631" s="860"/>
      <c r="E2631"/>
      <c r="F2631"/>
      <c r="G2631"/>
      <c r="H2631"/>
      <c r="I2631"/>
      <c r="J2631"/>
      <c r="K2631"/>
      <c r="L2631" s="262"/>
      <c r="M2631" s="262"/>
      <c r="S2631" s="262"/>
      <c r="T2631" s="262"/>
      <c r="U2631" s="262"/>
      <c r="V2631" s="262"/>
    </row>
    <row r="2632" spans="1:22">
      <c r="A2632" s="858"/>
      <c r="B2632" s="866">
        <f t="shared" si="41"/>
        <v>2610</v>
      </c>
      <c r="C2632" s="919"/>
      <c r="D2632" s="860"/>
      <c r="E2632"/>
      <c r="F2632"/>
      <c r="G2632"/>
      <c r="H2632"/>
      <c r="I2632"/>
      <c r="J2632"/>
      <c r="K2632"/>
      <c r="L2632" s="262"/>
      <c r="M2632" s="262"/>
      <c r="S2632" s="262"/>
      <c r="T2632" s="262"/>
      <c r="U2632" s="262"/>
      <c r="V2632" s="262"/>
    </row>
    <row r="2633" spans="1:22">
      <c r="A2633" s="858"/>
      <c r="B2633" s="866">
        <f t="shared" si="41"/>
        <v>2611</v>
      </c>
      <c r="C2633" s="919"/>
      <c r="D2633" s="860"/>
      <c r="E2633"/>
      <c r="F2633"/>
      <c r="G2633"/>
      <c r="H2633"/>
      <c r="I2633"/>
      <c r="J2633"/>
      <c r="K2633"/>
      <c r="L2633" s="262"/>
      <c r="M2633" s="262"/>
      <c r="S2633" s="262"/>
      <c r="T2633" s="262"/>
      <c r="U2633" s="262"/>
      <c r="V2633" s="262"/>
    </row>
    <row r="2634" spans="1:22">
      <c r="A2634" s="858"/>
      <c r="B2634" s="866">
        <f t="shared" si="41"/>
        <v>2612</v>
      </c>
      <c r="C2634" s="919"/>
      <c r="D2634" s="860"/>
      <c r="E2634"/>
      <c r="F2634"/>
      <c r="G2634"/>
      <c r="H2634"/>
      <c r="I2634"/>
      <c r="J2634"/>
      <c r="K2634"/>
      <c r="L2634" s="262"/>
      <c r="M2634" s="262"/>
      <c r="S2634" s="262"/>
      <c r="T2634" s="262"/>
      <c r="U2634" s="262"/>
      <c r="V2634" s="262"/>
    </row>
    <row r="2635" spans="1:22">
      <c r="A2635" s="858"/>
      <c r="B2635" s="866">
        <f t="shared" si="41"/>
        <v>2613</v>
      </c>
      <c r="C2635" s="919"/>
      <c r="D2635" s="860"/>
      <c r="E2635"/>
      <c r="F2635"/>
      <c r="G2635"/>
      <c r="H2635"/>
      <c r="I2635"/>
      <c r="J2635"/>
      <c r="K2635"/>
      <c r="L2635" s="262"/>
      <c r="M2635" s="262"/>
      <c r="S2635" s="262"/>
      <c r="T2635" s="262"/>
      <c r="U2635" s="262"/>
      <c r="V2635" s="262"/>
    </row>
    <row r="2636" spans="1:22">
      <c r="A2636" s="858"/>
      <c r="B2636" s="866">
        <f t="shared" si="41"/>
        <v>2614</v>
      </c>
      <c r="C2636" s="919"/>
      <c r="D2636" s="860"/>
      <c r="E2636"/>
      <c r="F2636"/>
      <c r="G2636"/>
      <c r="H2636"/>
      <c r="I2636"/>
      <c r="J2636"/>
      <c r="K2636"/>
      <c r="L2636" s="262"/>
      <c r="M2636" s="262"/>
      <c r="S2636" s="262"/>
      <c r="T2636" s="262"/>
      <c r="U2636" s="262"/>
      <c r="V2636" s="262"/>
    </row>
    <row r="2637" spans="1:22">
      <c r="A2637" s="858"/>
      <c r="B2637" s="866">
        <f t="shared" si="41"/>
        <v>2615</v>
      </c>
      <c r="C2637" s="919"/>
      <c r="D2637" s="860"/>
      <c r="E2637"/>
      <c r="F2637"/>
      <c r="G2637"/>
      <c r="H2637"/>
      <c r="I2637"/>
      <c r="J2637"/>
      <c r="K2637"/>
      <c r="L2637" s="262"/>
      <c r="M2637" s="262"/>
      <c r="S2637" s="262"/>
      <c r="T2637" s="262"/>
      <c r="U2637" s="262"/>
      <c r="V2637" s="262"/>
    </row>
    <row r="2638" spans="1:22">
      <c r="A2638" s="858"/>
      <c r="B2638" s="866">
        <f t="shared" si="41"/>
        <v>2616</v>
      </c>
      <c r="C2638" s="919"/>
      <c r="D2638" s="860"/>
      <c r="E2638"/>
      <c r="F2638"/>
      <c r="G2638"/>
      <c r="H2638"/>
      <c r="I2638"/>
      <c r="J2638"/>
      <c r="K2638"/>
      <c r="L2638" s="262"/>
      <c r="M2638" s="262"/>
      <c r="S2638" s="262"/>
      <c r="T2638" s="262"/>
      <c r="U2638" s="262"/>
      <c r="V2638" s="262"/>
    </row>
    <row r="2639" spans="1:22">
      <c r="A2639" s="858"/>
      <c r="B2639" s="866">
        <f t="shared" si="41"/>
        <v>2617</v>
      </c>
      <c r="C2639" s="919"/>
      <c r="D2639" s="860"/>
      <c r="E2639"/>
      <c r="F2639"/>
      <c r="G2639"/>
      <c r="H2639"/>
      <c r="I2639"/>
      <c r="J2639"/>
      <c r="K2639"/>
      <c r="L2639" s="262"/>
      <c r="M2639" s="262"/>
      <c r="S2639" s="262"/>
      <c r="T2639" s="262"/>
      <c r="U2639" s="262"/>
      <c r="V2639" s="262"/>
    </row>
    <row r="2640" spans="1:22">
      <c r="A2640" s="858"/>
      <c r="B2640" s="866">
        <f t="shared" si="41"/>
        <v>2618</v>
      </c>
      <c r="C2640" s="919"/>
      <c r="D2640" s="860"/>
      <c r="E2640"/>
      <c r="F2640"/>
      <c r="G2640"/>
      <c r="H2640"/>
      <c r="I2640"/>
      <c r="J2640"/>
      <c r="K2640"/>
      <c r="L2640" s="262"/>
      <c r="M2640" s="262"/>
      <c r="S2640" s="262"/>
      <c r="T2640" s="262"/>
      <c r="U2640" s="262"/>
      <c r="V2640" s="262"/>
    </row>
    <row r="2641" spans="1:22">
      <c r="A2641" s="858"/>
      <c r="B2641" s="866">
        <f t="shared" si="41"/>
        <v>2619</v>
      </c>
      <c r="C2641" s="919"/>
      <c r="D2641" s="860"/>
      <c r="E2641"/>
      <c r="F2641"/>
      <c r="G2641"/>
      <c r="H2641"/>
      <c r="I2641"/>
      <c r="J2641"/>
      <c r="K2641"/>
      <c r="L2641" s="262"/>
      <c r="M2641" s="262"/>
      <c r="S2641" s="262"/>
      <c r="T2641" s="262"/>
      <c r="U2641" s="262"/>
      <c r="V2641" s="262"/>
    </row>
    <row r="2642" spans="1:22">
      <c r="A2642" s="858"/>
      <c r="B2642" s="866">
        <f t="shared" si="41"/>
        <v>2620</v>
      </c>
      <c r="C2642" s="919"/>
      <c r="D2642" s="860"/>
      <c r="E2642"/>
      <c r="F2642"/>
      <c r="G2642"/>
      <c r="H2642"/>
      <c r="I2642"/>
      <c r="J2642"/>
      <c r="K2642"/>
      <c r="L2642" s="262"/>
      <c r="M2642" s="262"/>
      <c r="S2642" s="262"/>
      <c r="T2642" s="262"/>
      <c r="U2642" s="262"/>
      <c r="V2642" s="262"/>
    </row>
    <row r="2643" spans="1:22">
      <c r="A2643" s="858"/>
      <c r="B2643" s="866">
        <f t="shared" si="41"/>
        <v>2621</v>
      </c>
      <c r="C2643" s="919"/>
      <c r="D2643" s="860"/>
      <c r="E2643"/>
      <c r="F2643"/>
      <c r="G2643"/>
      <c r="H2643"/>
      <c r="I2643"/>
      <c r="J2643"/>
      <c r="K2643"/>
      <c r="L2643" s="262"/>
      <c r="M2643" s="262"/>
      <c r="S2643" s="262"/>
      <c r="T2643" s="262"/>
      <c r="U2643" s="262"/>
      <c r="V2643" s="262"/>
    </row>
    <row r="2644" spans="1:22">
      <c r="A2644" s="858"/>
      <c r="B2644" s="866">
        <f t="shared" si="41"/>
        <v>2622</v>
      </c>
      <c r="C2644" s="919"/>
      <c r="D2644" s="860"/>
      <c r="E2644"/>
      <c r="F2644"/>
      <c r="G2644"/>
      <c r="H2644"/>
      <c r="I2644"/>
      <c r="J2644"/>
      <c r="K2644"/>
      <c r="L2644" s="262"/>
      <c r="M2644" s="262"/>
      <c r="S2644" s="262"/>
      <c r="T2644" s="262"/>
      <c r="U2644" s="262"/>
      <c r="V2644" s="262"/>
    </row>
    <row r="2645" spans="1:22">
      <c r="A2645" s="858"/>
      <c r="B2645" s="866">
        <f t="shared" si="41"/>
        <v>2623</v>
      </c>
      <c r="C2645" s="919"/>
      <c r="D2645" s="860"/>
      <c r="E2645"/>
      <c r="F2645"/>
      <c r="G2645"/>
      <c r="H2645"/>
      <c r="I2645"/>
      <c r="J2645"/>
      <c r="K2645"/>
      <c r="L2645" s="262"/>
      <c r="M2645" s="262"/>
      <c r="S2645" s="262"/>
      <c r="T2645" s="262"/>
      <c r="U2645" s="262"/>
      <c r="V2645" s="262"/>
    </row>
    <row r="2646" spans="1:22">
      <c r="A2646" s="858"/>
      <c r="B2646" s="866">
        <f t="shared" si="41"/>
        <v>2624</v>
      </c>
      <c r="C2646" s="919"/>
      <c r="D2646" s="860"/>
      <c r="E2646"/>
      <c r="F2646"/>
      <c r="G2646"/>
      <c r="H2646"/>
      <c r="I2646"/>
      <c r="J2646"/>
      <c r="K2646"/>
      <c r="L2646" s="262"/>
      <c r="M2646" s="262"/>
      <c r="S2646" s="262"/>
      <c r="T2646" s="262"/>
      <c r="U2646" s="262"/>
      <c r="V2646" s="262"/>
    </row>
    <row r="2647" spans="1:22">
      <c r="A2647" s="858"/>
      <c r="B2647" s="866">
        <f t="shared" si="41"/>
        <v>2625</v>
      </c>
      <c r="C2647" s="919"/>
      <c r="D2647" s="860"/>
      <c r="E2647"/>
      <c r="F2647"/>
      <c r="G2647"/>
      <c r="H2647"/>
      <c r="I2647"/>
      <c r="J2647"/>
      <c r="K2647"/>
      <c r="L2647" s="262"/>
      <c r="M2647" s="262"/>
      <c r="S2647" s="262"/>
      <c r="T2647" s="262"/>
      <c r="U2647" s="262"/>
      <c r="V2647" s="262"/>
    </row>
    <row r="2648" spans="1:22">
      <c r="A2648" s="858"/>
      <c r="B2648" s="866">
        <f t="shared" ref="B2648:B2711" si="42">B2647+1</f>
        <v>2626</v>
      </c>
      <c r="C2648" s="919"/>
      <c r="D2648" s="860"/>
      <c r="E2648"/>
      <c r="F2648"/>
      <c r="G2648"/>
      <c r="H2648"/>
      <c r="I2648"/>
      <c r="J2648"/>
      <c r="K2648"/>
      <c r="L2648" s="262"/>
      <c r="M2648" s="262"/>
      <c r="S2648" s="262"/>
      <c r="T2648" s="262"/>
      <c r="U2648" s="262"/>
      <c r="V2648" s="262"/>
    </row>
    <row r="2649" spans="1:22">
      <c r="A2649" s="858"/>
      <c r="B2649" s="866">
        <f t="shared" si="42"/>
        <v>2627</v>
      </c>
      <c r="C2649" s="919"/>
      <c r="D2649" s="860"/>
      <c r="E2649"/>
      <c r="F2649"/>
      <c r="G2649"/>
      <c r="H2649"/>
      <c r="I2649"/>
      <c r="J2649"/>
      <c r="K2649"/>
      <c r="L2649" s="262"/>
      <c r="M2649" s="262"/>
      <c r="S2649" s="262"/>
      <c r="T2649" s="262"/>
      <c r="U2649" s="262"/>
      <c r="V2649" s="262"/>
    </row>
    <row r="2650" spans="1:22">
      <c r="A2650" s="858"/>
      <c r="B2650" s="866">
        <f t="shared" si="42"/>
        <v>2628</v>
      </c>
      <c r="C2650" s="919"/>
      <c r="D2650" s="860"/>
      <c r="E2650"/>
      <c r="F2650"/>
      <c r="G2650"/>
      <c r="H2650"/>
      <c r="I2650"/>
      <c r="J2650"/>
      <c r="K2650"/>
      <c r="L2650" s="262"/>
      <c r="M2650" s="262"/>
      <c r="S2650" s="262"/>
      <c r="T2650" s="262"/>
      <c r="U2650" s="262"/>
      <c r="V2650" s="262"/>
    </row>
    <row r="2651" spans="1:22">
      <c r="A2651" s="858"/>
      <c r="B2651" s="866">
        <f t="shared" si="42"/>
        <v>2629</v>
      </c>
      <c r="C2651" s="919"/>
      <c r="D2651" s="860"/>
      <c r="E2651"/>
      <c r="F2651"/>
      <c r="G2651"/>
      <c r="H2651"/>
      <c r="I2651"/>
      <c r="J2651"/>
      <c r="K2651"/>
      <c r="L2651" s="262"/>
      <c r="M2651" s="262"/>
      <c r="S2651" s="262"/>
      <c r="T2651" s="262"/>
      <c r="U2651" s="262"/>
      <c r="V2651" s="262"/>
    </row>
    <row r="2652" spans="1:22">
      <c r="A2652" s="858"/>
      <c r="B2652" s="866">
        <f t="shared" si="42"/>
        <v>2630</v>
      </c>
      <c r="C2652" s="919"/>
      <c r="D2652" s="860"/>
      <c r="E2652"/>
      <c r="F2652"/>
      <c r="G2652"/>
      <c r="H2652"/>
      <c r="I2652"/>
      <c r="J2652"/>
      <c r="K2652"/>
      <c r="L2652" s="262"/>
      <c r="M2652" s="262"/>
      <c r="S2652" s="262"/>
      <c r="T2652" s="262"/>
      <c r="U2652" s="262"/>
      <c r="V2652" s="262"/>
    </row>
    <row r="2653" spans="1:22">
      <c r="A2653" s="858"/>
      <c r="B2653" s="866">
        <f t="shared" si="42"/>
        <v>2631</v>
      </c>
      <c r="C2653" s="919"/>
      <c r="D2653" s="860"/>
      <c r="E2653"/>
      <c r="F2653"/>
      <c r="G2653"/>
      <c r="H2653"/>
      <c r="I2653"/>
      <c r="J2653"/>
      <c r="K2653"/>
      <c r="L2653" s="262"/>
      <c r="M2653" s="262"/>
      <c r="S2653" s="262"/>
      <c r="T2653" s="262"/>
      <c r="U2653" s="262"/>
      <c r="V2653" s="262"/>
    </row>
    <row r="2654" spans="1:22">
      <c r="A2654" s="858"/>
      <c r="B2654" s="866">
        <f t="shared" si="42"/>
        <v>2632</v>
      </c>
      <c r="C2654" s="919"/>
      <c r="D2654" s="860"/>
      <c r="E2654"/>
      <c r="F2654"/>
      <c r="G2654"/>
      <c r="H2654"/>
      <c r="I2654"/>
      <c r="J2654"/>
      <c r="K2654"/>
      <c r="L2654" s="262"/>
      <c r="M2654" s="262"/>
      <c r="S2654" s="262"/>
      <c r="T2654" s="262"/>
      <c r="U2654" s="262"/>
      <c r="V2654" s="262"/>
    </row>
    <row r="2655" spans="1:22">
      <c r="A2655" s="858"/>
      <c r="B2655" s="866">
        <f t="shared" si="42"/>
        <v>2633</v>
      </c>
      <c r="C2655" s="919"/>
      <c r="D2655" s="860"/>
      <c r="E2655"/>
      <c r="F2655"/>
      <c r="G2655"/>
      <c r="H2655"/>
      <c r="I2655"/>
      <c r="J2655"/>
      <c r="K2655"/>
      <c r="L2655" s="262"/>
      <c r="M2655" s="262"/>
      <c r="S2655" s="262"/>
      <c r="T2655" s="262"/>
      <c r="U2655" s="262"/>
      <c r="V2655" s="262"/>
    </row>
    <row r="2656" spans="1:22">
      <c r="A2656" s="858"/>
      <c r="B2656" s="866">
        <f t="shared" si="42"/>
        <v>2634</v>
      </c>
      <c r="C2656" s="919"/>
      <c r="D2656" s="860"/>
      <c r="E2656"/>
      <c r="F2656"/>
      <c r="G2656"/>
      <c r="H2656"/>
      <c r="I2656"/>
      <c r="J2656"/>
      <c r="K2656"/>
      <c r="L2656" s="262"/>
      <c r="M2656" s="262"/>
      <c r="S2656" s="262"/>
      <c r="T2656" s="262"/>
      <c r="U2656" s="262"/>
      <c r="V2656" s="262"/>
    </row>
    <row r="2657" spans="1:22">
      <c r="A2657" s="858"/>
      <c r="B2657" s="866">
        <f t="shared" si="42"/>
        <v>2635</v>
      </c>
      <c r="C2657" s="919"/>
      <c r="D2657" s="860"/>
      <c r="E2657"/>
      <c r="F2657"/>
      <c r="G2657"/>
      <c r="H2657"/>
      <c r="I2657"/>
      <c r="J2657"/>
      <c r="K2657"/>
      <c r="L2657" s="262"/>
      <c r="M2657" s="262"/>
      <c r="S2657" s="262"/>
      <c r="T2657" s="262"/>
      <c r="U2657" s="262"/>
      <c r="V2657" s="262"/>
    </row>
    <row r="2658" spans="1:22">
      <c r="A2658" s="858"/>
      <c r="B2658" s="866">
        <f t="shared" si="42"/>
        <v>2636</v>
      </c>
      <c r="C2658" s="919"/>
      <c r="D2658" s="860"/>
      <c r="E2658"/>
      <c r="F2658"/>
      <c r="G2658"/>
      <c r="H2658"/>
      <c r="I2658"/>
      <c r="J2658"/>
      <c r="K2658"/>
      <c r="L2658" s="262"/>
      <c r="M2658" s="262"/>
      <c r="S2658" s="262"/>
      <c r="T2658" s="262"/>
      <c r="U2658" s="262"/>
      <c r="V2658" s="262"/>
    </row>
    <row r="2659" spans="1:22">
      <c r="A2659" s="858"/>
      <c r="B2659" s="866">
        <f t="shared" si="42"/>
        <v>2637</v>
      </c>
      <c r="C2659" s="919"/>
      <c r="D2659" s="860"/>
      <c r="E2659"/>
      <c r="F2659"/>
      <c r="G2659"/>
      <c r="H2659"/>
      <c r="I2659"/>
      <c r="J2659"/>
      <c r="K2659"/>
      <c r="L2659" s="262"/>
      <c r="M2659" s="262"/>
      <c r="S2659" s="262"/>
      <c r="T2659" s="262"/>
      <c r="U2659" s="262"/>
      <c r="V2659" s="262"/>
    </row>
    <row r="2660" spans="1:22">
      <c r="A2660" s="858"/>
      <c r="B2660" s="866">
        <f t="shared" si="42"/>
        <v>2638</v>
      </c>
      <c r="C2660" s="919"/>
      <c r="D2660" s="860"/>
      <c r="E2660"/>
      <c r="F2660"/>
      <c r="G2660"/>
      <c r="H2660"/>
      <c r="I2660"/>
      <c r="J2660"/>
      <c r="K2660"/>
      <c r="L2660" s="262"/>
      <c r="M2660" s="262"/>
      <c r="S2660" s="262"/>
      <c r="T2660" s="262"/>
      <c r="U2660" s="262"/>
      <c r="V2660" s="262"/>
    </row>
    <row r="2661" spans="1:22">
      <c r="A2661" s="858"/>
      <c r="B2661" s="866">
        <f t="shared" si="42"/>
        <v>2639</v>
      </c>
      <c r="C2661" s="919"/>
      <c r="D2661" s="860"/>
      <c r="E2661"/>
      <c r="F2661"/>
      <c r="G2661"/>
      <c r="H2661"/>
      <c r="I2661"/>
      <c r="J2661"/>
      <c r="K2661"/>
      <c r="L2661" s="262"/>
      <c r="M2661" s="262"/>
      <c r="S2661" s="262"/>
      <c r="T2661" s="262"/>
      <c r="U2661" s="262"/>
      <c r="V2661" s="262"/>
    </row>
    <row r="2662" spans="1:22">
      <c r="A2662" s="858"/>
      <c r="B2662" s="866">
        <f t="shared" si="42"/>
        <v>2640</v>
      </c>
      <c r="C2662" s="919"/>
      <c r="D2662" s="860"/>
      <c r="E2662"/>
      <c r="F2662"/>
      <c r="G2662"/>
      <c r="H2662"/>
      <c r="I2662"/>
      <c r="J2662"/>
      <c r="K2662"/>
      <c r="L2662" s="262"/>
      <c r="M2662" s="262"/>
      <c r="S2662" s="262"/>
      <c r="T2662" s="262"/>
      <c r="U2662" s="262"/>
      <c r="V2662" s="262"/>
    </row>
    <row r="2663" spans="1:22">
      <c r="A2663" s="858"/>
      <c r="B2663" s="866">
        <f t="shared" si="42"/>
        <v>2641</v>
      </c>
      <c r="C2663" s="919"/>
      <c r="D2663" s="860"/>
      <c r="E2663"/>
      <c r="F2663"/>
      <c r="G2663"/>
      <c r="H2663"/>
      <c r="I2663"/>
      <c r="J2663"/>
      <c r="K2663"/>
      <c r="L2663" s="262"/>
      <c r="M2663" s="262"/>
      <c r="S2663" s="262"/>
      <c r="T2663" s="262"/>
      <c r="U2663" s="262"/>
      <c r="V2663" s="262"/>
    </row>
    <row r="2664" spans="1:22">
      <c r="A2664" s="858"/>
      <c r="B2664" s="866">
        <f t="shared" si="42"/>
        <v>2642</v>
      </c>
      <c r="C2664" s="919"/>
      <c r="D2664" s="860"/>
      <c r="E2664"/>
      <c r="F2664"/>
      <c r="G2664"/>
      <c r="H2664"/>
      <c r="I2664"/>
      <c r="J2664"/>
      <c r="K2664"/>
      <c r="L2664" s="262"/>
      <c r="M2664" s="262"/>
      <c r="S2664" s="262"/>
      <c r="T2664" s="262"/>
      <c r="U2664" s="262"/>
      <c r="V2664" s="262"/>
    </row>
    <row r="2665" spans="1:22">
      <c r="A2665" s="858"/>
      <c r="B2665" s="866">
        <f t="shared" si="42"/>
        <v>2643</v>
      </c>
      <c r="C2665" s="919"/>
      <c r="D2665" s="860"/>
      <c r="E2665"/>
      <c r="F2665"/>
      <c r="G2665"/>
      <c r="H2665"/>
      <c r="I2665"/>
      <c r="J2665"/>
      <c r="K2665"/>
      <c r="L2665" s="262"/>
      <c r="M2665" s="262"/>
      <c r="S2665" s="262"/>
      <c r="T2665" s="262"/>
      <c r="U2665" s="262"/>
      <c r="V2665" s="262"/>
    </row>
    <row r="2666" spans="1:22">
      <c r="A2666" s="858"/>
      <c r="B2666" s="866">
        <f t="shared" si="42"/>
        <v>2644</v>
      </c>
      <c r="C2666" s="919"/>
      <c r="D2666" s="860"/>
      <c r="E2666"/>
      <c r="F2666"/>
      <c r="G2666"/>
      <c r="H2666"/>
      <c r="I2666"/>
      <c r="J2666"/>
      <c r="K2666"/>
      <c r="L2666" s="262"/>
      <c r="M2666" s="262"/>
      <c r="S2666" s="262"/>
      <c r="T2666" s="262"/>
      <c r="U2666" s="262"/>
      <c r="V2666" s="262"/>
    </row>
    <row r="2667" spans="1:22">
      <c r="A2667" s="858"/>
      <c r="B2667" s="866">
        <f t="shared" si="42"/>
        <v>2645</v>
      </c>
      <c r="C2667" s="919"/>
      <c r="D2667" s="860"/>
      <c r="E2667"/>
      <c r="F2667"/>
      <c r="G2667"/>
      <c r="H2667"/>
      <c r="I2667"/>
      <c r="J2667"/>
      <c r="K2667"/>
      <c r="L2667" s="262"/>
      <c r="M2667" s="262"/>
      <c r="S2667" s="262"/>
      <c r="T2667" s="262"/>
      <c r="U2667" s="262"/>
      <c r="V2667" s="262"/>
    </row>
    <row r="2668" spans="1:22">
      <c r="A2668" s="858"/>
      <c r="B2668" s="866">
        <f t="shared" si="42"/>
        <v>2646</v>
      </c>
      <c r="C2668" s="919"/>
      <c r="D2668" s="860"/>
      <c r="E2668"/>
      <c r="F2668"/>
      <c r="G2668"/>
      <c r="H2668"/>
      <c r="I2668"/>
      <c r="J2668"/>
      <c r="K2668"/>
      <c r="L2668" s="262"/>
      <c r="M2668" s="262"/>
      <c r="S2668" s="262"/>
      <c r="T2668" s="262"/>
      <c r="U2668" s="262"/>
      <c r="V2668" s="262"/>
    </row>
    <row r="2669" spans="1:22">
      <c r="A2669" s="858"/>
      <c r="B2669" s="866">
        <f t="shared" si="42"/>
        <v>2647</v>
      </c>
      <c r="C2669" s="919"/>
      <c r="D2669" s="860"/>
      <c r="E2669"/>
      <c r="F2669"/>
      <c r="G2669"/>
      <c r="H2669"/>
      <c r="I2669"/>
      <c r="J2669"/>
      <c r="K2669"/>
      <c r="L2669" s="262"/>
      <c r="M2669" s="262"/>
      <c r="S2669" s="262"/>
      <c r="T2669" s="262"/>
      <c r="U2669" s="262"/>
      <c r="V2669" s="262"/>
    </row>
    <row r="2670" spans="1:22">
      <c r="A2670" s="858"/>
      <c r="B2670" s="866">
        <f t="shared" si="42"/>
        <v>2648</v>
      </c>
      <c r="C2670" s="919"/>
      <c r="D2670" s="860"/>
      <c r="E2670"/>
      <c r="F2670"/>
      <c r="G2670"/>
      <c r="H2670"/>
      <c r="I2670"/>
      <c r="J2670"/>
      <c r="K2670"/>
      <c r="L2670" s="262"/>
      <c r="M2670" s="262"/>
      <c r="S2670" s="262"/>
      <c r="T2670" s="262"/>
      <c r="U2670" s="262"/>
      <c r="V2670" s="262"/>
    </row>
    <row r="2671" spans="1:22">
      <c r="A2671" s="858"/>
      <c r="B2671" s="866">
        <f t="shared" si="42"/>
        <v>2649</v>
      </c>
      <c r="C2671" s="919"/>
      <c r="D2671" s="860"/>
      <c r="E2671"/>
      <c r="F2671"/>
      <c r="G2671"/>
      <c r="H2671"/>
      <c r="I2671"/>
      <c r="J2671"/>
      <c r="K2671"/>
      <c r="L2671" s="262"/>
      <c r="M2671" s="262"/>
      <c r="S2671" s="262"/>
      <c r="T2671" s="262"/>
      <c r="U2671" s="262"/>
      <c r="V2671" s="262"/>
    </row>
    <row r="2672" spans="1:22">
      <c r="A2672" s="858"/>
      <c r="B2672" s="866">
        <f t="shared" si="42"/>
        <v>2650</v>
      </c>
      <c r="C2672" s="919"/>
      <c r="D2672" s="860"/>
      <c r="E2672"/>
      <c r="F2672"/>
      <c r="G2672"/>
      <c r="H2672"/>
      <c r="I2672"/>
      <c r="J2672"/>
      <c r="K2672"/>
      <c r="L2672" s="262"/>
      <c r="M2672" s="262"/>
      <c r="S2672" s="262"/>
      <c r="T2672" s="262"/>
      <c r="U2672" s="262"/>
      <c r="V2672" s="262"/>
    </row>
    <row r="2673" spans="1:22">
      <c r="A2673" s="858"/>
      <c r="B2673" s="866">
        <f t="shared" si="42"/>
        <v>2651</v>
      </c>
      <c r="C2673" s="919"/>
      <c r="D2673" s="860"/>
      <c r="E2673"/>
      <c r="F2673"/>
      <c r="G2673"/>
      <c r="H2673"/>
      <c r="I2673"/>
      <c r="J2673"/>
      <c r="K2673"/>
      <c r="L2673" s="262"/>
      <c r="M2673" s="262"/>
      <c r="S2673" s="262"/>
      <c r="T2673" s="262"/>
      <c r="U2673" s="262"/>
      <c r="V2673" s="262"/>
    </row>
    <row r="2674" spans="1:22">
      <c r="A2674" s="858"/>
      <c r="B2674" s="866">
        <f t="shared" si="42"/>
        <v>2652</v>
      </c>
      <c r="C2674" s="919"/>
      <c r="D2674" s="860"/>
      <c r="E2674"/>
      <c r="F2674"/>
      <c r="G2674"/>
      <c r="H2674"/>
      <c r="I2674"/>
      <c r="J2674"/>
      <c r="K2674"/>
      <c r="L2674" s="262"/>
      <c r="M2674" s="262"/>
      <c r="S2674" s="262"/>
      <c r="T2674" s="262"/>
      <c r="U2674" s="262"/>
      <c r="V2674" s="262"/>
    </row>
    <row r="2675" spans="1:22">
      <c r="A2675" s="858"/>
      <c r="B2675" s="866">
        <f t="shared" si="42"/>
        <v>2653</v>
      </c>
      <c r="C2675" s="919"/>
      <c r="D2675" s="860"/>
      <c r="E2675"/>
      <c r="F2675"/>
      <c r="G2675"/>
      <c r="H2675"/>
      <c r="I2675"/>
      <c r="J2675"/>
      <c r="K2675"/>
      <c r="L2675" s="262"/>
      <c r="M2675" s="262"/>
      <c r="S2675" s="262"/>
      <c r="T2675" s="262"/>
      <c r="U2675" s="262"/>
      <c r="V2675" s="262"/>
    </row>
    <row r="2676" spans="1:22">
      <c r="A2676" s="858"/>
      <c r="B2676" s="866">
        <f t="shared" si="42"/>
        <v>2654</v>
      </c>
      <c r="C2676" s="919"/>
      <c r="D2676" s="860"/>
      <c r="E2676"/>
      <c r="F2676"/>
      <c r="G2676"/>
      <c r="H2676"/>
      <c r="I2676"/>
      <c r="J2676"/>
      <c r="K2676"/>
      <c r="L2676" s="262"/>
      <c r="M2676" s="262"/>
      <c r="S2676" s="262"/>
      <c r="T2676" s="262"/>
      <c r="U2676" s="262"/>
      <c r="V2676" s="262"/>
    </row>
    <row r="2677" spans="1:22">
      <c r="A2677" s="858"/>
      <c r="B2677" s="866">
        <f t="shared" si="42"/>
        <v>2655</v>
      </c>
      <c r="C2677" s="919"/>
      <c r="D2677" s="860"/>
      <c r="E2677"/>
      <c r="F2677"/>
      <c r="G2677"/>
      <c r="H2677"/>
      <c r="I2677"/>
      <c r="J2677"/>
      <c r="K2677"/>
      <c r="L2677" s="262"/>
      <c r="M2677" s="262"/>
      <c r="S2677" s="262"/>
      <c r="T2677" s="262"/>
      <c r="U2677" s="262"/>
      <c r="V2677" s="262"/>
    </row>
    <row r="2678" spans="1:22">
      <c r="A2678" s="858"/>
      <c r="B2678" s="866">
        <f t="shared" si="42"/>
        <v>2656</v>
      </c>
      <c r="C2678" s="919"/>
      <c r="D2678" s="860"/>
      <c r="E2678"/>
      <c r="F2678"/>
      <c r="G2678"/>
      <c r="H2678"/>
      <c r="I2678"/>
      <c r="J2678"/>
      <c r="K2678"/>
      <c r="L2678" s="262"/>
      <c r="M2678" s="262"/>
      <c r="S2678" s="262"/>
      <c r="T2678" s="262"/>
      <c r="U2678" s="262"/>
      <c r="V2678" s="262"/>
    </row>
    <row r="2679" spans="1:22">
      <c r="A2679" s="858"/>
      <c r="B2679" s="866">
        <f t="shared" si="42"/>
        <v>2657</v>
      </c>
      <c r="C2679" s="919"/>
      <c r="D2679" s="860"/>
      <c r="E2679"/>
      <c r="F2679"/>
      <c r="G2679"/>
      <c r="H2679"/>
      <c r="I2679"/>
      <c r="J2679"/>
      <c r="K2679"/>
      <c r="L2679" s="262"/>
      <c r="M2679" s="262"/>
      <c r="S2679" s="262"/>
      <c r="T2679" s="262"/>
      <c r="U2679" s="262"/>
      <c r="V2679" s="262"/>
    </row>
    <row r="2680" spans="1:22">
      <c r="A2680" s="858"/>
      <c r="B2680" s="866">
        <f t="shared" si="42"/>
        <v>2658</v>
      </c>
      <c r="C2680" s="919"/>
      <c r="D2680" s="860"/>
      <c r="E2680"/>
      <c r="F2680"/>
      <c r="G2680"/>
      <c r="H2680"/>
      <c r="I2680"/>
      <c r="J2680"/>
      <c r="K2680"/>
      <c r="L2680" s="262"/>
      <c r="M2680" s="262"/>
      <c r="S2680" s="262"/>
      <c r="T2680" s="262"/>
      <c r="U2680" s="262"/>
      <c r="V2680" s="262"/>
    </row>
    <row r="2681" spans="1:22">
      <c r="A2681" s="858"/>
      <c r="B2681" s="866">
        <f t="shared" si="42"/>
        <v>2659</v>
      </c>
      <c r="C2681" s="919"/>
      <c r="D2681" s="860"/>
      <c r="E2681"/>
      <c r="F2681"/>
      <c r="G2681"/>
      <c r="H2681"/>
      <c r="I2681"/>
      <c r="J2681"/>
      <c r="K2681"/>
      <c r="L2681" s="262"/>
      <c r="M2681" s="262"/>
      <c r="S2681" s="262"/>
      <c r="T2681" s="262"/>
      <c r="U2681" s="262"/>
      <c r="V2681" s="262"/>
    </row>
    <row r="2682" spans="1:22">
      <c r="A2682" s="858"/>
      <c r="B2682" s="866">
        <f t="shared" si="42"/>
        <v>2660</v>
      </c>
      <c r="C2682" s="919"/>
      <c r="D2682" s="860"/>
      <c r="E2682"/>
      <c r="F2682"/>
      <c r="G2682"/>
      <c r="H2682"/>
      <c r="I2682"/>
      <c r="J2682"/>
      <c r="K2682"/>
      <c r="L2682" s="262"/>
      <c r="M2682" s="262"/>
      <c r="S2682" s="262"/>
      <c r="T2682" s="262"/>
      <c r="U2682" s="262"/>
      <c r="V2682" s="262"/>
    </row>
    <row r="2683" spans="1:22">
      <c r="A2683" s="858"/>
      <c r="B2683" s="866">
        <f t="shared" si="42"/>
        <v>2661</v>
      </c>
      <c r="C2683" s="919"/>
      <c r="D2683" s="860"/>
      <c r="E2683"/>
      <c r="F2683"/>
      <c r="G2683"/>
      <c r="H2683"/>
      <c r="I2683"/>
      <c r="J2683"/>
      <c r="K2683"/>
      <c r="L2683" s="262"/>
      <c r="M2683" s="262"/>
      <c r="S2683" s="262"/>
      <c r="T2683" s="262"/>
      <c r="U2683" s="262"/>
      <c r="V2683" s="262"/>
    </row>
    <row r="2684" spans="1:22">
      <c r="A2684" s="858"/>
      <c r="B2684" s="866">
        <f t="shared" si="42"/>
        <v>2662</v>
      </c>
      <c r="C2684" s="919"/>
      <c r="D2684" s="860"/>
      <c r="E2684"/>
      <c r="F2684"/>
      <c r="G2684"/>
      <c r="H2684"/>
      <c r="I2684"/>
      <c r="J2684"/>
      <c r="K2684"/>
      <c r="L2684" s="262"/>
      <c r="M2684" s="262"/>
      <c r="S2684" s="262"/>
      <c r="T2684" s="262"/>
      <c r="U2684" s="262"/>
      <c r="V2684" s="262"/>
    </row>
    <row r="2685" spans="1:22">
      <c r="A2685" s="858"/>
      <c r="B2685" s="866">
        <f t="shared" si="42"/>
        <v>2663</v>
      </c>
      <c r="C2685" s="919"/>
      <c r="D2685" s="860"/>
      <c r="E2685"/>
      <c r="F2685"/>
      <c r="G2685"/>
      <c r="H2685"/>
      <c r="I2685"/>
      <c r="J2685"/>
      <c r="K2685"/>
      <c r="L2685" s="262"/>
      <c r="M2685" s="262"/>
      <c r="S2685" s="262"/>
      <c r="T2685" s="262"/>
      <c r="U2685" s="262"/>
      <c r="V2685" s="262"/>
    </row>
    <row r="2686" spans="1:22">
      <c r="A2686" s="858"/>
      <c r="B2686" s="866">
        <f t="shared" si="42"/>
        <v>2664</v>
      </c>
      <c r="C2686" s="919"/>
      <c r="D2686" s="860"/>
      <c r="E2686"/>
      <c r="F2686"/>
      <c r="G2686"/>
      <c r="H2686"/>
      <c r="I2686"/>
      <c r="J2686"/>
      <c r="K2686"/>
      <c r="L2686" s="262"/>
      <c r="M2686" s="262"/>
      <c r="S2686" s="262"/>
      <c r="T2686" s="262"/>
      <c r="U2686" s="262"/>
      <c r="V2686" s="262"/>
    </row>
    <row r="2687" spans="1:22">
      <c r="A2687" s="858"/>
      <c r="B2687" s="866">
        <f t="shared" si="42"/>
        <v>2665</v>
      </c>
      <c r="C2687" s="919"/>
      <c r="D2687" s="860"/>
      <c r="E2687"/>
      <c r="F2687"/>
      <c r="G2687"/>
      <c r="H2687"/>
      <c r="I2687"/>
      <c r="J2687"/>
      <c r="K2687"/>
      <c r="L2687" s="262"/>
      <c r="M2687" s="262"/>
      <c r="S2687" s="262"/>
      <c r="T2687" s="262"/>
      <c r="U2687" s="262"/>
      <c r="V2687" s="262"/>
    </row>
    <row r="2688" spans="1:22">
      <c r="A2688" s="858"/>
      <c r="B2688" s="866">
        <f t="shared" si="42"/>
        <v>2666</v>
      </c>
      <c r="C2688" s="919"/>
      <c r="D2688" s="860"/>
      <c r="E2688"/>
      <c r="F2688"/>
      <c r="G2688"/>
      <c r="H2688"/>
      <c r="I2688"/>
      <c r="J2688"/>
      <c r="K2688"/>
      <c r="L2688" s="262"/>
      <c r="M2688" s="262"/>
      <c r="S2688" s="262"/>
      <c r="T2688" s="262"/>
      <c r="U2688" s="262"/>
      <c r="V2688" s="262"/>
    </row>
    <row r="2689" spans="1:22">
      <c r="A2689" s="858"/>
      <c r="B2689" s="866">
        <f t="shared" si="42"/>
        <v>2667</v>
      </c>
      <c r="C2689" s="919"/>
      <c r="D2689" s="860"/>
      <c r="E2689"/>
      <c r="F2689"/>
      <c r="G2689"/>
      <c r="H2689"/>
      <c r="I2689"/>
      <c r="J2689"/>
      <c r="K2689"/>
      <c r="L2689" s="262"/>
      <c r="M2689" s="262"/>
      <c r="S2689" s="262"/>
      <c r="T2689" s="262"/>
      <c r="U2689" s="262"/>
      <c r="V2689" s="262"/>
    </row>
    <row r="2690" spans="1:22">
      <c r="A2690" s="858"/>
      <c r="B2690" s="866">
        <f t="shared" si="42"/>
        <v>2668</v>
      </c>
      <c r="C2690" s="919"/>
      <c r="D2690" s="860"/>
      <c r="E2690"/>
      <c r="F2690"/>
      <c r="G2690"/>
      <c r="H2690"/>
      <c r="I2690"/>
      <c r="J2690"/>
      <c r="K2690"/>
      <c r="L2690" s="262"/>
      <c r="M2690" s="262"/>
      <c r="S2690" s="262"/>
      <c r="T2690" s="262"/>
      <c r="U2690" s="262"/>
      <c r="V2690" s="262"/>
    </row>
    <row r="2691" spans="1:22">
      <c r="A2691" s="858"/>
      <c r="B2691" s="866">
        <f t="shared" si="42"/>
        <v>2669</v>
      </c>
      <c r="C2691" s="919"/>
      <c r="D2691" s="860"/>
      <c r="E2691"/>
      <c r="F2691"/>
      <c r="G2691"/>
      <c r="H2691"/>
      <c r="I2691"/>
      <c r="J2691"/>
      <c r="K2691"/>
      <c r="L2691" s="262"/>
      <c r="M2691" s="262"/>
      <c r="S2691" s="262"/>
      <c r="T2691" s="262"/>
      <c r="U2691" s="262"/>
      <c r="V2691" s="262"/>
    </row>
    <row r="2692" spans="1:22">
      <c r="A2692" s="858"/>
      <c r="B2692" s="866">
        <f t="shared" si="42"/>
        <v>2670</v>
      </c>
      <c r="C2692" s="919"/>
      <c r="D2692" s="860"/>
      <c r="E2692"/>
      <c r="F2692"/>
      <c r="G2692"/>
      <c r="H2692"/>
      <c r="I2692"/>
      <c r="J2692"/>
      <c r="K2692"/>
      <c r="L2692" s="262"/>
      <c r="M2692" s="262"/>
      <c r="S2692" s="262"/>
      <c r="T2692" s="262"/>
      <c r="U2692" s="262"/>
      <c r="V2692" s="262"/>
    </row>
    <row r="2693" spans="1:22">
      <c r="A2693" s="858"/>
      <c r="B2693" s="866">
        <f t="shared" si="42"/>
        <v>2671</v>
      </c>
      <c r="C2693" s="919"/>
      <c r="D2693" s="860"/>
      <c r="E2693"/>
      <c r="F2693"/>
      <c r="G2693"/>
      <c r="H2693"/>
      <c r="I2693"/>
      <c r="J2693"/>
      <c r="K2693"/>
      <c r="L2693" s="262"/>
      <c r="M2693" s="262"/>
      <c r="S2693" s="262"/>
      <c r="T2693" s="262"/>
      <c r="U2693" s="262"/>
      <c r="V2693" s="262"/>
    </row>
    <row r="2694" spans="1:22">
      <c r="A2694" s="858"/>
      <c r="B2694" s="866">
        <f t="shared" si="42"/>
        <v>2672</v>
      </c>
      <c r="C2694" s="919"/>
      <c r="D2694" s="860"/>
      <c r="E2694"/>
      <c r="F2694"/>
      <c r="G2694"/>
      <c r="H2694"/>
      <c r="I2694"/>
      <c r="J2694"/>
      <c r="K2694"/>
      <c r="L2694" s="262"/>
      <c r="M2694" s="262"/>
      <c r="S2694" s="262"/>
      <c r="T2694" s="262"/>
      <c r="U2694" s="262"/>
      <c r="V2694" s="262"/>
    </row>
    <row r="2695" spans="1:22">
      <c r="A2695" s="858"/>
      <c r="B2695" s="866">
        <f t="shared" si="42"/>
        <v>2673</v>
      </c>
      <c r="C2695" s="919"/>
      <c r="D2695" s="860"/>
      <c r="E2695"/>
      <c r="F2695"/>
      <c r="G2695"/>
      <c r="H2695"/>
      <c r="I2695"/>
      <c r="J2695"/>
      <c r="K2695"/>
      <c r="L2695" s="262"/>
      <c r="M2695" s="262"/>
      <c r="S2695" s="262"/>
      <c r="T2695" s="262"/>
      <c r="U2695" s="262"/>
      <c r="V2695" s="262"/>
    </row>
    <row r="2696" spans="1:22">
      <c r="A2696" s="858"/>
      <c r="B2696" s="866">
        <f t="shared" si="42"/>
        <v>2674</v>
      </c>
      <c r="C2696" s="919"/>
      <c r="D2696" s="860"/>
      <c r="E2696"/>
      <c r="F2696"/>
      <c r="G2696"/>
      <c r="H2696"/>
      <c r="I2696"/>
      <c r="J2696"/>
      <c r="K2696"/>
      <c r="L2696" s="262"/>
      <c r="M2696" s="262"/>
      <c r="S2696" s="262"/>
      <c r="T2696" s="262"/>
      <c r="U2696" s="262"/>
      <c r="V2696" s="262"/>
    </row>
    <row r="2697" spans="1:22">
      <c r="A2697" s="858"/>
      <c r="B2697" s="866">
        <f t="shared" si="42"/>
        <v>2675</v>
      </c>
      <c r="C2697" s="919"/>
      <c r="D2697" s="860"/>
      <c r="E2697"/>
      <c r="F2697"/>
      <c r="G2697"/>
      <c r="H2697"/>
      <c r="I2697"/>
      <c r="J2697"/>
      <c r="K2697"/>
      <c r="L2697" s="262"/>
      <c r="M2697" s="262"/>
      <c r="S2697" s="262"/>
      <c r="T2697" s="262"/>
      <c r="U2697" s="262"/>
      <c r="V2697" s="262"/>
    </row>
    <row r="2698" spans="1:22">
      <c r="A2698" s="858"/>
      <c r="B2698" s="866">
        <f t="shared" si="42"/>
        <v>2676</v>
      </c>
      <c r="C2698" s="919"/>
      <c r="D2698" s="860"/>
      <c r="E2698"/>
      <c r="F2698"/>
      <c r="G2698"/>
      <c r="H2698"/>
      <c r="I2698"/>
      <c r="J2698"/>
      <c r="K2698"/>
      <c r="L2698" s="262"/>
      <c r="M2698" s="262"/>
      <c r="S2698" s="262"/>
      <c r="T2698" s="262"/>
      <c r="U2698" s="262"/>
      <c r="V2698" s="262"/>
    </row>
    <row r="2699" spans="1:22">
      <c r="A2699" s="858"/>
      <c r="B2699" s="866">
        <f t="shared" si="42"/>
        <v>2677</v>
      </c>
      <c r="C2699" s="919"/>
      <c r="D2699" s="860"/>
      <c r="E2699"/>
      <c r="F2699"/>
      <c r="G2699"/>
      <c r="H2699"/>
      <c r="I2699"/>
      <c r="J2699"/>
      <c r="K2699"/>
      <c r="L2699" s="262"/>
      <c r="M2699" s="262"/>
      <c r="S2699" s="262"/>
      <c r="T2699" s="262"/>
      <c r="U2699" s="262"/>
      <c r="V2699" s="262"/>
    </row>
    <row r="2700" spans="1:22">
      <c r="A2700" s="858"/>
      <c r="B2700" s="866">
        <f t="shared" si="42"/>
        <v>2678</v>
      </c>
      <c r="C2700" s="919"/>
      <c r="D2700" s="860"/>
      <c r="E2700"/>
      <c r="F2700"/>
      <c r="G2700"/>
      <c r="H2700"/>
      <c r="I2700"/>
      <c r="J2700"/>
      <c r="K2700"/>
      <c r="L2700" s="262"/>
      <c r="M2700" s="262"/>
      <c r="S2700" s="262"/>
      <c r="T2700" s="262"/>
      <c r="U2700" s="262"/>
      <c r="V2700" s="262"/>
    </row>
    <row r="2701" spans="1:22">
      <c r="A2701" s="858"/>
      <c r="B2701" s="866">
        <f t="shared" si="42"/>
        <v>2679</v>
      </c>
      <c r="C2701" s="919"/>
      <c r="D2701" s="860"/>
      <c r="E2701"/>
      <c r="F2701"/>
      <c r="G2701"/>
      <c r="H2701"/>
      <c r="I2701"/>
      <c r="J2701"/>
      <c r="K2701"/>
      <c r="L2701" s="262"/>
      <c r="M2701" s="262"/>
      <c r="S2701" s="262"/>
      <c r="T2701" s="262"/>
      <c r="U2701" s="262"/>
      <c r="V2701" s="262"/>
    </row>
    <row r="2702" spans="1:22">
      <c r="A2702" s="858"/>
      <c r="B2702" s="866">
        <f t="shared" si="42"/>
        <v>2680</v>
      </c>
      <c r="C2702" s="919"/>
      <c r="D2702" s="860"/>
      <c r="E2702"/>
      <c r="F2702"/>
      <c r="G2702"/>
      <c r="H2702"/>
      <c r="I2702"/>
      <c r="J2702"/>
      <c r="K2702"/>
      <c r="L2702" s="262"/>
      <c r="M2702" s="262"/>
      <c r="S2702" s="262"/>
      <c r="T2702" s="262"/>
      <c r="U2702" s="262"/>
      <c r="V2702" s="262"/>
    </row>
    <row r="2703" spans="1:22">
      <c r="A2703" s="858"/>
      <c r="B2703" s="866">
        <f t="shared" si="42"/>
        <v>2681</v>
      </c>
      <c r="C2703" s="919"/>
      <c r="D2703" s="860"/>
      <c r="E2703"/>
      <c r="F2703"/>
      <c r="G2703"/>
      <c r="H2703"/>
      <c r="I2703"/>
      <c r="J2703"/>
      <c r="K2703"/>
      <c r="L2703" s="262"/>
      <c r="M2703" s="262"/>
      <c r="S2703" s="262"/>
      <c r="T2703" s="262"/>
      <c r="U2703" s="262"/>
      <c r="V2703" s="262"/>
    </row>
    <row r="2704" spans="1:22">
      <c r="A2704" s="858"/>
      <c r="B2704" s="866">
        <f t="shared" si="42"/>
        <v>2682</v>
      </c>
      <c r="C2704" s="919"/>
      <c r="D2704" s="860"/>
      <c r="E2704"/>
      <c r="F2704"/>
      <c r="G2704"/>
      <c r="H2704"/>
      <c r="I2704"/>
      <c r="J2704"/>
      <c r="K2704"/>
      <c r="L2704" s="262"/>
      <c r="M2704" s="262"/>
      <c r="S2704" s="262"/>
      <c r="T2704" s="262"/>
      <c r="U2704" s="262"/>
      <c r="V2704" s="262"/>
    </row>
    <row r="2705" spans="1:22">
      <c r="A2705" s="858"/>
      <c r="B2705" s="866">
        <f t="shared" si="42"/>
        <v>2683</v>
      </c>
      <c r="C2705" s="919"/>
      <c r="D2705" s="860"/>
      <c r="E2705"/>
      <c r="F2705"/>
      <c r="G2705"/>
      <c r="H2705"/>
      <c r="I2705"/>
      <c r="J2705"/>
      <c r="K2705"/>
      <c r="L2705" s="262"/>
      <c r="M2705" s="262"/>
      <c r="S2705" s="262"/>
      <c r="T2705" s="262"/>
      <c r="U2705" s="262"/>
      <c r="V2705" s="262"/>
    </row>
    <row r="2706" spans="1:22">
      <c r="A2706" s="858"/>
      <c r="B2706" s="866">
        <f t="shared" si="42"/>
        <v>2684</v>
      </c>
      <c r="C2706" s="919"/>
      <c r="D2706" s="860"/>
      <c r="E2706"/>
      <c r="F2706"/>
      <c r="G2706"/>
      <c r="H2706"/>
      <c r="I2706"/>
      <c r="J2706"/>
      <c r="K2706"/>
      <c r="L2706" s="262"/>
      <c r="M2706" s="262"/>
      <c r="S2706" s="262"/>
      <c r="T2706" s="262"/>
      <c r="U2706" s="262"/>
      <c r="V2706" s="262"/>
    </row>
    <row r="2707" spans="1:22">
      <c r="A2707" s="858"/>
      <c r="B2707" s="866">
        <f t="shared" si="42"/>
        <v>2685</v>
      </c>
      <c r="C2707" s="919"/>
      <c r="D2707" s="860"/>
      <c r="E2707"/>
      <c r="F2707"/>
      <c r="G2707"/>
      <c r="H2707"/>
      <c r="I2707"/>
      <c r="J2707"/>
      <c r="K2707"/>
      <c r="L2707" s="262"/>
      <c r="M2707" s="262"/>
      <c r="S2707" s="262"/>
      <c r="T2707" s="262"/>
      <c r="U2707" s="262"/>
      <c r="V2707" s="262"/>
    </row>
    <row r="2708" spans="1:22">
      <c r="A2708" s="858"/>
      <c r="B2708" s="866">
        <f t="shared" si="42"/>
        <v>2686</v>
      </c>
      <c r="C2708" s="919"/>
      <c r="D2708" s="860"/>
      <c r="E2708"/>
      <c r="F2708"/>
      <c r="G2708"/>
      <c r="H2708"/>
      <c r="I2708"/>
      <c r="J2708"/>
      <c r="K2708"/>
      <c r="L2708" s="262"/>
      <c r="M2708" s="262"/>
      <c r="S2708" s="262"/>
      <c r="T2708" s="262"/>
      <c r="U2708" s="262"/>
      <c r="V2708" s="262"/>
    </row>
    <row r="2709" spans="1:22">
      <c r="A2709" s="858"/>
      <c r="B2709" s="866">
        <f t="shared" si="42"/>
        <v>2687</v>
      </c>
      <c r="C2709" s="919"/>
      <c r="D2709" s="860"/>
      <c r="E2709"/>
      <c r="F2709"/>
      <c r="G2709"/>
      <c r="H2709"/>
      <c r="I2709"/>
      <c r="J2709"/>
      <c r="K2709"/>
      <c r="L2709" s="262"/>
      <c r="M2709" s="262"/>
      <c r="S2709" s="262"/>
      <c r="T2709" s="262"/>
      <c r="U2709" s="262"/>
      <c r="V2709" s="262"/>
    </row>
    <row r="2710" spans="1:22">
      <c r="A2710" s="858"/>
      <c r="B2710" s="866">
        <f t="shared" si="42"/>
        <v>2688</v>
      </c>
      <c r="C2710" s="919"/>
      <c r="D2710" s="860"/>
      <c r="E2710"/>
      <c r="F2710"/>
      <c r="G2710"/>
      <c r="H2710"/>
      <c r="I2710"/>
      <c r="J2710"/>
      <c r="K2710"/>
      <c r="L2710" s="262"/>
      <c r="M2710" s="262"/>
      <c r="S2710" s="262"/>
      <c r="T2710" s="262"/>
      <c r="U2710" s="262"/>
      <c r="V2710" s="262"/>
    </row>
    <row r="2711" spans="1:22">
      <c r="A2711" s="858"/>
      <c r="B2711" s="866">
        <f t="shared" si="42"/>
        <v>2689</v>
      </c>
      <c r="C2711" s="919"/>
      <c r="D2711" s="860"/>
      <c r="E2711"/>
      <c r="F2711"/>
      <c r="G2711"/>
      <c r="H2711"/>
      <c r="I2711"/>
      <c r="J2711"/>
      <c r="K2711"/>
      <c r="L2711" s="262"/>
      <c r="M2711" s="262"/>
      <c r="S2711" s="262"/>
      <c r="T2711" s="262"/>
      <c r="U2711" s="262"/>
      <c r="V2711" s="262"/>
    </row>
    <row r="2712" spans="1:22">
      <c r="A2712" s="858"/>
      <c r="B2712" s="866">
        <f t="shared" ref="B2712:B2775" si="43">B2711+1</f>
        <v>2690</v>
      </c>
      <c r="C2712" s="919"/>
      <c r="D2712" s="860"/>
      <c r="E2712"/>
      <c r="F2712"/>
      <c r="G2712"/>
      <c r="H2712"/>
      <c r="I2712"/>
      <c r="J2712"/>
      <c r="K2712"/>
      <c r="L2712" s="262"/>
      <c r="M2712" s="262"/>
      <c r="S2712" s="262"/>
      <c r="T2712" s="262"/>
      <c r="U2712" s="262"/>
      <c r="V2712" s="262"/>
    </row>
    <row r="2713" spans="1:22">
      <c r="A2713" s="858"/>
      <c r="B2713" s="866">
        <f t="shared" si="43"/>
        <v>2691</v>
      </c>
      <c r="C2713" s="919"/>
      <c r="D2713" s="860"/>
      <c r="E2713"/>
      <c r="F2713"/>
      <c r="G2713"/>
      <c r="H2713"/>
      <c r="I2713"/>
      <c r="J2713"/>
      <c r="K2713"/>
      <c r="L2713" s="262"/>
      <c r="M2713" s="262"/>
      <c r="S2713" s="262"/>
      <c r="T2713" s="262"/>
      <c r="U2713" s="262"/>
      <c r="V2713" s="262"/>
    </row>
    <row r="2714" spans="1:22">
      <c r="A2714" s="858"/>
      <c r="B2714" s="866">
        <f t="shared" si="43"/>
        <v>2692</v>
      </c>
      <c r="C2714" s="919"/>
      <c r="D2714" s="860"/>
      <c r="E2714"/>
      <c r="F2714"/>
      <c r="G2714"/>
      <c r="H2714"/>
      <c r="I2714"/>
      <c r="J2714"/>
      <c r="K2714"/>
      <c r="L2714" s="262"/>
      <c r="M2714" s="262"/>
      <c r="S2714" s="262"/>
      <c r="T2714" s="262"/>
      <c r="U2714" s="262"/>
      <c r="V2714" s="262"/>
    </row>
    <row r="2715" spans="1:22">
      <c r="A2715" s="858"/>
      <c r="B2715" s="866">
        <f t="shared" si="43"/>
        <v>2693</v>
      </c>
      <c r="C2715" s="919"/>
      <c r="D2715" s="860"/>
      <c r="E2715"/>
      <c r="F2715"/>
      <c r="G2715"/>
      <c r="H2715"/>
      <c r="I2715"/>
      <c r="J2715"/>
      <c r="K2715"/>
      <c r="L2715" s="262"/>
      <c r="M2715" s="262"/>
      <c r="S2715" s="262"/>
      <c r="T2715" s="262"/>
      <c r="U2715" s="262"/>
      <c r="V2715" s="262"/>
    </row>
    <row r="2716" spans="1:22">
      <c r="A2716" s="858"/>
      <c r="B2716" s="866">
        <f t="shared" si="43"/>
        <v>2694</v>
      </c>
      <c r="C2716" s="919"/>
      <c r="D2716" s="860"/>
      <c r="E2716"/>
      <c r="F2716"/>
      <c r="G2716"/>
      <c r="H2716"/>
      <c r="I2716"/>
      <c r="J2716"/>
      <c r="K2716"/>
      <c r="L2716" s="262"/>
      <c r="M2716" s="262"/>
      <c r="S2716" s="262"/>
      <c r="T2716" s="262"/>
      <c r="U2716" s="262"/>
      <c r="V2716" s="262"/>
    </row>
    <row r="2717" spans="1:22">
      <c r="A2717" s="858"/>
      <c r="B2717" s="866">
        <f t="shared" si="43"/>
        <v>2695</v>
      </c>
      <c r="C2717" s="919"/>
      <c r="D2717" s="860"/>
      <c r="E2717"/>
      <c r="F2717"/>
      <c r="G2717"/>
      <c r="H2717"/>
      <c r="I2717"/>
      <c r="J2717"/>
      <c r="K2717"/>
      <c r="L2717" s="262"/>
      <c r="M2717" s="262"/>
      <c r="S2717" s="262"/>
      <c r="T2717" s="262"/>
      <c r="U2717" s="262"/>
      <c r="V2717" s="262"/>
    </row>
    <row r="2718" spans="1:22">
      <c r="A2718" s="858"/>
      <c r="B2718" s="866">
        <f t="shared" si="43"/>
        <v>2696</v>
      </c>
      <c r="C2718" s="919"/>
      <c r="D2718" s="860"/>
      <c r="E2718"/>
      <c r="F2718"/>
      <c r="G2718"/>
      <c r="H2718"/>
      <c r="I2718"/>
      <c r="J2718"/>
      <c r="K2718"/>
      <c r="L2718" s="262"/>
      <c r="M2718" s="262"/>
      <c r="S2718" s="262"/>
      <c r="T2718" s="262"/>
      <c r="U2718" s="262"/>
      <c r="V2718" s="262"/>
    </row>
    <row r="2719" spans="1:22">
      <c r="A2719" s="858"/>
      <c r="B2719" s="866">
        <f t="shared" si="43"/>
        <v>2697</v>
      </c>
      <c r="C2719" s="919"/>
      <c r="D2719" s="860"/>
      <c r="E2719"/>
      <c r="F2719"/>
      <c r="G2719"/>
      <c r="H2719"/>
      <c r="I2719"/>
      <c r="J2719"/>
      <c r="K2719"/>
      <c r="L2719" s="262"/>
      <c r="M2719" s="262"/>
      <c r="S2719" s="262"/>
      <c r="T2719" s="262"/>
      <c r="U2719" s="262"/>
      <c r="V2719" s="262"/>
    </row>
    <row r="2720" spans="1:22">
      <c r="A2720" s="858"/>
      <c r="B2720" s="866">
        <f t="shared" si="43"/>
        <v>2698</v>
      </c>
      <c r="C2720" s="919"/>
      <c r="D2720" s="860"/>
      <c r="E2720"/>
      <c r="F2720"/>
      <c r="G2720"/>
      <c r="H2720"/>
      <c r="I2720"/>
      <c r="J2720"/>
      <c r="K2720"/>
      <c r="L2720" s="262"/>
      <c r="M2720" s="262"/>
      <c r="S2720" s="262"/>
      <c r="T2720" s="262"/>
      <c r="U2720" s="262"/>
      <c r="V2720" s="262"/>
    </row>
    <row r="2721" spans="1:22">
      <c r="A2721" s="858"/>
      <c r="B2721" s="866">
        <f t="shared" si="43"/>
        <v>2699</v>
      </c>
      <c r="C2721" s="919"/>
      <c r="D2721" s="860"/>
      <c r="E2721"/>
      <c r="F2721"/>
      <c r="G2721"/>
      <c r="H2721"/>
      <c r="I2721"/>
      <c r="J2721"/>
      <c r="K2721"/>
      <c r="L2721" s="262"/>
      <c r="M2721" s="262"/>
      <c r="S2721" s="262"/>
      <c r="T2721" s="262"/>
      <c r="U2721" s="262"/>
      <c r="V2721" s="262"/>
    </row>
    <row r="2722" spans="1:22">
      <c r="A2722" s="858"/>
      <c r="B2722" s="866">
        <f t="shared" si="43"/>
        <v>2700</v>
      </c>
      <c r="C2722" s="919"/>
      <c r="D2722" s="860"/>
      <c r="E2722"/>
      <c r="F2722"/>
      <c r="G2722"/>
      <c r="H2722"/>
      <c r="I2722"/>
      <c r="J2722"/>
      <c r="K2722"/>
      <c r="L2722" s="262"/>
      <c r="M2722" s="262"/>
      <c r="S2722" s="262"/>
      <c r="T2722" s="262"/>
      <c r="U2722" s="262"/>
      <c r="V2722" s="262"/>
    </row>
    <row r="2723" spans="1:22">
      <c r="A2723" s="858"/>
      <c r="B2723" s="866">
        <f t="shared" si="43"/>
        <v>2701</v>
      </c>
      <c r="C2723" s="919"/>
      <c r="D2723" s="860"/>
      <c r="E2723"/>
      <c r="F2723"/>
      <c r="G2723"/>
      <c r="H2723"/>
      <c r="I2723"/>
      <c r="J2723"/>
      <c r="K2723"/>
      <c r="L2723" s="262"/>
      <c r="M2723" s="262"/>
      <c r="S2723" s="262"/>
      <c r="T2723" s="262"/>
      <c r="U2723" s="262"/>
      <c r="V2723" s="262"/>
    </row>
    <row r="2724" spans="1:22">
      <c r="A2724" s="858"/>
      <c r="B2724" s="866">
        <f t="shared" si="43"/>
        <v>2702</v>
      </c>
      <c r="C2724" s="919"/>
      <c r="D2724" s="860"/>
      <c r="E2724"/>
      <c r="F2724"/>
      <c r="G2724"/>
      <c r="H2724"/>
      <c r="I2724"/>
      <c r="J2724"/>
      <c r="K2724"/>
      <c r="L2724" s="262"/>
      <c r="M2724" s="262"/>
      <c r="S2724" s="262"/>
      <c r="T2724" s="262"/>
      <c r="U2724" s="262"/>
      <c r="V2724" s="262"/>
    </row>
    <row r="2725" spans="1:22">
      <c r="A2725" s="858"/>
      <c r="B2725" s="866">
        <f t="shared" si="43"/>
        <v>2703</v>
      </c>
      <c r="C2725" s="919"/>
      <c r="D2725" s="860"/>
      <c r="E2725"/>
      <c r="F2725"/>
      <c r="G2725"/>
      <c r="H2725"/>
      <c r="I2725"/>
      <c r="J2725"/>
      <c r="K2725"/>
      <c r="L2725" s="262"/>
      <c r="M2725" s="262"/>
      <c r="S2725" s="262"/>
      <c r="T2725" s="262"/>
      <c r="U2725" s="262"/>
      <c r="V2725" s="262"/>
    </row>
    <row r="2726" spans="1:22">
      <c r="A2726" s="858"/>
      <c r="B2726" s="866">
        <f t="shared" si="43"/>
        <v>2704</v>
      </c>
      <c r="C2726" s="919"/>
      <c r="D2726" s="860"/>
      <c r="E2726"/>
      <c r="F2726"/>
      <c r="G2726"/>
      <c r="H2726"/>
      <c r="I2726"/>
      <c r="J2726"/>
      <c r="K2726"/>
      <c r="L2726" s="262"/>
      <c r="M2726" s="262"/>
      <c r="S2726" s="262"/>
      <c r="T2726" s="262"/>
      <c r="U2726" s="262"/>
      <c r="V2726" s="262"/>
    </row>
    <row r="2727" spans="1:22">
      <c r="A2727" s="858"/>
      <c r="B2727" s="866">
        <f t="shared" si="43"/>
        <v>2705</v>
      </c>
      <c r="C2727" s="919"/>
      <c r="D2727" s="860"/>
      <c r="E2727"/>
      <c r="F2727"/>
      <c r="G2727"/>
      <c r="H2727"/>
      <c r="I2727"/>
      <c r="J2727"/>
      <c r="K2727"/>
      <c r="L2727" s="262"/>
      <c r="M2727" s="262"/>
      <c r="S2727" s="262"/>
      <c r="T2727" s="262"/>
      <c r="U2727" s="262"/>
      <c r="V2727" s="262"/>
    </row>
    <row r="2728" spans="1:22">
      <c r="A2728" s="858"/>
      <c r="B2728" s="866">
        <f t="shared" si="43"/>
        <v>2706</v>
      </c>
      <c r="C2728" s="919"/>
      <c r="D2728" s="860"/>
      <c r="E2728"/>
      <c r="F2728"/>
      <c r="G2728"/>
      <c r="H2728"/>
      <c r="I2728"/>
      <c r="J2728"/>
      <c r="K2728"/>
      <c r="L2728" s="262"/>
      <c r="M2728" s="262"/>
      <c r="S2728" s="262"/>
      <c r="T2728" s="262"/>
      <c r="U2728" s="262"/>
      <c r="V2728" s="262"/>
    </row>
    <row r="2729" spans="1:22">
      <c r="A2729" s="858"/>
      <c r="B2729" s="866">
        <f t="shared" si="43"/>
        <v>2707</v>
      </c>
      <c r="C2729" s="919"/>
      <c r="D2729" s="860"/>
      <c r="E2729"/>
      <c r="F2729"/>
      <c r="G2729"/>
      <c r="H2729"/>
      <c r="I2729"/>
      <c r="J2729"/>
      <c r="K2729"/>
      <c r="L2729" s="262"/>
      <c r="M2729" s="262"/>
      <c r="S2729" s="262"/>
      <c r="T2729" s="262"/>
      <c r="U2729" s="262"/>
      <c r="V2729" s="262"/>
    </row>
    <row r="2730" spans="1:22">
      <c r="A2730" s="858"/>
      <c r="B2730" s="866">
        <f t="shared" si="43"/>
        <v>2708</v>
      </c>
      <c r="C2730" s="919"/>
      <c r="D2730" s="860"/>
      <c r="E2730"/>
      <c r="F2730"/>
      <c r="G2730"/>
      <c r="H2730"/>
      <c r="I2730"/>
      <c r="J2730"/>
      <c r="K2730"/>
      <c r="L2730" s="262"/>
      <c r="M2730" s="262"/>
      <c r="S2730" s="262"/>
      <c r="T2730" s="262"/>
      <c r="U2730" s="262"/>
      <c r="V2730" s="262"/>
    </row>
    <row r="2731" spans="1:22">
      <c r="A2731" s="858"/>
      <c r="B2731" s="866">
        <f t="shared" si="43"/>
        <v>2709</v>
      </c>
      <c r="C2731" s="919"/>
      <c r="D2731" s="860"/>
      <c r="E2731"/>
      <c r="F2731"/>
      <c r="G2731"/>
      <c r="H2731"/>
      <c r="I2731"/>
      <c r="J2731"/>
      <c r="K2731"/>
      <c r="L2731" s="262"/>
      <c r="M2731" s="262"/>
      <c r="S2731" s="262"/>
      <c r="T2731" s="262"/>
      <c r="U2731" s="262"/>
      <c r="V2731" s="262"/>
    </row>
    <row r="2732" spans="1:22">
      <c r="A2732" s="858"/>
      <c r="B2732" s="866">
        <f t="shared" si="43"/>
        <v>2710</v>
      </c>
      <c r="C2732" s="919"/>
      <c r="D2732" s="860"/>
      <c r="E2732"/>
      <c r="F2732"/>
      <c r="G2732"/>
      <c r="H2732"/>
      <c r="I2732"/>
      <c r="J2732"/>
      <c r="K2732"/>
      <c r="L2732" s="262"/>
      <c r="M2732" s="262"/>
      <c r="S2732" s="262"/>
      <c r="T2732" s="262"/>
      <c r="U2732" s="262"/>
      <c r="V2732" s="262"/>
    </row>
    <row r="2733" spans="1:22">
      <c r="A2733" s="858"/>
      <c r="B2733" s="866">
        <f t="shared" si="43"/>
        <v>2711</v>
      </c>
      <c r="C2733" s="919"/>
      <c r="D2733" s="860"/>
      <c r="E2733"/>
      <c r="F2733"/>
      <c r="G2733"/>
      <c r="H2733"/>
      <c r="I2733"/>
      <c r="J2733"/>
      <c r="K2733"/>
      <c r="L2733" s="262"/>
      <c r="M2733" s="262"/>
      <c r="S2733" s="262"/>
      <c r="T2733" s="262"/>
      <c r="U2733" s="262"/>
      <c r="V2733" s="262"/>
    </row>
    <row r="2734" spans="1:22">
      <c r="A2734" s="858"/>
      <c r="B2734" s="866">
        <f t="shared" si="43"/>
        <v>2712</v>
      </c>
      <c r="C2734" s="919"/>
      <c r="D2734" s="860"/>
      <c r="E2734"/>
      <c r="F2734"/>
      <c r="G2734"/>
      <c r="H2734"/>
      <c r="I2734"/>
      <c r="J2734"/>
      <c r="K2734"/>
      <c r="L2734" s="262"/>
      <c r="M2734" s="262"/>
      <c r="S2734" s="262"/>
      <c r="T2734" s="262"/>
      <c r="U2734" s="262"/>
      <c r="V2734" s="262"/>
    </row>
    <row r="2735" spans="1:22">
      <c r="A2735" s="858"/>
      <c r="B2735" s="866">
        <f t="shared" si="43"/>
        <v>2713</v>
      </c>
      <c r="C2735" s="919"/>
      <c r="D2735" s="860"/>
      <c r="E2735"/>
      <c r="F2735"/>
      <c r="G2735"/>
      <c r="H2735"/>
      <c r="I2735"/>
      <c r="J2735"/>
      <c r="K2735"/>
      <c r="L2735" s="262"/>
      <c r="M2735" s="262"/>
      <c r="S2735" s="262"/>
      <c r="T2735" s="262"/>
      <c r="U2735" s="262"/>
      <c r="V2735" s="262"/>
    </row>
    <row r="2736" spans="1:22">
      <c r="A2736" s="858"/>
      <c r="B2736" s="866">
        <f t="shared" si="43"/>
        <v>2714</v>
      </c>
      <c r="C2736" s="919"/>
      <c r="D2736" s="860"/>
      <c r="E2736"/>
      <c r="F2736"/>
      <c r="G2736"/>
      <c r="H2736"/>
      <c r="I2736"/>
      <c r="J2736"/>
      <c r="K2736"/>
      <c r="L2736" s="262"/>
      <c r="M2736" s="262"/>
      <c r="S2736" s="262"/>
      <c r="T2736" s="262"/>
      <c r="U2736" s="262"/>
      <c r="V2736" s="262"/>
    </row>
    <row r="2737" spans="1:22">
      <c r="A2737" s="858"/>
      <c r="B2737" s="866">
        <f t="shared" si="43"/>
        <v>2715</v>
      </c>
      <c r="C2737" s="919"/>
      <c r="D2737" s="860"/>
      <c r="E2737"/>
      <c r="F2737"/>
      <c r="G2737"/>
      <c r="H2737"/>
      <c r="I2737"/>
      <c r="J2737"/>
      <c r="K2737"/>
      <c r="L2737" s="262"/>
      <c r="M2737" s="262"/>
      <c r="S2737" s="262"/>
      <c r="T2737" s="262"/>
      <c r="U2737" s="262"/>
      <c r="V2737" s="262"/>
    </row>
    <row r="2738" spans="1:22">
      <c r="A2738" s="858"/>
      <c r="B2738" s="866">
        <f t="shared" si="43"/>
        <v>2716</v>
      </c>
      <c r="C2738" s="919"/>
      <c r="D2738" s="860"/>
      <c r="E2738"/>
      <c r="F2738"/>
      <c r="G2738"/>
      <c r="H2738"/>
      <c r="I2738"/>
      <c r="J2738"/>
      <c r="K2738"/>
      <c r="L2738" s="262"/>
      <c r="M2738" s="262"/>
      <c r="S2738" s="262"/>
      <c r="T2738" s="262"/>
      <c r="U2738" s="262"/>
      <c r="V2738" s="262"/>
    </row>
    <row r="2739" spans="1:22">
      <c r="A2739" s="858"/>
      <c r="B2739" s="866">
        <f t="shared" si="43"/>
        <v>2717</v>
      </c>
      <c r="C2739" s="919"/>
      <c r="D2739" s="860"/>
      <c r="E2739"/>
      <c r="F2739"/>
      <c r="G2739"/>
      <c r="H2739"/>
      <c r="I2739"/>
      <c r="J2739"/>
      <c r="K2739"/>
      <c r="L2739" s="262"/>
      <c r="M2739" s="262"/>
      <c r="S2739" s="262"/>
      <c r="T2739" s="262"/>
      <c r="U2739" s="262"/>
      <c r="V2739" s="262"/>
    </row>
    <row r="2740" spans="1:22">
      <c r="A2740" s="858"/>
      <c r="B2740" s="866">
        <f t="shared" si="43"/>
        <v>2718</v>
      </c>
      <c r="C2740" s="919"/>
      <c r="D2740" s="860"/>
      <c r="E2740"/>
      <c r="F2740"/>
      <c r="G2740"/>
      <c r="H2740"/>
      <c r="I2740"/>
      <c r="J2740"/>
      <c r="K2740"/>
      <c r="L2740" s="262"/>
      <c r="M2740" s="262"/>
      <c r="S2740" s="262"/>
      <c r="T2740" s="262"/>
      <c r="U2740" s="262"/>
      <c r="V2740" s="262"/>
    </row>
    <row r="2741" spans="1:22">
      <c r="A2741" s="858"/>
      <c r="B2741" s="866">
        <f t="shared" si="43"/>
        <v>2719</v>
      </c>
      <c r="C2741" s="919"/>
      <c r="D2741" s="860"/>
      <c r="E2741"/>
      <c r="F2741"/>
      <c r="G2741"/>
      <c r="H2741"/>
      <c r="I2741"/>
      <c r="J2741"/>
      <c r="K2741"/>
      <c r="L2741" s="262"/>
      <c r="M2741" s="262"/>
      <c r="S2741" s="262"/>
      <c r="T2741" s="262"/>
      <c r="U2741" s="262"/>
      <c r="V2741" s="262"/>
    </row>
    <row r="2742" spans="1:22">
      <c r="A2742" s="858"/>
      <c r="B2742" s="866">
        <f t="shared" si="43"/>
        <v>2720</v>
      </c>
      <c r="C2742" s="919"/>
      <c r="D2742" s="860"/>
      <c r="E2742"/>
      <c r="F2742"/>
      <c r="G2742"/>
      <c r="H2742"/>
      <c r="I2742"/>
      <c r="J2742"/>
      <c r="K2742"/>
      <c r="L2742" s="262"/>
      <c r="M2742" s="262"/>
      <c r="S2742" s="262"/>
      <c r="T2742" s="262"/>
      <c r="U2742" s="262"/>
      <c r="V2742" s="262"/>
    </row>
    <row r="2743" spans="1:22">
      <c r="A2743" s="858"/>
      <c r="B2743" s="866">
        <f t="shared" si="43"/>
        <v>2721</v>
      </c>
      <c r="C2743" s="919"/>
      <c r="D2743" s="860"/>
      <c r="E2743"/>
      <c r="F2743"/>
      <c r="G2743"/>
      <c r="H2743"/>
      <c r="I2743"/>
      <c r="J2743"/>
      <c r="K2743"/>
      <c r="L2743" s="262"/>
      <c r="M2743" s="262"/>
      <c r="S2743" s="262"/>
      <c r="T2743" s="262"/>
      <c r="U2743" s="262"/>
      <c r="V2743" s="262"/>
    </row>
    <row r="2744" spans="1:22">
      <c r="A2744" s="858"/>
      <c r="B2744" s="866">
        <f t="shared" si="43"/>
        <v>2722</v>
      </c>
      <c r="C2744" s="919"/>
      <c r="D2744" s="860"/>
      <c r="E2744"/>
      <c r="F2744"/>
      <c r="G2744"/>
      <c r="H2744"/>
      <c r="I2744"/>
      <c r="J2744"/>
      <c r="K2744"/>
      <c r="L2744" s="262"/>
      <c r="M2744" s="262"/>
      <c r="S2744" s="262"/>
      <c r="T2744" s="262"/>
      <c r="U2744" s="262"/>
      <c r="V2744" s="262"/>
    </row>
    <row r="2745" spans="1:22">
      <c r="A2745" s="858"/>
      <c r="B2745" s="866">
        <f t="shared" si="43"/>
        <v>2723</v>
      </c>
      <c r="C2745" s="919"/>
      <c r="D2745" s="860"/>
      <c r="E2745"/>
      <c r="F2745"/>
      <c r="G2745"/>
      <c r="H2745"/>
      <c r="I2745"/>
      <c r="J2745"/>
      <c r="K2745"/>
      <c r="L2745" s="262"/>
      <c r="M2745" s="262"/>
      <c r="S2745" s="262"/>
      <c r="T2745" s="262"/>
      <c r="U2745" s="262"/>
      <c r="V2745" s="262"/>
    </row>
    <row r="2746" spans="1:22">
      <c r="A2746" s="858"/>
      <c r="B2746" s="866">
        <f t="shared" si="43"/>
        <v>2724</v>
      </c>
      <c r="C2746" s="919"/>
      <c r="D2746" s="860"/>
      <c r="E2746"/>
      <c r="F2746"/>
      <c r="G2746"/>
      <c r="H2746"/>
      <c r="I2746"/>
      <c r="J2746"/>
      <c r="K2746"/>
      <c r="L2746" s="262"/>
      <c r="M2746" s="262"/>
      <c r="S2746" s="262"/>
      <c r="T2746" s="262"/>
      <c r="U2746" s="262"/>
      <c r="V2746" s="262"/>
    </row>
    <row r="2747" spans="1:22">
      <c r="A2747" s="858"/>
      <c r="B2747" s="866">
        <f t="shared" si="43"/>
        <v>2725</v>
      </c>
      <c r="C2747" s="919"/>
      <c r="D2747" s="860"/>
      <c r="E2747"/>
      <c r="F2747"/>
      <c r="G2747"/>
      <c r="H2747"/>
      <c r="I2747"/>
      <c r="J2747"/>
      <c r="K2747"/>
      <c r="L2747" s="262"/>
      <c r="M2747" s="262"/>
      <c r="S2747" s="262"/>
      <c r="T2747" s="262"/>
      <c r="U2747" s="262"/>
      <c r="V2747" s="262"/>
    </row>
    <row r="2748" spans="1:22">
      <c r="A2748" s="858"/>
      <c r="B2748" s="866">
        <f t="shared" si="43"/>
        <v>2726</v>
      </c>
      <c r="C2748" s="919"/>
      <c r="D2748" s="860"/>
      <c r="E2748"/>
      <c r="F2748"/>
      <c r="G2748"/>
      <c r="H2748"/>
      <c r="I2748"/>
      <c r="J2748"/>
      <c r="K2748"/>
      <c r="L2748" s="262"/>
      <c r="M2748" s="262"/>
      <c r="S2748" s="262"/>
      <c r="T2748" s="262"/>
      <c r="U2748" s="262"/>
      <c r="V2748" s="262"/>
    </row>
    <row r="2749" spans="1:22">
      <c r="A2749" s="858"/>
      <c r="B2749" s="866">
        <f t="shared" si="43"/>
        <v>2727</v>
      </c>
      <c r="C2749" s="919"/>
      <c r="D2749" s="860"/>
      <c r="E2749"/>
      <c r="F2749"/>
      <c r="G2749"/>
      <c r="H2749"/>
      <c r="I2749"/>
      <c r="J2749"/>
      <c r="K2749"/>
      <c r="L2749" s="262"/>
      <c r="M2749" s="262"/>
      <c r="S2749" s="262"/>
      <c r="T2749" s="262"/>
      <c r="U2749" s="262"/>
      <c r="V2749" s="262"/>
    </row>
    <row r="2750" spans="1:22">
      <c r="A2750" s="858"/>
      <c r="B2750" s="866">
        <f t="shared" si="43"/>
        <v>2728</v>
      </c>
      <c r="C2750" s="919"/>
      <c r="D2750" s="860"/>
      <c r="E2750"/>
      <c r="F2750"/>
      <c r="G2750"/>
      <c r="H2750"/>
      <c r="I2750"/>
      <c r="J2750"/>
      <c r="K2750"/>
      <c r="L2750" s="262"/>
      <c r="M2750" s="262"/>
      <c r="S2750" s="262"/>
      <c r="T2750" s="262"/>
      <c r="U2750" s="262"/>
      <c r="V2750" s="262"/>
    </row>
    <row r="2751" spans="1:22">
      <c r="A2751" s="858"/>
      <c r="B2751" s="866">
        <f t="shared" si="43"/>
        <v>2729</v>
      </c>
      <c r="C2751" s="919"/>
      <c r="D2751" s="860"/>
      <c r="E2751"/>
      <c r="F2751"/>
      <c r="G2751"/>
      <c r="H2751"/>
      <c r="I2751"/>
      <c r="J2751"/>
      <c r="K2751"/>
      <c r="L2751" s="262"/>
      <c r="M2751" s="262"/>
      <c r="S2751" s="262"/>
      <c r="T2751" s="262"/>
      <c r="U2751" s="262"/>
      <c r="V2751" s="262"/>
    </row>
    <row r="2752" spans="1:22">
      <c r="A2752" s="858"/>
      <c r="B2752" s="866">
        <f t="shared" si="43"/>
        <v>2730</v>
      </c>
      <c r="C2752" s="919"/>
      <c r="D2752" s="860"/>
      <c r="E2752"/>
      <c r="F2752"/>
      <c r="G2752"/>
      <c r="H2752"/>
      <c r="I2752"/>
      <c r="J2752"/>
      <c r="K2752"/>
      <c r="L2752" s="262"/>
      <c r="M2752" s="262"/>
      <c r="S2752" s="262"/>
      <c r="T2752" s="262"/>
      <c r="U2752" s="262"/>
      <c r="V2752" s="262"/>
    </row>
    <row r="2753" spans="1:22">
      <c r="A2753" s="858"/>
      <c r="B2753" s="866">
        <f t="shared" si="43"/>
        <v>2731</v>
      </c>
      <c r="C2753" s="919"/>
      <c r="D2753" s="860"/>
      <c r="E2753"/>
      <c r="F2753"/>
      <c r="G2753"/>
      <c r="H2753"/>
      <c r="I2753"/>
      <c r="J2753"/>
      <c r="K2753"/>
      <c r="L2753" s="262"/>
      <c r="M2753" s="262"/>
      <c r="S2753" s="262"/>
      <c r="T2753" s="262"/>
      <c r="U2753" s="262"/>
      <c r="V2753" s="262"/>
    </row>
    <row r="2754" spans="1:22">
      <c r="A2754" s="858"/>
      <c r="B2754" s="866">
        <f t="shared" si="43"/>
        <v>2732</v>
      </c>
      <c r="C2754" s="919"/>
      <c r="D2754" s="860"/>
      <c r="E2754"/>
      <c r="F2754"/>
      <c r="G2754"/>
      <c r="H2754"/>
      <c r="I2754"/>
      <c r="J2754"/>
      <c r="K2754"/>
      <c r="L2754" s="262"/>
      <c r="M2754" s="262"/>
      <c r="S2754" s="262"/>
      <c r="T2754" s="262"/>
      <c r="U2754" s="262"/>
      <c r="V2754" s="262"/>
    </row>
    <row r="2755" spans="1:22">
      <c r="A2755" s="858"/>
      <c r="B2755" s="866">
        <f t="shared" si="43"/>
        <v>2733</v>
      </c>
      <c r="C2755" s="919"/>
      <c r="D2755" s="860"/>
      <c r="E2755"/>
      <c r="F2755"/>
      <c r="G2755"/>
      <c r="H2755"/>
      <c r="I2755"/>
      <c r="J2755"/>
      <c r="K2755"/>
      <c r="L2755" s="262"/>
      <c r="M2755" s="262"/>
      <c r="S2755" s="262"/>
      <c r="T2755" s="262"/>
      <c r="U2755" s="262"/>
      <c r="V2755" s="262"/>
    </row>
    <row r="2756" spans="1:22">
      <c r="A2756" s="858"/>
      <c r="B2756" s="866">
        <f t="shared" si="43"/>
        <v>2734</v>
      </c>
      <c r="C2756" s="919"/>
      <c r="D2756" s="860"/>
      <c r="E2756"/>
      <c r="F2756"/>
      <c r="G2756"/>
      <c r="H2756"/>
      <c r="I2756"/>
      <c r="J2756"/>
      <c r="K2756"/>
      <c r="L2756" s="262"/>
      <c r="M2756" s="262"/>
      <c r="S2756" s="262"/>
      <c r="T2756" s="262"/>
      <c r="U2756" s="262"/>
      <c r="V2756" s="262"/>
    </row>
    <row r="2757" spans="1:22">
      <c r="A2757" s="858"/>
      <c r="B2757" s="866">
        <f t="shared" si="43"/>
        <v>2735</v>
      </c>
      <c r="C2757" s="919"/>
      <c r="D2757" s="860"/>
      <c r="E2757"/>
      <c r="F2757"/>
      <c r="G2757"/>
      <c r="H2757"/>
      <c r="I2757"/>
      <c r="J2757"/>
      <c r="K2757"/>
      <c r="L2757" s="262"/>
      <c r="M2757" s="262"/>
      <c r="S2757" s="262"/>
      <c r="T2757" s="262"/>
      <c r="U2757" s="262"/>
      <c r="V2757" s="262"/>
    </row>
    <row r="2758" spans="1:22">
      <c r="A2758" s="858"/>
      <c r="B2758" s="866">
        <f t="shared" si="43"/>
        <v>2736</v>
      </c>
      <c r="C2758" s="919"/>
      <c r="D2758" s="860"/>
      <c r="E2758"/>
      <c r="F2758"/>
      <c r="G2758"/>
      <c r="H2758"/>
      <c r="I2758"/>
      <c r="J2758"/>
      <c r="K2758"/>
      <c r="L2758" s="262"/>
      <c r="M2758" s="262"/>
      <c r="S2758" s="262"/>
      <c r="T2758" s="262"/>
      <c r="U2758" s="262"/>
      <c r="V2758" s="262"/>
    </row>
    <row r="2759" spans="1:22">
      <c r="A2759" s="858"/>
      <c r="B2759" s="866">
        <f t="shared" si="43"/>
        <v>2737</v>
      </c>
      <c r="C2759" s="919"/>
      <c r="D2759" s="860"/>
      <c r="E2759"/>
      <c r="F2759"/>
      <c r="G2759"/>
      <c r="H2759"/>
      <c r="I2759"/>
      <c r="J2759"/>
      <c r="K2759"/>
      <c r="L2759" s="262"/>
      <c r="M2759" s="262"/>
      <c r="S2759" s="262"/>
      <c r="T2759" s="262"/>
      <c r="U2759" s="262"/>
      <c r="V2759" s="262"/>
    </row>
    <row r="2760" spans="1:22">
      <c r="A2760" s="858"/>
      <c r="B2760" s="866">
        <f t="shared" si="43"/>
        <v>2738</v>
      </c>
      <c r="C2760" s="919"/>
      <c r="D2760" s="860"/>
      <c r="E2760"/>
      <c r="F2760"/>
      <c r="G2760"/>
      <c r="H2760"/>
      <c r="I2760"/>
      <c r="J2760"/>
      <c r="K2760"/>
      <c r="L2760" s="262"/>
      <c r="M2760" s="262"/>
      <c r="S2760" s="262"/>
      <c r="T2760" s="262"/>
      <c r="U2760" s="262"/>
      <c r="V2760" s="262"/>
    </row>
    <row r="2761" spans="1:22">
      <c r="A2761" s="858"/>
      <c r="B2761" s="866">
        <f t="shared" si="43"/>
        <v>2739</v>
      </c>
      <c r="C2761" s="919"/>
      <c r="D2761" s="860"/>
      <c r="E2761"/>
      <c r="F2761"/>
      <c r="G2761"/>
      <c r="H2761"/>
      <c r="I2761"/>
      <c r="J2761"/>
      <c r="K2761"/>
      <c r="L2761" s="262"/>
      <c r="M2761" s="262"/>
      <c r="S2761" s="262"/>
      <c r="T2761" s="262"/>
      <c r="U2761" s="262"/>
      <c r="V2761" s="262"/>
    </row>
    <row r="2762" spans="1:22">
      <c r="A2762" s="858"/>
      <c r="B2762" s="866">
        <f t="shared" si="43"/>
        <v>2740</v>
      </c>
      <c r="C2762" s="919"/>
      <c r="D2762" s="860"/>
      <c r="E2762"/>
      <c r="F2762"/>
      <c r="G2762"/>
      <c r="H2762"/>
      <c r="I2762"/>
      <c r="J2762"/>
      <c r="K2762"/>
      <c r="L2762" s="262"/>
      <c r="M2762" s="262"/>
      <c r="S2762" s="262"/>
      <c r="T2762" s="262"/>
      <c r="U2762" s="262"/>
      <c r="V2762" s="262"/>
    </row>
    <row r="2763" spans="1:22">
      <c r="A2763" s="858"/>
      <c r="B2763" s="866">
        <f t="shared" si="43"/>
        <v>2741</v>
      </c>
      <c r="C2763" s="919"/>
      <c r="D2763" s="860"/>
      <c r="E2763"/>
      <c r="F2763"/>
      <c r="G2763"/>
      <c r="H2763"/>
      <c r="I2763"/>
      <c r="J2763"/>
      <c r="K2763"/>
      <c r="L2763" s="262"/>
      <c r="M2763" s="262"/>
      <c r="S2763" s="262"/>
      <c r="T2763" s="262"/>
      <c r="U2763" s="262"/>
      <c r="V2763" s="262"/>
    </row>
    <row r="2764" spans="1:22">
      <c r="A2764" s="858"/>
      <c r="B2764" s="866">
        <f t="shared" si="43"/>
        <v>2742</v>
      </c>
      <c r="C2764" s="919"/>
      <c r="D2764" s="860"/>
      <c r="E2764"/>
      <c r="F2764"/>
      <c r="G2764"/>
      <c r="H2764"/>
      <c r="I2764"/>
      <c r="J2764"/>
      <c r="K2764"/>
      <c r="L2764" s="262"/>
      <c r="M2764" s="262"/>
      <c r="S2764" s="262"/>
      <c r="T2764" s="262"/>
      <c r="U2764" s="262"/>
      <c r="V2764" s="262"/>
    </row>
    <row r="2765" spans="1:22">
      <c r="A2765" s="858"/>
      <c r="B2765" s="866">
        <f t="shared" si="43"/>
        <v>2743</v>
      </c>
      <c r="C2765" s="919"/>
      <c r="D2765" s="860"/>
      <c r="E2765"/>
      <c r="F2765"/>
      <c r="G2765"/>
      <c r="H2765"/>
      <c r="I2765"/>
      <c r="J2765"/>
      <c r="K2765"/>
      <c r="L2765" s="262"/>
      <c r="M2765" s="262"/>
      <c r="S2765" s="262"/>
      <c r="T2765" s="262"/>
      <c r="U2765" s="262"/>
      <c r="V2765" s="262"/>
    </row>
    <row r="2766" spans="1:22">
      <c r="A2766" s="858"/>
      <c r="B2766" s="866">
        <f t="shared" si="43"/>
        <v>2744</v>
      </c>
      <c r="C2766" s="919"/>
      <c r="D2766" s="860"/>
      <c r="E2766"/>
      <c r="F2766"/>
      <c r="G2766"/>
      <c r="H2766"/>
      <c r="I2766"/>
      <c r="J2766"/>
      <c r="K2766"/>
      <c r="L2766" s="262"/>
      <c r="M2766" s="262"/>
      <c r="S2766" s="262"/>
      <c r="T2766" s="262"/>
      <c r="U2766" s="262"/>
      <c r="V2766" s="262"/>
    </row>
    <row r="2767" spans="1:22">
      <c r="A2767" s="858"/>
      <c r="B2767" s="866">
        <f t="shared" si="43"/>
        <v>2745</v>
      </c>
      <c r="C2767" s="919"/>
      <c r="D2767" s="860"/>
      <c r="E2767"/>
      <c r="F2767"/>
      <c r="G2767"/>
      <c r="H2767"/>
      <c r="I2767"/>
      <c r="J2767"/>
      <c r="K2767"/>
      <c r="L2767" s="262"/>
      <c r="M2767" s="262"/>
      <c r="S2767" s="262"/>
      <c r="T2767" s="262"/>
      <c r="U2767" s="262"/>
      <c r="V2767" s="262"/>
    </row>
    <row r="2768" spans="1:22">
      <c r="A2768" s="858"/>
      <c r="B2768" s="866">
        <f t="shared" si="43"/>
        <v>2746</v>
      </c>
      <c r="C2768" s="919"/>
      <c r="D2768" s="860"/>
      <c r="E2768"/>
      <c r="F2768"/>
      <c r="G2768"/>
      <c r="H2768"/>
      <c r="I2768"/>
      <c r="J2768"/>
      <c r="K2768"/>
      <c r="L2768" s="262"/>
      <c r="M2768" s="262"/>
      <c r="S2768" s="262"/>
      <c r="T2768" s="262"/>
      <c r="U2768" s="262"/>
      <c r="V2768" s="262"/>
    </row>
    <row r="2769" spans="1:22">
      <c r="A2769" s="858"/>
      <c r="B2769" s="866">
        <f t="shared" si="43"/>
        <v>2747</v>
      </c>
      <c r="C2769" s="919"/>
      <c r="D2769" s="860"/>
      <c r="E2769"/>
      <c r="F2769"/>
      <c r="G2769"/>
      <c r="H2769"/>
      <c r="I2769"/>
      <c r="J2769"/>
      <c r="K2769"/>
      <c r="L2769" s="262"/>
      <c r="M2769" s="262"/>
      <c r="S2769" s="262"/>
      <c r="T2769" s="262"/>
      <c r="U2769" s="262"/>
      <c r="V2769" s="262"/>
    </row>
    <row r="2770" spans="1:22">
      <c r="A2770" s="858"/>
      <c r="B2770" s="866">
        <f t="shared" si="43"/>
        <v>2748</v>
      </c>
      <c r="C2770" s="919"/>
      <c r="D2770" s="860"/>
      <c r="E2770"/>
      <c r="F2770"/>
      <c r="G2770"/>
      <c r="H2770"/>
      <c r="I2770"/>
      <c r="J2770"/>
      <c r="K2770"/>
      <c r="L2770" s="262"/>
      <c r="M2770" s="262"/>
      <c r="S2770" s="262"/>
      <c r="T2770" s="262"/>
      <c r="U2770" s="262"/>
      <c r="V2770" s="262"/>
    </row>
    <row r="2771" spans="1:22">
      <c r="A2771" s="858"/>
      <c r="B2771" s="866">
        <f t="shared" si="43"/>
        <v>2749</v>
      </c>
      <c r="C2771" s="919"/>
      <c r="D2771" s="860"/>
      <c r="E2771"/>
      <c r="F2771"/>
      <c r="G2771"/>
      <c r="H2771"/>
      <c r="I2771"/>
      <c r="J2771"/>
      <c r="K2771"/>
      <c r="L2771" s="262"/>
      <c r="M2771" s="262"/>
      <c r="S2771" s="262"/>
      <c r="T2771" s="262"/>
      <c r="U2771" s="262"/>
      <c r="V2771" s="262"/>
    </row>
    <row r="2772" spans="1:22">
      <c r="A2772" s="858"/>
      <c r="B2772" s="866">
        <f t="shared" si="43"/>
        <v>2750</v>
      </c>
      <c r="C2772" s="919"/>
      <c r="D2772" s="860"/>
      <c r="E2772"/>
      <c r="F2772"/>
      <c r="G2772"/>
      <c r="H2772"/>
      <c r="I2772"/>
      <c r="J2772"/>
      <c r="K2772"/>
      <c r="L2772" s="262"/>
      <c r="M2772" s="262"/>
      <c r="S2772" s="262"/>
      <c r="T2772" s="262"/>
      <c r="U2772" s="262"/>
      <c r="V2772" s="262"/>
    </row>
    <row r="2773" spans="1:22">
      <c r="A2773" s="858"/>
      <c r="B2773" s="866">
        <f t="shared" si="43"/>
        <v>2751</v>
      </c>
      <c r="C2773" s="919"/>
      <c r="D2773" s="860"/>
      <c r="E2773"/>
      <c r="F2773"/>
      <c r="G2773"/>
      <c r="H2773"/>
      <c r="I2773"/>
      <c r="J2773"/>
      <c r="K2773"/>
      <c r="L2773" s="262"/>
      <c r="M2773" s="262"/>
      <c r="S2773" s="262"/>
      <c r="T2773" s="262"/>
      <c r="U2773" s="262"/>
      <c r="V2773" s="262"/>
    </row>
    <row r="2774" spans="1:22">
      <c r="A2774" s="858"/>
      <c r="B2774" s="866">
        <f t="shared" si="43"/>
        <v>2752</v>
      </c>
      <c r="C2774" s="919"/>
      <c r="D2774" s="860"/>
      <c r="E2774"/>
      <c r="F2774"/>
      <c r="G2774"/>
      <c r="H2774"/>
      <c r="I2774"/>
      <c r="J2774"/>
      <c r="K2774"/>
      <c r="L2774" s="262"/>
      <c r="M2774" s="262"/>
      <c r="S2774" s="262"/>
      <c r="T2774" s="262"/>
      <c r="U2774" s="262"/>
      <c r="V2774" s="262"/>
    </row>
    <row r="2775" spans="1:22">
      <c r="A2775" s="858"/>
      <c r="B2775" s="866">
        <f t="shared" si="43"/>
        <v>2753</v>
      </c>
      <c r="C2775" s="919"/>
      <c r="D2775" s="860"/>
      <c r="E2775"/>
      <c r="F2775"/>
      <c r="G2775"/>
      <c r="H2775"/>
      <c r="I2775"/>
      <c r="J2775"/>
      <c r="K2775"/>
      <c r="L2775" s="262"/>
      <c r="M2775" s="262"/>
      <c r="S2775" s="262"/>
      <c r="T2775" s="262"/>
      <c r="U2775" s="262"/>
      <c r="V2775" s="262"/>
    </row>
    <row r="2776" spans="1:22">
      <c r="A2776" s="858"/>
      <c r="B2776" s="866">
        <f t="shared" ref="B2776:B2839" si="44">B2775+1</f>
        <v>2754</v>
      </c>
      <c r="C2776" s="919"/>
      <c r="D2776" s="860"/>
      <c r="E2776"/>
      <c r="F2776"/>
      <c r="G2776"/>
      <c r="H2776"/>
      <c r="I2776"/>
      <c r="J2776"/>
      <c r="K2776"/>
      <c r="L2776" s="262"/>
      <c r="M2776" s="262"/>
      <c r="S2776" s="262"/>
      <c r="T2776" s="262"/>
      <c r="U2776" s="262"/>
      <c r="V2776" s="262"/>
    </row>
    <row r="2777" spans="1:22">
      <c r="A2777" s="858"/>
      <c r="B2777" s="866">
        <f t="shared" si="44"/>
        <v>2755</v>
      </c>
      <c r="C2777" s="919"/>
      <c r="D2777" s="860"/>
      <c r="E2777"/>
      <c r="F2777"/>
      <c r="G2777"/>
      <c r="H2777"/>
      <c r="I2777"/>
      <c r="J2777"/>
      <c r="K2777"/>
      <c r="L2777" s="262"/>
      <c r="M2777" s="262"/>
      <c r="S2777" s="262"/>
      <c r="T2777" s="262"/>
      <c r="U2777" s="262"/>
      <c r="V2777" s="262"/>
    </row>
    <row r="2778" spans="1:22">
      <c r="A2778" s="858"/>
      <c r="B2778" s="866">
        <f t="shared" si="44"/>
        <v>2756</v>
      </c>
      <c r="C2778" s="919"/>
      <c r="D2778" s="860"/>
      <c r="E2778"/>
      <c r="F2778"/>
      <c r="G2778"/>
      <c r="H2778"/>
      <c r="I2778"/>
      <c r="J2778"/>
      <c r="K2778"/>
      <c r="L2778" s="262"/>
      <c r="M2778" s="262"/>
      <c r="S2778" s="262"/>
      <c r="T2778" s="262"/>
      <c r="U2778" s="262"/>
      <c r="V2778" s="262"/>
    </row>
    <row r="2779" spans="1:22">
      <c r="A2779" s="858"/>
      <c r="B2779" s="866">
        <f t="shared" si="44"/>
        <v>2757</v>
      </c>
      <c r="C2779" s="919"/>
      <c r="D2779" s="860"/>
      <c r="E2779"/>
      <c r="F2779"/>
      <c r="G2779"/>
      <c r="H2779"/>
      <c r="I2779"/>
      <c r="J2779"/>
      <c r="K2779"/>
      <c r="L2779" s="262"/>
      <c r="M2779" s="262"/>
      <c r="S2779" s="262"/>
      <c r="T2779" s="262"/>
      <c r="U2779" s="262"/>
      <c r="V2779" s="262"/>
    </row>
    <row r="2780" spans="1:22">
      <c r="A2780" s="858"/>
      <c r="B2780" s="866">
        <f t="shared" si="44"/>
        <v>2758</v>
      </c>
      <c r="C2780" s="919"/>
      <c r="D2780" s="860"/>
      <c r="E2780"/>
      <c r="F2780"/>
      <c r="G2780"/>
      <c r="H2780"/>
      <c r="I2780"/>
      <c r="J2780"/>
      <c r="K2780"/>
      <c r="L2780" s="262"/>
      <c r="M2780" s="262"/>
      <c r="S2780" s="262"/>
      <c r="T2780" s="262"/>
      <c r="U2780" s="262"/>
      <c r="V2780" s="262"/>
    </row>
    <row r="2781" spans="1:22">
      <c r="A2781" s="858"/>
      <c r="B2781" s="866">
        <f t="shared" si="44"/>
        <v>2759</v>
      </c>
      <c r="C2781" s="919"/>
      <c r="D2781" s="860"/>
      <c r="E2781"/>
      <c r="F2781"/>
      <c r="G2781"/>
      <c r="H2781"/>
      <c r="I2781"/>
      <c r="J2781"/>
      <c r="K2781"/>
      <c r="L2781" s="262"/>
      <c r="M2781" s="262"/>
      <c r="S2781" s="262"/>
      <c r="T2781" s="262"/>
      <c r="U2781" s="262"/>
      <c r="V2781" s="262"/>
    </row>
    <row r="2782" spans="1:22">
      <c r="A2782" s="858"/>
      <c r="B2782" s="866">
        <f t="shared" si="44"/>
        <v>2760</v>
      </c>
      <c r="C2782" s="919"/>
      <c r="D2782" s="860"/>
      <c r="E2782"/>
      <c r="F2782"/>
      <c r="G2782"/>
      <c r="H2782"/>
      <c r="I2782"/>
      <c r="J2782"/>
      <c r="K2782"/>
      <c r="L2782" s="262"/>
      <c r="M2782" s="262"/>
      <c r="S2782" s="262"/>
      <c r="T2782" s="262"/>
      <c r="U2782" s="262"/>
      <c r="V2782" s="262"/>
    </row>
    <row r="2783" spans="1:22">
      <c r="A2783" s="858"/>
      <c r="B2783" s="866">
        <f t="shared" si="44"/>
        <v>2761</v>
      </c>
      <c r="C2783" s="919"/>
      <c r="D2783" s="860"/>
      <c r="E2783"/>
      <c r="F2783"/>
      <c r="G2783"/>
      <c r="H2783"/>
      <c r="I2783"/>
      <c r="J2783"/>
      <c r="K2783"/>
      <c r="L2783" s="262"/>
      <c r="M2783" s="262"/>
      <c r="S2783" s="262"/>
      <c r="T2783" s="262"/>
      <c r="U2783" s="262"/>
      <c r="V2783" s="262"/>
    </row>
    <row r="2784" spans="1:22">
      <c r="A2784" s="858"/>
      <c r="B2784" s="866">
        <f t="shared" si="44"/>
        <v>2762</v>
      </c>
      <c r="C2784" s="919"/>
      <c r="D2784" s="860"/>
      <c r="E2784"/>
      <c r="F2784"/>
      <c r="G2784"/>
      <c r="H2784"/>
      <c r="I2784"/>
      <c r="J2784"/>
      <c r="K2784"/>
      <c r="L2784" s="262"/>
      <c r="M2784" s="262"/>
      <c r="S2784" s="262"/>
      <c r="T2784" s="262"/>
      <c r="U2784" s="262"/>
      <c r="V2784" s="262"/>
    </row>
    <row r="2785" spans="1:22">
      <c r="A2785" s="858"/>
      <c r="B2785" s="866">
        <f t="shared" si="44"/>
        <v>2763</v>
      </c>
      <c r="C2785" s="919"/>
      <c r="D2785" s="860"/>
      <c r="E2785"/>
      <c r="F2785"/>
      <c r="G2785"/>
      <c r="H2785"/>
      <c r="I2785"/>
      <c r="J2785"/>
      <c r="K2785"/>
      <c r="L2785" s="262"/>
      <c r="M2785" s="262"/>
      <c r="S2785" s="262"/>
      <c r="T2785" s="262"/>
      <c r="U2785" s="262"/>
      <c r="V2785" s="262"/>
    </row>
    <row r="2786" spans="1:22">
      <c r="A2786" s="858"/>
      <c r="B2786" s="866">
        <f t="shared" si="44"/>
        <v>2764</v>
      </c>
      <c r="C2786" s="919"/>
      <c r="D2786" s="860"/>
      <c r="E2786"/>
      <c r="F2786"/>
      <c r="G2786"/>
      <c r="H2786"/>
      <c r="I2786"/>
      <c r="J2786"/>
      <c r="K2786"/>
      <c r="L2786" s="262"/>
      <c r="M2786" s="262"/>
      <c r="S2786" s="262"/>
      <c r="T2786" s="262"/>
      <c r="U2786" s="262"/>
      <c r="V2786" s="262"/>
    </row>
    <row r="2787" spans="1:22">
      <c r="A2787" s="858"/>
      <c r="B2787" s="866">
        <f t="shared" si="44"/>
        <v>2765</v>
      </c>
      <c r="C2787" s="919"/>
      <c r="D2787" s="860"/>
      <c r="E2787"/>
      <c r="F2787"/>
      <c r="G2787"/>
      <c r="H2787"/>
      <c r="I2787"/>
      <c r="J2787"/>
      <c r="K2787"/>
      <c r="L2787" s="262"/>
      <c r="M2787" s="262"/>
      <c r="S2787" s="262"/>
      <c r="T2787" s="262"/>
      <c r="U2787" s="262"/>
      <c r="V2787" s="262"/>
    </row>
    <row r="2788" spans="1:22">
      <c r="A2788" s="858"/>
      <c r="B2788" s="866">
        <f t="shared" si="44"/>
        <v>2766</v>
      </c>
      <c r="C2788" s="919"/>
      <c r="D2788" s="860"/>
      <c r="E2788"/>
      <c r="F2788"/>
      <c r="G2788"/>
      <c r="H2788"/>
      <c r="I2788"/>
      <c r="J2788"/>
      <c r="K2788"/>
      <c r="L2788" s="262"/>
      <c r="M2788" s="262"/>
      <c r="S2788" s="262"/>
      <c r="T2788" s="262"/>
      <c r="U2788" s="262"/>
      <c r="V2788" s="262"/>
    </row>
    <row r="2789" spans="1:22">
      <c r="A2789" s="858"/>
      <c r="B2789" s="866">
        <f t="shared" si="44"/>
        <v>2767</v>
      </c>
      <c r="C2789" s="919"/>
      <c r="D2789" s="860"/>
      <c r="E2789"/>
      <c r="F2789"/>
      <c r="G2789"/>
      <c r="H2789"/>
      <c r="I2789"/>
      <c r="J2789"/>
      <c r="K2789"/>
      <c r="L2789" s="262"/>
      <c r="M2789" s="262"/>
      <c r="S2789" s="262"/>
      <c r="T2789" s="262"/>
      <c r="U2789" s="262"/>
      <c r="V2789" s="262"/>
    </row>
    <row r="2790" spans="1:22">
      <c r="A2790" s="858"/>
      <c r="B2790" s="866">
        <f t="shared" si="44"/>
        <v>2768</v>
      </c>
      <c r="C2790" s="919"/>
      <c r="D2790" s="860"/>
      <c r="E2790"/>
      <c r="F2790"/>
      <c r="G2790"/>
      <c r="H2790"/>
      <c r="I2790"/>
      <c r="J2790"/>
      <c r="K2790"/>
      <c r="L2790" s="262"/>
      <c r="M2790" s="262"/>
      <c r="S2790" s="262"/>
      <c r="T2790" s="262"/>
      <c r="U2790" s="262"/>
      <c r="V2790" s="262"/>
    </row>
    <row r="2791" spans="1:22">
      <c r="A2791" s="858"/>
      <c r="B2791" s="866">
        <f t="shared" si="44"/>
        <v>2769</v>
      </c>
      <c r="C2791" s="919"/>
      <c r="D2791" s="860"/>
      <c r="E2791"/>
      <c r="F2791"/>
      <c r="G2791"/>
      <c r="H2791"/>
      <c r="I2791"/>
      <c r="J2791"/>
      <c r="K2791"/>
      <c r="L2791" s="262"/>
      <c r="M2791" s="262"/>
      <c r="S2791" s="262"/>
      <c r="T2791" s="262"/>
      <c r="U2791" s="262"/>
      <c r="V2791" s="262"/>
    </row>
    <row r="2792" spans="1:22">
      <c r="A2792" s="858"/>
      <c r="B2792" s="866">
        <f t="shared" si="44"/>
        <v>2770</v>
      </c>
      <c r="C2792" s="919"/>
      <c r="D2792" s="860"/>
      <c r="E2792"/>
      <c r="F2792"/>
      <c r="G2792"/>
      <c r="H2792"/>
      <c r="I2792"/>
      <c r="J2792"/>
      <c r="K2792"/>
      <c r="L2792" s="262"/>
      <c r="M2792" s="262"/>
      <c r="S2792" s="262"/>
      <c r="T2792" s="262"/>
      <c r="U2792" s="262"/>
      <c r="V2792" s="262"/>
    </row>
    <row r="2793" spans="1:22">
      <c r="A2793" s="858"/>
      <c r="B2793" s="866">
        <f t="shared" si="44"/>
        <v>2771</v>
      </c>
      <c r="C2793" s="919"/>
      <c r="D2793" s="860"/>
      <c r="E2793"/>
      <c r="F2793"/>
      <c r="G2793"/>
      <c r="H2793"/>
      <c r="I2793"/>
      <c r="J2793"/>
      <c r="K2793"/>
      <c r="L2793" s="262"/>
      <c r="M2793" s="262"/>
      <c r="S2793" s="262"/>
      <c r="T2793" s="262"/>
      <c r="U2793" s="262"/>
      <c r="V2793" s="262"/>
    </row>
    <row r="2794" spans="1:22">
      <c r="A2794" s="858"/>
      <c r="B2794" s="866">
        <f t="shared" si="44"/>
        <v>2772</v>
      </c>
      <c r="C2794" s="919"/>
      <c r="D2794" s="860"/>
      <c r="E2794"/>
      <c r="F2794"/>
      <c r="G2794"/>
      <c r="H2794"/>
      <c r="I2794"/>
      <c r="J2794"/>
      <c r="K2794"/>
      <c r="L2794" s="262"/>
      <c r="M2794" s="262"/>
      <c r="S2794" s="262"/>
      <c r="T2794" s="262"/>
      <c r="U2794" s="262"/>
      <c r="V2794" s="262"/>
    </row>
    <row r="2795" spans="1:22">
      <c r="A2795" s="858"/>
      <c r="B2795" s="866">
        <f t="shared" si="44"/>
        <v>2773</v>
      </c>
      <c r="C2795" s="919"/>
      <c r="D2795" s="860"/>
      <c r="E2795"/>
      <c r="F2795"/>
      <c r="G2795"/>
      <c r="H2795"/>
      <c r="I2795"/>
      <c r="J2795"/>
      <c r="K2795"/>
      <c r="L2795" s="262"/>
      <c r="M2795" s="262"/>
      <c r="S2795" s="262"/>
      <c r="T2795" s="262"/>
      <c r="U2795" s="262"/>
      <c r="V2795" s="262"/>
    </row>
    <row r="2796" spans="1:22">
      <c r="A2796" s="858"/>
      <c r="B2796" s="866">
        <f t="shared" si="44"/>
        <v>2774</v>
      </c>
      <c r="C2796" s="919"/>
      <c r="D2796" s="860"/>
      <c r="E2796"/>
      <c r="F2796"/>
      <c r="G2796"/>
      <c r="H2796"/>
      <c r="I2796"/>
      <c r="J2796"/>
      <c r="K2796"/>
      <c r="L2796" s="262"/>
      <c r="M2796" s="262"/>
      <c r="S2796" s="262"/>
      <c r="T2796" s="262"/>
      <c r="U2796" s="262"/>
      <c r="V2796" s="262"/>
    </row>
    <row r="2797" spans="1:22">
      <c r="A2797" s="858"/>
      <c r="B2797" s="866">
        <f t="shared" si="44"/>
        <v>2775</v>
      </c>
      <c r="C2797" s="919"/>
      <c r="D2797" s="860"/>
      <c r="E2797"/>
      <c r="F2797"/>
      <c r="G2797"/>
      <c r="H2797"/>
      <c r="I2797"/>
      <c r="J2797"/>
      <c r="K2797"/>
      <c r="L2797" s="262"/>
      <c r="M2797" s="262"/>
      <c r="S2797" s="262"/>
      <c r="T2797" s="262"/>
      <c r="U2797" s="262"/>
      <c r="V2797" s="262"/>
    </row>
    <row r="2798" spans="1:22">
      <c r="A2798" s="858"/>
      <c r="B2798" s="866">
        <f t="shared" si="44"/>
        <v>2776</v>
      </c>
      <c r="C2798" s="919"/>
      <c r="D2798" s="860"/>
      <c r="E2798"/>
      <c r="F2798"/>
      <c r="G2798"/>
      <c r="H2798"/>
      <c r="I2798"/>
      <c r="J2798"/>
      <c r="K2798"/>
      <c r="L2798" s="262"/>
      <c r="M2798" s="262"/>
      <c r="S2798" s="262"/>
      <c r="T2798" s="262"/>
      <c r="U2798" s="262"/>
      <c r="V2798" s="262"/>
    </row>
    <row r="2799" spans="1:22">
      <c r="A2799" s="858"/>
      <c r="B2799" s="866">
        <f t="shared" si="44"/>
        <v>2777</v>
      </c>
      <c r="C2799" s="919"/>
      <c r="D2799" s="860"/>
      <c r="E2799"/>
      <c r="F2799"/>
      <c r="G2799"/>
      <c r="H2799"/>
      <c r="I2799"/>
      <c r="J2799"/>
      <c r="K2799"/>
      <c r="L2799" s="262"/>
      <c r="M2799" s="262"/>
      <c r="S2799" s="262"/>
      <c r="T2799" s="262"/>
      <c r="U2799" s="262"/>
      <c r="V2799" s="262"/>
    </row>
    <row r="2800" spans="1:22">
      <c r="A2800" s="858"/>
      <c r="B2800" s="866">
        <f t="shared" si="44"/>
        <v>2778</v>
      </c>
      <c r="C2800" s="919"/>
      <c r="D2800" s="860"/>
      <c r="E2800"/>
      <c r="F2800"/>
      <c r="G2800"/>
      <c r="H2800"/>
      <c r="I2800"/>
      <c r="J2800"/>
      <c r="K2800"/>
      <c r="L2800" s="262"/>
      <c r="M2800" s="262"/>
      <c r="S2800" s="262"/>
      <c r="T2800" s="262"/>
      <c r="U2800" s="262"/>
      <c r="V2800" s="262"/>
    </row>
    <row r="2801" spans="1:22">
      <c r="A2801" s="858"/>
      <c r="B2801" s="866">
        <f t="shared" si="44"/>
        <v>2779</v>
      </c>
      <c r="C2801" s="919"/>
      <c r="D2801" s="860"/>
      <c r="E2801"/>
      <c r="F2801"/>
      <c r="G2801"/>
      <c r="H2801"/>
      <c r="I2801"/>
      <c r="J2801"/>
      <c r="K2801"/>
      <c r="L2801" s="262"/>
      <c r="M2801" s="262"/>
      <c r="S2801" s="262"/>
      <c r="T2801" s="262"/>
      <c r="U2801" s="262"/>
      <c r="V2801" s="262"/>
    </row>
    <row r="2802" spans="1:22">
      <c r="A2802" s="858"/>
      <c r="B2802" s="866">
        <f t="shared" si="44"/>
        <v>2780</v>
      </c>
      <c r="C2802" s="919"/>
      <c r="D2802" s="860"/>
      <c r="E2802"/>
      <c r="F2802"/>
      <c r="G2802"/>
      <c r="H2802"/>
      <c r="I2802"/>
      <c r="J2802"/>
      <c r="K2802"/>
      <c r="L2802" s="262"/>
      <c r="M2802" s="262"/>
      <c r="S2802" s="262"/>
      <c r="T2802" s="262"/>
      <c r="U2802" s="262"/>
      <c r="V2802" s="262"/>
    </row>
    <row r="2803" spans="1:22">
      <c r="A2803" s="858"/>
      <c r="B2803" s="866">
        <f t="shared" si="44"/>
        <v>2781</v>
      </c>
      <c r="C2803" s="919"/>
      <c r="D2803" s="860"/>
      <c r="E2803"/>
      <c r="F2803"/>
      <c r="G2803"/>
      <c r="H2803"/>
      <c r="I2803"/>
      <c r="J2803"/>
      <c r="K2803"/>
      <c r="L2803" s="262"/>
      <c r="M2803" s="262"/>
      <c r="S2803" s="262"/>
      <c r="T2803" s="262"/>
      <c r="U2803" s="262"/>
      <c r="V2803" s="262"/>
    </row>
    <row r="2804" spans="1:22">
      <c r="A2804" s="858"/>
      <c r="B2804" s="866">
        <f t="shared" si="44"/>
        <v>2782</v>
      </c>
      <c r="C2804" s="919"/>
      <c r="D2804" s="860"/>
      <c r="E2804"/>
      <c r="F2804"/>
      <c r="G2804"/>
      <c r="H2804"/>
      <c r="I2804"/>
      <c r="J2804"/>
      <c r="K2804"/>
      <c r="L2804" s="262"/>
      <c r="M2804" s="262"/>
      <c r="S2804" s="262"/>
      <c r="T2804" s="262"/>
      <c r="U2804" s="262"/>
      <c r="V2804" s="262"/>
    </row>
    <row r="2805" spans="1:22">
      <c r="A2805" s="858"/>
      <c r="B2805" s="866">
        <f t="shared" si="44"/>
        <v>2783</v>
      </c>
      <c r="C2805" s="919"/>
      <c r="D2805" s="860"/>
      <c r="E2805"/>
      <c r="F2805"/>
      <c r="G2805"/>
      <c r="H2805"/>
      <c r="I2805"/>
      <c r="J2805"/>
      <c r="K2805"/>
      <c r="L2805" s="262"/>
      <c r="M2805" s="262"/>
      <c r="S2805" s="262"/>
      <c r="T2805" s="262"/>
      <c r="U2805" s="262"/>
      <c r="V2805" s="262"/>
    </row>
    <row r="2806" spans="1:22">
      <c r="A2806" s="858"/>
      <c r="B2806" s="866">
        <f t="shared" si="44"/>
        <v>2784</v>
      </c>
      <c r="C2806" s="919"/>
      <c r="D2806" s="860"/>
      <c r="E2806"/>
      <c r="F2806"/>
      <c r="G2806"/>
      <c r="H2806"/>
      <c r="I2806"/>
      <c r="J2806"/>
      <c r="K2806"/>
      <c r="L2806" s="262"/>
      <c r="M2806" s="262"/>
      <c r="S2806" s="262"/>
      <c r="T2806" s="262"/>
      <c r="U2806" s="262"/>
      <c r="V2806" s="262"/>
    </row>
    <row r="2807" spans="1:22">
      <c r="A2807" s="858"/>
      <c r="B2807" s="866">
        <f t="shared" si="44"/>
        <v>2785</v>
      </c>
      <c r="C2807" s="919"/>
      <c r="D2807" s="860"/>
      <c r="E2807"/>
      <c r="F2807"/>
      <c r="G2807"/>
      <c r="H2807"/>
      <c r="I2807"/>
      <c r="J2807"/>
      <c r="K2807"/>
      <c r="L2807" s="262"/>
      <c r="M2807" s="262"/>
      <c r="S2807" s="262"/>
      <c r="T2807" s="262"/>
      <c r="U2807" s="262"/>
      <c r="V2807" s="262"/>
    </row>
    <row r="2808" spans="1:22">
      <c r="A2808" s="858"/>
      <c r="B2808" s="866">
        <f t="shared" si="44"/>
        <v>2786</v>
      </c>
      <c r="C2808" s="919"/>
      <c r="D2808" s="860"/>
      <c r="E2808"/>
      <c r="F2808"/>
      <c r="G2808"/>
      <c r="H2808"/>
      <c r="I2808"/>
      <c r="J2808"/>
      <c r="K2808"/>
      <c r="L2808" s="262"/>
      <c r="M2808" s="262"/>
      <c r="S2808" s="262"/>
      <c r="T2808" s="262"/>
      <c r="U2808" s="262"/>
      <c r="V2808" s="262"/>
    </row>
    <row r="2809" spans="1:22">
      <c r="A2809" s="858"/>
      <c r="B2809" s="866">
        <f t="shared" si="44"/>
        <v>2787</v>
      </c>
      <c r="C2809" s="919"/>
      <c r="D2809" s="860"/>
      <c r="E2809"/>
      <c r="F2809"/>
      <c r="G2809"/>
      <c r="H2809"/>
      <c r="I2809"/>
      <c r="J2809"/>
      <c r="K2809"/>
      <c r="L2809" s="262"/>
      <c r="M2809" s="262"/>
      <c r="S2809" s="262"/>
      <c r="T2809" s="262"/>
      <c r="U2809" s="262"/>
      <c r="V2809" s="262"/>
    </row>
    <row r="2810" spans="1:22">
      <c r="A2810" s="858"/>
      <c r="B2810" s="866">
        <f t="shared" si="44"/>
        <v>2788</v>
      </c>
      <c r="C2810" s="919"/>
      <c r="D2810" s="860"/>
      <c r="E2810"/>
      <c r="F2810"/>
      <c r="G2810"/>
      <c r="H2810"/>
      <c r="I2810"/>
      <c r="J2810"/>
      <c r="K2810"/>
      <c r="L2810" s="262"/>
      <c r="M2810" s="262"/>
      <c r="S2810" s="262"/>
      <c r="T2810" s="262"/>
      <c r="U2810" s="262"/>
      <c r="V2810" s="262"/>
    </row>
    <row r="2811" spans="1:22">
      <c r="A2811" s="858"/>
      <c r="B2811" s="866">
        <f t="shared" si="44"/>
        <v>2789</v>
      </c>
      <c r="C2811" s="919"/>
      <c r="D2811" s="860"/>
      <c r="E2811"/>
      <c r="F2811"/>
      <c r="G2811"/>
      <c r="H2811"/>
      <c r="I2811"/>
      <c r="J2811"/>
      <c r="K2811"/>
      <c r="L2811" s="262"/>
      <c r="M2811" s="262"/>
      <c r="S2811" s="262"/>
      <c r="T2811" s="262"/>
      <c r="U2811" s="262"/>
      <c r="V2811" s="262"/>
    </row>
    <row r="2812" spans="1:22">
      <c r="A2812" s="858"/>
      <c r="B2812" s="866">
        <f t="shared" si="44"/>
        <v>2790</v>
      </c>
      <c r="C2812" s="919"/>
      <c r="D2812" s="860"/>
      <c r="E2812"/>
      <c r="F2812"/>
      <c r="G2812"/>
      <c r="H2812"/>
      <c r="I2812"/>
      <c r="J2812"/>
      <c r="K2812"/>
      <c r="L2812" s="262"/>
      <c r="M2812" s="262"/>
      <c r="S2812" s="262"/>
      <c r="T2812" s="262"/>
      <c r="U2812" s="262"/>
      <c r="V2812" s="262"/>
    </row>
    <row r="2813" spans="1:22">
      <c r="A2813" s="858"/>
      <c r="B2813" s="866">
        <f t="shared" si="44"/>
        <v>2791</v>
      </c>
      <c r="C2813" s="919"/>
      <c r="D2813" s="860"/>
      <c r="E2813"/>
      <c r="F2813"/>
      <c r="G2813"/>
      <c r="H2813"/>
      <c r="I2813"/>
      <c r="J2813"/>
      <c r="K2813"/>
      <c r="L2813" s="262"/>
      <c r="M2813" s="262"/>
      <c r="S2813" s="262"/>
      <c r="T2813" s="262"/>
      <c r="U2813" s="262"/>
      <c r="V2813" s="262"/>
    </row>
    <row r="2814" spans="1:22">
      <c r="A2814" s="858"/>
      <c r="B2814" s="866">
        <f t="shared" si="44"/>
        <v>2792</v>
      </c>
      <c r="C2814" s="919"/>
      <c r="D2814" s="860"/>
      <c r="E2814"/>
      <c r="F2814"/>
      <c r="G2814"/>
      <c r="H2814"/>
      <c r="I2814"/>
      <c r="J2814"/>
      <c r="K2814"/>
      <c r="L2814" s="262"/>
      <c r="M2814" s="262"/>
      <c r="S2814" s="262"/>
      <c r="T2814" s="262"/>
      <c r="U2814" s="262"/>
      <c r="V2814" s="262"/>
    </row>
    <row r="2815" spans="1:22">
      <c r="A2815" s="858"/>
      <c r="B2815" s="866">
        <f t="shared" si="44"/>
        <v>2793</v>
      </c>
      <c r="C2815" s="919"/>
      <c r="D2815" s="860"/>
      <c r="E2815"/>
      <c r="F2815"/>
      <c r="G2815"/>
      <c r="H2815"/>
      <c r="I2815"/>
      <c r="J2815"/>
      <c r="K2815"/>
      <c r="L2815" s="262"/>
      <c r="M2815" s="262"/>
      <c r="S2815" s="262"/>
      <c r="T2815" s="262"/>
      <c r="U2815" s="262"/>
      <c r="V2815" s="262"/>
    </row>
    <row r="2816" spans="1:22">
      <c r="A2816" s="858"/>
      <c r="B2816" s="866">
        <f t="shared" si="44"/>
        <v>2794</v>
      </c>
      <c r="C2816" s="919"/>
      <c r="D2816" s="860"/>
      <c r="E2816"/>
      <c r="F2816"/>
      <c r="G2816"/>
      <c r="H2816"/>
      <c r="I2816"/>
      <c r="J2816"/>
      <c r="K2816"/>
      <c r="L2816" s="262"/>
      <c r="M2816" s="262"/>
      <c r="S2816" s="262"/>
      <c r="T2816" s="262"/>
      <c r="U2816" s="262"/>
      <c r="V2816" s="262"/>
    </row>
    <row r="2817" spans="1:22">
      <c r="A2817" s="858"/>
      <c r="B2817" s="866">
        <f t="shared" si="44"/>
        <v>2795</v>
      </c>
      <c r="C2817" s="919"/>
      <c r="D2817" s="860"/>
      <c r="E2817"/>
      <c r="F2817"/>
      <c r="G2817"/>
      <c r="H2817"/>
      <c r="I2817"/>
      <c r="J2817"/>
      <c r="K2817"/>
      <c r="L2817" s="262"/>
      <c r="M2817" s="262"/>
      <c r="S2817" s="262"/>
      <c r="T2817" s="262"/>
      <c r="U2817" s="262"/>
      <c r="V2817" s="262"/>
    </row>
    <row r="2818" spans="1:22">
      <c r="A2818" s="858"/>
      <c r="B2818" s="866">
        <f t="shared" si="44"/>
        <v>2796</v>
      </c>
      <c r="C2818" s="919"/>
      <c r="D2818" s="860"/>
      <c r="E2818"/>
      <c r="F2818"/>
      <c r="G2818"/>
      <c r="H2818"/>
      <c r="I2818"/>
      <c r="J2818"/>
      <c r="K2818"/>
      <c r="L2818" s="262"/>
      <c r="M2818" s="262"/>
      <c r="S2818" s="262"/>
      <c r="T2818" s="262"/>
      <c r="U2818" s="262"/>
      <c r="V2818" s="262"/>
    </row>
    <row r="2819" spans="1:22">
      <c r="A2819" s="858"/>
      <c r="B2819" s="866">
        <f t="shared" si="44"/>
        <v>2797</v>
      </c>
      <c r="C2819" s="919"/>
      <c r="D2819" s="860"/>
      <c r="E2819"/>
      <c r="F2819"/>
      <c r="G2819"/>
      <c r="H2819"/>
      <c r="I2819"/>
      <c r="J2819"/>
      <c r="K2819"/>
      <c r="L2819" s="262"/>
      <c r="M2819" s="262"/>
      <c r="S2819" s="262"/>
      <c r="T2819" s="262"/>
      <c r="U2819" s="262"/>
      <c r="V2819" s="262"/>
    </row>
    <row r="2820" spans="1:22">
      <c r="A2820" s="858"/>
      <c r="B2820" s="866">
        <f t="shared" si="44"/>
        <v>2798</v>
      </c>
      <c r="C2820" s="919"/>
      <c r="D2820" s="860"/>
      <c r="E2820"/>
      <c r="F2820"/>
      <c r="G2820"/>
      <c r="H2820"/>
      <c r="I2820"/>
      <c r="J2820"/>
      <c r="K2820"/>
      <c r="L2820" s="262"/>
      <c r="M2820" s="262"/>
      <c r="S2820" s="262"/>
      <c r="T2820" s="262"/>
      <c r="U2820" s="262"/>
      <c r="V2820" s="262"/>
    </row>
    <row r="2821" spans="1:22">
      <c r="A2821" s="858"/>
      <c r="B2821" s="866">
        <f t="shared" si="44"/>
        <v>2799</v>
      </c>
      <c r="C2821" s="919"/>
      <c r="D2821" s="860"/>
      <c r="E2821"/>
      <c r="F2821"/>
      <c r="G2821"/>
      <c r="H2821"/>
      <c r="I2821"/>
      <c r="J2821"/>
      <c r="K2821"/>
      <c r="L2821" s="262"/>
      <c r="M2821" s="262"/>
      <c r="S2821" s="262"/>
      <c r="T2821" s="262"/>
      <c r="U2821" s="262"/>
      <c r="V2821" s="262"/>
    </row>
    <row r="2822" spans="1:22">
      <c r="A2822" s="858"/>
      <c r="B2822" s="866">
        <f t="shared" si="44"/>
        <v>2800</v>
      </c>
      <c r="C2822" s="919"/>
      <c r="D2822" s="860"/>
      <c r="E2822"/>
      <c r="F2822"/>
      <c r="G2822"/>
      <c r="H2822"/>
      <c r="I2822"/>
      <c r="J2822"/>
      <c r="K2822"/>
      <c r="L2822" s="262"/>
      <c r="M2822" s="262"/>
      <c r="S2822" s="262"/>
      <c r="T2822" s="262"/>
      <c r="U2822" s="262"/>
      <c r="V2822" s="262"/>
    </row>
    <row r="2823" spans="1:22">
      <c r="A2823" s="858"/>
      <c r="B2823" s="866">
        <f t="shared" si="44"/>
        <v>2801</v>
      </c>
      <c r="C2823" s="919"/>
      <c r="D2823" s="860"/>
      <c r="E2823"/>
      <c r="F2823"/>
      <c r="G2823"/>
      <c r="H2823"/>
      <c r="I2823"/>
      <c r="J2823"/>
      <c r="K2823"/>
      <c r="L2823" s="262"/>
      <c r="M2823" s="262"/>
      <c r="S2823" s="262"/>
      <c r="T2823" s="262"/>
      <c r="U2823" s="262"/>
      <c r="V2823" s="262"/>
    </row>
    <row r="2824" spans="1:22">
      <c r="A2824" s="858"/>
      <c r="B2824" s="866">
        <f t="shared" si="44"/>
        <v>2802</v>
      </c>
      <c r="C2824" s="919"/>
      <c r="D2824" s="860"/>
      <c r="E2824"/>
      <c r="F2824"/>
      <c r="G2824"/>
      <c r="H2824"/>
      <c r="I2824"/>
      <c r="J2824"/>
      <c r="K2824"/>
      <c r="L2824" s="262"/>
      <c r="M2824" s="262"/>
      <c r="S2824" s="262"/>
      <c r="T2824" s="262"/>
      <c r="U2824" s="262"/>
      <c r="V2824" s="262"/>
    </row>
    <row r="2825" spans="1:22">
      <c r="A2825" s="858"/>
      <c r="B2825" s="866">
        <f t="shared" si="44"/>
        <v>2803</v>
      </c>
      <c r="C2825" s="919"/>
      <c r="D2825" s="860"/>
      <c r="E2825"/>
      <c r="F2825"/>
      <c r="G2825"/>
      <c r="H2825"/>
      <c r="I2825"/>
      <c r="J2825"/>
      <c r="K2825"/>
      <c r="L2825" s="262"/>
      <c r="M2825" s="262"/>
      <c r="S2825" s="262"/>
      <c r="T2825" s="262"/>
      <c r="U2825" s="262"/>
      <c r="V2825" s="262"/>
    </row>
    <row r="2826" spans="1:22">
      <c r="A2826" s="858"/>
      <c r="B2826" s="866">
        <f t="shared" si="44"/>
        <v>2804</v>
      </c>
      <c r="C2826" s="919"/>
      <c r="D2826" s="860"/>
      <c r="E2826"/>
      <c r="F2826"/>
      <c r="G2826"/>
      <c r="H2826"/>
      <c r="I2826"/>
      <c r="J2826"/>
      <c r="K2826"/>
      <c r="L2826" s="262"/>
      <c r="M2826" s="262"/>
      <c r="S2826" s="262"/>
      <c r="T2826" s="262"/>
      <c r="U2826" s="262"/>
      <c r="V2826" s="262"/>
    </row>
    <row r="2827" spans="1:22">
      <c r="A2827" s="858"/>
      <c r="B2827" s="866">
        <f t="shared" si="44"/>
        <v>2805</v>
      </c>
      <c r="C2827" s="919"/>
      <c r="D2827" s="860"/>
      <c r="E2827"/>
      <c r="F2827"/>
      <c r="G2827"/>
      <c r="H2827"/>
      <c r="I2827"/>
      <c r="J2827"/>
      <c r="K2827"/>
      <c r="L2827" s="262"/>
      <c r="M2827" s="262"/>
      <c r="S2827" s="262"/>
      <c r="T2827" s="262"/>
      <c r="U2827" s="262"/>
      <c r="V2827" s="262"/>
    </row>
    <row r="2828" spans="1:22">
      <c r="A2828" s="858"/>
      <c r="B2828" s="866">
        <f t="shared" si="44"/>
        <v>2806</v>
      </c>
      <c r="C2828" s="919"/>
      <c r="D2828" s="860"/>
      <c r="E2828"/>
      <c r="F2828"/>
      <c r="G2828"/>
      <c r="H2828"/>
      <c r="I2828"/>
      <c r="J2828"/>
      <c r="K2828"/>
      <c r="L2828" s="262"/>
      <c r="M2828" s="262"/>
      <c r="S2828" s="262"/>
      <c r="T2828" s="262"/>
      <c r="U2828" s="262"/>
      <c r="V2828" s="262"/>
    </row>
    <row r="2829" spans="1:22">
      <c r="A2829" s="858"/>
      <c r="B2829" s="866">
        <f t="shared" si="44"/>
        <v>2807</v>
      </c>
      <c r="C2829" s="919"/>
      <c r="D2829" s="860"/>
      <c r="E2829"/>
      <c r="F2829"/>
      <c r="G2829"/>
      <c r="H2829"/>
      <c r="I2829"/>
      <c r="J2829"/>
      <c r="K2829"/>
      <c r="L2829" s="262"/>
      <c r="M2829" s="262"/>
      <c r="S2829" s="262"/>
      <c r="T2829" s="262"/>
      <c r="U2829" s="262"/>
      <c r="V2829" s="262"/>
    </row>
    <row r="2830" spans="1:22">
      <c r="A2830" s="858"/>
      <c r="B2830" s="866">
        <f t="shared" si="44"/>
        <v>2808</v>
      </c>
      <c r="C2830" s="919"/>
      <c r="D2830" s="860"/>
      <c r="E2830"/>
      <c r="F2830"/>
      <c r="G2830"/>
      <c r="H2830"/>
      <c r="I2830"/>
      <c r="J2830"/>
      <c r="K2830"/>
      <c r="L2830" s="262"/>
      <c r="M2830" s="262"/>
      <c r="S2830" s="262"/>
      <c r="T2830" s="262"/>
      <c r="U2830" s="262"/>
      <c r="V2830" s="262"/>
    </row>
    <row r="2831" spans="1:22">
      <c r="A2831" s="858"/>
      <c r="B2831" s="866">
        <f t="shared" si="44"/>
        <v>2809</v>
      </c>
      <c r="C2831" s="919"/>
      <c r="D2831" s="860"/>
      <c r="E2831"/>
      <c r="F2831"/>
      <c r="G2831"/>
      <c r="H2831"/>
      <c r="I2831"/>
      <c r="J2831"/>
      <c r="K2831"/>
      <c r="L2831" s="262"/>
      <c r="M2831" s="262"/>
      <c r="S2831" s="262"/>
      <c r="T2831" s="262"/>
      <c r="U2831" s="262"/>
      <c r="V2831" s="262"/>
    </row>
    <row r="2832" spans="1:22">
      <c r="A2832" s="858"/>
      <c r="B2832" s="866">
        <f t="shared" si="44"/>
        <v>2810</v>
      </c>
      <c r="C2832" s="919"/>
      <c r="D2832" s="860"/>
      <c r="E2832"/>
      <c r="F2832"/>
      <c r="G2832"/>
      <c r="H2832"/>
      <c r="I2832"/>
      <c r="J2832"/>
      <c r="K2832"/>
      <c r="L2832" s="262"/>
      <c r="M2832" s="262"/>
      <c r="S2832" s="262"/>
      <c r="T2832" s="262"/>
      <c r="U2832" s="262"/>
      <c r="V2832" s="262"/>
    </row>
    <row r="2833" spans="1:22">
      <c r="A2833" s="858"/>
      <c r="B2833" s="866">
        <f t="shared" si="44"/>
        <v>2811</v>
      </c>
      <c r="C2833" s="919"/>
      <c r="D2833" s="860"/>
      <c r="E2833"/>
      <c r="F2833"/>
      <c r="G2833"/>
      <c r="H2833"/>
      <c r="I2833"/>
      <c r="J2833"/>
      <c r="K2833"/>
      <c r="L2833" s="262"/>
      <c r="M2833" s="262"/>
      <c r="S2833" s="262"/>
      <c r="T2833" s="262"/>
      <c r="U2833" s="262"/>
      <c r="V2833" s="262"/>
    </row>
    <row r="2834" spans="1:22">
      <c r="A2834" s="858"/>
      <c r="B2834" s="866">
        <f t="shared" si="44"/>
        <v>2812</v>
      </c>
      <c r="C2834" s="919"/>
      <c r="D2834" s="860"/>
      <c r="E2834"/>
      <c r="F2834"/>
      <c r="G2834"/>
      <c r="H2834"/>
      <c r="I2834"/>
      <c r="J2834"/>
      <c r="K2834"/>
      <c r="L2834" s="262"/>
      <c r="M2834" s="262"/>
      <c r="S2834" s="262"/>
      <c r="T2834" s="262"/>
      <c r="U2834" s="262"/>
      <c r="V2834" s="262"/>
    </row>
    <row r="2835" spans="1:22">
      <c r="A2835" s="858"/>
      <c r="B2835" s="866">
        <f t="shared" si="44"/>
        <v>2813</v>
      </c>
      <c r="C2835" s="919"/>
      <c r="D2835" s="860"/>
      <c r="E2835"/>
      <c r="F2835"/>
      <c r="G2835"/>
      <c r="H2835"/>
      <c r="I2835"/>
      <c r="J2835"/>
      <c r="K2835"/>
      <c r="L2835" s="262"/>
      <c r="M2835" s="262"/>
      <c r="S2835" s="262"/>
      <c r="T2835" s="262"/>
      <c r="U2835" s="262"/>
      <c r="V2835" s="262"/>
    </row>
    <row r="2836" spans="1:22">
      <c r="A2836" s="858"/>
      <c r="B2836" s="866">
        <f t="shared" si="44"/>
        <v>2814</v>
      </c>
      <c r="C2836" s="919"/>
      <c r="D2836" s="860"/>
      <c r="E2836"/>
      <c r="F2836"/>
      <c r="G2836"/>
      <c r="H2836"/>
      <c r="I2836"/>
      <c r="J2836"/>
      <c r="K2836"/>
      <c r="L2836" s="262"/>
      <c r="M2836" s="262"/>
      <c r="S2836" s="262"/>
      <c r="T2836" s="262"/>
      <c r="U2836" s="262"/>
      <c r="V2836" s="262"/>
    </row>
    <row r="2837" spans="1:22">
      <c r="A2837" s="858"/>
      <c r="B2837" s="866">
        <f t="shared" si="44"/>
        <v>2815</v>
      </c>
      <c r="C2837" s="919"/>
      <c r="D2837" s="860"/>
      <c r="E2837"/>
      <c r="F2837"/>
      <c r="G2837"/>
      <c r="H2837"/>
      <c r="I2837"/>
      <c r="J2837"/>
      <c r="K2837"/>
      <c r="L2837" s="262"/>
      <c r="M2837" s="262"/>
      <c r="S2837" s="262"/>
      <c r="T2837" s="262"/>
      <c r="U2837" s="262"/>
      <c r="V2837" s="262"/>
    </row>
    <row r="2838" spans="1:22">
      <c r="A2838" s="858"/>
      <c r="B2838" s="866">
        <f t="shared" si="44"/>
        <v>2816</v>
      </c>
      <c r="C2838" s="919"/>
      <c r="D2838" s="860"/>
      <c r="E2838"/>
      <c r="F2838"/>
      <c r="G2838"/>
      <c r="H2838"/>
      <c r="I2838"/>
      <c r="J2838"/>
      <c r="K2838"/>
      <c r="L2838" s="262"/>
      <c r="M2838" s="262"/>
      <c r="S2838" s="262"/>
      <c r="T2838" s="262"/>
      <c r="U2838" s="262"/>
      <c r="V2838" s="262"/>
    </row>
    <row r="2839" spans="1:22">
      <c r="A2839" s="858"/>
      <c r="B2839" s="866">
        <f t="shared" si="44"/>
        <v>2817</v>
      </c>
      <c r="C2839" s="919"/>
      <c r="D2839" s="860"/>
      <c r="E2839"/>
      <c r="F2839"/>
      <c r="G2839"/>
      <c r="H2839"/>
      <c r="I2839"/>
      <c r="J2839"/>
      <c r="K2839"/>
      <c r="L2839" s="262"/>
      <c r="M2839" s="262"/>
      <c r="S2839" s="262"/>
      <c r="T2839" s="262"/>
      <c r="U2839" s="262"/>
      <c r="V2839" s="262"/>
    </row>
    <row r="2840" spans="1:22">
      <c r="A2840" s="858"/>
      <c r="B2840" s="866">
        <f t="shared" ref="B2840:B2903" si="45">B2839+1</f>
        <v>2818</v>
      </c>
      <c r="C2840" s="919"/>
      <c r="D2840" s="860"/>
      <c r="E2840"/>
      <c r="F2840"/>
      <c r="G2840"/>
      <c r="H2840"/>
      <c r="I2840"/>
      <c r="J2840"/>
      <c r="K2840"/>
      <c r="L2840" s="262"/>
      <c r="M2840" s="262"/>
      <c r="S2840" s="262"/>
      <c r="T2840" s="262"/>
      <c r="U2840" s="262"/>
      <c r="V2840" s="262"/>
    </row>
    <row r="2841" spans="1:22">
      <c r="A2841" s="858"/>
      <c r="B2841" s="866">
        <f t="shared" si="45"/>
        <v>2819</v>
      </c>
      <c r="C2841" s="919"/>
      <c r="D2841" s="860"/>
      <c r="E2841"/>
      <c r="F2841"/>
      <c r="G2841"/>
      <c r="H2841"/>
      <c r="I2841"/>
      <c r="J2841"/>
      <c r="K2841"/>
      <c r="L2841" s="262"/>
      <c r="M2841" s="262"/>
      <c r="S2841" s="262"/>
      <c r="T2841" s="262"/>
      <c r="U2841" s="262"/>
      <c r="V2841" s="262"/>
    </row>
    <row r="2842" spans="1:22">
      <c r="A2842" s="858"/>
      <c r="B2842" s="866">
        <f t="shared" si="45"/>
        <v>2820</v>
      </c>
      <c r="C2842" s="919"/>
      <c r="D2842" s="860"/>
      <c r="E2842"/>
      <c r="F2842"/>
      <c r="G2842"/>
      <c r="H2842"/>
      <c r="I2842"/>
      <c r="J2842"/>
      <c r="K2842"/>
      <c r="L2842" s="262"/>
      <c r="M2842" s="262"/>
      <c r="S2842" s="262"/>
      <c r="T2842" s="262"/>
      <c r="U2842" s="262"/>
      <c r="V2842" s="262"/>
    </row>
    <row r="2843" spans="1:22">
      <c r="A2843" s="858"/>
      <c r="B2843" s="866">
        <f t="shared" si="45"/>
        <v>2821</v>
      </c>
      <c r="C2843" s="919"/>
      <c r="D2843" s="860"/>
      <c r="E2843"/>
      <c r="F2843"/>
      <c r="G2843"/>
      <c r="H2843"/>
      <c r="I2843"/>
      <c r="J2843"/>
      <c r="K2843"/>
      <c r="L2843" s="262"/>
      <c r="M2843" s="262"/>
      <c r="S2843" s="262"/>
      <c r="T2843" s="262"/>
      <c r="U2843" s="262"/>
      <c r="V2843" s="262"/>
    </row>
    <row r="2844" spans="1:22">
      <c r="A2844" s="858"/>
      <c r="B2844" s="866">
        <f t="shared" si="45"/>
        <v>2822</v>
      </c>
      <c r="C2844" s="919"/>
      <c r="D2844" s="860"/>
      <c r="E2844"/>
      <c r="F2844"/>
      <c r="G2844"/>
      <c r="H2844"/>
      <c r="I2844"/>
      <c r="J2844"/>
      <c r="K2844"/>
      <c r="L2844" s="262"/>
      <c r="M2844" s="262"/>
      <c r="S2844" s="262"/>
      <c r="T2844" s="262"/>
      <c r="U2844" s="262"/>
      <c r="V2844" s="262"/>
    </row>
    <row r="2845" spans="1:22">
      <c r="A2845" s="858"/>
      <c r="B2845" s="866">
        <f t="shared" si="45"/>
        <v>2823</v>
      </c>
      <c r="C2845" s="919"/>
      <c r="D2845" s="860"/>
      <c r="E2845"/>
      <c r="F2845"/>
      <c r="G2845"/>
      <c r="H2845"/>
      <c r="I2845"/>
      <c r="J2845"/>
      <c r="K2845"/>
      <c r="L2845" s="262"/>
      <c r="M2845" s="262"/>
      <c r="S2845" s="262"/>
      <c r="T2845" s="262"/>
      <c r="U2845" s="262"/>
      <c r="V2845" s="262"/>
    </row>
    <row r="2846" spans="1:22">
      <c r="A2846" s="858"/>
      <c r="B2846" s="866">
        <f t="shared" si="45"/>
        <v>2824</v>
      </c>
      <c r="C2846" s="919"/>
      <c r="D2846" s="860"/>
      <c r="E2846"/>
      <c r="F2846"/>
      <c r="G2846"/>
      <c r="H2846"/>
      <c r="I2846"/>
      <c r="J2846"/>
      <c r="K2846"/>
      <c r="L2846" s="262"/>
      <c r="M2846" s="262"/>
      <c r="S2846" s="262"/>
      <c r="T2846" s="262"/>
      <c r="U2846" s="262"/>
      <c r="V2846" s="262"/>
    </row>
    <row r="2847" spans="1:22">
      <c r="A2847" s="858"/>
      <c r="B2847" s="866">
        <f t="shared" si="45"/>
        <v>2825</v>
      </c>
      <c r="C2847" s="919"/>
      <c r="D2847" s="860"/>
      <c r="E2847"/>
      <c r="F2847"/>
      <c r="G2847"/>
      <c r="H2847"/>
      <c r="I2847"/>
      <c r="J2847"/>
      <c r="K2847"/>
      <c r="L2847" s="262"/>
      <c r="M2847" s="262"/>
      <c r="S2847" s="262"/>
      <c r="T2847" s="262"/>
      <c r="U2847" s="262"/>
      <c r="V2847" s="262"/>
    </row>
    <row r="2848" spans="1:22">
      <c r="A2848" s="858"/>
      <c r="B2848" s="866">
        <f t="shared" si="45"/>
        <v>2826</v>
      </c>
      <c r="C2848" s="919"/>
      <c r="D2848" s="860"/>
      <c r="E2848"/>
      <c r="F2848"/>
      <c r="G2848"/>
      <c r="H2848"/>
      <c r="I2848"/>
      <c r="J2848"/>
      <c r="K2848"/>
      <c r="L2848" s="262"/>
      <c r="M2848" s="262"/>
      <c r="S2848" s="262"/>
      <c r="T2848" s="262"/>
      <c r="U2848" s="262"/>
      <c r="V2848" s="262"/>
    </row>
    <row r="2849" spans="1:22">
      <c r="A2849" s="858"/>
      <c r="B2849" s="866">
        <f t="shared" si="45"/>
        <v>2827</v>
      </c>
      <c r="C2849" s="919"/>
      <c r="D2849" s="860"/>
      <c r="E2849"/>
      <c r="F2849"/>
      <c r="G2849"/>
      <c r="H2849"/>
      <c r="I2849"/>
      <c r="J2849"/>
      <c r="K2849"/>
      <c r="L2849" s="262"/>
      <c r="M2849" s="262"/>
      <c r="S2849" s="262"/>
      <c r="T2849" s="262"/>
      <c r="U2849" s="262"/>
      <c r="V2849" s="262"/>
    </row>
    <row r="2850" spans="1:22">
      <c r="A2850" s="858"/>
      <c r="B2850" s="866">
        <f t="shared" si="45"/>
        <v>2828</v>
      </c>
      <c r="C2850" s="919"/>
      <c r="D2850" s="860"/>
      <c r="E2850"/>
      <c r="F2850"/>
      <c r="G2850"/>
      <c r="H2850"/>
      <c r="I2850"/>
      <c r="J2850"/>
      <c r="K2850"/>
      <c r="L2850" s="262"/>
      <c r="M2850" s="262"/>
      <c r="S2850" s="262"/>
      <c r="T2850" s="262"/>
      <c r="U2850" s="262"/>
      <c r="V2850" s="262"/>
    </row>
    <row r="2851" spans="1:22">
      <c r="A2851" s="858"/>
      <c r="B2851" s="866">
        <f t="shared" si="45"/>
        <v>2829</v>
      </c>
      <c r="C2851" s="919"/>
      <c r="D2851" s="860"/>
      <c r="E2851"/>
      <c r="F2851"/>
      <c r="G2851"/>
      <c r="H2851"/>
      <c r="I2851"/>
      <c r="J2851"/>
      <c r="K2851"/>
      <c r="L2851" s="262"/>
      <c r="M2851" s="262"/>
      <c r="S2851" s="262"/>
      <c r="T2851" s="262"/>
      <c r="U2851" s="262"/>
      <c r="V2851" s="262"/>
    </row>
    <row r="2852" spans="1:22">
      <c r="A2852" s="858"/>
      <c r="B2852" s="866">
        <f t="shared" si="45"/>
        <v>2830</v>
      </c>
      <c r="C2852" s="919"/>
      <c r="D2852" s="860"/>
      <c r="E2852"/>
      <c r="F2852"/>
      <c r="G2852"/>
      <c r="H2852"/>
      <c r="I2852"/>
      <c r="J2852"/>
      <c r="K2852"/>
      <c r="L2852" s="262"/>
      <c r="M2852" s="262"/>
      <c r="S2852" s="262"/>
      <c r="T2852" s="262"/>
      <c r="U2852" s="262"/>
      <c r="V2852" s="262"/>
    </row>
    <row r="2853" spans="1:22">
      <c r="A2853" s="858"/>
      <c r="B2853" s="866">
        <f t="shared" si="45"/>
        <v>2831</v>
      </c>
      <c r="C2853" s="919"/>
      <c r="D2853" s="860"/>
      <c r="E2853"/>
      <c r="F2853"/>
      <c r="G2853"/>
      <c r="H2853"/>
      <c r="I2853"/>
      <c r="J2853"/>
      <c r="K2853"/>
      <c r="L2853" s="262"/>
      <c r="M2853" s="262"/>
      <c r="S2853" s="262"/>
      <c r="T2853" s="262"/>
      <c r="U2853" s="262"/>
      <c r="V2853" s="262"/>
    </row>
    <row r="2854" spans="1:22">
      <c r="A2854" s="858"/>
      <c r="B2854" s="866">
        <f t="shared" si="45"/>
        <v>2832</v>
      </c>
      <c r="C2854" s="919"/>
      <c r="D2854" s="860"/>
      <c r="E2854"/>
      <c r="F2854"/>
      <c r="G2854"/>
      <c r="H2854"/>
      <c r="I2854"/>
      <c r="J2854"/>
      <c r="K2854"/>
      <c r="L2854" s="262"/>
      <c r="M2854" s="262"/>
      <c r="S2854" s="262"/>
      <c r="T2854" s="262"/>
      <c r="U2854" s="262"/>
      <c r="V2854" s="262"/>
    </row>
    <row r="2855" spans="1:22">
      <c r="A2855" s="858"/>
      <c r="B2855" s="866">
        <f t="shared" si="45"/>
        <v>2833</v>
      </c>
      <c r="C2855" s="919"/>
      <c r="D2855" s="860"/>
      <c r="E2855"/>
      <c r="F2855"/>
      <c r="G2855"/>
      <c r="H2855"/>
      <c r="I2855"/>
      <c r="J2855"/>
      <c r="K2855"/>
      <c r="L2855" s="262"/>
      <c r="M2855" s="262"/>
      <c r="S2855" s="262"/>
      <c r="T2855" s="262"/>
      <c r="U2855" s="262"/>
      <c r="V2855" s="262"/>
    </row>
    <row r="2856" spans="1:22">
      <c r="A2856" s="858"/>
      <c r="B2856" s="866">
        <f t="shared" si="45"/>
        <v>2834</v>
      </c>
      <c r="C2856" s="919"/>
      <c r="D2856" s="860"/>
      <c r="E2856"/>
      <c r="F2856"/>
      <c r="G2856"/>
      <c r="H2856"/>
      <c r="I2856"/>
      <c r="J2856"/>
      <c r="K2856"/>
      <c r="L2856" s="262"/>
      <c r="M2856" s="262"/>
      <c r="S2856" s="262"/>
      <c r="T2856" s="262"/>
      <c r="U2856" s="262"/>
      <c r="V2856" s="262"/>
    </row>
    <row r="2857" spans="1:22">
      <c r="A2857" s="858"/>
      <c r="B2857" s="866">
        <f t="shared" si="45"/>
        <v>2835</v>
      </c>
      <c r="C2857" s="919"/>
      <c r="D2857" s="860"/>
      <c r="E2857"/>
      <c r="F2857"/>
      <c r="G2857"/>
      <c r="H2857"/>
      <c r="I2857"/>
      <c r="J2857"/>
      <c r="K2857"/>
      <c r="L2857" s="262"/>
      <c r="M2857" s="262"/>
      <c r="S2857" s="262"/>
      <c r="T2857" s="262"/>
      <c r="U2857" s="262"/>
      <c r="V2857" s="262"/>
    </row>
    <row r="2858" spans="1:22">
      <c r="A2858" s="858"/>
      <c r="B2858" s="866">
        <f t="shared" si="45"/>
        <v>2836</v>
      </c>
      <c r="C2858" s="919"/>
      <c r="D2858" s="860"/>
      <c r="E2858"/>
      <c r="F2858"/>
      <c r="G2858"/>
      <c r="H2858"/>
      <c r="I2858"/>
      <c r="J2858"/>
      <c r="K2858"/>
      <c r="L2858" s="262"/>
      <c r="M2858" s="262"/>
      <c r="S2858" s="262"/>
      <c r="T2858" s="262"/>
      <c r="U2858" s="262"/>
      <c r="V2858" s="262"/>
    </row>
    <row r="2859" spans="1:22">
      <c r="A2859" s="858"/>
      <c r="B2859" s="866">
        <f t="shared" si="45"/>
        <v>2837</v>
      </c>
      <c r="C2859" s="919"/>
      <c r="D2859" s="860"/>
      <c r="E2859"/>
      <c r="F2859"/>
      <c r="G2859"/>
      <c r="H2859"/>
      <c r="I2859"/>
      <c r="J2859"/>
      <c r="K2859"/>
      <c r="L2859" s="262"/>
      <c r="M2859" s="262"/>
      <c r="S2859" s="262"/>
      <c r="T2859" s="262"/>
      <c r="U2859" s="262"/>
      <c r="V2859" s="262"/>
    </row>
    <row r="2860" spans="1:22">
      <c r="A2860" s="858"/>
      <c r="B2860" s="866">
        <f t="shared" si="45"/>
        <v>2838</v>
      </c>
      <c r="C2860" s="919"/>
      <c r="D2860" s="860"/>
      <c r="E2860"/>
      <c r="F2860"/>
      <c r="G2860"/>
      <c r="H2860"/>
      <c r="I2860"/>
      <c r="J2860"/>
      <c r="K2860"/>
      <c r="L2860" s="262"/>
      <c r="M2860" s="262"/>
      <c r="S2860" s="262"/>
      <c r="T2860" s="262"/>
      <c r="U2860" s="262"/>
      <c r="V2860" s="262"/>
    </row>
    <row r="2861" spans="1:22">
      <c r="A2861" s="858"/>
      <c r="B2861" s="866">
        <f t="shared" si="45"/>
        <v>2839</v>
      </c>
      <c r="C2861" s="919"/>
      <c r="D2861" s="860"/>
      <c r="E2861"/>
      <c r="F2861"/>
      <c r="G2861"/>
      <c r="H2861"/>
      <c r="I2861"/>
      <c r="J2861"/>
      <c r="K2861"/>
      <c r="L2861" s="262"/>
      <c r="M2861" s="262"/>
      <c r="S2861" s="262"/>
      <c r="T2861" s="262"/>
      <c r="U2861" s="262"/>
      <c r="V2861" s="262"/>
    </row>
    <row r="2862" spans="1:22">
      <c r="A2862" s="858"/>
      <c r="B2862" s="866">
        <f t="shared" si="45"/>
        <v>2840</v>
      </c>
      <c r="C2862" s="919"/>
      <c r="D2862" s="860"/>
      <c r="E2862"/>
      <c r="F2862"/>
      <c r="G2862"/>
      <c r="H2862"/>
      <c r="I2862"/>
      <c r="J2862"/>
      <c r="K2862"/>
      <c r="L2862" s="262"/>
      <c r="M2862" s="262"/>
      <c r="S2862" s="262"/>
      <c r="T2862" s="262"/>
      <c r="U2862" s="262"/>
      <c r="V2862" s="262"/>
    </row>
    <row r="2863" spans="1:22">
      <c r="A2863" s="858"/>
      <c r="B2863" s="866">
        <f t="shared" si="45"/>
        <v>2841</v>
      </c>
      <c r="C2863" s="919"/>
      <c r="D2863" s="860"/>
      <c r="E2863"/>
      <c r="F2863"/>
      <c r="G2863"/>
      <c r="H2863"/>
      <c r="I2863"/>
      <c r="J2863"/>
      <c r="K2863"/>
      <c r="L2863" s="262"/>
      <c r="M2863" s="262"/>
      <c r="S2863" s="262"/>
      <c r="T2863" s="262"/>
      <c r="U2863" s="262"/>
      <c r="V2863" s="262"/>
    </row>
    <row r="2864" spans="1:22">
      <c r="A2864" s="858"/>
      <c r="B2864" s="866">
        <f t="shared" si="45"/>
        <v>2842</v>
      </c>
      <c r="C2864" s="919"/>
      <c r="D2864" s="860"/>
      <c r="E2864"/>
      <c r="F2864"/>
      <c r="G2864"/>
      <c r="H2864"/>
      <c r="I2864"/>
      <c r="J2864"/>
      <c r="K2864"/>
      <c r="L2864" s="262"/>
      <c r="M2864" s="262"/>
      <c r="S2864" s="262"/>
      <c r="T2864" s="262"/>
      <c r="U2864" s="262"/>
      <c r="V2864" s="262"/>
    </row>
    <row r="2865" spans="1:22">
      <c r="A2865" s="858"/>
      <c r="B2865" s="866">
        <f t="shared" si="45"/>
        <v>2843</v>
      </c>
      <c r="C2865" s="919"/>
      <c r="D2865" s="860"/>
      <c r="E2865"/>
      <c r="F2865"/>
      <c r="G2865"/>
      <c r="H2865"/>
      <c r="I2865"/>
      <c r="J2865"/>
      <c r="K2865"/>
      <c r="L2865" s="262"/>
      <c r="M2865" s="262"/>
      <c r="S2865" s="262"/>
      <c r="T2865" s="262"/>
      <c r="U2865" s="262"/>
      <c r="V2865" s="262"/>
    </row>
    <row r="2866" spans="1:22">
      <c r="A2866" s="858"/>
      <c r="B2866" s="866">
        <f t="shared" si="45"/>
        <v>2844</v>
      </c>
      <c r="C2866" s="919"/>
      <c r="D2866" s="860"/>
      <c r="E2866"/>
      <c r="F2866"/>
      <c r="G2866"/>
      <c r="H2866"/>
      <c r="I2866"/>
      <c r="J2866"/>
      <c r="K2866"/>
      <c r="L2866" s="262"/>
      <c r="M2866" s="262"/>
      <c r="S2866" s="262"/>
      <c r="T2866" s="262"/>
      <c r="U2866" s="262"/>
      <c r="V2866" s="262"/>
    </row>
    <row r="2867" spans="1:22">
      <c r="A2867" s="858"/>
      <c r="B2867" s="866">
        <f t="shared" si="45"/>
        <v>2845</v>
      </c>
      <c r="C2867" s="919"/>
      <c r="D2867" s="860"/>
      <c r="E2867"/>
      <c r="F2867"/>
      <c r="G2867"/>
      <c r="H2867"/>
      <c r="I2867"/>
      <c r="J2867"/>
      <c r="K2867"/>
      <c r="L2867" s="262"/>
      <c r="M2867" s="262"/>
      <c r="S2867" s="262"/>
      <c r="T2867" s="262"/>
      <c r="U2867" s="262"/>
      <c r="V2867" s="262"/>
    </row>
    <row r="2868" spans="1:22">
      <c r="A2868" s="858"/>
      <c r="B2868" s="866">
        <f t="shared" si="45"/>
        <v>2846</v>
      </c>
      <c r="C2868" s="919"/>
      <c r="D2868" s="860"/>
      <c r="E2868"/>
      <c r="F2868"/>
      <c r="G2868"/>
      <c r="H2868"/>
      <c r="I2868"/>
      <c r="J2868"/>
      <c r="K2868"/>
      <c r="L2868" s="262"/>
      <c r="M2868" s="262"/>
      <c r="S2868" s="262"/>
      <c r="T2868" s="262"/>
      <c r="U2868" s="262"/>
      <c r="V2868" s="262"/>
    </row>
    <row r="2869" spans="1:22">
      <c r="A2869" s="858"/>
      <c r="B2869" s="866">
        <f t="shared" si="45"/>
        <v>2847</v>
      </c>
      <c r="C2869" s="919"/>
      <c r="D2869" s="860"/>
      <c r="E2869"/>
      <c r="F2869"/>
      <c r="G2869"/>
      <c r="H2869"/>
      <c r="I2869"/>
      <c r="J2869"/>
      <c r="K2869"/>
      <c r="L2869" s="262"/>
      <c r="M2869" s="262"/>
      <c r="S2869" s="262"/>
      <c r="T2869" s="262"/>
      <c r="U2869" s="262"/>
      <c r="V2869" s="262"/>
    </row>
    <row r="2870" spans="1:22">
      <c r="A2870" s="858"/>
      <c r="B2870" s="866">
        <f t="shared" si="45"/>
        <v>2848</v>
      </c>
      <c r="C2870" s="919"/>
      <c r="D2870" s="860"/>
      <c r="E2870"/>
      <c r="F2870"/>
      <c r="G2870"/>
      <c r="H2870"/>
      <c r="I2870"/>
      <c r="J2870"/>
      <c r="K2870"/>
      <c r="L2870" s="262"/>
      <c r="M2870" s="262"/>
      <c r="S2870" s="262"/>
      <c r="T2870" s="262"/>
      <c r="U2870" s="262"/>
      <c r="V2870" s="262"/>
    </row>
    <row r="2871" spans="1:22">
      <c r="A2871" s="858"/>
      <c r="B2871" s="866">
        <f t="shared" si="45"/>
        <v>2849</v>
      </c>
      <c r="C2871" s="919"/>
      <c r="D2871" s="860"/>
      <c r="E2871"/>
      <c r="F2871"/>
      <c r="G2871"/>
      <c r="H2871"/>
      <c r="I2871"/>
      <c r="J2871"/>
      <c r="K2871"/>
      <c r="L2871" s="262"/>
      <c r="M2871" s="262"/>
      <c r="S2871" s="262"/>
      <c r="T2871" s="262"/>
      <c r="U2871" s="262"/>
      <c r="V2871" s="262"/>
    </row>
    <row r="2872" spans="1:22">
      <c r="A2872" s="858"/>
      <c r="B2872" s="866">
        <f t="shared" si="45"/>
        <v>2850</v>
      </c>
      <c r="C2872" s="919"/>
      <c r="D2872" s="860"/>
      <c r="E2872"/>
      <c r="F2872"/>
      <c r="G2872"/>
      <c r="H2872"/>
      <c r="I2872"/>
      <c r="J2872"/>
      <c r="K2872"/>
      <c r="L2872" s="262"/>
      <c r="M2872" s="262"/>
      <c r="S2872" s="262"/>
      <c r="T2872" s="262"/>
      <c r="U2872" s="262"/>
      <c r="V2872" s="262"/>
    </row>
    <row r="2873" spans="1:22">
      <c r="A2873" s="858"/>
      <c r="B2873" s="866">
        <f t="shared" si="45"/>
        <v>2851</v>
      </c>
      <c r="C2873" s="919"/>
      <c r="D2873" s="860"/>
      <c r="E2873"/>
      <c r="F2873"/>
      <c r="G2873"/>
      <c r="H2873"/>
      <c r="I2873"/>
      <c r="J2873"/>
      <c r="K2873"/>
      <c r="L2873" s="262"/>
      <c r="M2873" s="262"/>
      <c r="S2873" s="262"/>
      <c r="T2873" s="262"/>
      <c r="U2873" s="262"/>
      <c r="V2873" s="262"/>
    </row>
    <row r="2874" spans="1:22">
      <c r="A2874" s="858"/>
      <c r="B2874" s="866">
        <f t="shared" si="45"/>
        <v>2852</v>
      </c>
      <c r="C2874" s="919"/>
      <c r="D2874" s="860"/>
      <c r="E2874"/>
      <c r="F2874"/>
      <c r="G2874"/>
      <c r="H2874"/>
      <c r="I2874"/>
      <c r="J2874"/>
      <c r="K2874"/>
      <c r="L2874" s="262"/>
      <c r="M2874" s="262"/>
      <c r="S2874" s="262"/>
      <c r="T2874" s="262"/>
      <c r="U2874" s="262"/>
      <c r="V2874" s="262"/>
    </row>
    <row r="2875" spans="1:22">
      <c r="A2875" s="858"/>
      <c r="B2875" s="866">
        <f t="shared" si="45"/>
        <v>2853</v>
      </c>
      <c r="C2875" s="919"/>
      <c r="D2875" s="860"/>
      <c r="E2875"/>
      <c r="F2875"/>
      <c r="G2875"/>
      <c r="H2875"/>
      <c r="I2875"/>
      <c r="J2875"/>
      <c r="K2875"/>
      <c r="L2875" s="262"/>
      <c r="M2875" s="262"/>
      <c r="S2875" s="262"/>
      <c r="T2875" s="262"/>
      <c r="U2875" s="262"/>
      <c r="V2875" s="262"/>
    </row>
    <row r="2876" spans="1:22">
      <c r="A2876" s="858"/>
      <c r="B2876" s="866">
        <f t="shared" si="45"/>
        <v>2854</v>
      </c>
      <c r="C2876" s="919"/>
      <c r="D2876" s="860"/>
      <c r="E2876"/>
      <c r="F2876"/>
      <c r="G2876"/>
      <c r="H2876"/>
      <c r="I2876"/>
      <c r="J2876"/>
      <c r="K2876"/>
      <c r="L2876" s="262"/>
      <c r="M2876" s="262"/>
      <c r="S2876" s="262"/>
      <c r="T2876" s="262"/>
      <c r="U2876" s="262"/>
      <c r="V2876" s="262"/>
    </row>
    <row r="2877" spans="1:22">
      <c r="A2877" s="858"/>
      <c r="B2877" s="866">
        <f t="shared" si="45"/>
        <v>2855</v>
      </c>
      <c r="C2877" s="919"/>
      <c r="D2877" s="860"/>
      <c r="E2877"/>
      <c r="F2877"/>
      <c r="G2877"/>
      <c r="H2877"/>
      <c r="I2877"/>
      <c r="J2877"/>
      <c r="K2877"/>
      <c r="L2877" s="262"/>
      <c r="M2877" s="262"/>
      <c r="S2877" s="262"/>
      <c r="T2877" s="262"/>
      <c r="U2877" s="262"/>
      <c r="V2877" s="262"/>
    </row>
    <row r="2878" spans="1:22">
      <c r="A2878" s="858"/>
      <c r="B2878" s="866">
        <f t="shared" si="45"/>
        <v>2856</v>
      </c>
      <c r="C2878" s="919"/>
      <c r="D2878" s="860"/>
      <c r="E2878"/>
      <c r="F2878"/>
      <c r="G2878"/>
      <c r="H2878"/>
      <c r="I2878"/>
      <c r="J2878"/>
      <c r="K2878"/>
      <c r="L2878" s="262"/>
      <c r="M2878" s="262"/>
      <c r="S2878" s="262"/>
      <c r="T2878" s="262"/>
      <c r="U2878" s="262"/>
      <c r="V2878" s="262"/>
    </row>
    <row r="2879" spans="1:22">
      <c r="A2879" s="858"/>
      <c r="B2879" s="866">
        <f t="shared" si="45"/>
        <v>2857</v>
      </c>
      <c r="C2879" s="919"/>
      <c r="D2879" s="860"/>
      <c r="E2879"/>
      <c r="F2879"/>
      <c r="G2879"/>
      <c r="H2879"/>
      <c r="I2879"/>
      <c r="J2879"/>
      <c r="K2879"/>
      <c r="L2879" s="262"/>
      <c r="M2879" s="262"/>
      <c r="S2879" s="262"/>
      <c r="T2879" s="262"/>
      <c r="U2879" s="262"/>
      <c r="V2879" s="262"/>
    </row>
    <row r="2880" spans="1:22">
      <c r="A2880" s="858"/>
      <c r="B2880" s="866">
        <f t="shared" si="45"/>
        <v>2858</v>
      </c>
      <c r="C2880" s="919"/>
      <c r="D2880" s="860"/>
      <c r="E2880"/>
      <c r="F2880"/>
      <c r="G2880"/>
      <c r="H2880"/>
      <c r="I2880"/>
      <c r="J2880"/>
      <c r="K2880"/>
      <c r="L2880" s="262"/>
      <c r="M2880" s="262"/>
      <c r="S2880" s="262"/>
      <c r="T2880" s="262"/>
      <c r="U2880" s="262"/>
      <c r="V2880" s="262"/>
    </row>
    <row r="2881" spans="1:22">
      <c r="A2881" s="858"/>
      <c r="B2881" s="866">
        <f t="shared" si="45"/>
        <v>2859</v>
      </c>
      <c r="C2881" s="919"/>
      <c r="D2881" s="860"/>
      <c r="E2881"/>
      <c r="F2881"/>
      <c r="G2881"/>
      <c r="H2881"/>
      <c r="I2881"/>
      <c r="J2881"/>
      <c r="K2881"/>
      <c r="L2881" s="262"/>
      <c r="M2881" s="262"/>
      <c r="S2881" s="262"/>
      <c r="T2881" s="262"/>
      <c r="U2881" s="262"/>
      <c r="V2881" s="262"/>
    </row>
    <row r="2882" spans="1:22">
      <c r="A2882" s="858"/>
      <c r="B2882" s="866">
        <f t="shared" si="45"/>
        <v>2860</v>
      </c>
      <c r="C2882" s="919"/>
      <c r="D2882" s="860"/>
      <c r="E2882"/>
      <c r="F2882"/>
      <c r="G2882"/>
      <c r="H2882"/>
      <c r="I2882"/>
      <c r="J2882"/>
      <c r="K2882"/>
      <c r="L2882" s="262"/>
      <c r="M2882" s="262"/>
      <c r="S2882" s="262"/>
      <c r="T2882" s="262"/>
      <c r="U2882" s="262"/>
      <c r="V2882" s="262"/>
    </row>
    <row r="2883" spans="1:22">
      <c r="A2883" s="858"/>
      <c r="B2883" s="866">
        <f t="shared" si="45"/>
        <v>2861</v>
      </c>
      <c r="C2883" s="919"/>
      <c r="D2883" s="860"/>
      <c r="E2883"/>
      <c r="F2883"/>
      <c r="G2883"/>
      <c r="H2883"/>
      <c r="I2883"/>
      <c r="J2883"/>
      <c r="K2883"/>
      <c r="L2883" s="262"/>
      <c r="M2883" s="262"/>
      <c r="S2883" s="262"/>
      <c r="T2883" s="262"/>
      <c r="U2883" s="262"/>
      <c r="V2883" s="262"/>
    </row>
    <row r="2884" spans="1:22">
      <c r="A2884" s="858"/>
      <c r="B2884" s="866">
        <f t="shared" si="45"/>
        <v>2862</v>
      </c>
      <c r="C2884" s="919"/>
      <c r="D2884" s="860"/>
      <c r="E2884"/>
      <c r="F2884"/>
      <c r="G2884"/>
      <c r="H2884"/>
      <c r="I2884"/>
      <c r="J2884"/>
      <c r="K2884"/>
      <c r="L2884" s="262"/>
      <c r="M2884" s="262"/>
      <c r="S2884" s="262"/>
      <c r="T2884" s="262"/>
      <c r="U2884" s="262"/>
      <c r="V2884" s="262"/>
    </row>
    <row r="2885" spans="1:22">
      <c r="A2885" s="858"/>
      <c r="B2885" s="866">
        <f t="shared" si="45"/>
        <v>2863</v>
      </c>
      <c r="C2885" s="919"/>
      <c r="D2885" s="860"/>
      <c r="E2885"/>
      <c r="F2885"/>
      <c r="G2885"/>
      <c r="H2885"/>
      <c r="I2885"/>
      <c r="J2885"/>
      <c r="K2885"/>
      <c r="L2885" s="262"/>
      <c r="M2885" s="262"/>
      <c r="S2885" s="262"/>
      <c r="T2885" s="262"/>
      <c r="U2885" s="262"/>
      <c r="V2885" s="262"/>
    </row>
    <row r="2886" spans="1:22">
      <c r="A2886" s="858"/>
      <c r="B2886" s="866">
        <f t="shared" si="45"/>
        <v>2864</v>
      </c>
      <c r="C2886" s="919"/>
      <c r="D2886" s="860"/>
      <c r="E2886"/>
      <c r="F2886"/>
      <c r="G2886"/>
      <c r="H2886"/>
      <c r="I2886"/>
      <c r="J2886"/>
      <c r="K2886"/>
      <c r="L2886" s="262"/>
      <c r="M2886" s="262"/>
      <c r="S2886" s="262"/>
      <c r="T2886" s="262"/>
      <c r="U2886" s="262"/>
      <c r="V2886" s="262"/>
    </row>
    <row r="2887" spans="1:22">
      <c r="A2887" s="858"/>
      <c r="B2887" s="866">
        <f t="shared" si="45"/>
        <v>2865</v>
      </c>
      <c r="C2887" s="919"/>
      <c r="D2887" s="860"/>
      <c r="E2887"/>
      <c r="F2887"/>
      <c r="G2887"/>
      <c r="H2887"/>
      <c r="I2887"/>
      <c r="J2887"/>
      <c r="K2887"/>
      <c r="L2887" s="262"/>
      <c r="M2887" s="262"/>
      <c r="S2887" s="262"/>
      <c r="T2887" s="262"/>
      <c r="U2887" s="262"/>
      <c r="V2887" s="262"/>
    </row>
    <row r="2888" spans="1:22">
      <c r="A2888" s="858"/>
      <c r="B2888" s="866">
        <f t="shared" si="45"/>
        <v>2866</v>
      </c>
      <c r="C2888" s="919"/>
      <c r="D2888" s="860"/>
      <c r="E2888"/>
      <c r="F2888"/>
      <c r="G2888"/>
      <c r="H2888"/>
      <c r="I2888"/>
      <c r="J2888"/>
      <c r="K2888"/>
      <c r="L2888" s="262"/>
      <c r="M2888" s="262"/>
      <c r="S2888" s="262"/>
      <c r="T2888" s="262"/>
      <c r="U2888" s="262"/>
      <c r="V2888" s="262"/>
    </row>
    <row r="2889" spans="1:22">
      <c r="A2889" s="858"/>
      <c r="B2889" s="866">
        <f t="shared" si="45"/>
        <v>2867</v>
      </c>
      <c r="C2889" s="919"/>
      <c r="D2889" s="860"/>
      <c r="E2889"/>
      <c r="F2889"/>
      <c r="G2889"/>
      <c r="H2889"/>
      <c r="I2889"/>
      <c r="J2889"/>
      <c r="K2889"/>
      <c r="L2889" s="262"/>
      <c r="M2889" s="262"/>
      <c r="S2889" s="262"/>
      <c r="T2889" s="262"/>
      <c r="U2889" s="262"/>
      <c r="V2889" s="262"/>
    </row>
    <row r="2890" spans="1:22">
      <c r="A2890" s="858"/>
      <c r="B2890" s="866">
        <f t="shared" si="45"/>
        <v>2868</v>
      </c>
      <c r="C2890" s="919"/>
      <c r="D2890" s="860"/>
      <c r="E2890"/>
      <c r="F2890"/>
      <c r="G2890"/>
      <c r="H2890"/>
      <c r="I2890"/>
      <c r="J2890"/>
      <c r="K2890"/>
      <c r="L2890" s="262"/>
      <c r="M2890" s="262"/>
      <c r="S2890" s="262"/>
      <c r="T2890" s="262"/>
      <c r="U2890" s="262"/>
      <c r="V2890" s="262"/>
    </row>
    <row r="2891" spans="1:22">
      <c r="A2891" s="858"/>
      <c r="B2891" s="866">
        <f t="shared" si="45"/>
        <v>2869</v>
      </c>
      <c r="C2891" s="919"/>
      <c r="D2891" s="860"/>
      <c r="E2891"/>
      <c r="F2891"/>
      <c r="G2891"/>
      <c r="H2891"/>
      <c r="I2891"/>
      <c r="J2891"/>
      <c r="K2891"/>
      <c r="L2891" s="262"/>
      <c r="M2891" s="262"/>
      <c r="S2891" s="262"/>
      <c r="T2891" s="262"/>
      <c r="U2891" s="262"/>
      <c r="V2891" s="262"/>
    </row>
    <row r="2892" spans="1:22">
      <c r="A2892" s="858"/>
      <c r="B2892" s="866">
        <f t="shared" si="45"/>
        <v>2870</v>
      </c>
      <c r="C2892" s="919"/>
      <c r="D2892" s="860"/>
      <c r="E2892"/>
      <c r="F2892"/>
      <c r="G2892"/>
      <c r="H2892"/>
      <c r="I2892"/>
      <c r="J2892"/>
      <c r="K2892"/>
      <c r="L2892" s="262"/>
      <c r="M2892" s="262"/>
      <c r="S2892" s="262"/>
      <c r="T2892" s="262"/>
      <c r="U2892" s="262"/>
      <c r="V2892" s="262"/>
    </row>
    <row r="2893" spans="1:22">
      <c r="A2893" s="858"/>
      <c r="B2893" s="866">
        <f t="shared" si="45"/>
        <v>2871</v>
      </c>
      <c r="C2893" s="919"/>
      <c r="D2893" s="860"/>
      <c r="E2893"/>
      <c r="F2893"/>
      <c r="G2893"/>
      <c r="H2893"/>
      <c r="I2893"/>
      <c r="J2893"/>
      <c r="K2893"/>
      <c r="L2893" s="262"/>
      <c r="M2893" s="262"/>
      <c r="S2893" s="262"/>
      <c r="T2893" s="262"/>
      <c r="U2893" s="262"/>
      <c r="V2893" s="262"/>
    </row>
    <row r="2894" spans="1:22">
      <c r="A2894" s="858"/>
      <c r="B2894" s="866">
        <f t="shared" si="45"/>
        <v>2872</v>
      </c>
      <c r="C2894" s="919"/>
      <c r="D2894" s="860"/>
      <c r="E2894"/>
      <c r="F2894"/>
      <c r="G2894"/>
      <c r="H2894"/>
      <c r="I2894"/>
      <c r="J2894"/>
      <c r="K2894"/>
      <c r="L2894" s="262"/>
      <c r="M2894" s="262"/>
      <c r="S2894" s="262"/>
      <c r="T2894" s="262"/>
      <c r="U2894" s="262"/>
      <c r="V2894" s="262"/>
    </row>
    <row r="2895" spans="1:22">
      <c r="A2895" s="858"/>
      <c r="B2895" s="866">
        <f t="shared" si="45"/>
        <v>2873</v>
      </c>
      <c r="C2895" s="919"/>
      <c r="D2895" s="860"/>
      <c r="E2895"/>
      <c r="F2895"/>
      <c r="G2895"/>
      <c r="H2895"/>
      <c r="I2895"/>
      <c r="J2895"/>
      <c r="K2895"/>
      <c r="L2895" s="262"/>
      <c r="M2895" s="262"/>
      <c r="S2895" s="262"/>
      <c r="T2895" s="262"/>
      <c r="U2895" s="262"/>
      <c r="V2895" s="262"/>
    </row>
    <row r="2896" spans="1:22">
      <c r="A2896" s="858"/>
      <c r="B2896" s="866">
        <f t="shared" si="45"/>
        <v>2874</v>
      </c>
      <c r="C2896" s="919"/>
      <c r="D2896" s="860"/>
      <c r="E2896"/>
      <c r="F2896"/>
      <c r="G2896"/>
      <c r="H2896"/>
      <c r="I2896"/>
      <c r="J2896"/>
      <c r="K2896"/>
      <c r="L2896" s="262"/>
      <c r="M2896" s="262"/>
      <c r="S2896" s="262"/>
      <c r="T2896" s="262"/>
      <c r="U2896" s="262"/>
      <c r="V2896" s="262"/>
    </row>
    <row r="2897" spans="1:22">
      <c r="A2897" s="858"/>
      <c r="B2897" s="866">
        <f t="shared" si="45"/>
        <v>2875</v>
      </c>
      <c r="C2897" s="919"/>
      <c r="D2897" s="860"/>
      <c r="E2897"/>
      <c r="F2897"/>
      <c r="G2897"/>
      <c r="H2897"/>
      <c r="I2897"/>
      <c r="J2897"/>
      <c r="K2897"/>
      <c r="L2897" s="262"/>
      <c r="M2897" s="262"/>
      <c r="S2897" s="262"/>
      <c r="T2897" s="262"/>
      <c r="U2897" s="262"/>
      <c r="V2897" s="262"/>
    </row>
    <row r="2898" spans="1:22">
      <c r="A2898" s="858"/>
      <c r="B2898" s="866">
        <f t="shared" si="45"/>
        <v>2876</v>
      </c>
      <c r="C2898" s="919"/>
      <c r="D2898" s="860"/>
      <c r="E2898"/>
      <c r="F2898"/>
      <c r="G2898"/>
      <c r="H2898"/>
      <c r="I2898"/>
      <c r="J2898"/>
      <c r="K2898"/>
      <c r="L2898" s="262"/>
      <c r="M2898" s="262"/>
      <c r="S2898" s="262"/>
      <c r="T2898" s="262"/>
      <c r="U2898" s="262"/>
      <c r="V2898" s="262"/>
    </row>
    <row r="2899" spans="1:22">
      <c r="A2899" s="858"/>
      <c r="B2899" s="866">
        <f t="shared" si="45"/>
        <v>2877</v>
      </c>
      <c r="C2899" s="919"/>
      <c r="D2899" s="860"/>
      <c r="E2899"/>
      <c r="F2899"/>
      <c r="G2899"/>
      <c r="H2899"/>
      <c r="I2899"/>
      <c r="J2899"/>
      <c r="K2899"/>
      <c r="L2899" s="262"/>
      <c r="M2899" s="262"/>
      <c r="S2899" s="262"/>
      <c r="T2899" s="262"/>
      <c r="U2899" s="262"/>
      <c r="V2899" s="262"/>
    </row>
    <row r="2900" spans="1:22">
      <c r="A2900" s="858"/>
      <c r="B2900" s="866">
        <f t="shared" si="45"/>
        <v>2878</v>
      </c>
      <c r="C2900" s="919"/>
      <c r="D2900" s="860"/>
      <c r="E2900"/>
      <c r="F2900"/>
      <c r="G2900"/>
      <c r="H2900"/>
      <c r="I2900"/>
      <c r="J2900"/>
      <c r="K2900"/>
      <c r="L2900" s="262"/>
      <c r="M2900" s="262"/>
      <c r="S2900" s="262"/>
      <c r="T2900" s="262"/>
      <c r="U2900" s="262"/>
      <c r="V2900" s="262"/>
    </row>
    <row r="2901" spans="1:22">
      <c r="A2901" s="858"/>
      <c r="B2901" s="866">
        <f t="shared" si="45"/>
        <v>2879</v>
      </c>
      <c r="C2901" s="919"/>
      <c r="D2901" s="860"/>
      <c r="E2901"/>
      <c r="F2901"/>
      <c r="G2901"/>
      <c r="H2901"/>
      <c r="I2901"/>
      <c r="J2901"/>
      <c r="K2901"/>
      <c r="L2901" s="262"/>
      <c r="M2901" s="262"/>
      <c r="S2901" s="262"/>
      <c r="T2901" s="262"/>
      <c r="U2901" s="262"/>
      <c r="V2901" s="262"/>
    </row>
    <row r="2902" spans="1:22">
      <c r="A2902" s="858"/>
      <c r="B2902" s="866">
        <f t="shared" si="45"/>
        <v>2880</v>
      </c>
      <c r="C2902" s="919"/>
      <c r="D2902" s="860"/>
      <c r="E2902"/>
      <c r="F2902"/>
      <c r="G2902"/>
      <c r="H2902"/>
      <c r="I2902"/>
      <c r="J2902"/>
      <c r="K2902"/>
      <c r="L2902" s="262"/>
      <c r="M2902" s="262"/>
      <c r="S2902" s="262"/>
      <c r="T2902" s="262"/>
      <c r="U2902" s="262"/>
      <c r="V2902" s="262"/>
    </row>
    <row r="2903" spans="1:22">
      <c r="A2903" s="858"/>
      <c r="B2903" s="866">
        <f t="shared" si="45"/>
        <v>2881</v>
      </c>
      <c r="C2903" s="919"/>
      <c r="D2903" s="860"/>
      <c r="E2903"/>
      <c r="F2903"/>
      <c r="G2903"/>
      <c r="H2903"/>
      <c r="I2903"/>
      <c r="J2903"/>
      <c r="K2903"/>
      <c r="L2903" s="262"/>
      <c r="M2903" s="262"/>
      <c r="S2903" s="262"/>
      <c r="T2903" s="262"/>
      <c r="U2903" s="262"/>
      <c r="V2903" s="262"/>
    </row>
    <row r="2904" spans="1:22">
      <c r="A2904" s="858"/>
      <c r="B2904" s="866">
        <f t="shared" ref="B2904:B2967" si="46">B2903+1</f>
        <v>2882</v>
      </c>
      <c r="C2904" s="919"/>
      <c r="D2904" s="860"/>
      <c r="E2904"/>
      <c r="F2904"/>
      <c r="G2904"/>
      <c r="H2904"/>
      <c r="I2904"/>
      <c r="J2904"/>
      <c r="K2904"/>
      <c r="L2904" s="262"/>
      <c r="M2904" s="262"/>
      <c r="S2904" s="262"/>
      <c r="T2904" s="262"/>
      <c r="U2904" s="262"/>
      <c r="V2904" s="262"/>
    </row>
    <row r="2905" spans="1:22">
      <c r="A2905" s="858"/>
      <c r="B2905" s="866">
        <f t="shared" si="46"/>
        <v>2883</v>
      </c>
      <c r="C2905" s="919"/>
      <c r="D2905" s="860"/>
      <c r="E2905"/>
      <c r="F2905"/>
      <c r="G2905"/>
      <c r="H2905"/>
      <c r="I2905"/>
      <c r="J2905"/>
      <c r="K2905"/>
      <c r="L2905" s="262"/>
      <c r="M2905" s="262"/>
      <c r="S2905" s="262"/>
      <c r="T2905" s="262"/>
      <c r="U2905" s="262"/>
      <c r="V2905" s="262"/>
    </row>
    <row r="2906" spans="1:22">
      <c r="A2906" s="858"/>
      <c r="B2906" s="866">
        <f t="shared" si="46"/>
        <v>2884</v>
      </c>
      <c r="C2906" s="919"/>
      <c r="D2906" s="860"/>
      <c r="E2906"/>
      <c r="F2906"/>
      <c r="G2906"/>
      <c r="H2906"/>
      <c r="I2906"/>
      <c r="J2906"/>
      <c r="K2906"/>
      <c r="L2906" s="262"/>
      <c r="M2906" s="262"/>
      <c r="S2906" s="262"/>
      <c r="T2906" s="262"/>
      <c r="U2906" s="262"/>
      <c r="V2906" s="262"/>
    </row>
    <row r="2907" spans="1:22">
      <c r="A2907" s="858"/>
      <c r="B2907" s="866">
        <f t="shared" si="46"/>
        <v>2885</v>
      </c>
      <c r="C2907" s="919"/>
      <c r="D2907" s="860"/>
      <c r="E2907"/>
      <c r="F2907"/>
      <c r="G2907"/>
      <c r="H2907"/>
      <c r="I2907"/>
      <c r="J2907"/>
      <c r="K2907"/>
      <c r="L2907" s="262"/>
      <c r="M2907" s="262"/>
      <c r="S2907" s="262"/>
      <c r="T2907" s="262"/>
      <c r="U2907" s="262"/>
      <c r="V2907" s="262"/>
    </row>
    <row r="2908" spans="1:22">
      <c r="A2908" s="858"/>
      <c r="B2908" s="866">
        <f t="shared" si="46"/>
        <v>2886</v>
      </c>
      <c r="C2908" s="919"/>
      <c r="D2908" s="860"/>
      <c r="E2908"/>
      <c r="F2908"/>
      <c r="G2908"/>
      <c r="H2908"/>
      <c r="I2908"/>
      <c r="J2908"/>
      <c r="K2908"/>
      <c r="L2908" s="262"/>
      <c r="M2908" s="262"/>
      <c r="S2908" s="262"/>
      <c r="T2908" s="262"/>
      <c r="U2908" s="262"/>
      <c r="V2908" s="262"/>
    </row>
    <row r="2909" spans="1:22">
      <c r="A2909" s="858"/>
      <c r="B2909" s="866">
        <f t="shared" si="46"/>
        <v>2887</v>
      </c>
      <c r="C2909" s="919"/>
      <c r="D2909" s="860"/>
      <c r="E2909"/>
      <c r="F2909"/>
      <c r="G2909"/>
      <c r="H2909"/>
      <c r="I2909"/>
      <c r="J2909"/>
      <c r="K2909"/>
      <c r="L2909" s="262"/>
      <c r="M2909" s="262"/>
      <c r="S2909" s="262"/>
      <c r="T2909" s="262"/>
      <c r="U2909" s="262"/>
      <c r="V2909" s="262"/>
    </row>
    <row r="2910" spans="1:22">
      <c r="A2910" s="858"/>
      <c r="B2910" s="866">
        <f t="shared" si="46"/>
        <v>2888</v>
      </c>
      <c r="C2910" s="919"/>
      <c r="D2910" s="860"/>
      <c r="E2910"/>
      <c r="F2910"/>
      <c r="G2910"/>
      <c r="H2910"/>
      <c r="I2910"/>
      <c r="J2910"/>
      <c r="K2910"/>
      <c r="L2910" s="262"/>
      <c r="M2910" s="262"/>
      <c r="S2910" s="262"/>
      <c r="T2910" s="262"/>
      <c r="U2910" s="262"/>
      <c r="V2910" s="262"/>
    </row>
    <row r="2911" spans="1:22">
      <c r="A2911" s="858"/>
      <c r="B2911" s="866">
        <f t="shared" si="46"/>
        <v>2889</v>
      </c>
      <c r="C2911" s="919"/>
      <c r="D2911" s="860"/>
      <c r="E2911"/>
      <c r="F2911"/>
      <c r="G2911"/>
      <c r="H2911"/>
      <c r="I2911"/>
      <c r="J2911"/>
      <c r="K2911"/>
      <c r="L2911" s="262"/>
      <c r="M2911" s="262"/>
      <c r="S2911" s="262"/>
      <c r="T2911" s="262"/>
      <c r="U2911" s="262"/>
      <c r="V2911" s="262"/>
    </row>
    <row r="2912" spans="1:22">
      <c r="A2912" s="858"/>
      <c r="B2912" s="866">
        <f t="shared" si="46"/>
        <v>2890</v>
      </c>
      <c r="C2912" s="919"/>
      <c r="D2912" s="860"/>
      <c r="E2912"/>
      <c r="F2912"/>
      <c r="G2912"/>
      <c r="H2912"/>
      <c r="I2912"/>
      <c r="J2912"/>
      <c r="K2912"/>
      <c r="L2912" s="262"/>
      <c r="M2912" s="262"/>
      <c r="S2912" s="262"/>
      <c r="T2912" s="262"/>
      <c r="U2912" s="262"/>
      <c r="V2912" s="262"/>
    </row>
    <row r="2913" spans="1:22">
      <c r="A2913" s="858"/>
      <c r="B2913" s="866">
        <f t="shared" si="46"/>
        <v>2891</v>
      </c>
      <c r="C2913" s="919"/>
      <c r="D2913" s="860"/>
      <c r="E2913"/>
      <c r="F2913"/>
      <c r="G2913"/>
      <c r="H2913"/>
      <c r="I2913"/>
      <c r="J2913"/>
      <c r="K2913"/>
      <c r="L2913" s="262"/>
      <c r="M2913" s="262"/>
      <c r="S2913" s="262"/>
      <c r="T2913" s="262"/>
      <c r="U2913" s="262"/>
      <c r="V2913" s="262"/>
    </row>
    <row r="2914" spans="1:22">
      <c r="A2914" s="858"/>
      <c r="B2914" s="866">
        <f t="shared" si="46"/>
        <v>2892</v>
      </c>
      <c r="C2914" s="919"/>
      <c r="D2914" s="860"/>
      <c r="E2914"/>
      <c r="F2914"/>
      <c r="G2914"/>
      <c r="H2914"/>
      <c r="I2914"/>
      <c r="J2914"/>
      <c r="K2914"/>
      <c r="L2914" s="262"/>
      <c r="M2914" s="262"/>
      <c r="S2914" s="262"/>
      <c r="T2914" s="262"/>
      <c r="U2914" s="262"/>
      <c r="V2914" s="262"/>
    </row>
    <row r="2915" spans="1:22">
      <c r="A2915" s="858"/>
      <c r="B2915" s="866">
        <f t="shared" si="46"/>
        <v>2893</v>
      </c>
      <c r="C2915" s="919"/>
      <c r="D2915" s="860"/>
      <c r="E2915"/>
      <c r="F2915"/>
      <c r="G2915"/>
      <c r="H2915"/>
      <c r="I2915"/>
      <c r="J2915"/>
      <c r="K2915"/>
      <c r="L2915" s="262"/>
      <c r="M2915" s="262"/>
      <c r="S2915" s="262"/>
      <c r="T2915" s="262"/>
      <c r="U2915" s="262"/>
      <c r="V2915" s="262"/>
    </row>
    <row r="2916" spans="1:22">
      <c r="A2916" s="858"/>
      <c r="B2916" s="866">
        <f t="shared" si="46"/>
        <v>2894</v>
      </c>
      <c r="C2916" s="919"/>
      <c r="D2916" s="860"/>
      <c r="E2916"/>
      <c r="F2916"/>
      <c r="G2916"/>
      <c r="H2916"/>
      <c r="I2916"/>
      <c r="J2916"/>
      <c r="K2916"/>
      <c r="L2916" s="262"/>
      <c r="M2916" s="262"/>
      <c r="S2916" s="262"/>
      <c r="T2916" s="262"/>
      <c r="U2916" s="262"/>
      <c r="V2916" s="262"/>
    </row>
    <row r="2917" spans="1:22">
      <c r="A2917" s="858"/>
      <c r="B2917" s="866">
        <f t="shared" si="46"/>
        <v>2895</v>
      </c>
      <c r="C2917" s="919"/>
      <c r="D2917" s="860"/>
      <c r="E2917"/>
      <c r="F2917"/>
      <c r="G2917"/>
      <c r="H2917"/>
      <c r="I2917"/>
      <c r="J2917"/>
      <c r="K2917"/>
      <c r="L2917" s="262"/>
      <c r="M2917" s="262"/>
      <c r="S2917" s="262"/>
      <c r="T2917" s="262"/>
      <c r="U2917" s="262"/>
      <c r="V2917" s="262"/>
    </row>
    <row r="2918" spans="1:22">
      <c r="A2918" s="858"/>
      <c r="B2918" s="866">
        <f t="shared" si="46"/>
        <v>2896</v>
      </c>
      <c r="C2918" s="919"/>
      <c r="D2918" s="860"/>
      <c r="E2918"/>
      <c r="F2918"/>
      <c r="G2918"/>
      <c r="H2918"/>
      <c r="I2918"/>
      <c r="J2918"/>
      <c r="K2918"/>
      <c r="L2918" s="262"/>
      <c r="M2918" s="262"/>
      <c r="S2918" s="262"/>
      <c r="T2918" s="262"/>
      <c r="U2918" s="262"/>
      <c r="V2918" s="262"/>
    </row>
    <row r="2919" spans="1:22">
      <c r="A2919" s="858"/>
      <c r="B2919" s="866">
        <f t="shared" si="46"/>
        <v>2897</v>
      </c>
      <c r="C2919" s="919"/>
      <c r="D2919" s="860"/>
      <c r="E2919"/>
      <c r="F2919"/>
      <c r="G2919"/>
      <c r="H2919"/>
      <c r="I2919"/>
      <c r="J2919"/>
      <c r="K2919"/>
      <c r="L2919" s="262"/>
      <c r="M2919" s="262"/>
      <c r="S2919" s="262"/>
      <c r="T2919" s="262"/>
      <c r="U2919" s="262"/>
      <c r="V2919" s="262"/>
    </row>
    <row r="2920" spans="1:22">
      <c r="A2920" s="858"/>
      <c r="B2920" s="866">
        <f t="shared" si="46"/>
        <v>2898</v>
      </c>
      <c r="C2920" s="919"/>
      <c r="D2920" s="860"/>
      <c r="E2920"/>
      <c r="F2920"/>
      <c r="G2920"/>
      <c r="H2920"/>
      <c r="I2920"/>
      <c r="J2920"/>
      <c r="K2920"/>
      <c r="L2920" s="262"/>
      <c r="M2920" s="262"/>
      <c r="S2920" s="262"/>
      <c r="T2920" s="262"/>
      <c r="U2920" s="262"/>
      <c r="V2920" s="262"/>
    </row>
    <row r="2921" spans="1:22">
      <c r="A2921" s="858"/>
      <c r="B2921" s="866">
        <f t="shared" si="46"/>
        <v>2899</v>
      </c>
      <c r="C2921" s="919"/>
      <c r="D2921" s="860"/>
      <c r="E2921"/>
      <c r="F2921"/>
      <c r="G2921"/>
      <c r="H2921"/>
      <c r="I2921"/>
      <c r="J2921"/>
      <c r="K2921"/>
      <c r="L2921" s="262"/>
      <c r="M2921" s="262"/>
      <c r="S2921" s="262"/>
      <c r="T2921" s="262"/>
      <c r="U2921" s="262"/>
      <c r="V2921" s="262"/>
    </row>
    <row r="2922" spans="1:22">
      <c r="A2922" s="858"/>
      <c r="B2922" s="866">
        <f t="shared" si="46"/>
        <v>2900</v>
      </c>
      <c r="C2922" s="919"/>
      <c r="D2922" s="860"/>
      <c r="E2922"/>
      <c r="F2922"/>
      <c r="G2922"/>
      <c r="H2922"/>
      <c r="I2922"/>
      <c r="J2922"/>
      <c r="K2922"/>
      <c r="L2922" s="262"/>
      <c r="M2922" s="262"/>
      <c r="S2922" s="262"/>
      <c r="T2922" s="262"/>
      <c r="U2922" s="262"/>
      <c r="V2922" s="262"/>
    </row>
    <row r="2923" spans="1:22">
      <c r="A2923" s="858"/>
      <c r="B2923" s="866">
        <f t="shared" si="46"/>
        <v>2901</v>
      </c>
      <c r="C2923" s="919"/>
      <c r="D2923" s="860"/>
      <c r="E2923"/>
      <c r="F2923"/>
      <c r="G2923"/>
      <c r="H2923"/>
      <c r="I2923"/>
      <c r="J2923"/>
      <c r="K2923"/>
      <c r="L2923" s="262"/>
      <c r="M2923" s="262"/>
      <c r="S2923" s="262"/>
      <c r="T2923" s="262"/>
      <c r="U2923" s="262"/>
      <c r="V2923" s="262"/>
    </row>
    <row r="2924" spans="1:22">
      <c r="A2924" s="858"/>
      <c r="B2924" s="866">
        <f t="shared" si="46"/>
        <v>2902</v>
      </c>
      <c r="C2924" s="919"/>
      <c r="D2924" s="860"/>
      <c r="E2924"/>
      <c r="F2924"/>
      <c r="G2924"/>
      <c r="H2924"/>
      <c r="I2924"/>
      <c r="J2924"/>
      <c r="K2924"/>
      <c r="L2924" s="262"/>
      <c r="M2924" s="262"/>
      <c r="S2924" s="262"/>
      <c r="T2924" s="262"/>
      <c r="U2924" s="262"/>
      <c r="V2924" s="262"/>
    </row>
    <row r="2925" spans="1:22">
      <c r="A2925" s="858"/>
      <c r="B2925" s="866">
        <f t="shared" si="46"/>
        <v>2903</v>
      </c>
      <c r="C2925" s="919"/>
      <c r="D2925" s="860"/>
      <c r="E2925"/>
      <c r="F2925"/>
      <c r="G2925"/>
      <c r="H2925"/>
      <c r="I2925"/>
      <c r="J2925"/>
      <c r="K2925"/>
      <c r="L2925" s="262"/>
      <c r="M2925" s="262"/>
      <c r="S2925" s="262"/>
      <c r="T2925" s="262"/>
      <c r="U2925" s="262"/>
      <c r="V2925" s="262"/>
    </row>
    <row r="2926" spans="1:22">
      <c r="A2926" s="858"/>
      <c r="B2926" s="866">
        <f t="shared" si="46"/>
        <v>2904</v>
      </c>
      <c r="C2926" s="919"/>
      <c r="D2926" s="860"/>
      <c r="E2926"/>
      <c r="F2926"/>
      <c r="G2926"/>
      <c r="H2926"/>
      <c r="I2926"/>
      <c r="J2926"/>
      <c r="K2926"/>
      <c r="L2926" s="262"/>
      <c r="M2926" s="262"/>
      <c r="S2926" s="262"/>
      <c r="T2926" s="262"/>
      <c r="U2926" s="262"/>
      <c r="V2926" s="262"/>
    </row>
    <row r="2927" spans="1:22">
      <c r="A2927" s="858"/>
      <c r="B2927" s="866">
        <f t="shared" si="46"/>
        <v>2905</v>
      </c>
      <c r="C2927" s="919"/>
      <c r="D2927" s="860"/>
      <c r="E2927"/>
      <c r="F2927"/>
      <c r="G2927"/>
      <c r="H2927"/>
      <c r="I2927"/>
      <c r="J2927"/>
      <c r="K2927"/>
      <c r="L2927" s="262"/>
      <c r="M2927" s="262"/>
      <c r="S2927" s="262"/>
      <c r="T2927" s="262"/>
      <c r="U2927" s="262"/>
      <c r="V2927" s="262"/>
    </row>
    <row r="2928" spans="1:22">
      <c r="A2928" s="858"/>
      <c r="B2928" s="866">
        <f t="shared" si="46"/>
        <v>2906</v>
      </c>
      <c r="C2928" s="919"/>
      <c r="D2928" s="860"/>
      <c r="E2928"/>
      <c r="F2928"/>
      <c r="G2928"/>
      <c r="H2928"/>
      <c r="I2928"/>
      <c r="J2928"/>
      <c r="K2928"/>
      <c r="L2928" s="262"/>
      <c r="M2928" s="262"/>
      <c r="S2928" s="262"/>
      <c r="T2928" s="262"/>
      <c r="U2928" s="262"/>
      <c r="V2928" s="262"/>
    </row>
    <row r="2929" spans="1:22">
      <c r="A2929" s="858"/>
      <c r="B2929" s="866">
        <f t="shared" si="46"/>
        <v>2907</v>
      </c>
      <c r="C2929" s="919"/>
      <c r="D2929" s="860"/>
      <c r="E2929"/>
      <c r="F2929"/>
      <c r="G2929"/>
      <c r="H2929"/>
      <c r="I2929"/>
      <c r="J2929"/>
      <c r="K2929"/>
      <c r="L2929" s="262"/>
      <c r="M2929" s="262"/>
      <c r="S2929" s="262"/>
      <c r="T2929" s="262"/>
      <c r="U2929" s="262"/>
      <c r="V2929" s="262"/>
    </row>
    <row r="2930" spans="1:22">
      <c r="A2930" s="858"/>
      <c r="B2930" s="866">
        <f t="shared" si="46"/>
        <v>2908</v>
      </c>
      <c r="C2930" s="919"/>
      <c r="D2930" s="860"/>
      <c r="E2930"/>
      <c r="F2930"/>
      <c r="G2930"/>
      <c r="H2930"/>
      <c r="I2930"/>
      <c r="J2930"/>
      <c r="K2930"/>
      <c r="L2930" s="262"/>
      <c r="M2930" s="262"/>
      <c r="S2930" s="262"/>
      <c r="T2930" s="262"/>
      <c r="U2930" s="262"/>
      <c r="V2930" s="262"/>
    </row>
    <row r="2931" spans="1:22">
      <c r="A2931" s="858"/>
      <c r="B2931" s="866">
        <f t="shared" si="46"/>
        <v>2909</v>
      </c>
      <c r="C2931" s="919"/>
      <c r="D2931" s="860"/>
      <c r="E2931"/>
      <c r="F2931"/>
      <c r="G2931"/>
      <c r="H2931"/>
      <c r="I2931"/>
      <c r="J2931"/>
      <c r="K2931"/>
      <c r="L2931" s="262"/>
      <c r="M2931" s="262"/>
      <c r="S2931" s="262"/>
      <c r="T2931" s="262"/>
      <c r="U2931" s="262"/>
      <c r="V2931" s="262"/>
    </row>
    <row r="2932" spans="1:22">
      <c r="A2932" s="858"/>
      <c r="B2932" s="866">
        <f t="shared" si="46"/>
        <v>2910</v>
      </c>
      <c r="C2932" s="919"/>
      <c r="D2932" s="860"/>
      <c r="E2932"/>
      <c r="F2932"/>
      <c r="G2932"/>
      <c r="H2932"/>
      <c r="I2932"/>
      <c r="J2932"/>
      <c r="K2932"/>
      <c r="L2932" s="262"/>
      <c r="M2932" s="262"/>
      <c r="S2932" s="262"/>
      <c r="T2932" s="262"/>
      <c r="U2932" s="262"/>
      <c r="V2932" s="262"/>
    </row>
    <row r="2933" spans="1:22">
      <c r="A2933" s="858"/>
      <c r="B2933" s="866">
        <f t="shared" si="46"/>
        <v>2911</v>
      </c>
      <c r="C2933" s="919"/>
      <c r="D2933" s="860"/>
      <c r="E2933"/>
      <c r="F2933"/>
      <c r="G2933"/>
      <c r="H2933"/>
      <c r="I2933"/>
      <c r="J2933"/>
      <c r="K2933"/>
      <c r="L2933" s="262"/>
      <c r="M2933" s="262"/>
      <c r="S2933" s="262"/>
      <c r="T2933" s="262"/>
      <c r="U2933" s="262"/>
      <c r="V2933" s="262"/>
    </row>
    <row r="2934" spans="1:22">
      <c r="A2934" s="858"/>
      <c r="B2934" s="866">
        <f t="shared" si="46"/>
        <v>2912</v>
      </c>
      <c r="C2934" s="919"/>
      <c r="D2934" s="860"/>
      <c r="E2934"/>
      <c r="F2934"/>
      <c r="G2934"/>
      <c r="H2934"/>
      <c r="I2934"/>
      <c r="J2934"/>
      <c r="K2934"/>
      <c r="L2934" s="262"/>
      <c r="M2934" s="262"/>
      <c r="S2934" s="262"/>
      <c r="T2934" s="262"/>
      <c r="U2934" s="262"/>
      <c r="V2934" s="262"/>
    </row>
    <row r="2935" spans="1:22">
      <c r="A2935" s="858"/>
      <c r="B2935" s="866">
        <f t="shared" si="46"/>
        <v>2913</v>
      </c>
      <c r="C2935" s="919"/>
      <c r="D2935" s="860"/>
      <c r="E2935"/>
      <c r="F2935"/>
      <c r="G2935"/>
      <c r="H2935"/>
      <c r="I2935"/>
      <c r="J2935"/>
      <c r="K2935"/>
      <c r="L2935" s="262"/>
      <c r="M2935" s="262"/>
      <c r="S2935" s="262"/>
      <c r="T2935" s="262"/>
      <c r="U2935" s="262"/>
      <c r="V2935" s="262"/>
    </row>
    <row r="2936" spans="1:22">
      <c r="A2936" s="858"/>
      <c r="B2936" s="866">
        <f t="shared" si="46"/>
        <v>2914</v>
      </c>
      <c r="C2936" s="919"/>
      <c r="D2936" s="860"/>
      <c r="E2936"/>
      <c r="F2936"/>
      <c r="G2936"/>
      <c r="H2936"/>
      <c r="I2936"/>
      <c r="J2936"/>
      <c r="K2936"/>
      <c r="L2936" s="262"/>
      <c r="M2936" s="262"/>
      <c r="S2936" s="262"/>
      <c r="T2936" s="262"/>
      <c r="U2936" s="262"/>
      <c r="V2936" s="262"/>
    </row>
    <row r="2937" spans="1:22">
      <c r="A2937" s="858"/>
      <c r="B2937" s="866">
        <f t="shared" si="46"/>
        <v>2915</v>
      </c>
      <c r="C2937" s="919"/>
      <c r="D2937" s="860"/>
      <c r="E2937"/>
      <c r="F2937"/>
      <c r="G2937"/>
      <c r="H2937"/>
      <c r="I2937"/>
      <c r="J2937"/>
      <c r="K2937"/>
      <c r="L2937" s="262"/>
      <c r="M2937" s="262"/>
      <c r="S2937" s="262"/>
      <c r="T2937" s="262"/>
      <c r="U2937" s="262"/>
      <c r="V2937" s="262"/>
    </row>
    <row r="2938" spans="1:22">
      <c r="A2938" s="858"/>
      <c r="B2938" s="866">
        <f t="shared" si="46"/>
        <v>2916</v>
      </c>
      <c r="C2938" s="919"/>
      <c r="D2938" s="860"/>
      <c r="E2938"/>
      <c r="F2938"/>
      <c r="G2938"/>
      <c r="H2938"/>
      <c r="I2938"/>
      <c r="J2938"/>
      <c r="K2938"/>
      <c r="L2938" s="262"/>
      <c r="M2938" s="262"/>
      <c r="S2938" s="262"/>
      <c r="T2938" s="262"/>
      <c r="U2938" s="262"/>
      <c r="V2938" s="262"/>
    </row>
    <row r="2939" spans="1:22">
      <c r="A2939" s="858"/>
      <c r="B2939" s="866">
        <f t="shared" si="46"/>
        <v>2917</v>
      </c>
      <c r="C2939" s="919"/>
      <c r="D2939" s="860"/>
      <c r="E2939"/>
      <c r="F2939"/>
      <c r="G2939"/>
      <c r="H2939"/>
      <c r="I2939"/>
      <c r="J2939"/>
      <c r="K2939"/>
      <c r="L2939" s="262"/>
      <c r="M2939" s="262"/>
      <c r="S2939" s="262"/>
      <c r="T2939" s="262"/>
      <c r="U2939" s="262"/>
      <c r="V2939" s="262"/>
    </row>
    <row r="2940" spans="1:22">
      <c r="A2940" s="858"/>
      <c r="B2940" s="866">
        <f t="shared" si="46"/>
        <v>2918</v>
      </c>
      <c r="C2940" s="919"/>
      <c r="D2940" s="860"/>
      <c r="E2940"/>
      <c r="F2940"/>
      <c r="G2940"/>
      <c r="H2940"/>
      <c r="I2940"/>
      <c r="J2940"/>
      <c r="K2940"/>
      <c r="L2940" s="262"/>
      <c r="M2940" s="262"/>
      <c r="S2940" s="262"/>
      <c r="T2940" s="262"/>
      <c r="U2940" s="262"/>
      <c r="V2940" s="262"/>
    </row>
    <row r="2941" spans="1:22">
      <c r="A2941" s="858"/>
      <c r="B2941" s="866">
        <f t="shared" si="46"/>
        <v>2919</v>
      </c>
      <c r="C2941" s="919"/>
      <c r="D2941" s="860"/>
      <c r="E2941"/>
      <c r="F2941"/>
      <c r="G2941"/>
      <c r="H2941"/>
      <c r="I2941"/>
      <c r="J2941"/>
      <c r="K2941"/>
      <c r="L2941" s="262"/>
      <c r="M2941" s="262"/>
      <c r="S2941" s="262"/>
      <c r="T2941" s="262"/>
      <c r="U2941" s="262"/>
      <c r="V2941" s="262"/>
    </row>
    <row r="2942" spans="1:22">
      <c r="A2942" s="858"/>
      <c r="B2942" s="866">
        <f t="shared" si="46"/>
        <v>2920</v>
      </c>
      <c r="C2942" s="919"/>
      <c r="D2942" s="860"/>
      <c r="E2942"/>
      <c r="F2942"/>
      <c r="G2942"/>
      <c r="H2942"/>
      <c r="I2942"/>
      <c r="J2942"/>
      <c r="K2942"/>
      <c r="L2942" s="262"/>
      <c r="M2942" s="262"/>
      <c r="S2942" s="262"/>
      <c r="T2942" s="262"/>
      <c r="U2942" s="262"/>
      <c r="V2942" s="262"/>
    </row>
    <row r="2943" spans="1:22">
      <c r="A2943" s="858"/>
      <c r="B2943" s="866">
        <f t="shared" si="46"/>
        <v>2921</v>
      </c>
      <c r="C2943" s="919"/>
      <c r="D2943" s="860"/>
      <c r="E2943"/>
      <c r="F2943"/>
      <c r="G2943"/>
      <c r="H2943"/>
      <c r="I2943"/>
      <c r="J2943"/>
      <c r="K2943"/>
      <c r="L2943" s="262"/>
      <c r="M2943" s="262"/>
      <c r="S2943" s="262"/>
      <c r="T2943" s="262"/>
      <c r="U2943" s="262"/>
      <c r="V2943" s="262"/>
    </row>
    <row r="2944" spans="1:22">
      <c r="A2944" s="858"/>
      <c r="B2944" s="866">
        <f t="shared" si="46"/>
        <v>2922</v>
      </c>
      <c r="C2944" s="919"/>
      <c r="D2944" s="860"/>
      <c r="E2944"/>
      <c r="F2944"/>
      <c r="G2944"/>
      <c r="H2944"/>
      <c r="I2944"/>
      <c r="J2944"/>
      <c r="K2944"/>
      <c r="L2944" s="262"/>
      <c r="M2944" s="262"/>
      <c r="S2944" s="262"/>
      <c r="T2944" s="262"/>
      <c r="U2944" s="262"/>
      <c r="V2944" s="262"/>
    </row>
    <row r="2945" spans="1:22">
      <c r="A2945" s="858"/>
      <c r="B2945" s="866">
        <f t="shared" si="46"/>
        <v>2923</v>
      </c>
      <c r="C2945" s="919"/>
      <c r="D2945" s="860"/>
      <c r="E2945"/>
      <c r="F2945"/>
      <c r="G2945"/>
      <c r="H2945"/>
      <c r="I2945"/>
      <c r="J2945"/>
      <c r="K2945"/>
      <c r="L2945" s="262"/>
      <c r="M2945" s="262"/>
      <c r="S2945" s="262"/>
      <c r="T2945" s="262"/>
      <c r="U2945" s="262"/>
      <c r="V2945" s="262"/>
    </row>
    <row r="2946" spans="1:22">
      <c r="A2946" s="858"/>
      <c r="B2946" s="866">
        <f t="shared" si="46"/>
        <v>2924</v>
      </c>
      <c r="C2946" s="919"/>
      <c r="D2946" s="860"/>
      <c r="E2946"/>
      <c r="F2946"/>
      <c r="G2946"/>
      <c r="H2946"/>
      <c r="I2946"/>
      <c r="J2946"/>
      <c r="K2946"/>
      <c r="L2946" s="262"/>
      <c r="M2946" s="262"/>
      <c r="S2946" s="262"/>
      <c r="T2946" s="262"/>
      <c r="U2946" s="262"/>
      <c r="V2946" s="262"/>
    </row>
    <row r="2947" spans="1:22">
      <c r="A2947" s="858"/>
      <c r="B2947" s="866">
        <f t="shared" si="46"/>
        <v>2925</v>
      </c>
      <c r="C2947" s="919"/>
      <c r="D2947" s="860"/>
      <c r="E2947"/>
      <c r="F2947"/>
      <c r="G2947"/>
      <c r="H2947"/>
      <c r="I2947"/>
      <c r="J2947"/>
      <c r="K2947"/>
      <c r="L2947" s="262"/>
      <c r="M2947" s="262"/>
      <c r="S2947" s="262"/>
      <c r="T2947" s="262"/>
      <c r="U2947" s="262"/>
      <c r="V2947" s="262"/>
    </row>
    <row r="2948" spans="1:22">
      <c r="A2948" s="858"/>
      <c r="B2948" s="866">
        <f t="shared" si="46"/>
        <v>2926</v>
      </c>
      <c r="C2948" s="919"/>
      <c r="D2948" s="860"/>
      <c r="E2948"/>
      <c r="F2948"/>
      <c r="G2948"/>
      <c r="H2948"/>
      <c r="I2948"/>
      <c r="J2948"/>
      <c r="K2948"/>
      <c r="L2948" s="262"/>
      <c r="M2948" s="262"/>
      <c r="S2948" s="262"/>
      <c r="T2948" s="262"/>
      <c r="U2948" s="262"/>
      <c r="V2948" s="262"/>
    </row>
    <row r="2949" spans="1:22">
      <c r="A2949" s="858"/>
      <c r="B2949" s="866">
        <f t="shared" si="46"/>
        <v>2927</v>
      </c>
      <c r="C2949" s="919"/>
      <c r="D2949" s="860"/>
      <c r="E2949"/>
      <c r="F2949"/>
      <c r="G2949"/>
      <c r="H2949"/>
      <c r="I2949"/>
      <c r="J2949"/>
      <c r="K2949"/>
      <c r="L2949" s="262"/>
      <c r="M2949" s="262"/>
      <c r="S2949" s="262"/>
      <c r="T2949" s="262"/>
      <c r="U2949" s="262"/>
      <c r="V2949" s="262"/>
    </row>
    <row r="2950" spans="1:22">
      <c r="A2950" s="858"/>
      <c r="B2950" s="866">
        <f t="shared" si="46"/>
        <v>2928</v>
      </c>
      <c r="C2950" s="919"/>
      <c r="D2950" s="860"/>
      <c r="E2950"/>
      <c r="F2950"/>
      <c r="G2950"/>
      <c r="H2950"/>
      <c r="I2950"/>
      <c r="J2950"/>
      <c r="K2950"/>
      <c r="L2950" s="262"/>
      <c r="M2950" s="262"/>
      <c r="S2950" s="262"/>
      <c r="T2950" s="262"/>
      <c r="U2950" s="262"/>
      <c r="V2950" s="262"/>
    </row>
    <row r="2951" spans="1:22">
      <c r="A2951" s="858"/>
      <c r="B2951" s="866">
        <f t="shared" si="46"/>
        <v>2929</v>
      </c>
      <c r="C2951" s="919"/>
      <c r="D2951" s="860"/>
      <c r="E2951"/>
      <c r="F2951"/>
      <c r="G2951"/>
      <c r="H2951"/>
      <c r="I2951"/>
      <c r="J2951"/>
      <c r="K2951"/>
      <c r="L2951" s="262"/>
      <c r="M2951" s="262"/>
      <c r="S2951" s="262"/>
      <c r="T2951" s="262"/>
      <c r="U2951" s="262"/>
      <c r="V2951" s="262"/>
    </row>
    <row r="2952" spans="1:22">
      <c r="A2952" s="858"/>
      <c r="B2952" s="866">
        <f t="shared" si="46"/>
        <v>2930</v>
      </c>
      <c r="C2952" s="919"/>
      <c r="D2952" s="860"/>
      <c r="E2952"/>
      <c r="F2952"/>
      <c r="G2952"/>
      <c r="H2952"/>
      <c r="I2952"/>
      <c r="J2952"/>
      <c r="K2952"/>
      <c r="L2952" s="262"/>
      <c r="M2952" s="262"/>
      <c r="S2952" s="262"/>
      <c r="T2952" s="262"/>
      <c r="U2952" s="262"/>
      <c r="V2952" s="262"/>
    </row>
    <row r="2953" spans="1:22">
      <c r="A2953" s="858"/>
      <c r="B2953" s="866">
        <f t="shared" si="46"/>
        <v>2931</v>
      </c>
      <c r="C2953" s="919"/>
      <c r="D2953" s="860"/>
      <c r="E2953"/>
      <c r="F2953"/>
      <c r="G2953"/>
      <c r="H2953"/>
      <c r="I2953"/>
      <c r="J2953"/>
      <c r="K2953"/>
      <c r="L2953" s="262"/>
      <c r="M2953" s="262"/>
      <c r="S2953" s="262"/>
      <c r="T2953" s="262"/>
      <c r="U2953" s="262"/>
      <c r="V2953" s="262"/>
    </row>
    <row r="2954" spans="1:22">
      <c r="A2954" s="858"/>
      <c r="B2954" s="866">
        <f t="shared" si="46"/>
        <v>2932</v>
      </c>
      <c r="C2954" s="919"/>
      <c r="D2954" s="860"/>
      <c r="E2954"/>
      <c r="F2954"/>
      <c r="G2954"/>
      <c r="H2954"/>
      <c r="I2954"/>
      <c r="J2954"/>
      <c r="K2954"/>
      <c r="L2954" s="262"/>
      <c r="M2954" s="262"/>
      <c r="S2954" s="262"/>
      <c r="T2954" s="262"/>
      <c r="U2954" s="262"/>
      <c r="V2954" s="262"/>
    </row>
    <row r="2955" spans="1:22">
      <c r="A2955" s="858"/>
      <c r="B2955" s="866">
        <f t="shared" si="46"/>
        <v>2933</v>
      </c>
      <c r="C2955" s="919"/>
      <c r="D2955" s="860"/>
      <c r="E2955"/>
      <c r="F2955"/>
      <c r="G2955"/>
      <c r="H2955"/>
      <c r="I2955"/>
      <c r="J2955"/>
      <c r="K2955"/>
      <c r="L2955" s="262"/>
      <c r="M2955" s="262"/>
      <c r="S2955" s="262"/>
      <c r="T2955" s="262"/>
      <c r="U2955" s="262"/>
      <c r="V2955" s="262"/>
    </row>
    <row r="2956" spans="1:22">
      <c r="A2956" s="858"/>
      <c r="B2956" s="866">
        <f t="shared" si="46"/>
        <v>2934</v>
      </c>
      <c r="C2956" s="919"/>
      <c r="D2956" s="860"/>
      <c r="E2956"/>
      <c r="F2956"/>
      <c r="G2956"/>
      <c r="H2956"/>
      <c r="I2956"/>
      <c r="J2956"/>
      <c r="K2956"/>
      <c r="L2956" s="262"/>
      <c r="M2956" s="262"/>
      <c r="S2956" s="262"/>
      <c r="T2956" s="262"/>
      <c r="U2956" s="262"/>
      <c r="V2956" s="262"/>
    </row>
    <row r="2957" spans="1:22">
      <c r="A2957" s="858"/>
      <c r="B2957" s="866">
        <f t="shared" si="46"/>
        <v>2935</v>
      </c>
      <c r="C2957" s="919"/>
      <c r="D2957" s="860"/>
      <c r="E2957"/>
      <c r="F2957"/>
      <c r="G2957"/>
      <c r="H2957"/>
      <c r="I2957"/>
      <c r="J2957"/>
      <c r="K2957"/>
      <c r="L2957" s="262"/>
      <c r="M2957" s="262"/>
      <c r="S2957" s="262"/>
      <c r="T2957" s="262"/>
      <c r="U2957" s="262"/>
      <c r="V2957" s="262"/>
    </row>
    <row r="2958" spans="1:22">
      <c r="A2958" s="858"/>
      <c r="B2958" s="866">
        <f t="shared" si="46"/>
        <v>2936</v>
      </c>
      <c r="C2958" s="919"/>
      <c r="D2958" s="860"/>
      <c r="E2958"/>
      <c r="F2958"/>
      <c r="G2958"/>
      <c r="H2958"/>
      <c r="I2958"/>
      <c r="J2958"/>
      <c r="K2958"/>
      <c r="L2958" s="262"/>
      <c r="M2958" s="262"/>
      <c r="S2958" s="262"/>
      <c r="T2958" s="262"/>
      <c r="U2958" s="262"/>
      <c r="V2958" s="262"/>
    </row>
    <row r="2959" spans="1:22">
      <c r="A2959" s="858"/>
      <c r="B2959" s="866">
        <f t="shared" si="46"/>
        <v>2937</v>
      </c>
      <c r="C2959" s="919"/>
      <c r="D2959" s="860"/>
      <c r="E2959"/>
      <c r="F2959"/>
      <c r="G2959"/>
      <c r="H2959"/>
      <c r="I2959"/>
      <c r="J2959"/>
      <c r="K2959"/>
      <c r="L2959" s="262"/>
      <c r="M2959" s="262"/>
      <c r="S2959" s="262"/>
      <c r="T2959" s="262"/>
      <c r="U2959" s="262"/>
      <c r="V2959" s="262"/>
    </row>
    <row r="2960" spans="1:22">
      <c r="A2960" s="858"/>
      <c r="B2960" s="866">
        <f t="shared" si="46"/>
        <v>2938</v>
      </c>
      <c r="C2960" s="919"/>
      <c r="D2960" s="860"/>
      <c r="E2960"/>
      <c r="F2960"/>
      <c r="G2960"/>
      <c r="H2960"/>
      <c r="I2960"/>
      <c r="J2960"/>
      <c r="K2960"/>
      <c r="L2960" s="262"/>
      <c r="M2960" s="262"/>
      <c r="S2960" s="262"/>
      <c r="T2960" s="262"/>
      <c r="U2960" s="262"/>
      <c r="V2960" s="262"/>
    </row>
    <row r="2961" spans="1:22">
      <c r="A2961" s="858"/>
      <c r="B2961" s="866">
        <f t="shared" si="46"/>
        <v>2939</v>
      </c>
      <c r="C2961" s="919"/>
      <c r="D2961" s="860"/>
      <c r="E2961"/>
      <c r="F2961"/>
      <c r="G2961"/>
      <c r="H2961"/>
      <c r="I2961"/>
      <c r="J2961"/>
      <c r="K2961"/>
      <c r="L2961" s="262"/>
      <c r="M2961" s="262"/>
      <c r="S2961" s="262"/>
      <c r="T2961" s="262"/>
      <c r="U2961" s="262"/>
      <c r="V2961" s="262"/>
    </row>
    <row r="2962" spans="1:22">
      <c r="A2962" s="858"/>
      <c r="B2962" s="866">
        <f t="shared" si="46"/>
        <v>2940</v>
      </c>
      <c r="C2962" s="919"/>
      <c r="D2962" s="860"/>
      <c r="E2962"/>
      <c r="F2962"/>
      <c r="G2962"/>
      <c r="H2962"/>
      <c r="I2962"/>
      <c r="J2962"/>
      <c r="K2962"/>
      <c r="L2962" s="262"/>
      <c r="M2962" s="262"/>
      <c r="S2962" s="262"/>
      <c r="T2962" s="262"/>
      <c r="U2962" s="262"/>
      <c r="V2962" s="262"/>
    </row>
    <row r="2963" spans="1:22">
      <c r="A2963" s="858"/>
      <c r="B2963" s="866">
        <f t="shared" si="46"/>
        <v>2941</v>
      </c>
      <c r="C2963" s="919"/>
      <c r="D2963" s="860"/>
      <c r="E2963"/>
      <c r="F2963"/>
      <c r="G2963"/>
      <c r="H2963"/>
      <c r="I2963"/>
      <c r="J2963"/>
      <c r="K2963"/>
      <c r="L2963" s="262"/>
      <c r="M2963" s="262"/>
      <c r="S2963" s="262"/>
      <c r="T2963" s="262"/>
      <c r="U2963" s="262"/>
      <c r="V2963" s="262"/>
    </row>
    <row r="2964" spans="1:22">
      <c r="A2964" s="858"/>
      <c r="B2964" s="866">
        <f t="shared" si="46"/>
        <v>2942</v>
      </c>
      <c r="C2964" s="919"/>
      <c r="D2964" s="860"/>
      <c r="E2964"/>
      <c r="F2964"/>
      <c r="G2964"/>
      <c r="H2964"/>
      <c r="I2964"/>
      <c r="J2964"/>
      <c r="K2964"/>
      <c r="L2964" s="262"/>
      <c r="M2964" s="262"/>
      <c r="S2964" s="262"/>
      <c r="T2964" s="262"/>
      <c r="U2964" s="262"/>
      <c r="V2964" s="262"/>
    </row>
    <row r="2965" spans="1:22">
      <c r="A2965" s="858"/>
      <c r="B2965" s="866">
        <f t="shared" si="46"/>
        <v>2943</v>
      </c>
      <c r="C2965" s="919"/>
      <c r="D2965" s="860"/>
      <c r="E2965"/>
      <c r="F2965"/>
      <c r="G2965"/>
      <c r="H2965"/>
      <c r="I2965"/>
      <c r="J2965"/>
      <c r="K2965"/>
      <c r="L2965" s="262"/>
      <c r="M2965" s="262"/>
      <c r="S2965" s="262"/>
      <c r="T2965" s="262"/>
      <c r="U2965" s="262"/>
      <c r="V2965" s="262"/>
    </row>
    <row r="2966" spans="1:22">
      <c r="A2966" s="858"/>
      <c r="B2966" s="866">
        <f t="shared" si="46"/>
        <v>2944</v>
      </c>
      <c r="C2966" s="919"/>
      <c r="D2966" s="860"/>
      <c r="E2966"/>
      <c r="F2966"/>
      <c r="G2966"/>
      <c r="H2966"/>
      <c r="I2966"/>
      <c r="J2966"/>
      <c r="K2966"/>
      <c r="L2966" s="262"/>
      <c r="M2966" s="262"/>
      <c r="S2966" s="262"/>
      <c r="T2966" s="262"/>
      <c r="U2966" s="262"/>
      <c r="V2966" s="262"/>
    </row>
    <row r="2967" spans="1:22">
      <c r="A2967" s="858"/>
      <c r="B2967" s="866">
        <f t="shared" si="46"/>
        <v>2945</v>
      </c>
      <c r="C2967" s="919"/>
      <c r="D2967" s="860"/>
      <c r="E2967"/>
      <c r="F2967"/>
      <c r="G2967"/>
      <c r="H2967"/>
      <c r="I2967"/>
      <c r="J2967"/>
      <c r="K2967"/>
      <c r="L2967" s="262"/>
      <c r="M2967" s="262"/>
      <c r="S2967" s="262"/>
      <c r="T2967" s="262"/>
      <c r="U2967" s="262"/>
      <c r="V2967" s="262"/>
    </row>
    <row r="2968" spans="1:22">
      <c r="A2968" s="858"/>
      <c r="B2968" s="866">
        <f t="shared" ref="B2968:B3031" si="47">B2967+1</f>
        <v>2946</v>
      </c>
      <c r="C2968" s="919"/>
      <c r="D2968" s="860"/>
      <c r="E2968"/>
      <c r="F2968"/>
      <c r="G2968"/>
      <c r="H2968"/>
      <c r="I2968"/>
      <c r="J2968"/>
      <c r="K2968"/>
      <c r="L2968" s="262"/>
      <c r="M2968" s="262"/>
      <c r="S2968" s="262"/>
      <c r="T2968" s="262"/>
      <c r="U2968" s="262"/>
      <c r="V2968" s="262"/>
    </row>
    <row r="2969" spans="1:22">
      <c r="A2969" s="858"/>
      <c r="B2969" s="866">
        <f t="shared" si="47"/>
        <v>2947</v>
      </c>
      <c r="C2969" s="919"/>
      <c r="D2969" s="860"/>
      <c r="E2969"/>
      <c r="F2969"/>
      <c r="G2969"/>
      <c r="H2969"/>
      <c r="I2969"/>
      <c r="J2969"/>
      <c r="K2969"/>
      <c r="L2969" s="262"/>
      <c r="M2969" s="262"/>
      <c r="S2969" s="262"/>
      <c r="T2969" s="262"/>
      <c r="U2969" s="262"/>
      <c r="V2969" s="262"/>
    </row>
    <row r="2970" spans="1:22">
      <c r="A2970" s="858"/>
      <c r="B2970" s="866">
        <f t="shared" si="47"/>
        <v>2948</v>
      </c>
      <c r="C2970" s="919"/>
      <c r="D2970" s="860"/>
      <c r="E2970"/>
      <c r="F2970"/>
      <c r="G2970"/>
      <c r="H2970"/>
      <c r="I2970"/>
      <c r="J2970"/>
      <c r="K2970"/>
      <c r="L2970" s="262"/>
      <c r="M2970" s="262"/>
      <c r="S2970" s="262"/>
      <c r="T2970" s="262"/>
      <c r="U2970" s="262"/>
      <c r="V2970" s="262"/>
    </row>
    <row r="2971" spans="1:22">
      <c r="A2971" s="858"/>
      <c r="B2971" s="866">
        <f t="shared" si="47"/>
        <v>2949</v>
      </c>
      <c r="C2971" s="919"/>
      <c r="D2971" s="860"/>
      <c r="E2971"/>
      <c r="F2971"/>
      <c r="G2971"/>
      <c r="H2971"/>
      <c r="I2971"/>
      <c r="J2971"/>
      <c r="K2971"/>
      <c r="L2971" s="262"/>
      <c r="M2971" s="262"/>
      <c r="S2971" s="262"/>
      <c r="T2971" s="262"/>
      <c r="U2971" s="262"/>
      <c r="V2971" s="262"/>
    </row>
    <row r="2972" spans="1:22">
      <c r="A2972" s="858"/>
      <c r="B2972" s="866">
        <f t="shared" si="47"/>
        <v>2950</v>
      </c>
      <c r="C2972" s="919"/>
      <c r="D2972" s="860"/>
      <c r="E2972"/>
      <c r="F2972"/>
      <c r="G2972"/>
      <c r="H2972"/>
      <c r="I2972"/>
      <c r="J2972"/>
      <c r="K2972"/>
      <c r="L2972" s="262"/>
      <c r="M2972" s="262"/>
      <c r="S2972" s="262"/>
      <c r="T2972" s="262"/>
      <c r="U2972" s="262"/>
      <c r="V2972" s="262"/>
    </row>
    <row r="2973" spans="1:22">
      <c r="A2973" s="858"/>
      <c r="B2973" s="866">
        <f t="shared" si="47"/>
        <v>2951</v>
      </c>
      <c r="C2973" s="919"/>
      <c r="D2973" s="860"/>
      <c r="E2973"/>
      <c r="F2973"/>
      <c r="G2973"/>
      <c r="H2973"/>
      <c r="I2973"/>
      <c r="J2973"/>
      <c r="K2973"/>
      <c r="L2973" s="262"/>
      <c r="M2973" s="262"/>
      <c r="S2973" s="262"/>
      <c r="T2973" s="262"/>
      <c r="U2973" s="262"/>
      <c r="V2973" s="262"/>
    </row>
    <row r="2974" spans="1:22">
      <c r="A2974" s="858"/>
      <c r="B2974" s="866">
        <f t="shared" si="47"/>
        <v>2952</v>
      </c>
      <c r="C2974" s="919"/>
      <c r="D2974" s="860"/>
      <c r="E2974"/>
      <c r="F2974"/>
      <c r="G2974"/>
      <c r="H2974"/>
      <c r="I2974"/>
      <c r="J2974"/>
      <c r="K2974"/>
      <c r="L2974" s="262"/>
      <c r="M2974" s="262"/>
      <c r="S2974" s="262"/>
      <c r="T2974" s="262"/>
      <c r="U2974" s="262"/>
      <c r="V2974" s="262"/>
    </row>
    <row r="2975" spans="1:22">
      <c r="A2975" s="858"/>
      <c r="B2975" s="866">
        <f t="shared" si="47"/>
        <v>2953</v>
      </c>
      <c r="C2975" s="919"/>
      <c r="D2975" s="860"/>
      <c r="E2975"/>
      <c r="F2975"/>
      <c r="G2975"/>
      <c r="H2975"/>
      <c r="I2975"/>
      <c r="J2975"/>
      <c r="K2975"/>
      <c r="L2975" s="262"/>
      <c r="M2975" s="262"/>
      <c r="S2975" s="262"/>
      <c r="T2975" s="262"/>
      <c r="U2975" s="262"/>
      <c r="V2975" s="262"/>
    </row>
    <row r="2976" spans="1:22">
      <c r="A2976" s="858"/>
      <c r="B2976" s="866">
        <f t="shared" si="47"/>
        <v>2954</v>
      </c>
      <c r="C2976" s="919"/>
      <c r="D2976" s="860"/>
      <c r="E2976"/>
      <c r="F2976"/>
      <c r="G2976"/>
      <c r="H2976"/>
      <c r="I2976"/>
      <c r="J2976"/>
      <c r="K2976"/>
      <c r="L2976" s="262"/>
      <c r="M2976" s="262"/>
      <c r="S2976" s="262"/>
      <c r="T2976" s="262"/>
      <c r="U2976" s="262"/>
      <c r="V2976" s="262"/>
    </row>
    <row r="2977" spans="1:22">
      <c r="A2977" s="858"/>
      <c r="B2977" s="866">
        <f t="shared" si="47"/>
        <v>2955</v>
      </c>
      <c r="C2977" s="919"/>
      <c r="D2977" s="860"/>
      <c r="E2977"/>
      <c r="F2977"/>
      <c r="G2977"/>
      <c r="H2977"/>
      <c r="I2977"/>
      <c r="J2977"/>
      <c r="K2977"/>
      <c r="L2977" s="262"/>
      <c r="M2977" s="262"/>
      <c r="S2977" s="262"/>
      <c r="T2977" s="262"/>
      <c r="U2977" s="262"/>
      <c r="V2977" s="262"/>
    </row>
    <row r="2978" spans="1:22">
      <c r="A2978" s="858"/>
      <c r="B2978" s="866">
        <f t="shared" si="47"/>
        <v>2956</v>
      </c>
      <c r="C2978" s="919"/>
      <c r="D2978" s="860"/>
      <c r="E2978"/>
      <c r="F2978"/>
      <c r="G2978"/>
      <c r="H2978"/>
      <c r="I2978"/>
      <c r="J2978"/>
      <c r="K2978"/>
      <c r="L2978" s="262"/>
      <c r="M2978" s="262"/>
      <c r="S2978" s="262"/>
      <c r="T2978" s="262"/>
      <c r="U2978" s="262"/>
      <c r="V2978" s="262"/>
    </row>
    <row r="2979" spans="1:22">
      <c r="A2979" s="858"/>
      <c r="B2979" s="866">
        <f t="shared" si="47"/>
        <v>2957</v>
      </c>
      <c r="C2979" s="919"/>
      <c r="D2979" s="860"/>
      <c r="E2979"/>
      <c r="F2979"/>
      <c r="G2979"/>
      <c r="H2979"/>
      <c r="I2979"/>
      <c r="J2979"/>
      <c r="K2979"/>
      <c r="L2979" s="262"/>
      <c r="M2979" s="262"/>
      <c r="S2979" s="262"/>
      <c r="T2979" s="262"/>
      <c r="U2979" s="262"/>
      <c r="V2979" s="262"/>
    </row>
    <row r="2980" spans="1:22">
      <c r="A2980" s="858"/>
      <c r="B2980" s="866">
        <f t="shared" si="47"/>
        <v>2958</v>
      </c>
      <c r="C2980" s="919"/>
      <c r="D2980" s="860"/>
      <c r="E2980"/>
      <c r="F2980"/>
      <c r="G2980"/>
      <c r="H2980"/>
      <c r="I2980"/>
      <c r="J2980"/>
      <c r="K2980"/>
      <c r="L2980" s="262"/>
      <c r="M2980" s="262"/>
      <c r="S2980" s="262"/>
      <c r="T2980" s="262"/>
      <c r="U2980" s="262"/>
      <c r="V2980" s="262"/>
    </row>
    <row r="2981" spans="1:22">
      <c r="A2981" s="858"/>
      <c r="B2981" s="866">
        <f t="shared" si="47"/>
        <v>2959</v>
      </c>
      <c r="C2981" s="919"/>
      <c r="D2981" s="860"/>
      <c r="E2981"/>
      <c r="F2981"/>
      <c r="G2981"/>
      <c r="H2981"/>
      <c r="I2981"/>
      <c r="J2981"/>
      <c r="K2981"/>
      <c r="L2981" s="262"/>
      <c r="M2981" s="262"/>
      <c r="S2981" s="262"/>
      <c r="T2981" s="262"/>
      <c r="U2981" s="262"/>
      <c r="V2981" s="262"/>
    </row>
    <row r="2982" spans="1:22">
      <c r="A2982" s="858"/>
      <c r="B2982" s="866">
        <f t="shared" si="47"/>
        <v>2960</v>
      </c>
      <c r="C2982" s="919"/>
      <c r="D2982" s="860"/>
      <c r="E2982"/>
      <c r="F2982"/>
      <c r="G2982"/>
      <c r="H2982"/>
      <c r="I2982"/>
      <c r="J2982"/>
      <c r="K2982"/>
      <c r="L2982" s="262"/>
      <c r="M2982" s="262"/>
      <c r="S2982" s="262"/>
      <c r="T2982" s="262"/>
      <c r="U2982" s="262"/>
      <c r="V2982" s="262"/>
    </row>
    <row r="2983" spans="1:22">
      <c r="A2983" s="858"/>
      <c r="B2983" s="866">
        <f t="shared" si="47"/>
        <v>2961</v>
      </c>
      <c r="C2983" s="919"/>
      <c r="D2983" s="860"/>
      <c r="E2983"/>
      <c r="F2983"/>
      <c r="G2983"/>
      <c r="H2983"/>
      <c r="I2983"/>
      <c r="J2983"/>
      <c r="K2983"/>
      <c r="L2983" s="262"/>
      <c r="M2983" s="262"/>
      <c r="S2983" s="262"/>
      <c r="T2983" s="262"/>
      <c r="U2983" s="262"/>
      <c r="V2983" s="262"/>
    </row>
    <row r="2984" spans="1:22">
      <c r="A2984" s="858"/>
      <c r="B2984" s="866">
        <f t="shared" si="47"/>
        <v>2962</v>
      </c>
      <c r="C2984" s="919"/>
      <c r="D2984" s="860"/>
      <c r="E2984"/>
      <c r="F2984"/>
      <c r="G2984"/>
      <c r="H2984"/>
      <c r="I2984"/>
      <c r="J2984"/>
      <c r="K2984"/>
      <c r="L2984" s="262"/>
      <c r="M2984" s="262"/>
      <c r="S2984" s="262"/>
      <c r="T2984" s="262"/>
      <c r="U2984" s="262"/>
      <c r="V2984" s="262"/>
    </row>
    <row r="2985" spans="1:22">
      <c r="A2985" s="858"/>
      <c r="B2985" s="866">
        <f t="shared" si="47"/>
        <v>2963</v>
      </c>
      <c r="C2985" s="919"/>
      <c r="D2985" s="860"/>
      <c r="E2985"/>
      <c r="F2985"/>
      <c r="G2985"/>
      <c r="H2985"/>
      <c r="I2985"/>
      <c r="J2985"/>
      <c r="K2985"/>
      <c r="L2985" s="262"/>
      <c r="M2985" s="262"/>
      <c r="S2985" s="262"/>
      <c r="T2985" s="262"/>
      <c r="U2985" s="262"/>
      <c r="V2985" s="262"/>
    </row>
    <row r="2986" spans="1:22">
      <c r="A2986" s="858"/>
      <c r="B2986" s="866">
        <f t="shared" si="47"/>
        <v>2964</v>
      </c>
      <c r="C2986" s="919"/>
      <c r="D2986" s="860"/>
      <c r="E2986"/>
      <c r="F2986"/>
      <c r="G2986"/>
      <c r="H2986"/>
      <c r="I2986"/>
      <c r="J2986"/>
      <c r="K2986"/>
      <c r="L2986" s="262"/>
      <c r="M2986" s="262"/>
      <c r="S2986" s="262"/>
      <c r="T2986" s="262"/>
      <c r="U2986" s="262"/>
      <c r="V2986" s="262"/>
    </row>
    <row r="2987" spans="1:22">
      <c r="A2987" s="858"/>
      <c r="B2987" s="866">
        <f t="shared" si="47"/>
        <v>2965</v>
      </c>
      <c r="C2987" s="919"/>
      <c r="D2987" s="860"/>
      <c r="E2987"/>
      <c r="F2987"/>
      <c r="G2987"/>
      <c r="H2987"/>
      <c r="I2987"/>
      <c r="J2987"/>
      <c r="K2987"/>
      <c r="L2987" s="262"/>
      <c r="M2987" s="262"/>
      <c r="S2987" s="262"/>
      <c r="T2987" s="262"/>
      <c r="U2987" s="262"/>
      <c r="V2987" s="262"/>
    </row>
    <row r="2988" spans="1:22">
      <c r="A2988" s="858"/>
      <c r="B2988" s="866">
        <f t="shared" si="47"/>
        <v>2966</v>
      </c>
      <c r="C2988" s="919"/>
      <c r="D2988" s="860"/>
      <c r="E2988"/>
      <c r="F2988"/>
      <c r="G2988"/>
      <c r="H2988"/>
      <c r="I2988"/>
      <c r="J2988"/>
      <c r="K2988"/>
      <c r="L2988" s="262"/>
      <c r="M2988" s="262"/>
      <c r="S2988" s="262"/>
      <c r="T2988" s="262"/>
      <c r="U2988" s="262"/>
      <c r="V2988" s="262"/>
    </row>
    <row r="2989" spans="1:22">
      <c r="A2989" s="858"/>
      <c r="B2989" s="866">
        <f t="shared" si="47"/>
        <v>2967</v>
      </c>
      <c r="C2989" s="919"/>
      <c r="D2989" s="860"/>
      <c r="E2989"/>
      <c r="F2989"/>
      <c r="G2989"/>
      <c r="H2989"/>
      <c r="I2989"/>
      <c r="J2989"/>
      <c r="K2989"/>
      <c r="L2989" s="262"/>
      <c r="M2989" s="262"/>
      <c r="S2989" s="262"/>
      <c r="T2989" s="262"/>
      <c r="U2989" s="262"/>
      <c r="V2989" s="262"/>
    </row>
    <row r="2990" spans="1:22">
      <c r="A2990" s="858"/>
      <c r="B2990" s="866">
        <f t="shared" si="47"/>
        <v>2968</v>
      </c>
      <c r="C2990" s="919"/>
      <c r="D2990" s="860"/>
      <c r="E2990"/>
      <c r="F2990"/>
      <c r="G2990"/>
      <c r="H2990"/>
      <c r="I2990"/>
      <c r="J2990"/>
      <c r="K2990"/>
      <c r="L2990" s="262"/>
      <c r="M2990" s="262"/>
      <c r="S2990" s="262"/>
      <c r="T2990" s="262"/>
      <c r="U2990" s="262"/>
      <c r="V2990" s="262"/>
    </row>
    <row r="2991" spans="1:22">
      <c r="A2991" s="858"/>
      <c r="B2991" s="866">
        <f t="shared" si="47"/>
        <v>2969</v>
      </c>
      <c r="C2991" s="919"/>
      <c r="D2991" s="860"/>
      <c r="E2991"/>
      <c r="F2991"/>
      <c r="G2991"/>
      <c r="H2991"/>
      <c r="I2991"/>
      <c r="J2991"/>
      <c r="K2991"/>
      <c r="L2991" s="262"/>
      <c r="M2991" s="262"/>
      <c r="S2991" s="262"/>
      <c r="T2991" s="262"/>
      <c r="U2991" s="262"/>
      <c r="V2991" s="262"/>
    </row>
    <row r="2992" spans="1:22">
      <c r="A2992" s="858"/>
      <c r="B2992" s="866">
        <f t="shared" si="47"/>
        <v>2970</v>
      </c>
      <c r="C2992" s="919"/>
      <c r="D2992" s="860"/>
      <c r="E2992"/>
      <c r="F2992"/>
      <c r="G2992"/>
      <c r="H2992"/>
      <c r="I2992"/>
      <c r="J2992"/>
      <c r="K2992"/>
      <c r="L2992" s="262"/>
      <c r="M2992" s="262"/>
      <c r="S2992" s="262"/>
      <c r="T2992" s="262"/>
      <c r="U2992" s="262"/>
      <c r="V2992" s="262"/>
    </row>
    <row r="2993" spans="1:22">
      <c r="A2993" s="858"/>
      <c r="B2993" s="866">
        <f t="shared" si="47"/>
        <v>2971</v>
      </c>
      <c r="C2993" s="919"/>
      <c r="D2993" s="860"/>
      <c r="E2993"/>
      <c r="F2993"/>
      <c r="G2993"/>
      <c r="H2993"/>
      <c r="I2993"/>
      <c r="J2993"/>
      <c r="K2993"/>
      <c r="L2993" s="262"/>
      <c r="M2993" s="262"/>
      <c r="S2993" s="262"/>
      <c r="T2993" s="262"/>
      <c r="U2993" s="262"/>
      <c r="V2993" s="262"/>
    </row>
    <row r="2994" spans="1:22">
      <c r="A2994" s="858"/>
      <c r="B2994" s="866">
        <f t="shared" si="47"/>
        <v>2972</v>
      </c>
      <c r="C2994" s="919"/>
      <c r="D2994" s="860"/>
      <c r="E2994"/>
      <c r="F2994"/>
      <c r="G2994"/>
      <c r="H2994"/>
      <c r="I2994"/>
      <c r="J2994"/>
      <c r="K2994"/>
      <c r="L2994" s="262"/>
      <c r="M2994" s="262"/>
      <c r="S2994" s="262"/>
      <c r="T2994" s="262"/>
      <c r="U2994" s="262"/>
      <c r="V2994" s="262"/>
    </row>
    <row r="2995" spans="1:22">
      <c r="A2995" s="858"/>
      <c r="B2995" s="866">
        <f t="shared" si="47"/>
        <v>2973</v>
      </c>
      <c r="C2995" s="919"/>
      <c r="D2995" s="860"/>
      <c r="E2995"/>
      <c r="F2995"/>
      <c r="G2995"/>
      <c r="H2995"/>
      <c r="I2995"/>
      <c r="J2995"/>
      <c r="K2995"/>
      <c r="L2995" s="262"/>
      <c r="M2995" s="262"/>
      <c r="S2995" s="262"/>
      <c r="T2995" s="262"/>
      <c r="U2995" s="262"/>
      <c r="V2995" s="262"/>
    </row>
    <row r="2996" spans="1:22">
      <c r="A2996" s="858"/>
      <c r="B2996" s="866">
        <f t="shared" si="47"/>
        <v>2974</v>
      </c>
      <c r="C2996" s="919"/>
      <c r="D2996" s="860"/>
      <c r="E2996"/>
      <c r="F2996"/>
      <c r="G2996"/>
      <c r="H2996"/>
      <c r="I2996"/>
      <c r="J2996"/>
      <c r="K2996"/>
      <c r="L2996" s="262"/>
      <c r="M2996" s="262"/>
      <c r="S2996" s="262"/>
      <c r="T2996" s="262"/>
      <c r="U2996" s="262"/>
      <c r="V2996" s="262"/>
    </row>
    <row r="2997" spans="1:22">
      <c r="A2997" s="858"/>
      <c r="B2997" s="866">
        <f t="shared" si="47"/>
        <v>2975</v>
      </c>
      <c r="C2997" s="919"/>
      <c r="D2997" s="860"/>
      <c r="E2997"/>
      <c r="F2997"/>
      <c r="G2997"/>
      <c r="H2997"/>
      <c r="I2997"/>
      <c r="J2997"/>
      <c r="K2997"/>
      <c r="L2997" s="262"/>
      <c r="M2997" s="262"/>
      <c r="S2997" s="262"/>
      <c r="T2997" s="262"/>
      <c r="U2997" s="262"/>
      <c r="V2997" s="262"/>
    </row>
    <row r="2998" spans="1:22">
      <c r="A2998" s="858"/>
      <c r="B2998" s="866">
        <f t="shared" si="47"/>
        <v>2976</v>
      </c>
      <c r="C2998" s="919"/>
      <c r="D2998" s="860"/>
      <c r="E2998"/>
      <c r="F2998"/>
      <c r="G2998"/>
      <c r="H2998"/>
      <c r="I2998"/>
      <c r="J2998"/>
      <c r="K2998"/>
      <c r="L2998" s="262"/>
      <c r="M2998" s="262"/>
      <c r="S2998" s="262"/>
      <c r="T2998" s="262"/>
      <c r="U2998" s="262"/>
      <c r="V2998" s="262"/>
    </row>
    <row r="2999" spans="1:22">
      <c r="A2999" s="858"/>
      <c r="B2999" s="866">
        <f t="shared" si="47"/>
        <v>2977</v>
      </c>
      <c r="C2999" s="919"/>
      <c r="D2999" s="860"/>
      <c r="E2999"/>
      <c r="F2999"/>
      <c r="G2999"/>
      <c r="H2999"/>
      <c r="I2999"/>
      <c r="J2999"/>
      <c r="K2999"/>
      <c r="L2999" s="262"/>
      <c r="M2999" s="262"/>
      <c r="S2999" s="262"/>
      <c r="T2999" s="262"/>
      <c r="U2999" s="262"/>
      <c r="V2999" s="262"/>
    </row>
    <row r="3000" spans="1:22">
      <c r="A3000" s="858"/>
      <c r="B3000" s="866">
        <f t="shared" si="47"/>
        <v>2978</v>
      </c>
      <c r="C3000" s="919"/>
      <c r="D3000" s="860"/>
      <c r="E3000"/>
      <c r="F3000"/>
      <c r="G3000"/>
      <c r="H3000"/>
      <c r="I3000"/>
      <c r="J3000"/>
      <c r="K3000"/>
      <c r="L3000" s="262"/>
      <c r="M3000" s="262"/>
      <c r="S3000" s="262"/>
      <c r="T3000" s="262"/>
      <c r="U3000" s="262"/>
      <c r="V3000" s="262"/>
    </row>
    <row r="3001" spans="1:22">
      <c r="A3001" s="858"/>
      <c r="B3001" s="866">
        <f t="shared" si="47"/>
        <v>2979</v>
      </c>
      <c r="C3001" s="919"/>
      <c r="D3001" s="860"/>
      <c r="E3001"/>
      <c r="F3001"/>
      <c r="G3001"/>
      <c r="H3001"/>
      <c r="I3001"/>
      <c r="J3001"/>
      <c r="K3001"/>
      <c r="L3001" s="262"/>
      <c r="M3001" s="262"/>
      <c r="S3001" s="262"/>
      <c r="T3001" s="262"/>
      <c r="U3001" s="262"/>
      <c r="V3001" s="262"/>
    </row>
    <row r="3002" spans="1:22">
      <c r="A3002" s="858"/>
      <c r="B3002" s="866">
        <f t="shared" si="47"/>
        <v>2980</v>
      </c>
      <c r="C3002" s="919"/>
      <c r="D3002" s="860"/>
      <c r="E3002"/>
      <c r="F3002"/>
      <c r="G3002"/>
      <c r="H3002"/>
      <c r="I3002"/>
      <c r="J3002"/>
      <c r="K3002"/>
      <c r="L3002" s="262"/>
      <c r="M3002" s="262"/>
      <c r="S3002" s="262"/>
      <c r="T3002" s="262"/>
      <c r="U3002" s="262"/>
      <c r="V3002" s="262"/>
    </row>
    <row r="3003" spans="1:22">
      <c r="A3003" s="858"/>
      <c r="B3003" s="866">
        <f t="shared" si="47"/>
        <v>2981</v>
      </c>
      <c r="C3003" s="919"/>
      <c r="D3003" s="860"/>
      <c r="E3003"/>
      <c r="F3003"/>
      <c r="G3003"/>
      <c r="H3003"/>
      <c r="I3003"/>
      <c r="J3003"/>
      <c r="K3003"/>
      <c r="L3003" s="262"/>
      <c r="M3003" s="262"/>
      <c r="S3003" s="262"/>
      <c r="T3003" s="262"/>
      <c r="U3003" s="262"/>
      <c r="V3003" s="262"/>
    </row>
    <row r="3004" spans="1:22">
      <c r="A3004" s="858"/>
      <c r="B3004" s="866">
        <f t="shared" si="47"/>
        <v>2982</v>
      </c>
      <c r="C3004" s="919"/>
      <c r="D3004" s="860"/>
      <c r="E3004"/>
      <c r="F3004"/>
      <c r="G3004"/>
      <c r="H3004"/>
      <c r="I3004"/>
      <c r="J3004"/>
      <c r="K3004"/>
      <c r="L3004" s="262"/>
      <c r="M3004" s="262"/>
      <c r="S3004" s="262"/>
      <c r="T3004" s="262"/>
      <c r="U3004" s="262"/>
      <c r="V3004" s="262"/>
    </row>
    <row r="3005" spans="1:22">
      <c r="A3005" s="858"/>
      <c r="B3005" s="866">
        <f t="shared" si="47"/>
        <v>2983</v>
      </c>
      <c r="C3005" s="919"/>
      <c r="D3005" s="860"/>
      <c r="E3005"/>
      <c r="F3005"/>
      <c r="G3005"/>
      <c r="H3005"/>
      <c r="I3005"/>
      <c r="J3005"/>
      <c r="K3005"/>
      <c r="L3005" s="262"/>
      <c r="M3005" s="262"/>
      <c r="S3005" s="262"/>
      <c r="T3005" s="262"/>
      <c r="U3005" s="262"/>
      <c r="V3005" s="262"/>
    </row>
    <row r="3006" spans="1:22">
      <c r="A3006" s="858"/>
      <c r="B3006" s="866">
        <f t="shared" si="47"/>
        <v>2984</v>
      </c>
      <c r="C3006" s="919"/>
      <c r="D3006" s="860"/>
      <c r="E3006"/>
      <c r="F3006"/>
      <c r="G3006"/>
      <c r="H3006"/>
      <c r="I3006"/>
      <c r="J3006"/>
      <c r="K3006"/>
      <c r="L3006" s="262"/>
      <c r="M3006" s="262"/>
      <c r="S3006" s="262"/>
      <c r="T3006" s="262"/>
      <c r="U3006" s="262"/>
      <c r="V3006" s="262"/>
    </row>
    <row r="3007" spans="1:22">
      <c r="A3007" s="858"/>
      <c r="B3007" s="866">
        <f t="shared" si="47"/>
        <v>2985</v>
      </c>
      <c r="C3007" s="919"/>
      <c r="D3007" s="860"/>
      <c r="E3007"/>
      <c r="F3007"/>
      <c r="G3007"/>
      <c r="H3007"/>
      <c r="I3007"/>
      <c r="J3007"/>
      <c r="K3007"/>
      <c r="L3007" s="262"/>
      <c r="M3007" s="262"/>
      <c r="S3007" s="262"/>
      <c r="T3007" s="262"/>
      <c r="U3007" s="262"/>
      <c r="V3007" s="262"/>
    </row>
    <row r="3008" spans="1:22">
      <c r="A3008" s="858"/>
      <c r="B3008" s="866">
        <f t="shared" si="47"/>
        <v>2986</v>
      </c>
      <c r="C3008" s="919"/>
      <c r="D3008" s="860"/>
      <c r="E3008"/>
      <c r="F3008"/>
      <c r="G3008"/>
      <c r="H3008"/>
      <c r="I3008"/>
      <c r="J3008"/>
      <c r="K3008"/>
      <c r="L3008" s="262"/>
      <c r="M3008" s="262"/>
      <c r="S3008" s="262"/>
      <c r="T3008" s="262"/>
      <c r="U3008" s="262"/>
      <c r="V3008" s="262"/>
    </row>
    <row r="3009" spans="1:22">
      <c r="A3009" s="858"/>
      <c r="B3009" s="866">
        <f t="shared" si="47"/>
        <v>2987</v>
      </c>
      <c r="C3009" s="919"/>
      <c r="D3009" s="860"/>
      <c r="E3009"/>
      <c r="F3009"/>
      <c r="G3009"/>
      <c r="H3009"/>
      <c r="I3009"/>
      <c r="J3009"/>
      <c r="K3009"/>
      <c r="L3009" s="262"/>
      <c r="M3009" s="262"/>
      <c r="S3009" s="262"/>
      <c r="T3009" s="262"/>
      <c r="U3009" s="262"/>
      <c r="V3009" s="262"/>
    </row>
    <row r="3010" spans="1:22">
      <c r="A3010" s="858"/>
      <c r="B3010" s="866">
        <f t="shared" si="47"/>
        <v>2988</v>
      </c>
      <c r="C3010" s="919"/>
      <c r="D3010" s="860"/>
      <c r="E3010"/>
      <c r="F3010"/>
      <c r="G3010"/>
      <c r="H3010"/>
      <c r="I3010"/>
      <c r="J3010"/>
      <c r="K3010"/>
      <c r="L3010" s="262"/>
      <c r="M3010" s="262"/>
      <c r="S3010" s="262"/>
      <c r="T3010" s="262"/>
      <c r="U3010" s="262"/>
      <c r="V3010" s="262"/>
    </row>
    <row r="3011" spans="1:22">
      <c r="A3011" s="858"/>
      <c r="B3011" s="866">
        <f t="shared" si="47"/>
        <v>2989</v>
      </c>
      <c r="C3011" s="919"/>
      <c r="D3011" s="860"/>
      <c r="E3011"/>
      <c r="F3011"/>
      <c r="G3011"/>
      <c r="H3011"/>
      <c r="I3011"/>
      <c r="J3011"/>
      <c r="K3011"/>
      <c r="L3011" s="262"/>
      <c r="M3011" s="262"/>
      <c r="S3011" s="262"/>
      <c r="T3011" s="262"/>
      <c r="U3011" s="262"/>
      <c r="V3011" s="262"/>
    </row>
    <row r="3012" spans="1:22">
      <c r="A3012" s="858"/>
      <c r="B3012" s="866">
        <f t="shared" si="47"/>
        <v>2990</v>
      </c>
      <c r="C3012" s="919"/>
      <c r="D3012" s="860"/>
      <c r="E3012"/>
      <c r="F3012"/>
      <c r="G3012"/>
      <c r="H3012"/>
      <c r="I3012"/>
      <c r="J3012"/>
      <c r="K3012"/>
      <c r="L3012" s="262"/>
      <c r="M3012" s="262"/>
      <c r="S3012" s="262"/>
      <c r="T3012" s="262"/>
      <c r="U3012" s="262"/>
      <c r="V3012" s="262"/>
    </row>
    <row r="3013" spans="1:22">
      <c r="A3013" s="858"/>
      <c r="B3013" s="866">
        <f t="shared" si="47"/>
        <v>2991</v>
      </c>
      <c r="C3013" s="919"/>
      <c r="D3013" s="860"/>
      <c r="E3013"/>
      <c r="F3013"/>
      <c r="G3013"/>
      <c r="H3013"/>
      <c r="I3013"/>
      <c r="J3013"/>
      <c r="K3013"/>
      <c r="L3013" s="262"/>
      <c r="M3013" s="262"/>
      <c r="S3013" s="262"/>
      <c r="T3013" s="262"/>
      <c r="U3013" s="262"/>
      <c r="V3013" s="262"/>
    </row>
    <row r="3014" spans="1:22">
      <c r="A3014" s="858"/>
      <c r="B3014" s="866">
        <f t="shared" si="47"/>
        <v>2992</v>
      </c>
      <c r="C3014" s="919"/>
      <c r="D3014" s="860"/>
      <c r="E3014"/>
      <c r="F3014"/>
      <c r="G3014"/>
      <c r="H3014"/>
      <c r="I3014"/>
      <c r="J3014"/>
      <c r="K3014"/>
      <c r="L3014" s="262"/>
      <c r="M3014" s="262"/>
      <c r="S3014" s="262"/>
      <c r="T3014" s="262"/>
      <c r="U3014" s="262"/>
      <c r="V3014" s="262"/>
    </row>
    <row r="3015" spans="1:22">
      <c r="A3015" s="858"/>
      <c r="B3015" s="866">
        <f t="shared" si="47"/>
        <v>2993</v>
      </c>
      <c r="C3015" s="919"/>
      <c r="D3015" s="860"/>
      <c r="E3015"/>
      <c r="F3015"/>
      <c r="G3015"/>
      <c r="H3015"/>
      <c r="I3015"/>
      <c r="J3015"/>
      <c r="K3015"/>
      <c r="L3015" s="262"/>
      <c r="M3015" s="262"/>
      <c r="S3015" s="262"/>
      <c r="T3015" s="262"/>
      <c r="U3015" s="262"/>
      <c r="V3015" s="262"/>
    </row>
    <row r="3016" spans="1:22">
      <c r="A3016" s="858"/>
      <c r="B3016" s="866">
        <f t="shared" si="47"/>
        <v>2994</v>
      </c>
      <c r="C3016" s="919"/>
      <c r="D3016" s="860"/>
      <c r="E3016"/>
      <c r="F3016"/>
      <c r="G3016"/>
      <c r="H3016"/>
      <c r="I3016"/>
      <c r="J3016"/>
      <c r="K3016"/>
      <c r="L3016" s="262"/>
      <c r="M3016" s="262"/>
      <c r="S3016" s="262"/>
      <c r="T3016" s="262"/>
      <c r="U3016" s="262"/>
      <c r="V3016" s="262"/>
    </row>
    <row r="3017" spans="1:22">
      <c r="A3017" s="858"/>
      <c r="B3017" s="866">
        <f t="shared" si="47"/>
        <v>2995</v>
      </c>
      <c r="C3017" s="919"/>
      <c r="D3017" s="860"/>
      <c r="E3017"/>
      <c r="F3017"/>
      <c r="G3017"/>
      <c r="H3017"/>
      <c r="I3017"/>
      <c r="J3017"/>
      <c r="K3017"/>
      <c r="L3017" s="262"/>
      <c r="M3017" s="262"/>
      <c r="S3017" s="262"/>
      <c r="T3017" s="262"/>
      <c r="U3017" s="262"/>
      <c r="V3017" s="262"/>
    </row>
    <row r="3018" spans="1:22">
      <c r="A3018" s="858"/>
      <c r="B3018" s="866">
        <f t="shared" si="47"/>
        <v>2996</v>
      </c>
      <c r="C3018" s="919"/>
      <c r="D3018" s="860"/>
      <c r="E3018"/>
      <c r="F3018"/>
      <c r="G3018"/>
      <c r="H3018"/>
      <c r="I3018"/>
      <c r="J3018"/>
      <c r="K3018"/>
      <c r="L3018" s="262"/>
      <c r="M3018" s="262"/>
      <c r="S3018" s="262"/>
      <c r="T3018" s="262"/>
      <c r="U3018" s="262"/>
      <c r="V3018" s="262"/>
    </row>
    <row r="3019" spans="1:22">
      <c r="A3019" s="858"/>
      <c r="B3019" s="866">
        <f t="shared" si="47"/>
        <v>2997</v>
      </c>
      <c r="C3019" s="919"/>
      <c r="D3019" s="860"/>
      <c r="E3019"/>
      <c r="F3019"/>
      <c r="G3019"/>
      <c r="H3019"/>
      <c r="I3019"/>
      <c r="J3019"/>
      <c r="K3019"/>
      <c r="L3019" s="262"/>
      <c r="M3019" s="262"/>
      <c r="S3019" s="262"/>
      <c r="T3019" s="262"/>
      <c r="U3019" s="262"/>
      <c r="V3019" s="262"/>
    </row>
    <row r="3020" spans="1:22">
      <c r="A3020" s="858"/>
      <c r="B3020" s="866">
        <f t="shared" si="47"/>
        <v>2998</v>
      </c>
      <c r="C3020" s="919"/>
      <c r="D3020" s="860"/>
      <c r="E3020"/>
      <c r="F3020"/>
      <c r="G3020"/>
      <c r="H3020"/>
      <c r="I3020"/>
      <c r="J3020"/>
      <c r="K3020"/>
      <c r="L3020" s="262"/>
      <c r="M3020" s="262"/>
      <c r="S3020" s="262"/>
      <c r="T3020" s="262"/>
      <c r="U3020" s="262"/>
      <c r="V3020" s="262"/>
    </row>
    <row r="3021" spans="1:22">
      <c r="A3021" s="858"/>
      <c r="B3021" s="866">
        <f t="shared" si="47"/>
        <v>2999</v>
      </c>
      <c r="C3021" s="919"/>
      <c r="D3021" s="860"/>
      <c r="E3021"/>
      <c r="F3021"/>
      <c r="G3021"/>
      <c r="H3021"/>
      <c r="I3021"/>
      <c r="J3021"/>
      <c r="K3021"/>
      <c r="L3021" s="262"/>
      <c r="M3021" s="262"/>
      <c r="S3021" s="262"/>
      <c r="T3021" s="262"/>
      <c r="U3021" s="262"/>
      <c r="V3021" s="262"/>
    </row>
    <row r="3022" spans="1:22">
      <c r="A3022" s="858"/>
      <c r="B3022" s="866">
        <f t="shared" si="47"/>
        <v>3000</v>
      </c>
      <c r="C3022" s="919"/>
      <c r="D3022" s="860"/>
      <c r="E3022"/>
      <c r="F3022"/>
      <c r="G3022"/>
      <c r="H3022"/>
      <c r="I3022"/>
      <c r="J3022"/>
      <c r="K3022"/>
      <c r="L3022" s="262"/>
      <c r="M3022" s="262"/>
      <c r="S3022" s="262"/>
      <c r="T3022" s="262"/>
      <c r="U3022" s="262"/>
      <c r="V3022" s="262"/>
    </row>
    <row r="3023" spans="1:22">
      <c r="A3023" s="858"/>
      <c r="B3023" s="866">
        <f t="shared" si="47"/>
        <v>3001</v>
      </c>
      <c r="C3023" s="919"/>
      <c r="D3023" s="860"/>
      <c r="E3023"/>
      <c r="F3023"/>
      <c r="G3023"/>
      <c r="H3023"/>
      <c r="I3023"/>
      <c r="J3023"/>
      <c r="K3023"/>
      <c r="L3023" s="262"/>
      <c r="M3023" s="262"/>
      <c r="S3023" s="262"/>
      <c r="T3023" s="262"/>
      <c r="U3023" s="262"/>
      <c r="V3023" s="262"/>
    </row>
    <row r="3024" spans="1:22">
      <c r="A3024" s="858"/>
      <c r="B3024" s="866">
        <f t="shared" si="47"/>
        <v>3002</v>
      </c>
      <c r="C3024" s="919"/>
      <c r="D3024" s="860"/>
      <c r="E3024"/>
      <c r="F3024"/>
      <c r="G3024"/>
      <c r="H3024"/>
      <c r="I3024"/>
      <c r="J3024"/>
      <c r="K3024"/>
      <c r="L3024" s="262"/>
      <c r="M3024" s="262"/>
      <c r="S3024" s="262"/>
      <c r="T3024" s="262"/>
      <c r="U3024" s="262"/>
      <c r="V3024" s="262"/>
    </row>
    <row r="3025" spans="1:22">
      <c r="A3025" s="858"/>
      <c r="B3025" s="866">
        <f t="shared" si="47"/>
        <v>3003</v>
      </c>
      <c r="C3025" s="919"/>
      <c r="D3025" s="860"/>
      <c r="E3025"/>
      <c r="F3025"/>
      <c r="G3025"/>
      <c r="H3025"/>
      <c r="I3025"/>
      <c r="J3025"/>
      <c r="K3025"/>
      <c r="L3025" s="262"/>
      <c r="M3025" s="262"/>
      <c r="S3025" s="262"/>
      <c r="T3025" s="262"/>
      <c r="U3025" s="262"/>
      <c r="V3025" s="262"/>
    </row>
    <row r="3026" spans="1:22">
      <c r="A3026" s="858"/>
      <c r="B3026" s="866">
        <f t="shared" si="47"/>
        <v>3004</v>
      </c>
      <c r="C3026" s="919"/>
      <c r="D3026" s="860"/>
      <c r="E3026"/>
      <c r="F3026"/>
      <c r="G3026"/>
      <c r="H3026"/>
      <c r="I3026"/>
      <c r="J3026"/>
      <c r="K3026"/>
      <c r="L3026" s="262"/>
      <c r="M3026" s="262"/>
      <c r="S3026" s="262"/>
      <c r="T3026" s="262"/>
      <c r="U3026" s="262"/>
      <c r="V3026" s="262"/>
    </row>
    <row r="3027" spans="1:22">
      <c r="A3027" s="858"/>
      <c r="B3027" s="866">
        <f t="shared" si="47"/>
        <v>3005</v>
      </c>
      <c r="C3027" s="919"/>
      <c r="D3027" s="860"/>
      <c r="E3027"/>
      <c r="F3027"/>
      <c r="G3027"/>
      <c r="H3027"/>
      <c r="I3027"/>
      <c r="J3027"/>
      <c r="K3027"/>
      <c r="L3027" s="262"/>
      <c r="M3027" s="262"/>
      <c r="S3027" s="262"/>
      <c r="T3027" s="262"/>
      <c r="U3027" s="262"/>
      <c r="V3027" s="262"/>
    </row>
    <row r="3028" spans="1:22">
      <c r="A3028" s="858"/>
      <c r="B3028" s="866">
        <f t="shared" si="47"/>
        <v>3006</v>
      </c>
      <c r="C3028" s="919"/>
      <c r="D3028" s="860"/>
      <c r="E3028"/>
      <c r="F3028"/>
      <c r="G3028"/>
      <c r="H3028"/>
      <c r="I3028"/>
      <c r="J3028"/>
      <c r="K3028"/>
      <c r="L3028" s="262"/>
      <c r="M3028" s="262"/>
      <c r="S3028" s="262"/>
      <c r="T3028" s="262"/>
      <c r="U3028" s="262"/>
      <c r="V3028" s="262"/>
    </row>
    <row r="3029" spans="1:22">
      <c r="A3029" s="858"/>
      <c r="B3029" s="866">
        <f t="shared" si="47"/>
        <v>3007</v>
      </c>
      <c r="C3029" s="919"/>
      <c r="D3029" s="860"/>
      <c r="E3029"/>
      <c r="F3029"/>
      <c r="G3029"/>
      <c r="H3029"/>
      <c r="I3029"/>
      <c r="J3029"/>
      <c r="K3029"/>
      <c r="L3029" s="262"/>
      <c r="M3029" s="262"/>
      <c r="S3029" s="262"/>
      <c r="T3029" s="262"/>
      <c r="U3029" s="262"/>
      <c r="V3029" s="262"/>
    </row>
    <row r="3030" spans="1:22">
      <c r="A3030" s="858"/>
      <c r="B3030" s="866">
        <f t="shared" si="47"/>
        <v>3008</v>
      </c>
      <c r="C3030" s="919"/>
      <c r="D3030" s="860"/>
      <c r="E3030"/>
      <c r="F3030"/>
      <c r="G3030"/>
      <c r="H3030"/>
      <c r="I3030"/>
      <c r="J3030"/>
      <c r="K3030"/>
      <c r="L3030" s="262"/>
      <c r="M3030" s="262"/>
      <c r="S3030" s="262"/>
      <c r="T3030" s="262"/>
      <c r="U3030" s="262"/>
      <c r="V3030" s="262"/>
    </row>
    <row r="3031" spans="1:22">
      <c r="A3031" s="858"/>
      <c r="B3031" s="866">
        <f t="shared" si="47"/>
        <v>3009</v>
      </c>
      <c r="C3031" s="919"/>
      <c r="D3031" s="860"/>
      <c r="E3031"/>
      <c r="F3031"/>
      <c r="G3031"/>
      <c r="H3031"/>
      <c r="I3031"/>
      <c r="J3031"/>
      <c r="K3031"/>
      <c r="L3031" s="262"/>
      <c r="M3031" s="262"/>
      <c r="S3031" s="262"/>
      <c r="T3031" s="262"/>
      <c r="U3031" s="262"/>
      <c r="V3031" s="262"/>
    </row>
    <row r="3032" spans="1:22">
      <c r="A3032" s="858"/>
      <c r="B3032" s="866">
        <f t="shared" ref="B3032:B3095" si="48">B3031+1</f>
        <v>3010</v>
      </c>
      <c r="C3032" s="919"/>
      <c r="D3032" s="860"/>
      <c r="E3032"/>
      <c r="F3032"/>
      <c r="G3032"/>
      <c r="H3032"/>
      <c r="I3032"/>
      <c r="J3032"/>
      <c r="K3032"/>
      <c r="L3032" s="262"/>
      <c r="M3032" s="262"/>
      <c r="S3032" s="262"/>
      <c r="T3032" s="262"/>
      <c r="U3032" s="262"/>
      <c r="V3032" s="262"/>
    </row>
    <row r="3033" spans="1:22">
      <c r="A3033" s="858"/>
      <c r="B3033" s="866">
        <f t="shared" si="48"/>
        <v>3011</v>
      </c>
      <c r="C3033" s="919"/>
      <c r="D3033" s="860"/>
      <c r="E3033"/>
      <c r="F3033"/>
      <c r="G3033"/>
      <c r="H3033"/>
      <c r="I3033"/>
      <c r="J3033"/>
      <c r="K3033"/>
      <c r="L3033" s="262"/>
      <c r="M3033" s="262"/>
      <c r="S3033" s="262"/>
      <c r="T3033" s="262"/>
      <c r="U3033" s="262"/>
      <c r="V3033" s="262"/>
    </row>
    <row r="3034" spans="1:22">
      <c r="A3034" s="858"/>
      <c r="B3034" s="866">
        <f t="shared" si="48"/>
        <v>3012</v>
      </c>
      <c r="C3034" s="919"/>
      <c r="D3034" s="860"/>
      <c r="E3034"/>
      <c r="F3034"/>
      <c r="G3034"/>
      <c r="H3034"/>
      <c r="I3034"/>
      <c r="J3034"/>
      <c r="K3034"/>
      <c r="L3034" s="262"/>
      <c r="M3034" s="262"/>
      <c r="S3034" s="262"/>
      <c r="T3034" s="262"/>
      <c r="U3034" s="262"/>
      <c r="V3034" s="262"/>
    </row>
    <row r="3035" spans="1:22">
      <c r="A3035" s="858"/>
      <c r="B3035" s="866">
        <f t="shared" si="48"/>
        <v>3013</v>
      </c>
      <c r="C3035" s="919"/>
      <c r="D3035" s="860"/>
      <c r="E3035"/>
      <c r="F3035"/>
      <c r="G3035"/>
      <c r="H3035"/>
      <c r="I3035"/>
      <c r="J3035"/>
      <c r="K3035"/>
      <c r="L3035" s="262"/>
      <c r="M3035" s="262"/>
      <c r="S3035" s="262"/>
      <c r="T3035" s="262"/>
      <c r="U3035" s="262"/>
      <c r="V3035" s="262"/>
    </row>
    <row r="3036" spans="1:22">
      <c r="A3036" s="858"/>
      <c r="B3036" s="866">
        <f t="shared" si="48"/>
        <v>3014</v>
      </c>
      <c r="C3036" s="919"/>
      <c r="D3036" s="860"/>
      <c r="E3036"/>
      <c r="F3036"/>
      <c r="G3036"/>
      <c r="H3036"/>
      <c r="I3036"/>
      <c r="J3036"/>
      <c r="K3036"/>
      <c r="L3036" s="262"/>
      <c r="M3036" s="262"/>
      <c r="S3036" s="262"/>
      <c r="T3036" s="262"/>
      <c r="U3036" s="262"/>
      <c r="V3036" s="262"/>
    </row>
    <row r="3037" spans="1:22">
      <c r="A3037" s="858"/>
      <c r="B3037" s="866">
        <f t="shared" si="48"/>
        <v>3015</v>
      </c>
      <c r="C3037" s="919"/>
      <c r="D3037" s="860"/>
      <c r="E3037"/>
      <c r="F3037"/>
      <c r="G3037"/>
      <c r="H3037"/>
      <c r="I3037"/>
      <c r="J3037"/>
      <c r="K3037"/>
      <c r="L3037" s="262"/>
      <c r="M3037" s="262"/>
      <c r="S3037" s="262"/>
      <c r="T3037" s="262"/>
      <c r="U3037" s="262"/>
      <c r="V3037" s="262"/>
    </row>
    <row r="3038" spans="1:22">
      <c r="A3038" s="858"/>
      <c r="B3038" s="866">
        <f t="shared" si="48"/>
        <v>3016</v>
      </c>
      <c r="C3038" s="919"/>
      <c r="D3038" s="860"/>
      <c r="E3038"/>
      <c r="F3038"/>
      <c r="G3038"/>
      <c r="H3038"/>
      <c r="I3038"/>
      <c r="J3038"/>
      <c r="K3038"/>
      <c r="L3038" s="262"/>
      <c r="M3038" s="262"/>
      <c r="S3038" s="262"/>
      <c r="T3038" s="262"/>
      <c r="U3038" s="262"/>
      <c r="V3038" s="262"/>
    </row>
    <row r="3039" spans="1:22">
      <c r="A3039" s="858"/>
      <c r="B3039" s="866">
        <f t="shared" si="48"/>
        <v>3017</v>
      </c>
      <c r="C3039" s="919"/>
      <c r="D3039" s="860"/>
      <c r="E3039"/>
      <c r="F3039"/>
      <c r="G3039"/>
      <c r="H3039"/>
      <c r="I3039"/>
      <c r="J3039"/>
      <c r="K3039"/>
      <c r="L3039" s="262"/>
      <c r="M3039" s="262"/>
      <c r="S3039" s="262"/>
      <c r="T3039" s="262"/>
      <c r="U3039" s="262"/>
      <c r="V3039" s="262"/>
    </row>
    <row r="3040" spans="1:22">
      <c r="A3040" s="858"/>
      <c r="B3040" s="866">
        <f t="shared" si="48"/>
        <v>3018</v>
      </c>
      <c r="C3040" s="919"/>
      <c r="D3040" s="860"/>
      <c r="E3040"/>
      <c r="F3040"/>
      <c r="G3040"/>
      <c r="H3040"/>
      <c r="I3040"/>
      <c r="J3040"/>
      <c r="K3040"/>
      <c r="L3040" s="262"/>
      <c r="M3040" s="262"/>
      <c r="S3040" s="262"/>
      <c r="T3040" s="262"/>
      <c r="U3040" s="262"/>
      <c r="V3040" s="262"/>
    </row>
    <row r="3041" spans="1:22">
      <c r="A3041" s="858"/>
      <c r="B3041" s="866">
        <f t="shared" si="48"/>
        <v>3019</v>
      </c>
      <c r="C3041" s="919"/>
      <c r="D3041" s="860"/>
      <c r="E3041"/>
      <c r="F3041"/>
      <c r="G3041"/>
      <c r="H3041"/>
      <c r="I3041"/>
      <c r="J3041"/>
      <c r="K3041"/>
      <c r="L3041" s="262"/>
      <c r="M3041" s="262"/>
      <c r="S3041" s="262"/>
      <c r="T3041" s="262"/>
      <c r="U3041" s="262"/>
      <c r="V3041" s="262"/>
    </row>
    <row r="3042" spans="1:22">
      <c r="A3042" s="858"/>
      <c r="B3042" s="866">
        <f t="shared" si="48"/>
        <v>3020</v>
      </c>
      <c r="C3042" s="919"/>
      <c r="D3042" s="860"/>
      <c r="E3042"/>
      <c r="F3042"/>
      <c r="G3042"/>
      <c r="H3042"/>
      <c r="I3042"/>
      <c r="J3042"/>
      <c r="K3042"/>
      <c r="L3042" s="262"/>
      <c r="M3042" s="262"/>
      <c r="S3042" s="262"/>
      <c r="T3042" s="262"/>
      <c r="U3042" s="262"/>
      <c r="V3042" s="262"/>
    </row>
    <row r="3043" spans="1:22">
      <c r="A3043" s="858"/>
      <c r="B3043" s="866">
        <f t="shared" si="48"/>
        <v>3021</v>
      </c>
      <c r="C3043" s="919"/>
      <c r="D3043" s="860"/>
      <c r="E3043"/>
      <c r="F3043"/>
      <c r="G3043"/>
      <c r="H3043"/>
      <c r="I3043"/>
      <c r="J3043"/>
      <c r="K3043"/>
      <c r="L3043" s="262"/>
      <c r="M3043" s="262"/>
      <c r="S3043" s="262"/>
      <c r="T3043" s="262"/>
      <c r="U3043" s="262"/>
      <c r="V3043" s="262"/>
    </row>
    <row r="3044" spans="1:22">
      <c r="A3044" s="858"/>
      <c r="B3044" s="866">
        <f t="shared" si="48"/>
        <v>3022</v>
      </c>
      <c r="C3044" s="919"/>
      <c r="D3044" s="860"/>
      <c r="E3044"/>
      <c r="F3044"/>
      <c r="G3044"/>
      <c r="H3044"/>
      <c r="I3044"/>
      <c r="J3044"/>
      <c r="K3044"/>
      <c r="L3044" s="262"/>
      <c r="M3044" s="262"/>
      <c r="S3044" s="262"/>
      <c r="T3044" s="262"/>
      <c r="U3044" s="262"/>
      <c r="V3044" s="262"/>
    </row>
    <row r="3045" spans="1:22">
      <c r="A3045" s="858"/>
      <c r="B3045" s="866">
        <f t="shared" si="48"/>
        <v>3023</v>
      </c>
      <c r="C3045" s="919"/>
      <c r="D3045" s="860"/>
      <c r="E3045"/>
      <c r="F3045"/>
      <c r="G3045"/>
      <c r="H3045"/>
      <c r="I3045"/>
      <c r="J3045"/>
      <c r="K3045"/>
      <c r="L3045" s="262"/>
      <c r="M3045" s="262"/>
      <c r="S3045" s="262"/>
      <c r="T3045" s="262"/>
      <c r="U3045" s="262"/>
      <c r="V3045" s="262"/>
    </row>
    <row r="3046" spans="1:22">
      <c r="A3046" s="858"/>
      <c r="B3046" s="866">
        <f t="shared" si="48"/>
        <v>3024</v>
      </c>
      <c r="C3046" s="919"/>
      <c r="D3046" s="860"/>
      <c r="E3046"/>
      <c r="F3046"/>
      <c r="G3046"/>
      <c r="H3046"/>
      <c r="I3046"/>
      <c r="J3046"/>
      <c r="K3046"/>
      <c r="L3046" s="262"/>
      <c r="M3046" s="262"/>
      <c r="S3046" s="262"/>
      <c r="T3046" s="262"/>
      <c r="U3046" s="262"/>
      <c r="V3046" s="262"/>
    </row>
    <row r="3047" spans="1:22">
      <c r="A3047" s="858"/>
      <c r="B3047" s="866">
        <f t="shared" si="48"/>
        <v>3025</v>
      </c>
      <c r="C3047" s="919"/>
      <c r="D3047" s="860"/>
      <c r="E3047"/>
      <c r="F3047"/>
      <c r="G3047"/>
      <c r="H3047"/>
      <c r="I3047"/>
      <c r="J3047"/>
      <c r="K3047"/>
      <c r="L3047" s="262"/>
      <c r="M3047" s="262"/>
      <c r="S3047" s="262"/>
      <c r="T3047" s="262"/>
      <c r="U3047" s="262"/>
      <c r="V3047" s="262"/>
    </row>
    <row r="3048" spans="1:22">
      <c r="A3048" s="858"/>
      <c r="B3048" s="866">
        <f t="shared" si="48"/>
        <v>3026</v>
      </c>
      <c r="C3048" s="919"/>
      <c r="D3048" s="860"/>
      <c r="E3048"/>
      <c r="F3048"/>
      <c r="G3048"/>
      <c r="H3048"/>
      <c r="I3048"/>
      <c r="J3048"/>
      <c r="K3048"/>
      <c r="L3048" s="262"/>
      <c r="M3048" s="262"/>
      <c r="S3048" s="262"/>
      <c r="T3048" s="262"/>
      <c r="U3048" s="262"/>
      <c r="V3048" s="262"/>
    </row>
    <row r="3049" spans="1:22">
      <c r="A3049" s="858"/>
      <c r="B3049" s="866">
        <f t="shared" si="48"/>
        <v>3027</v>
      </c>
      <c r="C3049" s="919"/>
      <c r="D3049" s="860"/>
      <c r="E3049"/>
      <c r="F3049"/>
      <c r="G3049"/>
      <c r="H3049"/>
      <c r="I3049"/>
      <c r="J3049"/>
      <c r="K3049"/>
      <c r="L3049" s="262"/>
      <c r="M3049" s="262"/>
      <c r="S3049" s="262"/>
      <c r="T3049" s="262"/>
      <c r="U3049" s="262"/>
      <c r="V3049" s="262"/>
    </row>
    <row r="3050" spans="1:22">
      <c r="A3050" s="858"/>
      <c r="B3050" s="866">
        <f t="shared" si="48"/>
        <v>3028</v>
      </c>
      <c r="C3050" s="919"/>
      <c r="D3050" s="860"/>
      <c r="E3050"/>
      <c r="F3050"/>
      <c r="G3050"/>
      <c r="H3050"/>
      <c r="I3050"/>
      <c r="J3050"/>
      <c r="K3050"/>
      <c r="L3050" s="262"/>
      <c r="M3050" s="262"/>
      <c r="S3050" s="262"/>
      <c r="T3050" s="262"/>
      <c r="U3050" s="262"/>
      <c r="V3050" s="262"/>
    </row>
    <row r="3051" spans="1:22">
      <c r="A3051" s="858"/>
      <c r="B3051" s="866">
        <f t="shared" si="48"/>
        <v>3029</v>
      </c>
      <c r="C3051" s="919"/>
      <c r="D3051" s="860"/>
      <c r="E3051"/>
      <c r="F3051"/>
      <c r="G3051"/>
      <c r="H3051"/>
      <c r="I3051"/>
      <c r="J3051"/>
      <c r="K3051"/>
      <c r="L3051" s="262"/>
      <c r="M3051" s="262"/>
      <c r="S3051" s="262"/>
      <c r="T3051" s="262"/>
      <c r="U3051" s="262"/>
      <c r="V3051" s="262"/>
    </row>
    <row r="3052" spans="1:22">
      <c r="A3052" s="858"/>
      <c r="B3052" s="866">
        <f t="shared" si="48"/>
        <v>3030</v>
      </c>
      <c r="C3052" s="919"/>
      <c r="D3052" s="860"/>
      <c r="E3052"/>
      <c r="F3052"/>
      <c r="G3052"/>
      <c r="H3052"/>
      <c r="I3052"/>
      <c r="J3052"/>
      <c r="K3052"/>
      <c r="L3052" s="262"/>
      <c r="M3052" s="262"/>
      <c r="S3052" s="262"/>
      <c r="T3052" s="262"/>
      <c r="U3052" s="262"/>
      <c r="V3052" s="262"/>
    </row>
    <row r="3053" spans="1:22">
      <c r="A3053" s="858"/>
      <c r="B3053" s="866">
        <f t="shared" si="48"/>
        <v>3031</v>
      </c>
      <c r="C3053" s="919"/>
      <c r="D3053" s="860"/>
      <c r="E3053"/>
      <c r="F3053"/>
      <c r="G3053"/>
      <c r="H3053"/>
      <c r="I3053"/>
      <c r="J3053"/>
      <c r="K3053"/>
      <c r="L3053" s="262"/>
      <c r="M3053" s="262"/>
      <c r="S3053" s="262"/>
      <c r="T3053" s="262"/>
      <c r="U3053" s="262"/>
      <c r="V3053" s="262"/>
    </row>
    <row r="3054" spans="1:22">
      <c r="A3054" s="858"/>
      <c r="B3054" s="866">
        <f t="shared" si="48"/>
        <v>3032</v>
      </c>
      <c r="C3054" s="919"/>
      <c r="D3054" s="860"/>
      <c r="E3054"/>
      <c r="F3054"/>
      <c r="G3054"/>
      <c r="H3054"/>
      <c r="I3054"/>
      <c r="J3054"/>
      <c r="K3054"/>
      <c r="L3054" s="262"/>
      <c r="M3054" s="262"/>
      <c r="S3054" s="262"/>
      <c r="T3054" s="262"/>
      <c r="U3054" s="262"/>
      <c r="V3054" s="262"/>
    </row>
    <row r="3055" spans="1:22">
      <c r="A3055" s="858"/>
      <c r="B3055" s="866">
        <f t="shared" si="48"/>
        <v>3033</v>
      </c>
      <c r="C3055" s="919"/>
      <c r="D3055" s="860"/>
      <c r="E3055"/>
      <c r="F3055"/>
      <c r="G3055"/>
      <c r="H3055"/>
      <c r="I3055"/>
      <c r="J3055"/>
      <c r="K3055"/>
      <c r="L3055" s="262"/>
      <c r="M3055" s="262"/>
      <c r="S3055" s="262"/>
      <c r="T3055" s="262"/>
      <c r="U3055" s="262"/>
      <c r="V3055" s="262"/>
    </row>
    <row r="3056" spans="1:22">
      <c r="A3056" s="858"/>
      <c r="B3056" s="866">
        <f t="shared" si="48"/>
        <v>3034</v>
      </c>
      <c r="C3056" s="919"/>
      <c r="D3056" s="860"/>
      <c r="E3056"/>
      <c r="F3056"/>
      <c r="G3056"/>
      <c r="H3056"/>
      <c r="I3056"/>
      <c r="J3056"/>
      <c r="K3056"/>
      <c r="L3056" s="262"/>
      <c r="M3056" s="262"/>
      <c r="S3056" s="262"/>
      <c r="T3056" s="262"/>
      <c r="U3056" s="262"/>
      <c r="V3056" s="262"/>
    </row>
    <row r="3057" spans="1:22">
      <c r="A3057" s="858"/>
      <c r="B3057" s="866">
        <f t="shared" si="48"/>
        <v>3035</v>
      </c>
      <c r="C3057" s="919"/>
      <c r="D3057" s="860"/>
      <c r="E3057"/>
      <c r="F3057"/>
      <c r="G3057"/>
      <c r="H3057"/>
      <c r="I3057"/>
      <c r="J3057"/>
      <c r="K3057"/>
      <c r="L3057" s="262"/>
      <c r="M3057" s="262"/>
      <c r="S3057" s="262"/>
      <c r="T3057" s="262"/>
      <c r="U3057" s="262"/>
      <c r="V3057" s="262"/>
    </row>
    <row r="3058" spans="1:22">
      <c r="A3058" s="858"/>
      <c r="B3058" s="866">
        <f t="shared" si="48"/>
        <v>3036</v>
      </c>
      <c r="C3058" s="919"/>
      <c r="D3058" s="860"/>
      <c r="E3058"/>
      <c r="F3058"/>
      <c r="G3058"/>
      <c r="H3058"/>
      <c r="I3058"/>
      <c r="J3058"/>
      <c r="K3058"/>
      <c r="L3058" s="262"/>
      <c r="M3058" s="262"/>
      <c r="S3058" s="262"/>
      <c r="T3058" s="262"/>
      <c r="U3058" s="262"/>
      <c r="V3058" s="262"/>
    </row>
    <row r="3059" spans="1:22">
      <c r="A3059" s="858"/>
      <c r="B3059" s="866">
        <f t="shared" si="48"/>
        <v>3037</v>
      </c>
      <c r="C3059" s="919"/>
      <c r="D3059" s="860"/>
      <c r="E3059"/>
      <c r="F3059"/>
      <c r="G3059"/>
      <c r="H3059"/>
      <c r="I3059"/>
      <c r="J3059"/>
      <c r="K3059"/>
      <c r="L3059" s="262"/>
      <c r="M3059" s="262"/>
      <c r="S3059" s="262"/>
      <c r="T3059" s="262"/>
      <c r="U3059" s="262"/>
      <c r="V3059" s="262"/>
    </row>
    <row r="3060" spans="1:22">
      <c r="A3060" s="858"/>
      <c r="B3060" s="866">
        <f t="shared" si="48"/>
        <v>3038</v>
      </c>
      <c r="C3060" s="919"/>
      <c r="D3060" s="860"/>
      <c r="E3060"/>
      <c r="F3060"/>
      <c r="G3060"/>
      <c r="H3060"/>
      <c r="I3060"/>
      <c r="J3060"/>
      <c r="K3060"/>
      <c r="L3060" s="262"/>
      <c r="M3060" s="262"/>
      <c r="S3060" s="262"/>
      <c r="T3060" s="262"/>
      <c r="U3060" s="262"/>
      <c r="V3060" s="262"/>
    </row>
    <row r="3061" spans="1:22">
      <c r="A3061" s="858"/>
      <c r="B3061" s="866">
        <f t="shared" si="48"/>
        <v>3039</v>
      </c>
      <c r="C3061" s="919"/>
      <c r="D3061" s="860"/>
      <c r="E3061"/>
      <c r="F3061"/>
      <c r="G3061"/>
      <c r="H3061"/>
      <c r="I3061"/>
      <c r="J3061"/>
      <c r="K3061"/>
      <c r="L3061" s="262"/>
      <c r="M3061" s="262"/>
      <c r="S3061" s="262"/>
      <c r="T3061" s="262"/>
      <c r="U3061" s="262"/>
      <c r="V3061" s="262"/>
    </row>
    <row r="3062" spans="1:22">
      <c r="A3062" s="858"/>
      <c r="B3062" s="866">
        <f t="shared" si="48"/>
        <v>3040</v>
      </c>
      <c r="C3062" s="919"/>
      <c r="D3062" s="860"/>
      <c r="E3062"/>
      <c r="F3062"/>
      <c r="G3062"/>
      <c r="H3062"/>
      <c r="I3062"/>
      <c r="J3062"/>
      <c r="K3062"/>
      <c r="L3062" s="262"/>
      <c r="M3062" s="262"/>
      <c r="S3062" s="262"/>
      <c r="T3062" s="262"/>
      <c r="U3062" s="262"/>
      <c r="V3062" s="262"/>
    </row>
    <row r="3063" spans="1:22">
      <c r="A3063" s="858"/>
      <c r="B3063" s="866">
        <f t="shared" si="48"/>
        <v>3041</v>
      </c>
      <c r="C3063" s="919"/>
      <c r="D3063" s="860"/>
      <c r="E3063"/>
      <c r="F3063"/>
      <c r="G3063"/>
      <c r="H3063"/>
      <c r="I3063"/>
      <c r="J3063"/>
      <c r="K3063"/>
      <c r="L3063" s="262"/>
      <c r="M3063" s="262"/>
      <c r="S3063" s="262"/>
      <c r="T3063" s="262"/>
      <c r="U3063" s="262"/>
      <c r="V3063" s="262"/>
    </row>
    <row r="3064" spans="1:22">
      <c r="A3064" s="858"/>
      <c r="B3064" s="866">
        <f t="shared" si="48"/>
        <v>3042</v>
      </c>
      <c r="C3064" s="919"/>
      <c r="D3064" s="860"/>
      <c r="E3064"/>
      <c r="F3064"/>
      <c r="G3064"/>
      <c r="H3064"/>
      <c r="I3064"/>
      <c r="J3064"/>
      <c r="K3064"/>
      <c r="L3064" s="262"/>
      <c r="M3064" s="262"/>
      <c r="S3064" s="262"/>
      <c r="T3064" s="262"/>
      <c r="U3064" s="262"/>
      <c r="V3064" s="262"/>
    </row>
    <row r="3065" spans="1:22">
      <c r="A3065" s="858"/>
      <c r="B3065" s="866">
        <f t="shared" si="48"/>
        <v>3043</v>
      </c>
      <c r="C3065" s="919"/>
      <c r="D3065" s="860"/>
      <c r="E3065"/>
      <c r="F3065"/>
      <c r="G3065"/>
      <c r="H3065"/>
      <c r="I3065"/>
      <c r="J3065"/>
      <c r="K3065"/>
      <c r="L3065" s="262"/>
      <c r="M3065" s="262"/>
      <c r="S3065" s="262"/>
      <c r="T3065" s="262"/>
      <c r="U3065" s="262"/>
      <c r="V3065" s="262"/>
    </row>
    <row r="3066" spans="1:22">
      <c r="A3066" s="858"/>
      <c r="B3066" s="866">
        <f t="shared" si="48"/>
        <v>3044</v>
      </c>
      <c r="C3066" s="919"/>
      <c r="D3066" s="860"/>
      <c r="E3066"/>
      <c r="F3066"/>
      <c r="G3066"/>
      <c r="H3066"/>
      <c r="I3066"/>
      <c r="J3066"/>
      <c r="K3066"/>
      <c r="L3066" s="262"/>
      <c r="M3066" s="262"/>
      <c r="S3066" s="262"/>
      <c r="T3066" s="262"/>
      <c r="U3066" s="262"/>
      <c r="V3066" s="262"/>
    </row>
    <row r="3067" spans="1:22">
      <c r="A3067" s="858"/>
      <c r="B3067" s="866">
        <f t="shared" si="48"/>
        <v>3045</v>
      </c>
      <c r="C3067" s="919"/>
      <c r="D3067" s="860"/>
      <c r="E3067"/>
      <c r="F3067"/>
      <c r="G3067"/>
      <c r="H3067"/>
      <c r="I3067"/>
      <c r="J3067"/>
      <c r="K3067"/>
      <c r="L3067" s="262"/>
      <c r="M3067" s="262"/>
      <c r="S3067" s="262"/>
      <c r="T3067" s="262"/>
      <c r="U3067" s="262"/>
      <c r="V3067" s="262"/>
    </row>
    <row r="3068" spans="1:22">
      <c r="A3068" s="858"/>
      <c r="B3068" s="866">
        <f t="shared" si="48"/>
        <v>3046</v>
      </c>
      <c r="C3068" s="919"/>
      <c r="D3068" s="860"/>
      <c r="E3068"/>
      <c r="F3068"/>
      <c r="G3068"/>
      <c r="H3068"/>
      <c r="I3068"/>
      <c r="J3068"/>
      <c r="K3068"/>
      <c r="L3068" s="262"/>
      <c r="M3068" s="262"/>
      <c r="S3068" s="262"/>
      <c r="T3068" s="262"/>
      <c r="U3068" s="262"/>
      <c r="V3068" s="262"/>
    </row>
    <row r="3069" spans="1:22">
      <c r="A3069" s="858"/>
      <c r="B3069" s="866">
        <f t="shared" si="48"/>
        <v>3047</v>
      </c>
      <c r="C3069" s="919"/>
      <c r="D3069" s="860"/>
      <c r="E3069"/>
      <c r="F3069"/>
      <c r="G3069"/>
      <c r="H3069"/>
      <c r="I3069"/>
      <c r="J3069"/>
      <c r="K3069"/>
      <c r="L3069" s="262"/>
      <c r="M3069" s="262"/>
      <c r="S3069" s="262"/>
      <c r="T3069" s="262"/>
      <c r="U3069" s="262"/>
      <c r="V3069" s="262"/>
    </row>
    <row r="3070" spans="1:22">
      <c r="A3070" s="858"/>
      <c r="B3070" s="866">
        <f t="shared" si="48"/>
        <v>3048</v>
      </c>
      <c r="C3070" s="919"/>
      <c r="D3070" s="860"/>
      <c r="E3070"/>
      <c r="F3070"/>
      <c r="G3070"/>
      <c r="H3070"/>
      <c r="I3070"/>
      <c r="J3070"/>
      <c r="K3070"/>
      <c r="L3070" s="262"/>
      <c r="M3070" s="262"/>
      <c r="S3070" s="262"/>
      <c r="T3070" s="262"/>
      <c r="U3070" s="262"/>
      <c r="V3070" s="262"/>
    </row>
    <row r="3071" spans="1:22">
      <c r="A3071" s="858"/>
      <c r="B3071" s="866">
        <f t="shared" si="48"/>
        <v>3049</v>
      </c>
      <c r="C3071" s="919"/>
      <c r="D3071" s="860"/>
      <c r="E3071"/>
      <c r="F3071"/>
      <c r="G3071"/>
      <c r="H3071"/>
      <c r="I3071"/>
      <c r="J3071"/>
      <c r="K3071"/>
      <c r="L3071" s="262"/>
      <c r="M3071" s="262"/>
      <c r="S3071" s="262"/>
      <c r="T3071" s="262"/>
      <c r="U3071" s="262"/>
      <c r="V3071" s="262"/>
    </row>
    <row r="3072" spans="1:22">
      <c r="A3072" s="858"/>
      <c r="B3072" s="866">
        <f t="shared" si="48"/>
        <v>3050</v>
      </c>
      <c r="C3072" s="919"/>
      <c r="D3072" s="860"/>
      <c r="E3072"/>
      <c r="F3072"/>
      <c r="G3072"/>
      <c r="H3072"/>
      <c r="I3072"/>
      <c r="J3072"/>
      <c r="K3072"/>
      <c r="L3072" s="262"/>
      <c r="M3072" s="262"/>
      <c r="S3072" s="262"/>
      <c r="T3072" s="262"/>
      <c r="U3072" s="262"/>
      <c r="V3072" s="262"/>
    </row>
    <row r="3073" spans="1:22">
      <c r="A3073" s="858"/>
      <c r="B3073" s="866">
        <f t="shared" si="48"/>
        <v>3051</v>
      </c>
      <c r="C3073" s="919"/>
      <c r="D3073" s="860"/>
      <c r="E3073"/>
      <c r="F3073"/>
      <c r="G3073"/>
      <c r="H3073"/>
      <c r="I3073"/>
      <c r="J3073"/>
      <c r="K3073"/>
      <c r="L3073" s="262"/>
      <c r="M3073" s="262"/>
      <c r="S3073" s="262"/>
      <c r="T3073" s="262"/>
      <c r="U3073" s="262"/>
      <c r="V3073" s="262"/>
    </row>
    <row r="3074" spans="1:22">
      <c r="A3074" s="858"/>
      <c r="B3074" s="866">
        <f t="shared" si="48"/>
        <v>3052</v>
      </c>
      <c r="C3074" s="919"/>
      <c r="D3074" s="860"/>
      <c r="E3074"/>
      <c r="F3074"/>
      <c r="G3074"/>
      <c r="H3074"/>
      <c r="I3074"/>
      <c r="J3074"/>
      <c r="K3074"/>
      <c r="L3074" s="262"/>
      <c r="M3074" s="262"/>
      <c r="S3074" s="262"/>
      <c r="T3074" s="262"/>
      <c r="U3074" s="262"/>
      <c r="V3074" s="262"/>
    </row>
    <row r="3075" spans="1:22">
      <c r="A3075" s="858"/>
      <c r="B3075" s="866">
        <f t="shared" si="48"/>
        <v>3053</v>
      </c>
      <c r="C3075" s="919"/>
      <c r="D3075" s="860"/>
      <c r="E3075"/>
      <c r="F3075"/>
      <c r="G3075"/>
      <c r="H3075"/>
      <c r="I3075"/>
      <c r="J3075"/>
      <c r="K3075"/>
      <c r="L3075" s="262"/>
      <c r="M3075" s="262"/>
      <c r="S3075" s="262"/>
      <c r="T3075" s="262"/>
      <c r="U3075" s="262"/>
      <c r="V3075" s="262"/>
    </row>
    <row r="3076" spans="1:22">
      <c r="A3076" s="858"/>
      <c r="B3076" s="866">
        <f t="shared" si="48"/>
        <v>3054</v>
      </c>
      <c r="C3076" s="919"/>
      <c r="D3076" s="860"/>
      <c r="E3076"/>
      <c r="F3076"/>
      <c r="G3076"/>
      <c r="H3076"/>
      <c r="I3076"/>
      <c r="J3076"/>
      <c r="K3076"/>
      <c r="L3076" s="262"/>
      <c r="M3076" s="262"/>
      <c r="S3076" s="262"/>
      <c r="T3076" s="262"/>
      <c r="U3076" s="262"/>
      <c r="V3076" s="262"/>
    </row>
    <row r="3077" spans="1:22">
      <c r="A3077" s="858"/>
      <c r="B3077" s="866">
        <f t="shared" si="48"/>
        <v>3055</v>
      </c>
      <c r="C3077" s="919"/>
      <c r="D3077" s="860"/>
      <c r="E3077"/>
      <c r="F3077"/>
      <c r="G3077"/>
      <c r="H3077"/>
      <c r="I3077"/>
      <c r="J3077"/>
      <c r="K3077"/>
      <c r="L3077" s="262"/>
      <c r="M3077" s="262"/>
      <c r="S3077" s="262"/>
      <c r="T3077" s="262"/>
      <c r="U3077" s="262"/>
      <c r="V3077" s="262"/>
    </row>
    <row r="3078" spans="1:22">
      <c r="A3078" s="858"/>
      <c r="B3078" s="866">
        <f t="shared" si="48"/>
        <v>3056</v>
      </c>
      <c r="C3078" s="919"/>
      <c r="D3078" s="860"/>
      <c r="E3078"/>
      <c r="F3078"/>
      <c r="G3078"/>
      <c r="H3078"/>
      <c r="I3078"/>
      <c r="J3078"/>
      <c r="K3078"/>
      <c r="L3078" s="262"/>
      <c r="M3078" s="262"/>
      <c r="S3078" s="262"/>
      <c r="T3078" s="262"/>
      <c r="U3078" s="262"/>
      <c r="V3078" s="262"/>
    </row>
    <row r="3079" spans="1:22">
      <c r="A3079" s="858"/>
      <c r="B3079" s="866">
        <f t="shared" si="48"/>
        <v>3057</v>
      </c>
      <c r="C3079" s="919"/>
      <c r="D3079" s="860"/>
      <c r="E3079"/>
      <c r="F3079"/>
      <c r="G3079"/>
      <c r="H3079"/>
      <c r="I3079"/>
      <c r="J3079"/>
      <c r="K3079"/>
      <c r="L3079" s="262"/>
      <c r="M3079" s="262"/>
      <c r="S3079" s="262"/>
      <c r="T3079" s="262"/>
      <c r="U3079" s="262"/>
      <c r="V3079" s="262"/>
    </row>
    <row r="3080" spans="1:22">
      <c r="A3080" s="858"/>
      <c r="B3080" s="866">
        <f t="shared" si="48"/>
        <v>3058</v>
      </c>
      <c r="C3080" s="919"/>
      <c r="D3080" s="860"/>
      <c r="E3080"/>
      <c r="F3080"/>
      <c r="G3080"/>
      <c r="H3080"/>
      <c r="I3080"/>
      <c r="J3080"/>
      <c r="K3080"/>
      <c r="L3080" s="262"/>
      <c r="M3080" s="262"/>
      <c r="S3080" s="262"/>
      <c r="T3080" s="262"/>
      <c r="U3080" s="262"/>
      <c r="V3080" s="262"/>
    </row>
    <row r="3081" spans="1:22">
      <c r="A3081" s="858"/>
      <c r="B3081" s="866">
        <f t="shared" si="48"/>
        <v>3059</v>
      </c>
      <c r="C3081" s="919"/>
      <c r="D3081" s="860"/>
      <c r="E3081"/>
      <c r="F3081"/>
      <c r="G3081"/>
      <c r="H3081"/>
      <c r="I3081"/>
      <c r="J3081"/>
      <c r="K3081"/>
      <c r="L3081" s="262"/>
      <c r="M3081" s="262"/>
      <c r="S3081" s="262"/>
      <c r="T3081" s="262"/>
      <c r="U3081" s="262"/>
      <c r="V3081" s="262"/>
    </row>
    <row r="3082" spans="1:22">
      <c r="A3082" s="858"/>
      <c r="B3082" s="866">
        <f t="shared" si="48"/>
        <v>3060</v>
      </c>
      <c r="C3082" s="919"/>
      <c r="D3082" s="860"/>
      <c r="E3082"/>
      <c r="F3082"/>
      <c r="G3082"/>
      <c r="H3082"/>
      <c r="I3082"/>
      <c r="J3082"/>
      <c r="K3082"/>
      <c r="L3082" s="262"/>
      <c r="M3082" s="262"/>
      <c r="S3082" s="262"/>
      <c r="T3082" s="262"/>
      <c r="U3082" s="262"/>
      <c r="V3082" s="262"/>
    </row>
    <row r="3083" spans="1:22">
      <c r="A3083" s="858"/>
      <c r="B3083" s="866">
        <f t="shared" si="48"/>
        <v>3061</v>
      </c>
      <c r="C3083" s="919"/>
      <c r="D3083" s="860"/>
      <c r="E3083"/>
      <c r="F3083"/>
      <c r="G3083"/>
      <c r="H3083"/>
      <c r="I3083"/>
      <c r="J3083"/>
      <c r="K3083"/>
      <c r="L3083" s="262"/>
      <c r="M3083" s="262"/>
      <c r="S3083" s="262"/>
      <c r="T3083" s="262"/>
      <c r="U3083" s="262"/>
      <c r="V3083" s="262"/>
    </row>
    <row r="3084" spans="1:22">
      <c r="A3084" s="858"/>
      <c r="B3084" s="866">
        <f t="shared" si="48"/>
        <v>3062</v>
      </c>
      <c r="C3084" s="919"/>
      <c r="D3084" s="860"/>
      <c r="E3084"/>
      <c r="F3084"/>
      <c r="G3084"/>
      <c r="H3084"/>
      <c r="I3084"/>
      <c r="J3084"/>
      <c r="K3084"/>
      <c r="L3084" s="262"/>
      <c r="M3084" s="262"/>
      <c r="S3084" s="262"/>
      <c r="T3084" s="262"/>
      <c r="U3084" s="262"/>
      <c r="V3084" s="262"/>
    </row>
    <row r="3085" spans="1:22">
      <c r="A3085" s="858"/>
      <c r="B3085" s="866">
        <f t="shared" si="48"/>
        <v>3063</v>
      </c>
      <c r="C3085" s="919"/>
      <c r="D3085" s="860"/>
      <c r="E3085"/>
      <c r="F3085"/>
      <c r="G3085"/>
      <c r="H3085"/>
      <c r="I3085"/>
      <c r="J3085"/>
      <c r="K3085"/>
      <c r="L3085" s="262"/>
      <c r="M3085" s="262"/>
      <c r="S3085" s="262"/>
      <c r="T3085" s="262"/>
      <c r="U3085" s="262"/>
      <c r="V3085" s="262"/>
    </row>
    <row r="3086" spans="1:22">
      <c r="A3086" s="858"/>
      <c r="B3086" s="866">
        <f t="shared" si="48"/>
        <v>3064</v>
      </c>
      <c r="C3086" s="919"/>
      <c r="D3086" s="860"/>
      <c r="E3086"/>
      <c r="F3086"/>
      <c r="G3086"/>
      <c r="H3086"/>
      <c r="I3086"/>
      <c r="J3086"/>
      <c r="K3086"/>
      <c r="L3086" s="262"/>
      <c r="M3086" s="262"/>
      <c r="S3086" s="262"/>
      <c r="T3086" s="262"/>
      <c r="U3086" s="262"/>
      <c r="V3086" s="262"/>
    </row>
    <row r="3087" spans="1:22">
      <c r="A3087" s="858"/>
      <c r="B3087" s="866">
        <f t="shared" si="48"/>
        <v>3065</v>
      </c>
      <c r="C3087" s="919"/>
      <c r="D3087" s="860"/>
      <c r="E3087"/>
      <c r="F3087"/>
      <c r="G3087"/>
      <c r="H3087"/>
      <c r="I3087"/>
      <c r="J3087"/>
      <c r="K3087"/>
      <c r="L3087" s="262"/>
      <c r="M3087" s="262"/>
      <c r="S3087" s="262"/>
      <c r="T3087" s="262"/>
      <c r="U3087" s="262"/>
      <c r="V3087" s="262"/>
    </row>
    <row r="3088" spans="1:22">
      <c r="A3088" s="858"/>
      <c r="B3088" s="866">
        <f t="shared" si="48"/>
        <v>3066</v>
      </c>
      <c r="C3088" s="919"/>
      <c r="D3088" s="860"/>
      <c r="E3088"/>
      <c r="F3088"/>
      <c r="G3088"/>
      <c r="H3088"/>
      <c r="I3088"/>
      <c r="J3088"/>
      <c r="K3088"/>
      <c r="L3088" s="262"/>
      <c r="M3088" s="262"/>
      <c r="S3088" s="262"/>
      <c r="T3088" s="262"/>
      <c r="U3088" s="262"/>
      <c r="V3088" s="262"/>
    </row>
    <row r="3089" spans="1:22">
      <c r="A3089" s="858"/>
      <c r="B3089" s="866">
        <f t="shared" si="48"/>
        <v>3067</v>
      </c>
      <c r="C3089" s="919"/>
      <c r="D3089" s="860"/>
      <c r="E3089"/>
      <c r="F3089"/>
      <c r="G3089"/>
      <c r="H3089"/>
      <c r="I3089"/>
      <c r="J3089"/>
      <c r="K3089"/>
      <c r="L3089" s="262"/>
      <c r="M3089" s="262"/>
      <c r="S3089" s="262"/>
      <c r="T3089" s="262"/>
      <c r="U3089" s="262"/>
      <c r="V3089" s="262"/>
    </row>
    <row r="3090" spans="1:22">
      <c r="A3090" s="858"/>
      <c r="B3090" s="866">
        <f t="shared" si="48"/>
        <v>3068</v>
      </c>
      <c r="C3090" s="919"/>
      <c r="D3090" s="860"/>
      <c r="E3090"/>
      <c r="F3090"/>
      <c r="G3090"/>
      <c r="H3090"/>
      <c r="I3090"/>
      <c r="J3090"/>
      <c r="K3090"/>
      <c r="L3090" s="262"/>
      <c r="M3090" s="262"/>
      <c r="S3090" s="262"/>
      <c r="T3090" s="262"/>
      <c r="U3090" s="262"/>
      <c r="V3090" s="262"/>
    </row>
    <row r="3091" spans="1:22">
      <c r="A3091" s="858"/>
      <c r="B3091" s="866">
        <f t="shared" si="48"/>
        <v>3069</v>
      </c>
      <c r="C3091" s="919"/>
      <c r="D3091" s="860"/>
      <c r="E3091"/>
      <c r="F3091"/>
      <c r="G3091"/>
      <c r="H3091"/>
      <c r="I3091"/>
      <c r="J3091"/>
      <c r="K3091"/>
      <c r="L3091" s="262"/>
      <c r="M3091" s="262"/>
      <c r="S3091" s="262"/>
      <c r="T3091" s="262"/>
      <c r="U3091" s="262"/>
      <c r="V3091" s="262"/>
    </row>
    <row r="3092" spans="1:22">
      <c r="A3092" s="858"/>
      <c r="B3092" s="866">
        <f t="shared" si="48"/>
        <v>3070</v>
      </c>
      <c r="C3092" s="919"/>
      <c r="D3092" s="860"/>
      <c r="E3092"/>
      <c r="F3092"/>
      <c r="G3092"/>
      <c r="H3092"/>
      <c r="I3092"/>
      <c r="J3092"/>
      <c r="K3092"/>
      <c r="L3092" s="262"/>
      <c r="M3092" s="262"/>
      <c r="S3092" s="262"/>
      <c r="T3092" s="262"/>
      <c r="U3092" s="262"/>
      <c r="V3092" s="262"/>
    </row>
    <row r="3093" spans="1:22">
      <c r="A3093" s="858"/>
      <c r="B3093" s="866">
        <f t="shared" si="48"/>
        <v>3071</v>
      </c>
      <c r="C3093" s="919"/>
      <c r="D3093" s="860"/>
      <c r="E3093"/>
      <c r="F3093"/>
      <c r="G3093"/>
      <c r="H3093"/>
      <c r="I3093"/>
      <c r="J3093"/>
      <c r="K3093"/>
      <c r="L3093" s="262"/>
      <c r="M3093" s="262"/>
      <c r="S3093" s="262"/>
      <c r="T3093" s="262"/>
      <c r="U3093" s="262"/>
      <c r="V3093" s="262"/>
    </row>
    <row r="3094" spans="1:22">
      <c r="A3094" s="858"/>
      <c r="B3094" s="866">
        <f t="shared" si="48"/>
        <v>3072</v>
      </c>
      <c r="C3094" s="919"/>
      <c r="D3094" s="860"/>
      <c r="E3094"/>
      <c r="F3094"/>
      <c r="G3094"/>
      <c r="H3094"/>
      <c r="I3094"/>
      <c r="J3094"/>
      <c r="K3094"/>
      <c r="L3094" s="262"/>
      <c r="M3094" s="262"/>
      <c r="S3094" s="262"/>
      <c r="T3094" s="262"/>
      <c r="U3094" s="262"/>
      <c r="V3094" s="262"/>
    </row>
    <row r="3095" spans="1:22">
      <c r="A3095" s="858"/>
      <c r="B3095" s="866">
        <f t="shared" si="48"/>
        <v>3073</v>
      </c>
      <c r="C3095" s="919"/>
      <c r="D3095" s="860"/>
      <c r="E3095"/>
      <c r="F3095"/>
      <c r="G3095"/>
      <c r="H3095"/>
      <c r="I3095"/>
      <c r="J3095"/>
      <c r="K3095"/>
      <c r="L3095" s="262"/>
      <c r="M3095" s="262"/>
      <c r="S3095" s="262"/>
      <c r="T3095" s="262"/>
      <c r="U3095" s="262"/>
      <c r="V3095" s="262"/>
    </row>
    <row r="3096" spans="1:22">
      <c r="A3096" s="858"/>
      <c r="B3096" s="866">
        <f t="shared" ref="B3096:B3159" si="49">B3095+1</f>
        <v>3074</v>
      </c>
      <c r="C3096" s="919"/>
      <c r="D3096" s="860"/>
      <c r="E3096"/>
      <c r="F3096"/>
      <c r="G3096"/>
      <c r="H3096"/>
      <c r="I3096"/>
      <c r="J3096"/>
      <c r="K3096"/>
      <c r="L3096" s="262"/>
      <c r="M3096" s="262"/>
      <c r="S3096" s="262"/>
      <c r="T3096" s="262"/>
      <c r="U3096" s="262"/>
      <c r="V3096" s="262"/>
    </row>
    <row r="3097" spans="1:22">
      <c r="A3097" s="858"/>
      <c r="B3097" s="866">
        <f t="shared" si="49"/>
        <v>3075</v>
      </c>
      <c r="C3097" s="919"/>
      <c r="D3097" s="860"/>
      <c r="E3097"/>
      <c r="F3097"/>
      <c r="G3097"/>
      <c r="H3097"/>
      <c r="I3097"/>
      <c r="J3097"/>
      <c r="K3097"/>
      <c r="L3097" s="262"/>
      <c r="M3097" s="262"/>
      <c r="S3097" s="262"/>
      <c r="T3097" s="262"/>
      <c r="U3097" s="262"/>
      <c r="V3097" s="262"/>
    </row>
    <row r="3098" spans="1:22">
      <c r="A3098" s="858"/>
      <c r="B3098" s="866">
        <f t="shared" si="49"/>
        <v>3076</v>
      </c>
      <c r="C3098" s="919"/>
      <c r="D3098" s="860"/>
      <c r="E3098"/>
      <c r="F3098"/>
      <c r="G3098"/>
      <c r="H3098"/>
      <c r="I3098"/>
      <c r="J3098"/>
      <c r="K3098"/>
      <c r="L3098" s="262"/>
      <c r="M3098" s="262"/>
      <c r="S3098" s="262"/>
      <c r="T3098" s="262"/>
      <c r="U3098" s="262"/>
      <c r="V3098" s="262"/>
    </row>
    <row r="3099" spans="1:22">
      <c r="A3099" s="858"/>
      <c r="B3099" s="866">
        <f t="shared" si="49"/>
        <v>3077</v>
      </c>
      <c r="C3099" s="919"/>
      <c r="D3099" s="860"/>
      <c r="E3099"/>
      <c r="F3099"/>
      <c r="G3099"/>
      <c r="H3099"/>
      <c r="I3099"/>
      <c r="J3099"/>
      <c r="K3099"/>
      <c r="L3099" s="262"/>
      <c r="M3099" s="262"/>
      <c r="S3099" s="262"/>
      <c r="T3099" s="262"/>
      <c r="U3099" s="262"/>
      <c r="V3099" s="262"/>
    </row>
    <row r="3100" spans="1:22">
      <c r="A3100" s="858"/>
      <c r="B3100" s="866">
        <f t="shared" si="49"/>
        <v>3078</v>
      </c>
      <c r="C3100" s="919"/>
      <c r="D3100" s="860"/>
      <c r="E3100"/>
      <c r="F3100"/>
      <c r="G3100"/>
      <c r="H3100"/>
      <c r="I3100"/>
      <c r="J3100"/>
      <c r="K3100"/>
      <c r="L3100" s="262"/>
      <c r="M3100" s="262"/>
      <c r="S3100" s="262"/>
      <c r="T3100" s="262"/>
      <c r="U3100" s="262"/>
      <c r="V3100" s="262"/>
    </row>
    <row r="3101" spans="1:22">
      <c r="A3101" s="858"/>
      <c r="B3101" s="866">
        <f t="shared" si="49"/>
        <v>3079</v>
      </c>
      <c r="C3101" s="919"/>
      <c r="D3101" s="860"/>
      <c r="E3101"/>
      <c r="F3101"/>
      <c r="G3101"/>
      <c r="H3101"/>
      <c r="I3101"/>
      <c r="J3101"/>
      <c r="K3101"/>
      <c r="L3101" s="262"/>
      <c r="M3101" s="262"/>
      <c r="S3101" s="262"/>
      <c r="T3101" s="262"/>
      <c r="U3101" s="262"/>
      <c r="V3101" s="262"/>
    </row>
    <row r="3102" spans="1:22">
      <c r="A3102" s="858"/>
      <c r="B3102" s="866">
        <f t="shared" si="49"/>
        <v>3080</v>
      </c>
      <c r="C3102" s="919"/>
      <c r="D3102" s="860"/>
      <c r="E3102"/>
      <c r="F3102"/>
      <c r="G3102"/>
      <c r="H3102"/>
      <c r="I3102"/>
      <c r="J3102"/>
      <c r="K3102"/>
      <c r="L3102" s="262"/>
      <c r="M3102" s="262"/>
      <c r="S3102" s="262"/>
      <c r="T3102" s="262"/>
      <c r="U3102" s="262"/>
      <c r="V3102" s="262"/>
    </row>
    <row r="3103" spans="1:22">
      <c r="A3103" s="858"/>
      <c r="B3103" s="866">
        <f t="shared" si="49"/>
        <v>3081</v>
      </c>
      <c r="C3103" s="919"/>
      <c r="D3103" s="860"/>
      <c r="E3103"/>
      <c r="F3103"/>
      <c r="G3103"/>
      <c r="H3103"/>
      <c r="I3103"/>
      <c r="J3103"/>
      <c r="K3103"/>
      <c r="L3103" s="262"/>
      <c r="M3103" s="262"/>
      <c r="S3103" s="262"/>
      <c r="T3103" s="262"/>
      <c r="U3103" s="262"/>
      <c r="V3103" s="262"/>
    </row>
    <row r="3104" spans="1:22">
      <c r="A3104" s="858"/>
      <c r="B3104" s="866">
        <f t="shared" si="49"/>
        <v>3082</v>
      </c>
      <c r="C3104" s="919"/>
      <c r="D3104" s="860"/>
      <c r="E3104"/>
      <c r="F3104"/>
      <c r="G3104"/>
      <c r="H3104"/>
      <c r="I3104"/>
      <c r="J3104"/>
      <c r="K3104"/>
      <c r="L3104" s="262"/>
      <c r="M3104" s="262"/>
      <c r="S3104" s="262"/>
      <c r="T3104" s="262"/>
      <c r="U3104" s="262"/>
      <c r="V3104" s="262"/>
    </row>
    <row r="3105" spans="1:22">
      <c r="A3105" s="858"/>
      <c r="B3105" s="866">
        <f t="shared" si="49"/>
        <v>3083</v>
      </c>
      <c r="C3105" s="919"/>
      <c r="D3105" s="860"/>
      <c r="E3105"/>
      <c r="F3105"/>
      <c r="G3105"/>
      <c r="H3105"/>
      <c r="I3105"/>
      <c r="J3105"/>
      <c r="K3105"/>
      <c r="L3105" s="262"/>
      <c r="M3105" s="262"/>
      <c r="S3105" s="262"/>
      <c r="T3105" s="262"/>
      <c r="U3105" s="262"/>
      <c r="V3105" s="262"/>
    </row>
    <row r="3106" spans="1:22">
      <c r="A3106" s="858"/>
      <c r="B3106" s="866">
        <f t="shared" si="49"/>
        <v>3084</v>
      </c>
      <c r="C3106" s="919"/>
      <c r="D3106" s="860"/>
      <c r="E3106"/>
      <c r="F3106"/>
      <c r="G3106"/>
      <c r="H3106"/>
      <c r="I3106"/>
      <c r="J3106"/>
      <c r="K3106"/>
      <c r="L3106" s="262"/>
      <c r="M3106" s="262"/>
      <c r="S3106" s="262"/>
      <c r="T3106" s="262"/>
      <c r="U3106" s="262"/>
      <c r="V3106" s="262"/>
    </row>
    <row r="3107" spans="1:22">
      <c r="A3107" s="858"/>
      <c r="B3107" s="866">
        <f t="shared" si="49"/>
        <v>3085</v>
      </c>
      <c r="C3107" s="919"/>
      <c r="D3107" s="860"/>
      <c r="E3107"/>
      <c r="F3107"/>
      <c r="G3107"/>
      <c r="H3107"/>
      <c r="I3107"/>
      <c r="J3107"/>
      <c r="K3107"/>
      <c r="L3107" s="262"/>
      <c r="M3107" s="262"/>
      <c r="S3107" s="262"/>
      <c r="T3107" s="262"/>
      <c r="U3107" s="262"/>
      <c r="V3107" s="262"/>
    </row>
    <row r="3108" spans="1:22">
      <c r="A3108" s="858"/>
      <c r="B3108" s="866">
        <f t="shared" si="49"/>
        <v>3086</v>
      </c>
      <c r="C3108" s="919"/>
      <c r="D3108" s="860"/>
      <c r="E3108"/>
      <c r="F3108"/>
      <c r="G3108"/>
      <c r="H3108"/>
      <c r="I3108"/>
      <c r="J3108"/>
      <c r="K3108"/>
      <c r="L3108" s="262"/>
      <c r="M3108" s="262"/>
      <c r="S3108" s="262"/>
      <c r="T3108" s="262"/>
      <c r="U3108" s="262"/>
      <c r="V3108" s="262"/>
    </row>
    <row r="3109" spans="1:22">
      <c r="A3109" s="858"/>
      <c r="B3109" s="866">
        <f t="shared" si="49"/>
        <v>3087</v>
      </c>
      <c r="C3109" s="919"/>
      <c r="D3109" s="860"/>
      <c r="E3109"/>
      <c r="F3109"/>
      <c r="G3109"/>
      <c r="H3109"/>
      <c r="I3109"/>
      <c r="J3109"/>
      <c r="K3109"/>
      <c r="L3109" s="262"/>
      <c r="M3109" s="262"/>
      <c r="S3109" s="262"/>
      <c r="T3109" s="262"/>
      <c r="U3109" s="262"/>
      <c r="V3109" s="262"/>
    </row>
    <row r="3110" spans="1:22">
      <c r="A3110" s="858"/>
      <c r="B3110" s="866">
        <f t="shared" si="49"/>
        <v>3088</v>
      </c>
      <c r="C3110" s="919"/>
      <c r="D3110" s="860"/>
      <c r="E3110"/>
      <c r="F3110"/>
      <c r="G3110"/>
      <c r="H3110"/>
      <c r="I3110"/>
      <c r="J3110"/>
      <c r="K3110"/>
      <c r="L3110" s="262"/>
      <c r="M3110" s="262"/>
      <c r="S3110" s="262"/>
      <c r="T3110" s="262"/>
      <c r="U3110" s="262"/>
      <c r="V3110" s="262"/>
    </row>
    <row r="3111" spans="1:22">
      <c r="A3111" s="858"/>
      <c r="B3111" s="866">
        <f t="shared" si="49"/>
        <v>3089</v>
      </c>
      <c r="C3111" s="919"/>
      <c r="D3111" s="860"/>
      <c r="E3111"/>
      <c r="F3111"/>
      <c r="G3111"/>
      <c r="H3111"/>
      <c r="I3111"/>
      <c r="J3111"/>
      <c r="K3111"/>
      <c r="L3111" s="262"/>
      <c r="M3111" s="262"/>
      <c r="S3111" s="262"/>
      <c r="T3111" s="262"/>
      <c r="U3111" s="262"/>
      <c r="V3111" s="262"/>
    </row>
    <row r="3112" spans="1:22">
      <c r="A3112" s="858"/>
      <c r="B3112" s="866">
        <f t="shared" si="49"/>
        <v>3090</v>
      </c>
      <c r="C3112" s="919"/>
      <c r="D3112" s="860"/>
      <c r="E3112"/>
      <c r="F3112"/>
      <c r="G3112"/>
      <c r="H3112"/>
      <c r="I3112"/>
      <c r="J3112"/>
      <c r="K3112"/>
      <c r="L3112" s="262"/>
      <c r="M3112" s="262"/>
      <c r="S3112" s="262"/>
      <c r="T3112" s="262"/>
      <c r="U3112" s="262"/>
      <c r="V3112" s="262"/>
    </row>
    <row r="3113" spans="1:22">
      <c r="A3113" s="858"/>
      <c r="B3113" s="866">
        <f t="shared" si="49"/>
        <v>3091</v>
      </c>
      <c r="C3113" s="919"/>
      <c r="D3113" s="860"/>
      <c r="E3113"/>
      <c r="F3113"/>
      <c r="G3113"/>
      <c r="H3113"/>
      <c r="I3113"/>
      <c r="J3113"/>
      <c r="K3113"/>
      <c r="L3113" s="262"/>
      <c r="M3113" s="262"/>
      <c r="S3113" s="262"/>
      <c r="T3113" s="262"/>
      <c r="U3113" s="262"/>
      <c r="V3113" s="262"/>
    </row>
    <row r="3114" spans="1:22">
      <c r="A3114" s="858"/>
      <c r="B3114" s="866">
        <f t="shared" si="49"/>
        <v>3092</v>
      </c>
      <c r="C3114" s="919"/>
      <c r="D3114" s="860"/>
      <c r="E3114"/>
      <c r="F3114"/>
      <c r="G3114"/>
      <c r="H3114"/>
      <c r="I3114"/>
      <c r="J3114"/>
      <c r="K3114"/>
      <c r="L3114" s="262"/>
      <c r="M3114" s="262"/>
      <c r="S3114" s="262"/>
      <c r="T3114" s="262"/>
      <c r="U3114" s="262"/>
      <c r="V3114" s="262"/>
    </row>
    <row r="3115" spans="1:22">
      <c r="A3115" s="858"/>
      <c r="B3115" s="866">
        <f t="shared" si="49"/>
        <v>3093</v>
      </c>
      <c r="C3115" s="919"/>
      <c r="D3115" s="860"/>
      <c r="E3115"/>
      <c r="F3115"/>
      <c r="G3115"/>
      <c r="H3115"/>
      <c r="I3115"/>
      <c r="J3115"/>
      <c r="K3115"/>
      <c r="L3115" s="262"/>
      <c r="M3115" s="262"/>
      <c r="S3115" s="262"/>
      <c r="T3115" s="262"/>
      <c r="U3115" s="262"/>
      <c r="V3115" s="262"/>
    </row>
    <row r="3116" spans="1:22">
      <c r="A3116" s="858"/>
      <c r="B3116" s="866">
        <f t="shared" si="49"/>
        <v>3094</v>
      </c>
      <c r="C3116" s="919"/>
      <c r="D3116" s="860"/>
      <c r="E3116"/>
      <c r="F3116"/>
      <c r="G3116"/>
      <c r="H3116"/>
      <c r="I3116"/>
      <c r="J3116"/>
      <c r="K3116"/>
      <c r="L3116" s="262"/>
      <c r="M3116" s="262"/>
      <c r="S3116" s="262"/>
      <c r="T3116" s="262"/>
      <c r="U3116" s="262"/>
      <c r="V3116" s="262"/>
    </row>
    <row r="3117" spans="1:22">
      <c r="A3117" s="858"/>
      <c r="B3117" s="866">
        <f t="shared" si="49"/>
        <v>3095</v>
      </c>
      <c r="C3117" s="919"/>
      <c r="D3117" s="860"/>
      <c r="E3117"/>
      <c r="F3117"/>
      <c r="G3117"/>
      <c r="H3117"/>
      <c r="I3117"/>
      <c r="J3117"/>
      <c r="K3117"/>
      <c r="L3117" s="262"/>
      <c r="M3117" s="262"/>
      <c r="S3117" s="262"/>
      <c r="T3117" s="262"/>
      <c r="U3117" s="262"/>
      <c r="V3117" s="262"/>
    </row>
    <row r="3118" spans="1:22">
      <c r="A3118" s="858"/>
      <c r="B3118" s="866">
        <f t="shared" si="49"/>
        <v>3096</v>
      </c>
      <c r="C3118" s="919"/>
      <c r="D3118" s="860"/>
      <c r="E3118"/>
      <c r="F3118"/>
      <c r="G3118"/>
      <c r="H3118"/>
      <c r="I3118"/>
      <c r="J3118"/>
      <c r="K3118"/>
      <c r="L3118" s="262"/>
      <c r="M3118" s="262"/>
      <c r="S3118" s="262"/>
      <c r="T3118" s="262"/>
      <c r="U3118" s="262"/>
      <c r="V3118" s="262"/>
    </row>
    <row r="3119" spans="1:22">
      <c r="A3119" s="858"/>
      <c r="B3119" s="866">
        <f t="shared" si="49"/>
        <v>3097</v>
      </c>
      <c r="C3119" s="919"/>
      <c r="D3119" s="860"/>
      <c r="E3119"/>
      <c r="F3119"/>
      <c r="G3119"/>
      <c r="H3119"/>
      <c r="I3119"/>
      <c r="J3119"/>
      <c r="K3119"/>
      <c r="L3119" s="262"/>
      <c r="M3119" s="262"/>
      <c r="S3119" s="262"/>
      <c r="T3119" s="262"/>
      <c r="U3119" s="262"/>
      <c r="V3119" s="262"/>
    </row>
    <row r="3120" spans="1:22">
      <c r="A3120" s="858"/>
      <c r="B3120" s="866">
        <f t="shared" si="49"/>
        <v>3098</v>
      </c>
      <c r="C3120" s="919"/>
      <c r="D3120" s="860"/>
      <c r="E3120"/>
      <c r="F3120"/>
      <c r="G3120"/>
      <c r="H3120"/>
      <c r="I3120"/>
      <c r="J3120"/>
      <c r="K3120"/>
      <c r="L3120" s="262"/>
      <c r="M3120" s="262"/>
      <c r="S3120" s="262"/>
      <c r="T3120" s="262"/>
      <c r="U3120" s="262"/>
      <c r="V3120" s="262"/>
    </row>
    <row r="3121" spans="1:22">
      <c r="A3121" s="858"/>
      <c r="B3121" s="866">
        <f t="shared" si="49"/>
        <v>3099</v>
      </c>
      <c r="C3121" s="919"/>
      <c r="D3121" s="860"/>
      <c r="E3121"/>
      <c r="F3121"/>
      <c r="G3121"/>
      <c r="H3121"/>
      <c r="I3121"/>
      <c r="J3121"/>
      <c r="K3121"/>
      <c r="L3121" s="262"/>
      <c r="M3121" s="262"/>
      <c r="S3121" s="262"/>
      <c r="T3121" s="262"/>
      <c r="U3121" s="262"/>
      <c r="V3121" s="262"/>
    </row>
    <row r="3122" spans="1:22">
      <c r="A3122" s="858"/>
      <c r="B3122" s="866">
        <f t="shared" si="49"/>
        <v>3100</v>
      </c>
      <c r="C3122" s="919"/>
      <c r="D3122" s="860"/>
      <c r="E3122"/>
      <c r="F3122"/>
      <c r="G3122"/>
      <c r="H3122"/>
      <c r="I3122"/>
      <c r="J3122"/>
      <c r="K3122"/>
      <c r="L3122" s="262"/>
      <c r="M3122" s="262"/>
      <c r="S3122" s="262"/>
      <c r="T3122" s="262"/>
      <c r="U3122" s="262"/>
      <c r="V3122" s="262"/>
    </row>
    <row r="3123" spans="1:22">
      <c r="A3123" s="858"/>
      <c r="B3123" s="866">
        <f t="shared" si="49"/>
        <v>3101</v>
      </c>
      <c r="C3123" s="919"/>
      <c r="D3123" s="860"/>
      <c r="E3123"/>
      <c r="F3123"/>
      <c r="G3123"/>
      <c r="H3123"/>
      <c r="I3123"/>
      <c r="J3123"/>
      <c r="K3123"/>
      <c r="L3123" s="262"/>
      <c r="M3123" s="262"/>
      <c r="S3123" s="262"/>
      <c r="T3123" s="262"/>
      <c r="U3123" s="262"/>
      <c r="V3123" s="262"/>
    </row>
    <row r="3124" spans="1:22">
      <c r="A3124" s="858"/>
      <c r="B3124" s="866">
        <f t="shared" si="49"/>
        <v>3102</v>
      </c>
      <c r="C3124" s="919"/>
      <c r="D3124" s="860"/>
      <c r="E3124"/>
      <c r="F3124"/>
      <c r="G3124"/>
      <c r="H3124"/>
      <c r="I3124"/>
      <c r="J3124"/>
      <c r="K3124"/>
      <c r="L3124" s="262"/>
      <c r="M3124" s="262"/>
      <c r="S3124" s="262"/>
      <c r="T3124" s="262"/>
      <c r="U3124" s="262"/>
      <c r="V3124" s="262"/>
    </row>
    <row r="3125" spans="1:22">
      <c r="A3125" s="858"/>
      <c r="B3125" s="866">
        <f t="shared" si="49"/>
        <v>3103</v>
      </c>
      <c r="C3125" s="919"/>
      <c r="D3125" s="860"/>
      <c r="E3125"/>
      <c r="F3125"/>
      <c r="G3125"/>
      <c r="H3125"/>
      <c r="I3125"/>
      <c r="J3125"/>
      <c r="K3125"/>
      <c r="L3125" s="262"/>
      <c r="M3125" s="262"/>
      <c r="S3125" s="262"/>
      <c r="T3125" s="262"/>
      <c r="U3125" s="262"/>
      <c r="V3125" s="262"/>
    </row>
    <row r="3126" spans="1:22">
      <c r="A3126" s="858"/>
      <c r="B3126" s="866">
        <f t="shared" si="49"/>
        <v>3104</v>
      </c>
      <c r="C3126" s="919"/>
      <c r="D3126" s="860"/>
      <c r="E3126"/>
      <c r="F3126"/>
      <c r="G3126"/>
      <c r="H3126"/>
      <c r="I3126"/>
      <c r="J3126"/>
      <c r="K3126"/>
      <c r="L3126" s="262"/>
      <c r="M3126" s="262"/>
      <c r="S3126" s="262"/>
      <c r="T3126" s="262"/>
      <c r="U3126" s="262"/>
      <c r="V3126" s="262"/>
    </row>
    <row r="3127" spans="1:22">
      <c r="A3127" s="858"/>
      <c r="B3127" s="866">
        <f t="shared" si="49"/>
        <v>3105</v>
      </c>
      <c r="C3127" s="919"/>
      <c r="D3127" s="860"/>
      <c r="E3127"/>
      <c r="F3127"/>
      <c r="G3127"/>
      <c r="H3127"/>
      <c r="I3127"/>
      <c r="J3127"/>
      <c r="K3127"/>
      <c r="L3127" s="262"/>
      <c r="M3127" s="262"/>
      <c r="S3127" s="262"/>
      <c r="T3127" s="262"/>
      <c r="U3127" s="262"/>
      <c r="V3127" s="262"/>
    </row>
    <row r="3128" spans="1:22">
      <c r="A3128" s="858"/>
      <c r="B3128" s="866">
        <f t="shared" si="49"/>
        <v>3106</v>
      </c>
      <c r="C3128" s="919"/>
      <c r="D3128" s="860"/>
      <c r="E3128"/>
      <c r="F3128"/>
      <c r="G3128"/>
      <c r="H3128"/>
      <c r="I3128"/>
      <c r="J3128"/>
      <c r="K3128"/>
      <c r="L3128" s="262"/>
      <c r="M3128" s="262"/>
      <c r="S3128" s="262"/>
      <c r="T3128" s="262"/>
      <c r="U3128" s="262"/>
      <c r="V3128" s="262"/>
    </row>
    <row r="3129" spans="1:22">
      <c r="A3129" s="858"/>
      <c r="B3129" s="866">
        <f t="shared" si="49"/>
        <v>3107</v>
      </c>
      <c r="C3129" s="919"/>
      <c r="D3129" s="860"/>
      <c r="E3129"/>
      <c r="F3129"/>
      <c r="G3129"/>
      <c r="H3129"/>
      <c r="I3129"/>
      <c r="J3129"/>
      <c r="K3129"/>
      <c r="L3129" s="262"/>
      <c r="M3129" s="262"/>
      <c r="S3129" s="262"/>
      <c r="T3129" s="262"/>
      <c r="U3129" s="262"/>
      <c r="V3129" s="262"/>
    </row>
    <row r="3130" spans="1:22">
      <c r="A3130" s="858"/>
      <c r="B3130" s="866">
        <f t="shared" si="49"/>
        <v>3108</v>
      </c>
      <c r="C3130" s="919"/>
      <c r="D3130" s="860"/>
      <c r="E3130"/>
      <c r="F3130"/>
      <c r="G3130"/>
      <c r="H3130"/>
      <c r="I3130"/>
      <c r="J3130"/>
      <c r="K3130"/>
      <c r="L3130" s="262"/>
      <c r="M3130" s="262"/>
      <c r="S3130" s="262"/>
      <c r="T3130" s="262"/>
      <c r="U3130" s="262"/>
      <c r="V3130" s="262"/>
    </row>
    <row r="3131" spans="1:22">
      <c r="A3131" s="858"/>
      <c r="B3131" s="866">
        <f t="shared" si="49"/>
        <v>3109</v>
      </c>
      <c r="C3131" s="919"/>
      <c r="D3131" s="860"/>
      <c r="E3131"/>
      <c r="F3131"/>
      <c r="G3131"/>
      <c r="H3131"/>
      <c r="I3131"/>
      <c r="J3131"/>
      <c r="K3131"/>
      <c r="L3131" s="262"/>
      <c r="M3131" s="262"/>
      <c r="S3131" s="262"/>
      <c r="T3131" s="262"/>
      <c r="U3131" s="262"/>
      <c r="V3131" s="262"/>
    </row>
    <row r="3132" spans="1:22">
      <c r="A3132" s="858"/>
      <c r="B3132" s="866">
        <f t="shared" si="49"/>
        <v>3110</v>
      </c>
      <c r="C3132" s="919"/>
      <c r="D3132" s="860"/>
      <c r="E3132"/>
      <c r="F3132"/>
      <c r="G3132"/>
      <c r="H3132"/>
      <c r="I3132"/>
      <c r="J3132"/>
      <c r="K3132"/>
      <c r="L3132" s="262"/>
      <c r="M3132" s="262"/>
      <c r="S3132" s="262"/>
      <c r="T3132" s="262"/>
      <c r="U3132" s="262"/>
      <c r="V3132" s="262"/>
    </row>
    <row r="3133" spans="1:22">
      <c r="A3133" s="858"/>
      <c r="B3133" s="866">
        <f t="shared" si="49"/>
        <v>3111</v>
      </c>
      <c r="C3133" s="919"/>
      <c r="D3133" s="860"/>
      <c r="E3133"/>
      <c r="F3133"/>
      <c r="G3133"/>
      <c r="H3133"/>
      <c r="I3133"/>
      <c r="J3133"/>
      <c r="K3133"/>
      <c r="L3133" s="262"/>
      <c r="M3133" s="262"/>
      <c r="S3133" s="262"/>
      <c r="T3133" s="262"/>
      <c r="U3133" s="262"/>
      <c r="V3133" s="262"/>
    </row>
    <row r="3134" spans="1:22">
      <c r="A3134" s="858"/>
      <c r="B3134" s="866">
        <f t="shared" si="49"/>
        <v>3112</v>
      </c>
      <c r="C3134" s="919"/>
      <c r="D3134" s="860"/>
      <c r="E3134"/>
      <c r="F3134"/>
      <c r="G3134"/>
      <c r="H3134"/>
      <c r="I3134"/>
      <c r="J3134"/>
      <c r="K3134"/>
      <c r="L3134" s="262"/>
      <c r="M3134" s="262"/>
      <c r="S3134" s="262"/>
      <c r="T3134" s="262"/>
      <c r="U3134" s="262"/>
      <c r="V3134" s="262"/>
    </row>
    <row r="3135" spans="1:22">
      <c r="A3135" s="858"/>
      <c r="B3135" s="866">
        <f t="shared" si="49"/>
        <v>3113</v>
      </c>
      <c r="C3135" s="919"/>
      <c r="D3135" s="860"/>
      <c r="E3135"/>
      <c r="F3135"/>
      <c r="G3135"/>
      <c r="H3135"/>
      <c r="I3135"/>
      <c r="J3135"/>
      <c r="K3135"/>
      <c r="L3135" s="262"/>
      <c r="M3135" s="262"/>
      <c r="S3135" s="262"/>
      <c r="T3135" s="262"/>
      <c r="U3135" s="262"/>
      <c r="V3135" s="262"/>
    </row>
    <row r="3136" spans="1:22">
      <c r="A3136" s="858"/>
      <c r="B3136" s="866">
        <f t="shared" si="49"/>
        <v>3114</v>
      </c>
      <c r="C3136" s="919"/>
      <c r="D3136" s="860"/>
      <c r="E3136"/>
      <c r="F3136"/>
      <c r="G3136"/>
      <c r="H3136"/>
      <c r="I3136"/>
      <c r="J3136"/>
      <c r="K3136"/>
      <c r="L3136" s="262"/>
      <c r="M3136" s="262"/>
      <c r="S3136" s="262"/>
      <c r="T3136" s="262"/>
      <c r="U3136" s="262"/>
      <c r="V3136" s="262"/>
    </row>
    <row r="3137" spans="1:22">
      <c r="A3137" s="858"/>
      <c r="B3137" s="866">
        <f t="shared" si="49"/>
        <v>3115</v>
      </c>
      <c r="C3137" s="919"/>
      <c r="D3137" s="860"/>
      <c r="E3137"/>
      <c r="F3137"/>
      <c r="G3137"/>
      <c r="H3137"/>
      <c r="I3137"/>
      <c r="J3137"/>
      <c r="K3137"/>
      <c r="L3137" s="262"/>
      <c r="M3137" s="262"/>
      <c r="S3137" s="262"/>
      <c r="T3137" s="262"/>
      <c r="U3137" s="262"/>
      <c r="V3137" s="262"/>
    </row>
    <row r="3138" spans="1:22">
      <c r="A3138" s="858"/>
      <c r="B3138" s="866">
        <f t="shared" si="49"/>
        <v>3116</v>
      </c>
      <c r="C3138" s="919"/>
      <c r="D3138" s="860"/>
      <c r="E3138"/>
      <c r="F3138"/>
      <c r="G3138"/>
      <c r="H3138"/>
      <c r="I3138"/>
      <c r="J3138"/>
      <c r="K3138"/>
      <c r="L3138" s="262"/>
      <c r="M3138" s="262"/>
      <c r="S3138" s="262"/>
      <c r="T3138" s="262"/>
      <c r="U3138" s="262"/>
      <c r="V3138" s="262"/>
    </row>
    <row r="3139" spans="1:22">
      <c r="A3139" s="858"/>
      <c r="B3139" s="866">
        <f t="shared" si="49"/>
        <v>3117</v>
      </c>
      <c r="C3139" s="919"/>
      <c r="D3139" s="860"/>
      <c r="E3139"/>
      <c r="F3139"/>
      <c r="G3139"/>
      <c r="H3139"/>
      <c r="I3139"/>
      <c r="J3139"/>
      <c r="K3139"/>
      <c r="L3139" s="262"/>
      <c r="M3139" s="262"/>
      <c r="S3139" s="262"/>
      <c r="T3139" s="262"/>
      <c r="U3139" s="262"/>
      <c r="V3139" s="262"/>
    </row>
    <row r="3140" spans="1:22">
      <c r="A3140" s="858"/>
      <c r="B3140" s="866">
        <f t="shared" si="49"/>
        <v>3118</v>
      </c>
      <c r="C3140" s="919"/>
      <c r="D3140" s="860"/>
      <c r="E3140"/>
      <c r="F3140"/>
      <c r="G3140"/>
      <c r="H3140"/>
      <c r="I3140"/>
      <c r="J3140"/>
      <c r="K3140"/>
      <c r="L3140" s="262"/>
      <c r="M3140" s="262"/>
      <c r="S3140" s="262"/>
      <c r="T3140" s="262"/>
      <c r="U3140" s="262"/>
      <c r="V3140" s="262"/>
    </row>
    <row r="3141" spans="1:22">
      <c r="A3141" s="858"/>
      <c r="B3141" s="866">
        <f t="shared" si="49"/>
        <v>3119</v>
      </c>
      <c r="C3141" s="919"/>
      <c r="D3141" s="860"/>
      <c r="E3141"/>
      <c r="F3141"/>
      <c r="G3141"/>
      <c r="H3141"/>
      <c r="I3141"/>
      <c r="J3141"/>
      <c r="K3141"/>
      <c r="L3141" s="262"/>
      <c r="M3141" s="262"/>
      <c r="S3141" s="262"/>
      <c r="T3141" s="262"/>
      <c r="U3141" s="262"/>
      <c r="V3141" s="262"/>
    </row>
    <row r="3142" spans="1:22">
      <c r="A3142" s="858"/>
      <c r="B3142" s="866">
        <f t="shared" si="49"/>
        <v>3120</v>
      </c>
      <c r="C3142" s="919"/>
      <c r="D3142" s="860"/>
      <c r="E3142"/>
      <c r="F3142"/>
      <c r="G3142"/>
      <c r="H3142"/>
      <c r="I3142"/>
      <c r="J3142"/>
      <c r="K3142"/>
      <c r="L3142" s="262"/>
      <c r="M3142" s="262"/>
      <c r="S3142" s="262"/>
      <c r="T3142" s="262"/>
      <c r="U3142" s="262"/>
      <c r="V3142" s="262"/>
    </row>
    <row r="3143" spans="1:22">
      <c r="A3143" s="858"/>
      <c r="B3143" s="866">
        <f t="shared" si="49"/>
        <v>3121</v>
      </c>
      <c r="C3143" s="919"/>
      <c r="D3143" s="860"/>
      <c r="E3143"/>
      <c r="F3143"/>
      <c r="G3143"/>
      <c r="H3143"/>
      <c r="I3143"/>
      <c r="J3143"/>
      <c r="K3143"/>
      <c r="L3143" s="262"/>
      <c r="M3143" s="262"/>
      <c r="S3143" s="262"/>
      <c r="T3143" s="262"/>
      <c r="U3143" s="262"/>
      <c r="V3143" s="262"/>
    </row>
    <row r="3144" spans="1:22">
      <c r="A3144" s="858"/>
      <c r="B3144" s="866">
        <f t="shared" si="49"/>
        <v>3122</v>
      </c>
      <c r="C3144" s="919"/>
      <c r="D3144" s="860"/>
      <c r="E3144"/>
      <c r="F3144"/>
      <c r="G3144"/>
      <c r="H3144"/>
      <c r="I3144"/>
      <c r="J3144"/>
      <c r="K3144"/>
      <c r="L3144" s="262"/>
      <c r="M3144" s="262"/>
      <c r="S3144" s="262"/>
      <c r="T3144" s="262"/>
      <c r="U3144" s="262"/>
      <c r="V3144" s="262"/>
    </row>
    <row r="3145" spans="1:22">
      <c r="A3145" s="858"/>
      <c r="B3145" s="866">
        <f t="shared" si="49"/>
        <v>3123</v>
      </c>
      <c r="C3145" s="919"/>
      <c r="D3145" s="860"/>
      <c r="E3145"/>
      <c r="F3145"/>
      <c r="G3145"/>
      <c r="H3145"/>
      <c r="I3145"/>
      <c r="J3145"/>
      <c r="K3145"/>
      <c r="L3145" s="262"/>
      <c r="M3145" s="262"/>
      <c r="S3145" s="262"/>
      <c r="T3145" s="262"/>
      <c r="U3145" s="262"/>
      <c r="V3145" s="262"/>
    </row>
    <row r="3146" spans="1:22">
      <c r="A3146" s="858"/>
      <c r="B3146" s="866">
        <f t="shared" si="49"/>
        <v>3124</v>
      </c>
      <c r="C3146" s="919"/>
      <c r="D3146" s="860"/>
      <c r="E3146"/>
      <c r="F3146"/>
      <c r="G3146"/>
      <c r="H3146"/>
      <c r="I3146"/>
      <c r="J3146"/>
      <c r="K3146"/>
      <c r="L3146" s="262"/>
      <c r="M3146" s="262"/>
      <c r="S3146" s="262"/>
      <c r="T3146" s="262"/>
      <c r="U3146" s="262"/>
      <c r="V3146" s="262"/>
    </row>
    <row r="3147" spans="1:22">
      <c r="A3147" s="858"/>
      <c r="B3147" s="866">
        <f t="shared" si="49"/>
        <v>3125</v>
      </c>
      <c r="C3147" s="919"/>
      <c r="D3147" s="860"/>
      <c r="E3147"/>
      <c r="F3147"/>
      <c r="G3147"/>
      <c r="H3147"/>
      <c r="I3147"/>
      <c r="J3147"/>
      <c r="K3147"/>
      <c r="L3147" s="262"/>
      <c r="M3147" s="262"/>
      <c r="S3147" s="262"/>
      <c r="T3147" s="262"/>
      <c r="U3147" s="262"/>
      <c r="V3147" s="262"/>
    </row>
    <row r="3148" spans="1:22">
      <c r="A3148" s="858"/>
      <c r="B3148" s="866">
        <f t="shared" si="49"/>
        <v>3126</v>
      </c>
      <c r="C3148" s="919"/>
      <c r="D3148" s="860"/>
      <c r="E3148"/>
      <c r="F3148"/>
      <c r="G3148"/>
      <c r="H3148"/>
      <c r="I3148"/>
      <c r="J3148"/>
      <c r="K3148"/>
      <c r="L3148" s="262"/>
      <c r="M3148" s="262"/>
      <c r="S3148" s="262"/>
      <c r="T3148" s="262"/>
      <c r="U3148" s="262"/>
      <c r="V3148" s="262"/>
    </row>
    <row r="3149" spans="1:22">
      <c r="A3149" s="858"/>
      <c r="B3149" s="866">
        <f t="shared" si="49"/>
        <v>3127</v>
      </c>
      <c r="C3149" s="919"/>
      <c r="D3149" s="860"/>
      <c r="E3149"/>
      <c r="F3149"/>
      <c r="G3149"/>
      <c r="H3149"/>
      <c r="I3149"/>
      <c r="J3149"/>
      <c r="K3149"/>
      <c r="L3149" s="262"/>
      <c r="M3149" s="262"/>
      <c r="S3149" s="262"/>
      <c r="T3149" s="262"/>
      <c r="U3149" s="262"/>
      <c r="V3149" s="262"/>
    </row>
    <row r="3150" spans="1:22">
      <c r="A3150" s="858"/>
      <c r="B3150" s="866">
        <f t="shared" si="49"/>
        <v>3128</v>
      </c>
      <c r="C3150" s="919"/>
      <c r="D3150" s="860"/>
      <c r="E3150"/>
      <c r="F3150"/>
      <c r="G3150"/>
      <c r="H3150"/>
      <c r="I3150"/>
      <c r="J3150"/>
      <c r="K3150"/>
      <c r="L3150" s="262"/>
      <c r="M3150" s="262"/>
      <c r="S3150" s="262"/>
      <c r="T3150" s="262"/>
      <c r="U3150" s="262"/>
      <c r="V3150" s="262"/>
    </row>
    <row r="3151" spans="1:22">
      <c r="A3151" s="858"/>
      <c r="B3151" s="866">
        <f t="shared" si="49"/>
        <v>3129</v>
      </c>
      <c r="C3151" s="919"/>
      <c r="D3151" s="860"/>
      <c r="E3151"/>
      <c r="F3151"/>
      <c r="G3151"/>
      <c r="H3151"/>
      <c r="I3151"/>
      <c r="J3151"/>
      <c r="K3151"/>
      <c r="L3151" s="262"/>
      <c r="M3151" s="262"/>
      <c r="S3151" s="262"/>
      <c r="T3151" s="262"/>
      <c r="U3151" s="262"/>
      <c r="V3151" s="262"/>
    </row>
    <row r="3152" spans="1:22">
      <c r="A3152" s="858"/>
      <c r="B3152" s="866">
        <f t="shared" si="49"/>
        <v>3130</v>
      </c>
      <c r="C3152" s="919"/>
      <c r="D3152" s="860"/>
      <c r="E3152"/>
      <c r="F3152"/>
      <c r="G3152"/>
      <c r="H3152"/>
      <c r="I3152"/>
      <c r="J3152"/>
      <c r="K3152"/>
      <c r="L3152" s="262"/>
      <c r="M3152" s="262"/>
      <c r="S3152" s="262"/>
      <c r="T3152" s="262"/>
      <c r="U3152" s="262"/>
      <c r="V3152" s="262"/>
    </row>
    <row r="3153" spans="1:22">
      <c r="A3153" s="858"/>
      <c r="B3153" s="866">
        <f t="shared" si="49"/>
        <v>3131</v>
      </c>
      <c r="C3153" s="919"/>
      <c r="D3153" s="860"/>
      <c r="E3153"/>
      <c r="F3153"/>
      <c r="G3153"/>
      <c r="H3153"/>
      <c r="I3153"/>
      <c r="J3153"/>
      <c r="K3153"/>
      <c r="L3153" s="262"/>
      <c r="M3153" s="262"/>
      <c r="S3153" s="262"/>
      <c r="T3153" s="262"/>
      <c r="U3153" s="262"/>
      <c r="V3153" s="262"/>
    </row>
    <row r="3154" spans="1:22">
      <c r="A3154" s="858"/>
      <c r="B3154" s="866">
        <f t="shared" si="49"/>
        <v>3132</v>
      </c>
      <c r="C3154" s="919"/>
      <c r="D3154" s="860"/>
      <c r="E3154"/>
      <c r="F3154"/>
      <c r="G3154"/>
      <c r="H3154"/>
      <c r="I3154"/>
      <c r="J3154"/>
      <c r="K3154"/>
      <c r="L3154" s="262"/>
      <c r="M3154" s="262"/>
      <c r="S3154" s="262"/>
      <c r="T3154" s="262"/>
      <c r="U3154" s="262"/>
      <c r="V3154" s="262"/>
    </row>
    <row r="3155" spans="1:22">
      <c r="A3155" s="858"/>
      <c r="B3155" s="866">
        <f t="shared" si="49"/>
        <v>3133</v>
      </c>
      <c r="C3155" s="919"/>
      <c r="D3155" s="860"/>
      <c r="E3155"/>
      <c r="F3155"/>
      <c r="G3155"/>
      <c r="H3155"/>
      <c r="I3155"/>
      <c r="J3155"/>
      <c r="K3155"/>
      <c r="L3155" s="262"/>
      <c r="M3155" s="262"/>
      <c r="S3155" s="262"/>
      <c r="T3155" s="262"/>
      <c r="U3155" s="262"/>
      <c r="V3155" s="262"/>
    </row>
    <row r="3156" spans="1:22">
      <c r="A3156" s="858"/>
      <c r="B3156" s="866">
        <f t="shared" si="49"/>
        <v>3134</v>
      </c>
      <c r="C3156" s="919"/>
      <c r="D3156" s="860"/>
      <c r="E3156"/>
      <c r="F3156"/>
      <c r="G3156"/>
      <c r="H3156"/>
      <c r="I3156"/>
      <c r="J3156"/>
      <c r="K3156"/>
      <c r="L3156" s="262"/>
      <c r="M3156" s="262"/>
      <c r="S3156" s="262"/>
      <c r="T3156" s="262"/>
      <c r="U3156" s="262"/>
      <c r="V3156" s="262"/>
    </row>
    <row r="3157" spans="1:22">
      <c r="A3157" s="858"/>
      <c r="B3157" s="866">
        <f t="shared" si="49"/>
        <v>3135</v>
      </c>
      <c r="C3157" s="919"/>
      <c r="D3157" s="860"/>
      <c r="E3157"/>
      <c r="F3157"/>
      <c r="G3157"/>
      <c r="H3157"/>
      <c r="I3157"/>
      <c r="J3157"/>
      <c r="K3157"/>
      <c r="L3157" s="262"/>
      <c r="M3157" s="262"/>
      <c r="S3157" s="262"/>
      <c r="T3157" s="262"/>
      <c r="U3157" s="262"/>
      <c r="V3157" s="262"/>
    </row>
    <row r="3158" spans="1:22">
      <c r="A3158" s="858"/>
      <c r="B3158" s="866">
        <f t="shared" si="49"/>
        <v>3136</v>
      </c>
      <c r="C3158" s="919"/>
      <c r="D3158" s="860"/>
      <c r="E3158"/>
      <c r="F3158"/>
      <c r="G3158"/>
      <c r="H3158"/>
      <c r="I3158"/>
      <c r="J3158"/>
      <c r="K3158"/>
      <c r="L3158" s="262"/>
      <c r="M3158" s="262"/>
      <c r="S3158" s="262"/>
      <c r="T3158" s="262"/>
      <c r="U3158" s="262"/>
      <c r="V3158" s="262"/>
    </row>
    <row r="3159" spans="1:22">
      <c r="A3159" s="858"/>
      <c r="B3159" s="866">
        <f t="shared" si="49"/>
        <v>3137</v>
      </c>
      <c r="C3159" s="919"/>
      <c r="D3159" s="860"/>
      <c r="E3159"/>
      <c r="F3159"/>
      <c r="G3159"/>
      <c r="H3159"/>
      <c r="I3159"/>
      <c r="J3159"/>
      <c r="K3159"/>
      <c r="L3159" s="262"/>
      <c r="M3159" s="262"/>
      <c r="S3159" s="262"/>
      <c r="T3159" s="262"/>
      <c r="U3159" s="262"/>
      <c r="V3159" s="262"/>
    </row>
    <row r="3160" spans="1:22">
      <c r="A3160" s="858"/>
      <c r="B3160" s="866">
        <f t="shared" ref="B3160:B3223" si="50">B3159+1</f>
        <v>3138</v>
      </c>
      <c r="C3160" s="919"/>
      <c r="D3160" s="860"/>
      <c r="E3160"/>
      <c r="F3160"/>
      <c r="G3160"/>
      <c r="H3160"/>
      <c r="I3160"/>
      <c r="J3160"/>
      <c r="K3160"/>
      <c r="L3160" s="262"/>
      <c r="M3160" s="262"/>
      <c r="S3160" s="262"/>
      <c r="T3160" s="262"/>
      <c r="U3160" s="262"/>
      <c r="V3160" s="262"/>
    </row>
    <row r="3161" spans="1:22">
      <c r="A3161" s="858"/>
      <c r="B3161" s="866">
        <f t="shared" si="50"/>
        <v>3139</v>
      </c>
      <c r="C3161" s="919"/>
      <c r="D3161" s="860"/>
      <c r="E3161"/>
      <c r="F3161"/>
      <c r="G3161"/>
      <c r="H3161"/>
      <c r="I3161"/>
      <c r="J3161"/>
      <c r="K3161"/>
      <c r="L3161" s="262"/>
      <c r="M3161" s="262"/>
      <c r="S3161" s="262"/>
      <c r="T3161" s="262"/>
      <c r="U3161" s="262"/>
      <c r="V3161" s="262"/>
    </row>
    <row r="3162" spans="1:22">
      <c r="A3162" s="858"/>
      <c r="B3162" s="866">
        <f t="shared" si="50"/>
        <v>3140</v>
      </c>
      <c r="C3162" s="919"/>
      <c r="D3162" s="860"/>
      <c r="E3162"/>
      <c r="F3162"/>
      <c r="G3162"/>
      <c r="H3162"/>
      <c r="I3162"/>
      <c r="J3162"/>
      <c r="K3162"/>
      <c r="L3162" s="262"/>
      <c r="M3162" s="262"/>
      <c r="S3162" s="262"/>
      <c r="T3162" s="262"/>
      <c r="U3162" s="262"/>
      <c r="V3162" s="262"/>
    </row>
    <row r="3163" spans="1:22">
      <c r="A3163" s="858"/>
      <c r="B3163" s="866">
        <f t="shared" si="50"/>
        <v>3141</v>
      </c>
      <c r="C3163" s="919"/>
      <c r="D3163" s="860"/>
      <c r="E3163"/>
      <c r="F3163"/>
      <c r="G3163"/>
      <c r="H3163"/>
      <c r="I3163"/>
      <c r="J3163"/>
      <c r="K3163"/>
      <c r="L3163" s="262"/>
      <c r="M3163" s="262"/>
      <c r="S3163" s="262"/>
      <c r="T3163" s="262"/>
      <c r="U3163" s="262"/>
      <c r="V3163" s="262"/>
    </row>
    <row r="3164" spans="1:22">
      <c r="A3164" s="858"/>
      <c r="B3164" s="866">
        <f t="shared" si="50"/>
        <v>3142</v>
      </c>
      <c r="C3164" s="919"/>
      <c r="D3164" s="860"/>
      <c r="E3164"/>
      <c r="F3164"/>
      <c r="G3164"/>
      <c r="H3164"/>
      <c r="I3164"/>
      <c r="J3164"/>
      <c r="K3164"/>
      <c r="L3164" s="262"/>
      <c r="M3164" s="262"/>
      <c r="S3164" s="262"/>
      <c r="T3164" s="262"/>
      <c r="U3164" s="262"/>
      <c r="V3164" s="262"/>
    </row>
    <row r="3165" spans="1:22">
      <c r="A3165" s="858"/>
      <c r="B3165" s="866">
        <f t="shared" si="50"/>
        <v>3143</v>
      </c>
      <c r="C3165" s="919"/>
      <c r="D3165" s="860"/>
      <c r="E3165"/>
      <c r="F3165"/>
      <c r="G3165"/>
      <c r="H3165"/>
      <c r="I3165"/>
      <c r="J3165"/>
      <c r="K3165"/>
      <c r="L3165" s="262"/>
      <c r="M3165" s="262"/>
      <c r="S3165" s="262"/>
      <c r="T3165" s="262"/>
      <c r="U3165" s="262"/>
      <c r="V3165" s="262"/>
    </row>
    <row r="3166" spans="1:22">
      <c r="A3166" s="858"/>
      <c r="B3166" s="866">
        <f t="shared" si="50"/>
        <v>3144</v>
      </c>
      <c r="C3166" s="919"/>
      <c r="D3166" s="860"/>
      <c r="E3166"/>
      <c r="F3166"/>
      <c r="G3166"/>
      <c r="H3166"/>
      <c r="I3166"/>
      <c r="J3166"/>
      <c r="K3166"/>
      <c r="L3166" s="262"/>
      <c r="M3166" s="262"/>
      <c r="S3166" s="262"/>
      <c r="T3166" s="262"/>
      <c r="U3166" s="262"/>
      <c r="V3166" s="262"/>
    </row>
    <row r="3167" spans="1:22">
      <c r="A3167" s="858"/>
      <c r="B3167" s="866">
        <f t="shared" si="50"/>
        <v>3145</v>
      </c>
      <c r="C3167" s="919"/>
      <c r="D3167" s="860"/>
      <c r="E3167"/>
      <c r="F3167"/>
      <c r="G3167"/>
      <c r="H3167"/>
      <c r="I3167"/>
      <c r="J3167"/>
      <c r="K3167"/>
      <c r="L3167" s="262"/>
      <c r="M3167" s="262"/>
      <c r="S3167" s="262"/>
      <c r="T3167" s="262"/>
      <c r="U3167" s="262"/>
      <c r="V3167" s="262"/>
    </row>
    <row r="3168" spans="1:22">
      <c r="A3168" s="858"/>
      <c r="B3168" s="866">
        <f t="shared" si="50"/>
        <v>3146</v>
      </c>
      <c r="C3168" s="919"/>
      <c r="D3168" s="860"/>
      <c r="E3168"/>
      <c r="F3168"/>
      <c r="G3168"/>
      <c r="H3168"/>
      <c r="I3168"/>
      <c r="J3168"/>
      <c r="K3168"/>
      <c r="L3168" s="262"/>
      <c r="M3168" s="262"/>
      <c r="S3168" s="262"/>
      <c r="T3168" s="262"/>
      <c r="U3168" s="262"/>
      <c r="V3168" s="262"/>
    </row>
    <row r="3169" spans="1:22">
      <c r="A3169" s="858"/>
      <c r="B3169" s="866">
        <f t="shared" si="50"/>
        <v>3147</v>
      </c>
      <c r="C3169" s="919"/>
      <c r="D3169" s="860"/>
      <c r="E3169"/>
      <c r="F3169"/>
      <c r="G3169"/>
      <c r="H3169"/>
      <c r="I3169"/>
      <c r="J3169"/>
      <c r="K3169"/>
      <c r="L3169" s="262"/>
      <c r="M3169" s="262"/>
      <c r="S3169" s="262"/>
      <c r="T3169" s="262"/>
      <c r="U3169" s="262"/>
      <c r="V3169" s="262"/>
    </row>
    <row r="3170" spans="1:22">
      <c r="A3170" s="858"/>
      <c r="B3170" s="866">
        <f t="shared" si="50"/>
        <v>3148</v>
      </c>
      <c r="C3170" s="919"/>
      <c r="D3170" s="860"/>
      <c r="E3170"/>
      <c r="F3170"/>
      <c r="G3170"/>
      <c r="H3170"/>
      <c r="I3170"/>
      <c r="J3170"/>
      <c r="K3170"/>
      <c r="L3170" s="262"/>
      <c r="M3170" s="262"/>
      <c r="S3170" s="262"/>
      <c r="T3170" s="262"/>
      <c r="U3170" s="262"/>
      <c r="V3170" s="262"/>
    </row>
    <row r="3171" spans="1:22">
      <c r="A3171" s="858"/>
      <c r="B3171" s="866">
        <f t="shared" si="50"/>
        <v>3149</v>
      </c>
      <c r="C3171" s="919"/>
      <c r="D3171" s="860"/>
      <c r="E3171"/>
      <c r="F3171"/>
      <c r="G3171"/>
      <c r="H3171"/>
      <c r="I3171"/>
      <c r="J3171"/>
      <c r="K3171"/>
      <c r="L3171" s="262"/>
      <c r="M3171" s="262"/>
      <c r="S3171" s="262"/>
      <c r="T3171" s="262"/>
      <c r="U3171" s="262"/>
      <c r="V3171" s="262"/>
    </row>
    <row r="3172" spans="1:22">
      <c r="A3172" s="858"/>
      <c r="B3172" s="866">
        <f t="shared" si="50"/>
        <v>3150</v>
      </c>
      <c r="C3172" s="919"/>
      <c r="D3172" s="860"/>
      <c r="E3172"/>
      <c r="F3172"/>
      <c r="G3172"/>
      <c r="H3172"/>
      <c r="I3172"/>
      <c r="J3172"/>
      <c r="K3172"/>
      <c r="L3172" s="262"/>
      <c r="M3172" s="262"/>
      <c r="S3172" s="262"/>
      <c r="T3172" s="262"/>
      <c r="U3172" s="262"/>
      <c r="V3172" s="262"/>
    </row>
    <row r="3173" spans="1:22">
      <c r="A3173" s="858"/>
      <c r="B3173" s="866">
        <f t="shared" si="50"/>
        <v>3151</v>
      </c>
      <c r="C3173" s="919"/>
      <c r="D3173" s="860"/>
      <c r="E3173"/>
      <c r="F3173"/>
      <c r="G3173"/>
      <c r="H3173"/>
      <c r="I3173"/>
      <c r="J3173"/>
      <c r="K3173"/>
      <c r="L3173" s="262"/>
      <c r="M3173" s="262"/>
      <c r="S3173" s="262"/>
      <c r="T3173" s="262"/>
      <c r="U3173" s="262"/>
      <c r="V3173" s="262"/>
    </row>
    <row r="3174" spans="1:22">
      <c r="A3174" s="858"/>
      <c r="B3174" s="866">
        <f t="shared" si="50"/>
        <v>3152</v>
      </c>
      <c r="C3174" s="919"/>
      <c r="D3174" s="860"/>
      <c r="E3174"/>
      <c r="F3174"/>
      <c r="G3174"/>
      <c r="H3174"/>
      <c r="I3174"/>
      <c r="J3174"/>
      <c r="K3174"/>
      <c r="L3174" s="262"/>
      <c r="M3174" s="262"/>
      <c r="S3174" s="262"/>
      <c r="T3174" s="262"/>
      <c r="U3174" s="262"/>
      <c r="V3174" s="262"/>
    </row>
    <row r="3175" spans="1:22">
      <c r="A3175" s="858"/>
      <c r="B3175" s="866">
        <f t="shared" si="50"/>
        <v>3153</v>
      </c>
      <c r="C3175" s="919"/>
      <c r="D3175" s="860"/>
      <c r="E3175"/>
      <c r="F3175"/>
      <c r="G3175"/>
      <c r="H3175"/>
      <c r="I3175"/>
      <c r="J3175"/>
      <c r="K3175"/>
      <c r="L3175" s="262"/>
      <c r="M3175" s="262"/>
      <c r="S3175" s="262"/>
      <c r="T3175" s="262"/>
      <c r="U3175" s="262"/>
      <c r="V3175" s="262"/>
    </row>
    <row r="3176" spans="1:22">
      <c r="A3176" s="858"/>
      <c r="B3176" s="866">
        <f t="shared" si="50"/>
        <v>3154</v>
      </c>
      <c r="C3176" s="919"/>
      <c r="D3176" s="860"/>
      <c r="E3176"/>
      <c r="F3176"/>
      <c r="G3176"/>
      <c r="H3176"/>
      <c r="I3176"/>
      <c r="J3176"/>
      <c r="K3176"/>
      <c r="L3176" s="262"/>
      <c r="M3176" s="262"/>
      <c r="S3176" s="262"/>
      <c r="T3176" s="262"/>
      <c r="U3176" s="262"/>
      <c r="V3176" s="262"/>
    </row>
    <row r="3177" spans="1:22">
      <c r="A3177" s="858"/>
      <c r="B3177" s="866">
        <f t="shared" si="50"/>
        <v>3155</v>
      </c>
      <c r="C3177" s="919"/>
      <c r="D3177" s="860"/>
      <c r="E3177"/>
      <c r="F3177"/>
      <c r="G3177"/>
      <c r="H3177"/>
      <c r="I3177"/>
      <c r="J3177"/>
      <c r="K3177"/>
      <c r="L3177" s="262"/>
      <c r="M3177" s="262"/>
      <c r="S3177" s="262"/>
      <c r="T3177" s="262"/>
      <c r="U3177" s="262"/>
      <c r="V3177" s="262"/>
    </row>
    <row r="3178" spans="1:22">
      <c r="A3178" s="858"/>
      <c r="B3178" s="866">
        <f t="shared" si="50"/>
        <v>3156</v>
      </c>
      <c r="C3178" s="919"/>
      <c r="D3178" s="860"/>
      <c r="E3178"/>
      <c r="F3178"/>
      <c r="G3178"/>
      <c r="H3178"/>
      <c r="I3178"/>
      <c r="J3178"/>
      <c r="K3178"/>
      <c r="L3178" s="262"/>
      <c r="M3178" s="262"/>
      <c r="S3178" s="262"/>
      <c r="T3178" s="262"/>
      <c r="U3178" s="262"/>
      <c r="V3178" s="262"/>
    </row>
    <row r="3179" spans="1:22">
      <c r="A3179" s="858"/>
      <c r="B3179" s="866">
        <f t="shared" si="50"/>
        <v>3157</v>
      </c>
      <c r="C3179" s="919"/>
      <c r="D3179" s="860"/>
      <c r="E3179"/>
      <c r="F3179"/>
      <c r="G3179"/>
      <c r="H3179"/>
      <c r="I3179"/>
      <c r="J3179"/>
      <c r="K3179"/>
      <c r="L3179" s="262"/>
      <c r="M3179" s="262"/>
      <c r="S3179" s="262"/>
      <c r="T3179" s="262"/>
      <c r="U3179" s="262"/>
      <c r="V3179" s="262"/>
    </row>
    <row r="3180" spans="1:22">
      <c r="A3180" s="858"/>
      <c r="B3180" s="866">
        <f t="shared" si="50"/>
        <v>3158</v>
      </c>
      <c r="C3180" s="919"/>
      <c r="D3180" s="860"/>
      <c r="E3180"/>
      <c r="F3180"/>
      <c r="G3180"/>
      <c r="H3180"/>
      <c r="I3180"/>
      <c r="J3180"/>
      <c r="K3180"/>
      <c r="L3180" s="262"/>
      <c r="M3180" s="262"/>
      <c r="S3180" s="262"/>
      <c r="T3180" s="262"/>
      <c r="U3180" s="262"/>
      <c r="V3180" s="262"/>
    </row>
    <row r="3181" spans="1:22">
      <c r="A3181" s="858"/>
      <c r="B3181" s="866">
        <f t="shared" si="50"/>
        <v>3159</v>
      </c>
      <c r="C3181" s="919"/>
      <c r="D3181" s="860"/>
      <c r="E3181"/>
      <c r="F3181"/>
      <c r="G3181"/>
      <c r="H3181"/>
      <c r="I3181"/>
      <c r="J3181"/>
      <c r="K3181"/>
      <c r="L3181" s="262"/>
      <c r="M3181" s="262"/>
      <c r="S3181" s="262"/>
      <c r="T3181" s="262"/>
      <c r="U3181" s="262"/>
      <c r="V3181" s="262"/>
    </row>
    <row r="3182" spans="1:22">
      <c r="A3182" s="858"/>
      <c r="B3182" s="866">
        <f t="shared" si="50"/>
        <v>3160</v>
      </c>
      <c r="C3182" s="919"/>
      <c r="D3182" s="860"/>
      <c r="E3182"/>
      <c r="F3182"/>
      <c r="G3182"/>
      <c r="H3182"/>
      <c r="I3182"/>
      <c r="J3182"/>
      <c r="K3182"/>
      <c r="L3182" s="262"/>
      <c r="M3182" s="262"/>
      <c r="S3182" s="262"/>
      <c r="T3182" s="262"/>
      <c r="U3182" s="262"/>
      <c r="V3182" s="262"/>
    </row>
    <row r="3183" spans="1:22">
      <c r="A3183" s="858"/>
      <c r="B3183" s="866">
        <f t="shared" si="50"/>
        <v>3161</v>
      </c>
      <c r="C3183" s="919"/>
      <c r="D3183" s="860"/>
      <c r="E3183"/>
      <c r="F3183"/>
      <c r="G3183"/>
      <c r="H3183"/>
      <c r="I3183"/>
      <c r="J3183"/>
      <c r="K3183"/>
      <c r="L3183" s="262"/>
      <c r="M3183" s="262"/>
      <c r="S3183" s="262"/>
      <c r="T3183" s="262"/>
      <c r="U3183" s="262"/>
      <c r="V3183" s="262"/>
    </row>
    <row r="3184" spans="1:22">
      <c r="A3184" s="858"/>
      <c r="B3184" s="866">
        <f t="shared" si="50"/>
        <v>3162</v>
      </c>
      <c r="C3184" s="919"/>
      <c r="D3184" s="860"/>
      <c r="E3184"/>
      <c r="F3184"/>
      <c r="G3184"/>
      <c r="H3184"/>
      <c r="I3184"/>
      <c r="J3184"/>
      <c r="K3184"/>
      <c r="L3184" s="262"/>
      <c r="M3184" s="262"/>
      <c r="S3184" s="262"/>
      <c r="T3184" s="262"/>
      <c r="U3184" s="262"/>
      <c r="V3184" s="262"/>
    </row>
    <row r="3185" spans="1:22">
      <c r="A3185" s="858"/>
      <c r="B3185" s="866">
        <f t="shared" si="50"/>
        <v>3163</v>
      </c>
      <c r="C3185" s="919"/>
      <c r="D3185" s="860"/>
      <c r="E3185"/>
      <c r="F3185"/>
      <c r="G3185"/>
      <c r="H3185"/>
      <c r="I3185"/>
      <c r="J3185"/>
      <c r="K3185"/>
      <c r="L3185" s="262"/>
      <c r="M3185" s="262"/>
      <c r="S3185" s="262"/>
      <c r="T3185" s="262"/>
      <c r="U3185" s="262"/>
      <c r="V3185" s="262"/>
    </row>
    <row r="3186" spans="1:22">
      <c r="A3186" s="858"/>
      <c r="B3186" s="866">
        <f t="shared" si="50"/>
        <v>3164</v>
      </c>
      <c r="C3186" s="919"/>
      <c r="D3186" s="860"/>
      <c r="E3186"/>
      <c r="F3186"/>
      <c r="G3186"/>
      <c r="H3186"/>
      <c r="I3186"/>
      <c r="J3186"/>
      <c r="K3186"/>
      <c r="L3186" s="262"/>
      <c r="M3186" s="262"/>
      <c r="S3186" s="262"/>
      <c r="T3186" s="262"/>
      <c r="U3186" s="262"/>
      <c r="V3186" s="262"/>
    </row>
    <row r="3187" spans="1:22">
      <c r="A3187" s="858"/>
      <c r="B3187" s="866">
        <f t="shared" si="50"/>
        <v>3165</v>
      </c>
      <c r="C3187" s="919"/>
      <c r="D3187" s="860"/>
      <c r="E3187"/>
      <c r="F3187"/>
      <c r="G3187"/>
      <c r="H3187"/>
      <c r="I3187"/>
      <c r="J3187"/>
      <c r="K3187"/>
      <c r="L3187" s="262"/>
      <c r="M3187" s="262"/>
      <c r="S3187" s="262"/>
      <c r="T3187" s="262"/>
      <c r="U3187" s="262"/>
      <c r="V3187" s="262"/>
    </row>
    <row r="3188" spans="1:22">
      <c r="A3188" s="858"/>
      <c r="B3188" s="866">
        <f t="shared" si="50"/>
        <v>3166</v>
      </c>
      <c r="C3188" s="919"/>
      <c r="D3188" s="860"/>
      <c r="E3188"/>
      <c r="F3188"/>
      <c r="G3188"/>
      <c r="H3188"/>
      <c r="I3188"/>
      <c r="J3188"/>
      <c r="K3188"/>
      <c r="L3188" s="262"/>
      <c r="M3188" s="262"/>
      <c r="S3188" s="262"/>
      <c r="T3188" s="262"/>
      <c r="U3188" s="262"/>
      <c r="V3188" s="262"/>
    </row>
    <row r="3189" spans="1:22">
      <c r="A3189" s="858"/>
      <c r="B3189" s="866">
        <f t="shared" si="50"/>
        <v>3167</v>
      </c>
      <c r="C3189" s="919"/>
      <c r="D3189" s="860"/>
      <c r="E3189"/>
      <c r="F3189"/>
      <c r="G3189"/>
      <c r="H3189"/>
      <c r="I3189"/>
      <c r="J3189"/>
      <c r="K3189"/>
      <c r="L3189" s="262"/>
      <c r="M3189" s="262"/>
      <c r="S3189" s="262"/>
      <c r="T3189" s="262"/>
      <c r="U3189" s="262"/>
      <c r="V3189" s="262"/>
    </row>
    <row r="3190" spans="1:22">
      <c r="A3190" s="858"/>
      <c r="B3190" s="866">
        <f t="shared" si="50"/>
        <v>3168</v>
      </c>
      <c r="C3190" s="919"/>
      <c r="D3190" s="860"/>
      <c r="E3190"/>
      <c r="F3190"/>
      <c r="G3190"/>
      <c r="H3190"/>
      <c r="I3190"/>
      <c r="J3190"/>
      <c r="K3190"/>
      <c r="L3190" s="262"/>
      <c r="M3190" s="262"/>
      <c r="S3190" s="262"/>
      <c r="T3190" s="262"/>
      <c r="U3190" s="262"/>
      <c r="V3190" s="262"/>
    </row>
    <row r="3191" spans="1:22">
      <c r="A3191" s="858"/>
      <c r="B3191" s="866">
        <f t="shared" si="50"/>
        <v>3169</v>
      </c>
      <c r="C3191" s="919"/>
      <c r="D3191" s="860"/>
      <c r="E3191"/>
      <c r="F3191"/>
      <c r="G3191"/>
      <c r="H3191"/>
      <c r="I3191"/>
      <c r="J3191"/>
      <c r="K3191"/>
      <c r="L3191" s="262"/>
      <c r="M3191" s="262"/>
      <c r="S3191" s="262"/>
      <c r="T3191" s="262"/>
      <c r="U3191" s="262"/>
      <c r="V3191" s="262"/>
    </row>
    <row r="3192" spans="1:22">
      <c r="A3192" s="858"/>
      <c r="B3192" s="866">
        <f t="shared" si="50"/>
        <v>3170</v>
      </c>
      <c r="C3192" s="919"/>
      <c r="D3192" s="860"/>
      <c r="E3192"/>
      <c r="F3192"/>
      <c r="G3192"/>
      <c r="H3192"/>
      <c r="I3192"/>
      <c r="J3192"/>
      <c r="K3192"/>
      <c r="L3192" s="262"/>
      <c r="M3192" s="262"/>
      <c r="S3192" s="262"/>
      <c r="T3192" s="262"/>
      <c r="U3192" s="262"/>
      <c r="V3192" s="262"/>
    </row>
    <row r="3193" spans="1:22">
      <c r="A3193" s="858"/>
      <c r="B3193" s="866">
        <f t="shared" si="50"/>
        <v>3171</v>
      </c>
      <c r="C3193" s="919"/>
      <c r="D3193" s="860"/>
      <c r="E3193"/>
      <c r="F3193"/>
      <c r="G3193"/>
      <c r="H3193"/>
      <c r="I3193"/>
      <c r="J3193"/>
      <c r="K3193"/>
      <c r="L3193" s="262"/>
      <c r="M3193" s="262"/>
      <c r="S3193" s="262"/>
      <c r="T3193" s="262"/>
      <c r="U3193" s="262"/>
      <c r="V3193" s="262"/>
    </row>
    <row r="3194" spans="1:22">
      <c r="A3194" s="858"/>
      <c r="B3194" s="866">
        <f t="shared" si="50"/>
        <v>3172</v>
      </c>
      <c r="C3194" s="919"/>
      <c r="D3194" s="860"/>
      <c r="E3194"/>
      <c r="F3194"/>
      <c r="G3194"/>
      <c r="H3194"/>
      <c r="I3194"/>
      <c r="J3194"/>
      <c r="K3194"/>
      <c r="L3194" s="262"/>
      <c r="M3194" s="262"/>
      <c r="S3194" s="262"/>
      <c r="T3194" s="262"/>
      <c r="U3194" s="262"/>
      <c r="V3194" s="262"/>
    </row>
    <row r="3195" spans="1:22">
      <c r="A3195" s="858"/>
      <c r="B3195" s="866">
        <f t="shared" si="50"/>
        <v>3173</v>
      </c>
      <c r="C3195" s="919"/>
      <c r="D3195" s="860"/>
      <c r="E3195"/>
      <c r="F3195"/>
      <c r="G3195"/>
      <c r="H3195"/>
      <c r="I3195"/>
      <c r="J3195"/>
      <c r="K3195"/>
      <c r="L3195" s="262"/>
      <c r="M3195" s="262"/>
      <c r="S3195" s="262"/>
      <c r="T3195" s="262"/>
      <c r="U3195" s="262"/>
      <c r="V3195" s="262"/>
    </row>
    <row r="3196" spans="1:22">
      <c r="A3196" s="858"/>
      <c r="B3196" s="866">
        <f t="shared" si="50"/>
        <v>3174</v>
      </c>
      <c r="C3196" s="919"/>
      <c r="D3196" s="860"/>
      <c r="E3196"/>
      <c r="F3196"/>
      <c r="G3196"/>
      <c r="H3196"/>
      <c r="I3196"/>
      <c r="J3196"/>
      <c r="K3196"/>
      <c r="L3196" s="262"/>
      <c r="M3196" s="262"/>
      <c r="S3196" s="262"/>
      <c r="T3196" s="262"/>
      <c r="U3196" s="262"/>
      <c r="V3196" s="262"/>
    </row>
    <row r="3197" spans="1:22">
      <c r="A3197" s="858"/>
      <c r="B3197" s="866">
        <f t="shared" si="50"/>
        <v>3175</v>
      </c>
      <c r="C3197" s="919"/>
      <c r="D3197" s="860"/>
      <c r="E3197"/>
      <c r="F3197"/>
      <c r="G3197"/>
      <c r="H3197"/>
      <c r="I3197"/>
      <c r="J3197"/>
      <c r="K3197"/>
      <c r="L3197" s="262"/>
      <c r="M3197" s="262"/>
      <c r="S3197" s="262"/>
      <c r="T3197" s="262"/>
      <c r="U3197" s="262"/>
      <c r="V3197" s="262"/>
    </row>
    <row r="3198" spans="1:22">
      <c r="A3198" s="858"/>
      <c r="B3198" s="866">
        <f t="shared" si="50"/>
        <v>3176</v>
      </c>
      <c r="C3198" s="919"/>
      <c r="D3198" s="860"/>
      <c r="E3198"/>
      <c r="F3198"/>
      <c r="G3198"/>
      <c r="H3198"/>
      <c r="I3198"/>
      <c r="J3198"/>
      <c r="K3198"/>
      <c r="L3198" s="262"/>
      <c r="M3198" s="262"/>
      <c r="S3198" s="262"/>
      <c r="T3198" s="262"/>
      <c r="U3198" s="262"/>
      <c r="V3198" s="262"/>
    </row>
    <row r="3199" spans="1:22">
      <c r="A3199" s="858"/>
      <c r="B3199" s="866">
        <f t="shared" si="50"/>
        <v>3177</v>
      </c>
      <c r="C3199" s="919"/>
      <c r="D3199" s="860"/>
      <c r="E3199"/>
      <c r="F3199"/>
      <c r="G3199"/>
      <c r="H3199"/>
      <c r="I3199"/>
      <c r="J3199"/>
      <c r="K3199"/>
      <c r="L3199" s="262"/>
      <c r="M3199" s="262"/>
      <c r="S3199" s="262"/>
      <c r="T3199" s="262"/>
      <c r="U3199" s="262"/>
      <c r="V3199" s="262"/>
    </row>
    <row r="3200" spans="1:22">
      <c r="A3200" s="858"/>
      <c r="B3200" s="866">
        <f t="shared" si="50"/>
        <v>3178</v>
      </c>
      <c r="C3200" s="919"/>
      <c r="D3200" s="860"/>
      <c r="E3200"/>
      <c r="F3200"/>
      <c r="G3200"/>
      <c r="H3200"/>
      <c r="I3200"/>
      <c r="J3200"/>
      <c r="K3200"/>
      <c r="L3200" s="262"/>
      <c r="M3200" s="262"/>
      <c r="S3200" s="262"/>
      <c r="T3200" s="262"/>
      <c r="U3200" s="262"/>
      <c r="V3200" s="262"/>
    </row>
    <row r="3201" spans="1:22">
      <c r="A3201" s="858"/>
      <c r="B3201" s="866">
        <f t="shared" si="50"/>
        <v>3179</v>
      </c>
      <c r="C3201" s="919"/>
      <c r="D3201" s="860"/>
      <c r="E3201"/>
      <c r="F3201"/>
      <c r="G3201"/>
      <c r="H3201"/>
      <c r="I3201"/>
      <c r="J3201"/>
      <c r="K3201"/>
      <c r="L3201" s="262"/>
      <c r="M3201" s="262"/>
      <c r="S3201" s="262"/>
      <c r="T3201" s="262"/>
      <c r="U3201" s="262"/>
      <c r="V3201" s="262"/>
    </row>
    <row r="3202" spans="1:22">
      <c r="A3202" s="858"/>
      <c r="B3202" s="866">
        <f t="shared" si="50"/>
        <v>3180</v>
      </c>
      <c r="C3202" s="919"/>
      <c r="D3202" s="860"/>
      <c r="E3202"/>
      <c r="F3202"/>
      <c r="G3202"/>
      <c r="H3202"/>
      <c r="I3202"/>
      <c r="J3202"/>
      <c r="K3202"/>
      <c r="L3202" s="262"/>
      <c r="M3202" s="262"/>
      <c r="S3202" s="262"/>
      <c r="T3202" s="262"/>
      <c r="U3202" s="262"/>
      <c r="V3202" s="262"/>
    </row>
    <row r="3203" spans="1:22">
      <c r="A3203" s="858"/>
      <c r="B3203" s="866">
        <f t="shared" si="50"/>
        <v>3181</v>
      </c>
      <c r="C3203" s="919"/>
      <c r="D3203" s="860"/>
      <c r="E3203"/>
      <c r="F3203"/>
      <c r="G3203"/>
      <c r="H3203"/>
      <c r="I3203"/>
      <c r="J3203"/>
      <c r="K3203"/>
      <c r="L3203" s="262"/>
      <c r="M3203" s="262"/>
      <c r="S3203" s="262"/>
      <c r="T3203" s="262"/>
      <c r="U3203" s="262"/>
      <c r="V3203" s="262"/>
    </row>
    <row r="3204" spans="1:22">
      <c r="A3204" s="858"/>
      <c r="B3204" s="866">
        <f t="shared" si="50"/>
        <v>3182</v>
      </c>
      <c r="C3204" s="919"/>
      <c r="D3204" s="860"/>
      <c r="E3204"/>
      <c r="F3204"/>
      <c r="G3204"/>
      <c r="H3204"/>
      <c r="I3204"/>
      <c r="J3204"/>
      <c r="K3204"/>
      <c r="L3204" s="262"/>
      <c r="M3204" s="262"/>
      <c r="S3204" s="262"/>
      <c r="T3204" s="262"/>
      <c r="U3204" s="262"/>
      <c r="V3204" s="262"/>
    </row>
    <row r="3205" spans="1:22">
      <c r="A3205" s="858"/>
      <c r="B3205" s="866">
        <f t="shared" si="50"/>
        <v>3183</v>
      </c>
      <c r="C3205" s="919"/>
      <c r="D3205" s="860"/>
      <c r="E3205"/>
      <c r="F3205"/>
      <c r="G3205"/>
      <c r="H3205"/>
      <c r="I3205"/>
      <c r="J3205"/>
      <c r="K3205"/>
      <c r="L3205" s="262"/>
      <c r="M3205" s="262"/>
      <c r="S3205" s="262"/>
      <c r="T3205" s="262"/>
      <c r="U3205" s="262"/>
      <c r="V3205" s="262"/>
    </row>
    <row r="3206" spans="1:22">
      <c r="A3206" s="858"/>
      <c r="B3206" s="866">
        <f t="shared" si="50"/>
        <v>3184</v>
      </c>
      <c r="C3206" s="919"/>
      <c r="D3206" s="860"/>
      <c r="E3206"/>
      <c r="F3206"/>
      <c r="G3206"/>
      <c r="H3206"/>
      <c r="I3206"/>
      <c r="J3206"/>
      <c r="K3206"/>
      <c r="L3206" s="262"/>
      <c r="M3206" s="262"/>
      <c r="S3206" s="262"/>
      <c r="T3206" s="262"/>
      <c r="U3206" s="262"/>
      <c r="V3206" s="262"/>
    </row>
    <row r="3207" spans="1:22">
      <c r="A3207" s="858"/>
      <c r="B3207" s="866">
        <f t="shared" si="50"/>
        <v>3185</v>
      </c>
      <c r="C3207" s="919"/>
      <c r="D3207" s="860"/>
      <c r="E3207"/>
      <c r="F3207"/>
      <c r="G3207"/>
      <c r="H3207"/>
      <c r="I3207"/>
      <c r="J3207"/>
      <c r="K3207"/>
      <c r="L3207" s="262"/>
      <c r="M3207" s="262"/>
      <c r="S3207" s="262"/>
      <c r="T3207" s="262"/>
      <c r="U3207" s="262"/>
      <c r="V3207" s="262"/>
    </row>
    <row r="3208" spans="1:22">
      <c r="A3208" s="858"/>
      <c r="B3208" s="866">
        <f t="shared" si="50"/>
        <v>3186</v>
      </c>
      <c r="C3208" s="919"/>
      <c r="D3208" s="860"/>
      <c r="E3208"/>
      <c r="F3208"/>
      <c r="G3208"/>
      <c r="H3208"/>
      <c r="I3208"/>
      <c r="J3208"/>
      <c r="K3208"/>
      <c r="L3208" s="262"/>
      <c r="M3208" s="262"/>
      <c r="S3208" s="262"/>
      <c r="T3208" s="262"/>
      <c r="U3208" s="262"/>
      <c r="V3208" s="262"/>
    </row>
    <row r="3209" spans="1:22">
      <c r="A3209" s="858"/>
      <c r="B3209" s="866">
        <f t="shared" si="50"/>
        <v>3187</v>
      </c>
      <c r="C3209" s="919"/>
      <c r="D3209" s="860"/>
      <c r="E3209"/>
      <c r="F3209"/>
      <c r="G3209"/>
      <c r="H3209"/>
      <c r="I3209"/>
      <c r="J3209"/>
      <c r="K3209"/>
      <c r="L3209" s="262"/>
      <c r="M3209" s="262"/>
      <c r="S3209" s="262"/>
      <c r="T3209" s="262"/>
      <c r="U3209" s="262"/>
      <c r="V3209" s="262"/>
    </row>
    <row r="3210" spans="1:22">
      <c r="A3210" s="858"/>
      <c r="B3210" s="866">
        <f t="shared" si="50"/>
        <v>3188</v>
      </c>
      <c r="C3210" s="919"/>
      <c r="D3210" s="860"/>
      <c r="E3210"/>
      <c r="F3210"/>
      <c r="G3210"/>
      <c r="H3210"/>
      <c r="I3210"/>
      <c r="J3210"/>
      <c r="K3210"/>
      <c r="L3210" s="262"/>
      <c r="M3210" s="262"/>
      <c r="S3210" s="262"/>
      <c r="T3210" s="262"/>
      <c r="U3210" s="262"/>
      <c r="V3210" s="262"/>
    </row>
    <row r="3211" spans="1:22">
      <c r="A3211" s="858"/>
      <c r="B3211" s="866">
        <f t="shared" si="50"/>
        <v>3189</v>
      </c>
      <c r="C3211" s="919"/>
      <c r="D3211" s="860"/>
      <c r="E3211"/>
      <c r="F3211"/>
      <c r="G3211"/>
      <c r="H3211"/>
      <c r="I3211"/>
      <c r="J3211"/>
      <c r="K3211"/>
      <c r="L3211" s="262"/>
      <c r="M3211" s="262"/>
      <c r="S3211" s="262"/>
      <c r="T3211" s="262"/>
      <c r="U3211" s="262"/>
      <c r="V3211" s="262"/>
    </row>
    <row r="3212" spans="1:22">
      <c r="A3212" s="858"/>
      <c r="B3212" s="866">
        <f t="shared" si="50"/>
        <v>3190</v>
      </c>
      <c r="C3212" s="919"/>
      <c r="D3212" s="860"/>
      <c r="E3212"/>
      <c r="F3212"/>
      <c r="G3212"/>
      <c r="H3212"/>
      <c r="I3212"/>
      <c r="J3212"/>
      <c r="K3212"/>
      <c r="L3212" s="262"/>
      <c r="M3212" s="262"/>
      <c r="S3212" s="262"/>
      <c r="T3212" s="262"/>
      <c r="U3212" s="262"/>
      <c r="V3212" s="262"/>
    </row>
    <row r="3213" spans="1:22">
      <c r="A3213" s="858"/>
      <c r="B3213" s="866">
        <f t="shared" si="50"/>
        <v>3191</v>
      </c>
      <c r="C3213" s="919"/>
      <c r="D3213" s="860"/>
      <c r="E3213"/>
      <c r="F3213"/>
      <c r="G3213"/>
      <c r="H3213"/>
      <c r="I3213"/>
      <c r="J3213"/>
      <c r="K3213"/>
      <c r="L3213" s="262"/>
      <c r="M3213" s="262"/>
      <c r="S3213" s="262"/>
      <c r="T3213" s="262"/>
      <c r="U3213" s="262"/>
      <c r="V3213" s="262"/>
    </row>
    <row r="3214" spans="1:22">
      <c r="A3214" s="858"/>
      <c r="B3214" s="866">
        <f t="shared" si="50"/>
        <v>3192</v>
      </c>
      <c r="C3214" s="919"/>
      <c r="D3214" s="860"/>
      <c r="E3214"/>
      <c r="F3214"/>
      <c r="G3214"/>
      <c r="H3214"/>
      <c r="I3214"/>
      <c r="J3214"/>
      <c r="K3214"/>
      <c r="L3214" s="262"/>
      <c r="M3214" s="262"/>
      <c r="S3214" s="262"/>
      <c r="T3214" s="262"/>
      <c r="U3214" s="262"/>
      <c r="V3214" s="262"/>
    </row>
    <row r="3215" spans="1:22">
      <c r="A3215" s="858"/>
      <c r="B3215" s="866">
        <f t="shared" si="50"/>
        <v>3193</v>
      </c>
      <c r="C3215" s="919"/>
      <c r="D3215" s="860"/>
      <c r="E3215"/>
      <c r="F3215"/>
      <c r="G3215"/>
      <c r="H3215"/>
      <c r="I3215"/>
      <c r="J3215"/>
      <c r="K3215"/>
      <c r="L3215" s="262"/>
      <c r="M3215" s="262"/>
      <c r="S3215" s="262"/>
      <c r="T3215" s="262"/>
      <c r="U3215" s="262"/>
      <c r="V3215" s="262"/>
    </row>
    <row r="3216" spans="1:22">
      <c r="A3216" s="858"/>
      <c r="B3216" s="866">
        <f t="shared" si="50"/>
        <v>3194</v>
      </c>
      <c r="C3216" s="919"/>
      <c r="D3216" s="860"/>
      <c r="E3216"/>
      <c r="F3216"/>
      <c r="G3216"/>
      <c r="H3216"/>
      <c r="I3216"/>
      <c r="J3216"/>
      <c r="K3216"/>
      <c r="L3216" s="262"/>
      <c r="M3216" s="262"/>
      <c r="S3216" s="262"/>
      <c r="T3216" s="262"/>
      <c r="U3216" s="262"/>
      <c r="V3216" s="262"/>
    </row>
    <row r="3217" spans="1:22">
      <c r="A3217" s="858"/>
      <c r="B3217" s="866">
        <f t="shared" si="50"/>
        <v>3195</v>
      </c>
      <c r="C3217" s="919"/>
      <c r="D3217" s="860"/>
      <c r="E3217"/>
      <c r="F3217"/>
      <c r="G3217"/>
      <c r="H3217"/>
      <c r="I3217"/>
      <c r="J3217"/>
      <c r="K3217"/>
      <c r="L3217" s="262"/>
      <c r="M3217" s="262"/>
      <c r="S3217" s="262"/>
      <c r="T3217" s="262"/>
      <c r="U3217" s="262"/>
      <c r="V3217" s="262"/>
    </row>
    <row r="3218" spans="1:22">
      <c r="A3218" s="858"/>
      <c r="B3218" s="866">
        <f t="shared" si="50"/>
        <v>3196</v>
      </c>
      <c r="C3218" s="919"/>
      <c r="D3218" s="860"/>
      <c r="E3218"/>
      <c r="F3218"/>
      <c r="G3218"/>
      <c r="H3218"/>
      <c r="I3218"/>
      <c r="J3218"/>
      <c r="K3218"/>
      <c r="L3218" s="262"/>
      <c r="M3218" s="262"/>
      <c r="S3218" s="262"/>
      <c r="T3218" s="262"/>
      <c r="U3218" s="262"/>
      <c r="V3218" s="262"/>
    </row>
    <row r="3219" spans="1:22">
      <c r="A3219" s="858"/>
      <c r="B3219" s="866">
        <f t="shared" si="50"/>
        <v>3197</v>
      </c>
      <c r="C3219" s="919"/>
      <c r="D3219" s="860"/>
      <c r="E3219"/>
      <c r="F3219"/>
      <c r="G3219"/>
      <c r="H3219"/>
      <c r="I3219"/>
      <c r="J3219"/>
      <c r="K3219"/>
      <c r="L3219" s="262"/>
      <c r="M3219" s="262"/>
      <c r="S3219" s="262"/>
      <c r="T3219" s="262"/>
      <c r="U3219" s="262"/>
      <c r="V3219" s="262"/>
    </row>
    <row r="3220" spans="1:22">
      <c r="A3220" s="858"/>
      <c r="B3220" s="866">
        <f t="shared" si="50"/>
        <v>3198</v>
      </c>
      <c r="C3220" s="919"/>
      <c r="D3220" s="860"/>
      <c r="E3220"/>
      <c r="F3220"/>
      <c r="G3220"/>
      <c r="H3220"/>
      <c r="I3220"/>
      <c r="J3220"/>
      <c r="K3220"/>
      <c r="L3220" s="262"/>
      <c r="M3220" s="262"/>
      <c r="S3220" s="262"/>
      <c r="T3220" s="262"/>
      <c r="U3220" s="262"/>
      <c r="V3220" s="262"/>
    </row>
    <row r="3221" spans="1:22">
      <c r="A3221" s="858"/>
      <c r="B3221" s="866">
        <f t="shared" si="50"/>
        <v>3199</v>
      </c>
      <c r="C3221" s="919"/>
      <c r="D3221" s="860"/>
      <c r="E3221"/>
      <c r="F3221"/>
      <c r="G3221"/>
      <c r="H3221"/>
      <c r="I3221"/>
      <c r="J3221"/>
      <c r="K3221"/>
      <c r="L3221" s="262"/>
      <c r="M3221" s="262"/>
      <c r="S3221" s="262"/>
      <c r="T3221" s="262"/>
      <c r="U3221" s="262"/>
      <c r="V3221" s="262"/>
    </row>
    <row r="3222" spans="1:22">
      <c r="A3222" s="858"/>
      <c r="B3222" s="866">
        <f t="shared" si="50"/>
        <v>3200</v>
      </c>
      <c r="C3222" s="919"/>
      <c r="D3222" s="860"/>
      <c r="E3222"/>
      <c r="F3222"/>
      <c r="G3222"/>
      <c r="H3222"/>
      <c r="I3222"/>
      <c r="J3222"/>
      <c r="K3222"/>
      <c r="L3222" s="262"/>
      <c r="M3222" s="262"/>
      <c r="S3222" s="262"/>
      <c r="T3222" s="262"/>
      <c r="U3222" s="262"/>
      <c r="V3222" s="262"/>
    </row>
    <row r="3223" spans="1:22">
      <c r="A3223" s="858"/>
      <c r="B3223" s="866">
        <f t="shared" si="50"/>
        <v>3201</v>
      </c>
      <c r="C3223" s="919"/>
      <c r="D3223" s="860"/>
      <c r="E3223"/>
      <c r="F3223"/>
      <c r="G3223"/>
      <c r="H3223"/>
      <c r="I3223"/>
      <c r="J3223"/>
      <c r="K3223"/>
      <c r="L3223" s="262"/>
      <c r="M3223" s="262"/>
      <c r="S3223" s="262"/>
      <c r="T3223" s="262"/>
      <c r="U3223" s="262"/>
      <c r="V3223" s="262"/>
    </row>
    <row r="3224" spans="1:22">
      <c r="A3224" s="858"/>
      <c r="B3224" s="866">
        <f t="shared" ref="B3224:B3287" si="51">B3223+1</f>
        <v>3202</v>
      </c>
      <c r="C3224" s="919"/>
      <c r="D3224" s="860"/>
      <c r="E3224"/>
      <c r="F3224"/>
      <c r="G3224"/>
      <c r="H3224"/>
      <c r="I3224"/>
      <c r="J3224"/>
      <c r="K3224"/>
      <c r="L3224" s="262"/>
      <c r="M3224" s="262"/>
      <c r="S3224" s="262"/>
      <c r="T3224" s="262"/>
      <c r="U3224" s="262"/>
      <c r="V3224" s="262"/>
    </row>
    <row r="3225" spans="1:22">
      <c r="A3225" s="858"/>
      <c r="B3225" s="866">
        <f t="shared" si="51"/>
        <v>3203</v>
      </c>
      <c r="C3225" s="919"/>
      <c r="D3225" s="860"/>
      <c r="E3225"/>
      <c r="F3225"/>
      <c r="G3225"/>
      <c r="H3225"/>
      <c r="I3225"/>
      <c r="J3225"/>
      <c r="K3225"/>
      <c r="L3225" s="262"/>
      <c r="M3225" s="262"/>
      <c r="S3225" s="262"/>
      <c r="T3225" s="262"/>
      <c r="U3225" s="262"/>
      <c r="V3225" s="262"/>
    </row>
    <row r="3226" spans="1:22">
      <c r="A3226" s="858"/>
      <c r="B3226" s="866">
        <f t="shared" si="51"/>
        <v>3204</v>
      </c>
      <c r="C3226" s="919"/>
      <c r="D3226" s="860"/>
      <c r="E3226"/>
      <c r="F3226"/>
      <c r="G3226"/>
      <c r="H3226"/>
      <c r="I3226"/>
      <c r="J3226"/>
      <c r="K3226"/>
      <c r="L3226" s="262"/>
      <c r="M3226" s="262"/>
      <c r="S3226" s="262"/>
      <c r="T3226" s="262"/>
      <c r="U3226" s="262"/>
      <c r="V3226" s="262"/>
    </row>
    <row r="3227" spans="1:22">
      <c r="A3227" s="858"/>
      <c r="B3227" s="866">
        <f t="shared" si="51"/>
        <v>3205</v>
      </c>
      <c r="C3227" s="919"/>
      <c r="D3227" s="860"/>
      <c r="E3227"/>
      <c r="F3227"/>
      <c r="G3227"/>
      <c r="H3227"/>
      <c r="I3227"/>
      <c r="J3227"/>
      <c r="K3227"/>
      <c r="L3227" s="262"/>
      <c r="M3227" s="262"/>
      <c r="S3227" s="262"/>
      <c r="T3227" s="262"/>
      <c r="U3227" s="262"/>
      <c r="V3227" s="262"/>
    </row>
    <row r="3228" spans="1:22">
      <c r="A3228" s="858"/>
      <c r="B3228" s="866">
        <f t="shared" si="51"/>
        <v>3206</v>
      </c>
      <c r="C3228" s="919"/>
      <c r="D3228" s="860"/>
      <c r="E3228"/>
      <c r="F3228"/>
      <c r="G3228"/>
      <c r="H3228"/>
      <c r="I3228"/>
      <c r="J3228"/>
      <c r="K3228"/>
      <c r="L3228" s="262"/>
      <c r="M3228" s="262"/>
      <c r="S3228" s="262"/>
      <c r="T3228" s="262"/>
      <c r="U3228" s="262"/>
      <c r="V3228" s="262"/>
    </row>
    <row r="3229" spans="1:22">
      <c r="A3229" s="858"/>
      <c r="B3229" s="866">
        <f t="shared" si="51"/>
        <v>3207</v>
      </c>
      <c r="C3229" s="919"/>
      <c r="D3229" s="860"/>
      <c r="E3229"/>
      <c r="F3229"/>
      <c r="G3229"/>
      <c r="H3229"/>
      <c r="I3229"/>
      <c r="J3229"/>
      <c r="K3229"/>
      <c r="L3229" s="262"/>
      <c r="M3229" s="262"/>
      <c r="S3229" s="262"/>
      <c r="T3229" s="262"/>
      <c r="U3229" s="262"/>
      <c r="V3229" s="262"/>
    </row>
    <row r="3230" spans="1:22">
      <c r="A3230" s="858"/>
      <c r="B3230" s="866">
        <f t="shared" si="51"/>
        <v>3208</v>
      </c>
      <c r="C3230" s="919"/>
      <c r="D3230" s="860"/>
      <c r="E3230"/>
      <c r="F3230"/>
      <c r="G3230"/>
      <c r="H3230"/>
      <c r="I3230"/>
      <c r="J3230"/>
      <c r="K3230"/>
      <c r="L3230" s="262"/>
      <c r="M3230" s="262"/>
      <c r="S3230" s="262"/>
      <c r="T3230" s="262"/>
      <c r="U3230" s="262"/>
      <c r="V3230" s="262"/>
    </row>
    <row r="3231" spans="1:22">
      <c r="A3231" s="858"/>
      <c r="B3231" s="866">
        <f t="shared" si="51"/>
        <v>3209</v>
      </c>
      <c r="C3231" s="919"/>
      <c r="D3231" s="860"/>
      <c r="E3231"/>
      <c r="F3231"/>
      <c r="G3231"/>
      <c r="H3231"/>
      <c r="I3231"/>
      <c r="J3231"/>
      <c r="K3231"/>
      <c r="L3231" s="262"/>
      <c r="M3231" s="262"/>
      <c r="S3231" s="262"/>
      <c r="T3231" s="262"/>
      <c r="U3231" s="262"/>
      <c r="V3231" s="262"/>
    </row>
    <row r="3232" spans="1:22">
      <c r="A3232" s="858"/>
      <c r="B3232" s="866">
        <f t="shared" si="51"/>
        <v>3210</v>
      </c>
      <c r="C3232" s="919"/>
      <c r="D3232" s="860"/>
      <c r="E3232"/>
      <c r="F3232"/>
      <c r="G3232"/>
      <c r="H3232"/>
      <c r="I3232"/>
      <c r="J3232"/>
      <c r="K3232"/>
      <c r="L3232" s="262"/>
      <c r="M3232" s="262"/>
      <c r="S3232" s="262"/>
      <c r="T3232" s="262"/>
      <c r="U3232" s="262"/>
      <c r="V3232" s="262"/>
    </row>
    <row r="3233" spans="1:22">
      <c r="A3233" s="858"/>
      <c r="B3233" s="866">
        <f t="shared" si="51"/>
        <v>3211</v>
      </c>
      <c r="C3233" s="919"/>
      <c r="D3233" s="860"/>
      <c r="E3233"/>
      <c r="F3233"/>
      <c r="G3233"/>
      <c r="H3233"/>
      <c r="I3233"/>
      <c r="J3233"/>
      <c r="K3233"/>
      <c r="L3233" s="262"/>
      <c r="M3233" s="262"/>
      <c r="S3233" s="262"/>
      <c r="T3233" s="262"/>
      <c r="U3233" s="262"/>
      <c r="V3233" s="262"/>
    </row>
    <row r="3234" spans="1:22">
      <c r="A3234" s="858"/>
      <c r="B3234" s="866">
        <f t="shared" si="51"/>
        <v>3212</v>
      </c>
      <c r="C3234" s="919"/>
      <c r="D3234" s="860"/>
      <c r="E3234"/>
      <c r="F3234"/>
      <c r="G3234"/>
      <c r="H3234"/>
      <c r="I3234"/>
      <c r="J3234"/>
      <c r="K3234"/>
      <c r="L3234" s="262"/>
      <c r="M3234" s="262"/>
      <c r="S3234" s="262"/>
      <c r="T3234" s="262"/>
      <c r="U3234" s="262"/>
      <c r="V3234" s="262"/>
    </row>
    <row r="3235" spans="1:22">
      <c r="A3235" s="858"/>
      <c r="B3235" s="866">
        <f t="shared" si="51"/>
        <v>3213</v>
      </c>
      <c r="C3235" s="919"/>
      <c r="D3235" s="860"/>
      <c r="E3235"/>
      <c r="F3235"/>
      <c r="G3235"/>
      <c r="H3235"/>
      <c r="I3235"/>
      <c r="J3235"/>
      <c r="K3235"/>
      <c r="L3235" s="262"/>
      <c r="M3235" s="262"/>
      <c r="S3235" s="262"/>
      <c r="T3235" s="262"/>
      <c r="U3235" s="262"/>
      <c r="V3235" s="262"/>
    </row>
    <row r="3236" spans="1:22">
      <c r="A3236" s="858"/>
      <c r="B3236" s="866">
        <f t="shared" si="51"/>
        <v>3214</v>
      </c>
      <c r="C3236" s="919"/>
      <c r="D3236" s="860"/>
      <c r="E3236"/>
      <c r="F3236"/>
      <c r="G3236"/>
      <c r="H3236"/>
      <c r="I3236"/>
      <c r="J3236"/>
      <c r="K3236"/>
      <c r="L3236" s="262"/>
      <c r="M3236" s="262"/>
      <c r="S3236" s="262"/>
      <c r="T3236" s="262"/>
      <c r="U3236" s="262"/>
      <c r="V3236" s="262"/>
    </row>
    <row r="3237" spans="1:22">
      <c r="A3237" s="858"/>
      <c r="B3237" s="866">
        <f t="shared" si="51"/>
        <v>3215</v>
      </c>
      <c r="C3237" s="919"/>
      <c r="D3237" s="860"/>
      <c r="E3237"/>
      <c r="F3237"/>
      <c r="G3237"/>
      <c r="H3237"/>
      <c r="I3237"/>
      <c r="J3237"/>
      <c r="K3237"/>
      <c r="L3237" s="262"/>
      <c r="M3237" s="262"/>
      <c r="S3237" s="262"/>
      <c r="T3237" s="262"/>
      <c r="U3237" s="262"/>
      <c r="V3237" s="262"/>
    </row>
    <row r="3238" spans="1:22">
      <c r="A3238" s="858"/>
      <c r="B3238" s="866">
        <f t="shared" si="51"/>
        <v>3216</v>
      </c>
      <c r="C3238" s="919"/>
      <c r="D3238" s="860"/>
      <c r="E3238"/>
      <c r="F3238"/>
      <c r="G3238"/>
      <c r="H3238"/>
      <c r="I3238"/>
      <c r="J3238"/>
      <c r="K3238"/>
      <c r="L3238" s="262"/>
      <c r="M3238" s="262"/>
      <c r="S3238" s="262"/>
      <c r="T3238" s="262"/>
      <c r="U3238" s="262"/>
      <c r="V3238" s="262"/>
    </row>
    <row r="3239" spans="1:22">
      <c r="A3239" s="858"/>
      <c r="B3239" s="866">
        <f t="shared" si="51"/>
        <v>3217</v>
      </c>
      <c r="C3239" s="919"/>
      <c r="D3239" s="860"/>
      <c r="E3239"/>
      <c r="F3239"/>
      <c r="G3239"/>
      <c r="H3239"/>
      <c r="I3239"/>
      <c r="J3239"/>
      <c r="K3239"/>
      <c r="L3239" s="262"/>
      <c r="M3239" s="262"/>
      <c r="S3239" s="262"/>
      <c r="T3239" s="262"/>
      <c r="U3239" s="262"/>
      <c r="V3239" s="262"/>
    </row>
    <row r="3240" spans="1:22">
      <c r="A3240" s="858"/>
      <c r="B3240" s="866">
        <f t="shared" si="51"/>
        <v>3218</v>
      </c>
      <c r="C3240" s="919"/>
      <c r="D3240" s="860"/>
      <c r="E3240"/>
      <c r="F3240"/>
      <c r="G3240"/>
      <c r="H3240"/>
      <c r="I3240"/>
      <c r="J3240"/>
      <c r="K3240"/>
      <c r="L3240" s="262"/>
      <c r="M3240" s="262"/>
      <c r="S3240" s="262"/>
      <c r="T3240" s="262"/>
      <c r="U3240" s="262"/>
      <c r="V3240" s="262"/>
    </row>
    <row r="3241" spans="1:22">
      <c r="A3241" s="858"/>
      <c r="B3241" s="866">
        <f t="shared" si="51"/>
        <v>3219</v>
      </c>
      <c r="C3241" s="919"/>
      <c r="D3241" s="860"/>
      <c r="E3241"/>
      <c r="F3241"/>
      <c r="G3241"/>
      <c r="H3241"/>
      <c r="I3241"/>
      <c r="J3241"/>
      <c r="K3241"/>
      <c r="L3241" s="262"/>
      <c r="M3241" s="262"/>
      <c r="S3241" s="262"/>
      <c r="T3241" s="262"/>
      <c r="U3241" s="262"/>
      <c r="V3241" s="262"/>
    </row>
    <row r="3242" spans="1:22">
      <c r="A3242" s="858"/>
      <c r="B3242" s="866">
        <f t="shared" si="51"/>
        <v>3220</v>
      </c>
      <c r="C3242" s="919"/>
      <c r="D3242" s="860"/>
      <c r="E3242"/>
      <c r="F3242"/>
      <c r="G3242"/>
      <c r="H3242"/>
      <c r="I3242"/>
      <c r="J3242"/>
      <c r="K3242"/>
      <c r="L3242" s="262"/>
      <c r="M3242" s="262"/>
      <c r="S3242" s="262"/>
      <c r="T3242" s="262"/>
      <c r="U3242" s="262"/>
      <c r="V3242" s="262"/>
    </row>
    <row r="3243" spans="1:22">
      <c r="A3243" s="858"/>
      <c r="B3243" s="866">
        <f t="shared" si="51"/>
        <v>3221</v>
      </c>
      <c r="C3243" s="919"/>
      <c r="D3243" s="860"/>
      <c r="E3243"/>
      <c r="F3243"/>
      <c r="G3243"/>
      <c r="H3243"/>
      <c r="I3243"/>
      <c r="J3243"/>
      <c r="K3243"/>
      <c r="L3243" s="262"/>
      <c r="M3243" s="262"/>
      <c r="S3243" s="262"/>
      <c r="T3243" s="262"/>
      <c r="U3243" s="262"/>
      <c r="V3243" s="262"/>
    </row>
    <row r="3244" spans="1:22">
      <c r="A3244" s="858"/>
      <c r="B3244" s="866">
        <f t="shared" si="51"/>
        <v>3222</v>
      </c>
      <c r="C3244" s="919"/>
      <c r="D3244" s="860"/>
      <c r="E3244"/>
      <c r="F3244"/>
      <c r="G3244"/>
      <c r="H3244"/>
      <c r="I3244"/>
      <c r="J3244"/>
      <c r="K3244"/>
      <c r="L3244" s="262"/>
      <c r="M3244" s="262"/>
      <c r="S3244" s="262"/>
      <c r="T3244" s="262"/>
      <c r="U3244" s="262"/>
      <c r="V3244" s="262"/>
    </row>
    <row r="3245" spans="1:22">
      <c r="A3245" s="858"/>
      <c r="B3245" s="866">
        <f t="shared" si="51"/>
        <v>3223</v>
      </c>
      <c r="C3245" s="919"/>
      <c r="D3245" s="860"/>
      <c r="E3245"/>
      <c r="F3245"/>
      <c r="G3245"/>
      <c r="H3245"/>
      <c r="I3245"/>
      <c r="J3245"/>
      <c r="K3245"/>
      <c r="L3245" s="262"/>
      <c r="M3245" s="262"/>
      <c r="S3245" s="262"/>
      <c r="T3245" s="262"/>
      <c r="U3245" s="262"/>
      <c r="V3245" s="262"/>
    </row>
    <row r="3246" spans="1:22">
      <c r="A3246" s="858"/>
      <c r="B3246" s="866">
        <f t="shared" si="51"/>
        <v>3224</v>
      </c>
      <c r="C3246" s="919"/>
      <c r="D3246" s="860"/>
      <c r="E3246"/>
      <c r="F3246"/>
      <c r="G3246"/>
      <c r="H3246"/>
      <c r="I3246"/>
      <c r="J3246"/>
      <c r="K3246"/>
      <c r="L3246" s="262"/>
      <c r="M3246" s="262"/>
      <c r="S3246" s="262"/>
      <c r="T3246" s="262"/>
      <c r="U3246" s="262"/>
      <c r="V3246" s="262"/>
    </row>
    <row r="3247" spans="1:22">
      <c r="A3247" s="858"/>
      <c r="B3247" s="866">
        <f t="shared" si="51"/>
        <v>3225</v>
      </c>
      <c r="C3247" s="919"/>
      <c r="D3247" s="860"/>
      <c r="E3247"/>
      <c r="F3247"/>
      <c r="G3247"/>
      <c r="H3247"/>
      <c r="I3247"/>
      <c r="J3247"/>
      <c r="K3247"/>
      <c r="L3247" s="262"/>
      <c r="M3247" s="262"/>
      <c r="S3247" s="262"/>
      <c r="T3247" s="262"/>
      <c r="U3247" s="262"/>
      <c r="V3247" s="262"/>
    </row>
    <row r="3248" spans="1:22">
      <c r="A3248" s="858"/>
      <c r="B3248" s="866">
        <f t="shared" si="51"/>
        <v>3226</v>
      </c>
      <c r="C3248" s="919"/>
      <c r="D3248" s="860"/>
      <c r="E3248"/>
      <c r="F3248"/>
      <c r="G3248"/>
      <c r="H3248"/>
      <c r="I3248"/>
      <c r="J3248"/>
      <c r="K3248"/>
      <c r="L3248" s="262"/>
      <c r="M3248" s="262"/>
      <c r="S3248" s="262"/>
      <c r="T3248" s="262"/>
      <c r="U3248" s="262"/>
      <c r="V3248" s="262"/>
    </row>
    <row r="3249" spans="1:22">
      <c r="A3249" s="858"/>
      <c r="B3249" s="866">
        <f t="shared" si="51"/>
        <v>3227</v>
      </c>
      <c r="C3249" s="919"/>
      <c r="D3249" s="860"/>
      <c r="E3249"/>
      <c r="F3249"/>
      <c r="G3249"/>
      <c r="H3249"/>
      <c r="I3249"/>
      <c r="J3249"/>
      <c r="K3249"/>
      <c r="L3249" s="262"/>
      <c r="M3249" s="262"/>
      <c r="S3249" s="262"/>
      <c r="T3249" s="262"/>
      <c r="U3249" s="262"/>
      <c r="V3249" s="262"/>
    </row>
    <row r="3250" spans="1:22">
      <c r="A3250" s="858"/>
      <c r="B3250" s="866">
        <f t="shared" si="51"/>
        <v>3228</v>
      </c>
      <c r="C3250" s="919"/>
      <c r="D3250" s="860"/>
      <c r="E3250"/>
      <c r="F3250"/>
      <c r="G3250"/>
      <c r="H3250"/>
      <c r="I3250"/>
      <c r="J3250"/>
      <c r="K3250"/>
      <c r="L3250" s="262"/>
      <c r="M3250" s="262"/>
      <c r="S3250" s="262"/>
      <c r="T3250" s="262"/>
      <c r="U3250" s="262"/>
      <c r="V3250" s="262"/>
    </row>
    <row r="3251" spans="1:22">
      <c r="A3251" s="858"/>
      <c r="B3251" s="866">
        <f t="shared" si="51"/>
        <v>3229</v>
      </c>
      <c r="C3251" s="919"/>
      <c r="D3251" s="860"/>
      <c r="E3251"/>
      <c r="F3251"/>
      <c r="G3251"/>
      <c r="H3251"/>
      <c r="I3251"/>
      <c r="J3251"/>
      <c r="K3251"/>
      <c r="L3251" s="262"/>
      <c r="M3251" s="262"/>
      <c r="S3251" s="262"/>
      <c r="T3251" s="262"/>
      <c r="U3251" s="262"/>
      <c r="V3251" s="262"/>
    </row>
    <row r="3252" spans="1:22">
      <c r="A3252" s="858"/>
      <c r="B3252" s="866">
        <f t="shared" si="51"/>
        <v>3230</v>
      </c>
      <c r="C3252" s="919"/>
      <c r="D3252" s="860"/>
      <c r="E3252"/>
      <c r="F3252"/>
      <c r="G3252"/>
      <c r="H3252"/>
      <c r="I3252"/>
      <c r="J3252"/>
      <c r="K3252"/>
      <c r="L3252" s="262"/>
      <c r="M3252" s="262"/>
      <c r="S3252" s="262"/>
      <c r="T3252" s="262"/>
      <c r="U3252" s="262"/>
      <c r="V3252" s="262"/>
    </row>
    <row r="3253" spans="1:22">
      <c r="A3253" s="858"/>
      <c r="B3253" s="866">
        <f t="shared" si="51"/>
        <v>3231</v>
      </c>
      <c r="C3253" s="919"/>
      <c r="D3253" s="860"/>
      <c r="E3253"/>
      <c r="F3253"/>
      <c r="G3253"/>
      <c r="H3253"/>
      <c r="I3253"/>
      <c r="J3253"/>
      <c r="K3253"/>
      <c r="L3253" s="262"/>
      <c r="M3253" s="262"/>
      <c r="S3253" s="262"/>
      <c r="T3253" s="262"/>
      <c r="U3253" s="262"/>
      <c r="V3253" s="262"/>
    </row>
    <row r="3254" spans="1:22">
      <c r="A3254" s="858"/>
      <c r="B3254" s="866">
        <f t="shared" si="51"/>
        <v>3232</v>
      </c>
      <c r="C3254" s="919"/>
      <c r="D3254" s="860"/>
      <c r="E3254"/>
      <c r="F3254"/>
      <c r="G3254"/>
      <c r="H3254"/>
      <c r="I3254"/>
      <c r="J3254"/>
      <c r="K3254"/>
      <c r="L3254" s="262"/>
      <c r="M3254" s="262"/>
      <c r="S3254" s="262"/>
      <c r="T3254" s="262"/>
      <c r="U3254" s="262"/>
      <c r="V3254" s="262"/>
    </row>
    <row r="3255" spans="1:22">
      <c r="A3255" s="858"/>
      <c r="B3255" s="866">
        <f t="shared" si="51"/>
        <v>3233</v>
      </c>
      <c r="C3255" s="919"/>
      <c r="D3255" s="860"/>
      <c r="E3255"/>
      <c r="F3255"/>
      <c r="G3255"/>
      <c r="H3255"/>
      <c r="I3255"/>
      <c r="J3255"/>
      <c r="K3255"/>
      <c r="L3255" s="262"/>
      <c r="M3255" s="262"/>
      <c r="S3255" s="262"/>
      <c r="T3255" s="262"/>
      <c r="U3255" s="262"/>
      <c r="V3255" s="262"/>
    </row>
    <row r="3256" spans="1:22">
      <c r="A3256" s="858"/>
      <c r="B3256" s="866">
        <f t="shared" si="51"/>
        <v>3234</v>
      </c>
      <c r="C3256" s="919"/>
      <c r="D3256" s="860"/>
      <c r="E3256"/>
      <c r="F3256"/>
      <c r="G3256"/>
      <c r="H3256"/>
      <c r="I3256"/>
      <c r="J3256"/>
      <c r="K3256"/>
      <c r="L3256" s="262"/>
      <c r="M3256" s="262"/>
      <c r="S3256" s="262"/>
      <c r="T3256" s="262"/>
      <c r="U3256" s="262"/>
      <c r="V3256" s="262"/>
    </row>
    <row r="3257" spans="1:22">
      <c r="A3257" s="858"/>
      <c r="B3257" s="866">
        <f t="shared" si="51"/>
        <v>3235</v>
      </c>
      <c r="C3257" s="919"/>
      <c r="D3257" s="860"/>
      <c r="E3257"/>
      <c r="F3257"/>
      <c r="G3257"/>
      <c r="H3257"/>
      <c r="I3257"/>
      <c r="J3257"/>
      <c r="K3257"/>
      <c r="L3257" s="262"/>
      <c r="M3257" s="262"/>
      <c r="S3257" s="262"/>
      <c r="T3257" s="262"/>
      <c r="U3257" s="262"/>
      <c r="V3257" s="262"/>
    </row>
    <row r="3258" spans="1:22">
      <c r="A3258" s="858"/>
      <c r="B3258" s="866">
        <f t="shared" si="51"/>
        <v>3236</v>
      </c>
      <c r="C3258" s="919"/>
      <c r="D3258" s="860"/>
      <c r="E3258"/>
      <c r="F3258"/>
      <c r="G3258"/>
      <c r="H3258"/>
      <c r="I3258"/>
      <c r="J3258"/>
      <c r="K3258"/>
      <c r="L3258" s="262"/>
      <c r="M3258" s="262"/>
      <c r="S3258" s="262"/>
      <c r="T3258" s="262"/>
      <c r="U3258" s="262"/>
      <c r="V3258" s="262"/>
    </row>
    <row r="3259" spans="1:22">
      <c r="A3259" s="858"/>
      <c r="B3259" s="866">
        <f t="shared" si="51"/>
        <v>3237</v>
      </c>
      <c r="C3259" s="919"/>
      <c r="D3259" s="860"/>
      <c r="E3259"/>
      <c r="F3259"/>
      <c r="G3259"/>
      <c r="H3259"/>
      <c r="I3259"/>
      <c r="J3259"/>
      <c r="K3259"/>
      <c r="L3259" s="262"/>
      <c r="M3259" s="262"/>
      <c r="S3259" s="262"/>
      <c r="T3259" s="262"/>
      <c r="U3259" s="262"/>
      <c r="V3259" s="262"/>
    </row>
    <row r="3260" spans="1:22">
      <c r="A3260" s="858"/>
      <c r="B3260" s="866">
        <f t="shared" si="51"/>
        <v>3238</v>
      </c>
      <c r="C3260" s="919"/>
      <c r="D3260" s="860"/>
      <c r="E3260"/>
      <c r="F3260"/>
      <c r="G3260"/>
      <c r="H3260"/>
      <c r="I3260"/>
      <c r="J3260"/>
      <c r="K3260"/>
      <c r="L3260" s="262"/>
      <c r="M3260" s="262"/>
      <c r="S3260" s="262"/>
      <c r="T3260" s="262"/>
      <c r="U3260" s="262"/>
      <c r="V3260" s="262"/>
    </row>
    <row r="3261" spans="1:22">
      <c r="A3261" s="858"/>
      <c r="B3261" s="866">
        <f t="shared" si="51"/>
        <v>3239</v>
      </c>
      <c r="C3261" s="919"/>
      <c r="D3261" s="860"/>
      <c r="E3261"/>
      <c r="F3261"/>
      <c r="G3261"/>
      <c r="H3261"/>
      <c r="I3261"/>
      <c r="J3261"/>
      <c r="K3261"/>
      <c r="L3261" s="262"/>
      <c r="M3261" s="262"/>
      <c r="S3261" s="262"/>
      <c r="T3261" s="262"/>
      <c r="U3261" s="262"/>
      <c r="V3261" s="262"/>
    </row>
    <row r="3262" spans="1:22">
      <c r="A3262" s="858"/>
      <c r="B3262" s="866">
        <f t="shared" si="51"/>
        <v>3240</v>
      </c>
      <c r="C3262" s="919"/>
      <c r="D3262" s="860"/>
      <c r="E3262"/>
      <c r="F3262"/>
      <c r="G3262"/>
      <c r="H3262"/>
      <c r="I3262"/>
      <c r="J3262"/>
      <c r="K3262"/>
      <c r="L3262" s="262"/>
      <c r="M3262" s="262"/>
      <c r="S3262" s="262"/>
      <c r="T3262" s="262"/>
      <c r="U3262" s="262"/>
      <c r="V3262" s="262"/>
    </row>
    <row r="3263" spans="1:22">
      <c r="A3263" s="858"/>
      <c r="B3263" s="866">
        <f t="shared" si="51"/>
        <v>3241</v>
      </c>
      <c r="C3263" s="919"/>
      <c r="D3263" s="860"/>
      <c r="E3263"/>
      <c r="F3263"/>
      <c r="G3263"/>
      <c r="H3263"/>
      <c r="I3263"/>
      <c r="J3263"/>
      <c r="K3263"/>
      <c r="L3263" s="262"/>
      <c r="M3263" s="262"/>
      <c r="S3263" s="262"/>
      <c r="T3263" s="262"/>
      <c r="U3263" s="262"/>
      <c r="V3263" s="262"/>
    </row>
    <row r="3264" spans="1:22">
      <c r="A3264" s="858"/>
      <c r="B3264" s="866">
        <f t="shared" si="51"/>
        <v>3242</v>
      </c>
      <c r="C3264" s="919"/>
      <c r="D3264" s="860"/>
      <c r="E3264"/>
      <c r="F3264"/>
      <c r="G3264"/>
      <c r="H3264"/>
      <c r="I3264"/>
      <c r="J3264"/>
      <c r="K3264"/>
      <c r="L3264" s="262"/>
      <c r="M3264" s="262"/>
      <c r="S3264" s="262"/>
      <c r="T3264" s="262"/>
      <c r="U3264" s="262"/>
      <c r="V3264" s="262"/>
    </row>
    <row r="3265" spans="1:22">
      <c r="A3265" s="858"/>
      <c r="B3265" s="866">
        <f t="shared" si="51"/>
        <v>3243</v>
      </c>
      <c r="C3265" s="919"/>
      <c r="D3265" s="860"/>
      <c r="E3265"/>
      <c r="F3265"/>
      <c r="G3265"/>
      <c r="H3265"/>
      <c r="I3265"/>
      <c r="J3265"/>
      <c r="K3265"/>
      <c r="L3265" s="262"/>
      <c r="M3265" s="262"/>
      <c r="S3265" s="262"/>
      <c r="T3265" s="262"/>
      <c r="U3265" s="262"/>
      <c r="V3265" s="262"/>
    </row>
    <row r="3266" spans="1:22">
      <c r="A3266" s="858"/>
      <c r="B3266" s="866">
        <f t="shared" si="51"/>
        <v>3244</v>
      </c>
      <c r="C3266" s="919"/>
      <c r="D3266" s="860"/>
      <c r="E3266"/>
      <c r="F3266"/>
      <c r="G3266"/>
      <c r="H3266"/>
      <c r="I3266"/>
      <c r="J3266"/>
      <c r="K3266"/>
      <c r="L3266" s="262"/>
      <c r="M3266" s="262"/>
      <c r="S3266" s="262"/>
      <c r="T3266" s="262"/>
      <c r="U3266" s="262"/>
      <c r="V3266" s="262"/>
    </row>
    <row r="3267" spans="1:22">
      <c r="A3267" s="858"/>
      <c r="B3267" s="866">
        <f t="shared" si="51"/>
        <v>3245</v>
      </c>
      <c r="C3267" s="919"/>
      <c r="D3267" s="860"/>
      <c r="E3267"/>
      <c r="F3267"/>
      <c r="G3267"/>
      <c r="H3267"/>
      <c r="I3267"/>
      <c r="J3267"/>
      <c r="K3267"/>
      <c r="L3267" s="262"/>
      <c r="M3267" s="262"/>
      <c r="S3267" s="262"/>
      <c r="T3267" s="262"/>
      <c r="U3267" s="262"/>
      <c r="V3267" s="262"/>
    </row>
    <row r="3268" spans="1:22">
      <c r="A3268" s="858"/>
      <c r="B3268" s="866">
        <f t="shared" si="51"/>
        <v>3246</v>
      </c>
      <c r="C3268" s="919"/>
      <c r="D3268" s="860"/>
      <c r="E3268"/>
      <c r="F3268"/>
      <c r="G3268"/>
      <c r="H3268"/>
      <c r="I3268"/>
      <c r="J3268"/>
      <c r="K3268"/>
      <c r="L3268" s="262"/>
      <c r="M3268" s="262"/>
      <c r="S3268" s="262"/>
      <c r="T3268" s="262"/>
      <c r="U3268" s="262"/>
      <c r="V3268" s="262"/>
    </row>
    <row r="3269" spans="1:22">
      <c r="A3269" s="858"/>
      <c r="B3269" s="866">
        <f t="shared" si="51"/>
        <v>3247</v>
      </c>
      <c r="C3269" s="919"/>
      <c r="D3269" s="860"/>
      <c r="E3269"/>
      <c r="F3269"/>
      <c r="G3269"/>
      <c r="H3269"/>
      <c r="I3269"/>
      <c r="J3269"/>
      <c r="K3269"/>
      <c r="L3269" s="262"/>
      <c r="M3269" s="262"/>
      <c r="S3269" s="262"/>
      <c r="T3269" s="262"/>
      <c r="U3269" s="262"/>
      <c r="V3269" s="262"/>
    </row>
    <row r="3270" spans="1:22">
      <c r="A3270" s="858"/>
      <c r="B3270" s="866">
        <f t="shared" si="51"/>
        <v>3248</v>
      </c>
      <c r="C3270" s="919"/>
      <c r="D3270" s="860"/>
      <c r="E3270"/>
      <c r="F3270"/>
      <c r="G3270"/>
      <c r="H3270"/>
      <c r="I3270"/>
      <c r="J3270"/>
      <c r="K3270"/>
      <c r="L3270" s="262"/>
      <c r="M3270" s="262"/>
      <c r="S3270" s="262"/>
      <c r="T3270" s="262"/>
      <c r="U3270" s="262"/>
      <c r="V3270" s="262"/>
    </row>
    <row r="3271" spans="1:22">
      <c r="A3271" s="858"/>
      <c r="B3271" s="866">
        <f t="shared" si="51"/>
        <v>3249</v>
      </c>
      <c r="C3271" s="919"/>
      <c r="D3271" s="860"/>
      <c r="E3271"/>
      <c r="F3271"/>
      <c r="G3271"/>
      <c r="H3271"/>
      <c r="I3271"/>
      <c r="J3271"/>
      <c r="K3271"/>
      <c r="L3271" s="262"/>
      <c r="M3271" s="262"/>
      <c r="S3271" s="262"/>
      <c r="T3271" s="262"/>
      <c r="U3271" s="262"/>
      <c r="V3271" s="262"/>
    </row>
    <row r="3272" spans="1:22">
      <c r="A3272" s="858"/>
      <c r="B3272" s="866">
        <f t="shared" si="51"/>
        <v>3250</v>
      </c>
      <c r="C3272" s="919"/>
      <c r="D3272" s="860"/>
      <c r="E3272"/>
      <c r="F3272"/>
      <c r="G3272"/>
      <c r="H3272"/>
      <c r="I3272"/>
      <c r="J3272"/>
      <c r="K3272"/>
      <c r="L3272" s="262"/>
      <c r="M3272" s="262"/>
      <c r="S3272" s="262"/>
      <c r="T3272" s="262"/>
      <c r="U3272" s="262"/>
      <c r="V3272" s="262"/>
    </row>
    <row r="3273" spans="1:22">
      <c r="A3273" s="858"/>
      <c r="B3273" s="866">
        <f t="shared" si="51"/>
        <v>3251</v>
      </c>
      <c r="C3273" s="919"/>
      <c r="D3273" s="860"/>
      <c r="E3273"/>
      <c r="F3273"/>
      <c r="G3273"/>
      <c r="H3273"/>
      <c r="I3273"/>
      <c r="J3273"/>
      <c r="K3273"/>
      <c r="L3273" s="262"/>
      <c r="M3273" s="262"/>
      <c r="S3273" s="262"/>
      <c r="T3273" s="262"/>
      <c r="U3273" s="262"/>
      <c r="V3273" s="262"/>
    </row>
    <row r="3274" spans="1:22">
      <c r="A3274" s="858"/>
      <c r="B3274" s="866">
        <f t="shared" si="51"/>
        <v>3252</v>
      </c>
      <c r="C3274" s="919"/>
      <c r="D3274" s="860"/>
      <c r="E3274"/>
      <c r="F3274"/>
      <c r="G3274"/>
      <c r="H3274"/>
      <c r="I3274"/>
      <c r="J3274"/>
      <c r="K3274"/>
      <c r="L3274" s="262"/>
      <c r="M3274" s="262"/>
      <c r="S3274" s="262"/>
      <c r="T3274" s="262"/>
      <c r="U3274" s="262"/>
      <c r="V3274" s="262"/>
    </row>
    <row r="3275" spans="1:22">
      <c r="A3275" s="858"/>
      <c r="B3275" s="866">
        <f t="shared" si="51"/>
        <v>3253</v>
      </c>
      <c r="C3275" s="919"/>
      <c r="D3275" s="860"/>
      <c r="E3275"/>
      <c r="F3275"/>
      <c r="G3275"/>
      <c r="H3275"/>
      <c r="I3275"/>
      <c r="J3275"/>
      <c r="K3275"/>
      <c r="L3275" s="262"/>
      <c r="M3275" s="262"/>
      <c r="S3275" s="262"/>
      <c r="T3275" s="262"/>
      <c r="U3275" s="262"/>
      <c r="V3275" s="262"/>
    </row>
    <row r="3276" spans="1:22">
      <c r="A3276" s="858"/>
      <c r="B3276" s="866">
        <f t="shared" si="51"/>
        <v>3254</v>
      </c>
      <c r="C3276" s="919"/>
      <c r="D3276" s="860"/>
      <c r="E3276"/>
      <c r="F3276"/>
      <c r="G3276"/>
      <c r="H3276"/>
      <c r="I3276"/>
      <c r="J3276"/>
      <c r="K3276"/>
      <c r="L3276" s="262"/>
      <c r="M3276" s="262"/>
      <c r="S3276" s="262"/>
      <c r="T3276" s="262"/>
      <c r="U3276" s="262"/>
      <c r="V3276" s="262"/>
    </row>
    <row r="3277" spans="1:22">
      <c r="A3277" s="858"/>
      <c r="B3277" s="866">
        <f t="shared" si="51"/>
        <v>3255</v>
      </c>
      <c r="C3277" s="919"/>
      <c r="D3277" s="860"/>
      <c r="E3277"/>
      <c r="F3277"/>
      <c r="G3277"/>
      <c r="H3277"/>
      <c r="I3277"/>
      <c r="J3277"/>
      <c r="K3277"/>
      <c r="L3277" s="262"/>
      <c r="M3277" s="262"/>
      <c r="S3277" s="262"/>
      <c r="T3277" s="262"/>
      <c r="U3277" s="262"/>
      <c r="V3277" s="262"/>
    </row>
    <row r="3278" spans="1:22">
      <c r="A3278" s="858"/>
      <c r="B3278" s="866">
        <f t="shared" si="51"/>
        <v>3256</v>
      </c>
      <c r="C3278" s="919"/>
      <c r="D3278" s="860"/>
      <c r="E3278"/>
      <c r="F3278"/>
      <c r="G3278"/>
      <c r="H3278"/>
      <c r="I3278"/>
      <c r="J3278"/>
      <c r="K3278"/>
      <c r="L3278" s="262"/>
      <c r="M3278" s="262"/>
      <c r="S3278" s="262"/>
      <c r="T3278" s="262"/>
      <c r="U3278" s="262"/>
      <c r="V3278" s="262"/>
    </row>
    <row r="3279" spans="1:22">
      <c r="A3279" s="858"/>
      <c r="B3279" s="866">
        <f t="shared" si="51"/>
        <v>3257</v>
      </c>
      <c r="C3279" s="919"/>
      <c r="D3279" s="860"/>
      <c r="E3279"/>
      <c r="F3279"/>
      <c r="G3279"/>
      <c r="H3279"/>
      <c r="I3279"/>
      <c r="J3279"/>
      <c r="K3279"/>
      <c r="L3279" s="262"/>
      <c r="M3279" s="262"/>
      <c r="S3279" s="262"/>
      <c r="T3279" s="262"/>
      <c r="U3279" s="262"/>
      <c r="V3279" s="262"/>
    </row>
    <row r="3280" spans="1:22">
      <c r="A3280" s="858"/>
      <c r="B3280" s="866">
        <f t="shared" si="51"/>
        <v>3258</v>
      </c>
      <c r="C3280" s="919"/>
      <c r="D3280" s="860"/>
      <c r="E3280"/>
      <c r="F3280"/>
      <c r="G3280"/>
      <c r="H3280"/>
      <c r="I3280"/>
      <c r="J3280"/>
      <c r="K3280"/>
      <c r="L3280" s="262"/>
      <c r="M3280" s="262"/>
      <c r="S3280" s="262"/>
      <c r="T3280" s="262"/>
      <c r="U3280" s="262"/>
      <c r="V3280" s="262"/>
    </row>
    <row r="3281" spans="1:22">
      <c r="A3281" s="858"/>
      <c r="B3281" s="866">
        <f t="shared" si="51"/>
        <v>3259</v>
      </c>
      <c r="C3281" s="919"/>
      <c r="D3281" s="860"/>
      <c r="E3281"/>
      <c r="F3281"/>
      <c r="G3281"/>
      <c r="H3281"/>
      <c r="I3281"/>
      <c r="J3281"/>
      <c r="K3281"/>
      <c r="L3281" s="262"/>
      <c r="M3281" s="262"/>
      <c r="S3281" s="262"/>
      <c r="T3281" s="262"/>
      <c r="U3281" s="262"/>
      <c r="V3281" s="262"/>
    </row>
    <row r="3282" spans="1:22">
      <c r="A3282" s="858"/>
      <c r="B3282" s="866">
        <f t="shared" si="51"/>
        <v>3260</v>
      </c>
      <c r="C3282" s="919"/>
      <c r="D3282" s="860"/>
      <c r="E3282"/>
      <c r="F3282"/>
      <c r="G3282"/>
      <c r="H3282"/>
      <c r="I3282"/>
      <c r="J3282"/>
      <c r="K3282"/>
      <c r="L3282" s="262"/>
      <c r="M3282" s="262"/>
      <c r="S3282" s="262"/>
      <c r="T3282" s="262"/>
      <c r="U3282" s="262"/>
      <c r="V3282" s="262"/>
    </row>
    <row r="3283" spans="1:22">
      <c r="A3283" s="858"/>
      <c r="B3283" s="866">
        <f t="shared" si="51"/>
        <v>3261</v>
      </c>
      <c r="C3283" s="919"/>
      <c r="D3283" s="860"/>
      <c r="E3283"/>
      <c r="F3283"/>
      <c r="G3283"/>
      <c r="H3283"/>
      <c r="I3283"/>
      <c r="J3283"/>
      <c r="K3283"/>
      <c r="L3283" s="262"/>
      <c r="M3283" s="262"/>
      <c r="S3283" s="262"/>
      <c r="T3283" s="262"/>
      <c r="U3283" s="262"/>
      <c r="V3283" s="262"/>
    </row>
    <row r="3284" spans="1:22">
      <c r="A3284" s="858"/>
      <c r="B3284" s="866">
        <f t="shared" si="51"/>
        <v>3262</v>
      </c>
      <c r="C3284" s="919"/>
      <c r="D3284" s="860"/>
      <c r="E3284"/>
      <c r="F3284"/>
      <c r="G3284"/>
      <c r="H3284"/>
      <c r="I3284"/>
      <c r="J3284"/>
      <c r="K3284"/>
      <c r="L3284" s="262"/>
      <c r="M3284" s="262"/>
      <c r="S3284" s="262"/>
      <c r="T3284" s="262"/>
      <c r="U3284" s="262"/>
      <c r="V3284" s="262"/>
    </row>
    <row r="3285" spans="1:22">
      <c r="A3285" s="858"/>
      <c r="B3285" s="866">
        <f t="shared" si="51"/>
        <v>3263</v>
      </c>
      <c r="C3285" s="919"/>
      <c r="D3285" s="860"/>
      <c r="E3285"/>
      <c r="F3285"/>
      <c r="G3285"/>
      <c r="H3285"/>
      <c r="I3285"/>
      <c r="J3285"/>
      <c r="K3285"/>
      <c r="L3285" s="262"/>
      <c r="M3285" s="262"/>
      <c r="S3285" s="262"/>
      <c r="T3285" s="262"/>
      <c r="U3285" s="262"/>
      <c r="V3285" s="262"/>
    </row>
    <row r="3286" spans="1:22">
      <c r="A3286" s="858"/>
      <c r="B3286" s="866">
        <f t="shared" si="51"/>
        <v>3264</v>
      </c>
      <c r="C3286" s="919"/>
      <c r="D3286" s="860"/>
      <c r="E3286"/>
      <c r="F3286"/>
      <c r="G3286"/>
      <c r="H3286"/>
      <c r="I3286"/>
      <c r="J3286"/>
      <c r="K3286"/>
      <c r="L3286" s="262"/>
      <c r="M3286" s="262"/>
      <c r="S3286" s="262"/>
      <c r="T3286" s="262"/>
      <c r="U3286" s="262"/>
      <c r="V3286" s="262"/>
    </row>
    <row r="3287" spans="1:22">
      <c r="A3287" s="858"/>
      <c r="B3287" s="866">
        <f t="shared" si="51"/>
        <v>3265</v>
      </c>
      <c r="C3287" s="919"/>
      <c r="D3287" s="860"/>
      <c r="E3287"/>
      <c r="F3287"/>
      <c r="G3287"/>
      <c r="H3287"/>
      <c r="I3287"/>
      <c r="J3287"/>
      <c r="K3287"/>
      <c r="L3287" s="262"/>
      <c r="M3287" s="262"/>
      <c r="S3287" s="262"/>
      <c r="T3287" s="262"/>
      <c r="U3287" s="262"/>
      <c r="V3287" s="262"/>
    </row>
    <row r="3288" spans="1:22">
      <c r="A3288" s="858"/>
      <c r="B3288" s="866">
        <f t="shared" ref="B3288:B3351" si="52">B3287+1</f>
        <v>3266</v>
      </c>
      <c r="C3288" s="919"/>
      <c r="D3288" s="860"/>
      <c r="E3288"/>
      <c r="F3288"/>
      <c r="G3288"/>
      <c r="H3288"/>
      <c r="I3288"/>
      <c r="J3288"/>
      <c r="K3288"/>
      <c r="L3288" s="262"/>
      <c r="M3288" s="262"/>
      <c r="S3288" s="262"/>
      <c r="T3288" s="262"/>
      <c r="U3288" s="262"/>
      <c r="V3288" s="262"/>
    </row>
    <row r="3289" spans="1:22">
      <c r="A3289" s="858"/>
      <c r="B3289" s="866">
        <f t="shared" si="52"/>
        <v>3267</v>
      </c>
      <c r="C3289" s="919"/>
      <c r="D3289" s="860"/>
      <c r="E3289"/>
      <c r="F3289"/>
      <c r="G3289"/>
      <c r="H3289"/>
      <c r="I3289"/>
      <c r="J3289"/>
      <c r="K3289"/>
      <c r="L3289" s="262"/>
      <c r="M3289" s="262"/>
      <c r="S3289" s="262"/>
      <c r="T3289" s="262"/>
      <c r="U3289" s="262"/>
      <c r="V3289" s="262"/>
    </row>
    <row r="3290" spans="1:22">
      <c r="A3290" s="858"/>
      <c r="B3290" s="866">
        <f t="shared" si="52"/>
        <v>3268</v>
      </c>
      <c r="C3290" s="919"/>
      <c r="D3290" s="860"/>
      <c r="E3290"/>
      <c r="F3290"/>
      <c r="G3290"/>
      <c r="H3290"/>
      <c r="I3290"/>
      <c r="J3290"/>
      <c r="K3290"/>
      <c r="L3290" s="262"/>
      <c r="M3290" s="262"/>
      <c r="S3290" s="262"/>
      <c r="T3290" s="262"/>
      <c r="U3290" s="262"/>
      <c r="V3290" s="262"/>
    </row>
    <row r="3291" spans="1:22">
      <c r="A3291" s="858"/>
      <c r="B3291" s="866">
        <f t="shared" si="52"/>
        <v>3269</v>
      </c>
      <c r="C3291" s="919"/>
      <c r="D3291" s="860"/>
      <c r="E3291"/>
      <c r="F3291"/>
      <c r="G3291"/>
      <c r="H3291"/>
      <c r="I3291"/>
      <c r="J3291"/>
      <c r="K3291"/>
      <c r="L3291" s="262"/>
      <c r="M3291" s="262"/>
      <c r="S3291" s="262"/>
      <c r="T3291" s="262"/>
      <c r="U3291" s="262"/>
      <c r="V3291" s="262"/>
    </row>
    <row r="3292" spans="1:22">
      <c r="A3292" s="858"/>
      <c r="B3292" s="866">
        <f t="shared" si="52"/>
        <v>3270</v>
      </c>
      <c r="C3292" s="919"/>
      <c r="D3292" s="860"/>
      <c r="E3292"/>
      <c r="F3292"/>
      <c r="G3292"/>
      <c r="H3292"/>
      <c r="I3292"/>
      <c r="J3292"/>
      <c r="K3292"/>
      <c r="L3292" s="262"/>
      <c r="M3292" s="262"/>
      <c r="S3292" s="262"/>
      <c r="T3292" s="262"/>
      <c r="U3292" s="262"/>
      <c r="V3292" s="262"/>
    </row>
    <row r="3293" spans="1:22">
      <c r="A3293" s="858"/>
      <c r="B3293" s="866">
        <f t="shared" si="52"/>
        <v>3271</v>
      </c>
      <c r="C3293" s="919"/>
      <c r="D3293" s="860"/>
      <c r="E3293"/>
      <c r="F3293"/>
      <c r="G3293"/>
      <c r="H3293"/>
      <c r="I3293"/>
      <c r="J3293"/>
      <c r="K3293"/>
      <c r="L3293" s="262"/>
      <c r="M3293" s="262"/>
      <c r="S3293" s="262"/>
      <c r="T3293" s="262"/>
      <c r="U3293" s="262"/>
      <c r="V3293" s="262"/>
    </row>
    <row r="3294" spans="1:22">
      <c r="A3294" s="858"/>
      <c r="B3294" s="866">
        <f t="shared" si="52"/>
        <v>3272</v>
      </c>
      <c r="C3294" s="919"/>
      <c r="D3294" s="860"/>
      <c r="E3294"/>
      <c r="F3294"/>
      <c r="G3294"/>
      <c r="H3294"/>
      <c r="I3294"/>
      <c r="J3294"/>
      <c r="K3294"/>
      <c r="L3294" s="262"/>
      <c r="M3294" s="262"/>
      <c r="S3294" s="262"/>
      <c r="T3294" s="262"/>
      <c r="U3294" s="262"/>
      <c r="V3294" s="262"/>
    </row>
    <row r="3295" spans="1:22">
      <c r="A3295" s="858"/>
      <c r="B3295" s="866">
        <f t="shared" si="52"/>
        <v>3273</v>
      </c>
      <c r="C3295" s="919"/>
      <c r="D3295" s="860"/>
      <c r="E3295"/>
      <c r="F3295"/>
      <c r="G3295"/>
      <c r="H3295"/>
      <c r="I3295"/>
      <c r="J3295"/>
      <c r="K3295"/>
      <c r="L3295" s="262"/>
      <c r="M3295" s="262"/>
      <c r="S3295" s="262"/>
      <c r="T3295" s="262"/>
      <c r="U3295" s="262"/>
      <c r="V3295" s="262"/>
    </row>
    <row r="3296" spans="1:22">
      <c r="A3296" s="858"/>
      <c r="B3296" s="866">
        <f t="shared" si="52"/>
        <v>3274</v>
      </c>
      <c r="C3296" s="919"/>
      <c r="D3296" s="860"/>
      <c r="E3296"/>
      <c r="F3296"/>
      <c r="G3296"/>
      <c r="H3296"/>
      <c r="I3296"/>
      <c r="J3296"/>
      <c r="K3296"/>
      <c r="L3296" s="262"/>
      <c r="M3296" s="262"/>
      <c r="S3296" s="262"/>
      <c r="T3296" s="262"/>
      <c r="U3296" s="262"/>
      <c r="V3296" s="262"/>
    </row>
    <row r="3297" spans="1:22">
      <c r="A3297" s="858"/>
      <c r="B3297" s="866">
        <f t="shared" si="52"/>
        <v>3275</v>
      </c>
      <c r="C3297" s="919"/>
      <c r="D3297" s="860"/>
      <c r="E3297"/>
      <c r="F3297"/>
      <c r="G3297"/>
      <c r="H3297"/>
      <c r="I3297"/>
      <c r="J3297"/>
      <c r="K3297"/>
      <c r="L3297" s="262"/>
      <c r="M3297" s="262"/>
      <c r="S3297" s="262"/>
      <c r="T3297" s="262"/>
      <c r="U3297" s="262"/>
      <c r="V3297" s="262"/>
    </row>
    <row r="3298" spans="1:22">
      <c r="A3298" s="858"/>
      <c r="B3298" s="866">
        <f t="shared" si="52"/>
        <v>3276</v>
      </c>
      <c r="C3298" s="919"/>
      <c r="D3298" s="860"/>
      <c r="E3298"/>
      <c r="F3298"/>
      <c r="G3298"/>
      <c r="H3298"/>
      <c r="I3298"/>
      <c r="J3298"/>
      <c r="K3298"/>
      <c r="L3298" s="262"/>
      <c r="M3298" s="262"/>
      <c r="S3298" s="262"/>
      <c r="T3298" s="262"/>
      <c r="U3298" s="262"/>
      <c r="V3298" s="262"/>
    </row>
    <row r="3299" spans="1:22">
      <c r="A3299" s="858"/>
      <c r="B3299" s="866">
        <f t="shared" si="52"/>
        <v>3277</v>
      </c>
      <c r="C3299" s="919"/>
      <c r="D3299" s="860"/>
      <c r="E3299"/>
      <c r="F3299"/>
      <c r="G3299"/>
      <c r="H3299"/>
      <c r="I3299"/>
      <c r="J3299"/>
      <c r="K3299"/>
      <c r="L3299" s="262"/>
      <c r="M3299" s="262"/>
      <c r="S3299" s="262"/>
      <c r="T3299" s="262"/>
      <c r="U3299" s="262"/>
      <c r="V3299" s="262"/>
    </row>
    <row r="3300" spans="1:22">
      <c r="A3300" s="858"/>
      <c r="B3300" s="866">
        <f t="shared" si="52"/>
        <v>3278</v>
      </c>
      <c r="C3300" s="919"/>
      <c r="D3300" s="860"/>
      <c r="E3300"/>
      <c r="F3300"/>
      <c r="G3300"/>
      <c r="H3300"/>
      <c r="I3300"/>
      <c r="J3300"/>
      <c r="K3300"/>
      <c r="L3300" s="262"/>
      <c r="M3300" s="262"/>
      <c r="S3300" s="262"/>
      <c r="T3300" s="262"/>
      <c r="U3300" s="262"/>
      <c r="V3300" s="262"/>
    </row>
    <row r="3301" spans="1:22">
      <c r="A3301" s="858"/>
      <c r="B3301" s="866">
        <f t="shared" si="52"/>
        <v>3279</v>
      </c>
      <c r="C3301" s="919"/>
      <c r="D3301" s="860"/>
      <c r="E3301"/>
      <c r="F3301"/>
      <c r="G3301"/>
      <c r="H3301"/>
      <c r="I3301"/>
      <c r="J3301"/>
      <c r="K3301"/>
      <c r="L3301" s="262"/>
      <c r="M3301" s="262"/>
      <c r="S3301" s="262"/>
      <c r="T3301" s="262"/>
      <c r="U3301" s="262"/>
      <c r="V3301" s="262"/>
    </row>
    <row r="3302" spans="1:22">
      <c r="A3302" s="858"/>
      <c r="B3302" s="866">
        <f t="shared" si="52"/>
        <v>3280</v>
      </c>
      <c r="C3302" s="919"/>
      <c r="D3302" s="860"/>
      <c r="E3302"/>
      <c r="F3302"/>
      <c r="G3302"/>
      <c r="H3302"/>
      <c r="I3302"/>
      <c r="J3302"/>
      <c r="K3302"/>
      <c r="L3302" s="262"/>
      <c r="M3302" s="262"/>
      <c r="S3302" s="262"/>
      <c r="T3302" s="262"/>
      <c r="U3302" s="262"/>
      <c r="V3302" s="262"/>
    </row>
    <row r="3303" spans="1:22">
      <c r="A3303" s="858"/>
      <c r="B3303" s="866">
        <f t="shared" si="52"/>
        <v>3281</v>
      </c>
      <c r="C3303" s="919"/>
      <c r="D3303" s="860"/>
      <c r="E3303"/>
      <c r="F3303"/>
      <c r="G3303"/>
      <c r="H3303"/>
      <c r="I3303"/>
      <c r="J3303"/>
      <c r="K3303"/>
      <c r="L3303" s="262"/>
      <c r="M3303" s="262"/>
      <c r="S3303" s="262"/>
      <c r="T3303" s="262"/>
      <c r="U3303" s="262"/>
      <c r="V3303" s="262"/>
    </row>
    <row r="3304" spans="1:22">
      <c r="A3304" s="858"/>
      <c r="B3304" s="866">
        <f t="shared" si="52"/>
        <v>3282</v>
      </c>
      <c r="C3304" s="919"/>
      <c r="D3304" s="860"/>
      <c r="E3304"/>
      <c r="F3304"/>
      <c r="G3304"/>
      <c r="H3304"/>
      <c r="I3304"/>
      <c r="J3304"/>
      <c r="K3304"/>
      <c r="L3304" s="262"/>
      <c r="M3304" s="262"/>
      <c r="S3304" s="262"/>
      <c r="T3304" s="262"/>
      <c r="U3304" s="262"/>
      <c r="V3304" s="262"/>
    </row>
    <row r="3305" spans="1:22">
      <c r="A3305" s="858"/>
      <c r="B3305" s="866">
        <f t="shared" si="52"/>
        <v>3283</v>
      </c>
      <c r="C3305" s="919"/>
      <c r="D3305" s="860"/>
      <c r="E3305"/>
      <c r="F3305"/>
      <c r="G3305"/>
      <c r="H3305"/>
      <c r="I3305"/>
      <c r="J3305"/>
      <c r="K3305"/>
      <c r="L3305" s="262"/>
      <c r="M3305" s="262"/>
      <c r="S3305" s="262"/>
      <c r="T3305" s="262"/>
      <c r="U3305" s="262"/>
      <c r="V3305" s="262"/>
    </row>
    <row r="3306" spans="1:22">
      <c r="A3306" s="858"/>
      <c r="B3306" s="866">
        <f t="shared" si="52"/>
        <v>3284</v>
      </c>
      <c r="C3306" s="919"/>
      <c r="D3306" s="860"/>
      <c r="E3306"/>
      <c r="F3306"/>
      <c r="G3306"/>
      <c r="H3306"/>
      <c r="I3306"/>
      <c r="J3306"/>
      <c r="K3306"/>
      <c r="L3306" s="262"/>
      <c r="M3306" s="262"/>
      <c r="S3306" s="262"/>
      <c r="T3306" s="262"/>
      <c r="U3306" s="262"/>
      <c r="V3306" s="262"/>
    </row>
    <row r="3307" spans="1:22">
      <c r="A3307" s="858"/>
      <c r="B3307" s="866">
        <f t="shared" si="52"/>
        <v>3285</v>
      </c>
      <c r="C3307" s="919"/>
      <c r="D3307" s="860"/>
      <c r="E3307"/>
      <c r="F3307"/>
      <c r="G3307"/>
      <c r="H3307"/>
      <c r="I3307"/>
      <c r="J3307"/>
      <c r="K3307"/>
      <c r="L3307" s="262"/>
      <c r="M3307" s="262"/>
      <c r="S3307" s="262"/>
      <c r="T3307" s="262"/>
      <c r="U3307" s="262"/>
      <c r="V3307" s="262"/>
    </row>
    <row r="3308" spans="1:22">
      <c r="A3308" s="858"/>
      <c r="B3308" s="866">
        <f t="shared" si="52"/>
        <v>3286</v>
      </c>
      <c r="C3308" s="919"/>
      <c r="D3308" s="860"/>
      <c r="E3308"/>
      <c r="F3308"/>
      <c r="G3308"/>
      <c r="H3308"/>
      <c r="I3308"/>
      <c r="J3308"/>
      <c r="K3308"/>
      <c r="L3308" s="262"/>
      <c r="M3308" s="262"/>
      <c r="S3308" s="262"/>
      <c r="T3308" s="262"/>
      <c r="U3308" s="262"/>
      <c r="V3308" s="262"/>
    </row>
    <row r="3309" spans="1:22">
      <c r="A3309" s="858"/>
      <c r="B3309" s="866">
        <f t="shared" si="52"/>
        <v>3287</v>
      </c>
      <c r="C3309" s="919"/>
      <c r="D3309" s="860"/>
      <c r="E3309"/>
      <c r="F3309"/>
      <c r="G3309"/>
      <c r="H3309"/>
      <c r="I3309"/>
      <c r="J3309"/>
      <c r="K3309"/>
      <c r="L3309" s="262"/>
      <c r="M3309" s="262"/>
      <c r="S3309" s="262"/>
      <c r="T3309" s="262"/>
      <c r="U3309" s="262"/>
      <c r="V3309" s="262"/>
    </row>
    <row r="3310" spans="1:22">
      <c r="A3310" s="858"/>
      <c r="B3310" s="866">
        <f t="shared" si="52"/>
        <v>3288</v>
      </c>
      <c r="C3310" s="919"/>
      <c r="D3310" s="860"/>
      <c r="E3310"/>
      <c r="F3310"/>
      <c r="G3310"/>
      <c r="H3310"/>
      <c r="I3310"/>
      <c r="J3310"/>
      <c r="K3310"/>
      <c r="L3310" s="262"/>
      <c r="M3310" s="262"/>
      <c r="S3310" s="262"/>
      <c r="T3310" s="262"/>
      <c r="U3310" s="262"/>
      <c r="V3310" s="262"/>
    </row>
    <row r="3311" spans="1:22">
      <c r="A3311" s="858"/>
      <c r="B3311" s="866">
        <f t="shared" si="52"/>
        <v>3289</v>
      </c>
      <c r="C3311" s="919"/>
      <c r="D3311" s="860"/>
      <c r="E3311"/>
      <c r="F3311"/>
      <c r="G3311"/>
      <c r="H3311"/>
      <c r="I3311"/>
      <c r="J3311"/>
      <c r="K3311"/>
      <c r="L3311" s="262"/>
      <c r="M3311" s="262"/>
      <c r="S3311" s="262"/>
      <c r="T3311" s="262"/>
      <c r="U3311" s="262"/>
      <c r="V3311" s="262"/>
    </row>
    <row r="3312" spans="1:22">
      <c r="A3312" s="858"/>
      <c r="B3312" s="866">
        <f t="shared" si="52"/>
        <v>3290</v>
      </c>
      <c r="C3312" s="919"/>
      <c r="D3312" s="860"/>
      <c r="E3312"/>
      <c r="F3312"/>
      <c r="G3312"/>
      <c r="H3312"/>
      <c r="I3312"/>
      <c r="J3312"/>
      <c r="K3312"/>
      <c r="L3312" s="262"/>
      <c r="M3312" s="262"/>
      <c r="S3312" s="262"/>
      <c r="T3312" s="262"/>
      <c r="U3312" s="262"/>
      <c r="V3312" s="262"/>
    </row>
    <row r="3313" spans="1:22">
      <c r="A3313" s="858"/>
      <c r="B3313" s="866">
        <f t="shared" si="52"/>
        <v>3291</v>
      </c>
      <c r="C3313" s="919"/>
      <c r="D3313" s="860"/>
      <c r="E3313"/>
      <c r="F3313"/>
      <c r="G3313"/>
      <c r="H3313"/>
      <c r="I3313"/>
      <c r="J3313"/>
      <c r="K3313"/>
      <c r="L3313" s="262"/>
      <c r="M3313" s="262"/>
      <c r="S3313" s="262"/>
      <c r="T3313" s="262"/>
      <c r="U3313" s="262"/>
      <c r="V3313" s="262"/>
    </row>
    <row r="3314" spans="1:22">
      <c r="A3314" s="858"/>
      <c r="B3314" s="866">
        <f t="shared" si="52"/>
        <v>3292</v>
      </c>
      <c r="C3314" s="919"/>
      <c r="D3314" s="860"/>
      <c r="E3314"/>
      <c r="F3314"/>
      <c r="G3314"/>
      <c r="H3314"/>
      <c r="I3314"/>
      <c r="J3314"/>
      <c r="K3314"/>
      <c r="L3314" s="262"/>
      <c r="M3314" s="262"/>
      <c r="S3314" s="262"/>
      <c r="T3314" s="262"/>
      <c r="U3314" s="262"/>
      <c r="V3314" s="262"/>
    </row>
    <row r="3315" spans="1:22">
      <c r="A3315" s="858"/>
      <c r="B3315" s="866">
        <f t="shared" si="52"/>
        <v>3293</v>
      </c>
      <c r="C3315" s="919"/>
      <c r="D3315" s="860"/>
      <c r="E3315"/>
      <c r="F3315"/>
      <c r="G3315"/>
      <c r="H3315"/>
      <c r="I3315"/>
      <c r="J3315"/>
      <c r="K3315"/>
      <c r="L3315" s="262"/>
      <c r="M3315" s="262"/>
      <c r="S3315" s="262"/>
      <c r="T3315" s="262"/>
      <c r="U3315" s="262"/>
      <c r="V3315" s="262"/>
    </row>
    <row r="3316" spans="1:22">
      <c r="A3316" s="858"/>
      <c r="B3316" s="866">
        <f t="shared" si="52"/>
        <v>3294</v>
      </c>
      <c r="C3316" s="919"/>
      <c r="D3316" s="860"/>
      <c r="E3316"/>
      <c r="F3316"/>
      <c r="G3316"/>
      <c r="H3316"/>
      <c r="I3316"/>
      <c r="J3316"/>
      <c r="K3316"/>
      <c r="L3316" s="262"/>
      <c r="M3316" s="262"/>
      <c r="S3316" s="262"/>
      <c r="T3316" s="262"/>
      <c r="U3316" s="262"/>
      <c r="V3316" s="262"/>
    </row>
    <row r="3317" spans="1:22">
      <c r="A3317" s="858"/>
      <c r="B3317" s="866">
        <f t="shared" si="52"/>
        <v>3295</v>
      </c>
      <c r="C3317" s="919"/>
      <c r="D3317" s="860"/>
      <c r="E3317"/>
      <c r="F3317"/>
      <c r="G3317"/>
      <c r="H3317"/>
      <c r="I3317"/>
      <c r="J3317"/>
      <c r="K3317"/>
      <c r="L3317" s="262"/>
      <c r="M3317" s="262"/>
      <c r="S3317" s="262"/>
      <c r="T3317" s="262"/>
      <c r="U3317" s="262"/>
      <c r="V3317" s="262"/>
    </row>
    <row r="3318" spans="1:22">
      <c r="A3318" s="858"/>
      <c r="B3318" s="866">
        <f t="shared" si="52"/>
        <v>3296</v>
      </c>
      <c r="C3318" s="919"/>
      <c r="D3318" s="860"/>
      <c r="E3318"/>
      <c r="F3318"/>
      <c r="G3318"/>
      <c r="H3318"/>
      <c r="I3318"/>
      <c r="J3318"/>
      <c r="K3318"/>
      <c r="L3318" s="262"/>
      <c r="M3318" s="262"/>
      <c r="S3318" s="262"/>
      <c r="T3318" s="262"/>
      <c r="U3318" s="262"/>
      <c r="V3318" s="262"/>
    </row>
    <row r="3319" spans="1:22">
      <c r="A3319" s="858"/>
      <c r="B3319" s="866">
        <f t="shared" si="52"/>
        <v>3297</v>
      </c>
      <c r="C3319" s="919"/>
      <c r="D3319" s="860"/>
      <c r="E3319"/>
      <c r="F3319"/>
      <c r="G3319"/>
      <c r="H3319"/>
      <c r="I3319"/>
      <c r="J3319"/>
      <c r="K3319"/>
      <c r="L3319" s="262"/>
      <c r="M3319" s="262"/>
      <c r="S3319" s="262"/>
      <c r="T3319" s="262"/>
      <c r="U3319" s="262"/>
      <c r="V3319" s="262"/>
    </row>
    <row r="3320" spans="1:22">
      <c r="A3320" s="858"/>
      <c r="B3320" s="866">
        <f t="shared" si="52"/>
        <v>3298</v>
      </c>
      <c r="C3320" s="919"/>
      <c r="D3320" s="860"/>
      <c r="E3320"/>
      <c r="F3320"/>
      <c r="G3320"/>
      <c r="H3320"/>
      <c r="I3320"/>
      <c r="J3320"/>
      <c r="K3320"/>
      <c r="L3320" s="262"/>
      <c r="M3320" s="262"/>
      <c r="S3320" s="262"/>
      <c r="T3320" s="262"/>
      <c r="U3320" s="262"/>
      <c r="V3320" s="262"/>
    </row>
    <row r="3321" spans="1:22">
      <c r="A3321" s="858"/>
      <c r="B3321" s="866">
        <f t="shared" si="52"/>
        <v>3299</v>
      </c>
      <c r="C3321" s="919"/>
      <c r="D3321" s="860"/>
      <c r="E3321"/>
      <c r="F3321"/>
      <c r="G3321"/>
      <c r="H3321"/>
      <c r="I3321"/>
      <c r="J3321"/>
      <c r="K3321"/>
      <c r="L3321" s="262"/>
      <c r="M3321" s="262"/>
      <c r="S3321" s="262"/>
      <c r="T3321" s="262"/>
      <c r="U3321" s="262"/>
      <c r="V3321" s="262"/>
    </row>
    <row r="3322" spans="1:22">
      <c r="A3322" s="858"/>
      <c r="B3322" s="866">
        <f t="shared" si="52"/>
        <v>3300</v>
      </c>
      <c r="C3322" s="919"/>
      <c r="D3322" s="860"/>
      <c r="E3322"/>
      <c r="F3322"/>
      <c r="G3322"/>
      <c r="H3322"/>
      <c r="I3322"/>
      <c r="J3322"/>
      <c r="K3322"/>
      <c r="L3322" s="262"/>
      <c r="M3322" s="262"/>
      <c r="S3322" s="262"/>
      <c r="T3322" s="262"/>
      <c r="U3322" s="262"/>
      <c r="V3322" s="262"/>
    </row>
    <row r="3323" spans="1:22">
      <c r="A3323" s="858"/>
      <c r="B3323" s="866">
        <f t="shared" si="52"/>
        <v>3301</v>
      </c>
      <c r="C3323" s="919"/>
      <c r="D3323" s="860"/>
      <c r="E3323"/>
      <c r="F3323"/>
      <c r="G3323"/>
      <c r="H3323"/>
      <c r="I3323"/>
      <c r="J3323"/>
      <c r="K3323"/>
      <c r="L3323" s="262"/>
      <c r="M3323" s="262"/>
      <c r="S3323" s="262"/>
      <c r="T3323" s="262"/>
      <c r="U3323" s="262"/>
      <c r="V3323" s="262"/>
    </row>
    <row r="3324" spans="1:22">
      <c r="A3324" s="858"/>
      <c r="B3324" s="866">
        <f t="shared" si="52"/>
        <v>3302</v>
      </c>
      <c r="C3324" s="919"/>
      <c r="D3324" s="860"/>
      <c r="E3324"/>
      <c r="F3324"/>
      <c r="G3324"/>
      <c r="H3324"/>
      <c r="I3324"/>
      <c r="J3324"/>
      <c r="K3324"/>
      <c r="L3324" s="262"/>
      <c r="M3324" s="262"/>
      <c r="S3324" s="262"/>
      <c r="T3324" s="262"/>
      <c r="U3324" s="262"/>
      <c r="V3324" s="262"/>
    </row>
    <row r="3325" spans="1:22">
      <c r="A3325" s="858"/>
      <c r="B3325" s="866">
        <f t="shared" si="52"/>
        <v>3303</v>
      </c>
      <c r="C3325" s="919"/>
      <c r="D3325" s="860"/>
      <c r="E3325"/>
      <c r="F3325"/>
      <c r="G3325"/>
      <c r="H3325"/>
      <c r="I3325"/>
      <c r="J3325"/>
      <c r="K3325"/>
      <c r="L3325" s="262"/>
      <c r="M3325" s="262"/>
      <c r="S3325" s="262"/>
      <c r="T3325" s="262"/>
      <c r="U3325" s="262"/>
      <c r="V3325" s="262"/>
    </row>
    <row r="3326" spans="1:22">
      <c r="A3326" s="858"/>
      <c r="B3326" s="866">
        <f t="shared" si="52"/>
        <v>3304</v>
      </c>
      <c r="C3326" s="919"/>
      <c r="D3326" s="860"/>
      <c r="E3326"/>
      <c r="F3326"/>
      <c r="G3326"/>
      <c r="H3326"/>
      <c r="I3326"/>
      <c r="J3326"/>
      <c r="K3326"/>
      <c r="L3326" s="262"/>
      <c r="M3326" s="262"/>
      <c r="S3326" s="262"/>
      <c r="T3326" s="262"/>
      <c r="U3326" s="262"/>
      <c r="V3326" s="262"/>
    </row>
    <row r="3327" spans="1:22">
      <c r="A3327" s="858"/>
      <c r="B3327" s="866">
        <f t="shared" si="52"/>
        <v>3305</v>
      </c>
      <c r="C3327" s="919"/>
      <c r="D3327" s="860"/>
      <c r="E3327"/>
      <c r="F3327"/>
      <c r="G3327"/>
      <c r="H3327"/>
      <c r="I3327"/>
      <c r="J3327"/>
      <c r="K3327"/>
      <c r="L3327" s="262"/>
      <c r="M3327" s="262"/>
      <c r="S3327" s="262"/>
      <c r="T3327" s="262"/>
      <c r="U3327" s="262"/>
      <c r="V3327" s="262"/>
    </row>
    <row r="3328" spans="1:22">
      <c r="A3328" s="858"/>
      <c r="B3328" s="866">
        <f t="shared" si="52"/>
        <v>3306</v>
      </c>
      <c r="C3328" s="919"/>
      <c r="D3328" s="860"/>
      <c r="E3328"/>
      <c r="F3328"/>
      <c r="G3328"/>
      <c r="H3328"/>
      <c r="I3328"/>
      <c r="J3328"/>
      <c r="K3328"/>
      <c r="L3328" s="262"/>
      <c r="M3328" s="262"/>
      <c r="S3328" s="262"/>
      <c r="T3328" s="262"/>
      <c r="U3328" s="262"/>
      <c r="V3328" s="262"/>
    </row>
    <row r="3329" spans="1:22">
      <c r="A3329" s="858"/>
      <c r="B3329" s="866">
        <f t="shared" si="52"/>
        <v>3307</v>
      </c>
      <c r="C3329" s="919"/>
      <c r="D3329" s="860"/>
      <c r="E3329"/>
      <c r="F3329"/>
      <c r="G3329"/>
      <c r="H3329"/>
      <c r="I3329"/>
      <c r="J3329"/>
      <c r="K3329"/>
      <c r="L3329" s="262"/>
      <c r="M3329" s="262"/>
      <c r="S3329" s="262"/>
      <c r="T3329" s="262"/>
      <c r="U3329" s="262"/>
      <c r="V3329" s="262"/>
    </row>
    <row r="3330" spans="1:22">
      <c r="A3330" s="858"/>
      <c r="B3330" s="866">
        <f t="shared" si="52"/>
        <v>3308</v>
      </c>
      <c r="C3330" s="919"/>
      <c r="D3330" s="860"/>
      <c r="E3330"/>
      <c r="F3330"/>
      <c r="G3330"/>
      <c r="H3330"/>
      <c r="I3330"/>
      <c r="J3330"/>
      <c r="K3330"/>
      <c r="L3330" s="262"/>
      <c r="M3330" s="262"/>
      <c r="S3330" s="262"/>
      <c r="T3330" s="262"/>
      <c r="U3330" s="262"/>
      <c r="V3330" s="262"/>
    </row>
    <row r="3331" spans="1:22">
      <c r="A3331" s="858"/>
      <c r="B3331" s="866">
        <f t="shared" si="52"/>
        <v>3309</v>
      </c>
      <c r="C3331" s="919"/>
      <c r="D3331" s="860"/>
      <c r="E3331"/>
      <c r="F3331"/>
      <c r="G3331"/>
      <c r="H3331"/>
      <c r="I3331"/>
      <c r="J3331"/>
      <c r="K3331"/>
      <c r="L3331" s="262"/>
      <c r="M3331" s="262"/>
      <c r="S3331" s="262"/>
      <c r="T3331" s="262"/>
      <c r="U3331" s="262"/>
      <c r="V3331" s="262"/>
    </row>
    <row r="3332" spans="1:22">
      <c r="A3332" s="858"/>
      <c r="B3332" s="866">
        <f t="shared" si="52"/>
        <v>3310</v>
      </c>
      <c r="C3332" s="919"/>
      <c r="D3332" s="860"/>
      <c r="E3332"/>
      <c r="F3332"/>
      <c r="G3332"/>
      <c r="H3332"/>
      <c r="I3332"/>
      <c r="J3332"/>
      <c r="K3332"/>
      <c r="L3332" s="262"/>
      <c r="M3332" s="262"/>
      <c r="S3332" s="262"/>
      <c r="T3332" s="262"/>
      <c r="U3332" s="262"/>
      <c r="V3332" s="262"/>
    </row>
    <row r="3333" spans="1:22">
      <c r="A3333" s="858"/>
      <c r="B3333" s="866">
        <f t="shared" si="52"/>
        <v>3311</v>
      </c>
      <c r="C3333" s="919"/>
      <c r="D3333" s="860"/>
      <c r="E3333"/>
      <c r="F3333"/>
      <c r="G3333"/>
      <c r="H3333"/>
      <c r="I3333"/>
      <c r="J3333"/>
      <c r="K3333"/>
      <c r="L3333" s="262"/>
      <c r="M3333" s="262"/>
      <c r="S3333" s="262"/>
      <c r="T3333" s="262"/>
      <c r="U3333" s="262"/>
      <c r="V3333" s="262"/>
    </row>
    <row r="3334" spans="1:22">
      <c r="A3334" s="858"/>
      <c r="B3334" s="866">
        <f t="shared" si="52"/>
        <v>3312</v>
      </c>
      <c r="C3334" s="919"/>
      <c r="D3334" s="860"/>
      <c r="E3334"/>
      <c r="F3334"/>
      <c r="G3334"/>
      <c r="H3334"/>
      <c r="I3334"/>
      <c r="J3334"/>
      <c r="K3334"/>
      <c r="L3334" s="262"/>
      <c r="M3334" s="262"/>
      <c r="S3334" s="262"/>
      <c r="T3334" s="262"/>
      <c r="U3334" s="262"/>
      <c r="V3334" s="262"/>
    </row>
    <row r="3335" spans="1:22">
      <c r="A3335" s="858"/>
      <c r="B3335" s="866">
        <f t="shared" si="52"/>
        <v>3313</v>
      </c>
      <c r="C3335" s="919"/>
      <c r="D3335" s="860"/>
      <c r="E3335"/>
      <c r="F3335"/>
      <c r="G3335"/>
      <c r="H3335"/>
      <c r="I3335"/>
      <c r="J3335"/>
      <c r="K3335"/>
      <c r="L3335" s="262"/>
      <c r="M3335" s="262"/>
      <c r="S3335" s="262"/>
      <c r="T3335" s="262"/>
      <c r="U3335" s="262"/>
      <c r="V3335" s="262"/>
    </row>
    <row r="3336" spans="1:22">
      <c r="A3336" s="858"/>
      <c r="B3336" s="866">
        <f t="shared" si="52"/>
        <v>3314</v>
      </c>
      <c r="C3336" s="919"/>
      <c r="D3336" s="860"/>
      <c r="E3336"/>
      <c r="F3336"/>
      <c r="G3336"/>
      <c r="H3336"/>
      <c r="I3336"/>
      <c r="J3336"/>
      <c r="K3336"/>
      <c r="L3336" s="262"/>
      <c r="M3336" s="262"/>
      <c r="S3336" s="262"/>
      <c r="T3336" s="262"/>
      <c r="U3336" s="262"/>
      <c r="V3336" s="262"/>
    </row>
    <row r="3337" spans="1:22">
      <c r="A3337" s="858"/>
      <c r="B3337" s="866">
        <f t="shared" si="52"/>
        <v>3315</v>
      </c>
      <c r="C3337" s="919"/>
      <c r="D3337" s="860"/>
      <c r="E3337"/>
      <c r="F3337"/>
      <c r="G3337"/>
      <c r="H3337"/>
      <c r="I3337"/>
      <c r="J3337"/>
      <c r="K3337"/>
      <c r="L3337" s="262"/>
      <c r="M3337" s="262"/>
      <c r="S3337" s="262"/>
      <c r="T3337" s="262"/>
      <c r="U3337" s="262"/>
      <c r="V3337" s="262"/>
    </row>
    <row r="3338" spans="1:22">
      <c r="A3338" s="858"/>
      <c r="B3338" s="866">
        <f t="shared" si="52"/>
        <v>3316</v>
      </c>
      <c r="C3338" s="919"/>
      <c r="D3338" s="860"/>
      <c r="E3338"/>
      <c r="F3338"/>
      <c r="G3338"/>
      <c r="H3338"/>
      <c r="I3338"/>
      <c r="J3338"/>
      <c r="K3338"/>
      <c r="L3338" s="262"/>
      <c r="M3338" s="262"/>
      <c r="S3338" s="262"/>
      <c r="T3338" s="262"/>
      <c r="U3338" s="262"/>
      <c r="V3338" s="262"/>
    </row>
    <row r="3339" spans="1:22">
      <c r="A3339" s="858"/>
      <c r="B3339" s="866">
        <f t="shared" si="52"/>
        <v>3317</v>
      </c>
      <c r="C3339" s="919"/>
      <c r="D3339" s="860"/>
      <c r="E3339"/>
      <c r="F3339"/>
      <c r="G3339"/>
      <c r="H3339"/>
      <c r="I3339"/>
      <c r="J3339"/>
      <c r="K3339"/>
      <c r="L3339" s="262"/>
      <c r="M3339" s="262"/>
      <c r="S3339" s="262"/>
      <c r="T3339" s="262"/>
      <c r="U3339" s="262"/>
      <c r="V3339" s="262"/>
    </row>
    <row r="3340" spans="1:22">
      <c r="A3340" s="858"/>
      <c r="B3340" s="866">
        <f t="shared" si="52"/>
        <v>3318</v>
      </c>
      <c r="C3340" s="919"/>
      <c r="D3340" s="860"/>
      <c r="E3340"/>
      <c r="F3340"/>
      <c r="G3340"/>
      <c r="H3340"/>
      <c r="I3340"/>
      <c r="J3340"/>
      <c r="K3340"/>
      <c r="L3340" s="262"/>
      <c r="M3340" s="262"/>
      <c r="S3340" s="262"/>
      <c r="T3340" s="262"/>
      <c r="U3340" s="262"/>
      <c r="V3340" s="262"/>
    </row>
    <row r="3341" spans="1:22">
      <c r="A3341" s="858"/>
      <c r="B3341" s="866">
        <f t="shared" si="52"/>
        <v>3319</v>
      </c>
      <c r="C3341" s="919"/>
      <c r="D3341" s="860"/>
      <c r="E3341"/>
      <c r="F3341"/>
      <c r="G3341"/>
      <c r="H3341"/>
      <c r="I3341"/>
      <c r="J3341"/>
      <c r="K3341"/>
      <c r="L3341" s="262"/>
      <c r="M3341" s="262"/>
      <c r="S3341" s="262"/>
      <c r="T3341" s="262"/>
      <c r="U3341" s="262"/>
      <c r="V3341" s="262"/>
    </row>
    <row r="3342" spans="1:22">
      <c r="A3342" s="858"/>
      <c r="B3342" s="866">
        <f t="shared" si="52"/>
        <v>3320</v>
      </c>
      <c r="C3342" s="919"/>
      <c r="D3342" s="860"/>
      <c r="E3342"/>
      <c r="F3342"/>
      <c r="G3342"/>
      <c r="H3342"/>
      <c r="I3342"/>
      <c r="J3342"/>
      <c r="K3342"/>
      <c r="L3342" s="262"/>
      <c r="M3342" s="262"/>
      <c r="S3342" s="262"/>
      <c r="T3342" s="262"/>
      <c r="U3342" s="262"/>
      <c r="V3342" s="262"/>
    </row>
    <row r="3343" spans="1:22">
      <c r="A3343" s="858"/>
      <c r="B3343" s="866">
        <f t="shared" si="52"/>
        <v>3321</v>
      </c>
      <c r="C3343" s="919"/>
      <c r="D3343" s="860"/>
      <c r="E3343"/>
      <c r="F3343"/>
      <c r="G3343"/>
      <c r="H3343"/>
      <c r="I3343"/>
      <c r="J3343"/>
      <c r="K3343"/>
      <c r="L3343" s="262"/>
      <c r="M3343" s="262"/>
      <c r="S3343" s="262"/>
      <c r="T3343" s="262"/>
      <c r="U3343" s="262"/>
      <c r="V3343" s="262"/>
    </row>
    <row r="3344" spans="1:22">
      <c r="A3344" s="858"/>
      <c r="B3344" s="866">
        <f t="shared" si="52"/>
        <v>3322</v>
      </c>
      <c r="C3344" s="919"/>
      <c r="D3344" s="860"/>
      <c r="E3344"/>
      <c r="F3344"/>
      <c r="G3344"/>
      <c r="H3344"/>
      <c r="I3344"/>
      <c r="J3344"/>
      <c r="K3344"/>
      <c r="L3344" s="262"/>
      <c r="M3344" s="262"/>
      <c r="S3344" s="262"/>
      <c r="T3344" s="262"/>
      <c r="U3344" s="262"/>
      <c r="V3344" s="262"/>
    </row>
    <row r="3345" spans="1:22">
      <c r="A3345" s="858"/>
      <c r="B3345" s="866">
        <f t="shared" si="52"/>
        <v>3323</v>
      </c>
      <c r="C3345" s="919"/>
      <c r="D3345" s="860"/>
      <c r="E3345"/>
      <c r="F3345"/>
      <c r="G3345"/>
      <c r="H3345"/>
      <c r="I3345"/>
      <c r="J3345"/>
      <c r="K3345"/>
      <c r="L3345" s="262"/>
      <c r="M3345" s="262"/>
      <c r="S3345" s="262"/>
      <c r="T3345" s="262"/>
      <c r="U3345" s="262"/>
      <c r="V3345" s="262"/>
    </row>
    <row r="3346" spans="1:22">
      <c r="A3346" s="858"/>
      <c r="B3346" s="866">
        <f t="shared" si="52"/>
        <v>3324</v>
      </c>
      <c r="C3346" s="919"/>
      <c r="D3346" s="860"/>
      <c r="E3346"/>
      <c r="F3346"/>
      <c r="G3346"/>
      <c r="H3346"/>
      <c r="I3346"/>
      <c r="J3346"/>
      <c r="K3346"/>
      <c r="L3346" s="262"/>
      <c r="M3346" s="262"/>
      <c r="S3346" s="262"/>
      <c r="T3346" s="262"/>
      <c r="U3346" s="262"/>
      <c r="V3346" s="262"/>
    </row>
    <row r="3347" spans="1:22">
      <c r="A3347" s="858"/>
      <c r="B3347" s="866">
        <f t="shared" si="52"/>
        <v>3325</v>
      </c>
      <c r="C3347" s="919"/>
      <c r="D3347" s="860"/>
      <c r="E3347"/>
      <c r="F3347"/>
      <c r="G3347"/>
      <c r="H3347"/>
      <c r="I3347"/>
      <c r="J3347"/>
      <c r="K3347"/>
      <c r="L3347" s="262"/>
      <c r="M3347" s="262"/>
      <c r="S3347" s="262"/>
      <c r="T3347" s="262"/>
      <c r="U3347" s="262"/>
      <c r="V3347" s="262"/>
    </row>
    <row r="3348" spans="1:22">
      <c r="A3348" s="858"/>
      <c r="B3348" s="866">
        <f t="shared" si="52"/>
        <v>3326</v>
      </c>
      <c r="C3348" s="919"/>
      <c r="D3348" s="860"/>
      <c r="E3348"/>
      <c r="F3348"/>
      <c r="G3348"/>
      <c r="H3348"/>
      <c r="I3348"/>
      <c r="J3348"/>
      <c r="K3348"/>
      <c r="L3348" s="262"/>
      <c r="M3348" s="262"/>
      <c r="S3348" s="262"/>
      <c r="T3348" s="262"/>
      <c r="U3348" s="262"/>
      <c r="V3348" s="262"/>
    </row>
    <row r="3349" spans="1:22">
      <c r="A3349" s="858"/>
      <c r="B3349" s="866">
        <f t="shared" si="52"/>
        <v>3327</v>
      </c>
      <c r="C3349" s="919"/>
      <c r="D3349" s="860"/>
      <c r="E3349"/>
      <c r="F3349"/>
      <c r="G3349"/>
      <c r="H3349"/>
      <c r="I3349"/>
      <c r="J3349"/>
      <c r="K3349"/>
      <c r="L3349" s="262"/>
      <c r="M3349" s="262"/>
      <c r="S3349" s="262"/>
      <c r="T3349" s="262"/>
      <c r="U3349" s="262"/>
      <c r="V3349" s="262"/>
    </row>
    <row r="3350" spans="1:22">
      <c r="A3350" s="858"/>
      <c r="B3350" s="866">
        <f t="shared" si="52"/>
        <v>3328</v>
      </c>
      <c r="C3350" s="919"/>
      <c r="D3350" s="860"/>
      <c r="E3350"/>
      <c r="F3350"/>
      <c r="G3350"/>
      <c r="H3350"/>
      <c r="I3350"/>
      <c r="J3350"/>
      <c r="K3350"/>
      <c r="L3350" s="262"/>
      <c r="M3350" s="262"/>
      <c r="S3350" s="262"/>
      <c r="T3350" s="262"/>
      <c r="U3350" s="262"/>
      <c r="V3350" s="262"/>
    </row>
    <row r="3351" spans="1:22">
      <c r="A3351" s="858"/>
      <c r="B3351" s="866">
        <f t="shared" si="52"/>
        <v>3329</v>
      </c>
      <c r="C3351" s="919"/>
      <c r="D3351" s="860"/>
      <c r="E3351"/>
      <c r="F3351"/>
      <c r="G3351"/>
      <c r="H3351"/>
      <c r="I3351"/>
      <c r="J3351"/>
      <c r="K3351"/>
      <c r="L3351" s="262"/>
      <c r="M3351" s="262"/>
      <c r="S3351" s="262"/>
      <c r="T3351" s="262"/>
      <c r="U3351" s="262"/>
      <c r="V3351" s="262"/>
    </row>
    <row r="3352" spans="1:22">
      <c r="A3352" s="858"/>
      <c r="B3352" s="866">
        <f t="shared" ref="B3352:B3415" si="53">B3351+1</f>
        <v>3330</v>
      </c>
      <c r="C3352" s="919"/>
      <c r="D3352" s="860"/>
      <c r="E3352"/>
      <c r="F3352"/>
      <c r="G3352"/>
      <c r="H3352"/>
      <c r="I3352"/>
      <c r="J3352"/>
      <c r="K3352"/>
      <c r="L3352" s="262"/>
      <c r="M3352" s="262"/>
      <c r="S3352" s="262"/>
      <c r="T3352" s="262"/>
      <c r="U3352" s="262"/>
      <c r="V3352" s="262"/>
    </row>
    <row r="3353" spans="1:22">
      <c r="A3353" s="858"/>
      <c r="B3353" s="866">
        <f t="shared" si="53"/>
        <v>3331</v>
      </c>
      <c r="C3353" s="919"/>
      <c r="D3353" s="860"/>
      <c r="E3353"/>
      <c r="F3353"/>
      <c r="G3353"/>
      <c r="H3353"/>
      <c r="I3353"/>
      <c r="J3353"/>
      <c r="K3353"/>
      <c r="L3353" s="262"/>
      <c r="M3353" s="262"/>
      <c r="S3353" s="262"/>
      <c r="T3353" s="262"/>
      <c r="U3353" s="262"/>
      <c r="V3353" s="262"/>
    </row>
    <row r="3354" spans="1:22">
      <c r="A3354" s="858"/>
      <c r="B3354" s="866">
        <f t="shared" si="53"/>
        <v>3332</v>
      </c>
      <c r="C3354" s="919"/>
      <c r="D3354" s="860"/>
      <c r="E3354"/>
      <c r="F3354"/>
      <c r="G3354"/>
      <c r="H3354"/>
      <c r="I3354"/>
      <c r="J3354"/>
      <c r="K3354"/>
      <c r="L3354" s="262"/>
      <c r="M3354" s="262"/>
      <c r="S3354" s="262"/>
      <c r="T3354" s="262"/>
      <c r="U3354" s="262"/>
      <c r="V3354" s="262"/>
    </row>
    <row r="3355" spans="1:22">
      <c r="A3355" s="858"/>
      <c r="B3355" s="866">
        <f t="shared" si="53"/>
        <v>3333</v>
      </c>
      <c r="C3355" s="919"/>
      <c r="D3355" s="860"/>
      <c r="E3355"/>
      <c r="F3355"/>
      <c r="G3355"/>
      <c r="H3355"/>
      <c r="I3355"/>
      <c r="J3355"/>
      <c r="K3355"/>
      <c r="L3355" s="262"/>
      <c r="M3355" s="262"/>
      <c r="S3355" s="262"/>
      <c r="T3355" s="262"/>
      <c r="U3355" s="262"/>
      <c r="V3355" s="262"/>
    </row>
    <row r="3356" spans="1:22">
      <c r="A3356" s="858"/>
      <c r="B3356" s="866">
        <f t="shared" si="53"/>
        <v>3334</v>
      </c>
      <c r="C3356" s="919"/>
      <c r="D3356" s="860"/>
      <c r="E3356"/>
      <c r="F3356"/>
      <c r="G3356"/>
      <c r="H3356"/>
      <c r="I3356"/>
      <c r="J3356"/>
      <c r="K3356"/>
      <c r="L3356" s="262"/>
      <c r="M3356" s="262"/>
      <c r="S3356" s="262"/>
      <c r="T3356" s="262"/>
      <c r="U3356" s="262"/>
      <c r="V3356" s="262"/>
    </row>
    <row r="3357" spans="1:22">
      <c r="A3357" s="858"/>
      <c r="B3357" s="866">
        <f t="shared" si="53"/>
        <v>3335</v>
      </c>
      <c r="C3357" s="919"/>
      <c r="D3357" s="860"/>
      <c r="E3357"/>
      <c r="F3357"/>
      <c r="G3357"/>
      <c r="H3357"/>
      <c r="I3357"/>
      <c r="J3357"/>
      <c r="K3357"/>
      <c r="L3357" s="262"/>
      <c r="M3357" s="262"/>
      <c r="S3357" s="262"/>
      <c r="T3357" s="262"/>
      <c r="U3357" s="262"/>
      <c r="V3357" s="262"/>
    </row>
    <row r="3358" spans="1:22">
      <c r="A3358" s="858"/>
      <c r="B3358" s="866">
        <f t="shared" si="53"/>
        <v>3336</v>
      </c>
      <c r="C3358" s="919"/>
      <c r="D3358" s="860"/>
      <c r="E3358"/>
      <c r="F3358"/>
      <c r="G3358"/>
      <c r="H3358"/>
      <c r="I3358"/>
      <c r="J3358"/>
      <c r="K3358"/>
      <c r="L3358" s="262"/>
      <c r="M3358" s="262"/>
      <c r="S3358" s="262"/>
      <c r="T3358" s="262"/>
      <c r="U3358" s="262"/>
      <c r="V3358" s="262"/>
    </row>
    <row r="3359" spans="1:22">
      <c r="A3359" s="858"/>
      <c r="B3359" s="866">
        <f t="shared" si="53"/>
        <v>3337</v>
      </c>
      <c r="C3359" s="919"/>
      <c r="D3359" s="860"/>
      <c r="E3359"/>
      <c r="F3359"/>
      <c r="G3359"/>
      <c r="H3359"/>
      <c r="I3359"/>
      <c r="J3359"/>
      <c r="K3359"/>
      <c r="L3359" s="262"/>
      <c r="M3359" s="262"/>
      <c r="S3359" s="262"/>
      <c r="T3359" s="262"/>
      <c r="U3359" s="262"/>
      <c r="V3359" s="262"/>
    </row>
    <row r="3360" spans="1:22">
      <c r="A3360" s="858"/>
      <c r="B3360" s="866">
        <f t="shared" si="53"/>
        <v>3338</v>
      </c>
      <c r="C3360" s="919"/>
      <c r="D3360" s="860"/>
      <c r="E3360"/>
      <c r="F3360"/>
      <c r="G3360"/>
      <c r="H3360"/>
      <c r="I3360"/>
      <c r="J3360"/>
      <c r="K3360"/>
      <c r="L3360" s="262"/>
      <c r="M3360" s="262"/>
      <c r="S3360" s="262"/>
      <c r="T3360" s="262"/>
      <c r="U3360" s="262"/>
      <c r="V3360" s="262"/>
    </row>
    <row r="3361" spans="1:22">
      <c r="A3361" s="858"/>
      <c r="B3361" s="866">
        <f t="shared" si="53"/>
        <v>3339</v>
      </c>
      <c r="C3361" s="919"/>
      <c r="D3361" s="860"/>
      <c r="E3361"/>
      <c r="F3361"/>
      <c r="G3361"/>
      <c r="H3361"/>
      <c r="I3361"/>
      <c r="J3361"/>
      <c r="K3361"/>
      <c r="L3361" s="262"/>
      <c r="M3361" s="262"/>
      <c r="S3361" s="262"/>
      <c r="T3361" s="262"/>
      <c r="U3361" s="262"/>
      <c r="V3361" s="262"/>
    </row>
    <row r="3362" spans="1:22">
      <c r="A3362" s="858"/>
      <c r="B3362" s="866">
        <f t="shared" si="53"/>
        <v>3340</v>
      </c>
      <c r="C3362" s="919"/>
      <c r="D3362" s="860"/>
      <c r="E3362"/>
      <c r="F3362"/>
      <c r="G3362"/>
      <c r="H3362"/>
      <c r="I3362"/>
      <c r="J3362"/>
      <c r="K3362"/>
      <c r="L3362" s="262"/>
      <c r="M3362" s="262"/>
      <c r="S3362" s="262"/>
      <c r="T3362" s="262"/>
      <c r="U3362" s="262"/>
      <c r="V3362" s="262"/>
    </row>
    <row r="3363" spans="1:22">
      <c r="A3363" s="858"/>
      <c r="B3363" s="866">
        <f t="shared" si="53"/>
        <v>3341</v>
      </c>
      <c r="C3363" s="919"/>
      <c r="D3363" s="860"/>
      <c r="E3363"/>
      <c r="F3363"/>
      <c r="G3363"/>
      <c r="H3363"/>
      <c r="I3363"/>
      <c r="J3363"/>
      <c r="K3363"/>
      <c r="L3363" s="262"/>
      <c r="M3363" s="262"/>
      <c r="S3363" s="262"/>
      <c r="T3363" s="262"/>
      <c r="U3363" s="262"/>
      <c r="V3363" s="262"/>
    </row>
    <row r="3364" spans="1:22">
      <c r="A3364" s="858"/>
      <c r="B3364" s="866">
        <f t="shared" si="53"/>
        <v>3342</v>
      </c>
      <c r="C3364" s="919"/>
      <c r="D3364" s="860"/>
      <c r="E3364"/>
      <c r="F3364"/>
      <c r="G3364"/>
      <c r="H3364"/>
      <c r="I3364"/>
      <c r="J3364"/>
      <c r="K3364"/>
      <c r="L3364" s="262"/>
      <c r="M3364" s="262"/>
      <c r="S3364" s="262"/>
      <c r="T3364" s="262"/>
      <c r="U3364" s="262"/>
      <c r="V3364" s="262"/>
    </row>
    <row r="3365" spans="1:22">
      <c r="A3365" s="858"/>
      <c r="B3365" s="866">
        <f t="shared" si="53"/>
        <v>3343</v>
      </c>
      <c r="C3365" s="919"/>
      <c r="D3365" s="860"/>
      <c r="E3365"/>
      <c r="F3365"/>
      <c r="G3365"/>
      <c r="H3365"/>
      <c r="I3365"/>
      <c r="J3365"/>
      <c r="K3365"/>
      <c r="L3365" s="262"/>
      <c r="M3365" s="262"/>
      <c r="S3365" s="262"/>
      <c r="T3365" s="262"/>
      <c r="U3365" s="262"/>
      <c r="V3365" s="262"/>
    </row>
    <row r="3366" spans="1:22">
      <c r="A3366" s="858"/>
      <c r="B3366" s="866">
        <f t="shared" si="53"/>
        <v>3344</v>
      </c>
      <c r="C3366" s="919"/>
      <c r="D3366" s="860"/>
      <c r="E3366"/>
      <c r="F3366"/>
      <c r="G3366"/>
      <c r="H3366"/>
      <c r="I3366"/>
      <c r="J3366"/>
      <c r="K3366"/>
      <c r="L3366" s="262"/>
      <c r="M3366" s="262"/>
      <c r="S3366" s="262"/>
      <c r="T3366" s="262"/>
      <c r="U3366" s="262"/>
      <c r="V3366" s="262"/>
    </row>
    <row r="3367" spans="1:22">
      <c r="A3367" s="858"/>
      <c r="B3367" s="866">
        <f t="shared" si="53"/>
        <v>3345</v>
      </c>
      <c r="C3367" s="919"/>
      <c r="D3367" s="860"/>
      <c r="E3367"/>
      <c r="F3367"/>
      <c r="G3367"/>
      <c r="H3367"/>
      <c r="I3367"/>
      <c r="J3367"/>
      <c r="K3367"/>
      <c r="L3367" s="262"/>
      <c r="M3367" s="262"/>
      <c r="S3367" s="262"/>
      <c r="T3367" s="262"/>
      <c r="U3367" s="262"/>
      <c r="V3367" s="262"/>
    </row>
    <row r="3368" spans="1:22">
      <c r="A3368" s="858"/>
      <c r="B3368" s="866">
        <f t="shared" si="53"/>
        <v>3346</v>
      </c>
      <c r="C3368" s="919"/>
      <c r="D3368" s="860"/>
      <c r="E3368"/>
      <c r="F3368"/>
      <c r="G3368"/>
      <c r="H3368"/>
      <c r="I3368"/>
      <c r="J3368"/>
      <c r="K3368"/>
      <c r="L3368" s="262"/>
      <c r="M3368" s="262"/>
      <c r="S3368" s="262"/>
      <c r="T3368" s="262"/>
      <c r="U3368" s="262"/>
      <c r="V3368" s="262"/>
    </row>
    <row r="3369" spans="1:22">
      <c r="A3369" s="858"/>
      <c r="B3369" s="866">
        <f t="shared" si="53"/>
        <v>3347</v>
      </c>
      <c r="C3369" s="919"/>
      <c r="D3369" s="860"/>
      <c r="E3369"/>
      <c r="F3369"/>
      <c r="G3369"/>
      <c r="H3369"/>
      <c r="I3369"/>
      <c r="J3369"/>
      <c r="K3369"/>
      <c r="L3369" s="262"/>
      <c r="M3369" s="262"/>
      <c r="S3369" s="262"/>
      <c r="T3369" s="262"/>
      <c r="U3369" s="262"/>
      <c r="V3369" s="262"/>
    </row>
    <row r="3370" spans="1:22">
      <c r="A3370" s="858"/>
      <c r="B3370" s="866">
        <f t="shared" si="53"/>
        <v>3348</v>
      </c>
      <c r="C3370" s="919"/>
      <c r="D3370" s="860"/>
      <c r="E3370"/>
      <c r="F3370"/>
      <c r="G3370"/>
      <c r="H3370"/>
      <c r="I3370"/>
      <c r="J3370"/>
      <c r="K3370"/>
      <c r="L3370" s="262"/>
      <c r="M3370" s="262"/>
      <c r="S3370" s="262"/>
      <c r="T3370" s="262"/>
      <c r="U3370" s="262"/>
      <c r="V3370" s="262"/>
    </row>
    <row r="3371" spans="1:22">
      <c r="A3371" s="858"/>
      <c r="B3371" s="866">
        <f t="shared" si="53"/>
        <v>3349</v>
      </c>
      <c r="C3371" s="919"/>
      <c r="D3371" s="860"/>
      <c r="E3371"/>
      <c r="F3371"/>
      <c r="G3371"/>
      <c r="H3371"/>
      <c r="I3371"/>
      <c r="J3371"/>
      <c r="K3371"/>
      <c r="L3371" s="262"/>
      <c r="M3371" s="262"/>
      <c r="S3371" s="262"/>
      <c r="T3371" s="262"/>
      <c r="U3371" s="262"/>
      <c r="V3371" s="262"/>
    </row>
    <row r="3372" spans="1:22">
      <c r="A3372" s="858"/>
      <c r="B3372" s="866">
        <f t="shared" si="53"/>
        <v>3350</v>
      </c>
      <c r="C3372" s="919"/>
      <c r="D3372" s="860"/>
      <c r="E3372"/>
      <c r="F3372"/>
      <c r="G3372"/>
      <c r="H3372"/>
      <c r="I3372"/>
      <c r="J3372"/>
      <c r="K3372"/>
      <c r="L3372" s="262"/>
      <c r="M3372" s="262"/>
      <c r="S3372" s="262"/>
      <c r="T3372" s="262"/>
      <c r="U3372" s="262"/>
      <c r="V3372" s="262"/>
    </row>
    <row r="3373" spans="1:22">
      <c r="A3373" s="858"/>
      <c r="B3373" s="866">
        <f t="shared" si="53"/>
        <v>3351</v>
      </c>
      <c r="C3373" s="919"/>
      <c r="D3373" s="860"/>
      <c r="E3373"/>
      <c r="F3373"/>
      <c r="G3373"/>
      <c r="H3373"/>
      <c r="I3373"/>
      <c r="J3373"/>
      <c r="K3373"/>
      <c r="L3373" s="262"/>
      <c r="M3373" s="262"/>
      <c r="S3373" s="262"/>
      <c r="T3373" s="262"/>
      <c r="U3373" s="262"/>
      <c r="V3373" s="262"/>
    </row>
    <row r="3374" spans="1:22">
      <c r="A3374" s="858"/>
      <c r="B3374" s="866">
        <f t="shared" si="53"/>
        <v>3352</v>
      </c>
      <c r="C3374" s="919"/>
      <c r="D3374" s="860"/>
      <c r="E3374"/>
      <c r="F3374"/>
      <c r="G3374"/>
      <c r="H3374"/>
      <c r="I3374"/>
      <c r="J3374"/>
      <c r="K3374"/>
      <c r="L3374" s="262"/>
      <c r="M3374" s="262"/>
      <c r="S3374" s="262"/>
      <c r="T3374" s="262"/>
      <c r="U3374" s="262"/>
      <c r="V3374" s="262"/>
    </row>
    <row r="3375" spans="1:22">
      <c r="A3375" s="858"/>
      <c r="B3375" s="866">
        <f t="shared" si="53"/>
        <v>3353</v>
      </c>
      <c r="C3375" s="919"/>
      <c r="D3375" s="860"/>
      <c r="E3375"/>
      <c r="F3375"/>
      <c r="G3375"/>
      <c r="H3375"/>
      <c r="I3375"/>
      <c r="J3375"/>
      <c r="K3375"/>
      <c r="L3375" s="262"/>
      <c r="M3375" s="262"/>
      <c r="S3375" s="262"/>
      <c r="T3375" s="262"/>
      <c r="U3375" s="262"/>
      <c r="V3375" s="262"/>
    </row>
    <row r="3376" spans="1:22">
      <c r="A3376" s="858"/>
      <c r="B3376" s="866">
        <f t="shared" si="53"/>
        <v>3354</v>
      </c>
      <c r="C3376" s="919"/>
      <c r="D3376" s="860"/>
      <c r="E3376"/>
      <c r="F3376"/>
      <c r="G3376"/>
      <c r="H3376"/>
      <c r="I3376"/>
      <c r="J3376"/>
      <c r="K3376"/>
      <c r="L3376" s="262"/>
      <c r="M3376" s="262"/>
      <c r="S3376" s="262"/>
      <c r="T3376" s="262"/>
      <c r="U3376" s="262"/>
      <c r="V3376" s="262"/>
    </row>
    <row r="3377" spans="1:22">
      <c r="A3377" s="858"/>
      <c r="B3377" s="866">
        <f t="shared" si="53"/>
        <v>3355</v>
      </c>
      <c r="C3377" s="919"/>
      <c r="D3377" s="860"/>
      <c r="E3377"/>
      <c r="F3377"/>
      <c r="G3377"/>
      <c r="H3377"/>
      <c r="I3377"/>
      <c r="J3377"/>
      <c r="K3377"/>
      <c r="L3377" s="262"/>
      <c r="M3377" s="262"/>
      <c r="S3377" s="262"/>
      <c r="T3377" s="262"/>
      <c r="U3377" s="262"/>
      <c r="V3377" s="262"/>
    </row>
    <row r="3378" spans="1:22">
      <c r="A3378" s="858"/>
      <c r="B3378" s="866">
        <f t="shared" si="53"/>
        <v>3356</v>
      </c>
      <c r="C3378" s="919"/>
      <c r="D3378" s="860"/>
      <c r="E3378"/>
      <c r="F3378"/>
      <c r="G3378"/>
      <c r="H3378"/>
      <c r="I3378"/>
      <c r="J3378"/>
      <c r="K3378"/>
      <c r="L3378" s="262"/>
      <c r="M3378" s="262"/>
      <c r="S3378" s="262"/>
      <c r="T3378" s="262"/>
      <c r="U3378" s="262"/>
      <c r="V3378" s="262"/>
    </row>
    <row r="3379" spans="1:22">
      <c r="A3379" s="858"/>
      <c r="B3379" s="866">
        <f t="shared" si="53"/>
        <v>3357</v>
      </c>
      <c r="C3379" s="919"/>
      <c r="D3379" s="860"/>
      <c r="E3379"/>
      <c r="F3379"/>
      <c r="G3379"/>
      <c r="H3379"/>
      <c r="I3379"/>
      <c r="J3379"/>
      <c r="K3379"/>
      <c r="L3379" s="262"/>
      <c r="M3379" s="262"/>
      <c r="S3379" s="262"/>
      <c r="T3379" s="262"/>
      <c r="U3379" s="262"/>
      <c r="V3379" s="262"/>
    </row>
    <row r="3380" spans="1:22">
      <c r="A3380" s="858"/>
      <c r="B3380" s="866">
        <f t="shared" si="53"/>
        <v>3358</v>
      </c>
      <c r="C3380" s="919"/>
      <c r="D3380" s="860"/>
      <c r="E3380"/>
      <c r="F3380"/>
      <c r="G3380"/>
      <c r="H3380"/>
      <c r="I3380"/>
      <c r="J3380"/>
      <c r="K3380"/>
      <c r="L3380" s="262"/>
      <c r="M3380" s="262"/>
      <c r="S3380" s="262"/>
      <c r="T3380" s="262"/>
      <c r="U3380" s="262"/>
      <c r="V3380" s="262"/>
    </row>
    <row r="3381" spans="1:22">
      <c r="A3381" s="858"/>
      <c r="B3381" s="866">
        <f t="shared" si="53"/>
        <v>3359</v>
      </c>
      <c r="C3381" s="919"/>
      <c r="D3381" s="860"/>
      <c r="E3381"/>
      <c r="F3381"/>
      <c r="G3381"/>
      <c r="H3381"/>
      <c r="I3381"/>
      <c r="J3381"/>
      <c r="K3381"/>
      <c r="L3381" s="262"/>
      <c r="M3381" s="262"/>
      <c r="S3381" s="262"/>
      <c r="T3381" s="262"/>
      <c r="U3381" s="262"/>
      <c r="V3381" s="262"/>
    </row>
    <row r="3382" spans="1:22">
      <c r="A3382" s="858"/>
      <c r="B3382" s="866">
        <f t="shared" si="53"/>
        <v>3360</v>
      </c>
      <c r="C3382" s="919"/>
      <c r="D3382" s="860"/>
      <c r="E3382"/>
      <c r="F3382"/>
      <c r="G3382"/>
      <c r="H3382"/>
      <c r="I3382"/>
      <c r="J3382"/>
      <c r="K3382"/>
      <c r="L3382" s="262"/>
      <c r="M3382" s="262"/>
      <c r="S3382" s="262"/>
      <c r="T3382" s="262"/>
      <c r="U3382" s="262"/>
      <c r="V3382" s="262"/>
    </row>
    <row r="3383" spans="1:22">
      <c r="A3383" s="858"/>
      <c r="B3383" s="866">
        <f t="shared" si="53"/>
        <v>3361</v>
      </c>
      <c r="C3383" s="919"/>
      <c r="D3383" s="860"/>
      <c r="E3383"/>
      <c r="F3383"/>
      <c r="G3383"/>
      <c r="H3383"/>
      <c r="I3383"/>
      <c r="J3383"/>
      <c r="K3383"/>
      <c r="L3383" s="262"/>
      <c r="M3383" s="262"/>
      <c r="S3383" s="262"/>
      <c r="T3383" s="262"/>
      <c r="U3383" s="262"/>
      <c r="V3383" s="262"/>
    </row>
    <row r="3384" spans="1:22">
      <c r="A3384" s="858"/>
      <c r="B3384" s="866">
        <f t="shared" si="53"/>
        <v>3362</v>
      </c>
      <c r="C3384" s="919"/>
      <c r="D3384" s="860"/>
      <c r="E3384"/>
      <c r="F3384"/>
      <c r="G3384"/>
      <c r="H3384"/>
      <c r="I3384"/>
      <c r="J3384"/>
      <c r="K3384"/>
      <c r="L3384" s="262"/>
      <c r="M3384" s="262"/>
      <c r="S3384" s="262"/>
      <c r="T3384" s="262"/>
      <c r="U3384" s="262"/>
      <c r="V3384" s="262"/>
    </row>
    <row r="3385" spans="1:22">
      <c r="A3385" s="858"/>
      <c r="B3385" s="866">
        <f t="shared" si="53"/>
        <v>3363</v>
      </c>
      <c r="C3385" s="919"/>
      <c r="D3385" s="860"/>
      <c r="E3385"/>
      <c r="F3385"/>
      <c r="G3385"/>
      <c r="H3385"/>
      <c r="I3385"/>
      <c r="J3385"/>
      <c r="K3385"/>
      <c r="L3385" s="262"/>
      <c r="M3385" s="262"/>
      <c r="S3385" s="262"/>
      <c r="T3385" s="262"/>
      <c r="U3385" s="262"/>
      <c r="V3385" s="262"/>
    </row>
    <row r="3386" spans="1:22">
      <c r="A3386" s="858"/>
      <c r="B3386" s="866">
        <f t="shared" si="53"/>
        <v>3364</v>
      </c>
      <c r="C3386" s="919"/>
      <c r="D3386" s="860"/>
      <c r="E3386"/>
      <c r="F3386"/>
      <c r="G3386"/>
      <c r="H3386"/>
      <c r="I3386"/>
      <c r="J3386"/>
      <c r="K3386"/>
      <c r="L3386" s="262"/>
      <c r="M3386" s="262"/>
      <c r="S3386" s="262"/>
      <c r="T3386" s="262"/>
      <c r="U3386" s="262"/>
      <c r="V3386" s="262"/>
    </row>
    <row r="3387" spans="1:22">
      <c r="A3387" s="858"/>
      <c r="B3387" s="866">
        <f t="shared" si="53"/>
        <v>3365</v>
      </c>
      <c r="C3387" s="919"/>
      <c r="D3387" s="860"/>
      <c r="E3387"/>
      <c r="F3387"/>
      <c r="G3387"/>
      <c r="H3387"/>
      <c r="I3387"/>
      <c r="J3387"/>
      <c r="K3387"/>
      <c r="L3387" s="262"/>
      <c r="M3387" s="262"/>
      <c r="S3387" s="262"/>
      <c r="T3387" s="262"/>
      <c r="U3387" s="262"/>
      <c r="V3387" s="262"/>
    </row>
    <row r="3388" spans="1:22">
      <c r="A3388" s="858"/>
      <c r="B3388" s="866">
        <f t="shared" si="53"/>
        <v>3366</v>
      </c>
      <c r="C3388" s="919"/>
      <c r="D3388" s="860"/>
      <c r="E3388"/>
      <c r="F3388"/>
      <c r="G3388"/>
      <c r="H3388"/>
      <c r="I3388"/>
      <c r="J3388"/>
      <c r="K3388"/>
      <c r="L3388" s="262"/>
      <c r="M3388" s="262"/>
      <c r="S3388" s="262"/>
      <c r="T3388" s="262"/>
      <c r="U3388" s="262"/>
      <c r="V3388" s="262"/>
    </row>
    <row r="3389" spans="1:22">
      <c r="A3389" s="858"/>
      <c r="B3389" s="866">
        <f t="shared" si="53"/>
        <v>3367</v>
      </c>
      <c r="C3389" s="919"/>
      <c r="D3389" s="860"/>
      <c r="E3389"/>
      <c r="F3389"/>
      <c r="G3389"/>
      <c r="H3389"/>
      <c r="I3389"/>
      <c r="J3389"/>
      <c r="K3389"/>
      <c r="L3389" s="262"/>
      <c r="M3389" s="262"/>
      <c r="S3389" s="262"/>
      <c r="T3389" s="262"/>
      <c r="U3389" s="262"/>
      <c r="V3389" s="262"/>
    </row>
    <row r="3390" spans="1:22">
      <c r="A3390" s="858"/>
      <c r="B3390" s="866">
        <f t="shared" si="53"/>
        <v>3368</v>
      </c>
      <c r="C3390" s="919"/>
      <c r="D3390" s="860"/>
      <c r="E3390"/>
      <c r="F3390"/>
      <c r="G3390"/>
      <c r="H3390"/>
      <c r="I3390"/>
      <c r="J3390"/>
      <c r="K3390"/>
      <c r="L3390" s="262"/>
      <c r="M3390" s="262"/>
      <c r="S3390" s="262"/>
      <c r="T3390" s="262"/>
      <c r="U3390" s="262"/>
      <c r="V3390" s="262"/>
    </row>
    <row r="3391" spans="1:22">
      <c r="A3391" s="858"/>
      <c r="B3391" s="866">
        <f t="shared" si="53"/>
        <v>3369</v>
      </c>
      <c r="C3391" s="919"/>
      <c r="D3391" s="860"/>
      <c r="E3391"/>
      <c r="F3391"/>
      <c r="G3391"/>
      <c r="H3391"/>
      <c r="I3391"/>
      <c r="J3391"/>
      <c r="K3391"/>
      <c r="L3391" s="262"/>
      <c r="M3391" s="262"/>
      <c r="S3391" s="262"/>
      <c r="T3391" s="262"/>
      <c r="U3391" s="262"/>
      <c r="V3391" s="262"/>
    </row>
    <row r="3392" spans="1:22">
      <c r="A3392" s="858"/>
      <c r="B3392" s="866">
        <f t="shared" si="53"/>
        <v>3370</v>
      </c>
      <c r="C3392" s="919"/>
      <c r="D3392" s="860"/>
      <c r="E3392"/>
      <c r="F3392"/>
      <c r="G3392"/>
      <c r="H3392"/>
      <c r="I3392"/>
      <c r="J3392"/>
      <c r="K3392"/>
      <c r="L3392" s="262"/>
      <c r="M3392" s="262"/>
      <c r="S3392" s="262"/>
      <c r="T3392" s="262"/>
      <c r="U3392" s="262"/>
      <c r="V3392" s="262"/>
    </row>
    <row r="3393" spans="1:22">
      <c r="A3393" s="858"/>
      <c r="B3393" s="866">
        <f t="shared" si="53"/>
        <v>3371</v>
      </c>
      <c r="C3393" s="919"/>
      <c r="D3393" s="860"/>
      <c r="E3393"/>
      <c r="F3393"/>
      <c r="G3393"/>
      <c r="H3393"/>
      <c r="I3393"/>
      <c r="J3393"/>
      <c r="K3393"/>
      <c r="L3393" s="262"/>
      <c r="M3393" s="262"/>
      <c r="S3393" s="262"/>
      <c r="T3393" s="262"/>
      <c r="U3393" s="262"/>
      <c r="V3393" s="262"/>
    </row>
    <row r="3394" spans="1:22">
      <c r="A3394" s="858"/>
      <c r="B3394" s="866">
        <f t="shared" si="53"/>
        <v>3372</v>
      </c>
      <c r="C3394" s="919"/>
      <c r="D3394" s="860"/>
      <c r="E3394"/>
      <c r="F3394"/>
      <c r="G3394"/>
      <c r="H3394"/>
      <c r="I3394"/>
      <c r="J3394"/>
      <c r="K3394"/>
      <c r="L3394" s="262"/>
      <c r="M3394" s="262"/>
      <c r="S3394" s="262"/>
      <c r="T3394" s="262"/>
      <c r="U3394" s="262"/>
      <c r="V3394" s="262"/>
    </row>
    <row r="3395" spans="1:22">
      <c r="A3395" s="858"/>
      <c r="B3395" s="866">
        <f t="shared" si="53"/>
        <v>3373</v>
      </c>
      <c r="C3395" s="919"/>
      <c r="D3395" s="860"/>
      <c r="E3395"/>
      <c r="F3395"/>
      <c r="G3395"/>
      <c r="H3395"/>
      <c r="I3395"/>
      <c r="J3395"/>
      <c r="K3395"/>
      <c r="L3395" s="262"/>
      <c r="M3395" s="262"/>
      <c r="S3395" s="262"/>
      <c r="T3395" s="262"/>
      <c r="U3395" s="262"/>
      <c r="V3395" s="262"/>
    </row>
    <row r="3396" spans="1:22">
      <c r="A3396" s="858"/>
      <c r="B3396" s="866">
        <f t="shared" si="53"/>
        <v>3374</v>
      </c>
      <c r="C3396" s="919"/>
      <c r="D3396" s="860"/>
      <c r="E3396"/>
      <c r="F3396"/>
      <c r="G3396"/>
      <c r="H3396"/>
      <c r="I3396"/>
      <c r="J3396"/>
      <c r="K3396"/>
      <c r="L3396" s="262"/>
      <c r="M3396" s="262"/>
      <c r="S3396" s="262"/>
      <c r="T3396" s="262"/>
      <c r="U3396" s="262"/>
      <c r="V3396" s="262"/>
    </row>
    <row r="3397" spans="1:22">
      <c r="A3397" s="858"/>
      <c r="B3397" s="866">
        <f t="shared" si="53"/>
        <v>3375</v>
      </c>
      <c r="C3397" s="919"/>
      <c r="D3397" s="860"/>
      <c r="E3397"/>
      <c r="F3397"/>
      <c r="G3397"/>
      <c r="H3397"/>
      <c r="I3397"/>
      <c r="J3397"/>
      <c r="K3397"/>
      <c r="L3397" s="262"/>
      <c r="M3397" s="262"/>
      <c r="S3397" s="262"/>
      <c r="T3397" s="262"/>
      <c r="U3397" s="262"/>
      <c r="V3397" s="262"/>
    </row>
    <row r="3398" spans="1:22">
      <c r="A3398" s="858"/>
      <c r="B3398" s="866">
        <f t="shared" si="53"/>
        <v>3376</v>
      </c>
      <c r="C3398" s="919"/>
      <c r="D3398" s="860"/>
      <c r="E3398"/>
      <c r="F3398"/>
      <c r="G3398"/>
      <c r="H3398"/>
      <c r="I3398"/>
      <c r="J3398"/>
      <c r="K3398"/>
      <c r="L3398" s="262"/>
      <c r="M3398" s="262"/>
      <c r="S3398" s="262"/>
      <c r="T3398" s="262"/>
      <c r="U3398" s="262"/>
      <c r="V3398" s="262"/>
    </row>
    <row r="3399" spans="1:22">
      <c r="A3399" s="858"/>
      <c r="B3399" s="866">
        <f t="shared" si="53"/>
        <v>3377</v>
      </c>
      <c r="C3399" s="919"/>
      <c r="D3399" s="860"/>
      <c r="E3399"/>
      <c r="F3399"/>
      <c r="G3399"/>
      <c r="H3399"/>
      <c r="I3399"/>
      <c r="J3399"/>
      <c r="K3399"/>
      <c r="L3399" s="262"/>
      <c r="M3399" s="262"/>
      <c r="S3399" s="262"/>
      <c r="T3399" s="262"/>
      <c r="U3399" s="262"/>
      <c r="V3399" s="262"/>
    </row>
    <row r="3400" spans="1:22">
      <c r="A3400" s="858"/>
      <c r="B3400" s="866">
        <f t="shared" si="53"/>
        <v>3378</v>
      </c>
      <c r="C3400" s="919"/>
      <c r="D3400" s="860"/>
      <c r="E3400"/>
      <c r="F3400"/>
      <c r="G3400"/>
      <c r="H3400"/>
      <c r="I3400"/>
      <c r="J3400"/>
      <c r="K3400"/>
      <c r="L3400" s="262"/>
      <c r="M3400" s="262"/>
      <c r="S3400" s="262"/>
      <c r="T3400" s="262"/>
      <c r="U3400" s="262"/>
      <c r="V3400" s="262"/>
    </row>
    <row r="3401" spans="1:22">
      <c r="A3401" s="858"/>
      <c r="B3401" s="866">
        <f t="shared" si="53"/>
        <v>3379</v>
      </c>
      <c r="C3401" s="919"/>
      <c r="D3401" s="860"/>
      <c r="E3401"/>
      <c r="F3401"/>
      <c r="G3401"/>
      <c r="H3401"/>
      <c r="I3401"/>
      <c r="J3401"/>
      <c r="K3401"/>
      <c r="L3401" s="262"/>
      <c r="M3401" s="262"/>
      <c r="S3401" s="262"/>
      <c r="T3401" s="262"/>
      <c r="U3401" s="262"/>
      <c r="V3401" s="262"/>
    </row>
    <row r="3402" spans="1:22">
      <c r="A3402" s="858"/>
      <c r="B3402" s="866">
        <f t="shared" si="53"/>
        <v>3380</v>
      </c>
      <c r="C3402" s="919"/>
      <c r="D3402" s="860"/>
      <c r="E3402"/>
      <c r="F3402"/>
      <c r="G3402"/>
      <c r="H3402"/>
      <c r="I3402"/>
      <c r="J3402"/>
      <c r="K3402"/>
      <c r="L3402" s="262"/>
      <c r="M3402" s="262"/>
      <c r="S3402" s="262"/>
      <c r="T3402" s="262"/>
      <c r="U3402" s="262"/>
      <c r="V3402" s="262"/>
    </row>
    <row r="3403" spans="1:22">
      <c r="A3403" s="858"/>
      <c r="B3403" s="866">
        <f t="shared" si="53"/>
        <v>3381</v>
      </c>
      <c r="C3403" s="919"/>
      <c r="D3403" s="860"/>
      <c r="E3403"/>
      <c r="F3403"/>
      <c r="G3403"/>
      <c r="H3403"/>
      <c r="I3403"/>
      <c r="J3403"/>
      <c r="K3403"/>
      <c r="L3403" s="262"/>
      <c r="M3403" s="262"/>
      <c r="S3403" s="262"/>
      <c r="T3403" s="262"/>
      <c r="U3403" s="262"/>
      <c r="V3403" s="262"/>
    </row>
    <row r="3404" spans="1:22">
      <c r="A3404" s="858"/>
      <c r="B3404" s="866">
        <f t="shared" si="53"/>
        <v>3382</v>
      </c>
      <c r="C3404" s="919"/>
      <c r="D3404" s="860"/>
      <c r="E3404"/>
      <c r="F3404"/>
      <c r="G3404"/>
      <c r="H3404"/>
      <c r="I3404"/>
      <c r="J3404"/>
      <c r="K3404"/>
      <c r="L3404" s="262"/>
      <c r="M3404" s="262"/>
      <c r="S3404" s="262"/>
      <c r="T3404" s="262"/>
      <c r="U3404" s="262"/>
      <c r="V3404" s="262"/>
    </row>
    <row r="3405" spans="1:22">
      <c r="A3405" s="858"/>
      <c r="B3405" s="866">
        <f t="shared" si="53"/>
        <v>3383</v>
      </c>
      <c r="C3405" s="919"/>
      <c r="D3405" s="860"/>
      <c r="E3405"/>
      <c r="F3405"/>
      <c r="G3405"/>
      <c r="H3405"/>
      <c r="I3405"/>
      <c r="J3405"/>
      <c r="K3405"/>
      <c r="L3405" s="262"/>
      <c r="M3405" s="262"/>
      <c r="S3405" s="262"/>
      <c r="T3405" s="262"/>
      <c r="U3405" s="262"/>
      <c r="V3405" s="262"/>
    </row>
    <row r="3406" spans="1:22">
      <c r="A3406" s="858"/>
      <c r="B3406" s="866">
        <f t="shared" si="53"/>
        <v>3384</v>
      </c>
      <c r="C3406" s="919"/>
      <c r="D3406" s="860"/>
      <c r="E3406"/>
      <c r="F3406"/>
      <c r="G3406"/>
      <c r="H3406"/>
      <c r="I3406"/>
      <c r="J3406"/>
      <c r="K3406"/>
      <c r="L3406" s="262"/>
      <c r="M3406" s="262"/>
      <c r="S3406" s="262"/>
      <c r="T3406" s="262"/>
      <c r="U3406" s="262"/>
      <c r="V3406" s="262"/>
    </row>
    <row r="3407" spans="1:22">
      <c r="A3407" s="858"/>
      <c r="B3407" s="866">
        <f t="shared" si="53"/>
        <v>3385</v>
      </c>
      <c r="C3407" s="919"/>
      <c r="D3407" s="860"/>
      <c r="E3407"/>
      <c r="F3407"/>
      <c r="G3407"/>
      <c r="H3407"/>
      <c r="I3407"/>
      <c r="J3407"/>
      <c r="K3407"/>
      <c r="L3407" s="262"/>
      <c r="M3407" s="262"/>
      <c r="S3407" s="262"/>
      <c r="T3407" s="262"/>
      <c r="U3407" s="262"/>
      <c r="V3407" s="262"/>
    </row>
    <row r="3408" spans="1:22">
      <c r="A3408" s="858"/>
      <c r="B3408" s="866">
        <f t="shared" si="53"/>
        <v>3386</v>
      </c>
      <c r="C3408" s="919"/>
      <c r="D3408" s="860"/>
      <c r="E3408"/>
      <c r="F3408"/>
      <c r="G3408"/>
      <c r="H3408"/>
      <c r="I3408"/>
      <c r="J3408"/>
      <c r="K3408"/>
      <c r="L3408" s="262"/>
      <c r="M3408" s="262"/>
      <c r="S3408" s="262"/>
      <c r="T3408" s="262"/>
      <c r="U3408" s="262"/>
      <c r="V3408" s="262"/>
    </row>
    <row r="3409" spans="1:22">
      <c r="A3409" s="858"/>
      <c r="B3409" s="866">
        <f t="shared" si="53"/>
        <v>3387</v>
      </c>
      <c r="C3409" s="919"/>
      <c r="D3409" s="860"/>
      <c r="E3409"/>
      <c r="F3409"/>
      <c r="G3409"/>
      <c r="H3409"/>
      <c r="I3409"/>
      <c r="J3409"/>
      <c r="K3409"/>
      <c r="L3409" s="262"/>
      <c r="M3409" s="262"/>
      <c r="S3409" s="262"/>
      <c r="T3409" s="262"/>
      <c r="U3409" s="262"/>
      <c r="V3409" s="262"/>
    </row>
    <row r="3410" spans="1:22">
      <c r="A3410" s="858"/>
      <c r="B3410" s="866">
        <f t="shared" si="53"/>
        <v>3388</v>
      </c>
      <c r="C3410" s="919"/>
      <c r="D3410" s="860"/>
      <c r="E3410"/>
      <c r="F3410"/>
      <c r="G3410"/>
      <c r="H3410"/>
      <c r="I3410"/>
      <c r="J3410"/>
      <c r="K3410"/>
      <c r="L3410" s="262"/>
      <c r="M3410" s="262"/>
      <c r="S3410" s="262"/>
      <c r="T3410" s="262"/>
      <c r="U3410" s="262"/>
      <c r="V3410" s="262"/>
    </row>
    <row r="3411" spans="1:22">
      <c r="A3411" s="858"/>
      <c r="B3411" s="866">
        <f t="shared" si="53"/>
        <v>3389</v>
      </c>
      <c r="C3411" s="919"/>
      <c r="D3411" s="860"/>
      <c r="E3411"/>
      <c r="F3411"/>
      <c r="G3411"/>
      <c r="H3411"/>
      <c r="I3411"/>
      <c r="J3411"/>
      <c r="K3411"/>
      <c r="L3411" s="262"/>
      <c r="M3411" s="262"/>
      <c r="S3411" s="262"/>
      <c r="T3411" s="262"/>
      <c r="U3411" s="262"/>
      <c r="V3411" s="262"/>
    </row>
    <row r="3412" spans="1:22">
      <c r="A3412" s="858"/>
      <c r="B3412" s="866">
        <f t="shared" si="53"/>
        <v>3390</v>
      </c>
      <c r="C3412" s="919"/>
      <c r="D3412" s="860"/>
      <c r="E3412"/>
      <c r="F3412"/>
      <c r="G3412"/>
      <c r="H3412"/>
      <c r="I3412"/>
      <c r="J3412"/>
      <c r="K3412"/>
      <c r="L3412" s="262"/>
      <c r="M3412" s="262"/>
      <c r="S3412" s="262"/>
      <c r="T3412" s="262"/>
      <c r="U3412" s="262"/>
      <c r="V3412" s="262"/>
    </row>
    <row r="3413" spans="1:22">
      <c r="A3413" s="858"/>
      <c r="B3413" s="866">
        <f t="shared" si="53"/>
        <v>3391</v>
      </c>
      <c r="C3413" s="919"/>
      <c r="D3413" s="860"/>
      <c r="E3413"/>
      <c r="F3413"/>
      <c r="G3413"/>
      <c r="H3413"/>
      <c r="I3413"/>
      <c r="J3413"/>
      <c r="K3413"/>
      <c r="L3413" s="262"/>
      <c r="M3413" s="262"/>
      <c r="S3413" s="262"/>
      <c r="T3413" s="262"/>
      <c r="U3413" s="262"/>
      <c r="V3413" s="262"/>
    </row>
    <row r="3414" spans="1:22">
      <c r="A3414" s="858"/>
      <c r="B3414" s="866">
        <f t="shared" si="53"/>
        <v>3392</v>
      </c>
      <c r="C3414" s="919"/>
      <c r="D3414" s="860"/>
      <c r="E3414"/>
      <c r="F3414"/>
      <c r="G3414"/>
      <c r="H3414"/>
      <c r="I3414"/>
      <c r="J3414"/>
      <c r="K3414"/>
      <c r="L3414" s="262"/>
      <c r="M3414" s="262"/>
      <c r="S3414" s="262"/>
      <c r="T3414" s="262"/>
      <c r="U3414" s="262"/>
      <c r="V3414" s="262"/>
    </row>
    <row r="3415" spans="1:22">
      <c r="A3415" s="858"/>
      <c r="B3415" s="866">
        <f t="shared" si="53"/>
        <v>3393</v>
      </c>
      <c r="C3415" s="919"/>
      <c r="D3415" s="860"/>
      <c r="E3415"/>
      <c r="F3415"/>
      <c r="G3415"/>
      <c r="H3415"/>
      <c r="I3415"/>
      <c r="J3415"/>
      <c r="K3415"/>
      <c r="L3415" s="262"/>
      <c r="M3415" s="262"/>
      <c r="S3415" s="262"/>
      <c r="T3415" s="262"/>
      <c r="U3415" s="262"/>
      <c r="V3415" s="262"/>
    </row>
    <row r="3416" spans="1:22">
      <c r="A3416" s="858"/>
      <c r="B3416" s="866">
        <f t="shared" ref="B3416:B3479" si="54">B3415+1</f>
        <v>3394</v>
      </c>
      <c r="C3416" s="919"/>
      <c r="D3416" s="860"/>
      <c r="E3416"/>
      <c r="F3416"/>
      <c r="G3416"/>
      <c r="H3416"/>
      <c r="I3416"/>
      <c r="J3416"/>
      <c r="K3416"/>
      <c r="L3416" s="262"/>
      <c r="M3416" s="262"/>
      <c r="S3416" s="262"/>
      <c r="T3416" s="262"/>
      <c r="U3416" s="262"/>
      <c r="V3416" s="262"/>
    </row>
    <row r="3417" spans="1:22">
      <c r="A3417" s="858"/>
      <c r="B3417" s="866">
        <f t="shared" si="54"/>
        <v>3395</v>
      </c>
      <c r="C3417" s="919"/>
      <c r="D3417" s="860"/>
      <c r="E3417"/>
      <c r="F3417"/>
      <c r="G3417"/>
      <c r="H3417"/>
      <c r="I3417"/>
      <c r="J3417"/>
      <c r="K3417"/>
      <c r="L3417" s="262"/>
      <c r="M3417" s="262"/>
      <c r="S3417" s="262"/>
      <c r="T3417" s="262"/>
      <c r="U3417" s="262"/>
      <c r="V3417" s="262"/>
    </row>
    <row r="3418" spans="1:22">
      <c r="A3418" s="858"/>
      <c r="B3418" s="866">
        <f t="shared" si="54"/>
        <v>3396</v>
      </c>
      <c r="C3418" s="919"/>
      <c r="D3418" s="860"/>
      <c r="E3418"/>
      <c r="F3418"/>
      <c r="G3418"/>
      <c r="H3418"/>
      <c r="I3418"/>
      <c r="J3418"/>
      <c r="K3418"/>
      <c r="L3418" s="262"/>
      <c r="M3418" s="262"/>
      <c r="S3418" s="262"/>
      <c r="T3418" s="262"/>
      <c r="U3418" s="262"/>
      <c r="V3418" s="262"/>
    </row>
    <row r="3419" spans="1:22">
      <c r="A3419" s="858"/>
      <c r="B3419" s="866">
        <f t="shared" si="54"/>
        <v>3397</v>
      </c>
      <c r="C3419" s="919"/>
      <c r="D3419" s="860"/>
      <c r="E3419"/>
      <c r="F3419"/>
      <c r="G3419"/>
      <c r="H3419"/>
      <c r="I3419"/>
      <c r="J3419"/>
      <c r="K3419"/>
      <c r="L3419" s="262"/>
      <c r="M3419" s="262"/>
      <c r="S3419" s="262"/>
      <c r="T3419" s="262"/>
      <c r="U3419" s="262"/>
      <c r="V3419" s="262"/>
    </row>
    <row r="3420" spans="1:22">
      <c r="A3420" s="858"/>
      <c r="B3420" s="866">
        <f t="shared" si="54"/>
        <v>3398</v>
      </c>
      <c r="C3420" s="919"/>
      <c r="D3420" s="860"/>
      <c r="E3420"/>
      <c r="F3420"/>
      <c r="G3420"/>
      <c r="H3420"/>
      <c r="I3420"/>
      <c r="J3420"/>
      <c r="K3420"/>
      <c r="L3420" s="262"/>
      <c r="M3420" s="262"/>
      <c r="S3420" s="262"/>
      <c r="T3420" s="262"/>
      <c r="U3420" s="262"/>
      <c r="V3420" s="262"/>
    </row>
    <row r="3421" spans="1:22">
      <c r="A3421" s="858"/>
      <c r="B3421" s="866">
        <f t="shared" si="54"/>
        <v>3399</v>
      </c>
      <c r="C3421" s="919"/>
      <c r="D3421" s="860"/>
      <c r="E3421"/>
      <c r="F3421"/>
      <c r="G3421"/>
      <c r="H3421"/>
      <c r="I3421"/>
      <c r="J3421"/>
      <c r="K3421"/>
      <c r="L3421" s="262"/>
      <c r="M3421" s="262"/>
      <c r="S3421" s="262"/>
      <c r="T3421" s="262"/>
      <c r="U3421" s="262"/>
      <c r="V3421" s="262"/>
    </row>
    <row r="3422" spans="1:22">
      <c r="A3422" s="858"/>
      <c r="B3422" s="866">
        <f t="shared" si="54"/>
        <v>3400</v>
      </c>
      <c r="C3422" s="919"/>
      <c r="D3422" s="860"/>
      <c r="E3422"/>
      <c r="F3422"/>
      <c r="G3422"/>
      <c r="H3422"/>
      <c r="I3422"/>
      <c r="J3422"/>
      <c r="K3422"/>
      <c r="L3422" s="262"/>
      <c r="M3422" s="262"/>
      <c r="S3422" s="262"/>
      <c r="T3422" s="262"/>
      <c r="U3422" s="262"/>
      <c r="V3422" s="262"/>
    </row>
    <row r="3423" spans="1:22">
      <c r="A3423" s="858"/>
      <c r="B3423" s="866">
        <f t="shared" si="54"/>
        <v>3401</v>
      </c>
      <c r="C3423" s="919"/>
      <c r="D3423" s="860"/>
      <c r="E3423"/>
      <c r="F3423"/>
      <c r="G3423"/>
      <c r="H3423"/>
      <c r="I3423"/>
      <c r="J3423"/>
      <c r="K3423"/>
      <c r="L3423" s="262"/>
      <c r="M3423" s="262"/>
      <c r="S3423" s="262"/>
      <c r="T3423" s="262"/>
      <c r="U3423" s="262"/>
      <c r="V3423" s="262"/>
    </row>
    <row r="3424" spans="1:22">
      <c r="A3424" s="858"/>
      <c r="B3424" s="866">
        <f t="shared" si="54"/>
        <v>3402</v>
      </c>
      <c r="C3424" s="919"/>
      <c r="D3424" s="860"/>
      <c r="E3424"/>
      <c r="F3424"/>
      <c r="G3424"/>
      <c r="H3424"/>
      <c r="I3424"/>
      <c r="J3424"/>
      <c r="K3424"/>
      <c r="L3424" s="262"/>
      <c r="M3424" s="262"/>
      <c r="S3424" s="262"/>
      <c r="T3424" s="262"/>
      <c r="U3424" s="262"/>
      <c r="V3424" s="262"/>
    </row>
    <row r="3425" spans="1:22">
      <c r="A3425" s="858"/>
      <c r="B3425" s="866">
        <f t="shared" si="54"/>
        <v>3403</v>
      </c>
      <c r="C3425" s="919"/>
      <c r="D3425" s="860"/>
      <c r="E3425"/>
      <c r="F3425"/>
      <c r="G3425"/>
      <c r="H3425"/>
      <c r="I3425"/>
      <c r="J3425"/>
      <c r="K3425"/>
      <c r="L3425" s="262"/>
      <c r="M3425" s="262"/>
      <c r="S3425" s="262"/>
      <c r="T3425" s="262"/>
      <c r="U3425" s="262"/>
      <c r="V3425" s="262"/>
    </row>
    <row r="3426" spans="1:22">
      <c r="A3426" s="858"/>
      <c r="B3426" s="866">
        <f t="shared" si="54"/>
        <v>3404</v>
      </c>
      <c r="C3426" s="919"/>
      <c r="D3426" s="860"/>
      <c r="E3426"/>
      <c r="F3426"/>
      <c r="G3426"/>
      <c r="H3426"/>
      <c r="I3426"/>
      <c r="J3426"/>
      <c r="K3426"/>
      <c r="L3426" s="262"/>
      <c r="M3426" s="262"/>
      <c r="S3426" s="262"/>
      <c r="T3426" s="262"/>
      <c r="U3426" s="262"/>
      <c r="V3426" s="262"/>
    </row>
    <row r="3427" spans="1:22">
      <c r="A3427" s="858"/>
      <c r="B3427" s="866">
        <f t="shared" si="54"/>
        <v>3405</v>
      </c>
      <c r="C3427" s="919"/>
      <c r="D3427" s="860"/>
      <c r="E3427"/>
      <c r="F3427"/>
      <c r="G3427"/>
      <c r="H3427"/>
      <c r="I3427"/>
      <c r="J3427"/>
      <c r="K3427"/>
      <c r="L3427" s="262"/>
      <c r="M3427" s="262"/>
      <c r="S3427" s="262"/>
      <c r="T3427" s="262"/>
      <c r="U3427" s="262"/>
      <c r="V3427" s="262"/>
    </row>
    <row r="3428" spans="1:22">
      <c r="A3428" s="858"/>
      <c r="B3428" s="866">
        <f t="shared" si="54"/>
        <v>3406</v>
      </c>
      <c r="C3428" s="919"/>
      <c r="D3428" s="860"/>
      <c r="E3428"/>
      <c r="F3428"/>
      <c r="G3428"/>
      <c r="H3428"/>
      <c r="I3428"/>
      <c r="J3428"/>
      <c r="K3428"/>
      <c r="L3428" s="262"/>
      <c r="M3428" s="262"/>
      <c r="S3428" s="262"/>
      <c r="T3428" s="262"/>
      <c r="U3428" s="262"/>
      <c r="V3428" s="262"/>
    </row>
    <row r="3429" spans="1:22">
      <c r="A3429" s="858"/>
      <c r="B3429" s="866">
        <f t="shared" si="54"/>
        <v>3407</v>
      </c>
      <c r="C3429" s="919"/>
      <c r="D3429" s="860"/>
      <c r="E3429"/>
      <c r="F3429"/>
      <c r="G3429"/>
      <c r="H3429"/>
      <c r="I3429"/>
      <c r="J3429"/>
      <c r="K3429"/>
      <c r="L3429" s="262"/>
      <c r="M3429" s="262"/>
      <c r="S3429" s="262"/>
      <c r="T3429" s="262"/>
      <c r="U3429" s="262"/>
      <c r="V3429" s="262"/>
    </row>
    <row r="3430" spans="1:22">
      <c r="A3430" s="858"/>
      <c r="B3430" s="866">
        <f t="shared" si="54"/>
        <v>3408</v>
      </c>
      <c r="C3430" s="919"/>
      <c r="D3430" s="860"/>
      <c r="E3430"/>
      <c r="F3430"/>
      <c r="G3430"/>
      <c r="H3430"/>
      <c r="I3430"/>
      <c r="J3430"/>
      <c r="K3430"/>
      <c r="L3430" s="262"/>
      <c r="M3430" s="262"/>
      <c r="S3430" s="262"/>
      <c r="T3430" s="262"/>
      <c r="U3430" s="262"/>
      <c r="V3430" s="262"/>
    </row>
    <row r="3431" spans="1:22">
      <c r="A3431" s="858"/>
      <c r="B3431" s="866">
        <f t="shared" si="54"/>
        <v>3409</v>
      </c>
      <c r="C3431" s="919"/>
      <c r="D3431" s="860"/>
      <c r="E3431"/>
      <c r="F3431"/>
      <c r="G3431"/>
      <c r="H3431"/>
      <c r="I3431"/>
      <c r="J3431"/>
      <c r="K3431"/>
      <c r="L3431" s="262"/>
      <c r="M3431" s="262"/>
      <c r="S3431" s="262"/>
      <c r="T3431" s="262"/>
      <c r="U3431" s="262"/>
      <c r="V3431" s="262"/>
    </row>
    <row r="3432" spans="1:22">
      <c r="A3432" s="858"/>
      <c r="B3432" s="866">
        <f t="shared" si="54"/>
        <v>3410</v>
      </c>
      <c r="C3432" s="919"/>
      <c r="D3432" s="860"/>
      <c r="E3432"/>
      <c r="F3432"/>
      <c r="G3432"/>
      <c r="H3432"/>
      <c r="I3432"/>
      <c r="J3432"/>
      <c r="K3432"/>
      <c r="L3432" s="262"/>
      <c r="M3432" s="262"/>
      <c r="S3432" s="262"/>
      <c r="T3432" s="262"/>
      <c r="U3432" s="262"/>
      <c r="V3432" s="262"/>
    </row>
    <row r="3433" spans="1:22">
      <c r="A3433" s="858"/>
      <c r="B3433" s="866">
        <f t="shared" si="54"/>
        <v>3411</v>
      </c>
      <c r="C3433" s="919"/>
      <c r="D3433" s="860"/>
      <c r="E3433"/>
      <c r="F3433"/>
      <c r="G3433"/>
      <c r="H3433"/>
      <c r="I3433"/>
      <c r="J3433"/>
      <c r="K3433"/>
      <c r="L3433" s="262"/>
      <c r="M3433" s="262"/>
      <c r="S3433" s="262"/>
      <c r="T3433" s="262"/>
      <c r="U3433" s="262"/>
      <c r="V3433" s="262"/>
    </row>
    <row r="3434" spans="1:22">
      <c r="A3434" s="858"/>
      <c r="B3434" s="866">
        <f t="shared" si="54"/>
        <v>3412</v>
      </c>
      <c r="C3434" s="919"/>
      <c r="D3434" s="860"/>
      <c r="E3434"/>
      <c r="F3434"/>
      <c r="G3434"/>
      <c r="H3434"/>
      <c r="I3434"/>
      <c r="J3434"/>
      <c r="K3434"/>
      <c r="L3434" s="262"/>
      <c r="M3434" s="262"/>
      <c r="S3434" s="262"/>
      <c r="T3434" s="262"/>
      <c r="U3434" s="262"/>
      <c r="V3434" s="262"/>
    </row>
    <row r="3435" spans="1:22">
      <c r="A3435" s="858"/>
      <c r="B3435" s="866">
        <f t="shared" si="54"/>
        <v>3413</v>
      </c>
      <c r="C3435" s="919"/>
      <c r="D3435" s="860"/>
      <c r="E3435"/>
      <c r="F3435"/>
      <c r="G3435"/>
      <c r="H3435"/>
      <c r="I3435"/>
      <c r="J3435"/>
      <c r="K3435"/>
      <c r="L3435" s="262"/>
      <c r="M3435" s="262"/>
      <c r="S3435" s="262"/>
      <c r="T3435" s="262"/>
      <c r="U3435" s="262"/>
      <c r="V3435" s="262"/>
    </row>
    <row r="3436" spans="1:22">
      <c r="A3436" s="858"/>
      <c r="B3436" s="866">
        <f t="shared" si="54"/>
        <v>3414</v>
      </c>
      <c r="C3436" s="919"/>
      <c r="D3436" s="860"/>
      <c r="E3436"/>
      <c r="F3436"/>
      <c r="G3436"/>
      <c r="H3436"/>
      <c r="I3436"/>
      <c r="J3436"/>
      <c r="K3436"/>
      <c r="L3436" s="262"/>
      <c r="M3436" s="262"/>
      <c r="S3436" s="262"/>
      <c r="T3436" s="262"/>
      <c r="U3436" s="262"/>
      <c r="V3436" s="262"/>
    </row>
    <row r="3437" spans="1:22">
      <c r="A3437" s="858"/>
      <c r="B3437" s="866">
        <f t="shared" si="54"/>
        <v>3415</v>
      </c>
      <c r="C3437" s="919"/>
      <c r="D3437" s="860"/>
      <c r="E3437"/>
      <c r="F3437"/>
      <c r="G3437"/>
      <c r="H3437"/>
      <c r="I3437"/>
      <c r="J3437"/>
      <c r="K3437"/>
      <c r="L3437" s="262"/>
      <c r="M3437" s="262"/>
      <c r="S3437" s="262"/>
      <c r="T3437" s="262"/>
      <c r="U3437" s="262"/>
      <c r="V3437" s="262"/>
    </row>
    <row r="3438" spans="1:22">
      <c r="A3438" s="858"/>
      <c r="B3438" s="866">
        <f t="shared" si="54"/>
        <v>3416</v>
      </c>
      <c r="C3438" s="919"/>
      <c r="D3438" s="860"/>
      <c r="E3438"/>
      <c r="F3438"/>
      <c r="G3438"/>
      <c r="H3438"/>
      <c r="I3438"/>
      <c r="J3438"/>
      <c r="K3438"/>
      <c r="L3438" s="262"/>
      <c r="M3438" s="262"/>
      <c r="S3438" s="262"/>
      <c r="T3438" s="262"/>
      <c r="U3438" s="262"/>
      <c r="V3438" s="262"/>
    </row>
    <row r="3439" spans="1:22">
      <c r="A3439" s="858"/>
      <c r="B3439" s="866">
        <f t="shared" si="54"/>
        <v>3417</v>
      </c>
      <c r="C3439" s="919"/>
      <c r="D3439" s="860"/>
      <c r="E3439"/>
      <c r="F3439"/>
      <c r="G3439"/>
      <c r="H3439"/>
      <c r="I3439"/>
      <c r="J3439"/>
      <c r="K3439"/>
      <c r="L3439" s="262"/>
      <c r="M3439" s="262"/>
      <c r="S3439" s="262"/>
      <c r="T3439" s="262"/>
      <c r="U3439" s="262"/>
      <c r="V3439" s="262"/>
    </row>
    <row r="3440" spans="1:22">
      <c r="A3440" s="858"/>
      <c r="B3440" s="866">
        <f t="shared" si="54"/>
        <v>3418</v>
      </c>
      <c r="C3440" s="919"/>
      <c r="D3440" s="860"/>
      <c r="E3440"/>
      <c r="F3440"/>
      <c r="G3440"/>
      <c r="H3440"/>
      <c r="I3440"/>
      <c r="J3440"/>
      <c r="K3440"/>
      <c r="L3440" s="262"/>
      <c r="M3440" s="262"/>
      <c r="S3440" s="262"/>
      <c r="T3440" s="262"/>
      <c r="U3440" s="262"/>
      <c r="V3440" s="262"/>
    </row>
    <row r="3441" spans="1:22">
      <c r="A3441" s="858"/>
      <c r="B3441" s="866">
        <f t="shared" si="54"/>
        <v>3419</v>
      </c>
      <c r="C3441" s="919"/>
      <c r="D3441" s="860"/>
      <c r="E3441"/>
      <c r="F3441"/>
      <c r="G3441"/>
      <c r="H3441"/>
      <c r="I3441"/>
      <c r="J3441"/>
      <c r="K3441"/>
      <c r="L3441" s="262"/>
      <c r="M3441" s="262"/>
      <c r="S3441" s="262"/>
      <c r="T3441" s="262"/>
      <c r="U3441" s="262"/>
      <c r="V3441" s="262"/>
    </row>
    <row r="3442" spans="1:22">
      <c r="A3442" s="858"/>
      <c r="B3442" s="866">
        <f t="shared" si="54"/>
        <v>3420</v>
      </c>
      <c r="C3442" s="919"/>
      <c r="D3442" s="860"/>
      <c r="E3442"/>
      <c r="F3442"/>
      <c r="G3442"/>
      <c r="H3442"/>
      <c r="I3442"/>
      <c r="J3442"/>
      <c r="K3442"/>
      <c r="L3442" s="262"/>
      <c r="M3442" s="262"/>
      <c r="S3442" s="262"/>
      <c r="T3442" s="262"/>
      <c r="U3442" s="262"/>
      <c r="V3442" s="262"/>
    </row>
    <row r="3443" spans="1:22">
      <c r="A3443" s="858"/>
      <c r="B3443" s="866">
        <f t="shared" si="54"/>
        <v>3421</v>
      </c>
      <c r="C3443" s="919"/>
      <c r="D3443" s="860"/>
      <c r="E3443"/>
      <c r="F3443"/>
      <c r="G3443"/>
      <c r="H3443"/>
      <c r="I3443"/>
      <c r="J3443"/>
      <c r="K3443"/>
      <c r="L3443" s="262"/>
      <c r="M3443" s="262"/>
      <c r="S3443" s="262"/>
      <c r="T3443" s="262"/>
      <c r="U3443" s="262"/>
      <c r="V3443" s="262"/>
    </row>
    <row r="3444" spans="1:22">
      <c r="A3444" s="858"/>
      <c r="B3444" s="866">
        <f t="shared" si="54"/>
        <v>3422</v>
      </c>
      <c r="C3444" s="919"/>
      <c r="D3444" s="860"/>
      <c r="E3444"/>
      <c r="F3444"/>
      <c r="G3444"/>
      <c r="H3444"/>
      <c r="I3444"/>
      <c r="J3444"/>
      <c r="K3444"/>
      <c r="L3444" s="262"/>
      <c r="M3444" s="262"/>
      <c r="S3444" s="262"/>
      <c r="T3444" s="262"/>
      <c r="U3444" s="262"/>
      <c r="V3444" s="262"/>
    </row>
    <row r="3445" spans="1:22">
      <c r="A3445" s="858"/>
      <c r="B3445" s="866">
        <f t="shared" si="54"/>
        <v>3423</v>
      </c>
      <c r="C3445" s="919"/>
      <c r="D3445" s="860"/>
      <c r="E3445"/>
      <c r="F3445"/>
      <c r="G3445"/>
      <c r="H3445"/>
      <c r="I3445"/>
      <c r="J3445"/>
      <c r="K3445"/>
      <c r="L3445" s="262"/>
      <c r="M3445" s="262"/>
      <c r="S3445" s="262"/>
      <c r="T3445" s="262"/>
      <c r="U3445" s="262"/>
      <c r="V3445" s="262"/>
    </row>
    <row r="3446" spans="1:22">
      <c r="A3446" s="858"/>
      <c r="B3446" s="866">
        <f t="shared" si="54"/>
        <v>3424</v>
      </c>
      <c r="C3446" s="919"/>
      <c r="D3446" s="860"/>
      <c r="E3446"/>
      <c r="F3446"/>
      <c r="G3446"/>
      <c r="H3446"/>
      <c r="I3446"/>
      <c r="J3446"/>
      <c r="K3446"/>
      <c r="L3446" s="262"/>
      <c r="M3446" s="262"/>
      <c r="S3446" s="262"/>
      <c r="T3446" s="262"/>
      <c r="U3446" s="262"/>
      <c r="V3446" s="262"/>
    </row>
    <row r="3447" spans="1:22">
      <c r="A3447" s="858"/>
      <c r="B3447" s="866">
        <f t="shared" si="54"/>
        <v>3425</v>
      </c>
      <c r="C3447" s="919"/>
      <c r="D3447" s="860"/>
      <c r="E3447"/>
      <c r="F3447"/>
      <c r="G3447"/>
      <c r="H3447"/>
      <c r="I3447"/>
      <c r="J3447"/>
      <c r="K3447"/>
      <c r="L3447" s="262"/>
      <c r="M3447" s="262"/>
      <c r="S3447" s="262"/>
      <c r="T3447" s="262"/>
      <c r="U3447" s="262"/>
      <c r="V3447" s="262"/>
    </row>
    <row r="3448" spans="1:22">
      <c r="A3448" s="858"/>
      <c r="B3448" s="866">
        <f t="shared" si="54"/>
        <v>3426</v>
      </c>
      <c r="C3448" s="919"/>
      <c r="D3448" s="860"/>
      <c r="E3448"/>
      <c r="F3448"/>
      <c r="G3448"/>
      <c r="H3448"/>
      <c r="I3448"/>
      <c r="J3448"/>
      <c r="K3448"/>
      <c r="L3448" s="262"/>
      <c r="M3448" s="262"/>
      <c r="S3448" s="262"/>
      <c r="T3448" s="262"/>
      <c r="U3448" s="262"/>
      <c r="V3448" s="262"/>
    </row>
    <row r="3449" spans="1:22">
      <c r="A3449" s="858"/>
      <c r="B3449" s="866">
        <f t="shared" si="54"/>
        <v>3427</v>
      </c>
      <c r="C3449" s="919"/>
      <c r="D3449" s="860"/>
      <c r="E3449"/>
      <c r="F3449"/>
      <c r="G3449"/>
      <c r="H3449"/>
      <c r="I3449"/>
      <c r="J3449"/>
      <c r="K3449"/>
      <c r="L3449" s="262"/>
      <c r="M3449" s="262"/>
      <c r="S3449" s="262"/>
      <c r="T3449" s="262"/>
      <c r="U3449" s="262"/>
      <c r="V3449" s="262"/>
    </row>
    <row r="3450" spans="1:22">
      <c r="A3450" s="858"/>
      <c r="B3450" s="866">
        <f t="shared" si="54"/>
        <v>3428</v>
      </c>
      <c r="C3450" s="919"/>
      <c r="D3450" s="860"/>
      <c r="E3450"/>
      <c r="F3450"/>
      <c r="G3450"/>
      <c r="H3450"/>
      <c r="I3450"/>
      <c r="J3450"/>
      <c r="K3450"/>
      <c r="L3450" s="262"/>
      <c r="M3450" s="262"/>
      <c r="S3450" s="262"/>
      <c r="T3450" s="262"/>
      <c r="U3450" s="262"/>
      <c r="V3450" s="262"/>
    </row>
    <row r="3451" spans="1:22">
      <c r="A3451" s="858"/>
      <c r="B3451" s="866">
        <f t="shared" si="54"/>
        <v>3429</v>
      </c>
      <c r="C3451" s="919"/>
      <c r="D3451" s="860"/>
      <c r="E3451"/>
      <c r="F3451"/>
      <c r="G3451"/>
      <c r="H3451"/>
      <c r="I3451"/>
      <c r="J3451"/>
      <c r="K3451"/>
      <c r="L3451" s="262"/>
      <c r="M3451" s="262"/>
      <c r="S3451" s="262"/>
      <c r="T3451" s="262"/>
      <c r="U3451" s="262"/>
      <c r="V3451" s="262"/>
    </row>
    <row r="3452" spans="1:22">
      <c r="A3452" s="858"/>
      <c r="B3452" s="866">
        <f t="shared" si="54"/>
        <v>3430</v>
      </c>
      <c r="C3452" s="919"/>
      <c r="D3452" s="860"/>
      <c r="E3452"/>
      <c r="F3452"/>
      <c r="G3452"/>
      <c r="H3452"/>
      <c r="I3452"/>
      <c r="J3452"/>
      <c r="K3452"/>
      <c r="L3452" s="262"/>
      <c r="M3452" s="262"/>
      <c r="S3452" s="262"/>
      <c r="T3452" s="262"/>
      <c r="U3452" s="262"/>
      <c r="V3452" s="262"/>
    </row>
    <row r="3453" spans="1:22">
      <c r="A3453" s="858"/>
      <c r="B3453" s="866">
        <f t="shared" si="54"/>
        <v>3431</v>
      </c>
      <c r="C3453" s="919"/>
      <c r="D3453" s="860"/>
      <c r="E3453"/>
      <c r="F3453"/>
      <c r="G3453"/>
      <c r="H3453"/>
      <c r="I3453"/>
      <c r="J3453"/>
      <c r="K3453"/>
      <c r="L3453" s="262"/>
      <c r="M3453" s="262"/>
      <c r="S3453" s="262"/>
      <c r="T3453" s="262"/>
      <c r="U3453" s="262"/>
      <c r="V3453" s="262"/>
    </row>
    <row r="3454" spans="1:22">
      <c r="A3454" s="858"/>
      <c r="B3454" s="866">
        <f t="shared" si="54"/>
        <v>3432</v>
      </c>
      <c r="C3454" s="919"/>
      <c r="D3454" s="860"/>
      <c r="E3454"/>
      <c r="F3454"/>
      <c r="G3454"/>
      <c r="H3454"/>
      <c r="I3454"/>
      <c r="J3454"/>
      <c r="K3454"/>
      <c r="L3454" s="262"/>
      <c r="M3454" s="262"/>
      <c r="S3454" s="262"/>
      <c r="T3454" s="262"/>
      <c r="U3454" s="262"/>
      <c r="V3454" s="262"/>
    </row>
    <row r="3455" spans="1:22">
      <c r="A3455" s="858"/>
      <c r="B3455" s="866">
        <f t="shared" si="54"/>
        <v>3433</v>
      </c>
      <c r="C3455" s="919"/>
      <c r="D3455" s="860"/>
      <c r="E3455"/>
      <c r="F3455"/>
      <c r="G3455"/>
      <c r="H3455"/>
      <c r="I3455"/>
      <c r="J3455"/>
      <c r="K3455"/>
      <c r="L3455" s="262"/>
      <c r="M3455" s="262"/>
      <c r="S3455" s="262"/>
      <c r="T3455" s="262"/>
      <c r="U3455" s="262"/>
      <c r="V3455" s="262"/>
    </row>
    <row r="3456" spans="1:22">
      <c r="A3456" s="858"/>
      <c r="B3456" s="866">
        <f t="shared" si="54"/>
        <v>3434</v>
      </c>
      <c r="C3456" s="919"/>
      <c r="D3456" s="860"/>
      <c r="E3456"/>
      <c r="F3456"/>
      <c r="G3456"/>
      <c r="H3456"/>
      <c r="I3456"/>
      <c r="J3456"/>
      <c r="K3456"/>
      <c r="L3456" s="262"/>
      <c r="M3456" s="262"/>
      <c r="S3456" s="262"/>
      <c r="T3456" s="262"/>
      <c r="U3456" s="262"/>
      <c r="V3456" s="262"/>
    </row>
    <row r="3457" spans="1:22">
      <c r="A3457" s="858"/>
      <c r="B3457" s="866">
        <f t="shared" si="54"/>
        <v>3435</v>
      </c>
      <c r="C3457" s="919"/>
      <c r="D3457" s="860"/>
      <c r="E3457"/>
      <c r="F3457"/>
      <c r="G3457"/>
      <c r="H3457"/>
      <c r="I3457"/>
      <c r="J3457"/>
      <c r="K3457"/>
      <c r="L3457" s="262"/>
      <c r="M3457" s="262"/>
      <c r="S3457" s="262"/>
      <c r="T3457" s="262"/>
      <c r="U3457" s="262"/>
      <c r="V3457" s="262"/>
    </row>
    <row r="3458" spans="1:22">
      <c r="A3458" s="858"/>
      <c r="B3458" s="866">
        <f t="shared" si="54"/>
        <v>3436</v>
      </c>
      <c r="C3458" s="919"/>
      <c r="D3458" s="860"/>
      <c r="E3458"/>
      <c r="F3458"/>
      <c r="G3458"/>
      <c r="H3458"/>
      <c r="I3458"/>
      <c r="J3458"/>
      <c r="K3458"/>
      <c r="L3458" s="262"/>
      <c r="M3458" s="262"/>
      <c r="S3458" s="262"/>
      <c r="T3458" s="262"/>
      <c r="U3458" s="262"/>
      <c r="V3458" s="262"/>
    </row>
    <row r="3459" spans="1:22">
      <c r="A3459" s="858"/>
      <c r="B3459" s="866">
        <f t="shared" si="54"/>
        <v>3437</v>
      </c>
      <c r="C3459" s="919"/>
      <c r="D3459" s="860"/>
      <c r="E3459"/>
      <c r="F3459"/>
      <c r="G3459"/>
      <c r="H3459"/>
      <c r="I3459"/>
      <c r="J3459"/>
      <c r="K3459"/>
      <c r="L3459" s="262"/>
      <c r="M3459" s="262"/>
      <c r="S3459" s="262"/>
      <c r="T3459" s="262"/>
      <c r="U3459" s="262"/>
      <c r="V3459" s="262"/>
    </row>
    <row r="3460" spans="1:22">
      <c r="A3460" s="858"/>
      <c r="B3460" s="866">
        <f t="shared" si="54"/>
        <v>3438</v>
      </c>
      <c r="C3460" s="919"/>
      <c r="D3460" s="860"/>
      <c r="E3460"/>
      <c r="F3460"/>
      <c r="G3460"/>
      <c r="H3460"/>
      <c r="I3460"/>
      <c r="J3460"/>
      <c r="K3460"/>
      <c r="L3460" s="262"/>
      <c r="M3460" s="262"/>
      <c r="S3460" s="262"/>
      <c r="T3460" s="262"/>
      <c r="U3460" s="262"/>
      <c r="V3460" s="262"/>
    </row>
    <row r="3461" spans="1:22">
      <c r="A3461" s="858"/>
      <c r="B3461" s="866">
        <f t="shared" si="54"/>
        <v>3439</v>
      </c>
      <c r="C3461" s="919"/>
      <c r="D3461" s="860"/>
      <c r="E3461"/>
      <c r="F3461"/>
      <c r="G3461"/>
      <c r="H3461"/>
      <c r="I3461"/>
      <c r="J3461"/>
      <c r="K3461"/>
      <c r="L3461" s="262"/>
      <c r="M3461" s="262"/>
      <c r="S3461" s="262"/>
      <c r="T3461" s="262"/>
      <c r="U3461" s="262"/>
      <c r="V3461" s="262"/>
    </row>
    <row r="3462" spans="1:22">
      <c r="A3462" s="858"/>
      <c r="B3462" s="866">
        <f t="shared" si="54"/>
        <v>3440</v>
      </c>
      <c r="C3462" s="919"/>
      <c r="D3462" s="860"/>
      <c r="E3462"/>
      <c r="F3462"/>
      <c r="G3462"/>
      <c r="H3462"/>
      <c r="I3462"/>
      <c r="J3462"/>
      <c r="K3462"/>
      <c r="L3462" s="262"/>
      <c r="M3462" s="262"/>
      <c r="S3462" s="262"/>
      <c r="T3462" s="262"/>
      <c r="U3462" s="262"/>
      <c r="V3462" s="262"/>
    </row>
    <row r="3463" spans="1:22">
      <c r="A3463" s="858"/>
      <c r="B3463" s="866">
        <f t="shared" si="54"/>
        <v>3441</v>
      </c>
      <c r="C3463" s="919"/>
      <c r="D3463" s="860"/>
      <c r="E3463"/>
      <c r="F3463"/>
      <c r="G3463"/>
      <c r="H3463"/>
      <c r="I3463"/>
      <c r="J3463"/>
      <c r="K3463"/>
      <c r="L3463" s="262"/>
      <c r="M3463" s="262"/>
      <c r="S3463" s="262"/>
      <c r="T3463" s="262"/>
      <c r="U3463" s="262"/>
      <c r="V3463" s="262"/>
    </row>
    <row r="3464" spans="1:22">
      <c r="A3464" s="858"/>
      <c r="B3464" s="866">
        <f t="shared" si="54"/>
        <v>3442</v>
      </c>
      <c r="C3464" s="919"/>
      <c r="D3464" s="860"/>
      <c r="E3464"/>
      <c r="F3464"/>
      <c r="G3464"/>
      <c r="H3464"/>
      <c r="I3464"/>
      <c r="J3464"/>
      <c r="K3464"/>
      <c r="L3464" s="262"/>
      <c r="M3464" s="262"/>
      <c r="S3464" s="262"/>
      <c r="T3464" s="262"/>
      <c r="U3464" s="262"/>
      <c r="V3464" s="262"/>
    </row>
    <row r="3465" spans="1:22">
      <c r="A3465" s="858"/>
      <c r="B3465" s="866">
        <f t="shared" si="54"/>
        <v>3443</v>
      </c>
      <c r="C3465" s="919"/>
      <c r="D3465" s="860"/>
      <c r="E3465"/>
      <c r="F3465"/>
      <c r="G3465"/>
      <c r="H3465"/>
      <c r="I3465"/>
      <c r="J3465"/>
      <c r="K3465"/>
      <c r="L3465" s="262"/>
      <c r="M3465" s="262"/>
      <c r="S3465" s="262"/>
      <c r="T3465" s="262"/>
      <c r="U3465" s="262"/>
      <c r="V3465" s="262"/>
    </row>
    <row r="3466" spans="1:22">
      <c r="A3466" s="858"/>
      <c r="B3466" s="866">
        <f t="shared" si="54"/>
        <v>3444</v>
      </c>
      <c r="C3466" s="919"/>
      <c r="D3466" s="860"/>
      <c r="E3466"/>
      <c r="F3466"/>
      <c r="G3466"/>
      <c r="H3466"/>
      <c r="I3466"/>
      <c r="J3466"/>
      <c r="K3466"/>
      <c r="L3466" s="262"/>
      <c r="M3466" s="262"/>
      <c r="S3466" s="262"/>
      <c r="T3466" s="262"/>
      <c r="U3466" s="262"/>
      <c r="V3466" s="262"/>
    </row>
    <row r="3467" spans="1:22">
      <c r="A3467" s="858"/>
      <c r="B3467" s="866">
        <f t="shared" si="54"/>
        <v>3445</v>
      </c>
      <c r="C3467" s="919"/>
      <c r="D3467" s="860"/>
      <c r="E3467"/>
      <c r="F3467"/>
      <c r="G3467"/>
      <c r="H3467"/>
      <c r="I3467"/>
      <c r="J3467"/>
      <c r="K3467"/>
      <c r="L3467" s="262"/>
      <c r="M3467" s="262"/>
      <c r="S3467" s="262"/>
      <c r="T3467" s="262"/>
      <c r="U3467" s="262"/>
      <c r="V3467" s="262"/>
    </row>
    <row r="3468" spans="1:22">
      <c r="A3468" s="858"/>
      <c r="B3468" s="866">
        <f t="shared" si="54"/>
        <v>3446</v>
      </c>
      <c r="C3468" s="919"/>
      <c r="D3468" s="860"/>
      <c r="E3468"/>
      <c r="F3468"/>
      <c r="G3468"/>
      <c r="H3468"/>
      <c r="I3468"/>
      <c r="J3468"/>
      <c r="K3468"/>
      <c r="L3468" s="262"/>
      <c r="M3468" s="262"/>
      <c r="S3468" s="262"/>
      <c r="T3468" s="262"/>
      <c r="U3468" s="262"/>
      <c r="V3468" s="262"/>
    </row>
    <row r="3469" spans="1:22">
      <c r="A3469" s="858"/>
      <c r="B3469" s="866">
        <f t="shared" si="54"/>
        <v>3447</v>
      </c>
      <c r="C3469" s="919"/>
      <c r="D3469" s="860"/>
      <c r="E3469"/>
      <c r="F3469"/>
      <c r="G3469"/>
      <c r="H3469"/>
      <c r="I3469"/>
      <c r="J3469"/>
      <c r="K3469"/>
      <c r="L3469" s="262"/>
      <c r="M3469" s="262"/>
      <c r="S3469" s="262"/>
      <c r="T3469" s="262"/>
      <c r="U3469" s="262"/>
      <c r="V3469" s="262"/>
    </row>
    <row r="3470" spans="1:22">
      <c r="A3470" s="858"/>
      <c r="B3470" s="866">
        <f t="shared" si="54"/>
        <v>3448</v>
      </c>
      <c r="C3470" s="919"/>
      <c r="D3470" s="860"/>
      <c r="E3470"/>
      <c r="F3470"/>
      <c r="G3470"/>
      <c r="H3470"/>
      <c r="I3470"/>
      <c r="J3470"/>
      <c r="K3470"/>
      <c r="L3470" s="262"/>
      <c r="M3470" s="262"/>
      <c r="S3470" s="262"/>
      <c r="T3470" s="262"/>
      <c r="U3470" s="262"/>
      <c r="V3470" s="262"/>
    </row>
    <row r="3471" spans="1:22">
      <c r="A3471" s="858"/>
      <c r="B3471" s="866">
        <f t="shared" si="54"/>
        <v>3449</v>
      </c>
      <c r="C3471" s="919"/>
      <c r="D3471" s="860"/>
      <c r="E3471"/>
      <c r="F3471"/>
      <c r="G3471"/>
      <c r="H3471"/>
      <c r="I3471"/>
      <c r="J3471"/>
      <c r="K3471"/>
      <c r="L3471" s="262"/>
      <c r="M3471" s="262"/>
      <c r="S3471" s="262"/>
      <c r="T3471" s="262"/>
      <c r="U3471" s="262"/>
      <c r="V3471" s="262"/>
    </row>
    <row r="3472" spans="1:22">
      <c r="A3472" s="858"/>
      <c r="B3472" s="866">
        <f t="shared" si="54"/>
        <v>3450</v>
      </c>
      <c r="C3472" s="919"/>
      <c r="D3472" s="860"/>
      <c r="E3472"/>
      <c r="F3472"/>
      <c r="G3472"/>
      <c r="H3472"/>
      <c r="I3472"/>
      <c r="J3472"/>
      <c r="K3472"/>
      <c r="L3472" s="262"/>
      <c r="M3472" s="262"/>
      <c r="S3472" s="262"/>
      <c r="T3472" s="262"/>
      <c r="U3472" s="262"/>
      <c r="V3472" s="262"/>
    </row>
    <row r="3473" spans="1:22">
      <c r="A3473" s="858"/>
      <c r="B3473" s="866">
        <f t="shared" si="54"/>
        <v>3451</v>
      </c>
      <c r="C3473" s="919"/>
      <c r="D3473" s="860"/>
      <c r="E3473"/>
      <c r="F3473"/>
      <c r="G3473"/>
      <c r="H3473"/>
      <c r="I3473"/>
      <c r="J3473"/>
      <c r="K3473"/>
      <c r="L3473" s="262"/>
      <c r="M3473" s="262"/>
      <c r="S3473" s="262"/>
      <c r="T3473" s="262"/>
      <c r="U3473" s="262"/>
      <c r="V3473" s="262"/>
    </row>
    <row r="3474" spans="1:22">
      <c r="A3474" s="858"/>
      <c r="B3474" s="866">
        <f t="shared" si="54"/>
        <v>3452</v>
      </c>
      <c r="C3474" s="919"/>
      <c r="D3474" s="860"/>
      <c r="E3474"/>
      <c r="F3474"/>
      <c r="G3474"/>
      <c r="H3474"/>
      <c r="I3474"/>
      <c r="J3474"/>
      <c r="K3474"/>
      <c r="L3474" s="262"/>
      <c r="M3474" s="262"/>
      <c r="S3474" s="262"/>
      <c r="T3474" s="262"/>
      <c r="U3474" s="262"/>
      <c r="V3474" s="262"/>
    </row>
    <row r="3475" spans="1:22">
      <c r="A3475" s="858"/>
      <c r="B3475" s="866">
        <f t="shared" si="54"/>
        <v>3453</v>
      </c>
      <c r="C3475" s="919"/>
      <c r="D3475" s="860"/>
      <c r="E3475"/>
      <c r="F3475"/>
      <c r="G3475"/>
      <c r="H3475"/>
      <c r="I3475"/>
      <c r="J3475"/>
      <c r="K3475"/>
      <c r="L3475" s="262"/>
      <c r="M3475" s="262"/>
      <c r="S3475" s="262"/>
      <c r="T3475" s="262"/>
      <c r="U3475" s="262"/>
      <c r="V3475" s="262"/>
    </row>
    <row r="3476" spans="1:22">
      <c r="A3476" s="858"/>
      <c r="B3476" s="866">
        <f t="shared" si="54"/>
        <v>3454</v>
      </c>
      <c r="C3476" s="919"/>
      <c r="D3476" s="860"/>
      <c r="E3476"/>
      <c r="F3476"/>
      <c r="G3476"/>
      <c r="H3476"/>
      <c r="I3476"/>
      <c r="J3476"/>
      <c r="K3476"/>
      <c r="L3476" s="262"/>
      <c r="M3476" s="262"/>
      <c r="S3476" s="262"/>
      <c r="T3476" s="262"/>
      <c r="U3476" s="262"/>
      <c r="V3476" s="262"/>
    </row>
    <row r="3477" spans="1:22">
      <c r="A3477" s="858"/>
      <c r="B3477" s="866">
        <f t="shared" si="54"/>
        <v>3455</v>
      </c>
      <c r="C3477" s="919"/>
      <c r="D3477" s="860"/>
      <c r="E3477"/>
      <c r="F3477"/>
      <c r="G3477"/>
      <c r="H3477"/>
      <c r="I3477"/>
      <c r="J3477"/>
      <c r="K3477"/>
      <c r="L3477" s="262"/>
      <c r="M3477" s="262"/>
      <c r="S3477" s="262"/>
      <c r="T3477" s="262"/>
      <c r="U3477" s="262"/>
      <c r="V3477" s="262"/>
    </row>
    <row r="3478" spans="1:22">
      <c r="A3478" s="858"/>
      <c r="B3478" s="866">
        <f t="shared" si="54"/>
        <v>3456</v>
      </c>
      <c r="C3478" s="919"/>
      <c r="D3478" s="860"/>
      <c r="E3478"/>
      <c r="F3478"/>
      <c r="G3478"/>
      <c r="H3478"/>
      <c r="I3478"/>
      <c r="J3478"/>
      <c r="K3478"/>
      <c r="L3478" s="262"/>
      <c r="M3478" s="262"/>
      <c r="S3478" s="262"/>
      <c r="T3478" s="262"/>
      <c r="U3478" s="262"/>
      <c r="V3478" s="262"/>
    </row>
    <row r="3479" spans="1:22">
      <c r="A3479" s="858"/>
      <c r="B3479" s="866">
        <f t="shared" si="54"/>
        <v>3457</v>
      </c>
      <c r="C3479" s="919"/>
      <c r="D3479" s="860"/>
      <c r="E3479"/>
      <c r="F3479"/>
      <c r="G3479"/>
      <c r="H3479"/>
      <c r="I3479"/>
      <c r="J3479"/>
      <c r="K3479"/>
      <c r="L3479" s="262"/>
      <c r="M3479" s="262"/>
      <c r="S3479" s="262"/>
      <c r="T3479" s="262"/>
      <c r="U3479" s="262"/>
      <c r="V3479" s="262"/>
    </row>
    <row r="3480" spans="1:22">
      <c r="A3480" s="858"/>
      <c r="B3480" s="866">
        <f t="shared" ref="B3480:B3543" si="55">B3479+1</f>
        <v>3458</v>
      </c>
      <c r="C3480" s="919"/>
      <c r="D3480" s="860"/>
      <c r="E3480"/>
      <c r="F3480"/>
      <c r="G3480"/>
      <c r="H3480"/>
      <c r="I3480"/>
      <c r="J3480"/>
      <c r="K3480"/>
      <c r="L3480" s="262"/>
      <c r="M3480" s="262"/>
      <c r="S3480" s="262"/>
      <c r="T3480" s="262"/>
      <c r="U3480" s="262"/>
      <c r="V3480" s="262"/>
    </row>
    <row r="3481" spans="1:22">
      <c r="A3481" s="858"/>
      <c r="B3481" s="866">
        <f t="shared" si="55"/>
        <v>3459</v>
      </c>
      <c r="C3481" s="919"/>
      <c r="D3481" s="860"/>
      <c r="E3481"/>
      <c r="F3481"/>
      <c r="G3481"/>
      <c r="H3481"/>
      <c r="I3481"/>
      <c r="J3481"/>
      <c r="K3481"/>
      <c r="L3481" s="262"/>
      <c r="M3481" s="262"/>
      <c r="S3481" s="262"/>
      <c r="T3481" s="262"/>
      <c r="U3481" s="262"/>
      <c r="V3481" s="262"/>
    </row>
    <row r="3482" spans="1:22">
      <c r="A3482" s="858"/>
      <c r="B3482" s="866">
        <f t="shared" si="55"/>
        <v>3460</v>
      </c>
      <c r="C3482" s="919"/>
      <c r="D3482" s="860"/>
      <c r="E3482"/>
      <c r="F3482"/>
      <c r="G3482"/>
      <c r="H3482"/>
      <c r="I3482"/>
      <c r="J3482"/>
      <c r="K3482"/>
      <c r="L3482" s="262"/>
      <c r="M3482" s="262"/>
      <c r="S3482" s="262"/>
      <c r="T3482" s="262"/>
      <c r="U3482" s="262"/>
      <c r="V3482" s="262"/>
    </row>
    <row r="3483" spans="1:22">
      <c r="A3483" s="858"/>
      <c r="B3483" s="866">
        <f t="shared" si="55"/>
        <v>3461</v>
      </c>
      <c r="C3483" s="919"/>
      <c r="D3483" s="860"/>
      <c r="E3483"/>
      <c r="F3483"/>
      <c r="G3483"/>
      <c r="H3483"/>
      <c r="I3483"/>
      <c r="J3483"/>
      <c r="K3483"/>
      <c r="L3483" s="262"/>
      <c r="M3483" s="262"/>
      <c r="S3483" s="262"/>
      <c r="T3483" s="262"/>
      <c r="U3483" s="262"/>
      <c r="V3483" s="262"/>
    </row>
    <row r="3484" spans="1:22">
      <c r="A3484" s="858"/>
      <c r="B3484" s="866">
        <f t="shared" si="55"/>
        <v>3462</v>
      </c>
      <c r="C3484" s="919"/>
      <c r="D3484" s="860"/>
      <c r="E3484"/>
      <c r="F3484"/>
      <c r="G3484"/>
      <c r="H3484"/>
      <c r="I3484"/>
      <c r="J3484"/>
      <c r="K3484"/>
      <c r="L3484" s="262"/>
      <c r="M3484" s="262"/>
      <c r="S3484" s="262"/>
      <c r="T3484" s="262"/>
      <c r="U3484" s="262"/>
      <c r="V3484" s="262"/>
    </row>
    <row r="3485" spans="1:22">
      <c r="A3485" s="858"/>
      <c r="B3485" s="866">
        <f t="shared" si="55"/>
        <v>3463</v>
      </c>
      <c r="C3485" s="919"/>
      <c r="D3485" s="860"/>
      <c r="E3485"/>
      <c r="F3485"/>
      <c r="G3485"/>
      <c r="H3485"/>
      <c r="I3485"/>
      <c r="J3485"/>
      <c r="K3485"/>
      <c r="L3485" s="262"/>
      <c r="M3485" s="262"/>
      <c r="S3485" s="262"/>
      <c r="T3485" s="262"/>
      <c r="U3485" s="262"/>
      <c r="V3485" s="262"/>
    </row>
    <row r="3486" spans="1:22">
      <c r="A3486" s="858"/>
      <c r="B3486" s="866">
        <f t="shared" si="55"/>
        <v>3464</v>
      </c>
      <c r="C3486" s="919"/>
      <c r="D3486" s="860"/>
      <c r="E3486"/>
      <c r="F3486"/>
      <c r="G3486"/>
      <c r="H3486"/>
      <c r="I3486"/>
      <c r="J3486"/>
      <c r="K3486"/>
      <c r="L3486" s="262"/>
      <c r="M3486" s="262"/>
      <c r="S3486" s="262"/>
      <c r="T3486" s="262"/>
      <c r="U3486" s="262"/>
      <c r="V3486" s="262"/>
    </row>
    <row r="3487" spans="1:22">
      <c r="A3487" s="858"/>
      <c r="B3487" s="866">
        <f t="shared" si="55"/>
        <v>3465</v>
      </c>
      <c r="C3487" s="919"/>
      <c r="D3487" s="860"/>
      <c r="E3487"/>
      <c r="F3487"/>
      <c r="G3487"/>
      <c r="H3487"/>
      <c r="I3487"/>
      <c r="J3487"/>
      <c r="K3487"/>
      <c r="L3487" s="262"/>
      <c r="M3487" s="262"/>
      <c r="S3487" s="262"/>
      <c r="T3487" s="262"/>
      <c r="U3487" s="262"/>
      <c r="V3487" s="262"/>
    </row>
    <row r="3488" spans="1:22">
      <c r="A3488" s="858"/>
      <c r="B3488" s="866">
        <f t="shared" si="55"/>
        <v>3466</v>
      </c>
      <c r="C3488" s="919"/>
      <c r="D3488" s="860"/>
      <c r="E3488"/>
      <c r="F3488"/>
      <c r="G3488"/>
      <c r="H3488"/>
      <c r="I3488"/>
      <c r="J3488"/>
      <c r="K3488"/>
      <c r="L3488" s="262"/>
      <c r="M3488" s="262"/>
      <c r="S3488" s="262"/>
      <c r="T3488" s="262"/>
      <c r="U3488" s="262"/>
      <c r="V3488" s="262"/>
    </row>
    <row r="3489" spans="1:22">
      <c r="A3489" s="858"/>
      <c r="B3489" s="866">
        <f t="shared" si="55"/>
        <v>3467</v>
      </c>
      <c r="C3489" s="919"/>
      <c r="D3489" s="860"/>
      <c r="E3489"/>
      <c r="F3489"/>
      <c r="G3489"/>
      <c r="H3489"/>
      <c r="I3489"/>
      <c r="J3489"/>
      <c r="K3489"/>
      <c r="L3489" s="262"/>
      <c r="M3489" s="262"/>
      <c r="S3489" s="262"/>
      <c r="T3489" s="262"/>
      <c r="U3489" s="262"/>
      <c r="V3489" s="262"/>
    </row>
    <row r="3490" spans="1:22">
      <c r="A3490" s="858"/>
      <c r="B3490" s="866">
        <f t="shared" si="55"/>
        <v>3468</v>
      </c>
      <c r="C3490" s="919"/>
      <c r="D3490" s="860"/>
      <c r="E3490"/>
      <c r="F3490"/>
      <c r="G3490"/>
      <c r="H3490"/>
      <c r="I3490"/>
      <c r="J3490"/>
      <c r="K3490"/>
      <c r="L3490" s="262"/>
      <c r="M3490" s="262"/>
      <c r="S3490" s="262"/>
      <c r="T3490" s="262"/>
      <c r="U3490" s="262"/>
      <c r="V3490" s="262"/>
    </row>
    <row r="3491" spans="1:22">
      <c r="A3491" s="858"/>
      <c r="B3491" s="866">
        <f t="shared" si="55"/>
        <v>3469</v>
      </c>
      <c r="C3491" s="919"/>
      <c r="D3491" s="860"/>
      <c r="E3491"/>
      <c r="F3491"/>
      <c r="G3491"/>
      <c r="H3491"/>
      <c r="I3491"/>
      <c r="J3491"/>
      <c r="K3491"/>
      <c r="L3491" s="262"/>
      <c r="M3491" s="262"/>
      <c r="S3491" s="262"/>
      <c r="T3491" s="262"/>
      <c r="U3491" s="262"/>
      <c r="V3491" s="262"/>
    </row>
    <row r="3492" spans="1:22">
      <c r="A3492" s="858"/>
      <c r="B3492" s="866">
        <f t="shared" si="55"/>
        <v>3470</v>
      </c>
      <c r="C3492" s="919"/>
      <c r="D3492" s="860"/>
      <c r="E3492"/>
      <c r="F3492"/>
      <c r="G3492"/>
      <c r="H3492"/>
      <c r="I3492"/>
      <c r="J3492"/>
      <c r="K3492"/>
      <c r="L3492" s="262"/>
      <c r="M3492" s="262"/>
      <c r="S3492" s="262"/>
      <c r="T3492" s="262"/>
      <c r="U3492" s="262"/>
      <c r="V3492" s="262"/>
    </row>
    <row r="3493" spans="1:22">
      <c r="A3493" s="858"/>
      <c r="B3493" s="866">
        <f t="shared" si="55"/>
        <v>3471</v>
      </c>
      <c r="C3493" s="919"/>
      <c r="D3493" s="860"/>
      <c r="E3493"/>
      <c r="F3493"/>
      <c r="G3493"/>
      <c r="H3493"/>
      <c r="I3493"/>
      <c r="J3493"/>
      <c r="K3493"/>
      <c r="L3493" s="262"/>
      <c r="M3493" s="262"/>
      <c r="S3493" s="262"/>
      <c r="T3493" s="262"/>
      <c r="U3493" s="262"/>
      <c r="V3493" s="262"/>
    </row>
    <row r="3494" spans="1:22">
      <c r="A3494" s="858"/>
      <c r="B3494" s="866">
        <f t="shared" si="55"/>
        <v>3472</v>
      </c>
      <c r="C3494" s="919"/>
      <c r="D3494" s="860"/>
      <c r="E3494"/>
      <c r="F3494"/>
      <c r="G3494"/>
      <c r="H3494"/>
      <c r="I3494"/>
      <c r="J3494"/>
      <c r="K3494"/>
      <c r="L3494" s="262"/>
      <c r="M3494" s="262"/>
      <c r="S3494" s="262"/>
      <c r="T3494" s="262"/>
      <c r="U3494" s="262"/>
      <c r="V3494" s="262"/>
    </row>
    <row r="3495" spans="1:22">
      <c r="A3495" s="858"/>
      <c r="B3495" s="866">
        <f t="shared" si="55"/>
        <v>3473</v>
      </c>
      <c r="C3495" s="919"/>
      <c r="D3495" s="860"/>
      <c r="E3495"/>
      <c r="F3495"/>
      <c r="G3495"/>
      <c r="H3495"/>
      <c r="I3495"/>
      <c r="J3495"/>
      <c r="K3495"/>
      <c r="L3495" s="262"/>
      <c r="M3495" s="262"/>
      <c r="S3495" s="262"/>
      <c r="T3495" s="262"/>
      <c r="U3495" s="262"/>
      <c r="V3495" s="262"/>
    </row>
    <row r="3496" spans="1:22">
      <c r="A3496" s="858"/>
      <c r="B3496" s="866">
        <f t="shared" si="55"/>
        <v>3474</v>
      </c>
      <c r="C3496" s="919"/>
      <c r="D3496" s="860"/>
      <c r="E3496"/>
      <c r="F3496"/>
      <c r="G3496"/>
      <c r="H3496"/>
      <c r="I3496"/>
      <c r="J3496"/>
      <c r="K3496"/>
      <c r="L3496" s="262"/>
      <c r="M3496" s="262"/>
      <c r="S3496" s="262"/>
      <c r="T3496" s="262"/>
      <c r="U3496" s="262"/>
      <c r="V3496" s="262"/>
    </row>
    <row r="3497" spans="1:22">
      <c r="A3497" s="858"/>
      <c r="B3497" s="866">
        <f t="shared" si="55"/>
        <v>3475</v>
      </c>
      <c r="C3497" s="919"/>
      <c r="D3497" s="860"/>
      <c r="E3497"/>
      <c r="F3497"/>
      <c r="G3497"/>
      <c r="H3497"/>
      <c r="I3497"/>
      <c r="J3497"/>
      <c r="K3497"/>
      <c r="L3497" s="262"/>
      <c r="M3497" s="262"/>
      <c r="S3497" s="262"/>
      <c r="T3497" s="262"/>
      <c r="U3497" s="262"/>
      <c r="V3497" s="262"/>
    </row>
    <row r="3498" spans="1:22">
      <c r="A3498" s="858"/>
      <c r="B3498" s="866">
        <f t="shared" si="55"/>
        <v>3476</v>
      </c>
      <c r="C3498" s="919"/>
      <c r="D3498" s="860"/>
      <c r="E3498"/>
      <c r="F3498"/>
      <c r="G3498"/>
      <c r="H3498"/>
      <c r="I3498"/>
      <c r="J3498"/>
      <c r="K3498"/>
      <c r="L3498" s="262"/>
      <c r="M3498" s="262"/>
      <c r="S3498" s="262"/>
      <c r="T3498" s="262"/>
      <c r="U3498" s="262"/>
      <c r="V3498" s="262"/>
    </row>
    <row r="3499" spans="1:22">
      <c r="A3499" s="858"/>
      <c r="B3499" s="866">
        <f t="shared" si="55"/>
        <v>3477</v>
      </c>
      <c r="C3499" s="919"/>
      <c r="D3499" s="860"/>
      <c r="E3499"/>
      <c r="F3499"/>
      <c r="G3499"/>
      <c r="H3499"/>
      <c r="I3499"/>
      <c r="J3499"/>
      <c r="K3499"/>
      <c r="L3499" s="262"/>
      <c r="M3499" s="262"/>
      <c r="S3499" s="262"/>
      <c r="T3499" s="262"/>
      <c r="U3499" s="262"/>
      <c r="V3499" s="262"/>
    </row>
    <row r="3500" spans="1:22">
      <c r="A3500" s="858"/>
      <c r="B3500" s="866">
        <f t="shared" si="55"/>
        <v>3478</v>
      </c>
      <c r="C3500" s="919"/>
      <c r="D3500" s="860"/>
      <c r="E3500"/>
      <c r="F3500"/>
      <c r="G3500"/>
      <c r="H3500"/>
      <c r="I3500"/>
      <c r="J3500"/>
      <c r="K3500"/>
      <c r="L3500" s="262"/>
      <c r="M3500" s="262"/>
      <c r="S3500" s="262"/>
      <c r="T3500" s="262"/>
      <c r="U3500" s="262"/>
      <c r="V3500" s="262"/>
    </row>
    <row r="3501" spans="1:22">
      <c r="A3501" s="858"/>
      <c r="B3501" s="866">
        <f t="shared" si="55"/>
        <v>3479</v>
      </c>
      <c r="C3501" s="919"/>
      <c r="D3501" s="860"/>
      <c r="E3501"/>
      <c r="F3501"/>
      <c r="G3501"/>
      <c r="H3501"/>
      <c r="I3501"/>
      <c r="J3501"/>
      <c r="K3501"/>
      <c r="L3501" s="262"/>
      <c r="M3501" s="262"/>
      <c r="S3501" s="262"/>
      <c r="T3501" s="262"/>
      <c r="U3501" s="262"/>
      <c r="V3501" s="262"/>
    </row>
    <row r="3502" spans="1:22">
      <c r="A3502" s="858"/>
      <c r="B3502" s="866">
        <f t="shared" si="55"/>
        <v>3480</v>
      </c>
      <c r="C3502" s="919"/>
      <c r="D3502" s="860"/>
      <c r="E3502"/>
      <c r="F3502"/>
      <c r="G3502"/>
      <c r="H3502"/>
      <c r="I3502"/>
      <c r="J3502"/>
      <c r="K3502"/>
      <c r="L3502" s="262"/>
      <c r="M3502" s="262"/>
      <c r="S3502" s="262"/>
      <c r="T3502" s="262"/>
      <c r="U3502" s="262"/>
      <c r="V3502" s="262"/>
    </row>
    <row r="3503" spans="1:22">
      <c r="A3503" s="858"/>
      <c r="B3503" s="866">
        <f t="shared" si="55"/>
        <v>3481</v>
      </c>
      <c r="C3503" s="919"/>
      <c r="D3503" s="860"/>
      <c r="E3503"/>
      <c r="F3503"/>
      <c r="G3503"/>
      <c r="H3503"/>
      <c r="I3503"/>
      <c r="J3503"/>
      <c r="K3503"/>
      <c r="L3503" s="262"/>
      <c r="M3503" s="262"/>
      <c r="S3503" s="262"/>
      <c r="T3503" s="262"/>
      <c r="U3503" s="262"/>
      <c r="V3503" s="262"/>
    </row>
    <row r="3504" spans="1:22">
      <c r="A3504" s="858"/>
      <c r="B3504" s="866">
        <f t="shared" si="55"/>
        <v>3482</v>
      </c>
      <c r="C3504" s="919"/>
      <c r="D3504" s="860"/>
      <c r="E3504"/>
      <c r="F3504"/>
      <c r="G3504"/>
      <c r="H3504"/>
      <c r="I3504"/>
      <c r="J3504"/>
      <c r="K3504"/>
      <c r="L3504" s="262"/>
      <c r="M3504" s="262"/>
      <c r="S3504" s="262"/>
      <c r="T3504" s="262"/>
      <c r="U3504" s="262"/>
      <c r="V3504" s="262"/>
    </row>
    <row r="3505" spans="1:22">
      <c r="A3505" s="858"/>
      <c r="B3505" s="866">
        <f t="shared" si="55"/>
        <v>3483</v>
      </c>
      <c r="C3505" s="919"/>
      <c r="D3505" s="860"/>
      <c r="E3505"/>
      <c r="F3505"/>
      <c r="G3505"/>
      <c r="H3505"/>
      <c r="I3505"/>
      <c r="J3505"/>
      <c r="K3505"/>
      <c r="L3505" s="262"/>
      <c r="M3505" s="262"/>
      <c r="S3505" s="262"/>
      <c r="T3505" s="262"/>
      <c r="U3505" s="262"/>
      <c r="V3505" s="262"/>
    </row>
    <row r="3506" spans="1:22">
      <c r="A3506" s="858"/>
      <c r="B3506" s="866">
        <f t="shared" si="55"/>
        <v>3484</v>
      </c>
      <c r="C3506" s="919"/>
      <c r="D3506" s="860"/>
      <c r="E3506"/>
      <c r="F3506"/>
      <c r="G3506"/>
      <c r="H3506"/>
      <c r="I3506"/>
      <c r="J3506"/>
      <c r="K3506"/>
      <c r="L3506" s="262"/>
      <c r="M3506" s="262"/>
      <c r="S3506" s="262"/>
      <c r="T3506" s="262"/>
      <c r="U3506" s="262"/>
      <c r="V3506" s="262"/>
    </row>
    <row r="3507" spans="1:22">
      <c r="A3507" s="858"/>
      <c r="B3507" s="866">
        <f t="shared" si="55"/>
        <v>3485</v>
      </c>
      <c r="C3507" s="919"/>
      <c r="D3507" s="860"/>
      <c r="E3507"/>
      <c r="F3507"/>
      <c r="G3507"/>
      <c r="H3507"/>
      <c r="I3507"/>
      <c r="J3507"/>
      <c r="K3507"/>
      <c r="L3507" s="262"/>
      <c r="M3507" s="262"/>
      <c r="S3507" s="262"/>
      <c r="T3507" s="262"/>
      <c r="U3507" s="262"/>
      <c r="V3507" s="262"/>
    </row>
    <row r="3508" spans="1:22">
      <c r="A3508" s="858"/>
      <c r="B3508" s="866">
        <f t="shared" si="55"/>
        <v>3486</v>
      </c>
      <c r="C3508" s="919"/>
      <c r="D3508" s="860"/>
      <c r="E3508"/>
      <c r="F3508"/>
      <c r="G3508"/>
      <c r="H3508"/>
      <c r="I3508"/>
      <c r="J3508"/>
      <c r="K3508"/>
      <c r="L3508" s="262"/>
      <c r="M3508" s="262"/>
      <c r="S3508" s="262"/>
      <c r="T3508" s="262"/>
      <c r="U3508" s="262"/>
      <c r="V3508" s="262"/>
    </row>
    <row r="3509" spans="1:22">
      <c r="A3509" s="858"/>
      <c r="B3509" s="866">
        <f t="shared" si="55"/>
        <v>3487</v>
      </c>
      <c r="C3509" s="919"/>
      <c r="D3509" s="860"/>
      <c r="E3509"/>
      <c r="F3509"/>
      <c r="G3509"/>
      <c r="H3509"/>
      <c r="I3509"/>
      <c r="J3509"/>
      <c r="K3509"/>
      <c r="L3509" s="262"/>
      <c r="M3509" s="262"/>
      <c r="S3509" s="262"/>
      <c r="T3509" s="262"/>
      <c r="U3509" s="262"/>
      <c r="V3509" s="262"/>
    </row>
    <row r="3510" spans="1:22">
      <c r="A3510" s="858"/>
      <c r="B3510" s="866">
        <f t="shared" si="55"/>
        <v>3488</v>
      </c>
      <c r="C3510" s="919"/>
      <c r="D3510" s="860"/>
      <c r="E3510"/>
      <c r="F3510"/>
      <c r="G3510"/>
      <c r="H3510"/>
      <c r="I3510"/>
      <c r="J3510"/>
      <c r="K3510"/>
      <c r="L3510" s="262"/>
      <c r="M3510" s="262"/>
      <c r="S3510" s="262"/>
      <c r="T3510" s="262"/>
      <c r="U3510" s="262"/>
      <c r="V3510" s="262"/>
    </row>
    <row r="3511" spans="1:22">
      <c r="A3511" s="858"/>
      <c r="B3511" s="866">
        <f t="shared" si="55"/>
        <v>3489</v>
      </c>
      <c r="C3511" s="919"/>
      <c r="D3511" s="860"/>
      <c r="E3511"/>
      <c r="F3511"/>
      <c r="G3511"/>
      <c r="H3511"/>
      <c r="I3511"/>
      <c r="J3511"/>
      <c r="K3511"/>
      <c r="L3511" s="262"/>
      <c r="M3511" s="262"/>
      <c r="S3511" s="262"/>
      <c r="T3511" s="262"/>
      <c r="U3511" s="262"/>
      <c r="V3511" s="262"/>
    </row>
    <row r="3512" spans="1:22">
      <c r="A3512" s="858"/>
      <c r="B3512" s="866">
        <f t="shared" si="55"/>
        <v>3490</v>
      </c>
      <c r="C3512" s="919"/>
      <c r="D3512" s="860"/>
      <c r="E3512"/>
      <c r="F3512"/>
      <c r="G3512"/>
      <c r="H3512"/>
      <c r="I3512"/>
      <c r="J3512"/>
      <c r="K3512"/>
      <c r="L3512" s="262"/>
      <c r="M3512" s="262"/>
      <c r="S3512" s="262"/>
      <c r="T3512" s="262"/>
      <c r="U3512" s="262"/>
      <c r="V3512" s="262"/>
    </row>
    <row r="3513" spans="1:22">
      <c r="A3513" s="858"/>
      <c r="B3513" s="866">
        <f t="shared" si="55"/>
        <v>3491</v>
      </c>
      <c r="C3513" s="919"/>
      <c r="D3513" s="860"/>
      <c r="E3513"/>
      <c r="F3513"/>
      <c r="G3513"/>
      <c r="H3513"/>
      <c r="I3513"/>
      <c r="J3513"/>
      <c r="K3513"/>
      <c r="L3513" s="262"/>
      <c r="M3513" s="262"/>
      <c r="S3513" s="262"/>
      <c r="T3513" s="262"/>
      <c r="U3513" s="262"/>
      <c r="V3513" s="262"/>
    </row>
    <row r="3514" spans="1:22">
      <c r="A3514" s="858"/>
      <c r="B3514" s="866">
        <f t="shared" si="55"/>
        <v>3492</v>
      </c>
      <c r="C3514" s="919"/>
      <c r="D3514" s="860"/>
      <c r="E3514"/>
      <c r="F3514"/>
      <c r="G3514"/>
      <c r="H3514"/>
      <c r="I3514"/>
      <c r="J3514"/>
      <c r="K3514"/>
      <c r="L3514" s="262"/>
      <c r="M3514" s="262"/>
      <c r="S3514" s="262"/>
      <c r="T3514" s="262"/>
      <c r="U3514" s="262"/>
      <c r="V3514" s="262"/>
    </row>
    <row r="3515" spans="1:22">
      <c r="A3515" s="858"/>
      <c r="B3515" s="866">
        <f t="shared" si="55"/>
        <v>3493</v>
      </c>
      <c r="C3515" s="919"/>
      <c r="D3515" s="860"/>
      <c r="E3515"/>
      <c r="F3515"/>
      <c r="G3515"/>
      <c r="H3515"/>
      <c r="I3515"/>
      <c r="J3515"/>
      <c r="K3515"/>
      <c r="L3515" s="262"/>
      <c r="M3515" s="262"/>
      <c r="S3515" s="262"/>
      <c r="T3515" s="262"/>
      <c r="U3515" s="262"/>
      <c r="V3515" s="262"/>
    </row>
    <row r="3516" spans="1:22">
      <c r="A3516" s="858"/>
      <c r="B3516" s="866">
        <f t="shared" si="55"/>
        <v>3494</v>
      </c>
      <c r="C3516" s="919"/>
      <c r="D3516" s="860"/>
      <c r="E3516"/>
      <c r="F3516"/>
      <c r="G3516"/>
      <c r="H3516"/>
      <c r="I3516"/>
      <c r="J3516"/>
      <c r="K3516"/>
      <c r="L3516" s="262"/>
      <c r="M3516" s="262"/>
      <c r="S3516" s="262"/>
      <c r="T3516" s="262"/>
      <c r="U3516" s="262"/>
      <c r="V3516" s="262"/>
    </row>
    <row r="3517" spans="1:22">
      <c r="A3517" s="858"/>
      <c r="B3517" s="866">
        <f t="shared" si="55"/>
        <v>3495</v>
      </c>
      <c r="C3517" s="919"/>
      <c r="D3517" s="860"/>
      <c r="E3517"/>
      <c r="F3517"/>
      <c r="G3517"/>
      <c r="H3517"/>
      <c r="I3517"/>
      <c r="J3517"/>
      <c r="K3517"/>
      <c r="L3517" s="262"/>
      <c r="M3517" s="262"/>
      <c r="S3517" s="262"/>
      <c r="T3517" s="262"/>
      <c r="U3517" s="262"/>
      <c r="V3517" s="262"/>
    </row>
    <row r="3518" spans="1:22">
      <c r="A3518" s="858"/>
      <c r="B3518" s="866">
        <f t="shared" si="55"/>
        <v>3496</v>
      </c>
      <c r="C3518" s="919"/>
      <c r="D3518" s="860"/>
      <c r="E3518"/>
      <c r="F3518"/>
      <c r="G3518"/>
      <c r="H3518"/>
      <c r="I3518"/>
      <c r="J3518"/>
      <c r="K3518"/>
      <c r="L3518" s="262"/>
      <c r="M3518" s="262"/>
      <c r="S3518" s="262"/>
      <c r="T3518" s="262"/>
      <c r="U3518" s="262"/>
      <c r="V3518" s="262"/>
    </row>
    <row r="3519" spans="1:22">
      <c r="A3519" s="858"/>
      <c r="B3519" s="866">
        <f t="shared" si="55"/>
        <v>3497</v>
      </c>
      <c r="C3519" s="919"/>
      <c r="D3519" s="860"/>
      <c r="E3519"/>
      <c r="F3519"/>
      <c r="G3519"/>
      <c r="H3519"/>
      <c r="I3519"/>
      <c r="J3519"/>
      <c r="K3519"/>
      <c r="L3519" s="262"/>
      <c r="M3519" s="262"/>
      <c r="S3519" s="262"/>
      <c r="T3519" s="262"/>
      <c r="U3519" s="262"/>
      <c r="V3519" s="262"/>
    </row>
    <row r="3520" spans="1:22">
      <c r="A3520" s="858"/>
      <c r="B3520" s="866">
        <f t="shared" si="55"/>
        <v>3498</v>
      </c>
      <c r="C3520" s="919"/>
      <c r="D3520" s="860"/>
      <c r="E3520"/>
      <c r="F3520"/>
      <c r="G3520"/>
      <c r="H3520"/>
      <c r="I3520"/>
      <c r="J3520"/>
      <c r="K3520"/>
      <c r="L3520" s="262"/>
      <c r="M3520" s="262"/>
      <c r="S3520" s="262"/>
      <c r="T3520" s="262"/>
      <c r="U3520" s="262"/>
      <c r="V3520" s="262"/>
    </row>
    <row r="3521" spans="1:22">
      <c r="A3521" s="858"/>
      <c r="B3521" s="866">
        <f t="shared" si="55"/>
        <v>3499</v>
      </c>
      <c r="C3521" s="919"/>
      <c r="D3521" s="860"/>
      <c r="E3521"/>
      <c r="F3521"/>
      <c r="G3521"/>
      <c r="H3521"/>
      <c r="I3521"/>
      <c r="J3521"/>
      <c r="K3521"/>
      <c r="L3521" s="262"/>
      <c r="M3521" s="262"/>
      <c r="S3521" s="262"/>
      <c r="T3521" s="262"/>
      <c r="U3521" s="262"/>
      <c r="V3521" s="262"/>
    </row>
    <row r="3522" spans="1:22">
      <c r="A3522" s="858"/>
      <c r="B3522" s="866">
        <f t="shared" si="55"/>
        <v>3500</v>
      </c>
      <c r="C3522" s="919"/>
      <c r="D3522" s="860"/>
      <c r="E3522"/>
      <c r="F3522"/>
      <c r="G3522"/>
      <c r="H3522"/>
      <c r="I3522"/>
      <c r="J3522"/>
      <c r="K3522"/>
      <c r="L3522" s="262"/>
      <c r="M3522" s="262"/>
      <c r="S3522" s="262"/>
      <c r="T3522" s="262"/>
      <c r="U3522" s="262"/>
      <c r="V3522" s="262"/>
    </row>
    <row r="3523" spans="1:22">
      <c r="A3523" s="858"/>
      <c r="B3523" s="866">
        <f t="shared" si="55"/>
        <v>3501</v>
      </c>
      <c r="C3523" s="919"/>
      <c r="D3523" s="860"/>
      <c r="E3523"/>
      <c r="F3523"/>
      <c r="G3523"/>
      <c r="H3523"/>
      <c r="I3523"/>
      <c r="J3523"/>
      <c r="K3523"/>
      <c r="L3523" s="262"/>
      <c r="M3523" s="262"/>
      <c r="S3523" s="262"/>
      <c r="T3523" s="262"/>
      <c r="U3523" s="262"/>
      <c r="V3523" s="262"/>
    </row>
    <row r="3524" spans="1:22">
      <c r="A3524" s="858"/>
      <c r="B3524" s="866">
        <f t="shared" si="55"/>
        <v>3502</v>
      </c>
      <c r="C3524" s="919"/>
      <c r="D3524" s="860"/>
      <c r="E3524"/>
      <c r="F3524"/>
      <c r="G3524"/>
      <c r="H3524"/>
      <c r="I3524"/>
      <c r="J3524"/>
      <c r="K3524"/>
      <c r="L3524" s="262"/>
      <c r="M3524" s="262"/>
      <c r="S3524" s="262"/>
      <c r="T3524" s="262"/>
      <c r="U3524" s="262"/>
      <c r="V3524" s="262"/>
    </row>
    <row r="3525" spans="1:22">
      <c r="A3525" s="858"/>
      <c r="B3525" s="866">
        <f t="shared" si="55"/>
        <v>3503</v>
      </c>
      <c r="C3525" s="919"/>
      <c r="D3525" s="860"/>
      <c r="E3525"/>
      <c r="F3525"/>
      <c r="G3525"/>
      <c r="H3525"/>
      <c r="I3525"/>
      <c r="J3525"/>
      <c r="K3525"/>
      <c r="L3525" s="262"/>
      <c r="M3525" s="262"/>
      <c r="S3525" s="262"/>
      <c r="T3525" s="262"/>
      <c r="U3525" s="262"/>
      <c r="V3525" s="262"/>
    </row>
    <row r="3526" spans="1:22">
      <c r="A3526" s="858"/>
      <c r="B3526" s="866">
        <f t="shared" si="55"/>
        <v>3504</v>
      </c>
      <c r="C3526" s="919"/>
      <c r="D3526" s="860"/>
      <c r="E3526"/>
      <c r="F3526"/>
      <c r="G3526"/>
      <c r="H3526"/>
      <c r="I3526"/>
      <c r="J3526"/>
      <c r="K3526"/>
      <c r="L3526" s="262"/>
      <c r="M3526" s="262"/>
      <c r="S3526" s="262"/>
      <c r="T3526" s="262"/>
      <c r="U3526" s="262"/>
      <c r="V3526" s="262"/>
    </row>
    <row r="3527" spans="1:22">
      <c r="A3527" s="858"/>
      <c r="B3527" s="866">
        <f t="shared" si="55"/>
        <v>3505</v>
      </c>
      <c r="C3527" s="919"/>
      <c r="D3527" s="860"/>
      <c r="E3527"/>
      <c r="F3527"/>
      <c r="G3527"/>
      <c r="H3527"/>
      <c r="I3527"/>
      <c r="J3527"/>
      <c r="K3527"/>
      <c r="L3527" s="262"/>
      <c r="M3527" s="262"/>
      <c r="S3527" s="262"/>
      <c r="T3527" s="262"/>
      <c r="U3527" s="262"/>
      <c r="V3527" s="262"/>
    </row>
    <row r="3528" spans="1:22">
      <c r="A3528" s="858"/>
      <c r="B3528" s="866">
        <f t="shared" si="55"/>
        <v>3506</v>
      </c>
      <c r="C3528" s="919"/>
      <c r="D3528" s="860"/>
      <c r="E3528"/>
      <c r="F3528"/>
      <c r="G3528"/>
      <c r="H3528"/>
      <c r="I3528"/>
      <c r="J3528"/>
      <c r="K3528"/>
      <c r="L3528" s="262"/>
      <c r="M3528" s="262"/>
      <c r="S3528" s="262"/>
      <c r="T3528" s="262"/>
      <c r="U3528" s="262"/>
      <c r="V3528" s="262"/>
    </row>
    <row r="3529" spans="1:22">
      <c r="A3529" s="858"/>
      <c r="B3529" s="866">
        <f t="shared" si="55"/>
        <v>3507</v>
      </c>
      <c r="C3529" s="919"/>
      <c r="D3529" s="860"/>
      <c r="E3529"/>
      <c r="F3529"/>
      <c r="G3529"/>
      <c r="H3529"/>
      <c r="I3529"/>
      <c r="J3529"/>
      <c r="K3529"/>
      <c r="L3529" s="262"/>
      <c r="M3529" s="262"/>
      <c r="S3529" s="262"/>
      <c r="T3529" s="262"/>
      <c r="U3529" s="262"/>
      <c r="V3529" s="262"/>
    </row>
    <row r="3530" spans="1:22">
      <c r="A3530" s="858"/>
      <c r="B3530" s="866">
        <f t="shared" si="55"/>
        <v>3508</v>
      </c>
      <c r="C3530" s="919"/>
      <c r="D3530" s="860"/>
      <c r="E3530"/>
      <c r="F3530"/>
      <c r="G3530"/>
      <c r="H3530"/>
      <c r="I3530"/>
      <c r="J3530"/>
      <c r="K3530"/>
      <c r="L3530" s="262"/>
      <c r="M3530" s="262"/>
      <c r="S3530" s="262"/>
      <c r="T3530" s="262"/>
      <c r="U3530" s="262"/>
      <c r="V3530" s="262"/>
    </row>
    <row r="3531" spans="1:22">
      <c r="A3531" s="858"/>
      <c r="B3531" s="866">
        <f t="shared" si="55"/>
        <v>3509</v>
      </c>
      <c r="C3531" s="919"/>
      <c r="D3531" s="860"/>
      <c r="E3531"/>
      <c r="F3531"/>
      <c r="G3531"/>
      <c r="H3531"/>
      <c r="I3531"/>
      <c r="J3531"/>
      <c r="K3531"/>
      <c r="L3531" s="262"/>
      <c r="M3531" s="262"/>
      <c r="S3531" s="262"/>
      <c r="T3531" s="262"/>
      <c r="U3531" s="262"/>
      <c r="V3531" s="262"/>
    </row>
    <row r="3532" spans="1:22">
      <c r="A3532" s="858"/>
      <c r="B3532" s="866">
        <f t="shared" si="55"/>
        <v>3510</v>
      </c>
      <c r="C3532" s="919"/>
      <c r="D3532" s="860"/>
      <c r="E3532"/>
      <c r="F3532"/>
      <c r="G3532"/>
      <c r="H3532"/>
      <c r="I3532"/>
      <c r="J3532"/>
      <c r="K3532"/>
      <c r="L3532" s="262"/>
      <c r="M3532" s="262"/>
      <c r="S3532" s="262"/>
      <c r="T3532" s="262"/>
      <c r="U3532" s="262"/>
      <c r="V3532" s="262"/>
    </row>
    <row r="3533" spans="1:22">
      <c r="A3533" s="858"/>
      <c r="B3533" s="866">
        <f t="shared" si="55"/>
        <v>3511</v>
      </c>
      <c r="C3533" s="919"/>
      <c r="D3533" s="860"/>
      <c r="E3533"/>
      <c r="F3533"/>
      <c r="G3533"/>
      <c r="H3533"/>
      <c r="I3533"/>
      <c r="J3533"/>
      <c r="K3533"/>
      <c r="L3533" s="262"/>
      <c r="M3533" s="262"/>
      <c r="S3533" s="262"/>
      <c r="T3533" s="262"/>
      <c r="U3533" s="262"/>
      <c r="V3533" s="262"/>
    </row>
    <row r="3534" spans="1:22">
      <c r="A3534" s="858"/>
      <c r="B3534" s="866">
        <f t="shared" si="55"/>
        <v>3512</v>
      </c>
      <c r="C3534" s="919"/>
      <c r="D3534" s="860"/>
      <c r="E3534"/>
      <c r="F3534"/>
      <c r="G3534"/>
      <c r="H3534"/>
      <c r="I3534"/>
      <c r="J3534"/>
      <c r="K3534"/>
      <c r="L3534" s="262"/>
      <c r="M3534" s="262"/>
      <c r="S3534" s="262"/>
      <c r="T3534" s="262"/>
      <c r="U3534" s="262"/>
      <c r="V3534" s="262"/>
    </row>
    <row r="3535" spans="1:22">
      <c r="A3535" s="858"/>
      <c r="B3535" s="866">
        <f t="shared" si="55"/>
        <v>3513</v>
      </c>
      <c r="C3535" s="919"/>
      <c r="D3535" s="860"/>
      <c r="E3535"/>
      <c r="F3535"/>
      <c r="G3535"/>
      <c r="H3535"/>
      <c r="I3535"/>
      <c r="J3535"/>
      <c r="K3535"/>
      <c r="L3535" s="262"/>
      <c r="M3535" s="262"/>
      <c r="S3535" s="262"/>
      <c r="T3535" s="262"/>
      <c r="U3535" s="262"/>
      <c r="V3535" s="262"/>
    </row>
    <row r="3536" spans="1:22">
      <c r="A3536" s="858"/>
      <c r="B3536" s="866">
        <f t="shared" si="55"/>
        <v>3514</v>
      </c>
      <c r="C3536" s="919"/>
      <c r="D3536" s="860"/>
      <c r="E3536"/>
      <c r="F3536"/>
      <c r="G3536"/>
      <c r="H3536"/>
      <c r="I3536"/>
      <c r="J3536"/>
      <c r="K3536"/>
      <c r="L3536" s="262"/>
      <c r="M3536" s="262"/>
      <c r="S3536" s="262"/>
      <c r="T3536" s="262"/>
      <c r="U3536" s="262"/>
      <c r="V3536" s="262"/>
    </row>
    <row r="3537" spans="1:22">
      <c r="A3537" s="858"/>
      <c r="B3537" s="866">
        <f t="shared" si="55"/>
        <v>3515</v>
      </c>
      <c r="C3537" s="919"/>
      <c r="D3537" s="860"/>
      <c r="E3537"/>
      <c r="F3537"/>
      <c r="G3537"/>
      <c r="H3537"/>
      <c r="I3537"/>
      <c r="J3537"/>
      <c r="K3537"/>
      <c r="L3537" s="262"/>
      <c r="M3537" s="262"/>
      <c r="S3537" s="262"/>
      <c r="T3537" s="262"/>
      <c r="U3537" s="262"/>
      <c r="V3537" s="262"/>
    </row>
    <row r="3538" spans="1:22">
      <c r="A3538" s="858"/>
      <c r="B3538" s="866">
        <f t="shared" si="55"/>
        <v>3516</v>
      </c>
      <c r="C3538" s="919"/>
      <c r="D3538" s="860"/>
      <c r="E3538"/>
      <c r="F3538"/>
      <c r="G3538"/>
      <c r="H3538"/>
      <c r="I3538"/>
      <c r="J3538"/>
      <c r="K3538"/>
      <c r="L3538" s="262"/>
      <c r="M3538" s="262"/>
      <c r="S3538" s="262"/>
      <c r="T3538" s="262"/>
      <c r="U3538" s="262"/>
      <c r="V3538" s="262"/>
    </row>
    <row r="3539" spans="1:22">
      <c r="A3539" s="858"/>
      <c r="B3539" s="866">
        <f t="shared" si="55"/>
        <v>3517</v>
      </c>
      <c r="C3539" s="919"/>
      <c r="D3539" s="860"/>
      <c r="E3539"/>
      <c r="F3539"/>
      <c r="G3539"/>
      <c r="H3539"/>
      <c r="I3539"/>
      <c r="J3539"/>
      <c r="K3539"/>
      <c r="L3539" s="262"/>
      <c r="M3539" s="262"/>
      <c r="S3539" s="262"/>
      <c r="T3539" s="262"/>
      <c r="U3539" s="262"/>
      <c r="V3539" s="262"/>
    </row>
    <row r="3540" spans="1:22">
      <c r="A3540" s="858"/>
      <c r="B3540" s="866">
        <f t="shared" si="55"/>
        <v>3518</v>
      </c>
      <c r="C3540" s="919"/>
      <c r="D3540" s="860"/>
      <c r="E3540"/>
      <c r="F3540"/>
      <c r="G3540"/>
      <c r="H3540"/>
      <c r="I3540"/>
      <c r="J3540"/>
      <c r="K3540"/>
      <c r="L3540" s="262"/>
      <c r="M3540" s="262"/>
      <c r="S3540" s="262"/>
      <c r="T3540" s="262"/>
      <c r="U3540" s="262"/>
      <c r="V3540" s="262"/>
    </row>
    <row r="3541" spans="1:22">
      <c r="A3541" s="858"/>
      <c r="B3541" s="866">
        <f t="shared" si="55"/>
        <v>3519</v>
      </c>
      <c r="C3541" s="919"/>
      <c r="D3541" s="860"/>
      <c r="E3541"/>
      <c r="F3541"/>
      <c r="G3541"/>
      <c r="H3541"/>
      <c r="I3541"/>
      <c r="J3541"/>
      <c r="K3541"/>
      <c r="L3541" s="262"/>
      <c r="M3541" s="262"/>
      <c r="S3541" s="262"/>
      <c r="T3541" s="262"/>
      <c r="U3541" s="262"/>
      <c r="V3541" s="262"/>
    </row>
    <row r="3542" spans="1:22">
      <c r="A3542" s="858"/>
      <c r="B3542" s="866">
        <f t="shared" si="55"/>
        <v>3520</v>
      </c>
      <c r="C3542" s="919"/>
      <c r="D3542" s="860"/>
      <c r="E3542"/>
      <c r="F3542"/>
      <c r="G3542"/>
      <c r="H3542"/>
      <c r="I3542"/>
      <c r="J3542"/>
      <c r="K3542"/>
      <c r="L3542" s="262"/>
      <c r="M3542" s="262"/>
      <c r="S3542" s="262"/>
      <c r="T3542" s="262"/>
      <c r="U3542" s="262"/>
      <c r="V3542" s="262"/>
    </row>
    <row r="3543" spans="1:22">
      <c r="A3543" s="858"/>
      <c r="B3543" s="866">
        <f t="shared" si="55"/>
        <v>3521</v>
      </c>
      <c r="C3543" s="919"/>
      <c r="D3543" s="860"/>
      <c r="E3543"/>
      <c r="F3543"/>
      <c r="G3543"/>
      <c r="H3543"/>
      <c r="I3543"/>
      <c r="J3543"/>
      <c r="K3543"/>
      <c r="L3543" s="262"/>
      <c r="M3543" s="262"/>
      <c r="S3543" s="262"/>
      <c r="T3543" s="262"/>
      <c r="U3543" s="262"/>
      <c r="V3543" s="262"/>
    </row>
    <row r="3544" spans="1:22">
      <c r="A3544" s="858"/>
      <c r="B3544" s="866">
        <f t="shared" ref="B3544:B3607" si="56">B3543+1</f>
        <v>3522</v>
      </c>
      <c r="C3544" s="919"/>
      <c r="D3544" s="860"/>
      <c r="E3544"/>
      <c r="F3544"/>
      <c r="G3544"/>
      <c r="H3544"/>
      <c r="I3544"/>
      <c r="J3544"/>
      <c r="K3544"/>
      <c r="L3544" s="262"/>
      <c r="M3544" s="262"/>
      <c r="S3544" s="262"/>
      <c r="T3544" s="262"/>
      <c r="U3544" s="262"/>
      <c r="V3544" s="262"/>
    </row>
    <row r="3545" spans="1:22">
      <c r="A3545" s="858"/>
      <c r="B3545" s="866">
        <f t="shared" si="56"/>
        <v>3523</v>
      </c>
      <c r="C3545" s="919"/>
      <c r="D3545" s="860"/>
      <c r="E3545"/>
      <c r="F3545"/>
      <c r="G3545"/>
      <c r="H3545"/>
      <c r="I3545"/>
      <c r="J3545"/>
      <c r="K3545"/>
      <c r="L3545" s="262"/>
      <c r="M3545" s="262"/>
      <c r="S3545" s="262"/>
      <c r="T3545" s="262"/>
      <c r="U3545" s="262"/>
      <c r="V3545" s="262"/>
    </row>
    <row r="3546" spans="1:22">
      <c r="A3546" s="858"/>
      <c r="B3546" s="866">
        <f t="shared" si="56"/>
        <v>3524</v>
      </c>
      <c r="C3546" s="919"/>
      <c r="D3546" s="860"/>
      <c r="E3546"/>
      <c r="F3546"/>
      <c r="G3546"/>
      <c r="H3546"/>
      <c r="I3546"/>
      <c r="J3546"/>
      <c r="K3546"/>
      <c r="L3546" s="262"/>
      <c r="M3546" s="262"/>
      <c r="S3546" s="262"/>
      <c r="T3546" s="262"/>
      <c r="U3546" s="262"/>
      <c r="V3546" s="262"/>
    </row>
    <row r="3547" spans="1:22">
      <c r="A3547" s="858"/>
      <c r="B3547" s="866">
        <f t="shared" si="56"/>
        <v>3525</v>
      </c>
      <c r="C3547" s="919"/>
      <c r="D3547" s="860"/>
      <c r="E3547"/>
      <c r="F3547"/>
      <c r="G3547"/>
      <c r="H3547"/>
      <c r="I3547"/>
      <c r="J3547"/>
      <c r="K3547"/>
      <c r="L3547" s="262"/>
      <c r="M3547" s="262"/>
      <c r="S3547" s="262"/>
      <c r="T3547" s="262"/>
      <c r="U3547" s="262"/>
      <c r="V3547" s="262"/>
    </row>
    <row r="3548" spans="1:22">
      <c r="A3548" s="858"/>
      <c r="B3548" s="866">
        <f t="shared" si="56"/>
        <v>3526</v>
      </c>
      <c r="C3548" s="919"/>
      <c r="D3548" s="860"/>
      <c r="E3548"/>
      <c r="F3548"/>
      <c r="G3548"/>
      <c r="H3548"/>
      <c r="I3548"/>
      <c r="J3548"/>
      <c r="K3548"/>
      <c r="L3548" s="262"/>
      <c r="M3548" s="262"/>
      <c r="S3548" s="262"/>
      <c r="T3548" s="262"/>
      <c r="U3548" s="262"/>
      <c r="V3548" s="262"/>
    </row>
    <row r="3549" spans="1:22">
      <c r="A3549" s="858"/>
      <c r="B3549" s="866">
        <f t="shared" si="56"/>
        <v>3527</v>
      </c>
      <c r="C3549" s="919"/>
      <c r="D3549" s="860"/>
      <c r="E3549"/>
      <c r="F3549"/>
      <c r="G3549"/>
      <c r="H3549"/>
      <c r="I3549"/>
      <c r="J3549"/>
      <c r="K3549"/>
      <c r="L3549" s="262"/>
      <c r="M3549" s="262"/>
      <c r="S3549" s="262"/>
      <c r="T3549" s="262"/>
      <c r="U3549" s="262"/>
      <c r="V3549" s="262"/>
    </row>
    <row r="3550" spans="1:22">
      <c r="A3550" s="858"/>
      <c r="B3550" s="866">
        <f t="shared" si="56"/>
        <v>3528</v>
      </c>
      <c r="C3550" s="919"/>
      <c r="D3550" s="860"/>
      <c r="E3550"/>
      <c r="F3550"/>
      <c r="G3550"/>
      <c r="H3550"/>
      <c r="I3550"/>
      <c r="J3550"/>
      <c r="K3550"/>
      <c r="L3550" s="262"/>
      <c r="M3550" s="262"/>
      <c r="S3550" s="262"/>
      <c r="T3550" s="262"/>
      <c r="U3550" s="262"/>
      <c r="V3550" s="262"/>
    </row>
    <row r="3551" spans="1:22">
      <c r="A3551" s="858"/>
      <c r="B3551" s="866">
        <f t="shared" si="56"/>
        <v>3529</v>
      </c>
      <c r="C3551" s="919"/>
      <c r="D3551" s="860"/>
      <c r="E3551"/>
      <c r="F3551"/>
      <c r="G3551"/>
      <c r="H3551"/>
      <c r="I3551"/>
      <c r="J3551"/>
      <c r="K3551"/>
      <c r="L3551" s="262"/>
      <c r="M3551" s="262"/>
      <c r="S3551" s="262"/>
      <c r="T3551" s="262"/>
      <c r="U3551" s="262"/>
      <c r="V3551" s="262"/>
    </row>
    <row r="3552" spans="1:22">
      <c r="A3552" s="858"/>
      <c r="B3552" s="866">
        <f t="shared" si="56"/>
        <v>3530</v>
      </c>
      <c r="C3552" s="919"/>
      <c r="D3552" s="860"/>
      <c r="E3552"/>
      <c r="F3552"/>
      <c r="G3552"/>
      <c r="H3552"/>
      <c r="I3552"/>
      <c r="J3552"/>
      <c r="K3552"/>
      <c r="L3552" s="262"/>
      <c r="M3552" s="262"/>
      <c r="S3552" s="262"/>
      <c r="T3552" s="262"/>
      <c r="U3552" s="262"/>
      <c r="V3552" s="262"/>
    </row>
    <row r="3553" spans="1:22">
      <c r="A3553" s="858"/>
      <c r="B3553" s="866">
        <f t="shared" si="56"/>
        <v>3531</v>
      </c>
      <c r="C3553" s="919"/>
      <c r="D3553" s="860"/>
      <c r="E3553"/>
      <c r="F3553"/>
      <c r="G3553"/>
      <c r="H3553"/>
      <c r="I3553"/>
      <c r="J3553"/>
      <c r="K3553"/>
      <c r="L3553" s="262"/>
      <c r="M3553" s="262"/>
      <c r="S3553" s="262"/>
      <c r="T3553" s="262"/>
      <c r="U3553" s="262"/>
      <c r="V3553" s="262"/>
    </row>
    <row r="3554" spans="1:22">
      <c r="A3554" s="858"/>
      <c r="B3554" s="866">
        <f t="shared" si="56"/>
        <v>3532</v>
      </c>
      <c r="C3554" s="919"/>
      <c r="D3554" s="860"/>
      <c r="E3554"/>
      <c r="F3554"/>
      <c r="G3554"/>
      <c r="H3554"/>
      <c r="I3554"/>
      <c r="J3554"/>
      <c r="K3554"/>
      <c r="L3554" s="262"/>
      <c r="M3554" s="262"/>
      <c r="S3554" s="262"/>
      <c r="T3554" s="262"/>
      <c r="U3554" s="262"/>
      <c r="V3554" s="262"/>
    </row>
    <row r="3555" spans="1:22">
      <c r="A3555" s="858"/>
      <c r="B3555" s="866">
        <f t="shared" si="56"/>
        <v>3533</v>
      </c>
      <c r="C3555" s="919"/>
      <c r="D3555" s="860"/>
      <c r="E3555"/>
      <c r="F3555"/>
      <c r="G3555"/>
      <c r="H3555"/>
      <c r="I3555"/>
      <c r="J3555"/>
      <c r="K3555"/>
      <c r="L3555" s="262"/>
      <c r="M3555" s="262"/>
      <c r="S3555" s="262"/>
      <c r="T3555" s="262"/>
      <c r="U3555" s="262"/>
      <c r="V3555" s="262"/>
    </row>
    <row r="3556" spans="1:22">
      <c r="A3556" s="858"/>
      <c r="B3556" s="866">
        <f t="shared" si="56"/>
        <v>3534</v>
      </c>
      <c r="C3556" s="919"/>
      <c r="D3556" s="860"/>
      <c r="E3556"/>
      <c r="F3556"/>
      <c r="G3556"/>
      <c r="H3556"/>
      <c r="I3556"/>
      <c r="J3556"/>
      <c r="K3556"/>
      <c r="L3556" s="262"/>
      <c r="M3556" s="262"/>
      <c r="S3556" s="262"/>
      <c r="T3556" s="262"/>
      <c r="U3556" s="262"/>
      <c r="V3556" s="262"/>
    </row>
    <row r="3557" spans="1:22">
      <c r="A3557" s="858"/>
      <c r="B3557" s="866">
        <f t="shared" si="56"/>
        <v>3535</v>
      </c>
      <c r="C3557" s="919"/>
      <c r="D3557" s="860"/>
      <c r="E3557"/>
      <c r="F3557"/>
      <c r="G3557"/>
      <c r="H3557"/>
      <c r="I3557"/>
      <c r="J3557"/>
      <c r="K3557"/>
      <c r="L3557" s="262"/>
      <c r="M3557" s="262"/>
      <c r="S3557" s="262"/>
      <c r="T3557" s="262"/>
      <c r="U3557" s="262"/>
      <c r="V3557" s="262"/>
    </row>
    <row r="3558" spans="1:22">
      <c r="A3558" s="858"/>
      <c r="B3558" s="866">
        <f t="shared" si="56"/>
        <v>3536</v>
      </c>
      <c r="C3558" s="919"/>
      <c r="D3558" s="860"/>
      <c r="E3558"/>
      <c r="F3558"/>
      <c r="G3558"/>
      <c r="H3558"/>
      <c r="I3558"/>
      <c r="J3558"/>
      <c r="K3558"/>
      <c r="L3558" s="262"/>
      <c r="M3558" s="262"/>
      <c r="S3558" s="262"/>
      <c r="T3558" s="262"/>
      <c r="U3558" s="262"/>
      <c r="V3558" s="262"/>
    </row>
    <row r="3559" spans="1:22">
      <c r="A3559" s="858"/>
      <c r="B3559" s="866">
        <f t="shared" si="56"/>
        <v>3537</v>
      </c>
      <c r="C3559" s="919"/>
      <c r="D3559" s="860"/>
      <c r="E3559"/>
      <c r="F3559"/>
      <c r="G3559"/>
      <c r="H3559"/>
      <c r="I3559"/>
      <c r="J3559"/>
      <c r="K3559"/>
      <c r="L3559" s="262"/>
      <c r="M3559" s="262"/>
      <c r="S3559" s="262"/>
      <c r="T3559" s="262"/>
      <c r="U3559" s="262"/>
      <c r="V3559" s="262"/>
    </row>
    <row r="3560" spans="1:22">
      <c r="A3560" s="858"/>
      <c r="B3560" s="866">
        <f t="shared" si="56"/>
        <v>3538</v>
      </c>
      <c r="C3560" s="919"/>
      <c r="D3560" s="860"/>
      <c r="E3560"/>
      <c r="F3560"/>
      <c r="G3560"/>
      <c r="H3560"/>
      <c r="I3560"/>
      <c r="J3560"/>
      <c r="K3560"/>
      <c r="L3560" s="262"/>
      <c r="M3560" s="262"/>
      <c r="S3560" s="262"/>
      <c r="T3560" s="262"/>
      <c r="U3560" s="262"/>
      <c r="V3560" s="262"/>
    </row>
    <row r="3561" spans="1:22">
      <c r="A3561" s="858"/>
      <c r="B3561" s="866">
        <f t="shared" si="56"/>
        <v>3539</v>
      </c>
      <c r="C3561" s="919"/>
      <c r="D3561" s="860"/>
      <c r="E3561"/>
      <c r="F3561"/>
      <c r="G3561"/>
      <c r="H3561"/>
      <c r="I3561"/>
      <c r="J3561"/>
      <c r="K3561"/>
      <c r="L3561" s="262"/>
      <c r="M3561" s="262"/>
      <c r="S3561" s="262"/>
      <c r="T3561" s="262"/>
      <c r="U3561" s="262"/>
      <c r="V3561" s="262"/>
    </row>
    <row r="3562" spans="1:22">
      <c r="A3562" s="858"/>
      <c r="B3562" s="866">
        <f t="shared" si="56"/>
        <v>3540</v>
      </c>
      <c r="C3562" s="919"/>
      <c r="D3562" s="860"/>
      <c r="E3562"/>
      <c r="F3562"/>
      <c r="G3562"/>
      <c r="H3562"/>
      <c r="I3562"/>
      <c r="J3562"/>
      <c r="K3562"/>
      <c r="L3562" s="262"/>
      <c r="M3562" s="262"/>
      <c r="S3562" s="262"/>
      <c r="T3562" s="262"/>
      <c r="U3562" s="262"/>
      <c r="V3562" s="262"/>
    </row>
    <row r="3563" spans="1:22">
      <c r="A3563" s="858"/>
      <c r="B3563" s="866">
        <f t="shared" si="56"/>
        <v>3541</v>
      </c>
      <c r="C3563" s="919"/>
      <c r="D3563" s="860"/>
      <c r="E3563"/>
      <c r="F3563"/>
      <c r="G3563"/>
      <c r="H3563"/>
      <c r="I3563"/>
      <c r="J3563"/>
      <c r="K3563"/>
      <c r="L3563" s="262"/>
      <c r="M3563" s="262"/>
      <c r="S3563" s="262"/>
      <c r="T3563" s="262"/>
      <c r="U3563" s="262"/>
      <c r="V3563" s="262"/>
    </row>
    <row r="3564" spans="1:22">
      <c r="A3564" s="858"/>
      <c r="B3564" s="866">
        <f t="shared" si="56"/>
        <v>3542</v>
      </c>
      <c r="C3564" s="919"/>
      <c r="D3564" s="860"/>
      <c r="E3564"/>
      <c r="F3564"/>
      <c r="G3564"/>
      <c r="H3564"/>
      <c r="I3564"/>
      <c r="J3564"/>
      <c r="K3564"/>
      <c r="L3564" s="262"/>
      <c r="M3564" s="262"/>
      <c r="S3564" s="262"/>
      <c r="T3564" s="262"/>
      <c r="U3564" s="262"/>
      <c r="V3564" s="262"/>
    </row>
    <row r="3565" spans="1:22">
      <c r="A3565" s="858"/>
      <c r="B3565" s="866">
        <f t="shared" si="56"/>
        <v>3543</v>
      </c>
      <c r="C3565" s="919"/>
      <c r="D3565" s="860"/>
      <c r="E3565"/>
      <c r="F3565"/>
      <c r="G3565"/>
      <c r="H3565"/>
      <c r="I3565"/>
      <c r="J3565"/>
      <c r="K3565"/>
      <c r="L3565" s="262"/>
      <c r="M3565" s="262"/>
      <c r="S3565" s="262"/>
      <c r="T3565" s="262"/>
      <c r="U3565" s="262"/>
      <c r="V3565" s="262"/>
    </row>
    <row r="3566" spans="1:22">
      <c r="A3566" s="858"/>
      <c r="B3566" s="866">
        <f t="shared" si="56"/>
        <v>3544</v>
      </c>
      <c r="C3566" s="919"/>
      <c r="D3566" s="860"/>
      <c r="E3566"/>
      <c r="F3566"/>
      <c r="G3566"/>
      <c r="H3566"/>
      <c r="I3566"/>
      <c r="J3566"/>
      <c r="K3566"/>
      <c r="L3566" s="262"/>
      <c r="M3566" s="262"/>
      <c r="S3566" s="262"/>
      <c r="T3566" s="262"/>
      <c r="U3566" s="262"/>
      <c r="V3566" s="262"/>
    </row>
    <row r="3567" spans="1:22">
      <c r="A3567" s="858"/>
      <c r="B3567" s="866">
        <f t="shared" si="56"/>
        <v>3545</v>
      </c>
      <c r="C3567" s="919"/>
      <c r="D3567" s="860"/>
      <c r="E3567"/>
      <c r="F3567"/>
      <c r="G3567"/>
      <c r="H3567"/>
      <c r="I3567"/>
      <c r="J3567"/>
      <c r="K3567"/>
      <c r="L3567" s="262"/>
      <c r="M3567" s="262"/>
      <c r="S3567" s="262"/>
      <c r="T3567" s="262"/>
      <c r="U3567" s="262"/>
      <c r="V3567" s="262"/>
    </row>
    <row r="3568" spans="1:22">
      <c r="A3568" s="858"/>
      <c r="B3568" s="866">
        <f t="shared" si="56"/>
        <v>3546</v>
      </c>
      <c r="C3568" s="919"/>
      <c r="D3568" s="860"/>
      <c r="E3568"/>
      <c r="F3568"/>
      <c r="G3568"/>
      <c r="H3568"/>
      <c r="I3568"/>
      <c r="J3568"/>
      <c r="K3568"/>
      <c r="L3568" s="262"/>
      <c r="M3568" s="262"/>
      <c r="S3568" s="262"/>
      <c r="T3568" s="262"/>
      <c r="U3568" s="262"/>
      <c r="V3568" s="262"/>
    </row>
    <row r="3569" spans="1:22">
      <c r="A3569" s="858"/>
      <c r="B3569" s="866">
        <f t="shared" si="56"/>
        <v>3547</v>
      </c>
      <c r="C3569" s="919"/>
      <c r="D3569" s="860"/>
      <c r="E3569"/>
      <c r="F3569"/>
      <c r="G3569"/>
      <c r="H3569"/>
      <c r="I3569"/>
      <c r="J3569"/>
      <c r="K3569"/>
      <c r="L3569" s="262"/>
      <c r="M3569" s="262"/>
      <c r="S3569" s="262"/>
      <c r="T3569" s="262"/>
      <c r="U3569" s="262"/>
      <c r="V3569" s="262"/>
    </row>
    <row r="3570" spans="1:22">
      <c r="A3570" s="858"/>
      <c r="B3570" s="866">
        <f t="shared" si="56"/>
        <v>3548</v>
      </c>
      <c r="C3570" s="919"/>
      <c r="D3570" s="860"/>
      <c r="E3570"/>
      <c r="F3570"/>
      <c r="G3570"/>
      <c r="H3570"/>
      <c r="I3570"/>
      <c r="J3570"/>
      <c r="K3570"/>
      <c r="L3570" s="262"/>
      <c r="M3570" s="262"/>
      <c r="S3570" s="262"/>
      <c r="T3570" s="262"/>
      <c r="U3570" s="262"/>
      <c r="V3570" s="262"/>
    </row>
    <row r="3571" spans="1:22">
      <c r="A3571" s="858"/>
      <c r="B3571" s="866">
        <f t="shared" si="56"/>
        <v>3549</v>
      </c>
      <c r="C3571" s="919"/>
      <c r="D3571" s="860"/>
      <c r="E3571"/>
      <c r="F3571"/>
      <c r="G3571"/>
      <c r="H3571"/>
      <c r="I3571"/>
      <c r="J3571"/>
      <c r="K3571"/>
      <c r="L3571" s="262"/>
      <c r="M3571" s="262"/>
      <c r="S3571" s="262"/>
      <c r="T3571" s="262"/>
      <c r="U3571" s="262"/>
      <c r="V3571" s="262"/>
    </row>
    <row r="3572" spans="1:22">
      <c r="A3572" s="858"/>
      <c r="B3572" s="866">
        <f t="shared" si="56"/>
        <v>3550</v>
      </c>
      <c r="C3572" s="919"/>
      <c r="D3572" s="860"/>
      <c r="E3572"/>
      <c r="F3572"/>
      <c r="G3572"/>
      <c r="H3572"/>
      <c r="I3572"/>
      <c r="J3572"/>
      <c r="K3572"/>
      <c r="L3572" s="262"/>
      <c r="M3572" s="262"/>
      <c r="S3572" s="262"/>
      <c r="T3572" s="262"/>
      <c r="U3572" s="262"/>
      <c r="V3572" s="262"/>
    </row>
    <row r="3573" spans="1:22">
      <c r="A3573" s="858"/>
      <c r="B3573" s="866">
        <f t="shared" si="56"/>
        <v>3551</v>
      </c>
      <c r="C3573" s="919"/>
      <c r="D3573" s="860"/>
      <c r="E3573"/>
      <c r="F3573"/>
      <c r="G3573"/>
      <c r="H3573"/>
      <c r="I3573"/>
      <c r="J3573"/>
      <c r="K3573"/>
      <c r="L3573" s="262"/>
      <c r="M3573" s="262"/>
      <c r="S3573" s="262"/>
      <c r="T3573" s="262"/>
      <c r="U3573" s="262"/>
      <c r="V3573" s="262"/>
    </row>
    <row r="3574" spans="1:22">
      <c r="A3574" s="858"/>
      <c r="B3574" s="866">
        <f t="shared" si="56"/>
        <v>3552</v>
      </c>
      <c r="C3574" s="919"/>
      <c r="D3574" s="860"/>
      <c r="E3574"/>
      <c r="F3574"/>
      <c r="G3574"/>
      <c r="H3574"/>
      <c r="I3574"/>
      <c r="J3574"/>
      <c r="K3574"/>
      <c r="L3574" s="262"/>
      <c r="M3574" s="262"/>
      <c r="S3574" s="262"/>
      <c r="T3574" s="262"/>
      <c r="U3574" s="262"/>
      <c r="V3574" s="262"/>
    </row>
    <row r="3575" spans="1:22">
      <c r="A3575" s="858"/>
      <c r="B3575" s="866">
        <f t="shared" si="56"/>
        <v>3553</v>
      </c>
      <c r="C3575" s="919"/>
      <c r="D3575" s="860"/>
      <c r="E3575"/>
      <c r="F3575"/>
      <c r="G3575"/>
      <c r="H3575"/>
      <c r="I3575"/>
      <c r="J3575"/>
      <c r="K3575"/>
      <c r="L3575" s="262"/>
      <c r="M3575" s="262"/>
      <c r="S3575" s="262"/>
      <c r="T3575" s="262"/>
      <c r="U3575" s="262"/>
      <c r="V3575" s="262"/>
    </row>
    <row r="3576" spans="1:22">
      <c r="A3576" s="858"/>
      <c r="B3576" s="866">
        <f t="shared" si="56"/>
        <v>3554</v>
      </c>
      <c r="C3576" s="919"/>
      <c r="D3576" s="860"/>
      <c r="E3576"/>
      <c r="F3576"/>
      <c r="G3576"/>
      <c r="H3576"/>
      <c r="I3576"/>
      <c r="J3576"/>
      <c r="K3576"/>
      <c r="L3576" s="262"/>
      <c r="M3576" s="262"/>
      <c r="S3576" s="262"/>
      <c r="T3576" s="262"/>
      <c r="U3576" s="262"/>
      <c r="V3576" s="262"/>
    </row>
    <row r="3577" spans="1:22">
      <c r="A3577" s="858"/>
      <c r="B3577" s="866">
        <f t="shared" si="56"/>
        <v>3555</v>
      </c>
      <c r="C3577" s="919"/>
      <c r="D3577" s="860"/>
      <c r="E3577"/>
      <c r="F3577"/>
      <c r="G3577"/>
      <c r="H3577"/>
      <c r="I3577"/>
      <c r="J3577"/>
      <c r="K3577"/>
      <c r="L3577" s="262"/>
      <c r="M3577" s="262"/>
      <c r="S3577" s="262"/>
      <c r="T3577" s="262"/>
      <c r="U3577" s="262"/>
      <c r="V3577" s="262"/>
    </row>
    <row r="3578" spans="1:22">
      <c r="A3578" s="858"/>
      <c r="B3578" s="866">
        <f t="shared" si="56"/>
        <v>3556</v>
      </c>
      <c r="C3578" s="919"/>
      <c r="D3578" s="860"/>
      <c r="E3578"/>
      <c r="F3578"/>
      <c r="G3578"/>
      <c r="H3578"/>
      <c r="I3578"/>
      <c r="J3578"/>
      <c r="K3578"/>
      <c r="L3578" s="262"/>
      <c r="M3578" s="262"/>
      <c r="S3578" s="262"/>
      <c r="T3578" s="262"/>
      <c r="U3578" s="262"/>
      <c r="V3578" s="262"/>
    </row>
    <row r="3579" spans="1:22">
      <c r="A3579" s="858"/>
      <c r="B3579" s="866">
        <f t="shared" si="56"/>
        <v>3557</v>
      </c>
      <c r="C3579" s="919"/>
      <c r="D3579" s="860"/>
      <c r="E3579"/>
      <c r="F3579"/>
      <c r="G3579"/>
      <c r="H3579"/>
      <c r="I3579"/>
      <c r="J3579"/>
      <c r="K3579"/>
      <c r="L3579" s="262"/>
      <c r="M3579" s="262"/>
      <c r="S3579" s="262"/>
      <c r="T3579" s="262"/>
      <c r="U3579" s="262"/>
      <c r="V3579" s="262"/>
    </row>
    <row r="3580" spans="1:22">
      <c r="A3580" s="858"/>
      <c r="B3580" s="866">
        <f t="shared" si="56"/>
        <v>3558</v>
      </c>
      <c r="C3580" s="919"/>
      <c r="D3580" s="860"/>
      <c r="E3580"/>
      <c r="F3580"/>
      <c r="G3580"/>
      <c r="H3580"/>
      <c r="I3580"/>
      <c r="J3580"/>
      <c r="K3580"/>
      <c r="L3580" s="262"/>
      <c r="M3580" s="262"/>
      <c r="S3580" s="262"/>
      <c r="T3580" s="262"/>
      <c r="U3580" s="262"/>
      <c r="V3580" s="262"/>
    </row>
    <row r="3581" spans="1:22">
      <c r="A3581" s="858"/>
      <c r="B3581" s="866">
        <f t="shared" si="56"/>
        <v>3559</v>
      </c>
      <c r="C3581" s="919"/>
      <c r="D3581" s="860"/>
      <c r="E3581"/>
      <c r="F3581"/>
      <c r="G3581"/>
      <c r="H3581"/>
      <c r="I3581"/>
      <c r="J3581"/>
      <c r="K3581"/>
      <c r="L3581" s="262"/>
      <c r="M3581" s="262"/>
      <c r="S3581" s="262"/>
      <c r="T3581" s="262"/>
      <c r="U3581" s="262"/>
      <c r="V3581" s="262"/>
    </row>
    <row r="3582" spans="1:22">
      <c r="A3582" s="858"/>
      <c r="B3582" s="866">
        <f t="shared" si="56"/>
        <v>3560</v>
      </c>
      <c r="C3582" s="919"/>
      <c r="D3582" s="860"/>
      <c r="E3582"/>
      <c r="F3582"/>
      <c r="G3582"/>
      <c r="H3582"/>
      <c r="I3582"/>
      <c r="J3582"/>
      <c r="K3582"/>
      <c r="L3582" s="262"/>
      <c r="M3582" s="262"/>
      <c r="S3582" s="262"/>
      <c r="T3582" s="262"/>
      <c r="U3582" s="262"/>
      <c r="V3582" s="262"/>
    </row>
    <row r="3583" spans="1:22">
      <c r="A3583" s="858"/>
      <c r="B3583" s="866">
        <f t="shared" si="56"/>
        <v>3561</v>
      </c>
      <c r="C3583" s="919"/>
      <c r="D3583" s="860"/>
      <c r="E3583"/>
      <c r="F3583"/>
      <c r="G3583"/>
      <c r="H3583"/>
      <c r="I3583"/>
      <c r="J3583"/>
      <c r="K3583"/>
      <c r="L3583" s="262"/>
      <c r="M3583" s="262"/>
      <c r="S3583" s="262"/>
      <c r="T3583" s="262"/>
      <c r="U3583" s="262"/>
      <c r="V3583" s="262"/>
    </row>
    <row r="3584" spans="1:22">
      <c r="A3584" s="858"/>
      <c r="B3584" s="866">
        <f t="shared" si="56"/>
        <v>3562</v>
      </c>
      <c r="C3584" s="919"/>
      <c r="D3584" s="860"/>
      <c r="E3584"/>
      <c r="F3584"/>
      <c r="G3584"/>
      <c r="H3584"/>
      <c r="I3584"/>
      <c r="J3584"/>
      <c r="K3584"/>
      <c r="L3584" s="262"/>
      <c r="M3584" s="262"/>
      <c r="S3584" s="262"/>
      <c r="T3584" s="262"/>
      <c r="U3584" s="262"/>
      <c r="V3584" s="262"/>
    </row>
    <row r="3585" spans="1:22">
      <c r="A3585" s="858"/>
      <c r="B3585" s="866">
        <f t="shared" si="56"/>
        <v>3563</v>
      </c>
      <c r="C3585" s="919"/>
      <c r="D3585" s="860"/>
      <c r="E3585"/>
      <c r="F3585"/>
      <c r="G3585"/>
      <c r="H3585"/>
      <c r="I3585"/>
      <c r="J3585"/>
      <c r="K3585"/>
      <c r="L3585" s="262"/>
      <c r="M3585" s="262"/>
      <c r="S3585" s="262"/>
      <c r="T3585" s="262"/>
      <c r="U3585" s="262"/>
      <c r="V3585" s="262"/>
    </row>
    <row r="3586" spans="1:22">
      <c r="A3586" s="858"/>
      <c r="B3586" s="866">
        <f t="shared" si="56"/>
        <v>3564</v>
      </c>
      <c r="C3586" s="919"/>
      <c r="D3586" s="860"/>
      <c r="E3586"/>
      <c r="F3586"/>
      <c r="G3586"/>
      <c r="H3586"/>
      <c r="I3586"/>
      <c r="J3586"/>
      <c r="K3586"/>
      <c r="L3586" s="262"/>
      <c r="M3586" s="262"/>
      <c r="S3586" s="262"/>
      <c r="T3586" s="262"/>
      <c r="U3586" s="262"/>
      <c r="V3586" s="262"/>
    </row>
    <row r="3587" spans="1:22">
      <c r="A3587" s="858"/>
      <c r="B3587" s="866">
        <f t="shared" si="56"/>
        <v>3565</v>
      </c>
      <c r="C3587" s="919"/>
      <c r="D3587" s="860"/>
      <c r="E3587"/>
      <c r="F3587"/>
      <c r="G3587"/>
      <c r="H3587"/>
      <c r="I3587"/>
      <c r="J3587"/>
      <c r="K3587"/>
      <c r="L3587" s="262"/>
      <c r="M3587" s="262"/>
      <c r="S3587" s="262"/>
      <c r="T3587" s="262"/>
      <c r="U3587" s="262"/>
      <c r="V3587" s="262"/>
    </row>
    <row r="3588" spans="1:22">
      <c r="A3588" s="858"/>
      <c r="B3588" s="866">
        <f t="shared" si="56"/>
        <v>3566</v>
      </c>
      <c r="C3588" s="919"/>
      <c r="D3588" s="860"/>
      <c r="E3588"/>
      <c r="F3588"/>
      <c r="G3588"/>
      <c r="H3588"/>
      <c r="I3588"/>
      <c r="J3588"/>
      <c r="K3588"/>
      <c r="L3588" s="262"/>
      <c r="M3588" s="262"/>
      <c r="S3588" s="262"/>
      <c r="T3588" s="262"/>
      <c r="U3588" s="262"/>
      <c r="V3588" s="262"/>
    </row>
    <row r="3589" spans="1:22">
      <c r="A3589" s="858"/>
      <c r="B3589" s="866">
        <f t="shared" si="56"/>
        <v>3567</v>
      </c>
      <c r="C3589" s="919"/>
      <c r="D3589" s="860"/>
      <c r="E3589"/>
      <c r="F3589"/>
      <c r="G3589"/>
      <c r="H3589"/>
      <c r="I3589"/>
      <c r="J3589"/>
      <c r="K3589"/>
      <c r="L3589" s="262"/>
      <c r="M3589" s="262"/>
      <c r="S3589" s="262"/>
      <c r="T3589" s="262"/>
      <c r="U3589" s="262"/>
      <c r="V3589" s="262"/>
    </row>
    <row r="3590" spans="1:22">
      <c r="A3590" s="858"/>
      <c r="B3590" s="866">
        <f t="shared" si="56"/>
        <v>3568</v>
      </c>
      <c r="C3590" s="919"/>
      <c r="D3590" s="860"/>
      <c r="E3590"/>
      <c r="F3590"/>
      <c r="G3590"/>
      <c r="H3590"/>
      <c r="I3590"/>
      <c r="J3590"/>
      <c r="K3590"/>
      <c r="L3590" s="262"/>
      <c r="M3590" s="262"/>
      <c r="S3590" s="262"/>
      <c r="T3590" s="262"/>
      <c r="U3590" s="262"/>
      <c r="V3590" s="262"/>
    </row>
    <row r="3591" spans="1:22">
      <c r="A3591" s="858"/>
      <c r="B3591" s="866">
        <f t="shared" si="56"/>
        <v>3569</v>
      </c>
      <c r="C3591" s="919"/>
      <c r="D3591" s="860"/>
      <c r="E3591"/>
      <c r="F3591"/>
      <c r="G3591"/>
      <c r="H3591"/>
      <c r="I3591"/>
      <c r="J3591"/>
      <c r="K3591"/>
      <c r="L3591" s="262"/>
      <c r="M3591" s="262"/>
      <c r="S3591" s="262"/>
      <c r="T3591" s="262"/>
      <c r="U3591" s="262"/>
      <c r="V3591" s="262"/>
    </row>
    <row r="3592" spans="1:22">
      <c r="A3592" s="858"/>
      <c r="B3592" s="866">
        <f t="shared" si="56"/>
        <v>3570</v>
      </c>
      <c r="C3592" s="919"/>
      <c r="D3592" s="860"/>
      <c r="E3592"/>
      <c r="F3592"/>
      <c r="G3592"/>
      <c r="H3592"/>
      <c r="I3592"/>
      <c r="J3592"/>
      <c r="K3592"/>
      <c r="L3592" s="262"/>
      <c r="M3592" s="262"/>
      <c r="S3592" s="262"/>
      <c r="T3592" s="262"/>
      <c r="U3592" s="262"/>
      <c r="V3592" s="262"/>
    </row>
    <row r="3593" spans="1:22">
      <c r="A3593" s="858"/>
      <c r="B3593" s="866">
        <f t="shared" si="56"/>
        <v>3571</v>
      </c>
      <c r="C3593" s="919"/>
      <c r="D3593" s="860"/>
      <c r="E3593"/>
      <c r="F3593"/>
      <c r="G3593"/>
      <c r="H3593"/>
      <c r="I3593"/>
      <c r="J3593"/>
      <c r="K3593"/>
      <c r="L3593" s="262"/>
      <c r="M3593" s="262"/>
      <c r="S3593" s="262"/>
      <c r="T3593" s="262"/>
      <c r="U3593" s="262"/>
      <c r="V3593" s="262"/>
    </row>
    <row r="3594" spans="1:22">
      <c r="A3594" s="858"/>
      <c r="B3594" s="866">
        <f t="shared" si="56"/>
        <v>3572</v>
      </c>
      <c r="C3594" s="919"/>
      <c r="D3594" s="860"/>
      <c r="E3594"/>
      <c r="F3594"/>
      <c r="G3594"/>
      <c r="H3594"/>
      <c r="I3594"/>
      <c r="J3594"/>
      <c r="K3594"/>
      <c r="L3594" s="262"/>
      <c r="M3594" s="262"/>
      <c r="S3594" s="262"/>
      <c r="T3594" s="262"/>
      <c r="U3594" s="262"/>
      <c r="V3594" s="262"/>
    </row>
    <row r="3595" spans="1:22">
      <c r="A3595" s="858"/>
      <c r="B3595" s="866">
        <f t="shared" si="56"/>
        <v>3573</v>
      </c>
      <c r="C3595" s="919"/>
      <c r="D3595" s="860"/>
      <c r="E3595"/>
      <c r="F3595"/>
      <c r="G3595"/>
      <c r="H3595"/>
      <c r="I3595"/>
      <c r="J3595"/>
      <c r="K3595"/>
      <c r="L3595" s="262"/>
      <c r="M3595" s="262"/>
      <c r="S3595" s="262"/>
      <c r="T3595" s="262"/>
      <c r="U3595" s="262"/>
      <c r="V3595" s="262"/>
    </row>
    <row r="3596" spans="1:22">
      <c r="A3596" s="858"/>
      <c r="B3596" s="866">
        <f t="shared" si="56"/>
        <v>3574</v>
      </c>
      <c r="C3596" s="919"/>
      <c r="D3596" s="860"/>
      <c r="E3596"/>
      <c r="F3596"/>
      <c r="G3596"/>
      <c r="H3596"/>
      <c r="I3596"/>
      <c r="J3596"/>
      <c r="K3596"/>
      <c r="L3596" s="262"/>
      <c r="M3596" s="262"/>
      <c r="S3596" s="262"/>
      <c r="T3596" s="262"/>
      <c r="U3596" s="262"/>
      <c r="V3596" s="262"/>
    </row>
    <row r="3597" spans="1:22">
      <c r="A3597" s="858"/>
      <c r="B3597" s="866">
        <f t="shared" si="56"/>
        <v>3575</v>
      </c>
      <c r="C3597" s="919"/>
      <c r="D3597" s="860"/>
      <c r="E3597"/>
      <c r="F3597"/>
      <c r="G3597"/>
      <c r="H3597"/>
      <c r="I3597"/>
      <c r="J3597"/>
      <c r="K3597"/>
      <c r="L3597" s="262"/>
      <c r="M3597" s="262"/>
      <c r="S3597" s="262"/>
      <c r="T3597" s="262"/>
      <c r="U3597" s="262"/>
      <c r="V3597" s="262"/>
    </row>
    <row r="3598" spans="1:22">
      <c r="A3598" s="858"/>
      <c r="B3598" s="866">
        <f t="shared" si="56"/>
        <v>3576</v>
      </c>
      <c r="C3598" s="919"/>
      <c r="D3598" s="860"/>
      <c r="E3598"/>
      <c r="F3598"/>
      <c r="G3598"/>
      <c r="H3598"/>
      <c r="I3598"/>
      <c r="J3598"/>
      <c r="K3598"/>
      <c r="L3598" s="262"/>
      <c r="M3598" s="262"/>
      <c r="S3598" s="262"/>
      <c r="T3598" s="262"/>
      <c r="U3598" s="262"/>
      <c r="V3598" s="262"/>
    </row>
    <row r="3599" spans="1:22">
      <c r="A3599" s="858"/>
      <c r="B3599" s="866">
        <f t="shared" si="56"/>
        <v>3577</v>
      </c>
      <c r="C3599" s="919"/>
      <c r="D3599" s="860"/>
      <c r="E3599"/>
      <c r="F3599"/>
      <c r="G3599"/>
      <c r="H3599"/>
      <c r="I3599"/>
      <c r="J3599"/>
      <c r="K3599"/>
      <c r="L3599" s="262"/>
      <c r="M3599" s="262"/>
      <c r="S3599" s="262"/>
      <c r="T3599" s="262"/>
      <c r="U3599" s="262"/>
      <c r="V3599" s="262"/>
    </row>
    <row r="3600" spans="1:22">
      <c r="A3600" s="858"/>
      <c r="B3600" s="866">
        <f t="shared" si="56"/>
        <v>3578</v>
      </c>
      <c r="C3600" s="919"/>
      <c r="D3600" s="860"/>
      <c r="E3600"/>
      <c r="F3600"/>
      <c r="G3600"/>
      <c r="H3600"/>
      <c r="I3600"/>
      <c r="J3600"/>
      <c r="K3600"/>
      <c r="L3600" s="262"/>
      <c r="M3600" s="262"/>
      <c r="S3600" s="262"/>
      <c r="T3600" s="262"/>
      <c r="U3600" s="262"/>
      <c r="V3600" s="262"/>
    </row>
    <row r="3601" spans="1:22">
      <c r="A3601" s="858"/>
      <c r="B3601" s="866">
        <f t="shared" si="56"/>
        <v>3579</v>
      </c>
      <c r="C3601" s="919"/>
      <c r="D3601" s="860"/>
      <c r="E3601"/>
      <c r="F3601"/>
      <c r="G3601"/>
      <c r="H3601"/>
      <c r="I3601"/>
      <c r="J3601"/>
      <c r="K3601"/>
      <c r="L3601" s="262"/>
      <c r="M3601" s="262"/>
      <c r="S3601" s="262"/>
      <c r="T3601" s="262"/>
      <c r="U3601" s="262"/>
      <c r="V3601" s="262"/>
    </row>
    <row r="3602" spans="1:22">
      <c r="A3602" s="858"/>
      <c r="B3602" s="866">
        <f t="shared" si="56"/>
        <v>3580</v>
      </c>
      <c r="C3602" s="919"/>
      <c r="D3602" s="860"/>
      <c r="E3602"/>
      <c r="F3602"/>
      <c r="G3602"/>
      <c r="H3602"/>
      <c r="I3602"/>
      <c r="J3602"/>
      <c r="K3602"/>
      <c r="L3602" s="262"/>
      <c r="M3602" s="262"/>
      <c r="S3602" s="262"/>
      <c r="T3602" s="262"/>
      <c r="U3602" s="262"/>
      <c r="V3602" s="262"/>
    </row>
    <row r="3603" spans="1:22">
      <c r="A3603" s="858"/>
      <c r="B3603" s="866">
        <f t="shared" si="56"/>
        <v>3581</v>
      </c>
      <c r="C3603" s="919"/>
      <c r="D3603" s="860"/>
      <c r="E3603"/>
      <c r="F3603"/>
      <c r="G3603"/>
      <c r="H3603"/>
      <c r="I3603"/>
      <c r="J3603"/>
      <c r="K3603"/>
      <c r="L3603" s="262"/>
      <c r="M3603" s="262"/>
      <c r="S3603" s="262"/>
      <c r="T3603" s="262"/>
      <c r="U3603" s="262"/>
      <c r="V3603" s="262"/>
    </row>
    <row r="3604" spans="1:22">
      <c r="A3604" s="858"/>
      <c r="B3604" s="866">
        <f t="shared" si="56"/>
        <v>3582</v>
      </c>
      <c r="C3604" s="919"/>
      <c r="D3604" s="860"/>
      <c r="E3604"/>
      <c r="F3604"/>
      <c r="G3604"/>
      <c r="H3604"/>
      <c r="I3604"/>
      <c r="J3604"/>
      <c r="K3604"/>
      <c r="L3604" s="262"/>
      <c r="M3604" s="262"/>
      <c r="S3604" s="262"/>
      <c r="T3604" s="262"/>
      <c r="U3604" s="262"/>
      <c r="V3604" s="262"/>
    </row>
    <row r="3605" spans="1:22">
      <c r="A3605" s="858"/>
      <c r="B3605" s="866">
        <f t="shared" si="56"/>
        <v>3583</v>
      </c>
      <c r="C3605" s="919"/>
      <c r="D3605" s="860"/>
      <c r="E3605"/>
      <c r="F3605"/>
      <c r="G3605"/>
      <c r="H3605"/>
      <c r="I3605"/>
      <c r="J3605"/>
      <c r="K3605"/>
      <c r="L3605" s="262"/>
      <c r="M3605" s="262"/>
      <c r="S3605" s="262"/>
      <c r="T3605" s="262"/>
      <c r="U3605" s="262"/>
      <c r="V3605" s="262"/>
    </row>
    <row r="3606" spans="1:22">
      <c r="A3606" s="858"/>
      <c r="B3606" s="866">
        <f t="shared" si="56"/>
        <v>3584</v>
      </c>
      <c r="C3606" s="919"/>
      <c r="D3606" s="860"/>
      <c r="E3606"/>
      <c r="F3606"/>
      <c r="G3606"/>
      <c r="H3606"/>
      <c r="I3606"/>
      <c r="J3606"/>
      <c r="K3606"/>
      <c r="L3606" s="262"/>
      <c r="M3606" s="262"/>
      <c r="S3606" s="262"/>
      <c r="T3606" s="262"/>
      <c r="U3606" s="262"/>
      <c r="V3606" s="262"/>
    </row>
    <row r="3607" spans="1:22">
      <c r="A3607" s="858"/>
      <c r="B3607" s="866">
        <f t="shared" si="56"/>
        <v>3585</v>
      </c>
      <c r="C3607" s="919"/>
      <c r="D3607" s="860"/>
      <c r="E3607"/>
      <c r="F3607"/>
      <c r="G3607"/>
      <c r="H3607"/>
      <c r="I3607"/>
      <c r="J3607"/>
      <c r="K3607"/>
      <c r="L3607" s="262"/>
      <c r="M3607" s="262"/>
      <c r="S3607" s="262"/>
      <c r="T3607" s="262"/>
      <c r="U3607" s="262"/>
      <c r="V3607" s="262"/>
    </row>
    <row r="3608" spans="1:22">
      <c r="A3608" s="858"/>
      <c r="B3608" s="866">
        <f t="shared" ref="B3608:B3671" si="57">B3607+1</f>
        <v>3586</v>
      </c>
      <c r="C3608" s="919"/>
      <c r="D3608" s="860"/>
      <c r="E3608"/>
      <c r="F3608"/>
      <c r="G3608"/>
      <c r="H3608"/>
      <c r="I3608"/>
      <c r="J3608"/>
      <c r="K3608"/>
      <c r="L3608" s="262"/>
      <c r="M3608" s="262"/>
      <c r="S3608" s="262"/>
      <c r="T3608" s="262"/>
      <c r="U3608" s="262"/>
      <c r="V3608" s="262"/>
    </row>
    <row r="3609" spans="1:22">
      <c r="A3609" s="858"/>
      <c r="B3609" s="866">
        <f t="shared" si="57"/>
        <v>3587</v>
      </c>
      <c r="C3609" s="919"/>
      <c r="D3609" s="860"/>
      <c r="E3609"/>
      <c r="F3609"/>
      <c r="G3609"/>
      <c r="H3609"/>
      <c r="I3609"/>
      <c r="J3609"/>
      <c r="K3609"/>
      <c r="L3609" s="262"/>
      <c r="M3609" s="262"/>
      <c r="S3609" s="262"/>
      <c r="T3609" s="262"/>
      <c r="U3609" s="262"/>
      <c r="V3609" s="262"/>
    </row>
    <row r="3610" spans="1:22">
      <c r="A3610" s="858"/>
      <c r="B3610" s="866">
        <f t="shared" si="57"/>
        <v>3588</v>
      </c>
      <c r="C3610" s="919"/>
      <c r="D3610" s="860"/>
      <c r="E3610"/>
      <c r="F3610"/>
      <c r="G3610"/>
      <c r="H3610"/>
      <c r="I3610"/>
      <c r="J3610"/>
      <c r="K3610"/>
      <c r="L3610" s="262"/>
      <c r="M3610" s="262"/>
      <c r="S3610" s="262"/>
      <c r="T3610" s="262"/>
      <c r="U3610" s="262"/>
      <c r="V3610" s="262"/>
    </row>
    <row r="3611" spans="1:22">
      <c r="A3611" s="858"/>
      <c r="B3611" s="866">
        <f t="shared" si="57"/>
        <v>3589</v>
      </c>
      <c r="C3611" s="919"/>
      <c r="D3611" s="860"/>
      <c r="E3611"/>
      <c r="F3611"/>
      <c r="G3611"/>
      <c r="H3611"/>
      <c r="I3611"/>
      <c r="J3611"/>
      <c r="K3611"/>
      <c r="L3611" s="262"/>
      <c r="M3611" s="262"/>
      <c r="S3611" s="262"/>
      <c r="T3611" s="262"/>
      <c r="U3611" s="262"/>
      <c r="V3611" s="262"/>
    </row>
    <row r="3612" spans="1:22">
      <c r="A3612" s="858"/>
      <c r="B3612" s="866">
        <f t="shared" si="57"/>
        <v>3590</v>
      </c>
      <c r="C3612" s="919"/>
      <c r="D3612" s="860"/>
      <c r="E3612"/>
      <c r="F3612"/>
      <c r="G3612"/>
      <c r="H3612"/>
      <c r="I3612"/>
      <c r="J3612"/>
      <c r="K3612"/>
      <c r="L3612" s="262"/>
      <c r="M3612" s="262"/>
      <c r="S3612" s="262"/>
      <c r="T3612" s="262"/>
      <c r="U3612" s="262"/>
      <c r="V3612" s="262"/>
    </row>
    <row r="3613" spans="1:22">
      <c r="A3613" s="858"/>
      <c r="B3613" s="866">
        <f t="shared" si="57"/>
        <v>3591</v>
      </c>
      <c r="C3613" s="919"/>
      <c r="D3613" s="860"/>
      <c r="E3613"/>
      <c r="F3613"/>
      <c r="G3613"/>
      <c r="H3613"/>
      <c r="I3613"/>
      <c r="J3613"/>
      <c r="K3613"/>
      <c r="L3613" s="262"/>
      <c r="M3613" s="262"/>
      <c r="S3613" s="262"/>
      <c r="T3613" s="262"/>
      <c r="U3613" s="262"/>
      <c r="V3613" s="262"/>
    </row>
    <row r="3614" spans="1:22">
      <c r="A3614" s="858"/>
      <c r="B3614" s="866">
        <f t="shared" si="57"/>
        <v>3592</v>
      </c>
      <c r="C3614" s="919"/>
      <c r="D3614" s="860"/>
      <c r="E3614"/>
      <c r="F3614"/>
      <c r="G3614"/>
      <c r="H3614"/>
      <c r="I3614"/>
      <c r="J3614"/>
      <c r="K3614"/>
      <c r="L3614" s="262"/>
      <c r="M3614" s="262"/>
      <c r="S3614" s="262"/>
      <c r="T3614" s="262"/>
      <c r="U3614" s="262"/>
      <c r="V3614" s="262"/>
    </row>
    <row r="3615" spans="1:22">
      <c r="A3615" s="858"/>
      <c r="B3615" s="866">
        <f t="shared" si="57"/>
        <v>3593</v>
      </c>
      <c r="C3615" s="919"/>
      <c r="D3615" s="860"/>
      <c r="E3615"/>
      <c r="F3615"/>
      <c r="G3615"/>
      <c r="H3615"/>
      <c r="I3615"/>
      <c r="J3615"/>
      <c r="K3615"/>
      <c r="L3615" s="262"/>
      <c r="M3615" s="262"/>
      <c r="S3615" s="262"/>
      <c r="T3615" s="262"/>
      <c r="U3615" s="262"/>
      <c r="V3615" s="262"/>
    </row>
    <row r="3616" spans="1:22">
      <c r="A3616" s="858"/>
      <c r="B3616" s="866">
        <f t="shared" si="57"/>
        <v>3594</v>
      </c>
      <c r="C3616" s="919"/>
      <c r="D3616" s="860"/>
      <c r="E3616"/>
      <c r="F3616"/>
      <c r="G3616"/>
      <c r="H3616"/>
      <c r="I3616"/>
      <c r="J3616"/>
      <c r="K3616"/>
      <c r="L3616" s="262"/>
      <c r="M3616" s="262"/>
      <c r="S3616" s="262"/>
      <c r="T3616" s="262"/>
      <c r="U3616" s="262"/>
      <c r="V3616" s="262"/>
    </row>
    <row r="3617" spans="1:22">
      <c r="A3617" s="858"/>
      <c r="B3617" s="866">
        <f t="shared" si="57"/>
        <v>3595</v>
      </c>
      <c r="C3617" s="919"/>
      <c r="D3617" s="860"/>
      <c r="E3617"/>
      <c r="F3617"/>
      <c r="G3617"/>
      <c r="H3617"/>
      <c r="I3617"/>
      <c r="J3617"/>
      <c r="K3617"/>
      <c r="L3617" s="262"/>
      <c r="M3617" s="262"/>
      <c r="S3617" s="262"/>
      <c r="T3617" s="262"/>
      <c r="U3617" s="262"/>
      <c r="V3617" s="262"/>
    </row>
    <row r="3618" spans="1:22">
      <c r="A3618" s="858"/>
      <c r="B3618" s="866">
        <f t="shared" si="57"/>
        <v>3596</v>
      </c>
      <c r="C3618" s="919"/>
      <c r="D3618" s="860"/>
      <c r="E3618"/>
      <c r="F3618"/>
      <c r="G3618"/>
      <c r="H3618"/>
      <c r="I3618"/>
      <c r="J3618"/>
      <c r="K3618"/>
      <c r="L3618" s="262"/>
      <c r="M3618" s="262"/>
      <c r="S3618" s="262"/>
      <c r="T3618" s="262"/>
      <c r="U3618" s="262"/>
      <c r="V3618" s="262"/>
    </row>
    <row r="3619" spans="1:22">
      <c r="A3619" s="858"/>
      <c r="B3619" s="866">
        <f t="shared" si="57"/>
        <v>3597</v>
      </c>
      <c r="C3619" s="919"/>
      <c r="D3619" s="860"/>
      <c r="E3619"/>
      <c r="F3619"/>
      <c r="G3619"/>
      <c r="H3619"/>
      <c r="I3619"/>
      <c r="J3619"/>
      <c r="K3619"/>
      <c r="L3619" s="262"/>
      <c r="M3619" s="262"/>
      <c r="S3619" s="262"/>
      <c r="T3619" s="262"/>
      <c r="U3619" s="262"/>
      <c r="V3619" s="262"/>
    </row>
    <row r="3620" spans="1:22">
      <c r="A3620" s="858"/>
      <c r="B3620" s="866">
        <f t="shared" si="57"/>
        <v>3598</v>
      </c>
      <c r="C3620" s="919"/>
      <c r="D3620" s="860"/>
      <c r="E3620"/>
      <c r="F3620"/>
      <c r="G3620"/>
      <c r="H3620"/>
      <c r="I3620"/>
      <c r="J3620"/>
      <c r="K3620"/>
      <c r="L3620" s="262"/>
      <c r="M3620" s="262"/>
      <c r="S3620" s="262"/>
      <c r="T3620" s="262"/>
      <c r="U3620" s="262"/>
      <c r="V3620" s="262"/>
    </row>
    <row r="3621" spans="1:22">
      <c r="A3621" s="858"/>
      <c r="B3621" s="866">
        <f t="shared" si="57"/>
        <v>3599</v>
      </c>
      <c r="C3621" s="919"/>
      <c r="D3621" s="860"/>
      <c r="E3621"/>
      <c r="F3621"/>
      <c r="G3621"/>
      <c r="H3621"/>
      <c r="I3621"/>
      <c r="J3621"/>
      <c r="K3621"/>
      <c r="L3621" s="262"/>
      <c r="M3621" s="262"/>
      <c r="S3621" s="262"/>
      <c r="T3621" s="262"/>
      <c r="U3621" s="262"/>
      <c r="V3621" s="262"/>
    </row>
    <row r="3622" spans="1:22">
      <c r="A3622" s="858"/>
      <c r="B3622" s="866">
        <f t="shared" si="57"/>
        <v>3600</v>
      </c>
      <c r="C3622" s="919"/>
      <c r="D3622" s="860"/>
      <c r="E3622"/>
      <c r="F3622"/>
      <c r="G3622"/>
      <c r="H3622"/>
      <c r="I3622"/>
      <c r="J3622"/>
      <c r="K3622"/>
      <c r="L3622" s="262"/>
      <c r="M3622" s="262"/>
      <c r="S3622" s="262"/>
      <c r="T3622" s="262"/>
      <c r="U3622" s="262"/>
      <c r="V3622" s="262"/>
    </row>
    <row r="3623" spans="1:22">
      <c r="A3623" s="858"/>
      <c r="B3623" s="866">
        <f t="shared" si="57"/>
        <v>3601</v>
      </c>
      <c r="C3623" s="919"/>
      <c r="D3623" s="860"/>
      <c r="E3623"/>
      <c r="F3623"/>
      <c r="G3623"/>
      <c r="H3623"/>
      <c r="I3623"/>
      <c r="J3623"/>
      <c r="K3623"/>
      <c r="L3623" s="262"/>
      <c r="M3623" s="262"/>
      <c r="S3623" s="262"/>
      <c r="T3623" s="262"/>
      <c r="U3623" s="262"/>
      <c r="V3623" s="262"/>
    </row>
    <row r="3624" spans="1:22">
      <c r="A3624" s="858"/>
      <c r="B3624" s="866">
        <f t="shared" si="57"/>
        <v>3602</v>
      </c>
      <c r="C3624" s="919"/>
      <c r="D3624" s="860"/>
      <c r="E3624"/>
      <c r="F3624"/>
      <c r="G3624"/>
      <c r="H3624"/>
      <c r="I3624"/>
      <c r="J3624"/>
      <c r="K3624"/>
      <c r="L3624" s="262"/>
      <c r="M3624" s="262"/>
      <c r="S3624" s="262"/>
      <c r="T3624" s="262"/>
      <c r="U3624" s="262"/>
      <c r="V3624" s="262"/>
    </row>
    <row r="3625" spans="1:22">
      <c r="A3625" s="858"/>
      <c r="B3625" s="866">
        <f t="shared" si="57"/>
        <v>3603</v>
      </c>
      <c r="C3625" s="919"/>
      <c r="D3625" s="860"/>
      <c r="E3625"/>
      <c r="F3625"/>
      <c r="G3625"/>
      <c r="H3625"/>
      <c r="I3625"/>
      <c r="J3625"/>
      <c r="K3625"/>
      <c r="L3625" s="262"/>
      <c r="M3625" s="262"/>
      <c r="S3625" s="262"/>
      <c r="T3625" s="262"/>
      <c r="U3625" s="262"/>
      <c r="V3625" s="262"/>
    </row>
    <row r="3626" spans="1:22">
      <c r="A3626" s="858"/>
      <c r="B3626" s="866">
        <f t="shared" si="57"/>
        <v>3604</v>
      </c>
      <c r="C3626" s="919"/>
      <c r="D3626" s="860"/>
      <c r="E3626"/>
      <c r="F3626"/>
      <c r="G3626"/>
      <c r="H3626"/>
      <c r="I3626"/>
      <c r="J3626"/>
      <c r="K3626"/>
      <c r="L3626" s="262"/>
      <c r="M3626" s="262"/>
      <c r="S3626" s="262"/>
      <c r="T3626" s="262"/>
      <c r="U3626" s="262"/>
      <c r="V3626" s="262"/>
    </row>
    <row r="3627" spans="1:22">
      <c r="A3627" s="858"/>
      <c r="B3627" s="866">
        <f t="shared" si="57"/>
        <v>3605</v>
      </c>
      <c r="C3627" s="919"/>
      <c r="D3627" s="860"/>
      <c r="E3627"/>
      <c r="F3627"/>
      <c r="G3627"/>
      <c r="H3627"/>
      <c r="I3627"/>
      <c r="J3627"/>
      <c r="K3627"/>
      <c r="L3627" s="262"/>
      <c r="M3627" s="262"/>
      <c r="S3627" s="262"/>
      <c r="T3627" s="262"/>
      <c r="U3627" s="262"/>
      <c r="V3627" s="262"/>
    </row>
    <row r="3628" spans="1:22">
      <c r="A3628" s="858"/>
      <c r="B3628" s="866">
        <f t="shared" si="57"/>
        <v>3606</v>
      </c>
      <c r="C3628" s="919"/>
      <c r="D3628" s="860"/>
      <c r="E3628"/>
      <c r="F3628"/>
      <c r="G3628"/>
      <c r="H3628"/>
      <c r="I3628"/>
      <c r="J3628"/>
      <c r="K3628"/>
      <c r="L3628" s="262"/>
      <c r="M3628" s="262"/>
      <c r="S3628" s="262"/>
      <c r="T3628" s="262"/>
      <c r="U3628" s="262"/>
      <c r="V3628" s="262"/>
    </row>
    <row r="3629" spans="1:22">
      <c r="A3629" s="858"/>
      <c r="B3629" s="866">
        <f t="shared" si="57"/>
        <v>3607</v>
      </c>
      <c r="C3629" s="919"/>
      <c r="D3629" s="860"/>
      <c r="E3629"/>
      <c r="F3629"/>
      <c r="G3629"/>
      <c r="H3629"/>
      <c r="I3629"/>
      <c r="J3629"/>
      <c r="K3629"/>
      <c r="L3629" s="262"/>
      <c r="M3629" s="262"/>
      <c r="S3629" s="262"/>
      <c r="T3629" s="262"/>
      <c r="U3629" s="262"/>
      <c r="V3629" s="262"/>
    </row>
    <row r="3630" spans="1:22">
      <c r="A3630" s="858"/>
      <c r="B3630" s="866">
        <f t="shared" si="57"/>
        <v>3608</v>
      </c>
      <c r="C3630" s="919"/>
      <c r="D3630" s="860"/>
      <c r="E3630"/>
      <c r="F3630"/>
      <c r="G3630"/>
      <c r="H3630"/>
      <c r="I3630"/>
      <c r="J3630"/>
      <c r="K3630"/>
      <c r="L3630" s="262"/>
      <c r="M3630" s="262"/>
      <c r="S3630" s="262"/>
      <c r="T3630" s="262"/>
      <c r="U3630" s="262"/>
      <c r="V3630" s="262"/>
    </row>
    <row r="3631" spans="1:22">
      <c r="A3631" s="858"/>
      <c r="B3631" s="866">
        <f t="shared" si="57"/>
        <v>3609</v>
      </c>
      <c r="C3631" s="919"/>
      <c r="D3631" s="860"/>
      <c r="E3631"/>
      <c r="F3631"/>
      <c r="G3631"/>
      <c r="H3631"/>
      <c r="I3631"/>
      <c r="J3631"/>
      <c r="K3631"/>
      <c r="L3631" s="262"/>
      <c r="M3631" s="262"/>
      <c r="S3631" s="262"/>
      <c r="T3631" s="262"/>
      <c r="U3631" s="262"/>
      <c r="V3631" s="262"/>
    </row>
    <row r="3632" spans="1:22">
      <c r="A3632" s="858"/>
      <c r="B3632" s="866">
        <f t="shared" si="57"/>
        <v>3610</v>
      </c>
      <c r="C3632" s="919"/>
      <c r="D3632" s="860"/>
      <c r="E3632"/>
      <c r="F3632"/>
      <c r="G3632"/>
      <c r="H3632"/>
      <c r="I3632"/>
      <c r="J3632"/>
      <c r="K3632"/>
      <c r="L3632" s="262"/>
      <c r="M3632" s="262"/>
      <c r="S3632" s="262"/>
      <c r="T3632" s="262"/>
      <c r="U3632" s="262"/>
      <c r="V3632" s="262"/>
    </row>
    <row r="3633" spans="1:22">
      <c r="A3633" s="858"/>
      <c r="B3633" s="866">
        <f t="shared" si="57"/>
        <v>3611</v>
      </c>
      <c r="C3633" s="919"/>
      <c r="D3633" s="860"/>
      <c r="E3633"/>
      <c r="F3633"/>
      <c r="G3633"/>
      <c r="H3633"/>
      <c r="I3633"/>
      <c r="J3633"/>
      <c r="K3633"/>
      <c r="L3633" s="262"/>
      <c r="M3633" s="262"/>
      <c r="S3633" s="262"/>
      <c r="T3633" s="262"/>
      <c r="U3633" s="262"/>
      <c r="V3633" s="262"/>
    </row>
    <row r="3634" spans="1:22">
      <c r="A3634" s="858"/>
      <c r="B3634" s="866">
        <f t="shared" si="57"/>
        <v>3612</v>
      </c>
      <c r="C3634" s="919"/>
      <c r="D3634" s="860"/>
      <c r="E3634"/>
      <c r="F3634"/>
      <c r="G3634"/>
      <c r="H3634"/>
      <c r="I3634"/>
      <c r="J3634"/>
      <c r="K3634"/>
      <c r="L3634" s="262"/>
      <c r="M3634" s="262"/>
      <c r="S3634" s="262"/>
      <c r="T3634" s="262"/>
      <c r="U3634" s="262"/>
      <c r="V3634" s="262"/>
    </row>
    <row r="3635" spans="1:22">
      <c r="A3635" s="858"/>
      <c r="B3635" s="866">
        <f t="shared" si="57"/>
        <v>3613</v>
      </c>
      <c r="C3635" s="919"/>
      <c r="D3635" s="860"/>
      <c r="E3635"/>
      <c r="F3635"/>
      <c r="G3635"/>
      <c r="H3635"/>
      <c r="I3635"/>
      <c r="J3635"/>
      <c r="K3635"/>
      <c r="L3635" s="262"/>
      <c r="M3635" s="262"/>
      <c r="S3635" s="262"/>
      <c r="T3635" s="262"/>
      <c r="U3635" s="262"/>
      <c r="V3635" s="262"/>
    </row>
    <row r="3636" spans="1:22">
      <c r="A3636" s="858"/>
      <c r="B3636" s="866">
        <f t="shared" si="57"/>
        <v>3614</v>
      </c>
      <c r="C3636" s="919"/>
      <c r="D3636" s="860"/>
      <c r="E3636"/>
      <c r="F3636"/>
      <c r="G3636"/>
      <c r="H3636"/>
      <c r="I3636"/>
      <c r="J3636"/>
      <c r="K3636"/>
      <c r="L3636" s="262"/>
      <c r="M3636" s="262"/>
      <c r="S3636" s="262"/>
      <c r="T3636" s="262"/>
      <c r="U3636" s="262"/>
      <c r="V3636" s="262"/>
    </row>
    <row r="3637" spans="1:22">
      <c r="A3637" s="858"/>
      <c r="B3637" s="866">
        <f t="shared" si="57"/>
        <v>3615</v>
      </c>
      <c r="C3637" s="919"/>
      <c r="D3637" s="860"/>
      <c r="E3637"/>
      <c r="F3637"/>
      <c r="G3637"/>
      <c r="H3637"/>
      <c r="I3637"/>
      <c r="J3637"/>
      <c r="K3637"/>
      <c r="L3637" s="262"/>
      <c r="M3637" s="262"/>
      <c r="S3637" s="262"/>
      <c r="T3637" s="262"/>
      <c r="U3637" s="262"/>
      <c r="V3637" s="262"/>
    </row>
    <row r="3638" spans="1:22">
      <c r="A3638" s="858"/>
      <c r="B3638" s="866">
        <f t="shared" si="57"/>
        <v>3616</v>
      </c>
      <c r="C3638" s="919"/>
      <c r="D3638" s="860"/>
      <c r="E3638"/>
      <c r="F3638"/>
      <c r="G3638"/>
      <c r="H3638"/>
      <c r="I3638"/>
      <c r="J3638"/>
      <c r="K3638"/>
      <c r="L3638" s="262"/>
      <c r="M3638" s="262"/>
      <c r="S3638" s="262"/>
      <c r="T3638" s="262"/>
      <c r="U3638" s="262"/>
      <c r="V3638" s="262"/>
    </row>
    <row r="3639" spans="1:22">
      <c r="A3639" s="858"/>
      <c r="B3639" s="866">
        <f t="shared" si="57"/>
        <v>3617</v>
      </c>
      <c r="C3639" s="919"/>
      <c r="D3639" s="860"/>
      <c r="E3639"/>
      <c r="F3639"/>
      <c r="G3639"/>
      <c r="H3639"/>
      <c r="I3639"/>
      <c r="J3639"/>
      <c r="K3639"/>
      <c r="L3639" s="262"/>
      <c r="M3639" s="262"/>
      <c r="S3639" s="262"/>
      <c r="T3639" s="262"/>
      <c r="U3639" s="262"/>
      <c r="V3639" s="262"/>
    </row>
    <row r="3640" spans="1:22">
      <c r="A3640" s="858"/>
      <c r="B3640" s="866">
        <f t="shared" si="57"/>
        <v>3618</v>
      </c>
      <c r="C3640" s="919"/>
      <c r="D3640" s="860"/>
      <c r="E3640"/>
      <c r="F3640"/>
      <c r="G3640"/>
      <c r="H3640"/>
      <c r="I3640"/>
      <c r="J3640"/>
      <c r="K3640"/>
      <c r="L3640" s="262"/>
      <c r="M3640" s="262"/>
      <c r="S3640" s="262"/>
      <c r="T3640" s="262"/>
      <c r="U3640" s="262"/>
      <c r="V3640" s="262"/>
    </row>
    <row r="3641" spans="1:22">
      <c r="A3641" s="858"/>
      <c r="B3641" s="866">
        <f t="shared" si="57"/>
        <v>3619</v>
      </c>
      <c r="C3641" s="919"/>
      <c r="D3641" s="860"/>
      <c r="E3641"/>
      <c r="F3641"/>
      <c r="G3641"/>
      <c r="H3641"/>
      <c r="I3641"/>
      <c r="J3641"/>
      <c r="K3641"/>
      <c r="L3641" s="262"/>
      <c r="M3641" s="262"/>
      <c r="S3641" s="262"/>
      <c r="T3641" s="262"/>
      <c r="U3641" s="262"/>
      <c r="V3641" s="262"/>
    </row>
    <row r="3642" spans="1:22">
      <c r="A3642" s="858"/>
      <c r="B3642" s="866">
        <f t="shared" si="57"/>
        <v>3620</v>
      </c>
      <c r="C3642" s="919"/>
      <c r="D3642" s="860"/>
      <c r="E3642"/>
      <c r="F3642"/>
      <c r="G3642"/>
      <c r="H3642"/>
      <c r="I3642"/>
      <c r="J3642"/>
      <c r="K3642"/>
      <c r="L3642" s="262"/>
      <c r="M3642" s="262"/>
      <c r="S3642" s="262"/>
      <c r="T3642" s="262"/>
      <c r="U3642" s="262"/>
      <c r="V3642" s="262"/>
    </row>
    <row r="3643" spans="1:22">
      <c r="A3643" s="858"/>
      <c r="B3643" s="866">
        <f t="shared" si="57"/>
        <v>3621</v>
      </c>
      <c r="C3643" s="919"/>
      <c r="D3643" s="860"/>
      <c r="E3643"/>
      <c r="F3643"/>
      <c r="G3643"/>
      <c r="H3643"/>
      <c r="I3643"/>
      <c r="J3643"/>
      <c r="K3643"/>
      <c r="L3643" s="262"/>
      <c r="M3643" s="262"/>
      <c r="S3643" s="262"/>
      <c r="T3643" s="262"/>
      <c r="U3643" s="262"/>
      <c r="V3643" s="262"/>
    </row>
    <row r="3644" spans="1:22">
      <c r="A3644" s="858"/>
      <c r="B3644" s="866">
        <f t="shared" si="57"/>
        <v>3622</v>
      </c>
      <c r="C3644" s="919"/>
      <c r="D3644" s="860"/>
      <c r="E3644"/>
      <c r="F3644"/>
      <c r="G3644"/>
      <c r="H3644"/>
      <c r="I3644"/>
      <c r="J3644"/>
      <c r="K3644"/>
      <c r="L3644" s="262"/>
      <c r="M3644" s="262"/>
      <c r="S3644" s="262"/>
      <c r="T3644" s="262"/>
      <c r="U3644" s="262"/>
      <c r="V3644" s="262"/>
    </row>
    <row r="3645" spans="1:22">
      <c r="A3645" s="858"/>
      <c r="B3645" s="866">
        <f t="shared" si="57"/>
        <v>3623</v>
      </c>
      <c r="C3645" s="919"/>
      <c r="D3645" s="860"/>
      <c r="E3645"/>
      <c r="F3645"/>
      <c r="G3645"/>
      <c r="H3645"/>
      <c r="I3645"/>
      <c r="J3645"/>
      <c r="K3645"/>
      <c r="L3645" s="262"/>
      <c r="M3645" s="262"/>
      <c r="S3645" s="262"/>
      <c r="T3645" s="262"/>
      <c r="U3645" s="262"/>
      <c r="V3645" s="262"/>
    </row>
    <row r="3646" spans="1:22">
      <c r="A3646" s="858"/>
      <c r="B3646" s="866">
        <f t="shared" si="57"/>
        <v>3624</v>
      </c>
      <c r="C3646" s="919"/>
      <c r="D3646" s="860"/>
      <c r="E3646"/>
      <c r="F3646"/>
      <c r="G3646"/>
      <c r="H3646"/>
      <c r="I3646"/>
      <c r="J3646"/>
      <c r="K3646"/>
      <c r="L3646" s="262"/>
      <c r="M3646" s="262"/>
      <c r="S3646" s="262"/>
      <c r="T3646" s="262"/>
      <c r="U3646" s="262"/>
      <c r="V3646" s="262"/>
    </row>
    <row r="3647" spans="1:22">
      <c r="A3647" s="858"/>
      <c r="B3647" s="866">
        <f t="shared" si="57"/>
        <v>3625</v>
      </c>
      <c r="C3647" s="919"/>
      <c r="D3647" s="860"/>
      <c r="E3647"/>
      <c r="F3647"/>
      <c r="G3647"/>
      <c r="H3647"/>
      <c r="I3647"/>
      <c r="J3647"/>
      <c r="K3647"/>
      <c r="L3647" s="262"/>
      <c r="M3647" s="262"/>
      <c r="S3647" s="262"/>
      <c r="T3647" s="262"/>
      <c r="U3647" s="262"/>
      <c r="V3647" s="262"/>
    </row>
    <row r="3648" spans="1:22">
      <c r="A3648" s="858"/>
      <c r="B3648" s="866">
        <f t="shared" si="57"/>
        <v>3626</v>
      </c>
      <c r="C3648" s="919"/>
      <c r="D3648" s="860"/>
      <c r="E3648"/>
      <c r="F3648"/>
      <c r="G3648"/>
      <c r="H3648"/>
      <c r="I3648"/>
      <c r="J3648"/>
      <c r="K3648"/>
      <c r="L3648" s="262"/>
      <c r="M3648" s="262"/>
      <c r="S3648" s="262"/>
      <c r="T3648" s="262"/>
      <c r="U3648" s="262"/>
      <c r="V3648" s="262"/>
    </row>
    <row r="3649" spans="1:22">
      <c r="A3649" s="858"/>
      <c r="B3649" s="866">
        <f t="shared" si="57"/>
        <v>3627</v>
      </c>
      <c r="C3649" s="919"/>
      <c r="D3649" s="860"/>
      <c r="E3649"/>
      <c r="F3649"/>
      <c r="G3649"/>
      <c r="H3649"/>
      <c r="I3649"/>
      <c r="J3649"/>
      <c r="K3649"/>
      <c r="L3649" s="262"/>
      <c r="M3649" s="262"/>
      <c r="S3649" s="262"/>
      <c r="T3649" s="262"/>
      <c r="U3649" s="262"/>
      <c r="V3649" s="262"/>
    </row>
    <row r="3650" spans="1:22">
      <c r="A3650" s="858"/>
      <c r="B3650" s="866">
        <f t="shared" si="57"/>
        <v>3628</v>
      </c>
      <c r="C3650" s="919"/>
      <c r="D3650" s="860"/>
      <c r="E3650"/>
      <c r="F3650"/>
      <c r="G3650"/>
      <c r="H3650"/>
      <c r="I3650"/>
      <c r="J3650"/>
      <c r="K3650"/>
      <c r="L3650" s="262"/>
      <c r="M3650" s="262"/>
      <c r="S3650" s="262"/>
      <c r="T3650" s="262"/>
      <c r="U3650" s="262"/>
      <c r="V3650" s="262"/>
    </row>
    <row r="3651" spans="1:22">
      <c r="A3651" s="858"/>
      <c r="B3651" s="866">
        <f t="shared" si="57"/>
        <v>3629</v>
      </c>
      <c r="C3651" s="919"/>
      <c r="D3651" s="860"/>
      <c r="E3651"/>
      <c r="F3651"/>
      <c r="G3651"/>
      <c r="H3651"/>
      <c r="I3651"/>
      <c r="J3651"/>
      <c r="K3651"/>
      <c r="L3651" s="262"/>
      <c r="M3651" s="262"/>
      <c r="S3651" s="262"/>
      <c r="T3651" s="262"/>
      <c r="U3651" s="262"/>
      <c r="V3651" s="262"/>
    </row>
    <row r="3652" spans="1:22">
      <c r="A3652" s="858"/>
      <c r="B3652" s="866">
        <f t="shared" si="57"/>
        <v>3630</v>
      </c>
      <c r="C3652" s="919"/>
      <c r="D3652" s="860"/>
      <c r="E3652"/>
      <c r="F3652"/>
      <c r="G3652"/>
      <c r="H3652"/>
      <c r="I3652"/>
      <c r="J3652"/>
      <c r="K3652"/>
      <c r="L3652" s="262"/>
      <c r="M3652" s="262"/>
      <c r="S3652" s="262"/>
      <c r="T3652" s="262"/>
      <c r="U3652" s="262"/>
      <c r="V3652" s="262"/>
    </row>
    <row r="3653" spans="1:22">
      <c r="A3653" s="858"/>
      <c r="B3653" s="866">
        <f t="shared" si="57"/>
        <v>3631</v>
      </c>
      <c r="C3653" s="919"/>
      <c r="D3653" s="860"/>
      <c r="E3653"/>
      <c r="F3653"/>
      <c r="G3653"/>
      <c r="H3653"/>
      <c r="I3653"/>
      <c r="J3653"/>
      <c r="K3653"/>
      <c r="L3653" s="262"/>
      <c r="M3653" s="262"/>
      <c r="S3653" s="262"/>
      <c r="T3653" s="262"/>
      <c r="U3653" s="262"/>
      <c r="V3653" s="262"/>
    </row>
    <row r="3654" spans="1:22">
      <c r="A3654" s="858"/>
      <c r="B3654" s="866">
        <f t="shared" si="57"/>
        <v>3632</v>
      </c>
      <c r="C3654" s="919"/>
      <c r="D3654" s="860"/>
      <c r="E3654"/>
      <c r="F3654"/>
      <c r="G3654"/>
      <c r="H3654"/>
      <c r="I3654"/>
      <c r="J3654"/>
      <c r="K3654"/>
      <c r="L3654" s="262"/>
      <c r="M3654" s="262"/>
      <c r="S3654" s="262"/>
      <c r="T3654" s="262"/>
      <c r="U3654" s="262"/>
      <c r="V3654" s="262"/>
    </row>
    <row r="3655" spans="1:22">
      <c r="A3655" s="858"/>
      <c r="B3655" s="866">
        <f t="shared" si="57"/>
        <v>3633</v>
      </c>
      <c r="C3655" s="919"/>
      <c r="D3655" s="860"/>
      <c r="E3655"/>
      <c r="F3655"/>
      <c r="G3655"/>
      <c r="H3655"/>
      <c r="I3655"/>
      <c r="J3655"/>
      <c r="K3655"/>
      <c r="L3655" s="262"/>
      <c r="M3655" s="262"/>
      <c r="S3655" s="262"/>
      <c r="T3655" s="262"/>
      <c r="U3655" s="262"/>
      <c r="V3655" s="262"/>
    </row>
    <row r="3656" spans="1:22">
      <c r="A3656" s="858"/>
      <c r="B3656" s="866">
        <f t="shared" si="57"/>
        <v>3634</v>
      </c>
      <c r="C3656" s="919"/>
      <c r="D3656" s="860"/>
      <c r="E3656"/>
      <c r="F3656"/>
      <c r="G3656"/>
      <c r="H3656"/>
      <c r="I3656"/>
      <c r="J3656"/>
      <c r="K3656"/>
      <c r="L3656" s="262"/>
      <c r="M3656" s="262"/>
      <c r="S3656" s="262"/>
      <c r="T3656" s="262"/>
      <c r="U3656" s="262"/>
      <c r="V3656" s="262"/>
    </row>
    <row r="3657" spans="1:22">
      <c r="A3657" s="858"/>
      <c r="B3657" s="866">
        <f t="shared" si="57"/>
        <v>3635</v>
      </c>
      <c r="C3657" s="919"/>
      <c r="D3657" s="860"/>
      <c r="E3657"/>
      <c r="F3657"/>
      <c r="G3657"/>
      <c r="H3657"/>
      <c r="I3657"/>
      <c r="J3657"/>
      <c r="K3657"/>
      <c r="L3657" s="262"/>
      <c r="M3657" s="262"/>
      <c r="S3657" s="262"/>
      <c r="T3657" s="262"/>
      <c r="U3657" s="262"/>
      <c r="V3657" s="262"/>
    </row>
    <row r="3658" spans="1:22">
      <c r="A3658" s="858"/>
      <c r="B3658" s="866">
        <f t="shared" si="57"/>
        <v>3636</v>
      </c>
      <c r="C3658" s="919"/>
      <c r="D3658" s="860"/>
      <c r="E3658"/>
      <c r="F3658"/>
      <c r="G3658"/>
      <c r="H3658"/>
      <c r="I3658"/>
      <c r="J3658"/>
      <c r="K3658"/>
      <c r="L3658" s="262"/>
      <c r="M3658" s="262"/>
      <c r="S3658" s="262"/>
      <c r="T3658" s="262"/>
      <c r="U3658" s="262"/>
      <c r="V3658" s="262"/>
    </row>
    <row r="3659" spans="1:22">
      <c r="A3659" s="858"/>
      <c r="B3659" s="866">
        <f t="shared" si="57"/>
        <v>3637</v>
      </c>
      <c r="C3659" s="919"/>
      <c r="D3659" s="860"/>
      <c r="E3659"/>
      <c r="F3659"/>
      <c r="G3659"/>
      <c r="H3659"/>
      <c r="I3659"/>
      <c r="J3659"/>
      <c r="K3659"/>
      <c r="L3659" s="262"/>
      <c r="M3659" s="262"/>
      <c r="S3659" s="262"/>
      <c r="T3659" s="262"/>
      <c r="U3659" s="262"/>
      <c r="V3659" s="262"/>
    </row>
    <row r="3660" spans="1:22">
      <c r="A3660" s="858"/>
      <c r="B3660" s="866">
        <f t="shared" si="57"/>
        <v>3638</v>
      </c>
      <c r="C3660" s="919"/>
      <c r="D3660" s="860"/>
      <c r="E3660"/>
      <c r="F3660"/>
      <c r="G3660"/>
      <c r="H3660"/>
      <c r="I3660"/>
      <c r="J3660"/>
      <c r="K3660"/>
      <c r="L3660" s="262"/>
      <c r="M3660" s="262"/>
      <c r="S3660" s="262"/>
      <c r="T3660" s="262"/>
      <c r="U3660" s="262"/>
      <c r="V3660" s="262"/>
    </row>
    <row r="3661" spans="1:22">
      <c r="A3661" s="858"/>
      <c r="B3661" s="866">
        <f t="shared" si="57"/>
        <v>3639</v>
      </c>
      <c r="C3661" s="919"/>
      <c r="D3661" s="860"/>
      <c r="E3661"/>
      <c r="F3661"/>
      <c r="G3661"/>
      <c r="H3661"/>
      <c r="I3661"/>
      <c r="J3661"/>
      <c r="K3661"/>
      <c r="L3661" s="262"/>
      <c r="M3661" s="262"/>
      <c r="S3661" s="262"/>
      <c r="T3661" s="262"/>
      <c r="U3661" s="262"/>
      <c r="V3661" s="262"/>
    </row>
    <row r="3662" spans="1:22">
      <c r="A3662" s="858"/>
      <c r="B3662" s="866">
        <f t="shared" si="57"/>
        <v>3640</v>
      </c>
      <c r="C3662" s="919"/>
      <c r="D3662" s="860"/>
      <c r="E3662"/>
      <c r="F3662"/>
      <c r="G3662"/>
      <c r="H3662"/>
      <c r="I3662"/>
      <c r="J3662"/>
      <c r="K3662"/>
      <c r="L3662" s="262"/>
      <c r="M3662" s="262"/>
      <c r="S3662" s="262"/>
      <c r="T3662" s="262"/>
      <c r="U3662" s="262"/>
      <c r="V3662" s="262"/>
    </row>
    <row r="3663" spans="1:22">
      <c r="A3663" s="858"/>
      <c r="B3663" s="866">
        <f t="shared" si="57"/>
        <v>3641</v>
      </c>
      <c r="C3663" s="919"/>
      <c r="D3663" s="860"/>
      <c r="E3663"/>
      <c r="F3663"/>
      <c r="G3663"/>
      <c r="H3663"/>
      <c r="I3663"/>
      <c r="J3663"/>
      <c r="K3663"/>
      <c r="L3663" s="262"/>
      <c r="M3663" s="262"/>
      <c r="S3663" s="262"/>
      <c r="T3663" s="262"/>
      <c r="U3663" s="262"/>
      <c r="V3663" s="262"/>
    </row>
    <row r="3664" spans="1:22">
      <c r="A3664" s="858"/>
      <c r="B3664" s="866">
        <f t="shared" si="57"/>
        <v>3642</v>
      </c>
      <c r="C3664" s="919"/>
      <c r="D3664" s="860"/>
      <c r="E3664"/>
      <c r="F3664"/>
      <c r="G3664"/>
      <c r="H3664"/>
      <c r="I3664"/>
      <c r="J3664"/>
      <c r="K3664"/>
      <c r="L3664" s="262"/>
      <c r="M3664" s="262"/>
      <c r="S3664" s="262"/>
      <c r="T3664" s="262"/>
      <c r="U3664" s="262"/>
      <c r="V3664" s="262"/>
    </row>
    <row r="3665" spans="1:22">
      <c r="A3665" s="858"/>
      <c r="B3665" s="866">
        <f t="shared" si="57"/>
        <v>3643</v>
      </c>
      <c r="C3665" s="919"/>
      <c r="D3665" s="860"/>
      <c r="E3665"/>
      <c r="F3665"/>
      <c r="G3665"/>
      <c r="H3665"/>
      <c r="I3665"/>
      <c r="J3665"/>
      <c r="K3665"/>
      <c r="L3665" s="262"/>
      <c r="M3665" s="262"/>
      <c r="S3665" s="262"/>
      <c r="T3665" s="262"/>
      <c r="U3665" s="262"/>
      <c r="V3665" s="262"/>
    </row>
    <row r="3666" spans="1:22">
      <c r="A3666" s="858"/>
      <c r="B3666" s="866">
        <f t="shared" si="57"/>
        <v>3644</v>
      </c>
      <c r="C3666" s="919"/>
      <c r="D3666" s="860"/>
      <c r="E3666"/>
      <c r="F3666"/>
      <c r="G3666"/>
      <c r="H3666"/>
      <c r="I3666"/>
      <c r="J3666"/>
      <c r="K3666"/>
      <c r="L3666" s="262"/>
      <c r="M3666" s="262"/>
      <c r="S3666" s="262"/>
      <c r="T3666" s="262"/>
      <c r="U3666" s="262"/>
      <c r="V3666" s="262"/>
    </row>
    <row r="3667" spans="1:22">
      <c r="A3667" s="858"/>
      <c r="B3667" s="866">
        <f t="shared" si="57"/>
        <v>3645</v>
      </c>
      <c r="C3667" s="919"/>
      <c r="D3667" s="860"/>
      <c r="E3667"/>
      <c r="F3667"/>
      <c r="G3667"/>
      <c r="H3667"/>
      <c r="I3667"/>
      <c r="J3667"/>
      <c r="K3667"/>
      <c r="L3667" s="262"/>
      <c r="M3667" s="262"/>
      <c r="S3667" s="262"/>
      <c r="T3667" s="262"/>
      <c r="U3667" s="262"/>
      <c r="V3667" s="262"/>
    </row>
    <row r="3668" spans="1:22">
      <c r="A3668" s="858"/>
      <c r="B3668" s="866">
        <f t="shared" si="57"/>
        <v>3646</v>
      </c>
      <c r="C3668" s="919"/>
      <c r="D3668" s="860"/>
      <c r="E3668"/>
      <c r="F3668"/>
      <c r="G3668"/>
      <c r="H3668"/>
      <c r="I3668"/>
      <c r="J3668"/>
      <c r="K3668"/>
      <c r="L3668" s="262"/>
      <c r="M3668" s="262"/>
      <c r="S3668" s="262"/>
      <c r="T3668" s="262"/>
      <c r="U3668" s="262"/>
      <c r="V3668" s="262"/>
    </row>
    <row r="3669" spans="1:22">
      <c r="A3669" s="858"/>
      <c r="B3669" s="866">
        <f t="shared" si="57"/>
        <v>3647</v>
      </c>
      <c r="C3669" s="919"/>
      <c r="D3669" s="860"/>
      <c r="E3669"/>
      <c r="F3669"/>
      <c r="G3669"/>
      <c r="H3669"/>
      <c r="I3669"/>
      <c r="J3669"/>
      <c r="K3669"/>
      <c r="L3669" s="262"/>
      <c r="M3669" s="262"/>
      <c r="S3669" s="262"/>
      <c r="T3669" s="262"/>
      <c r="U3669" s="262"/>
      <c r="V3669" s="262"/>
    </row>
    <row r="3670" spans="1:22">
      <c r="A3670" s="858"/>
      <c r="B3670" s="866">
        <f t="shared" si="57"/>
        <v>3648</v>
      </c>
      <c r="C3670" s="919"/>
      <c r="D3670" s="860"/>
      <c r="E3670"/>
      <c r="F3670"/>
      <c r="G3670"/>
      <c r="H3670"/>
      <c r="I3670"/>
      <c r="J3670"/>
      <c r="K3670"/>
      <c r="L3670" s="262"/>
      <c r="M3670" s="262"/>
      <c r="S3670" s="262"/>
      <c r="T3670" s="262"/>
      <c r="U3670" s="262"/>
      <c r="V3670" s="262"/>
    </row>
    <row r="3671" spans="1:22">
      <c r="A3671" s="858"/>
      <c r="B3671" s="866">
        <f t="shared" si="57"/>
        <v>3649</v>
      </c>
      <c r="C3671" s="919"/>
      <c r="D3671" s="860"/>
      <c r="E3671"/>
      <c r="F3671"/>
      <c r="G3671"/>
      <c r="H3671"/>
      <c r="I3671"/>
      <c r="J3671"/>
      <c r="K3671"/>
      <c r="L3671" s="262"/>
      <c r="M3671" s="262"/>
      <c r="S3671" s="262"/>
      <c r="T3671" s="262"/>
      <c r="U3671" s="262"/>
      <c r="V3671" s="262"/>
    </row>
    <row r="3672" spans="1:22">
      <c r="A3672" s="858"/>
      <c r="B3672" s="866">
        <f t="shared" ref="B3672:B3735" si="58">B3671+1</f>
        <v>3650</v>
      </c>
      <c r="C3672" s="919"/>
      <c r="D3672" s="860"/>
      <c r="E3672"/>
      <c r="F3672"/>
      <c r="G3672"/>
      <c r="H3672"/>
      <c r="I3672"/>
      <c r="J3672"/>
      <c r="K3672"/>
      <c r="L3672" s="262"/>
      <c r="M3672" s="262"/>
      <c r="S3672" s="262"/>
      <c r="T3672" s="262"/>
      <c r="U3672" s="262"/>
      <c r="V3672" s="262"/>
    </row>
    <row r="3673" spans="1:22">
      <c r="A3673" s="858"/>
      <c r="B3673" s="866">
        <f t="shared" si="58"/>
        <v>3651</v>
      </c>
      <c r="C3673" s="919"/>
      <c r="D3673" s="860"/>
      <c r="E3673"/>
      <c r="F3673"/>
      <c r="G3673"/>
      <c r="H3673"/>
      <c r="I3673"/>
      <c r="J3673"/>
      <c r="K3673"/>
      <c r="L3673" s="262"/>
      <c r="M3673" s="262"/>
      <c r="S3673" s="262"/>
      <c r="T3673" s="262"/>
      <c r="U3673" s="262"/>
      <c r="V3673" s="262"/>
    </row>
    <row r="3674" spans="1:22">
      <c r="A3674" s="858"/>
      <c r="B3674" s="866">
        <f t="shared" si="58"/>
        <v>3652</v>
      </c>
      <c r="C3674" s="919"/>
      <c r="D3674" s="860"/>
      <c r="E3674"/>
      <c r="F3674"/>
      <c r="G3674"/>
      <c r="H3674"/>
      <c r="I3674"/>
      <c r="J3674"/>
      <c r="K3674"/>
      <c r="L3674" s="262"/>
      <c r="M3674" s="262"/>
      <c r="S3674" s="262"/>
      <c r="T3674" s="262"/>
      <c r="U3674" s="262"/>
      <c r="V3674" s="262"/>
    </row>
    <row r="3675" spans="1:22">
      <c r="A3675" s="858"/>
      <c r="B3675" s="866">
        <f t="shared" si="58"/>
        <v>3653</v>
      </c>
      <c r="C3675" s="919"/>
      <c r="D3675" s="860"/>
      <c r="E3675"/>
      <c r="F3675"/>
      <c r="G3675"/>
      <c r="H3675"/>
      <c r="I3675"/>
      <c r="J3675"/>
      <c r="K3675"/>
      <c r="L3675" s="262"/>
      <c r="M3675" s="262"/>
      <c r="S3675" s="262"/>
      <c r="T3675" s="262"/>
      <c r="U3675" s="262"/>
      <c r="V3675" s="262"/>
    </row>
    <row r="3676" spans="1:22">
      <c r="A3676" s="858"/>
      <c r="B3676" s="866">
        <f t="shared" si="58"/>
        <v>3654</v>
      </c>
      <c r="C3676" s="919"/>
      <c r="D3676" s="860"/>
      <c r="E3676"/>
      <c r="F3676"/>
      <c r="G3676"/>
      <c r="H3676"/>
      <c r="I3676"/>
      <c r="J3676"/>
      <c r="K3676"/>
      <c r="L3676" s="262"/>
      <c r="M3676" s="262"/>
      <c r="S3676" s="262"/>
      <c r="T3676" s="262"/>
      <c r="U3676" s="262"/>
      <c r="V3676" s="262"/>
    </row>
    <row r="3677" spans="1:22">
      <c r="A3677" s="858"/>
      <c r="B3677" s="866">
        <f t="shared" si="58"/>
        <v>3655</v>
      </c>
      <c r="C3677" s="919"/>
      <c r="D3677" s="860"/>
      <c r="E3677"/>
      <c r="F3677"/>
      <c r="G3677"/>
      <c r="H3677"/>
      <c r="I3677"/>
      <c r="J3677"/>
      <c r="K3677"/>
      <c r="L3677" s="262"/>
      <c r="M3677" s="262"/>
      <c r="S3677" s="262"/>
      <c r="T3677" s="262"/>
      <c r="U3677" s="262"/>
      <c r="V3677" s="262"/>
    </row>
    <row r="3678" spans="1:22">
      <c r="A3678" s="858"/>
      <c r="B3678" s="866">
        <f t="shared" si="58"/>
        <v>3656</v>
      </c>
      <c r="C3678" s="919"/>
      <c r="D3678" s="860"/>
      <c r="E3678"/>
      <c r="F3678"/>
      <c r="G3678"/>
      <c r="H3678"/>
      <c r="I3678"/>
      <c r="J3678"/>
      <c r="K3678"/>
      <c r="L3678" s="262"/>
      <c r="M3678" s="262"/>
      <c r="S3678" s="262"/>
      <c r="T3678" s="262"/>
      <c r="U3678" s="262"/>
      <c r="V3678" s="262"/>
    </row>
    <row r="3679" spans="1:22">
      <c r="A3679" s="858"/>
      <c r="B3679" s="866">
        <f t="shared" si="58"/>
        <v>3657</v>
      </c>
      <c r="C3679" s="919"/>
      <c r="D3679" s="860"/>
      <c r="E3679"/>
      <c r="F3679"/>
      <c r="G3679"/>
      <c r="H3679"/>
      <c r="I3679"/>
      <c r="J3679"/>
      <c r="K3679"/>
      <c r="L3679" s="262"/>
      <c r="M3679" s="262"/>
      <c r="S3679" s="262"/>
      <c r="T3679" s="262"/>
      <c r="U3679" s="262"/>
      <c r="V3679" s="262"/>
    </row>
    <row r="3680" spans="1:22">
      <c r="A3680" s="858"/>
      <c r="B3680" s="866">
        <f t="shared" si="58"/>
        <v>3658</v>
      </c>
      <c r="C3680" s="919"/>
      <c r="D3680" s="860"/>
      <c r="E3680"/>
      <c r="F3680"/>
      <c r="G3680"/>
      <c r="H3680"/>
      <c r="I3680"/>
      <c r="J3680"/>
      <c r="K3680"/>
      <c r="L3680" s="262"/>
      <c r="M3680" s="262"/>
      <c r="S3680" s="262"/>
      <c r="T3680" s="262"/>
      <c r="U3680" s="262"/>
      <c r="V3680" s="262"/>
    </row>
    <row r="3681" spans="1:22">
      <c r="A3681" s="858"/>
      <c r="B3681" s="866">
        <f t="shared" si="58"/>
        <v>3659</v>
      </c>
      <c r="C3681" s="919"/>
      <c r="D3681" s="860"/>
      <c r="E3681"/>
      <c r="F3681"/>
      <c r="G3681"/>
      <c r="H3681"/>
      <c r="I3681"/>
      <c r="J3681"/>
      <c r="K3681"/>
      <c r="L3681" s="262"/>
      <c r="M3681" s="262"/>
      <c r="S3681" s="262"/>
      <c r="T3681" s="262"/>
      <c r="U3681" s="262"/>
      <c r="V3681" s="262"/>
    </row>
    <row r="3682" spans="1:22">
      <c r="A3682" s="858"/>
      <c r="B3682" s="866">
        <f t="shared" si="58"/>
        <v>3660</v>
      </c>
      <c r="C3682" s="919"/>
      <c r="D3682" s="860"/>
      <c r="E3682"/>
      <c r="F3682"/>
      <c r="G3682"/>
      <c r="H3682"/>
      <c r="I3682"/>
      <c r="J3682"/>
      <c r="K3682"/>
      <c r="L3682" s="262"/>
      <c r="M3682" s="262"/>
      <c r="S3682" s="262"/>
      <c r="T3682" s="262"/>
      <c r="U3682" s="262"/>
      <c r="V3682" s="262"/>
    </row>
    <row r="3683" spans="1:22">
      <c r="A3683" s="858"/>
      <c r="B3683" s="866">
        <f t="shared" si="58"/>
        <v>3661</v>
      </c>
      <c r="C3683" s="919"/>
      <c r="D3683" s="860"/>
      <c r="E3683"/>
      <c r="F3683"/>
      <c r="G3683"/>
      <c r="H3683"/>
      <c r="I3683"/>
      <c r="J3683"/>
      <c r="K3683"/>
      <c r="L3683" s="262"/>
      <c r="M3683" s="262"/>
      <c r="S3683" s="262"/>
      <c r="T3683" s="262"/>
      <c r="U3683" s="262"/>
      <c r="V3683" s="262"/>
    </row>
    <row r="3684" spans="1:22">
      <c r="A3684" s="858"/>
      <c r="B3684" s="866">
        <f t="shared" si="58"/>
        <v>3662</v>
      </c>
      <c r="C3684" s="919"/>
      <c r="D3684" s="860"/>
      <c r="E3684"/>
      <c r="F3684"/>
      <c r="G3684"/>
      <c r="H3684"/>
      <c r="I3684"/>
      <c r="J3684"/>
      <c r="K3684"/>
      <c r="L3684" s="262"/>
      <c r="M3684" s="262"/>
      <c r="S3684" s="262"/>
      <c r="T3684" s="262"/>
      <c r="U3684" s="262"/>
      <c r="V3684" s="262"/>
    </row>
    <row r="3685" spans="1:22">
      <c r="A3685" s="858"/>
      <c r="B3685" s="866">
        <f t="shared" si="58"/>
        <v>3663</v>
      </c>
      <c r="C3685" s="919"/>
      <c r="D3685" s="860"/>
      <c r="E3685"/>
      <c r="F3685"/>
      <c r="G3685"/>
      <c r="H3685"/>
      <c r="I3685"/>
      <c r="J3685"/>
      <c r="K3685"/>
      <c r="L3685" s="262"/>
      <c r="M3685" s="262"/>
      <c r="S3685" s="262"/>
      <c r="T3685" s="262"/>
      <c r="U3685" s="262"/>
      <c r="V3685" s="262"/>
    </row>
    <row r="3686" spans="1:22">
      <c r="A3686" s="858"/>
      <c r="B3686" s="866">
        <f t="shared" si="58"/>
        <v>3664</v>
      </c>
      <c r="C3686" s="919"/>
      <c r="D3686" s="860"/>
      <c r="E3686"/>
      <c r="F3686"/>
      <c r="G3686"/>
      <c r="H3686"/>
      <c r="I3686"/>
      <c r="J3686"/>
      <c r="K3686"/>
      <c r="L3686" s="262"/>
      <c r="M3686" s="262"/>
      <c r="S3686" s="262"/>
      <c r="T3686" s="262"/>
      <c r="U3686" s="262"/>
      <c r="V3686" s="262"/>
    </row>
    <row r="3687" spans="1:22">
      <c r="A3687" s="858"/>
      <c r="B3687" s="866">
        <f t="shared" si="58"/>
        <v>3665</v>
      </c>
      <c r="C3687" s="919"/>
      <c r="D3687" s="860"/>
      <c r="E3687"/>
      <c r="F3687"/>
      <c r="G3687"/>
      <c r="H3687"/>
      <c r="I3687"/>
      <c r="J3687"/>
      <c r="K3687"/>
      <c r="L3687" s="262"/>
      <c r="M3687" s="262"/>
      <c r="S3687" s="262"/>
      <c r="T3687" s="262"/>
      <c r="U3687" s="262"/>
      <c r="V3687" s="262"/>
    </row>
    <row r="3688" spans="1:22">
      <c r="A3688" s="858"/>
      <c r="B3688" s="866">
        <f t="shared" si="58"/>
        <v>3666</v>
      </c>
      <c r="C3688" s="919"/>
      <c r="D3688" s="860"/>
      <c r="E3688"/>
      <c r="F3688"/>
      <c r="G3688"/>
      <c r="H3688"/>
      <c r="I3688"/>
      <c r="J3688"/>
      <c r="K3688"/>
      <c r="L3688" s="262"/>
      <c r="M3688" s="262"/>
      <c r="S3688" s="262"/>
      <c r="T3688" s="262"/>
      <c r="U3688" s="262"/>
      <c r="V3688" s="262"/>
    </row>
    <row r="3689" spans="1:22">
      <c r="A3689" s="858"/>
      <c r="B3689" s="866">
        <f t="shared" si="58"/>
        <v>3667</v>
      </c>
      <c r="C3689" s="919"/>
      <c r="D3689" s="860"/>
      <c r="E3689"/>
      <c r="F3689"/>
      <c r="G3689"/>
      <c r="H3689"/>
      <c r="I3689"/>
      <c r="J3689"/>
      <c r="K3689"/>
      <c r="L3689" s="262"/>
      <c r="M3689" s="262"/>
      <c r="S3689" s="262"/>
      <c r="T3689" s="262"/>
      <c r="U3689" s="262"/>
      <c r="V3689" s="262"/>
    </row>
    <row r="3690" spans="1:22">
      <c r="A3690" s="858"/>
      <c r="B3690" s="866">
        <f t="shared" si="58"/>
        <v>3668</v>
      </c>
      <c r="C3690" s="919"/>
      <c r="D3690" s="860"/>
      <c r="E3690"/>
      <c r="F3690"/>
      <c r="G3690"/>
      <c r="H3690"/>
      <c r="I3690"/>
      <c r="J3690"/>
      <c r="K3690"/>
      <c r="L3690" s="262"/>
      <c r="M3690" s="262"/>
      <c r="S3690" s="262"/>
      <c r="T3690" s="262"/>
      <c r="U3690" s="262"/>
      <c r="V3690" s="262"/>
    </row>
    <row r="3691" spans="1:22">
      <c r="A3691" s="858"/>
      <c r="B3691" s="866">
        <f t="shared" si="58"/>
        <v>3669</v>
      </c>
      <c r="C3691" s="919"/>
      <c r="D3691" s="860"/>
      <c r="E3691"/>
      <c r="F3691"/>
      <c r="G3691"/>
      <c r="H3691"/>
      <c r="I3691"/>
      <c r="J3691"/>
      <c r="K3691"/>
      <c r="L3691" s="262"/>
      <c r="M3691" s="262"/>
      <c r="S3691" s="262"/>
      <c r="T3691" s="262"/>
      <c r="U3691" s="262"/>
      <c r="V3691" s="262"/>
    </row>
    <row r="3692" spans="1:22">
      <c r="A3692" s="858"/>
      <c r="B3692" s="866">
        <f t="shared" si="58"/>
        <v>3670</v>
      </c>
      <c r="C3692" s="919"/>
      <c r="D3692" s="860"/>
      <c r="E3692"/>
      <c r="F3692"/>
      <c r="G3692"/>
      <c r="H3692"/>
      <c r="I3692"/>
      <c r="J3692"/>
      <c r="K3692"/>
      <c r="L3692" s="262"/>
      <c r="M3692" s="262"/>
      <c r="S3692" s="262"/>
      <c r="T3692" s="262"/>
      <c r="U3692" s="262"/>
      <c r="V3692" s="262"/>
    </row>
    <row r="3693" spans="1:22">
      <c r="A3693" s="858"/>
      <c r="B3693" s="866">
        <f t="shared" si="58"/>
        <v>3671</v>
      </c>
      <c r="C3693" s="919"/>
      <c r="D3693" s="860"/>
      <c r="E3693"/>
      <c r="F3693"/>
      <c r="G3693"/>
      <c r="H3693"/>
      <c r="I3693"/>
      <c r="J3693"/>
      <c r="K3693"/>
      <c r="L3693" s="262"/>
      <c r="M3693" s="262"/>
      <c r="S3693" s="262"/>
      <c r="T3693" s="262"/>
      <c r="U3693" s="262"/>
      <c r="V3693" s="262"/>
    </row>
    <row r="3694" spans="1:22">
      <c r="A3694" s="858"/>
      <c r="B3694" s="866">
        <f t="shared" si="58"/>
        <v>3672</v>
      </c>
      <c r="C3694" s="919"/>
      <c r="D3694" s="860"/>
      <c r="E3694"/>
      <c r="F3694"/>
      <c r="G3694"/>
      <c r="H3694"/>
      <c r="I3694"/>
      <c r="J3694"/>
      <c r="K3694"/>
      <c r="L3694" s="262"/>
      <c r="M3694" s="262"/>
      <c r="S3694" s="262"/>
      <c r="T3694" s="262"/>
      <c r="U3694" s="262"/>
      <c r="V3694" s="262"/>
    </row>
    <row r="3695" spans="1:22">
      <c r="A3695" s="858"/>
      <c r="B3695" s="866">
        <f t="shared" si="58"/>
        <v>3673</v>
      </c>
      <c r="C3695" s="919"/>
      <c r="D3695" s="860"/>
      <c r="E3695"/>
      <c r="F3695"/>
      <c r="G3695"/>
      <c r="H3695"/>
      <c r="I3695"/>
      <c r="J3695"/>
      <c r="K3695"/>
      <c r="L3695" s="262"/>
      <c r="M3695" s="262"/>
      <c r="S3695" s="262"/>
      <c r="T3695" s="262"/>
      <c r="U3695" s="262"/>
      <c r="V3695" s="262"/>
    </row>
    <row r="3696" spans="1:22">
      <c r="A3696" s="858"/>
      <c r="B3696" s="866">
        <f t="shared" si="58"/>
        <v>3674</v>
      </c>
      <c r="C3696" s="919"/>
      <c r="D3696" s="860"/>
      <c r="E3696"/>
      <c r="F3696"/>
      <c r="G3696"/>
      <c r="H3696"/>
      <c r="I3696"/>
      <c r="J3696"/>
      <c r="K3696"/>
      <c r="L3696" s="262"/>
      <c r="M3696" s="262"/>
      <c r="S3696" s="262"/>
      <c r="T3696" s="262"/>
      <c r="U3696" s="262"/>
      <c r="V3696" s="262"/>
    </row>
    <row r="3697" spans="1:22">
      <c r="A3697" s="858"/>
      <c r="B3697" s="866">
        <f t="shared" si="58"/>
        <v>3675</v>
      </c>
      <c r="C3697" s="919"/>
      <c r="D3697" s="860"/>
      <c r="E3697"/>
      <c r="F3697"/>
      <c r="G3697"/>
      <c r="H3697"/>
      <c r="I3697"/>
      <c r="J3697"/>
      <c r="K3697"/>
      <c r="L3697" s="262"/>
      <c r="M3697" s="262"/>
      <c r="S3697" s="262"/>
      <c r="T3697" s="262"/>
      <c r="U3697" s="262"/>
      <c r="V3697" s="262"/>
    </row>
    <row r="3698" spans="1:22">
      <c r="A3698" s="858"/>
      <c r="B3698" s="866">
        <f t="shared" si="58"/>
        <v>3676</v>
      </c>
      <c r="C3698" s="919"/>
      <c r="D3698" s="860"/>
      <c r="E3698"/>
      <c r="F3698"/>
      <c r="G3698"/>
      <c r="H3698"/>
      <c r="I3698"/>
      <c r="J3698"/>
      <c r="K3698"/>
      <c r="L3698" s="262"/>
      <c r="M3698" s="262"/>
      <c r="S3698" s="262"/>
      <c r="T3698" s="262"/>
      <c r="U3698" s="262"/>
      <c r="V3698" s="262"/>
    </row>
    <row r="3699" spans="1:22">
      <c r="A3699" s="858"/>
      <c r="B3699" s="866">
        <f t="shared" si="58"/>
        <v>3677</v>
      </c>
      <c r="C3699" s="919"/>
      <c r="D3699" s="860"/>
      <c r="E3699"/>
      <c r="F3699"/>
      <c r="G3699"/>
      <c r="H3699"/>
      <c r="I3699"/>
      <c r="J3699"/>
      <c r="K3699"/>
      <c r="L3699" s="262"/>
      <c r="M3699" s="262"/>
      <c r="S3699" s="262"/>
      <c r="T3699" s="262"/>
      <c r="U3699" s="262"/>
      <c r="V3699" s="262"/>
    </row>
    <row r="3700" spans="1:22">
      <c r="A3700" s="858"/>
      <c r="B3700" s="866">
        <f t="shared" si="58"/>
        <v>3678</v>
      </c>
      <c r="C3700" s="919"/>
      <c r="D3700" s="860"/>
      <c r="E3700"/>
      <c r="F3700"/>
      <c r="G3700"/>
      <c r="H3700"/>
      <c r="I3700"/>
      <c r="J3700"/>
      <c r="K3700"/>
      <c r="L3700" s="262"/>
      <c r="M3700" s="262"/>
      <c r="S3700" s="262"/>
      <c r="T3700" s="262"/>
      <c r="U3700" s="262"/>
      <c r="V3700" s="262"/>
    </row>
    <row r="3701" spans="1:22">
      <c r="A3701" s="858"/>
      <c r="B3701" s="866">
        <f t="shared" si="58"/>
        <v>3679</v>
      </c>
      <c r="C3701" s="919"/>
      <c r="D3701" s="860"/>
      <c r="E3701"/>
      <c r="F3701"/>
      <c r="G3701"/>
      <c r="H3701"/>
      <c r="I3701"/>
      <c r="J3701"/>
      <c r="K3701"/>
      <c r="L3701" s="262"/>
      <c r="M3701" s="262"/>
      <c r="S3701" s="262"/>
      <c r="T3701" s="262"/>
      <c r="U3701" s="262"/>
      <c r="V3701" s="262"/>
    </row>
    <row r="3702" spans="1:22">
      <c r="A3702" s="858"/>
      <c r="B3702" s="866">
        <f t="shared" si="58"/>
        <v>3680</v>
      </c>
      <c r="C3702" s="919"/>
      <c r="D3702" s="860"/>
      <c r="E3702"/>
      <c r="F3702"/>
      <c r="G3702"/>
      <c r="H3702"/>
      <c r="I3702"/>
      <c r="J3702"/>
      <c r="K3702"/>
      <c r="L3702" s="262"/>
      <c r="M3702" s="262"/>
      <c r="S3702" s="262"/>
      <c r="T3702" s="262"/>
      <c r="U3702" s="262"/>
      <c r="V3702" s="262"/>
    </row>
    <row r="3703" spans="1:22">
      <c r="A3703" s="858"/>
      <c r="B3703" s="866">
        <f t="shared" si="58"/>
        <v>3681</v>
      </c>
      <c r="C3703" s="919"/>
      <c r="D3703" s="860"/>
      <c r="E3703"/>
      <c r="F3703"/>
      <c r="G3703"/>
      <c r="H3703"/>
      <c r="I3703"/>
      <c r="J3703"/>
      <c r="K3703"/>
      <c r="L3703" s="262"/>
      <c r="M3703" s="262"/>
      <c r="S3703" s="262"/>
      <c r="T3703" s="262"/>
      <c r="U3703" s="262"/>
      <c r="V3703" s="262"/>
    </row>
    <row r="3704" spans="1:22">
      <c r="A3704" s="858"/>
      <c r="B3704" s="866">
        <f t="shared" si="58"/>
        <v>3682</v>
      </c>
      <c r="C3704" s="919"/>
      <c r="D3704" s="860"/>
      <c r="E3704"/>
      <c r="F3704"/>
      <c r="G3704"/>
      <c r="H3704"/>
      <c r="I3704"/>
      <c r="J3704"/>
      <c r="K3704"/>
      <c r="L3704" s="262"/>
      <c r="M3704" s="262"/>
      <c r="S3704" s="262"/>
      <c r="T3704" s="262"/>
      <c r="U3704" s="262"/>
      <c r="V3704" s="262"/>
    </row>
    <row r="3705" spans="1:22">
      <c r="A3705" s="858"/>
      <c r="B3705" s="866">
        <f t="shared" si="58"/>
        <v>3683</v>
      </c>
      <c r="C3705" s="919"/>
      <c r="D3705" s="860"/>
      <c r="E3705"/>
      <c r="F3705"/>
      <c r="G3705"/>
      <c r="H3705"/>
      <c r="I3705"/>
      <c r="J3705"/>
      <c r="K3705"/>
      <c r="L3705" s="262"/>
      <c r="M3705" s="262"/>
      <c r="S3705" s="262"/>
      <c r="T3705" s="262"/>
      <c r="U3705" s="262"/>
      <c r="V3705" s="262"/>
    </row>
    <row r="3706" spans="1:22">
      <c r="A3706" s="858"/>
      <c r="B3706" s="866">
        <f t="shared" si="58"/>
        <v>3684</v>
      </c>
      <c r="C3706" s="919"/>
      <c r="D3706" s="860"/>
      <c r="E3706"/>
      <c r="F3706"/>
      <c r="G3706"/>
      <c r="H3706"/>
      <c r="I3706"/>
      <c r="J3706"/>
      <c r="K3706"/>
      <c r="L3706" s="262"/>
      <c r="M3706" s="262"/>
      <c r="S3706" s="262"/>
      <c r="T3706" s="262"/>
      <c r="U3706" s="262"/>
      <c r="V3706" s="262"/>
    </row>
    <row r="3707" spans="1:22">
      <c r="A3707" s="858"/>
      <c r="B3707" s="866">
        <f t="shared" si="58"/>
        <v>3685</v>
      </c>
      <c r="C3707" s="919"/>
      <c r="D3707" s="860"/>
      <c r="E3707"/>
      <c r="F3707"/>
      <c r="G3707"/>
      <c r="H3707"/>
      <c r="I3707"/>
      <c r="J3707"/>
      <c r="K3707"/>
      <c r="L3707" s="262"/>
      <c r="M3707" s="262"/>
      <c r="S3707" s="262"/>
      <c r="T3707" s="262"/>
      <c r="U3707" s="262"/>
      <c r="V3707" s="262"/>
    </row>
    <row r="3708" spans="1:22">
      <c r="A3708" s="858"/>
      <c r="B3708" s="866">
        <f t="shared" si="58"/>
        <v>3686</v>
      </c>
      <c r="C3708" s="919"/>
      <c r="D3708" s="860"/>
      <c r="E3708"/>
      <c r="F3708"/>
      <c r="G3708"/>
      <c r="H3708"/>
      <c r="I3708"/>
      <c r="J3708"/>
      <c r="K3708"/>
      <c r="L3708" s="262"/>
      <c r="M3708" s="262"/>
      <c r="S3708" s="262"/>
      <c r="T3708" s="262"/>
      <c r="U3708" s="262"/>
      <c r="V3708" s="262"/>
    </row>
    <row r="3709" spans="1:22">
      <c r="A3709" s="858"/>
      <c r="B3709" s="866">
        <f t="shared" si="58"/>
        <v>3687</v>
      </c>
      <c r="C3709" s="919"/>
      <c r="D3709" s="860"/>
      <c r="E3709"/>
      <c r="F3709"/>
      <c r="G3709"/>
      <c r="H3709"/>
      <c r="I3709"/>
      <c r="J3709"/>
      <c r="K3709"/>
      <c r="L3709" s="262"/>
      <c r="M3709" s="262"/>
      <c r="S3709" s="262"/>
      <c r="T3709" s="262"/>
      <c r="U3709" s="262"/>
      <c r="V3709" s="262"/>
    </row>
    <row r="3710" spans="1:22">
      <c r="A3710" s="858"/>
      <c r="B3710" s="866">
        <f t="shared" si="58"/>
        <v>3688</v>
      </c>
      <c r="C3710" s="919"/>
      <c r="D3710" s="860"/>
      <c r="E3710"/>
      <c r="F3710"/>
      <c r="G3710"/>
      <c r="H3710"/>
      <c r="I3710"/>
      <c r="J3710"/>
      <c r="K3710"/>
      <c r="L3710" s="262"/>
      <c r="M3710" s="262"/>
      <c r="S3710" s="262"/>
      <c r="T3710" s="262"/>
      <c r="U3710" s="262"/>
      <c r="V3710" s="262"/>
    </row>
    <row r="3711" spans="1:22">
      <c r="A3711" s="858"/>
      <c r="B3711" s="866">
        <f t="shared" si="58"/>
        <v>3689</v>
      </c>
      <c r="C3711" s="919"/>
      <c r="D3711" s="860"/>
      <c r="E3711"/>
      <c r="F3711"/>
      <c r="G3711"/>
      <c r="H3711"/>
      <c r="I3711"/>
      <c r="J3711"/>
      <c r="K3711"/>
      <c r="L3711" s="262"/>
      <c r="M3711" s="262"/>
      <c r="S3711" s="262"/>
      <c r="T3711" s="262"/>
      <c r="U3711" s="262"/>
      <c r="V3711" s="262"/>
    </row>
    <row r="3712" spans="1:22">
      <c r="A3712" s="858"/>
      <c r="B3712" s="866">
        <f t="shared" si="58"/>
        <v>3690</v>
      </c>
      <c r="C3712" s="919"/>
      <c r="D3712" s="860"/>
      <c r="E3712"/>
      <c r="F3712"/>
      <c r="G3712"/>
      <c r="H3712"/>
      <c r="I3712"/>
      <c r="J3712"/>
      <c r="K3712"/>
      <c r="L3712" s="262"/>
      <c r="M3712" s="262"/>
      <c r="S3712" s="262"/>
      <c r="T3712" s="262"/>
      <c r="U3712" s="262"/>
      <c r="V3712" s="262"/>
    </row>
    <row r="3713" spans="1:22">
      <c r="A3713" s="858"/>
      <c r="B3713" s="866">
        <f t="shared" si="58"/>
        <v>3691</v>
      </c>
      <c r="C3713" s="919"/>
      <c r="D3713" s="860"/>
      <c r="E3713"/>
      <c r="F3713"/>
      <c r="G3713"/>
      <c r="H3713"/>
      <c r="I3713"/>
      <c r="J3713"/>
      <c r="K3713"/>
      <c r="L3713" s="262"/>
      <c r="M3713" s="262"/>
      <c r="S3713" s="262"/>
      <c r="T3713" s="262"/>
      <c r="U3713" s="262"/>
      <c r="V3713" s="262"/>
    </row>
    <row r="3714" spans="1:22">
      <c r="A3714" s="858"/>
      <c r="B3714" s="866">
        <f t="shared" si="58"/>
        <v>3692</v>
      </c>
      <c r="C3714" s="919"/>
      <c r="D3714" s="860"/>
      <c r="E3714"/>
      <c r="F3714"/>
      <c r="G3714"/>
      <c r="H3714"/>
      <c r="I3714"/>
      <c r="J3714"/>
      <c r="K3714"/>
      <c r="L3714" s="262"/>
      <c r="M3714" s="262"/>
      <c r="S3714" s="262"/>
      <c r="T3714" s="262"/>
      <c r="U3714" s="262"/>
      <c r="V3714" s="262"/>
    </row>
    <row r="3715" spans="1:22">
      <c r="A3715" s="858"/>
      <c r="B3715" s="866">
        <f t="shared" si="58"/>
        <v>3693</v>
      </c>
      <c r="C3715" s="919"/>
      <c r="D3715" s="860"/>
      <c r="E3715"/>
      <c r="F3715"/>
      <c r="G3715"/>
      <c r="H3715"/>
      <c r="I3715"/>
      <c r="J3715"/>
      <c r="K3715"/>
      <c r="L3715" s="262"/>
      <c r="M3715" s="262"/>
      <c r="S3715" s="262"/>
      <c r="T3715" s="262"/>
      <c r="U3715" s="262"/>
      <c r="V3715" s="262"/>
    </row>
    <row r="3716" spans="1:22">
      <c r="A3716" s="858"/>
      <c r="B3716" s="866">
        <f t="shared" si="58"/>
        <v>3694</v>
      </c>
      <c r="C3716" s="919"/>
      <c r="D3716" s="860"/>
      <c r="E3716"/>
      <c r="F3716"/>
      <c r="G3716"/>
      <c r="H3716"/>
      <c r="I3716"/>
      <c r="J3716"/>
      <c r="K3716"/>
      <c r="L3716" s="262"/>
      <c r="M3716" s="262"/>
      <c r="S3716" s="262"/>
      <c r="T3716" s="262"/>
      <c r="U3716" s="262"/>
      <c r="V3716" s="262"/>
    </row>
    <row r="3717" spans="1:22">
      <c r="A3717" s="858"/>
      <c r="B3717" s="866">
        <f t="shared" si="58"/>
        <v>3695</v>
      </c>
      <c r="C3717" s="919"/>
      <c r="D3717" s="860"/>
      <c r="E3717"/>
      <c r="F3717"/>
      <c r="G3717"/>
      <c r="H3717"/>
      <c r="I3717"/>
      <c r="J3717"/>
      <c r="K3717"/>
      <c r="L3717" s="262"/>
      <c r="M3717" s="262"/>
      <c r="S3717" s="262"/>
      <c r="T3717" s="262"/>
      <c r="U3717" s="262"/>
      <c r="V3717" s="262"/>
    </row>
    <row r="3718" spans="1:22">
      <c r="A3718" s="858"/>
      <c r="B3718" s="866">
        <f t="shared" si="58"/>
        <v>3696</v>
      </c>
      <c r="C3718" s="919"/>
      <c r="D3718" s="860"/>
      <c r="E3718"/>
      <c r="F3718"/>
      <c r="G3718"/>
      <c r="H3718"/>
      <c r="I3718"/>
      <c r="J3718"/>
      <c r="K3718"/>
      <c r="L3718" s="262"/>
      <c r="M3718" s="262"/>
      <c r="S3718" s="262"/>
      <c r="T3718" s="262"/>
      <c r="U3718" s="262"/>
      <c r="V3718" s="262"/>
    </row>
    <row r="3719" spans="1:22">
      <c r="A3719" s="858"/>
      <c r="B3719" s="866">
        <f t="shared" si="58"/>
        <v>3697</v>
      </c>
      <c r="C3719" s="919"/>
      <c r="D3719" s="860"/>
      <c r="E3719"/>
      <c r="F3719"/>
      <c r="G3719"/>
      <c r="H3719"/>
      <c r="I3719"/>
      <c r="J3719"/>
      <c r="K3719"/>
      <c r="L3719" s="262"/>
      <c r="M3719" s="262"/>
      <c r="S3719" s="262"/>
      <c r="T3719" s="262"/>
      <c r="U3719" s="262"/>
      <c r="V3719" s="262"/>
    </row>
    <row r="3720" spans="1:22">
      <c r="A3720" s="858"/>
      <c r="B3720" s="866">
        <f t="shared" si="58"/>
        <v>3698</v>
      </c>
      <c r="C3720" s="919"/>
      <c r="D3720" s="860"/>
      <c r="E3720"/>
      <c r="F3720"/>
      <c r="G3720"/>
      <c r="H3720"/>
      <c r="I3720"/>
      <c r="J3720"/>
      <c r="K3720"/>
      <c r="L3720" s="262"/>
      <c r="M3720" s="262"/>
      <c r="S3720" s="262"/>
      <c r="T3720" s="262"/>
      <c r="U3720" s="262"/>
      <c r="V3720" s="262"/>
    </row>
    <row r="3721" spans="1:22">
      <c r="A3721" s="858"/>
      <c r="B3721" s="866">
        <f t="shared" si="58"/>
        <v>3699</v>
      </c>
      <c r="C3721" s="919"/>
      <c r="D3721" s="860"/>
      <c r="E3721"/>
      <c r="F3721"/>
      <c r="G3721"/>
      <c r="H3721"/>
      <c r="I3721"/>
      <c r="J3721"/>
      <c r="K3721"/>
      <c r="L3721" s="262"/>
      <c r="M3721" s="262"/>
      <c r="S3721" s="262"/>
      <c r="T3721" s="262"/>
      <c r="U3721" s="262"/>
      <c r="V3721" s="262"/>
    </row>
    <row r="3722" spans="1:22">
      <c r="A3722" s="858"/>
      <c r="B3722" s="866">
        <f t="shared" si="58"/>
        <v>3700</v>
      </c>
      <c r="C3722" s="919"/>
      <c r="D3722" s="860"/>
      <c r="E3722"/>
      <c r="F3722"/>
      <c r="G3722"/>
      <c r="H3722"/>
      <c r="I3722"/>
      <c r="J3722"/>
      <c r="K3722"/>
      <c r="L3722" s="262"/>
      <c r="M3722" s="262"/>
      <c r="S3722" s="262"/>
      <c r="T3722" s="262"/>
      <c r="U3722" s="262"/>
      <c r="V3722" s="262"/>
    </row>
    <row r="3723" spans="1:22">
      <c r="A3723" s="858"/>
      <c r="B3723" s="866">
        <f t="shared" si="58"/>
        <v>3701</v>
      </c>
      <c r="C3723" s="919"/>
      <c r="D3723" s="860"/>
      <c r="E3723"/>
      <c r="F3723"/>
      <c r="G3723"/>
      <c r="H3723"/>
      <c r="I3723"/>
      <c r="J3723"/>
      <c r="K3723"/>
      <c r="L3723" s="262"/>
      <c r="M3723" s="262"/>
      <c r="S3723" s="262"/>
      <c r="T3723" s="262"/>
      <c r="U3723" s="262"/>
      <c r="V3723" s="262"/>
    </row>
    <row r="3724" spans="1:22">
      <c r="A3724" s="858"/>
      <c r="B3724" s="866">
        <f t="shared" si="58"/>
        <v>3702</v>
      </c>
      <c r="C3724" s="919"/>
      <c r="D3724" s="860"/>
      <c r="E3724"/>
      <c r="F3724"/>
      <c r="G3724"/>
      <c r="H3724"/>
      <c r="I3724"/>
      <c r="J3724"/>
      <c r="K3724"/>
      <c r="L3724" s="262"/>
      <c r="M3724" s="262"/>
      <c r="S3724" s="262"/>
      <c r="T3724" s="262"/>
      <c r="U3724" s="262"/>
      <c r="V3724" s="262"/>
    </row>
    <row r="3725" spans="1:22">
      <c r="A3725" s="858"/>
      <c r="B3725" s="866">
        <f t="shared" si="58"/>
        <v>3703</v>
      </c>
      <c r="C3725" s="919"/>
      <c r="D3725" s="860"/>
      <c r="E3725"/>
      <c r="F3725"/>
      <c r="G3725"/>
      <c r="H3725"/>
      <c r="I3725"/>
      <c r="J3725"/>
      <c r="K3725"/>
      <c r="L3725" s="262"/>
      <c r="M3725" s="262"/>
      <c r="S3725" s="262"/>
      <c r="T3725" s="262"/>
      <c r="U3725" s="262"/>
      <c r="V3725" s="262"/>
    </row>
    <row r="3726" spans="1:22">
      <c r="A3726" s="858"/>
      <c r="B3726" s="866">
        <f t="shared" si="58"/>
        <v>3704</v>
      </c>
      <c r="C3726" s="919"/>
      <c r="D3726" s="860"/>
      <c r="E3726"/>
      <c r="F3726"/>
      <c r="G3726"/>
      <c r="H3726"/>
      <c r="I3726"/>
      <c r="J3726"/>
      <c r="K3726"/>
      <c r="L3726" s="262"/>
      <c r="M3726" s="262"/>
      <c r="S3726" s="262"/>
      <c r="T3726" s="262"/>
      <c r="U3726" s="262"/>
      <c r="V3726" s="262"/>
    </row>
    <row r="3727" spans="1:22">
      <c r="A3727" s="858"/>
      <c r="B3727" s="866">
        <f t="shared" si="58"/>
        <v>3705</v>
      </c>
      <c r="C3727" s="919"/>
      <c r="D3727" s="860"/>
      <c r="E3727"/>
      <c r="F3727"/>
      <c r="G3727"/>
      <c r="H3727"/>
      <c r="I3727"/>
      <c r="J3727"/>
      <c r="K3727"/>
      <c r="L3727" s="262"/>
      <c r="M3727" s="262"/>
      <c r="S3727" s="262"/>
      <c r="T3727" s="262"/>
      <c r="U3727" s="262"/>
      <c r="V3727" s="262"/>
    </row>
    <row r="3728" spans="1:22">
      <c r="A3728" s="858"/>
      <c r="B3728" s="866">
        <f t="shared" si="58"/>
        <v>3706</v>
      </c>
      <c r="C3728" s="919"/>
      <c r="D3728" s="860"/>
      <c r="E3728"/>
      <c r="F3728"/>
      <c r="G3728"/>
      <c r="H3728"/>
      <c r="I3728"/>
      <c r="J3728"/>
      <c r="K3728"/>
      <c r="L3728" s="262"/>
      <c r="M3728" s="262"/>
      <c r="S3728" s="262"/>
      <c r="T3728" s="262"/>
      <c r="U3728" s="262"/>
      <c r="V3728" s="262"/>
    </row>
    <row r="3729" spans="1:22">
      <c r="A3729" s="858"/>
      <c r="B3729" s="866">
        <f t="shared" si="58"/>
        <v>3707</v>
      </c>
      <c r="C3729" s="919"/>
      <c r="D3729" s="860"/>
      <c r="E3729"/>
      <c r="F3729"/>
      <c r="G3729"/>
      <c r="H3729"/>
      <c r="I3729"/>
      <c r="J3729"/>
      <c r="K3729"/>
      <c r="L3729" s="262"/>
      <c r="M3729" s="262"/>
      <c r="S3729" s="262"/>
      <c r="T3729" s="262"/>
      <c r="U3729" s="262"/>
      <c r="V3729" s="262"/>
    </row>
    <row r="3730" spans="1:22">
      <c r="A3730" s="858"/>
      <c r="B3730" s="866">
        <f t="shared" si="58"/>
        <v>3708</v>
      </c>
      <c r="C3730" s="919"/>
      <c r="D3730" s="860"/>
      <c r="E3730"/>
      <c r="F3730"/>
      <c r="G3730"/>
      <c r="H3730"/>
      <c r="I3730"/>
      <c r="J3730"/>
      <c r="K3730"/>
      <c r="L3730" s="262"/>
      <c r="M3730" s="262"/>
      <c r="S3730" s="262"/>
      <c r="T3730" s="262"/>
      <c r="U3730" s="262"/>
      <c r="V3730" s="262"/>
    </row>
    <row r="3731" spans="1:22">
      <c r="A3731" s="858"/>
      <c r="B3731" s="866">
        <f t="shared" si="58"/>
        <v>3709</v>
      </c>
      <c r="C3731" s="919"/>
      <c r="D3731" s="860"/>
      <c r="E3731"/>
      <c r="F3731"/>
      <c r="G3731"/>
      <c r="H3731"/>
      <c r="I3731"/>
      <c r="J3731"/>
      <c r="K3731"/>
      <c r="L3731" s="262"/>
      <c r="M3731" s="262"/>
      <c r="S3731" s="262"/>
      <c r="T3731" s="262"/>
      <c r="U3731" s="262"/>
      <c r="V3731" s="262"/>
    </row>
    <row r="3732" spans="1:22">
      <c r="A3732" s="858"/>
      <c r="B3732" s="866">
        <f t="shared" si="58"/>
        <v>3710</v>
      </c>
      <c r="C3732" s="919"/>
      <c r="D3732" s="860"/>
      <c r="E3732"/>
      <c r="F3732"/>
      <c r="G3732"/>
      <c r="H3732"/>
      <c r="I3732"/>
      <c r="J3732"/>
      <c r="K3732"/>
      <c r="L3732" s="262"/>
      <c r="M3732" s="262"/>
      <c r="S3732" s="262"/>
      <c r="T3732" s="262"/>
      <c r="U3732" s="262"/>
      <c r="V3732" s="262"/>
    </row>
    <row r="3733" spans="1:22">
      <c r="A3733" s="858"/>
      <c r="B3733" s="866">
        <f t="shared" si="58"/>
        <v>3711</v>
      </c>
      <c r="C3733" s="919"/>
      <c r="D3733" s="860"/>
      <c r="E3733"/>
      <c r="F3733"/>
      <c r="G3733"/>
      <c r="H3733"/>
      <c r="I3733"/>
      <c r="J3733"/>
      <c r="K3733"/>
      <c r="L3733" s="262"/>
      <c r="M3733" s="262"/>
      <c r="S3733" s="262"/>
      <c r="T3733" s="262"/>
      <c r="U3733" s="262"/>
      <c r="V3733" s="262"/>
    </row>
    <row r="3734" spans="1:22">
      <c r="A3734" s="858"/>
      <c r="B3734" s="866">
        <f t="shared" si="58"/>
        <v>3712</v>
      </c>
      <c r="C3734" s="919"/>
      <c r="D3734" s="860"/>
      <c r="E3734"/>
      <c r="F3734"/>
      <c r="G3734"/>
      <c r="H3734"/>
      <c r="I3734"/>
      <c r="J3734"/>
      <c r="K3734"/>
      <c r="L3734" s="262"/>
      <c r="M3734" s="262"/>
      <c r="S3734" s="262"/>
      <c r="T3734" s="262"/>
      <c r="U3734" s="262"/>
      <c r="V3734" s="262"/>
    </row>
    <row r="3735" spans="1:22">
      <c r="A3735" s="858"/>
      <c r="B3735" s="866">
        <f t="shared" si="58"/>
        <v>3713</v>
      </c>
      <c r="C3735" s="919"/>
      <c r="D3735" s="860"/>
      <c r="E3735"/>
      <c r="F3735"/>
      <c r="G3735"/>
      <c r="H3735"/>
      <c r="I3735"/>
      <c r="J3735"/>
      <c r="K3735"/>
      <c r="L3735" s="262"/>
      <c r="M3735" s="262"/>
      <c r="S3735" s="262"/>
      <c r="T3735" s="262"/>
      <c r="U3735" s="262"/>
      <c r="V3735" s="262"/>
    </row>
    <row r="3736" spans="1:22">
      <c r="A3736" s="858"/>
      <c r="B3736" s="866">
        <f t="shared" ref="B3736:B3799" si="59">B3735+1</f>
        <v>3714</v>
      </c>
      <c r="C3736" s="919"/>
      <c r="D3736" s="860"/>
      <c r="E3736"/>
      <c r="F3736"/>
      <c r="G3736"/>
      <c r="H3736"/>
      <c r="I3736"/>
      <c r="J3736"/>
      <c r="K3736"/>
      <c r="L3736" s="262"/>
      <c r="M3736" s="262"/>
      <c r="S3736" s="262"/>
      <c r="T3736" s="262"/>
      <c r="U3736" s="262"/>
      <c r="V3736" s="262"/>
    </row>
    <row r="3737" spans="1:22">
      <c r="A3737" s="858"/>
      <c r="B3737" s="866">
        <f t="shared" si="59"/>
        <v>3715</v>
      </c>
      <c r="C3737" s="919"/>
      <c r="D3737" s="860"/>
      <c r="E3737"/>
      <c r="F3737"/>
      <c r="G3737"/>
      <c r="H3737"/>
      <c r="I3737"/>
      <c r="J3737"/>
      <c r="K3737"/>
      <c r="L3737" s="262"/>
      <c r="M3737" s="262"/>
      <c r="S3737" s="262"/>
      <c r="T3737" s="262"/>
      <c r="U3737" s="262"/>
      <c r="V3737" s="262"/>
    </row>
    <row r="3738" spans="1:22">
      <c r="A3738" s="858"/>
      <c r="B3738" s="866">
        <f t="shared" si="59"/>
        <v>3716</v>
      </c>
      <c r="C3738" s="919"/>
      <c r="D3738" s="860"/>
      <c r="E3738"/>
      <c r="F3738"/>
      <c r="G3738"/>
      <c r="H3738"/>
      <c r="I3738"/>
      <c r="J3738"/>
      <c r="K3738"/>
      <c r="L3738" s="262"/>
      <c r="M3738" s="262"/>
      <c r="S3738" s="262"/>
      <c r="T3738" s="262"/>
      <c r="U3738" s="262"/>
      <c r="V3738" s="262"/>
    </row>
    <row r="3739" spans="1:22">
      <c r="A3739" s="858"/>
      <c r="B3739" s="866">
        <f t="shared" si="59"/>
        <v>3717</v>
      </c>
      <c r="C3739" s="919"/>
      <c r="D3739" s="860"/>
      <c r="E3739"/>
      <c r="F3739"/>
      <c r="G3739"/>
      <c r="H3739"/>
      <c r="I3739"/>
      <c r="J3739"/>
      <c r="K3739"/>
      <c r="L3739" s="262"/>
      <c r="M3739" s="262"/>
      <c r="S3739" s="262"/>
      <c r="T3739" s="262"/>
      <c r="U3739" s="262"/>
      <c r="V3739" s="262"/>
    </row>
    <row r="3740" spans="1:22">
      <c r="A3740" s="858"/>
      <c r="B3740" s="866">
        <f t="shared" si="59"/>
        <v>3718</v>
      </c>
      <c r="C3740" s="919"/>
      <c r="D3740" s="860"/>
      <c r="E3740"/>
      <c r="F3740"/>
      <c r="G3740"/>
      <c r="H3740"/>
      <c r="I3740"/>
      <c r="J3740"/>
      <c r="K3740"/>
      <c r="L3740" s="262"/>
      <c r="M3740" s="262"/>
      <c r="S3740" s="262"/>
      <c r="T3740" s="262"/>
      <c r="U3740" s="262"/>
      <c r="V3740" s="262"/>
    </row>
    <row r="3741" spans="1:22">
      <c r="A3741" s="858"/>
      <c r="B3741" s="866">
        <f t="shared" si="59"/>
        <v>3719</v>
      </c>
      <c r="C3741" s="919"/>
      <c r="D3741" s="860"/>
      <c r="E3741"/>
      <c r="F3741"/>
      <c r="G3741"/>
      <c r="H3741"/>
      <c r="I3741"/>
      <c r="J3741"/>
      <c r="K3741"/>
      <c r="L3741" s="262"/>
      <c r="M3741" s="262"/>
      <c r="S3741" s="262"/>
      <c r="T3741" s="262"/>
      <c r="U3741" s="262"/>
      <c r="V3741" s="262"/>
    </row>
    <row r="3742" spans="1:22">
      <c r="A3742" s="858"/>
      <c r="B3742" s="866">
        <f t="shared" si="59"/>
        <v>3720</v>
      </c>
      <c r="C3742" s="919"/>
      <c r="D3742" s="860"/>
      <c r="E3742"/>
      <c r="F3742"/>
      <c r="G3742"/>
      <c r="H3742"/>
      <c r="I3742"/>
      <c r="J3742"/>
      <c r="K3742"/>
      <c r="L3742" s="262"/>
      <c r="M3742" s="262"/>
      <c r="S3742" s="262"/>
      <c r="T3742" s="262"/>
      <c r="U3742" s="262"/>
      <c r="V3742" s="262"/>
    </row>
    <row r="3743" spans="1:22">
      <c r="A3743" s="858"/>
      <c r="B3743" s="866">
        <f t="shared" si="59"/>
        <v>3721</v>
      </c>
      <c r="C3743" s="919"/>
      <c r="D3743" s="860"/>
      <c r="E3743"/>
      <c r="F3743"/>
      <c r="G3743"/>
      <c r="H3743"/>
      <c r="I3743"/>
      <c r="J3743"/>
      <c r="K3743"/>
      <c r="L3743" s="262"/>
      <c r="M3743" s="262"/>
      <c r="S3743" s="262"/>
      <c r="T3743" s="262"/>
      <c r="U3743" s="262"/>
      <c r="V3743" s="262"/>
    </row>
    <row r="3744" spans="1:22">
      <c r="A3744" s="858"/>
      <c r="B3744" s="866">
        <f t="shared" si="59"/>
        <v>3722</v>
      </c>
      <c r="C3744" s="919"/>
      <c r="D3744" s="860"/>
      <c r="E3744"/>
      <c r="F3744"/>
      <c r="G3744"/>
      <c r="H3744"/>
      <c r="I3744"/>
      <c r="J3744"/>
      <c r="K3744"/>
      <c r="L3744" s="262"/>
      <c r="M3744" s="262"/>
      <c r="S3744" s="262"/>
      <c r="T3744" s="262"/>
      <c r="U3744" s="262"/>
      <c r="V3744" s="262"/>
    </row>
    <row r="3745" spans="1:22">
      <c r="A3745" s="858"/>
      <c r="B3745" s="866">
        <f t="shared" si="59"/>
        <v>3723</v>
      </c>
      <c r="C3745" s="919"/>
      <c r="D3745" s="860"/>
      <c r="E3745"/>
      <c r="F3745"/>
      <c r="G3745"/>
      <c r="H3745"/>
      <c r="I3745"/>
      <c r="J3745"/>
      <c r="K3745"/>
      <c r="L3745" s="262"/>
      <c r="M3745" s="262"/>
      <c r="S3745" s="262"/>
      <c r="T3745" s="262"/>
      <c r="U3745" s="262"/>
      <c r="V3745" s="262"/>
    </row>
    <row r="3746" spans="1:22">
      <c r="A3746" s="858"/>
      <c r="B3746" s="866">
        <f t="shared" si="59"/>
        <v>3724</v>
      </c>
      <c r="C3746" s="919"/>
      <c r="D3746" s="860"/>
      <c r="E3746"/>
      <c r="F3746"/>
      <c r="G3746"/>
      <c r="H3746"/>
      <c r="I3746"/>
      <c r="J3746"/>
      <c r="K3746"/>
      <c r="L3746" s="262"/>
      <c r="M3746" s="262"/>
      <c r="S3746" s="262"/>
      <c r="T3746" s="262"/>
      <c r="U3746" s="262"/>
      <c r="V3746" s="262"/>
    </row>
    <row r="3747" spans="1:22">
      <c r="A3747" s="858"/>
      <c r="B3747" s="866">
        <f t="shared" si="59"/>
        <v>3725</v>
      </c>
      <c r="C3747" s="919"/>
      <c r="D3747" s="860"/>
      <c r="E3747"/>
      <c r="F3747"/>
      <c r="G3747"/>
      <c r="H3747"/>
      <c r="I3747"/>
      <c r="J3747"/>
      <c r="K3747"/>
      <c r="L3747" s="262"/>
      <c r="M3747" s="262"/>
      <c r="S3747" s="262"/>
      <c r="T3747" s="262"/>
      <c r="U3747" s="262"/>
      <c r="V3747" s="262"/>
    </row>
    <row r="3748" spans="1:22">
      <c r="A3748" s="858"/>
      <c r="B3748" s="866">
        <f t="shared" si="59"/>
        <v>3726</v>
      </c>
      <c r="C3748" s="919"/>
      <c r="D3748" s="860"/>
      <c r="E3748"/>
      <c r="F3748"/>
      <c r="G3748"/>
      <c r="H3748"/>
      <c r="I3748"/>
      <c r="J3748"/>
      <c r="K3748"/>
      <c r="L3748" s="262"/>
      <c r="M3748" s="262"/>
      <c r="S3748" s="262"/>
      <c r="T3748" s="262"/>
      <c r="U3748" s="262"/>
      <c r="V3748" s="262"/>
    </row>
    <row r="3749" spans="1:22">
      <c r="A3749" s="858"/>
      <c r="B3749" s="866">
        <f t="shared" si="59"/>
        <v>3727</v>
      </c>
      <c r="C3749" s="919"/>
      <c r="D3749" s="860"/>
      <c r="E3749"/>
      <c r="F3749"/>
      <c r="G3749"/>
      <c r="H3749"/>
      <c r="I3749"/>
      <c r="J3749"/>
      <c r="K3749"/>
      <c r="L3749" s="262"/>
      <c r="M3749" s="262"/>
      <c r="S3749" s="262"/>
      <c r="T3749" s="262"/>
      <c r="U3749" s="262"/>
      <c r="V3749" s="262"/>
    </row>
    <row r="3750" spans="1:22">
      <c r="A3750" s="858"/>
      <c r="B3750" s="866">
        <f t="shared" si="59"/>
        <v>3728</v>
      </c>
      <c r="C3750" s="919"/>
      <c r="D3750" s="860"/>
      <c r="E3750"/>
      <c r="F3750"/>
      <c r="G3750"/>
      <c r="H3750"/>
      <c r="I3750"/>
      <c r="J3750"/>
      <c r="K3750"/>
      <c r="L3750" s="262"/>
      <c r="M3750" s="262"/>
      <c r="S3750" s="262"/>
      <c r="T3750" s="262"/>
      <c r="U3750" s="262"/>
      <c r="V3750" s="262"/>
    </row>
    <row r="3751" spans="1:22">
      <c r="A3751" s="858"/>
      <c r="B3751" s="866">
        <f t="shared" si="59"/>
        <v>3729</v>
      </c>
      <c r="C3751" s="919"/>
      <c r="D3751" s="860"/>
      <c r="E3751"/>
      <c r="F3751"/>
      <c r="G3751"/>
      <c r="H3751"/>
      <c r="I3751"/>
      <c r="J3751"/>
      <c r="K3751"/>
      <c r="L3751" s="262"/>
      <c r="M3751" s="262"/>
      <c r="S3751" s="262"/>
      <c r="T3751" s="262"/>
      <c r="U3751" s="262"/>
      <c r="V3751" s="262"/>
    </row>
    <row r="3752" spans="1:22">
      <c r="A3752" s="858"/>
      <c r="B3752" s="866">
        <f t="shared" si="59"/>
        <v>3730</v>
      </c>
      <c r="C3752" s="919"/>
      <c r="D3752" s="860"/>
      <c r="E3752"/>
      <c r="F3752"/>
      <c r="G3752"/>
      <c r="H3752"/>
      <c r="I3752"/>
      <c r="J3752"/>
      <c r="K3752"/>
      <c r="L3752" s="262"/>
      <c r="M3752" s="262"/>
      <c r="S3752" s="262"/>
      <c r="T3752" s="262"/>
      <c r="U3752" s="262"/>
      <c r="V3752" s="262"/>
    </row>
    <row r="3753" spans="1:22">
      <c r="A3753" s="858"/>
      <c r="B3753" s="866">
        <f t="shared" si="59"/>
        <v>3731</v>
      </c>
      <c r="C3753" s="919"/>
      <c r="D3753" s="860"/>
      <c r="E3753"/>
      <c r="F3753"/>
      <c r="G3753"/>
      <c r="H3753"/>
      <c r="I3753"/>
      <c r="J3753"/>
      <c r="K3753"/>
      <c r="L3753" s="262"/>
      <c r="M3753" s="262"/>
      <c r="S3753" s="262"/>
      <c r="T3753" s="262"/>
      <c r="U3753" s="262"/>
      <c r="V3753" s="262"/>
    </row>
    <row r="3754" spans="1:22">
      <c r="A3754" s="858"/>
      <c r="B3754" s="866">
        <f t="shared" si="59"/>
        <v>3732</v>
      </c>
      <c r="C3754" s="919"/>
      <c r="D3754" s="860"/>
      <c r="E3754"/>
      <c r="F3754"/>
      <c r="G3754"/>
      <c r="H3754"/>
      <c r="I3754"/>
      <c r="J3754"/>
      <c r="K3754"/>
      <c r="L3754" s="262"/>
      <c r="M3754" s="262"/>
      <c r="S3754" s="262"/>
      <c r="T3754" s="262"/>
      <c r="U3754" s="262"/>
      <c r="V3754" s="262"/>
    </row>
    <row r="3755" spans="1:22">
      <c r="A3755" s="858"/>
      <c r="B3755" s="866">
        <f t="shared" si="59"/>
        <v>3733</v>
      </c>
      <c r="C3755" s="919"/>
      <c r="D3755" s="860"/>
      <c r="E3755"/>
      <c r="F3755"/>
      <c r="G3755"/>
      <c r="H3755"/>
      <c r="I3755"/>
      <c r="J3755"/>
      <c r="K3755"/>
      <c r="L3755" s="262"/>
      <c r="M3755" s="262"/>
      <c r="S3755" s="262"/>
      <c r="T3755" s="262"/>
      <c r="U3755" s="262"/>
      <c r="V3755" s="262"/>
    </row>
    <row r="3756" spans="1:22">
      <c r="A3756" s="858"/>
      <c r="B3756" s="866">
        <f t="shared" si="59"/>
        <v>3734</v>
      </c>
      <c r="C3756" s="919"/>
      <c r="D3756" s="860"/>
      <c r="E3756"/>
      <c r="F3756"/>
      <c r="G3756"/>
      <c r="H3756"/>
      <c r="I3756"/>
      <c r="J3756"/>
      <c r="K3756"/>
      <c r="L3756" s="262"/>
      <c r="M3756" s="262"/>
      <c r="S3756" s="262"/>
      <c r="T3756" s="262"/>
      <c r="U3756" s="262"/>
      <c r="V3756" s="262"/>
    </row>
    <row r="3757" spans="1:22">
      <c r="A3757" s="858"/>
      <c r="B3757" s="866">
        <f t="shared" si="59"/>
        <v>3735</v>
      </c>
      <c r="C3757" s="919"/>
      <c r="D3757" s="860"/>
      <c r="E3757"/>
      <c r="F3757"/>
      <c r="G3757"/>
      <c r="H3757"/>
      <c r="I3757"/>
      <c r="J3757"/>
      <c r="K3757"/>
      <c r="L3757" s="262"/>
      <c r="M3757" s="262"/>
      <c r="S3757" s="262"/>
      <c r="T3757" s="262"/>
      <c r="U3757" s="262"/>
      <c r="V3757" s="262"/>
    </row>
    <row r="3758" spans="1:22">
      <c r="A3758" s="858"/>
      <c r="B3758" s="866">
        <f t="shared" si="59"/>
        <v>3736</v>
      </c>
      <c r="C3758" s="919"/>
      <c r="D3758" s="860"/>
      <c r="E3758"/>
      <c r="F3758"/>
      <c r="G3758"/>
      <c r="H3758"/>
      <c r="I3758"/>
      <c r="J3758"/>
      <c r="K3758"/>
      <c r="L3758" s="262"/>
      <c r="M3758" s="262"/>
      <c r="S3758" s="262"/>
      <c r="T3758" s="262"/>
      <c r="U3758" s="262"/>
      <c r="V3758" s="262"/>
    </row>
    <row r="3759" spans="1:22">
      <c r="A3759" s="858"/>
      <c r="B3759" s="866">
        <f t="shared" si="59"/>
        <v>3737</v>
      </c>
      <c r="C3759" s="919"/>
      <c r="D3759" s="860"/>
      <c r="E3759"/>
      <c r="F3759"/>
      <c r="G3759"/>
      <c r="H3759"/>
      <c r="I3759"/>
      <c r="J3759"/>
      <c r="K3759"/>
      <c r="L3759" s="262"/>
      <c r="M3759" s="262"/>
      <c r="S3759" s="262"/>
      <c r="T3759" s="262"/>
      <c r="U3759" s="262"/>
      <c r="V3759" s="262"/>
    </row>
    <row r="3760" spans="1:22">
      <c r="A3760" s="858"/>
      <c r="B3760" s="866">
        <f t="shared" si="59"/>
        <v>3738</v>
      </c>
      <c r="C3760" s="919"/>
      <c r="D3760" s="860"/>
      <c r="E3760"/>
      <c r="F3760"/>
      <c r="G3760"/>
      <c r="H3760"/>
      <c r="I3760"/>
      <c r="J3760"/>
      <c r="K3760"/>
      <c r="L3760" s="262"/>
      <c r="M3760" s="262"/>
      <c r="S3760" s="262"/>
      <c r="T3760" s="262"/>
      <c r="U3760" s="262"/>
      <c r="V3760" s="262"/>
    </row>
    <row r="3761" spans="1:22">
      <c r="A3761" s="858"/>
      <c r="B3761" s="866">
        <f t="shared" si="59"/>
        <v>3739</v>
      </c>
      <c r="C3761" s="919"/>
      <c r="D3761" s="860"/>
      <c r="E3761"/>
      <c r="F3761"/>
      <c r="G3761"/>
      <c r="H3761"/>
      <c r="I3761"/>
      <c r="J3761"/>
      <c r="K3761"/>
      <c r="L3761" s="262"/>
      <c r="M3761" s="262"/>
      <c r="S3761" s="262"/>
      <c r="T3761" s="262"/>
      <c r="U3761" s="262"/>
      <c r="V3761" s="262"/>
    </row>
    <row r="3762" spans="1:22">
      <c r="A3762" s="858"/>
      <c r="B3762" s="866">
        <f t="shared" si="59"/>
        <v>3740</v>
      </c>
      <c r="C3762" s="919"/>
      <c r="D3762" s="860"/>
      <c r="E3762"/>
      <c r="F3762"/>
      <c r="G3762"/>
      <c r="H3762"/>
      <c r="I3762"/>
      <c r="J3762"/>
      <c r="K3762"/>
      <c r="L3762" s="262"/>
      <c r="M3762" s="262"/>
      <c r="S3762" s="262"/>
      <c r="T3762" s="262"/>
      <c r="U3762" s="262"/>
      <c r="V3762" s="262"/>
    </row>
    <row r="3763" spans="1:22">
      <c r="A3763" s="858"/>
      <c r="B3763" s="866">
        <f t="shared" si="59"/>
        <v>3741</v>
      </c>
      <c r="C3763" s="919"/>
      <c r="D3763" s="860"/>
      <c r="E3763"/>
      <c r="F3763"/>
      <c r="G3763"/>
      <c r="H3763"/>
      <c r="I3763"/>
      <c r="J3763"/>
      <c r="K3763"/>
      <c r="L3763" s="262"/>
      <c r="M3763" s="262"/>
      <c r="S3763" s="262"/>
      <c r="T3763" s="262"/>
      <c r="U3763" s="262"/>
      <c r="V3763" s="262"/>
    </row>
    <row r="3764" spans="1:22">
      <c r="A3764" s="858"/>
      <c r="B3764" s="866">
        <f t="shared" si="59"/>
        <v>3742</v>
      </c>
      <c r="C3764" s="919"/>
      <c r="D3764" s="860"/>
      <c r="E3764"/>
      <c r="F3764"/>
      <c r="G3764"/>
      <c r="H3764"/>
      <c r="I3764"/>
      <c r="J3764"/>
      <c r="K3764"/>
      <c r="L3764" s="262"/>
      <c r="M3764" s="262"/>
      <c r="S3764" s="262"/>
      <c r="T3764" s="262"/>
      <c r="U3764" s="262"/>
      <c r="V3764" s="262"/>
    </row>
    <row r="3765" spans="1:22">
      <c r="A3765" s="858"/>
      <c r="B3765" s="866">
        <f t="shared" si="59"/>
        <v>3743</v>
      </c>
      <c r="C3765" s="919"/>
      <c r="D3765" s="860"/>
      <c r="E3765"/>
      <c r="F3765"/>
      <c r="G3765"/>
      <c r="H3765"/>
      <c r="I3765"/>
      <c r="J3765"/>
      <c r="K3765"/>
      <c r="L3765" s="262"/>
      <c r="M3765" s="262"/>
      <c r="S3765" s="262"/>
      <c r="T3765" s="262"/>
      <c r="U3765" s="262"/>
      <c r="V3765" s="262"/>
    </row>
    <row r="3766" spans="1:22">
      <c r="A3766" s="858"/>
      <c r="B3766" s="866">
        <f t="shared" si="59"/>
        <v>3744</v>
      </c>
      <c r="C3766" s="919"/>
      <c r="D3766" s="860"/>
      <c r="E3766"/>
      <c r="F3766"/>
      <c r="G3766"/>
      <c r="H3766"/>
      <c r="I3766"/>
      <c r="J3766"/>
      <c r="K3766"/>
      <c r="L3766" s="262"/>
      <c r="M3766" s="262"/>
      <c r="S3766" s="262"/>
      <c r="T3766" s="262"/>
      <c r="U3766" s="262"/>
      <c r="V3766" s="262"/>
    </row>
    <row r="3767" spans="1:22">
      <c r="A3767" s="858"/>
      <c r="B3767" s="866">
        <f t="shared" si="59"/>
        <v>3745</v>
      </c>
      <c r="C3767" s="919"/>
      <c r="D3767" s="860"/>
      <c r="E3767"/>
      <c r="F3767"/>
      <c r="G3767"/>
      <c r="H3767"/>
      <c r="I3767"/>
      <c r="J3767"/>
      <c r="K3767"/>
      <c r="L3767" s="262"/>
      <c r="M3767" s="262"/>
      <c r="S3767" s="262"/>
      <c r="T3767" s="262"/>
      <c r="U3767" s="262"/>
      <c r="V3767" s="262"/>
    </row>
    <row r="3768" spans="1:22">
      <c r="A3768" s="858"/>
      <c r="B3768" s="866">
        <f t="shared" si="59"/>
        <v>3746</v>
      </c>
      <c r="C3768" s="919"/>
      <c r="D3768" s="860"/>
      <c r="E3768"/>
      <c r="F3768"/>
      <c r="G3768"/>
      <c r="H3768"/>
      <c r="I3768"/>
      <c r="J3768"/>
      <c r="K3768"/>
      <c r="L3768" s="262"/>
      <c r="M3768" s="262"/>
      <c r="S3768" s="262"/>
      <c r="T3768" s="262"/>
      <c r="U3768" s="262"/>
      <c r="V3768" s="262"/>
    </row>
    <row r="3769" spans="1:22">
      <c r="A3769" s="858"/>
      <c r="B3769" s="866">
        <f t="shared" si="59"/>
        <v>3747</v>
      </c>
      <c r="C3769" s="919"/>
      <c r="D3769" s="860"/>
      <c r="E3769"/>
      <c r="F3769"/>
      <c r="G3769"/>
      <c r="H3769"/>
      <c r="I3769"/>
      <c r="J3769"/>
      <c r="K3769"/>
      <c r="L3769" s="262"/>
      <c r="M3769" s="262"/>
      <c r="S3769" s="262"/>
      <c r="T3769" s="262"/>
      <c r="U3769" s="262"/>
      <c r="V3769" s="262"/>
    </row>
    <row r="3770" spans="1:22">
      <c r="A3770" s="858"/>
      <c r="B3770" s="866">
        <f t="shared" si="59"/>
        <v>3748</v>
      </c>
      <c r="C3770" s="919"/>
      <c r="D3770" s="860"/>
      <c r="E3770"/>
      <c r="F3770"/>
      <c r="G3770"/>
      <c r="H3770"/>
      <c r="I3770"/>
      <c r="J3770"/>
      <c r="K3770"/>
      <c r="L3770" s="262"/>
      <c r="M3770" s="262"/>
      <c r="S3770" s="262"/>
      <c r="T3770" s="262"/>
      <c r="U3770" s="262"/>
      <c r="V3770" s="262"/>
    </row>
    <row r="3771" spans="1:22">
      <c r="A3771" s="858"/>
      <c r="B3771" s="866">
        <f t="shared" si="59"/>
        <v>3749</v>
      </c>
      <c r="C3771" s="919"/>
      <c r="D3771" s="860"/>
      <c r="E3771"/>
      <c r="F3771"/>
      <c r="G3771"/>
      <c r="H3771"/>
      <c r="I3771"/>
      <c r="J3771"/>
      <c r="K3771"/>
      <c r="L3771" s="262"/>
      <c r="M3771" s="262"/>
      <c r="S3771" s="262"/>
      <c r="T3771" s="262"/>
      <c r="U3771" s="262"/>
      <c r="V3771" s="262"/>
    </row>
    <row r="3772" spans="1:22">
      <c r="A3772" s="858"/>
      <c r="B3772" s="866">
        <f t="shared" si="59"/>
        <v>3750</v>
      </c>
      <c r="C3772" s="919"/>
      <c r="D3772" s="860"/>
      <c r="E3772"/>
      <c r="F3772"/>
      <c r="G3772"/>
      <c r="H3772"/>
      <c r="I3772"/>
      <c r="J3772"/>
      <c r="K3772"/>
      <c r="L3772" s="262"/>
      <c r="M3772" s="262"/>
      <c r="S3772" s="262"/>
      <c r="T3772" s="262"/>
      <c r="U3772" s="262"/>
      <c r="V3772" s="262"/>
    </row>
    <row r="3773" spans="1:22">
      <c r="A3773" s="858"/>
      <c r="B3773" s="866">
        <f t="shared" si="59"/>
        <v>3751</v>
      </c>
      <c r="C3773" s="919"/>
      <c r="D3773" s="860"/>
      <c r="E3773"/>
      <c r="F3773"/>
      <c r="G3773"/>
      <c r="H3773"/>
      <c r="I3773"/>
      <c r="J3773"/>
      <c r="K3773"/>
      <c r="L3773" s="262"/>
      <c r="M3773" s="262"/>
      <c r="S3773" s="262"/>
      <c r="T3773" s="262"/>
      <c r="U3773" s="262"/>
      <c r="V3773" s="262"/>
    </row>
    <row r="3774" spans="1:22">
      <c r="A3774" s="858"/>
      <c r="B3774" s="866">
        <f t="shared" si="59"/>
        <v>3752</v>
      </c>
      <c r="C3774" s="919"/>
      <c r="D3774" s="860"/>
      <c r="E3774"/>
      <c r="F3774"/>
      <c r="G3774"/>
      <c r="H3774"/>
      <c r="I3774"/>
      <c r="J3774"/>
      <c r="K3774"/>
      <c r="L3774" s="262"/>
      <c r="M3774" s="262"/>
      <c r="S3774" s="262"/>
      <c r="T3774" s="262"/>
      <c r="U3774" s="262"/>
      <c r="V3774" s="262"/>
    </row>
    <row r="3775" spans="1:22">
      <c r="A3775" s="858"/>
      <c r="B3775" s="866">
        <f t="shared" si="59"/>
        <v>3753</v>
      </c>
      <c r="C3775" s="919"/>
      <c r="D3775" s="860"/>
      <c r="E3775"/>
      <c r="F3775"/>
      <c r="G3775"/>
      <c r="H3775"/>
      <c r="I3775"/>
      <c r="J3775"/>
      <c r="K3775"/>
      <c r="L3775" s="262"/>
      <c r="M3775" s="262"/>
      <c r="S3775" s="262"/>
      <c r="T3775" s="262"/>
      <c r="U3775" s="262"/>
      <c r="V3775" s="262"/>
    </row>
    <row r="3776" spans="1:22">
      <c r="A3776" s="858"/>
      <c r="B3776" s="866">
        <f t="shared" si="59"/>
        <v>3754</v>
      </c>
      <c r="C3776" s="919"/>
      <c r="D3776" s="860"/>
      <c r="E3776"/>
      <c r="F3776"/>
      <c r="G3776"/>
      <c r="H3776"/>
      <c r="I3776"/>
      <c r="J3776"/>
      <c r="K3776"/>
      <c r="L3776" s="262"/>
      <c r="M3776" s="262"/>
      <c r="S3776" s="262"/>
      <c r="T3776" s="262"/>
      <c r="U3776" s="262"/>
      <c r="V3776" s="262"/>
    </row>
    <row r="3777" spans="1:22">
      <c r="A3777" s="858"/>
      <c r="B3777" s="866">
        <f t="shared" si="59"/>
        <v>3755</v>
      </c>
      <c r="C3777" s="919"/>
      <c r="D3777" s="860"/>
      <c r="E3777"/>
      <c r="F3777"/>
      <c r="G3777"/>
      <c r="H3777"/>
      <c r="I3777"/>
      <c r="J3777"/>
      <c r="K3777"/>
      <c r="L3777" s="262"/>
      <c r="M3777" s="262"/>
      <c r="S3777" s="262"/>
      <c r="T3777" s="262"/>
      <c r="U3777" s="262"/>
      <c r="V3777" s="262"/>
    </row>
    <row r="3778" spans="1:22">
      <c r="A3778" s="858"/>
      <c r="B3778" s="866">
        <f t="shared" si="59"/>
        <v>3756</v>
      </c>
      <c r="C3778" s="919"/>
      <c r="D3778" s="860"/>
      <c r="E3778"/>
      <c r="F3778"/>
      <c r="G3778"/>
      <c r="H3778"/>
      <c r="I3778"/>
      <c r="J3778"/>
      <c r="K3778"/>
      <c r="L3778" s="262"/>
      <c r="M3778" s="262"/>
      <c r="S3778" s="262"/>
      <c r="T3778" s="262"/>
      <c r="U3778" s="262"/>
      <c r="V3778" s="262"/>
    </row>
    <row r="3779" spans="1:22">
      <c r="A3779" s="858"/>
      <c r="B3779" s="866">
        <f t="shared" si="59"/>
        <v>3757</v>
      </c>
      <c r="C3779" s="919"/>
      <c r="D3779" s="860"/>
      <c r="E3779"/>
      <c r="F3779"/>
      <c r="G3779"/>
      <c r="H3779"/>
      <c r="I3779"/>
      <c r="J3779"/>
      <c r="K3779"/>
      <c r="L3779" s="262"/>
      <c r="M3779" s="262"/>
      <c r="S3779" s="262"/>
      <c r="T3779" s="262"/>
      <c r="U3779" s="262"/>
      <c r="V3779" s="262"/>
    </row>
    <row r="3780" spans="1:22">
      <c r="A3780" s="858"/>
      <c r="B3780" s="866">
        <f t="shared" si="59"/>
        <v>3758</v>
      </c>
      <c r="C3780" s="919"/>
      <c r="D3780" s="860"/>
      <c r="E3780"/>
      <c r="F3780"/>
      <c r="G3780"/>
      <c r="H3780"/>
      <c r="I3780"/>
      <c r="J3780"/>
      <c r="K3780"/>
      <c r="L3780" s="262"/>
      <c r="M3780" s="262"/>
      <c r="S3780" s="262"/>
      <c r="T3780" s="262"/>
      <c r="U3780" s="262"/>
      <c r="V3780" s="262"/>
    </row>
    <row r="3781" spans="1:22">
      <c r="A3781" s="858"/>
      <c r="B3781" s="866">
        <f t="shared" si="59"/>
        <v>3759</v>
      </c>
      <c r="C3781" s="919"/>
      <c r="D3781" s="860"/>
      <c r="E3781"/>
      <c r="F3781"/>
      <c r="G3781"/>
      <c r="H3781"/>
      <c r="I3781"/>
      <c r="J3781"/>
      <c r="K3781"/>
      <c r="L3781" s="262"/>
      <c r="M3781" s="262"/>
      <c r="S3781" s="262"/>
      <c r="T3781" s="262"/>
      <c r="U3781" s="262"/>
      <c r="V3781" s="262"/>
    </row>
    <row r="3782" spans="1:22">
      <c r="A3782" s="858"/>
      <c r="B3782" s="866">
        <f t="shared" si="59"/>
        <v>3760</v>
      </c>
      <c r="C3782" s="919"/>
      <c r="D3782" s="860"/>
      <c r="E3782"/>
      <c r="F3782"/>
      <c r="G3782"/>
      <c r="H3782"/>
      <c r="I3782"/>
      <c r="J3782"/>
      <c r="K3782"/>
      <c r="L3782" s="262"/>
      <c r="M3782" s="262"/>
      <c r="S3782" s="262"/>
      <c r="T3782" s="262"/>
      <c r="U3782" s="262"/>
      <c r="V3782" s="262"/>
    </row>
    <row r="3783" spans="1:22">
      <c r="A3783" s="858"/>
      <c r="B3783" s="866">
        <f t="shared" si="59"/>
        <v>3761</v>
      </c>
      <c r="C3783" s="919"/>
      <c r="D3783" s="860"/>
      <c r="E3783"/>
      <c r="F3783"/>
      <c r="G3783"/>
      <c r="H3783"/>
      <c r="I3783"/>
      <c r="J3783"/>
      <c r="K3783"/>
      <c r="L3783" s="262"/>
      <c r="M3783" s="262"/>
      <c r="S3783" s="262"/>
      <c r="T3783" s="262"/>
      <c r="U3783" s="262"/>
      <c r="V3783" s="262"/>
    </row>
    <row r="3784" spans="1:22">
      <c r="A3784" s="858"/>
      <c r="B3784" s="866">
        <f t="shared" si="59"/>
        <v>3762</v>
      </c>
      <c r="C3784" s="919"/>
      <c r="D3784" s="860"/>
      <c r="E3784"/>
      <c r="F3784"/>
      <c r="G3784"/>
      <c r="H3784"/>
      <c r="I3784"/>
      <c r="J3784"/>
      <c r="K3784"/>
      <c r="L3784" s="262"/>
      <c r="M3784" s="262"/>
      <c r="S3784" s="262"/>
      <c r="T3784" s="262"/>
      <c r="U3784" s="262"/>
      <c r="V3784" s="262"/>
    </row>
    <row r="3785" spans="1:22">
      <c r="A3785" s="858"/>
      <c r="B3785" s="866">
        <f t="shared" si="59"/>
        <v>3763</v>
      </c>
      <c r="C3785" s="919"/>
      <c r="D3785" s="860"/>
      <c r="E3785"/>
      <c r="F3785"/>
      <c r="G3785"/>
      <c r="H3785"/>
      <c r="I3785"/>
      <c r="J3785"/>
      <c r="K3785"/>
      <c r="L3785" s="262"/>
      <c r="M3785" s="262"/>
      <c r="S3785" s="262"/>
      <c r="T3785" s="262"/>
      <c r="U3785" s="262"/>
      <c r="V3785" s="262"/>
    </row>
    <row r="3786" spans="1:22">
      <c r="A3786" s="858"/>
      <c r="B3786" s="866">
        <f t="shared" si="59"/>
        <v>3764</v>
      </c>
      <c r="C3786" s="919"/>
      <c r="D3786" s="860"/>
      <c r="E3786"/>
      <c r="F3786"/>
      <c r="G3786"/>
      <c r="H3786"/>
      <c r="I3786"/>
      <c r="J3786"/>
      <c r="K3786"/>
      <c r="L3786" s="262"/>
      <c r="M3786" s="262"/>
      <c r="S3786" s="262"/>
      <c r="T3786" s="262"/>
      <c r="U3786" s="262"/>
      <c r="V3786" s="262"/>
    </row>
    <row r="3787" spans="1:22">
      <c r="A3787" s="858"/>
      <c r="B3787" s="866">
        <f t="shared" si="59"/>
        <v>3765</v>
      </c>
      <c r="C3787" s="919"/>
      <c r="D3787" s="860"/>
      <c r="E3787"/>
      <c r="F3787"/>
      <c r="G3787"/>
      <c r="H3787"/>
      <c r="I3787"/>
      <c r="J3787"/>
      <c r="K3787"/>
      <c r="L3787" s="262"/>
      <c r="M3787" s="262"/>
      <c r="S3787" s="262"/>
      <c r="T3787" s="262"/>
      <c r="U3787" s="262"/>
      <c r="V3787" s="262"/>
    </row>
    <row r="3788" spans="1:22">
      <c r="A3788" s="858"/>
      <c r="B3788" s="866">
        <f t="shared" si="59"/>
        <v>3766</v>
      </c>
      <c r="C3788" s="919"/>
      <c r="D3788" s="860"/>
      <c r="E3788"/>
      <c r="F3788"/>
      <c r="G3788"/>
      <c r="H3788"/>
      <c r="I3788"/>
      <c r="J3788"/>
      <c r="K3788"/>
      <c r="L3788" s="262"/>
      <c r="M3788" s="262"/>
      <c r="S3788" s="262"/>
      <c r="T3788" s="262"/>
      <c r="U3788" s="262"/>
      <c r="V3788" s="262"/>
    </row>
    <row r="3789" spans="1:22">
      <c r="A3789" s="858"/>
      <c r="B3789" s="866">
        <f t="shared" si="59"/>
        <v>3767</v>
      </c>
      <c r="C3789" s="919"/>
      <c r="D3789" s="860"/>
      <c r="E3789"/>
      <c r="F3789"/>
      <c r="G3789"/>
      <c r="H3789"/>
      <c r="I3789"/>
      <c r="J3789"/>
      <c r="K3789"/>
      <c r="L3789" s="262"/>
      <c r="M3789" s="262"/>
      <c r="S3789" s="262"/>
      <c r="T3789" s="262"/>
      <c r="U3789" s="262"/>
      <c r="V3789" s="262"/>
    </row>
    <row r="3790" spans="1:22">
      <c r="A3790" s="858"/>
      <c r="B3790" s="866">
        <f t="shared" si="59"/>
        <v>3768</v>
      </c>
      <c r="C3790" s="919"/>
      <c r="D3790" s="860"/>
      <c r="E3790"/>
      <c r="F3790"/>
      <c r="G3790"/>
      <c r="H3790"/>
      <c r="I3790"/>
      <c r="J3790"/>
      <c r="K3790"/>
      <c r="L3790" s="262"/>
      <c r="M3790" s="262"/>
      <c r="S3790" s="262"/>
      <c r="T3790" s="262"/>
      <c r="U3790" s="262"/>
      <c r="V3790" s="262"/>
    </row>
    <row r="3791" spans="1:22">
      <c r="A3791" s="858"/>
      <c r="B3791" s="866">
        <f t="shared" si="59"/>
        <v>3769</v>
      </c>
      <c r="C3791" s="919"/>
      <c r="D3791" s="860"/>
      <c r="E3791"/>
      <c r="F3791"/>
      <c r="G3791"/>
      <c r="H3791"/>
      <c r="I3791"/>
      <c r="J3791"/>
      <c r="K3791"/>
      <c r="L3791" s="262"/>
      <c r="M3791" s="262"/>
      <c r="S3791" s="262"/>
      <c r="T3791" s="262"/>
      <c r="U3791" s="262"/>
      <c r="V3791" s="262"/>
    </row>
    <row r="3792" spans="1:22">
      <c r="A3792" s="858"/>
      <c r="B3792" s="866">
        <f t="shared" si="59"/>
        <v>3770</v>
      </c>
      <c r="C3792" s="919"/>
      <c r="D3792" s="860"/>
      <c r="E3792"/>
      <c r="F3792"/>
      <c r="G3792"/>
      <c r="H3792"/>
      <c r="I3792"/>
      <c r="J3792"/>
      <c r="K3792"/>
      <c r="L3792" s="262"/>
      <c r="M3792" s="262"/>
      <c r="S3792" s="262"/>
      <c r="T3792" s="262"/>
      <c r="U3792" s="262"/>
      <c r="V3792" s="262"/>
    </row>
    <row r="3793" spans="1:22">
      <c r="A3793" s="858"/>
      <c r="B3793" s="866">
        <f t="shared" si="59"/>
        <v>3771</v>
      </c>
      <c r="C3793" s="919"/>
      <c r="D3793" s="860"/>
      <c r="E3793"/>
      <c r="F3793"/>
      <c r="G3793"/>
      <c r="H3793"/>
      <c r="I3793"/>
      <c r="J3793"/>
      <c r="K3793"/>
      <c r="L3793" s="262"/>
      <c r="M3793" s="262"/>
      <c r="S3793" s="262"/>
      <c r="T3793" s="262"/>
      <c r="U3793" s="262"/>
      <c r="V3793" s="262"/>
    </row>
    <row r="3794" spans="1:22">
      <c r="A3794" s="858"/>
      <c r="B3794" s="866">
        <f t="shared" si="59"/>
        <v>3772</v>
      </c>
      <c r="C3794" s="919"/>
      <c r="D3794" s="860"/>
      <c r="E3794"/>
      <c r="F3794"/>
      <c r="G3794"/>
      <c r="H3794"/>
      <c r="I3794"/>
      <c r="J3794"/>
      <c r="K3794"/>
      <c r="L3794" s="262"/>
      <c r="M3794" s="262"/>
      <c r="S3794" s="262"/>
      <c r="T3794" s="262"/>
      <c r="U3794" s="262"/>
      <c r="V3794" s="262"/>
    </row>
    <row r="3795" spans="1:22">
      <c r="A3795" s="858"/>
      <c r="B3795" s="866">
        <f t="shared" si="59"/>
        <v>3773</v>
      </c>
      <c r="C3795" s="919"/>
      <c r="D3795" s="860"/>
      <c r="E3795"/>
      <c r="F3795"/>
      <c r="G3795"/>
      <c r="H3795"/>
      <c r="I3795"/>
      <c r="J3795"/>
      <c r="K3795"/>
      <c r="L3795" s="262"/>
      <c r="M3795" s="262"/>
      <c r="S3795" s="262"/>
      <c r="T3795" s="262"/>
      <c r="U3795" s="262"/>
      <c r="V3795" s="262"/>
    </row>
    <row r="3796" spans="1:22">
      <c r="A3796" s="858"/>
      <c r="B3796" s="866">
        <f t="shared" si="59"/>
        <v>3774</v>
      </c>
      <c r="C3796" s="919"/>
      <c r="D3796" s="860"/>
      <c r="E3796"/>
      <c r="F3796"/>
      <c r="G3796"/>
      <c r="H3796"/>
      <c r="I3796"/>
      <c r="J3796"/>
      <c r="K3796"/>
      <c r="L3796" s="262"/>
      <c r="M3796" s="262"/>
      <c r="S3796" s="262"/>
      <c r="T3796" s="262"/>
      <c r="U3796" s="262"/>
      <c r="V3796" s="262"/>
    </row>
    <row r="3797" spans="1:22">
      <c r="A3797" s="858"/>
      <c r="B3797" s="866">
        <f t="shared" si="59"/>
        <v>3775</v>
      </c>
      <c r="C3797" s="919"/>
      <c r="D3797" s="860"/>
      <c r="E3797"/>
      <c r="F3797"/>
      <c r="G3797"/>
      <c r="H3797"/>
      <c r="I3797"/>
      <c r="J3797"/>
      <c r="K3797"/>
      <c r="L3797" s="262"/>
      <c r="M3797" s="262"/>
      <c r="S3797" s="262"/>
      <c r="T3797" s="262"/>
      <c r="U3797" s="262"/>
      <c r="V3797" s="262"/>
    </row>
    <row r="3798" spans="1:22">
      <c r="A3798" s="858"/>
      <c r="B3798" s="866">
        <f t="shared" si="59"/>
        <v>3776</v>
      </c>
      <c r="C3798" s="919"/>
      <c r="D3798" s="860"/>
      <c r="E3798"/>
      <c r="F3798"/>
      <c r="G3798"/>
      <c r="H3798"/>
      <c r="I3798"/>
      <c r="J3798"/>
      <c r="K3798"/>
      <c r="L3798" s="262"/>
      <c r="M3798" s="262"/>
      <c r="S3798" s="262"/>
      <c r="T3798" s="262"/>
      <c r="U3798" s="262"/>
      <c r="V3798" s="262"/>
    </row>
    <row r="3799" spans="1:22">
      <c r="A3799" s="858"/>
      <c r="B3799" s="866">
        <f t="shared" si="59"/>
        <v>3777</v>
      </c>
      <c r="C3799" s="919"/>
      <c r="D3799" s="860"/>
      <c r="E3799"/>
      <c r="F3799"/>
      <c r="G3799"/>
      <c r="H3799"/>
      <c r="I3799"/>
      <c r="J3799"/>
      <c r="K3799"/>
      <c r="L3799" s="262"/>
      <c r="M3799" s="262"/>
      <c r="S3799" s="262"/>
      <c r="T3799" s="262"/>
      <c r="U3799" s="262"/>
      <c r="V3799" s="262"/>
    </row>
    <row r="3800" spans="1:22">
      <c r="A3800" s="858"/>
      <c r="B3800" s="866">
        <f t="shared" ref="B3800:B3863" si="60">B3799+1</f>
        <v>3778</v>
      </c>
      <c r="C3800" s="919"/>
      <c r="D3800" s="860"/>
      <c r="E3800"/>
      <c r="F3800"/>
      <c r="G3800"/>
      <c r="H3800"/>
      <c r="I3800"/>
      <c r="J3800"/>
      <c r="K3800"/>
      <c r="L3800" s="262"/>
      <c r="M3800" s="262"/>
      <c r="S3800" s="262"/>
      <c r="T3800" s="262"/>
      <c r="U3800" s="262"/>
      <c r="V3800" s="262"/>
    </row>
    <row r="3801" spans="1:22">
      <c r="A3801" s="858"/>
      <c r="B3801" s="866">
        <f t="shared" si="60"/>
        <v>3779</v>
      </c>
      <c r="C3801" s="919"/>
      <c r="D3801" s="860"/>
      <c r="E3801"/>
      <c r="F3801"/>
      <c r="G3801"/>
      <c r="H3801"/>
      <c r="I3801"/>
      <c r="J3801"/>
      <c r="K3801"/>
      <c r="L3801" s="262"/>
      <c r="M3801" s="262"/>
      <c r="S3801" s="262"/>
      <c r="T3801" s="262"/>
      <c r="U3801" s="262"/>
      <c r="V3801" s="262"/>
    </row>
    <row r="3802" spans="1:22">
      <c r="A3802" s="858"/>
      <c r="B3802" s="866">
        <f t="shared" si="60"/>
        <v>3780</v>
      </c>
      <c r="C3802" s="919"/>
      <c r="D3802" s="860"/>
      <c r="E3802"/>
      <c r="F3802"/>
      <c r="G3802"/>
      <c r="H3802"/>
      <c r="I3802"/>
      <c r="J3802"/>
      <c r="K3802"/>
      <c r="L3802" s="262"/>
      <c r="M3802" s="262"/>
      <c r="S3802" s="262"/>
      <c r="T3802" s="262"/>
      <c r="U3802" s="262"/>
      <c r="V3802" s="262"/>
    </row>
    <row r="3803" spans="1:22">
      <c r="A3803" s="858"/>
      <c r="B3803" s="866">
        <f t="shared" si="60"/>
        <v>3781</v>
      </c>
      <c r="C3803" s="919"/>
      <c r="D3803" s="860"/>
      <c r="E3803"/>
      <c r="F3803"/>
      <c r="G3803"/>
      <c r="H3803"/>
      <c r="I3803"/>
      <c r="J3803"/>
      <c r="K3803"/>
      <c r="L3803" s="262"/>
      <c r="M3803" s="262"/>
      <c r="S3803" s="262"/>
      <c r="T3803" s="262"/>
      <c r="U3803" s="262"/>
      <c r="V3803" s="262"/>
    </row>
    <row r="3804" spans="1:22">
      <c r="A3804" s="858"/>
      <c r="B3804" s="866">
        <f t="shared" si="60"/>
        <v>3782</v>
      </c>
      <c r="C3804" s="919"/>
      <c r="D3804" s="860"/>
      <c r="E3804"/>
      <c r="F3804"/>
      <c r="G3804"/>
      <c r="H3804"/>
      <c r="I3804"/>
      <c r="J3804"/>
      <c r="K3804"/>
      <c r="L3804" s="262"/>
      <c r="M3804" s="262"/>
      <c r="S3804" s="262"/>
      <c r="T3804" s="262"/>
      <c r="U3804" s="262"/>
      <c r="V3804" s="262"/>
    </row>
    <row r="3805" spans="1:22">
      <c r="A3805" s="858"/>
      <c r="B3805" s="866">
        <f t="shared" si="60"/>
        <v>3783</v>
      </c>
      <c r="C3805" s="919"/>
      <c r="D3805" s="860"/>
      <c r="E3805"/>
      <c r="F3805"/>
      <c r="G3805"/>
      <c r="H3805"/>
      <c r="I3805"/>
      <c r="J3805"/>
      <c r="K3805"/>
      <c r="L3805" s="262"/>
      <c r="M3805" s="262"/>
      <c r="S3805" s="262"/>
      <c r="T3805" s="262"/>
      <c r="U3805" s="262"/>
      <c r="V3805" s="262"/>
    </row>
    <row r="3806" spans="1:22">
      <c r="A3806" s="858"/>
      <c r="B3806" s="866">
        <f t="shared" si="60"/>
        <v>3784</v>
      </c>
      <c r="C3806" s="919"/>
      <c r="D3806" s="860"/>
      <c r="E3806"/>
      <c r="F3806"/>
      <c r="G3806"/>
      <c r="H3806"/>
      <c r="I3806"/>
      <c r="J3806"/>
      <c r="K3806"/>
      <c r="L3806" s="262"/>
      <c r="M3806" s="262"/>
      <c r="S3806" s="262"/>
      <c r="T3806" s="262"/>
      <c r="U3806" s="262"/>
      <c r="V3806" s="262"/>
    </row>
    <row r="3807" spans="1:22">
      <c r="A3807" s="858"/>
      <c r="B3807" s="866">
        <f t="shared" si="60"/>
        <v>3785</v>
      </c>
      <c r="C3807" s="919"/>
      <c r="D3807" s="860"/>
      <c r="E3807"/>
      <c r="F3807"/>
      <c r="G3807"/>
      <c r="H3807"/>
      <c r="I3807"/>
      <c r="J3807"/>
      <c r="K3807"/>
      <c r="L3807" s="262"/>
      <c r="M3807" s="262"/>
      <c r="S3807" s="262"/>
      <c r="T3807" s="262"/>
      <c r="U3807" s="262"/>
      <c r="V3807" s="262"/>
    </row>
    <row r="3808" spans="1:22">
      <c r="A3808" s="858"/>
      <c r="B3808" s="866">
        <f t="shared" si="60"/>
        <v>3786</v>
      </c>
      <c r="C3808" s="919"/>
      <c r="D3808" s="860"/>
      <c r="E3808"/>
      <c r="F3808"/>
      <c r="G3808"/>
      <c r="H3808"/>
      <c r="I3808"/>
      <c r="J3808"/>
      <c r="K3808"/>
      <c r="L3808" s="262"/>
      <c r="M3808" s="262"/>
      <c r="S3808" s="262"/>
      <c r="T3808" s="262"/>
      <c r="U3808" s="262"/>
      <c r="V3808" s="262"/>
    </row>
    <row r="3809" spans="1:22">
      <c r="A3809" s="858"/>
      <c r="B3809" s="866">
        <f t="shared" si="60"/>
        <v>3787</v>
      </c>
      <c r="C3809" s="919"/>
      <c r="D3809" s="860"/>
      <c r="E3809"/>
      <c r="F3809"/>
      <c r="G3809"/>
      <c r="H3809"/>
      <c r="I3809"/>
      <c r="J3809"/>
      <c r="K3809"/>
      <c r="L3809" s="262"/>
      <c r="M3809" s="262"/>
      <c r="S3809" s="262"/>
      <c r="T3809" s="262"/>
      <c r="U3809" s="262"/>
      <c r="V3809" s="262"/>
    </row>
    <row r="3810" spans="1:22">
      <c r="A3810" s="858"/>
      <c r="B3810" s="866">
        <f t="shared" si="60"/>
        <v>3788</v>
      </c>
      <c r="C3810" s="919"/>
      <c r="D3810" s="860"/>
      <c r="E3810"/>
      <c r="F3810"/>
      <c r="G3810"/>
      <c r="H3810"/>
      <c r="I3810"/>
      <c r="J3810"/>
      <c r="K3810"/>
      <c r="L3810" s="262"/>
      <c r="M3810" s="262"/>
      <c r="S3810" s="262"/>
      <c r="T3810" s="262"/>
      <c r="U3810" s="262"/>
      <c r="V3810" s="262"/>
    </row>
    <row r="3811" spans="1:22">
      <c r="A3811" s="858"/>
      <c r="B3811" s="866">
        <f t="shared" si="60"/>
        <v>3789</v>
      </c>
      <c r="C3811" s="919"/>
      <c r="D3811" s="860"/>
      <c r="E3811"/>
      <c r="F3811"/>
      <c r="G3811"/>
      <c r="H3811"/>
      <c r="I3811"/>
      <c r="J3811"/>
      <c r="K3811"/>
      <c r="L3811" s="262"/>
      <c r="M3811" s="262"/>
      <c r="S3811" s="262"/>
      <c r="T3811" s="262"/>
      <c r="U3811" s="262"/>
      <c r="V3811" s="262"/>
    </row>
    <row r="3812" spans="1:22">
      <c r="A3812" s="858"/>
      <c r="B3812" s="866">
        <f t="shared" si="60"/>
        <v>3790</v>
      </c>
      <c r="C3812" s="919"/>
      <c r="D3812" s="860"/>
      <c r="E3812"/>
      <c r="F3812"/>
      <c r="G3812"/>
      <c r="H3812"/>
      <c r="I3812"/>
      <c r="J3812"/>
      <c r="K3812"/>
      <c r="L3812" s="262"/>
      <c r="M3812" s="262"/>
      <c r="S3812" s="262"/>
      <c r="T3812" s="262"/>
      <c r="U3812" s="262"/>
      <c r="V3812" s="262"/>
    </row>
    <row r="3813" spans="1:22">
      <c r="A3813" s="858"/>
      <c r="B3813" s="866">
        <f t="shared" si="60"/>
        <v>3791</v>
      </c>
      <c r="C3813" s="919"/>
      <c r="D3813" s="860"/>
      <c r="E3813"/>
      <c r="F3813"/>
      <c r="G3813"/>
      <c r="H3813"/>
      <c r="I3813"/>
      <c r="J3813"/>
      <c r="K3813"/>
      <c r="L3813" s="262"/>
      <c r="M3813" s="262"/>
      <c r="S3813" s="262"/>
      <c r="T3813" s="262"/>
      <c r="U3813" s="262"/>
      <c r="V3813" s="262"/>
    </row>
    <row r="3814" spans="1:22">
      <c r="A3814" s="858"/>
      <c r="B3814" s="866">
        <f t="shared" si="60"/>
        <v>3792</v>
      </c>
      <c r="C3814" s="919"/>
      <c r="D3814" s="860"/>
      <c r="E3814"/>
      <c r="F3814"/>
      <c r="G3814"/>
      <c r="H3814"/>
      <c r="I3814"/>
      <c r="J3814"/>
      <c r="K3814"/>
      <c r="L3814" s="262"/>
      <c r="M3814" s="262"/>
      <c r="S3814" s="262"/>
      <c r="T3814" s="262"/>
      <c r="U3814" s="262"/>
      <c r="V3814" s="262"/>
    </row>
    <row r="3815" spans="1:22">
      <c r="A3815" s="858"/>
      <c r="B3815" s="866">
        <f t="shared" si="60"/>
        <v>3793</v>
      </c>
      <c r="C3815" s="919"/>
      <c r="D3815" s="860"/>
      <c r="E3815"/>
      <c r="F3815"/>
      <c r="G3815"/>
      <c r="H3815"/>
      <c r="I3815"/>
      <c r="J3815"/>
      <c r="K3815"/>
      <c r="L3815" s="262"/>
      <c r="M3815" s="262"/>
      <c r="S3815" s="262"/>
      <c r="T3815" s="262"/>
      <c r="U3815" s="262"/>
      <c r="V3815" s="262"/>
    </row>
    <row r="3816" spans="1:22">
      <c r="A3816" s="858"/>
      <c r="B3816" s="866">
        <f t="shared" si="60"/>
        <v>3794</v>
      </c>
      <c r="C3816" s="919"/>
      <c r="D3816" s="860"/>
      <c r="E3816"/>
      <c r="F3816"/>
      <c r="G3816"/>
      <c r="H3816"/>
      <c r="I3816"/>
      <c r="J3816"/>
      <c r="K3816"/>
      <c r="L3816" s="262"/>
      <c r="M3816" s="262"/>
      <c r="S3816" s="262"/>
      <c r="T3816" s="262"/>
      <c r="U3816" s="262"/>
      <c r="V3816" s="262"/>
    </row>
    <row r="3817" spans="1:22">
      <c r="A3817" s="858"/>
      <c r="B3817" s="866">
        <f t="shared" si="60"/>
        <v>3795</v>
      </c>
      <c r="C3817" s="919"/>
      <c r="D3817" s="860"/>
      <c r="E3817"/>
      <c r="F3817"/>
      <c r="G3817"/>
      <c r="H3817"/>
      <c r="I3817"/>
      <c r="J3817"/>
      <c r="K3817"/>
      <c r="L3817" s="262"/>
      <c r="M3817" s="262"/>
      <c r="S3817" s="262"/>
      <c r="T3817" s="262"/>
      <c r="U3817" s="262"/>
      <c r="V3817" s="262"/>
    </row>
    <row r="3818" spans="1:22">
      <c r="A3818" s="858"/>
      <c r="B3818" s="866">
        <f t="shared" si="60"/>
        <v>3796</v>
      </c>
      <c r="C3818" s="919"/>
      <c r="D3818" s="860"/>
      <c r="E3818"/>
      <c r="F3818"/>
      <c r="G3818"/>
      <c r="H3818"/>
      <c r="I3818"/>
      <c r="J3818"/>
      <c r="K3818"/>
      <c r="L3818" s="262"/>
      <c r="M3818" s="262"/>
      <c r="S3818" s="262"/>
      <c r="T3818" s="262"/>
      <c r="U3818" s="262"/>
      <c r="V3818" s="262"/>
    </row>
    <row r="3819" spans="1:22">
      <c r="A3819" s="858"/>
      <c r="B3819" s="866">
        <f t="shared" si="60"/>
        <v>3797</v>
      </c>
      <c r="C3819" s="919"/>
      <c r="D3819" s="860"/>
      <c r="E3819"/>
      <c r="F3819"/>
      <c r="G3819"/>
      <c r="H3819"/>
      <c r="I3819"/>
      <c r="J3819"/>
      <c r="K3819"/>
      <c r="L3819" s="262"/>
      <c r="M3819" s="262"/>
      <c r="S3819" s="262"/>
      <c r="T3819" s="262"/>
      <c r="U3819" s="262"/>
      <c r="V3819" s="262"/>
    </row>
    <row r="3820" spans="1:22">
      <c r="A3820" s="858"/>
      <c r="B3820" s="866">
        <f t="shared" si="60"/>
        <v>3798</v>
      </c>
      <c r="C3820" s="919"/>
      <c r="D3820" s="860"/>
      <c r="E3820"/>
      <c r="F3820"/>
      <c r="G3820"/>
      <c r="H3820"/>
      <c r="I3820"/>
      <c r="J3820"/>
      <c r="K3820"/>
      <c r="L3820" s="262"/>
      <c r="M3820" s="262"/>
      <c r="S3820" s="262"/>
      <c r="T3820" s="262"/>
      <c r="U3820" s="262"/>
      <c r="V3820" s="262"/>
    </row>
    <row r="3821" spans="1:22">
      <c r="A3821" s="858"/>
      <c r="B3821" s="866">
        <f t="shared" si="60"/>
        <v>3799</v>
      </c>
      <c r="C3821" s="919"/>
      <c r="D3821" s="860"/>
      <c r="E3821"/>
      <c r="F3821"/>
      <c r="G3821"/>
      <c r="H3821"/>
      <c r="I3821"/>
      <c r="J3821"/>
      <c r="K3821"/>
      <c r="L3821" s="262"/>
      <c r="M3821" s="262"/>
      <c r="S3821" s="262"/>
      <c r="T3821" s="262"/>
      <c r="U3821" s="262"/>
      <c r="V3821" s="262"/>
    </row>
    <row r="3822" spans="1:22">
      <c r="A3822" s="858"/>
      <c r="B3822" s="866">
        <f t="shared" si="60"/>
        <v>3800</v>
      </c>
      <c r="C3822" s="919"/>
      <c r="D3822" s="860"/>
      <c r="E3822"/>
      <c r="F3822"/>
      <c r="G3822"/>
      <c r="H3822"/>
      <c r="I3822"/>
      <c r="J3822"/>
      <c r="K3822"/>
      <c r="L3822" s="262"/>
      <c r="M3822" s="262"/>
      <c r="S3822" s="262"/>
      <c r="T3822" s="262"/>
      <c r="U3822" s="262"/>
      <c r="V3822" s="262"/>
    </row>
    <row r="3823" spans="1:22">
      <c r="A3823" s="858"/>
      <c r="B3823" s="866">
        <f t="shared" si="60"/>
        <v>3801</v>
      </c>
      <c r="C3823" s="919"/>
      <c r="D3823" s="860"/>
      <c r="E3823"/>
      <c r="F3823"/>
      <c r="G3823"/>
      <c r="H3823"/>
      <c r="I3823"/>
      <c r="J3823"/>
      <c r="K3823"/>
      <c r="L3823" s="262"/>
      <c r="M3823" s="262"/>
      <c r="S3823" s="262"/>
      <c r="T3823" s="262"/>
      <c r="U3823" s="262"/>
      <c r="V3823" s="262"/>
    </row>
    <row r="3824" spans="1:22">
      <c r="A3824" s="858"/>
      <c r="B3824" s="866">
        <f t="shared" si="60"/>
        <v>3802</v>
      </c>
      <c r="C3824" s="919"/>
      <c r="D3824" s="860"/>
      <c r="E3824"/>
      <c r="F3824"/>
      <c r="G3824"/>
      <c r="H3824"/>
      <c r="I3824"/>
      <c r="J3824"/>
      <c r="K3824"/>
      <c r="L3824" s="262"/>
      <c r="M3824" s="262"/>
      <c r="S3824" s="262"/>
      <c r="T3824" s="262"/>
      <c r="U3824" s="262"/>
      <c r="V3824" s="262"/>
    </row>
    <row r="3825" spans="1:22">
      <c r="A3825" s="858"/>
      <c r="B3825" s="866">
        <f t="shared" si="60"/>
        <v>3803</v>
      </c>
      <c r="C3825" s="919"/>
      <c r="D3825" s="860"/>
      <c r="E3825"/>
      <c r="F3825"/>
      <c r="G3825"/>
      <c r="H3825"/>
      <c r="I3825"/>
      <c r="J3825"/>
      <c r="K3825"/>
      <c r="L3825" s="262"/>
      <c r="M3825" s="262"/>
      <c r="S3825" s="262"/>
      <c r="T3825" s="262"/>
      <c r="U3825" s="262"/>
      <c r="V3825" s="262"/>
    </row>
    <row r="3826" spans="1:22">
      <c r="A3826" s="858"/>
      <c r="B3826" s="866">
        <f t="shared" si="60"/>
        <v>3804</v>
      </c>
      <c r="C3826" s="919"/>
      <c r="D3826" s="860"/>
      <c r="E3826"/>
      <c r="F3826"/>
      <c r="G3826"/>
      <c r="H3826"/>
      <c r="I3826"/>
      <c r="J3826"/>
      <c r="K3826"/>
      <c r="L3826" s="262"/>
      <c r="M3826" s="262"/>
      <c r="S3826" s="262"/>
      <c r="T3826" s="262"/>
      <c r="U3826" s="262"/>
      <c r="V3826" s="262"/>
    </row>
    <row r="3827" spans="1:22">
      <c r="A3827" s="858"/>
      <c r="B3827" s="866">
        <f t="shared" si="60"/>
        <v>3805</v>
      </c>
      <c r="C3827" s="919"/>
      <c r="D3827" s="860"/>
      <c r="E3827"/>
      <c r="F3827"/>
      <c r="G3827"/>
      <c r="H3827"/>
      <c r="I3827"/>
      <c r="J3827"/>
      <c r="K3827"/>
      <c r="L3827" s="262"/>
      <c r="M3827" s="262"/>
      <c r="S3827" s="262"/>
      <c r="T3827" s="262"/>
      <c r="U3827" s="262"/>
      <c r="V3827" s="262"/>
    </row>
    <row r="3828" spans="1:22">
      <c r="A3828" s="858"/>
      <c r="B3828" s="866">
        <f t="shared" si="60"/>
        <v>3806</v>
      </c>
      <c r="C3828" s="919"/>
      <c r="D3828" s="860"/>
      <c r="E3828"/>
      <c r="F3828"/>
      <c r="G3828"/>
      <c r="H3828"/>
      <c r="I3828"/>
      <c r="J3828"/>
      <c r="K3828"/>
      <c r="L3828" s="262"/>
      <c r="M3828" s="262"/>
      <c r="S3828" s="262"/>
      <c r="T3828" s="262"/>
      <c r="U3828" s="262"/>
      <c r="V3828" s="262"/>
    </row>
    <row r="3829" spans="1:22">
      <c r="A3829" s="858"/>
      <c r="B3829" s="866">
        <f t="shared" si="60"/>
        <v>3807</v>
      </c>
      <c r="C3829" s="919"/>
      <c r="D3829" s="860"/>
      <c r="E3829"/>
      <c r="F3829"/>
      <c r="G3829"/>
      <c r="H3829"/>
      <c r="I3829"/>
      <c r="J3829"/>
      <c r="K3829"/>
      <c r="L3829" s="262"/>
      <c r="M3829" s="262"/>
      <c r="S3829" s="262"/>
      <c r="T3829" s="262"/>
      <c r="U3829" s="262"/>
      <c r="V3829" s="262"/>
    </row>
    <row r="3830" spans="1:22">
      <c r="A3830" s="858"/>
      <c r="B3830" s="866">
        <f t="shared" si="60"/>
        <v>3808</v>
      </c>
      <c r="C3830" s="919"/>
      <c r="D3830" s="860"/>
      <c r="E3830"/>
      <c r="F3830"/>
      <c r="G3830"/>
      <c r="H3830"/>
      <c r="I3830"/>
      <c r="J3830"/>
      <c r="K3830"/>
      <c r="L3830" s="262"/>
      <c r="M3830" s="262"/>
      <c r="S3830" s="262"/>
      <c r="T3830" s="262"/>
      <c r="U3830" s="262"/>
      <c r="V3830" s="262"/>
    </row>
    <row r="3831" spans="1:22">
      <c r="A3831" s="858"/>
      <c r="B3831" s="866">
        <f t="shared" si="60"/>
        <v>3809</v>
      </c>
      <c r="C3831" s="919"/>
      <c r="D3831" s="860"/>
      <c r="E3831"/>
      <c r="F3831"/>
      <c r="G3831"/>
      <c r="H3831"/>
      <c r="I3831"/>
      <c r="J3831"/>
      <c r="K3831"/>
      <c r="L3831" s="262"/>
      <c r="M3831" s="262"/>
      <c r="S3831" s="262"/>
      <c r="T3831" s="262"/>
      <c r="U3831" s="262"/>
      <c r="V3831" s="262"/>
    </row>
    <row r="3832" spans="1:22">
      <c r="A3832" s="858"/>
      <c r="B3832" s="866">
        <f t="shared" si="60"/>
        <v>3810</v>
      </c>
      <c r="C3832" s="919"/>
      <c r="D3832" s="860"/>
      <c r="E3832"/>
      <c r="F3832"/>
      <c r="G3832"/>
      <c r="H3832"/>
      <c r="I3832"/>
      <c r="J3832"/>
      <c r="K3832"/>
      <c r="L3832" s="262"/>
      <c r="M3832" s="262"/>
      <c r="S3832" s="262"/>
      <c r="T3832" s="262"/>
      <c r="U3832" s="262"/>
      <c r="V3832" s="262"/>
    </row>
    <row r="3833" spans="1:22">
      <c r="A3833" s="858"/>
      <c r="B3833" s="866">
        <f t="shared" si="60"/>
        <v>3811</v>
      </c>
      <c r="C3833" s="919"/>
      <c r="D3833" s="860"/>
      <c r="E3833"/>
      <c r="F3833"/>
      <c r="G3833"/>
      <c r="H3833"/>
      <c r="I3833"/>
      <c r="J3833"/>
      <c r="K3833"/>
      <c r="L3833" s="262"/>
      <c r="M3833" s="262"/>
      <c r="S3833" s="262"/>
      <c r="T3833" s="262"/>
      <c r="U3833" s="262"/>
      <c r="V3833" s="262"/>
    </row>
    <row r="3834" spans="1:22">
      <c r="A3834" s="858"/>
      <c r="B3834" s="866">
        <f t="shared" si="60"/>
        <v>3812</v>
      </c>
      <c r="C3834" s="919"/>
      <c r="D3834" s="860"/>
      <c r="E3834"/>
      <c r="F3834"/>
      <c r="G3834"/>
      <c r="H3834"/>
      <c r="I3834"/>
      <c r="J3834"/>
      <c r="K3834"/>
      <c r="L3834" s="262"/>
      <c r="M3834" s="262"/>
      <c r="S3834" s="262"/>
      <c r="T3834" s="262"/>
      <c r="U3834" s="262"/>
      <c r="V3834" s="262"/>
    </row>
    <row r="3835" spans="1:22">
      <c r="A3835" s="858"/>
      <c r="B3835" s="866">
        <f t="shared" si="60"/>
        <v>3813</v>
      </c>
      <c r="C3835" s="919"/>
      <c r="D3835" s="860"/>
      <c r="E3835"/>
      <c r="F3835"/>
      <c r="G3835"/>
      <c r="H3835"/>
      <c r="I3835"/>
      <c r="J3835"/>
      <c r="K3835"/>
      <c r="L3835" s="262"/>
      <c r="M3835" s="262"/>
      <c r="S3835" s="262"/>
      <c r="T3835" s="262"/>
      <c r="U3835" s="262"/>
      <c r="V3835" s="262"/>
    </row>
    <row r="3836" spans="1:22">
      <c r="A3836" s="858"/>
      <c r="B3836" s="866">
        <f t="shared" si="60"/>
        <v>3814</v>
      </c>
      <c r="C3836" s="919"/>
      <c r="D3836" s="860"/>
      <c r="E3836"/>
      <c r="F3836"/>
      <c r="G3836"/>
      <c r="H3836"/>
      <c r="I3836"/>
      <c r="J3836"/>
      <c r="K3836"/>
      <c r="L3836" s="262"/>
      <c r="M3836" s="262"/>
      <c r="S3836" s="262"/>
      <c r="T3836" s="262"/>
      <c r="U3836" s="262"/>
      <c r="V3836" s="262"/>
    </row>
    <row r="3837" spans="1:22">
      <c r="A3837" s="858"/>
      <c r="B3837" s="866">
        <f t="shared" si="60"/>
        <v>3815</v>
      </c>
      <c r="C3837" s="919"/>
      <c r="D3837" s="860"/>
      <c r="E3837"/>
      <c r="F3837"/>
      <c r="G3837"/>
      <c r="H3837"/>
      <c r="I3837"/>
      <c r="J3837"/>
      <c r="K3837"/>
      <c r="L3837" s="262"/>
      <c r="M3837" s="262"/>
      <c r="S3837" s="262"/>
      <c r="T3837" s="262"/>
      <c r="U3837" s="262"/>
      <c r="V3837" s="262"/>
    </row>
    <row r="3838" spans="1:22">
      <c r="A3838" s="858"/>
      <c r="B3838" s="866">
        <f t="shared" si="60"/>
        <v>3816</v>
      </c>
      <c r="C3838" s="919"/>
      <c r="D3838" s="860"/>
      <c r="E3838"/>
      <c r="F3838"/>
      <c r="G3838"/>
      <c r="H3838"/>
      <c r="I3838"/>
      <c r="J3838"/>
      <c r="K3838"/>
      <c r="L3838" s="262"/>
      <c r="M3838" s="262"/>
      <c r="S3838" s="262"/>
      <c r="T3838" s="262"/>
      <c r="U3838" s="262"/>
      <c r="V3838" s="262"/>
    </row>
    <row r="3839" spans="1:22">
      <c r="A3839" s="858"/>
      <c r="B3839" s="866">
        <f t="shared" si="60"/>
        <v>3817</v>
      </c>
      <c r="C3839" s="919"/>
      <c r="D3839" s="860"/>
      <c r="E3839"/>
      <c r="F3839"/>
      <c r="G3839"/>
      <c r="H3839"/>
      <c r="I3839"/>
      <c r="J3839"/>
      <c r="K3839"/>
      <c r="L3839" s="262"/>
      <c r="M3839" s="262"/>
      <c r="S3839" s="262"/>
      <c r="T3839" s="262"/>
      <c r="U3839" s="262"/>
      <c r="V3839" s="262"/>
    </row>
    <row r="3840" spans="1:22">
      <c r="A3840" s="858"/>
      <c r="B3840" s="866">
        <f t="shared" si="60"/>
        <v>3818</v>
      </c>
      <c r="C3840" s="919"/>
      <c r="D3840" s="860"/>
      <c r="E3840"/>
      <c r="F3840"/>
      <c r="G3840"/>
      <c r="H3840"/>
      <c r="I3840"/>
      <c r="J3840"/>
      <c r="K3840"/>
      <c r="L3840" s="262"/>
      <c r="M3840" s="262"/>
      <c r="S3840" s="262"/>
      <c r="T3840" s="262"/>
      <c r="U3840" s="262"/>
      <c r="V3840" s="262"/>
    </row>
    <row r="3841" spans="1:22">
      <c r="A3841" s="858"/>
      <c r="B3841" s="866">
        <f t="shared" si="60"/>
        <v>3819</v>
      </c>
      <c r="C3841" s="919"/>
      <c r="D3841" s="860"/>
      <c r="E3841"/>
      <c r="F3841"/>
      <c r="G3841"/>
      <c r="H3841"/>
      <c r="I3841"/>
      <c r="J3841"/>
      <c r="K3841"/>
      <c r="L3841" s="262"/>
      <c r="M3841" s="262"/>
      <c r="S3841" s="262"/>
      <c r="T3841" s="262"/>
      <c r="U3841" s="262"/>
      <c r="V3841" s="262"/>
    </row>
    <row r="3842" spans="1:22">
      <c r="A3842" s="858"/>
      <c r="B3842" s="866">
        <f t="shared" si="60"/>
        <v>3820</v>
      </c>
      <c r="C3842" s="919"/>
      <c r="D3842" s="860"/>
      <c r="E3842"/>
      <c r="F3842"/>
      <c r="G3842"/>
      <c r="H3842"/>
      <c r="I3842"/>
      <c r="J3842"/>
      <c r="K3842"/>
      <c r="L3842" s="262"/>
      <c r="M3842" s="262"/>
      <c r="S3842" s="262"/>
      <c r="T3842" s="262"/>
      <c r="U3842" s="262"/>
      <c r="V3842" s="262"/>
    </row>
    <row r="3843" spans="1:22">
      <c r="A3843" s="858"/>
      <c r="B3843" s="866">
        <f t="shared" si="60"/>
        <v>3821</v>
      </c>
      <c r="C3843" s="919"/>
      <c r="D3843" s="860"/>
      <c r="E3843"/>
      <c r="F3843"/>
      <c r="G3843"/>
      <c r="H3843"/>
      <c r="I3843"/>
      <c r="J3843"/>
      <c r="K3843"/>
      <c r="L3843" s="262"/>
      <c r="M3843" s="262"/>
      <c r="S3843" s="262"/>
      <c r="T3843" s="262"/>
      <c r="U3843" s="262"/>
      <c r="V3843" s="262"/>
    </row>
    <row r="3844" spans="1:22">
      <c r="A3844" s="858"/>
      <c r="B3844" s="866">
        <f t="shared" si="60"/>
        <v>3822</v>
      </c>
      <c r="C3844" s="919"/>
      <c r="D3844" s="860"/>
      <c r="E3844"/>
      <c r="F3844"/>
      <c r="G3844"/>
      <c r="H3844"/>
      <c r="I3844"/>
      <c r="J3844"/>
      <c r="K3844"/>
      <c r="L3844" s="262"/>
      <c r="M3844" s="262"/>
      <c r="S3844" s="262"/>
      <c r="T3844" s="262"/>
      <c r="U3844" s="262"/>
      <c r="V3844" s="262"/>
    </row>
    <row r="3845" spans="1:22">
      <c r="A3845" s="858"/>
      <c r="B3845" s="866">
        <f t="shared" si="60"/>
        <v>3823</v>
      </c>
      <c r="C3845" s="919"/>
      <c r="D3845" s="860"/>
      <c r="E3845"/>
      <c r="F3845"/>
      <c r="G3845"/>
      <c r="H3845"/>
      <c r="I3845"/>
      <c r="J3845"/>
      <c r="K3845"/>
      <c r="L3845" s="262"/>
      <c r="M3845" s="262"/>
      <c r="S3845" s="262"/>
      <c r="T3845" s="262"/>
      <c r="U3845" s="262"/>
      <c r="V3845" s="262"/>
    </row>
    <row r="3846" spans="1:22">
      <c r="A3846" s="858"/>
      <c r="B3846" s="866">
        <f t="shared" si="60"/>
        <v>3824</v>
      </c>
      <c r="C3846" s="919"/>
      <c r="D3846" s="860"/>
      <c r="E3846"/>
      <c r="F3846"/>
      <c r="G3846"/>
      <c r="H3846"/>
      <c r="I3846"/>
      <c r="J3846"/>
      <c r="K3846"/>
      <c r="L3846" s="262"/>
      <c r="M3846" s="262"/>
      <c r="S3846" s="262"/>
      <c r="T3846" s="262"/>
      <c r="U3846" s="262"/>
      <c r="V3846" s="262"/>
    </row>
    <row r="3847" spans="1:22">
      <c r="A3847" s="858"/>
      <c r="B3847" s="866">
        <f t="shared" si="60"/>
        <v>3825</v>
      </c>
      <c r="C3847" s="919"/>
      <c r="D3847" s="860"/>
      <c r="E3847"/>
      <c r="F3847"/>
      <c r="G3847"/>
      <c r="H3847"/>
      <c r="I3847"/>
      <c r="J3847"/>
      <c r="K3847"/>
      <c r="L3847" s="262"/>
      <c r="M3847" s="262"/>
      <c r="S3847" s="262"/>
      <c r="T3847" s="262"/>
      <c r="U3847" s="262"/>
      <c r="V3847" s="262"/>
    </row>
    <row r="3848" spans="1:22">
      <c r="A3848" s="858"/>
      <c r="B3848" s="866">
        <f t="shared" si="60"/>
        <v>3826</v>
      </c>
      <c r="C3848" s="919"/>
      <c r="D3848" s="860"/>
      <c r="E3848"/>
      <c r="F3848"/>
      <c r="G3848"/>
      <c r="H3848"/>
      <c r="I3848"/>
      <c r="J3848"/>
      <c r="K3848"/>
      <c r="L3848" s="262"/>
      <c r="M3848" s="262"/>
      <c r="S3848" s="262"/>
      <c r="T3848" s="262"/>
      <c r="U3848" s="262"/>
      <c r="V3848" s="262"/>
    </row>
    <row r="3849" spans="1:22">
      <c r="A3849" s="858"/>
      <c r="B3849" s="866">
        <f t="shared" si="60"/>
        <v>3827</v>
      </c>
      <c r="C3849" s="919"/>
      <c r="D3849" s="860"/>
      <c r="E3849"/>
      <c r="F3849"/>
      <c r="G3849"/>
      <c r="H3849"/>
      <c r="I3849"/>
      <c r="J3849"/>
      <c r="K3849"/>
      <c r="L3849" s="262"/>
      <c r="M3849" s="262"/>
      <c r="S3849" s="262"/>
      <c r="T3849" s="262"/>
      <c r="U3849" s="262"/>
      <c r="V3849" s="262"/>
    </row>
    <row r="3850" spans="1:22">
      <c r="A3850" s="858"/>
      <c r="B3850" s="866">
        <f t="shared" si="60"/>
        <v>3828</v>
      </c>
      <c r="C3850" s="919"/>
      <c r="D3850" s="860"/>
      <c r="E3850"/>
      <c r="F3850"/>
      <c r="G3850"/>
      <c r="H3850"/>
      <c r="I3850"/>
      <c r="J3850"/>
      <c r="K3850"/>
      <c r="L3850" s="262"/>
      <c r="M3850" s="262"/>
      <c r="S3850" s="262"/>
      <c r="T3850" s="262"/>
      <c r="U3850" s="262"/>
      <c r="V3850" s="262"/>
    </row>
    <row r="3851" spans="1:22">
      <c r="A3851" s="858"/>
      <c r="B3851" s="866">
        <f t="shared" si="60"/>
        <v>3829</v>
      </c>
      <c r="C3851" s="919"/>
      <c r="D3851" s="860"/>
      <c r="E3851"/>
      <c r="F3851"/>
      <c r="G3851"/>
      <c r="H3851"/>
      <c r="I3851"/>
      <c r="J3851"/>
      <c r="K3851"/>
      <c r="L3851" s="262"/>
      <c r="M3851" s="262"/>
      <c r="S3851" s="262"/>
      <c r="T3851" s="262"/>
      <c r="U3851" s="262"/>
      <c r="V3851" s="262"/>
    </row>
    <row r="3852" spans="1:22">
      <c r="A3852" s="858"/>
      <c r="B3852" s="866">
        <f t="shared" si="60"/>
        <v>3830</v>
      </c>
      <c r="C3852" s="919"/>
      <c r="D3852" s="860"/>
      <c r="E3852"/>
      <c r="F3852"/>
      <c r="G3852"/>
      <c r="H3852"/>
      <c r="I3852"/>
      <c r="J3852"/>
      <c r="K3852"/>
      <c r="L3852" s="262"/>
      <c r="M3852" s="262"/>
      <c r="S3852" s="262"/>
      <c r="T3852" s="262"/>
      <c r="U3852" s="262"/>
      <c r="V3852" s="262"/>
    </row>
    <row r="3853" spans="1:22">
      <c r="A3853" s="858"/>
      <c r="B3853" s="866">
        <f t="shared" si="60"/>
        <v>3831</v>
      </c>
      <c r="C3853" s="919"/>
      <c r="D3853" s="860"/>
      <c r="E3853"/>
      <c r="F3853"/>
      <c r="G3853"/>
      <c r="H3853"/>
      <c r="I3853"/>
      <c r="J3853"/>
      <c r="K3853"/>
      <c r="L3853" s="262"/>
      <c r="M3853" s="262"/>
      <c r="S3853" s="262"/>
      <c r="T3853" s="262"/>
      <c r="U3853" s="262"/>
      <c r="V3853" s="262"/>
    </row>
    <row r="3854" spans="1:22">
      <c r="A3854" s="858"/>
      <c r="B3854" s="866">
        <f t="shared" si="60"/>
        <v>3832</v>
      </c>
      <c r="C3854" s="919"/>
      <c r="D3854" s="860"/>
      <c r="E3854"/>
      <c r="F3854"/>
      <c r="G3854"/>
      <c r="H3854"/>
      <c r="I3854"/>
      <c r="J3854"/>
      <c r="K3854"/>
      <c r="L3854" s="262"/>
      <c r="M3854" s="262"/>
      <c r="S3854" s="262"/>
      <c r="T3854" s="262"/>
      <c r="U3854" s="262"/>
      <c r="V3854" s="262"/>
    </row>
    <row r="3855" spans="1:22">
      <c r="A3855" s="858"/>
      <c r="B3855" s="866">
        <f t="shared" si="60"/>
        <v>3833</v>
      </c>
      <c r="C3855" s="919"/>
      <c r="D3855" s="860"/>
      <c r="E3855"/>
      <c r="F3855"/>
      <c r="G3855"/>
      <c r="H3855"/>
      <c r="I3855"/>
      <c r="J3855"/>
      <c r="K3855"/>
      <c r="L3855" s="262"/>
      <c r="M3855" s="262"/>
      <c r="S3855" s="262"/>
      <c r="T3855" s="262"/>
      <c r="U3855" s="262"/>
      <c r="V3855" s="262"/>
    </row>
    <row r="3856" spans="1:22">
      <c r="A3856" s="858"/>
      <c r="B3856" s="866">
        <f t="shared" si="60"/>
        <v>3834</v>
      </c>
      <c r="C3856" s="919"/>
      <c r="D3856" s="860"/>
      <c r="E3856"/>
      <c r="F3856"/>
      <c r="G3856"/>
      <c r="H3856"/>
      <c r="I3856"/>
      <c r="J3856"/>
      <c r="K3856"/>
      <c r="L3856" s="262"/>
      <c r="M3856" s="262"/>
      <c r="S3856" s="262"/>
      <c r="T3856" s="262"/>
      <c r="U3856" s="262"/>
      <c r="V3856" s="262"/>
    </row>
    <row r="3857" spans="1:22">
      <c r="A3857" s="858"/>
      <c r="B3857" s="866">
        <f t="shared" si="60"/>
        <v>3835</v>
      </c>
      <c r="C3857" s="919"/>
      <c r="D3857" s="860"/>
      <c r="E3857"/>
      <c r="F3857"/>
      <c r="G3857"/>
      <c r="H3857"/>
      <c r="I3857"/>
      <c r="J3857"/>
      <c r="K3857"/>
      <c r="L3857" s="262"/>
      <c r="M3857" s="262"/>
      <c r="S3857" s="262"/>
      <c r="T3857" s="262"/>
      <c r="U3857" s="262"/>
      <c r="V3857" s="262"/>
    </row>
    <row r="3858" spans="1:22">
      <c r="A3858" s="858"/>
      <c r="B3858" s="866">
        <f t="shared" si="60"/>
        <v>3836</v>
      </c>
      <c r="C3858" s="919"/>
      <c r="D3858" s="860"/>
      <c r="E3858"/>
      <c r="F3858"/>
      <c r="G3858"/>
      <c r="H3858"/>
      <c r="I3858"/>
      <c r="J3858"/>
      <c r="K3858"/>
      <c r="L3858" s="262"/>
      <c r="M3858" s="262"/>
      <c r="S3858" s="262"/>
      <c r="T3858" s="262"/>
      <c r="U3858" s="262"/>
      <c r="V3858" s="262"/>
    </row>
    <row r="3859" spans="1:22">
      <c r="A3859" s="858"/>
      <c r="B3859" s="866">
        <f t="shared" si="60"/>
        <v>3837</v>
      </c>
      <c r="C3859" s="919"/>
      <c r="D3859" s="860"/>
      <c r="E3859"/>
      <c r="F3859"/>
      <c r="G3859"/>
      <c r="H3859"/>
      <c r="I3859"/>
      <c r="J3859"/>
      <c r="K3859"/>
      <c r="L3859" s="262"/>
      <c r="M3859" s="262"/>
      <c r="S3859" s="262"/>
      <c r="T3859" s="262"/>
      <c r="U3859" s="262"/>
      <c r="V3859" s="262"/>
    </row>
    <row r="3860" spans="1:22">
      <c r="A3860" s="858"/>
      <c r="B3860" s="866">
        <f t="shared" si="60"/>
        <v>3838</v>
      </c>
      <c r="C3860" s="919"/>
      <c r="D3860" s="860"/>
      <c r="E3860"/>
      <c r="F3860"/>
      <c r="G3860"/>
      <c r="H3860"/>
      <c r="I3860"/>
      <c r="J3860"/>
      <c r="K3860"/>
      <c r="L3860" s="262"/>
      <c r="M3860" s="262"/>
      <c r="S3860" s="262"/>
      <c r="T3860" s="262"/>
      <c r="U3860" s="262"/>
      <c r="V3860" s="262"/>
    </row>
    <row r="3861" spans="1:22">
      <c r="A3861" s="858"/>
      <c r="B3861" s="866">
        <f t="shared" si="60"/>
        <v>3839</v>
      </c>
      <c r="C3861" s="919"/>
      <c r="D3861" s="860"/>
      <c r="E3861"/>
      <c r="F3861"/>
      <c r="G3861"/>
      <c r="H3861"/>
      <c r="I3861"/>
      <c r="J3861"/>
      <c r="K3861"/>
      <c r="L3861" s="262"/>
      <c r="M3861" s="262"/>
      <c r="S3861" s="262"/>
      <c r="T3861" s="262"/>
      <c r="U3861" s="262"/>
      <c r="V3861" s="262"/>
    </row>
    <row r="3862" spans="1:22">
      <c r="A3862" s="858"/>
      <c r="B3862" s="866">
        <f t="shared" si="60"/>
        <v>3840</v>
      </c>
      <c r="C3862" s="919"/>
      <c r="D3862" s="860"/>
      <c r="E3862"/>
      <c r="F3862"/>
      <c r="G3862"/>
      <c r="H3862"/>
      <c r="I3862"/>
      <c r="J3862"/>
      <c r="K3862"/>
      <c r="L3862" s="262"/>
      <c r="M3862" s="262"/>
      <c r="S3862" s="262"/>
      <c r="T3862" s="262"/>
      <c r="U3862" s="262"/>
      <c r="V3862" s="262"/>
    </row>
    <row r="3863" spans="1:22">
      <c r="A3863" s="858"/>
      <c r="B3863" s="866">
        <f t="shared" si="60"/>
        <v>3841</v>
      </c>
      <c r="C3863" s="919"/>
      <c r="D3863" s="860"/>
      <c r="E3863"/>
      <c r="F3863"/>
      <c r="G3863"/>
      <c r="H3863"/>
      <c r="I3863"/>
      <c r="J3863"/>
      <c r="K3863"/>
      <c r="L3863" s="262"/>
      <c r="M3863" s="262"/>
      <c r="S3863" s="262"/>
      <c r="T3863" s="262"/>
      <c r="U3863" s="262"/>
      <c r="V3863" s="262"/>
    </row>
    <row r="3864" spans="1:22">
      <c r="A3864" s="858"/>
      <c r="B3864" s="866">
        <f t="shared" ref="B3864:B3927" si="61">B3863+1</f>
        <v>3842</v>
      </c>
      <c r="C3864" s="919"/>
      <c r="D3864" s="860"/>
      <c r="E3864"/>
      <c r="F3864"/>
      <c r="G3864"/>
      <c r="H3864"/>
      <c r="I3864"/>
      <c r="J3864"/>
      <c r="K3864"/>
      <c r="L3864" s="262"/>
      <c r="M3864" s="262"/>
      <c r="S3864" s="262"/>
      <c r="T3864" s="262"/>
      <c r="U3864" s="262"/>
      <c r="V3864" s="262"/>
    </row>
    <row r="3865" spans="1:22">
      <c r="A3865" s="858"/>
      <c r="B3865" s="866">
        <f t="shared" si="61"/>
        <v>3843</v>
      </c>
      <c r="C3865" s="919"/>
      <c r="D3865" s="860"/>
      <c r="E3865"/>
      <c r="F3865"/>
      <c r="G3865"/>
      <c r="H3865"/>
      <c r="I3865"/>
      <c r="J3865"/>
      <c r="K3865"/>
      <c r="L3865" s="262"/>
      <c r="M3865" s="262"/>
      <c r="S3865" s="262"/>
      <c r="T3865" s="262"/>
      <c r="U3865" s="262"/>
      <c r="V3865" s="262"/>
    </row>
    <row r="3866" spans="1:22">
      <c r="A3866" s="858"/>
      <c r="B3866" s="866">
        <f t="shared" si="61"/>
        <v>3844</v>
      </c>
      <c r="C3866" s="919"/>
      <c r="D3866" s="860"/>
      <c r="E3866"/>
      <c r="F3866"/>
      <c r="G3866"/>
      <c r="H3866"/>
      <c r="I3866"/>
      <c r="J3866"/>
      <c r="K3866"/>
      <c r="L3866" s="262"/>
      <c r="M3866" s="262"/>
      <c r="S3866" s="262"/>
      <c r="T3866" s="262"/>
      <c r="U3866" s="262"/>
      <c r="V3866" s="262"/>
    </row>
    <row r="3867" spans="1:22">
      <c r="A3867" s="858"/>
      <c r="B3867" s="866">
        <f t="shared" si="61"/>
        <v>3845</v>
      </c>
      <c r="C3867" s="919"/>
      <c r="D3867" s="860"/>
      <c r="E3867"/>
      <c r="F3867"/>
      <c r="G3867"/>
      <c r="H3867"/>
      <c r="I3867"/>
      <c r="J3867"/>
      <c r="K3867"/>
      <c r="L3867" s="262"/>
      <c r="M3867" s="262"/>
      <c r="S3867" s="262"/>
      <c r="T3867" s="262"/>
      <c r="U3867" s="262"/>
      <c r="V3867" s="262"/>
    </row>
    <row r="3868" spans="1:22">
      <c r="A3868" s="858"/>
      <c r="B3868" s="866">
        <f t="shared" si="61"/>
        <v>3846</v>
      </c>
      <c r="C3868" s="919"/>
      <c r="D3868" s="860"/>
      <c r="E3868"/>
      <c r="F3868"/>
      <c r="G3868"/>
      <c r="H3868"/>
      <c r="I3868"/>
      <c r="J3868"/>
      <c r="K3868"/>
      <c r="L3868" s="262"/>
      <c r="M3868" s="262"/>
      <c r="S3868" s="262"/>
      <c r="T3868" s="262"/>
      <c r="U3868" s="262"/>
      <c r="V3868" s="262"/>
    </row>
    <row r="3869" spans="1:22">
      <c r="A3869" s="858"/>
      <c r="B3869" s="866">
        <f t="shared" si="61"/>
        <v>3847</v>
      </c>
      <c r="C3869" s="919"/>
      <c r="D3869" s="860"/>
      <c r="E3869"/>
      <c r="F3869"/>
      <c r="G3869"/>
      <c r="H3869"/>
      <c r="I3869"/>
      <c r="J3869"/>
      <c r="K3869"/>
      <c r="L3869" s="262"/>
      <c r="M3869" s="262"/>
      <c r="S3869" s="262"/>
      <c r="T3869" s="262"/>
      <c r="U3869" s="262"/>
      <c r="V3869" s="262"/>
    </row>
    <row r="3870" spans="1:22">
      <c r="A3870" s="858"/>
      <c r="B3870" s="866">
        <f t="shared" si="61"/>
        <v>3848</v>
      </c>
      <c r="C3870" s="919"/>
      <c r="D3870" s="860"/>
      <c r="E3870"/>
      <c r="F3870"/>
      <c r="G3870"/>
      <c r="H3870"/>
      <c r="I3870"/>
      <c r="J3870"/>
      <c r="K3870"/>
      <c r="L3870" s="262"/>
      <c r="M3870" s="262"/>
      <c r="S3870" s="262"/>
      <c r="T3870" s="262"/>
      <c r="U3870" s="262"/>
      <c r="V3870" s="262"/>
    </row>
    <row r="3871" spans="1:22">
      <c r="A3871" s="858"/>
      <c r="B3871" s="866">
        <f t="shared" si="61"/>
        <v>3849</v>
      </c>
      <c r="C3871" s="919"/>
      <c r="D3871" s="860"/>
      <c r="E3871"/>
      <c r="F3871"/>
      <c r="G3871"/>
      <c r="H3871"/>
      <c r="I3871"/>
      <c r="J3871"/>
      <c r="K3871"/>
      <c r="L3871" s="262"/>
      <c r="M3871" s="262"/>
      <c r="S3871" s="262"/>
      <c r="T3871" s="262"/>
      <c r="U3871" s="262"/>
      <c r="V3871" s="262"/>
    </row>
    <row r="3872" spans="1:22">
      <c r="A3872" s="858"/>
      <c r="B3872" s="866">
        <f t="shared" si="61"/>
        <v>3850</v>
      </c>
      <c r="C3872" s="919"/>
      <c r="D3872" s="860"/>
      <c r="E3872"/>
      <c r="F3872"/>
      <c r="G3872"/>
      <c r="H3872"/>
      <c r="I3872"/>
      <c r="J3872"/>
      <c r="K3872"/>
      <c r="L3872" s="262"/>
      <c r="M3872" s="262"/>
      <c r="S3872" s="262"/>
      <c r="T3872" s="262"/>
      <c r="U3872" s="262"/>
      <c r="V3872" s="262"/>
    </row>
    <row r="3873" spans="1:22">
      <c r="A3873" s="858"/>
      <c r="B3873" s="866">
        <f t="shared" si="61"/>
        <v>3851</v>
      </c>
      <c r="C3873" s="919"/>
      <c r="D3873" s="860"/>
      <c r="E3873"/>
      <c r="F3873"/>
      <c r="G3873"/>
      <c r="H3873"/>
      <c r="I3873"/>
      <c r="J3873"/>
      <c r="K3873"/>
      <c r="L3873" s="262"/>
      <c r="M3873" s="262"/>
      <c r="S3873" s="262"/>
      <c r="T3873" s="262"/>
      <c r="U3873" s="262"/>
      <c r="V3873" s="262"/>
    </row>
    <row r="3874" spans="1:22">
      <c r="A3874" s="858"/>
      <c r="B3874" s="866">
        <f t="shared" si="61"/>
        <v>3852</v>
      </c>
      <c r="C3874" s="919"/>
      <c r="D3874" s="860"/>
      <c r="E3874"/>
      <c r="F3874"/>
      <c r="G3874"/>
      <c r="H3874"/>
      <c r="I3874"/>
      <c r="J3874"/>
      <c r="K3874"/>
      <c r="L3874" s="262"/>
      <c r="M3874" s="262"/>
      <c r="S3874" s="262"/>
      <c r="T3874" s="262"/>
      <c r="U3874" s="262"/>
      <c r="V3874" s="262"/>
    </row>
    <row r="3875" spans="1:22">
      <c r="A3875" s="858"/>
      <c r="B3875" s="866">
        <f t="shared" si="61"/>
        <v>3853</v>
      </c>
      <c r="C3875" s="919"/>
      <c r="D3875" s="860"/>
      <c r="E3875"/>
      <c r="F3875"/>
      <c r="G3875"/>
      <c r="H3875"/>
      <c r="I3875"/>
      <c r="J3875"/>
      <c r="K3875"/>
      <c r="L3875" s="262"/>
      <c r="M3875" s="262"/>
      <c r="S3875" s="262"/>
      <c r="T3875" s="262"/>
      <c r="U3875" s="262"/>
      <c r="V3875" s="262"/>
    </row>
    <row r="3876" spans="1:22">
      <c r="A3876" s="858"/>
      <c r="B3876" s="866">
        <f t="shared" si="61"/>
        <v>3854</v>
      </c>
      <c r="C3876" s="919"/>
      <c r="D3876" s="860"/>
      <c r="E3876"/>
      <c r="F3876"/>
      <c r="G3876"/>
      <c r="H3876"/>
      <c r="I3876"/>
      <c r="J3876"/>
      <c r="K3876"/>
      <c r="L3876" s="262"/>
      <c r="M3876" s="262"/>
      <c r="S3876" s="262"/>
      <c r="T3876" s="262"/>
      <c r="U3876" s="262"/>
      <c r="V3876" s="262"/>
    </row>
    <row r="3877" spans="1:22">
      <c r="A3877" s="858"/>
      <c r="B3877" s="866">
        <f t="shared" si="61"/>
        <v>3855</v>
      </c>
      <c r="C3877" s="919"/>
      <c r="D3877" s="860"/>
      <c r="E3877"/>
      <c r="F3877"/>
      <c r="G3877"/>
      <c r="H3877"/>
      <c r="I3877"/>
      <c r="J3877"/>
      <c r="K3877"/>
      <c r="L3877" s="262"/>
      <c r="M3877" s="262"/>
      <c r="S3877" s="262"/>
      <c r="T3877" s="262"/>
      <c r="U3877" s="262"/>
      <c r="V3877" s="262"/>
    </row>
    <row r="3878" spans="1:22">
      <c r="A3878" s="858"/>
      <c r="B3878" s="866">
        <f t="shared" si="61"/>
        <v>3856</v>
      </c>
      <c r="C3878" s="919"/>
      <c r="D3878" s="860"/>
      <c r="E3878"/>
      <c r="F3878"/>
      <c r="G3878"/>
      <c r="H3878"/>
      <c r="I3878"/>
      <c r="J3878"/>
      <c r="K3878"/>
      <c r="L3878" s="262"/>
      <c r="M3878" s="262"/>
      <c r="S3878" s="262"/>
      <c r="T3878" s="262"/>
      <c r="U3878" s="262"/>
      <c r="V3878" s="262"/>
    </row>
    <row r="3879" spans="1:22">
      <c r="A3879" s="858"/>
      <c r="B3879" s="866">
        <f t="shared" si="61"/>
        <v>3857</v>
      </c>
      <c r="C3879" s="919"/>
      <c r="D3879" s="860"/>
      <c r="E3879"/>
      <c r="F3879"/>
      <c r="G3879"/>
      <c r="H3879"/>
      <c r="I3879"/>
      <c r="J3879"/>
      <c r="K3879"/>
      <c r="L3879" s="262"/>
      <c r="M3879" s="262"/>
      <c r="S3879" s="262"/>
      <c r="T3879" s="262"/>
      <c r="U3879" s="262"/>
      <c r="V3879" s="262"/>
    </row>
    <row r="3880" spans="1:22">
      <c r="A3880" s="858"/>
      <c r="B3880" s="866">
        <f t="shared" si="61"/>
        <v>3858</v>
      </c>
      <c r="C3880" s="919"/>
      <c r="D3880" s="860"/>
      <c r="E3880"/>
      <c r="F3880"/>
      <c r="G3880"/>
      <c r="H3880"/>
      <c r="I3880"/>
      <c r="J3880"/>
      <c r="K3880"/>
      <c r="L3880" s="262"/>
      <c r="M3880" s="262"/>
      <c r="S3880" s="262"/>
      <c r="T3880" s="262"/>
      <c r="U3880" s="262"/>
      <c r="V3880" s="262"/>
    </row>
    <row r="3881" spans="1:22">
      <c r="A3881" s="858"/>
      <c r="B3881" s="866">
        <f t="shared" si="61"/>
        <v>3859</v>
      </c>
      <c r="C3881" s="919"/>
      <c r="D3881" s="860"/>
      <c r="E3881"/>
      <c r="F3881"/>
      <c r="G3881"/>
      <c r="H3881"/>
      <c r="I3881"/>
      <c r="J3881"/>
      <c r="K3881"/>
      <c r="L3881" s="262"/>
      <c r="M3881" s="262"/>
      <c r="S3881" s="262"/>
      <c r="T3881" s="262"/>
      <c r="U3881" s="262"/>
      <c r="V3881" s="262"/>
    </row>
    <row r="3882" spans="1:22">
      <c r="A3882" s="858"/>
      <c r="B3882" s="866">
        <f t="shared" si="61"/>
        <v>3860</v>
      </c>
      <c r="C3882" s="919"/>
      <c r="D3882" s="860"/>
      <c r="E3882"/>
      <c r="F3882"/>
      <c r="G3882"/>
      <c r="H3882"/>
      <c r="I3882"/>
      <c r="J3882"/>
      <c r="K3882"/>
      <c r="L3882" s="262"/>
      <c r="M3882" s="262"/>
      <c r="S3882" s="262"/>
      <c r="T3882" s="262"/>
      <c r="U3882" s="262"/>
      <c r="V3882" s="262"/>
    </row>
    <row r="3883" spans="1:22">
      <c r="A3883" s="858"/>
      <c r="B3883" s="866">
        <f t="shared" si="61"/>
        <v>3861</v>
      </c>
      <c r="C3883" s="919"/>
      <c r="D3883" s="860"/>
      <c r="E3883"/>
      <c r="F3883"/>
      <c r="G3883"/>
      <c r="H3883"/>
      <c r="I3883"/>
      <c r="J3883"/>
      <c r="K3883"/>
      <c r="L3883" s="262"/>
      <c r="M3883" s="262"/>
      <c r="S3883" s="262"/>
      <c r="T3883" s="262"/>
      <c r="U3883" s="262"/>
      <c r="V3883" s="262"/>
    </row>
    <row r="3884" spans="1:22">
      <c r="A3884" s="858"/>
      <c r="B3884" s="866">
        <f t="shared" si="61"/>
        <v>3862</v>
      </c>
      <c r="C3884" s="919"/>
      <c r="D3884" s="860"/>
      <c r="E3884"/>
      <c r="F3884"/>
      <c r="G3884"/>
      <c r="H3884"/>
      <c r="I3884"/>
      <c r="J3884"/>
      <c r="K3884"/>
      <c r="L3884" s="262"/>
      <c r="M3884" s="262"/>
      <c r="S3884" s="262"/>
      <c r="T3884" s="262"/>
      <c r="U3884" s="262"/>
      <c r="V3884" s="262"/>
    </row>
    <row r="3885" spans="1:22">
      <c r="A3885" s="858"/>
      <c r="B3885" s="866">
        <f t="shared" si="61"/>
        <v>3863</v>
      </c>
      <c r="C3885" s="919"/>
      <c r="D3885" s="860"/>
      <c r="E3885"/>
      <c r="F3885"/>
      <c r="G3885"/>
      <c r="H3885"/>
      <c r="I3885"/>
      <c r="J3885"/>
      <c r="K3885"/>
      <c r="L3885" s="262"/>
      <c r="M3885" s="262"/>
      <c r="S3885" s="262"/>
      <c r="T3885" s="262"/>
      <c r="U3885" s="262"/>
      <c r="V3885" s="262"/>
    </row>
    <row r="3886" spans="1:22">
      <c r="A3886" s="858"/>
      <c r="B3886" s="866">
        <f t="shared" si="61"/>
        <v>3864</v>
      </c>
      <c r="C3886" s="919"/>
      <c r="D3886" s="860"/>
      <c r="E3886"/>
      <c r="F3886"/>
      <c r="G3886"/>
      <c r="H3886"/>
      <c r="I3886"/>
      <c r="J3886"/>
      <c r="K3886"/>
      <c r="L3886" s="262"/>
      <c r="M3886" s="262"/>
      <c r="S3886" s="262"/>
      <c r="T3886" s="262"/>
      <c r="U3886" s="262"/>
      <c r="V3886" s="262"/>
    </row>
    <row r="3887" spans="1:22">
      <c r="A3887" s="858"/>
      <c r="B3887" s="866">
        <f t="shared" si="61"/>
        <v>3865</v>
      </c>
      <c r="C3887" s="919"/>
      <c r="D3887" s="860"/>
      <c r="E3887"/>
      <c r="F3887"/>
      <c r="G3887"/>
      <c r="H3887"/>
      <c r="I3887"/>
      <c r="J3887"/>
      <c r="K3887"/>
      <c r="L3887" s="262"/>
      <c r="M3887" s="262"/>
      <c r="S3887" s="262"/>
      <c r="T3887" s="262"/>
      <c r="U3887" s="262"/>
      <c r="V3887" s="262"/>
    </row>
    <row r="3888" spans="1:22">
      <c r="A3888" s="858"/>
      <c r="B3888" s="866">
        <f t="shared" si="61"/>
        <v>3866</v>
      </c>
      <c r="C3888" s="919"/>
      <c r="D3888" s="860"/>
      <c r="E3888"/>
      <c r="F3888"/>
      <c r="G3888"/>
      <c r="H3888"/>
      <c r="I3888"/>
      <c r="J3888"/>
      <c r="K3888"/>
      <c r="L3888" s="262"/>
      <c r="M3888" s="262"/>
      <c r="S3888" s="262"/>
      <c r="T3888" s="262"/>
      <c r="U3888" s="262"/>
      <c r="V3888" s="262"/>
    </row>
    <row r="3889" spans="1:22">
      <c r="A3889" s="858"/>
      <c r="B3889" s="866">
        <f t="shared" si="61"/>
        <v>3867</v>
      </c>
      <c r="C3889" s="919"/>
      <c r="D3889" s="860"/>
      <c r="E3889"/>
      <c r="F3889"/>
      <c r="G3889"/>
      <c r="H3889"/>
      <c r="I3889"/>
      <c r="J3889"/>
      <c r="K3889"/>
      <c r="L3889" s="262"/>
      <c r="M3889" s="262"/>
      <c r="S3889" s="262"/>
      <c r="T3889" s="262"/>
      <c r="U3889" s="262"/>
      <c r="V3889" s="262"/>
    </row>
    <row r="3890" spans="1:22">
      <c r="A3890" s="858"/>
      <c r="B3890" s="866">
        <f t="shared" si="61"/>
        <v>3868</v>
      </c>
      <c r="C3890" s="919"/>
      <c r="D3890" s="860"/>
      <c r="E3890"/>
      <c r="F3890"/>
      <c r="G3890"/>
      <c r="H3890"/>
      <c r="I3890"/>
      <c r="J3890"/>
      <c r="K3890"/>
      <c r="L3890" s="262"/>
      <c r="M3890" s="262"/>
      <c r="S3890" s="262"/>
      <c r="T3890" s="262"/>
      <c r="U3890" s="262"/>
      <c r="V3890" s="262"/>
    </row>
    <row r="3891" spans="1:22">
      <c r="A3891" s="858"/>
      <c r="B3891" s="866">
        <f t="shared" si="61"/>
        <v>3869</v>
      </c>
      <c r="C3891" s="919"/>
      <c r="D3891" s="860"/>
      <c r="E3891"/>
      <c r="F3891"/>
      <c r="G3891"/>
      <c r="H3891"/>
      <c r="I3891"/>
      <c r="J3891"/>
      <c r="K3891"/>
      <c r="L3891" s="262"/>
      <c r="M3891" s="262"/>
      <c r="S3891" s="262"/>
      <c r="T3891" s="262"/>
      <c r="U3891" s="262"/>
      <c r="V3891" s="262"/>
    </row>
    <row r="3892" spans="1:22">
      <c r="A3892" s="858"/>
      <c r="B3892" s="866">
        <f t="shared" si="61"/>
        <v>3870</v>
      </c>
      <c r="C3892" s="919"/>
      <c r="D3892" s="860"/>
      <c r="E3892"/>
      <c r="F3892"/>
      <c r="G3892"/>
      <c r="H3892"/>
      <c r="I3892"/>
      <c r="J3892"/>
      <c r="K3892"/>
      <c r="L3892" s="262"/>
      <c r="M3892" s="262"/>
      <c r="S3892" s="262"/>
      <c r="T3892" s="262"/>
      <c r="U3892" s="262"/>
      <c r="V3892" s="262"/>
    </row>
    <row r="3893" spans="1:22">
      <c r="A3893" s="858"/>
      <c r="B3893" s="866">
        <f t="shared" si="61"/>
        <v>3871</v>
      </c>
      <c r="C3893" s="919"/>
      <c r="D3893" s="860"/>
      <c r="E3893"/>
      <c r="F3893"/>
      <c r="G3893"/>
      <c r="H3893"/>
      <c r="I3893"/>
      <c r="J3893"/>
      <c r="K3893"/>
      <c r="L3893" s="262"/>
      <c r="M3893" s="262"/>
      <c r="S3893" s="262"/>
      <c r="T3893" s="262"/>
      <c r="U3893" s="262"/>
      <c r="V3893" s="262"/>
    </row>
    <row r="3894" spans="1:22">
      <c r="A3894" s="858"/>
      <c r="B3894" s="866">
        <f t="shared" si="61"/>
        <v>3872</v>
      </c>
      <c r="C3894" s="919"/>
      <c r="D3894" s="860"/>
      <c r="E3894"/>
      <c r="F3894"/>
      <c r="G3894"/>
      <c r="H3894"/>
      <c r="I3894"/>
      <c r="J3894"/>
      <c r="K3894"/>
      <c r="L3894" s="262"/>
      <c r="M3894" s="262"/>
      <c r="S3894" s="262"/>
      <c r="T3894" s="262"/>
      <c r="U3894" s="262"/>
      <c r="V3894" s="262"/>
    </row>
    <row r="3895" spans="1:22">
      <c r="A3895" s="858"/>
      <c r="B3895" s="866">
        <f t="shared" si="61"/>
        <v>3873</v>
      </c>
      <c r="C3895" s="919"/>
      <c r="D3895" s="860"/>
      <c r="E3895"/>
      <c r="F3895"/>
      <c r="G3895"/>
      <c r="H3895"/>
      <c r="I3895"/>
      <c r="J3895"/>
      <c r="K3895"/>
      <c r="L3895" s="262"/>
      <c r="M3895" s="262"/>
      <c r="S3895" s="262"/>
      <c r="T3895" s="262"/>
      <c r="U3895" s="262"/>
      <c r="V3895" s="262"/>
    </row>
    <row r="3896" spans="1:22">
      <c r="A3896" s="858"/>
      <c r="B3896" s="866">
        <f t="shared" si="61"/>
        <v>3874</v>
      </c>
      <c r="C3896" s="919"/>
      <c r="D3896" s="860"/>
      <c r="E3896"/>
      <c r="F3896"/>
      <c r="G3896"/>
      <c r="H3896"/>
      <c r="I3896"/>
      <c r="J3896"/>
      <c r="K3896"/>
      <c r="L3896" s="262"/>
      <c r="M3896" s="262"/>
      <c r="S3896" s="262"/>
      <c r="T3896" s="262"/>
      <c r="U3896" s="262"/>
      <c r="V3896" s="262"/>
    </row>
    <row r="3897" spans="1:22">
      <c r="A3897" s="858"/>
      <c r="B3897" s="866">
        <f t="shared" si="61"/>
        <v>3875</v>
      </c>
      <c r="C3897" s="919"/>
      <c r="D3897" s="860"/>
      <c r="E3897"/>
      <c r="F3897"/>
      <c r="G3897"/>
      <c r="H3897"/>
      <c r="I3897"/>
      <c r="J3897"/>
      <c r="K3897"/>
      <c r="L3897" s="262"/>
      <c r="M3897" s="262"/>
      <c r="S3897" s="262"/>
      <c r="T3897" s="262"/>
      <c r="U3897" s="262"/>
      <c r="V3897" s="262"/>
    </row>
    <row r="3898" spans="1:22">
      <c r="A3898" s="858"/>
      <c r="B3898" s="866">
        <f t="shared" si="61"/>
        <v>3876</v>
      </c>
      <c r="C3898" s="919"/>
      <c r="D3898" s="860"/>
      <c r="E3898"/>
      <c r="F3898"/>
      <c r="G3898"/>
      <c r="H3898"/>
      <c r="I3898"/>
      <c r="J3898"/>
      <c r="K3898"/>
      <c r="L3898" s="262"/>
      <c r="M3898" s="262"/>
      <c r="S3898" s="262"/>
      <c r="T3898" s="262"/>
      <c r="U3898" s="262"/>
      <c r="V3898" s="262"/>
    </row>
    <row r="3899" spans="1:22">
      <c r="A3899" s="858"/>
      <c r="B3899" s="866">
        <f t="shared" si="61"/>
        <v>3877</v>
      </c>
      <c r="C3899" s="919"/>
      <c r="D3899" s="860"/>
      <c r="E3899"/>
      <c r="F3899"/>
      <c r="G3899"/>
      <c r="H3899"/>
      <c r="I3899"/>
      <c r="J3899"/>
      <c r="K3899"/>
      <c r="L3899" s="262"/>
      <c r="M3899" s="262"/>
      <c r="S3899" s="262"/>
      <c r="T3899" s="262"/>
      <c r="U3899" s="262"/>
      <c r="V3899" s="262"/>
    </row>
    <row r="3900" spans="1:22">
      <c r="A3900" s="858"/>
      <c r="B3900" s="866">
        <f t="shared" si="61"/>
        <v>3878</v>
      </c>
      <c r="C3900" s="919"/>
      <c r="D3900" s="860"/>
      <c r="E3900"/>
      <c r="F3900"/>
      <c r="G3900"/>
      <c r="H3900"/>
      <c r="I3900"/>
      <c r="J3900"/>
      <c r="K3900"/>
      <c r="L3900" s="262"/>
      <c r="M3900" s="262"/>
      <c r="S3900" s="262"/>
      <c r="T3900" s="262"/>
      <c r="U3900" s="262"/>
      <c r="V3900" s="262"/>
    </row>
    <row r="3901" spans="1:22">
      <c r="A3901" s="858"/>
      <c r="B3901" s="866">
        <f t="shared" si="61"/>
        <v>3879</v>
      </c>
      <c r="C3901" s="919"/>
      <c r="D3901" s="860"/>
      <c r="E3901"/>
      <c r="F3901"/>
      <c r="G3901"/>
      <c r="H3901"/>
      <c r="I3901"/>
      <c r="J3901"/>
      <c r="K3901"/>
      <c r="L3901" s="262"/>
      <c r="M3901" s="262"/>
      <c r="S3901" s="262"/>
      <c r="T3901" s="262"/>
      <c r="U3901" s="262"/>
      <c r="V3901" s="262"/>
    </row>
    <row r="3902" spans="1:22">
      <c r="A3902" s="858"/>
      <c r="B3902" s="866">
        <f t="shared" si="61"/>
        <v>3880</v>
      </c>
      <c r="C3902" s="919"/>
      <c r="D3902" s="860"/>
      <c r="E3902"/>
      <c r="F3902"/>
      <c r="G3902"/>
      <c r="H3902"/>
      <c r="I3902"/>
      <c r="J3902"/>
      <c r="K3902"/>
      <c r="L3902" s="262"/>
      <c r="M3902" s="262"/>
      <c r="S3902" s="262"/>
      <c r="T3902" s="262"/>
      <c r="U3902" s="262"/>
      <c r="V3902" s="262"/>
    </row>
    <row r="3903" spans="1:22">
      <c r="A3903" s="858"/>
      <c r="B3903" s="866">
        <f t="shared" si="61"/>
        <v>3881</v>
      </c>
      <c r="C3903" s="919"/>
      <c r="D3903" s="860"/>
      <c r="E3903"/>
      <c r="F3903"/>
      <c r="G3903"/>
      <c r="H3903"/>
      <c r="I3903"/>
      <c r="J3903"/>
      <c r="K3903"/>
      <c r="L3903" s="262"/>
      <c r="M3903" s="262"/>
      <c r="S3903" s="262"/>
      <c r="T3903" s="262"/>
      <c r="U3903" s="262"/>
      <c r="V3903" s="262"/>
    </row>
    <row r="3904" spans="1:22">
      <c r="A3904" s="858"/>
      <c r="B3904" s="866">
        <f t="shared" si="61"/>
        <v>3882</v>
      </c>
      <c r="C3904" s="919"/>
      <c r="D3904" s="860"/>
      <c r="E3904"/>
      <c r="F3904"/>
      <c r="G3904"/>
      <c r="H3904"/>
      <c r="I3904"/>
      <c r="J3904"/>
      <c r="K3904"/>
      <c r="L3904" s="262"/>
      <c r="M3904" s="262"/>
      <c r="S3904" s="262"/>
      <c r="T3904" s="262"/>
      <c r="U3904" s="262"/>
      <c r="V3904" s="262"/>
    </row>
    <row r="3905" spans="1:22">
      <c r="A3905" s="858"/>
      <c r="B3905" s="866">
        <f t="shared" si="61"/>
        <v>3883</v>
      </c>
      <c r="C3905" s="919"/>
      <c r="D3905" s="860"/>
      <c r="E3905"/>
      <c r="F3905"/>
      <c r="G3905"/>
      <c r="H3905"/>
      <c r="I3905"/>
      <c r="J3905"/>
      <c r="K3905"/>
      <c r="L3905" s="262"/>
      <c r="M3905" s="262"/>
      <c r="S3905" s="262"/>
      <c r="T3905" s="262"/>
      <c r="U3905" s="262"/>
      <c r="V3905" s="262"/>
    </row>
    <row r="3906" spans="1:22">
      <c r="A3906" s="858"/>
      <c r="B3906" s="866">
        <f t="shared" si="61"/>
        <v>3884</v>
      </c>
      <c r="C3906" s="919"/>
      <c r="D3906" s="860"/>
      <c r="E3906"/>
      <c r="F3906"/>
      <c r="G3906"/>
      <c r="H3906"/>
      <c r="I3906"/>
      <c r="J3906"/>
      <c r="K3906"/>
      <c r="L3906" s="262"/>
      <c r="M3906" s="262"/>
      <c r="S3906" s="262"/>
      <c r="T3906" s="262"/>
      <c r="U3906" s="262"/>
      <c r="V3906" s="262"/>
    </row>
    <row r="3907" spans="1:22">
      <c r="A3907" s="858"/>
      <c r="B3907" s="866">
        <f t="shared" si="61"/>
        <v>3885</v>
      </c>
      <c r="C3907" s="919"/>
      <c r="D3907" s="860"/>
      <c r="E3907"/>
      <c r="F3907"/>
      <c r="G3907"/>
      <c r="H3907"/>
      <c r="I3907"/>
      <c r="J3907"/>
      <c r="K3907"/>
      <c r="L3907" s="262"/>
      <c r="M3907" s="262"/>
      <c r="S3907" s="262"/>
      <c r="T3907" s="262"/>
      <c r="U3907" s="262"/>
      <c r="V3907" s="262"/>
    </row>
    <row r="3908" spans="1:22">
      <c r="A3908" s="858"/>
      <c r="B3908" s="866">
        <f t="shared" si="61"/>
        <v>3886</v>
      </c>
      <c r="C3908" s="919"/>
      <c r="D3908" s="860"/>
      <c r="E3908"/>
      <c r="F3908"/>
      <c r="G3908"/>
      <c r="H3908"/>
      <c r="I3908"/>
      <c r="J3908"/>
      <c r="K3908"/>
      <c r="L3908" s="262"/>
      <c r="M3908" s="262"/>
      <c r="S3908" s="262"/>
      <c r="T3908" s="262"/>
      <c r="U3908" s="262"/>
      <c r="V3908" s="262"/>
    </row>
    <row r="3909" spans="1:22">
      <c r="A3909" s="858"/>
      <c r="B3909" s="866">
        <f t="shared" si="61"/>
        <v>3887</v>
      </c>
      <c r="C3909" s="919"/>
      <c r="D3909" s="860"/>
      <c r="E3909"/>
      <c r="F3909"/>
      <c r="G3909"/>
      <c r="H3909"/>
      <c r="I3909"/>
      <c r="J3909"/>
      <c r="K3909"/>
      <c r="L3909" s="262"/>
      <c r="M3909" s="262"/>
      <c r="S3909" s="262"/>
      <c r="T3909" s="262"/>
      <c r="U3909" s="262"/>
      <c r="V3909" s="262"/>
    </row>
    <row r="3910" spans="1:22">
      <c r="A3910" s="858"/>
      <c r="B3910" s="866">
        <f t="shared" si="61"/>
        <v>3888</v>
      </c>
      <c r="C3910" s="919"/>
      <c r="D3910" s="860"/>
      <c r="E3910"/>
      <c r="F3910"/>
      <c r="G3910"/>
      <c r="H3910"/>
      <c r="I3910"/>
      <c r="J3910"/>
      <c r="K3910"/>
      <c r="L3910" s="262"/>
      <c r="M3910" s="262"/>
      <c r="S3910" s="262"/>
      <c r="T3910" s="262"/>
      <c r="U3910" s="262"/>
      <c r="V3910" s="262"/>
    </row>
    <row r="3911" spans="1:22">
      <c r="A3911" s="858"/>
      <c r="B3911" s="866">
        <f t="shared" si="61"/>
        <v>3889</v>
      </c>
      <c r="C3911" s="919"/>
      <c r="D3911" s="860"/>
      <c r="E3911"/>
      <c r="F3911"/>
      <c r="G3911"/>
      <c r="H3911"/>
      <c r="I3911"/>
      <c r="J3911"/>
      <c r="K3911"/>
      <c r="L3911" s="262"/>
      <c r="M3911" s="262"/>
      <c r="S3911" s="262"/>
      <c r="T3911" s="262"/>
      <c r="U3911" s="262"/>
      <c r="V3911" s="262"/>
    </row>
    <row r="3912" spans="1:22">
      <c r="A3912" s="858"/>
      <c r="B3912" s="866">
        <f t="shared" si="61"/>
        <v>3890</v>
      </c>
      <c r="C3912" s="919"/>
      <c r="D3912" s="860"/>
      <c r="E3912"/>
      <c r="F3912"/>
      <c r="G3912"/>
      <c r="H3912"/>
      <c r="I3912"/>
      <c r="J3912"/>
      <c r="K3912"/>
      <c r="L3912" s="262"/>
      <c r="M3912" s="262"/>
      <c r="S3912" s="262"/>
      <c r="T3912" s="262"/>
      <c r="U3912" s="262"/>
      <c r="V3912" s="262"/>
    </row>
    <row r="3913" spans="1:22">
      <c r="A3913" s="858"/>
      <c r="B3913" s="866">
        <f t="shared" si="61"/>
        <v>3891</v>
      </c>
      <c r="C3913" s="919"/>
      <c r="D3913" s="860"/>
      <c r="E3913"/>
      <c r="F3913"/>
      <c r="G3913"/>
      <c r="H3913"/>
      <c r="I3913"/>
      <c r="J3913"/>
      <c r="K3913"/>
      <c r="L3913" s="262"/>
      <c r="M3913" s="262"/>
      <c r="S3913" s="262"/>
      <c r="T3913" s="262"/>
      <c r="U3913" s="262"/>
      <c r="V3913" s="262"/>
    </row>
    <row r="3914" spans="1:22">
      <c r="A3914" s="858"/>
      <c r="B3914" s="866">
        <f t="shared" si="61"/>
        <v>3892</v>
      </c>
      <c r="C3914" s="919"/>
      <c r="D3914" s="860"/>
      <c r="E3914"/>
      <c r="F3914"/>
      <c r="G3914"/>
      <c r="H3914"/>
      <c r="I3914"/>
      <c r="J3914"/>
      <c r="K3914"/>
      <c r="L3914" s="262"/>
      <c r="M3914" s="262"/>
      <c r="S3914" s="262"/>
      <c r="T3914" s="262"/>
      <c r="U3914" s="262"/>
      <c r="V3914" s="262"/>
    </row>
    <row r="3915" spans="1:22">
      <c r="A3915" s="858"/>
      <c r="B3915" s="866">
        <f t="shared" si="61"/>
        <v>3893</v>
      </c>
      <c r="C3915" s="919"/>
      <c r="D3915" s="860"/>
      <c r="E3915"/>
      <c r="F3915"/>
      <c r="G3915"/>
      <c r="H3915"/>
      <c r="I3915"/>
      <c r="J3915"/>
      <c r="K3915"/>
      <c r="L3915" s="262"/>
      <c r="M3915" s="262"/>
      <c r="S3915" s="262"/>
      <c r="T3915" s="262"/>
      <c r="U3915" s="262"/>
      <c r="V3915" s="262"/>
    </row>
    <row r="3916" spans="1:22">
      <c r="A3916" s="858"/>
      <c r="B3916" s="866">
        <f t="shared" si="61"/>
        <v>3894</v>
      </c>
      <c r="C3916" s="919"/>
      <c r="D3916" s="860"/>
      <c r="E3916"/>
      <c r="F3916"/>
      <c r="G3916"/>
      <c r="H3916"/>
      <c r="I3916"/>
      <c r="J3916"/>
      <c r="K3916"/>
      <c r="L3916" s="262"/>
      <c r="M3916" s="262"/>
      <c r="S3916" s="262"/>
      <c r="T3916" s="262"/>
      <c r="U3916" s="262"/>
      <c r="V3916" s="262"/>
    </row>
    <row r="3917" spans="1:22">
      <c r="A3917" s="858"/>
      <c r="B3917" s="866">
        <f t="shared" si="61"/>
        <v>3895</v>
      </c>
      <c r="C3917" s="919"/>
      <c r="D3917" s="860"/>
      <c r="E3917"/>
      <c r="F3917"/>
      <c r="G3917"/>
      <c r="H3917"/>
      <c r="I3917"/>
      <c r="J3917"/>
      <c r="K3917"/>
      <c r="L3917" s="262"/>
      <c r="M3917" s="262"/>
      <c r="S3917" s="262"/>
      <c r="T3917" s="262"/>
      <c r="U3917" s="262"/>
      <c r="V3917" s="262"/>
    </row>
    <row r="3918" spans="1:22">
      <c r="A3918" s="858"/>
      <c r="B3918" s="866">
        <f t="shared" si="61"/>
        <v>3896</v>
      </c>
      <c r="C3918" s="919"/>
      <c r="D3918" s="860"/>
      <c r="E3918"/>
      <c r="F3918"/>
      <c r="G3918"/>
      <c r="H3918"/>
      <c r="I3918"/>
      <c r="J3918"/>
      <c r="K3918"/>
      <c r="L3918" s="262"/>
      <c r="M3918" s="262"/>
      <c r="S3918" s="262"/>
      <c r="T3918" s="262"/>
      <c r="U3918" s="262"/>
      <c r="V3918" s="262"/>
    </row>
    <row r="3919" spans="1:22">
      <c r="A3919" s="858"/>
      <c r="B3919" s="866">
        <f t="shared" si="61"/>
        <v>3897</v>
      </c>
      <c r="C3919" s="919"/>
      <c r="D3919" s="860"/>
      <c r="E3919"/>
      <c r="F3919"/>
      <c r="G3919"/>
      <c r="H3919"/>
      <c r="I3919"/>
      <c r="J3919"/>
      <c r="K3919"/>
      <c r="L3919" s="262"/>
      <c r="M3919" s="262"/>
      <c r="S3919" s="262"/>
      <c r="T3919" s="262"/>
      <c r="U3919" s="262"/>
      <c r="V3919" s="262"/>
    </row>
    <row r="3920" spans="1:22">
      <c r="A3920" s="858"/>
      <c r="B3920" s="866">
        <f t="shared" si="61"/>
        <v>3898</v>
      </c>
      <c r="C3920" s="919"/>
      <c r="D3920" s="860"/>
      <c r="E3920"/>
      <c r="F3920"/>
      <c r="G3920"/>
      <c r="H3920"/>
      <c r="I3920"/>
      <c r="J3920"/>
      <c r="K3920"/>
      <c r="L3920" s="262"/>
      <c r="M3920" s="262"/>
      <c r="S3920" s="262"/>
      <c r="T3920" s="262"/>
      <c r="U3920" s="262"/>
      <c r="V3920" s="262"/>
    </row>
    <row r="3921" spans="1:22">
      <c r="A3921" s="858"/>
      <c r="B3921" s="866">
        <f t="shared" si="61"/>
        <v>3899</v>
      </c>
      <c r="C3921" s="919"/>
      <c r="D3921" s="860"/>
      <c r="E3921"/>
      <c r="F3921"/>
      <c r="G3921"/>
      <c r="H3921"/>
      <c r="I3921"/>
      <c r="J3921"/>
      <c r="K3921"/>
      <c r="L3921" s="262"/>
      <c r="M3921" s="262"/>
      <c r="S3921" s="262"/>
      <c r="T3921" s="262"/>
      <c r="U3921" s="262"/>
      <c r="V3921" s="262"/>
    </row>
    <row r="3922" spans="1:22">
      <c r="A3922" s="858"/>
      <c r="B3922" s="866">
        <f t="shared" si="61"/>
        <v>3900</v>
      </c>
      <c r="C3922" s="919"/>
      <c r="D3922" s="860"/>
      <c r="E3922"/>
      <c r="F3922"/>
      <c r="G3922"/>
      <c r="H3922"/>
      <c r="I3922"/>
      <c r="J3922"/>
      <c r="K3922"/>
      <c r="L3922" s="262"/>
      <c r="M3922" s="262"/>
      <c r="S3922" s="262"/>
      <c r="T3922" s="262"/>
      <c r="U3922" s="262"/>
      <c r="V3922" s="262"/>
    </row>
    <row r="3923" spans="1:22">
      <c r="A3923" s="858"/>
      <c r="B3923" s="866">
        <f t="shared" si="61"/>
        <v>3901</v>
      </c>
      <c r="C3923" s="919"/>
      <c r="D3923" s="860"/>
      <c r="E3923"/>
      <c r="F3923"/>
      <c r="G3923"/>
      <c r="H3923"/>
      <c r="I3923"/>
      <c r="J3923"/>
      <c r="K3923"/>
      <c r="L3923" s="262"/>
      <c r="M3923" s="262"/>
      <c r="S3923" s="262"/>
      <c r="T3923" s="262"/>
      <c r="U3923" s="262"/>
      <c r="V3923" s="262"/>
    </row>
    <row r="3924" spans="1:22">
      <c r="A3924" s="858"/>
      <c r="B3924" s="866">
        <f t="shared" si="61"/>
        <v>3902</v>
      </c>
      <c r="C3924" s="919"/>
      <c r="D3924" s="860"/>
      <c r="E3924"/>
      <c r="F3924"/>
      <c r="G3924"/>
      <c r="H3924"/>
      <c r="I3924"/>
      <c r="J3924"/>
      <c r="K3924"/>
      <c r="L3924" s="262"/>
      <c r="M3924" s="262"/>
      <c r="S3924" s="262"/>
      <c r="T3924" s="262"/>
      <c r="U3924" s="262"/>
      <c r="V3924" s="262"/>
    </row>
    <row r="3925" spans="1:22">
      <c r="A3925" s="858"/>
      <c r="B3925" s="866">
        <f t="shared" si="61"/>
        <v>3903</v>
      </c>
      <c r="C3925" s="919"/>
      <c r="D3925" s="860"/>
      <c r="E3925"/>
      <c r="F3925"/>
      <c r="G3925"/>
      <c r="H3925"/>
      <c r="I3925"/>
      <c r="J3925"/>
      <c r="K3925"/>
      <c r="L3925" s="262"/>
      <c r="M3925" s="262"/>
      <c r="S3925" s="262"/>
      <c r="T3925" s="262"/>
      <c r="U3925" s="262"/>
      <c r="V3925" s="262"/>
    </row>
    <row r="3926" spans="1:22">
      <c r="A3926" s="858"/>
      <c r="B3926" s="866">
        <f t="shared" si="61"/>
        <v>3904</v>
      </c>
      <c r="C3926" s="919"/>
      <c r="D3926" s="860"/>
      <c r="E3926"/>
      <c r="F3926"/>
      <c r="G3926"/>
      <c r="H3926"/>
      <c r="I3926"/>
      <c r="J3926"/>
      <c r="K3926"/>
      <c r="L3926" s="262"/>
      <c r="M3926" s="262"/>
      <c r="S3926" s="262"/>
      <c r="T3926" s="262"/>
      <c r="U3926" s="262"/>
      <c r="V3926" s="262"/>
    </row>
    <row r="3927" spans="1:22">
      <c r="A3927" s="858"/>
      <c r="B3927" s="866">
        <f t="shared" si="61"/>
        <v>3905</v>
      </c>
      <c r="C3927" s="919"/>
      <c r="D3927" s="860"/>
      <c r="E3927"/>
      <c r="F3927"/>
      <c r="G3927"/>
      <c r="H3927"/>
      <c r="I3927"/>
      <c r="J3927"/>
      <c r="K3927"/>
      <c r="L3927" s="262"/>
      <c r="M3927" s="262"/>
      <c r="S3927" s="262"/>
      <c r="T3927" s="262"/>
      <c r="U3927" s="262"/>
      <c r="V3927" s="262"/>
    </row>
    <row r="3928" spans="1:22">
      <c r="A3928" s="858"/>
      <c r="B3928" s="866">
        <f t="shared" ref="B3928:B3991" si="62">B3927+1</f>
        <v>3906</v>
      </c>
      <c r="C3928" s="919"/>
      <c r="D3928" s="860"/>
      <c r="E3928"/>
      <c r="F3928"/>
      <c r="G3928"/>
      <c r="H3928"/>
      <c r="I3928"/>
      <c r="J3928"/>
      <c r="K3928"/>
      <c r="L3928" s="262"/>
      <c r="M3928" s="262"/>
      <c r="S3928" s="262"/>
      <c r="T3928" s="262"/>
      <c r="U3928" s="262"/>
      <c r="V3928" s="262"/>
    </row>
    <row r="3929" spans="1:22">
      <c r="A3929" s="858"/>
      <c r="B3929" s="866">
        <f t="shared" si="62"/>
        <v>3907</v>
      </c>
      <c r="C3929" s="919"/>
      <c r="D3929" s="860"/>
      <c r="E3929"/>
      <c r="F3929"/>
      <c r="G3929"/>
      <c r="H3929"/>
      <c r="I3929"/>
      <c r="J3929"/>
      <c r="K3929"/>
      <c r="L3929" s="262"/>
      <c r="M3929" s="262"/>
      <c r="S3929" s="262"/>
      <c r="T3929" s="262"/>
      <c r="U3929" s="262"/>
      <c r="V3929" s="262"/>
    </row>
    <row r="3930" spans="1:22">
      <c r="A3930" s="858"/>
      <c r="B3930" s="866">
        <f t="shared" si="62"/>
        <v>3908</v>
      </c>
      <c r="C3930" s="919"/>
      <c r="D3930" s="860"/>
      <c r="E3930"/>
      <c r="F3930"/>
      <c r="G3930"/>
      <c r="H3930"/>
      <c r="I3930"/>
      <c r="J3930"/>
      <c r="K3930"/>
      <c r="L3930" s="262"/>
      <c r="M3930" s="262"/>
      <c r="S3930" s="262"/>
      <c r="T3930" s="262"/>
      <c r="U3930" s="262"/>
      <c r="V3930" s="262"/>
    </row>
    <row r="3931" spans="1:22">
      <c r="A3931" s="858"/>
      <c r="B3931" s="866">
        <f t="shared" si="62"/>
        <v>3909</v>
      </c>
      <c r="C3931" s="919"/>
      <c r="D3931" s="860"/>
      <c r="E3931"/>
      <c r="F3931"/>
      <c r="G3931"/>
      <c r="H3931"/>
      <c r="I3931"/>
      <c r="J3931"/>
      <c r="K3931"/>
      <c r="L3931" s="262"/>
      <c r="M3931" s="262"/>
      <c r="S3931" s="262"/>
      <c r="T3931" s="262"/>
      <c r="U3931" s="262"/>
      <c r="V3931" s="262"/>
    </row>
    <row r="3932" spans="1:22">
      <c r="A3932" s="858"/>
      <c r="B3932" s="866">
        <f t="shared" si="62"/>
        <v>3910</v>
      </c>
      <c r="C3932" s="919"/>
      <c r="D3932" s="860"/>
      <c r="E3932"/>
      <c r="F3932"/>
      <c r="G3932"/>
      <c r="H3932"/>
      <c r="I3932"/>
      <c r="J3932"/>
      <c r="K3932"/>
      <c r="L3932" s="262"/>
      <c r="M3932" s="262"/>
      <c r="S3932" s="262"/>
      <c r="T3932" s="262"/>
      <c r="U3932" s="262"/>
      <c r="V3932" s="262"/>
    </row>
    <row r="3933" spans="1:22">
      <c r="A3933" s="858"/>
      <c r="B3933" s="866">
        <f t="shared" si="62"/>
        <v>3911</v>
      </c>
      <c r="C3933" s="919"/>
      <c r="D3933" s="860"/>
      <c r="E3933"/>
      <c r="F3933"/>
      <c r="G3933"/>
      <c r="H3933"/>
      <c r="I3933"/>
      <c r="J3933"/>
      <c r="K3933"/>
      <c r="L3933" s="262"/>
      <c r="M3933" s="262"/>
      <c r="S3933" s="262"/>
      <c r="T3933" s="262"/>
      <c r="U3933" s="262"/>
      <c r="V3933" s="262"/>
    </row>
    <row r="3934" spans="1:22">
      <c r="A3934" s="858"/>
      <c r="B3934" s="866">
        <f t="shared" si="62"/>
        <v>3912</v>
      </c>
      <c r="C3934" s="919"/>
      <c r="D3934" s="860"/>
      <c r="E3934"/>
      <c r="F3934"/>
      <c r="G3934"/>
      <c r="H3934"/>
      <c r="I3934"/>
      <c r="J3934"/>
      <c r="K3934"/>
      <c r="L3934" s="262"/>
      <c r="M3934" s="262"/>
      <c r="S3934" s="262"/>
      <c r="T3934" s="262"/>
      <c r="U3934" s="262"/>
      <c r="V3934" s="262"/>
    </row>
    <row r="3935" spans="1:22">
      <c r="A3935" s="858"/>
      <c r="B3935" s="866">
        <f t="shared" si="62"/>
        <v>3913</v>
      </c>
      <c r="C3935" s="919"/>
      <c r="D3935" s="860"/>
      <c r="E3935"/>
      <c r="F3935"/>
      <c r="G3935"/>
      <c r="H3935"/>
      <c r="I3935"/>
      <c r="J3935"/>
      <c r="K3935"/>
      <c r="L3935" s="262"/>
      <c r="M3935" s="262"/>
      <c r="S3935" s="262"/>
      <c r="T3935" s="262"/>
      <c r="U3935" s="262"/>
      <c r="V3935" s="262"/>
    </row>
    <row r="3936" spans="1:22">
      <c r="A3936" s="858"/>
      <c r="B3936" s="866">
        <f t="shared" si="62"/>
        <v>3914</v>
      </c>
      <c r="C3936" s="919"/>
      <c r="D3936" s="860"/>
      <c r="E3936"/>
      <c r="F3936"/>
      <c r="G3936"/>
      <c r="H3936"/>
      <c r="I3936"/>
      <c r="J3936"/>
      <c r="K3936"/>
      <c r="L3936" s="262"/>
      <c r="M3936" s="262"/>
      <c r="S3936" s="262"/>
      <c r="T3936" s="262"/>
      <c r="U3936" s="262"/>
      <c r="V3936" s="262"/>
    </row>
    <row r="3937" spans="1:22">
      <c r="A3937" s="858"/>
      <c r="B3937" s="866">
        <f t="shared" si="62"/>
        <v>3915</v>
      </c>
      <c r="C3937" s="919"/>
      <c r="D3937" s="860"/>
      <c r="E3937"/>
      <c r="F3937"/>
      <c r="G3937"/>
      <c r="H3937"/>
      <c r="I3937"/>
      <c r="J3937"/>
      <c r="K3937"/>
      <c r="L3937" s="262"/>
      <c r="M3937" s="262"/>
      <c r="S3937" s="262"/>
      <c r="T3937" s="262"/>
      <c r="U3937" s="262"/>
      <c r="V3937" s="262"/>
    </row>
    <row r="3938" spans="1:22">
      <c r="A3938" s="858"/>
      <c r="B3938" s="866">
        <f t="shared" si="62"/>
        <v>3916</v>
      </c>
      <c r="C3938" s="919"/>
      <c r="D3938" s="860"/>
      <c r="E3938"/>
      <c r="F3938"/>
      <c r="G3938"/>
      <c r="H3938"/>
      <c r="I3938"/>
      <c r="J3938"/>
      <c r="K3938"/>
      <c r="L3938" s="262"/>
      <c r="M3938" s="262"/>
      <c r="S3938" s="262"/>
      <c r="T3938" s="262"/>
      <c r="U3938" s="262"/>
      <c r="V3938" s="262"/>
    </row>
    <row r="3939" spans="1:22">
      <c r="A3939" s="858"/>
      <c r="B3939" s="866">
        <f t="shared" si="62"/>
        <v>3917</v>
      </c>
      <c r="C3939" s="919"/>
      <c r="D3939" s="860"/>
      <c r="E3939"/>
      <c r="F3939"/>
      <c r="G3939"/>
      <c r="H3939"/>
      <c r="I3939"/>
      <c r="J3939"/>
      <c r="K3939"/>
      <c r="L3939" s="262"/>
      <c r="M3939" s="262"/>
      <c r="S3939" s="262"/>
      <c r="T3939" s="262"/>
      <c r="U3939" s="262"/>
      <c r="V3939" s="262"/>
    </row>
    <row r="3940" spans="1:22">
      <c r="A3940" s="858"/>
      <c r="B3940" s="866">
        <f t="shared" si="62"/>
        <v>3918</v>
      </c>
      <c r="C3940" s="919"/>
      <c r="D3940" s="860"/>
      <c r="E3940"/>
      <c r="F3940"/>
      <c r="G3940"/>
      <c r="H3940"/>
      <c r="I3940"/>
      <c r="J3940"/>
      <c r="K3940"/>
      <c r="L3940" s="262"/>
      <c r="M3940" s="262"/>
      <c r="S3940" s="262"/>
      <c r="T3940" s="262"/>
      <c r="U3940" s="262"/>
      <c r="V3940" s="262"/>
    </row>
    <row r="3941" spans="1:22">
      <c r="A3941" s="858"/>
      <c r="B3941" s="866">
        <f t="shared" si="62"/>
        <v>3919</v>
      </c>
      <c r="C3941" s="919"/>
      <c r="D3941" s="860"/>
      <c r="E3941"/>
      <c r="F3941"/>
      <c r="G3941"/>
      <c r="H3941"/>
      <c r="I3941"/>
      <c r="J3941"/>
      <c r="K3941"/>
      <c r="L3941" s="262"/>
      <c r="M3941" s="262"/>
      <c r="S3941" s="262"/>
      <c r="T3941" s="262"/>
      <c r="U3941" s="262"/>
      <c r="V3941" s="262"/>
    </row>
    <row r="3942" spans="1:22">
      <c r="A3942" s="858"/>
      <c r="B3942" s="866">
        <f t="shared" si="62"/>
        <v>3920</v>
      </c>
      <c r="C3942" s="919"/>
      <c r="D3942" s="860"/>
      <c r="E3942"/>
      <c r="F3942"/>
      <c r="G3942"/>
      <c r="H3942"/>
      <c r="I3942"/>
      <c r="J3942"/>
      <c r="K3942"/>
      <c r="L3942" s="262"/>
      <c r="M3942" s="262"/>
      <c r="S3942" s="262"/>
      <c r="T3942" s="262"/>
      <c r="U3942" s="262"/>
      <c r="V3942" s="262"/>
    </row>
    <row r="3943" spans="1:22">
      <c r="A3943" s="858"/>
      <c r="B3943" s="866">
        <f t="shared" si="62"/>
        <v>3921</v>
      </c>
      <c r="C3943" s="919"/>
      <c r="D3943" s="860"/>
      <c r="E3943"/>
      <c r="F3943"/>
      <c r="G3943"/>
      <c r="H3943"/>
      <c r="I3943"/>
      <c r="J3943"/>
      <c r="K3943"/>
      <c r="L3943" s="262"/>
      <c r="M3943" s="262"/>
      <c r="S3943" s="262"/>
      <c r="T3943" s="262"/>
      <c r="U3943" s="262"/>
      <c r="V3943" s="262"/>
    </row>
    <row r="3944" spans="1:22">
      <c r="A3944" s="858"/>
      <c r="B3944" s="866">
        <f t="shared" si="62"/>
        <v>3922</v>
      </c>
      <c r="C3944" s="919"/>
      <c r="D3944" s="860"/>
      <c r="E3944"/>
      <c r="F3944"/>
      <c r="G3944"/>
      <c r="H3944"/>
      <c r="I3944"/>
      <c r="J3944"/>
      <c r="K3944"/>
      <c r="L3944" s="262"/>
      <c r="M3944" s="262"/>
      <c r="S3944" s="262"/>
      <c r="T3944" s="262"/>
      <c r="U3944" s="262"/>
      <c r="V3944" s="262"/>
    </row>
    <row r="3945" spans="1:22">
      <c r="A3945" s="858"/>
      <c r="B3945" s="866">
        <f t="shared" si="62"/>
        <v>3923</v>
      </c>
      <c r="C3945" s="919"/>
      <c r="D3945" s="860"/>
      <c r="E3945"/>
      <c r="F3945"/>
      <c r="G3945"/>
      <c r="H3945"/>
      <c r="I3945"/>
      <c r="J3945"/>
      <c r="K3945"/>
      <c r="L3945" s="262"/>
      <c r="M3945" s="262"/>
      <c r="S3945" s="262"/>
      <c r="T3945" s="262"/>
      <c r="U3945" s="262"/>
      <c r="V3945" s="262"/>
    </row>
    <row r="3946" spans="1:22">
      <c r="A3946" s="858"/>
      <c r="B3946" s="866">
        <f t="shared" si="62"/>
        <v>3924</v>
      </c>
      <c r="C3946" s="919"/>
      <c r="D3946" s="860"/>
      <c r="E3946"/>
      <c r="F3946"/>
      <c r="G3946"/>
      <c r="H3946"/>
      <c r="I3946"/>
      <c r="J3946"/>
      <c r="K3946"/>
      <c r="L3946" s="262"/>
      <c r="M3946" s="262"/>
      <c r="S3946" s="262"/>
      <c r="T3946" s="262"/>
      <c r="U3946" s="262"/>
      <c r="V3946" s="262"/>
    </row>
    <row r="3947" spans="1:22">
      <c r="A3947" s="858"/>
      <c r="B3947" s="866">
        <f t="shared" si="62"/>
        <v>3925</v>
      </c>
      <c r="C3947" s="919"/>
      <c r="D3947" s="860"/>
      <c r="E3947"/>
      <c r="F3947"/>
      <c r="G3947"/>
      <c r="H3947"/>
      <c r="I3947"/>
      <c r="J3947"/>
      <c r="K3947"/>
      <c r="L3947" s="262"/>
      <c r="M3947" s="262"/>
      <c r="S3947" s="262"/>
      <c r="T3947" s="262"/>
      <c r="U3947" s="262"/>
      <c r="V3947" s="262"/>
    </row>
    <row r="3948" spans="1:22">
      <c r="A3948" s="858"/>
      <c r="B3948" s="866">
        <f t="shared" si="62"/>
        <v>3926</v>
      </c>
      <c r="C3948" s="919"/>
      <c r="D3948" s="860"/>
      <c r="E3948"/>
      <c r="F3948"/>
      <c r="G3948"/>
      <c r="H3948"/>
      <c r="I3948"/>
      <c r="J3948"/>
      <c r="K3948"/>
      <c r="L3948" s="262"/>
      <c r="M3948" s="262"/>
      <c r="S3948" s="262"/>
      <c r="T3948" s="262"/>
      <c r="U3948" s="262"/>
      <c r="V3948" s="262"/>
    </row>
    <row r="3949" spans="1:22">
      <c r="A3949" s="858"/>
      <c r="B3949" s="866">
        <f t="shared" si="62"/>
        <v>3927</v>
      </c>
      <c r="C3949" s="919"/>
      <c r="D3949" s="860"/>
      <c r="E3949"/>
      <c r="F3949"/>
      <c r="G3949"/>
      <c r="H3949"/>
      <c r="I3949"/>
      <c r="J3949"/>
      <c r="K3949"/>
      <c r="L3949" s="262"/>
      <c r="M3949" s="262"/>
      <c r="S3949" s="262"/>
      <c r="T3949" s="262"/>
      <c r="U3949" s="262"/>
      <c r="V3949" s="262"/>
    </row>
    <row r="3950" spans="1:22">
      <c r="A3950" s="858"/>
      <c r="B3950" s="866">
        <f t="shared" si="62"/>
        <v>3928</v>
      </c>
      <c r="C3950" s="919"/>
      <c r="D3950" s="860"/>
      <c r="E3950"/>
      <c r="F3950"/>
      <c r="G3950"/>
      <c r="H3950"/>
      <c r="I3950"/>
      <c r="J3950"/>
      <c r="K3950"/>
      <c r="L3950" s="262"/>
      <c r="M3950" s="262"/>
      <c r="S3950" s="262"/>
      <c r="T3950" s="262"/>
      <c r="U3950" s="262"/>
      <c r="V3950" s="262"/>
    </row>
    <row r="3951" spans="1:22">
      <c r="A3951" s="858"/>
      <c r="B3951" s="866">
        <f t="shared" si="62"/>
        <v>3929</v>
      </c>
      <c r="C3951" s="919"/>
      <c r="D3951" s="860"/>
      <c r="E3951"/>
      <c r="F3951"/>
      <c r="G3951"/>
      <c r="H3951"/>
      <c r="I3951"/>
      <c r="J3951"/>
      <c r="K3951"/>
      <c r="L3951" s="262"/>
      <c r="M3951" s="262"/>
      <c r="S3951" s="262"/>
      <c r="T3951" s="262"/>
      <c r="U3951" s="262"/>
      <c r="V3951" s="262"/>
    </row>
    <row r="3952" spans="1:22">
      <c r="A3952" s="858"/>
      <c r="B3952" s="866">
        <f t="shared" si="62"/>
        <v>3930</v>
      </c>
      <c r="C3952" s="919"/>
      <c r="D3952" s="860"/>
      <c r="E3952"/>
      <c r="F3952"/>
      <c r="G3952"/>
      <c r="H3952"/>
      <c r="I3952"/>
      <c r="J3952"/>
      <c r="K3952"/>
      <c r="L3952" s="262"/>
      <c r="M3952" s="262"/>
      <c r="S3952" s="262"/>
      <c r="T3952" s="262"/>
      <c r="U3952" s="262"/>
      <c r="V3952" s="262"/>
    </row>
    <row r="3953" spans="1:22">
      <c r="A3953" s="858"/>
      <c r="B3953" s="866">
        <f t="shared" si="62"/>
        <v>3931</v>
      </c>
      <c r="C3953" s="919"/>
      <c r="D3953" s="860"/>
      <c r="E3953"/>
      <c r="F3953"/>
      <c r="G3953"/>
      <c r="H3953"/>
      <c r="I3953"/>
      <c r="J3953"/>
      <c r="K3953"/>
      <c r="L3953" s="262"/>
      <c r="M3953" s="262"/>
      <c r="S3953" s="262"/>
      <c r="T3953" s="262"/>
      <c r="U3953" s="262"/>
      <c r="V3953" s="262"/>
    </row>
    <row r="3954" spans="1:22">
      <c r="A3954" s="858"/>
      <c r="B3954" s="866">
        <f t="shared" si="62"/>
        <v>3932</v>
      </c>
      <c r="C3954" s="919"/>
      <c r="D3954" s="860"/>
      <c r="E3954"/>
      <c r="F3954"/>
      <c r="G3954"/>
      <c r="H3954"/>
      <c r="I3954"/>
      <c r="J3954"/>
      <c r="K3954"/>
      <c r="L3954" s="262"/>
      <c r="M3954" s="262"/>
      <c r="S3954" s="262"/>
      <c r="T3954" s="262"/>
      <c r="U3954" s="262"/>
      <c r="V3954" s="262"/>
    </row>
    <row r="3955" spans="1:22">
      <c r="A3955" s="858"/>
      <c r="B3955" s="866">
        <f t="shared" si="62"/>
        <v>3933</v>
      </c>
      <c r="C3955" s="919"/>
      <c r="D3955" s="860"/>
      <c r="E3955"/>
      <c r="F3955"/>
      <c r="G3955"/>
      <c r="H3955"/>
      <c r="I3955"/>
      <c r="J3955"/>
      <c r="K3955"/>
      <c r="L3955" s="262"/>
      <c r="M3955" s="262"/>
      <c r="S3955" s="262"/>
      <c r="T3955" s="262"/>
      <c r="U3955" s="262"/>
      <c r="V3955" s="262"/>
    </row>
    <row r="3956" spans="1:22">
      <c r="A3956" s="858"/>
      <c r="B3956" s="866">
        <f t="shared" si="62"/>
        <v>3934</v>
      </c>
      <c r="C3956" s="919"/>
      <c r="D3956" s="860"/>
      <c r="E3956"/>
      <c r="F3956"/>
      <c r="G3956"/>
      <c r="H3956"/>
      <c r="I3956"/>
      <c r="J3956"/>
      <c r="K3956"/>
      <c r="L3956" s="262"/>
      <c r="M3956" s="262"/>
      <c r="S3956" s="262"/>
      <c r="T3956" s="262"/>
      <c r="U3956" s="262"/>
      <c r="V3956" s="262"/>
    </row>
    <row r="3957" spans="1:22">
      <c r="A3957" s="858"/>
      <c r="B3957" s="866">
        <f t="shared" si="62"/>
        <v>3935</v>
      </c>
      <c r="C3957" s="919"/>
      <c r="D3957" s="860"/>
      <c r="E3957"/>
      <c r="F3957"/>
      <c r="G3957"/>
      <c r="H3957"/>
      <c r="I3957"/>
      <c r="J3957"/>
      <c r="K3957"/>
      <c r="L3957" s="262"/>
      <c r="M3957" s="262"/>
      <c r="S3957" s="262"/>
      <c r="T3957" s="262"/>
      <c r="U3957" s="262"/>
      <c r="V3957" s="262"/>
    </row>
    <row r="3958" spans="1:22">
      <c r="A3958" s="858"/>
      <c r="B3958" s="866">
        <f t="shared" si="62"/>
        <v>3936</v>
      </c>
      <c r="C3958" s="919"/>
      <c r="D3958" s="860"/>
      <c r="E3958"/>
      <c r="F3958"/>
      <c r="G3958"/>
      <c r="H3958"/>
      <c r="I3958"/>
      <c r="J3958"/>
      <c r="K3958"/>
      <c r="L3958" s="262"/>
      <c r="M3958" s="262"/>
      <c r="S3958" s="262"/>
      <c r="T3958" s="262"/>
      <c r="U3958" s="262"/>
      <c r="V3958" s="262"/>
    </row>
    <row r="3959" spans="1:22">
      <c r="A3959" s="858"/>
      <c r="B3959" s="866">
        <f t="shared" si="62"/>
        <v>3937</v>
      </c>
      <c r="C3959" s="919"/>
      <c r="D3959" s="860"/>
      <c r="E3959"/>
      <c r="F3959"/>
      <c r="G3959"/>
      <c r="H3959"/>
      <c r="I3959"/>
      <c r="J3959"/>
      <c r="K3959"/>
      <c r="L3959" s="262"/>
      <c r="M3959" s="262"/>
      <c r="S3959" s="262"/>
      <c r="T3959" s="262"/>
      <c r="U3959" s="262"/>
      <c r="V3959" s="262"/>
    </row>
    <row r="3960" spans="1:22">
      <c r="A3960" s="858"/>
      <c r="B3960" s="866">
        <f t="shared" si="62"/>
        <v>3938</v>
      </c>
      <c r="C3960" s="919"/>
      <c r="D3960" s="860"/>
      <c r="E3960"/>
      <c r="F3960"/>
      <c r="G3960"/>
      <c r="H3960"/>
      <c r="I3960"/>
      <c r="J3960"/>
      <c r="K3960"/>
      <c r="L3960" s="262"/>
      <c r="M3960" s="262"/>
      <c r="S3960" s="262"/>
      <c r="T3960" s="262"/>
      <c r="U3960" s="262"/>
      <c r="V3960" s="262"/>
    </row>
    <row r="3961" spans="1:22">
      <c r="A3961" s="858"/>
      <c r="B3961" s="866">
        <f t="shared" si="62"/>
        <v>3939</v>
      </c>
      <c r="C3961" s="919"/>
      <c r="D3961" s="860"/>
      <c r="E3961"/>
      <c r="F3961"/>
      <c r="G3961"/>
      <c r="H3961"/>
      <c r="I3961"/>
      <c r="J3961"/>
      <c r="K3961"/>
      <c r="L3961" s="262"/>
      <c r="M3961" s="262"/>
      <c r="S3961" s="262"/>
      <c r="T3961" s="262"/>
      <c r="U3961" s="262"/>
      <c r="V3961" s="262"/>
    </row>
    <row r="3962" spans="1:22">
      <c r="A3962" s="858"/>
      <c r="B3962" s="866">
        <f t="shared" si="62"/>
        <v>3940</v>
      </c>
      <c r="C3962" s="919"/>
      <c r="D3962" s="860"/>
      <c r="E3962"/>
      <c r="F3962"/>
      <c r="G3962"/>
      <c r="H3962"/>
      <c r="I3962"/>
      <c r="J3962"/>
      <c r="K3962"/>
      <c r="L3962" s="262"/>
      <c r="M3962" s="262"/>
      <c r="S3962" s="262"/>
      <c r="T3962" s="262"/>
      <c r="U3962" s="262"/>
      <c r="V3962" s="262"/>
    </row>
    <row r="3963" spans="1:22">
      <c r="A3963" s="858"/>
      <c r="B3963" s="866">
        <f t="shared" si="62"/>
        <v>3941</v>
      </c>
      <c r="C3963" s="919"/>
      <c r="D3963" s="860"/>
      <c r="E3963"/>
      <c r="F3963"/>
      <c r="G3963"/>
      <c r="H3963"/>
      <c r="I3963"/>
      <c r="J3963"/>
      <c r="K3963"/>
      <c r="L3963" s="262"/>
      <c r="M3963" s="262"/>
      <c r="S3963" s="262"/>
      <c r="T3963" s="262"/>
      <c r="U3963" s="262"/>
      <c r="V3963" s="262"/>
    </row>
    <row r="3964" spans="1:22">
      <c r="A3964" s="858"/>
      <c r="B3964" s="866">
        <f t="shared" si="62"/>
        <v>3942</v>
      </c>
      <c r="C3964" s="919"/>
      <c r="D3964" s="860"/>
      <c r="E3964"/>
      <c r="F3964"/>
      <c r="G3964"/>
      <c r="H3964"/>
      <c r="I3964"/>
      <c r="J3964"/>
      <c r="K3964"/>
      <c r="L3964" s="262"/>
      <c r="M3964" s="262"/>
      <c r="S3964" s="262"/>
      <c r="T3964" s="262"/>
      <c r="U3964" s="262"/>
      <c r="V3964" s="262"/>
    </row>
    <row r="3965" spans="1:22">
      <c r="A3965" s="858"/>
      <c r="B3965" s="866">
        <f t="shared" si="62"/>
        <v>3943</v>
      </c>
      <c r="C3965" s="919"/>
      <c r="D3965" s="860"/>
      <c r="E3965"/>
      <c r="F3965"/>
      <c r="G3965"/>
      <c r="H3965"/>
      <c r="I3965"/>
      <c r="J3965"/>
      <c r="K3965"/>
      <c r="L3965" s="262"/>
      <c r="M3965" s="262"/>
      <c r="S3965" s="262"/>
      <c r="T3965" s="262"/>
      <c r="U3965" s="262"/>
      <c r="V3965" s="262"/>
    </row>
    <row r="3966" spans="1:22">
      <c r="A3966" s="858"/>
      <c r="B3966" s="866">
        <f t="shared" si="62"/>
        <v>3944</v>
      </c>
      <c r="C3966" s="919"/>
      <c r="D3966" s="860"/>
      <c r="E3966"/>
      <c r="F3966"/>
      <c r="G3966"/>
      <c r="H3966"/>
      <c r="I3966"/>
      <c r="J3966"/>
      <c r="K3966"/>
      <c r="L3966" s="262"/>
      <c r="M3966" s="262"/>
      <c r="S3966" s="262"/>
      <c r="T3966" s="262"/>
      <c r="U3966" s="262"/>
      <c r="V3966" s="262"/>
    </row>
    <row r="3967" spans="1:22">
      <c r="A3967" s="858"/>
      <c r="B3967" s="866">
        <f t="shared" si="62"/>
        <v>3945</v>
      </c>
      <c r="C3967" s="919"/>
      <c r="D3967" s="860"/>
      <c r="E3967"/>
      <c r="F3967"/>
      <c r="G3967"/>
      <c r="H3967"/>
      <c r="I3967"/>
      <c r="J3967"/>
      <c r="K3967"/>
      <c r="L3967" s="262"/>
      <c r="M3967" s="262"/>
      <c r="S3967" s="262"/>
      <c r="T3967" s="262"/>
      <c r="U3967" s="262"/>
      <c r="V3967" s="262"/>
    </row>
    <row r="3968" spans="1:22">
      <c r="A3968" s="858"/>
      <c r="B3968" s="866">
        <f t="shared" si="62"/>
        <v>3946</v>
      </c>
      <c r="C3968" s="919"/>
      <c r="D3968" s="860"/>
      <c r="E3968"/>
      <c r="F3968"/>
      <c r="G3968"/>
      <c r="H3968"/>
      <c r="I3968"/>
      <c r="J3968"/>
      <c r="K3968"/>
      <c r="L3968" s="262"/>
      <c r="M3968" s="262"/>
      <c r="S3968" s="262"/>
      <c r="T3968" s="262"/>
      <c r="U3968" s="262"/>
      <c r="V3968" s="262"/>
    </row>
    <row r="3969" spans="1:22">
      <c r="A3969" s="858"/>
      <c r="B3969" s="866">
        <f t="shared" si="62"/>
        <v>3947</v>
      </c>
      <c r="C3969" s="919"/>
      <c r="D3969" s="860"/>
      <c r="E3969"/>
      <c r="F3969"/>
      <c r="G3969"/>
      <c r="H3969"/>
      <c r="I3969"/>
      <c r="J3969"/>
      <c r="K3969"/>
      <c r="L3969" s="262"/>
      <c r="M3969" s="262"/>
      <c r="S3969" s="262"/>
      <c r="T3969" s="262"/>
      <c r="U3969" s="262"/>
      <c r="V3969" s="262"/>
    </row>
    <row r="3970" spans="1:22">
      <c r="A3970" s="858"/>
      <c r="B3970" s="866">
        <f t="shared" si="62"/>
        <v>3948</v>
      </c>
      <c r="C3970" s="919"/>
      <c r="D3970" s="860"/>
      <c r="E3970"/>
      <c r="F3970"/>
      <c r="G3970"/>
      <c r="H3970"/>
      <c r="I3970"/>
      <c r="J3970"/>
      <c r="K3970"/>
      <c r="L3970" s="262"/>
      <c r="M3970" s="262"/>
      <c r="S3970" s="262"/>
      <c r="T3970" s="262"/>
      <c r="U3970" s="262"/>
      <c r="V3970" s="262"/>
    </row>
    <row r="3971" spans="1:22">
      <c r="A3971" s="858"/>
      <c r="B3971" s="866">
        <f t="shared" si="62"/>
        <v>3949</v>
      </c>
      <c r="C3971" s="919"/>
      <c r="D3971" s="860"/>
      <c r="E3971"/>
      <c r="F3971"/>
      <c r="G3971"/>
      <c r="H3971"/>
      <c r="I3971"/>
      <c r="J3971"/>
      <c r="K3971"/>
      <c r="L3971" s="262"/>
      <c r="M3971" s="262"/>
      <c r="S3971" s="262"/>
      <c r="T3971" s="262"/>
      <c r="U3971" s="262"/>
      <c r="V3971" s="262"/>
    </row>
    <row r="3972" spans="1:22">
      <c r="A3972" s="858"/>
      <c r="B3972" s="866">
        <f t="shared" si="62"/>
        <v>3950</v>
      </c>
      <c r="C3972" s="919"/>
      <c r="D3972" s="860"/>
      <c r="E3972"/>
      <c r="F3972"/>
      <c r="G3972"/>
      <c r="H3972"/>
      <c r="I3972"/>
      <c r="J3972"/>
      <c r="K3972"/>
      <c r="L3972" s="262"/>
      <c r="M3972" s="262"/>
      <c r="S3972" s="262"/>
      <c r="T3972" s="262"/>
      <c r="U3972" s="262"/>
      <c r="V3972" s="262"/>
    </row>
    <row r="3973" spans="1:22">
      <c r="A3973" s="858"/>
      <c r="B3973" s="866">
        <f t="shared" si="62"/>
        <v>3951</v>
      </c>
      <c r="C3973" s="919"/>
      <c r="D3973" s="860"/>
      <c r="E3973"/>
      <c r="F3973"/>
      <c r="G3973"/>
      <c r="H3973"/>
      <c r="I3973"/>
      <c r="J3973"/>
      <c r="K3973"/>
      <c r="L3973" s="262"/>
      <c r="M3973" s="262"/>
      <c r="S3973" s="262"/>
      <c r="T3973" s="262"/>
      <c r="U3973" s="262"/>
      <c r="V3973" s="262"/>
    </row>
    <row r="3974" spans="1:22">
      <c r="A3974" s="858"/>
      <c r="B3974" s="866">
        <f t="shared" si="62"/>
        <v>3952</v>
      </c>
      <c r="C3974" s="919"/>
      <c r="D3974" s="860"/>
      <c r="E3974"/>
      <c r="F3974"/>
      <c r="G3974"/>
      <c r="H3974"/>
      <c r="I3974"/>
      <c r="J3974"/>
      <c r="K3974"/>
      <c r="L3974" s="262"/>
      <c r="M3974" s="262"/>
      <c r="S3974" s="262"/>
      <c r="T3974" s="262"/>
      <c r="U3974" s="262"/>
      <c r="V3974" s="262"/>
    </row>
    <row r="3975" spans="1:22">
      <c r="A3975" s="858"/>
      <c r="B3975" s="866">
        <f t="shared" si="62"/>
        <v>3953</v>
      </c>
      <c r="C3975" s="919"/>
      <c r="D3975" s="860"/>
      <c r="E3975"/>
      <c r="F3975"/>
      <c r="G3975"/>
      <c r="H3975"/>
      <c r="I3975"/>
      <c r="J3975"/>
      <c r="K3975"/>
      <c r="L3975" s="262"/>
      <c r="M3975" s="262"/>
      <c r="S3975" s="262"/>
      <c r="T3975" s="262"/>
      <c r="U3975" s="262"/>
      <c r="V3975" s="262"/>
    </row>
    <row r="3976" spans="1:22">
      <c r="A3976" s="858"/>
      <c r="B3976" s="866">
        <f t="shared" si="62"/>
        <v>3954</v>
      </c>
      <c r="C3976" s="919"/>
      <c r="D3976" s="860"/>
      <c r="E3976"/>
      <c r="F3976"/>
      <c r="G3976"/>
      <c r="H3976"/>
      <c r="I3976"/>
      <c r="J3976"/>
      <c r="K3976"/>
      <c r="L3976" s="262"/>
      <c r="M3976" s="262"/>
      <c r="S3976" s="262"/>
      <c r="T3976" s="262"/>
      <c r="U3976" s="262"/>
      <c r="V3976" s="262"/>
    </row>
    <row r="3977" spans="1:22">
      <c r="A3977" s="858"/>
      <c r="B3977" s="866">
        <f t="shared" si="62"/>
        <v>3955</v>
      </c>
      <c r="C3977" s="919"/>
      <c r="D3977" s="860"/>
      <c r="E3977"/>
      <c r="F3977"/>
      <c r="G3977"/>
      <c r="H3977"/>
      <c r="I3977"/>
      <c r="J3977"/>
      <c r="K3977"/>
      <c r="L3977" s="262"/>
      <c r="M3977" s="262"/>
      <c r="S3977" s="262"/>
      <c r="T3977" s="262"/>
      <c r="U3977" s="262"/>
      <c r="V3977" s="262"/>
    </row>
    <row r="3978" spans="1:22">
      <c r="A3978" s="858"/>
      <c r="B3978" s="866">
        <f t="shared" si="62"/>
        <v>3956</v>
      </c>
      <c r="C3978" s="919"/>
      <c r="D3978" s="860"/>
      <c r="E3978"/>
      <c r="F3978"/>
      <c r="G3978"/>
      <c r="H3978"/>
      <c r="I3978"/>
      <c r="J3978"/>
      <c r="K3978"/>
      <c r="L3978" s="262"/>
      <c r="M3978" s="262"/>
      <c r="S3978" s="262"/>
      <c r="T3978" s="262"/>
      <c r="U3978" s="262"/>
      <c r="V3978" s="262"/>
    </row>
    <row r="3979" spans="1:22">
      <c r="A3979" s="858"/>
      <c r="B3979" s="866">
        <f t="shared" si="62"/>
        <v>3957</v>
      </c>
      <c r="C3979" s="919"/>
      <c r="D3979" s="860"/>
      <c r="E3979"/>
      <c r="F3979"/>
      <c r="G3979"/>
      <c r="H3979"/>
      <c r="I3979"/>
      <c r="J3979"/>
      <c r="K3979"/>
      <c r="L3979" s="262"/>
      <c r="M3979" s="262"/>
      <c r="S3979" s="262"/>
      <c r="T3979" s="262"/>
      <c r="U3979" s="262"/>
      <c r="V3979" s="262"/>
    </row>
    <row r="3980" spans="1:22">
      <c r="A3980" s="858"/>
      <c r="B3980" s="866">
        <f t="shared" si="62"/>
        <v>3958</v>
      </c>
      <c r="C3980" s="919"/>
      <c r="D3980" s="860"/>
      <c r="E3980"/>
      <c r="F3980"/>
      <c r="G3980"/>
      <c r="H3980"/>
      <c r="I3980"/>
      <c r="J3980"/>
      <c r="K3980"/>
      <c r="L3980" s="262"/>
      <c r="M3980" s="262"/>
      <c r="S3980" s="262"/>
      <c r="T3980" s="262"/>
      <c r="U3980" s="262"/>
      <c r="V3980" s="262"/>
    </row>
    <row r="3981" spans="1:22">
      <c r="A3981" s="858"/>
      <c r="B3981" s="866">
        <f t="shared" si="62"/>
        <v>3959</v>
      </c>
      <c r="C3981" s="919"/>
      <c r="D3981" s="860"/>
      <c r="E3981"/>
      <c r="F3981"/>
      <c r="G3981"/>
      <c r="H3981"/>
      <c r="I3981"/>
      <c r="J3981"/>
      <c r="K3981"/>
      <c r="L3981" s="262"/>
      <c r="M3981" s="262"/>
      <c r="S3981" s="262"/>
      <c r="T3981" s="262"/>
      <c r="U3981" s="262"/>
      <c r="V3981" s="262"/>
    </row>
    <row r="3982" spans="1:22">
      <c r="A3982" s="858"/>
      <c r="B3982" s="866">
        <f t="shared" si="62"/>
        <v>3960</v>
      </c>
      <c r="C3982" s="919"/>
      <c r="D3982" s="860"/>
      <c r="E3982"/>
      <c r="F3982"/>
      <c r="G3982"/>
      <c r="H3982"/>
      <c r="I3982"/>
      <c r="J3982"/>
      <c r="K3982"/>
      <c r="L3982" s="262"/>
      <c r="M3982" s="262"/>
      <c r="S3982" s="262"/>
      <c r="T3982" s="262"/>
      <c r="U3982" s="262"/>
      <c r="V3982" s="262"/>
    </row>
    <row r="3983" spans="1:22">
      <c r="A3983" s="858"/>
      <c r="B3983" s="866">
        <f t="shared" si="62"/>
        <v>3961</v>
      </c>
      <c r="C3983" s="919"/>
      <c r="D3983" s="860"/>
      <c r="E3983"/>
      <c r="F3983"/>
      <c r="G3983"/>
      <c r="H3983"/>
      <c r="I3983"/>
      <c r="J3983"/>
      <c r="K3983"/>
      <c r="L3983" s="262"/>
      <c r="M3983" s="262"/>
      <c r="S3983" s="262"/>
      <c r="T3983" s="262"/>
      <c r="U3983" s="262"/>
      <c r="V3983" s="262"/>
    </row>
    <row r="3984" spans="1:22">
      <c r="A3984" s="858"/>
      <c r="B3984" s="866">
        <f t="shared" si="62"/>
        <v>3962</v>
      </c>
      <c r="C3984" s="919"/>
      <c r="D3984" s="860"/>
      <c r="E3984"/>
      <c r="F3984"/>
      <c r="G3984"/>
      <c r="H3984"/>
      <c r="I3984"/>
      <c r="J3984"/>
      <c r="K3984"/>
      <c r="L3984" s="262"/>
      <c r="M3984" s="262"/>
      <c r="S3984" s="262"/>
      <c r="T3984" s="262"/>
      <c r="U3984" s="262"/>
      <c r="V3984" s="262"/>
    </row>
    <row r="3985" spans="1:22">
      <c r="A3985" s="858"/>
      <c r="B3985" s="866">
        <f t="shared" si="62"/>
        <v>3963</v>
      </c>
      <c r="C3985" s="919"/>
      <c r="D3985" s="860"/>
      <c r="E3985"/>
      <c r="F3985"/>
      <c r="G3985"/>
      <c r="H3985"/>
      <c r="I3985"/>
      <c r="J3985"/>
      <c r="K3985"/>
      <c r="L3985" s="262"/>
      <c r="M3985" s="262"/>
      <c r="S3985" s="262"/>
      <c r="T3985" s="262"/>
      <c r="U3985" s="262"/>
      <c r="V3985" s="262"/>
    </row>
    <row r="3986" spans="1:22">
      <c r="A3986" s="858"/>
      <c r="B3986" s="866">
        <f t="shared" si="62"/>
        <v>3964</v>
      </c>
      <c r="C3986" s="919"/>
      <c r="D3986" s="860"/>
      <c r="E3986"/>
      <c r="F3986"/>
      <c r="G3986"/>
      <c r="H3986"/>
      <c r="I3986"/>
      <c r="J3986"/>
      <c r="K3986"/>
      <c r="L3986" s="262"/>
      <c r="M3986" s="262"/>
      <c r="S3986" s="262"/>
      <c r="T3986" s="262"/>
      <c r="U3986" s="262"/>
      <c r="V3986" s="262"/>
    </row>
    <row r="3987" spans="1:22">
      <c r="A3987" s="858"/>
      <c r="B3987" s="866">
        <f t="shared" si="62"/>
        <v>3965</v>
      </c>
      <c r="C3987" s="919"/>
      <c r="D3987" s="860"/>
      <c r="E3987"/>
      <c r="F3987"/>
      <c r="G3987"/>
      <c r="H3987"/>
      <c r="I3987"/>
      <c r="J3987"/>
      <c r="K3987"/>
      <c r="L3987" s="262"/>
      <c r="M3987" s="262"/>
      <c r="S3987" s="262"/>
      <c r="T3987" s="262"/>
      <c r="U3987" s="262"/>
      <c r="V3987" s="262"/>
    </row>
    <row r="3988" spans="1:22">
      <c r="A3988" s="858"/>
      <c r="B3988" s="866">
        <f t="shared" si="62"/>
        <v>3966</v>
      </c>
      <c r="C3988" s="919"/>
      <c r="D3988" s="860"/>
      <c r="E3988"/>
      <c r="F3988"/>
      <c r="G3988"/>
      <c r="H3988"/>
      <c r="I3988"/>
      <c r="J3988"/>
      <c r="K3988"/>
      <c r="L3988" s="262"/>
      <c r="M3988" s="262"/>
      <c r="S3988" s="262"/>
      <c r="T3988" s="262"/>
      <c r="U3988" s="262"/>
      <c r="V3988" s="262"/>
    </row>
    <row r="3989" spans="1:22">
      <c r="A3989" s="858"/>
      <c r="B3989" s="866">
        <f t="shared" si="62"/>
        <v>3967</v>
      </c>
      <c r="C3989" s="919"/>
      <c r="D3989" s="860"/>
      <c r="E3989"/>
      <c r="F3989"/>
      <c r="G3989"/>
      <c r="H3989"/>
      <c r="I3989"/>
      <c r="J3989"/>
      <c r="K3989"/>
      <c r="L3989" s="262"/>
      <c r="M3989" s="262"/>
      <c r="S3989" s="262"/>
      <c r="T3989" s="262"/>
      <c r="U3989" s="262"/>
      <c r="V3989" s="262"/>
    </row>
    <row r="3990" spans="1:22">
      <c r="A3990" s="858"/>
      <c r="B3990" s="866">
        <f t="shared" si="62"/>
        <v>3968</v>
      </c>
      <c r="C3990" s="919"/>
      <c r="D3990" s="860"/>
      <c r="E3990"/>
      <c r="F3990"/>
      <c r="G3990"/>
      <c r="H3990"/>
      <c r="I3990"/>
      <c r="J3990"/>
      <c r="K3990"/>
      <c r="L3990" s="262"/>
      <c r="M3990" s="262"/>
      <c r="S3990" s="262"/>
      <c r="T3990" s="262"/>
      <c r="U3990" s="262"/>
      <c r="V3990" s="262"/>
    </row>
    <row r="3991" spans="1:22">
      <c r="A3991" s="858"/>
      <c r="B3991" s="866">
        <f t="shared" si="62"/>
        <v>3969</v>
      </c>
      <c r="C3991" s="919"/>
      <c r="D3991" s="860"/>
      <c r="E3991"/>
      <c r="F3991"/>
      <c r="G3991"/>
      <c r="H3991"/>
      <c r="I3991"/>
      <c r="J3991"/>
      <c r="K3991"/>
      <c r="L3991" s="262"/>
      <c r="M3991" s="262"/>
      <c r="S3991" s="262"/>
      <c r="T3991" s="262"/>
      <c r="U3991" s="262"/>
      <c r="V3991" s="262"/>
    </row>
    <row r="3992" spans="1:22">
      <c r="A3992" s="858"/>
      <c r="B3992" s="866">
        <f t="shared" ref="B3992:B4055" si="63">B3991+1</f>
        <v>3970</v>
      </c>
      <c r="C3992" s="919"/>
      <c r="D3992" s="860"/>
      <c r="E3992"/>
      <c r="F3992"/>
      <c r="G3992"/>
      <c r="H3992"/>
      <c r="I3992"/>
      <c r="J3992"/>
      <c r="K3992"/>
      <c r="L3992" s="262"/>
      <c r="M3992" s="262"/>
      <c r="S3992" s="262"/>
      <c r="T3992" s="262"/>
      <c r="U3992" s="262"/>
      <c r="V3992" s="262"/>
    </row>
    <row r="3993" spans="1:22">
      <c r="A3993" s="858"/>
      <c r="B3993" s="866">
        <f t="shared" si="63"/>
        <v>3971</v>
      </c>
      <c r="C3993" s="919"/>
      <c r="D3993" s="860"/>
      <c r="E3993"/>
      <c r="F3993"/>
      <c r="G3993"/>
      <c r="H3993"/>
      <c r="I3993"/>
      <c r="J3993"/>
      <c r="K3993"/>
      <c r="L3993" s="262"/>
      <c r="M3993" s="262"/>
      <c r="S3993" s="262"/>
      <c r="T3993" s="262"/>
      <c r="U3993" s="262"/>
      <c r="V3993" s="262"/>
    </row>
    <row r="3994" spans="1:22">
      <c r="A3994" s="858"/>
      <c r="B3994" s="866">
        <f t="shared" si="63"/>
        <v>3972</v>
      </c>
      <c r="C3994" s="919"/>
      <c r="D3994" s="860"/>
      <c r="E3994"/>
      <c r="F3994"/>
      <c r="G3994"/>
      <c r="H3994"/>
      <c r="I3994"/>
      <c r="J3994"/>
      <c r="K3994"/>
      <c r="L3994" s="262"/>
      <c r="M3994" s="262"/>
      <c r="S3994" s="262"/>
      <c r="T3994" s="262"/>
      <c r="U3994" s="262"/>
      <c r="V3994" s="262"/>
    </row>
    <row r="3995" spans="1:22">
      <c r="A3995" s="858"/>
      <c r="B3995" s="866">
        <f t="shared" si="63"/>
        <v>3973</v>
      </c>
      <c r="C3995" s="919"/>
      <c r="D3995" s="860"/>
      <c r="E3995"/>
      <c r="F3995"/>
      <c r="G3995"/>
      <c r="H3995"/>
      <c r="I3995"/>
      <c r="J3995"/>
      <c r="K3995"/>
      <c r="L3995" s="262"/>
      <c r="M3995" s="262"/>
      <c r="S3995" s="262"/>
      <c r="T3995" s="262"/>
      <c r="U3995" s="262"/>
      <c r="V3995" s="262"/>
    </row>
    <row r="3996" spans="1:22">
      <c r="A3996" s="858"/>
      <c r="B3996" s="866">
        <f t="shared" si="63"/>
        <v>3974</v>
      </c>
      <c r="C3996" s="919"/>
      <c r="D3996" s="860"/>
      <c r="E3996"/>
      <c r="F3996"/>
      <c r="G3996"/>
      <c r="H3996"/>
      <c r="I3996"/>
      <c r="J3996"/>
      <c r="K3996"/>
      <c r="L3996" s="262"/>
      <c r="M3996" s="262"/>
      <c r="S3996" s="262"/>
      <c r="T3996" s="262"/>
      <c r="U3996" s="262"/>
      <c r="V3996" s="262"/>
    </row>
    <row r="3997" spans="1:22">
      <c r="A3997" s="858"/>
      <c r="B3997" s="866">
        <f t="shared" si="63"/>
        <v>3975</v>
      </c>
      <c r="C3997" s="919"/>
      <c r="D3997" s="860"/>
      <c r="E3997"/>
      <c r="F3997"/>
      <c r="G3997"/>
      <c r="H3997"/>
      <c r="I3997"/>
      <c r="J3997"/>
      <c r="K3997"/>
      <c r="L3997" s="262"/>
      <c r="M3997" s="262"/>
      <c r="S3997" s="262"/>
      <c r="T3997" s="262"/>
      <c r="U3997" s="262"/>
      <c r="V3997" s="262"/>
    </row>
    <row r="3998" spans="1:22">
      <c r="A3998" s="858"/>
      <c r="B3998" s="866">
        <f t="shared" si="63"/>
        <v>3976</v>
      </c>
      <c r="C3998" s="919"/>
      <c r="D3998" s="860"/>
      <c r="E3998"/>
      <c r="F3998"/>
      <c r="G3998"/>
      <c r="H3998"/>
      <c r="I3998"/>
      <c r="J3998"/>
      <c r="K3998"/>
      <c r="L3998" s="262"/>
      <c r="M3998" s="262"/>
      <c r="S3998" s="262"/>
      <c r="T3998" s="262"/>
      <c r="U3998" s="262"/>
      <c r="V3998" s="262"/>
    </row>
    <row r="3999" spans="1:22">
      <c r="A3999" s="858"/>
      <c r="B3999" s="866">
        <f t="shared" si="63"/>
        <v>3977</v>
      </c>
      <c r="C3999" s="919"/>
      <c r="D3999" s="860"/>
      <c r="E3999"/>
      <c r="F3999"/>
      <c r="G3999"/>
      <c r="H3999"/>
      <c r="I3999"/>
      <c r="J3999"/>
      <c r="K3999"/>
      <c r="L3999" s="262"/>
      <c r="M3999" s="262"/>
      <c r="S3999" s="262"/>
      <c r="T3999" s="262"/>
      <c r="U3999" s="262"/>
      <c r="V3999" s="262"/>
    </row>
    <row r="4000" spans="1:22">
      <c r="A4000" s="858"/>
      <c r="B4000" s="866">
        <f t="shared" si="63"/>
        <v>3978</v>
      </c>
      <c r="C4000" s="919"/>
      <c r="D4000" s="860"/>
      <c r="E4000"/>
      <c r="F4000"/>
      <c r="G4000"/>
      <c r="H4000"/>
      <c r="I4000"/>
      <c r="J4000"/>
      <c r="K4000"/>
      <c r="L4000" s="262"/>
      <c r="M4000" s="262"/>
      <c r="S4000" s="262"/>
      <c r="T4000" s="262"/>
      <c r="U4000" s="262"/>
      <c r="V4000" s="262"/>
    </row>
    <row r="4001" spans="1:22">
      <c r="A4001" s="858"/>
      <c r="B4001" s="866">
        <f t="shared" si="63"/>
        <v>3979</v>
      </c>
      <c r="C4001" s="919"/>
      <c r="D4001" s="860"/>
      <c r="E4001"/>
      <c r="F4001"/>
      <c r="G4001"/>
      <c r="H4001"/>
      <c r="I4001"/>
      <c r="J4001"/>
      <c r="K4001"/>
      <c r="L4001" s="262"/>
      <c r="M4001" s="262"/>
      <c r="S4001" s="262"/>
      <c r="T4001" s="262"/>
      <c r="U4001" s="262"/>
      <c r="V4001" s="262"/>
    </row>
    <row r="4002" spans="1:22">
      <c r="A4002" s="858"/>
      <c r="B4002" s="866">
        <f t="shared" si="63"/>
        <v>3980</v>
      </c>
      <c r="C4002" s="919"/>
      <c r="D4002" s="860"/>
      <c r="E4002"/>
      <c r="F4002"/>
      <c r="G4002"/>
      <c r="H4002"/>
      <c r="I4002"/>
      <c r="J4002"/>
      <c r="K4002"/>
      <c r="L4002" s="262"/>
      <c r="M4002" s="262"/>
      <c r="S4002" s="262"/>
      <c r="T4002" s="262"/>
      <c r="U4002" s="262"/>
      <c r="V4002" s="262"/>
    </row>
    <row r="4003" spans="1:22">
      <c r="A4003" s="858"/>
      <c r="B4003" s="866">
        <f t="shared" si="63"/>
        <v>3981</v>
      </c>
      <c r="C4003" s="919"/>
      <c r="D4003" s="860"/>
      <c r="E4003"/>
      <c r="F4003"/>
      <c r="G4003"/>
      <c r="H4003"/>
      <c r="I4003"/>
      <c r="J4003"/>
      <c r="K4003"/>
      <c r="L4003" s="262"/>
      <c r="M4003" s="262"/>
      <c r="S4003" s="262"/>
      <c r="T4003" s="262"/>
      <c r="U4003" s="262"/>
      <c r="V4003" s="262"/>
    </row>
    <row r="4004" spans="1:22">
      <c r="A4004" s="858"/>
      <c r="B4004" s="866">
        <f t="shared" si="63"/>
        <v>3982</v>
      </c>
      <c r="C4004" s="919"/>
      <c r="D4004" s="860"/>
      <c r="E4004"/>
      <c r="F4004"/>
      <c r="G4004"/>
      <c r="H4004"/>
      <c r="I4004"/>
      <c r="J4004"/>
      <c r="K4004"/>
      <c r="L4004" s="262"/>
      <c r="M4004" s="262"/>
      <c r="S4004" s="262"/>
      <c r="T4004" s="262"/>
      <c r="U4004" s="262"/>
      <c r="V4004" s="262"/>
    </row>
    <row r="4005" spans="1:22">
      <c r="A4005" s="858"/>
      <c r="B4005" s="866">
        <f t="shared" si="63"/>
        <v>3983</v>
      </c>
      <c r="C4005" s="919"/>
      <c r="D4005" s="860"/>
      <c r="E4005"/>
      <c r="F4005"/>
      <c r="G4005"/>
      <c r="H4005"/>
      <c r="I4005"/>
      <c r="J4005"/>
      <c r="K4005"/>
      <c r="L4005" s="262"/>
      <c r="M4005" s="262"/>
      <c r="S4005" s="262"/>
      <c r="T4005" s="262"/>
      <c r="U4005" s="262"/>
      <c r="V4005" s="262"/>
    </row>
    <row r="4006" spans="1:22">
      <c r="A4006" s="858"/>
      <c r="B4006" s="866">
        <f t="shared" si="63"/>
        <v>3984</v>
      </c>
      <c r="C4006" s="919"/>
      <c r="D4006" s="860"/>
      <c r="E4006"/>
      <c r="F4006"/>
      <c r="G4006"/>
      <c r="H4006"/>
      <c r="I4006"/>
      <c r="J4006"/>
      <c r="K4006"/>
      <c r="L4006" s="262"/>
      <c r="M4006" s="262"/>
      <c r="S4006" s="262"/>
      <c r="T4006" s="262"/>
      <c r="U4006" s="262"/>
      <c r="V4006" s="262"/>
    </row>
    <row r="4007" spans="1:22">
      <c r="A4007" s="858"/>
      <c r="B4007" s="866">
        <f t="shared" si="63"/>
        <v>3985</v>
      </c>
      <c r="C4007" s="919"/>
      <c r="D4007" s="860"/>
      <c r="E4007"/>
      <c r="F4007"/>
      <c r="G4007"/>
      <c r="H4007"/>
      <c r="I4007"/>
      <c r="J4007"/>
      <c r="K4007"/>
      <c r="L4007" s="262"/>
      <c r="M4007" s="262"/>
      <c r="S4007" s="262"/>
      <c r="T4007" s="262"/>
      <c r="U4007" s="262"/>
      <c r="V4007" s="262"/>
    </row>
    <row r="4008" spans="1:22">
      <c r="A4008" s="858"/>
      <c r="B4008" s="866">
        <f t="shared" si="63"/>
        <v>3986</v>
      </c>
      <c r="C4008" s="919"/>
      <c r="D4008" s="860"/>
      <c r="E4008"/>
      <c r="F4008"/>
      <c r="G4008"/>
      <c r="H4008"/>
      <c r="I4008"/>
      <c r="J4008"/>
      <c r="K4008"/>
      <c r="L4008" s="262"/>
      <c r="M4008" s="262"/>
      <c r="S4008" s="262"/>
      <c r="T4008" s="262"/>
      <c r="U4008" s="262"/>
      <c r="V4008" s="262"/>
    </row>
    <row r="4009" spans="1:22">
      <c r="A4009" s="858"/>
      <c r="B4009" s="866">
        <f t="shared" si="63"/>
        <v>3987</v>
      </c>
      <c r="C4009" s="919"/>
      <c r="D4009" s="860"/>
      <c r="E4009"/>
      <c r="F4009"/>
      <c r="G4009"/>
      <c r="H4009"/>
      <c r="I4009"/>
      <c r="J4009"/>
      <c r="K4009"/>
      <c r="L4009" s="262"/>
      <c r="M4009" s="262"/>
      <c r="S4009" s="262"/>
      <c r="T4009" s="262"/>
      <c r="U4009" s="262"/>
      <c r="V4009" s="262"/>
    </row>
    <row r="4010" spans="1:22">
      <c r="A4010" s="858"/>
      <c r="B4010" s="866">
        <f t="shared" si="63"/>
        <v>3988</v>
      </c>
      <c r="C4010" s="919"/>
      <c r="D4010" s="860"/>
      <c r="E4010"/>
      <c r="F4010"/>
      <c r="G4010"/>
      <c r="H4010"/>
      <c r="I4010"/>
      <c r="J4010"/>
      <c r="K4010"/>
      <c r="L4010" s="262"/>
      <c r="M4010" s="262"/>
      <c r="S4010" s="262"/>
      <c r="T4010" s="262"/>
      <c r="U4010" s="262"/>
      <c r="V4010" s="262"/>
    </row>
    <row r="4011" spans="1:22">
      <c r="A4011" s="858"/>
      <c r="B4011" s="866">
        <f t="shared" si="63"/>
        <v>3989</v>
      </c>
      <c r="C4011" s="919"/>
      <c r="D4011" s="860"/>
      <c r="E4011"/>
      <c r="F4011"/>
      <c r="G4011"/>
      <c r="H4011"/>
      <c r="I4011"/>
      <c r="J4011"/>
      <c r="K4011"/>
      <c r="L4011" s="262"/>
      <c r="M4011" s="262"/>
      <c r="S4011" s="262"/>
      <c r="T4011" s="262"/>
      <c r="U4011" s="262"/>
      <c r="V4011" s="262"/>
    </row>
    <row r="4012" spans="1:22">
      <c r="A4012" s="858"/>
      <c r="B4012" s="866">
        <f t="shared" si="63"/>
        <v>3990</v>
      </c>
      <c r="C4012" s="919"/>
      <c r="D4012" s="860"/>
      <c r="E4012"/>
      <c r="F4012"/>
      <c r="G4012"/>
      <c r="H4012"/>
      <c r="I4012"/>
      <c r="J4012"/>
      <c r="K4012"/>
      <c r="L4012" s="262"/>
      <c r="M4012" s="262"/>
      <c r="S4012" s="262"/>
      <c r="T4012" s="262"/>
      <c r="U4012" s="262"/>
      <c r="V4012" s="262"/>
    </row>
    <row r="4013" spans="1:22">
      <c r="A4013" s="858"/>
      <c r="B4013" s="866">
        <f t="shared" si="63"/>
        <v>3991</v>
      </c>
      <c r="C4013" s="919"/>
      <c r="D4013" s="860"/>
      <c r="E4013"/>
      <c r="F4013"/>
      <c r="G4013"/>
      <c r="H4013"/>
      <c r="I4013"/>
      <c r="J4013"/>
      <c r="K4013"/>
      <c r="L4013" s="262"/>
      <c r="M4013" s="262"/>
      <c r="S4013" s="262"/>
      <c r="T4013" s="262"/>
      <c r="U4013" s="262"/>
      <c r="V4013" s="262"/>
    </row>
    <row r="4014" spans="1:22">
      <c r="A4014" s="858"/>
      <c r="B4014" s="866">
        <f t="shared" si="63"/>
        <v>3992</v>
      </c>
      <c r="C4014" s="919"/>
      <c r="D4014" s="860"/>
      <c r="E4014"/>
      <c r="F4014"/>
      <c r="G4014"/>
      <c r="H4014"/>
      <c r="I4014"/>
      <c r="J4014"/>
      <c r="K4014"/>
      <c r="L4014" s="262"/>
      <c r="M4014" s="262"/>
      <c r="S4014" s="262"/>
      <c r="T4014" s="262"/>
      <c r="U4014" s="262"/>
      <c r="V4014" s="262"/>
    </row>
    <row r="4015" spans="1:22">
      <c r="A4015" s="858"/>
      <c r="B4015" s="866">
        <f t="shared" si="63"/>
        <v>3993</v>
      </c>
      <c r="C4015" s="919"/>
      <c r="D4015" s="860"/>
      <c r="E4015"/>
      <c r="F4015"/>
      <c r="G4015"/>
      <c r="H4015"/>
      <c r="I4015"/>
      <c r="J4015"/>
      <c r="K4015"/>
      <c r="L4015" s="262"/>
      <c r="M4015" s="262"/>
      <c r="S4015" s="262"/>
      <c r="T4015" s="262"/>
      <c r="U4015" s="262"/>
      <c r="V4015" s="262"/>
    </row>
    <row r="4016" spans="1:22">
      <c r="A4016" s="858"/>
      <c r="B4016" s="866">
        <f t="shared" si="63"/>
        <v>3994</v>
      </c>
      <c r="C4016" s="919"/>
      <c r="D4016" s="860"/>
      <c r="E4016"/>
      <c r="F4016"/>
      <c r="G4016"/>
      <c r="H4016"/>
      <c r="I4016"/>
      <c r="J4016"/>
      <c r="K4016"/>
      <c r="L4016" s="262"/>
      <c r="M4016" s="262"/>
      <c r="S4016" s="262"/>
      <c r="T4016" s="262"/>
      <c r="U4016" s="262"/>
      <c r="V4016" s="262"/>
    </row>
    <row r="4017" spans="1:22">
      <c r="A4017" s="858"/>
      <c r="B4017" s="866">
        <f t="shared" si="63"/>
        <v>3995</v>
      </c>
      <c r="C4017" s="919"/>
      <c r="D4017" s="860"/>
      <c r="E4017"/>
      <c r="F4017"/>
      <c r="G4017"/>
      <c r="H4017"/>
      <c r="I4017"/>
      <c r="J4017"/>
      <c r="K4017"/>
      <c r="L4017" s="262"/>
      <c r="M4017" s="262"/>
      <c r="S4017" s="262"/>
      <c r="T4017" s="262"/>
      <c r="U4017" s="262"/>
      <c r="V4017" s="262"/>
    </row>
    <row r="4018" spans="1:22">
      <c r="A4018" s="858"/>
      <c r="B4018" s="866">
        <f t="shared" si="63"/>
        <v>3996</v>
      </c>
      <c r="C4018" s="919"/>
      <c r="D4018" s="860"/>
      <c r="E4018"/>
      <c r="F4018"/>
      <c r="G4018"/>
      <c r="H4018"/>
      <c r="I4018"/>
      <c r="J4018"/>
      <c r="K4018"/>
      <c r="L4018" s="262"/>
      <c r="M4018" s="262"/>
      <c r="S4018" s="262"/>
      <c r="T4018" s="262"/>
      <c r="U4018" s="262"/>
      <c r="V4018" s="262"/>
    </row>
    <row r="4019" spans="1:22">
      <c r="A4019" s="858"/>
      <c r="B4019" s="866">
        <f t="shared" si="63"/>
        <v>3997</v>
      </c>
      <c r="C4019" s="919"/>
      <c r="D4019" s="860"/>
      <c r="E4019"/>
      <c r="F4019"/>
      <c r="G4019"/>
      <c r="H4019"/>
      <c r="I4019"/>
      <c r="J4019"/>
      <c r="K4019"/>
      <c r="L4019" s="262"/>
      <c r="M4019" s="262"/>
      <c r="S4019" s="262"/>
      <c r="T4019" s="262"/>
      <c r="U4019" s="262"/>
      <c r="V4019" s="262"/>
    </row>
    <row r="4020" spans="1:22">
      <c r="A4020" s="858"/>
      <c r="B4020" s="866">
        <f t="shared" si="63"/>
        <v>3998</v>
      </c>
      <c r="C4020" s="919"/>
      <c r="D4020" s="860"/>
      <c r="E4020"/>
      <c r="F4020"/>
      <c r="G4020"/>
      <c r="H4020"/>
      <c r="I4020"/>
      <c r="J4020"/>
      <c r="K4020"/>
      <c r="L4020" s="262"/>
      <c r="M4020" s="262"/>
      <c r="S4020" s="262"/>
      <c r="T4020" s="262"/>
      <c r="U4020" s="262"/>
      <c r="V4020" s="262"/>
    </row>
    <row r="4021" spans="1:22">
      <c r="A4021" s="858"/>
      <c r="B4021" s="866">
        <f t="shared" si="63"/>
        <v>3999</v>
      </c>
      <c r="C4021" s="919"/>
      <c r="D4021" s="860"/>
      <c r="E4021"/>
      <c r="F4021"/>
      <c r="G4021"/>
      <c r="H4021"/>
      <c r="I4021"/>
      <c r="J4021"/>
      <c r="K4021"/>
      <c r="L4021" s="262"/>
      <c r="M4021" s="262"/>
      <c r="S4021" s="262"/>
      <c r="T4021" s="262"/>
      <c r="U4021" s="262"/>
      <c r="V4021" s="262"/>
    </row>
    <row r="4022" spans="1:22">
      <c r="A4022" s="858"/>
      <c r="B4022" s="866">
        <f t="shared" si="63"/>
        <v>4000</v>
      </c>
      <c r="C4022" s="919"/>
      <c r="D4022" s="860"/>
      <c r="E4022"/>
      <c r="F4022"/>
      <c r="G4022"/>
      <c r="H4022"/>
      <c r="I4022"/>
      <c r="J4022"/>
      <c r="K4022"/>
      <c r="L4022" s="262"/>
      <c r="M4022" s="262"/>
      <c r="S4022" s="262"/>
      <c r="T4022" s="262"/>
      <c r="U4022" s="262"/>
      <c r="V4022" s="262"/>
    </row>
    <row r="4023" spans="1:22">
      <c r="A4023" s="858"/>
      <c r="B4023" s="866">
        <f t="shared" si="63"/>
        <v>4001</v>
      </c>
      <c r="C4023" s="919"/>
      <c r="D4023" s="860"/>
      <c r="E4023"/>
      <c r="F4023"/>
      <c r="G4023"/>
      <c r="H4023"/>
      <c r="I4023"/>
      <c r="J4023"/>
      <c r="K4023"/>
      <c r="L4023" s="262"/>
      <c r="M4023" s="262"/>
      <c r="S4023" s="262"/>
      <c r="T4023" s="262"/>
      <c r="U4023" s="262"/>
      <c r="V4023" s="262"/>
    </row>
    <row r="4024" spans="1:22">
      <c r="A4024" s="858"/>
      <c r="B4024" s="866">
        <f t="shared" si="63"/>
        <v>4002</v>
      </c>
      <c r="C4024" s="919"/>
      <c r="D4024" s="860"/>
      <c r="E4024"/>
      <c r="F4024"/>
      <c r="G4024"/>
      <c r="H4024"/>
      <c r="I4024"/>
      <c r="J4024"/>
      <c r="K4024"/>
      <c r="L4024" s="262"/>
      <c r="M4024" s="262"/>
      <c r="S4024" s="262"/>
      <c r="T4024" s="262"/>
      <c r="U4024" s="262"/>
      <c r="V4024" s="262"/>
    </row>
    <row r="4025" spans="1:22">
      <c r="A4025" s="858"/>
      <c r="B4025" s="866">
        <f t="shared" si="63"/>
        <v>4003</v>
      </c>
      <c r="C4025" s="919"/>
      <c r="D4025" s="860"/>
      <c r="E4025"/>
      <c r="F4025"/>
      <c r="G4025"/>
      <c r="H4025"/>
      <c r="I4025"/>
      <c r="J4025"/>
      <c r="K4025"/>
      <c r="L4025" s="262"/>
      <c r="M4025" s="262"/>
      <c r="S4025" s="262"/>
      <c r="T4025" s="262"/>
      <c r="U4025" s="262"/>
      <c r="V4025" s="262"/>
    </row>
    <row r="4026" spans="1:22">
      <c r="A4026" s="858"/>
      <c r="B4026" s="866">
        <f t="shared" si="63"/>
        <v>4004</v>
      </c>
      <c r="C4026" s="919"/>
      <c r="D4026" s="860"/>
      <c r="E4026"/>
      <c r="F4026"/>
      <c r="G4026"/>
      <c r="H4026"/>
      <c r="I4026"/>
      <c r="J4026"/>
      <c r="K4026"/>
      <c r="L4026" s="262"/>
      <c r="M4026" s="262"/>
      <c r="S4026" s="262"/>
      <c r="T4026" s="262"/>
      <c r="U4026" s="262"/>
      <c r="V4026" s="262"/>
    </row>
    <row r="4027" spans="1:22">
      <c r="A4027" s="858"/>
      <c r="B4027" s="866">
        <f t="shared" si="63"/>
        <v>4005</v>
      </c>
      <c r="C4027" s="919"/>
      <c r="D4027" s="860"/>
      <c r="E4027"/>
      <c r="F4027"/>
      <c r="G4027"/>
      <c r="H4027"/>
      <c r="I4027"/>
      <c r="J4027"/>
      <c r="K4027"/>
      <c r="L4027" s="262"/>
      <c r="M4027" s="262"/>
      <c r="S4027" s="262"/>
      <c r="T4027" s="262"/>
      <c r="U4027" s="262"/>
      <c r="V4027" s="262"/>
    </row>
    <row r="4028" spans="1:22">
      <c r="A4028" s="858"/>
      <c r="B4028" s="866">
        <f t="shared" si="63"/>
        <v>4006</v>
      </c>
      <c r="C4028" s="919"/>
      <c r="D4028" s="860"/>
      <c r="E4028"/>
      <c r="F4028"/>
      <c r="G4028"/>
      <c r="H4028"/>
      <c r="I4028"/>
      <c r="J4028"/>
      <c r="K4028"/>
      <c r="L4028" s="262"/>
      <c r="M4028" s="262"/>
      <c r="S4028" s="262"/>
      <c r="T4028" s="262"/>
      <c r="U4028" s="262"/>
      <c r="V4028" s="262"/>
    </row>
    <row r="4029" spans="1:22">
      <c r="A4029" s="858"/>
      <c r="B4029" s="866">
        <f t="shared" si="63"/>
        <v>4007</v>
      </c>
      <c r="C4029" s="919"/>
      <c r="D4029" s="860"/>
      <c r="E4029"/>
      <c r="F4029"/>
      <c r="G4029"/>
      <c r="H4029"/>
      <c r="I4029"/>
      <c r="J4029"/>
      <c r="K4029"/>
      <c r="L4029" s="262"/>
      <c r="M4029" s="262"/>
      <c r="S4029" s="262"/>
      <c r="T4029" s="262"/>
      <c r="U4029" s="262"/>
      <c r="V4029" s="262"/>
    </row>
    <row r="4030" spans="1:22">
      <c r="A4030" s="858"/>
      <c r="B4030" s="866">
        <f t="shared" si="63"/>
        <v>4008</v>
      </c>
      <c r="C4030" s="919"/>
      <c r="D4030" s="860"/>
      <c r="E4030"/>
      <c r="F4030"/>
      <c r="G4030"/>
      <c r="H4030"/>
      <c r="I4030"/>
      <c r="J4030"/>
      <c r="K4030"/>
      <c r="L4030" s="262"/>
      <c r="M4030" s="262"/>
      <c r="S4030" s="262"/>
      <c r="T4030" s="262"/>
      <c r="U4030" s="262"/>
      <c r="V4030" s="262"/>
    </row>
    <row r="4031" spans="1:22">
      <c r="A4031" s="858"/>
      <c r="B4031" s="866">
        <f t="shared" si="63"/>
        <v>4009</v>
      </c>
      <c r="C4031" s="919"/>
      <c r="D4031" s="860"/>
      <c r="E4031"/>
      <c r="F4031"/>
      <c r="G4031"/>
      <c r="H4031"/>
      <c r="I4031"/>
      <c r="J4031"/>
      <c r="K4031"/>
      <c r="L4031" s="262"/>
      <c r="M4031" s="262"/>
      <c r="S4031" s="262"/>
      <c r="T4031" s="262"/>
      <c r="U4031" s="262"/>
      <c r="V4031" s="262"/>
    </row>
    <row r="4032" spans="1:22">
      <c r="A4032" s="858"/>
      <c r="B4032" s="866">
        <f t="shared" si="63"/>
        <v>4010</v>
      </c>
      <c r="C4032" s="919"/>
      <c r="D4032" s="860"/>
      <c r="E4032"/>
      <c r="F4032"/>
      <c r="G4032"/>
      <c r="H4032"/>
      <c r="I4032"/>
      <c r="J4032"/>
      <c r="K4032"/>
      <c r="L4032" s="262"/>
      <c r="M4032" s="262"/>
      <c r="S4032" s="262"/>
      <c r="T4032" s="262"/>
      <c r="U4032" s="262"/>
      <c r="V4032" s="262"/>
    </row>
    <row r="4033" spans="1:22">
      <c r="A4033" s="858"/>
      <c r="B4033" s="866">
        <f t="shared" si="63"/>
        <v>4011</v>
      </c>
      <c r="C4033" s="919"/>
      <c r="D4033" s="860"/>
      <c r="E4033"/>
      <c r="F4033"/>
      <c r="G4033"/>
      <c r="H4033"/>
      <c r="I4033"/>
      <c r="J4033"/>
      <c r="K4033"/>
      <c r="L4033" s="262"/>
      <c r="M4033" s="262"/>
      <c r="S4033" s="262"/>
      <c r="T4033" s="262"/>
      <c r="U4033" s="262"/>
      <c r="V4033" s="262"/>
    </row>
    <row r="4034" spans="1:22">
      <c r="A4034" s="858"/>
      <c r="B4034" s="866">
        <f t="shared" si="63"/>
        <v>4012</v>
      </c>
      <c r="C4034" s="919"/>
      <c r="D4034" s="860"/>
      <c r="E4034"/>
      <c r="F4034"/>
      <c r="G4034"/>
      <c r="H4034"/>
      <c r="I4034"/>
      <c r="J4034"/>
      <c r="K4034"/>
      <c r="L4034" s="262"/>
      <c r="M4034" s="262"/>
      <c r="S4034" s="262"/>
      <c r="T4034" s="262"/>
      <c r="U4034" s="262"/>
      <c r="V4034" s="262"/>
    </row>
    <row r="4035" spans="1:22">
      <c r="A4035" s="858"/>
      <c r="B4035" s="866">
        <f t="shared" si="63"/>
        <v>4013</v>
      </c>
      <c r="C4035" s="919"/>
      <c r="D4035" s="860"/>
      <c r="E4035"/>
      <c r="F4035"/>
      <c r="G4035"/>
      <c r="H4035"/>
      <c r="I4035"/>
      <c r="J4035"/>
      <c r="K4035"/>
      <c r="L4035" s="262"/>
      <c r="M4035" s="262"/>
      <c r="S4035" s="262"/>
      <c r="T4035" s="262"/>
      <c r="U4035" s="262"/>
      <c r="V4035" s="262"/>
    </row>
    <row r="4036" spans="1:22">
      <c r="A4036" s="858"/>
      <c r="B4036" s="866">
        <f t="shared" si="63"/>
        <v>4014</v>
      </c>
      <c r="C4036" s="919"/>
      <c r="D4036" s="860"/>
      <c r="E4036"/>
      <c r="F4036"/>
      <c r="G4036"/>
      <c r="H4036"/>
      <c r="I4036"/>
      <c r="J4036"/>
      <c r="K4036"/>
      <c r="L4036" s="262"/>
      <c r="M4036" s="262"/>
      <c r="S4036" s="262"/>
      <c r="T4036" s="262"/>
      <c r="U4036" s="262"/>
      <c r="V4036" s="262"/>
    </row>
    <row r="4037" spans="1:22">
      <c r="A4037" s="858"/>
      <c r="B4037" s="866">
        <f t="shared" si="63"/>
        <v>4015</v>
      </c>
      <c r="C4037" s="919"/>
      <c r="D4037" s="860"/>
      <c r="E4037"/>
      <c r="F4037"/>
      <c r="G4037"/>
      <c r="H4037"/>
      <c r="I4037"/>
      <c r="J4037"/>
      <c r="K4037"/>
      <c r="L4037" s="262"/>
      <c r="M4037" s="262"/>
      <c r="S4037" s="262"/>
      <c r="T4037" s="262"/>
      <c r="U4037" s="262"/>
      <c r="V4037" s="262"/>
    </row>
    <row r="4038" spans="1:22">
      <c r="A4038" s="858"/>
      <c r="B4038" s="866">
        <f t="shared" si="63"/>
        <v>4016</v>
      </c>
      <c r="C4038" s="919"/>
      <c r="D4038" s="860"/>
      <c r="E4038"/>
      <c r="F4038"/>
      <c r="G4038"/>
      <c r="H4038"/>
      <c r="I4038"/>
      <c r="J4038"/>
      <c r="K4038"/>
      <c r="L4038" s="262"/>
      <c r="M4038" s="262"/>
      <c r="S4038" s="262"/>
      <c r="T4038" s="262"/>
      <c r="U4038" s="262"/>
      <c r="V4038" s="262"/>
    </row>
    <row r="4039" spans="1:22">
      <c r="A4039" s="858"/>
      <c r="B4039" s="866">
        <f t="shared" si="63"/>
        <v>4017</v>
      </c>
      <c r="C4039" s="919"/>
      <c r="D4039" s="860"/>
      <c r="E4039"/>
      <c r="F4039"/>
      <c r="G4039"/>
      <c r="H4039"/>
      <c r="I4039"/>
      <c r="J4039"/>
      <c r="K4039"/>
      <c r="L4039" s="262"/>
      <c r="M4039" s="262"/>
      <c r="S4039" s="262"/>
      <c r="T4039" s="262"/>
      <c r="U4039" s="262"/>
      <c r="V4039" s="262"/>
    </row>
    <row r="4040" spans="1:22">
      <c r="A4040" s="858"/>
      <c r="B4040" s="866">
        <f t="shared" si="63"/>
        <v>4018</v>
      </c>
      <c r="C4040" s="919"/>
      <c r="D4040" s="860"/>
      <c r="E4040"/>
      <c r="F4040"/>
      <c r="G4040"/>
      <c r="H4040"/>
      <c r="I4040"/>
      <c r="J4040"/>
      <c r="K4040"/>
      <c r="L4040" s="262"/>
      <c r="M4040" s="262"/>
      <c r="S4040" s="262"/>
      <c r="T4040" s="262"/>
      <c r="U4040" s="262"/>
      <c r="V4040" s="262"/>
    </row>
    <row r="4041" spans="1:22">
      <c r="A4041" s="858"/>
      <c r="B4041" s="866">
        <f t="shared" si="63"/>
        <v>4019</v>
      </c>
      <c r="C4041" s="919"/>
      <c r="D4041" s="860"/>
      <c r="E4041"/>
      <c r="F4041"/>
      <c r="G4041"/>
      <c r="H4041"/>
      <c r="I4041"/>
      <c r="J4041"/>
      <c r="K4041"/>
      <c r="L4041" s="262"/>
      <c r="M4041" s="262"/>
      <c r="S4041" s="262"/>
      <c r="T4041" s="262"/>
      <c r="U4041" s="262"/>
      <c r="V4041" s="262"/>
    </row>
    <row r="4042" spans="1:22">
      <c r="A4042" s="858"/>
      <c r="B4042" s="866">
        <f t="shared" si="63"/>
        <v>4020</v>
      </c>
      <c r="C4042" s="919"/>
      <c r="D4042" s="860"/>
      <c r="E4042"/>
      <c r="F4042"/>
      <c r="G4042"/>
      <c r="H4042"/>
      <c r="I4042"/>
      <c r="J4042"/>
      <c r="K4042"/>
      <c r="L4042" s="262"/>
      <c r="M4042" s="262"/>
      <c r="S4042" s="262"/>
      <c r="T4042" s="262"/>
      <c r="U4042" s="262"/>
      <c r="V4042" s="262"/>
    </row>
    <row r="4043" spans="1:22">
      <c r="A4043" s="858"/>
      <c r="B4043" s="866">
        <f t="shared" si="63"/>
        <v>4021</v>
      </c>
      <c r="C4043" s="919"/>
      <c r="D4043" s="860"/>
      <c r="E4043"/>
      <c r="F4043"/>
      <c r="G4043"/>
      <c r="H4043"/>
      <c r="I4043"/>
      <c r="J4043"/>
      <c r="K4043"/>
      <c r="L4043" s="262"/>
      <c r="M4043" s="262"/>
      <c r="S4043" s="262"/>
      <c r="T4043" s="262"/>
      <c r="U4043" s="262"/>
      <c r="V4043" s="262"/>
    </row>
    <row r="4044" spans="1:22">
      <c r="A4044" s="858"/>
      <c r="B4044" s="866">
        <f t="shared" si="63"/>
        <v>4022</v>
      </c>
      <c r="C4044" s="919"/>
      <c r="D4044" s="860"/>
      <c r="E4044"/>
      <c r="F4044"/>
      <c r="G4044"/>
      <c r="H4044"/>
      <c r="I4044"/>
      <c r="J4044"/>
      <c r="K4044"/>
      <c r="L4044" s="262"/>
      <c r="M4044" s="262"/>
      <c r="S4044" s="262"/>
      <c r="T4044" s="262"/>
      <c r="U4044" s="262"/>
      <c r="V4044" s="262"/>
    </row>
    <row r="4045" spans="1:22">
      <c r="A4045" s="858"/>
      <c r="B4045" s="866">
        <f t="shared" si="63"/>
        <v>4023</v>
      </c>
      <c r="C4045" s="919"/>
      <c r="D4045" s="860"/>
      <c r="E4045"/>
      <c r="F4045"/>
      <c r="G4045"/>
      <c r="H4045"/>
      <c r="I4045"/>
      <c r="J4045"/>
      <c r="K4045"/>
      <c r="L4045" s="262"/>
      <c r="M4045" s="262"/>
      <c r="S4045" s="262"/>
      <c r="T4045" s="262"/>
      <c r="U4045" s="262"/>
      <c r="V4045" s="262"/>
    </row>
    <row r="4046" spans="1:22">
      <c r="A4046" s="858"/>
      <c r="B4046" s="866">
        <f t="shared" si="63"/>
        <v>4024</v>
      </c>
      <c r="C4046" s="919"/>
      <c r="D4046" s="860"/>
      <c r="E4046"/>
      <c r="F4046"/>
      <c r="G4046"/>
      <c r="H4046"/>
      <c r="I4046"/>
      <c r="J4046"/>
      <c r="K4046"/>
      <c r="L4046" s="262"/>
      <c r="M4046" s="262"/>
      <c r="S4046" s="262"/>
      <c r="T4046" s="262"/>
      <c r="U4046" s="262"/>
      <c r="V4046" s="262"/>
    </row>
    <row r="4047" spans="1:22">
      <c r="A4047" s="858"/>
      <c r="B4047" s="866">
        <f t="shared" si="63"/>
        <v>4025</v>
      </c>
      <c r="C4047" s="919"/>
      <c r="D4047" s="860"/>
      <c r="E4047"/>
      <c r="F4047"/>
      <c r="G4047"/>
      <c r="H4047"/>
      <c r="I4047"/>
      <c r="J4047"/>
      <c r="K4047"/>
      <c r="L4047" s="262"/>
      <c r="M4047" s="262"/>
      <c r="S4047" s="262"/>
      <c r="T4047" s="262"/>
      <c r="U4047" s="262"/>
      <c r="V4047" s="262"/>
    </row>
    <row r="4048" spans="1:22">
      <c r="A4048" s="858"/>
      <c r="B4048" s="866">
        <f t="shared" si="63"/>
        <v>4026</v>
      </c>
      <c r="C4048" s="919"/>
      <c r="D4048" s="860"/>
      <c r="E4048"/>
      <c r="F4048"/>
      <c r="G4048"/>
      <c r="H4048"/>
      <c r="I4048"/>
      <c r="J4048"/>
      <c r="K4048"/>
      <c r="L4048" s="262"/>
      <c r="M4048" s="262"/>
      <c r="S4048" s="262"/>
      <c r="T4048" s="262"/>
      <c r="U4048" s="262"/>
      <c r="V4048" s="262"/>
    </row>
    <row r="4049" spans="1:22">
      <c r="A4049" s="858"/>
      <c r="B4049" s="866">
        <f t="shared" si="63"/>
        <v>4027</v>
      </c>
      <c r="C4049" s="919"/>
      <c r="D4049" s="860"/>
      <c r="E4049"/>
      <c r="F4049"/>
      <c r="G4049"/>
      <c r="H4049"/>
      <c r="I4049"/>
      <c r="J4049"/>
      <c r="K4049"/>
      <c r="L4049" s="262"/>
      <c r="M4049" s="262"/>
      <c r="S4049" s="262"/>
      <c r="T4049" s="262"/>
      <c r="U4049" s="262"/>
      <c r="V4049" s="262"/>
    </row>
    <row r="4050" spans="1:22">
      <c r="A4050" s="858"/>
      <c r="B4050" s="866">
        <f t="shared" si="63"/>
        <v>4028</v>
      </c>
      <c r="C4050" s="919"/>
      <c r="D4050" s="860"/>
      <c r="E4050"/>
      <c r="F4050"/>
      <c r="G4050"/>
      <c r="H4050"/>
      <c r="I4050"/>
      <c r="J4050"/>
      <c r="K4050"/>
      <c r="L4050" s="262"/>
      <c r="M4050" s="262"/>
      <c r="S4050" s="262"/>
      <c r="T4050" s="262"/>
      <c r="U4050" s="262"/>
      <c r="V4050" s="262"/>
    </row>
    <row r="4051" spans="1:22">
      <c r="A4051" s="858"/>
      <c r="B4051" s="866">
        <f t="shared" si="63"/>
        <v>4029</v>
      </c>
      <c r="C4051" s="919"/>
      <c r="D4051" s="860"/>
      <c r="E4051"/>
      <c r="F4051"/>
      <c r="G4051"/>
      <c r="H4051"/>
      <c r="I4051"/>
      <c r="J4051"/>
      <c r="K4051"/>
      <c r="L4051" s="262"/>
      <c r="M4051" s="262"/>
      <c r="S4051" s="262"/>
      <c r="T4051" s="262"/>
      <c r="U4051" s="262"/>
      <c r="V4051" s="262"/>
    </row>
    <row r="4052" spans="1:22">
      <c r="A4052" s="858"/>
      <c r="B4052" s="866">
        <f t="shared" si="63"/>
        <v>4030</v>
      </c>
      <c r="C4052" s="919"/>
      <c r="D4052" s="860"/>
      <c r="E4052"/>
      <c r="F4052"/>
      <c r="G4052"/>
      <c r="H4052"/>
      <c r="I4052"/>
      <c r="J4052"/>
      <c r="K4052"/>
      <c r="L4052" s="262"/>
      <c r="M4052" s="262"/>
      <c r="S4052" s="262"/>
      <c r="T4052" s="262"/>
      <c r="U4052" s="262"/>
      <c r="V4052" s="262"/>
    </row>
    <row r="4053" spans="1:22">
      <c r="A4053" s="858"/>
      <c r="B4053" s="866">
        <f t="shared" si="63"/>
        <v>4031</v>
      </c>
      <c r="C4053" s="919"/>
      <c r="D4053" s="860"/>
      <c r="E4053"/>
      <c r="F4053"/>
      <c r="G4053"/>
      <c r="H4053"/>
      <c r="I4053"/>
      <c r="J4053"/>
      <c r="K4053"/>
      <c r="L4053" s="262"/>
      <c r="M4053" s="262"/>
      <c r="S4053" s="262"/>
      <c r="T4053" s="262"/>
      <c r="U4053" s="262"/>
      <c r="V4053" s="262"/>
    </row>
    <row r="4054" spans="1:22">
      <c r="A4054" s="858"/>
      <c r="B4054" s="866">
        <f t="shared" si="63"/>
        <v>4032</v>
      </c>
      <c r="C4054" s="919"/>
      <c r="D4054" s="860"/>
      <c r="E4054"/>
      <c r="F4054"/>
      <c r="G4054"/>
      <c r="H4054"/>
      <c r="I4054"/>
      <c r="J4054"/>
      <c r="K4054"/>
      <c r="L4054" s="262"/>
      <c r="M4054" s="262"/>
      <c r="S4054" s="262"/>
      <c r="T4054" s="262"/>
      <c r="U4054" s="262"/>
      <c r="V4054" s="262"/>
    </row>
    <row r="4055" spans="1:22">
      <c r="A4055" s="858"/>
      <c r="B4055" s="866">
        <f t="shared" si="63"/>
        <v>4033</v>
      </c>
      <c r="C4055" s="919"/>
      <c r="D4055" s="860"/>
      <c r="E4055"/>
      <c r="F4055"/>
      <c r="G4055"/>
      <c r="H4055"/>
      <c r="I4055"/>
      <c r="J4055"/>
      <c r="K4055"/>
      <c r="L4055" s="262"/>
      <c r="M4055" s="262"/>
      <c r="S4055" s="262"/>
      <c r="T4055" s="262"/>
      <c r="U4055" s="262"/>
      <c r="V4055" s="262"/>
    </row>
    <row r="4056" spans="1:22">
      <c r="A4056" s="858"/>
      <c r="B4056" s="866">
        <f t="shared" ref="B4056:B4119" si="64">B4055+1</f>
        <v>4034</v>
      </c>
      <c r="C4056" s="919"/>
      <c r="D4056" s="860"/>
      <c r="E4056"/>
      <c r="F4056"/>
      <c r="G4056"/>
      <c r="H4056"/>
      <c r="I4056"/>
      <c r="J4056"/>
      <c r="K4056"/>
      <c r="L4056" s="262"/>
      <c r="M4056" s="262"/>
      <c r="S4056" s="262"/>
      <c r="T4056" s="262"/>
      <c r="U4056" s="262"/>
      <c r="V4056" s="262"/>
    </row>
    <row r="4057" spans="1:22">
      <c r="A4057" s="858"/>
      <c r="B4057" s="866">
        <f t="shared" si="64"/>
        <v>4035</v>
      </c>
      <c r="C4057" s="919"/>
      <c r="D4057" s="860"/>
      <c r="E4057"/>
      <c r="F4057"/>
      <c r="G4057"/>
      <c r="H4057"/>
      <c r="I4057"/>
      <c r="J4057"/>
      <c r="K4057"/>
      <c r="L4057" s="262"/>
      <c r="M4057" s="262"/>
      <c r="S4057" s="262"/>
      <c r="T4057" s="262"/>
      <c r="U4057" s="262"/>
      <c r="V4057" s="262"/>
    </row>
    <row r="4058" spans="1:22">
      <c r="A4058" s="858"/>
      <c r="B4058" s="866">
        <f t="shared" si="64"/>
        <v>4036</v>
      </c>
      <c r="C4058" s="919"/>
      <c r="D4058" s="860"/>
      <c r="E4058"/>
      <c r="F4058"/>
      <c r="G4058"/>
      <c r="H4058"/>
      <c r="I4058"/>
      <c r="J4058"/>
      <c r="K4058"/>
      <c r="L4058" s="262"/>
      <c r="M4058" s="262"/>
      <c r="S4058" s="262"/>
      <c r="T4058" s="262"/>
      <c r="U4058" s="262"/>
      <c r="V4058" s="262"/>
    </row>
    <row r="4059" spans="1:22">
      <c r="A4059" s="858"/>
      <c r="B4059" s="866">
        <f t="shared" si="64"/>
        <v>4037</v>
      </c>
      <c r="C4059" s="919"/>
      <c r="D4059" s="860"/>
      <c r="E4059"/>
      <c r="F4059"/>
      <c r="G4059"/>
      <c r="H4059"/>
      <c r="I4059"/>
      <c r="J4059"/>
      <c r="K4059"/>
      <c r="L4059" s="262"/>
      <c r="M4059" s="262"/>
      <c r="S4059" s="262"/>
      <c r="T4059" s="262"/>
      <c r="U4059" s="262"/>
      <c r="V4059" s="262"/>
    </row>
    <row r="4060" spans="1:22">
      <c r="A4060" s="858"/>
      <c r="B4060" s="866">
        <f t="shared" si="64"/>
        <v>4038</v>
      </c>
      <c r="C4060" s="919"/>
      <c r="D4060" s="860"/>
      <c r="E4060"/>
      <c r="F4060"/>
      <c r="G4060"/>
      <c r="H4060"/>
      <c r="I4060"/>
      <c r="J4060"/>
      <c r="K4060"/>
      <c r="L4060" s="262"/>
      <c r="M4060" s="262"/>
      <c r="S4060" s="262"/>
      <c r="T4060" s="262"/>
      <c r="U4060" s="262"/>
      <c r="V4060" s="262"/>
    </row>
    <row r="4061" spans="1:22">
      <c r="A4061" s="858"/>
      <c r="B4061" s="866">
        <f t="shared" si="64"/>
        <v>4039</v>
      </c>
      <c r="C4061" s="919"/>
      <c r="D4061" s="860"/>
      <c r="E4061"/>
      <c r="F4061"/>
      <c r="G4061"/>
      <c r="H4061"/>
      <c r="I4061"/>
      <c r="J4061"/>
      <c r="K4061"/>
      <c r="L4061" s="262"/>
      <c r="M4061" s="262"/>
      <c r="S4061" s="262"/>
      <c r="T4061" s="262"/>
      <c r="U4061" s="262"/>
      <c r="V4061" s="262"/>
    </row>
    <row r="4062" spans="1:22">
      <c r="A4062" s="858"/>
      <c r="B4062" s="866">
        <f t="shared" si="64"/>
        <v>4040</v>
      </c>
      <c r="C4062" s="919"/>
      <c r="D4062" s="860"/>
      <c r="E4062"/>
      <c r="F4062"/>
      <c r="G4062"/>
      <c r="H4062"/>
      <c r="I4062"/>
      <c r="J4062"/>
      <c r="K4062"/>
      <c r="L4062" s="262"/>
      <c r="M4062" s="262"/>
      <c r="S4062" s="262"/>
      <c r="T4062" s="262"/>
      <c r="U4062" s="262"/>
      <c r="V4062" s="262"/>
    </row>
    <row r="4063" spans="1:22">
      <c r="A4063" s="858"/>
      <c r="B4063" s="866">
        <f t="shared" si="64"/>
        <v>4041</v>
      </c>
      <c r="C4063" s="919"/>
      <c r="D4063" s="860"/>
      <c r="E4063"/>
      <c r="F4063"/>
      <c r="G4063"/>
      <c r="H4063"/>
      <c r="I4063"/>
      <c r="J4063"/>
      <c r="K4063"/>
      <c r="L4063" s="262"/>
      <c r="M4063" s="262"/>
      <c r="S4063" s="262"/>
      <c r="T4063" s="262"/>
      <c r="U4063" s="262"/>
      <c r="V4063" s="262"/>
    </row>
    <row r="4064" spans="1:22">
      <c r="A4064" s="858"/>
      <c r="B4064" s="866">
        <f t="shared" si="64"/>
        <v>4042</v>
      </c>
      <c r="C4064" s="919"/>
      <c r="D4064" s="860"/>
      <c r="E4064"/>
      <c r="F4064"/>
      <c r="G4064"/>
      <c r="H4064"/>
      <c r="I4064"/>
      <c r="J4064"/>
      <c r="K4064"/>
      <c r="L4064" s="262"/>
      <c r="M4064" s="262"/>
      <c r="S4064" s="262"/>
      <c r="T4064" s="262"/>
      <c r="U4064" s="262"/>
      <c r="V4064" s="262"/>
    </row>
    <row r="4065" spans="1:22">
      <c r="A4065" s="858"/>
      <c r="B4065" s="866">
        <f t="shared" si="64"/>
        <v>4043</v>
      </c>
      <c r="C4065" s="919"/>
      <c r="D4065" s="860"/>
      <c r="E4065"/>
      <c r="F4065"/>
      <c r="G4065"/>
      <c r="H4065"/>
      <c r="I4065"/>
      <c r="J4065"/>
      <c r="K4065"/>
      <c r="L4065" s="262"/>
      <c r="M4065" s="262"/>
      <c r="S4065" s="262"/>
      <c r="T4065" s="262"/>
      <c r="U4065" s="262"/>
      <c r="V4065" s="262"/>
    </row>
    <row r="4066" spans="1:22">
      <c r="A4066" s="858"/>
      <c r="B4066" s="866">
        <f t="shared" si="64"/>
        <v>4044</v>
      </c>
      <c r="C4066" s="919"/>
      <c r="D4066" s="860"/>
      <c r="E4066"/>
      <c r="F4066"/>
      <c r="G4066"/>
      <c r="H4066"/>
      <c r="I4066"/>
      <c r="J4066"/>
      <c r="K4066"/>
      <c r="L4066" s="262"/>
      <c r="M4066" s="262"/>
      <c r="S4066" s="262"/>
      <c r="T4066" s="262"/>
      <c r="U4066" s="262"/>
      <c r="V4066" s="262"/>
    </row>
    <row r="4067" spans="1:22">
      <c r="A4067" s="858"/>
      <c r="B4067" s="866">
        <f t="shared" si="64"/>
        <v>4045</v>
      </c>
      <c r="C4067" s="919"/>
      <c r="D4067" s="860"/>
      <c r="E4067"/>
      <c r="F4067"/>
      <c r="G4067"/>
      <c r="H4067"/>
      <c r="I4067"/>
      <c r="J4067"/>
      <c r="K4067"/>
      <c r="L4067" s="262"/>
      <c r="M4067" s="262"/>
      <c r="S4067" s="262"/>
      <c r="T4067" s="262"/>
      <c r="U4067" s="262"/>
      <c r="V4067" s="262"/>
    </row>
    <row r="4068" spans="1:22">
      <c r="A4068" s="858"/>
      <c r="B4068" s="866">
        <f t="shared" si="64"/>
        <v>4046</v>
      </c>
      <c r="C4068" s="919"/>
      <c r="D4068" s="860"/>
      <c r="E4068"/>
      <c r="F4068"/>
      <c r="G4068"/>
      <c r="H4068"/>
      <c r="I4068"/>
      <c r="J4068"/>
      <c r="K4068"/>
      <c r="L4068" s="262"/>
      <c r="M4068" s="262"/>
      <c r="S4068" s="262"/>
      <c r="T4068" s="262"/>
      <c r="U4068" s="262"/>
      <c r="V4068" s="262"/>
    </row>
    <row r="4069" spans="1:22">
      <c r="A4069" s="858"/>
      <c r="B4069" s="866">
        <f t="shared" si="64"/>
        <v>4047</v>
      </c>
      <c r="C4069" s="919"/>
      <c r="D4069" s="860"/>
      <c r="E4069"/>
      <c r="F4069"/>
      <c r="G4069"/>
      <c r="H4069"/>
      <c r="I4069"/>
      <c r="J4069"/>
      <c r="K4069"/>
      <c r="L4069" s="262"/>
      <c r="M4069" s="262"/>
      <c r="S4069" s="262"/>
      <c r="T4069" s="262"/>
      <c r="U4069" s="262"/>
      <c r="V4069" s="262"/>
    </row>
    <row r="4070" spans="1:22">
      <c r="A4070" s="858"/>
      <c r="B4070" s="866">
        <f t="shared" si="64"/>
        <v>4048</v>
      </c>
      <c r="C4070" s="919"/>
      <c r="D4070" s="860"/>
      <c r="E4070"/>
      <c r="F4070"/>
      <c r="G4070"/>
      <c r="H4070"/>
      <c r="I4070"/>
      <c r="J4070"/>
      <c r="K4070"/>
      <c r="L4070" s="262"/>
      <c r="M4070" s="262"/>
      <c r="S4070" s="262"/>
      <c r="T4070" s="262"/>
      <c r="U4070" s="262"/>
      <c r="V4070" s="262"/>
    </row>
    <row r="4071" spans="1:22">
      <c r="A4071" s="858"/>
      <c r="B4071" s="866">
        <f t="shared" si="64"/>
        <v>4049</v>
      </c>
      <c r="C4071" s="919"/>
      <c r="D4071" s="860"/>
      <c r="E4071"/>
      <c r="F4071"/>
      <c r="G4071"/>
      <c r="H4071"/>
      <c r="I4071"/>
      <c r="J4071"/>
      <c r="K4071"/>
      <c r="L4071" s="262"/>
      <c r="M4071" s="262"/>
      <c r="S4071" s="262"/>
      <c r="T4071" s="262"/>
      <c r="U4071" s="262"/>
      <c r="V4071" s="262"/>
    </row>
    <row r="4072" spans="1:22">
      <c r="A4072" s="858"/>
      <c r="B4072" s="866">
        <f t="shared" si="64"/>
        <v>4050</v>
      </c>
      <c r="C4072" s="919"/>
      <c r="D4072" s="860"/>
      <c r="E4072"/>
      <c r="F4072"/>
      <c r="G4072"/>
      <c r="H4072"/>
      <c r="I4072"/>
      <c r="J4072"/>
      <c r="K4072"/>
      <c r="L4072" s="262"/>
      <c r="M4072" s="262"/>
      <c r="S4072" s="262"/>
      <c r="T4072" s="262"/>
      <c r="U4072" s="262"/>
      <c r="V4072" s="262"/>
    </row>
    <row r="4073" spans="1:22">
      <c r="A4073" s="858"/>
      <c r="B4073" s="866">
        <f t="shared" si="64"/>
        <v>4051</v>
      </c>
      <c r="C4073" s="919"/>
      <c r="D4073" s="860"/>
      <c r="E4073"/>
      <c r="F4073"/>
      <c r="G4073"/>
      <c r="H4073"/>
      <c r="I4073"/>
      <c r="J4073"/>
      <c r="K4073"/>
      <c r="L4073" s="262"/>
      <c r="M4073" s="262"/>
      <c r="S4073" s="262"/>
      <c r="T4073" s="262"/>
      <c r="U4073" s="262"/>
      <c r="V4073" s="262"/>
    </row>
    <row r="4074" spans="1:22">
      <c r="A4074" s="858"/>
      <c r="B4074" s="866">
        <f t="shared" si="64"/>
        <v>4052</v>
      </c>
      <c r="C4074" s="919"/>
      <c r="D4074" s="860"/>
      <c r="E4074"/>
      <c r="F4074"/>
      <c r="G4074"/>
      <c r="H4074"/>
      <c r="I4074"/>
      <c r="J4074"/>
      <c r="K4074"/>
      <c r="L4074" s="262"/>
      <c r="M4074" s="262"/>
      <c r="S4074" s="262"/>
      <c r="T4074" s="262"/>
      <c r="U4074" s="262"/>
      <c r="V4074" s="262"/>
    </row>
    <row r="4075" spans="1:22">
      <c r="A4075" s="858"/>
      <c r="B4075" s="866">
        <f t="shared" si="64"/>
        <v>4053</v>
      </c>
      <c r="C4075" s="919"/>
      <c r="D4075" s="860"/>
      <c r="E4075"/>
      <c r="F4075"/>
      <c r="G4075"/>
      <c r="H4075"/>
      <c r="I4075"/>
      <c r="J4075"/>
      <c r="K4075"/>
      <c r="L4075" s="262"/>
      <c r="M4075" s="262"/>
      <c r="S4075" s="262"/>
      <c r="T4075" s="262"/>
      <c r="U4075" s="262"/>
      <c r="V4075" s="262"/>
    </row>
    <row r="4076" spans="1:22">
      <c r="A4076" s="858"/>
      <c r="B4076" s="866">
        <f t="shared" si="64"/>
        <v>4054</v>
      </c>
      <c r="C4076" s="919"/>
      <c r="D4076" s="860"/>
      <c r="E4076"/>
      <c r="F4076"/>
      <c r="G4076"/>
      <c r="H4076"/>
      <c r="I4076"/>
      <c r="J4076"/>
      <c r="K4076"/>
      <c r="L4076" s="262"/>
      <c r="M4076" s="262"/>
      <c r="S4076" s="262"/>
      <c r="T4076" s="262"/>
      <c r="U4076" s="262"/>
      <c r="V4076" s="262"/>
    </row>
    <row r="4077" spans="1:22">
      <c r="A4077" s="858"/>
      <c r="B4077" s="866">
        <f t="shared" si="64"/>
        <v>4055</v>
      </c>
      <c r="C4077" s="919"/>
      <c r="D4077" s="860"/>
      <c r="E4077"/>
      <c r="F4077"/>
      <c r="G4077"/>
      <c r="H4077"/>
      <c r="I4077"/>
      <c r="J4077"/>
      <c r="K4077"/>
      <c r="L4077" s="262"/>
      <c r="M4077" s="262"/>
      <c r="S4077" s="262"/>
      <c r="T4077" s="262"/>
      <c r="U4077" s="262"/>
      <c r="V4077" s="262"/>
    </row>
    <row r="4078" spans="1:22">
      <c r="A4078" s="858"/>
      <c r="B4078" s="866">
        <f t="shared" si="64"/>
        <v>4056</v>
      </c>
      <c r="C4078" s="919"/>
      <c r="D4078" s="860"/>
      <c r="E4078"/>
      <c r="F4078"/>
      <c r="G4078"/>
      <c r="H4078"/>
      <c r="I4078"/>
      <c r="J4078"/>
      <c r="K4078"/>
      <c r="L4078" s="262"/>
      <c r="M4078" s="262"/>
      <c r="S4078" s="262"/>
      <c r="T4078" s="262"/>
      <c r="U4078" s="262"/>
      <c r="V4078" s="262"/>
    </row>
    <row r="4079" spans="1:22">
      <c r="A4079" s="858"/>
      <c r="B4079" s="866">
        <f t="shared" si="64"/>
        <v>4057</v>
      </c>
      <c r="C4079" s="919"/>
      <c r="D4079" s="860"/>
      <c r="E4079"/>
      <c r="F4079"/>
      <c r="G4079"/>
      <c r="H4079"/>
      <c r="I4079"/>
      <c r="J4079"/>
      <c r="K4079"/>
      <c r="L4079" s="262"/>
      <c r="M4079" s="262"/>
      <c r="S4079" s="262"/>
      <c r="T4079" s="262"/>
      <c r="U4079" s="262"/>
      <c r="V4079" s="262"/>
    </row>
    <row r="4080" spans="1:22">
      <c r="A4080" s="858"/>
      <c r="B4080" s="866">
        <f t="shared" si="64"/>
        <v>4058</v>
      </c>
      <c r="C4080" s="919"/>
      <c r="D4080" s="860"/>
      <c r="E4080"/>
      <c r="F4080"/>
      <c r="G4080"/>
      <c r="H4080"/>
      <c r="I4080"/>
      <c r="J4080"/>
      <c r="K4080"/>
      <c r="L4080" s="262"/>
      <c r="M4080" s="262"/>
      <c r="S4080" s="262"/>
      <c r="T4080" s="262"/>
      <c r="U4080" s="262"/>
      <c r="V4080" s="262"/>
    </row>
    <row r="4081" spans="1:22">
      <c r="A4081" s="858"/>
      <c r="B4081" s="866">
        <f t="shared" si="64"/>
        <v>4059</v>
      </c>
      <c r="C4081" s="919"/>
      <c r="D4081" s="860"/>
      <c r="E4081"/>
      <c r="F4081"/>
      <c r="G4081"/>
      <c r="H4081"/>
      <c r="I4081"/>
      <c r="J4081"/>
      <c r="K4081"/>
      <c r="L4081" s="262"/>
      <c r="M4081" s="262"/>
      <c r="S4081" s="262"/>
      <c r="T4081" s="262"/>
      <c r="U4081" s="262"/>
      <c r="V4081" s="262"/>
    </row>
    <row r="4082" spans="1:22">
      <c r="A4082" s="858"/>
      <c r="B4082" s="866">
        <f t="shared" si="64"/>
        <v>4060</v>
      </c>
      <c r="C4082" s="919"/>
      <c r="D4082" s="860"/>
      <c r="E4082"/>
      <c r="F4082"/>
      <c r="G4082"/>
      <c r="H4082"/>
      <c r="I4082"/>
      <c r="J4082"/>
      <c r="K4082"/>
      <c r="L4082" s="262"/>
      <c r="M4082" s="262"/>
      <c r="S4082" s="262"/>
      <c r="T4082" s="262"/>
      <c r="U4082" s="262"/>
      <c r="V4082" s="262"/>
    </row>
    <row r="4083" spans="1:22">
      <c r="A4083" s="858"/>
      <c r="B4083" s="866">
        <f t="shared" si="64"/>
        <v>4061</v>
      </c>
      <c r="C4083" s="919"/>
      <c r="D4083" s="860"/>
      <c r="E4083"/>
      <c r="F4083"/>
      <c r="G4083"/>
      <c r="H4083"/>
      <c r="I4083"/>
      <c r="J4083"/>
      <c r="K4083"/>
      <c r="L4083" s="262"/>
      <c r="M4083" s="262"/>
      <c r="S4083" s="262"/>
      <c r="T4083" s="262"/>
      <c r="U4083" s="262"/>
      <c r="V4083" s="262"/>
    </row>
    <row r="4084" spans="1:22">
      <c r="A4084" s="858"/>
      <c r="B4084" s="866">
        <f t="shared" si="64"/>
        <v>4062</v>
      </c>
      <c r="C4084" s="919"/>
      <c r="D4084" s="860"/>
      <c r="E4084"/>
      <c r="F4084"/>
      <c r="G4084"/>
      <c r="H4084"/>
      <c r="I4084"/>
      <c r="J4084"/>
      <c r="K4084"/>
      <c r="L4084" s="262"/>
      <c r="M4084" s="262"/>
      <c r="S4084" s="262"/>
      <c r="T4084" s="262"/>
      <c r="U4084" s="262"/>
      <c r="V4084" s="262"/>
    </row>
    <row r="4085" spans="1:22">
      <c r="A4085" s="858"/>
      <c r="B4085" s="866">
        <f t="shared" si="64"/>
        <v>4063</v>
      </c>
      <c r="C4085" s="919"/>
      <c r="D4085" s="860"/>
      <c r="E4085"/>
      <c r="F4085"/>
      <c r="G4085"/>
      <c r="H4085"/>
      <c r="I4085"/>
      <c r="J4085"/>
      <c r="K4085"/>
      <c r="L4085" s="262"/>
      <c r="M4085" s="262"/>
      <c r="S4085" s="262"/>
      <c r="T4085" s="262"/>
      <c r="U4085" s="262"/>
      <c r="V4085" s="262"/>
    </row>
    <row r="4086" spans="1:22">
      <c r="A4086" s="858"/>
      <c r="B4086" s="866">
        <f t="shared" si="64"/>
        <v>4064</v>
      </c>
      <c r="C4086" s="919"/>
      <c r="D4086" s="860"/>
      <c r="E4086"/>
      <c r="F4086"/>
      <c r="G4086"/>
      <c r="H4086"/>
      <c r="I4086"/>
      <c r="J4086"/>
      <c r="K4086"/>
      <c r="L4086" s="262"/>
      <c r="M4086" s="262"/>
      <c r="S4086" s="262"/>
      <c r="T4086" s="262"/>
      <c r="U4086" s="262"/>
      <c r="V4086" s="262"/>
    </row>
    <row r="4087" spans="1:22">
      <c r="A4087" s="858"/>
      <c r="B4087" s="866">
        <f t="shared" si="64"/>
        <v>4065</v>
      </c>
      <c r="C4087" s="919"/>
      <c r="D4087" s="860"/>
      <c r="E4087"/>
      <c r="F4087"/>
      <c r="G4087"/>
      <c r="H4087"/>
      <c r="I4087"/>
      <c r="J4087"/>
      <c r="K4087"/>
      <c r="L4087" s="262"/>
      <c r="M4087" s="262"/>
      <c r="S4087" s="262"/>
      <c r="T4087" s="262"/>
      <c r="U4087" s="262"/>
      <c r="V4087" s="262"/>
    </row>
    <row r="4088" spans="1:22">
      <c r="A4088" s="858"/>
      <c r="B4088" s="866">
        <f t="shared" si="64"/>
        <v>4066</v>
      </c>
      <c r="C4088" s="919"/>
      <c r="D4088" s="860"/>
      <c r="E4088"/>
      <c r="F4088"/>
      <c r="G4088"/>
      <c r="H4088"/>
      <c r="I4088"/>
      <c r="J4088"/>
      <c r="K4088"/>
      <c r="L4088" s="262"/>
      <c r="M4088" s="262"/>
      <c r="S4088" s="262"/>
      <c r="T4088" s="262"/>
      <c r="U4088" s="262"/>
      <c r="V4088" s="262"/>
    </row>
    <row r="4089" spans="1:22">
      <c r="A4089" s="858"/>
      <c r="B4089" s="866">
        <f t="shared" si="64"/>
        <v>4067</v>
      </c>
      <c r="C4089" s="919"/>
      <c r="D4089" s="860"/>
      <c r="E4089"/>
      <c r="F4089"/>
      <c r="G4089"/>
      <c r="H4089"/>
      <c r="I4089"/>
      <c r="J4089"/>
      <c r="K4089"/>
      <c r="L4089" s="262"/>
      <c r="M4089" s="262"/>
      <c r="S4089" s="262"/>
      <c r="T4089" s="262"/>
      <c r="U4089" s="262"/>
      <c r="V4089" s="262"/>
    </row>
    <row r="4090" spans="1:22">
      <c r="A4090" s="858"/>
      <c r="B4090" s="866">
        <f t="shared" si="64"/>
        <v>4068</v>
      </c>
      <c r="C4090" s="919"/>
      <c r="D4090" s="860"/>
      <c r="E4090"/>
      <c r="F4090"/>
      <c r="G4090"/>
      <c r="H4090"/>
      <c r="I4090"/>
      <c r="J4090"/>
      <c r="K4090"/>
      <c r="L4090" s="262"/>
      <c r="M4090" s="262"/>
      <c r="S4090" s="262"/>
      <c r="T4090" s="262"/>
      <c r="U4090" s="262"/>
      <c r="V4090" s="262"/>
    </row>
    <row r="4091" spans="1:22">
      <c r="A4091" s="858"/>
      <c r="B4091" s="866">
        <f t="shared" si="64"/>
        <v>4069</v>
      </c>
      <c r="C4091" s="919"/>
      <c r="D4091" s="860"/>
      <c r="E4091"/>
      <c r="F4091"/>
      <c r="G4091"/>
      <c r="H4091"/>
      <c r="I4091"/>
      <c r="J4091"/>
      <c r="K4091"/>
      <c r="L4091" s="262"/>
      <c r="M4091" s="262"/>
      <c r="S4091" s="262"/>
      <c r="T4091" s="262"/>
      <c r="U4091" s="262"/>
      <c r="V4091" s="262"/>
    </row>
    <row r="4092" spans="1:22">
      <c r="A4092" s="858"/>
      <c r="B4092" s="866">
        <f t="shared" si="64"/>
        <v>4070</v>
      </c>
      <c r="C4092" s="919"/>
      <c r="D4092" s="860"/>
      <c r="E4092"/>
      <c r="F4092"/>
      <c r="G4092"/>
      <c r="H4092"/>
      <c r="I4092"/>
      <c r="J4092"/>
      <c r="K4092"/>
      <c r="L4092" s="262"/>
      <c r="M4092" s="262"/>
      <c r="S4092" s="262"/>
      <c r="T4092" s="262"/>
      <c r="U4092" s="262"/>
      <c r="V4092" s="262"/>
    </row>
    <row r="4093" spans="1:22">
      <c r="A4093" s="858"/>
      <c r="B4093" s="866">
        <f t="shared" si="64"/>
        <v>4071</v>
      </c>
      <c r="C4093" s="919"/>
      <c r="D4093" s="860"/>
      <c r="E4093"/>
      <c r="F4093"/>
      <c r="G4093"/>
      <c r="H4093"/>
      <c r="I4093"/>
      <c r="J4093"/>
      <c r="K4093"/>
      <c r="L4093" s="262"/>
      <c r="M4093" s="262"/>
      <c r="S4093" s="262"/>
      <c r="T4093" s="262"/>
      <c r="U4093" s="262"/>
      <c r="V4093" s="262"/>
    </row>
    <row r="4094" spans="1:22">
      <c r="A4094" s="858"/>
      <c r="B4094" s="866">
        <f t="shared" si="64"/>
        <v>4072</v>
      </c>
      <c r="C4094" s="919"/>
      <c r="D4094" s="860"/>
      <c r="E4094"/>
      <c r="F4094"/>
      <c r="G4094"/>
      <c r="H4094"/>
      <c r="I4094"/>
      <c r="J4094"/>
      <c r="K4094"/>
      <c r="L4094" s="262"/>
      <c r="M4094" s="262"/>
      <c r="S4094" s="262"/>
      <c r="T4094" s="262"/>
      <c r="U4094" s="262"/>
      <c r="V4094" s="262"/>
    </row>
    <row r="4095" spans="1:22">
      <c r="A4095" s="858"/>
      <c r="B4095" s="866">
        <f t="shared" si="64"/>
        <v>4073</v>
      </c>
      <c r="C4095" s="919"/>
      <c r="D4095" s="860"/>
      <c r="E4095"/>
      <c r="F4095"/>
      <c r="G4095"/>
      <c r="H4095"/>
      <c r="I4095"/>
      <c r="J4095"/>
      <c r="K4095"/>
      <c r="L4095" s="262"/>
      <c r="M4095" s="262"/>
      <c r="S4095" s="262"/>
      <c r="T4095" s="262"/>
      <c r="U4095" s="262"/>
      <c r="V4095" s="262"/>
    </row>
    <row r="4096" spans="1:22">
      <c r="A4096" s="858"/>
      <c r="B4096" s="866">
        <f t="shared" si="64"/>
        <v>4074</v>
      </c>
      <c r="C4096" s="919"/>
      <c r="D4096" s="860"/>
      <c r="E4096"/>
      <c r="F4096"/>
      <c r="G4096"/>
      <c r="H4096"/>
      <c r="I4096"/>
      <c r="J4096"/>
      <c r="K4096"/>
      <c r="L4096" s="262"/>
      <c r="M4096" s="262"/>
      <c r="S4096" s="262"/>
      <c r="T4096" s="262"/>
      <c r="U4096" s="262"/>
      <c r="V4096" s="262"/>
    </row>
    <row r="4097" spans="1:22">
      <c r="A4097" s="858"/>
      <c r="B4097" s="866">
        <f t="shared" si="64"/>
        <v>4075</v>
      </c>
      <c r="C4097" s="919"/>
      <c r="D4097" s="860"/>
      <c r="E4097"/>
      <c r="F4097"/>
      <c r="G4097"/>
      <c r="H4097"/>
      <c r="I4097"/>
      <c r="J4097"/>
      <c r="K4097"/>
      <c r="L4097" s="262"/>
      <c r="M4097" s="262"/>
      <c r="S4097" s="262"/>
      <c r="T4097" s="262"/>
      <c r="U4097" s="262"/>
      <c r="V4097" s="262"/>
    </row>
    <row r="4098" spans="1:22">
      <c r="A4098" s="858"/>
      <c r="B4098" s="866">
        <f t="shared" si="64"/>
        <v>4076</v>
      </c>
      <c r="C4098" s="919"/>
      <c r="D4098" s="860"/>
      <c r="E4098"/>
      <c r="F4098"/>
      <c r="G4098"/>
      <c r="H4098"/>
      <c r="I4098"/>
      <c r="J4098"/>
      <c r="K4098"/>
      <c r="L4098" s="262"/>
      <c r="M4098" s="262"/>
      <c r="S4098" s="262"/>
      <c r="T4098" s="262"/>
      <c r="U4098" s="262"/>
      <c r="V4098" s="262"/>
    </row>
    <row r="4099" spans="1:22">
      <c r="A4099" s="858"/>
      <c r="B4099" s="866">
        <f t="shared" si="64"/>
        <v>4077</v>
      </c>
      <c r="C4099" s="919"/>
      <c r="D4099" s="860"/>
      <c r="E4099"/>
      <c r="F4099"/>
      <c r="G4099"/>
      <c r="H4099"/>
      <c r="I4099"/>
      <c r="J4099"/>
      <c r="K4099"/>
      <c r="L4099" s="262"/>
      <c r="M4099" s="262"/>
      <c r="S4099" s="262"/>
      <c r="T4099" s="262"/>
      <c r="U4099" s="262"/>
      <c r="V4099" s="262"/>
    </row>
    <row r="4100" spans="1:22">
      <c r="A4100" s="858"/>
      <c r="B4100" s="866">
        <f t="shared" si="64"/>
        <v>4078</v>
      </c>
      <c r="C4100" s="919"/>
      <c r="D4100" s="860"/>
      <c r="E4100"/>
      <c r="F4100"/>
      <c r="G4100"/>
      <c r="H4100"/>
      <c r="I4100"/>
      <c r="J4100"/>
      <c r="K4100"/>
      <c r="L4100" s="262"/>
      <c r="M4100" s="262"/>
      <c r="S4100" s="262"/>
      <c r="T4100" s="262"/>
      <c r="U4100" s="262"/>
      <c r="V4100" s="262"/>
    </row>
    <row r="4101" spans="1:22">
      <c r="A4101" s="858"/>
      <c r="B4101" s="866">
        <f t="shared" si="64"/>
        <v>4079</v>
      </c>
      <c r="C4101" s="919"/>
      <c r="D4101" s="860"/>
      <c r="E4101"/>
      <c r="F4101"/>
      <c r="G4101"/>
      <c r="H4101"/>
      <c r="I4101"/>
      <c r="J4101"/>
      <c r="K4101"/>
      <c r="L4101" s="262"/>
      <c r="M4101" s="262"/>
      <c r="S4101" s="262"/>
      <c r="T4101" s="262"/>
      <c r="U4101" s="262"/>
      <c r="V4101" s="262"/>
    </row>
    <row r="4102" spans="1:22">
      <c r="A4102" s="858"/>
      <c r="B4102" s="866">
        <f t="shared" si="64"/>
        <v>4080</v>
      </c>
      <c r="C4102" s="919"/>
      <c r="D4102" s="860"/>
      <c r="E4102"/>
      <c r="F4102"/>
      <c r="G4102"/>
      <c r="H4102"/>
      <c r="I4102"/>
      <c r="J4102"/>
      <c r="K4102"/>
      <c r="L4102" s="262"/>
      <c r="M4102" s="262"/>
      <c r="S4102" s="262"/>
      <c r="T4102" s="262"/>
      <c r="U4102" s="262"/>
      <c r="V4102" s="262"/>
    </row>
    <row r="4103" spans="1:22">
      <c r="A4103" s="858"/>
      <c r="B4103" s="866">
        <f t="shared" si="64"/>
        <v>4081</v>
      </c>
      <c r="C4103" s="919"/>
      <c r="D4103" s="860"/>
      <c r="E4103"/>
      <c r="F4103"/>
      <c r="G4103"/>
      <c r="H4103"/>
      <c r="I4103"/>
      <c r="J4103"/>
      <c r="K4103"/>
      <c r="L4103" s="262"/>
      <c r="M4103" s="262"/>
      <c r="S4103" s="262"/>
      <c r="T4103" s="262"/>
      <c r="U4103" s="262"/>
      <c r="V4103" s="262"/>
    </row>
    <row r="4104" spans="1:22">
      <c r="A4104" s="858"/>
      <c r="B4104" s="866">
        <f t="shared" si="64"/>
        <v>4082</v>
      </c>
      <c r="C4104" s="919"/>
      <c r="D4104" s="860"/>
      <c r="E4104"/>
      <c r="F4104"/>
      <c r="G4104"/>
      <c r="H4104"/>
      <c r="I4104"/>
      <c r="J4104"/>
      <c r="K4104"/>
      <c r="L4104" s="262"/>
      <c r="M4104" s="262"/>
      <c r="S4104" s="262"/>
      <c r="T4104" s="262"/>
      <c r="U4104" s="262"/>
      <c r="V4104" s="262"/>
    </row>
    <row r="4105" spans="1:22">
      <c r="A4105" s="858"/>
      <c r="B4105" s="866">
        <f t="shared" si="64"/>
        <v>4083</v>
      </c>
      <c r="C4105" s="919"/>
      <c r="D4105" s="860"/>
      <c r="E4105"/>
      <c r="F4105"/>
      <c r="G4105"/>
      <c r="H4105"/>
      <c r="I4105"/>
      <c r="J4105"/>
      <c r="K4105"/>
      <c r="L4105" s="262"/>
      <c r="M4105" s="262"/>
      <c r="S4105" s="262"/>
      <c r="T4105" s="262"/>
      <c r="U4105" s="262"/>
      <c r="V4105" s="262"/>
    </row>
    <row r="4106" spans="1:22">
      <c r="A4106" s="858"/>
      <c r="B4106" s="866">
        <f t="shared" si="64"/>
        <v>4084</v>
      </c>
      <c r="C4106" s="919"/>
      <c r="D4106" s="860"/>
      <c r="E4106"/>
      <c r="F4106"/>
      <c r="G4106"/>
      <c r="H4106"/>
      <c r="I4106"/>
      <c r="J4106"/>
      <c r="K4106"/>
      <c r="L4106" s="262"/>
      <c r="M4106" s="262"/>
      <c r="S4106" s="262"/>
      <c r="T4106" s="262"/>
      <c r="U4106" s="262"/>
      <c r="V4106" s="262"/>
    </row>
    <row r="4107" spans="1:22">
      <c r="A4107" s="858"/>
      <c r="B4107" s="866">
        <f t="shared" si="64"/>
        <v>4085</v>
      </c>
      <c r="C4107" s="919"/>
      <c r="D4107" s="860"/>
      <c r="E4107"/>
      <c r="F4107"/>
      <c r="G4107"/>
      <c r="H4107"/>
      <c r="I4107"/>
      <c r="J4107"/>
      <c r="K4107"/>
      <c r="L4107" s="262"/>
      <c r="M4107" s="262"/>
      <c r="S4107" s="262"/>
      <c r="T4107" s="262"/>
      <c r="U4107" s="262"/>
      <c r="V4107" s="262"/>
    </row>
    <row r="4108" spans="1:22">
      <c r="A4108" s="858"/>
      <c r="B4108" s="866">
        <f t="shared" si="64"/>
        <v>4086</v>
      </c>
      <c r="C4108" s="919"/>
      <c r="D4108" s="860"/>
      <c r="E4108"/>
      <c r="F4108"/>
      <c r="G4108"/>
      <c r="H4108"/>
      <c r="I4108"/>
      <c r="J4108"/>
      <c r="K4108"/>
      <c r="L4108" s="262"/>
      <c r="M4108" s="262"/>
      <c r="S4108" s="262"/>
      <c r="T4108" s="262"/>
      <c r="U4108" s="262"/>
      <c r="V4108" s="262"/>
    </row>
    <row r="4109" spans="1:22">
      <c r="A4109" s="858"/>
      <c r="B4109" s="866">
        <f t="shared" si="64"/>
        <v>4087</v>
      </c>
      <c r="C4109" s="919"/>
      <c r="D4109" s="860"/>
      <c r="E4109"/>
      <c r="F4109"/>
      <c r="G4109"/>
      <c r="H4109"/>
      <c r="I4109"/>
      <c r="J4109"/>
      <c r="K4109"/>
      <c r="L4109" s="262"/>
      <c r="M4109" s="262"/>
      <c r="S4109" s="262"/>
      <c r="T4109" s="262"/>
      <c r="U4109" s="262"/>
      <c r="V4109" s="262"/>
    </row>
    <row r="4110" spans="1:22">
      <c r="A4110" s="858"/>
      <c r="B4110" s="866">
        <f t="shared" si="64"/>
        <v>4088</v>
      </c>
      <c r="C4110" s="919"/>
      <c r="D4110" s="860"/>
      <c r="E4110"/>
      <c r="F4110"/>
      <c r="G4110"/>
      <c r="H4110"/>
      <c r="I4110"/>
      <c r="J4110"/>
      <c r="K4110"/>
      <c r="L4110" s="262"/>
      <c r="M4110" s="262"/>
      <c r="S4110" s="262"/>
      <c r="T4110" s="262"/>
      <c r="U4110" s="262"/>
      <c r="V4110" s="262"/>
    </row>
    <row r="4111" spans="1:22">
      <c r="A4111" s="858"/>
      <c r="B4111" s="866">
        <f t="shared" si="64"/>
        <v>4089</v>
      </c>
      <c r="C4111" s="919"/>
      <c r="D4111" s="860"/>
      <c r="E4111"/>
      <c r="F4111"/>
      <c r="G4111"/>
      <c r="H4111"/>
      <c r="I4111"/>
      <c r="J4111"/>
      <c r="K4111"/>
      <c r="L4111" s="262"/>
      <c r="M4111" s="262"/>
      <c r="S4111" s="262"/>
      <c r="T4111" s="262"/>
      <c r="U4111" s="262"/>
      <c r="V4111" s="262"/>
    </row>
    <row r="4112" spans="1:22">
      <c r="A4112" s="858"/>
      <c r="B4112" s="866">
        <f t="shared" si="64"/>
        <v>4090</v>
      </c>
      <c r="C4112" s="919"/>
      <c r="D4112" s="860"/>
      <c r="E4112"/>
      <c r="F4112"/>
      <c r="G4112"/>
      <c r="H4112"/>
      <c r="I4112"/>
      <c r="J4112"/>
      <c r="K4112"/>
      <c r="L4112" s="262"/>
      <c r="M4112" s="262"/>
      <c r="S4112" s="262"/>
      <c r="T4112" s="262"/>
      <c r="U4112" s="262"/>
      <c r="V4112" s="262"/>
    </row>
    <row r="4113" spans="1:22">
      <c r="A4113" s="858"/>
      <c r="B4113" s="866">
        <f t="shared" si="64"/>
        <v>4091</v>
      </c>
      <c r="C4113" s="919"/>
      <c r="D4113" s="860"/>
      <c r="E4113"/>
      <c r="F4113"/>
      <c r="G4113"/>
      <c r="H4113"/>
      <c r="I4113"/>
      <c r="J4113"/>
      <c r="K4113"/>
      <c r="L4113" s="262"/>
      <c r="M4113" s="262"/>
      <c r="S4113" s="262"/>
      <c r="T4113" s="262"/>
      <c r="U4113" s="262"/>
      <c r="V4113" s="262"/>
    </row>
    <row r="4114" spans="1:22">
      <c r="A4114" s="858"/>
      <c r="B4114" s="866">
        <f t="shared" si="64"/>
        <v>4092</v>
      </c>
      <c r="C4114" s="919"/>
      <c r="D4114" s="860"/>
      <c r="E4114"/>
      <c r="F4114"/>
      <c r="G4114"/>
      <c r="H4114"/>
      <c r="I4114"/>
      <c r="J4114"/>
      <c r="K4114"/>
      <c r="L4114" s="262"/>
      <c r="M4114" s="262"/>
      <c r="S4114" s="262"/>
      <c r="T4114" s="262"/>
      <c r="U4114" s="262"/>
      <c r="V4114" s="262"/>
    </row>
    <row r="4115" spans="1:22">
      <c r="A4115" s="858"/>
      <c r="B4115" s="866">
        <f t="shared" si="64"/>
        <v>4093</v>
      </c>
      <c r="C4115" s="919"/>
      <c r="D4115" s="860"/>
      <c r="E4115"/>
      <c r="F4115"/>
      <c r="G4115"/>
      <c r="H4115"/>
      <c r="I4115"/>
      <c r="J4115"/>
      <c r="K4115"/>
      <c r="L4115" s="262"/>
      <c r="M4115" s="262"/>
      <c r="S4115" s="262"/>
      <c r="T4115" s="262"/>
      <c r="U4115" s="262"/>
      <c r="V4115" s="262"/>
    </row>
    <row r="4116" spans="1:22">
      <c r="A4116" s="858"/>
      <c r="B4116" s="866">
        <f t="shared" si="64"/>
        <v>4094</v>
      </c>
      <c r="C4116" s="919"/>
      <c r="D4116" s="860"/>
      <c r="E4116"/>
      <c r="F4116"/>
      <c r="G4116"/>
      <c r="H4116"/>
      <c r="I4116"/>
      <c r="J4116"/>
      <c r="K4116"/>
      <c r="L4116" s="262"/>
      <c r="M4116" s="262"/>
      <c r="S4116" s="262"/>
      <c r="T4116" s="262"/>
      <c r="U4116" s="262"/>
      <c r="V4116" s="262"/>
    </row>
    <row r="4117" spans="1:22">
      <c r="A4117" s="858"/>
      <c r="B4117" s="866">
        <f t="shared" si="64"/>
        <v>4095</v>
      </c>
      <c r="C4117" s="919"/>
      <c r="D4117" s="860"/>
      <c r="E4117"/>
      <c r="F4117"/>
      <c r="G4117"/>
      <c r="H4117"/>
      <c r="I4117"/>
      <c r="J4117"/>
      <c r="K4117"/>
      <c r="L4117" s="262"/>
      <c r="M4117" s="262"/>
      <c r="S4117" s="262"/>
      <c r="T4117" s="262"/>
      <c r="U4117" s="262"/>
      <c r="V4117" s="262"/>
    </row>
    <row r="4118" spans="1:22">
      <c r="A4118" s="858"/>
      <c r="B4118" s="866">
        <f t="shared" si="64"/>
        <v>4096</v>
      </c>
      <c r="C4118" s="919"/>
      <c r="D4118" s="860"/>
      <c r="E4118"/>
      <c r="F4118"/>
      <c r="G4118"/>
      <c r="H4118"/>
      <c r="I4118"/>
      <c r="J4118"/>
      <c r="K4118"/>
      <c r="L4118" s="262"/>
      <c r="M4118" s="262"/>
      <c r="S4118" s="262"/>
      <c r="T4118" s="262"/>
      <c r="U4118" s="262"/>
      <c r="V4118" s="262"/>
    </row>
    <row r="4119" spans="1:22">
      <c r="A4119" s="858"/>
      <c r="B4119" s="866">
        <f t="shared" si="64"/>
        <v>4097</v>
      </c>
      <c r="C4119" s="919"/>
      <c r="D4119" s="860"/>
      <c r="E4119"/>
      <c r="F4119"/>
      <c r="G4119"/>
      <c r="H4119"/>
      <c r="I4119"/>
      <c r="J4119"/>
      <c r="K4119"/>
      <c r="L4119" s="262"/>
      <c r="M4119" s="262"/>
      <c r="S4119" s="262"/>
      <c r="T4119" s="262"/>
      <c r="U4119" s="262"/>
      <c r="V4119" s="262"/>
    </row>
    <row r="4120" spans="1:22">
      <c r="A4120" s="858"/>
      <c r="B4120" s="866">
        <f t="shared" ref="B4120:B4183" si="65">B4119+1</f>
        <v>4098</v>
      </c>
      <c r="C4120" s="919"/>
      <c r="D4120" s="860"/>
      <c r="E4120"/>
      <c r="F4120"/>
      <c r="G4120"/>
      <c r="H4120"/>
      <c r="I4120"/>
      <c r="J4120"/>
      <c r="K4120"/>
      <c r="L4120" s="262"/>
      <c r="M4120" s="262"/>
      <c r="S4120" s="262"/>
      <c r="T4120" s="262"/>
      <c r="U4120" s="262"/>
      <c r="V4120" s="262"/>
    </row>
    <row r="4121" spans="1:22">
      <c r="A4121" s="858"/>
      <c r="B4121" s="866">
        <f t="shared" si="65"/>
        <v>4099</v>
      </c>
      <c r="C4121" s="919"/>
      <c r="D4121" s="860"/>
      <c r="E4121"/>
      <c r="F4121"/>
      <c r="G4121"/>
      <c r="H4121"/>
      <c r="I4121"/>
      <c r="J4121"/>
      <c r="K4121"/>
      <c r="L4121" s="262"/>
      <c r="M4121" s="262"/>
      <c r="S4121" s="262"/>
      <c r="T4121" s="262"/>
      <c r="U4121" s="262"/>
      <c r="V4121" s="262"/>
    </row>
    <row r="4122" spans="1:22">
      <c r="A4122" s="858"/>
      <c r="B4122" s="866">
        <f t="shared" si="65"/>
        <v>4100</v>
      </c>
      <c r="C4122" s="919"/>
      <c r="D4122" s="860"/>
      <c r="E4122"/>
      <c r="F4122"/>
      <c r="G4122"/>
      <c r="H4122"/>
      <c r="I4122"/>
      <c r="J4122"/>
      <c r="K4122"/>
      <c r="L4122" s="262"/>
      <c r="M4122" s="262"/>
      <c r="S4122" s="262"/>
      <c r="T4122" s="262"/>
      <c r="U4122" s="262"/>
      <c r="V4122" s="262"/>
    </row>
    <row r="4123" spans="1:22">
      <c r="A4123" s="858"/>
      <c r="B4123" s="866">
        <f t="shared" si="65"/>
        <v>4101</v>
      </c>
      <c r="C4123" s="919"/>
      <c r="D4123" s="860"/>
      <c r="E4123"/>
      <c r="F4123"/>
      <c r="G4123"/>
      <c r="H4123"/>
      <c r="I4123"/>
      <c r="J4123"/>
      <c r="K4123"/>
      <c r="L4123" s="262"/>
      <c r="M4123" s="262"/>
      <c r="S4123" s="262"/>
      <c r="T4123" s="262"/>
      <c r="U4123" s="262"/>
      <c r="V4123" s="262"/>
    </row>
    <row r="4124" spans="1:22">
      <c r="A4124" s="858"/>
      <c r="B4124" s="866">
        <f t="shared" si="65"/>
        <v>4102</v>
      </c>
      <c r="C4124" s="919"/>
      <c r="D4124" s="860"/>
      <c r="E4124"/>
      <c r="F4124"/>
      <c r="G4124"/>
      <c r="H4124"/>
      <c r="I4124"/>
      <c r="J4124"/>
      <c r="K4124"/>
      <c r="L4124" s="262"/>
      <c r="M4124" s="262"/>
      <c r="S4124" s="262"/>
      <c r="T4124" s="262"/>
      <c r="U4124" s="262"/>
      <c r="V4124" s="262"/>
    </row>
    <row r="4125" spans="1:22">
      <c r="A4125" s="858"/>
      <c r="B4125" s="866">
        <f t="shared" si="65"/>
        <v>4103</v>
      </c>
      <c r="C4125" s="919"/>
      <c r="D4125" s="860"/>
      <c r="E4125"/>
      <c r="F4125"/>
      <c r="G4125"/>
      <c r="H4125"/>
      <c r="I4125"/>
      <c r="J4125"/>
      <c r="K4125"/>
      <c r="L4125" s="262"/>
      <c r="M4125" s="262"/>
      <c r="S4125" s="262"/>
      <c r="T4125" s="262"/>
      <c r="U4125" s="262"/>
      <c r="V4125" s="262"/>
    </row>
    <row r="4126" spans="1:22">
      <c r="A4126" s="858"/>
      <c r="B4126" s="866">
        <f t="shared" si="65"/>
        <v>4104</v>
      </c>
      <c r="C4126" s="919"/>
      <c r="D4126" s="860"/>
      <c r="E4126"/>
      <c r="F4126"/>
      <c r="G4126"/>
      <c r="H4126"/>
      <c r="I4126"/>
      <c r="J4126"/>
      <c r="K4126"/>
      <c r="L4126" s="262"/>
      <c r="M4126" s="262"/>
      <c r="S4126" s="262"/>
      <c r="T4126" s="262"/>
      <c r="U4126" s="262"/>
      <c r="V4126" s="262"/>
    </row>
    <row r="4127" spans="1:22">
      <c r="A4127" s="858"/>
      <c r="B4127" s="866">
        <f t="shared" si="65"/>
        <v>4105</v>
      </c>
      <c r="C4127" s="919"/>
      <c r="D4127" s="860"/>
      <c r="E4127"/>
      <c r="F4127"/>
      <c r="G4127"/>
      <c r="H4127"/>
      <c r="I4127"/>
      <c r="J4127"/>
      <c r="K4127"/>
      <c r="L4127" s="262"/>
      <c r="M4127" s="262"/>
      <c r="S4127" s="262"/>
      <c r="T4127" s="262"/>
      <c r="U4127" s="262"/>
      <c r="V4127" s="262"/>
    </row>
    <row r="4128" spans="1:22">
      <c r="A4128" s="858"/>
      <c r="B4128" s="866">
        <f t="shared" si="65"/>
        <v>4106</v>
      </c>
      <c r="C4128" s="919"/>
      <c r="D4128" s="860"/>
      <c r="E4128"/>
      <c r="F4128"/>
      <c r="G4128"/>
      <c r="H4128"/>
      <c r="I4128"/>
      <c r="J4128"/>
      <c r="K4128"/>
      <c r="L4128" s="262"/>
      <c r="M4128" s="262"/>
      <c r="S4128" s="262"/>
      <c r="T4128" s="262"/>
      <c r="U4128" s="262"/>
      <c r="V4128" s="262"/>
    </row>
    <row r="4129" spans="1:22">
      <c r="A4129" s="858"/>
      <c r="B4129" s="866">
        <f t="shared" si="65"/>
        <v>4107</v>
      </c>
      <c r="C4129" s="919"/>
      <c r="D4129" s="860"/>
      <c r="E4129"/>
      <c r="F4129"/>
      <c r="G4129"/>
      <c r="H4129"/>
      <c r="I4129"/>
      <c r="J4129"/>
      <c r="K4129"/>
      <c r="L4129" s="262"/>
      <c r="M4129" s="262"/>
      <c r="S4129" s="262"/>
      <c r="T4129" s="262"/>
      <c r="U4129" s="262"/>
      <c r="V4129" s="262"/>
    </row>
    <row r="4130" spans="1:22">
      <c r="A4130" s="858"/>
      <c r="B4130" s="866">
        <f t="shared" si="65"/>
        <v>4108</v>
      </c>
      <c r="C4130" s="919"/>
      <c r="D4130" s="860"/>
      <c r="E4130"/>
      <c r="F4130"/>
      <c r="G4130"/>
      <c r="H4130"/>
      <c r="I4130"/>
      <c r="J4130"/>
      <c r="K4130"/>
      <c r="L4130" s="262"/>
      <c r="M4130" s="262"/>
      <c r="S4130" s="262"/>
      <c r="T4130" s="262"/>
      <c r="U4130" s="262"/>
      <c r="V4130" s="262"/>
    </row>
    <row r="4131" spans="1:22">
      <c r="A4131" s="858"/>
      <c r="B4131" s="866">
        <f t="shared" si="65"/>
        <v>4109</v>
      </c>
      <c r="C4131" s="919"/>
      <c r="D4131" s="860"/>
      <c r="E4131"/>
      <c r="F4131"/>
      <c r="G4131"/>
      <c r="H4131"/>
      <c r="I4131"/>
      <c r="J4131"/>
      <c r="K4131"/>
      <c r="L4131" s="262"/>
      <c r="M4131" s="262"/>
      <c r="S4131" s="262"/>
      <c r="T4131" s="262"/>
      <c r="U4131" s="262"/>
      <c r="V4131" s="262"/>
    </row>
    <row r="4132" spans="1:22">
      <c r="A4132" s="858"/>
      <c r="B4132" s="866">
        <f t="shared" si="65"/>
        <v>4110</v>
      </c>
      <c r="C4132" s="919"/>
      <c r="D4132" s="860"/>
      <c r="E4132"/>
      <c r="F4132"/>
      <c r="G4132"/>
      <c r="H4132"/>
      <c r="I4132"/>
      <c r="J4132"/>
      <c r="K4132"/>
      <c r="L4132" s="262"/>
      <c r="M4132" s="262"/>
      <c r="S4132" s="262"/>
      <c r="T4132" s="262"/>
      <c r="U4132" s="262"/>
      <c r="V4132" s="262"/>
    </row>
    <row r="4133" spans="1:22">
      <c r="A4133" s="858"/>
      <c r="B4133" s="866">
        <f t="shared" si="65"/>
        <v>4111</v>
      </c>
      <c r="C4133" s="919"/>
      <c r="D4133" s="860"/>
      <c r="E4133"/>
      <c r="F4133"/>
      <c r="G4133"/>
      <c r="H4133"/>
      <c r="I4133"/>
      <c r="J4133"/>
      <c r="K4133"/>
      <c r="L4133" s="262"/>
      <c r="M4133" s="262"/>
      <c r="S4133" s="262"/>
      <c r="T4133" s="262"/>
      <c r="U4133" s="262"/>
      <c r="V4133" s="262"/>
    </row>
    <row r="4134" spans="1:22">
      <c r="A4134" s="858"/>
      <c r="B4134" s="866">
        <f t="shared" si="65"/>
        <v>4112</v>
      </c>
      <c r="C4134" s="919"/>
      <c r="D4134" s="860"/>
      <c r="E4134"/>
      <c r="F4134"/>
      <c r="G4134"/>
      <c r="H4134"/>
      <c r="I4134"/>
      <c r="J4134"/>
      <c r="K4134"/>
      <c r="L4134" s="262"/>
      <c r="M4134" s="262"/>
      <c r="S4134" s="262"/>
      <c r="T4134" s="262"/>
      <c r="U4134" s="262"/>
      <c r="V4134" s="262"/>
    </row>
    <row r="4135" spans="1:22">
      <c r="A4135" s="858"/>
      <c r="B4135" s="866">
        <f t="shared" si="65"/>
        <v>4113</v>
      </c>
      <c r="C4135" s="919"/>
      <c r="D4135" s="860"/>
      <c r="E4135"/>
      <c r="F4135"/>
      <c r="G4135"/>
      <c r="H4135"/>
      <c r="I4135"/>
      <c r="J4135"/>
      <c r="K4135"/>
      <c r="L4135" s="262"/>
      <c r="M4135" s="262"/>
      <c r="S4135" s="262"/>
      <c r="T4135" s="262"/>
      <c r="U4135" s="262"/>
      <c r="V4135" s="262"/>
    </row>
    <row r="4136" spans="1:22">
      <c r="A4136" s="858"/>
      <c r="B4136" s="866">
        <f t="shared" si="65"/>
        <v>4114</v>
      </c>
      <c r="C4136" s="919"/>
      <c r="D4136" s="860"/>
      <c r="E4136"/>
      <c r="F4136"/>
      <c r="G4136"/>
      <c r="H4136"/>
      <c r="I4136"/>
      <c r="J4136"/>
      <c r="K4136"/>
      <c r="L4136" s="262"/>
      <c r="M4136" s="262"/>
      <c r="S4136" s="262"/>
      <c r="T4136" s="262"/>
      <c r="U4136" s="262"/>
      <c r="V4136" s="262"/>
    </row>
    <row r="4137" spans="1:22">
      <c r="A4137" s="858"/>
      <c r="B4137" s="866">
        <f t="shared" si="65"/>
        <v>4115</v>
      </c>
      <c r="C4137" s="919"/>
      <c r="D4137" s="860"/>
      <c r="E4137"/>
      <c r="F4137"/>
      <c r="G4137"/>
      <c r="H4137"/>
      <c r="I4137"/>
      <c r="J4137"/>
      <c r="K4137"/>
      <c r="L4137" s="262"/>
      <c r="M4137" s="262"/>
      <c r="S4137" s="262"/>
      <c r="T4137" s="262"/>
      <c r="U4137" s="262"/>
      <c r="V4137" s="262"/>
    </row>
    <row r="4138" spans="1:22">
      <c r="A4138" s="858"/>
      <c r="B4138" s="866">
        <f t="shared" si="65"/>
        <v>4116</v>
      </c>
      <c r="C4138" s="919"/>
      <c r="D4138" s="860"/>
      <c r="E4138"/>
      <c r="F4138"/>
      <c r="G4138"/>
      <c r="H4138"/>
      <c r="I4138"/>
      <c r="J4138"/>
      <c r="K4138"/>
      <c r="L4138" s="262"/>
      <c r="M4138" s="262"/>
      <c r="S4138" s="262"/>
      <c r="T4138" s="262"/>
      <c r="U4138" s="262"/>
      <c r="V4138" s="262"/>
    </row>
    <row r="4139" spans="1:22">
      <c r="A4139" s="858"/>
      <c r="B4139" s="866">
        <f t="shared" si="65"/>
        <v>4117</v>
      </c>
      <c r="C4139" s="919"/>
      <c r="D4139" s="860"/>
      <c r="E4139"/>
      <c r="F4139"/>
      <c r="G4139"/>
      <c r="H4139"/>
      <c r="I4139"/>
      <c r="J4139"/>
      <c r="K4139"/>
      <c r="L4139" s="262"/>
      <c r="M4139" s="262"/>
      <c r="S4139" s="262"/>
      <c r="T4139" s="262"/>
      <c r="U4139" s="262"/>
      <c r="V4139" s="262"/>
    </row>
    <row r="4140" spans="1:22">
      <c r="A4140" s="858"/>
      <c r="B4140" s="866">
        <f t="shared" si="65"/>
        <v>4118</v>
      </c>
      <c r="C4140" s="919"/>
      <c r="D4140" s="860"/>
      <c r="E4140"/>
      <c r="F4140"/>
      <c r="G4140"/>
      <c r="H4140"/>
      <c r="I4140"/>
      <c r="J4140"/>
      <c r="K4140"/>
      <c r="L4140" s="262"/>
      <c r="M4140" s="262"/>
      <c r="S4140" s="262"/>
      <c r="T4140" s="262"/>
      <c r="U4140" s="262"/>
      <c r="V4140" s="262"/>
    </row>
    <row r="4141" spans="1:22">
      <c r="A4141" s="858"/>
      <c r="B4141" s="866">
        <f t="shared" si="65"/>
        <v>4119</v>
      </c>
      <c r="C4141" s="919"/>
      <c r="D4141" s="860"/>
      <c r="E4141"/>
      <c r="F4141"/>
      <c r="G4141"/>
      <c r="H4141"/>
      <c r="I4141"/>
      <c r="J4141"/>
      <c r="K4141"/>
      <c r="L4141" s="262"/>
      <c r="M4141" s="262"/>
      <c r="S4141" s="262"/>
      <c r="T4141" s="262"/>
      <c r="U4141" s="262"/>
      <c r="V4141" s="262"/>
    </row>
    <row r="4142" spans="1:22">
      <c r="A4142" s="858"/>
      <c r="B4142" s="866">
        <f t="shared" si="65"/>
        <v>4120</v>
      </c>
      <c r="C4142" s="919"/>
      <c r="D4142" s="860"/>
      <c r="E4142"/>
      <c r="F4142"/>
      <c r="G4142"/>
      <c r="H4142"/>
      <c r="I4142"/>
      <c r="J4142"/>
      <c r="K4142"/>
      <c r="L4142" s="262"/>
      <c r="M4142" s="262"/>
      <c r="S4142" s="262"/>
      <c r="T4142" s="262"/>
      <c r="U4142" s="262"/>
      <c r="V4142" s="262"/>
    </row>
    <row r="4143" spans="1:22">
      <c r="A4143" s="858"/>
      <c r="B4143" s="866">
        <f t="shared" si="65"/>
        <v>4121</v>
      </c>
      <c r="C4143" s="919"/>
      <c r="D4143" s="860"/>
      <c r="E4143"/>
      <c r="F4143"/>
      <c r="G4143"/>
      <c r="H4143"/>
      <c r="I4143"/>
      <c r="J4143"/>
      <c r="K4143"/>
      <c r="L4143" s="262"/>
      <c r="M4143" s="262"/>
      <c r="S4143" s="262"/>
      <c r="T4143" s="262"/>
      <c r="U4143" s="262"/>
      <c r="V4143" s="262"/>
    </row>
    <row r="4144" spans="1:22">
      <c r="A4144" s="858"/>
      <c r="B4144" s="866">
        <f t="shared" si="65"/>
        <v>4122</v>
      </c>
      <c r="C4144" s="919"/>
      <c r="D4144" s="860"/>
      <c r="E4144"/>
      <c r="F4144"/>
      <c r="G4144"/>
      <c r="H4144"/>
      <c r="I4144"/>
      <c r="J4144"/>
      <c r="K4144"/>
      <c r="L4144" s="262"/>
      <c r="M4144" s="262"/>
      <c r="S4144" s="262"/>
      <c r="T4144" s="262"/>
      <c r="U4144" s="262"/>
      <c r="V4144" s="262"/>
    </row>
    <row r="4145" spans="1:22">
      <c r="A4145" s="858"/>
      <c r="B4145" s="866">
        <f t="shared" si="65"/>
        <v>4123</v>
      </c>
      <c r="C4145" s="919"/>
      <c r="D4145" s="860"/>
      <c r="E4145"/>
      <c r="F4145"/>
      <c r="G4145"/>
      <c r="H4145"/>
      <c r="I4145"/>
      <c r="J4145"/>
      <c r="K4145"/>
      <c r="L4145" s="262"/>
      <c r="M4145" s="262"/>
      <c r="S4145" s="262"/>
      <c r="T4145" s="262"/>
      <c r="U4145" s="262"/>
      <c r="V4145" s="262"/>
    </row>
    <row r="4146" spans="1:22">
      <c r="A4146" s="858"/>
      <c r="B4146" s="866">
        <f t="shared" si="65"/>
        <v>4124</v>
      </c>
      <c r="C4146" s="919"/>
      <c r="D4146" s="860"/>
      <c r="E4146"/>
      <c r="F4146"/>
      <c r="G4146"/>
      <c r="H4146"/>
      <c r="I4146"/>
      <c r="J4146"/>
      <c r="K4146"/>
      <c r="L4146" s="262"/>
      <c r="M4146" s="262"/>
      <c r="S4146" s="262"/>
      <c r="T4146" s="262"/>
      <c r="U4146" s="262"/>
      <c r="V4146" s="262"/>
    </row>
    <row r="4147" spans="1:22">
      <c r="A4147" s="858"/>
      <c r="B4147" s="866">
        <f t="shared" si="65"/>
        <v>4125</v>
      </c>
      <c r="C4147" s="919"/>
      <c r="D4147" s="860"/>
      <c r="E4147"/>
      <c r="F4147"/>
      <c r="G4147"/>
      <c r="H4147"/>
      <c r="I4147"/>
      <c r="J4147"/>
      <c r="K4147"/>
      <c r="L4147" s="262"/>
      <c r="M4147" s="262"/>
      <c r="S4147" s="262"/>
      <c r="T4147" s="262"/>
      <c r="U4147" s="262"/>
      <c r="V4147" s="262"/>
    </row>
    <row r="4148" spans="1:22">
      <c r="A4148" s="858"/>
      <c r="B4148" s="866">
        <f t="shared" si="65"/>
        <v>4126</v>
      </c>
      <c r="C4148" s="919"/>
      <c r="D4148" s="860"/>
      <c r="E4148"/>
      <c r="F4148"/>
      <c r="G4148"/>
      <c r="H4148"/>
      <c r="I4148"/>
      <c r="J4148"/>
      <c r="K4148"/>
      <c r="L4148" s="262"/>
      <c r="M4148" s="262"/>
      <c r="S4148" s="262"/>
      <c r="T4148" s="262"/>
      <c r="U4148" s="262"/>
      <c r="V4148" s="262"/>
    </row>
    <row r="4149" spans="1:22">
      <c r="A4149" s="858"/>
      <c r="B4149" s="866">
        <f t="shared" si="65"/>
        <v>4127</v>
      </c>
      <c r="C4149" s="919"/>
      <c r="D4149" s="860"/>
      <c r="E4149"/>
      <c r="F4149"/>
      <c r="G4149"/>
      <c r="H4149"/>
      <c r="I4149"/>
      <c r="J4149"/>
      <c r="K4149"/>
      <c r="L4149" s="262"/>
      <c r="M4149" s="262"/>
      <c r="S4149" s="262"/>
      <c r="T4149" s="262"/>
      <c r="U4149" s="262"/>
      <c r="V4149" s="262"/>
    </row>
    <row r="4150" spans="1:22">
      <c r="A4150" s="858"/>
      <c r="B4150" s="866">
        <f t="shared" si="65"/>
        <v>4128</v>
      </c>
      <c r="C4150" s="919"/>
      <c r="D4150" s="860"/>
      <c r="E4150"/>
      <c r="F4150"/>
      <c r="G4150"/>
      <c r="H4150"/>
      <c r="I4150"/>
      <c r="J4150"/>
      <c r="K4150"/>
      <c r="L4150" s="262"/>
      <c r="M4150" s="262"/>
      <c r="S4150" s="262"/>
      <c r="T4150" s="262"/>
      <c r="U4150" s="262"/>
      <c r="V4150" s="262"/>
    </row>
    <row r="4151" spans="1:22">
      <c r="A4151" s="858"/>
      <c r="B4151" s="866">
        <f t="shared" si="65"/>
        <v>4129</v>
      </c>
      <c r="C4151" s="919"/>
      <c r="D4151" s="860"/>
      <c r="E4151"/>
      <c r="F4151"/>
      <c r="G4151"/>
      <c r="H4151"/>
      <c r="I4151"/>
      <c r="J4151"/>
      <c r="K4151"/>
      <c r="L4151" s="262"/>
      <c r="M4151" s="262"/>
      <c r="S4151" s="262"/>
      <c r="T4151" s="262"/>
      <c r="U4151" s="262"/>
      <c r="V4151" s="262"/>
    </row>
    <row r="4152" spans="1:22">
      <c r="A4152" s="858"/>
      <c r="B4152" s="866">
        <f t="shared" si="65"/>
        <v>4130</v>
      </c>
      <c r="C4152" s="919"/>
      <c r="D4152" s="860"/>
      <c r="E4152"/>
      <c r="F4152"/>
      <c r="G4152"/>
      <c r="H4152"/>
      <c r="I4152"/>
      <c r="J4152"/>
      <c r="K4152"/>
      <c r="L4152" s="262"/>
      <c r="M4152" s="262"/>
      <c r="S4152" s="262"/>
      <c r="T4152" s="262"/>
      <c r="U4152" s="262"/>
      <c r="V4152" s="262"/>
    </row>
    <row r="4153" spans="1:22">
      <c r="A4153" s="858"/>
      <c r="B4153" s="866">
        <f t="shared" si="65"/>
        <v>4131</v>
      </c>
      <c r="C4153" s="919"/>
      <c r="D4153" s="860"/>
      <c r="E4153"/>
      <c r="F4153"/>
      <c r="G4153"/>
      <c r="H4153"/>
      <c r="I4153"/>
      <c r="J4153"/>
      <c r="K4153"/>
      <c r="L4153" s="262"/>
      <c r="M4153" s="262"/>
      <c r="S4153" s="262"/>
      <c r="T4153" s="262"/>
      <c r="U4153" s="262"/>
      <c r="V4153" s="262"/>
    </row>
    <row r="4154" spans="1:22">
      <c r="A4154" s="858"/>
      <c r="B4154" s="866">
        <f t="shared" si="65"/>
        <v>4132</v>
      </c>
      <c r="C4154" s="919"/>
      <c r="D4154" s="860"/>
      <c r="E4154"/>
      <c r="F4154"/>
      <c r="G4154"/>
      <c r="H4154"/>
      <c r="I4154"/>
      <c r="J4154"/>
      <c r="K4154"/>
      <c r="L4154" s="262"/>
      <c r="M4154" s="262"/>
      <c r="S4154" s="262"/>
      <c r="T4154" s="262"/>
      <c r="U4154" s="262"/>
      <c r="V4154" s="262"/>
    </row>
    <row r="4155" spans="1:22">
      <c r="A4155" s="858"/>
      <c r="B4155" s="866">
        <f t="shared" si="65"/>
        <v>4133</v>
      </c>
      <c r="C4155" s="919"/>
      <c r="D4155" s="860"/>
      <c r="E4155"/>
      <c r="F4155"/>
      <c r="G4155"/>
      <c r="H4155"/>
      <c r="I4155"/>
      <c r="J4155"/>
      <c r="K4155"/>
      <c r="L4155" s="262"/>
      <c r="M4155" s="262"/>
      <c r="S4155" s="262"/>
      <c r="T4155" s="262"/>
      <c r="U4155" s="262"/>
      <c r="V4155" s="262"/>
    </row>
    <row r="4156" spans="1:22">
      <c r="A4156" s="858"/>
      <c r="B4156" s="866">
        <f t="shared" si="65"/>
        <v>4134</v>
      </c>
      <c r="C4156" s="919"/>
      <c r="D4156" s="860"/>
      <c r="E4156"/>
      <c r="F4156"/>
      <c r="G4156"/>
      <c r="H4156"/>
      <c r="I4156"/>
      <c r="J4156"/>
      <c r="K4156"/>
      <c r="L4156" s="262"/>
      <c r="M4156" s="262"/>
      <c r="S4156" s="262"/>
      <c r="T4156" s="262"/>
      <c r="U4156" s="262"/>
      <c r="V4156" s="262"/>
    </row>
    <row r="4157" spans="1:22">
      <c r="A4157" s="858"/>
      <c r="B4157" s="866">
        <f t="shared" si="65"/>
        <v>4135</v>
      </c>
      <c r="C4157" s="919"/>
      <c r="D4157" s="860"/>
      <c r="E4157"/>
      <c r="F4157"/>
      <c r="G4157"/>
      <c r="H4157"/>
      <c r="I4157"/>
      <c r="J4157"/>
      <c r="K4157"/>
      <c r="L4157" s="262"/>
      <c r="M4157" s="262"/>
      <c r="S4157" s="262"/>
      <c r="T4157" s="262"/>
      <c r="U4157" s="262"/>
      <c r="V4157" s="262"/>
    </row>
    <row r="4158" spans="1:22">
      <c r="A4158" s="858"/>
      <c r="B4158" s="866">
        <f t="shared" si="65"/>
        <v>4136</v>
      </c>
      <c r="C4158" s="919"/>
      <c r="D4158" s="860"/>
      <c r="E4158"/>
      <c r="F4158"/>
      <c r="G4158"/>
      <c r="H4158"/>
      <c r="I4158"/>
      <c r="J4158"/>
      <c r="K4158"/>
      <c r="L4158" s="262"/>
      <c r="M4158" s="262"/>
      <c r="S4158" s="262"/>
      <c r="T4158" s="262"/>
      <c r="U4158" s="262"/>
      <c r="V4158" s="262"/>
    </row>
    <row r="4159" spans="1:22">
      <c r="A4159" s="858"/>
      <c r="B4159" s="866">
        <f t="shared" si="65"/>
        <v>4137</v>
      </c>
      <c r="C4159" s="919"/>
      <c r="D4159" s="860"/>
      <c r="E4159"/>
      <c r="F4159"/>
      <c r="G4159"/>
      <c r="H4159"/>
      <c r="I4159"/>
      <c r="J4159"/>
      <c r="K4159"/>
      <c r="L4159" s="262"/>
      <c r="M4159" s="262"/>
      <c r="S4159" s="262"/>
      <c r="T4159" s="262"/>
      <c r="U4159" s="262"/>
      <c r="V4159" s="262"/>
    </row>
    <row r="4160" spans="1:22">
      <c r="A4160" s="858"/>
      <c r="B4160" s="866">
        <f t="shared" si="65"/>
        <v>4138</v>
      </c>
      <c r="C4160" s="919"/>
      <c r="D4160" s="860"/>
      <c r="E4160"/>
      <c r="F4160"/>
      <c r="G4160"/>
      <c r="H4160"/>
      <c r="I4160"/>
      <c r="J4160"/>
      <c r="K4160"/>
      <c r="L4160" s="262"/>
      <c r="M4160" s="262"/>
      <c r="S4160" s="262"/>
      <c r="T4160" s="262"/>
      <c r="U4160" s="262"/>
      <c r="V4160" s="262"/>
    </row>
    <row r="4161" spans="1:22">
      <c r="A4161" s="858"/>
      <c r="B4161" s="866">
        <f t="shared" si="65"/>
        <v>4139</v>
      </c>
      <c r="C4161" s="919"/>
      <c r="D4161" s="860"/>
      <c r="E4161"/>
      <c r="F4161"/>
      <c r="G4161"/>
      <c r="H4161"/>
      <c r="I4161"/>
      <c r="J4161"/>
      <c r="K4161"/>
      <c r="L4161" s="262"/>
      <c r="M4161" s="262"/>
      <c r="S4161" s="262"/>
      <c r="T4161" s="262"/>
      <c r="U4161" s="262"/>
      <c r="V4161" s="262"/>
    </row>
    <row r="4162" spans="1:22">
      <c r="A4162" s="858"/>
      <c r="B4162" s="866">
        <f t="shared" si="65"/>
        <v>4140</v>
      </c>
      <c r="C4162" s="919"/>
      <c r="D4162" s="860"/>
      <c r="E4162"/>
      <c r="F4162"/>
      <c r="G4162"/>
      <c r="H4162"/>
      <c r="I4162"/>
      <c r="J4162"/>
      <c r="K4162"/>
      <c r="L4162" s="262"/>
      <c r="M4162" s="262"/>
      <c r="S4162" s="262"/>
      <c r="T4162" s="262"/>
      <c r="U4162" s="262"/>
      <c r="V4162" s="262"/>
    </row>
    <row r="4163" spans="1:22">
      <c r="A4163" s="858"/>
      <c r="B4163" s="866">
        <f t="shared" si="65"/>
        <v>4141</v>
      </c>
      <c r="C4163" s="919"/>
      <c r="D4163" s="860"/>
      <c r="E4163"/>
      <c r="F4163"/>
      <c r="G4163"/>
      <c r="H4163"/>
      <c r="I4163"/>
      <c r="J4163"/>
      <c r="K4163"/>
      <c r="L4163" s="262"/>
      <c r="M4163" s="262"/>
      <c r="S4163" s="262"/>
      <c r="T4163" s="262"/>
      <c r="U4163" s="262"/>
      <c r="V4163" s="262"/>
    </row>
    <row r="4164" spans="1:22">
      <c r="A4164" s="858"/>
      <c r="B4164" s="866">
        <f t="shared" si="65"/>
        <v>4142</v>
      </c>
      <c r="C4164" s="919"/>
      <c r="D4164" s="860"/>
      <c r="E4164"/>
      <c r="F4164"/>
      <c r="G4164"/>
      <c r="H4164"/>
      <c r="I4164"/>
      <c r="J4164"/>
      <c r="K4164"/>
      <c r="L4164" s="262"/>
      <c r="M4164" s="262"/>
      <c r="S4164" s="262"/>
      <c r="T4164" s="262"/>
      <c r="U4164" s="262"/>
      <c r="V4164" s="262"/>
    </row>
    <row r="4165" spans="1:22">
      <c r="A4165" s="858"/>
      <c r="B4165" s="866">
        <f t="shared" si="65"/>
        <v>4143</v>
      </c>
      <c r="C4165" s="919"/>
      <c r="D4165" s="860"/>
      <c r="E4165"/>
      <c r="F4165"/>
      <c r="G4165"/>
      <c r="H4165"/>
      <c r="I4165"/>
      <c r="J4165"/>
      <c r="K4165"/>
      <c r="L4165" s="262"/>
      <c r="M4165" s="262"/>
      <c r="S4165" s="262"/>
      <c r="T4165" s="262"/>
      <c r="U4165" s="262"/>
      <c r="V4165" s="262"/>
    </row>
    <row r="4166" spans="1:22">
      <c r="A4166" s="858"/>
      <c r="B4166" s="866">
        <f t="shared" si="65"/>
        <v>4144</v>
      </c>
      <c r="C4166" s="919"/>
      <c r="D4166" s="860"/>
      <c r="E4166"/>
      <c r="F4166"/>
      <c r="G4166"/>
      <c r="H4166"/>
      <c r="I4166"/>
      <c r="J4166"/>
      <c r="K4166"/>
      <c r="L4166" s="262"/>
      <c r="M4166" s="262"/>
      <c r="S4166" s="262"/>
      <c r="T4166" s="262"/>
      <c r="U4166" s="262"/>
      <c r="V4166" s="262"/>
    </row>
    <row r="4167" spans="1:22">
      <c r="A4167" s="858"/>
      <c r="B4167" s="866">
        <f t="shared" si="65"/>
        <v>4145</v>
      </c>
      <c r="C4167" s="919"/>
      <c r="D4167" s="860"/>
      <c r="E4167"/>
      <c r="F4167"/>
      <c r="G4167"/>
      <c r="H4167"/>
      <c r="I4167"/>
      <c r="J4167"/>
      <c r="K4167"/>
      <c r="L4167" s="262"/>
      <c r="M4167" s="262"/>
      <c r="S4167" s="262"/>
      <c r="T4167" s="262"/>
      <c r="U4167" s="262"/>
      <c r="V4167" s="262"/>
    </row>
    <row r="4168" spans="1:22">
      <c r="A4168" s="858"/>
      <c r="B4168" s="866">
        <f t="shared" si="65"/>
        <v>4146</v>
      </c>
      <c r="C4168" s="919"/>
      <c r="D4168" s="860"/>
      <c r="E4168"/>
      <c r="F4168"/>
      <c r="G4168"/>
      <c r="H4168"/>
      <c r="I4168"/>
      <c r="J4168"/>
      <c r="K4168"/>
      <c r="L4168" s="262"/>
      <c r="M4168" s="262"/>
      <c r="S4168" s="262"/>
      <c r="T4168" s="262"/>
      <c r="U4168" s="262"/>
      <c r="V4168" s="262"/>
    </row>
    <row r="4169" spans="1:22">
      <c r="A4169" s="858"/>
      <c r="B4169" s="866">
        <f t="shared" si="65"/>
        <v>4147</v>
      </c>
      <c r="C4169" s="919"/>
      <c r="D4169" s="860"/>
      <c r="E4169"/>
      <c r="F4169"/>
      <c r="G4169"/>
      <c r="H4169"/>
      <c r="I4169"/>
      <c r="J4169"/>
      <c r="K4169"/>
      <c r="L4169" s="262"/>
      <c r="M4169" s="262"/>
      <c r="S4169" s="262"/>
      <c r="T4169" s="262"/>
      <c r="U4169" s="262"/>
      <c r="V4169" s="262"/>
    </row>
    <row r="4170" spans="1:22">
      <c r="A4170" s="858"/>
      <c r="B4170" s="866">
        <f t="shared" si="65"/>
        <v>4148</v>
      </c>
      <c r="C4170" s="919"/>
      <c r="D4170" s="860"/>
      <c r="E4170"/>
      <c r="F4170"/>
      <c r="G4170"/>
      <c r="H4170"/>
      <c r="I4170"/>
      <c r="J4170"/>
      <c r="K4170"/>
      <c r="L4170" s="262"/>
      <c r="M4170" s="262"/>
      <c r="S4170" s="262"/>
      <c r="T4170" s="262"/>
      <c r="U4170" s="262"/>
      <c r="V4170" s="262"/>
    </row>
    <row r="4171" spans="1:22">
      <c r="A4171" s="858"/>
      <c r="B4171" s="866">
        <f t="shared" si="65"/>
        <v>4149</v>
      </c>
      <c r="C4171" s="919"/>
      <c r="D4171" s="860"/>
      <c r="E4171"/>
      <c r="F4171"/>
      <c r="G4171"/>
      <c r="H4171"/>
      <c r="I4171"/>
      <c r="J4171"/>
      <c r="K4171"/>
      <c r="L4171" s="262"/>
      <c r="M4171" s="262"/>
      <c r="S4171" s="262"/>
      <c r="T4171" s="262"/>
      <c r="U4171" s="262"/>
      <c r="V4171" s="262"/>
    </row>
    <row r="4172" spans="1:22">
      <c r="A4172" s="858"/>
      <c r="B4172" s="866">
        <f t="shared" si="65"/>
        <v>4150</v>
      </c>
      <c r="C4172" s="919"/>
      <c r="D4172" s="860"/>
      <c r="E4172"/>
      <c r="F4172"/>
      <c r="G4172"/>
      <c r="H4172"/>
      <c r="I4172"/>
      <c r="J4172"/>
      <c r="K4172"/>
      <c r="L4172" s="262"/>
      <c r="M4172" s="262"/>
      <c r="S4172" s="262"/>
      <c r="T4172" s="262"/>
      <c r="U4172" s="262"/>
      <c r="V4172" s="262"/>
    </row>
    <row r="4173" spans="1:22">
      <c r="A4173" s="858"/>
      <c r="B4173" s="866">
        <f t="shared" si="65"/>
        <v>4151</v>
      </c>
      <c r="C4173" s="919"/>
      <c r="D4173" s="860"/>
      <c r="E4173"/>
      <c r="F4173"/>
      <c r="G4173"/>
      <c r="H4173"/>
      <c r="I4173"/>
      <c r="J4173"/>
      <c r="K4173"/>
      <c r="L4173" s="262"/>
      <c r="M4173" s="262"/>
      <c r="S4173" s="262"/>
      <c r="T4173" s="262"/>
      <c r="U4173" s="262"/>
      <c r="V4173" s="262"/>
    </row>
    <row r="4174" spans="1:22">
      <c r="A4174" s="858"/>
      <c r="B4174" s="866">
        <f t="shared" si="65"/>
        <v>4152</v>
      </c>
      <c r="C4174" s="919"/>
      <c r="D4174" s="860"/>
      <c r="E4174"/>
      <c r="F4174"/>
      <c r="G4174"/>
      <c r="H4174"/>
      <c r="I4174"/>
      <c r="J4174"/>
      <c r="K4174"/>
      <c r="L4174" s="262"/>
      <c r="M4174" s="262"/>
      <c r="S4174" s="262"/>
      <c r="T4174" s="262"/>
      <c r="U4174" s="262"/>
      <c r="V4174" s="262"/>
    </row>
    <row r="4175" spans="1:22">
      <c r="A4175" s="858"/>
      <c r="B4175" s="866">
        <f t="shared" si="65"/>
        <v>4153</v>
      </c>
      <c r="C4175" s="919"/>
      <c r="D4175" s="860"/>
      <c r="E4175"/>
      <c r="F4175"/>
      <c r="G4175"/>
      <c r="H4175"/>
      <c r="I4175"/>
      <c r="J4175"/>
      <c r="K4175"/>
      <c r="L4175" s="262"/>
      <c r="M4175" s="262"/>
      <c r="S4175" s="262"/>
      <c r="T4175" s="262"/>
      <c r="U4175" s="262"/>
      <c r="V4175" s="262"/>
    </row>
    <row r="4176" spans="1:22">
      <c r="A4176" s="858"/>
      <c r="B4176" s="866">
        <f t="shared" si="65"/>
        <v>4154</v>
      </c>
      <c r="C4176" s="919"/>
      <c r="D4176" s="860"/>
      <c r="E4176"/>
      <c r="F4176"/>
      <c r="G4176"/>
      <c r="H4176"/>
      <c r="I4176"/>
      <c r="J4176"/>
      <c r="K4176"/>
      <c r="L4176" s="262"/>
      <c r="M4176" s="262"/>
      <c r="S4176" s="262"/>
      <c r="T4176" s="262"/>
      <c r="U4176" s="262"/>
      <c r="V4176" s="262"/>
    </row>
    <row r="4177" spans="1:22">
      <c r="A4177" s="858"/>
      <c r="B4177" s="866">
        <f t="shared" si="65"/>
        <v>4155</v>
      </c>
      <c r="C4177" s="919"/>
      <c r="D4177" s="860"/>
      <c r="E4177"/>
      <c r="F4177"/>
      <c r="G4177"/>
      <c r="H4177"/>
      <c r="I4177"/>
      <c r="J4177"/>
      <c r="K4177"/>
      <c r="L4177" s="262"/>
      <c r="M4177" s="262"/>
      <c r="S4177" s="262"/>
      <c r="T4177" s="262"/>
      <c r="U4177" s="262"/>
      <c r="V4177" s="262"/>
    </row>
    <row r="4178" spans="1:22">
      <c r="A4178" s="858"/>
      <c r="B4178" s="866">
        <f t="shared" si="65"/>
        <v>4156</v>
      </c>
      <c r="C4178" s="919"/>
      <c r="D4178" s="860"/>
      <c r="E4178"/>
      <c r="F4178"/>
      <c r="G4178"/>
      <c r="H4178"/>
      <c r="I4178"/>
      <c r="J4178"/>
      <c r="K4178"/>
      <c r="L4178" s="262"/>
      <c r="M4178" s="262"/>
      <c r="S4178" s="262"/>
      <c r="T4178" s="262"/>
      <c r="U4178" s="262"/>
      <c r="V4178" s="262"/>
    </row>
    <row r="4179" spans="1:22">
      <c r="A4179" s="858"/>
      <c r="B4179" s="866">
        <f t="shared" si="65"/>
        <v>4157</v>
      </c>
      <c r="C4179" s="919"/>
      <c r="D4179" s="860"/>
      <c r="E4179"/>
      <c r="F4179"/>
      <c r="G4179"/>
      <c r="H4179"/>
      <c r="I4179"/>
      <c r="J4179"/>
      <c r="K4179"/>
      <c r="L4179" s="262"/>
      <c r="M4179" s="262"/>
      <c r="S4179" s="262"/>
      <c r="T4179" s="262"/>
      <c r="U4179" s="262"/>
      <c r="V4179" s="262"/>
    </row>
    <row r="4180" spans="1:22">
      <c r="A4180" s="858"/>
      <c r="B4180" s="866">
        <f t="shared" si="65"/>
        <v>4158</v>
      </c>
      <c r="C4180" s="919"/>
      <c r="D4180" s="860"/>
      <c r="E4180"/>
      <c r="F4180"/>
      <c r="G4180"/>
      <c r="H4180"/>
      <c r="I4180"/>
      <c r="J4180"/>
      <c r="K4180"/>
      <c r="L4180" s="262"/>
      <c r="M4180" s="262"/>
      <c r="S4180" s="262"/>
      <c r="T4180" s="262"/>
      <c r="U4180" s="262"/>
      <c r="V4180" s="262"/>
    </row>
    <row r="4181" spans="1:22">
      <c r="A4181" s="858"/>
      <c r="B4181" s="866">
        <f t="shared" si="65"/>
        <v>4159</v>
      </c>
      <c r="C4181" s="919"/>
      <c r="D4181" s="860"/>
      <c r="E4181"/>
      <c r="F4181"/>
      <c r="G4181"/>
      <c r="H4181"/>
      <c r="I4181"/>
      <c r="J4181"/>
      <c r="K4181"/>
      <c r="L4181" s="262"/>
      <c r="M4181" s="262"/>
      <c r="S4181" s="262"/>
      <c r="T4181" s="262"/>
      <c r="U4181" s="262"/>
      <c r="V4181" s="262"/>
    </row>
    <row r="4182" spans="1:22">
      <c r="A4182" s="858"/>
      <c r="B4182" s="866">
        <f t="shared" si="65"/>
        <v>4160</v>
      </c>
      <c r="C4182" s="919"/>
      <c r="D4182" s="860"/>
      <c r="E4182"/>
      <c r="F4182"/>
      <c r="G4182"/>
      <c r="H4182"/>
      <c r="I4182"/>
      <c r="J4182"/>
      <c r="K4182"/>
      <c r="L4182" s="262"/>
      <c r="M4182" s="262"/>
      <c r="S4182" s="262"/>
      <c r="T4182" s="262"/>
      <c r="U4182" s="262"/>
      <c r="V4182" s="262"/>
    </row>
    <row r="4183" spans="1:22">
      <c r="A4183" s="858"/>
      <c r="B4183" s="866">
        <f t="shared" si="65"/>
        <v>4161</v>
      </c>
      <c r="C4183" s="919"/>
      <c r="D4183" s="860"/>
      <c r="E4183"/>
      <c r="F4183"/>
      <c r="G4183"/>
      <c r="H4183"/>
      <c r="I4183"/>
      <c r="J4183"/>
      <c r="K4183"/>
      <c r="L4183" s="262"/>
      <c r="M4183" s="262"/>
      <c r="S4183" s="262"/>
      <c r="T4183" s="262"/>
      <c r="U4183" s="262"/>
      <c r="V4183" s="262"/>
    </row>
    <row r="4184" spans="1:22">
      <c r="A4184" s="858"/>
      <c r="B4184" s="866">
        <f t="shared" ref="B4184:B4247" si="66">B4183+1</f>
        <v>4162</v>
      </c>
      <c r="C4184" s="919"/>
      <c r="D4184" s="860"/>
      <c r="E4184"/>
      <c r="F4184"/>
      <c r="G4184"/>
      <c r="H4184"/>
      <c r="I4184"/>
      <c r="J4184"/>
      <c r="K4184"/>
      <c r="L4184" s="262"/>
      <c r="M4184" s="262"/>
      <c r="S4184" s="262"/>
      <c r="T4184" s="262"/>
      <c r="U4184" s="262"/>
      <c r="V4184" s="262"/>
    </row>
    <row r="4185" spans="1:22">
      <c r="A4185" s="858"/>
      <c r="B4185" s="866">
        <f t="shared" si="66"/>
        <v>4163</v>
      </c>
      <c r="C4185" s="919"/>
      <c r="D4185" s="860"/>
      <c r="E4185"/>
      <c r="F4185"/>
      <c r="G4185"/>
      <c r="H4185"/>
      <c r="I4185"/>
      <c r="J4185"/>
      <c r="K4185"/>
      <c r="L4185" s="262"/>
      <c r="M4185" s="262"/>
      <c r="S4185" s="262"/>
      <c r="T4185" s="262"/>
      <c r="U4185" s="262"/>
      <c r="V4185" s="262"/>
    </row>
    <row r="4186" spans="1:22">
      <c r="A4186" s="858"/>
      <c r="B4186" s="866">
        <f t="shared" si="66"/>
        <v>4164</v>
      </c>
      <c r="C4186" s="919"/>
      <c r="D4186" s="860"/>
      <c r="E4186"/>
      <c r="F4186"/>
      <c r="G4186"/>
      <c r="H4186"/>
      <c r="I4186"/>
      <c r="J4186"/>
      <c r="K4186"/>
      <c r="L4186" s="262"/>
      <c r="M4186" s="262"/>
      <c r="S4186" s="262"/>
      <c r="T4186" s="262"/>
      <c r="U4186" s="262"/>
      <c r="V4186" s="262"/>
    </row>
    <row r="4187" spans="1:22">
      <c r="A4187" s="858"/>
      <c r="B4187" s="866">
        <f t="shared" si="66"/>
        <v>4165</v>
      </c>
      <c r="C4187" s="919"/>
      <c r="D4187" s="860"/>
      <c r="E4187"/>
      <c r="F4187"/>
      <c r="G4187"/>
      <c r="H4187"/>
      <c r="I4187"/>
      <c r="J4187"/>
      <c r="K4187"/>
      <c r="L4187" s="262"/>
      <c r="M4187" s="262"/>
      <c r="S4187" s="262"/>
      <c r="T4187" s="262"/>
      <c r="U4187" s="262"/>
      <c r="V4187" s="262"/>
    </row>
    <row r="4188" spans="1:22">
      <c r="A4188" s="858"/>
      <c r="B4188" s="866">
        <f t="shared" si="66"/>
        <v>4166</v>
      </c>
      <c r="C4188" s="919"/>
      <c r="D4188" s="860"/>
      <c r="E4188"/>
      <c r="F4188"/>
      <c r="G4188"/>
      <c r="H4188"/>
      <c r="I4188"/>
      <c r="J4188"/>
      <c r="K4188"/>
      <c r="L4188" s="262"/>
      <c r="M4188" s="262"/>
      <c r="S4188" s="262"/>
      <c r="T4188" s="262"/>
      <c r="U4188" s="262"/>
      <c r="V4188" s="262"/>
    </row>
    <row r="4189" spans="1:22">
      <c r="A4189" s="858"/>
      <c r="B4189" s="866">
        <f t="shared" si="66"/>
        <v>4167</v>
      </c>
      <c r="C4189" s="919"/>
      <c r="D4189" s="860"/>
      <c r="E4189"/>
      <c r="F4189"/>
      <c r="G4189"/>
      <c r="H4189"/>
      <c r="I4189"/>
      <c r="J4189"/>
      <c r="K4189"/>
      <c r="L4189" s="262"/>
      <c r="M4189" s="262"/>
      <c r="S4189" s="262"/>
      <c r="T4189" s="262"/>
      <c r="U4189" s="262"/>
      <c r="V4189" s="262"/>
    </row>
    <row r="4190" spans="1:22">
      <c r="A4190" s="858"/>
      <c r="B4190" s="866">
        <f t="shared" si="66"/>
        <v>4168</v>
      </c>
      <c r="C4190" s="919"/>
      <c r="D4190" s="860"/>
      <c r="E4190"/>
      <c r="F4190"/>
      <c r="G4190"/>
      <c r="H4190"/>
      <c r="I4190"/>
      <c r="J4190"/>
      <c r="K4190"/>
      <c r="L4190" s="262"/>
      <c r="M4190" s="262"/>
      <c r="S4190" s="262"/>
      <c r="T4190" s="262"/>
      <c r="U4190" s="262"/>
      <c r="V4190" s="262"/>
    </row>
    <row r="4191" spans="1:22">
      <c r="A4191" s="858"/>
      <c r="B4191" s="866">
        <f t="shared" si="66"/>
        <v>4169</v>
      </c>
      <c r="C4191" s="919"/>
      <c r="D4191" s="860"/>
      <c r="E4191"/>
      <c r="F4191"/>
      <c r="G4191"/>
      <c r="H4191"/>
      <c r="I4191"/>
      <c r="J4191"/>
      <c r="K4191"/>
      <c r="L4191" s="262"/>
      <c r="M4191" s="262"/>
      <c r="S4191" s="262"/>
      <c r="T4191" s="262"/>
      <c r="U4191" s="262"/>
      <c r="V4191" s="262"/>
    </row>
    <row r="4192" spans="1:22">
      <c r="A4192" s="858"/>
      <c r="B4192" s="866">
        <f t="shared" si="66"/>
        <v>4170</v>
      </c>
      <c r="C4192" s="919"/>
      <c r="D4192" s="860"/>
      <c r="E4192"/>
      <c r="F4192"/>
      <c r="G4192"/>
      <c r="H4192"/>
      <c r="I4192"/>
      <c r="J4192"/>
      <c r="K4192"/>
      <c r="L4192" s="262"/>
      <c r="M4192" s="262"/>
      <c r="S4192" s="262"/>
      <c r="T4192" s="262"/>
      <c r="U4192" s="262"/>
      <c r="V4192" s="262"/>
    </row>
    <row r="4193" spans="1:22">
      <c r="A4193" s="858"/>
      <c r="B4193" s="866">
        <f t="shared" si="66"/>
        <v>4171</v>
      </c>
      <c r="C4193" s="919"/>
      <c r="D4193" s="860"/>
      <c r="E4193"/>
      <c r="F4193"/>
      <c r="G4193"/>
      <c r="H4193"/>
      <c r="I4193"/>
      <c r="J4193"/>
      <c r="K4193"/>
      <c r="L4193" s="262"/>
      <c r="M4193" s="262"/>
      <c r="S4193" s="262"/>
      <c r="T4193" s="262"/>
      <c r="U4193" s="262"/>
      <c r="V4193" s="262"/>
    </row>
    <row r="4194" spans="1:22">
      <c r="A4194" s="858"/>
      <c r="B4194" s="866">
        <f t="shared" si="66"/>
        <v>4172</v>
      </c>
      <c r="C4194" s="919"/>
      <c r="D4194" s="860"/>
      <c r="E4194"/>
      <c r="F4194"/>
      <c r="G4194"/>
      <c r="H4194"/>
      <c r="I4194"/>
      <c r="J4194"/>
      <c r="K4194"/>
      <c r="L4194" s="262"/>
      <c r="M4194" s="262"/>
      <c r="S4194" s="262"/>
      <c r="T4194" s="262"/>
      <c r="U4194" s="262"/>
      <c r="V4194" s="262"/>
    </row>
    <row r="4195" spans="1:22">
      <c r="A4195" s="858"/>
      <c r="B4195" s="866">
        <f t="shared" si="66"/>
        <v>4173</v>
      </c>
      <c r="C4195" s="919"/>
      <c r="D4195" s="860"/>
      <c r="E4195"/>
      <c r="F4195"/>
      <c r="G4195"/>
      <c r="H4195"/>
      <c r="I4195"/>
      <c r="J4195"/>
      <c r="K4195"/>
      <c r="L4195" s="262"/>
      <c r="M4195" s="262"/>
      <c r="S4195" s="262"/>
      <c r="T4195" s="262"/>
      <c r="U4195" s="262"/>
      <c r="V4195" s="262"/>
    </row>
    <row r="4196" spans="1:22">
      <c r="A4196" s="858"/>
      <c r="B4196" s="866">
        <f t="shared" si="66"/>
        <v>4174</v>
      </c>
      <c r="C4196" s="919"/>
      <c r="D4196" s="860"/>
      <c r="E4196"/>
      <c r="F4196"/>
      <c r="G4196"/>
      <c r="H4196"/>
      <c r="I4196"/>
      <c r="J4196"/>
      <c r="K4196"/>
      <c r="L4196" s="262"/>
      <c r="M4196" s="262"/>
      <c r="S4196" s="262"/>
      <c r="T4196" s="262"/>
      <c r="U4196" s="262"/>
      <c r="V4196" s="262"/>
    </row>
    <row r="4197" spans="1:22">
      <c r="A4197" s="858"/>
      <c r="B4197" s="866">
        <f t="shared" si="66"/>
        <v>4175</v>
      </c>
      <c r="C4197" s="919"/>
      <c r="D4197" s="860"/>
      <c r="E4197"/>
      <c r="F4197"/>
      <c r="G4197"/>
      <c r="H4197"/>
      <c r="I4197"/>
      <c r="J4197"/>
      <c r="K4197"/>
      <c r="L4197" s="262"/>
      <c r="M4197" s="262"/>
      <c r="S4197" s="262"/>
      <c r="T4197" s="262"/>
      <c r="U4197" s="262"/>
      <c r="V4197" s="262"/>
    </row>
    <row r="4198" spans="1:22">
      <c r="A4198" s="858"/>
      <c r="B4198" s="866">
        <f t="shared" si="66"/>
        <v>4176</v>
      </c>
      <c r="C4198" s="919"/>
      <c r="D4198" s="860"/>
      <c r="E4198"/>
      <c r="F4198"/>
      <c r="G4198"/>
      <c r="H4198"/>
      <c r="I4198"/>
      <c r="J4198"/>
      <c r="K4198"/>
      <c r="L4198" s="262"/>
      <c r="M4198" s="262"/>
      <c r="S4198" s="262"/>
      <c r="T4198" s="262"/>
      <c r="U4198" s="262"/>
      <c r="V4198" s="262"/>
    </row>
    <row r="4199" spans="1:22">
      <c r="A4199" s="858"/>
      <c r="B4199" s="866">
        <f t="shared" si="66"/>
        <v>4177</v>
      </c>
      <c r="C4199" s="919"/>
      <c r="D4199" s="860"/>
      <c r="E4199"/>
      <c r="F4199"/>
      <c r="G4199"/>
      <c r="H4199"/>
      <c r="I4199"/>
      <c r="J4199"/>
      <c r="K4199"/>
      <c r="L4199" s="262"/>
      <c r="M4199" s="262"/>
      <c r="S4199" s="262"/>
      <c r="T4199" s="262"/>
      <c r="U4199" s="262"/>
      <c r="V4199" s="262"/>
    </row>
    <row r="4200" spans="1:22">
      <c r="A4200" s="858"/>
      <c r="B4200" s="866">
        <f t="shared" si="66"/>
        <v>4178</v>
      </c>
      <c r="C4200" s="919"/>
      <c r="D4200" s="860"/>
      <c r="E4200"/>
      <c r="F4200"/>
      <c r="G4200"/>
      <c r="H4200"/>
      <c r="I4200"/>
      <c r="J4200"/>
      <c r="K4200"/>
      <c r="L4200" s="262"/>
      <c r="M4200" s="262"/>
      <c r="S4200" s="262"/>
      <c r="T4200" s="262"/>
      <c r="U4200" s="262"/>
      <c r="V4200" s="262"/>
    </row>
    <row r="4201" spans="1:22">
      <c r="A4201" s="858"/>
      <c r="B4201" s="866">
        <f t="shared" si="66"/>
        <v>4179</v>
      </c>
      <c r="C4201" s="919"/>
      <c r="D4201" s="860"/>
      <c r="E4201"/>
      <c r="F4201"/>
      <c r="G4201"/>
      <c r="H4201"/>
      <c r="I4201"/>
      <c r="J4201"/>
      <c r="K4201"/>
      <c r="L4201" s="262"/>
      <c r="M4201" s="262"/>
      <c r="S4201" s="262"/>
      <c r="T4201" s="262"/>
      <c r="U4201" s="262"/>
      <c r="V4201" s="262"/>
    </row>
    <row r="4202" spans="1:22">
      <c r="A4202" s="858"/>
      <c r="B4202" s="866">
        <f t="shared" si="66"/>
        <v>4180</v>
      </c>
      <c r="C4202" s="919"/>
      <c r="D4202" s="860"/>
      <c r="E4202"/>
      <c r="F4202"/>
      <c r="G4202"/>
      <c r="H4202"/>
      <c r="I4202"/>
      <c r="J4202"/>
      <c r="K4202"/>
      <c r="L4202" s="262"/>
      <c r="M4202" s="262"/>
      <c r="S4202" s="262"/>
      <c r="T4202" s="262"/>
      <c r="U4202" s="262"/>
      <c r="V4202" s="262"/>
    </row>
    <row r="4203" spans="1:22">
      <c r="A4203" s="858"/>
      <c r="B4203" s="866">
        <f t="shared" si="66"/>
        <v>4181</v>
      </c>
      <c r="C4203" s="919"/>
      <c r="D4203" s="860"/>
      <c r="E4203"/>
      <c r="F4203"/>
      <c r="G4203"/>
      <c r="H4203"/>
      <c r="I4203"/>
      <c r="J4203"/>
      <c r="K4203"/>
      <c r="L4203" s="262"/>
      <c r="M4203" s="262"/>
      <c r="S4203" s="262"/>
      <c r="T4203" s="262"/>
      <c r="U4203" s="262"/>
      <c r="V4203" s="262"/>
    </row>
    <row r="4204" spans="1:22">
      <c r="A4204" s="858"/>
      <c r="B4204" s="866">
        <f t="shared" si="66"/>
        <v>4182</v>
      </c>
      <c r="C4204" s="919"/>
      <c r="D4204" s="860"/>
      <c r="E4204"/>
      <c r="F4204"/>
      <c r="G4204"/>
      <c r="H4204"/>
      <c r="I4204"/>
      <c r="J4204"/>
      <c r="K4204"/>
      <c r="L4204" s="262"/>
      <c r="M4204" s="262"/>
      <c r="S4204" s="262"/>
      <c r="T4204" s="262"/>
      <c r="U4204" s="262"/>
      <c r="V4204" s="262"/>
    </row>
    <row r="4205" spans="1:22">
      <c r="A4205" s="858"/>
      <c r="B4205" s="866">
        <f t="shared" si="66"/>
        <v>4183</v>
      </c>
      <c r="C4205" s="919"/>
      <c r="D4205" s="860"/>
      <c r="E4205"/>
      <c r="F4205"/>
      <c r="G4205"/>
      <c r="H4205"/>
      <c r="I4205"/>
      <c r="J4205"/>
      <c r="K4205"/>
      <c r="L4205" s="262"/>
      <c r="M4205" s="262"/>
      <c r="S4205" s="262"/>
      <c r="T4205" s="262"/>
      <c r="U4205" s="262"/>
      <c r="V4205" s="262"/>
    </row>
    <row r="4206" spans="1:22">
      <c r="A4206" s="858"/>
      <c r="B4206" s="866">
        <f t="shared" si="66"/>
        <v>4184</v>
      </c>
      <c r="C4206" s="919"/>
      <c r="D4206" s="860"/>
      <c r="E4206"/>
      <c r="F4206"/>
      <c r="G4206"/>
      <c r="H4206"/>
      <c r="I4206"/>
      <c r="J4206"/>
      <c r="K4206"/>
      <c r="L4206" s="262"/>
      <c r="M4206" s="262"/>
      <c r="S4206" s="262"/>
      <c r="T4206" s="262"/>
      <c r="U4206" s="262"/>
      <c r="V4206" s="262"/>
    </row>
    <row r="4207" spans="1:22">
      <c r="A4207" s="858"/>
      <c r="B4207" s="866">
        <f t="shared" si="66"/>
        <v>4185</v>
      </c>
      <c r="C4207" s="919"/>
      <c r="D4207" s="860"/>
      <c r="E4207"/>
      <c r="F4207"/>
      <c r="G4207"/>
      <c r="H4207"/>
      <c r="I4207"/>
      <c r="J4207"/>
      <c r="K4207"/>
      <c r="L4207" s="262"/>
      <c r="M4207" s="262"/>
      <c r="S4207" s="262"/>
      <c r="T4207" s="262"/>
      <c r="U4207" s="262"/>
      <c r="V4207" s="262"/>
    </row>
    <row r="4208" spans="1:22">
      <c r="A4208" s="858"/>
      <c r="B4208" s="866">
        <f t="shared" si="66"/>
        <v>4186</v>
      </c>
      <c r="C4208" s="919"/>
      <c r="D4208" s="860"/>
      <c r="E4208"/>
      <c r="F4208"/>
      <c r="G4208"/>
      <c r="H4208"/>
      <c r="I4208"/>
      <c r="J4208"/>
      <c r="K4208"/>
      <c r="L4208" s="262"/>
      <c r="M4208" s="262"/>
      <c r="S4208" s="262"/>
      <c r="T4208" s="262"/>
      <c r="U4208" s="262"/>
      <c r="V4208" s="262"/>
    </row>
    <row r="4209" spans="1:22">
      <c r="A4209" s="858"/>
      <c r="B4209" s="866">
        <f t="shared" si="66"/>
        <v>4187</v>
      </c>
      <c r="C4209" s="919"/>
      <c r="D4209" s="860"/>
      <c r="E4209"/>
      <c r="F4209"/>
      <c r="G4209"/>
      <c r="H4209"/>
      <c r="I4209"/>
      <c r="J4209"/>
      <c r="K4209"/>
      <c r="L4209" s="262"/>
      <c r="M4209" s="262"/>
      <c r="S4209" s="262"/>
      <c r="T4209" s="262"/>
      <c r="U4209" s="262"/>
      <c r="V4209" s="262"/>
    </row>
    <row r="4210" spans="1:22">
      <c r="A4210" s="858"/>
      <c r="B4210" s="866">
        <f t="shared" si="66"/>
        <v>4188</v>
      </c>
      <c r="C4210" s="919"/>
      <c r="D4210" s="860"/>
      <c r="E4210"/>
      <c r="F4210"/>
      <c r="G4210"/>
      <c r="H4210"/>
      <c r="I4210"/>
      <c r="J4210"/>
      <c r="K4210"/>
      <c r="L4210" s="262"/>
      <c r="M4210" s="262"/>
      <c r="S4210" s="262"/>
      <c r="T4210" s="262"/>
      <c r="U4210" s="262"/>
      <c r="V4210" s="262"/>
    </row>
    <row r="4211" spans="1:22">
      <c r="A4211" s="858"/>
      <c r="B4211" s="866">
        <f t="shared" si="66"/>
        <v>4189</v>
      </c>
      <c r="C4211" s="919"/>
      <c r="D4211" s="860"/>
      <c r="E4211"/>
      <c r="F4211"/>
      <c r="G4211"/>
      <c r="H4211"/>
      <c r="I4211"/>
      <c r="J4211"/>
      <c r="K4211"/>
      <c r="L4211" s="262"/>
      <c r="M4211" s="262"/>
      <c r="S4211" s="262"/>
      <c r="T4211" s="262"/>
      <c r="U4211" s="262"/>
      <c r="V4211" s="262"/>
    </row>
    <row r="4212" spans="1:22">
      <c r="A4212" s="858"/>
      <c r="B4212" s="866">
        <f t="shared" si="66"/>
        <v>4190</v>
      </c>
      <c r="C4212" s="919"/>
      <c r="D4212" s="860"/>
      <c r="E4212"/>
      <c r="F4212"/>
      <c r="G4212"/>
      <c r="H4212"/>
      <c r="I4212"/>
      <c r="J4212"/>
      <c r="K4212"/>
      <c r="L4212" s="262"/>
      <c r="M4212" s="262"/>
      <c r="S4212" s="262"/>
      <c r="T4212" s="262"/>
      <c r="U4212" s="262"/>
      <c r="V4212" s="262"/>
    </row>
    <row r="4213" spans="1:22">
      <c r="A4213" s="858"/>
      <c r="B4213" s="866">
        <f t="shared" si="66"/>
        <v>4191</v>
      </c>
      <c r="C4213" s="919"/>
      <c r="D4213" s="860"/>
      <c r="E4213"/>
      <c r="F4213"/>
      <c r="G4213"/>
      <c r="H4213"/>
      <c r="I4213"/>
      <c r="J4213"/>
      <c r="K4213"/>
      <c r="L4213" s="262"/>
      <c r="M4213" s="262"/>
      <c r="S4213" s="262"/>
      <c r="T4213" s="262"/>
      <c r="U4213" s="262"/>
      <c r="V4213" s="262"/>
    </row>
    <row r="4214" spans="1:22">
      <c r="A4214" s="858"/>
      <c r="B4214" s="866">
        <f t="shared" si="66"/>
        <v>4192</v>
      </c>
      <c r="C4214" s="919"/>
      <c r="D4214" s="860"/>
      <c r="E4214"/>
      <c r="F4214"/>
      <c r="G4214"/>
      <c r="H4214"/>
      <c r="I4214"/>
      <c r="J4214"/>
      <c r="K4214"/>
      <c r="L4214" s="262"/>
      <c r="M4214" s="262"/>
      <c r="S4214" s="262"/>
      <c r="T4214" s="262"/>
      <c r="U4214" s="262"/>
      <c r="V4214" s="262"/>
    </row>
    <row r="4215" spans="1:22">
      <c r="A4215" s="858"/>
      <c r="B4215" s="866">
        <f t="shared" si="66"/>
        <v>4193</v>
      </c>
      <c r="C4215" s="919"/>
      <c r="D4215" s="860"/>
      <c r="E4215"/>
      <c r="F4215"/>
      <c r="G4215"/>
      <c r="H4215"/>
      <c r="I4215"/>
      <c r="J4215"/>
      <c r="K4215"/>
      <c r="L4215" s="262"/>
      <c r="M4215" s="262"/>
      <c r="S4215" s="262"/>
      <c r="T4215" s="262"/>
      <c r="U4215" s="262"/>
      <c r="V4215" s="262"/>
    </row>
    <row r="4216" spans="1:22">
      <c r="A4216" s="858"/>
      <c r="B4216" s="866">
        <f t="shared" si="66"/>
        <v>4194</v>
      </c>
      <c r="C4216" s="919"/>
      <c r="D4216" s="860"/>
      <c r="E4216"/>
      <c r="F4216"/>
      <c r="G4216"/>
      <c r="H4216"/>
      <c r="I4216"/>
      <c r="J4216"/>
      <c r="K4216"/>
      <c r="L4216" s="262"/>
      <c r="M4216" s="262"/>
      <c r="S4216" s="262"/>
      <c r="T4216" s="262"/>
      <c r="U4216" s="262"/>
      <c r="V4216" s="262"/>
    </row>
    <row r="4217" spans="1:22">
      <c r="A4217" s="858"/>
      <c r="B4217" s="866">
        <f t="shared" si="66"/>
        <v>4195</v>
      </c>
      <c r="C4217" s="919"/>
      <c r="D4217" s="860"/>
      <c r="E4217"/>
      <c r="F4217"/>
      <c r="G4217"/>
      <c r="H4217"/>
      <c r="I4217"/>
      <c r="J4217"/>
      <c r="K4217"/>
      <c r="L4217" s="262"/>
      <c r="M4217" s="262"/>
      <c r="S4217" s="262"/>
      <c r="T4217" s="262"/>
      <c r="U4217" s="262"/>
      <c r="V4217" s="262"/>
    </row>
    <row r="4218" spans="1:22">
      <c r="A4218" s="858"/>
      <c r="B4218" s="866">
        <f t="shared" si="66"/>
        <v>4196</v>
      </c>
      <c r="C4218" s="919"/>
      <c r="D4218" s="860"/>
      <c r="E4218"/>
      <c r="F4218"/>
      <c r="G4218"/>
      <c r="H4218"/>
      <c r="I4218"/>
      <c r="J4218"/>
      <c r="K4218"/>
      <c r="L4218" s="262"/>
      <c r="M4218" s="262"/>
      <c r="S4218" s="262"/>
      <c r="T4218" s="262"/>
      <c r="U4218" s="262"/>
      <c r="V4218" s="262"/>
    </row>
    <row r="4219" spans="1:22">
      <c r="A4219" s="858"/>
      <c r="B4219" s="866">
        <f t="shared" si="66"/>
        <v>4197</v>
      </c>
      <c r="C4219" s="919"/>
      <c r="D4219" s="860"/>
      <c r="E4219"/>
      <c r="F4219"/>
      <c r="G4219"/>
      <c r="H4219"/>
      <c r="I4219"/>
      <c r="J4219"/>
      <c r="K4219"/>
      <c r="L4219" s="262"/>
      <c r="M4219" s="262"/>
      <c r="S4219" s="262"/>
      <c r="T4219" s="262"/>
      <c r="U4219" s="262"/>
      <c r="V4219" s="262"/>
    </row>
    <row r="4220" spans="1:22">
      <c r="A4220" s="858"/>
      <c r="B4220" s="866">
        <f t="shared" si="66"/>
        <v>4198</v>
      </c>
      <c r="C4220" s="919"/>
      <c r="D4220" s="860"/>
      <c r="E4220"/>
      <c r="F4220"/>
      <c r="G4220"/>
      <c r="H4220"/>
      <c r="I4220"/>
      <c r="J4220"/>
      <c r="K4220"/>
      <c r="L4220" s="262"/>
      <c r="M4220" s="262"/>
      <c r="S4220" s="262"/>
      <c r="T4220" s="262"/>
      <c r="U4220" s="262"/>
      <c r="V4220" s="262"/>
    </row>
    <row r="4221" spans="1:22">
      <c r="A4221" s="858"/>
      <c r="B4221" s="866">
        <f t="shared" si="66"/>
        <v>4199</v>
      </c>
      <c r="C4221" s="919"/>
      <c r="D4221" s="860"/>
      <c r="E4221"/>
      <c r="F4221"/>
      <c r="G4221"/>
      <c r="H4221"/>
      <c r="I4221"/>
      <c r="J4221"/>
      <c r="K4221"/>
      <c r="L4221" s="262"/>
      <c r="M4221" s="262"/>
      <c r="S4221" s="262"/>
      <c r="T4221" s="262"/>
      <c r="U4221" s="262"/>
      <c r="V4221" s="262"/>
    </row>
    <row r="4222" spans="1:22">
      <c r="A4222" s="858"/>
      <c r="B4222" s="866">
        <f t="shared" si="66"/>
        <v>4200</v>
      </c>
      <c r="C4222" s="919"/>
      <c r="D4222" s="860"/>
      <c r="E4222"/>
      <c r="F4222"/>
      <c r="G4222"/>
      <c r="H4222"/>
      <c r="I4222"/>
      <c r="J4222"/>
      <c r="K4222"/>
      <c r="L4222" s="262"/>
      <c r="M4222" s="262"/>
      <c r="S4222" s="262"/>
      <c r="T4222" s="262"/>
      <c r="U4222" s="262"/>
      <c r="V4222" s="262"/>
    </row>
    <row r="4223" spans="1:22">
      <c r="A4223" s="858"/>
      <c r="B4223" s="866">
        <f t="shared" si="66"/>
        <v>4201</v>
      </c>
      <c r="C4223" s="919"/>
      <c r="D4223" s="860"/>
      <c r="E4223"/>
      <c r="F4223"/>
      <c r="G4223"/>
      <c r="H4223"/>
      <c r="I4223"/>
      <c r="J4223"/>
      <c r="K4223"/>
      <c r="L4223" s="262"/>
      <c r="M4223" s="262"/>
      <c r="S4223" s="262"/>
      <c r="T4223" s="262"/>
      <c r="U4223" s="262"/>
      <c r="V4223" s="262"/>
    </row>
    <row r="4224" spans="1:22">
      <c r="A4224" s="858"/>
      <c r="B4224" s="866">
        <f t="shared" si="66"/>
        <v>4202</v>
      </c>
      <c r="C4224" s="919"/>
      <c r="D4224" s="860"/>
      <c r="E4224"/>
      <c r="F4224"/>
      <c r="G4224"/>
      <c r="H4224"/>
      <c r="I4224"/>
      <c r="J4224"/>
      <c r="K4224"/>
      <c r="L4224" s="262"/>
      <c r="M4224" s="262"/>
      <c r="S4224" s="262"/>
      <c r="T4224" s="262"/>
      <c r="U4224" s="262"/>
      <c r="V4224" s="262"/>
    </row>
    <row r="4225" spans="1:22">
      <c r="A4225" s="858"/>
      <c r="B4225" s="866">
        <f t="shared" si="66"/>
        <v>4203</v>
      </c>
      <c r="C4225" s="919"/>
      <c r="D4225" s="860"/>
      <c r="E4225"/>
      <c r="F4225"/>
      <c r="G4225"/>
      <c r="H4225"/>
      <c r="I4225"/>
      <c r="J4225"/>
      <c r="K4225"/>
      <c r="L4225" s="262"/>
      <c r="M4225" s="262"/>
      <c r="S4225" s="262"/>
      <c r="T4225" s="262"/>
      <c r="U4225" s="262"/>
      <c r="V4225" s="262"/>
    </row>
    <row r="4226" spans="1:22">
      <c r="A4226" s="858"/>
      <c r="B4226" s="866">
        <f t="shared" si="66"/>
        <v>4204</v>
      </c>
      <c r="C4226" s="919"/>
      <c r="D4226" s="860"/>
      <c r="E4226"/>
      <c r="F4226"/>
      <c r="G4226"/>
      <c r="H4226"/>
      <c r="I4226"/>
      <c r="J4226"/>
      <c r="K4226"/>
      <c r="L4226" s="262"/>
      <c r="M4226" s="262"/>
      <c r="S4226" s="262"/>
      <c r="T4226" s="262"/>
      <c r="U4226" s="262"/>
      <c r="V4226" s="262"/>
    </row>
    <row r="4227" spans="1:22">
      <c r="A4227" s="858"/>
      <c r="B4227" s="866">
        <f t="shared" si="66"/>
        <v>4205</v>
      </c>
      <c r="C4227" s="919"/>
      <c r="D4227" s="860"/>
      <c r="E4227"/>
      <c r="F4227"/>
      <c r="G4227"/>
      <c r="H4227"/>
      <c r="I4227"/>
      <c r="J4227"/>
      <c r="K4227"/>
      <c r="L4227" s="262"/>
      <c r="M4227" s="262"/>
      <c r="S4227" s="262"/>
      <c r="T4227" s="262"/>
      <c r="U4227" s="262"/>
      <c r="V4227" s="262"/>
    </row>
    <row r="4228" spans="1:22">
      <c r="A4228" s="858"/>
      <c r="B4228" s="866">
        <f t="shared" si="66"/>
        <v>4206</v>
      </c>
      <c r="C4228" s="919"/>
      <c r="D4228" s="860"/>
      <c r="E4228"/>
      <c r="F4228"/>
      <c r="G4228"/>
      <c r="H4228"/>
      <c r="I4228"/>
      <c r="J4228"/>
      <c r="K4228"/>
      <c r="L4228" s="262"/>
      <c r="M4228" s="262"/>
      <c r="S4228" s="262"/>
      <c r="T4228" s="262"/>
      <c r="U4228" s="262"/>
      <c r="V4228" s="262"/>
    </row>
    <row r="4229" spans="1:22">
      <c r="A4229" s="858"/>
      <c r="B4229" s="866">
        <f t="shared" si="66"/>
        <v>4207</v>
      </c>
      <c r="C4229" s="919"/>
      <c r="D4229" s="860"/>
      <c r="E4229"/>
      <c r="F4229"/>
      <c r="G4229"/>
      <c r="H4229"/>
      <c r="I4229"/>
      <c r="J4229"/>
      <c r="K4229"/>
      <c r="L4229" s="262"/>
      <c r="M4229" s="262"/>
      <c r="S4229" s="262"/>
      <c r="T4229" s="262"/>
      <c r="U4229" s="262"/>
      <c r="V4229" s="262"/>
    </row>
    <row r="4230" spans="1:22">
      <c r="A4230" s="858"/>
      <c r="B4230" s="866">
        <f t="shared" si="66"/>
        <v>4208</v>
      </c>
      <c r="C4230" s="919"/>
      <c r="D4230" s="860"/>
      <c r="E4230"/>
      <c r="F4230"/>
      <c r="G4230"/>
      <c r="H4230"/>
      <c r="I4230"/>
      <c r="J4230"/>
      <c r="K4230"/>
      <c r="L4230" s="262"/>
      <c r="M4230" s="262"/>
      <c r="S4230" s="262"/>
      <c r="T4230" s="262"/>
      <c r="U4230" s="262"/>
      <c r="V4230" s="262"/>
    </row>
    <row r="4231" spans="1:22">
      <c r="A4231" s="858"/>
      <c r="B4231" s="866">
        <f t="shared" si="66"/>
        <v>4209</v>
      </c>
      <c r="C4231" s="919"/>
      <c r="D4231" s="860"/>
      <c r="E4231"/>
      <c r="F4231"/>
      <c r="G4231"/>
      <c r="H4231"/>
      <c r="I4231"/>
      <c r="J4231"/>
      <c r="K4231"/>
      <c r="L4231" s="262"/>
      <c r="M4231" s="262"/>
      <c r="S4231" s="262"/>
      <c r="T4231" s="262"/>
      <c r="U4231" s="262"/>
      <c r="V4231" s="262"/>
    </row>
    <row r="4232" spans="1:22">
      <c r="A4232" s="858"/>
      <c r="B4232" s="866">
        <f t="shared" si="66"/>
        <v>4210</v>
      </c>
      <c r="C4232" s="919"/>
      <c r="D4232" s="860"/>
      <c r="E4232"/>
      <c r="F4232"/>
      <c r="G4232"/>
      <c r="H4232"/>
      <c r="I4232"/>
      <c r="J4232"/>
      <c r="K4232"/>
      <c r="L4232" s="262"/>
      <c r="M4232" s="262"/>
      <c r="S4232" s="262"/>
      <c r="T4232" s="262"/>
      <c r="U4232" s="262"/>
      <c r="V4232" s="262"/>
    </row>
    <row r="4233" spans="1:22">
      <c r="A4233" s="858"/>
      <c r="B4233" s="866">
        <f t="shared" si="66"/>
        <v>4211</v>
      </c>
      <c r="C4233" s="919"/>
      <c r="D4233" s="860"/>
      <c r="E4233"/>
      <c r="F4233"/>
      <c r="G4233"/>
      <c r="H4233"/>
      <c r="I4233"/>
      <c r="J4233"/>
      <c r="K4233"/>
      <c r="L4233" s="262"/>
      <c r="M4233" s="262"/>
      <c r="S4233" s="262"/>
      <c r="T4233" s="262"/>
      <c r="U4233" s="262"/>
      <c r="V4233" s="262"/>
    </row>
    <row r="4234" spans="1:22">
      <c r="A4234" s="858"/>
      <c r="B4234" s="866">
        <f t="shared" si="66"/>
        <v>4212</v>
      </c>
      <c r="C4234" s="919"/>
      <c r="D4234" s="860"/>
      <c r="E4234"/>
      <c r="F4234"/>
      <c r="G4234"/>
      <c r="H4234"/>
      <c r="I4234"/>
      <c r="J4234"/>
      <c r="K4234"/>
      <c r="L4234" s="262"/>
      <c r="M4234" s="262"/>
      <c r="S4234" s="262"/>
      <c r="T4234" s="262"/>
      <c r="U4234" s="262"/>
      <c r="V4234" s="262"/>
    </row>
    <row r="4235" spans="1:22">
      <c r="A4235" s="858"/>
      <c r="B4235" s="866">
        <f t="shared" si="66"/>
        <v>4213</v>
      </c>
      <c r="C4235" s="919"/>
      <c r="D4235" s="860"/>
      <c r="E4235"/>
      <c r="F4235"/>
      <c r="G4235"/>
      <c r="H4235"/>
      <c r="I4235"/>
      <c r="J4235"/>
      <c r="K4235"/>
      <c r="L4235" s="262"/>
      <c r="M4235" s="262"/>
      <c r="S4235" s="262"/>
      <c r="T4235" s="262"/>
      <c r="U4235" s="262"/>
      <c r="V4235" s="262"/>
    </row>
    <row r="4236" spans="1:22">
      <c r="A4236" s="858"/>
      <c r="B4236" s="866">
        <f t="shared" si="66"/>
        <v>4214</v>
      </c>
      <c r="C4236" s="919"/>
      <c r="D4236" s="860"/>
      <c r="E4236"/>
      <c r="F4236"/>
      <c r="G4236"/>
      <c r="H4236"/>
      <c r="I4236"/>
      <c r="J4236"/>
      <c r="K4236"/>
      <c r="L4236" s="262"/>
      <c r="M4236" s="262"/>
      <c r="S4236" s="262"/>
      <c r="T4236" s="262"/>
      <c r="U4236" s="262"/>
      <c r="V4236" s="262"/>
    </row>
    <row r="4237" spans="1:22">
      <c r="A4237" s="858"/>
      <c r="B4237" s="866">
        <f t="shared" si="66"/>
        <v>4215</v>
      </c>
      <c r="C4237" s="919"/>
      <c r="D4237" s="860"/>
      <c r="E4237"/>
      <c r="F4237"/>
      <c r="G4237"/>
      <c r="H4237"/>
      <c r="I4237"/>
      <c r="J4237"/>
      <c r="K4237"/>
      <c r="L4237" s="262"/>
      <c r="M4237" s="262"/>
      <c r="S4237" s="262"/>
      <c r="T4237" s="262"/>
      <c r="U4237" s="262"/>
      <c r="V4237" s="262"/>
    </row>
    <row r="4238" spans="1:22">
      <c r="A4238" s="858"/>
      <c r="B4238" s="866">
        <f t="shared" si="66"/>
        <v>4216</v>
      </c>
      <c r="C4238" s="919"/>
      <c r="D4238" s="860"/>
      <c r="E4238"/>
      <c r="F4238"/>
      <c r="G4238"/>
      <c r="H4238"/>
      <c r="I4238"/>
      <c r="J4238"/>
      <c r="K4238"/>
      <c r="L4238" s="262"/>
      <c r="M4238" s="262"/>
      <c r="S4238" s="262"/>
      <c r="T4238" s="262"/>
      <c r="U4238" s="262"/>
      <c r="V4238" s="262"/>
    </row>
    <row r="4239" spans="1:22">
      <c r="A4239" s="858"/>
      <c r="B4239" s="866">
        <f t="shared" si="66"/>
        <v>4217</v>
      </c>
      <c r="C4239" s="919"/>
      <c r="D4239" s="860"/>
      <c r="E4239"/>
      <c r="F4239"/>
      <c r="G4239"/>
      <c r="H4239"/>
      <c r="I4239"/>
      <c r="J4239"/>
      <c r="K4239"/>
      <c r="L4239" s="262"/>
      <c r="M4239" s="262"/>
      <c r="S4239" s="262"/>
      <c r="T4239" s="262"/>
      <c r="U4239" s="262"/>
      <c r="V4239" s="262"/>
    </row>
    <row r="4240" spans="1:22">
      <c r="A4240" s="858"/>
      <c r="B4240" s="866">
        <f t="shared" si="66"/>
        <v>4218</v>
      </c>
      <c r="C4240" s="919"/>
      <c r="D4240" s="860"/>
      <c r="E4240"/>
      <c r="F4240"/>
      <c r="G4240"/>
      <c r="H4240"/>
      <c r="I4240"/>
      <c r="J4240"/>
      <c r="K4240"/>
      <c r="L4240" s="262"/>
      <c r="M4240" s="262"/>
      <c r="S4240" s="262"/>
      <c r="T4240" s="262"/>
      <c r="U4240" s="262"/>
      <c r="V4240" s="262"/>
    </row>
    <row r="4241" spans="1:22">
      <c r="A4241" s="858"/>
      <c r="B4241" s="866">
        <f t="shared" si="66"/>
        <v>4219</v>
      </c>
      <c r="C4241" s="919"/>
      <c r="D4241" s="860"/>
      <c r="E4241"/>
      <c r="F4241"/>
      <c r="G4241"/>
      <c r="H4241"/>
      <c r="I4241"/>
      <c r="J4241"/>
      <c r="K4241"/>
      <c r="L4241" s="262"/>
      <c r="M4241" s="262"/>
      <c r="S4241" s="262"/>
      <c r="T4241" s="262"/>
      <c r="U4241" s="262"/>
      <c r="V4241" s="262"/>
    </row>
    <row r="4242" spans="1:22">
      <c r="A4242" s="858"/>
      <c r="B4242" s="866">
        <f t="shared" si="66"/>
        <v>4220</v>
      </c>
      <c r="C4242" s="919"/>
      <c r="D4242" s="860"/>
      <c r="E4242"/>
      <c r="F4242"/>
      <c r="G4242"/>
      <c r="H4242"/>
      <c r="I4242"/>
      <c r="J4242"/>
      <c r="K4242"/>
      <c r="L4242" s="262"/>
      <c r="M4242" s="262"/>
      <c r="S4242" s="262"/>
      <c r="T4242" s="262"/>
      <c r="U4242" s="262"/>
      <c r="V4242" s="262"/>
    </row>
    <row r="4243" spans="1:22">
      <c r="A4243" s="858"/>
      <c r="B4243" s="866">
        <f t="shared" si="66"/>
        <v>4221</v>
      </c>
      <c r="C4243" s="919"/>
      <c r="D4243" s="860"/>
      <c r="E4243"/>
      <c r="F4243"/>
      <c r="G4243"/>
      <c r="H4243"/>
      <c r="I4243"/>
      <c r="J4243"/>
      <c r="K4243"/>
      <c r="L4243" s="262"/>
      <c r="M4243" s="262"/>
      <c r="S4243" s="262"/>
      <c r="T4243" s="262"/>
      <c r="U4243" s="262"/>
      <c r="V4243" s="262"/>
    </row>
    <row r="4244" spans="1:22">
      <c r="A4244" s="858"/>
      <c r="B4244" s="866">
        <f t="shared" si="66"/>
        <v>4222</v>
      </c>
      <c r="C4244" s="919"/>
      <c r="D4244" s="860"/>
      <c r="E4244"/>
      <c r="F4244"/>
      <c r="G4244"/>
      <c r="H4244"/>
      <c r="I4244"/>
      <c r="J4244"/>
      <c r="K4244"/>
      <c r="L4244" s="262"/>
      <c r="M4244" s="262"/>
      <c r="S4244" s="262"/>
      <c r="T4244" s="262"/>
      <c r="U4244" s="262"/>
      <c r="V4244" s="262"/>
    </row>
    <row r="4245" spans="1:22">
      <c r="A4245" s="858"/>
      <c r="B4245" s="866">
        <f t="shared" si="66"/>
        <v>4223</v>
      </c>
      <c r="C4245" s="919"/>
      <c r="D4245" s="860"/>
      <c r="E4245"/>
      <c r="F4245"/>
      <c r="G4245"/>
      <c r="H4245"/>
      <c r="I4245"/>
      <c r="J4245"/>
      <c r="K4245"/>
      <c r="L4245" s="262"/>
      <c r="M4245" s="262"/>
      <c r="S4245" s="262"/>
      <c r="T4245" s="262"/>
      <c r="U4245" s="262"/>
      <c r="V4245" s="262"/>
    </row>
    <row r="4246" spans="1:22">
      <c r="A4246" s="858"/>
      <c r="B4246" s="866">
        <f t="shared" si="66"/>
        <v>4224</v>
      </c>
      <c r="C4246" s="919"/>
      <c r="D4246" s="860"/>
      <c r="E4246"/>
      <c r="F4246"/>
      <c r="G4246"/>
      <c r="H4246"/>
      <c r="I4246"/>
      <c r="J4246"/>
      <c r="K4246"/>
      <c r="L4246" s="262"/>
      <c r="M4246" s="262"/>
      <c r="S4246" s="262"/>
      <c r="T4246" s="262"/>
      <c r="U4246" s="262"/>
      <c r="V4246" s="262"/>
    </row>
    <row r="4247" spans="1:22">
      <c r="A4247" s="858"/>
      <c r="B4247" s="866">
        <f t="shared" si="66"/>
        <v>4225</v>
      </c>
      <c r="C4247" s="919"/>
      <c r="D4247" s="860"/>
      <c r="E4247"/>
      <c r="F4247"/>
      <c r="G4247"/>
      <c r="H4247"/>
      <c r="I4247"/>
      <c r="J4247"/>
      <c r="K4247"/>
      <c r="L4247" s="262"/>
      <c r="M4247" s="262"/>
      <c r="S4247" s="262"/>
      <c r="T4247" s="262"/>
      <c r="U4247" s="262"/>
      <c r="V4247" s="262"/>
    </row>
    <row r="4248" spans="1:22">
      <c r="A4248" s="858"/>
      <c r="B4248" s="866">
        <f t="shared" ref="B4248:B4311" si="67">B4247+1</f>
        <v>4226</v>
      </c>
      <c r="C4248" s="919"/>
      <c r="D4248" s="860"/>
      <c r="E4248"/>
      <c r="F4248"/>
      <c r="G4248"/>
      <c r="H4248"/>
      <c r="I4248"/>
      <c r="J4248"/>
      <c r="K4248"/>
      <c r="L4248" s="262"/>
      <c r="M4248" s="262"/>
      <c r="S4248" s="262"/>
      <c r="T4248" s="262"/>
      <c r="U4248" s="262"/>
      <c r="V4248" s="262"/>
    </row>
    <row r="4249" spans="1:22">
      <c r="A4249" s="858"/>
      <c r="B4249" s="866">
        <f t="shared" si="67"/>
        <v>4227</v>
      </c>
      <c r="C4249" s="919"/>
      <c r="D4249" s="860"/>
      <c r="E4249"/>
      <c r="F4249"/>
      <c r="G4249"/>
      <c r="H4249"/>
      <c r="I4249"/>
      <c r="J4249"/>
      <c r="K4249"/>
      <c r="L4249" s="262"/>
      <c r="M4249" s="262"/>
      <c r="S4249" s="262"/>
      <c r="T4249" s="262"/>
      <c r="U4249" s="262"/>
      <c r="V4249" s="262"/>
    </row>
    <row r="4250" spans="1:22">
      <c r="A4250" s="858"/>
      <c r="B4250" s="866">
        <f t="shared" si="67"/>
        <v>4228</v>
      </c>
      <c r="C4250" s="919"/>
      <c r="D4250" s="860"/>
      <c r="E4250"/>
      <c r="F4250"/>
      <c r="G4250"/>
      <c r="H4250"/>
      <c r="I4250"/>
      <c r="J4250"/>
      <c r="K4250"/>
      <c r="L4250" s="262"/>
      <c r="M4250" s="262"/>
      <c r="S4250" s="262"/>
      <c r="T4250" s="262"/>
      <c r="U4250" s="262"/>
      <c r="V4250" s="262"/>
    </row>
    <row r="4251" spans="1:22">
      <c r="A4251" s="858"/>
      <c r="B4251" s="866">
        <f t="shared" si="67"/>
        <v>4229</v>
      </c>
      <c r="C4251" s="919"/>
      <c r="D4251" s="860"/>
      <c r="E4251"/>
      <c r="F4251"/>
      <c r="G4251"/>
      <c r="H4251"/>
      <c r="I4251"/>
      <c r="J4251"/>
      <c r="K4251"/>
      <c r="L4251" s="262"/>
      <c r="M4251" s="262"/>
      <c r="S4251" s="262"/>
      <c r="T4251" s="262"/>
      <c r="U4251" s="262"/>
      <c r="V4251" s="262"/>
    </row>
    <row r="4252" spans="1:22">
      <c r="A4252" s="858"/>
      <c r="B4252" s="866">
        <f t="shared" si="67"/>
        <v>4230</v>
      </c>
      <c r="C4252" s="919"/>
      <c r="D4252" s="860"/>
      <c r="E4252"/>
      <c r="F4252"/>
      <c r="G4252"/>
      <c r="H4252"/>
      <c r="I4252"/>
      <c r="J4252"/>
      <c r="K4252"/>
      <c r="L4252" s="262"/>
      <c r="M4252" s="262"/>
      <c r="S4252" s="262"/>
      <c r="T4252" s="262"/>
      <c r="U4252" s="262"/>
      <c r="V4252" s="262"/>
    </row>
    <row r="4253" spans="1:22">
      <c r="A4253" s="858"/>
      <c r="B4253" s="866">
        <f t="shared" si="67"/>
        <v>4231</v>
      </c>
      <c r="C4253" s="919"/>
      <c r="D4253" s="860"/>
      <c r="E4253"/>
      <c r="F4253"/>
      <c r="G4253"/>
      <c r="H4253"/>
      <c r="I4253"/>
      <c r="J4253"/>
      <c r="K4253"/>
      <c r="L4253" s="262"/>
      <c r="M4253" s="262"/>
      <c r="S4253" s="262"/>
      <c r="T4253" s="262"/>
      <c r="U4253" s="262"/>
      <c r="V4253" s="262"/>
    </row>
    <row r="4254" spans="1:22">
      <c r="A4254" s="858"/>
      <c r="B4254" s="866">
        <f t="shared" si="67"/>
        <v>4232</v>
      </c>
      <c r="C4254" s="919"/>
      <c r="D4254" s="860"/>
      <c r="E4254"/>
      <c r="F4254"/>
      <c r="G4254"/>
      <c r="H4254"/>
      <c r="I4254"/>
      <c r="J4254"/>
      <c r="K4254"/>
      <c r="L4254" s="262"/>
      <c r="M4254" s="262"/>
      <c r="S4254" s="262"/>
      <c r="T4254" s="262"/>
      <c r="U4254" s="262"/>
      <c r="V4254" s="262"/>
    </row>
    <row r="4255" spans="1:22">
      <c r="A4255" s="858"/>
      <c r="B4255" s="866">
        <f t="shared" si="67"/>
        <v>4233</v>
      </c>
      <c r="C4255" s="919"/>
      <c r="D4255" s="860"/>
      <c r="E4255"/>
      <c r="F4255"/>
      <c r="G4255"/>
      <c r="H4255"/>
      <c r="I4255"/>
      <c r="J4255"/>
      <c r="K4255"/>
      <c r="L4255" s="262"/>
      <c r="M4255" s="262"/>
      <c r="S4255" s="262"/>
      <c r="T4255" s="262"/>
      <c r="U4255" s="262"/>
      <c r="V4255" s="262"/>
    </row>
    <row r="4256" spans="1:22">
      <c r="A4256" s="858"/>
      <c r="B4256" s="866">
        <f t="shared" si="67"/>
        <v>4234</v>
      </c>
      <c r="C4256" s="919"/>
      <c r="D4256" s="860"/>
      <c r="E4256"/>
      <c r="F4256"/>
      <c r="G4256"/>
      <c r="H4256"/>
      <c r="I4256"/>
      <c r="J4256"/>
      <c r="K4256"/>
      <c r="L4256" s="262"/>
      <c r="M4256" s="262"/>
      <c r="S4256" s="262"/>
      <c r="T4256" s="262"/>
      <c r="U4256" s="262"/>
      <c r="V4256" s="262"/>
    </row>
    <row r="4257" spans="1:22">
      <c r="A4257" s="858"/>
      <c r="B4257" s="866">
        <f t="shared" si="67"/>
        <v>4235</v>
      </c>
      <c r="C4257" s="919"/>
      <c r="D4257" s="860"/>
      <c r="E4257"/>
      <c r="F4257"/>
      <c r="G4257"/>
      <c r="H4257"/>
      <c r="I4257"/>
      <c r="J4257"/>
      <c r="K4257"/>
      <c r="L4257" s="262"/>
      <c r="M4257" s="262"/>
      <c r="S4257" s="262"/>
      <c r="T4257" s="262"/>
      <c r="U4257" s="262"/>
      <c r="V4257" s="262"/>
    </row>
    <row r="4258" spans="1:22">
      <c r="A4258" s="858"/>
      <c r="B4258" s="866">
        <f t="shared" si="67"/>
        <v>4236</v>
      </c>
      <c r="C4258" s="919"/>
      <c r="D4258" s="860"/>
      <c r="E4258"/>
      <c r="F4258"/>
      <c r="G4258"/>
      <c r="H4258"/>
      <c r="I4258"/>
      <c r="J4258"/>
      <c r="K4258"/>
      <c r="L4258" s="262"/>
      <c r="M4258" s="262"/>
      <c r="S4258" s="262"/>
      <c r="T4258" s="262"/>
      <c r="U4258" s="262"/>
      <c r="V4258" s="262"/>
    </row>
    <row r="4259" spans="1:22">
      <c r="A4259" s="858"/>
      <c r="B4259" s="866">
        <f t="shared" si="67"/>
        <v>4237</v>
      </c>
      <c r="C4259" s="919"/>
      <c r="D4259" s="860"/>
      <c r="E4259"/>
      <c r="F4259"/>
      <c r="G4259"/>
      <c r="H4259"/>
      <c r="I4259"/>
      <c r="J4259"/>
      <c r="K4259"/>
      <c r="L4259" s="262"/>
      <c r="M4259" s="262"/>
      <c r="S4259" s="262"/>
      <c r="T4259" s="262"/>
      <c r="U4259" s="262"/>
      <c r="V4259" s="262"/>
    </row>
    <row r="4260" spans="1:22">
      <c r="A4260" s="858"/>
      <c r="B4260" s="866">
        <f t="shared" si="67"/>
        <v>4238</v>
      </c>
      <c r="C4260" s="919"/>
      <c r="D4260" s="860"/>
      <c r="E4260"/>
      <c r="F4260"/>
      <c r="G4260"/>
      <c r="H4260"/>
      <c r="I4260"/>
      <c r="J4260"/>
      <c r="K4260"/>
      <c r="L4260" s="262"/>
      <c r="M4260" s="262"/>
      <c r="S4260" s="262"/>
      <c r="T4260" s="262"/>
      <c r="U4260" s="262"/>
      <c r="V4260" s="262"/>
    </row>
    <row r="4261" spans="1:22">
      <c r="A4261" s="858"/>
      <c r="B4261" s="866">
        <f t="shared" si="67"/>
        <v>4239</v>
      </c>
      <c r="C4261" s="919"/>
      <c r="D4261" s="860"/>
      <c r="E4261"/>
      <c r="F4261"/>
      <c r="G4261"/>
      <c r="H4261"/>
      <c r="I4261"/>
      <c r="J4261"/>
      <c r="K4261"/>
      <c r="L4261" s="262"/>
      <c r="M4261" s="262"/>
      <c r="S4261" s="262"/>
      <c r="T4261" s="262"/>
      <c r="U4261" s="262"/>
      <c r="V4261" s="262"/>
    </row>
    <row r="4262" spans="1:22">
      <c r="A4262" s="858"/>
      <c r="B4262" s="866">
        <f t="shared" si="67"/>
        <v>4240</v>
      </c>
      <c r="C4262" s="919"/>
      <c r="D4262" s="860"/>
      <c r="E4262"/>
      <c r="F4262"/>
      <c r="G4262"/>
      <c r="H4262"/>
      <c r="I4262"/>
      <c r="J4262"/>
      <c r="K4262"/>
      <c r="L4262" s="262"/>
      <c r="M4262" s="262"/>
      <c r="S4262" s="262"/>
      <c r="T4262" s="262"/>
      <c r="U4262" s="262"/>
      <c r="V4262" s="262"/>
    </row>
    <row r="4263" spans="1:22">
      <c r="A4263" s="858"/>
      <c r="B4263" s="866">
        <f t="shared" si="67"/>
        <v>4241</v>
      </c>
      <c r="C4263" s="919"/>
      <c r="D4263" s="860"/>
      <c r="E4263"/>
      <c r="F4263"/>
      <c r="G4263"/>
      <c r="H4263"/>
      <c r="I4263"/>
      <c r="J4263"/>
      <c r="K4263"/>
      <c r="L4263" s="262"/>
      <c r="M4263" s="262"/>
      <c r="S4263" s="262"/>
      <c r="T4263" s="262"/>
      <c r="U4263" s="262"/>
      <c r="V4263" s="262"/>
    </row>
    <row r="4264" spans="1:22">
      <c r="A4264" s="858"/>
      <c r="B4264" s="866">
        <f t="shared" si="67"/>
        <v>4242</v>
      </c>
      <c r="C4264" s="919"/>
      <c r="D4264" s="860"/>
      <c r="E4264"/>
      <c r="F4264"/>
      <c r="G4264"/>
      <c r="H4264"/>
      <c r="I4264"/>
      <c r="J4264"/>
      <c r="K4264"/>
      <c r="L4264" s="262"/>
      <c r="M4264" s="262"/>
      <c r="S4264" s="262"/>
      <c r="T4264" s="262"/>
      <c r="U4264" s="262"/>
      <c r="V4264" s="262"/>
    </row>
    <row r="4265" spans="1:22">
      <c r="A4265" s="858"/>
      <c r="B4265" s="866">
        <f t="shared" si="67"/>
        <v>4243</v>
      </c>
      <c r="C4265" s="919"/>
      <c r="D4265" s="860"/>
      <c r="E4265"/>
      <c r="F4265"/>
      <c r="G4265"/>
      <c r="H4265"/>
      <c r="I4265"/>
      <c r="J4265"/>
      <c r="K4265"/>
      <c r="L4265" s="262"/>
      <c r="M4265" s="262"/>
      <c r="S4265" s="262"/>
      <c r="T4265" s="262"/>
      <c r="U4265" s="262"/>
      <c r="V4265" s="262"/>
    </row>
    <row r="4266" spans="1:22">
      <c r="A4266" s="858"/>
      <c r="B4266" s="866">
        <f t="shared" si="67"/>
        <v>4244</v>
      </c>
      <c r="C4266" s="919"/>
      <c r="D4266" s="860"/>
      <c r="E4266"/>
      <c r="F4266"/>
      <c r="G4266"/>
      <c r="H4266"/>
      <c r="I4266"/>
      <c r="J4266"/>
      <c r="K4266"/>
      <c r="L4266" s="262"/>
      <c r="M4266" s="262"/>
      <c r="S4266" s="262"/>
      <c r="T4266" s="262"/>
      <c r="U4266" s="262"/>
      <c r="V4266" s="262"/>
    </row>
    <row r="4267" spans="1:22">
      <c r="A4267" s="858"/>
      <c r="B4267" s="866">
        <f t="shared" si="67"/>
        <v>4245</v>
      </c>
      <c r="C4267" s="919"/>
      <c r="D4267" s="860"/>
      <c r="E4267"/>
      <c r="F4267"/>
      <c r="G4267"/>
      <c r="H4267"/>
      <c r="I4267"/>
      <c r="J4267"/>
      <c r="K4267"/>
      <c r="L4267" s="262"/>
      <c r="M4267" s="262"/>
      <c r="S4267" s="262"/>
      <c r="T4267" s="262"/>
      <c r="U4267" s="262"/>
      <c r="V4267" s="262"/>
    </row>
    <row r="4268" spans="1:22">
      <c r="A4268" s="858"/>
      <c r="B4268" s="866">
        <f t="shared" si="67"/>
        <v>4246</v>
      </c>
      <c r="C4268" s="919"/>
      <c r="D4268" s="860"/>
      <c r="E4268"/>
      <c r="F4268"/>
      <c r="G4268"/>
      <c r="H4268"/>
      <c r="I4268"/>
      <c r="J4268"/>
      <c r="K4268"/>
      <c r="L4268" s="262"/>
      <c r="M4268" s="262"/>
      <c r="S4268" s="262"/>
      <c r="T4268" s="262"/>
      <c r="U4268" s="262"/>
      <c r="V4268" s="262"/>
    </row>
    <row r="4269" spans="1:22">
      <c r="A4269" s="858"/>
      <c r="B4269" s="866">
        <f t="shared" si="67"/>
        <v>4247</v>
      </c>
      <c r="C4269" s="919"/>
      <c r="D4269" s="860"/>
      <c r="E4269"/>
      <c r="F4269"/>
      <c r="G4269"/>
      <c r="H4269"/>
      <c r="I4269"/>
      <c r="J4269"/>
      <c r="K4269"/>
      <c r="L4269" s="262"/>
      <c r="M4269" s="262"/>
      <c r="S4269" s="262"/>
      <c r="T4269" s="262"/>
      <c r="U4269" s="262"/>
      <c r="V4269" s="262"/>
    </row>
    <row r="4270" spans="1:22">
      <c r="A4270" s="858"/>
      <c r="B4270" s="866">
        <f t="shared" si="67"/>
        <v>4248</v>
      </c>
      <c r="C4270" s="919"/>
      <c r="D4270" s="860"/>
      <c r="E4270"/>
      <c r="F4270"/>
      <c r="G4270"/>
      <c r="H4270"/>
      <c r="I4270"/>
      <c r="J4270"/>
      <c r="K4270"/>
      <c r="L4270" s="262"/>
      <c r="M4270" s="262"/>
      <c r="S4270" s="262"/>
      <c r="T4270" s="262"/>
      <c r="U4270" s="262"/>
      <c r="V4270" s="262"/>
    </row>
    <row r="4271" spans="1:22">
      <c r="A4271" s="858"/>
      <c r="B4271" s="866">
        <f t="shared" si="67"/>
        <v>4249</v>
      </c>
      <c r="C4271" s="919"/>
      <c r="D4271" s="860"/>
      <c r="E4271"/>
      <c r="F4271"/>
      <c r="G4271"/>
      <c r="H4271"/>
      <c r="I4271"/>
      <c r="J4271"/>
      <c r="K4271"/>
      <c r="L4271" s="262"/>
      <c r="M4271" s="262"/>
      <c r="S4271" s="262"/>
      <c r="T4271" s="262"/>
      <c r="U4271" s="262"/>
      <c r="V4271" s="262"/>
    </row>
    <row r="4272" spans="1:22">
      <c r="A4272" s="858"/>
      <c r="B4272" s="866">
        <f t="shared" si="67"/>
        <v>4250</v>
      </c>
      <c r="C4272" s="919"/>
      <c r="D4272" s="860"/>
      <c r="E4272"/>
      <c r="F4272"/>
      <c r="G4272"/>
      <c r="H4272"/>
      <c r="I4272"/>
      <c r="J4272"/>
      <c r="K4272"/>
      <c r="L4272" s="262"/>
      <c r="M4272" s="262"/>
      <c r="S4272" s="262"/>
      <c r="T4272" s="262"/>
      <c r="U4272" s="262"/>
      <c r="V4272" s="262"/>
    </row>
    <row r="4273" spans="1:22">
      <c r="A4273" s="858"/>
      <c r="B4273" s="866">
        <f t="shared" si="67"/>
        <v>4251</v>
      </c>
      <c r="C4273" s="919"/>
      <c r="D4273" s="860"/>
      <c r="E4273"/>
      <c r="F4273"/>
      <c r="G4273"/>
      <c r="H4273"/>
      <c r="I4273"/>
      <c r="J4273"/>
      <c r="K4273"/>
      <c r="L4273" s="262"/>
      <c r="M4273" s="262"/>
      <c r="S4273" s="262"/>
      <c r="T4273" s="262"/>
      <c r="U4273" s="262"/>
      <c r="V4273" s="262"/>
    </row>
    <row r="4274" spans="1:22">
      <c r="A4274" s="858"/>
      <c r="B4274" s="866">
        <f t="shared" si="67"/>
        <v>4252</v>
      </c>
      <c r="C4274" s="919"/>
      <c r="D4274" s="860"/>
      <c r="E4274"/>
      <c r="F4274"/>
      <c r="G4274"/>
      <c r="H4274"/>
      <c r="I4274"/>
      <c r="J4274"/>
      <c r="K4274"/>
      <c r="L4274" s="262"/>
      <c r="M4274" s="262"/>
      <c r="S4274" s="262"/>
      <c r="T4274" s="262"/>
      <c r="U4274" s="262"/>
      <c r="V4274" s="262"/>
    </row>
    <row r="4275" spans="1:22">
      <c r="A4275" s="858"/>
      <c r="B4275" s="866">
        <f t="shared" si="67"/>
        <v>4253</v>
      </c>
      <c r="C4275" s="919"/>
      <c r="D4275" s="860"/>
      <c r="E4275"/>
      <c r="F4275"/>
      <c r="G4275"/>
      <c r="H4275"/>
      <c r="I4275"/>
      <c r="J4275"/>
      <c r="K4275"/>
      <c r="L4275" s="262"/>
      <c r="M4275" s="262"/>
      <c r="S4275" s="262"/>
      <c r="T4275" s="262"/>
      <c r="U4275" s="262"/>
      <c r="V4275" s="262"/>
    </row>
    <row r="4276" spans="1:22">
      <c r="A4276" s="858"/>
      <c r="B4276" s="866">
        <f t="shared" si="67"/>
        <v>4254</v>
      </c>
      <c r="C4276" s="919"/>
      <c r="D4276" s="860"/>
      <c r="E4276"/>
      <c r="F4276"/>
      <c r="G4276"/>
      <c r="H4276"/>
      <c r="I4276"/>
      <c r="J4276"/>
      <c r="K4276"/>
      <c r="L4276" s="262"/>
      <c r="M4276" s="262"/>
      <c r="S4276" s="262"/>
      <c r="T4276" s="262"/>
      <c r="U4276" s="262"/>
      <c r="V4276" s="262"/>
    </row>
    <row r="4277" spans="1:22">
      <c r="A4277" s="858"/>
      <c r="B4277" s="866">
        <f t="shared" si="67"/>
        <v>4255</v>
      </c>
      <c r="C4277" s="919"/>
      <c r="D4277" s="860"/>
      <c r="E4277"/>
      <c r="F4277"/>
      <c r="G4277"/>
      <c r="H4277"/>
      <c r="I4277"/>
      <c r="J4277"/>
      <c r="K4277"/>
      <c r="L4277" s="262"/>
      <c r="M4277" s="262"/>
      <c r="S4277" s="262"/>
      <c r="T4277" s="262"/>
      <c r="U4277" s="262"/>
      <c r="V4277" s="262"/>
    </row>
    <row r="4278" spans="1:22">
      <c r="A4278" s="858"/>
      <c r="B4278" s="866">
        <f t="shared" si="67"/>
        <v>4256</v>
      </c>
      <c r="C4278" s="919"/>
      <c r="D4278" s="860"/>
      <c r="E4278"/>
      <c r="F4278"/>
      <c r="G4278"/>
      <c r="H4278"/>
      <c r="I4278"/>
      <c r="J4278"/>
      <c r="K4278"/>
      <c r="L4278" s="262"/>
      <c r="M4278" s="262"/>
      <c r="S4278" s="262"/>
      <c r="T4278" s="262"/>
      <c r="U4278" s="262"/>
      <c r="V4278" s="262"/>
    </row>
    <row r="4279" spans="1:22">
      <c r="A4279" s="858"/>
      <c r="B4279" s="866">
        <f t="shared" si="67"/>
        <v>4257</v>
      </c>
      <c r="C4279" s="919"/>
      <c r="D4279" s="860"/>
      <c r="E4279"/>
      <c r="F4279"/>
      <c r="G4279"/>
      <c r="H4279"/>
      <c r="I4279"/>
      <c r="J4279"/>
      <c r="K4279"/>
      <c r="L4279" s="262"/>
      <c r="M4279" s="262"/>
      <c r="S4279" s="262"/>
      <c r="T4279" s="262"/>
      <c r="U4279" s="262"/>
      <c r="V4279" s="262"/>
    </row>
    <row r="4280" spans="1:22">
      <c r="A4280" s="858"/>
      <c r="B4280" s="866">
        <f t="shared" si="67"/>
        <v>4258</v>
      </c>
      <c r="C4280" s="919"/>
      <c r="D4280" s="860"/>
      <c r="E4280"/>
      <c r="F4280"/>
      <c r="G4280"/>
      <c r="H4280"/>
      <c r="I4280"/>
      <c r="J4280"/>
      <c r="K4280"/>
      <c r="L4280" s="262"/>
      <c r="M4280" s="262"/>
      <c r="S4280" s="262"/>
      <c r="T4280" s="262"/>
      <c r="U4280" s="262"/>
      <c r="V4280" s="262"/>
    </row>
    <row r="4281" spans="1:22">
      <c r="A4281" s="858"/>
      <c r="B4281" s="866">
        <f t="shared" si="67"/>
        <v>4259</v>
      </c>
      <c r="C4281" s="919"/>
      <c r="D4281" s="860"/>
      <c r="E4281"/>
      <c r="F4281"/>
      <c r="G4281"/>
      <c r="H4281"/>
      <c r="I4281"/>
      <c r="J4281"/>
      <c r="K4281"/>
      <c r="L4281" s="262"/>
      <c r="M4281" s="262"/>
      <c r="S4281" s="262"/>
      <c r="T4281" s="262"/>
      <c r="U4281" s="262"/>
      <c r="V4281" s="262"/>
    </row>
    <row r="4282" spans="1:22">
      <c r="A4282" s="858"/>
      <c r="B4282" s="866">
        <f t="shared" si="67"/>
        <v>4260</v>
      </c>
      <c r="C4282" s="919"/>
      <c r="D4282" s="860"/>
      <c r="E4282"/>
      <c r="F4282"/>
      <c r="G4282"/>
      <c r="H4282"/>
      <c r="I4282"/>
      <c r="J4282"/>
      <c r="K4282"/>
      <c r="L4282" s="262"/>
      <c r="M4282" s="262"/>
      <c r="S4282" s="262"/>
      <c r="T4282" s="262"/>
      <c r="U4282" s="262"/>
      <c r="V4282" s="262"/>
    </row>
    <row r="4283" spans="1:22">
      <c r="A4283" s="858"/>
      <c r="B4283" s="866">
        <f t="shared" si="67"/>
        <v>4261</v>
      </c>
      <c r="C4283" s="919"/>
      <c r="D4283" s="860"/>
      <c r="E4283"/>
      <c r="F4283"/>
      <c r="G4283"/>
      <c r="H4283"/>
      <c r="I4283"/>
      <c r="J4283"/>
      <c r="K4283"/>
      <c r="L4283" s="262"/>
      <c r="M4283" s="262"/>
      <c r="S4283" s="262"/>
      <c r="T4283" s="262"/>
      <c r="U4283" s="262"/>
      <c r="V4283" s="262"/>
    </row>
    <row r="4284" spans="1:22">
      <c r="A4284" s="858"/>
      <c r="B4284" s="866">
        <f t="shared" si="67"/>
        <v>4262</v>
      </c>
      <c r="C4284" s="919"/>
      <c r="D4284" s="860"/>
      <c r="E4284"/>
      <c r="F4284"/>
      <c r="G4284"/>
      <c r="H4284"/>
      <c r="I4284"/>
      <c r="J4284"/>
      <c r="K4284"/>
      <c r="L4284" s="262"/>
      <c r="M4284" s="262"/>
      <c r="S4284" s="262"/>
      <c r="T4284" s="262"/>
      <c r="U4284" s="262"/>
      <c r="V4284" s="262"/>
    </row>
    <row r="4285" spans="1:22">
      <c r="A4285" s="858"/>
      <c r="B4285" s="866">
        <f t="shared" si="67"/>
        <v>4263</v>
      </c>
      <c r="C4285" s="919"/>
      <c r="D4285" s="860"/>
      <c r="E4285"/>
      <c r="F4285"/>
      <c r="G4285"/>
      <c r="H4285"/>
      <c r="I4285"/>
      <c r="J4285"/>
      <c r="K4285"/>
      <c r="L4285" s="262"/>
      <c r="M4285" s="262"/>
      <c r="S4285" s="262"/>
      <c r="T4285" s="262"/>
      <c r="U4285" s="262"/>
      <c r="V4285" s="262"/>
    </row>
    <row r="4286" spans="1:22">
      <c r="A4286" s="858"/>
      <c r="B4286" s="866">
        <f t="shared" si="67"/>
        <v>4264</v>
      </c>
      <c r="C4286" s="919"/>
      <c r="D4286" s="860"/>
      <c r="E4286"/>
      <c r="F4286"/>
      <c r="G4286"/>
      <c r="H4286"/>
      <c r="I4286"/>
      <c r="J4286"/>
      <c r="K4286"/>
      <c r="L4286" s="262"/>
      <c r="M4286" s="262"/>
      <c r="S4286" s="262"/>
      <c r="T4286" s="262"/>
      <c r="U4286" s="262"/>
      <c r="V4286" s="262"/>
    </row>
    <row r="4287" spans="1:22">
      <c r="A4287" s="858"/>
      <c r="B4287" s="866">
        <f t="shared" si="67"/>
        <v>4265</v>
      </c>
      <c r="C4287" s="919"/>
      <c r="D4287" s="860"/>
      <c r="E4287"/>
      <c r="F4287"/>
      <c r="G4287"/>
      <c r="H4287"/>
      <c r="I4287"/>
      <c r="J4287"/>
      <c r="K4287"/>
      <c r="L4287" s="262"/>
      <c r="M4287" s="262"/>
      <c r="S4287" s="262"/>
      <c r="T4287" s="262"/>
      <c r="U4287" s="262"/>
      <c r="V4287" s="262"/>
    </row>
    <row r="4288" spans="1:22">
      <c r="A4288" s="858"/>
      <c r="B4288" s="866">
        <f t="shared" si="67"/>
        <v>4266</v>
      </c>
      <c r="C4288" s="919"/>
      <c r="D4288" s="860"/>
      <c r="E4288"/>
      <c r="F4288"/>
      <c r="G4288"/>
      <c r="H4288"/>
      <c r="I4288"/>
      <c r="J4288"/>
      <c r="K4288"/>
      <c r="L4288" s="262"/>
      <c r="M4288" s="262"/>
      <c r="S4288" s="262"/>
      <c r="T4288" s="262"/>
      <c r="U4288" s="262"/>
      <c r="V4288" s="262"/>
    </row>
    <row r="4289" spans="1:22">
      <c r="A4289" s="858"/>
      <c r="B4289" s="866">
        <f t="shared" si="67"/>
        <v>4267</v>
      </c>
      <c r="C4289" s="919"/>
      <c r="D4289" s="860"/>
      <c r="E4289"/>
      <c r="F4289"/>
      <c r="G4289"/>
      <c r="H4289"/>
      <c r="I4289"/>
      <c r="J4289"/>
      <c r="K4289"/>
      <c r="L4289" s="262"/>
      <c r="M4289" s="262"/>
      <c r="S4289" s="262"/>
      <c r="T4289" s="262"/>
      <c r="U4289" s="262"/>
      <c r="V4289" s="262"/>
    </row>
    <row r="4290" spans="1:22">
      <c r="A4290" s="858"/>
      <c r="B4290" s="866">
        <f t="shared" si="67"/>
        <v>4268</v>
      </c>
      <c r="C4290" s="919"/>
      <c r="D4290" s="860"/>
      <c r="E4290"/>
      <c r="F4290"/>
      <c r="G4290"/>
      <c r="H4290"/>
      <c r="I4290"/>
      <c r="J4290"/>
      <c r="K4290"/>
      <c r="L4290" s="262"/>
      <c r="M4290" s="262"/>
      <c r="S4290" s="262"/>
      <c r="T4290" s="262"/>
      <c r="U4290" s="262"/>
      <c r="V4290" s="262"/>
    </row>
    <row r="4291" spans="1:22">
      <c r="A4291" s="858"/>
      <c r="B4291" s="866">
        <f t="shared" si="67"/>
        <v>4269</v>
      </c>
      <c r="C4291" s="919"/>
      <c r="D4291" s="860"/>
      <c r="E4291"/>
      <c r="F4291"/>
      <c r="G4291"/>
      <c r="H4291"/>
      <c r="I4291"/>
      <c r="J4291"/>
      <c r="K4291"/>
      <c r="L4291" s="262"/>
      <c r="M4291" s="262"/>
      <c r="S4291" s="262"/>
      <c r="T4291" s="262"/>
      <c r="U4291" s="262"/>
      <c r="V4291" s="262"/>
    </row>
    <row r="4292" spans="1:22">
      <c r="A4292" s="858"/>
      <c r="B4292" s="866">
        <f t="shared" si="67"/>
        <v>4270</v>
      </c>
      <c r="C4292" s="919"/>
      <c r="D4292" s="860"/>
      <c r="E4292"/>
      <c r="F4292"/>
      <c r="G4292"/>
      <c r="H4292"/>
      <c r="I4292"/>
      <c r="J4292"/>
      <c r="K4292"/>
      <c r="L4292" s="262"/>
      <c r="M4292" s="262"/>
      <c r="S4292" s="262"/>
      <c r="T4292" s="262"/>
      <c r="U4292" s="262"/>
      <c r="V4292" s="262"/>
    </row>
    <row r="4293" spans="1:22">
      <c r="A4293" s="858"/>
      <c r="B4293" s="866">
        <f t="shared" si="67"/>
        <v>4271</v>
      </c>
      <c r="C4293" s="919"/>
      <c r="D4293" s="860"/>
      <c r="E4293"/>
      <c r="F4293"/>
      <c r="G4293"/>
      <c r="H4293"/>
      <c r="I4293"/>
      <c r="J4293"/>
      <c r="K4293"/>
      <c r="L4293" s="262"/>
      <c r="M4293" s="262"/>
      <c r="S4293" s="262"/>
      <c r="T4293" s="262"/>
      <c r="U4293" s="262"/>
      <c r="V4293" s="262"/>
    </row>
    <row r="4294" spans="1:22">
      <c r="A4294" s="858"/>
      <c r="B4294" s="866">
        <f t="shared" si="67"/>
        <v>4272</v>
      </c>
      <c r="C4294" s="919"/>
      <c r="D4294" s="860"/>
      <c r="E4294"/>
      <c r="F4294"/>
      <c r="G4294"/>
      <c r="H4294"/>
      <c r="I4294"/>
      <c r="J4294"/>
      <c r="K4294"/>
      <c r="L4294" s="262"/>
      <c r="M4294" s="262"/>
      <c r="S4294" s="262"/>
      <c r="T4294" s="262"/>
      <c r="U4294" s="262"/>
      <c r="V4294" s="262"/>
    </row>
    <row r="4295" spans="1:22">
      <c r="A4295" s="858"/>
      <c r="B4295" s="866">
        <f t="shared" si="67"/>
        <v>4273</v>
      </c>
      <c r="C4295" s="919"/>
      <c r="D4295" s="860"/>
      <c r="E4295"/>
      <c r="F4295"/>
      <c r="G4295"/>
      <c r="H4295"/>
      <c r="I4295"/>
      <c r="J4295"/>
      <c r="K4295"/>
      <c r="L4295" s="262"/>
      <c r="M4295" s="262"/>
      <c r="S4295" s="262"/>
      <c r="T4295" s="262"/>
      <c r="U4295" s="262"/>
      <c r="V4295" s="262"/>
    </row>
    <row r="4296" spans="1:22">
      <c r="A4296" s="858"/>
      <c r="B4296" s="866">
        <f t="shared" si="67"/>
        <v>4274</v>
      </c>
      <c r="C4296" s="919"/>
      <c r="D4296" s="860"/>
      <c r="E4296"/>
      <c r="F4296"/>
      <c r="G4296"/>
      <c r="H4296"/>
      <c r="I4296"/>
      <c r="J4296"/>
      <c r="K4296"/>
      <c r="L4296" s="262"/>
      <c r="M4296" s="262"/>
      <c r="S4296" s="262"/>
      <c r="T4296" s="262"/>
      <c r="U4296" s="262"/>
      <c r="V4296" s="262"/>
    </row>
    <row r="4297" spans="1:22">
      <c r="A4297" s="858"/>
      <c r="B4297" s="866">
        <f t="shared" si="67"/>
        <v>4275</v>
      </c>
      <c r="C4297" s="919"/>
      <c r="D4297" s="860"/>
      <c r="E4297"/>
      <c r="F4297"/>
      <c r="G4297"/>
      <c r="H4297"/>
      <c r="I4297"/>
      <c r="J4297"/>
      <c r="K4297"/>
      <c r="L4297" s="262"/>
      <c r="M4297" s="262"/>
      <c r="S4297" s="262"/>
      <c r="T4297" s="262"/>
      <c r="U4297" s="262"/>
      <c r="V4297" s="262"/>
    </row>
    <row r="4298" spans="1:22">
      <c r="A4298" s="858"/>
      <c r="B4298" s="866">
        <f t="shared" si="67"/>
        <v>4276</v>
      </c>
      <c r="C4298" s="919"/>
      <c r="D4298" s="860"/>
      <c r="E4298"/>
      <c r="F4298"/>
      <c r="G4298"/>
      <c r="H4298"/>
      <c r="I4298"/>
      <c r="J4298"/>
      <c r="K4298"/>
      <c r="L4298" s="262"/>
      <c r="M4298" s="262"/>
      <c r="S4298" s="262"/>
      <c r="T4298" s="262"/>
      <c r="U4298" s="262"/>
      <c r="V4298" s="262"/>
    </row>
    <row r="4299" spans="1:22">
      <c r="A4299" s="858"/>
      <c r="B4299" s="866">
        <f t="shared" si="67"/>
        <v>4277</v>
      </c>
      <c r="C4299" s="919"/>
      <c r="D4299" s="860"/>
      <c r="E4299"/>
      <c r="F4299"/>
      <c r="G4299"/>
      <c r="H4299"/>
      <c r="I4299"/>
      <c r="J4299"/>
      <c r="K4299"/>
      <c r="L4299" s="262"/>
      <c r="M4299" s="262"/>
      <c r="S4299" s="262"/>
      <c r="T4299" s="262"/>
      <c r="U4299" s="262"/>
      <c r="V4299" s="262"/>
    </row>
    <row r="4300" spans="1:22">
      <c r="A4300" s="858"/>
      <c r="B4300" s="866">
        <f t="shared" si="67"/>
        <v>4278</v>
      </c>
      <c r="C4300" s="919"/>
      <c r="D4300" s="860"/>
      <c r="E4300"/>
      <c r="F4300"/>
      <c r="G4300"/>
      <c r="H4300"/>
      <c r="I4300"/>
      <c r="J4300"/>
      <c r="K4300"/>
      <c r="L4300" s="262"/>
      <c r="M4300" s="262"/>
      <c r="S4300" s="262"/>
      <c r="T4300" s="262"/>
      <c r="U4300" s="262"/>
      <c r="V4300" s="262"/>
    </row>
    <row r="4301" spans="1:22">
      <c r="A4301" s="858"/>
      <c r="B4301" s="866">
        <f t="shared" si="67"/>
        <v>4279</v>
      </c>
      <c r="C4301" s="919"/>
      <c r="D4301" s="860"/>
      <c r="E4301"/>
      <c r="F4301"/>
      <c r="G4301"/>
      <c r="H4301"/>
      <c r="I4301"/>
      <c r="J4301"/>
      <c r="K4301"/>
      <c r="L4301" s="262"/>
      <c r="M4301" s="262"/>
      <c r="S4301" s="262"/>
      <c r="T4301" s="262"/>
      <c r="U4301" s="262"/>
      <c r="V4301" s="262"/>
    </row>
    <row r="4302" spans="1:22">
      <c r="A4302" s="858"/>
      <c r="B4302" s="866">
        <f t="shared" si="67"/>
        <v>4280</v>
      </c>
      <c r="C4302" s="919"/>
      <c r="D4302" s="860"/>
      <c r="E4302"/>
      <c r="F4302"/>
      <c r="G4302"/>
      <c r="H4302"/>
      <c r="I4302"/>
      <c r="J4302"/>
      <c r="K4302"/>
      <c r="L4302" s="262"/>
      <c r="M4302" s="262"/>
      <c r="S4302" s="262"/>
      <c r="T4302" s="262"/>
      <c r="U4302" s="262"/>
      <c r="V4302" s="262"/>
    </row>
    <row r="4303" spans="1:22">
      <c r="A4303" s="858"/>
      <c r="B4303" s="866">
        <f t="shared" si="67"/>
        <v>4281</v>
      </c>
      <c r="C4303" s="919"/>
      <c r="D4303" s="860"/>
      <c r="E4303"/>
      <c r="F4303"/>
      <c r="G4303"/>
      <c r="H4303"/>
      <c r="I4303"/>
      <c r="J4303"/>
      <c r="K4303"/>
      <c r="L4303" s="262"/>
      <c r="M4303" s="262"/>
      <c r="S4303" s="262"/>
      <c r="T4303" s="262"/>
      <c r="U4303" s="262"/>
      <c r="V4303" s="262"/>
    </row>
    <row r="4304" spans="1:22">
      <c r="A4304" s="858"/>
      <c r="B4304" s="866">
        <f t="shared" si="67"/>
        <v>4282</v>
      </c>
      <c r="C4304" s="919"/>
      <c r="D4304" s="860"/>
      <c r="E4304"/>
      <c r="F4304"/>
      <c r="G4304"/>
      <c r="H4304"/>
      <c r="I4304"/>
      <c r="J4304"/>
      <c r="K4304"/>
      <c r="L4304" s="262"/>
      <c r="M4304" s="262"/>
      <c r="S4304" s="262"/>
      <c r="T4304" s="262"/>
      <c r="U4304" s="262"/>
      <c r="V4304" s="262"/>
    </row>
    <row r="4305" spans="1:22">
      <c r="A4305" s="858"/>
      <c r="B4305" s="866">
        <f t="shared" si="67"/>
        <v>4283</v>
      </c>
      <c r="C4305" s="919"/>
      <c r="D4305" s="860"/>
      <c r="E4305"/>
      <c r="F4305"/>
      <c r="G4305"/>
      <c r="H4305"/>
      <c r="I4305"/>
      <c r="J4305"/>
      <c r="K4305"/>
      <c r="L4305" s="262"/>
      <c r="M4305" s="262"/>
      <c r="S4305" s="262"/>
      <c r="T4305" s="262"/>
      <c r="U4305" s="262"/>
      <c r="V4305" s="262"/>
    </row>
    <row r="4306" spans="1:22">
      <c r="A4306" s="858"/>
      <c r="B4306" s="866">
        <f t="shared" si="67"/>
        <v>4284</v>
      </c>
      <c r="C4306" s="919"/>
      <c r="D4306" s="860"/>
      <c r="E4306"/>
      <c r="F4306"/>
      <c r="G4306"/>
      <c r="H4306"/>
      <c r="I4306"/>
      <c r="J4306"/>
      <c r="K4306"/>
      <c r="L4306" s="262"/>
      <c r="M4306" s="262"/>
      <c r="S4306" s="262"/>
      <c r="T4306" s="262"/>
      <c r="U4306" s="262"/>
      <c r="V4306" s="262"/>
    </row>
    <row r="4307" spans="1:22">
      <c r="A4307" s="858"/>
      <c r="B4307" s="866">
        <f t="shared" si="67"/>
        <v>4285</v>
      </c>
      <c r="C4307" s="919"/>
      <c r="D4307" s="860"/>
      <c r="E4307"/>
      <c r="F4307"/>
      <c r="G4307"/>
      <c r="H4307"/>
      <c r="I4307"/>
      <c r="J4307"/>
      <c r="K4307"/>
      <c r="L4307" s="262"/>
      <c r="M4307" s="262"/>
      <c r="S4307" s="262"/>
      <c r="T4307" s="262"/>
      <c r="U4307" s="262"/>
      <c r="V4307" s="262"/>
    </row>
    <row r="4308" spans="1:22">
      <c r="A4308" s="858"/>
      <c r="B4308" s="866">
        <f t="shared" si="67"/>
        <v>4286</v>
      </c>
      <c r="C4308" s="919"/>
      <c r="D4308" s="860"/>
      <c r="E4308"/>
      <c r="F4308"/>
      <c r="G4308"/>
      <c r="H4308"/>
      <c r="I4308"/>
      <c r="J4308"/>
      <c r="K4308"/>
      <c r="L4308" s="262"/>
      <c r="M4308" s="262"/>
      <c r="S4308" s="262"/>
      <c r="T4308" s="262"/>
      <c r="U4308" s="262"/>
      <c r="V4308" s="262"/>
    </row>
    <row r="4309" spans="1:22">
      <c r="A4309" s="858"/>
      <c r="B4309" s="866">
        <f t="shared" si="67"/>
        <v>4287</v>
      </c>
      <c r="C4309" s="919"/>
      <c r="D4309" s="860"/>
      <c r="E4309"/>
      <c r="F4309"/>
      <c r="G4309"/>
      <c r="H4309"/>
      <c r="I4309"/>
      <c r="J4309"/>
      <c r="K4309"/>
      <c r="L4309" s="262"/>
      <c r="M4309" s="262"/>
      <c r="S4309" s="262"/>
      <c r="T4309" s="262"/>
      <c r="U4309" s="262"/>
      <c r="V4309" s="262"/>
    </row>
    <row r="4310" spans="1:22">
      <c r="A4310" s="858"/>
      <c r="B4310" s="866">
        <f t="shared" si="67"/>
        <v>4288</v>
      </c>
      <c r="C4310" s="919"/>
      <c r="D4310" s="860"/>
      <c r="E4310"/>
      <c r="F4310"/>
      <c r="G4310"/>
      <c r="H4310"/>
      <c r="I4310"/>
      <c r="J4310"/>
      <c r="K4310"/>
      <c r="L4310" s="262"/>
      <c r="M4310" s="262"/>
      <c r="S4310" s="262"/>
      <c r="T4310" s="262"/>
      <c r="U4310" s="262"/>
      <c r="V4310" s="262"/>
    </row>
    <row r="4311" spans="1:22">
      <c r="A4311" s="858"/>
      <c r="B4311" s="866">
        <f t="shared" si="67"/>
        <v>4289</v>
      </c>
      <c r="C4311" s="919"/>
      <c r="D4311" s="860"/>
      <c r="E4311"/>
      <c r="F4311"/>
      <c r="G4311"/>
      <c r="H4311"/>
      <c r="I4311"/>
      <c r="J4311"/>
      <c r="K4311"/>
      <c r="L4311" s="262"/>
      <c r="M4311" s="262"/>
      <c r="S4311" s="262"/>
      <c r="T4311" s="262"/>
      <c r="U4311" s="262"/>
      <c r="V4311" s="262"/>
    </row>
    <row r="4312" spans="1:22">
      <c r="A4312" s="858"/>
      <c r="B4312" s="866">
        <f t="shared" ref="B4312:B4375" si="68">B4311+1</f>
        <v>4290</v>
      </c>
      <c r="C4312" s="919"/>
      <c r="D4312" s="860"/>
      <c r="E4312"/>
      <c r="F4312"/>
      <c r="G4312"/>
      <c r="H4312"/>
      <c r="I4312"/>
      <c r="J4312"/>
      <c r="K4312"/>
      <c r="L4312" s="262"/>
      <c r="M4312" s="262"/>
      <c r="S4312" s="262"/>
      <c r="T4312" s="262"/>
      <c r="U4312" s="262"/>
      <c r="V4312" s="262"/>
    </row>
    <row r="4313" spans="1:22">
      <c r="A4313" s="858"/>
      <c r="B4313" s="866">
        <f t="shared" si="68"/>
        <v>4291</v>
      </c>
      <c r="C4313" s="919"/>
      <c r="D4313" s="860"/>
      <c r="E4313"/>
      <c r="F4313"/>
      <c r="G4313"/>
      <c r="H4313"/>
      <c r="I4313"/>
      <c r="J4313"/>
      <c r="K4313"/>
      <c r="L4313" s="262"/>
      <c r="M4313" s="262"/>
      <c r="S4313" s="262"/>
      <c r="T4313" s="262"/>
      <c r="U4313" s="262"/>
      <c r="V4313" s="262"/>
    </row>
    <row r="4314" spans="1:22">
      <c r="A4314" s="858"/>
      <c r="B4314" s="866">
        <f t="shared" si="68"/>
        <v>4292</v>
      </c>
      <c r="C4314" s="919"/>
      <c r="D4314" s="860"/>
      <c r="E4314"/>
      <c r="F4314"/>
      <c r="G4314"/>
      <c r="H4314"/>
      <c r="I4314"/>
      <c r="J4314"/>
      <c r="K4314"/>
      <c r="L4314" s="262"/>
      <c r="M4314" s="262"/>
      <c r="S4314" s="262"/>
      <c r="T4314" s="262"/>
      <c r="U4314" s="262"/>
      <c r="V4314" s="262"/>
    </row>
    <row r="4315" spans="1:22">
      <c r="A4315" s="858"/>
      <c r="B4315" s="866">
        <f t="shared" si="68"/>
        <v>4293</v>
      </c>
      <c r="C4315" s="919"/>
      <c r="D4315" s="860"/>
      <c r="E4315"/>
      <c r="F4315"/>
      <c r="G4315"/>
      <c r="H4315"/>
      <c r="I4315"/>
      <c r="J4315"/>
      <c r="K4315"/>
      <c r="L4315" s="262"/>
      <c r="M4315" s="262"/>
      <c r="S4315" s="262"/>
      <c r="T4315" s="262"/>
      <c r="U4315" s="262"/>
      <c r="V4315" s="262"/>
    </row>
    <row r="4316" spans="1:22">
      <c r="A4316" s="858"/>
      <c r="B4316" s="866">
        <f t="shared" si="68"/>
        <v>4294</v>
      </c>
      <c r="C4316" s="919"/>
      <c r="D4316" s="860"/>
      <c r="E4316"/>
      <c r="F4316"/>
      <c r="G4316"/>
      <c r="H4316"/>
      <c r="I4316"/>
      <c r="J4316"/>
      <c r="K4316"/>
      <c r="L4316" s="262"/>
      <c r="M4316" s="262"/>
      <c r="S4316" s="262"/>
      <c r="T4316" s="262"/>
      <c r="U4316" s="262"/>
      <c r="V4316" s="262"/>
    </row>
    <row r="4317" spans="1:22">
      <c r="A4317" s="858"/>
      <c r="B4317" s="866">
        <f t="shared" si="68"/>
        <v>4295</v>
      </c>
      <c r="C4317" s="919"/>
      <c r="D4317" s="860"/>
      <c r="E4317"/>
      <c r="F4317"/>
      <c r="G4317"/>
      <c r="H4317"/>
      <c r="I4317"/>
      <c r="J4317"/>
      <c r="K4317"/>
      <c r="L4317" s="262"/>
      <c r="M4317" s="262"/>
      <c r="S4317" s="262"/>
      <c r="T4317" s="262"/>
      <c r="U4317" s="262"/>
      <c r="V4317" s="262"/>
    </row>
    <row r="4318" spans="1:22">
      <c r="A4318" s="858"/>
      <c r="B4318" s="866">
        <f t="shared" si="68"/>
        <v>4296</v>
      </c>
      <c r="C4318" s="919"/>
      <c r="D4318" s="860"/>
      <c r="E4318"/>
      <c r="F4318"/>
      <c r="G4318"/>
      <c r="H4318"/>
      <c r="I4318"/>
      <c r="J4318"/>
      <c r="K4318"/>
      <c r="L4318" s="262"/>
      <c r="M4318" s="262"/>
      <c r="S4318" s="262"/>
      <c r="T4318" s="262"/>
      <c r="U4318" s="262"/>
      <c r="V4318" s="262"/>
    </row>
    <row r="4319" spans="1:22">
      <c r="A4319" s="858"/>
      <c r="B4319" s="866">
        <f t="shared" si="68"/>
        <v>4297</v>
      </c>
      <c r="C4319" s="919"/>
      <c r="D4319" s="860"/>
      <c r="E4319"/>
      <c r="F4319"/>
      <c r="G4319"/>
      <c r="H4319"/>
      <c r="I4319"/>
      <c r="J4319"/>
      <c r="K4319"/>
      <c r="L4319" s="262"/>
      <c r="M4319" s="262"/>
      <c r="S4319" s="262"/>
      <c r="T4319" s="262"/>
      <c r="U4319" s="262"/>
      <c r="V4319" s="262"/>
    </row>
    <row r="4320" spans="1:22">
      <c r="A4320" s="858"/>
      <c r="B4320" s="866">
        <f t="shared" si="68"/>
        <v>4298</v>
      </c>
      <c r="C4320" s="919"/>
      <c r="D4320" s="860"/>
      <c r="E4320"/>
      <c r="F4320"/>
      <c r="G4320"/>
      <c r="H4320"/>
      <c r="I4320"/>
      <c r="J4320"/>
      <c r="K4320"/>
      <c r="L4320" s="262"/>
      <c r="M4320" s="262"/>
      <c r="S4320" s="262"/>
      <c r="T4320" s="262"/>
      <c r="U4320" s="262"/>
      <c r="V4320" s="262"/>
    </row>
    <row r="4321" spans="1:22">
      <c r="A4321" s="858"/>
      <c r="B4321" s="866">
        <f t="shared" si="68"/>
        <v>4299</v>
      </c>
      <c r="C4321" s="919"/>
      <c r="D4321" s="860"/>
      <c r="E4321"/>
      <c r="F4321"/>
      <c r="G4321"/>
      <c r="H4321"/>
      <c r="I4321"/>
      <c r="J4321"/>
      <c r="K4321"/>
      <c r="L4321" s="262"/>
      <c r="M4321" s="262"/>
      <c r="S4321" s="262"/>
      <c r="T4321" s="262"/>
      <c r="U4321" s="262"/>
      <c r="V4321" s="262"/>
    </row>
    <row r="4322" spans="1:22">
      <c r="A4322" s="858"/>
      <c r="B4322" s="866">
        <f t="shared" si="68"/>
        <v>4300</v>
      </c>
      <c r="C4322" s="919"/>
      <c r="D4322" s="860"/>
      <c r="E4322"/>
      <c r="F4322"/>
      <c r="G4322"/>
      <c r="H4322"/>
      <c r="I4322"/>
      <c r="J4322"/>
      <c r="K4322"/>
      <c r="L4322" s="262"/>
      <c r="M4322" s="262"/>
      <c r="S4322" s="262"/>
      <c r="T4322" s="262"/>
      <c r="U4322" s="262"/>
      <c r="V4322" s="262"/>
    </row>
    <row r="4323" spans="1:22">
      <c r="A4323" s="858"/>
      <c r="B4323" s="866">
        <f t="shared" si="68"/>
        <v>4301</v>
      </c>
      <c r="C4323" s="919"/>
      <c r="D4323" s="860"/>
      <c r="E4323"/>
      <c r="F4323"/>
      <c r="G4323"/>
      <c r="H4323"/>
      <c r="I4323"/>
      <c r="J4323"/>
      <c r="K4323"/>
      <c r="L4323" s="262"/>
      <c r="M4323" s="262"/>
      <c r="S4323" s="262"/>
      <c r="T4323" s="262"/>
      <c r="U4323" s="262"/>
      <c r="V4323" s="262"/>
    </row>
    <row r="4324" spans="1:22">
      <c r="A4324" s="858"/>
      <c r="B4324" s="866">
        <f t="shared" si="68"/>
        <v>4302</v>
      </c>
      <c r="C4324" s="919"/>
      <c r="D4324" s="860"/>
      <c r="E4324"/>
      <c r="F4324"/>
      <c r="G4324"/>
      <c r="H4324"/>
      <c r="I4324"/>
      <c r="J4324"/>
      <c r="K4324"/>
      <c r="L4324" s="262"/>
      <c r="M4324" s="262"/>
      <c r="S4324" s="262"/>
      <c r="T4324" s="262"/>
      <c r="U4324" s="262"/>
      <c r="V4324" s="262"/>
    </row>
    <row r="4325" spans="1:22">
      <c r="A4325" s="858"/>
      <c r="B4325" s="866">
        <f t="shared" si="68"/>
        <v>4303</v>
      </c>
      <c r="C4325" s="919"/>
      <c r="D4325" s="860"/>
      <c r="E4325"/>
      <c r="F4325"/>
      <c r="G4325"/>
      <c r="H4325"/>
      <c r="I4325"/>
      <c r="J4325"/>
      <c r="K4325"/>
      <c r="L4325" s="262"/>
      <c r="M4325" s="262"/>
      <c r="S4325" s="262"/>
      <c r="T4325" s="262"/>
      <c r="U4325" s="262"/>
      <c r="V4325" s="262"/>
    </row>
    <row r="4326" spans="1:22">
      <c r="A4326" s="858"/>
      <c r="B4326" s="866">
        <f t="shared" si="68"/>
        <v>4304</v>
      </c>
      <c r="C4326" s="919"/>
      <c r="D4326" s="860"/>
      <c r="E4326"/>
      <c r="F4326"/>
      <c r="G4326"/>
      <c r="H4326"/>
      <c r="I4326"/>
      <c r="J4326"/>
      <c r="K4326"/>
      <c r="L4326" s="262"/>
      <c r="M4326" s="262"/>
      <c r="S4326" s="262"/>
      <c r="T4326" s="262"/>
      <c r="U4326" s="262"/>
      <c r="V4326" s="262"/>
    </row>
    <row r="4327" spans="1:22">
      <c r="A4327" s="858"/>
      <c r="B4327" s="866">
        <f t="shared" si="68"/>
        <v>4305</v>
      </c>
      <c r="C4327" s="919"/>
      <c r="D4327" s="860"/>
      <c r="E4327"/>
      <c r="F4327"/>
      <c r="G4327"/>
      <c r="H4327"/>
      <c r="I4327"/>
      <c r="J4327"/>
      <c r="K4327"/>
      <c r="L4327" s="262"/>
      <c r="M4327" s="262"/>
      <c r="S4327" s="262"/>
      <c r="T4327" s="262"/>
      <c r="U4327" s="262"/>
      <c r="V4327" s="262"/>
    </row>
    <row r="4328" spans="1:22">
      <c r="A4328" s="858"/>
      <c r="B4328" s="866">
        <f t="shared" si="68"/>
        <v>4306</v>
      </c>
      <c r="C4328" s="919"/>
      <c r="D4328" s="860"/>
      <c r="E4328"/>
      <c r="F4328"/>
      <c r="G4328"/>
      <c r="H4328"/>
      <c r="I4328"/>
      <c r="J4328"/>
      <c r="K4328"/>
      <c r="L4328" s="262"/>
      <c r="M4328" s="262"/>
      <c r="S4328" s="262"/>
      <c r="T4328" s="262"/>
      <c r="U4328" s="262"/>
      <c r="V4328" s="262"/>
    </row>
    <row r="4329" spans="1:22">
      <c r="A4329" s="858"/>
      <c r="B4329" s="866">
        <f t="shared" si="68"/>
        <v>4307</v>
      </c>
      <c r="C4329" s="919"/>
      <c r="D4329" s="860"/>
      <c r="E4329"/>
      <c r="F4329"/>
      <c r="G4329"/>
      <c r="H4329"/>
      <c r="I4329"/>
      <c r="J4329"/>
      <c r="K4329"/>
      <c r="L4329" s="262"/>
      <c r="M4329" s="262"/>
      <c r="S4329" s="262"/>
      <c r="T4329" s="262"/>
      <c r="U4329" s="262"/>
      <c r="V4329" s="262"/>
    </row>
    <row r="4330" spans="1:22">
      <c r="A4330" s="858"/>
      <c r="B4330" s="866">
        <f t="shared" si="68"/>
        <v>4308</v>
      </c>
      <c r="C4330" s="919"/>
      <c r="D4330" s="860"/>
      <c r="E4330"/>
      <c r="F4330"/>
      <c r="G4330"/>
      <c r="H4330"/>
      <c r="I4330"/>
      <c r="J4330"/>
      <c r="K4330"/>
      <c r="L4330" s="262"/>
      <c r="M4330" s="262"/>
      <c r="S4330" s="262"/>
      <c r="T4330" s="262"/>
      <c r="U4330" s="262"/>
      <c r="V4330" s="262"/>
    </row>
    <row r="4331" spans="1:22">
      <c r="A4331" s="858"/>
      <c r="B4331" s="866">
        <f t="shared" si="68"/>
        <v>4309</v>
      </c>
      <c r="C4331" s="919"/>
      <c r="D4331" s="860"/>
      <c r="E4331"/>
      <c r="F4331"/>
      <c r="G4331"/>
      <c r="H4331"/>
      <c r="I4331"/>
      <c r="J4331"/>
      <c r="K4331"/>
      <c r="L4331" s="262"/>
      <c r="M4331" s="262"/>
      <c r="S4331" s="262"/>
      <c r="T4331" s="262"/>
      <c r="U4331" s="262"/>
      <c r="V4331" s="262"/>
    </row>
    <row r="4332" spans="1:22">
      <c r="A4332" s="858"/>
      <c r="B4332" s="866">
        <f t="shared" si="68"/>
        <v>4310</v>
      </c>
      <c r="C4332" s="919"/>
      <c r="D4332" s="860"/>
      <c r="E4332"/>
      <c r="F4332"/>
      <c r="G4332"/>
      <c r="H4332"/>
      <c r="I4332"/>
      <c r="J4332"/>
      <c r="K4332"/>
      <c r="L4332" s="262"/>
      <c r="M4332" s="262"/>
      <c r="S4332" s="262"/>
      <c r="T4332" s="262"/>
      <c r="U4332" s="262"/>
      <c r="V4332" s="262"/>
    </row>
    <row r="4333" spans="1:22">
      <c r="A4333" s="858"/>
      <c r="B4333" s="866">
        <f t="shared" si="68"/>
        <v>4311</v>
      </c>
      <c r="C4333" s="919"/>
      <c r="D4333" s="860"/>
      <c r="E4333"/>
      <c r="F4333"/>
      <c r="G4333"/>
      <c r="H4333"/>
      <c r="I4333"/>
      <c r="J4333"/>
      <c r="K4333"/>
      <c r="L4333" s="262"/>
      <c r="M4333" s="262"/>
      <c r="S4333" s="262"/>
      <c r="T4333" s="262"/>
      <c r="U4333" s="262"/>
      <c r="V4333" s="262"/>
    </row>
    <row r="4334" spans="1:22">
      <c r="A4334" s="858"/>
      <c r="B4334" s="866">
        <f t="shared" si="68"/>
        <v>4312</v>
      </c>
      <c r="C4334" s="919"/>
      <c r="D4334" s="860"/>
      <c r="E4334"/>
      <c r="F4334"/>
      <c r="G4334"/>
      <c r="H4334"/>
      <c r="I4334"/>
      <c r="J4334"/>
      <c r="K4334"/>
      <c r="L4334" s="262"/>
      <c r="M4334" s="262"/>
      <c r="S4334" s="262"/>
      <c r="T4334" s="262"/>
      <c r="U4334" s="262"/>
      <c r="V4334" s="262"/>
    </row>
    <row r="4335" spans="1:22">
      <c r="A4335" s="858"/>
      <c r="B4335" s="866">
        <f t="shared" si="68"/>
        <v>4313</v>
      </c>
      <c r="C4335" s="919"/>
      <c r="D4335" s="860"/>
      <c r="E4335"/>
      <c r="F4335"/>
      <c r="G4335"/>
      <c r="H4335"/>
      <c r="I4335"/>
      <c r="J4335"/>
      <c r="K4335"/>
      <c r="L4335" s="262"/>
      <c r="M4335" s="262"/>
      <c r="S4335" s="262"/>
      <c r="T4335" s="262"/>
      <c r="U4335" s="262"/>
      <c r="V4335" s="262"/>
    </row>
    <row r="4336" spans="1:22">
      <c r="A4336" s="858"/>
      <c r="B4336" s="866">
        <f t="shared" si="68"/>
        <v>4314</v>
      </c>
      <c r="C4336" s="919"/>
      <c r="D4336" s="860"/>
      <c r="E4336"/>
      <c r="F4336"/>
      <c r="G4336"/>
      <c r="H4336"/>
      <c r="I4336"/>
      <c r="J4336"/>
      <c r="K4336"/>
      <c r="L4336" s="262"/>
      <c r="M4336" s="262"/>
      <c r="S4336" s="262"/>
      <c r="T4336" s="262"/>
      <c r="U4336" s="262"/>
      <c r="V4336" s="262"/>
    </row>
    <row r="4337" spans="1:22">
      <c r="A4337" s="858"/>
      <c r="B4337" s="866">
        <f t="shared" si="68"/>
        <v>4315</v>
      </c>
      <c r="C4337" s="919"/>
      <c r="D4337" s="860"/>
      <c r="E4337"/>
      <c r="F4337"/>
      <c r="G4337"/>
      <c r="H4337"/>
      <c r="I4337"/>
      <c r="J4337"/>
      <c r="K4337"/>
      <c r="L4337" s="262"/>
      <c r="M4337" s="262"/>
      <c r="S4337" s="262"/>
      <c r="T4337" s="262"/>
      <c r="U4337" s="262"/>
      <c r="V4337" s="262"/>
    </row>
    <row r="4338" spans="1:22">
      <c r="A4338" s="858"/>
      <c r="B4338" s="866">
        <f t="shared" si="68"/>
        <v>4316</v>
      </c>
      <c r="C4338" s="919"/>
      <c r="D4338" s="860"/>
      <c r="E4338"/>
      <c r="F4338"/>
      <c r="G4338"/>
      <c r="H4338"/>
      <c r="I4338"/>
      <c r="J4338"/>
      <c r="K4338"/>
      <c r="L4338" s="262"/>
      <c r="M4338" s="262"/>
      <c r="S4338" s="262"/>
      <c r="T4338" s="262"/>
      <c r="U4338" s="262"/>
      <c r="V4338" s="262"/>
    </row>
    <row r="4339" spans="1:22">
      <c r="A4339" s="858"/>
      <c r="B4339" s="866">
        <f t="shared" si="68"/>
        <v>4317</v>
      </c>
      <c r="C4339" s="919"/>
      <c r="D4339" s="860"/>
      <c r="E4339"/>
      <c r="F4339"/>
      <c r="G4339"/>
      <c r="H4339"/>
      <c r="I4339"/>
      <c r="J4339"/>
      <c r="K4339"/>
      <c r="L4339" s="262"/>
      <c r="M4339" s="262"/>
      <c r="S4339" s="262"/>
      <c r="T4339" s="262"/>
      <c r="U4339" s="262"/>
      <c r="V4339" s="262"/>
    </row>
    <row r="4340" spans="1:22">
      <c r="A4340" s="858"/>
      <c r="B4340" s="866">
        <f t="shared" si="68"/>
        <v>4318</v>
      </c>
      <c r="C4340" s="919"/>
      <c r="D4340" s="860"/>
      <c r="E4340"/>
      <c r="F4340"/>
      <c r="G4340"/>
      <c r="H4340"/>
      <c r="I4340"/>
      <c r="J4340"/>
      <c r="K4340"/>
      <c r="L4340" s="262"/>
      <c r="M4340" s="262"/>
      <c r="S4340" s="262"/>
      <c r="T4340" s="262"/>
      <c r="U4340" s="262"/>
      <c r="V4340" s="262"/>
    </row>
    <row r="4341" spans="1:22">
      <c r="A4341" s="858"/>
      <c r="B4341" s="866">
        <f t="shared" si="68"/>
        <v>4319</v>
      </c>
      <c r="C4341" s="919"/>
      <c r="D4341" s="860"/>
      <c r="E4341"/>
      <c r="F4341"/>
      <c r="G4341"/>
      <c r="H4341"/>
      <c r="I4341"/>
      <c r="J4341"/>
      <c r="K4341"/>
      <c r="L4341" s="262"/>
      <c r="M4341" s="262"/>
      <c r="S4341" s="262"/>
      <c r="T4341" s="262"/>
      <c r="U4341" s="262"/>
      <c r="V4341" s="262"/>
    </row>
    <row r="4342" spans="1:22">
      <c r="A4342" s="858"/>
      <c r="B4342" s="866">
        <f t="shared" si="68"/>
        <v>4320</v>
      </c>
      <c r="C4342" s="919"/>
      <c r="D4342" s="860"/>
      <c r="E4342"/>
      <c r="F4342"/>
      <c r="G4342"/>
      <c r="H4342"/>
      <c r="I4342"/>
      <c r="J4342"/>
      <c r="K4342"/>
      <c r="L4342" s="262"/>
      <c r="M4342" s="262"/>
      <c r="S4342" s="262"/>
      <c r="T4342" s="262"/>
      <c r="U4342" s="262"/>
      <c r="V4342" s="262"/>
    </row>
    <row r="4343" spans="1:22">
      <c r="A4343" s="858"/>
      <c r="B4343" s="866">
        <f t="shared" si="68"/>
        <v>4321</v>
      </c>
      <c r="C4343" s="919"/>
      <c r="D4343" s="860"/>
      <c r="E4343"/>
      <c r="F4343"/>
      <c r="G4343"/>
      <c r="H4343"/>
      <c r="I4343"/>
      <c r="J4343"/>
      <c r="K4343"/>
      <c r="L4343" s="262"/>
      <c r="M4343" s="262"/>
      <c r="S4343" s="262"/>
      <c r="T4343" s="262"/>
      <c r="U4343" s="262"/>
      <c r="V4343" s="262"/>
    </row>
    <row r="4344" spans="1:22">
      <c r="A4344" s="858"/>
      <c r="B4344" s="866">
        <f t="shared" si="68"/>
        <v>4322</v>
      </c>
      <c r="C4344" s="919"/>
      <c r="D4344" s="860"/>
      <c r="E4344"/>
      <c r="F4344"/>
      <c r="G4344"/>
      <c r="H4344"/>
      <c r="I4344"/>
      <c r="J4344"/>
      <c r="K4344"/>
      <c r="L4344" s="262"/>
      <c r="M4344" s="262"/>
      <c r="S4344" s="262"/>
      <c r="T4344" s="262"/>
      <c r="U4344" s="262"/>
      <c r="V4344" s="262"/>
    </row>
    <row r="4345" spans="1:22">
      <c r="A4345" s="858"/>
      <c r="B4345" s="866">
        <f t="shared" si="68"/>
        <v>4323</v>
      </c>
      <c r="C4345" s="919"/>
      <c r="D4345" s="860"/>
      <c r="E4345"/>
      <c r="F4345"/>
      <c r="G4345"/>
      <c r="H4345"/>
      <c r="I4345"/>
      <c r="J4345"/>
      <c r="K4345"/>
      <c r="L4345" s="262"/>
      <c r="M4345" s="262"/>
      <c r="S4345" s="262"/>
      <c r="T4345" s="262"/>
      <c r="U4345" s="262"/>
      <c r="V4345" s="262"/>
    </row>
    <row r="4346" spans="1:22">
      <c r="A4346" s="858"/>
      <c r="B4346" s="866">
        <f t="shared" si="68"/>
        <v>4324</v>
      </c>
      <c r="C4346" s="919"/>
      <c r="D4346" s="860"/>
      <c r="E4346"/>
      <c r="F4346"/>
      <c r="G4346"/>
      <c r="H4346"/>
      <c r="I4346"/>
      <c r="J4346"/>
      <c r="K4346"/>
      <c r="L4346" s="262"/>
      <c r="M4346" s="262"/>
      <c r="S4346" s="262"/>
      <c r="T4346" s="262"/>
      <c r="U4346" s="262"/>
      <c r="V4346" s="262"/>
    </row>
    <row r="4347" spans="1:22">
      <c r="A4347" s="858"/>
      <c r="B4347" s="866">
        <f t="shared" si="68"/>
        <v>4325</v>
      </c>
      <c r="C4347" s="919"/>
      <c r="D4347" s="860"/>
      <c r="E4347"/>
      <c r="F4347"/>
      <c r="G4347"/>
      <c r="H4347"/>
      <c r="I4347"/>
      <c r="J4347"/>
      <c r="K4347"/>
      <c r="L4347" s="262"/>
      <c r="M4347" s="262"/>
      <c r="S4347" s="262"/>
      <c r="T4347" s="262"/>
      <c r="U4347" s="262"/>
      <c r="V4347" s="262"/>
    </row>
    <row r="4348" spans="1:22">
      <c r="A4348" s="858"/>
      <c r="B4348" s="866">
        <f t="shared" si="68"/>
        <v>4326</v>
      </c>
      <c r="C4348" s="919"/>
      <c r="D4348" s="860"/>
      <c r="E4348"/>
      <c r="F4348"/>
      <c r="G4348"/>
      <c r="H4348"/>
      <c r="I4348"/>
      <c r="J4348"/>
      <c r="K4348"/>
      <c r="L4348" s="262"/>
      <c r="M4348" s="262"/>
      <c r="S4348" s="262"/>
      <c r="T4348" s="262"/>
      <c r="U4348" s="262"/>
      <c r="V4348" s="262"/>
    </row>
    <row r="4349" spans="1:22">
      <c r="A4349" s="858"/>
      <c r="B4349" s="866">
        <f t="shared" si="68"/>
        <v>4327</v>
      </c>
      <c r="C4349" s="919"/>
      <c r="D4349" s="860"/>
      <c r="E4349"/>
      <c r="F4349"/>
      <c r="G4349"/>
      <c r="H4349"/>
      <c r="I4349"/>
      <c r="J4349"/>
      <c r="K4349"/>
      <c r="L4349" s="262"/>
      <c r="M4349" s="262"/>
      <c r="S4349" s="262"/>
      <c r="T4349" s="262"/>
      <c r="U4349" s="262"/>
      <c r="V4349" s="262"/>
    </row>
    <row r="4350" spans="1:22">
      <c r="A4350" s="858"/>
      <c r="B4350" s="866">
        <f t="shared" si="68"/>
        <v>4328</v>
      </c>
      <c r="C4350" s="919"/>
      <c r="D4350" s="860"/>
      <c r="E4350"/>
      <c r="F4350"/>
      <c r="G4350"/>
      <c r="H4350"/>
      <c r="I4350"/>
      <c r="J4350"/>
      <c r="K4350"/>
      <c r="L4350" s="262"/>
      <c r="M4350" s="262"/>
      <c r="S4350" s="262"/>
      <c r="T4350" s="262"/>
      <c r="U4350" s="262"/>
      <c r="V4350" s="262"/>
    </row>
    <row r="4351" spans="1:22">
      <c r="A4351" s="858"/>
      <c r="B4351" s="866">
        <f t="shared" si="68"/>
        <v>4329</v>
      </c>
      <c r="C4351" s="919"/>
      <c r="D4351" s="860"/>
      <c r="E4351"/>
      <c r="F4351"/>
      <c r="G4351"/>
      <c r="H4351"/>
      <c r="I4351"/>
      <c r="J4351"/>
      <c r="K4351"/>
      <c r="L4351" s="262"/>
      <c r="M4351" s="262"/>
      <c r="S4351" s="262"/>
      <c r="T4351" s="262"/>
      <c r="U4351" s="262"/>
      <c r="V4351" s="262"/>
    </row>
    <row r="4352" spans="1:22">
      <c r="A4352" s="858"/>
      <c r="B4352" s="866">
        <f t="shared" si="68"/>
        <v>4330</v>
      </c>
      <c r="C4352" s="919"/>
      <c r="D4352" s="860"/>
      <c r="E4352"/>
      <c r="F4352"/>
      <c r="G4352"/>
      <c r="H4352"/>
      <c r="I4352"/>
      <c r="J4352"/>
      <c r="K4352"/>
      <c r="L4352" s="262"/>
      <c r="M4352" s="262"/>
      <c r="S4352" s="262"/>
      <c r="T4352" s="262"/>
      <c r="U4352" s="262"/>
      <c r="V4352" s="262"/>
    </row>
    <row r="4353" spans="1:22">
      <c r="A4353" s="858"/>
      <c r="B4353" s="866">
        <f t="shared" si="68"/>
        <v>4331</v>
      </c>
      <c r="C4353" s="919"/>
      <c r="D4353" s="860"/>
      <c r="E4353"/>
      <c r="F4353"/>
      <c r="G4353"/>
      <c r="H4353"/>
      <c r="I4353"/>
      <c r="J4353"/>
      <c r="K4353"/>
      <c r="L4353" s="262"/>
      <c r="M4353" s="262"/>
      <c r="S4353" s="262"/>
      <c r="T4353" s="262"/>
      <c r="U4353" s="262"/>
      <c r="V4353" s="262"/>
    </row>
    <row r="4354" spans="1:22">
      <c r="A4354" s="858"/>
      <c r="B4354" s="866">
        <f t="shared" si="68"/>
        <v>4332</v>
      </c>
      <c r="C4354" s="919"/>
      <c r="D4354" s="860"/>
      <c r="E4354"/>
      <c r="F4354"/>
      <c r="G4354"/>
      <c r="H4354"/>
      <c r="I4354"/>
      <c r="J4354"/>
      <c r="K4354"/>
      <c r="L4354" s="262"/>
      <c r="M4354" s="262"/>
      <c r="S4354" s="262"/>
      <c r="T4354" s="262"/>
      <c r="U4354" s="262"/>
      <c r="V4354" s="262"/>
    </row>
    <row r="4355" spans="1:22">
      <c r="A4355" s="858"/>
      <c r="B4355" s="866">
        <f t="shared" si="68"/>
        <v>4333</v>
      </c>
      <c r="C4355" s="919"/>
      <c r="D4355" s="860"/>
      <c r="E4355"/>
      <c r="F4355"/>
      <c r="G4355"/>
      <c r="H4355"/>
      <c r="I4355"/>
      <c r="J4355"/>
      <c r="K4355"/>
      <c r="L4355" s="262"/>
      <c r="M4355" s="262"/>
      <c r="S4355" s="262"/>
      <c r="T4355" s="262"/>
      <c r="U4355" s="262"/>
      <c r="V4355" s="262"/>
    </row>
    <row r="4356" spans="1:22">
      <c r="A4356" s="858"/>
      <c r="B4356" s="866">
        <f t="shared" si="68"/>
        <v>4334</v>
      </c>
      <c r="C4356" s="919"/>
      <c r="D4356" s="860"/>
      <c r="E4356"/>
      <c r="F4356"/>
      <c r="G4356"/>
      <c r="H4356"/>
      <c r="I4356"/>
      <c r="J4356"/>
      <c r="K4356"/>
      <c r="L4356" s="262"/>
      <c r="M4356" s="262"/>
      <c r="S4356" s="262"/>
      <c r="T4356" s="262"/>
      <c r="U4356" s="262"/>
      <c r="V4356" s="262"/>
    </row>
    <row r="4357" spans="1:22">
      <c r="A4357" s="858"/>
      <c r="B4357" s="866">
        <f t="shared" si="68"/>
        <v>4335</v>
      </c>
      <c r="C4357" s="919"/>
      <c r="D4357" s="860"/>
      <c r="E4357"/>
      <c r="F4357"/>
      <c r="G4357"/>
      <c r="H4357"/>
      <c r="I4357"/>
      <c r="J4357"/>
      <c r="K4357"/>
      <c r="L4357" s="262"/>
      <c r="M4357" s="262"/>
      <c r="S4357" s="262"/>
      <c r="T4357" s="262"/>
      <c r="U4357" s="262"/>
      <c r="V4357" s="262"/>
    </row>
    <row r="4358" spans="1:22">
      <c r="A4358" s="858"/>
      <c r="B4358" s="866">
        <f t="shared" si="68"/>
        <v>4336</v>
      </c>
      <c r="C4358" s="919"/>
      <c r="D4358" s="860"/>
      <c r="E4358"/>
      <c r="F4358"/>
      <c r="G4358"/>
      <c r="H4358"/>
      <c r="I4358"/>
      <c r="J4358"/>
      <c r="K4358"/>
      <c r="L4358" s="262"/>
      <c r="M4358" s="262"/>
      <c r="S4358" s="262"/>
      <c r="T4358" s="262"/>
      <c r="U4358" s="262"/>
      <c r="V4358" s="262"/>
    </row>
    <row r="4359" spans="1:22">
      <c r="A4359" s="858"/>
      <c r="B4359" s="866">
        <f t="shared" si="68"/>
        <v>4337</v>
      </c>
      <c r="C4359" s="919"/>
      <c r="D4359" s="860"/>
      <c r="E4359"/>
      <c r="F4359"/>
      <c r="G4359"/>
      <c r="H4359"/>
      <c r="I4359"/>
      <c r="J4359"/>
      <c r="K4359"/>
      <c r="L4359" s="262"/>
      <c r="M4359" s="262"/>
      <c r="S4359" s="262"/>
      <c r="T4359" s="262"/>
      <c r="U4359" s="262"/>
      <c r="V4359" s="262"/>
    </row>
    <row r="4360" spans="1:22">
      <c r="A4360" s="858"/>
      <c r="B4360" s="866">
        <f t="shared" si="68"/>
        <v>4338</v>
      </c>
      <c r="C4360" s="919"/>
      <c r="D4360" s="860"/>
      <c r="E4360"/>
      <c r="F4360"/>
      <c r="G4360"/>
      <c r="H4360"/>
      <c r="I4360"/>
      <c r="J4360"/>
      <c r="K4360"/>
      <c r="L4360" s="262"/>
      <c r="M4360" s="262"/>
      <c r="S4360" s="262"/>
      <c r="T4360" s="262"/>
      <c r="U4360" s="262"/>
      <c r="V4360" s="262"/>
    </row>
    <row r="4361" spans="1:22">
      <c r="A4361" s="858"/>
      <c r="B4361" s="866">
        <f t="shared" si="68"/>
        <v>4339</v>
      </c>
      <c r="C4361" s="919"/>
      <c r="D4361" s="860"/>
      <c r="E4361"/>
      <c r="F4361"/>
      <c r="G4361"/>
      <c r="H4361"/>
      <c r="I4361"/>
      <c r="J4361"/>
      <c r="K4361"/>
      <c r="L4361" s="262"/>
      <c r="M4361" s="262"/>
      <c r="S4361" s="262"/>
      <c r="T4361" s="262"/>
      <c r="U4361" s="262"/>
      <c r="V4361" s="262"/>
    </row>
    <row r="4362" spans="1:22">
      <c r="A4362" s="858"/>
      <c r="B4362" s="866">
        <f t="shared" si="68"/>
        <v>4340</v>
      </c>
      <c r="C4362" s="919"/>
      <c r="D4362" s="860"/>
      <c r="E4362"/>
      <c r="F4362"/>
      <c r="G4362"/>
      <c r="H4362"/>
      <c r="I4362"/>
      <c r="J4362"/>
      <c r="K4362"/>
      <c r="L4362" s="262"/>
      <c r="M4362" s="262"/>
      <c r="S4362" s="262"/>
      <c r="T4362" s="262"/>
      <c r="U4362" s="262"/>
      <c r="V4362" s="262"/>
    </row>
    <row r="4363" spans="1:22">
      <c r="A4363" s="858"/>
      <c r="B4363" s="866">
        <f t="shared" si="68"/>
        <v>4341</v>
      </c>
      <c r="C4363" s="919"/>
      <c r="D4363" s="860"/>
      <c r="E4363"/>
      <c r="F4363"/>
      <c r="G4363"/>
      <c r="H4363"/>
      <c r="I4363"/>
      <c r="J4363"/>
      <c r="K4363"/>
      <c r="L4363" s="262"/>
      <c r="M4363" s="262"/>
      <c r="S4363" s="262"/>
      <c r="T4363" s="262"/>
      <c r="U4363" s="262"/>
      <c r="V4363" s="262"/>
    </row>
    <row r="4364" spans="1:22">
      <c r="A4364" s="858"/>
      <c r="B4364" s="866">
        <f t="shared" si="68"/>
        <v>4342</v>
      </c>
      <c r="C4364" s="919"/>
      <c r="D4364" s="860"/>
      <c r="E4364"/>
      <c r="F4364"/>
      <c r="G4364"/>
      <c r="H4364"/>
      <c r="I4364"/>
      <c r="J4364"/>
      <c r="K4364"/>
      <c r="L4364" s="262"/>
      <c r="M4364" s="262"/>
      <c r="S4364" s="262"/>
      <c r="T4364" s="262"/>
      <c r="U4364" s="262"/>
      <c r="V4364" s="262"/>
    </row>
    <row r="4365" spans="1:22">
      <c r="A4365" s="858"/>
      <c r="B4365" s="866">
        <f t="shared" si="68"/>
        <v>4343</v>
      </c>
      <c r="C4365" s="919"/>
      <c r="D4365" s="860"/>
      <c r="E4365"/>
      <c r="F4365"/>
      <c r="G4365"/>
      <c r="H4365"/>
      <c r="I4365"/>
      <c r="J4365"/>
      <c r="K4365"/>
      <c r="L4365" s="262"/>
      <c r="M4365" s="262"/>
      <c r="S4365" s="262"/>
      <c r="T4365" s="262"/>
      <c r="U4365" s="262"/>
      <c r="V4365" s="262"/>
    </row>
    <row r="4366" spans="1:22">
      <c r="A4366" s="858"/>
      <c r="B4366" s="866">
        <f t="shared" si="68"/>
        <v>4344</v>
      </c>
      <c r="C4366" s="919"/>
      <c r="D4366" s="860"/>
      <c r="E4366"/>
      <c r="F4366"/>
      <c r="G4366"/>
      <c r="H4366"/>
      <c r="I4366"/>
      <c r="J4366"/>
      <c r="K4366"/>
      <c r="L4366" s="262"/>
      <c r="M4366" s="262"/>
      <c r="S4366" s="262"/>
      <c r="T4366" s="262"/>
      <c r="U4366" s="262"/>
      <c r="V4366" s="262"/>
    </row>
    <row r="4367" spans="1:22">
      <c r="A4367" s="858"/>
      <c r="B4367" s="866">
        <f t="shared" si="68"/>
        <v>4345</v>
      </c>
      <c r="C4367" s="919"/>
      <c r="D4367" s="860"/>
      <c r="E4367"/>
      <c r="F4367"/>
      <c r="G4367"/>
      <c r="H4367"/>
      <c r="I4367"/>
      <c r="J4367"/>
      <c r="K4367"/>
      <c r="L4367" s="262"/>
      <c r="M4367" s="262"/>
      <c r="S4367" s="262"/>
      <c r="T4367" s="262"/>
      <c r="U4367" s="262"/>
      <c r="V4367" s="262"/>
    </row>
    <row r="4368" spans="1:22">
      <c r="A4368" s="858"/>
      <c r="B4368" s="866">
        <f t="shared" si="68"/>
        <v>4346</v>
      </c>
      <c r="C4368" s="919"/>
      <c r="D4368" s="860"/>
      <c r="E4368"/>
      <c r="F4368"/>
      <c r="G4368"/>
      <c r="H4368"/>
      <c r="I4368"/>
      <c r="J4368"/>
      <c r="K4368"/>
      <c r="L4368" s="262"/>
      <c r="M4368" s="262"/>
      <c r="S4368" s="262"/>
      <c r="T4368" s="262"/>
      <c r="U4368" s="262"/>
      <c r="V4368" s="262"/>
    </row>
    <row r="4369" spans="1:22">
      <c r="A4369" s="858"/>
      <c r="B4369" s="866">
        <f t="shared" si="68"/>
        <v>4347</v>
      </c>
      <c r="C4369" s="919"/>
      <c r="D4369" s="860"/>
      <c r="E4369"/>
      <c r="F4369"/>
      <c r="G4369"/>
      <c r="H4369"/>
      <c r="I4369"/>
      <c r="J4369"/>
      <c r="K4369"/>
      <c r="L4369" s="262"/>
      <c r="M4369" s="262"/>
      <c r="S4369" s="262"/>
      <c r="T4369" s="262"/>
      <c r="U4369" s="262"/>
      <c r="V4369" s="262"/>
    </row>
    <row r="4370" spans="1:22">
      <c r="A4370" s="858"/>
      <c r="B4370" s="866">
        <f t="shared" si="68"/>
        <v>4348</v>
      </c>
      <c r="C4370" s="919"/>
      <c r="D4370" s="860"/>
      <c r="E4370"/>
      <c r="F4370"/>
      <c r="G4370"/>
      <c r="H4370"/>
      <c r="I4370"/>
      <c r="J4370"/>
      <c r="K4370"/>
      <c r="L4370" s="262"/>
      <c r="M4370" s="262"/>
      <c r="S4370" s="262"/>
      <c r="T4370" s="262"/>
      <c r="U4370" s="262"/>
      <c r="V4370" s="262"/>
    </row>
    <row r="4371" spans="1:22">
      <c r="A4371" s="858"/>
      <c r="B4371" s="866">
        <f t="shared" si="68"/>
        <v>4349</v>
      </c>
      <c r="C4371" s="919"/>
      <c r="D4371" s="860"/>
      <c r="E4371"/>
      <c r="F4371"/>
      <c r="G4371"/>
      <c r="H4371"/>
      <c r="I4371"/>
      <c r="J4371"/>
      <c r="K4371"/>
      <c r="L4371" s="262"/>
      <c r="M4371" s="262"/>
      <c r="S4371" s="262"/>
      <c r="T4371" s="262"/>
      <c r="U4371" s="262"/>
      <c r="V4371" s="262"/>
    </row>
    <row r="4372" spans="1:22">
      <c r="A4372" s="858"/>
      <c r="B4372" s="866">
        <f t="shared" si="68"/>
        <v>4350</v>
      </c>
      <c r="C4372" s="919"/>
      <c r="D4372" s="860"/>
      <c r="E4372"/>
      <c r="F4372"/>
      <c r="G4372"/>
      <c r="H4372"/>
      <c r="I4372"/>
      <c r="J4372"/>
      <c r="K4372"/>
      <c r="L4372" s="262"/>
      <c r="M4372" s="262"/>
      <c r="S4372" s="262"/>
      <c r="T4372" s="262"/>
      <c r="U4372" s="262"/>
      <c r="V4372" s="262"/>
    </row>
    <row r="4373" spans="1:22">
      <c r="A4373" s="858"/>
      <c r="B4373" s="866">
        <f t="shared" si="68"/>
        <v>4351</v>
      </c>
      <c r="C4373" s="919"/>
      <c r="D4373" s="860"/>
      <c r="E4373"/>
      <c r="F4373"/>
      <c r="G4373"/>
      <c r="H4373"/>
      <c r="I4373"/>
      <c r="J4373"/>
      <c r="K4373"/>
      <c r="L4373" s="262"/>
      <c r="M4373" s="262"/>
      <c r="S4373" s="262"/>
      <c r="T4373" s="262"/>
      <c r="U4373" s="262"/>
      <c r="V4373" s="262"/>
    </row>
    <row r="4374" spans="1:22">
      <c r="A4374" s="858"/>
      <c r="B4374" s="866">
        <f t="shared" si="68"/>
        <v>4352</v>
      </c>
      <c r="C4374" s="919"/>
      <c r="D4374" s="860"/>
      <c r="E4374"/>
      <c r="F4374"/>
      <c r="G4374"/>
      <c r="H4374"/>
      <c r="I4374"/>
      <c r="J4374"/>
      <c r="K4374"/>
      <c r="L4374" s="262"/>
      <c r="M4374" s="262"/>
      <c r="S4374" s="262"/>
      <c r="T4374" s="262"/>
      <c r="U4374" s="262"/>
      <c r="V4374" s="262"/>
    </row>
    <row r="4375" spans="1:22">
      <c r="A4375" s="858"/>
      <c r="B4375" s="866">
        <f t="shared" si="68"/>
        <v>4353</v>
      </c>
      <c r="C4375" s="919"/>
      <c r="D4375" s="860"/>
      <c r="E4375"/>
      <c r="F4375"/>
      <c r="G4375"/>
      <c r="H4375"/>
      <c r="I4375"/>
      <c r="J4375"/>
      <c r="K4375"/>
      <c r="L4375" s="262"/>
      <c r="M4375" s="262"/>
      <c r="S4375" s="262"/>
      <c r="T4375" s="262"/>
      <c r="U4375" s="262"/>
      <c r="V4375" s="262"/>
    </row>
    <row r="4376" spans="1:22">
      <c r="A4376" s="858"/>
      <c r="B4376" s="866">
        <f t="shared" ref="B4376:B4439" si="69">B4375+1</f>
        <v>4354</v>
      </c>
      <c r="C4376" s="919"/>
      <c r="D4376" s="860"/>
      <c r="E4376"/>
      <c r="F4376"/>
      <c r="G4376"/>
      <c r="H4376"/>
      <c r="I4376"/>
      <c r="J4376"/>
      <c r="K4376"/>
      <c r="L4376" s="262"/>
      <c r="M4376" s="262"/>
      <c r="S4376" s="262"/>
      <c r="T4376" s="262"/>
      <c r="U4376" s="262"/>
      <c r="V4376" s="262"/>
    </row>
    <row r="4377" spans="1:22">
      <c r="A4377" s="858"/>
      <c r="B4377" s="866">
        <f t="shared" si="69"/>
        <v>4355</v>
      </c>
      <c r="C4377" s="919"/>
      <c r="D4377" s="860"/>
      <c r="E4377"/>
      <c r="F4377"/>
      <c r="G4377"/>
      <c r="H4377"/>
      <c r="I4377"/>
      <c r="J4377"/>
      <c r="K4377"/>
      <c r="L4377" s="262"/>
      <c r="M4377" s="262"/>
      <c r="S4377" s="262"/>
      <c r="T4377" s="262"/>
      <c r="U4377" s="262"/>
      <c r="V4377" s="262"/>
    </row>
    <row r="4378" spans="1:22">
      <c r="A4378" s="858"/>
      <c r="B4378" s="866">
        <f t="shared" si="69"/>
        <v>4356</v>
      </c>
      <c r="C4378" s="919"/>
      <c r="D4378" s="860"/>
      <c r="E4378"/>
      <c r="F4378"/>
      <c r="G4378"/>
      <c r="H4378"/>
      <c r="I4378"/>
      <c r="J4378"/>
      <c r="K4378"/>
      <c r="L4378" s="262"/>
      <c r="M4378" s="262"/>
      <c r="S4378" s="262"/>
      <c r="T4378" s="262"/>
      <c r="U4378" s="262"/>
      <c r="V4378" s="262"/>
    </row>
    <row r="4379" spans="1:22">
      <c r="A4379" s="858"/>
      <c r="B4379" s="866">
        <f t="shared" si="69"/>
        <v>4357</v>
      </c>
      <c r="C4379" s="919"/>
      <c r="D4379" s="860"/>
      <c r="E4379"/>
      <c r="F4379"/>
      <c r="G4379"/>
      <c r="H4379"/>
      <c r="I4379"/>
      <c r="J4379"/>
      <c r="K4379"/>
      <c r="L4379" s="262"/>
      <c r="M4379" s="262"/>
      <c r="S4379" s="262"/>
      <c r="T4379" s="262"/>
      <c r="U4379" s="262"/>
      <c r="V4379" s="262"/>
    </row>
    <row r="4380" spans="1:22">
      <c r="A4380" s="858"/>
      <c r="B4380" s="866">
        <f t="shared" si="69"/>
        <v>4358</v>
      </c>
      <c r="C4380" s="919"/>
      <c r="D4380" s="860"/>
      <c r="E4380"/>
      <c r="F4380"/>
      <c r="G4380"/>
      <c r="H4380"/>
      <c r="I4380"/>
      <c r="J4380"/>
      <c r="K4380"/>
      <c r="L4380" s="262"/>
      <c r="M4380" s="262"/>
      <c r="S4380" s="262"/>
      <c r="T4380" s="262"/>
      <c r="U4380" s="262"/>
      <c r="V4380" s="262"/>
    </row>
    <row r="4381" spans="1:22">
      <c r="A4381" s="858"/>
      <c r="B4381" s="866">
        <f t="shared" si="69"/>
        <v>4359</v>
      </c>
      <c r="C4381" s="919"/>
      <c r="D4381" s="860"/>
      <c r="E4381"/>
      <c r="F4381"/>
      <c r="G4381"/>
      <c r="H4381"/>
      <c r="I4381"/>
      <c r="J4381"/>
      <c r="K4381"/>
      <c r="L4381" s="262"/>
      <c r="M4381" s="262"/>
      <c r="S4381" s="262"/>
      <c r="T4381" s="262"/>
      <c r="U4381" s="262"/>
      <c r="V4381" s="262"/>
    </row>
    <row r="4382" spans="1:22">
      <c r="A4382" s="858"/>
      <c r="B4382" s="866">
        <f t="shared" si="69"/>
        <v>4360</v>
      </c>
      <c r="C4382" s="919"/>
      <c r="D4382" s="860"/>
      <c r="E4382"/>
      <c r="F4382"/>
      <c r="G4382"/>
      <c r="H4382"/>
      <c r="I4382"/>
      <c r="J4382"/>
      <c r="K4382"/>
      <c r="L4382" s="262"/>
      <c r="M4382" s="262"/>
      <c r="S4382" s="262"/>
      <c r="T4382" s="262"/>
      <c r="U4382" s="262"/>
      <c r="V4382" s="262"/>
    </row>
    <row r="4383" spans="1:22">
      <c r="A4383" s="858"/>
      <c r="B4383" s="866">
        <f t="shared" si="69"/>
        <v>4361</v>
      </c>
      <c r="C4383" s="919"/>
      <c r="D4383" s="860"/>
      <c r="E4383"/>
      <c r="F4383"/>
      <c r="G4383"/>
      <c r="H4383"/>
      <c r="I4383"/>
      <c r="J4383"/>
      <c r="K4383"/>
      <c r="L4383" s="262"/>
      <c r="M4383" s="262"/>
      <c r="S4383" s="262"/>
      <c r="T4383" s="262"/>
      <c r="U4383" s="262"/>
      <c r="V4383" s="262"/>
    </row>
    <row r="4384" spans="1:22">
      <c r="A4384" s="858"/>
      <c r="B4384" s="866">
        <f t="shared" si="69"/>
        <v>4362</v>
      </c>
      <c r="C4384" s="919"/>
      <c r="D4384" s="860"/>
      <c r="E4384"/>
      <c r="F4384"/>
      <c r="G4384"/>
      <c r="H4384"/>
      <c r="I4384"/>
      <c r="J4384"/>
      <c r="K4384"/>
      <c r="L4384" s="262"/>
      <c r="M4384" s="262"/>
      <c r="S4384" s="262"/>
      <c r="T4384" s="262"/>
      <c r="U4384" s="262"/>
      <c r="V4384" s="262"/>
    </row>
    <row r="4385" spans="1:22">
      <c r="A4385" s="858"/>
      <c r="B4385" s="866">
        <f t="shared" si="69"/>
        <v>4363</v>
      </c>
      <c r="C4385" s="919"/>
      <c r="D4385" s="860"/>
      <c r="E4385"/>
      <c r="F4385"/>
      <c r="G4385"/>
      <c r="H4385"/>
      <c r="I4385"/>
      <c r="J4385"/>
      <c r="K4385"/>
      <c r="L4385" s="262"/>
      <c r="M4385" s="262"/>
      <c r="S4385" s="262"/>
      <c r="T4385" s="262"/>
      <c r="U4385" s="262"/>
      <c r="V4385" s="262"/>
    </row>
    <row r="4386" spans="1:22">
      <c r="A4386" s="858"/>
      <c r="B4386" s="866">
        <f t="shared" si="69"/>
        <v>4364</v>
      </c>
      <c r="C4386" s="919"/>
      <c r="D4386" s="860"/>
      <c r="E4386"/>
      <c r="F4386"/>
      <c r="G4386"/>
      <c r="H4386"/>
      <c r="I4386"/>
      <c r="J4386"/>
      <c r="K4386"/>
      <c r="L4386" s="262"/>
      <c r="M4386" s="262"/>
      <c r="S4386" s="262"/>
      <c r="T4386" s="262"/>
      <c r="U4386" s="262"/>
      <c r="V4386" s="262"/>
    </row>
    <row r="4387" spans="1:22">
      <c r="A4387" s="858"/>
      <c r="B4387" s="866">
        <f t="shared" si="69"/>
        <v>4365</v>
      </c>
      <c r="C4387" s="919"/>
      <c r="D4387" s="860"/>
      <c r="E4387"/>
      <c r="F4387"/>
      <c r="G4387"/>
      <c r="H4387"/>
      <c r="I4387"/>
      <c r="J4387"/>
      <c r="K4387"/>
      <c r="L4387" s="262"/>
      <c r="M4387" s="262"/>
      <c r="S4387" s="262"/>
      <c r="T4387" s="262"/>
      <c r="U4387" s="262"/>
      <c r="V4387" s="262"/>
    </row>
    <row r="4388" spans="1:22">
      <c r="A4388" s="858"/>
      <c r="B4388" s="866">
        <f t="shared" si="69"/>
        <v>4366</v>
      </c>
      <c r="C4388" s="919"/>
      <c r="D4388" s="860"/>
      <c r="E4388"/>
      <c r="F4388"/>
      <c r="G4388"/>
      <c r="H4388"/>
      <c r="I4388"/>
      <c r="J4388"/>
      <c r="K4388"/>
      <c r="L4388" s="262"/>
      <c r="M4388" s="262"/>
      <c r="S4388" s="262"/>
      <c r="T4388" s="262"/>
      <c r="U4388" s="262"/>
      <c r="V4388" s="262"/>
    </row>
    <row r="4389" spans="1:22">
      <c r="A4389" s="858"/>
      <c r="B4389" s="866">
        <f t="shared" si="69"/>
        <v>4367</v>
      </c>
      <c r="C4389" s="919"/>
      <c r="D4389" s="860"/>
      <c r="E4389"/>
      <c r="F4389"/>
      <c r="G4389"/>
      <c r="H4389"/>
      <c r="I4389"/>
      <c r="J4389"/>
      <c r="K4389"/>
      <c r="L4389" s="262"/>
      <c r="M4389" s="262"/>
      <c r="S4389" s="262"/>
      <c r="T4389" s="262"/>
      <c r="U4389" s="262"/>
      <c r="V4389" s="262"/>
    </row>
    <row r="4390" spans="1:22">
      <c r="A4390" s="858"/>
      <c r="B4390" s="866">
        <f t="shared" si="69"/>
        <v>4368</v>
      </c>
      <c r="C4390" s="919"/>
      <c r="D4390" s="860"/>
      <c r="E4390"/>
      <c r="F4390"/>
      <c r="G4390"/>
      <c r="H4390"/>
      <c r="I4390"/>
      <c r="J4390"/>
      <c r="K4390"/>
      <c r="L4390" s="262"/>
      <c r="M4390" s="262"/>
      <c r="S4390" s="262"/>
      <c r="T4390" s="262"/>
      <c r="U4390" s="262"/>
      <c r="V4390" s="262"/>
    </row>
    <row r="4391" spans="1:22">
      <c r="A4391" s="858"/>
      <c r="B4391" s="866">
        <f t="shared" si="69"/>
        <v>4369</v>
      </c>
      <c r="C4391" s="919"/>
      <c r="D4391" s="860"/>
      <c r="E4391"/>
      <c r="F4391"/>
      <c r="G4391"/>
      <c r="H4391"/>
      <c r="I4391"/>
      <c r="J4391"/>
      <c r="K4391"/>
      <c r="L4391" s="262"/>
      <c r="M4391" s="262"/>
      <c r="S4391" s="262"/>
      <c r="T4391" s="262"/>
      <c r="U4391" s="262"/>
      <c r="V4391" s="262"/>
    </row>
    <row r="4392" spans="1:22">
      <c r="A4392" s="858"/>
      <c r="B4392" s="866">
        <f t="shared" si="69"/>
        <v>4370</v>
      </c>
      <c r="C4392" s="919"/>
      <c r="D4392" s="860"/>
      <c r="E4392"/>
      <c r="F4392"/>
      <c r="G4392"/>
      <c r="H4392"/>
      <c r="I4392"/>
      <c r="J4392"/>
      <c r="K4392"/>
      <c r="L4392" s="262"/>
      <c r="M4392" s="262"/>
      <c r="S4392" s="262"/>
      <c r="T4392" s="262"/>
      <c r="U4392" s="262"/>
      <c r="V4392" s="262"/>
    </row>
    <row r="4393" spans="1:22">
      <c r="A4393" s="858"/>
      <c r="B4393" s="866">
        <f t="shared" si="69"/>
        <v>4371</v>
      </c>
      <c r="C4393" s="919"/>
      <c r="D4393" s="860"/>
      <c r="E4393"/>
      <c r="F4393"/>
      <c r="G4393"/>
      <c r="H4393"/>
      <c r="I4393"/>
      <c r="J4393"/>
      <c r="K4393"/>
      <c r="L4393" s="262"/>
      <c r="M4393" s="262"/>
      <c r="S4393" s="262"/>
      <c r="T4393" s="262"/>
      <c r="U4393" s="262"/>
      <c r="V4393" s="262"/>
    </row>
    <row r="4394" spans="1:22">
      <c r="A4394" s="858"/>
      <c r="B4394" s="866">
        <f t="shared" si="69"/>
        <v>4372</v>
      </c>
      <c r="C4394" s="919"/>
      <c r="D4394" s="860"/>
      <c r="E4394"/>
      <c r="F4394"/>
      <c r="G4394"/>
      <c r="H4394"/>
      <c r="I4394"/>
      <c r="J4394"/>
      <c r="K4394"/>
      <c r="L4394" s="262"/>
      <c r="M4394" s="262"/>
      <c r="S4394" s="262"/>
      <c r="T4394" s="262"/>
      <c r="U4394" s="262"/>
      <c r="V4394" s="262"/>
    </row>
    <row r="4395" spans="1:22">
      <c r="A4395" s="858"/>
      <c r="B4395" s="866">
        <f t="shared" si="69"/>
        <v>4373</v>
      </c>
      <c r="C4395" s="919"/>
      <c r="D4395" s="860"/>
      <c r="E4395"/>
      <c r="F4395"/>
      <c r="G4395"/>
      <c r="H4395"/>
      <c r="I4395"/>
      <c r="J4395"/>
      <c r="K4395"/>
      <c r="L4395" s="262"/>
      <c r="M4395" s="262"/>
      <c r="S4395" s="262"/>
      <c r="T4395" s="262"/>
      <c r="U4395" s="262"/>
      <c r="V4395" s="262"/>
    </row>
    <row r="4396" spans="1:22">
      <c r="A4396" s="858"/>
      <c r="B4396" s="866">
        <f t="shared" si="69"/>
        <v>4374</v>
      </c>
      <c r="C4396" s="919"/>
      <c r="D4396" s="860"/>
      <c r="E4396"/>
      <c r="F4396"/>
      <c r="G4396"/>
      <c r="H4396"/>
      <c r="I4396"/>
      <c r="J4396"/>
      <c r="K4396"/>
      <c r="L4396" s="262"/>
      <c r="M4396" s="262"/>
      <c r="S4396" s="262"/>
      <c r="T4396" s="262"/>
      <c r="U4396" s="262"/>
      <c r="V4396" s="262"/>
    </row>
    <row r="4397" spans="1:22">
      <c r="A4397" s="858"/>
      <c r="B4397" s="866">
        <f t="shared" si="69"/>
        <v>4375</v>
      </c>
      <c r="C4397" s="919"/>
      <c r="D4397" s="860"/>
      <c r="E4397"/>
      <c r="F4397"/>
      <c r="G4397"/>
      <c r="H4397"/>
      <c r="I4397"/>
      <c r="J4397"/>
      <c r="K4397"/>
      <c r="L4397" s="262"/>
      <c r="M4397" s="262"/>
      <c r="S4397" s="262"/>
      <c r="T4397" s="262"/>
      <c r="U4397" s="262"/>
      <c r="V4397" s="262"/>
    </row>
    <row r="4398" spans="1:22">
      <c r="A4398" s="858"/>
      <c r="B4398" s="866">
        <f t="shared" si="69"/>
        <v>4376</v>
      </c>
      <c r="C4398" s="919"/>
      <c r="D4398" s="860"/>
      <c r="E4398"/>
      <c r="F4398"/>
      <c r="G4398"/>
      <c r="H4398"/>
      <c r="I4398"/>
      <c r="J4398"/>
      <c r="K4398"/>
      <c r="L4398" s="262"/>
      <c r="M4398" s="262"/>
      <c r="S4398" s="262"/>
      <c r="T4398" s="262"/>
      <c r="U4398" s="262"/>
      <c r="V4398" s="262"/>
    </row>
    <row r="4399" spans="1:22">
      <c r="A4399" s="858"/>
      <c r="B4399" s="866">
        <f t="shared" si="69"/>
        <v>4377</v>
      </c>
      <c r="C4399" s="919"/>
      <c r="D4399" s="860"/>
      <c r="E4399"/>
      <c r="F4399"/>
      <c r="G4399"/>
      <c r="H4399"/>
      <c r="I4399"/>
      <c r="J4399"/>
      <c r="K4399"/>
      <c r="L4399" s="262"/>
      <c r="M4399" s="262"/>
      <c r="S4399" s="262"/>
      <c r="T4399" s="262"/>
      <c r="U4399" s="262"/>
      <c r="V4399" s="262"/>
    </row>
    <row r="4400" spans="1:22">
      <c r="A4400" s="858"/>
      <c r="B4400" s="866">
        <f t="shared" si="69"/>
        <v>4378</v>
      </c>
      <c r="C4400" s="919"/>
      <c r="D4400" s="860"/>
      <c r="E4400"/>
      <c r="F4400"/>
      <c r="G4400"/>
      <c r="H4400"/>
      <c r="I4400"/>
      <c r="J4400"/>
      <c r="K4400"/>
      <c r="L4400" s="262"/>
      <c r="M4400" s="262"/>
      <c r="S4400" s="262"/>
      <c r="T4400" s="262"/>
      <c r="U4400" s="262"/>
      <c r="V4400" s="262"/>
    </row>
    <row r="4401" spans="1:22">
      <c r="A4401" s="858"/>
      <c r="B4401" s="866">
        <f t="shared" si="69"/>
        <v>4379</v>
      </c>
      <c r="C4401" s="919"/>
      <c r="D4401" s="860"/>
      <c r="E4401"/>
      <c r="F4401"/>
      <c r="G4401"/>
      <c r="H4401"/>
      <c r="I4401"/>
      <c r="J4401"/>
      <c r="K4401"/>
      <c r="L4401" s="262"/>
      <c r="M4401" s="262"/>
      <c r="S4401" s="262"/>
      <c r="T4401" s="262"/>
      <c r="U4401" s="262"/>
      <c r="V4401" s="262"/>
    </row>
    <row r="4402" spans="1:22">
      <c r="A4402" s="858"/>
      <c r="B4402" s="866">
        <f t="shared" si="69"/>
        <v>4380</v>
      </c>
      <c r="C4402" s="919"/>
      <c r="D4402" s="860"/>
      <c r="E4402"/>
      <c r="F4402"/>
      <c r="G4402"/>
      <c r="H4402"/>
      <c r="I4402"/>
      <c r="J4402"/>
      <c r="K4402"/>
      <c r="L4402" s="262"/>
      <c r="M4402" s="262"/>
      <c r="S4402" s="262"/>
      <c r="T4402" s="262"/>
      <c r="U4402" s="262"/>
      <c r="V4402" s="262"/>
    </row>
    <row r="4403" spans="1:22">
      <c r="A4403" s="858"/>
      <c r="B4403" s="866">
        <f t="shared" si="69"/>
        <v>4381</v>
      </c>
      <c r="C4403" s="919"/>
      <c r="D4403" s="860"/>
      <c r="E4403"/>
      <c r="F4403"/>
      <c r="G4403"/>
      <c r="H4403"/>
      <c r="I4403"/>
      <c r="J4403"/>
      <c r="K4403"/>
      <c r="L4403" s="262"/>
      <c r="M4403" s="262"/>
      <c r="S4403" s="262"/>
      <c r="T4403" s="262"/>
      <c r="U4403" s="262"/>
      <c r="V4403" s="262"/>
    </row>
    <row r="4404" spans="1:22">
      <c r="A4404" s="858"/>
      <c r="B4404" s="866">
        <f t="shared" si="69"/>
        <v>4382</v>
      </c>
      <c r="C4404" s="919"/>
      <c r="D4404" s="860"/>
      <c r="E4404"/>
      <c r="F4404"/>
      <c r="G4404"/>
      <c r="H4404"/>
      <c r="I4404"/>
      <c r="J4404"/>
      <c r="K4404"/>
      <c r="L4404" s="262"/>
      <c r="M4404" s="262"/>
      <c r="S4404" s="262"/>
      <c r="T4404" s="262"/>
      <c r="U4404" s="262"/>
      <c r="V4404" s="262"/>
    </row>
    <row r="4405" spans="1:22">
      <c r="A4405" s="858"/>
      <c r="B4405" s="866">
        <f t="shared" si="69"/>
        <v>4383</v>
      </c>
      <c r="C4405" s="919"/>
      <c r="D4405" s="860"/>
      <c r="E4405"/>
      <c r="F4405"/>
      <c r="G4405"/>
      <c r="H4405"/>
      <c r="I4405"/>
      <c r="J4405"/>
      <c r="K4405"/>
      <c r="L4405" s="262"/>
      <c r="M4405" s="262"/>
      <c r="S4405" s="262"/>
      <c r="T4405" s="262"/>
      <c r="U4405" s="262"/>
      <c r="V4405" s="262"/>
    </row>
    <row r="4406" spans="1:22">
      <c r="A4406" s="858"/>
      <c r="B4406" s="866">
        <f t="shared" si="69"/>
        <v>4384</v>
      </c>
      <c r="C4406" s="919"/>
      <c r="D4406" s="860"/>
      <c r="E4406"/>
      <c r="F4406"/>
      <c r="G4406"/>
      <c r="H4406"/>
      <c r="I4406"/>
      <c r="J4406"/>
      <c r="K4406"/>
      <c r="L4406" s="262"/>
      <c r="M4406" s="262"/>
      <c r="S4406" s="262"/>
      <c r="T4406" s="262"/>
      <c r="U4406" s="262"/>
      <c r="V4406" s="262"/>
    </row>
    <row r="4407" spans="1:22">
      <c r="A4407" s="858"/>
      <c r="B4407" s="866">
        <f t="shared" si="69"/>
        <v>4385</v>
      </c>
      <c r="C4407" s="919"/>
      <c r="D4407" s="860"/>
      <c r="E4407"/>
      <c r="F4407"/>
      <c r="G4407"/>
      <c r="H4407"/>
      <c r="I4407"/>
      <c r="J4407"/>
      <c r="K4407"/>
      <c r="L4407" s="262"/>
      <c r="M4407" s="262"/>
      <c r="S4407" s="262"/>
      <c r="T4407" s="262"/>
      <c r="U4407" s="262"/>
      <c r="V4407" s="262"/>
    </row>
    <row r="4408" spans="1:22">
      <c r="A4408" s="858"/>
      <c r="B4408" s="866">
        <f t="shared" si="69"/>
        <v>4386</v>
      </c>
      <c r="C4408" s="919"/>
      <c r="D4408" s="860"/>
      <c r="E4408"/>
      <c r="F4408"/>
      <c r="G4408"/>
      <c r="H4408"/>
      <c r="I4408"/>
      <c r="J4408"/>
      <c r="K4408"/>
      <c r="L4408" s="262"/>
      <c r="M4408" s="262"/>
      <c r="S4408" s="262"/>
      <c r="T4408" s="262"/>
      <c r="U4408" s="262"/>
      <c r="V4408" s="262"/>
    </row>
    <row r="4409" spans="1:22">
      <c r="A4409" s="858"/>
      <c r="B4409" s="866">
        <f t="shared" si="69"/>
        <v>4387</v>
      </c>
      <c r="C4409" s="919"/>
      <c r="D4409" s="860"/>
      <c r="E4409"/>
      <c r="F4409"/>
      <c r="G4409"/>
      <c r="H4409"/>
      <c r="I4409"/>
      <c r="J4409"/>
      <c r="K4409"/>
      <c r="L4409" s="262"/>
      <c r="M4409" s="262"/>
      <c r="S4409" s="262"/>
      <c r="T4409" s="262"/>
      <c r="U4409" s="262"/>
      <c r="V4409" s="262"/>
    </row>
    <row r="4410" spans="1:22">
      <c r="A4410" s="858"/>
      <c r="B4410" s="866">
        <f t="shared" si="69"/>
        <v>4388</v>
      </c>
      <c r="C4410" s="919"/>
      <c r="D4410" s="860"/>
      <c r="E4410"/>
      <c r="F4410"/>
      <c r="G4410"/>
      <c r="H4410"/>
      <c r="I4410"/>
      <c r="J4410"/>
      <c r="K4410"/>
      <c r="L4410" s="262"/>
      <c r="M4410" s="262"/>
      <c r="S4410" s="262"/>
      <c r="T4410" s="262"/>
      <c r="U4410" s="262"/>
      <c r="V4410" s="262"/>
    </row>
    <row r="4411" spans="1:22">
      <c r="A4411" s="858"/>
      <c r="B4411" s="866">
        <f t="shared" si="69"/>
        <v>4389</v>
      </c>
      <c r="C4411" s="919"/>
      <c r="D4411" s="860"/>
      <c r="E4411"/>
      <c r="F4411"/>
      <c r="G4411"/>
      <c r="H4411"/>
      <c r="I4411"/>
      <c r="J4411"/>
      <c r="K4411"/>
      <c r="L4411" s="262"/>
      <c r="M4411" s="262"/>
      <c r="S4411" s="262"/>
      <c r="T4411" s="262"/>
      <c r="U4411" s="262"/>
      <c r="V4411" s="262"/>
    </row>
    <row r="4412" spans="1:22">
      <c r="A4412" s="858"/>
      <c r="B4412" s="866">
        <f t="shared" si="69"/>
        <v>4390</v>
      </c>
      <c r="C4412" s="919"/>
      <c r="D4412" s="860"/>
      <c r="E4412"/>
      <c r="F4412"/>
      <c r="G4412"/>
      <c r="H4412"/>
      <c r="I4412"/>
      <c r="J4412"/>
      <c r="K4412"/>
      <c r="L4412" s="262"/>
      <c r="M4412" s="262"/>
      <c r="S4412" s="262"/>
      <c r="T4412" s="262"/>
      <c r="U4412" s="262"/>
      <c r="V4412" s="262"/>
    </row>
    <row r="4413" spans="1:22">
      <c r="A4413" s="858"/>
      <c r="B4413" s="866">
        <f t="shared" si="69"/>
        <v>4391</v>
      </c>
      <c r="C4413" s="919"/>
      <c r="D4413" s="860"/>
      <c r="E4413"/>
      <c r="F4413"/>
      <c r="G4413"/>
      <c r="H4413"/>
      <c r="I4413"/>
      <c r="J4413"/>
      <c r="K4413"/>
      <c r="L4413" s="262"/>
      <c r="M4413" s="262"/>
      <c r="S4413" s="262"/>
      <c r="T4413" s="262"/>
      <c r="U4413" s="262"/>
      <c r="V4413" s="262"/>
    </row>
    <row r="4414" spans="1:22">
      <c r="A4414" s="858"/>
      <c r="B4414" s="866">
        <f t="shared" si="69"/>
        <v>4392</v>
      </c>
      <c r="C4414" s="919"/>
      <c r="D4414" s="860"/>
      <c r="E4414"/>
      <c r="F4414"/>
      <c r="G4414"/>
      <c r="H4414"/>
      <c r="I4414"/>
      <c r="J4414"/>
      <c r="K4414"/>
      <c r="L4414" s="262"/>
      <c r="M4414" s="262"/>
      <c r="S4414" s="262"/>
      <c r="T4414" s="262"/>
      <c r="U4414" s="262"/>
      <c r="V4414" s="262"/>
    </row>
    <row r="4415" spans="1:22">
      <c r="A4415" s="858"/>
      <c r="B4415" s="866">
        <f t="shared" si="69"/>
        <v>4393</v>
      </c>
      <c r="C4415" s="919"/>
      <c r="D4415" s="860"/>
      <c r="E4415"/>
      <c r="F4415"/>
      <c r="G4415"/>
      <c r="H4415"/>
      <c r="I4415"/>
      <c r="J4415"/>
      <c r="K4415"/>
      <c r="L4415" s="262"/>
      <c r="M4415" s="262"/>
      <c r="S4415" s="262"/>
      <c r="T4415" s="262"/>
      <c r="U4415" s="262"/>
      <c r="V4415" s="262"/>
    </row>
    <row r="4416" spans="1:22">
      <c r="A4416" s="858"/>
      <c r="B4416" s="866">
        <f t="shared" si="69"/>
        <v>4394</v>
      </c>
      <c r="C4416" s="919"/>
      <c r="D4416" s="860"/>
      <c r="E4416"/>
      <c r="F4416"/>
      <c r="G4416"/>
      <c r="H4416"/>
      <c r="I4416"/>
      <c r="J4416"/>
      <c r="K4416"/>
      <c r="L4416" s="262"/>
      <c r="M4416" s="262"/>
      <c r="S4416" s="262"/>
      <c r="T4416" s="262"/>
      <c r="U4416" s="262"/>
      <c r="V4416" s="262"/>
    </row>
    <row r="4417" spans="1:22">
      <c r="A4417" s="858"/>
      <c r="B4417" s="866">
        <f t="shared" si="69"/>
        <v>4395</v>
      </c>
      <c r="C4417" s="919"/>
      <c r="D4417" s="860"/>
      <c r="E4417"/>
      <c r="F4417"/>
      <c r="G4417"/>
      <c r="H4417"/>
      <c r="I4417"/>
      <c r="J4417"/>
      <c r="K4417"/>
      <c r="L4417" s="262"/>
      <c r="M4417" s="262"/>
      <c r="S4417" s="262"/>
      <c r="T4417" s="262"/>
      <c r="U4417" s="262"/>
      <c r="V4417" s="262"/>
    </row>
    <row r="4418" spans="1:22">
      <c r="A4418" s="858"/>
      <c r="B4418" s="866">
        <f t="shared" si="69"/>
        <v>4396</v>
      </c>
      <c r="C4418" s="919"/>
      <c r="D4418" s="860"/>
      <c r="E4418"/>
      <c r="F4418"/>
      <c r="G4418"/>
      <c r="H4418"/>
      <c r="I4418"/>
      <c r="J4418"/>
      <c r="K4418"/>
      <c r="L4418" s="262"/>
      <c r="M4418" s="262"/>
      <c r="S4418" s="262"/>
      <c r="T4418" s="262"/>
      <c r="U4418" s="262"/>
      <c r="V4418" s="262"/>
    </row>
    <row r="4419" spans="1:22">
      <c r="A4419" s="858"/>
      <c r="B4419" s="866">
        <f t="shared" si="69"/>
        <v>4397</v>
      </c>
      <c r="C4419" s="919"/>
      <c r="D4419" s="860"/>
      <c r="E4419"/>
      <c r="F4419"/>
      <c r="G4419"/>
      <c r="H4419"/>
      <c r="I4419"/>
      <c r="J4419"/>
      <c r="K4419"/>
      <c r="L4419" s="262"/>
      <c r="M4419" s="262"/>
      <c r="S4419" s="262"/>
      <c r="T4419" s="262"/>
      <c r="U4419" s="262"/>
      <c r="V4419" s="262"/>
    </row>
    <row r="4420" spans="1:22">
      <c r="A4420" s="858"/>
      <c r="B4420" s="866">
        <f t="shared" si="69"/>
        <v>4398</v>
      </c>
      <c r="C4420" s="919"/>
      <c r="D4420" s="860"/>
      <c r="E4420"/>
      <c r="F4420"/>
      <c r="G4420"/>
      <c r="H4420"/>
      <c r="I4420"/>
      <c r="J4420"/>
      <c r="K4420"/>
      <c r="L4420" s="262"/>
      <c r="M4420" s="262"/>
      <c r="S4420" s="262"/>
      <c r="T4420" s="262"/>
      <c r="U4420" s="262"/>
      <c r="V4420" s="262"/>
    </row>
    <row r="4421" spans="1:22">
      <c r="A4421" s="858"/>
      <c r="B4421" s="866">
        <f t="shared" si="69"/>
        <v>4399</v>
      </c>
      <c r="C4421" s="919"/>
      <c r="D4421" s="860"/>
      <c r="E4421"/>
      <c r="F4421"/>
      <c r="G4421"/>
      <c r="H4421"/>
      <c r="I4421"/>
      <c r="J4421"/>
      <c r="K4421"/>
      <c r="L4421" s="262"/>
      <c r="M4421" s="262"/>
      <c r="S4421" s="262"/>
      <c r="T4421" s="262"/>
      <c r="U4421" s="262"/>
      <c r="V4421" s="262"/>
    </row>
    <row r="4422" spans="1:22">
      <c r="A4422" s="858"/>
      <c r="B4422" s="866">
        <f t="shared" si="69"/>
        <v>4400</v>
      </c>
      <c r="C4422" s="919"/>
      <c r="D4422" s="860"/>
      <c r="E4422"/>
      <c r="F4422"/>
      <c r="G4422"/>
      <c r="H4422"/>
      <c r="I4422"/>
      <c r="J4422"/>
      <c r="K4422"/>
      <c r="L4422" s="262"/>
      <c r="M4422" s="262"/>
      <c r="S4422" s="262"/>
      <c r="T4422" s="262"/>
      <c r="U4422" s="262"/>
      <c r="V4422" s="262"/>
    </row>
    <row r="4423" spans="1:22">
      <c r="A4423" s="858"/>
      <c r="B4423" s="866">
        <f t="shared" si="69"/>
        <v>4401</v>
      </c>
      <c r="C4423" s="919"/>
      <c r="D4423" s="860"/>
      <c r="E4423"/>
      <c r="F4423"/>
      <c r="G4423"/>
      <c r="H4423"/>
      <c r="I4423"/>
      <c r="J4423"/>
      <c r="K4423"/>
      <c r="L4423" s="262"/>
      <c r="M4423" s="262"/>
      <c r="S4423" s="262"/>
      <c r="T4423" s="262"/>
      <c r="U4423" s="262"/>
      <c r="V4423" s="262"/>
    </row>
    <row r="4424" spans="1:22">
      <c r="A4424" s="858"/>
      <c r="B4424" s="866">
        <f t="shared" si="69"/>
        <v>4402</v>
      </c>
      <c r="C4424" s="919"/>
      <c r="D4424" s="860"/>
      <c r="E4424"/>
      <c r="F4424"/>
      <c r="G4424"/>
      <c r="H4424"/>
      <c r="I4424"/>
      <c r="J4424"/>
      <c r="K4424"/>
      <c r="L4424" s="262"/>
      <c r="M4424" s="262"/>
      <c r="S4424" s="262"/>
      <c r="T4424" s="262"/>
      <c r="U4424" s="262"/>
      <c r="V4424" s="262"/>
    </row>
    <row r="4425" spans="1:22">
      <c r="A4425" s="858"/>
      <c r="B4425" s="866">
        <f t="shared" si="69"/>
        <v>4403</v>
      </c>
      <c r="C4425" s="919"/>
      <c r="D4425" s="860"/>
      <c r="E4425"/>
      <c r="F4425"/>
      <c r="G4425"/>
      <c r="H4425"/>
      <c r="I4425"/>
      <c r="J4425"/>
      <c r="K4425"/>
      <c r="L4425" s="262"/>
      <c r="M4425" s="262"/>
      <c r="S4425" s="262"/>
      <c r="T4425" s="262"/>
      <c r="U4425" s="262"/>
      <c r="V4425" s="262"/>
    </row>
    <row r="4426" spans="1:22">
      <c r="A4426" s="858"/>
      <c r="B4426" s="866">
        <f t="shared" si="69"/>
        <v>4404</v>
      </c>
      <c r="C4426" s="919"/>
      <c r="D4426" s="860"/>
      <c r="E4426"/>
      <c r="F4426"/>
      <c r="G4426"/>
      <c r="H4426"/>
      <c r="I4426"/>
      <c r="J4426"/>
      <c r="K4426"/>
      <c r="L4426" s="262"/>
      <c r="M4426" s="262"/>
      <c r="S4426" s="262"/>
      <c r="T4426" s="262"/>
      <c r="U4426" s="262"/>
      <c r="V4426" s="262"/>
    </row>
    <row r="4427" spans="1:22">
      <c r="A4427" s="858"/>
      <c r="B4427" s="866">
        <f t="shared" si="69"/>
        <v>4405</v>
      </c>
      <c r="C4427" s="919"/>
      <c r="D4427" s="860"/>
      <c r="E4427"/>
      <c r="F4427"/>
      <c r="G4427"/>
      <c r="H4427"/>
      <c r="I4427"/>
      <c r="J4427"/>
      <c r="K4427"/>
      <c r="L4427" s="262"/>
      <c r="M4427" s="262"/>
      <c r="S4427" s="262"/>
      <c r="T4427" s="262"/>
      <c r="U4427" s="262"/>
      <c r="V4427" s="262"/>
    </row>
    <row r="4428" spans="1:22">
      <c r="A4428" s="858"/>
      <c r="B4428" s="866">
        <f t="shared" si="69"/>
        <v>4406</v>
      </c>
      <c r="C4428" s="919"/>
      <c r="D4428" s="860"/>
      <c r="E4428"/>
      <c r="F4428"/>
      <c r="G4428"/>
      <c r="H4428"/>
      <c r="I4428"/>
      <c r="J4428"/>
      <c r="K4428"/>
      <c r="L4428" s="262"/>
      <c r="M4428" s="262"/>
      <c r="S4428" s="262"/>
      <c r="T4428" s="262"/>
      <c r="U4428" s="262"/>
      <c r="V4428" s="262"/>
    </row>
    <row r="4429" spans="1:22">
      <c r="A4429" s="858"/>
      <c r="B4429" s="866">
        <f t="shared" si="69"/>
        <v>4407</v>
      </c>
      <c r="C4429" s="919"/>
      <c r="D4429" s="860"/>
      <c r="E4429"/>
      <c r="F4429"/>
      <c r="G4429"/>
      <c r="H4429"/>
      <c r="I4429"/>
      <c r="J4429"/>
      <c r="K4429"/>
      <c r="L4429" s="262"/>
      <c r="M4429" s="262"/>
      <c r="S4429" s="262"/>
      <c r="T4429" s="262"/>
      <c r="U4429" s="262"/>
      <c r="V4429" s="262"/>
    </row>
    <row r="4430" spans="1:22">
      <c r="A4430" s="858"/>
      <c r="B4430" s="866">
        <f t="shared" si="69"/>
        <v>4408</v>
      </c>
      <c r="C4430" s="919"/>
      <c r="D4430" s="860"/>
      <c r="E4430"/>
      <c r="F4430"/>
      <c r="G4430"/>
      <c r="H4430"/>
      <c r="I4430"/>
      <c r="J4430"/>
      <c r="K4430"/>
      <c r="L4430" s="262"/>
      <c r="M4430" s="262"/>
      <c r="S4430" s="262"/>
      <c r="T4430" s="262"/>
      <c r="U4430" s="262"/>
      <c r="V4430" s="262"/>
    </row>
    <row r="4431" spans="1:22">
      <c r="A4431" s="858"/>
      <c r="B4431" s="866">
        <f t="shared" si="69"/>
        <v>4409</v>
      </c>
      <c r="C4431" s="919"/>
      <c r="D4431" s="860"/>
      <c r="E4431"/>
      <c r="F4431"/>
      <c r="G4431"/>
      <c r="H4431"/>
      <c r="I4431"/>
      <c r="J4431"/>
      <c r="K4431"/>
      <c r="L4431" s="262"/>
      <c r="M4431" s="262"/>
      <c r="S4431" s="262"/>
      <c r="T4431" s="262"/>
      <c r="U4431" s="262"/>
      <c r="V4431" s="262"/>
    </row>
    <row r="4432" spans="1:22">
      <c r="A4432" s="858"/>
      <c r="B4432" s="866">
        <f t="shared" si="69"/>
        <v>4410</v>
      </c>
      <c r="C4432" s="919"/>
      <c r="D4432" s="860"/>
      <c r="E4432"/>
      <c r="F4432"/>
      <c r="G4432"/>
      <c r="H4432"/>
      <c r="I4432"/>
      <c r="J4432"/>
      <c r="K4432"/>
      <c r="L4432" s="262"/>
      <c r="M4432" s="262"/>
      <c r="S4432" s="262"/>
      <c r="T4432" s="262"/>
      <c r="U4432" s="262"/>
      <c r="V4432" s="262"/>
    </row>
    <row r="4433" spans="1:22">
      <c r="A4433" s="858"/>
      <c r="B4433" s="866">
        <f t="shared" si="69"/>
        <v>4411</v>
      </c>
      <c r="C4433" s="919"/>
      <c r="D4433" s="860"/>
      <c r="E4433"/>
      <c r="F4433"/>
      <c r="G4433"/>
      <c r="H4433"/>
      <c r="I4433"/>
      <c r="J4433"/>
      <c r="K4433"/>
      <c r="L4433" s="262"/>
      <c r="M4433" s="262"/>
      <c r="S4433" s="262"/>
      <c r="T4433" s="262"/>
      <c r="U4433" s="262"/>
      <c r="V4433" s="262"/>
    </row>
    <row r="4434" spans="1:22">
      <c r="A4434" s="858"/>
      <c r="B4434" s="866">
        <f t="shared" si="69"/>
        <v>4412</v>
      </c>
      <c r="C4434" s="919"/>
      <c r="D4434" s="860"/>
      <c r="E4434"/>
      <c r="F4434"/>
      <c r="G4434"/>
      <c r="H4434"/>
      <c r="I4434"/>
      <c r="J4434"/>
      <c r="K4434"/>
      <c r="L4434" s="262"/>
      <c r="M4434" s="262"/>
      <c r="S4434" s="262"/>
      <c r="T4434" s="262"/>
      <c r="U4434" s="262"/>
      <c r="V4434" s="262"/>
    </row>
    <row r="4435" spans="1:22">
      <c r="A4435" s="858"/>
      <c r="B4435" s="866">
        <f t="shared" si="69"/>
        <v>4413</v>
      </c>
      <c r="C4435" s="919"/>
      <c r="D4435" s="860"/>
      <c r="E4435"/>
      <c r="F4435"/>
      <c r="G4435"/>
      <c r="H4435"/>
      <c r="I4435"/>
      <c r="J4435"/>
      <c r="K4435"/>
      <c r="L4435" s="262"/>
      <c r="M4435" s="262"/>
      <c r="S4435" s="262"/>
      <c r="T4435" s="262"/>
      <c r="U4435" s="262"/>
      <c r="V4435" s="262"/>
    </row>
    <row r="4436" spans="1:22">
      <c r="A4436" s="858"/>
      <c r="B4436" s="866">
        <f t="shared" si="69"/>
        <v>4414</v>
      </c>
      <c r="C4436" s="919"/>
      <c r="D4436" s="860"/>
      <c r="E4436"/>
      <c r="F4436"/>
      <c r="G4436"/>
      <c r="H4436"/>
      <c r="I4436"/>
      <c r="J4436"/>
      <c r="K4436"/>
      <c r="L4436" s="262"/>
      <c r="M4436" s="262"/>
      <c r="S4436" s="262"/>
      <c r="T4436" s="262"/>
      <c r="U4436" s="262"/>
      <c r="V4436" s="262"/>
    </row>
    <row r="4437" spans="1:22">
      <c r="A4437" s="858"/>
      <c r="B4437" s="866">
        <f t="shared" si="69"/>
        <v>4415</v>
      </c>
      <c r="C4437" s="919"/>
      <c r="D4437" s="860"/>
      <c r="E4437"/>
      <c r="F4437"/>
      <c r="G4437"/>
      <c r="H4437"/>
      <c r="I4437"/>
      <c r="J4437"/>
      <c r="K4437"/>
      <c r="L4437" s="262"/>
      <c r="M4437" s="262"/>
      <c r="S4437" s="262"/>
      <c r="T4437" s="262"/>
      <c r="U4437" s="262"/>
      <c r="V4437" s="262"/>
    </row>
    <row r="4438" spans="1:22">
      <c r="A4438" s="858"/>
      <c r="B4438" s="866">
        <f t="shared" si="69"/>
        <v>4416</v>
      </c>
      <c r="C4438" s="919"/>
      <c r="D4438" s="860"/>
      <c r="E4438"/>
      <c r="F4438"/>
      <c r="G4438"/>
      <c r="H4438"/>
      <c r="I4438"/>
      <c r="J4438"/>
      <c r="K4438"/>
      <c r="L4438" s="262"/>
      <c r="M4438" s="262"/>
      <c r="S4438" s="262"/>
      <c r="T4438" s="262"/>
      <c r="U4438" s="262"/>
      <c r="V4438" s="262"/>
    </row>
    <row r="4439" spans="1:22">
      <c r="A4439" s="858"/>
      <c r="B4439" s="866">
        <f t="shared" si="69"/>
        <v>4417</v>
      </c>
      <c r="C4439" s="919"/>
      <c r="D4439" s="860"/>
      <c r="E4439"/>
      <c r="F4439"/>
      <c r="G4439"/>
      <c r="H4439"/>
      <c r="I4439"/>
      <c r="J4439"/>
      <c r="K4439"/>
      <c r="L4439" s="262"/>
      <c r="M4439" s="262"/>
      <c r="S4439" s="262"/>
      <c r="T4439" s="262"/>
      <c r="U4439" s="262"/>
      <c r="V4439" s="262"/>
    </row>
    <row r="4440" spans="1:22">
      <c r="A4440" s="858"/>
      <c r="B4440" s="866">
        <f t="shared" ref="B4440:B4503" si="70">B4439+1</f>
        <v>4418</v>
      </c>
      <c r="C4440" s="919"/>
      <c r="D4440" s="860"/>
      <c r="E4440"/>
      <c r="F4440"/>
      <c r="G4440"/>
      <c r="H4440"/>
      <c r="I4440"/>
      <c r="J4440"/>
      <c r="K4440"/>
      <c r="L4440" s="262"/>
      <c r="M4440" s="262"/>
      <c r="S4440" s="262"/>
      <c r="T4440" s="262"/>
      <c r="U4440" s="262"/>
      <c r="V4440" s="262"/>
    </row>
    <row r="4441" spans="1:22">
      <c r="A4441" s="858"/>
      <c r="B4441" s="866">
        <f t="shared" si="70"/>
        <v>4419</v>
      </c>
      <c r="C4441" s="919"/>
      <c r="D4441" s="860"/>
      <c r="E4441"/>
      <c r="F4441"/>
      <c r="G4441"/>
      <c r="H4441"/>
      <c r="I4441"/>
      <c r="J4441"/>
      <c r="K4441"/>
      <c r="L4441" s="262"/>
      <c r="M4441" s="262"/>
      <c r="S4441" s="262"/>
      <c r="T4441" s="262"/>
      <c r="U4441" s="262"/>
      <c r="V4441" s="262"/>
    </row>
    <row r="4442" spans="1:22">
      <c r="A4442" s="858"/>
      <c r="B4442" s="866">
        <f t="shared" si="70"/>
        <v>4420</v>
      </c>
      <c r="C4442" s="919"/>
      <c r="D4442" s="860"/>
      <c r="E4442"/>
      <c r="F4442"/>
      <c r="G4442"/>
      <c r="H4442"/>
      <c r="I4442"/>
      <c r="J4442"/>
      <c r="K4442"/>
      <c r="L4442" s="262"/>
      <c r="M4442" s="262"/>
      <c r="S4442" s="262"/>
      <c r="T4442" s="262"/>
      <c r="U4442" s="262"/>
      <c r="V4442" s="262"/>
    </row>
    <row r="4443" spans="1:22">
      <c r="A4443" s="858"/>
      <c r="B4443" s="866">
        <f t="shared" si="70"/>
        <v>4421</v>
      </c>
      <c r="C4443" s="919"/>
      <c r="D4443" s="860"/>
      <c r="E4443"/>
      <c r="F4443"/>
      <c r="G4443"/>
      <c r="H4443"/>
      <c r="I4443"/>
      <c r="J4443"/>
      <c r="K4443"/>
      <c r="L4443" s="262"/>
      <c r="M4443" s="262"/>
      <c r="S4443" s="262"/>
      <c r="T4443" s="262"/>
      <c r="U4443" s="262"/>
      <c r="V4443" s="262"/>
    </row>
    <row r="4444" spans="1:22">
      <c r="A4444" s="858"/>
      <c r="B4444" s="866">
        <f t="shared" si="70"/>
        <v>4422</v>
      </c>
      <c r="C4444" s="919"/>
      <c r="D4444" s="860"/>
      <c r="E4444"/>
      <c r="F4444"/>
      <c r="G4444"/>
      <c r="H4444"/>
      <c r="I4444"/>
      <c r="J4444"/>
      <c r="K4444"/>
      <c r="L4444" s="262"/>
      <c r="M4444" s="262"/>
      <c r="S4444" s="262"/>
      <c r="T4444" s="262"/>
      <c r="U4444" s="262"/>
      <c r="V4444" s="262"/>
    </row>
    <row r="4445" spans="1:22">
      <c r="A4445" s="858"/>
      <c r="B4445" s="866">
        <f t="shared" si="70"/>
        <v>4423</v>
      </c>
      <c r="C4445" s="919"/>
      <c r="D4445" s="860"/>
      <c r="E4445"/>
      <c r="F4445"/>
      <c r="G4445"/>
      <c r="H4445"/>
      <c r="I4445"/>
      <c r="J4445"/>
      <c r="K4445"/>
      <c r="L4445" s="262"/>
      <c r="M4445" s="262"/>
      <c r="S4445" s="262"/>
      <c r="T4445" s="262"/>
      <c r="U4445" s="262"/>
      <c r="V4445" s="262"/>
    </row>
    <row r="4446" spans="1:22">
      <c r="A4446" s="858"/>
      <c r="B4446" s="866">
        <f t="shared" si="70"/>
        <v>4424</v>
      </c>
      <c r="C4446" s="919"/>
      <c r="D4446" s="860"/>
      <c r="E4446"/>
      <c r="F4446"/>
      <c r="G4446"/>
      <c r="H4446"/>
      <c r="I4446"/>
      <c r="J4446"/>
      <c r="K4446"/>
      <c r="L4446" s="262"/>
      <c r="M4446" s="262"/>
      <c r="S4446" s="262"/>
      <c r="T4446" s="262"/>
      <c r="U4446" s="262"/>
      <c r="V4446" s="262"/>
    </row>
    <row r="4447" spans="1:22">
      <c r="A4447" s="858"/>
      <c r="B4447" s="866">
        <f t="shared" si="70"/>
        <v>4425</v>
      </c>
      <c r="C4447" s="919"/>
      <c r="D4447" s="860"/>
      <c r="E4447"/>
      <c r="F4447"/>
      <c r="G4447"/>
      <c r="H4447"/>
      <c r="I4447"/>
      <c r="J4447"/>
      <c r="K4447"/>
      <c r="L4447" s="262"/>
      <c r="M4447" s="262"/>
      <c r="S4447" s="262"/>
      <c r="T4447" s="262"/>
      <c r="U4447" s="262"/>
      <c r="V4447" s="262"/>
    </row>
    <row r="4448" spans="1:22">
      <c r="A4448" s="858"/>
      <c r="B4448" s="866">
        <f t="shared" si="70"/>
        <v>4426</v>
      </c>
      <c r="C4448" s="919"/>
      <c r="D4448" s="860"/>
      <c r="E4448"/>
      <c r="F4448"/>
      <c r="G4448"/>
      <c r="H4448"/>
      <c r="I4448"/>
      <c r="J4448"/>
      <c r="K4448"/>
      <c r="L4448" s="262"/>
      <c r="M4448" s="262"/>
      <c r="S4448" s="262"/>
      <c r="T4448" s="262"/>
      <c r="U4448" s="262"/>
      <c r="V4448" s="262"/>
    </row>
    <row r="4449" spans="1:22">
      <c r="A4449" s="858"/>
      <c r="B4449" s="866">
        <f t="shared" si="70"/>
        <v>4427</v>
      </c>
      <c r="C4449" s="919"/>
      <c r="D4449" s="860"/>
      <c r="E4449"/>
      <c r="F4449"/>
      <c r="G4449"/>
      <c r="H4449"/>
      <c r="I4449"/>
      <c r="J4449"/>
      <c r="K4449"/>
      <c r="L4449" s="262"/>
      <c r="M4449" s="262"/>
      <c r="S4449" s="262"/>
      <c r="T4449" s="262"/>
      <c r="U4449" s="262"/>
      <c r="V4449" s="262"/>
    </row>
    <row r="4450" spans="1:22">
      <c r="A4450" s="858"/>
      <c r="B4450" s="866">
        <f t="shared" si="70"/>
        <v>4428</v>
      </c>
      <c r="C4450" s="919"/>
      <c r="D4450" s="860"/>
      <c r="E4450"/>
      <c r="F4450"/>
      <c r="G4450"/>
      <c r="H4450"/>
      <c r="I4450"/>
      <c r="J4450"/>
      <c r="K4450"/>
      <c r="L4450" s="262"/>
      <c r="M4450" s="262"/>
      <c r="S4450" s="262"/>
      <c r="T4450" s="262"/>
      <c r="U4450" s="262"/>
      <c r="V4450" s="262"/>
    </row>
    <row r="4451" spans="1:22">
      <c r="A4451" s="858"/>
      <c r="B4451" s="866">
        <f t="shared" si="70"/>
        <v>4429</v>
      </c>
      <c r="C4451" s="919"/>
      <c r="D4451" s="860"/>
      <c r="E4451"/>
      <c r="F4451"/>
      <c r="G4451"/>
      <c r="H4451"/>
      <c r="I4451"/>
      <c r="J4451"/>
      <c r="K4451"/>
      <c r="L4451" s="262"/>
      <c r="M4451" s="262"/>
      <c r="S4451" s="262"/>
      <c r="T4451" s="262"/>
      <c r="U4451" s="262"/>
      <c r="V4451" s="262"/>
    </row>
    <row r="4452" spans="1:22">
      <c r="A4452" s="858"/>
      <c r="B4452" s="866">
        <f t="shared" si="70"/>
        <v>4430</v>
      </c>
      <c r="C4452" s="919"/>
      <c r="D4452" s="860"/>
      <c r="E4452"/>
      <c r="F4452"/>
      <c r="G4452"/>
      <c r="H4452"/>
      <c r="I4452"/>
      <c r="J4452"/>
      <c r="K4452"/>
      <c r="L4452" s="262"/>
      <c r="M4452" s="262"/>
      <c r="S4452" s="262"/>
      <c r="T4452" s="262"/>
      <c r="U4452" s="262"/>
      <c r="V4452" s="262"/>
    </row>
    <row r="4453" spans="1:22">
      <c r="A4453" s="858"/>
      <c r="B4453" s="866">
        <f t="shared" si="70"/>
        <v>4431</v>
      </c>
      <c r="C4453" s="919"/>
      <c r="D4453" s="860"/>
      <c r="E4453"/>
      <c r="F4453"/>
      <c r="G4453"/>
      <c r="H4453"/>
      <c r="I4453"/>
      <c r="J4453"/>
      <c r="K4453"/>
      <c r="L4453" s="262"/>
      <c r="M4453" s="262"/>
      <c r="S4453" s="262"/>
      <c r="T4453" s="262"/>
      <c r="U4453" s="262"/>
      <c r="V4453" s="262"/>
    </row>
    <row r="4454" spans="1:22">
      <c r="A4454" s="858"/>
      <c r="B4454" s="866">
        <f t="shared" si="70"/>
        <v>4432</v>
      </c>
      <c r="C4454" s="919"/>
      <c r="D4454" s="860"/>
      <c r="E4454"/>
      <c r="F4454"/>
      <c r="G4454"/>
      <c r="H4454"/>
      <c r="I4454"/>
      <c r="J4454"/>
      <c r="K4454"/>
      <c r="L4454" s="262"/>
      <c r="M4454" s="262"/>
      <c r="S4454" s="262"/>
      <c r="T4454" s="262"/>
      <c r="U4454" s="262"/>
      <c r="V4454" s="262"/>
    </row>
    <row r="4455" spans="1:22">
      <c r="A4455" s="858"/>
      <c r="B4455" s="866">
        <f t="shared" si="70"/>
        <v>4433</v>
      </c>
      <c r="C4455" s="919"/>
      <c r="D4455" s="860"/>
      <c r="E4455"/>
      <c r="F4455"/>
      <c r="G4455"/>
      <c r="H4455"/>
      <c r="I4455"/>
      <c r="J4455"/>
      <c r="K4455"/>
      <c r="L4455" s="262"/>
      <c r="M4455" s="262"/>
      <c r="S4455" s="262"/>
      <c r="T4455" s="262"/>
      <c r="U4455" s="262"/>
      <c r="V4455" s="262"/>
    </row>
    <row r="4456" spans="1:22">
      <c r="A4456" s="858"/>
      <c r="B4456" s="866">
        <f t="shared" si="70"/>
        <v>4434</v>
      </c>
      <c r="C4456" s="919"/>
      <c r="D4456" s="860"/>
      <c r="E4456"/>
      <c r="F4456"/>
      <c r="G4456"/>
      <c r="H4456"/>
      <c r="I4456"/>
      <c r="J4456"/>
      <c r="K4456"/>
      <c r="L4456" s="262"/>
      <c r="M4456" s="262"/>
      <c r="S4456" s="262"/>
      <c r="T4456" s="262"/>
      <c r="U4456" s="262"/>
      <c r="V4456" s="262"/>
    </row>
    <row r="4457" spans="1:22">
      <c r="A4457" s="858"/>
      <c r="B4457" s="866">
        <f t="shared" si="70"/>
        <v>4435</v>
      </c>
      <c r="C4457" s="919"/>
      <c r="D4457" s="860"/>
      <c r="E4457"/>
      <c r="F4457"/>
      <c r="G4457"/>
      <c r="H4457"/>
      <c r="I4457"/>
      <c r="J4457"/>
      <c r="K4457"/>
      <c r="L4457" s="262"/>
      <c r="M4457" s="262"/>
      <c r="S4457" s="262"/>
      <c r="T4457" s="262"/>
      <c r="U4457" s="262"/>
      <c r="V4457" s="262"/>
    </row>
    <row r="4458" spans="1:22">
      <c r="A4458" s="858"/>
      <c r="B4458" s="866">
        <f t="shared" si="70"/>
        <v>4436</v>
      </c>
      <c r="C4458" s="919"/>
      <c r="D4458" s="860"/>
      <c r="E4458"/>
      <c r="F4458"/>
      <c r="G4458"/>
      <c r="H4458"/>
      <c r="I4458"/>
      <c r="J4458"/>
      <c r="K4458"/>
      <c r="L4458" s="262"/>
      <c r="M4458" s="262"/>
      <c r="S4458" s="262"/>
      <c r="T4458" s="262"/>
      <c r="U4458" s="262"/>
      <c r="V4458" s="262"/>
    </row>
    <row r="4459" spans="1:22">
      <c r="A4459" s="858"/>
      <c r="B4459" s="866">
        <f t="shared" si="70"/>
        <v>4437</v>
      </c>
      <c r="C4459" s="919"/>
      <c r="D4459" s="860"/>
      <c r="E4459"/>
      <c r="F4459"/>
      <c r="G4459"/>
      <c r="H4459"/>
      <c r="I4459"/>
      <c r="J4459"/>
      <c r="K4459"/>
      <c r="L4459" s="262"/>
      <c r="M4459" s="262"/>
      <c r="S4459" s="262"/>
      <c r="T4459" s="262"/>
      <c r="U4459" s="262"/>
      <c r="V4459" s="262"/>
    </row>
    <row r="4460" spans="1:22">
      <c r="A4460" s="858"/>
      <c r="B4460" s="866">
        <f t="shared" si="70"/>
        <v>4438</v>
      </c>
      <c r="C4460" s="919"/>
      <c r="D4460" s="860"/>
      <c r="E4460"/>
      <c r="F4460"/>
      <c r="G4460"/>
      <c r="H4460"/>
      <c r="I4460"/>
      <c r="J4460"/>
      <c r="K4460"/>
      <c r="L4460" s="262"/>
      <c r="M4460" s="262"/>
      <c r="S4460" s="262"/>
      <c r="T4460" s="262"/>
      <c r="U4460" s="262"/>
      <c r="V4460" s="262"/>
    </row>
    <row r="4461" spans="1:22">
      <c r="A4461" s="858"/>
      <c r="B4461" s="866">
        <f t="shared" si="70"/>
        <v>4439</v>
      </c>
      <c r="C4461" s="919"/>
      <c r="D4461" s="860"/>
      <c r="E4461"/>
      <c r="F4461"/>
      <c r="G4461"/>
      <c r="H4461"/>
      <c r="I4461"/>
      <c r="J4461"/>
      <c r="K4461"/>
      <c r="L4461" s="262"/>
      <c r="M4461" s="262"/>
      <c r="S4461" s="262"/>
      <c r="T4461" s="262"/>
      <c r="U4461" s="262"/>
      <c r="V4461" s="262"/>
    </row>
    <row r="4462" spans="1:22">
      <c r="A4462" s="858"/>
      <c r="B4462" s="866">
        <f t="shared" si="70"/>
        <v>4440</v>
      </c>
      <c r="C4462" s="919"/>
      <c r="D4462" s="860"/>
      <c r="E4462"/>
      <c r="F4462"/>
      <c r="G4462"/>
      <c r="H4462"/>
      <c r="I4462"/>
      <c r="J4462"/>
      <c r="K4462"/>
      <c r="L4462" s="262"/>
      <c r="M4462" s="262"/>
      <c r="S4462" s="262"/>
      <c r="T4462" s="262"/>
      <c r="U4462" s="262"/>
      <c r="V4462" s="262"/>
    </row>
    <row r="4463" spans="1:22">
      <c r="A4463" s="858"/>
      <c r="B4463" s="866">
        <f t="shared" si="70"/>
        <v>4441</v>
      </c>
      <c r="C4463" s="919"/>
      <c r="D4463" s="860"/>
      <c r="E4463"/>
      <c r="F4463"/>
      <c r="G4463"/>
      <c r="H4463"/>
      <c r="I4463"/>
      <c r="J4463"/>
      <c r="K4463"/>
      <c r="L4463" s="262"/>
      <c r="M4463" s="262"/>
      <c r="S4463" s="262"/>
      <c r="T4463" s="262"/>
      <c r="U4463" s="262"/>
      <c r="V4463" s="262"/>
    </row>
    <row r="4464" spans="1:22">
      <c r="A4464" s="858"/>
      <c r="B4464" s="866">
        <f t="shared" si="70"/>
        <v>4442</v>
      </c>
      <c r="C4464" s="919"/>
      <c r="D4464" s="860"/>
      <c r="E4464"/>
      <c r="F4464"/>
      <c r="G4464"/>
      <c r="H4464"/>
      <c r="I4464"/>
      <c r="J4464"/>
      <c r="K4464"/>
      <c r="L4464" s="262"/>
      <c r="M4464" s="262"/>
      <c r="S4464" s="262"/>
      <c r="T4464" s="262"/>
      <c r="U4464" s="262"/>
      <c r="V4464" s="262"/>
    </row>
    <row r="4465" spans="1:22">
      <c r="A4465" s="858"/>
      <c r="B4465" s="866">
        <f t="shared" si="70"/>
        <v>4443</v>
      </c>
      <c r="C4465" s="919"/>
      <c r="D4465" s="860"/>
      <c r="E4465"/>
      <c r="F4465"/>
      <c r="G4465"/>
      <c r="H4465"/>
      <c r="I4465"/>
      <c r="J4465"/>
      <c r="K4465"/>
      <c r="L4465" s="262"/>
      <c r="M4465" s="262"/>
      <c r="S4465" s="262"/>
      <c r="T4465" s="262"/>
      <c r="U4465" s="262"/>
      <c r="V4465" s="262"/>
    </row>
    <row r="4466" spans="1:22">
      <c r="A4466" s="858"/>
      <c r="B4466" s="866">
        <f t="shared" si="70"/>
        <v>4444</v>
      </c>
      <c r="C4466" s="919"/>
      <c r="D4466" s="860"/>
      <c r="E4466"/>
      <c r="F4466"/>
      <c r="G4466"/>
      <c r="H4466"/>
      <c r="I4466"/>
      <c r="J4466"/>
      <c r="K4466"/>
      <c r="L4466" s="262"/>
      <c r="M4466" s="262"/>
      <c r="S4466" s="262"/>
      <c r="T4466" s="262"/>
      <c r="U4466" s="262"/>
      <c r="V4466" s="262"/>
    </row>
    <row r="4467" spans="1:22">
      <c r="A4467" s="858"/>
      <c r="B4467" s="866">
        <f t="shared" si="70"/>
        <v>4445</v>
      </c>
      <c r="C4467" s="919"/>
      <c r="D4467" s="860"/>
      <c r="E4467"/>
      <c r="F4467"/>
      <c r="G4467"/>
      <c r="H4467"/>
      <c r="I4467"/>
      <c r="J4467"/>
      <c r="K4467"/>
      <c r="L4467" s="262"/>
      <c r="M4467" s="262"/>
      <c r="S4467" s="262"/>
      <c r="T4467" s="262"/>
      <c r="U4467" s="262"/>
      <c r="V4467" s="262"/>
    </row>
    <row r="4468" spans="1:22">
      <c r="A4468" s="858"/>
      <c r="B4468" s="866">
        <f t="shared" si="70"/>
        <v>4446</v>
      </c>
      <c r="C4468" s="919"/>
      <c r="D4468" s="860"/>
      <c r="E4468"/>
      <c r="F4468"/>
      <c r="G4468"/>
      <c r="H4468"/>
      <c r="I4468"/>
      <c r="J4468"/>
      <c r="K4468"/>
      <c r="L4468" s="262"/>
      <c r="M4468" s="262"/>
      <c r="S4468" s="262"/>
      <c r="T4468" s="262"/>
      <c r="U4468" s="262"/>
      <c r="V4468" s="262"/>
    </row>
    <row r="4469" spans="1:22">
      <c r="A4469" s="858"/>
      <c r="B4469" s="866">
        <f t="shared" si="70"/>
        <v>4447</v>
      </c>
      <c r="C4469" s="919"/>
      <c r="D4469" s="860"/>
      <c r="E4469"/>
      <c r="F4469"/>
      <c r="G4469"/>
      <c r="H4469"/>
      <c r="I4469"/>
      <c r="J4469"/>
      <c r="K4469"/>
      <c r="L4469" s="262"/>
      <c r="M4469" s="262"/>
      <c r="S4469" s="262"/>
      <c r="T4469" s="262"/>
      <c r="U4469" s="262"/>
      <c r="V4469" s="262"/>
    </row>
    <row r="4470" spans="1:22">
      <c r="A4470" s="858"/>
      <c r="B4470" s="866">
        <f t="shared" si="70"/>
        <v>4448</v>
      </c>
      <c r="C4470" s="919"/>
      <c r="D4470" s="860"/>
      <c r="E4470"/>
      <c r="F4470"/>
      <c r="G4470"/>
      <c r="H4470"/>
      <c r="I4470"/>
      <c r="J4470"/>
      <c r="K4470"/>
      <c r="L4470" s="262"/>
      <c r="M4470" s="262"/>
      <c r="S4470" s="262"/>
      <c r="T4470" s="262"/>
      <c r="U4470" s="262"/>
      <c r="V4470" s="262"/>
    </row>
    <row r="4471" spans="1:22">
      <c r="A4471" s="858"/>
      <c r="B4471" s="866">
        <f t="shared" si="70"/>
        <v>4449</v>
      </c>
      <c r="C4471" s="919"/>
      <c r="D4471" s="860"/>
      <c r="E4471"/>
      <c r="F4471"/>
      <c r="G4471"/>
      <c r="H4471"/>
      <c r="I4471"/>
      <c r="J4471"/>
      <c r="K4471"/>
      <c r="L4471" s="262"/>
      <c r="M4471" s="262"/>
      <c r="S4471" s="262"/>
      <c r="T4471" s="262"/>
      <c r="U4471" s="262"/>
      <c r="V4471" s="262"/>
    </row>
    <row r="4472" spans="1:22">
      <c r="A4472" s="858"/>
      <c r="B4472" s="866">
        <f t="shared" si="70"/>
        <v>4450</v>
      </c>
      <c r="C4472" s="919"/>
      <c r="D4472" s="860"/>
      <c r="E4472"/>
      <c r="F4472"/>
      <c r="G4472"/>
      <c r="H4472"/>
      <c r="I4472"/>
      <c r="J4472"/>
      <c r="K4472"/>
      <c r="L4472" s="262"/>
      <c r="M4472" s="262"/>
      <c r="S4472" s="262"/>
      <c r="T4472" s="262"/>
      <c r="U4472" s="262"/>
      <c r="V4472" s="262"/>
    </row>
    <row r="4473" spans="1:22">
      <c r="A4473" s="858"/>
      <c r="B4473" s="866">
        <f t="shared" si="70"/>
        <v>4451</v>
      </c>
      <c r="C4473" s="919"/>
      <c r="D4473" s="860"/>
      <c r="E4473"/>
      <c r="F4473"/>
      <c r="G4473"/>
      <c r="H4473"/>
      <c r="I4473"/>
      <c r="J4473"/>
      <c r="K4473"/>
      <c r="L4473" s="262"/>
      <c r="M4473" s="262"/>
      <c r="S4473" s="262"/>
      <c r="T4473" s="262"/>
      <c r="U4473" s="262"/>
      <c r="V4473" s="262"/>
    </row>
    <row r="4474" spans="1:22">
      <c r="A4474" s="858"/>
      <c r="B4474" s="866">
        <f t="shared" si="70"/>
        <v>4452</v>
      </c>
      <c r="C4474" s="919"/>
      <c r="D4474" s="860"/>
      <c r="E4474"/>
      <c r="F4474"/>
      <c r="G4474"/>
      <c r="H4474"/>
      <c r="I4474"/>
      <c r="J4474"/>
      <c r="K4474"/>
      <c r="L4474" s="262"/>
      <c r="M4474" s="262"/>
      <c r="S4474" s="262"/>
      <c r="T4474" s="262"/>
      <c r="U4474" s="262"/>
      <c r="V4474" s="262"/>
    </row>
    <row r="4475" spans="1:22">
      <c r="A4475" s="858"/>
      <c r="B4475" s="866">
        <f t="shared" si="70"/>
        <v>4453</v>
      </c>
      <c r="C4475" s="919"/>
      <c r="D4475" s="860"/>
      <c r="E4475"/>
      <c r="F4475"/>
      <c r="G4475"/>
      <c r="H4475"/>
      <c r="I4475"/>
      <c r="J4475"/>
      <c r="K4475"/>
      <c r="L4475" s="262"/>
      <c r="M4475" s="262"/>
      <c r="S4475" s="262"/>
      <c r="T4475" s="262"/>
      <c r="U4475" s="262"/>
      <c r="V4475" s="262"/>
    </row>
    <row r="4476" spans="1:22">
      <c r="A4476" s="858"/>
      <c r="B4476" s="866">
        <f t="shared" si="70"/>
        <v>4454</v>
      </c>
      <c r="C4476" s="919"/>
      <c r="D4476" s="860"/>
      <c r="E4476"/>
      <c r="F4476"/>
      <c r="G4476"/>
      <c r="H4476"/>
      <c r="I4476"/>
      <c r="J4476"/>
      <c r="K4476"/>
      <c r="L4476" s="262"/>
      <c r="M4476" s="262"/>
      <c r="S4476" s="262"/>
      <c r="T4476" s="262"/>
      <c r="U4476" s="262"/>
      <c r="V4476" s="262"/>
    </row>
    <row r="4477" spans="1:22">
      <c r="A4477" s="858"/>
      <c r="B4477" s="866">
        <f t="shared" si="70"/>
        <v>4455</v>
      </c>
      <c r="C4477" s="919"/>
      <c r="D4477" s="860"/>
      <c r="E4477"/>
      <c r="F4477"/>
      <c r="G4477"/>
      <c r="H4477"/>
      <c r="I4477"/>
      <c r="J4477"/>
      <c r="K4477"/>
      <c r="L4477" s="262"/>
      <c r="M4477" s="262"/>
      <c r="S4477" s="262"/>
      <c r="T4477" s="262"/>
      <c r="U4477" s="262"/>
      <c r="V4477" s="262"/>
    </row>
    <row r="4478" spans="1:22">
      <c r="A4478" s="858"/>
      <c r="B4478" s="866">
        <f t="shared" si="70"/>
        <v>4456</v>
      </c>
      <c r="C4478" s="919"/>
      <c r="D4478" s="860"/>
      <c r="E4478"/>
      <c r="F4478"/>
      <c r="G4478"/>
      <c r="H4478"/>
      <c r="I4478"/>
      <c r="J4478"/>
      <c r="K4478"/>
      <c r="L4478" s="262"/>
      <c r="M4478" s="262"/>
      <c r="S4478" s="262"/>
      <c r="T4478" s="262"/>
      <c r="U4478" s="262"/>
      <c r="V4478" s="262"/>
    </row>
    <row r="4479" spans="1:22">
      <c r="A4479" s="858"/>
      <c r="B4479" s="866">
        <f t="shared" si="70"/>
        <v>4457</v>
      </c>
      <c r="C4479" s="919"/>
      <c r="D4479" s="860"/>
      <c r="E4479"/>
      <c r="F4479"/>
      <c r="G4479"/>
      <c r="H4479"/>
      <c r="I4479"/>
      <c r="J4479"/>
      <c r="K4479"/>
      <c r="L4479" s="262"/>
      <c r="M4479" s="262"/>
      <c r="S4479" s="262"/>
      <c r="T4479" s="262"/>
      <c r="U4479" s="262"/>
      <c r="V4479" s="262"/>
    </row>
    <row r="4480" spans="1:22">
      <c r="A4480" s="858"/>
      <c r="B4480" s="866">
        <f t="shared" si="70"/>
        <v>4458</v>
      </c>
      <c r="C4480" s="919"/>
      <c r="D4480" s="860"/>
      <c r="E4480"/>
      <c r="F4480"/>
      <c r="G4480"/>
      <c r="H4480"/>
      <c r="I4480"/>
      <c r="J4480"/>
      <c r="K4480"/>
      <c r="L4480" s="262"/>
      <c r="M4480" s="262"/>
      <c r="S4480" s="262"/>
      <c r="T4480" s="262"/>
      <c r="U4480" s="262"/>
      <c r="V4480" s="262"/>
    </row>
    <row r="4481" spans="1:22">
      <c r="A4481" s="858"/>
      <c r="B4481" s="866">
        <f t="shared" si="70"/>
        <v>4459</v>
      </c>
      <c r="C4481" s="919"/>
      <c r="D4481" s="860"/>
      <c r="E4481"/>
      <c r="F4481"/>
      <c r="G4481"/>
      <c r="H4481"/>
      <c r="I4481"/>
      <c r="J4481"/>
      <c r="K4481"/>
      <c r="L4481" s="262"/>
      <c r="M4481" s="262"/>
      <c r="S4481" s="262"/>
      <c r="T4481" s="262"/>
      <c r="U4481" s="262"/>
      <c r="V4481" s="262"/>
    </row>
    <row r="4482" spans="1:22">
      <c r="A4482" s="858"/>
      <c r="B4482" s="866">
        <f t="shared" si="70"/>
        <v>4460</v>
      </c>
      <c r="C4482" s="919"/>
      <c r="D4482" s="860"/>
      <c r="E4482"/>
      <c r="F4482"/>
      <c r="G4482"/>
      <c r="H4482"/>
      <c r="I4482"/>
      <c r="J4482"/>
      <c r="K4482"/>
      <c r="L4482" s="262"/>
      <c r="M4482" s="262"/>
      <c r="S4482" s="262"/>
      <c r="T4482" s="262"/>
      <c r="U4482" s="262"/>
      <c r="V4482" s="262"/>
    </row>
    <row r="4483" spans="1:22">
      <c r="A4483" s="858"/>
      <c r="B4483" s="866">
        <f t="shared" si="70"/>
        <v>4461</v>
      </c>
      <c r="C4483" s="919"/>
      <c r="D4483" s="860"/>
      <c r="E4483"/>
      <c r="F4483"/>
      <c r="G4483"/>
      <c r="H4483"/>
      <c r="I4483"/>
      <c r="J4483"/>
      <c r="K4483"/>
      <c r="L4483" s="262"/>
      <c r="M4483" s="262"/>
      <c r="S4483" s="262"/>
      <c r="T4483" s="262"/>
      <c r="U4483" s="262"/>
      <c r="V4483" s="262"/>
    </row>
    <row r="4484" spans="1:22">
      <c r="A4484" s="858"/>
      <c r="B4484" s="866">
        <f t="shared" si="70"/>
        <v>4462</v>
      </c>
      <c r="C4484" s="919"/>
      <c r="D4484" s="860"/>
      <c r="E4484"/>
      <c r="F4484"/>
      <c r="G4484"/>
      <c r="H4484"/>
      <c r="I4484"/>
      <c r="J4484"/>
      <c r="K4484"/>
      <c r="L4484" s="262"/>
      <c r="M4484" s="262"/>
      <c r="S4484" s="262"/>
      <c r="T4484" s="262"/>
      <c r="U4484" s="262"/>
      <c r="V4484" s="262"/>
    </row>
    <row r="4485" spans="1:22">
      <c r="A4485" s="858"/>
      <c r="B4485" s="866">
        <f t="shared" si="70"/>
        <v>4463</v>
      </c>
      <c r="C4485" s="919"/>
      <c r="D4485" s="860"/>
      <c r="E4485"/>
      <c r="F4485"/>
      <c r="G4485"/>
      <c r="H4485"/>
      <c r="I4485"/>
      <c r="J4485"/>
      <c r="K4485"/>
      <c r="L4485" s="262"/>
      <c r="M4485" s="262"/>
      <c r="S4485" s="262"/>
      <c r="T4485" s="262"/>
      <c r="U4485" s="262"/>
      <c r="V4485" s="262"/>
    </row>
    <row r="4486" spans="1:22">
      <c r="A4486" s="858"/>
      <c r="B4486" s="866">
        <f t="shared" si="70"/>
        <v>4464</v>
      </c>
      <c r="C4486" s="919"/>
      <c r="D4486" s="860"/>
      <c r="E4486"/>
      <c r="F4486"/>
      <c r="G4486"/>
      <c r="H4486"/>
      <c r="I4486"/>
      <c r="J4486"/>
      <c r="K4486"/>
      <c r="L4486" s="262"/>
      <c r="M4486" s="262"/>
      <c r="S4486" s="262"/>
      <c r="T4486" s="262"/>
      <c r="U4486" s="262"/>
      <c r="V4486" s="262"/>
    </row>
    <row r="4487" spans="1:22">
      <c r="A4487" s="858"/>
      <c r="B4487" s="866">
        <f t="shared" si="70"/>
        <v>4465</v>
      </c>
      <c r="C4487" s="919"/>
      <c r="D4487" s="860"/>
      <c r="E4487"/>
      <c r="F4487"/>
      <c r="G4487"/>
      <c r="H4487"/>
      <c r="I4487"/>
      <c r="J4487"/>
      <c r="K4487"/>
      <c r="L4487" s="262"/>
      <c r="M4487" s="262"/>
      <c r="S4487" s="262"/>
      <c r="T4487" s="262"/>
      <c r="U4487" s="262"/>
      <c r="V4487" s="262"/>
    </row>
    <row r="4488" spans="1:22">
      <c r="A4488" s="858"/>
      <c r="B4488" s="866">
        <f t="shared" si="70"/>
        <v>4466</v>
      </c>
      <c r="C4488" s="919"/>
      <c r="D4488" s="860"/>
      <c r="E4488"/>
      <c r="F4488"/>
      <c r="G4488"/>
      <c r="H4488"/>
      <c r="I4488"/>
      <c r="J4488"/>
      <c r="K4488"/>
      <c r="L4488" s="262"/>
      <c r="M4488" s="262"/>
      <c r="S4488" s="262"/>
      <c r="T4488" s="262"/>
      <c r="U4488" s="262"/>
      <c r="V4488" s="262"/>
    </row>
    <row r="4489" spans="1:22">
      <c r="A4489" s="858"/>
      <c r="B4489" s="866">
        <f t="shared" si="70"/>
        <v>4467</v>
      </c>
      <c r="C4489" s="919"/>
      <c r="D4489" s="860"/>
      <c r="E4489"/>
      <c r="F4489"/>
      <c r="G4489"/>
      <c r="H4489"/>
      <c r="I4489"/>
      <c r="J4489"/>
      <c r="K4489"/>
      <c r="L4489" s="262"/>
      <c r="M4489" s="262"/>
      <c r="S4489" s="262"/>
      <c r="T4489" s="262"/>
      <c r="U4489" s="262"/>
      <c r="V4489" s="262"/>
    </row>
    <row r="4490" spans="1:22">
      <c r="A4490" s="858"/>
      <c r="B4490" s="866">
        <f t="shared" si="70"/>
        <v>4468</v>
      </c>
      <c r="C4490" s="919"/>
      <c r="D4490" s="860"/>
      <c r="E4490"/>
      <c r="F4490"/>
      <c r="G4490"/>
      <c r="H4490"/>
      <c r="I4490"/>
      <c r="J4490"/>
      <c r="K4490"/>
      <c r="L4490" s="262"/>
      <c r="M4490" s="262"/>
      <c r="S4490" s="262"/>
      <c r="T4490" s="262"/>
      <c r="U4490" s="262"/>
      <c r="V4490" s="262"/>
    </row>
    <row r="4491" spans="1:22">
      <c r="A4491" s="858"/>
      <c r="B4491" s="866">
        <f t="shared" si="70"/>
        <v>4469</v>
      </c>
      <c r="C4491" s="919"/>
      <c r="D4491" s="860"/>
      <c r="E4491"/>
      <c r="F4491"/>
      <c r="G4491"/>
      <c r="H4491"/>
      <c r="I4491"/>
      <c r="J4491"/>
      <c r="K4491"/>
      <c r="L4491" s="262"/>
      <c r="M4491" s="262"/>
      <c r="S4491" s="262"/>
      <c r="T4491" s="262"/>
      <c r="U4491" s="262"/>
      <c r="V4491" s="262"/>
    </row>
    <row r="4492" spans="1:22">
      <c r="A4492" s="858"/>
      <c r="B4492" s="866">
        <f t="shared" si="70"/>
        <v>4470</v>
      </c>
      <c r="C4492" s="919"/>
      <c r="D4492" s="860"/>
      <c r="E4492"/>
      <c r="F4492"/>
      <c r="G4492"/>
      <c r="H4492"/>
      <c r="I4492"/>
      <c r="J4492"/>
      <c r="K4492"/>
      <c r="L4492" s="262"/>
      <c r="M4492" s="262"/>
      <c r="S4492" s="262"/>
      <c r="T4492" s="262"/>
      <c r="U4492" s="262"/>
      <c r="V4492" s="262"/>
    </row>
    <row r="4493" spans="1:22">
      <c r="A4493" s="858"/>
      <c r="B4493" s="866">
        <f t="shared" si="70"/>
        <v>4471</v>
      </c>
      <c r="C4493" s="919"/>
      <c r="D4493" s="860"/>
      <c r="E4493"/>
      <c r="F4493"/>
      <c r="G4493"/>
      <c r="H4493"/>
      <c r="I4493"/>
      <c r="J4493"/>
      <c r="K4493"/>
      <c r="L4493" s="262"/>
      <c r="M4493" s="262"/>
      <c r="S4493" s="262"/>
      <c r="T4493" s="262"/>
      <c r="U4493" s="262"/>
      <c r="V4493" s="262"/>
    </row>
    <row r="4494" spans="1:22">
      <c r="A4494" s="858"/>
      <c r="B4494" s="866">
        <f t="shared" si="70"/>
        <v>4472</v>
      </c>
      <c r="C4494" s="919"/>
      <c r="D4494" s="860"/>
      <c r="E4494"/>
      <c r="F4494"/>
      <c r="G4494"/>
      <c r="H4494"/>
      <c r="I4494"/>
      <c r="J4494"/>
      <c r="K4494"/>
      <c r="L4494" s="262"/>
      <c r="M4494" s="262"/>
      <c r="S4494" s="262"/>
      <c r="T4494" s="262"/>
      <c r="U4494" s="262"/>
      <c r="V4494" s="262"/>
    </row>
    <row r="4495" spans="1:22">
      <c r="A4495" s="858"/>
      <c r="B4495" s="866">
        <f t="shared" si="70"/>
        <v>4473</v>
      </c>
      <c r="C4495" s="919"/>
      <c r="D4495" s="860"/>
      <c r="E4495"/>
      <c r="F4495"/>
      <c r="G4495"/>
      <c r="H4495"/>
      <c r="I4495"/>
      <c r="J4495"/>
      <c r="K4495"/>
      <c r="L4495" s="262"/>
      <c r="M4495" s="262"/>
      <c r="S4495" s="262"/>
      <c r="T4495" s="262"/>
      <c r="U4495" s="262"/>
      <c r="V4495" s="262"/>
    </row>
    <row r="4496" spans="1:22">
      <c r="A4496" s="858"/>
      <c r="B4496" s="866">
        <f t="shared" si="70"/>
        <v>4474</v>
      </c>
      <c r="C4496" s="919"/>
      <c r="D4496" s="860"/>
      <c r="E4496"/>
      <c r="F4496"/>
      <c r="G4496"/>
      <c r="H4496"/>
      <c r="I4496"/>
      <c r="J4496"/>
      <c r="K4496"/>
      <c r="L4496" s="262"/>
      <c r="M4496" s="262"/>
      <c r="S4496" s="262"/>
      <c r="T4496" s="262"/>
      <c r="U4496" s="262"/>
      <c r="V4496" s="262"/>
    </row>
    <row r="4497" spans="1:22">
      <c r="A4497" s="858"/>
      <c r="B4497" s="866">
        <f t="shared" si="70"/>
        <v>4475</v>
      </c>
      <c r="C4497" s="919"/>
      <c r="D4497" s="860"/>
      <c r="E4497"/>
      <c r="F4497"/>
      <c r="G4497"/>
      <c r="H4497"/>
      <c r="I4497"/>
      <c r="J4497"/>
      <c r="K4497"/>
      <c r="L4497" s="262"/>
      <c r="M4497" s="262"/>
      <c r="S4497" s="262"/>
      <c r="T4497" s="262"/>
      <c r="U4497" s="262"/>
      <c r="V4497" s="262"/>
    </row>
    <row r="4498" spans="1:22">
      <c r="A4498" s="858"/>
      <c r="B4498" s="866">
        <f t="shared" si="70"/>
        <v>4476</v>
      </c>
      <c r="C4498" s="919"/>
      <c r="D4498" s="860"/>
      <c r="E4498"/>
      <c r="F4498"/>
      <c r="G4498"/>
      <c r="H4498"/>
      <c r="I4498"/>
      <c r="J4498"/>
      <c r="K4498"/>
      <c r="L4498" s="262"/>
      <c r="M4498" s="262"/>
      <c r="S4498" s="262"/>
      <c r="T4498" s="262"/>
      <c r="U4498" s="262"/>
      <c r="V4498" s="262"/>
    </row>
    <row r="4499" spans="1:22">
      <c r="A4499" s="858"/>
      <c r="B4499" s="866">
        <f t="shared" si="70"/>
        <v>4477</v>
      </c>
      <c r="C4499" s="919"/>
      <c r="D4499" s="860"/>
      <c r="E4499"/>
      <c r="F4499"/>
      <c r="G4499"/>
      <c r="H4499"/>
      <c r="I4499"/>
      <c r="J4499"/>
      <c r="K4499"/>
      <c r="L4499" s="262"/>
      <c r="M4499" s="262"/>
      <c r="S4499" s="262"/>
      <c r="T4499" s="262"/>
      <c r="U4499" s="262"/>
      <c r="V4499" s="262"/>
    </row>
    <row r="4500" spans="1:22">
      <c r="A4500" s="858"/>
      <c r="B4500" s="866">
        <f t="shared" si="70"/>
        <v>4478</v>
      </c>
      <c r="C4500" s="919"/>
      <c r="D4500" s="860"/>
      <c r="E4500"/>
      <c r="F4500"/>
      <c r="G4500"/>
      <c r="H4500"/>
      <c r="I4500"/>
      <c r="J4500"/>
      <c r="K4500"/>
      <c r="L4500" s="262"/>
      <c r="M4500" s="262"/>
      <c r="S4500" s="262"/>
      <c r="T4500" s="262"/>
      <c r="U4500" s="262"/>
      <c r="V4500" s="262"/>
    </row>
    <row r="4501" spans="1:22">
      <c r="A4501" s="858"/>
      <c r="B4501" s="866">
        <f t="shared" si="70"/>
        <v>4479</v>
      </c>
      <c r="C4501" s="919"/>
      <c r="D4501" s="860"/>
      <c r="E4501"/>
      <c r="F4501"/>
      <c r="G4501"/>
      <c r="H4501"/>
      <c r="I4501"/>
      <c r="J4501"/>
      <c r="K4501"/>
      <c r="L4501" s="262"/>
      <c r="M4501" s="262"/>
      <c r="S4501" s="262"/>
      <c r="T4501" s="262"/>
      <c r="U4501" s="262"/>
      <c r="V4501" s="262"/>
    </row>
    <row r="4502" spans="1:22">
      <c r="A4502" s="858"/>
      <c r="B4502" s="866">
        <f t="shared" si="70"/>
        <v>4480</v>
      </c>
      <c r="C4502" s="919"/>
      <c r="D4502" s="860"/>
      <c r="E4502"/>
      <c r="F4502"/>
      <c r="G4502"/>
      <c r="H4502"/>
      <c r="I4502"/>
      <c r="J4502"/>
      <c r="K4502"/>
      <c r="L4502" s="262"/>
      <c r="M4502" s="262"/>
      <c r="S4502" s="262"/>
      <c r="T4502" s="262"/>
      <c r="U4502" s="262"/>
      <c r="V4502" s="262"/>
    </row>
    <row r="4503" spans="1:22">
      <c r="A4503" s="858"/>
      <c r="B4503" s="866">
        <f t="shared" si="70"/>
        <v>4481</v>
      </c>
      <c r="C4503" s="919"/>
      <c r="D4503" s="860"/>
      <c r="E4503"/>
      <c r="F4503"/>
      <c r="G4503"/>
      <c r="H4503"/>
      <c r="I4503"/>
      <c r="J4503"/>
      <c r="K4503"/>
      <c r="L4503" s="262"/>
      <c r="M4503" s="262"/>
      <c r="S4503" s="262"/>
      <c r="T4503" s="262"/>
      <c r="U4503" s="262"/>
      <c r="V4503" s="262"/>
    </row>
    <row r="4504" spans="1:22">
      <c r="A4504" s="858"/>
      <c r="B4504" s="866">
        <f t="shared" ref="B4504:B4567" si="71">B4503+1</f>
        <v>4482</v>
      </c>
      <c r="C4504" s="919"/>
      <c r="D4504" s="860"/>
      <c r="E4504"/>
      <c r="F4504"/>
      <c r="G4504"/>
      <c r="H4504"/>
      <c r="I4504"/>
      <c r="J4504"/>
      <c r="K4504"/>
      <c r="L4504" s="262"/>
      <c r="M4504" s="262"/>
      <c r="S4504" s="262"/>
      <c r="T4504" s="262"/>
      <c r="U4504" s="262"/>
      <c r="V4504" s="262"/>
    </row>
    <row r="4505" spans="1:22">
      <c r="A4505" s="858"/>
      <c r="B4505" s="866">
        <f t="shared" si="71"/>
        <v>4483</v>
      </c>
      <c r="C4505" s="919"/>
      <c r="D4505" s="860"/>
      <c r="E4505"/>
      <c r="F4505"/>
      <c r="G4505"/>
      <c r="H4505"/>
      <c r="I4505"/>
      <c r="J4505"/>
      <c r="K4505"/>
      <c r="L4505" s="262"/>
      <c r="M4505" s="262"/>
      <c r="S4505" s="262"/>
      <c r="T4505" s="262"/>
      <c r="U4505" s="262"/>
      <c r="V4505" s="262"/>
    </row>
    <row r="4506" spans="1:22">
      <c r="A4506" s="858"/>
      <c r="B4506" s="866">
        <f t="shared" si="71"/>
        <v>4484</v>
      </c>
      <c r="C4506" s="919"/>
      <c r="D4506" s="860"/>
      <c r="E4506"/>
      <c r="F4506"/>
      <c r="G4506"/>
      <c r="H4506"/>
      <c r="I4506"/>
      <c r="J4506"/>
      <c r="K4506"/>
      <c r="L4506" s="262"/>
      <c r="M4506" s="262"/>
      <c r="S4506" s="262"/>
      <c r="T4506" s="262"/>
      <c r="U4506" s="262"/>
      <c r="V4506" s="262"/>
    </row>
    <row r="4507" spans="1:22">
      <c r="A4507" s="858"/>
      <c r="B4507" s="866">
        <f t="shared" si="71"/>
        <v>4485</v>
      </c>
      <c r="C4507" s="919"/>
      <c r="D4507" s="860"/>
      <c r="E4507"/>
      <c r="F4507"/>
      <c r="G4507"/>
      <c r="H4507"/>
      <c r="I4507"/>
      <c r="J4507"/>
      <c r="K4507"/>
      <c r="L4507" s="262"/>
      <c r="M4507" s="262"/>
      <c r="S4507" s="262"/>
      <c r="T4507" s="262"/>
      <c r="U4507" s="262"/>
      <c r="V4507" s="262"/>
    </row>
    <row r="4508" spans="1:22">
      <c r="A4508" s="858"/>
      <c r="B4508" s="866">
        <f t="shared" si="71"/>
        <v>4486</v>
      </c>
      <c r="C4508" s="919"/>
      <c r="D4508" s="860"/>
      <c r="E4508"/>
      <c r="F4508"/>
      <c r="G4508"/>
      <c r="H4508"/>
      <c r="I4508"/>
      <c r="J4508"/>
      <c r="K4508"/>
      <c r="L4508" s="262"/>
      <c r="M4508" s="262"/>
      <c r="S4508" s="262"/>
      <c r="T4508" s="262"/>
      <c r="U4508" s="262"/>
      <c r="V4508" s="262"/>
    </row>
    <row r="4509" spans="1:22">
      <c r="A4509" s="858"/>
      <c r="B4509" s="866">
        <f t="shared" si="71"/>
        <v>4487</v>
      </c>
      <c r="C4509" s="919"/>
      <c r="D4509" s="860"/>
      <c r="E4509"/>
      <c r="F4509"/>
      <c r="G4509"/>
      <c r="H4509"/>
      <c r="I4509"/>
      <c r="J4509"/>
      <c r="K4509"/>
      <c r="L4509" s="262"/>
      <c r="M4509" s="262"/>
      <c r="S4509" s="262"/>
      <c r="T4509" s="262"/>
      <c r="U4509" s="262"/>
      <c r="V4509" s="262"/>
    </row>
    <row r="4510" spans="1:22">
      <c r="A4510" s="858"/>
      <c r="B4510" s="866">
        <f t="shared" si="71"/>
        <v>4488</v>
      </c>
      <c r="C4510" s="919"/>
      <c r="D4510" s="860"/>
      <c r="E4510"/>
      <c r="F4510"/>
      <c r="G4510"/>
      <c r="H4510"/>
      <c r="I4510"/>
      <c r="J4510"/>
      <c r="K4510"/>
      <c r="L4510" s="262"/>
      <c r="M4510" s="262"/>
      <c r="S4510" s="262"/>
      <c r="T4510" s="262"/>
      <c r="U4510" s="262"/>
      <c r="V4510" s="262"/>
    </row>
    <row r="4511" spans="1:22">
      <c r="A4511" s="858"/>
      <c r="B4511" s="866">
        <f t="shared" si="71"/>
        <v>4489</v>
      </c>
      <c r="C4511" s="919"/>
      <c r="D4511" s="860"/>
      <c r="E4511"/>
      <c r="F4511"/>
      <c r="G4511"/>
      <c r="H4511"/>
      <c r="I4511"/>
      <c r="J4511"/>
      <c r="K4511"/>
      <c r="L4511" s="262"/>
      <c r="M4511" s="262"/>
      <c r="S4511" s="262"/>
      <c r="T4511" s="262"/>
      <c r="U4511" s="262"/>
      <c r="V4511" s="262"/>
    </row>
    <row r="4512" spans="1:22">
      <c r="A4512" s="858"/>
      <c r="B4512" s="866">
        <f t="shared" si="71"/>
        <v>4490</v>
      </c>
      <c r="C4512" s="919"/>
      <c r="D4512" s="860"/>
      <c r="E4512"/>
      <c r="F4512"/>
      <c r="G4512"/>
      <c r="H4512"/>
      <c r="I4512"/>
      <c r="J4512"/>
      <c r="K4512"/>
      <c r="L4512" s="262"/>
      <c r="M4512" s="262"/>
      <c r="S4512" s="262"/>
      <c r="T4512" s="262"/>
      <c r="U4512" s="262"/>
      <c r="V4512" s="262"/>
    </row>
    <row r="4513" spans="1:22">
      <c r="A4513" s="858"/>
      <c r="B4513" s="866">
        <f t="shared" si="71"/>
        <v>4491</v>
      </c>
      <c r="C4513" s="919"/>
      <c r="D4513" s="860"/>
      <c r="E4513"/>
      <c r="F4513"/>
      <c r="G4513"/>
      <c r="H4513"/>
      <c r="I4513"/>
      <c r="J4513"/>
      <c r="K4513"/>
      <c r="L4513" s="262"/>
      <c r="M4513" s="262"/>
      <c r="S4513" s="262"/>
      <c r="T4513" s="262"/>
      <c r="U4513" s="262"/>
      <c r="V4513" s="262"/>
    </row>
    <row r="4514" spans="1:22">
      <c r="A4514" s="858"/>
      <c r="B4514" s="866">
        <f t="shared" si="71"/>
        <v>4492</v>
      </c>
      <c r="C4514" s="919"/>
      <c r="D4514" s="860"/>
      <c r="E4514"/>
      <c r="F4514"/>
      <c r="G4514"/>
      <c r="H4514"/>
      <c r="I4514"/>
      <c r="J4514"/>
      <c r="K4514"/>
      <c r="L4514" s="262"/>
      <c r="M4514" s="262"/>
      <c r="S4514" s="262"/>
      <c r="T4514" s="262"/>
      <c r="U4514" s="262"/>
      <c r="V4514" s="262"/>
    </row>
    <row r="4515" spans="1:22">
      <c r="A4515" s="858"/>
      <c r="B4515" s="866">
        <f t="shared" si="71"/>
        <v>4493</v>
      </c>
      <c r="C4515" s="919"/>
      <c r="D4515" s="860"/>
      <c r="E4515"/>
      <c r="F4515"/>
      <c r="G4515"/>
      <c r="H4515"/>
      <c r="I4515"/>
      <c r="J4515"/>
      <c r="K4515"/>
      <c r="L4515" s="262"/>
      <c r="M4515" s="262"/>
      <c r="S4515" s="262"/>
      <c r="T4515" s="262"/>
      <c r="U4515" s="262"/>
      <c r="V4515" s="262"/>
    </row>
    <row r="4516" spans="1:22">
      <c r="A4516" s="858"/>
      <c r="B4516" s="866">
        <f t="shared" si="71"/>
        <v>4494</v>
      </c>
      <c r="C4516" s="919"/>
      <c r="D4516" s="860"/>
      <c r="E4516"/>
      <c r="F4516"/>
      <c r="G4516"/>
      <c r="H4516"/>
      <c r="I4516"/>
      <c r="J4516"/>
      <c r="K4516"/>
      <c r="L4516" s="262"/>
      <c r="M4516" s="262"/>
      <c r="S4516" s="262"/>
      <c r="T4516" s="262"/>
      <c r="U4516" s="262"/>
      <c r="V4516" s="262"/>
    </row>
    <row r="4517" spans="1:22">
      <c r="A4517" s="858"/>
      <c r="B4517" s="866">
        <f t="shared" si="71"/>
        <v>4495</v>
      </c>
      <c r="C4517" s="919"/>
      <c r="D4517" s="860"/>
      <c r="E4517"/>
      <c r="F4517"/>
      <c r="G4517"/>
      <c r="H4517"/>
      <c r="I4517"/>
      <c r="J4517"/>
      <c r="K4517"/>
      <c r="L4517" s="262"/>
      <c r="M4517" s="262"/>
      <c r="S4517" s="262"/>
      <c r="T4517" s="262"/>
      <c r="U4517" s="262"/>
      <c r="V4517" s="262"/>
    </row>
    <row r="4518" spans="1:22">
      <c r="A4518" s="858"/>
      <c r="B4518" s="866">
        <f t="shared" si="71"/>
        <v>4496</v>
      </c>
      <c r="C4518" s="919"/>
      <c r="D4518" s="860"/>
      <c r="E4518"/>
      <c r="F4518"/>
      <c r="G4518"/>
      <c r="H4518"/>
      <c r="I4518"/>
      <c r="J4518"/>
      <c r="K4518"/>
      <c r="L4518" s="262"/>
      <c r="M4518" s="262"/>
      <c r="S4518" s="262"/>
      <c r="T4518" s="262"/>
      <c r="U4518" s="262"/>
      <c r="V4518" s="262"/>
    </row>
    <row r="4519" spans="1:22">
      <c r="A4519" s="858"/>
      <c r="B4519" s="866">
        <f t="shared" si="71"/>
        <v>4497</v>
      </c>
      <c r="C4519" s="919"/>
      <c r="D4519" s="860"/>
      <c r="E4519"/>
      <c r="F4519"/>
      <c r="G4519"/>
      <c r="H4519"/>
      <c r="I4519"/>
      <c r="J4519"/>
      <c r="K4519"/>
      <c r="L4519" s="262"/>
      <c r="M4519" s="262"/>
      <c r="S4519" s="262"/>
      <c r="T4519" s="262"/>
      <c r="U4519" s="262"/>
      <c r="V4519" s="262"/>
    </row>
    <row r="4520" spans="1:22">
      <c r="A4520" s="858"/>
      <c r="B4520" s="866">
        <f t="shared" si="71"/>
        <v>4498</v>
      </c>
      <c r="C4520" s="919"/>
      <c r="D4520" s="860"/>
      <c r="E4520"/>
      <c r="F4520"/>
      <c r="G4520"/>
      <c r="H4520"/>
      <c r="I4520"/>
      <c r="J4520"/>
      <c r="K4520"/>
      <c r="L4520" s="262"/>
      <c r="M4520" s="262"/>
      <c r="S4520" s="262"/>
      <c r="T4520" s="262"/>
      <c r="U4520" s="262"/>
      <c r="V4520" s="262"/>
    </row>
    <row r="4521" spans="1:22">
      <c r="A4521" s="858"/>
      <c r="B4521" s="866">
        <f t="shared" si="71"/>
        <v>4499</v>
      </c>
      <c r="C4521" s="919"/>
      <c r="D4521" s="860"/>
      <c r="E4521"/>
      <c r="F4521"/>
      <c r="G4521"/>
      <c r="H4521"/>
      <c r="I4521"/>
      <c r="J4521"/>
      <c r="K4521"/>
      <c r="L4521" s="262"/>
      <c r="M4521" s="262"/>
      <c r="S4521" s="262"/>
      <c r="T4521" s="262"/>
      <c r="U4521" s="262"/>
      <c r="V4521" s="262"/>
    </row>
    <row r="4522" spans="1:22">
      <c r="A4522" s="858"/>
      <c r="B4522" s="866">
        <f t="shared" si="71"/>
        <v>4500</v>
      </c>
      <c r="C4522" s="919"/>
      <c r="D4522" s="860"/>
      <c r="E4522"/>
      <c r="F4522"/>
      <c r="G4522"/>
      <c r="H4522"/>
      <c r="I4522"/>
      <c r="J4522"/>
      <c r="K4522"/>
      <c r="L4522" s="262"/>
      <c r="M4522" s="262"/>
      <c r="S4522" s="262"/>
      <c r="T4522" s="262"/>
      <c r="U4522" s="262"/>
      <c r="V4522" s="262"/>
    </row>
    <row r="4523" spans="1:22">
      <c r="A4523" s="858"/>
      <c r="B4523" s="866">
        <f t="shared" si="71"/>
        <v>4501</v>
      </c>
      <c r="C4523" s="919"/>
      <c r="D4523" s="860"/>
      <c r="E4523"/>
      <c r="F4523"/>
      <c r="G4523"/>
      <c r="H4523"/>
      <c r="I4523"/>
      <c r="J4523"/>
      <c r="K4523"/>
      <c r="L4523" s="262"/>
      <c r="M4523" s="262"/>
      <c r="S4523" s="262"/>
      <c r="T4523" s="262"/>
      <c r="U4523" s="262"/>
      <c r="V4523" s="262"/>
    </row>
    <row r="4524" spans="1:22">
      <c r="A4524" s="858"/>
      <c r="B4524" s="866">
        <f t="shared" si="71"/>
        <v>4502</v>
      </c>
      <c r="C4524" s="919"/>
      <c r="D4524" s="860"/>
      <c r="E4524"/>
      <c r="F4524"/>
      <c r="G4524"/>
      <c r="H4524"/>
      <c r="I4524"/>
      <c r="J4524"/>
      <c r="K4524"/>
      <c r="L4524" s="262"/>
      <c r="M4524" s="262"/>
      <c r="S4524" s="262"/>
      <c r="T4524" s="262"/>
      <c r="U4524" s="262"/>
      <c r="V4524" s="262"/>
    </row>
    <row r="4525" spans="1:22">
      <c r="A4525" s="858"/>
      <c r="B4525" s="866">
        <f t="shared" si="71"/>
        <v>4503</v>
      </c>
      <c r="C4525" s="919"/>
      <c r="D4525" s="860"/>
      <c r="E4525"/>
      <c r="F4525"/>
      <c r="G4525"/>
      <c r="H4525"/>
      <c r="I4525"/>
      <c r="J4525"/>
      <c r="K4525"/>
      <c r="L4525" s="262"/>
      <c r="M4525" s="262"/>
      <c r="S4525" s="262"/>
      <c r="T4525" s="262"/>
      <c r="U4525" s="262"/>
      <c r="V4525" s="262"/>
    </row>
    <row r="4526" spans="1:22">
      <c r="A4526" s="858"/>
      <c r="B4526" s="866">
        <f t="shared" si="71"/>
        <v>4504</v>
      </c>
      <c r="C4526" s="919"/>
      <c r="D4526" s="860"/>
      <c r="E4526"/>
      <c r="F4526"/>
      <c r="G4526"/>
      <c r="H4526"/>
      <c r="I4526"/>
      <c r="J4526"/>
      <c r="K4526"/>
      <c r="L4526" s="262"/>
      <c r="M4526" s="262"/>
      <c r="S4526" s="262"/>
      <c r="T4526" s="262"/>
      <c r="U4526" s="262"/>
      <c r="V4526" s="262"/>
    </row>
    <row r="4527" spans="1:22">
      <c r="A4527" s="858"/>
      <c r="B4527" s="866">
        <f t="shared" si="71"/>
        <v>4505</v>
      </c>
      <c r="C4527" s="919"/>
      <c r="D4527" s="860"/>
      <c r="E4527"/>
      <c r="F4527"/>
      <c r="G4527"/>
      <c r="H4527"/>
      <c r="I4527"/>
      <c r="J4527"/>
      <c r="K4527"/>
      <c r="L4527" s="262"/>
      <c r="M4527" s="262"/>
      <c r="S4527" s="262"/>
      <c r="T4527" s="262"/>
      <c r="U4527" s="262"/>
      <c r="V4527" s="262"/>
    </row>
    <row r="4528" spans="1:22">
      <c r="A4528" s="858"/>
      <c r="B4528" s="866">
        <f t="shared" si="71"/>
        <v>4506</v>
      </c>
      <c r="C4528" s="919"/>
      <c r="D4528" s="860"/>
      <c r="E4528"/>
      <c r="F4528"/>
      <c r="G4528"/>
      <c r="H4528"/>
      <c r="I4528"/>
      <c r="J4528"/>
      <c r="K4528"/>
      <c r="L4528" s="262"/>
      <c r="M4528" s="262"/>
      <c r="S4528" s="262"/>
      <c r="T4528" s="262"/>
      <c r="U4528" s="262"/>
      <c r="V4528" s="262"/>
    </row>
    <row r="4529" spans="1:22">
      <c r="A4529" s="858"/>
      <c r="B4529" s="866">
        <f t="shared" si="71"/>
        <v>4507</v>
      </c>
      <c r="C4529" s="919"/>
      <c r="D4529" s="860"/>
      <c r="E4529"/>
      <c r="F4529"/>
      <c r="G4529"/>
      <c r="H4529"/>
      <c r="I4529"/>
      <c r="J4529"/>
      <c r="K4529"/>
      <c r="L4529" s="262"/>
      <c r="M4529" s="262"/>
      <c r="S4529" s="262"/>
      <c r="T4529" s="262"/>
      <c r="U4529" s="262"/>
      <c r="V4529" s="262"/>
    </row>
    <row r="4530" spans="1:22">
      <c r="A4530" s="858"/>
      <c r="B4530" s="866">
        <f t="shared" si="71"/>
        <v>4508</v>
      </c>
      <c r="C4530" s="919"/>
      <c r="D4530" s="860"/>
      <c r="E4530"/>
      <c r="F4530"/>
      <c r="G4530"/>
      <c r="H4530"/>
      <c r="I4530"/>
      <c r="J4530"/>
      <c r="K4530"/>
      <c r="L4530" s="262"/>
      <c r="M4530" s="262"/>
      <c r="S4530" s="262"/>
      <c r="T4530" s="262"/>
      <c r="U4530" s="262"/>
      <c r="V4530" s="262"/>
    </row>
    <row r="4531" spans="1:22">
      <c r="A4531" s="858"/>
      <c r="B4531" s="866">
        <f t="shared" si="71"/>
        <v>4509</v>
      </c>
      <c r="C4531" s="919"/>
      <c r="D4531" s="860"/>
      <c r="E4531"/>
      <c r="F4531"/>
      <c r="G4531"/>
      <c r="H4531"/>
      <c r="I4531"/>
      <c r="J4531"/>
      <c r="K4531"/>
      <c r="L4531" s="262"/>
      <c r="M4531" s="262"/>
      <c r="S4531" s="262"/>
      <c r="T4531" s="262"/>
      <c r="U4531" s="262"/>
      <c r="V4531" s="262"/>
    </row>
    <row r="4532" spans="1:22">
      <c r="A4532" s="858"/>
      <c r="B4532" s="866">
        <f t="shared" si="71"/>
        <v>4510</v>
      </c>
      <c r="C4532" s="919"/>
      <c r="D4532" s="860"/>
      <c r="E4532"/>
      <c r="F4532"/>
      <c r="G4532"/>
      <c r="H4532"/>
      <c r="I4532"/>
      <c r="J4532"/>
      <c r="K4532"/>
      <c r="L4532" s="262"/>
      <c r="M4532" s="262"/>
      <c r="S4532" s="262"/>
      <c r="T4532" s="262"/>
      <c r="U4532" s="262"/>
      <c r="V4532" s="262"/>
    </row>
    <row r="4533" spans="1:22">
      <c r="A4533" s="858"/>
      <c r="B4533" s="866">
        <f t="shared" si="71"/>
        <v>4511</v>
      </c>
      <c r="C4533" s="919"/>
      <c r="D4533" s="860"/>
      <c r="E4533"/>
      <c r="F4533"/>
      <c r="G4533"/>
      <c r="H4533"/>
      <c r="I4533"/>
      <c r="J4533"/>
      <c r="K4533"/>
      <c r="L4533" s="262"/>
      <c r="M4533" s="262"/>
      <c r="S4533" s="262"/>
      <c r="T4533" s="262"/>
      <c r="U4533" s="262"/>
      <c r="V4533" s="262"/>
    </row>
    <row r="4534" spans="1:22">
      <c r="A4534" s="858"/>
      <c r="B4534" s="866">
        <f t="shared" si="71"/>
        <v>4512</v>
      </c>
      <c r="C4534" s="919"/>
      <c r="D4534" s="860"/>
      <c r="E4534"/>
      <c r="F4534"/>
      <c r="G4534"/>
      <c r="H4534"/>
      <c r="I4534"/>
      <c r="J4534"/>
      <c r="K4534"/>
      <c r="L4534" s="262"/>
      <c r="M4534" s="262"/>
      <c r="S4534" s="262"/>
      <c r="T4534" s="262"/>
      <c r="U4534" s="262"/>
      <c r="V4534" s="262"/>
    </row>
    <row r="4535" spans="1:22">
      <c r="A4535" s="858"/>
      <c r="B4535" s="866">
        <f t="shared" si="71"/>
        <v>4513</v>
      </c>
      <c r="C4535" s="919"/>
      <c r="D4535" s="860"/>
      <c r="E4535"/>
      <c r="F4535"/>
      <c r="G4535"/>
      <c r="H4535"/>
      <c r="I4535"/>
      <c r="J4535"/>
      <c r="K4535"/>
      <c r="L4535" s="262"/>
      <c r="M4535" s="262"/>
      <c r="S4535" s="262"/>
      <c r="T4535" s="262"/>
      <c r="U4535" s="262"/>
      <c r="V4535" s="262"/>
    </row>
    <row r="4536" spans="1:22">
      <c r="A4536" s="858"/>
      <c r="B4536" s="866">
        <f t="shared" si="71"/>
        <v>4514</v>
      </c>
      <c r="C4536" s="919"/>
      <c r="D4536" s="860"/>
      <c r="E4536"/>
      <c r="F4536"/>
      <c r="G4536"/>
      <c r="H4536"/>
      <c r="I4536"/>
      <c r="J4536"/>
      <c r="K4536"/>
      <c r="L4536" s="262"/>
      <c r="M4536" s="262"/>
      <c r="S4536" s="262"/>
      <c r="T4536" s="262"/>
      <c r="U4536" s="262"/>
      <c r="V4536" s="262"/>
    </row>
    <row r="4537" spans="1:22">
      <c r="A4537" s="858"/>
      <c r="B4537" s="866">
        <f t="shared" si="71"/>
        <v>4515</v>
      </c>
      <c r="C4537" s="919"/>
      <c r="D4537" s="860"/>
      <c r="E4537"/>
      <c r="F4537"/>
      <c r="G4537"/>
      <c r="H4537"/>
      <c r="I4537"/>
      <c r="J4537"/>
      <c r="K4537"/>
      <c r="L4537" s="262"/>
      <c r="M4537" s="262"/>
      <c r="S4537" s="262"/>
      <c r="T4537" s="262"/>
      <c r="U4537" s="262"/>
      <c r="V4537" s="262"/>
    </row>
    <row r="4538" spans="1:22">
      <c r="A4538" s="858"/>
      <c r="B4538" s="866">
        <f t="shared" si="71"/>
        <v>4516</v>
      </c>
      <c r="C4538" s="919"/>
      <c r="D4538" s="860"/>
      <c r="E4538"/>
      <c r="F4538"/>
      <c r="G4538"/>
      <c r="H4538"/>
      <c r="I4538"/>
      <c r="J4538"/>
      <c r="K4538"/>
      <c r="L4538" s="262"/>
      <c r="M4538" s="262"/>
      <c r="S4538" s="262"/>
      <c r="T4538" s="262"/>
      <c r="U4538" s="262"/>
      <c r="V4538" s="262"/>
    </row>
    <row r="4539" spans="1:22">
      <c r="A4539" s="858"/>
      <c r="B4539" s="866">
        <f t="shared" si="71"/>
        <v>4517</v>
      </c>
      <c r="C4539" s="919"/>
      <c r="D4539" s="860"/>
      <c r="E4539"/>
      <c r="F4539"/>
      <c r="G4539"/>
      <c r="H4539"/>
      <c r="I4539"/>
      <c r="J4539"/>
      <c r="K4539"/>
      <c r="L4539" s="262"/>
      <c r="M4539" s="262"/>
      <c r="S4539" s="262"/>
      <c r="T4539" s="262"/>
      <c r="U4539" s="262"/>
      <c r="V4539" s="262"/>
    </row>
    <row r="4540" spans="1:22">
      <c r="A4540" s="858"/>
      <c r="B4540" s="866">
        <f t="shared" si="71"/>
        <v>4518</v>
      </c>
      <c r="C4540" s="919"/>
      <c r="D4540" s="860"/>
      <c r="E4540"/>
      <c r="F4540"/>
      <c r="G4540"/>
      <c r="H4540"/>
      <c r="I4540"/>
      <c r="J4540"/>
      <c r="K4540"/>
      <c r="L4540" s="262"/>
      <c r="M4540" s="262"/>
      <c r="S4540" s="262"/>
      <c r="T4540" s="262"/>
      <c r="U4540" s="262"/>
      <c r="V4540" s="262"/>
    </row>
    <row r="4541" spans="1:22">
      <c r="A4541" s="858"/>
      <c r="B4541" s="866">
        <f t="shared" si="71"/>
        <v>4519</v>
      </c>
      <c r="C4541" s="919"/>
      <c r="D4541" s="860"/>
      <c r="E4541"/>
      <c r="F4541"/>
      <c r="G4541"/>
      <c r="H4541"/>
      <c r="I4541"/>
      <c r="J4541"/>
      <c r="K4541"/>
      <c r="L4541" s="262"/>
      <c r="M4541" s="262"/>
      <c r="S4541" s="262"/>
      <c r="T4541" s="262"/>
      <c r="U4541" s="262"/>
      <c r="V4541" s="262"/>
    </row>
    <row r="4542" spans="1:22">
      <c r="A4542" s="858"/>
      <c r="B4542" s="866">
        <f t="shared" si="71"/>
        <v>4520</v>
      </c>
      <c r="C4542" s="919"/>
      <c r="D4542" s="860"/>
      <c r="E4542"/>
      <c r="F4542"/>
      <c r="G4542"/>
      <c r="H4542"/>
      <c r="I4542"/>
      <c r="J4542"/>
      <c r="K4542"/>
      <c r="L4542" s="262"/>
      <c r="M4542" s="262"/>
      <c r="S4542" s="262"/>
      <c r="T4542" s="262"/>
      <c r="U4542" s="262"/>
      <c r="V4542" s="262"/>
    </row>
    <row r="4543" spans="1:22">
      <c r="A4543" s="858"/>
      <c r="B4543" s="866">
        <f t="shared" si="71"/>
        <v>4521</v>
      </c>
      <c r="C4543" s="919"/>
      <c r="D4543" s="860"/>
      <c r="E4543"/>
      <c r="F4543"/>
      <c r="G4543"/>
      <c r="H4543"/>
      <c r="I4543"/>
      <c r="J4543"/>
      <c r="K4543"/>
      <c r="L4543" s="262"/>
      <c r="M4543" s="262"/>
      <c r="S4543" s="262"/>
      <c r="T4543" s="262"/>
      <c r="U4543" s="262"/>
      <c r="V4543" s="262"/>
    </row>
    <row r="4544" spans="1:22">
      <c r="A4544" s="858"/>
      <c r="B4544" s="866">
        <f t="shared" si="71"/>
        <v>4522</v>
      </c>
      <c r="C4544" s="919"/>
      <c r="D4544" s="860"/>
      <c r="E4544"/>
      <c r="F4544"/>
      <c r="G4544"/>
      <c r="H4544"/>
      <c r="I4544"/>
      <c r="J4544"/>
      <c r="K4544"/>
      <c r="L4544" s="262"/>
      <c r="M4544" s="262"/>
      <c r="S4544" s="262"/>
      <c r="T4544" s="262"/>
      <c r="U4544" s="262"/>
      <c r="V4544" s="262"/>
    </row>
    <row r="4545" spans="1:22">
      <c r="A4545" s="858"/>
      <c r="B4545" s="866">
        <f t="shared" si="71"/>
        <v>4523</v>
      </c>
      <c r="C4545" s="919"/>
      <c r="D4545" s="860"/>
      <c r="E4545"/>
      <c r="F4545"/>
      <c r="G4545"/>
      <c r="H4545"/>
      <c r="I4545"/>
      <c r="J4545"/>
      <c r="K4545"/>
      <c r="L4545" s="262"/>
      <c r="M4545" s="262"/>
      <c r="S4545" s="262"/>
      <c r="T4545" s="262"/>
      <c r="U4545" s="262"/>
      <c r="V4545" s="262"/>
    </row>
    <row r="4546" spans="1:22">
      <c r="A4546" s="858"/>
      <c r="B4546" s="866">
        <f t="shared" si="71"/>
        <v>4524</v>
      </c>
      <c r="C4546" s="919"/>
      <c r="D4546" s="860"/>
      <c r="E4546"/>
      <c r="F4546"/>
      <c r="G4546"/>
      <c r="H4546"/>
      <c r="I4546"/>
      <c r="J4546"/>
      <c r="K4546"/>
      <c r="L4546" s="262"/>
      <c r="M4546" s="262"/>
      <c r="S4546" s="262"/>
      <c r="T4546" s="262"/>
      <c r="U4546" s="262"/>
      <c r="V4546" s="262"/>
    </row>
    <row r="4547" spans="1:22">
      <c r="A4547" s="858"/>
      <c r="B4547" s="866">
        <f t="shared" si="71"/>
        <v>4525</v>
      </c>
      <c r="C4547" s="919"/>
      <c r="D4547" s="860"/>
      <c r="E4547"/>
      <c r="F4547"/>
      <c r="G4547"/>
      <c r="H4547"/>
      <c r="I4547"/>
      <c r="J4547"/>
      <c r="K4547"/>
      <c r="L4547" s="262"/>
      <c r="M4547" s="262"/>
      <c r="S4547" s="262"/>
      <c r="T4547" s="262"/>
      <c r="U4547" s="262"/>
      <c r="V4547" s="262"/>
    </row>
    <row r="4548" spans="1:22">
      <c r="A4548" s="858"/>
      <c r="B4548" s="866">
        <f t="shared" si="71"/>
        <v>4526</v>
      </c>
      <c r="C4548" s="919"/>
      <c r="D4548" s="860"/>
      <c r="E4548"/>
      <c r="F4548"/>
      <c r="G4548"/>
      <c r="H4548"/>
      <c r="I4548"/>
      <c r="J4548"/>
      <c r="K4548"/>
      <c r="L4548" s="262"/>
      <c r="M4548" s="262"/>
      <c r="S4548" s="262"/>
      <c r="T4548" s="262"/>
      <c r="U4548" s="262"/>
      <c r="V4548" s="262"/>
    </row>
    <row r="4549" spans="1:22">
      <c r="A4549" s="858"/>
      <c r="B4549" s="866">
        <f t="shared" si="71"/>
        <v>4527</v>
      </c>
      <c r="C4549" s="919"/>
      <c r="D4549" s="860"/>
      <c r="E4549"/>
      <c r="F4549"/>
      <c r="G4549"/>
      <c r="H4549"/>
      <c r="I4549"/>
      <c r="J4549"/>
      <c r="K4549"/>
      <c r="L4549" s="262"/>
      <c r="M4549" s="262"/>
      <c r="S4549" s="262"/>
      <c r="T4549" s="262"/>
      <c r="U4549" s="262"/>
      <c r="V4549" s="262"/>
    </row>
    <row r="4550" spans="1:22">
      <c r="A4550" s="858"/>
      <c r="B4550" s="866">
        <f t="shared" si="71"/>
        <v>4528</v>
      </c>
      <c r="C4550" s="919"/>
      <c r="D4550" s="860"/>
      <c r="E4550"/>
      <c r="F4550"/>
      <c r="G4550"/>
      <c r="H4550"/>
      <c r="I4550"/>
      <c r="J4550"/>
      <c r="K4550"/>
      <c r="L4550" s="262"/>
      <c r="M4550" s="262"/>
      <c r="S4550" s="262"/>
      <c r="T4550" s="262"/>
      <c r="U4550" s="262"/>
      <c r="V4550" s="262"/>
    </row>
    <row r="4551" spans="1:22">
      <c r="A4551" s="858"/>
      <c r="B4551" s="866">
        <f t="shared" si="71"/>
        <v>4529</v>
      </c>
      <c r="C4551" s="919"/>
      <c r="D4551" s="860"/>
      <c r="E4551"/>
      <c r="F4551"/>
      <c r="G4551"/>
      <c r="H4551"/>
      <c r="I4551"/>
      <c r="J4551"/>
      <c r="K4551"/>
      <c r="L4551" s="262"/>
      <c r="M4551" s="262"/>
      <c r="S4551" s="262"/>
      <c r="T4551" s="262"/>
      <c r="U4551" s="262"/>
      <c r="V4551" s="262"/>
    </row>
    <row r="4552" spans="1:22">
      <c r="A4552" s="858"/>
      <c r="B4552" s="866">
        <f t="shared" si="71"/>
        <v>4530</v>
      </c>
      <c r="C4552" s="919"/>
      <c r="D4552" s="860"/>
      <c r="E4552"/>
      <c r="F4552"/>
      <c r="G4552"/>
      <c r="H4552"/>
      <c r="I4552"/>
      <c r="J4552"/>
      <c r="K4552"/>
      <c r="L4552" s="262"/>
      <c r="M4552" s="262"/>
      <c r="S4552" s="262"/>
      <c r="T4552" s="262"/>
      <c r="U4552" s="262"/>
      <c r="V4552" s="262"/>
    </row>
    <row r="4553" spans="1:22">
      <c r="A4553" s="858"/>
      <c r="B4553" s="866">
        <f t="shared" si="71"/>
        <v>4531</v>
      </c>
      <c r="C4553" s="919"/>
      <c r="D4553" s="860"/>
      <c r="E4553"/>
      <c r="F4553"/>
      <c r="G4553"/>
      <c r="H4553"/>
      <c r="I4553"/>
      <c r="J4553"/>
      <c r="K4553"/>
      <c r="L4553" s="262"/>
      <c r="M4553" s="262"/>
      <c r="S4553" s="262"/>
      <c r="T4553" s="262"/>
      <c r="U4553" s="262"/>
      <c r="V4553" s="262"/>
    </row>
    <row r="4554" spans="1:22">
      <c r="A4554" s="858"/>
      <c r="B4554" s="866">
        <f t="shared" si="71"/>
        <v>4532</v>
      </c>
      <c r="C4554" s="919"/>
      <c r="D4554" s="860"/>
      <c r="E4554"/>
      <c r="F4554"/>
      <c r="G4554"/>
      <c r="H4554"/>
      <c r="I4554"/>
      <c r="J4554"/>
      <c r="K4554"/>
      <c r="L4554" s="262"/>
      <c r="M4554" s="262"/>
      <c r="S4554" s="262"/>
      <c r="T4554" s="262"/>
      <c r="U4554" s="262"/>
      <c r="V4554" s="262"/>
    </row>
    <row r="4555" spans="1:22">
      <c r="A4555" s="858"/>
      <c r="B4555" s="866">
        <f t="shared" si="71"/>
        <v>4533</v>
      </c>
      <c r="C4555" s="919"/>
      <c r="D4555" s="860"/>
      <c r="E4555"/>
      <c r="F4555"/>
      <c r="G4555"/>
      <c r="H4555"/>
      <c r="I4555"/>
      <c r="J4555"/>
      <c r="K4555"/>
      <c r="L4555" s="262"/>
      <c r="M4555" s="262"/>
      <c r="S4555" s="262"/>
      <c r="T4555" s="262"/>
      <c r="U4555" s="262"/>
      <c r="V4555" s="262"/>
    </row>
    <row r="4556" spans="1:22">
      <c r="A4556" s="858"/>
      <c r="B4556" s="866">
        <f t="shared" si="71"/>
        <v>4534</v>
      </c>
      <c r="C4556" s="919"/>
      <c r="D4556" s="860"/>
      <c r="E4556"/>
      <c r="F4556"/>
      <c r="G4556"/>
      <c r="H4556"/>
      <c r="I4556"/>
      <c r="J4556"/>
      <c r="K4556"/>
      <c r="L4556" s="262"/>
      <c r="M4556" s="262"/>
      <c r="S4556" s="262"/>
      <c r="T4556" s="262"/>
      <c r="U4556" s="262"/>
      <c r="V4556" s="262"/>
    </row>
    <row r="4557" spans="1:22">
      <c r="A4557" s="858"/>
      <c r="B4557" s="866">
        <f t="shared" si="71"/>
        <v>4535</v>
      </c>
      <c r="C4557" s="919"/>
      <c r="D4557" s="860"/>
      <c r="E4557"/>
      <c r="F4557"/>
      <c r="G4557"/>
      <c r="H4557"/>
      <c r="I4557"/>
      <c r="J4557"/>
      <c r="K4557"/>
      <c r="L4557" s="262"/>
      <c r="M4557" s="262"/>
      <c r="S4557" s="262"/>
      <c r="T4557" s="262"/>
      <c r="U4557" s="262"/>
      <c r="V4557" s="262"/>
    </row>
    <row r="4558" spans="1:22">
      <c r="A4558" s="858"/>
      <c r="B4558" s="866">
        <f t="shared" si="71"/>
        <v>4536</v>
      </c>
      <c r="C4558" s="919"/>
      <c r="D4558" s="860"/>
      <c r="E4558"/>
      <c r="F4558"/>
      <c r="G4558"/>
      <c r="H4558"/>
      <c r="I4558"/>
      <c r="J4558"/>
      <c r="K4558"/>
      <c r="L4558" s="262"/>
      <c r="M4558" s="262"/>
      <c r="S4558" s="262"/>
      <c r="T4558" s="262"/>
      <c r="U4558" s="262"/>
      <c r="V4558" s="262"/>
    </row>
    <row r="4559" spans="1:22">
      <c r="A4559" s="858"/>
      <c r="B4559" s="866">
        <f t="shared" si="71"/>
        <v>4537</v>
      </c>
      <c r="C4559" s="919"/>
      <c r="D4559" s="860"/>
      <c r="E4559"/>
      <c r="F4559"/>
      <c r="G4559"/>
      <c r="H4559"/>
      <c r="I4559"/>
      <c r="J4559"/>
      <c r="K4559"/>
      <c r="L4559" s="262"/>
      <c r="M4559" s="262"/>
      <c r="S4559" s="262"/>
      <c r="T4559" s="262"/>
      <c r="U4559" s="262"/>
      <c r="V4559" s="262"/>
    </row>
    <row r="4560" spans="1:22">
      <c r="A4560" s="858"/>
      <c r="B4560" s="866">
        <f t="shared" si="71"/>
        <v>4538</v>
      </c>
      <c r="C4560" s="919"/>
      <c r="D4560" s="860"/>
      <c r="E4560"/>
      <c r="F4560"/>
      <c r="G4560"/>
      <c r="H4560"/>
      <c r="I4560"/>
      <c r="J4560"/>
      <c r="K4560"/>
      <c r="L4560" s="262"/>
      <c r="M4560" s="262"/>
      <c r="S4560" s="262"/>
      <c r="T4560" s="262"/>
      <c r="U4560" s="262"/>
      <c r="V4560" s="262"/>
    </row>
    <row r="4561" spans="1:22">
      <c r="A4561" s="858"/>
      <c r="B4561" s="866">
        <f t="shared" si="71"/>
        <v>4539</v>
      </c>
      <c r="C4561" s="919"/>
      <c r="D4561" s="860"/>
      <c r="E4561"/>
      <c r="F4561"/>
      <c r="G4561"/>
      <c r="H4561"/>
      <c r="I4561"/>
      <c r="J4561"/>
      <c r="K4561"/>
      <c r="L4561" s="262"/>
      <c r="M4561" s="262"/>
      <c r="S4561" s="262"/>
      <c r="T4561" s="262"/>
      <c r="U4561" s="262"/>
      <c r="V4561" s="262"/>
    </row>
    <row r="4562" spans="1:22">
      <c r="A4562" s="858"/>
      <c r="B4562" s="866">
        <f t="shared" si="71"/>
        <v>4540</v>
      </c>
      <c r="C4562" s="919"/>
      <c r="D4562" s="860"/>
      <c r="E4562"/>
      <c r="F4562"/>
      <c r="G4562"/>
      <c r="H4562"/>
      <c r="I4562"/>
      <c r="J4562"/>
      <c r="K4562"/>
      <c r="L4562" s="262"/>
      <c r="M4562" s="262"/>
      <c r="S4562" s="262"/>
      <c r="T4562" s="262"/>
      <c r="U4562" s="262"/>
      <c r="V4562" s="262"/>
    </row>
    <row r="4563" spans="1:22">
      <c r="A4563" s="858"/>
      <c r="B4563" s="866">
        <f t="shared" si="71"/>
        <v>4541</v>
      </c>
      <c r="C4563" s="919"/>
      <c r="D4563" s="860"/>
      <c r="E4563"/>
      <c r="F4563"/>
      <c r="G4563"/>
      <c r="H4563"/>
      <c r="I4563"/>
      <c r="J4563"/>
      <c r="K4563"/>
      <c r="L4563" s="262"/>
      <c r="M4563" s="262"/>
      <c r="S4563" s="262"/>
      <c r="T4563" s="262"/>
      <c r="U4563" s="262"/>
      <c r="V4563" s="262"/>
    </row>
    <row r="4564" spans="1:22">
      <c r="A4564" s="858"/>
      <c r="B4564" s="866">
        <f t="shared" si="71"/>
        <v>4542</v>
      </c>
      <c r="C4564" s="919"/>
      <c r="D4564" s="860"/>
      <c r="E4564"/>
      <c r="F4564"/>
      <c r="G4564"/>
      <c r="H4564"/>
      <c r="I4564"/>
      <c r="J4564"/>
      <c r="K4564"/>
      <c r="L4564" s="262"/>
      <c r="M4564" s="262"/>
      <c r="S4564" s="262"/>
      <c r="T4564" s="262"/>
      <c r="U4564" s="262"/>
      <c r="V4564" s="262"/>
    </row>
    <row r="4565" spans="1:22">
      <c r="A4565" s="858"/>
      <c r="B4565" s="866">
        <f t="shared" si="71"/>
        <v>4543</v>
      </c>
      <c r="C4565" s="919"/>
      <c r="D4565" s="860"/>
      <c r="E4565"/>
      <c r="F4565"/>
      <c r="G4565"/>
      <c r="H4565"/>
      <c r="I4565"/>
      <c r="J4565"/>
      <c r="K4565"/>
      <c r="L4565" s="262"/>
      <c r="M4565" s="262"/>
      <c r="S4565" s="262"/>
      <c r="T4565" s="262"/>
      <c r="U4565" s="262"/>
      <c r="V4565" s="262"/>
    </row>
    <row r="4566" spans="1:22">
      <c r="A4566" s="858"/>
      <c r="B4566" s="866">
        <f t="shared" si="71"/>
        <v>4544</v>
      </c>
      <c r="C4566" s="919"/>
      <c r="D4566" s="860"/>
      <c r="E4566"/>
      <c r="F4566"/>
      <c r="G4566"/>
      <c r="H4566"/>
      <c r="I4566"/>
      <c r="J4566"/>
      <c r="K4566"/>
      <c r="L4566" s="262"/>
      <c r="M4566" s="262"/>
      <c r="S4566" s="262"/>
      <c r="T4566" s="262"/>
      <c r="U4566" s="262"/>
      <c r="V4566" s="262"/>
    </row>
    <row r="4567" spans="1:22">
      <c r="A4567" s="858"/>
      <c r="B4567" s="866">
        <f t="shared" si="71"/>
        <v>4545</v>
      </c>
      <c r="C4567" s="919"/>
      <c r="D4567" s="860"/>
      <c r="E4567"/>
      <c r="F4567"/>
      <c r="G4567"/>
      <c r="H4567"/>
      <c r="I4567"/>
      <c r="J4567"/>
      <c r="K4567"/>
      <c r="L4567" s="262"/>
      <c r="M4567" s="262"/>
      <c r="S4567" s="262"/>
      <c r="T4567" s="262"/>
      <c r="U4567" s="262"/>
      <c r="V4567" s="262"/>
    </row>
    <row r="4568" spans="1:22">
      <c r="A4568" s="858"/>
      <c r="B4568" s="866">
        <f t="shared" ref="B4568:B4631" si="72">B4567+1</f>
        <v>4546</v>
      </c>
      <c r="C4568" s="919"/>
      <c r="D4568" s="860"/>
      <c r="E4568"/>
      <c r="F4568"/>
      <c r="G4568"/>
      <c r="H4568"/>
      <c r="I4568"/>
      <c r="J4568"/>
      <c r="K4568"/>
      <c r="L4568" s="262"/>
      <c r="M4568" s="262"/>
      <c r="S4568" s="262"/>
      <c r="T4568" s="262"/>
      <c r="U4568" s="262"/>
      <c r="V4568" s="262"/>
    </row>
    <row r="4569" spans="1:22">
      <c r="A4569" s="858"/>
      <c r="B4569" s="866">
        <f t="shared" si="72"/>
        <v>4547</v>
      </c>
      <c r="C4569" s="919"/>
      <c r="D4569" s="860"/>
      <c r="E4569"/>
      <c r="F4569"/>
      <c r="G4569"/>
      <c r="H4569"/>
      <c r="I4569"/>
      <c r="J4569"/>
      <c r="K4569"/>
      <c r="L4569" s="262"/>
      <c r="M4569" s="262"/>
      <c r="S4569" s="262"/>
      <c r="T4569" s="262"/>
      <c r="U4569" s="262"/>
      <c r="V4569" s="262"/>
    </row>
    <row r="4570" spans="1:22">
      <c r="A4570" s="858"/>
      <c r="B4570" s="866">
        <f t="shared" si="72"/>
        <v>4548</v>
      </c>
      <c r="C4570" s="919"/>
      <c r="D4570" s="860"/>
      <c r="E4570"/>
      <c r="F4570"/>
      <c r="G4570"/>
      <c r="H4570"/>
      <c r="I4570"/>
      <c r="J4570"/>
      <c r="K4570"/>
      <c r="L4570" s="262"/>
      <c r="M4570" s="262"/>
      <c r="S4570" s="262"/>
      <c r="T4570" s="262"/>
      <c r="U4570" s="262"/>
      <c r="V4570" s="262"/>
    </row>
    <row r="4571" spans="1:22">
      <c r="A4571" s="858"/>
      <c r="B4571" s="866">
        <f t="shared" si="72"/>
        <v>4549</v>
      </c>
      <c r="C4571" s="919"/>
      <c r="D4571" s="860"/>
      <c r="E4571"/>
      <c r="F4571"/>
      <c r="G4571"/>
      <c r="H4571"/>
      <c r="I4571"/>
      <c r="J4571"/>
      <c r="K4571"/>
      <c r="L4571" s="262"/>
      <c r="M4571" s="262"/>
      <c r="S4571" s="262"/>
      <c r="T4571" s="262"/>
      <c r="U4571" s="262"/>
      <c r="V4571" s="262"/>
    </row>
    <row r="4572" spans="1:22">
      <c r="A4572" s="858"/>
      <c r="B4572" s="866">
        <f t="shared" si="72"/>
        <v>4550</v>
      </c>
      <c r="C4572" s="919"/>
      <c r="D4572" s="860"/>
      <c r="E4572"/>
      <c r="F4572"/>
      <c r="G4572"/>
      <c r="H4572"/>
      <c r="I4572"/>
      <c r="J4572"/>
      <c r="K4572"/>
      <c r="L4572" s="262"/>
      <c r="M4572" s="262"/>
      <c r="S4572" s="262"/>
      <c r="T4572" s="262"/>
      <c r="U4572" s="262"/>
      <c r="V4572" s="262"/>
    </row>
    <row r="4573" spans="1:22">
      <c r="A4573" s="858"/>
      <c r="B4573" s="866">
        <f t="shared" si="72"/>
        <v>4551</v>
      </c>
      <c r="C4573" s="919"/>
      <c r="D4573" s="860"/>
      <c r="E4573"/>
      <c r="F4573"/>
      <c r="G4573"/>
      <c r="H4573"/>
      <c r="I4573"/>
      <c r="J4573"/>
      <c r="K4573"/>
      <c r="L4573" s="262"/>
      <c r="M4573" s="262"/>
      <c r="S4573" s="262"/>
      <c r="T4573" s="262"/>
      <c r="U4573" s="262"/>
      <c r="V4573" s="262"/>
    </row>
    <row r="4574" spans="1:22">
      <c r="A4574" s="858"/>
      <c r="B4574" s="866">
        <f t="shared" si="72"/>
        <v>4552</v>
      </c>
      <c r="C4574" s="919"/>
      <c r="D4574" s="860"/>
      <c r="E4574"/>
      <c r="F4574"/>
      <c r="G4574"/>
      <c r="H4574"/>
      <c r="I4574"/>
      <c r="J4574"/>
      <c r="K4574"/>
      <c r="L4574" s="262"/>
      <c r="M4574" s="262"/>
      <c r="S4574" s="262"/>
      <c r="T4574" s="262"/>
      <c r="U4574" s="262"/>
      <c r="V4574" s="262"/>
    </row>
    <row r="4575" spans="1:22">
      <c r="A4575" s="858"/>
      <c r="B4575" s="866">
        <f t="shared" si="72"/>
        <v>4553</v>
      </c>
      <c r="C4575" s="919"/>
      <c r="D4575" s="860"/>
      <c r="E4575"/>
      <c r="F4575"/>
      <c r="G4575"/>
      <c r="H4575"/>
      <c r="I4575"/>
      <c r="J4575"/>
      <c r="K4575"/>
      <c r="L4575" s="262"/>
      <c r="M4575" s="262"/>
      <c r="S4575" s="262"/>
      <c r="T4575" s="262"/>
      <c r="U4575" s="262"/>
      <c r="V4575" s="262"/>
    </row>
    <row r="4576" spans="1:22">
      <c r="A4576" s="858"/>
      <c r="B4576" s="866">
        <f t="shared" si="72"/>
        <v>4554</v>
      </c>
      <c r="C4576" s="919"/>
      <c r="D4576" s="860"/>
      <c r="E4576"/>
      <c r="F4576"/>
      <c r="G4576"/>
      <c r="H4576"/>
      <c r="I4576"/>
      <c r="J4576"/>
      <c r="K4576"/>
      <c r="L4576" s="262"/>
      <c r="M4576" s="262"/>
      <c r="S4576" s="262"/>
      <c r="T4576" s="262"/>
      <c r="U4576" s="262"/>
      <c r="V4576" s="262"/>
    </row>
    <row r="4577" spans="1:22">
      <c r="A4577" s="858"/>
      <c r="B4577" s="866">
        <f t="shared" si="72"/>
        <v>4555</v>
      </c>
      <c r="C4577" s="919"/>
      <c r="D4577" s="860"/>
      <c r="E4577"/>
      <c r="F4577"/>
      <c r="G4577"/>
      <c r="H4577"/>
      <c r="I4577"/>
      <c r="J4577"/>
      <c r="K4577"/>
      <c r="L4577" s="262"/>
      <c r="M4577" s="262"/>
      <c r="S4577" s="262"/>
      <c r="T4577" s="262"/>
      <c r="U4577" s="262"/>
      <c r="V4577" s="262"/>
    </row>
    <row r="4578" spans="1:22">
      <c r="A4578" s="858"/>
      <c r="B4578" s="866">
        <f t="shared" si="72"/>
        <v>4556</v>
      </c>
      <c r="C4578" s="919"/>
      <c r="D4578" s="860"/>
      <c r="E4578"/>
      <c r="F4578"/>
      <c r="G4578"/>
      <c r="H4578"/>
      <c r="I4578"/>
      <c r="J4578"/>
      <c r="K4578"/>
      <c r="L4578" s="262"/>
      <c r="M4578" s="262"/>
      <c r="S4578" s="262"/>
      <c r="T4578" s="262"/>
      <c r="U4578" s="262"/>
      <c r="V4578" s="262"/>
    </row>
    <row r="4579" spans="1:22">
      <c r="A4579" s="858"/>
      <c r="B4579" s="866">
        <f t="shared" si="72"/>
        <v>4557</v>
      </c>
      <c r="C4579" s="919"/>
      <c r="D4579" s="860"/>
      <c r="E4579"/>
      <c r="F4579"/>
      <c r="G4579"/>
      <c r="H4579"/>
      <c r="I4579"/>
      <c r="J4579"/>
      <c r="K4579"/>
      <c r="L4579" s="262"/>
      <c r="M4579" s="262"/>
      <c r="S4579" s="262"/>
      <c r="T4579" s="262"/>
      <c r="U4579" s="262"/>
      <c r="V4579" s="262"/>
    </row>
    <row r="4580" spans="1:22">
      <c r="A4580" s="858"/>
      <c r="B4580" s="866">
        <f t="shared" si="72"/>
        <v>4558</v>
      </c>
      <c r="C4580" s="919"/>
      <c r="D4580" s="860"/>
      <c r="E4580"/>
      <c r="F4580"/>
      <c r="G4580"/>
      <c r="H4580"/>
      <c r="I4580"/>
      <c r="J4580"/>
      <c r="K4580"/>
      <c r="L4580" s="262"/>
      <c r="M4580" s="262"/>
      <c r="S4580" s="262"/>
      <c r="T4580" s="262"/>
      <c r="U4580" s="262"/>
      <c r="V4580" s="262"/>
    </row>
    <row r="4581" spans="1:22">
      <c r="A4581" s="858"/>
      <c r="B4581" s="866">
        <f t="shared" si="72"/>
        <v>4559</v>
      </c>
      <c r="C4581" s="919"/>
      <c r="D4581" s="860"/>
      <c r="E4581"/>
      <c r="F4581"/>
      <c r="G4581"/>
      <c r="H4581"/>
      <c r="I4581"/>
      <c r="J4581"/>
      <c r="K4581"/>
      <c r="L4581" s="262"/>
      <c r="M4581" s="262"/>
      <c r="S4581" s="262"/>
      <c r="T4581" s="262"/>
      <c r="U4581" s="262"/>
      <c r="V4581" s="262"/>
    </row>
    <row r="4582" spans="1:22">
      <c r="A4582" s="858"/>
      <c r="B4582" s="866">
        <f t="shared" si="72"/>
        <v>4560</v>
      </c>
      <c r="C4582" s="919"/>
      <c r="D4582" s="860"/>
      <c r="E4582"/>
      <c r="F4582"/>
      <c r="G4582"/>
      <c r="H4582"/>
      <c r="I4582"/>
      <c r="J4582"/>
      <c r="K4582"/>
      <c r="L4582" s="262"/>
      <c r="M4582" s="262"/>
      <c r="S4582" s="262"/>
      <c r="T4582" s="262"/>
      <c r="U4582" s="262"/>
      <c r="V4582" s="262"/>
    </row>
    <row r="4583" spans="1:22">
      <c r="A4583" s="858"/>
      <c r="B4583" s="866">
        <f t="shared" si="72"/>
        <v>4561</v>
      </c>
      <c r="C4583" s="919"/>
      <c r="D4583" s="860"/>
      <c r="E4583"/>
      <c r="F4583"/>
      <c r="G4583"/>
      <c r="H4583"/>
      <c r="I4583"/>
      <c r="J4583"/>
      <c r="K4583"/>
      <c r="L4583" s="262"/>
      <c r="M4583" s="262"/>
      <c r="S4583" s="262"/>
      <c r="T4583" s="262"/>
      <c r="U4583" s="262"/>
      <c r="V4583" s="262"/>
    </row>
    <row r="4584" spans="1:22">
      <c r="A4584" s="858"/>
      <c r="B4584" s="866">
        <f t="shared" si="72"/>
        <v>4562</v>
      </c>
      <c r="C4584" s="919"/>
      <c r="D4584" s="860"/>
      <c r="E4584"/>
      <c r="F4584"/>
      <c r="G4584"/>
      <c r="H4584"/>
      <c r="I4584"/>
      <c r="J4584"/>
      <c r="K4584"/>
      <c r="L4584" s="262"/>
      <c r="M4584" s="262"/>
      <c r="S4584" s="262"/>
      <c r="T4584" s="262"/>
      <c r="U4584" s="262"/>
      <c r="V4584" s="262"/>
    </row>
    <row r="4585" spans="1:22">
      <c r="A4585" s="858"/>
      <c r="B4585" s="866">
        <f t="shared" si="72"/>
        <v>4563</v>
      </c>
      <c r="C4585" s="919"/>
      <c r="D4585" s="860"/>
      <c r="E4585"/>
      <c r="F4585"/>
      <c r="G4585"/>
      <c r="H4585"/>
      <c r="I4585"/>
      <c r="J4585"/>
      <c r="K4585"/>
      <c r="L4585" s="262"/>
      <c r="M4585" s="262"/>
      <c r="S4585" s="262"/>
      <c r="T4585" s="262"/>
      <c r="U4585" s="262"/>
      <c r="V4585" s="262"/>
    </row>
    <row r="4586" spans="1:22">
      <c r="A4586" s="858"/>
      <c r="B4586" s="866">
        <f t="shared" si="72"/>
        <v>4564</v>
      </c>
      <c r="C4586" s="919"/>
      <c r="D4586" s="860"/>
      <c r="E4586"/>
      <c r="F4586"/>
      <c r="G4586"/>
      <c r="H4586"/>
      <c r="I4586"/>
      <c r="J4586"/>
      <c r="K4586"/>
      <c r="L4586" s="262"/>
      <c r="M4586" s="262"/>
      <c r="S4586" s="262"/>
      <c r="T4586" s="262"/>
      <c r="U4586" s="262"/>
      <c r="V4586" s="262"/>
    </row>
    <row r="4587" spans="1:22">
      <c r="A4587" s="858"/>
      <c r="B4587" s="866">
        <f t="shared" si="72"/>
        <v>4565</v>
      </c>
      <c r="C4587" s="919"/>
      <c r="D4587" s="860"/>
      <c r="E4587"/>
      <c r="F4587"/>
      <c r="G4587"/>
      <c r="H4587"/>
      <c r="I4587"/>
      <c r="J4587"/>
      <c r="K4587"/>
      <c r="L4587" s="262"/>
      <c r="M4587" s="262"/>
      <c r="S4587" s="262"/>
      <c r="T4587" s="262"/>
      <c r="U4587" s="262"/>
      <c r="V4587" s="262"/>
    </row>
    <row r="4588" spans="1:22">
      <c r="A4588" s="858"/>
      <c r="B4588" s="866">
        <f t="shared" si="72"/>
        <v>4566</v>
      </c>
      <c r="C4588" s="919"/>
      <c r="D4588" s="860"/>
      <c r="E4588"/>
      <c r="F4588"/>
      <c r="G4588"/>
      <c r="H4588"/>
      <c r="I4588"/>
      <c r="J4588"/>
      <c r="K4588"/>
      <c r="L4588" s="262"/>
      <c r="M4588" s="262"/>
      <c r="S4588" s="262"/>
      <c r="T4588" s="262"/>
      <c r="U4588" s="262"/>
      <c r="V4588" s="262"/>
    </row>
    <row r="4589" spans="1:22">
      <c r="A4589" s="858"/>
      <c r="B4589" s="866">
        <f t="shared" si="72"/>
        <v>4567</v>
      </c>
      <c r="C4589" s="919"/>
      <c r="D4589" s="860"/>
      <c r="E4589"/>
      <c r="F4589"/>
      <c r="G4589"/>
      <c r="H4589"/>
      <c r="I4589"/>
      <c r="J4589"/>
      <c r="K4589"/>
      <c r="L4589" s="262"/>
      <c r="M4589" s="262"/>
      <c r="S4589" s="262"/>
      <c r="T4589" s="262"/>
      <c r="U4589" s="262"/>
      <c r="V4589" s="262"/>
    </row>
    <row r="4590" spans="1:22">
      <c r="A4590" s="858"/>
      <c r="B4590" s="866">
        <f t="shared" si="72"/>
        <v>4568</v>
      </c>
      <c r="C4590" s="919"/>
      <c r="D4590" s="860"/>
      <c r="E4590"/>
      <c r="F4590"/>
      <c r="G4590"/>
      <c r="H4590"/>
      <c r="I4590"/>
      <c r="J4590"/>
      <c r="K4590"/>
      <c r="L4590" s="262"/>
      <c r="M4590" s="262"/>
      <c r="S4590" s="262"/>
      <c r="T4590" s="262"/>
      <c r="U4590" s="262"/>
      <c r="V4590" s="262"/>
    </row>
    <row r="4591" spans="1:22">
      <c r="A4591" s="858"/>
      <c r="B4591" s="866">
        <f t="shared" si="72"/>
        <v>4569</v>
      </c>
      <c r="C4591" s="919"/>
      <c r="D4591" s="860"/>
      <c r="E4591"/>
      <c r="F4591"/>
      <c r="G4591"/>
      <c r="H4591"/>
      <c r="I4591"/>
      <c r="J4591"/>
      <c r="K4591"/>
      <c r="L4591" s="262"/>
      <c r="M4591" s="262"/>
      <c r="S4591" s="262"/>
      <c r="T4591" s="262"/>
      <c r="U4591" s="262"/>
      <c r="V4591" s="262"/>
    </row>
    <row r="4592" spans="1:22">
      <c r="A4592" s="858"/>
      <c r="B4592" s="866">
        <f t="shared" si="72"/>
        <v>4570</v>
      </c>
      <c r="C4592" s="919"/>
      <c r="D4592" s="860"/>
      <c r="E4592"/>
      <c r="F4592"/>
      <c r="G4592"/>
      <c r="H4592"/>
      <c r="I4592"/>
      <c r="J4592"/>
      <c r="K4592"/>
      <c r="L4592" s="262"/>
      <c r="M4592" s="262"/>
      <c r="S4592" s="262"/>
      <c r="T4592" s="262"/>
      <c r="U4592" s="262"/>
      <c r="V4592" s="262"/>
    </row>
    <row r="4593" spans="1:22">
      <c r="A4593" s="858"/>
      <c r="B4593" s="866">
        <f t="shared" si="72"/>
        <v>4571</v>
      </c>
      <c r="C4593" s="919"/>
      <c r="D4593" s="860"/>
      <c r="E4593"/>
      <c r="F4593"/>
      <c r="G4593"/>
      <c r="H4593"/>
      <c r="I4593"/>
      <c r="J4593"/>
      <c r="K4593"/>
      <c r="L4593" s="262"/>
      <c r="M4593" s="262"/>
      <c r="S4593" s="262"/>
      <c r="T4593" s="262"/>
      <c r="U4593" s="262"/>
      <c r="V4593" s="262"/>
    </row>
    <row r="4594" spans="1:22">
      <c r="A4594" s="858"/>
      <c r="B4594" s="866">
        <f t="shared" si="72"/>
        <v>4572</v>
      </c>
      <c r="C4594" s="919"/>
      <c r="D4594" s="860"/>
      <c r="E4594"/>
      <c r="F4594"/>
      <c r="G4594"/>
      <c r="H4594"/>
      <c r="I4594"/>
      <c r="J4594"/>
      <c r="K4594"/>
      <c r="L4594" s="262"/>
      <c r="M4594" s="262"/>
      <c r="S4594" s="262"/>
      <c r="T4594" s="262"/>
      <c r="U4594" s="262"/>
      <c r="V4594" s="262"/>
    </row>
    <row r="4595" spans="1:22">
      <c r="A4595" s="858"/>
      <c r="B4595" s="866">
        <f t="shared" si="72"/>
        <v>4573</v>
      </c>
      <c r="C4595" s="919"/>
      <c r="D4595" s="860"/>
      <c r="E4595"/>
      <c r="F4595"/>
      <c r="G4595"/>
      <c r="H4595"/>
      <c r="I4595"/>
      <c r="J4595"/>
      <c r="K4595"/>
      <c r="L4595" s="262"/>
      <c r="M4595" s="262"/>
      <c r="S4595" s="262"/>
      <c r="T4595" s="262"/>
      <c r="U4595" s="262"/>
      <c r="V4595" s="262"/>
    </row>
    <row r="4596" spans="1:22">
      <c r="A4596" s="858"/>
      <c r="B4596" s="866">
        <f t="shared" si="72"/>
        <v>4574</v>
      </c>
      <c r="C4596" s="919"/>
      <c r="D4596" s="860"/>
      <c r="E4596"/>
      <c r="F4596"/>
      <c r="G4596"/>
      <c r="H4596"/>
      <c r="I4596"/>
      <c r="J4596"/>
      <c r="K4596"/>
      <c r="L4596" s="262"/>
      <c r="M4596" s="262"/>
      <c r="S4596" s="262"/>
      <c r="T4596" s="262"/>
      <c r="U4596" s="262"/>
      <c r="V4596" s="262"/>
    </row>
    <row r="4597" spans="1:22">
      <c r="A4597" s="858"/>
      <c r="B4597" s="866">
        <f t="shared" si="72"/>
        <v>4575</v>
      </c>
      <c r="C4597" s="919"/>
      <c r="D4597" s="860"/>
      <c r="E4597"/>
      <c r="F4597"/>
      <c r="G4597"/>
      <c r="H4597"/>
      <c r="I4597"/>
      <c r="J4597"/>
      <c r="K4597"/>
      <c r="L4597" s="262"/>
      <c r="M4597" s="262"/>
      <c r="S4597" s="262"/>
      <c r="T4597" s="262"/>
      <c r="U4597" s="262"/>
      <c r="V4597" s="262"/>
    </row>
    <row r="4598" spans="1:22">
      <c r="A4598" s="858"/>
      <c r="B4598" s="866">
        <f t="shared" si="72"/>
        <v>4576</v>
      </c>
      <c r="C4598" s="919"/>
      <c r="D4598" s="860"/>
      <c r="E4598"/>
      <c r="F4598"/>
      <c r="G4598"/>
      <c r="H4598"/>
      <c r="I4598"/>
      <c r="J4598"/>
      <c r="K4598"/>
      <c r="L4598" s="262"/>
      <c r="M4598" s="262"/>
      <c r="S4598" s="262"/>
      <c r="T4598" s="262"/>
      <c r="U4598" s="262"/>
      <c r="V4598" s="262"/>
    </row>
    <row r="4599" spans="1:22">
      <c r="A4599" s="858"/>
      <c r="B4599" s="866">
        <f t="shared" si="72"/>
        <v>4577</v>
      </c>
      <c r="C4599" s="919"/>
      <c r="D4599" s="860"/>
      <c r="E4599"/>
      <c r="F4599"/>
      <c r="G4599"/>
      <c r="H4599"/>
      <c r="I4599"/>
      <c r="J4599"/>
      <c r="K4599"/>
      <c r="L4599" s="262"/>
      <c r="M4599" s="262"/>
      <c r="S4599" s="262"/>
      <c r="T4599" s="262"/>
      <c r="U4599" s="262"/>
      <c r="V4599" s="262"/>
    </row>
    <row r="4600" spans="1:22">
      <c r="A4600" s="858"/>
      <c r="B4600" s="866">
        <f t="shared" si="72"/>
        <v>4578</v>
      </c>
      <c r="C4600" s="919"/>
      <c r="D4600" s="860"/>
      <c r="E4600"/>
      <c r="F4600"/>
      <c r="G4600"/>
      <c r="H4600"/>
      <c r="I4600"/>
      <c r="J4600"/>
      <c r="K4600"/>
      <c r="L4600" s="262"/>
      <c r="M4600" s="262"/>
      <c r="S4600" s="262"/>
      <c r="T4600" s="262"/>
      <c r="U4600" s="262"/>
      <c r="V4600" s="262"/>
    </row>
    <row r="4601" spans="1:22">
      <c r="A4601" s="858"/>
      <c r="B4601" s="866">
        <f t="shared" si="72"/>
        <v>4579</v>
      </c>
      <c r="C4601" s="919"/>
      <c r="D4601" s="860"/>
      <c r="E4601"/>
      <c r="F4601"/>
      <c r="G4601"/>
      <c r="H4601"/>
      <c r="I4601"/>
      <c r="J4601"/>
      <c r="K4601"/>
      <c r="L4601" s="262"/>
      <c r="M4601" s="262"/>
      <c r="S4601" s="262"/>
      <c r="T4601" s="262"/>
      <c r="U4601" s="262"/>
      <c r="V4601" s="262"/>
    </row>
    <row r="4602" spans="1:22">
      <c r="A4602" s="858"/>
      <c r="B4602" s="866">
        <f t="shared" si="72"/>
        <v>4580</v>
      </c>
      <c r="C4602" s="919"/>
      <c r="D4602" s="860"/>
      <c r="E4602"/>
      <c r="F4602"/>
      <c r="G4602"/>
      <c r="H4602"/>
      <c r="I4602"/>
      <c r="J4602"/>
      <c r="K4602"/>
      <c r="L4602" s="262"/>
      <c r="M4602" s="262"/>
      <c r="S4602" s="262"/>
      <c r="T4602" s="262"/>
      <c r="U4602" s="262"/>
      <c r="V4602" s="262"/>
    </row>
    <row r="4603" spans="1:22">
      <c r="A4603" s="858"/>
      <c r="B4603" s="866">
        <f t="shared" si="72"/>
        <v>4581</v>
      </c>
      <c r="C4603" s="919"/>
      <c r="D4603" s="860"/>
      <c r="E4603"/>
      <c r="F4603"/>
      <c r="G4603"/>
      <c r="H4603"/>
      <c r="I4603"/>
      <c r="J4603"/>
      <c r="K4603"/>
      <c r="L4603" s="262"/>
      <c r="M4603" s="262"/>
      <c r="S4603" s="262"/>
      <c r="T4603" s="262"/>
      <c r="U4603" s="262"/>
      <c r="V4603" s="262"/>
    </row>
    <row r="4604" spans="1:22">
      <c r="A4604" s="858"/>
      <c r="B4604" s="866">
        <f t="shared" si="72"/>
        <v>4582</v>
      </c>
      <c r="C4604" s="919"/>
      <c r="D4604" s="860"/>
      <c r="E4604"/>
      <c r="F4604"/>
      <c r="G4604"/>
      <c r="H4604"/>
      <c r="I4604"/>
      <c r="J4604"/>
      <c r="K4604"/>
      <c r="L4604" s="262"/>
      <c r="M4604" s="262"/>
      <c r="S4604" s="262"/>
      <c r="T4604" s="262"/>
      <c r="U4604" s="262"/>
      <c r="V4604" s="262"/>
    </row>
    <row r="4605" spans="1:22">
      <c r="A4605" s="858"/>
      <c r="B4605" s="866">
        <f t="shared" si="72"/>
        <v>4583</v>
      </c>
      <c r="C4605" s="919"/>
      <c r="D4605" s="860"/>
      <c r="E4605"/>
      <c r="F4605"/>
      <c r="G4605"/>
      <c r="H4605"/>
      <c r="I4605"/>
      <c r="J4605"/>
      <c r="K4605"/>
      <c r="L4605" s="262"/>
      <c r="M4605" s="262"/>
      <c r="S4605" s="262"/>
      <c r="T4605" s="262"/>
      <c r="U4605" s="262"/>
      <c r="V4605" s="262"/>
    </row>
    <row r="4606" spans="1:22">
      <c r="A4606" s="858"/>
      <c r="B4606" s="866">
        <f t="shared" si="72"/>
        <v>4584</v>
      </c>
      <c r="C4606" s="919"/>
      <c r="D4606" s="860"/>
      <c r="E4606"/>
      <c r="F4606"/>
      <c r="G4606"/>
      <c r="H4606"/>
      <c r="I4606"/>
      <c r="J4606"/>
      <c r="K4606"/>
      <c r="L4606" s="262"/>
      <c r="M4606" s="262"/>
      <c r="S4606" s="262"/>
      <c r="T4606" s="262"/>
      <c r="U4606" s="262"/>
      <c r="V4606" s="262"/>
    </row>
    <row r="4607" spans="1:22">
      <c r="A4607" s="858"/>
      <c r="B4607" s="866">
        <f t="shared" si="72"/>
        <v>4585</v>
      </c>
      <c r="C4607" s="919"/>
      <c r="D4607" s="860"/>
      <c r="E4607"/>
      <c r="F4607"/>
      <c r="G4607"/>
      <c r="H4607"/>
      <c r="I4607"/>
      <c r="J4607"/>
      <c r="K4607"/>
      <c r="L4607" s="262"/>
      <c r="M4607" s="262"/>
      <c r="S4607" s="262"/>
      <c r="T4607" s="262"/>
      <c r="U4607" s="262"/>
      <c r="V4607" s="262"/>
    </row>
    <row r="4608" spans="1:22">
      <c r="A4608" s="858"/>
      <c r="B4608" s="866">
        <f t="shared" si="72"/>
        <v>4586</v>
      </c>
      <c r="C4608" s="919"/>
      <c r="D4608" s="860"/>
      <c r="E4608"/>
      <c r="F4608"/>
      <c r="G4608"/>
      <c r="H4608"/>
      <c r="I4608"/>
      <c r="J4608"/>
      <c r="K4608"/>
      <c r="L4608" s="262"/>
      <c r="M4608" s="262"/>
      <c r="S4608" s="262"/>
      <c r="T4608" s="262"/>
      <c r="U4608" s="262"/>
      <c r="V4608" s="262"/>
    </row>
    <row r="4609" spans="1:22">
      <c r="A4609" s="858"/>
      <c r="B4609" s="866">
        <f t="shared" si="72"/>
        <v>4587</v>
      </c>
      <c r="C4609" s="919"/>
      <c r="D4609" s="860"/>
      <c r="E4609"/>
      <c r="F4609"/>
      <c r="G4609"/>
      <c r="H4609"/>
      <c r="I4609"/>
      <c r="J4609"/>
      <c r="K4609"/>
      <c r="L4609" s="262"/>
      <c r="M4609" s="262"/>
      <c r="S4609" s="262"/>
      <c r="T4609" s="262"/>
      <c r="U4609" s="262"/>
      <c r="V4609" s="262"/>
    </row>
    <row r="4610" spans="1:22">
      <c r="A4610" s="858"/>
      <c r="B4610" s="866">
        <f t="shared" si="72"/>
        <v>4588</v>
      </c>
      <c r="C4610" s="919"/>
      <c r="D4610" s="860"/>
      <c r="E4610"/>
      <c r="F4610"/>
      <c r="G4610"/>
      <c r="H4610"/>
      <c r="I4610"/>
      <c r="J4610"/>
      <c r="K4610"/>
      <c r="L4610" s="262"/>
      <c r="M4610" s="262"/>
      <c r="S4610" s="262"/>
      <c r="T4610" s="262"/>
      <c r="U4610" s="262"/>
      <c r="V4610" s="262"/>
    </row>
    <row r="4611" spans="1:22">
      <c r="A4611" s="858"/>
      <c r="B4611" s="866">
        <f t="shared" si="72"/>
        <v>4589</v>
      </c>
      <c r="C4611" s="919"/>
      <c r="D4611" s="860"/>
      <c r="E4611"/>
      <c r="F4611"/>
      <c r="G4611"/>
      <c r="H4611"/>
      <c r="I4611"/>
      <c r="J4611"/>
      <c r="K4611"/>
      <c r="L4611" s="262"/>
      <c r="M4611" s="262"/>
      <c r="S4611" s="262"/>
      <c r="T4611" s="262"/>
      <c r="U4611" s="262"/>
      <c r="V4611" s="262"/>
    </row>
    <row r="4612" spans="1:22">
      <c r="A4612" s="858"/>
      <c r="B4612" s="866">
        <f t="shared" si="72"/>
        <v>4590</v>
      </c>
      <c r="C4612" s="919"/>
      <c r="D4612" s="860"/>
      <c r="E4612"/>
      <c r="F4612"/>
      <c r="G4612"/>
      <c r="H4612"/>
      <c r="I4612"/>
      <c r="J4612"/>
      <c r="K4612"/>
      <c r="L4612" s="262"/>
      <c r="M4612" s="262"/>
      <c r="S4612" s="262"/>
      <c r="T4612" s="262"/>
      <c r="U4612" s="262"/>
      <c r="V4612" s="262"/>
    </row>
    <row r="4613" spans="1:22">
      <c r="A4613" s="858"/>
      <c r="B4613" s="866">
        <f t="shared" si="72"/>
        <v>4591</v>
      </c>
      <c r="C4613" s="919"/>
      <c r="D4613" s="860"/>
      <c r="E4613"/>
      <c r="F4613"/>
      <c r="G4613"/>
      <c r="H4613"/>
      <c r="I4613"/>
      <c r="J4613"/>
      <c r="K4613"/>
      <c r="L4613" s="262"/>
      <c r="M4613" s="262"/>
      <c r="S4613" s="262"/>
      <c r="T4613" s="262"/>
      <c r="U4613" s="262"/>
      <c r="V4613" s="262"/>
    </row>
    <row r="4614" spans="1:22">
      <c r="A4614" s="858"/>
      <c r="B4614" s="866">
        <f t="shared" si="72"/>
        <v>4592</v>
      </c>
      <c r="C4614" s="919"/>
      <c r="D4614" s="860"/>
      <c r="E4614"/>
      <c r="F4614"/>
      <c r="G4614"/>
      <c r="H4614"/>
      <c r="I4614"/>
      <c r="J4614"/>
      <c r="K4614"/>
      <c r="L4614" s="262"/>
      <c r="M4614" s="262"/>
      <c r="S4614" s="262"/>
      <c r="T4614" s="262"/>
      <c r="U4614" s="262"/>
      <c r="V4614" s="262"/>
    </row>
    <row r="4615" spans="1:22">
      <c r="A4615" s="858"/>
      <c r="B4615" s="866">
        <f t="shared" si="72"/>
        <v>4593</v>
      </c>
      <c r="C4615" s="919"/>
      <c r="D4615" s="860"/>
      <c r="E4615"/>
      <c r="F4615"/>
      <c r="G4615"/>
      <c r="H4615"/>
      <c r="I4615"/>
      <c r="J4615"/>
      <c r="K4615"/>
      <c r="L4615" s="262"/>
      <c r="M4615" s="262"/>
      <c r="S4615" s="262"/>
      <c r="T4615" s="262"/>
      <c r="U4615" s="262"/>
      <c r="V4615" s="262"/>
    </row>
    <row r="4616" spans="1:22">
      <c r="A4616" s="858"/>
      <c r="B4616" s="866">
        <f t="shared" si="72"/>
        <v>4594</v>
      </c>
      <c r="C4616" s="919"/>
      <c r="D4616" s="860"/>
      <c r="E4616"/>
      <c r="F4616"/>
      <c r="G4616"/>
      <c r="H4616"/>
      <c r="I4616"/>
      <c r="J4616"/>
      <c r="K4616"/>
      <c r="L4616" s="262"/>
      <c r="M4616" s="262"/>
      <c r="S4616" s="262"/>
      <c r="T4616" s="262"/>
      <c r="U4616" s="262"/>
      <c r="V4616" s="262"/>
    </row>
    <row r="4617" spans="1:22">
      <c r="A4617" s="858"/>
      <c r="B4617" s="866">
        <f t="shared" si="72"/>
        <v>4595</v>
      </c>
      <c r="C4617" s="919"/>
      <c r="D4617" s="860"/>
      <c r="E4617"/>
      <c r="F4617"/>
      <c r="G4617"/>
      <c r="H4617"/>
      <c r="I4617"/>
      <c r="J4617"/>
      <c r="K4617"/>
      <c r="L4617" s="262"/>
      <c r="M4617" s="262"/>
      <c r="S4617" s="262"/>
      <c r="T4617" s="262"/>
      <c r="U4617" s="262"/>
      <c r="V4617" s="262"/>
    </row>
    <row r="4618" spans="1:22">
      <c r="A4618" s="858"/>
      <c r="B4618" s="866">
        <f t="shared" si="72"/>
        <v>4596</v>
      </c>
      <c r="C4618" s="919"/>
      <c r="D4618" s="860"/>
      <c r="E4618"/>
      <c r="F4618"/>
      <c r="G4618"/>
      <c r="H4618"/>
      <c r="I4618"/>
      <c r="J4618"/>
      <c r="K4618"/>
      <c r="L4618" s="262"/>
      <c r="M4618" s="262"/>
      <c r="S4618" s="262"/>
      <c r="T4618" s="262"/>
      <c r="U4618" s="262"/>
      <c r="V4618" s="262"/>
    </row>
    <row r="4619" spans="1:22">
      <c r="A4619" s="858"/>
      <c r="B4619" s="866">
        <f t="shared" si="72"/>
        <v>4597</v>
      </c>
      <c r="C4619" s="919"/>
      <c r="D4619" s="860"/>
      <c r="E4619"/>
      <c r="F4619"/>
      <c r="G4619"/>
      <c r="H4619"/>
      <c r="I4619"/>
      <c r="J4619"/>
      <c r="K4619"/>
      <c r="L4619" s="262"/>
      <c r="M4619" s="262"/>
      <c r="S4619" s="262"/>
      <c r="T4619" s="262"/>
      <c r="U4619" s="262"/>
      <c r="V4619" s="262"/>
    </row>
    <row r="4620" spans="1:22">
      <c r="A4620" s="858"/>
      <c r="B4620" s="866">
        <f t="shared" si="72"/>
        <v>4598</v>
      </c>
      <c r="C4620" s="919"/>
      <c r="D4620" s="860"/>
      <c r="E4620"/>
      <c r="F4620"/>
      <c r="G4620"/>
      <c r="H4620"/>
      <c r="I4620"/>
      <c r="J4620"/>
      <c r="K4620"/>
      <c r="L4620" s="262"/>
      <c r="M4620" s="262"/>
      <c r="S4620" s="262"/>
      <c r="T4620" s="262"/>
      <c r="U4620" s="262"/>
      <c r="V4620" s="262"/>
    </row>
    <row r="4621" spans="1:22">
      <c r="A4621" s="858"/>
      <c r="B4621" s="866">
        <f t="shared" si="72"/>
        <v>4599</v>
      </c>
      <c r="C4621" s="919"/>
      <c r="D4621" s="860"/>
      <c r="E4621"/>
      <c r="F4621"/>
      <c r="G4621"/>
      <c r="H4621"/>
      <c r="I4621"/>
      <c r="J4621"/>
      <c r="K4621"/>
      <c r="L4621" s="262"/>
      <c r="M4621" s="262"/>
      <c r="S4621" s="262"/>
      <c r="T4621" s="262"/>
      <c r="U4621" s="262"/>
      <c r="V4621" s="262"/>
    </row>
    <row r="4622" spans="1:22">
      <c r="A4622" s="858"/>
      <c r="B4622" s="866">
        <f t="shared" si="72"/>
        <v>4600</v>
      </c>
      <c r="C4622" s="919"/>
      <c r="D4622" s="860"/>
      <c r="E4622"/>
      <c r="F4622"/>
      <c r="G4622"/>
      <c r="H4622"/>
      <c r="I4622"/>
      <c r="J4622"/>
      <c r="K4622"/>
      <c r="L4622" s="262"/>
      <c r="M4622" s="262"/>
      <c r="S4622" s="262"/>
      <c r="T4622" s="262"/>
      <c r="U4622" s="262"/>
      <c r="V4622" s="262"/>
    </row>
    <row r="4623" spans="1:22">
      <c r="A4623" s="858"/>
      <c r="B4623" s="866">
        <f t="shared" si="72"/>
        <v>4601</v>
      </c>
      <c r="C4623" s="919"/>
      <c r="D4623" s="860"/>
      <c r="E4623"/>
      <c r="F4623"/>
      <c r="G4623"/>
      <c r="H4623"/>
      <c r="I4623"/>
      <c r="J4623"/>
      <c r="K4623"/>
      <c r="L4623" s="262"/>
      <c r="M4623" s="262"/>
      <c r="S4623" s="262"/>
      <c r="T4623" s="262"/>
      <c r="U4623" s="262"/>
      <c r="V4623" s="262"/>
    </row>
    <row r="4624" spans="1:22">
      <c r="A4624" s="858"/>
      <c r="B4624" s="866">
        <f t="shared" si="72"/>
        <v>4602</v>
      </c>
      <c r="C4624" s="919"/>
      <c r="D4624" s="860"/>
      <c r="E4624"/>
      <c r="F4624"/>
      <c r="G4624"/>
      <c r="H4624"/>
      <c r="I4624"/>
      <c r="J4624"/>
      <c r="K4624"/>
      <c r="L4624" s="262"/>
      <c r="M4624" s="262"/>
      <c r="S4624" s="262"/>
      <c r="T4624" s="262"/>
      <c r="U4624" s="262"/>
      <c r="V4624" s="262"/>
    </row>
    <row r="4625" spans="1:22">
      <c r="A4625" s="858"/>
      <c r="B4625" s="866">
        <f t="shared" si="72"/>
        <v>4603</v>
      </c>
      <c r="C4625" s="919"/>
      <c r="D4625" s="860"/>
      <c r="E4625"/>
      <c r="F4625"/>
      <c r="G4625"/>
      <c r="H4625"/>
      <c r="I4625"/>
      <c r="J4625"/>
      <c r="K4625"/>
      <c r="L4625" s="262"/>
      <c r="M4625" s="262"/>
      <c r="S4625" s="262"/>
      <c r="T4625" s="262"/>
      <c r="U4625" s="262"/>
      <c r="V4625" s="262"/>
    </row>
    <row r="4626" spans="1:22">
      <c r="A4626" s="858"/>
      <c r="B4626" s="866">
        <f t="shared" si="72"/>
        <v>4604</v>
      </c>
      <c r="C4626" s="919"/>
      <c r="D4626" s="860"/>
      <c r="E4626"/>
      <c r="F4626"/>
      <c r="G4626"/>
      <c r="H4626"/>
      <c r="I4626"/>
      <c r="J4626"/>
      <c r="K4626"/>
      <c r="L4626" s="262"/>
      <c r="M4626" s="262"/>
      <c r="S4626" s="262"/>
      <c r="T4626" s="262"/>
      <c r="U4626" s="262"/>
      <c r="V4626" s="262"/>
    </row>
    <row r="4627" spans="1:22">
      <c r="A4627" s="858"/>
      <c r="B4627" s="866">
        <f t="shared" si="72"/>
        <v>4605</v>
      </c>
      <c r="C4627" s="919"/>
      <c r="D4627" s="860"/>
      <c r="E4627"/>
      <c r="F4627"/>
      <c r="G4627"/>
      <c r="H4627"/>
      <c r="I4627"/>
      <c r="J4627"/>
      <c r="K4627"/>
      <c r="L4627" s="262"/>
      <c r="M4627" s="262"/>
      <c r="S4627" s="262"/>
      <c r="T4627" s="262"/>
      <c r="U4627" s="262"/>
      <c r="V4627" s="262"/>
    </row>
    <row r="4628" spans="1:22">
      <c r="A4628" s="858"/>
      <c r="B4628" s="866">
        <f t="shared" si="72"/>
        <v>4606</v>
      </c>
      <c r="C4628" s="919"/>
      <c r="D4628" s="860"/>
      <c r="E4628"/>
      <c r="F4628"/>
      <c r="G4628"/>
      <c r="H4628"/>
      <c r="I4628"/>
      <c r="J4628"/>
      <c r="K4628"/>
      <c r="L4628" s="262"/>
      <c r="M4628" s="262"/>
      <c r="S4628" s="262"/>
      <c r="T4628" s="262"/>
      <c r="U4628" s="262"/>
      <c r="V4628" s="262"/>
    </row>
    <row r="4629" spans="1:22">
      <c r="A4629" s="858"/>
      <c r="B4629" s="866">
        <f t="shared" si="72"/>
        <v>4607</v>
      </c>
      <c r="C4629" s="919"/>
      <c r="D4629" s="860"/>
      <c r="E4629"/>
      <c r="F4629"/>
      <c r="G4629"/>
      <c r="H4629"/>
      <c r="I4629"/>
      <c r="J4629"/>
      <c r="K4629"/>
      <c r="L4629" s="262"/>
      <c r="M4629" s="262"/>
      <c r="S4629" s="262"/>
      <c r="T4629" s="262"/>
      <c r="U4629" s="262"/>
      <c r="V4629" s="262"/>
    </row>
    <row r="4630" spans="1:22">
      <c r="A4630" s="858"/>
      <c r="B4630" s="866">
        <f t="shared" si="72"/>
        <v>4608</v>
      </c>
      <c r="C4630" s="919"/>
      <c r="D4630" s="860"/>
      <c r="E4630"/>
      <c r="F4630"/>
      <c r="G4630"/>
      <c r="H4630"/>
      <c r="I4630"/>
      <c r="J4630"/>
      <c r="K4630"/>
      <c r="L4630" s="262"/>
      <c r="M4630" s="262"/>
      <c r="S4630" s="262"/>
      <c r="T4630" s="262"/>
      <c r="U4630" s="262"/>
      <c r="V4630" s="262"/>
    </row>
    <row r="4631" spans="1:22">
      <c r="A4631" s="858"/>
      <c r="B4631" s="866">
        <f t="shared" si="72"/>
        <v>4609</v>
      </c>
      <c r="C4631" s="919"/>
      <c r="D4631" s="860"/>
      <c r="E4631"/>
      <c r="F4631"/>
      <c r="G4631"/>
      <c r="H4631"/>
      <c r="I4631"/>
      <c r="J4631"/>
      <c r="K4631"/>
      <c r="L4631" s="262"/>
      <c r="M4631" s="262"/>
      <c r="S4631" s="262"/>
      <c r="T4631" s="262"/>
      <c r="U4631" s="262"/>
      <c r="V4631" s="262"/>
    </row>
    <row r="4632" spans="1:22">
      <c r="A4632" s="858"/>
      <c r="B4632" s="866">
        <f t="shared" ref="B4632:B4695" si="73">B4631+1</f>
        <v>4610</v>
      </c>
      <c r="C4632" s="919"/>
      <c r="D4632" s="860"/>
      <c r="E4632"/>
      <c r="F4632"/>
      <c r="G4632"/>
      <c r="H4632"/>
      <c r="I4632"/>
      <c r="J4632"/>
      <c r="K4632"/>
      <c r="L4632" s="262"/>
      <c r="M4632" s="262"/>
      <c r="S4632" s="262"/>
      <c r="T4632" s="262"/>
      <c r="U4632" s="262"/>
      <c r="V4632" s="262"/>
    </row>
    <row r="4633" spans="1:22">
      <c r="A4633" s="858"/>
      <c r="B4633" s="866">
        <f t="shared" si="73"/>
        <v>4611</v>
      </c>
      <c r="C4633" s="919"/>
      <c r="D4633" s="860"/>
      <c r="E4633"/>
      <c r="F4633"/>
      <c r="G4633"/>
      <c r="H4633"/>
      <c r="I4633"/>
      <c r="J4633"/>
      <c r="K4633"/>
      <c r="L4633" s="262"/>
      <c r="M4633" s="262"/>
      <c r="S4633" s="262"/>
      <c r="T4633" s="262"/>
      <c r="U4633" s="262"/>
      <c r="V4633" s="262"/>
    </row>
    <row r="4634" spans="1:22">
      <c r="A4634" s="858"/>
      <c r="B4634" s="866">
        <f t="shared" si="73"/>
        <v>4612</v>
      </c>
      <c r="C4634" s="919"/>
      <c r="D4634" s="860"/>
      <c r="E4634"/>
      <c r="F4634"/>
      <c r="G4634"/>
      <c r="H4634"/>
      <c r="I4634"/>
      <c r="J4634"/>
      <c r="K4634"/>
      <c r="L4634" s="262"/>
      <c r="M4634" s="262"/>
      <c r="S4634" s="262"/>
      <c r="T4634" s="262"/>
      <c r="U4634" s="262"/>
      <c r="V4634" s="262"/>
    </row>
    <row r="4635" spans="1:22">
      <c r="A4635" s="858"/>
      <c r="B4635" s="866">
        <f t="shared" si="73"/>
        <v>4613</v>
      </c>
      <c r="C4635" s="919"/>
      <c r="D4635" s="860"/>
      <c r="E4635"/>
      <c r="F4635"/>
      <c r="G4635"/>
      <c r="H4635"/>
      <c r="I4635"/>
      <c r="J4635"/>
      <c r="K4635"/>
      <c r="L4635" s="262"/>
      <c r="M4635" s="262"/>
      <c r="S4635" s="262"/>
      <c r="T4635" s="262"/>
      <c r="U4635" s="262"/>
      <c r="V4635" s="262"/>
    </row>
    <row r="4636" spans="1:22">
      <c r="A4636" s="858"/>
      <c r="B4636" s="866">
        <f t="shared" si="73"/>
        <v>4614</v>
      </c>
      <c r="C4636" s="919"/>
      <c r="D4636" s="860"/>
      <c r="E4636"/>
      <c r="F4636"/>
      <c r="G4636"/>
      <c r="H4636"/>
      <c r="I4636"/>
      <c r="J4636"/>
      <c r="K4636"/>
      <c r="L4636" s="262"/>
      <c r="M4636" s="262"/>
      <c r="S4636" s="262"/>
      <c r="T4636" s="262"/>
      <c r="U4636" s="262"/>
      <c r="V4636" s="262"/>
    </row>
    <row r="4637" spans="1:22">
      <c r="A4637" s="858"/>
      <c r="B4637" s="866">
        <f t="shared" si="73"/>
        <v>4615</v>
      </c>
      <c r="C4637" s="919"/>
      <c r="D4637" s="860"/>
      <c r="E4637"/>
      <c r="F4637"/>
      <c r="G4637"/>
      <c r="H4637"/>
      <c r="I4637"/>
      <c r="J4637"/>
      <c r="K4637"/>
      <c r="L4637" s="262"/>
      <c r="M4637" s="262"/>
      <c r="S4637" s="262"/>
      <c r="T4637" s="262"/>
      <c r="U4637" s="262"/>
      <c r="V4637" s="262"/>
    </row>
    <row r="4638" spans="1:22">
      <c r="A4638" s="858"/>
      <c r="B4638" s="866">
        <f t="shared" si="73"/>
        <v>4616</v>
      </c>
      <c r="C4638" s="919"/>
      <c r="D4638" s="860"/>
      <c r="E4638"/>
      <c r="F4638"/>
      <c r="G4638"/>
      <c r="H4638"/>
      <c r="I4638"/>
      <c r="J4638"/>
      <c r="K4638"/>
      <c r="L4638" s="262"/>
      <c r="M4638" s="262"/>
      <c r="S4638" s="262"/>
      <c r="T4638" s="262"/>
      <c r="U4638" s="262"/>
      <c r="V4638" s="262"/>
    </row>
    <row r="4639" spans="1:22">
      <c r="A4639" s="858"/>
      <c r="B4639" s="866">
        <f t="shared" si="73"/>
        <v>4617</v>
      </c>
      <c r="C4639" s="919"/>
      <c r="D4639" s="860"/>
      <c r="E4639"/>
      <c r="F4639"/>
      <c r="G4639"/>
      <c r="H4639"/>
      <c r="I4639"/>
      <c r="J4639"/>
      <c r="K4639"/>
      <c r="L4639" s="262"/>
      <c r="M4639" s="262"/>
      <c r="S4639" s="262"/>
      <c r="T4639" s="262"/>
      <c r="U4639" s="262"/>
      <c r="V4639" s="262"/>
    </row>
    <row r="4640" spans="1:22">
      <c r="A4640" s="858"/>
      <c r="B4640" s="866">
        <f t="shared" si="73"/>
        <v>4618</v>
      </c>
      <c r="C4640" s="919"/>
      <c r="D4640" s="860"/>
      <c r="E4640"/>
      <c r="F4640"/>
      <c r="G4640"/>
      <c r="H4640"/>
      <c r="I4640"/>
      <c r="J4640"/>
      <c r="K4640"/>
      <c r="L4640" s="262"/>
      <c r="M4640" s="262"/>
      <c r="S4640" s="262"/>
      <c r="T4640" s="262"/>
      <c r="U4640" s="262"/>
      <c r="V4640" s="262"/>
    </row>
    <row r="4641" spans="1:22">
      <c r="A4641" s="858"/>
      <c r="B4641" s="866">
        <f t="shared" si="73"/>
        <v>4619</v>
      </c>
      <c r="C4641" s="919"/>
      <c r="D4641" s="860"/>
      <c r="E4641"/>
      <c r="F4641"/>
      <c r="G4641"/>
      <c r="H4641"/>
      <c r="I4641"/>
      <c r="J4641"/>
      <c r="K4641"/>
      <c r="L4641" s="262"/>
      <c r="M4641" s="262"/>
      <c r="S4641" s="262"/>
      <c r="T4641" s="262"/>
      <c r="U4641" s="262"/>
      <c r="V4641" s="262"/>
    </row>
    <row r="4642" spans="1:22">
      <c r="A4642" s="858"/>
      <c r="B4642" s="866">
        <f t="shared" si="73"/>
        <v>4620</v>
      </c>
      <c r="C4642" s="919"/>
      <c r="D4642" s="860"/>
      <c r="E4642"/>
      <c r="F4642"/>
      <c r="G4642"/>
      <c r="H4642"/>
      <c r="I4642"/>
      <c r="J4642"/>
      <c r="K4642"/>
      <c r="L4642" s="262"/>
      <c r="M4642" s="262"/>
      <c r="S4642" s="262"/>
      <c r="T4642" s="262"/>
      <c r="U4642" s="262"/>
      <c r="V4642" s="262"/>
    </row>
    <row r="4643" spans="1:22">
      <c r="A4643" s="858"/>
      <c r="B4643" s="866">
        <f t="shared" si="73"/>
        <v>4621</v>
      </c>
      <c r="C4643" s="919"/>
      <c r="D4643" s="860"/>
      <c r="E4643"/>
      <c r="F4643"/>
      <c r="G4643"/>
      <c r="H4643"/>
      <c r="I4643"/>
      <c r="J4643"/>
      <c r="K4643"/>
      <c r="L4643" s="262"/>
      <c r="M4643" s="262"/>
      <c r="S4643" s="262"/>
      <c r="T4643" s="262"/>
      <c r="U4643" s="262"/>
      <c r="V4643" s="262"/>
    </row>
    <row r="4644" spans="1:22">
      <c r="A4644" s="858"/>
      <c r="B4644" s="866">
        <f t="shared" si="73"/>
        <v>4622</v>
      </c>
      <c r="C4644" s="919"/>
      <c r="D4644" s="860"/>
      <c r="E4644"/>
      <c r="F4644"/>
      <c r="G4644"/>
      <c r="H4644"/>
      <c r="I4644"/>
      <c r="J4644"/>
      <c r="K4644"/>
      <c r="L4644" s="262"/>
      <c r="M4644" s="262"/>
      <c r="S4644" s="262"/>
      <c r="T4644" s="262"/>
      <c r="U4644" s="262"/>
      <c r="V4644" s="262"/>
    </row>
    <row r="4645" spans="1:22">
      <c r="A4645" s="858"/>
      <c r="B4645" s="866">
        <f t="shared" si="73"/>
        <v>4623</v>
      </c>
      <c r="C4645" s="919"/>
      <c r="D4645" s="860"/>
      <c r="E4645"/>
      <c r="F4645"/>
      <c r="G4645"/>
      <c r="H4645"/>
      <c r="I4645"/>
      <c r="J4645"/>
      <c r="K4645"/>
      <c r="L4645" s="262"/>
      <c r="M4645" s="262"/>
      <c r="S4645" s="262"/>
      <c r="T4645" s="262"/>
      <c r="U4645" s="262"/>
      <c r="V4645" s="262"/>
    </row>
    <row r="4646" spans="1:22">
      <c r="A4646" s="858"/>
      <c r="B4646" s="866">
        <f t="shared" si="73"/>
        <v>4624</v>
      </c>
      <c r="C4646" s="919"/>
      <c r="D4646" s="860"/>
      <c r="E4646"/>
      <c r="F4646"/>
      <c r="G4646"/>
      <c r="H4646"/>
      <c r="I4646"/>
      <c r="J4646"/>
      <c r="K4646"/>
      <c r="L4646" s="262"/>
      <c r="M4646" s="262"/>
      <c r="S4646" s="262"/>
      <c r="T4646" s="262"/>
      <c r="U4646" s="262"/>
      <c r="V4646" s="262"/>
    </row>
    <row r="4647" spans="1:22">
      <c r="A4647" s="858"/>
      <c r="B4647" s="866">
        <f t="shared" si="73"/>
        <v>4625</v>
      </c>
      <c r="C4647" s="919"/>
      <c r="D4647" s="860"/>
      <c r="E4647"/>
      <c r="F4647"/>
      <c r="G4647"/>
      <c r="H4647"/>
      <c r="I4647"/>
      <c r="J4647"/>
      <c r="K4647"/>
      <c r="L4647" s="262"/>
      <c r="M4647" s="262"/>
      <c r="S4647" s="262"/>
      <c r="T4647" s="262"/>
      <c r="U4647" s="262"/>
      <c r="V4647" s="262"/>
    </row>
    <row r="4648" spans="1:22">
      <c r="A4648" s="858"/>
      <c r="B4648" s="866">
        <f t="shared" si="73"/>
        <v>4626</v>
      </c>
      <c r="C4648" s="919"/>
      <c r="D4648" s="860"/>
      <c r="E4648"/>
      <c r="F4648"/>
      <c r="G4648"/>
      <c r="H4648"/>
      <c r="I4648"/>
      <c r="J4648"/>
      <c r="K4648"/>
      <c r="L4648" s="262"/>
      <c r="M4648" s="262"/>
      <c r="S4648" s="262"/>
      <c r="T4648" s="262"/>
      <c r="U4648" s="262"/>
      <c r="V4648" s="262"/>
    </row>
    <row r="4649" spans="1:22">
      <c r="A4649" s="858"/>
      <c r="B4649" s="866">
        <f t="shared" si="73"/>
        <v>4627</v>
      </c>
      <c r="C4649" s="919"/>
      <c r="D4649" s="860"/>
      <c r="E4649"/>
      <c r="F4649"/>
      <c r="G4649"/>
      <c r="H4649"/>
      <c r="I4649"/>
      <c r="J4649"/>
      <c r="K4649"/>
      <c r="L4649" s="262"/>
      <c r="M4649" s="262"/>
      <c r="S4649" s="262"/>
      <c r="T4649" s="262"/>
      <c r="U4649" s="262"/>
      <c r="V4649" s="262"/>
    </row>
    <row r="4650" spans="1:22">
      <c r="A4650" s="858"/>
      <c r="B4650" s="866">
        <f t="shared" si="73"/>
        <v>4628</v>
      </c>
      <c r="C4650" s="919"/>
      <c r="D4650" s="860"/>
      <c r="E4650"/>
      <c r="F4650"/>
      <c r="G4650"/>
      <c r="H4650"/>
      <c r="I4650"/>
      <c r="J4650"/>
      <c r="K4650"/>
      <c r="L4650" s="262"/>
      <c r="M4650" s="262"/>
      <c r="S4650" s="262"/>
      <c r="T4650" s="262"/>
      <c r="U4650" s="262"/>
      <c r="V4650" s="262"/>
    </row>
    <row r="4651" spans="1:22">
      <c r="A4651" s="858"/>
      <c r="B4651" s="866">
        <f t="shared" si="73"/>
        <v>4629</v>
      </c>
      <c r="C4651" s="919"/>
      <c r="D4651" s="860"/>
      <c r="E4651"/>
      <c r="F4651"/>
      <c r="G4651"/>
      <c r="H4651"/>
      <c r="I4651"/>
      <c r="J4651"/>
      <c r="K4651"/>
      <c r="L4651" s="262"/>
      <c r="M4651" s="262"/>
      <c r="S4651" s="262"/>
      <c r="T4651" s="262"/>
      <c r="U4651" s="262"/>
      <c r="V4651" s="262"/>
    </row>
    <row r="4652" spans="1:22">
      <c r="A4652" s="858"/>
      <c r="B4652" s="866">
        <f t="shared" si="73"/>
        <v>4630</v>
      </c>
      <c r="C4652" s="919"/>
      <c r="D4652" s="860"/>
      <c r="E4652"/>
      <c r="F4652"/>
      <c r="G4652"/>
      <c r="H4652"/>
      <c r="I4652"/>
      <c r="J4652"/>
      <c r="K4652"/>
      <c r="L4652" s="262"/>
      <c r="M4652" s="262"/>
      <c r="S4652" s="262"/>
      <c r="T4652" s="262"/>
      <c r="U4652" s="262"/>
      <c r="V4652" s="262"/>
    </row>
    <row r="4653" spans="1:22">
      <c r="A4653" s="858"/>
      <c r="B4653" s="866">
        <f t="shared" si="73"/>
        <v>4631</v>
      </c>
      <c r="C4653" s="919"/>
      <c r="D4653" s="860"/>
      <c r="E4653"/>
      <c r="F4653"/>
      <c r="G4653"/>
      <c r="H4653"/>
      <c r="I4653"/>
      <c r="J4653"/>
      <c r="K4653"/>
      <c r="L4653" s="262"/>
      <c r="M4653" s="262"/>
      <c r="S4653" s="262"/>
      <c r="T4653" s="262"/>
      <c r="U4653" s="262"/>
      <c r="V4653" s="262"/>
    </row>
    <row r="4654" spans="1:22">
      <c r="A4654" s="858"/>
      <c r="B4654" s="866">
        <f t="shared" si="73"/>
        <v>4632</v>
      </c>
      <c r="C4654" s="919"/>
      <c r="D4654" s="860"/>
      <c r="E4654"/>
      <c r="F4654"/>
      <c r="G4654"/>
      <c r="H4654"/>
      <c r="I4654"/>
      <c r="J4654"/>
      <c r="K4654"/>
      <c r="L4654" s="262"/>
      <c r="M4654" s="262"/>
      <c r="S4654" s="262"/>
      <c r="T4654" s="262"/>
      <c r="U4654" s="262"/>
      <c r="V4654" s="262"/>
    </row>
    <row r="4655" spans="1:22">
      <c r="A4655" s="858"/>
      <c r="B4655" s="866">
        <f t="shared" si="73"/>
        <v>4633</v>
      </c>
      <c r="C4655" s="919"/>
      <c r="D4655" s="860"/>
      <c r="E4655"/>
      <c r="F4655"/>
      <c r="G4655"/>
      <c r="H4655"/>
      <c r="I4655"/>
      <c r="J4655"/>
      <c r="K4655"/>
      <c r="L4655" s="262"/>
      <c r="M4655" s="262"/>
      <c r="S4655" s="262"/>
      <c r="T4655" s="262"/>
      <c r="U4655" s="262"/>
      <c r="V4655" s="262"/>
    </row>
    <row r="4656" spans="1:22">
      <c r="A4656" s="858"/>
      <c r="B4656" s="866">
        <f t="shared" si="73"/>
        <v>4634</v>
      </c>
      <c r="C4656" s="919"/>
      <c r="D4656" s="860"/>
      <c r="E4656"/>
      <c r="F4656"/>
      <c r="G4656"/>
      <c r="H4656"/>
      <c r="I4656"/>
      <c r="J4656"/>
      <c r="K4656"/>
      <c r="L4656" s="262"/>
      <c r="M4656" s="262"/>
      <c r="S4656" s="262"/>
      <c r="T4656" s="262"/>
      <c r="U4656" s="262"/>
      <c r="V4656" s="262"/>
    </row>
    <row r="4657" spans="1:22">
      <c r="A4657" s="858"/>
      <c r="B4657" s="866">
        <f t="shared" si="73"/>
        <v>4635</v>
      </c>
      <c r="C4657" s="919"/>
      <c r="D4657" s="860"/>
      <c r="E4657"/>
      <c r="F4657"/>
      <c r="G4657"/>
      <c r="H4657"/>
      <c r="I4657"/>
      <c r="J4657"/>
      <c r="K4657"/>
      <c r="L4657" s="262"/>
      <c r="M4657" s="262"/>
      <c r="S4657" s="262"/>
      <c r="T4657" s="262"/>
      <c r="U4657" s="262"/>
      <c r="V4657" s="262"/>
    </row>
    <row r="4658" spans="1:22">
      <c r="A4658" s="858"/>
      <c r="B4658" s="866">
        <f t="shared" si="73"/>
        <v>4636</v>
      </c>
      <c r="C4658" s="919"/>
      <c r="D4658" s="860"/>
      <c r="E4658"/>
      <c r="F4658"/>
      <c r="G4658"/>
      <c r="H4658"/>
      <c r="I4658"/>
      <c r="J4658"/>
      <c r="K4658"/>
      <c r="L4658" s="262"/>
      <c r="M4658" s="262"/>
      <c r="S4658" s="262"/>
      <c r="T4658" s="262"/>
      <c r="U4658" s="262"/>
      <c r="V4658" s="262"/>
    </row>
    <row r="4659" spans="1:22">
      <c r="A4659" s="858"/>
      <c r="B4659" s="866">
        <f t="shared" si="73"/>
        <v>4637</v>
      </c>
      <c r="C4659" s="919"/>
      <c r="D4659" s="860"/>
      <c r="E4659"/>
      <c r="F4659"/>
      <c r="G4659"/>
      <c r="H4659"/>
      <c r="I4659"/>
      <c r="J4659"/>
      <c r="K4659"/>
      <c r="L4659" s="262"/>
      <c r="M4659" s="262"/>
      <c r="S4659" s="262"/>
      <c r="T4659" s="262"/>
      <c r="U4659" s="262"/>
      <c r="V4659" s="262"/>
    </row>
    <row r="4660" spans="1:22">
      <c r="A4660" s="858"/>
      <c r="B4660" s="866">
        <f t="shared" si="73"/>
        <v>4638</v>
      </c>
      <c r="C4660" s="919"/>
      <c r="D4660" s="860"/>
      <c r="E4660"/>
      <c r="F4660"/>
      <c r="G4660"/>
      <c r="H4660"/>
      <c r="I4660"/>
      <c r="J4660"/>
      <c r="K4660"/>
      <c r="L4660" s="262"/>
      <c r="M4660" s="262"/>
      <c r="S4660" s="262"/>
      <c r="T4660" s="262"/>
      <c r="U4660" s="262"/>
      <c r="V4660" s="262"/>
    </row>
    <row r="4661" spans="1:22">
      <c r="A4661" s="858"/>
      <c r="B4661" s="866">
        <f t="shared" si="73"/>
        <v>4639</v>
      </c>
      <c r="C4661" s="919"/>
      <c r="D4661" s="860"/>
      <c r="E4661"/>
      <c r="F4661"/>
      <c r="G4661"/>
      <c r="H4661"/>
      <c r="I4661"/>
      <c r="J4661"/>
      <c r="K4661"/>
      <c r="L4661" s="262"/>
      <c r="M4661" s="262"/>
      <c r="S4661" s="262"/>
      <c r="T4661" s="262"/>
      <c r="U4661" s="262"/>
      <c r="V4661" s="262"/>
    </row>
    <row r="4662" spans="1:22">
      <c r="A4662" s="858"/>
      <c r="B4662" s="866">
        <f t="shared" si="73"/>
        <v>4640</v>
      </c>
      <c r="C4662" s="919"/>
      <c r="D4662" s="860"/>
      <c r="E4662"/>
      <c r="F4662"/>
      <c r="G4662"/>
      <c r="H4662"/>
      <c r="I4662"/>
      <c r="J4662"/>
      <c r="K4662"/>
      <c r="L4662" s="262"/>
      <c r="M4662" s="262"/>
      <c r="S4662" s="262"/>
      <c r="T4662" s="262"/>
      <c r="U4662" s="262"/>
      <c r="V4662" s="262"/>
    </row>
    <row r="4663" spans="1:22">
      <c r="A4663" s="858"/>
      <c r="B4663" s="866">
        <f t="shared" si="73"/>
        <v>4641</v>
      </c>
      <c r="C4663" s="919"/>
      <c r="D4663" s="860"/>
      <c r="E4663"/>
      <c r="F4663"/>
      <c r="G4663"/>
      <c r="H4663"/>
      <c r="I4663"/>
      <c r="J4663"/>
      <c r="K4663"/>
      <c r="L4663" s="262"/>
      <c r="M4663" s="262"/>
      <c r="S4663" s="262"/>
      <c r="T4663" s="262"/>
      <c r="U4663" s="262"/>
      <c r="V4663" s="262"/>
    </row>
    <row r="4664" spans="1:22">
      <c r="A4664" s="858"/>
      <c r="B4664" s="866">
        <f t="shared" si="73"/>
        <v>4642</v>
      </c>
      <c r="C4664" s="919"/>
      <c r="D4664" s="860"/>
      <c r="E4664"/>
      <c r="F4664"/>
      <c r="G4664"/>
      <c r="H4664"/>
      <c r="I4664"/>
      <c r="J4664"/>
      <c r="K4664"/>
      <c r="L4664" s="262"/>
      <c r="M4664" s="262"/>
      <c r="S4664" s="262"/>
      <c r="T4664" s="262"/>
      <c r="U4664" s="262"/>
      <c r="V4664" s="262"/>
    </row>
    <row r="4665" spans="1:22">
      <c r="A4665" s="858"/>
      <c r="B4665" s="866">
        <f t="shared" si="73"/>
        <v>4643</v>
      </c>
      <c r="C4665" s="919"/>
      <c r="D4665" s="860"/>
      <c r="E4665"/>
      <c r="F4665"/>
      <c r="G4665"/>
      <c r="H4665"/>
      <c r="I4665"/>
      <c r="J4665"/>
      <c r="K4665"/>
      <c r="L4665" s="262"/>
      <c r="M4665" s="262"/>
      <c r="S4665" s="262"/>
      <c r="T4665" s="262"/>
      <c r="U4665" s="262"/>
      <c r="V4665" s="262"/>
    </row>
    <row r="4666" spans="1:22">
      <c r="A4666" s="858"/>
      <c r="B4666" s="866">
        <f t="shared" si="73"/>
        <v>4644</v>
      </c>
      <c r="C4666" s="919"/>
      <c r="D4666" s="860"/>
      <c r="E4666"/>
      <c r="F4666"/>
      <c r="G4666"/>
      <c r="H4666"/>
      <c r="I4666"/>
      <c r="J4666"/>
      <c r="K4666"/>
      <c r="L4666" s="262"/>
      <c r="M4666" s="262"/>
      <c r="S4666" s="262"/>
      <c r="T4666" s="262"/>
      <c r="U4666" s="262"/>
      <c r="V4666" s="262"/>
    </row>
    <row r="4667" spans="1:22">
      <c r="A4667" s="858"/>
      <c r="B4667" s="866">
        <f t="shared" si="73"/>
        <v>4645</v>
      </c>
      <c r="C4667" s="919"/>
      <c r="D4667" s="860"/>
      <c r="E4667"/>
      <c r="F4667"/>
      <c r="G4667"/>
      <c r="H4667"/>
      <c r="I4667"/>
      <c r="J4667"/>
      <c r="K4667"/>
      <c r="L4667" s="262"/>
      <c r="M4667" s="262"/>
      <c r="S4667" s="262"/>
      <c r="T4667" s="262"/>
      <c r="U4667" s="262"/>
      <c r="V4667" s="262"/>
    </row>
    <row r="4668" spans="1:22">
      <c r="A4668" s="858"/>
      <c r="B4668" s="866">
        <f t="shared" si="73"/>
        <v>4646</v>
      </c>
      <c r="C4668" s="919"/>
      <c r="D4668" s="860"/>
      <c r="E4668"/>
      <c r="F4668"/>
      <c r="G4668"/>
      <c r="H4668"/>
      <c r="I4668"/>
      <c r="J4668"/>
      <c r="K4668"/>
      <c r="L4668" s="262"/>
      <c r="M4668" s="262"/>
      <c r="S4668" s="262"/>
      <c r="T4668" s="262"/>
      <c r="U4668" s="262"/>
      <c r="V4668" s="262"/>
    </row>
    <row r="4669" spans="1:22">
      <c r="A4669" s="858"/>
      <c r="B4669" s="866">
        <f t="shared" si="73"/>
        <v>4647</v>
      </c>
      <c r="C4669" s="919"/>
      <c r="D4669" s="860"/>
      <c r="E4669"/>
      <c r="F4669"/>
      <c r="G4669"/>
      <c r="H4669"/>
      <c r="I4669"/>
      <c r="J4669"/>
      <c r="K4669"/>
      <c r="L4669" s="262"/>
      <c r="M4669" s="262"/>
      <c r="S4669" s="262"/>
      <c r="T4669" s="262"/>
      <c r="U4669" s="262"/>
      <c r="V4669" s="262"/>
    </row>
    <row r="4670" spans="1:22">
      <c r="A4670" s="858"/>
      <c r="B4670" s="866">
        <f t="shared" si="73"/>
        <v>4648</v>
      </c>
      <c r="C4670" s="919"/>
      <c r="D4670" s="860"/>
      <c r="E4670"/>
      <c r="F4670"/>
      <c r="G4670"/>
      <c r="H4670"/>
      <c r="I4670"/>
      <c r="J4670"/>
      <c r="K4670"/>
      <c r="L4670" s="262"/>
      <c r="M4670" s="262"/>
      <c r="S4670" s="262"/>
      <c r="T4670" s="262"/>
      <c r="U4670" s="262"/>
      <c r="V4670" s="262"/>
    </row>
    <row r="4671" spans="1:22">
      <c r="A4671" s="858"/>
      <c r="B4671" s="866">
        <f t="shared" si="73"/>
        <v>4649</v>
      </c>
      <c r="C4671" s="919"/>
      <c r="D4671" s="860"/>
      <c r="E4671"/>
      <c r="F4671"/>
      <c r="G4671"/>
      <c r="H4671"/>
      <c r="I4671"/>
      <c r="J4671"/>
      <c r="K4671"/>
      <c r="L4671" s="262"/>
      <c r="M4671" s="262"/>
      <c r="S4671" s="262"/>
      <c r="T4671" s="262"/>
      <c r="U4671" s="262"/>
      <c r="V4671" s="262"/>
    </row>
    <row r="4672" spans="1:22">
      <c r="A4672" s="858"/>
      <c r="B4672" s="866">
        <f t="shared" si="73"/>
        <v>4650</v>
      </c>
      <c r="C4672" s="919"/>
      <c r="D4672" s="860"/>
      <c r="E4672"/>
      <c r="F4672"/>
      <c r="G4672"/>
      <c r="H4672"/>
      <c r="I4672"/>
      <c r="J4672"/>
      <c r="K4672"/>
      <c r="L4672" s="262"/>
      <c r="M4672" s="262"/>
      <c r="S4672" s="262"/>
      <c r="T4672" s="262"/>
      <c r="U4672" s="262"/>
      <c r="V4672" s="262"/>
    </row>
    <row r="4673" spans="1:22">
      <c r="A4673" s="858"/>
      <c r="B4673" s="866">
        <f t="shared" si="73"/>
        <v>4651</v>
      </c>
      <c r="C4673" s="919"/>
      <c r="D4673" s="860"/>
      <c r="E4673"/>
      <c r="F4673"/>
      <c r="G4673"/>
      <c r="H4673"/>
      <c r="I4673"/>
      <c r="J4673"/>
      <c r="K4673"/>
      <c r="L4673" s="262"/>
      <c r="M4673" s="262"/>
      <c r="S4673" s="262"/>
      <c r="T4673" s="262"/>
      <c r="U4673" s="262"/>
      <c r="V4673" s="262"/>
    </row>
    <row r="4674" spans="1:22">
      <c r="A4674" s="858"/>
      <c r="B4674" s="866">
        <f t="shared" si="73"/>
        <v>4652</v>
      </c>
      <c r="C4674" s="919"/>
      <c r="D4674" s="860"/>
      <c r="E4674"/>
      <c r="F4674"/>
      <c r="G4674"/>
      <c r="H4674"/>
      <c r="I4674"/>
      <c r="J4674"/>
      <c r="K4674"/>
      <c r="L4674" s="262"/>
      <c r="M4674" s="262"/>
      <c r="S4674" s="262"/>
      <c r="T4674" s="262"/>
      <c r="U4674" s="262"/>
      <c r="V4674" s="262"/>
    </row>
    <row r="4675" spans="1:22">
      <c r="A4675" s="858"/>
      <c r="B4675" s="866">
        <f t="shared" si="73"/>
        <v>4653</v>
      </c>
      <c r="C4675" s="919"/>
      <c r="D4675" s="860"/>
      <c r="E4675"/>
      <c r="F4675"/>
      <c r="G4675"/>
      <c r="H4675"/>
      <c r="I4675"/>
      <c r="J4675"/>
      <c r="K4675"/>
      <c r="L4675" s="262"/>
      <c r="M4675" s="262"/>
      <c r="S4675" s="262"/>
      <c r="T4675" s="262"/>
      <c r="U4675" s="262"/>
      <c r="V4675" s="262"/>
    </row>
    <row r="4676" spans="1:22">
      <c r="A4676" s="858"/>
      <c r="B4676" s="866">
        <f t="shared" si="73"/>
        <v>4654</v>
      </c>
      <c r="C4676" s="919"/>
      <c r="D4676" s="860"/>
      <c r="E4676"/>
      <c r="F4676"/>
      <c r="G4676"/>
      <c r="H4676"/>
      <c r="I4676"/>
      <c r="J4676"/>
      <c r="K4676"/>
      <c r="L4676" s="262"/>
      <c r="M4676" s="262"/>
      <c r="S4676" s="262"/>
      <c r="T4676" s="262"/>
      <c r="U4676" s="262"/>
      <c r="V4676" s="262"/>
    </row>
    <row r="4677" spans="1:22">
      <c r="A4677" s="858"/>
      <c r="B4677" s="866">
        <f t="shared" si="73"/>
        <v>4655</v>
      </c>
      <c r="C4677" s="919"/>
      <c r="D4677" s="860"/>
      <c r="E4677"/>
      <c r="F4677"/>
      <c r="G4677"/>
      <c r="H4677"/>
      <c r="I4677"/>
      <c r="J4677"/>
      <c r="K4677"/>
      <c r="L4677" s="262"/>
      <c r="M4677" s="262"/>
      <c r="S4677" s="262"/>
      <c r="T4677" s="262"/>
      <c r="U4677" s="262"/>
      <c r="V4677" s="262"/>
    </row>
    <row r="4678" spans="1:22">
      <c r="A4678" s="858"/>
      <c r="B4678" s="866">
        <f t="shared" si="73"/>
        <v>4656</v>
      </c>
      <c r="C4678" s="919"/>
      <c r="D4678" s="860"/>
      <c r="E4678"/>
      <c r="F4678"/>
      <c r="G4678"/>
      <c r="H4678"/>
      <c r="I4678"/>
      <c r="J4678"/>
      <c r="K4678"/>
      <c r="L4678" s="262"/>
      <c r="M4678" s="262"/>
      <c r="S4678" s="262"/>
      <c r="T4678" s="262"/>
      <c r="U4678" s="262"/>
      <c r="V4678" s="262"/>
    </row>
    <row r="4679" spans="1:22">
      <c r="A4679" s="858"/>
      <c r="B4679" s="866">
        <f t="shared" si="73"/>
        <v>4657</v>
      </c>
      <c r="C4679" s="919"/>
      <c r="D4679" s="860"/>
      <c r="E4679"/>
      <c r="F4679"/>
      <c r="G4679"/>
      <c r="H4679"/>
      <c r="I4679"/>
      <c r="J4679"/>
      <c r="K4679"/>
      <c r="L4679" s="262"/>
      <c r="M4679" s="262"/>
      <c r="S4679" s="262"/>
      <c r="T4679" s="262"/>
      <c r="U4679" s="262"/>
      <c r="V4679" s="262"/>
    </row>
    <row r="4680" spans="1:22">
      <c r="A4680" s="858"/>
      <c r="B4680" s="866">
        <f t="shared" si="73"/>
        <v>4658</v>
      </c>
      <c r="C4680" s="919"/>
      <c r="D4680" s="860"/>
      <c r="E4680"/>
      <c r="F4680"/>
      <c r="G4680"/>
      <c r="H4680"/>
      <c r="I4680"/>
      <c r="J4680"/>
      <c r="K4680"/>
      <c r="L4680" s="262"/>
      <c r="M4680" s="262"/>
      <c r="S4680" s="262"/>
      <c r="T4680" s="262"/>
      <c r="U4680" s="262"/>
      <c r="V4680" s="262"/>
    </row>
    <row r="4681" spans="1:22">
      <c r="A4681" s="858"/>
      <c r="B4681" s="866">
        <f t="shared" si="73"/>
        <v>4659</v>
      </c>
      <c r="C4681" s="919"/>
      <c r="D4681" s="860"/>
      <c r="E4681"/>
      <c r="F4681"/>
      <c r="G4681"/>
      <c r="H4681"/>
      <c r="I4681"/>
      <c r="J4681"/>
      <c r="K4681"/>
      <c r="L4681" s="262"/>
      <c r="M4681" s="262"/>
      <c r="S4681" s="262"/>
      <c r="T4681" s="262"/>
      <c r="U4681" s="262"/>
      <c r="V4681" s="262"/>
    </row>
    <row r="4682" spans="1:22">
      <c r="A4682" s="858"/>
      <c r="B4682" s="866">
        <f t="shared" si="73"/>
        <v>4660</v>
      </c>
      <c r="C4682" s="919"/>
      <c r="D4682" s="860"/>
      <c r="E4682"/>
      <c r="F4682"/>
      <c r="G4682"/>
      <c r="H4682"/>
      <c r="I4682"/>
      <c r="J4682"/>
      <c r="K4682"/>
      <c r="L4682" s="262"/>
      <c r="M4682" s="262"/>
      <c r="S4682" s="262"/>
      <c r="T4682" s="262"/>
      <c r="U4682" s="262"/>
      <c r="V4682" s="262"/>
    </row>
    <row r="4683" spans="1:22">
      <c r="A4683" s="858"/>
      <c r="B4683" s="866">
        <f t="shared" si="73"/>
        <v>4661</v>
      </c>
      <c r="C4683" s="919"/>
      <c r="D4683" s="860"/>
      <c r="E4683"/>
      <c r="F4683"/>
      <c r="G4683"/>
      <c r="H4683"/>
      <c r="I4683"/>
      <c r="J4683"/>
      <c r="K4683"/>
      <c r="L4683" s="262"/>
      <c r="M4683" s="262"/>
      <c r="S4683" s="262"/>
      <c r="T4683" s="262"/>
      <c r="U4683" s="262"/>
      <c r="V4683" s="262"/>
    </row>
    <row r="4684" spans="1:22">
      <c r="A4684" s="858"/>
      <c r="B4684" s="866">
        <f t="shared" si="73"/>
        <v>4662</v>
      </c>
      <c r="C4684" s="919"/>
      <c r="D4684" s="860"/>
      <c r="E4684"/>
      <c r="F4684"/>
      <c r="G4684"/>
      <c r="H4684"/>
      <c r="I4684"/>
      <c r="J4684"/>
      <c r="K4684"/>
      <c r="L4684" s="262"/>
      <c r="M4684" s="262"/>
      <c r="S4684" s="262"/>
      <c r="T4684" s="262"/>
      <c r="U4684" s="262"/>
      <c r="V4684" s="262"/>
    </row>
    <row r="4685" spans="1:22">
      <c r="A4685" s="858"/>
      <c r="B4685" s="866">
        <f t="shared" si="73"/>
        <v>4663</v>
      </c>
      <c r="C4685" s="919"/>
      <c r="D4685" s="860"/>
      <c r="E4685"/>
      <c r="F4685"/>
      <c r="G4685"/>
      <c r="H4685"/>
      <c r="I4685"/>
      <c r="J4685"/>
      <c r="K4685"/>
      <c r="L4685" s="262"/>
      <c r="M4685" s="262"/>
      <c r="S4685" s="262"/>
      <c r="T4685" s="262"/>
      <c r="U4685" s="262"/>
      <c r="V4685" s="262"/>
    </row>
    <row r="4686" spans="1:22">
      <c r="A4686" s="858"/>
      <c r="B4686" s="866">
        <f t="shared" si="73"/>
        <v>4664</v>
      </c>
      <c r="C4686" s="919"/>
      <c r="D4686" s="860"/>
      <c r="E4686"/>
      <c r="F4686"/>
      <c r="G4686"/>
      <c r="H4686"/>
      <c r="I4686"/>
      <c r="J4686"/>
      <c r="K4686"/>
      <c r="L4686" s="262"/>
      <c r="M4686" s="262"/>
      <c r="S4686" s="262"/>
      <c r="T4686" s="262"/>
      <c r="U4686" s="262"/>
      <c r="V4686" s="262"/>
    </row>
    <row r="4687" spans="1:22">
      <c r="A4687" s="858"/>
      <c r="B4687" s="866">
        <f t="shared" si="73"/>
        <v>4665</v>
      </c>
      <c r="C4687" s="919"/>
      <c r="D4687" s="860"/>
      <c r="E4687"/>
      <c r="F4687"/>
      <c r="G4687"/>
      <c r="H4687"/>
      <c r="I4687"/>
      <c r="J4687"/>
      <c r="K4687"/>
      <c r="L4687" s="262"/>
      <c r="M4687" s="262"/>
      <c r="S4687" s="262"/>
      <c r="T4687" s="262"/>
      <c r="U4687" s="262"/>
      <c r="V4687" s="262"/>
    </row>
    <row r="4688" spans="1:22">
      <c r="A4688" s="858"/>
      <c r="B4688" s="866">
        <f t="shared" si="73"/>
        <v>4666</v>
      </c>
      <c r="C4688" s="919"/>
      <c r="D4688" s="860"/>
      <c r="E4688"/>
      <c r="F4688"/>
      <c r="G4688"/>
      <c r="H4688"/>
      <c r="I4688"/>
      <c r="J4688"/>
      <c r="K4688"/>
      <c r="L4688" s="262"/>
      <c r="M4688" s="262"/>
      <c r="S4688" s="262"/>
      <c r="T4688" s="262"/>
      <c r="U4688" s="262"/>
      <c r="V4688" s="262"/>
    </row>
    <row r="4689" spans="1:22">
      <c r="A4689" s="858"/>
      <c r="B4689" s="866">
        <f t="shared" si="73"/>
        <v>4667</v>
      </c>
      <c r="C4689" s="919"/>
      <c r="D4689" s="860"/>
      <c r="E4689"/>
      <c r="F4689"/>
      <c r="G4689"/>
      <c r="H4689"/>
      <c r="I4689"/>
      <c r="J4689"/>
      <c r="K4689"/>
      <c r="L4689" s="262"/>
      <c r="M4689" s="262"/>
      <c r="S4689" s="262"/>
      <c r="T4689" s="262"/>
      <c r="U4689" s="262"/>
      <c r="V4689" s="262"/>
    </row>
    <row r="4690" spans="1:22">
      <c r="A4690" s="858"/>
      <c r="B4690" s="866">
        <f t="shared" si="73"/>
        <v>4668</v>
      </c>
      <c r="C4690" s="919"/>
      <c r="D4690" s="860"/>
      <c r="E4690"/>
      <c r="F4690"/>
      <c r="G4690"/>
      <c r="H4690"/>
      <c r="I4690"/>
      <c r="J4690"/>
      <c r="K4690"/>
      <c r="L4690" s="262"/>
      <c r="M4690" s="262"/>
      <c r="S4690" s="262"/>
      <c r="T4690" s="262"/>
      <c r="U4690" s="262"/>
      <c r="V4690" s="262"/>
    </row>
    <row r="4691" spans="1:22">
      <c r="A4691" s="858"/>
      <c r="B4691" s="866">
        <f t="shared" si="73"/>
        <v>4669</v>
      </c>
      <c r="C4691" s="919"/>
      <c r="D4691" s="860"/>
      <c r="E4691"/>
      <c r="F4691"/>
      <c r="G4691"/>
      <c r="H4691"/>
      <c r="I4691"/>
      <c r="J4691"/>
      <c r="K4691"/>
      <c r="L4691" s="262"/>
      <c r="M4691" s="262"/>
      <c r="S4691" s="262"/>
      <c r="T4691" s="262"/>
      <c r="U4691" s="262"/>
      <c r="V4691" s="262"/>
    </row>
    <row r="4692" spans="1:22">
      <c r="A4692" s="858"/>
      <c r="B4692" s="866">
        <f t="shared" si="73"/>
        <v>4670</v>
      </c>
      <c r="C4692" s="919"/>
      <c r="D4692" s="860"/>
      <c r="E4692"/>
      <c r="F4692"/>
      <c r="G4692"/>
      <c r="H4692"/>
      <c r="I4692"/>
      <c r="J4692"/>
      <c r="K4692"/>
      <c r="L4692" s="262"/>
      <c r="M4692" s="262"/>
      <c r="S4692" s="262"/>
      <c r="T4692" s="262"/>
      <c r="U4692" s="262"/>
      <c r="V4692" s="262"/>
    </row>
    <row r="4693" spans="1:22">
      <c r="A4693" s="858"/>
      <c r="B4693" s="866">
        <f t="shared" si="73"/>
        <v>4671</v>
      </c>
      <c r="C4693" s="919"/>
      <c r="D4693" s="860"/>
      <c r="E4693"/>
      <c r="F4693"/>
      <c r="G4693"/>
      <c r="H4693"/>
      <c r="I4693"/>
      <c r="J4693"/>
      <c r="K4693"/>
      <c r="L4693" s="262"/>
      <c r="M4693" s="262"/>
      <c r="S4693" s="262"/>
      <c r="T4693" s="262"/>
      <c r="U4693" s="262"/>
      <c r="V4693" s="262"/>
    </row>
    <row r="4694" spans="1:22">
      <c r="A4694" s="858"/>
      <c r="B4694" s="866">
        <f t="shared" si="73"/>
        <v>4672</v>
      </c>
      <c r="C4694" s="919"/>
      <c r="D4694" s="860"/>
      <c r="E4694"/>
      <c r="F4694"/>
      <c r="G4694"/>
      <c r="H4694"/>
      <c r="I4694"/>
      <c r="J4694"/>
      <c r="K4694"/>
      <c r="L4694" s="262"/>
      <c r="M4694" s="262"/>
      <c r="S4694" s="262"/>
      <c r="T4694" s="262"/>
      <c r="U4694" s="262"/>
      <c r="V4694" s="262"/>
    </row>
    <row r="4695" spans="1:22">
      <c r="A4695" s="858"/>
      <c r="B4695" s="866">
        <f t="shared" si="73"/>
        <v>4673</v>
      </c>
      <c r="C4695" s="919"/>
      <c r="D4695" s="860"/>
      <c r="E4695"/>
      <c r="F4695"/>
      <c r="G4695"/>
      <c r="H4695"/>
      <c r="I4695"/>
      <c r="J4695"/>
      <c r="K4695"/>
      <c r="L4695" s="262"/>
      <c r="M4695" s="262"/>
      <c r="S4695" s="262"/>
      <c r="T4695" s="262"/>
      <c r="U4695" s="262"/>
      <c r="V4695" s="262"/>
    </row>
    <row r="4696" spans="1:22">
      <c r="A4696" s="858"/>
      <c r="B4696" s="866">
        <f t="shared" ref="B4696:B4759" si="74">B4695+1</f>
        <v>4674</v>
      </c>
      <c r="C4696" s="919"/>
      <c r="D4696" s="860"/>
      <c r="E4696"/>
      <c r="F4696"/>
      <c r="G4696"/>
      <c r="H4696"/>
      <c r="I4696"/>
      <c r="J4696"/>
      <c r="K4696"/>
      <c r="L4696" s="262"/>
      <c r="M4696" s="262"/>
      <c r="S4696" s="262"/>
      <c r="T4696" s="262"/>
      <c r="U4696" s="262"/>
      <c r="V4696" s="262"/>
    </row>
    <row r="4697" spans="1:22">
      <c r="A4697" s="858"/>
      <c r="B4697" s="866">
        <f t="shared" si="74"/>
        <v>4675</v>
      </c>
      <c r="C4697" s="919"/>
      <c r="D4697" s="860"/>
      <c r="E4697"/>
      <c r="F4697"/>
      <c r="G4697"/>
      <c r="H4697"/>
      <c r="I4697"/>
      <c r="J4697"/>
      <c r="K4697"/>
      <c r="L4697" s="262"/>
      <c r="M4697" s="262"/>
      <c r="S4697" s="262"/>
      <c r="T4697" s="262"/>
      <c r="U4697" s="262"/>
      <c r="V4697" s="262"/>
    </row>
    <row r="4698" spans="1:22">
      <c r="A4698" s="858"/>
      <c r="B4698" s="866">
        <f t="shared" si="74"/>
        <v>4676</v>
      </c>
      <c r="C4698" s="919"/>
      <c r="D4698" s="860"/>
      <c r="E4698"/>
      <c r="F4698"/>
      <c r="G4698"/>
      <c r="H4698"/>
      <c r="I4698"/>
      <c r="J4698"/>
      <c r="K4698"/>
      <c r="L4698" s="262"/>
      <c r="M4698" s="262"/>
      <c r="S4698" s="262"/>
      <c r="T4698" s="262"/>
      <c r="U4698" s="262"/>
      <c r="V4698" s="262"/>
    </row>
    <row r="4699" spans="1:22">
      <c r="A4699" s="858"/>
      <c r="B4699" s="866">
        <f t="shared" si="74"/>
        <v>4677</v>
      </c>
      <c r="C4699" s="919"/>
      <c r="D4699" s="860"/>
      <c r="E4699"/>
      <c r="F4699"/>
      <c r="G4699"/>
      <c r="H4699"/>
      <c r="I4699"/>
      <c r="J4699"/>
      <c r="K4699"/>
      <c r="L4699" s="262"/>
      <c r="M4699" s="262"/>
      <c r="S4699" s="262"/>
      <c r="T4699" s="262"/>
      <c r="U4699" s="262"/>
      <c r="V4699" s="262"/>
    </row>
    <row r="4700" spans="1:22">
      <c r="A4700" s="858"/>
      <c r="B4700" s="866">
        <f t="shared" si="74"/>
        <v>4678</v>
      </c>
      <c r="C4700" s="919"/>
      <c r="D4700" s="860"/>
      <c r="E4700"/>
      <c r="F4700"/>
      <c r="G4700"/>
      <c r="H4700"/>
      <c r="I4700"/>
      <c r="J4700"/>
      <c r="K4700"/>
      <c r="L4700" s="262"/>
      <c r="M4700" s="262"/>
      <c r="S4700" s="262"/>
      <c r="T4700" s="262"/>
      <c r="U4700" s="262"/>
      <c r="V4700" s="262"/>
    </row>
    <row r="4701" spans="1:22">
      <c r="A4701" s="858"/>
      <c r="B4701" s="866">
        <f t="shared" si="74"/>
        <v>4679</v>
      </c>
      <c r="C4701" s="919"/>
      <c r="D4701" s="860"/>
      <c r="E4701"/>
      <c r="F4701"/>
      <c r="G4701"/>
      <c r="H4701"/>
      <c r="I4701"/>
      <c r="J4701"/>
      <c r="K4701"/>
      <c r="L4701" s="262"/>
      <c r="M4701" s="262"/>
      <c r="S4701" s="262"/>
      <c r="T4701" s="262"/>
      <c r="U4701" s="262"/>
      <c r="V4701" s="262"/>
    </row>
    <row r="4702" spans="1:22">
      <c r="A4702" s="858"/>
      <c r="B4702" s="866">
        <f t="shared" si="74"/>
        <v>4680</v>
      </c>
      <c r="C4702" s="919"/>
      <c r="D4702" s="860"/>
      <c r="E4702"/>
      <c r="F4702"/>
      <c r="G4702"/>
      <c r="H4702"/>
      <c r="I4702"/>
      <c r="J4702"/>
      <c r="K4702"/>
      <c r="L4702" s="262"/>
      <c r="M4702" s="262"/>
      <c r="S4702" s="262"/>
      <c r="T4702" s="262"/>
      <c r="U4702" s="262"/>
      <c r="V4702" s="262"/>
    </row>
    <row r="4703" spans="1:22">
      <c r="A4703" s="858"/>
      <c r="B4703" s="866">
        <f t="shared" si="74"/>
        <v>4681</v>
      </c>
      <c r="C4703" s="919"/>
      <c r="D4703" s="860"/>
      <c r="E4703"/>
      <c r="F4703"/>
      <c r="G4703"/>
      <c r="H4703"/>
      <c r="I4703"/>
      <c r="J4703"/>
      <c r="K4703"/>
      <c r="L4703" s="262"/>
      <c r="M4703" s="262"/>
      <c r="S4703" s="262"/>
      <c r="T4703" s="262"/>
      <c r="U4703" s="262"/>
      <c r="V4703" s="262"/>
    </row>
    <row r="4704" spans="1:22">
      <c r="A4704" s="858"/>
      <c r="B4704" s="866">
        <f t="shared" si="74"/>
        <v>4682</v>
      </c>
      <c r="C4704" s="919"/>
      <c r="D4704" s="860"/>
      <c r="E4704"/>
      <c r="F4704"/>
      <c r="G4704"/>
      <c r="H4704"/>
      <c r="I4704"/>
      <c r="J4704"/>
      <c r="K4704"/>
      <c r="L4704" s="262"/>
      <c r="M4704" s="262"/>
      <c r="S4704" s="262"/>
      <c r="T4704" s="262"/>
      <c r="U4704" s="262"/>
      <c r="V4704" s="262"/>
    </row>
    <row r="4705" spans="1:22">
      <c r="A4705" s="858"/>
      <c r="B4705" s="866">
        <f t="shared" si="74"/>
        <v>4683</v>
      </c>
      <c r="C4705" s="919"/>
      <c r="D4705" s="860"/>
      <c r="E4705"/>
      <c r="F4705"/>
      <c r="G4705"/>
      <c r="H4705"/>
      <c r="I4705"/>
      <c r="J4705"/>
      <c r="K4705"/>
      <c r="L4705" s="262"/>
      <c r="M4705" s="262"/>
      <c r="S4705" s="262"/>
      <c r="T4705" s="262"/>
      <c r="U4705" s="262"/>
      <c r="V4705" s="262"/>
    </row>
    <row r="4706" spans="1:22">
      <c r="A4706" s="858"/>
      <c r="B4706" s="866">
        <f t="shared" si="74"/>
        <v>4684</v>
      </c>
      <c r="C4706" s="919"/>
      <c r="D4706" s="860"/>
      <c r="E4706"/>
      <c r="F4706"/>
      <c r="G4706"/>
      <c r="H4706"/>
      <c r="I4706"/>
      <c r="J4706"/>
      <c r="K4706"/>
      <c r="L4706" s="262"/>
      <c r="M4706" s="262"/>
      <c r="S4706" s="262"/>
      <c r="T4706" s="262"/>
      <c r="U4706" s="262"/>
      <c r="V4706" s="262"/>
    </row>
    <row r="4707" spans="1:22">
      <c r="A4707" s="858"/>
      <c r="B4707" s="866">
        <f t="shared" si="74"/>
        <v>4685</v>
      </c>
      <c r="C4707" s="919"/>
      <c r="D4707" s="860"/>
      <c r="E4707"/>
      <c r="F4707"/>
      <c r="G4707"/>
      <c r="H4707"/>
      <c r="I4707"/>
      <c r="J4707"/>
      <c r="K4707"/>
      <c r="L4707" s="262"/>
      <c r="M4707" s="262"/>
      <c r="S4707" s="262"/>
      <c r="T4707" s="262"/>
      <c r="U4707" s="262"/>
      <c r="V4707" s="262"/>
    </row>
    <row r="4708" spans="1:22">
      <c r="A4708" s="858"/>
      <c r="B4708" s="866">
        <f t="shared" si="74"/>
        <v>4686</v>
      </c>
      <c r="C4708" s="919"/>
      <c r="D4708" s="860"/>
      <c r="E4708"/>
      <c r="F4708"/>
      <c r="G4708"/>
      <c r="H4708"/>
      <c r="I4708"/>
      <c r="J4708"/>
      <c r="K4708"/>
      <c r="L4708" s="262"/>
      <c r="M4708" s="262"/>
      <c r="S4708" s="262"/>
      <c r="T4708" s="262"/>
      <c r="U4708" s="262"/>
      <c r="V4708" s="262"/>
    </row>
    <row r="4709" spans="1:22">
      <c r="A4709" s="858"/>
      <c r="B4709" s="866">
        <f t="shared" si="74"/>
        <v>4687</v>
      </c>
      <c r="C4709" s="919"/>
      <c r="D4709" s="860"/>
      <c r="E4709"/>
      <c r="F4709"/>
      <c r="G4709"/>
      <c r="H4709"/>
      <c r="I4709"/>
      <c r="J4709"/>
      <c r="K4709"/>
      <c r="L4709" s="262"/>
      <c r="M4709" s="262"/>
      <c r="S4709" s="262"/>
      <c r="T4709" s="262"/>
      <c r="U4709" s="262"/>
      <c r="V4709" s="262"/>
    </row>
    <row r="4710" spans="1:22">
      <c r="A4710" s="858"/>
      <c r="B4710" s="866">
        <f t="shared" si="74"/>
        <v>4688</v>
      </c>
      <c r="C4710" s="919"/>
      <c r="D4710" s="860"/>
      <c r="E4710"/>
      <c r="F4710"/>
      <c r="G4710"/>
      <c r="H4710"/>
      <c r="I4710"/>
      <c r="J4710"/>
      <c r="K4710"/>
      <c r="L4710" s="262"/>
      <c r="M4710" s="262"/>
      <c r="S4710" s="262"/>
      <c r="T4710" s="262"/>
      <c r="U4710" s="262"/>
      <c r="V4710" s="262"/>
    </row>
    <row r="4711" spans="1:22">
      <c r="A4711" s="858"/>
      <c r="B4711" s="866">
        <f t="shared" si="74"/>
        <v>4689</v>
      </c>
      <c r="C4711" s="919"/>
      <c r="D4711" s="860"/>
      <c r="E4711"/>
      <c r="F4711"/>
      <c r="G4711"/>
      <c r="H4711"/>
      <c r="I4711"/>
      <c r="J4711"/>
      <c r="K4711"/>
      <c r="L4711" s="262"/>
      <c r="M4711" s="262"/>
      <c r="S4711" s="262"/>
      <c r="T4711" s="262"/>
      <c r="U4711" s="262"/>
      <c r="V4711" s="262"/>
    </row>
    <row r="4712" spans="1:22">
      <c r="A4712" s="858"/>
      <c r="B4712" s="866">
        <f t="shared" si="74"/>
        <v>4690</v>
      </c>
      <c r="C4712" s="919"/>
      <c r="D4712" s="860"/>
      <c r="E4712"/>
      <c r="F4712"/>
      <c r="G4712"/>
      <c r="H4712"/>
      <c r="I4712"/>
      <c r="J4712"/>
      <c r="K4712"/>
      <c r="L4712" s="262"/>
      <c r="M4712" s="262"/>
      <c r="S4712" s="262"/>
      <c r="T4712" s="262"/>
      <c r="U4712" s="262"/>
      <c r="V4712" s="262"/>
    </row>
    <row r="4713" spans="1:22">
      <c r="A4713" s="858"/>
      <c r="B4713" s="866">
        <f t="shared" si="74"/>
        <v>4691</v>
      </c>
      <c r="C4713" s="919"/>
      <c r="D4713" s="860"/>
      <c r="E4713"/>
      <c r="F4713"/>
      <c r="G4713"/>
      <c r="H4713"/>
      <c r="I4713"/>
      <c r="J4713"/>
      <c r="K4713"/>
      <c r="L4713" s="262"/>
      <c r="M4713" s="262"/>
      <c r="S4713" s="262"/>
      <c r="T4713" s="262"/>
      <c r="U4713" s="262"/>
      <c r="V4713" s="262"/>
    </row>
    <row r="4714" spans="1:22">
      <c r="A4714" s="858"/>
      <c r="B4714" s="866">
        <f t="shared" si="74"/>
        <v>4692</v>
      </c>
      <c r="C4714" s="919"/>
      <c r="D4714" s="860"/>
      <c r="E4714"/>
      <c r="F4714"/>
      <c r="G4714"/>
      <c r="H4714"/>
      <c r="I4714"/>
      <c r="J4714"/>
      <c r="K4714"/>
      <c r="L4714" s="262"/>
      <c r="M4714" s="262"/>
      <c r="S4714" s="262"/>
      <c r="T4714" s="262"/>
      <c r="U4714" s="262"/>
      <c r="V4714" s="262"/>
    </row>
    <row r="4715" spans="1:22">
      <c r="A4715" s="858"/>
      <c r="B4715" s="866">
        <f t="shared" si="74"/>
        <v>4693</v>
      </c>
      <c r="C4715" s="919"/>
      <c r="D4715" s="860"/>
      <c r="E4715"/>
      <c r="F4715"/>
      <c r="G4715"/>
      <c r="H4715"/>
      <c r="I4715"/>
      <c r="J4715"/>
      <c r="K4715"/>
      <c r="L4715" s="262"/>
      <c r="M4715" s="262"/>
      <c r="S4715" s="262"/>
      <c r="T4715" s="262"/>
      <c r="U4715" s="262"/>
      <c r="V4715" s="262"/>
    </row>
    <row r="4716" spans="1:22">
      <c r="A4716" s="858"/>
      <c r="B4716" s="866">
        <f t="shared" si="74"/>
        <v>4694</v>
      </c>
      <c r="C4716" s="919"/>
      <c r="D4716" s="860"/>
      <c r="E4716"/>
      <c r="F4716"/>
      <c r="G4716"/>
      <c r="H4716"/>
      <c r="I4716"/>
      <c r="J4716"/>
      <c r="K4716"/>
      <c r="L4716" s="262"/>
      <c r="M4716" s="262"/>
      <c r="S4716" s="262"/>
      <c r="T4716" s="262"/>
      <c r="U4716" s="262"/>
      <c r="V4716" s="262"/>
    </row>
    <row r="4717" spans="1:22">
      <c r="A4717" s="858"/>
      <c r="B4717" s="866">
        <f t="shared" si="74"/>
        <v>4695</v>
      </c>
      <c r="C4717" s="919"/>
      <c r="D4717" s="860"/>
      <c r="E4717"/>
      <c r="F4717"/>
      <c r="G4717"/>
      <c r="H4717"/>
      <c r="I4717"/>
      <c r="J4717"/>
      <c r="K4717"/>
      <c r="L4717" s="262"/>
      <c r="M4717" s="262"/>
      <c r="S4717" s="262"/>
      <c r="T4717" s="262"/>
      <c r="U4717" s="262"/>
      <c r="V4717" s="262"/>
    </row>
    <row r="4718" spans="1:22">
      <c r="A4718" s="858"/>
      <c r="B4718" s="866">
        <f t="shared" si="74"/>
        <v>4696</v>
      </c>
      <c r="C4718" s="919"/>
      <c r="D4718" s="860"/>
      <c r="E4718"/>
      <c r="F4718"/>
      <c r="G4718"/>
      <c r="H4718"/>
      <c r="I4718"/>
      <c r="J4718"/>
      <c r="K4718"/>
      <c r="L4718" s="262"/>
      <c r="M4718" s="262"/>
      <c r="S4718" s="262"/>
      <c r="T4718" s="262"/>
      <c r="U4718" s="262"/>
      <c r="V4718" s="262"/>
    </row>
    <row r="4719" spans="1:22">
      <c r="A4719" s="858"/>
      <c r="B4719" s="866">
        <f t="shared" si="74"/>
        <v>4697</v>
      </c>
      <c r="C4719" s="919"/>
      <c r="D4719" s="860"/>
      <c r="E4719"/>
      <c r="F4719"/>
      <c r="G4719"/>
      <c r="H4719"/>
      <c r="I4719"/>
      <c r="J4719"/>
      <c r="K4719"/>
      <c r="L4719" s="262"/>
      <c r="M4719" s="262"/>
      <c r="S4719" s="262"/>
      <c r="T4719" s="262"/>
      <c r="U4719" s="262"/>
      <c r="V4719" s="262"/>
    </row>
    <row r="4720" spans="1:22">
      <c r="A4720" s="858"/>
      <c r="B4720" s="866">
        <f t="shared" si="74"/>
        <v>4698</v>
      </c>
      <c r="C4720" s="919"/>
      <c r="D4720" s="860"/>
      <c r="E4720"/>
      <c r="F4720"/>
      <c r="G4720"/>
      <c r="H4720"/>
      <c r="I4720"/>
      <c r="J4720"/>
      <c r="K4720"/>
      <c r="L4720" s="262"/>
      <c r="M4720" s="262"/>
      <c r="S4720" s="262"/>
      <c r="T4720" s="262"/>
      <c r="U4720" s="262"/>
      <c r="V4720" s="262"/>
    </row>
    <row r="4721" spans="1:22">
      <c r="A4721" s="858"/>
      <c r="B4721" s="866">
        <f t="shared" si="74"/>
        <v>4699</v>
      </c>
      <c r="C4721" s="919"/>
      <c r="D4721" s="860"/>
      <c r="E4721"/>
      <c r="F4721"/>
      <c r="G4721"/>
      <c r="H4721"/>
      <c r="I4721"/>
      <c r="J4721"/>
      <c r="K4721"/>
      <c r="L4721" s="262"/>
      <c r="M4721" s="262"/>
      <c r="S4721" s="262"/>
      <c r="T4721" s="262"/>
      <c r="U4721" s="262"/>
      <c r="V4721" s="262"/>
    </row>
    <row r="4722" spans="1:22">
      <c r="A4722" s="858"/>
      <c r="B4722" s="866">
        <f t="shared" si="74"/>
        <v>4700</v>
      </c>
      <c r="C4722" s="919"/>
      <c r="D4722" s="860"/>
      <c r="E4722"/>
      <c r="F4722"/>
      <c r="G4722"/>
      <c r="H4722"/>
      <c r="I4722"/>
      <c r="J4722"/>
      <c r="K4722"/>
      <c r="L4722" s="262"/>
      <c r="M4722" s="262"/>
      <c r="S4722" s="262"/>
      <c r="T4722" s="262"/>
      <c r="U4722" s="262"/>
      <c r="V4722" s="262"/>
    </row>
    <row r="4723" spans="1:22">
      <c r="A4723" s="858"/>
      <c r="B4723" s="866">
        <f t="shared" si="74"/>
        <v>4701</v>
      </c>
      <c r="C4723" s="919"/>
      <c r="D4723" s="860"/>
      <c r="E4723"/>
      <c r="F4723"/>
      <c r="G4723"/>
      <c r="H4723"/>
      <c r="I4723"/>
      <c r="J4723"/>
      <c r="K4723"/>
      <c r="L4723" s="262"/>
      <c r="M4723" s="262"/>
      <c r="S4723" s="262"/>
      <c r="T4723" s="262"/>
      <c r="U4723" s="262"/>
      <c r="V4723" s="262"/>
    </row>
    <row r="4724" spans="1:22">
      <c r="A4724" s="858"/>
      <c r="B4724" s="866">
        <f t="shared" si="74"/>
        <v>4702</v>
      </c>
      <c r="C4724" s="919"/>
      <c r="D4724" s="860"/>
      <c r="E4724"/>
      <c r="F4724"/>
      <c r="G4724"/>
      <c r="H4724"/>
      <c r="I4724"/>
      <c r="J4724"/>
      <c r="K4724"/>
      <c r="L4724" s="262"/>
      <c r="M4724" s="262"/>
      <c r="S4724" s="262"/>
      <c r="T4724" s="262"/>
      <c r="U4724" s="262"/>
      <c r="V4724" s="262"/>
    </row>
    <row r="4725" spans="1:22">
      <c r="A4725" s="858"/>
      <c r="B4725" s="866">
        <f t="shared" si="74"/>
        <v>4703</v>
      </c>
      <c r="C4725" s="919"/>
      <c r="D4725" s="860"/>
      <c r="E4725"/>
      <c r="F4725"/>
      <c r="G4725"/>
      <c r="H4725"/>
      <c r="I4725"/>
      <c r="J4725"/>
      <c r="K4725"/>
      <c r="L4725" s="262"/>
      <c r="M4725" s="262"/>
      <c r="S4725" s="262"/>
      <c r="T4725" s="262"/>
      <c r="U4725" s="262"/>
      <c r="V4725" s="262"/>
    </row>
    <row r="4726" spans="1:22">
      <c r="A4726" s="858"/>
      <c r="B4726" s="866">
        <f t="shared" si="74"/>
        <v>4704</v>
      </c>
      <c r="C4726" s="919"/>
      <c r="D4726" s="860"/>
      <c r="E4726"/>
      <c r="F4726"/>
      <c r="G4726"/>
      <c r="H4726"/>
      <c r="I4726"/>
      <c r="J4726"/>
      <c r="K4726"/>
      <c r="L4726" s="262"/>
      <c r="M4726" s="262"/>
      <c r="S4726" s="262"/>
      <c r="T4726" s="262"/>
      <c r="U4726" s="262"/>
      <c r="V4726" s="262"/>
    </row>
    <row r="4727" spans="1:22">
      <c r="A4727" s="858"/>
      <c r="B4727" s="866">
        <f t="shared" si="74"/>
        <v>4705</v>
      </c>
      <c r="C4727" s="919"/>
      <c r="D4727" s="860"/>
      <c r="E4727"/>
      <c r="F4727"/>
      <c r="G4727"/>
      <c r="H4727"/>
      <c r="I4727"/>
      <c r="J4727"/>
      <c r="K4727"/>
      <c r="L4727" s="262"/>
      <c r="M4727" s="262"/>
      <c r="S4727" s="262"/>
      <c r="T4727" s="262"/>
      <c r="U4727" s="262"/>
      <c r="V4727" s="262"/>
    </row>
    <row r="4728" spans="1:22">
      <c r="A4728" s="858"/>
      <c r="B4728" s="866">
        <f t="shared" si="74"/>
        <v>4706</v>
      </c>
      <c r="C4728" s="919"/>
      <c r="D4728" s="860"/>
      <c r="E4728"/>
      <c r="F4728"/>
      <c r="G4728"/>
      <c r="H4728"/>
      <c r="I4728"/>
      <c r="J4728"/>
      <c r="K4728"/>
      <c r="L4728" s="262"/>
      <c r="M4728" s="262"/>
      <c r="S4728" s="262"/>
      <c r="T4728" s="262"/>
      <c r="U4728" s="262"/>
      <c r="V4728" s="262"/>
    </row>
    <row r="4729" spans="1:22">
      <c r="A4729" s="858"/>
      <c r="B4729" s="866">
        <f t="shared" si="74"/>
        <v>4707</v>
      </c>
      <c r="C4729" s="919"/>
      <c r="D4729" s="860"/>
      <c r="E4729"/>
      <c r="F4729"/>
      <c r="G4729"/>
      <c r="H4729"/>
      <c r="I4729"/>
      <c r="J4729"/>
      <c r="K4729"/>
      <c r="L4729" s="262"/>
      <c r="M4729" s="262"/>
      <c r="S4729" s="262"/>
      <c r="T4729" s="262"/>
      <c r="U4729" s="262"/>
      <c r="V4729" s="262"/>
    </row>
    <row r="4730" spans="1:22">
      <c r="A4730" s="858"/>
      <c r="B4730" s="866">
        <f t="shared" si="74"/>
        <v>4708</v>
      </c>
      <c r="C4730" s="919"/>
      <c r="D4730" s="860"/>
      <c r="E4730"/>
      <c r="F4730"/>
      <c r="G4730"/>
      <c r="H4730"/>
      <c r="I4730"/>
      <c r="J4730"/>
      <c r="K4730"/>
      <c r="L4730" s="262"/>
      <c r="M4730" s="262"/>
      <c r="S4730" s="262"/>
      <c r="T4730" s="262"/>
      <c r="U4730" s="262"/>
      <c r="V4730" s="262"/>
    </row>
    <row r="4731" spans="1:22">
      <c r="A4731" s="858"/>
      <c r="B4731" s="866">
        <f t="shared" si="74"/>
        <v>4709</v>
      </c>
      <c r="C4731" s="919"/>
      <c r="D4731" s="860"/>
      <c r="E4731"/>
      <c r="F4731"/>
      <c r="G4731"/>
      <c r="H4731"/>
      <c r="I4731"/>
      <c r="J4731"/>
      <c r="K4731"/>
      <c r="L4731" s="262"/>
      <c r="M4731" s="262"/>
      <c r="S4731" s="262"/>
      <c r="T4731" s="262"/>
      <c r="U4731" s="262"/>
      <c r="V4731" s="262"/>
    </row>
    <row r="4732" spans="1:22">
      <c r="A4732" s="858"/>
      <c r="B4732" s="866">
        <f t="shared" si="74"/>
        <v>4710</v>
      </c>
      <c r="C4732" s="919"/>
      <c r="D4732" s="860"/>
      <c r="E4732"/>
      <c r="F4732"/>
      <c r="G4732"/>
      <c r="H4732"/>
      <c r="I4732"/>
      <c r="J4732"/>
      <c r="K4732"/>
      <c r="L4732" s="262"/>
      <c r="M4732" s="262"/>
      <c r="S4732" s="262"/>
      <c r="T4732" s="262"/>
      <c r="U4732" s="262"/>
      <c r="V4732" s="262"/>
    </row>
    <row r="4733" spans="1:22">
      <c r="A4733" s="858"/>
      <c r="B4733" s="866">
        <f t="shared" si="74"/>
        <v>4711</v>
      </c>
      <c r="C4733" s="919"/>
      <c r="D4733" s="860"/>
      <c r="E4733"/>
      <c r="F4733"/>
      <c r="G4733"/>
      <c r="H4733"/>
      <c r="I4733"/>
      <c r="J4733"/>
      <c r="K4733"/>
      <c r="L4733" s="262"/>
      <c r="M4733" s="262"/>
      <c r="S4733" s="262"/>
      <c r="T4733" s="262"/>
      <c r="U4733" s="262"/>
      <c r="V4733" s="262"/>
    </row>
    <row r="4734" spans="1:22">
      <c r="A4734" s="858"/>
      <c r="B4734" s="866">
        <f t="shared" si="74"/>
        <v>4712</v>
      </c>
      <c r="C4734" s="919"/>
      <c r="D4734" s="860"/>
      <c r="E4734"/>
      <c r="F4734"/>
      <c r="G4734"/>
      <c r="H4734"/>
      <c r="I4734"/>
      <c r="J4734"/>
      <c r="K4734"/>
      <c r="L4734" s="262"/>
      <c r="M4734" s="262"/>
      <c r="S4734" s="262"/>
      <c r="T4734" s="262"/>
      <c r="U4734" s="262"/>
      <c r="V4734" s="262"/>
    </row>
    <row r="4735" spans="1:22">
      <c r="A4735" s="858"/>
      <c r="B4735" s="866">
        <f t="shared" si="74"/>
        <v>4713</v>
      </c>
      <c r="C4735" s="919"/>
      <c r="D4735" s="860"/>
      <c r="E4735"/>
      <c r="F4735"/>
      <c r="G4735"/>
      <c r="H4735"/>
      <c r="I4735"/>
      <c r="J4735"/>
      <c r="K4735"/>
      <c r="L4735" s="262"/>
      <c r="M4735" s="262"/>
      <c r="S4735" s="262"/>
      <c r="T4735" s="262"/>
      <c r="U4735" s="262"/>
      <c r="V4735" s="262"/>
    </row>
    <row r="4736" spans="1:22">
      <c r="A4736" s="858"/>
      <c r="B4736" s="866">
        <f t="shared" si="74"/>
        <v>4714</v>
      </c>
      <c r="C4736" s="919"/>
      <c r="D4736" s="860"/>
      <c r="E4736"/>
      <c r="F4736"/>
      <c r="G4736"/>
      <c r="H4736"/>
      <c r="I4736"/>
      <c r="J4736"/>
      <c r="K4736"/>
      <c r="L4736" s="262"/>
      <c r="M4736" s="262"/>
      <c r="S4736" s="262"/>
      <c r="T4736" s="262"/>
      <c r="U4736" s="262"/>
      <c r="V4736" s="262"/>
    </row>
    <row r="4737" spans="1:22">
      <c r="A4737" s="858"/>
      <c r="B4737" s="866">
        <f t="shared" si="74"/>
        <v>4715</v>
      </c>
      <c r="C4737" s="919"/>
      <c r="D4737" s="860"/>
      <c r="E4737"/>
      <c r="F4737"/>
      <c r="G4737"/>
      <c r="H4737"/>
      <c r="I4737"/>
      <c r="J4737"/>
      <c r="K4737"/>
      <c r="L4737" s="262"/>
      <c r="M4737" s="262"/>
      <c r="S4737" s="262"/>
      <c r="T4737" s="262"/>
      <c r="U4737" s="262"/>
      <c r="V4737" s="262"/>
    </row>
    <row r="4738" spans="1:22">
      <c r="A4738" s="858"/>
      <c r="B4738" s="866">
        <f t="shared" si="74"/>
        <v>4716</v>
      </c>
      <c r="C4738" s="919"/>
      <c r="D4738" s="860"/>
      <c r="E4738"/>
      <c r="F4738"/>
      <c r="G4738"/>
      <c r="H4738"/>
      <c r="I4738"/>
      <c r="J4738"/>
      <c r="K4738"/>
      <c r="L4738" s="262"/>
      <c r="M4738" s="262"/>
      <c r="S4738" s="262"/>
      <c r="T4738" s="262"/>
      <c r="U4738" s="262"/>
      <c r="V4738" s="262"/>
    </row>
    <row r="4739" spans="1:22">
      <c r="A4739" s="858"/>
      <c r="B4739" s="866">
        <f t="shared" si="74"/>
        <v>4717</v>
      </c>
      <c r="C4739" s="919"/>
      <c r="D4739" s="860"/>
      <c r="E4739"/>
      <c r="F4739"/>
      <c r="G4739"/>
      <c r="H4739"/>
      <c r="I4739"/>
      <c r="J4739"/>
      <c r="K4739"/>
      <c r="L4739" s="262"/>
      <c r="M4739" s="262"/>
      <c r="S4739" s="262"/>
      <c r="T4739" s="262"/>
      <c r="U4739" s="262"/>
      <c r="V4739" s="262"/>
    </row>
    <row r="4740" spans="1:22">
      <c r="A4740" s="858"/>
      <c r="B4740" s="866">
        <f t="shared" si="74"/>
        <v>4718</v>
      </c>
      <c r="C4740" s="919"/>
      <c r="D4740" s="860"/>
      <c r="E4740"/>
      <c r="F4740"/>
      <c r="G4740"/>
      <c r="H4740"/>
      <c r="I4740"/>
      <c r="J4740"/>
      <c r="K4740"/>
      <c r="L4740" s="262"/>
      <c r="M4740" s="262"/>
      <c r="S4740" s="262"/>
      <c r="T4740" s="262"/>
      <c r="U4740" s="262"/>
      <c r="V4740" s="262"/>
    </row>
    <row r="4741" spans="1:22">
      <c r="A4741" s="858"/>
      <c r="B4741" s="866">
        <f t="shared" si="74"/>
        <v>4719</v>
      </c>
      <c r="C4741" s="919"/>
      <c r="D4741" s="860"/>
      <c r="E4741"/>
      <c r="F4741"/>
      <c r="G4741"/>
      <c r="H4741"/>
      <c r="I4741"/>
      <c r="J4741"/>
      <c r="K4741"/>
      <c r="L4741" s="262"/>
      <c r="M4741" s="262"/>
      <c r="S4741" s="262"/>
      <c r="T4741" s="262"/>
      <c r="U4741" s="262"/>
      <c r="V4741" s="262"/>
    </row>
    <row r="4742" spans="1:22">
      <c r="A4742" s="858"/>
      <c r="B4742" s="866">
        <f t="shared" si="74"/>
        <v>4720</v>
      </c>
      <c r="C4742" s="919"/>
      <c r="D4742" s="860"/>
      <c r="E4742"/>
      <c r="F4742"/>
      <c r="G4742"/>
      <c r="H4742"/>
      <c r="I4742"/>
      <c r="J4742"/>
      <c r="K4742"/>
      <c r="L4742" s="262"/>
      <c r="M4742" s="262"/>
      <c r="S4742" s="262"/>
      <c r="T4742" s="262"/>
      <c r="U4742" s="262"/>
      <c r="V4742" s="262"/>
    </row>
    <row r="4743" spans="1:22">
      <c r="A4743" s="858"/>
      <c r="B4743" s="866">
        <f t="shared" si="74"/>
        <v>4721</v>
      </c>
      <c r="C4743" s="919"/>
      <c r="D4743" s="860"/>
      <c r="E4743"/>
      <c r="F4743"/>
      <c r="G4743"/>
      <c r="H4743"/>
      <c r="I4743"/>
      <c r="J4743"/>
      <c r="K4743"/>
      <c r="L4743" s="262"/>
      <c r="M4743" s="262"/>
      <c r="S4743" s="262"/>
      <c r="T4743" s="262"/>
      <c r="U4743" s="262"/>
      <c r="V4743" s="262"/>
    </row>
    <row r="4744" spans="1:22">
      <c r="A4744" s="858"/>
      <c r="B4744" s="866">
        <f t="shared" si="74"/>
        <v>4722</v>
      </c>
      <c r="C4744" s="919"/>
      <c r="D4744" s="860"/>
      <c r="E4744"/>
      <c r="F4744"/>
      <c r="G4744"/>
      <c r="H4744"/>
      <c r="I4744"/>
      <c r="J4744"/>
      <c r="K4744"/>
      <c r="L4744" s="262"/>
      <c r="M4744" s="262"/>
      <c r="S4744" s="262"/>
      <c r="T4744" s="262"/>
      <c r="U4744" s="262"/>
      <c r="V4744" s="262"/>
    </row>
    <row r="4745" spans="1:22">
      <c r="A4745" s="858"/>
      <c r="B4745" s="866">
        <f t="shared" si="74"/>
        <v>4723</v>
      </c>
      <c r="C4745" s="919"/>
      <c r="D4745" s="860"/>
      <c r="E4745"/>
      <c r="F4745"/>
      <c r="G4745"/>
      <c r="H4745"/>
      <c r="I4745"/>
      <c r="J4745"/>
      <c r="K4745"/>
      <c r="L4745" s="262"/>
      <c r="M4745" s="262"/>
      <c r="S4745" s="262"/>
      <c r="T4745" s="262"/>
      <c r="U4745" s="262"/>
      <c r="V4745" s="262"/>
    </row>
    <row r="4746" spans="1:22">
      <c r="A4746" s="858"/>
      <c r="B4746" s="866">
        <f t="shared" si="74"/>
        <v>4724</v>
      </c>
      <c r="C4746" s="919"/>
      <c r="D4746" s="860"/>
      <c r="E4746"/>
      <c r="F4746"/>
      <c r="G4746"/>
      <c r="H4746"/>
      <c r="I4746"/>
      <c r="J4746"/>
      <c r="K4746"/>
      <c r="L4746" s="262"/>
      <c r="M4746" s="262"/>
      <c r="S4746" s="262"/>
      <c r="T4746" s="262"/>
      <c r="U4746" s="262"/>
      <c r="V4746" s="262"/>
    </row>
    <row r="4747" spans="1:22">
      <c r="A4747" s="858"/>
      <c r="B4747" s="866">
        <f t="shared" si="74"/>
        <v>4725</v>
      </c>
      <c r="C4747" s="919"/>
      <c r="D4747" s="860"/>
      <c r="E4747"/>
      <c r="F4747"/>
      <c r="G4747"/>
      <c r="H4747"/>
      <c r="I4747"/>
      <c r="J4747"/>
      <c r="K4747"/>
      <c r="L4747" s="262"/>
      <c r="M4747" s="262"/>
      <c r="S4747" s="262"/>
      <c r="T4747" s="262"/>
      <c r="U4747" s="262"/>
      <c r="V4747" s="262"/>
    </row>
    <row r="4748" spans="1:22">
      <c r="A4748" s="858"/>
      <c r="B4748" s="866">
        <f t="shared" si="74"/>
        <v>4726</v>
      </c>
      <c r="C4748" s="919"/>
      <c r="D4748" s="860"/>
      <c r="E4748"/>
      <c r="F4748"/>
      <c r="G4748"/>
      <c r="H4748"/>
      <c r="I4748"/>
      <c r="J4748"/>
      <c r="K4748"/>
      <c r="L4748" s="262"/>
      <c r="M4748" s="262"/>
      <c r="S4748" s="262"/>
      <c r="T4748" s="262"/>
      <c r="U4748" s="262"/>
      <c r="V4748" s="262"/>
    </row>
    <row r="4749" spans="1:22">
      <c r="A4749" s="858"/>
      <c r="B4749" s="866">
        <f t="shared" si="74"/>
        <v>4727</v>
      </c>
      <c r="C4749" s="919"/>
      <c r="D4749" s="860"/>
      <c r="E4749"/>
      <c r="F4749"/>
      <c r="G4749"/>
      <c r="H4749"/>
      <c r="I4749"/>
      <c r="J4749"/>
      <c r="K4749"/>
      <c r="L4749" s="262"/>
      <c r="M4749" s="262"/>
      <c r="S4749" s="262"/>
      <c r="T4749" s="262"/>
      <c r="U4749" s="262"/>
      <c r="V4749" s="262"/>
    </row>
    <row r="4750" spans="1:22">
      <c r="A4750" s="858"/>
      <c r="B4750" s="866">
        <f t="shared" si="74"/>
        <v>4728</v>
      </c>
      <c r="C4750" s="919"/>
      <c r="D4750" s="860"/>
      <c r="E4750"/>
      <c r="F4750"/>
      <c r="G4750"/>
      <c r="H4750"/>
      <c r="I4750"/>
      <c r="J4750"/>
      <c r="K4750"/>
      <c r="L4750" s="262"/>
      <c r="M4750" s="262"/>
      <c r="S4750" s="262"/>
      <c r="T4750" s="262"/>
      <c r="U4750" s="262"/>
      <c r="V4750" s="262"/>
    </row>
    <row r="4751" spans="1:22">
      <c r="A4751" s="858"/>
      <c r="B4751" s="866">
        <f t="shared" si="74"/>
        <v>4729</v>
      </c>
      <c r="C4751" s="919"/>
      <c r="D4751" s="860"/>
      <c r="E4751"/>
      <c r="F4751"/>
      <c r="G4751"/>
      <c r="H4751"/>
      <c r="I4751"/>
      <c r="J4751"/>
      <c r="K4751"/>
      <c r="L4751" s="262"/>
      <c r="M4751" s="262"/>
      <c r="S4751" s="262"/>
      <c r="T4751" s="262"/>
      <c r="U4751" s="262"/>
      <c r="V4751" s="262"/>
    </row>
    <row r="4752" spans="1:22">
      <c r="A4752" s="858"/>
      <c r="B4752" s="866">
        <f t="shared" si="74"/>
        <v>4730</v>
      </c>
      <c r="C4752" s="919"/>
      <c r="D4752" s="860"/>
      <c r="E4752"/>
      <c r="F4752"/>
      <c r="G4752"/>
      <c r="H4752"/>
      <c r="I4752"/>
      <c r="J4752"/>
      <c r="K4752"/>
      <c r="L4752" s="262"/>
      <c r="M4752" s="262"/>
      <c r="S4752" s="262"/>
      <c r="T4752" s="262"/>
      <c r="U4752" s="262"/>
      <c r="V4752" s="262"/>
    </row>
    <row r="4753" spans="1:22">
      <c r="A4753" s="858"/>
      <c r="B4753" s="866">
        <f t="shared" si="74"/>
        <v>4731</v>
      </c>
      <c r="C4753" s="919"/>
      <c r="D4753" s="860"/>
      <c r="E4753"/>
      <c r="F4753"/>
      <c r="G4753"/>
      <c r="H4753"/>
      <c r="I4753"/>
      <c r="J4753"/>
      <c r="K4753"/>
      <c r="L4753" s="262"/>
      <c r="M4753" s="262"/>
      <c r="S4753" s="262"/>
      <c r="T4753" s="262"/>
      <c r="U4753" s="262"/>
      <c r="V4753" s="262"/>
    </row>
    <row r="4754" spans="1:22">
      <c r="A4754" s="858"/>
      <c r="B4754" s="866">
        <f t="shared" si="74"/>
        <v>4732</v>
      </c>
      <c r="C4754" s="919"/>
      <c r="D4754" s="860"/>
      <c r="E4754"/>
      <c r="F4754"/>
      <c r="G4754"/>
      <c r="H4754"/>
      <c r="I4754"/>
      <c r="J4754"/>
      <c r="K4754"/>
      <c r="L4754" s="262"/>
      <c r="M4754" s="262"/>
      <c r="S4754" s="262"/>
      <c r="T4754" s="262"/>
      <c r="U4754" s="262"/>
      <c r="V4754" s="262"/>
    </row>
    <row r="4755" spans="1:22">
      <c r="A4755" s="858"/>
      <c r="B4755" s="866">
        <f t="shared" si="74"/>
        <v>4733</v>
      </c>
      <c r="C4755" s="919"/>
      <c r="D4755" s="860"/>
      <c r="E4755"/>
      <c r="F4755"/>
      <c r="G4755"/>
      <c r="H4755"/>
      <c r="I4755"/>
      <c r="J4755"/>
      <c r="K4755"/>
      <c r="L4755" s="262"/>
      <c r="M4755" s="262"/>
      <c r="S4755" s="262"/>
      <c r="T4755" s="262"/>
      <c r="U4755" s="262"/>
      <c r="V4755" s="262"/>
    </row>
    <row r="4756" spans="1:22">
      <c r="A4756" s="858"/>
      <c r="B4756" s="866">
        <f t="shared" si="74"/>
        <v>4734</v>
      </c>
      <c r="C4756" s="919"/>
      <c r="D4756" s="860"/>
      <c r="E4756"/>
      <c r="F4756"/>
      <c r="G4756"/>
      <c r="H4756"/>
      <c r="I4756"/>
      <c r="J4756"/>
      <c r="K4756"/>
      <c r="L4756" s="262"/>
      <c r="M4756" s="262"/>
      <c r="S4756" s="262"/>
      <c r="T4756" s="262"/>
      <c r="U4756" s="262"/>
      <c r="V4756" s="262"/>
    </row>
    <row r="4757" spans="1:22">
      <c r="A4757" s="858"/>
      <c r="B4757" s="866">
        <f t="shared" si="74"/>
        <v>4735</v>
      </c>
      <c r="C4757" s="919"/>
      <c r="D4757" s="860"/>
      <c r="E4757"/>
      <c r="F4757"/>
      <c r="G4757"/>
      <c r="H4757"/>
      <c r="I4757"/>
      <c r="J4757"/>
      <c r="K4757"/>
      <c r="L4757" s="262"/>
      <c r="M4757" s="262"/>
      <c r="S4757" s="262"/>
      <c r="T4757" s="262"/>
      <c r="U4757" s="262"/>
      <c r="V4757" s="262"/>
    </row>
    <row r="4758" spans="1:22">
      <c r="A4758" s="858"/>
      <c r="B4758" s="866">
        <f t="shared" si="74"/>
        <v>4736</v>
      </c>
      <c r="C4758" s="919"/>
      <c r="D4758" s="860"/>
      <c r="E4758"/>
      <c r="F4758"/>
      <c r="G4758"/>
      <c r="H4758"/>
      <c r="I4758"/>
      <c r="J4758"/>
      <c r="K4758"/>
      <c r="L4758" s="262"/>
      <c r="M4758" s="262"/>
      <c r="S4758" s="262"/>
      <c r="T4758" s="262"/>
      <c r="U4758" s="262"/>
      <c r="V4758" s="262"/>
    </row>
    <row r="4759" spans="1:22">
      <c r="A4759" s="858"/>
      <c r="B4759" s="866">
        <f t="shared" si="74"/>
        <v>4737</v>
      </c>
      <c r="C4759" s="919"/>
      <c r="D4759" s="860"/>
      <c r="E4759"/>
      <c r="F4759"/>
      <c r="G4759"/>
      <c r="H4759"/>
      <c r="I4759"/>
      <c r="J4759"/>
      <c r="K4759"/>
      <c r="L4759" s="262"/>
      <c r="M4759" s="262"/>
      <c r="S4759" s="262"/>
      <c r="T4759" s="262"/>
      <c r="U4759" s="262"/>
      <c r="V4759" s="262"/>
    </row>
    <row r="4760" spans="1:22">
      <c r="A4760" s="858"/>
      <c r="B4760" s="866">
        <f t="shared" ref="B4760:B4823" si="75">B4759+1</f>
        <v>4738</v>
      </c>
      <c r="C4760" s="919"/>
      <c r="D4760" s="860"/>
      <c r="E4760"/>
      <c r="F4760"/>
      <c r="G4760"/>
      <c r="H4760"/>
      <c r="I4760"/>
      <c r="J4760"/>
      <c r="K4760"/>
      <c r="L4760" s="262"/>
      <c r="M4760" s="262"/>
      <c r="S4760" s="262"/>
      <c r="T4760" s="262"/>
      <c r="U4760" s="262"/>
      <c r="V4760" s="262"/>
    </row>
    <row r="4761" spans="1:22">
      <c r="A4761" s="858"/>
      <c r="B4761" s="866">
        <f t="shared" si="75"/>
        <v>4739</v>
      </c>
      <c r="C4761" s="919"/>
      <c r="D4761" s="860"/>
      <c r="E4761"/>
      <c r="F4761"/>
      <c r="G4761"/>
      <c r="H4761"/>
      <c r="I4761"/>
      <c r="J4761"/>
      <c r="K4761"/>
      <c r="L4761" s="262"/>
      <c r="M4761" s="262"/>
      <c r="S4761" s="262"/>
      <c r="T4761" s="262"/>
      <c r="U4761" s="262"/>
      <c r="V4761" s="262"/>
    </row>
    <row r="4762" spans="1:22">
      <c r="A4762" s="858"/>
      <c r="B4762" s="866">
        <f t="shared" si="75"/>
        <v>4740</v>
      </c>
      <c r="C4762" s="919"/>
      <c r="D4762" s="860"/>
      <c r="E4762"/>
      <c r="F4762"/>
      <c r="G4762"/>
      <c r="H4762"/>
      <c r="I4762"/>
      <c r="J4762"/>
      <c r="K4762"/>
      <c r="L4762" s="262"/>
      <c r="M4762" s="262"/>
      <c r="S4762" s="262"/>
      <c r="T4762" s="262"/>
      <c r="U4762" s="262"/>
      <c r="V4762" s="262"/>
    </row>
    <row r="4763" spans="1:22">
      <c r="A4763" s="858"/>
      <c r="B4763" s="866">
        <f t="shared" si="75"/>
        <v>4741</v>
      </c>
      <c r="C4763" s="919"/>
      <c r="D4763" s="860"/>
      <c r="E4763"/>
      <c r="F4763"/>
      <c r="G4763"/>
      <c r="H4763"/>
      <c r="I4763"/>
      <c r="J4763"/>
      <c r="K4763"/>
      <c r="L4763" s="262"/>
      <c r="M4763" s="262"/>
      <c r="S4763" s="262"/>
      <c r="T4763" s="262"/>
      <c r="U4763" s="262"/>
      <c r="V4763" s="262"/>
    </row>
    <row r="4764" spans="1:22">
      <c r="A4764" s="858"/>
      <c r="B4764" s="866">
        <f t="shared" si="75"/>
        <v>4742</v>
      </c>
      <c r="C4764" s="919"/>
      <c r="D4764" s="860"/>
      <c r="E4764"/>
      <c r="F4764"/>
      <c r="G4764"/>
      <c r="H4764"/>
      <c r="I4764"/>
      <c r="J4764"/>
      <c r="K4764"/>
      <c r="L4764" s="262"/>
      <c r="M4764" s="262"/>
      <c r="S4764" s="262"/>
      <c r="T4764" s="262"/>
      <c r="U4764" s="262"/>
      <c r="V4764" s="262"/>
    </row>
    <row r="4765" spans="1:22">
      <c r="A4765" s="858"/>
      <c r="B4765" s="866">
        <f t="shared" si="75"/>
        <v>4743</v>
      </c>
      <c r="C4765" s="919"/>
      <c r="D4765" s="860"/>
      <c r="E4765"/>
      <c r="F4765"/>
      <c r="G4765"/>
      <c r="H4765"/>
      <c r="I4765"/>
      <c r="J4765"/>
      <c r="K4765"/>
      <c r="L4765" s="262"/>
      <c r="M4765" s="262"/>
      <c r="S4765" s="262"/>
      <c r="T4765" s="262"/>
      <c r="U4765" s="262"/>
      <c r="V4765" s="262"/>
    </row>
    <row r="4766" spans="1:22">
      <c r="A4766" s="858"/>
      <c r="B4766" s="866">
        <f t="shared" si="75"/>
        <v>4744</v>
      </c>
      <c r="C4766" s="919"/>
      <c r="D4766" s="860"/>
      <c r="E4766"/>
      <c r="F4766"/>
      <c r="G4766"/>
      <c r="H4766"/>
      <c r="I4766"/>
      <c r="J4766"/>
      <c r="K4766"/>
      <c r="L4766" s="262"/>
      <c r="M4766" s="262"/>
      <c r="S4766" s="262"/>
      <c r="T4766" s="262"/>
      <c r="U4766" s="262"/>
      <c r="V4766" s="262"/>
    </row>
    <row r="4767" spans="1:22">
      <c r="A4767" s="858"/>
      <c r="B4767" s="866">
        <f t="shared" si="75"/>
        <v>4745</v>
      </c>
      <c r="C4767" s="919"/>
      <c r="D4767" s="860"/>
      <c r="E4767"/>
      <c r="F4767"/>
      <c r="G4767"/>
      <c r="H4767"/>
      <c r="I4767"/>
      <c r="J4767"/>
      <c r="K4767"/>
      <c r="L4767" s="262"/>
      <c r="M4767" s="262"/>
      <c r="S4767" s="262"/>
      <c r="T4767" s="262"/>
      <c r="U4767" s="262"/>
      <c r="V4767" s="262"/>
    </row>
    <row r="4768" spans="1:22">
      <c r="A4768" s="858"/>
      <c r="B4768" s="866">
        <f t="shared" si="75"/>
        <v>4746</v>
      </c>
      <c r="C4768" s="919"/>
      <c r="D4768" s="860"/>
      <c r="E4768"/>
      <c r="F4768"/>
      <c r="G4768"/>
      <c r="H4768"/>
      <c r="I4768"/>
      <c r="J4768"/>
      <c r="K4768"/>
      <c r="L4768" s="262"/>
      <c r="M4768" s="262"/>
      <c r="S4768" s="262"/>
      <c r="T4768" s="262"/>
      <c r="U4768" s="262"/>
      <c r="V4768" s="262"/>
    </row>
    <row r="4769" spans="1:22">
      <c r="A4769" s="858"/>
      <c r="B4769" s="866">
        <f t="shared" si="75"/>
        <v>4747</v>
      </c>
      <c r="C4769" s="919"/>
      <c r="D4769" s="860"/>
      <c r="E4769"/>
      <c r="F4769"/>
      <c r="G4769"/>
      <c r="H4769"/>
      <c r="I4769"/>
      <c r="J4769"/>
      <c r="K4769"/>
      <c r="L4769" s="262"/>
      <c r="M4769" s="262"/>
      <c r="S4769" s="262"/>
      <c r="T4769" s="262"/>
      <c r="U4769" s="262"/>
      <c r="V4769" s="262"/>
    </row>
    <row r="4770" spans="1:22">
      <c r="A4770" s="858"/>
      <c r="B4770" s="866">
        <f t="shared" si="75"/>
        <v>4748</v>
      </c>
      <c r="C4770" s="919"/>
      <c r="D4770" s="860"/>
      <c r="E4770"/>
      <c r="F4770"/>
      <c r="G4770"/>
      <c r="H4770"/>
      <c r="I4770"/>
      <c r="J4770"/>
      <c r="K4770"/>
      <c r="L4770" s="262"/>
      <c r="M4770" s="262"/>
      <c r="S4770" s="262"/>
      <c r="T4770" s="262"/>
      <c r="U4770" s="262"/>
      <c r="V4770" s="262"/>
    </row>
    <row r="4771" spans="1:22">
      <c r="A4771" s="858"/>
      <c r="B4771" s="866">
        <f t="shared" si="75"/>
        <v>4749</v>
      </c>
      <c r="C4771" s="919"/>
      <c r="D4771" s="860"/>
      <c r="E4771"/>
      <c r="F4771"/>
      <c r="G4771"/>
      <c r="H4771"/>
      <c r="I4771"/>
      <c r="J4771"/>
      <c r="K4771"/>
      <c r="L4771" s="262"/>
      <c r="M4771" s="262"/>
      <c r="S4771" s="262"/>
      <c r="T4771" s="262"/>
      <c r="U4771" s="262"/>
      <c r="V4771" s="262"/>
    </row>
    <row r="4772" spans="1:22">
      <c r="A4772" s="858"/>
      <c r="B4772" s="866">
        <f t="shared" si="75"/>
        <v>4750</v>
      </c>
      <c r="C4772" s="919"/>
      <c r="D4772" s="860"/>
      <c r="E4772"/>
      <c r="F4772"/>
      <c r="G4772"/>
      <c r="H4772"/>
      <c r="I4772"/>
      <c r="J4772"/>
      <c r="K4772"/>
      <c r="L4772" s="262"/>
      <c r="M4772" s="262"/>
      <c r="S4772" s="262"/>
      <c r="T4772" s="262"/>
      <c r="U4772" s="262"/>
      <c r="V4772" s="262"/>
    </row>
    <row r="4773" spans="1:22">
      <c r="A4773" s="858"/>
      <c r="B4773" s="866">
        <f t="shared" si="75"/>
        <v>4751</v>
      </c>
      <c r="C4773" s="919"/>
      <c r="D4773" s="860"/>
      <c r="E4773"/>
      <c r="F4773"/>
      <c r="G4773"/>
      <c r="H4773"/>
      <c r="I4773"/>
      <c r="J4773"/>
      <c r="K4773"/>
      <c r="L4773" s="262"/>
      <c r="M4773" s="262"/>
      <c r="S4773" s="262"/>
      <c r="T4773" s="262"/>
      <c r="U4773" s="262"/>
      <c r="V4773" s="262"/>
    </row>
    <row r="4774" spans="1:22">
      <c r="A4774" s="858"/>
      <c r="B4774" s="866">
        <f t="shared" si="75"/>
        <v>4752</v>
      </c>
      <c r="C4774" s="919"/>
      <c r="D4774" s="860"/>
      <c r="E4774"/>
      <c r="F4774"/>
      <c r="G4774"/>
      <c r="H4774"/>
      <c r="I4774"/>
      <c r="J4774"/>
      <c r="K4774"/>
      <c r="L4774" s="262"/>
      <c r="M4774" s="262"/>
      <c r="S4774" s="262"/>
      <c r="T4774" s="262"/>
      <c r="U4774" s="262"/>
      <c r="V4774" s="262"/>
    </row>
    <row r="4775" spans="1:22">
      <c r="A4775" s="858"/>
      <c r="B4775" s="866">
        <f t="shared" si="75"/>
        <v>4753</v>
      </c>
      <c r="C4775" s="919"/>
      <c r="D4775" s="860"/>
      <c r="E4775"/>
      <c r="F4775"/>
      <c r="G4775"/>
      <c r="H4775"/>
      <c r="I4775"/>
      <c r="J4775"/>
      <c r="K4775"/>
      <c r="L4775" s="262"/>
      <c r="M4775" s="262"/>
      <c r="S4775" s="262"/>
      <c r="T4775" s="262"/>
      <c r="U4775" s="262"/>
      <c r="V4775" s="262"/>
    </row>
    <row r="4776" spans="1:22">
      <c r="A4776" s="858"/>
      <c r="B4776" s="866">
        <f t="shared" si="75"/>
        <v>4754</v>
      </c>
      <c r="C4776" s="919"/>
      <c r="D4776" s="860"/>
      <c r="E4776"/>
      <c r="F4776"/>
      <c r="G4776"/>
      <c r="H4776"/>
      <c r="I4776"/>
      <c r="J4776"/>
      <c r="K4776"/>
      <c r="L4776" s="262"/>
      <c r="M4776" s="262"/>
      <c r="S4776" s="262"/>
      <c r="T4776" s="262"/>
      <c r="U4776" s="262"/>
      <c r="V4776" s="262"/>
    </row>
    <row r="4777" spans="1:22">
      <c r="A4777" s="858"/>
      <c r="B4777" s="866">
        <f t="shared" si="75"/>
        <v>4755</v>
      </c>
      <c r="C4777" s="919"/>
      <c r="D4777" s="860"/>
      <c r="E4777"/>
      <c r="F4777"/>
      <c r="G4777"/>
      <c r="H4777"/>
      <c r="I4777"/>
      <c r="J4777"/>
      <c r="K4777"/>
      <c r="L4777" s="262"/>
      <c r="M4777" s="262"/>
      <c r="S4777" s="262"/>
      <c r="T4777" s="262"/>
      <c r="U4777" s="262"/>
      <c r="V4777" s="262"/>
    </row>
    <row r="4778" spans="1:22">
      <c r="A4778" s="858"/>
      <c r="B4778" s="866">
        <f t="shared" si="75"/>
        <v>4756</v>
      </c>
      <c r="C4778" s="919"/>
      <c r="D4778" s="860"/>
      <c r="E4778"/>
      <c r="F4778"/>
      <c r="G4778"/>
      <c r="H4778"/>
      <c r="I4778"/>
      <c r="J4778"/>
      <c r="K4778"/>
      <c r="L4778" s="262"/>
      <c r="M4778" s="262"/>
      <c r="S4778" s="262"/>
      <c r="T4778" s="262"/>
      <c r="U4778" s="262"/>
      <c r="V4778" s="262"/>
    </row>
    <row r="4779" spans="1:22">
      <c r="A4779" s="858"/>
      <c r="B4779" s="866">
        <f t="shared" si="75"/>
        <v>4757</v>
      </c>
      <c r="C4779" s="919"/>
      <c r="D4779" s="860"/>
      <c r="E4779"/>
      <c r="F4779"/>
      <c r="G4779"/>
      <c r="H4779"/>
      <c r="I4779"/>
      <c r="J4779"/>
      <c r="K4779"/>
      <c r="L4779" s="262"/>
      <c r="M4779" s="262"/>
      <c r="S4779" s="262"/>
      <c r="T4779" s="262"/>
      <c r="U4779" s="262"/>
      <c r="V4779" s="262"/>
    </row>
    <row r="4780" spans="1:22">
      <c r="A4780" s="858"/>
      <c r="B4780" s="866">
        <f t="shared" si="75"/>
        <v>4758</v>
      </c>
      <c r="C4780" s="919"/>
      <c r="D4780" s="860"/>
      <c r="E4780"/>
      <c r="F4780"/>
      <c r="G4780"/>
      <c r="H4780"/>
      <c r="I4780"/>
      <c r="J4780"/>
      <c r="K4780"/>
      <c r="L4780" s="262"/>
      <c r="M4780" s="262"/>
      <c r="S4780" s="262"/>
      <c r="T4780" s="262"/>
      <c r="U4780" s="262"/>
      <c r="V4780" s="262"/>
    </row>
    <row r="4781" spans="1:22">
      <c r="A4781" s="858"/>
      <c r="B4781" s="866">
        <f t="shared" si="75"/>
        <v>4759</v>
      </c>
      <c r="C4781" s="919"/>
      <c r="D4781" s="860"/>
      <c r="E4781"/>
      <c r="F4781"/>
      <c r="G4781"/>
      <c r="H4781"/>
      <c r="I4781"/>
      <c r="J4781"/>
      <c r="K4781"/>
      <c r="L4781" s="262"/>
      <c r="M4781" s="262"/>
      <c r="S4781" s="262"/>
      <c r="T4781" s="262"/>
      <c r="U4781" s="262"/>
      <c r="V4781" s="262"/>
    </row>
    <row r="4782" spans="1:22">
      <c r="A4782" s="858"/>
      <c r="B4782" s="866">
        <f t="shared" si="75"/>
        <v>4760</v>
      </c>
      <c r="C4782" s="919"/>
      <c r="D4782" s="860"/>
      <c r="E4782"/>
      <c r="F4782"/>
      <c r="G4782"/>
      <c r="H4782"/>
      <c r="I4782"/>
      <c r="J4782"/>
      <c r="K4782"/>
      <c r="L4782" s="262"/>
      <c r="M4782" s="262"/>
      <c r="S4782" s="262"/>
      <c r="T4782" s="262"/>
      <c r="U4782" s="262"/>
      <c r="V4782" s="262"/>
    </row>
    <row r="4783" spans="1:22">
      <c r="A4783" s="858"/>
      <c r="B4783" s="866">
        <f t="shared" si="75"/>
        <v>4761</v>
      </c>
      <c r="C4783" s="919"/>
      <c r="D4783" s="860"/>
      <c r="E4783"/>
      <c r="F4783"/>
      <c r="G4783"/>
      <c r="H4783"/>
      <c r="I4783"/>
      <c r="J4783"/>
      <c r="K4783"/>
      <c r="L4783" s="262"/>
      <c r="M4783" s="262"/>
      <c r="S4783" s="262"/>
      <c r="T4783" s="262"/>
      <c r="U4783" s="262"/>
      <c r="V4783" s="262"/>
    </row>
    <row r="4784" spans="1:22">
      <c r="A4784" s="858"/>
      <c r="B4784" s="866">
        <f t="shared" si="75"/>
        <v>4762</v>
      </c>
      <c r="C4784" s="919"/>
      <c r="D4784" s="860"/>
      <c r="E4784"/>
      <c r="F4784"/>
      <c r="G4784"/>
      <c r="H4784"/>
      <c r="I4784"/>
      <c r="J4784"/>
      <c r="K4784"/>
      <c r="L4784" s="262"/>
      <c r="M4784" s="262"/>
      <c r="S4784" s="262"/>
      <c r="T4784" s="262"/>
      <c r="U4784" s="262"/>
      <c r="V4784" s="262"/>
    </row>
    <row r="4785" spans="1:22">
      <c r="A4785" s="858"/>
      <c r="B4785" s="866">
        <f t="shared" si="75"/>
        <v>4763</v>
      </c>
      <c r="C4785" s="919"/>
      <c r="D4785" s="860"/>
      <c r="E4785"/>
      <c r="F4785"/>
      <c r="G4785"/>
      <c r="H4785"/>
      <c r="I4785"/>
      <c r="J4785"/>
      <c r="K4785"/>
      <c r="L4785" s="262"/>
      <c r="M4785" s="262"/>
      <c r="S4785" s="262"/>
      <c r="T4785" s="262"/>
      <c r="U4785" s="262"/>
      <c r="V4785" s="262"/>
    </row>
    <row r="4786" spans="1:22">
      <c r="A4786" s="858"/>
      <c r="B4786" s="866">
        <f t="shared" si="75"/>
        <v>4764</v>
      </c>
      <c r="C4786" s="919"/>
      <c r="D4786" s="860"/>
      <c r="E4786"/>
      <c r="F4786"/>
      <c r="G4786"/>
      <c r="H4786"/>
      <c r="I4786"/>
      <c r="J4786"/>
      <c r="K4786"/>
      <c r="L4786" s="262"/>
      <c r="M4786" s="262"/>
      <c r="S4786" s="262"/>
      <c r="T4786" s="262"/>
      <c r="U4786" s="262"/>
      <c r="V4786" s="262"/>
    </row>
    <row r="4787" spans="1:22">
      <c r="A4787" s="858"/>
      <c r="B4787" s="866">
        <f t="shared" si="75"/>
        <v>4765</v>
      </c>
      <c r="C4787" s="919"/>
      <c r="D4787" s="860"/>
      <c r="E4787"/>
      <c r="F4787"/>
      <c r="G4787"/>
      <c r="H4787"/>
      <c r="I4787"/>
      <c r="J4787"/>
      <c r="K4787"/>
      <c r="L4787" s="262"/>
      <c r="M4787" s="262"/>
      <c r="S4787" s="262"/>
      <c r="T4787" s="262"/>
      <c r="U4787" s="262"/>
      <c r="V4787" s="262"/>
    </row>
    <row r="4788" spans="1:22">
      <c r="A4788" s="858"/>
      <c r="B4788" s="866">
        <f t="shared" si="75"/>
        <v>4766</v>
      </c>
      <c r="C4788" s="919"/>
      <c r="D4788" s="860"/>
      <c r="E4788"/>
      <c r="F4788"/>
      <c r="G4788"/>
      <c r="H4788"/>
      <c r="I4788"/>
      <c r="J4788"/>
      <c r="K4788"/>
      <c r="L4788" s="262"/>
      <c r="M4788" s="262"/>
      <c r="S4788" s="262"/>
      <c r="T4788" s="262"/>
      <c r="U4788" s="262"/>
      <c r="V4788" s="262"/>
    </row>
    <row r="4789" spans="1:22">
      <c r="A4789" s="858"/>
      <c r="B4789" s="866">
        <f t="shared" si="75"/>
        <v>4767</v>
      </c>
      <c r="C4789" s="919"/>
      <c r="D4789" s="860"/>
      <c r="E4789"/>
      <c r="F4789"/>
      <c r="G4789"/>
      <c r="H4789"/>
      <c r="I4789"/>
      <c r="J4789"/>
      <c r="K4789"/>
      <c r="L4789" s="262"/>
      <c r="M4789" s="262"/>
      <c r="S4789" s="262"/>
      <c r="T4789" s="262"/>
      <c r="U4789" s="262"/>
      <c r="V4789" s="262"/>
    </row>
    <row r="4790" spans="1:22">
      <c r="A4790" s="858"/>
      <c r="B4790" s="866">
        <f t="shared" si="75"/>
        <v>4768</v>
      </c>
      <c r="C4790" s="919"/>
      <c r="D4790" s="860"/>
      <c r="E4790"/>
      <c r="F4790"/>
      <c r="G4790"/>
      <c r="H4790"/>
      <c r="I4790"/>
      <c r="J4790"/>
      <c r="K4790"/>
      <c r="L4790" s="262"/>
      <c r="M4790" s="262"/>
      <c r="S4790" s="262"/>
      <c r="T4790" s="262"/>
      <c r="U4790" s="262"/>
      <c r="V4790" s="262"/>
    </row>
    <row r="4791" spans="1:22">
      <c r="A4791" s="858"/>
      <c r="B4791" s="866">
        <f t="shared" si="75"/>
        <v>4769</v>
      </c>
      <c r="C4791" s="919"/>
      <c r="D4791" s="860"/>
      <c r="E4791"/>
      <c r="F4791"/>
      <c r="G4791"/>
      <c r="H4791"/>
      <c r="I4791"/>
      <c r="J4791"/>
      <c r="K4791"/>
      <c r="L4791" s="262"/>
      <c r="M4791" s="262"/>
      <c r="S4791" s="262"/>
      <c r="T4791" s="262"/>
      <c r="U4791" s="262"/>
      <c r="V4791" s="262"/>
    </row>
    <row r="4792" spans="1:22">
      <c r="A4792" s="858"/>
      <c r="B4792" s="866">
        <f t="shared" si="75"/>
        <v>4770</v>
      </c>
      <c r="C4792" s="919"/>
      <c r="D4792" s="860"/>
      <c r="E4792"/>
      <c r="F4792"/>
      <c r="G4792"/>
      <c r="H4792"/>
      <c r="I4792"/>
      <c r="J4792"/>
      <c r="K4792"/>
      <c r="L4792" s="262"/>
      <c r="M4792" s="262"/>
      <c r="S4792" s="262"/>
      <c r="T4792" s="262"/>
      <c r="U4792" s="262"/>
      <c r="V4792" s="262"/>
    </row>
    <row r="4793" spans="1:22">
      <c r="A4793" s="858"/>
      <c r="B4793" s="866">
        <f t="shared" si="75"/>
        <v>4771</v>
      </c>
      <c r="C4793" s="919"/>
      <c r="D4793" s="860"/>
      <c r="E4793"/>
      <c r="F4793"/>
      <c r="G4793"/>
      <c r="H4793"/>
      <c r="I4793"/>
      <c r="J4793"/>
      <c r="K4793"/>
      <c r="L4793" s="262"/>
      <c r="M4793" s="262"/>
      <c r="S4793" s="262"/>
      <c r="T4793" s="262"/>
      <c r="U4793" s="262"/>
      <c r="V4793" s="262"/>
    </row>
    <row r="4794" spans="1:22">
      <c r="A4794" s="858"/>
      <c r="B4794" s="866">
        <f t="shared" si="75"/>
        <v>4772</v>
      </c>
      <c r="C4794" s="919"/>
      <c r="D4794" s="860"/>
      <c r="E4794"/>
      <c r="F4794"/>
      <c r="G4794"/>
      <c r="H4794"/>
      <c r="I4794"/>
      <c r="J4794"/>
      <c r="K4794"/>
      <c r="L4794" s="262"/>
      <c r="M4794" s="262"/>
      <c r="S4794" s="262"/>
      <c r="T4794" s="262"/>
      <c r="U4794" s="262"/>
      <c r="V4794" s="262"/>
    </row>
    <row r="4795" spans="1:22">
      <c r="A4795" s="858"/>
      <c r="B4795" s="866">
        <f t="shared" si="75"/>
        <v>4773</v>
      </c>
      <c r="C4795" s="919"/>
      <c r="D4795" s="860"/>
      <c r="E4795"/>
      <c r="F4795"/>
      <c r="G4795"/>
      <c r="H4795"/>
      <c r="I4795"/>
      <c r="J4795"/>
      <c r="K4795"/>
      <c r="L4795" s="262"/>
      <c r="M4795" s="262"/>
      <c r="S4795" s="262"/>
      <c r="T4795" s="262"/>
      <c r="U4795" s="262"/>
      <c r="V4795" s="262"/>
    </row>
    <row r="4796" spans="1:22">
      <c r="A4796" s="858"/>
      <c r="B4796" s="866">
        <f t="shared" si="75"/>
        <v>4774</v>
      </c>
      <c r="C4796" s="919"/>
      <c r="D4796" s="860"/>
      <c r="E4796"/>
      <c r="F4796"/>
      <c r="G4796"/>
      <c r="H4796"/>
      <c r="I4796"/>
      <c r="J4796"/>
      <c r="K4796"/>
      <c r="L4796" s="262"/>
      <c r="M4796" s="262"/>
      <c r="S4796" s="262"/>
      <c r="T4796" s="262"/>
      <c r="U4796" s="262"/>
      <c r="V4796" s="262"/>
    </row>
    <row r="4797" spans="1:22">
      <c r="A4797" s="858"/>
      <c r="B4797" s="866">
        <f t="shared" si="75"/>
        <v>4775</v>
      </c>
      <c r="C4797" s="919"/>
      <c r="D4797" s="860"/>
      <c r="E4797"/>
      <c r="F4797"/>
      <c r="G4797"/>
      <c r="H4797"/>
      <c r="I4797"/>
      <c r="J4797"/>
      <c r="K4797"/>
      <c r="L4797" s="262"/>
      <c r="M4797" s="262"/>
      <c r="S4797" s="262"/>
      <c r="T4797" s="262"/>
      <c r="U4797" s="262"/>
      <c r="V4797" s="262"/>
    </row>
    <row r="4798" spans="1:22">
      <c r="A4798" s="858"/>
      <c r="B4798" s="866">
        <f t="shared" si="75"/>
        <v>4776</v>
      </c>
      <c r="C4798" s="919"/>
      <c r="D4798" s="860"/>
      <c r="E4798"/>
      <c r="F4798"/>
      <c r="G4798"/>
      <c r="H4798"/>
      <c r="I4798"/>
      <c r="J4798"/>
      <c r="K4798"/>
      <c r="L4798" s="262"/>
      <c r="M4798" s="262"/>
      <c r="S4798" s="262"/>
      <c r="T4798" s="262"/>
      <c r="U4798" s="262"/>
      <c r="V4798" s="262"/>
    </row>
    <row r="4799" spans="1:22">
      <c r="A4799" s="858"/>
      <c r="B4799" s="866">
        <f t="shared" si="75"/>
        <v>4777</v>
      </c>
      <c r="C4799" s="919"/>
      <c r="D4799" s="860"/>
      <c r="E4799"/>
      <c r="F4799"/>
      <c r="G4799"/>
      <c r="H4799"/>
      <c r="I4799"/>
      <c r="J4799"/>
      <c r="K4799"/>
      <c r="L4799" s="262"/>
      <c r="M4799" s="262"/>
      <c r="S4799" s="262"/>
      <c r="T4799" s="262"/>
      <c r="U4799" s="262"/>
      <c r="V4799" s="262"/>
    </row>
    <row r="4800" spans="1:22">
      <c r="A4800" s="858"/>
      <c r="B4800" s="866">
        <f t="shared" si="75"/>
        <v>4778</v>
      </c>
      <c r="C4800" s="919"/>
      <c r="D4800" s="860"/>
      <c r="E4800"/>
      <c r="F4800"/>
      <c r="G4800"/>
      <c r="H4800"/>
      <c r="I4800"/>
      <c r="J4800"/>
      <c r="K4800"/>
      <c r="L4800" s="262"/>
      <c r="M4800" s="262"/>
      <c r="S4800" s="262"/>
      <c r="T4800" s="262"/>
      <c r="U4800" s="262"/>
      <c r="V4800" s="262"/>
    </row>
    <row r="4801" spans="1:22">
      <c r="A4801" s="858"/>
      <c r="B4801" s="866">
        <f t="shared" si="75"/>
        <v>4779</v>
      </c>
      <c r="C4801" s="919"/>
      <c r="D4801" s="860"/>
      <c r="E4801"/>
      <c r="F4801"/>
      <c r="G4801"/>
      <c r="H4801"/>
      <c r="I4801"/>
      <c r="J4801"/>
      <c r="K4801"/>
      <c r="L4801" s="262"/>
      <c r="M4801" s="262"/>
      <c r="S4801" s="262"/>
      <c r="T4801" s="262"/>
      <c r="U4801" s="262"/>
      <c r="V4801" s="262"/>
    </row>
    <row r="4802" spans="1:22">
      <c r="A4802" s="858"/>
      <c r="B4802" s="866">
        <f t="shared" si="75"/>
        <v>4780</v>
      </c>
      <c r="C4802" s="919"/>
      <c r="D4802" s="860"/>
      <c r="E4802"/>
      <c r="F4802"/>
      <c r="G4802"/>
      <c r="H4802"/>
      <c r="I4802"/>
      <c r="J4802"/>
      <c r="K4802"/>
      <c r="L4802" s="262"/>
      <c r="M4802" s="262"/>
      <c r="S4802" s="262"/>
      <c r="T4802" s="262"/>
      <c r="U4802" s="262"/>
      <c r="V4802" s="262"/>
    </row>
    <row r="4803" spans="1:22">
      <c r="A4803" s="858"/>
      <c r="B4803" s="866">
        <f t="shared" si="75"/>
        <v>4781</v>
      </c>
      <c r="C4803" s="919"/>
      <c r="D4803" s="860"/>
      <c r="E4803"/>
      <c r="F4803"/>
      <c r="G4803"/>
      <c r="H4803"/>
      <c r="I4803"/>
      <c r="J4803"/>
      <c r="K4803"/>
      <c r="L4803" s="262"/>
      <c r="M4803" s="262"/>
      <c r="S4803" s="262"/>
      <c r="T4803" s="262"/>
      <c r="U4803" s="262"/>
      <c r="V4803" s="262"/>
    </row>
    <row r="4804" spans="1:22">
      <c r="A4804" s="858"/>
      <c r="B4804" s="866">
        <f t="shared" si="75"/>
        <v>4782</v>
      </c>
      <c r="C4804" s="919"/>
      <c r="D4804" s="860"/>
      <c r="E4804"/>
      <c r="F4804"/>
      <c r="G4804"/>
      <c r="H4804"/>
      <c r="I4804"/>
      <c r="J4804"/>
      <c r="K4804"/>
      <c r="L4804" s="262"/>
      <c r="M4804" s="262"/>
      <c r="S4804" s="262"/>
      <c r="T4804" s="262"/>
      <c r="U4804" s="262"/>
      <c r="V4804" s="262"/>
    </row>
    <row r="4805" spans="1:22">
      <c r="A4805" s="858"/>
      <c r="B4805" s="866">
        <f t="shared" si="75"/>
        <v>4783</v>
      </c>
      <c r="C4805" s="919"/>
      <c r="D4805" s="860"/>
      <c r="E4805"/>
      <c r="F4805"/>
      <c r="G4805"/>
      <c r="H4805"/>
      <c r="I4805"/>
      <c r="J4805"/>
      <c r="K4805"/>
      <c r="L4805" s="262"/>
      <c r="M4805" s="262"/>
      <c r="S4805" s="262"/>
      <c r="T4805" s="262"/>
      <c r="U4805" s="262"/>
      <c r="V4805" s="262"/>
    </row>
    <row r="4806" spans="1:22">
      <c r="A4806" s="858"/>
      <c r="B4806" s="866">
        <f t="shared" si="75"/>
        <v>4784</v>
      </c>
      <c r="C4806" s="919"/>
      <c r="D4806" s="860"/>
      <c r="E4806"/>
      <c r="F4806"/>
      <c r="G4806"/>
      <c r="H4806"/>
      <c r="I4806"/>
      <c r="J4806"/>
      <c r="K4806"/>
      <c r="L4806" s="262"/>
      <c r="M4806" s="262"/>
      <c r="S4806" s="262"/>
      <c r="T4806" s="262"/>
      <c r="U4806" s="262"/>
      <c r="V4806" s="262"/>
    </row>
    <row r="4807" spans="1:22">
      <c r="A4807" s="858"/>
      <c r="B4807" s="866">
        <f t="shared" si="75"/>
        <v>4785</v>
      </c>
      <c r="C4807" s="919"/>
      <c r="D4807" s="860"/>
      <c r="E4807"/>
      <c r="F4807"/>
      <c r="G4807"/>
      <c r="H4807"/>
      <c r="I4807"/>
      <c r="J4807"/>
      <c r="K4807"/>
      <c r="L4807" s="262"/>
      <c r="M4807" s="262"/>
      <c r="S4807" s="262"/>
      <c r="T4807" s="262"/>
      <c r="U4807" s="262"/>
      <c r="V4807" s="262"/>
    </row>
    <row r="4808" spans="1:22">
      <c r="A4808" s="858"/>
      <c r="B4808" s="866">
        <f t="shared" si="75"/>
        <v>4786</v>
      </c>
      <c r="C4808" s="919"/>
      <c r="D4808" s="860"/>
      <c r="E4808"/>
      <c r="F4808"/>
      <c r="G4808"/>
      <c r="H4808"/>
      <c r="I4808"/>
      <c r="J4808"/>
      <c r="K4808"/>
      <c r="L4808" s="262"/>
      <c r="M4808" s="262"/>
      <c r="S4808" s="262"/>
      <c r="T4808" s="262"/>
      <c r="U4808" s="262"/>
      <c r="V4808" s="262"/>
    </row>
    <row r="4809" spans="1:22">
      <c r="A4809" s="858"/>
      <c r="B4809" s="866">
        <f t="shared" si="75"/>
        <v>4787</v>
      </c>
      <c r="C4809" s="919"/>
      <c r="D4809" s="860"/>
      <c r="E4809"/>
      <c r="F4809"/>
      <c r="G4809"/>
      <c r="H4809"/>
      <c r="I4809"/>
      <c r="J4809"/>
      <c r="K4809"/>
      <c r="L4809" s="262"/>
      <c r="M4809" s="262"/>
      <c r="S4809" s="262"/>
      <c r="T4809" s="262"/>
      <c r="U4809" s="262"/>
      <c r="V4809" s="262"/>
    </row>
    <row r="4810" spans="1:22">
      <c r="A4810" s="858"/>
      <c r="B4810" s="866">
        <f t="shared" si="75"/>
        <v>4788</v>
      </c>
      <c r="C4810" s="919"/>
      <c r="D4810" s="860"/>
      <c r="E4810"/>
      <c r="F4810"/>
      <c r="G4810"/>
      <c r="H4810"/>
      <c r="I4810"/>
      <c r="J4810"/>
      <c r="K4810"/>
      <c r="L4810" s="262"/>
      <c r="M4810" s="262"/>
      <c r="S4810" s="262"/>
      <c r="T4810" s="262"/>
      <c r="U4810" s="262"/>
      <c r="V4810" s="262"/>
    </row>
    <row r="4811" spans="1:22">
      <c r="A4811" s="858"/>
      <c r="B4811" s="866">
        <f t="shared" si="75"/>
        <v>4789</v>
      </c>
      <c r="C4811" s="919"/>
      <c r="D4811" s="860"/>
      <c r="E4811"/>
      <c r="F4811"/>
      <c r="G4811"/>
      <c r="H4811"/>
      <c r="I4811"/>
      <c r="J4811"/>
      <c r="K4811"/>
      <c r="L4811" s="262"/>
      <c r="M4811" s="262"/>
      <c r="S4811" s="262"/>
      <c r="T4811" s="262"/>
      <c r="U4811" s="262"/>
      <c r="V4811" s="262"/>
    </row>
    <row r="4812" spans="1:22">
      <c r="A4812" s="858"/>
      <c r="B4812" s="866">
        <f t="shared" si="75"/>
        <v>4790</v>
      </c>
      <c r="C4812" s="919"/>
      <c r="D4812" s="860"/>
      <c r="E4812"/>
      <c r="F4812"/>
      <c r="G4812"/>
      <c r="H4812"/>
      <c r="I4812"/>
      <c r="J4812"/>
      <c r="K4812"/>
      <c r="L4812" s="262"/>
      <c r="M4812" s="262"/>
      <c r="S4812" s="262"/>
      <c r="T4812" s="262"/>
      <c r="U4812" s="262"/>
      <c r="V4812" s="262"/>
    </row>
    <row r="4813" spans="1:22">
      <c r="A4813" s="858"/>
      <c r="B4813" s="866">
        <f t="shared" si="75"/>
        <v>4791</v>
      </c>
      <c r="C4813" s="919"/>
      <c r="D4813" s="860"/>
      <c r="E4813"/>
      <c r="F4813"/>
      <c r="G4813"/>
      <c r="H4813"/>
      <c r="I4813"/>
      <c r="J4813"/>
      <c r="K4813"/>
      <c r="L4813" s="262"/>
      <c r="M4813" s="262"/>
      <c r="S4813" s="262"/>
      <c r="T4813" s="262"/>
      <c r="U4813" s="262"/>
      <c r="V4813" s="262"/>
    </row>
    <row r="4814" spans="1:22">
      <c r="A4814" s="858"/>
      <c r="B4814" s="866">
        <f t="shared" si="75"/>
        <v>4792</v>
      </c>
      <c r="C4814" s="919"/>
      <c r="D4814" s="860"/>
      <c r="E4814"/>
      <c r="F4814"/>
      <c r="G4814"/>
      <c r="H4814"/>
      <c r="I4814"/>
      <c r="J4814"/>
      <c r="K4814"/>
      <c r="L4814" s="262"/>
      <c r="M4814" s="262"/>
      <c r="S4814" s="262"/>
      <c r="T4814" s="262"/>
      <c r="U4814" s="262"/>
      <c r="V4814" s="262"/>
    </row>
    <row r="4815" spans="1:22">
      <c r="A4815" s="858"/>
      <c r="B4815" s="866">
        <f t="shared" si="75"/>
        <v>4793</v>
      </c>
      <c r="C4815" s="919"/>
      <c r="D4815" s="860"/>
      <c r="E4815"/>
      <c r="F4815"/>
      <c r="G4815"/>
      <c r="H4815"/>
      <c r="I4815"/>
      <c r="J4815"/>
      <c r="K4815"/>
      <c r="L4815" s="262"/>
      <c r="M4815" s="262"/>
      <c r="S4815" s="262"/>
      <c r="T4815" s="262"/>
      <c r="U4815" s="262"/>
      <c r="V4815" s="262"/>
    </row>
    <row r="4816" spans="1:22">
      <c r="A4816" s="858"/>
      <c r="B4816" s="866">
        <f t="shared" si="75"/>
        <v>4794</v>
      </c>
      <c r="C4816" s="919"/>
      <c r="D4816" s="860"/>
      <c r="E4816"/>
      <c r="F4816"/>
      <c r="G4816"/>
      <c r="H4816"/>
      <c r="I4816"/>
      <c r="J4816"/>
      <c r="K4816"/>
      <c r="L4816" s="262"/>
      <c r="M4816" s="262"/>
      <c r="S4816" s="262"/>
      <c r="T4816" s="262"/>
      <c r="U4816" s="262"/>
      <c r="V4816" s="262"/>
    </row>
    <row r="4817" spans="1:22">
      <c r="A4817" s="858"/>
      <c r="B4817" s="866">
        <f t="shared" si="75"/>
        <v>4795</v>
      </c>
      <c r="C4817" s="919"/>
      <c r="D4817" s="860"/>
      <c r="E4817"/>
      <c r="F4817"/>
      <c r="G4817"/>
      <c r="H4817"/>
      <c r="I4817"/>
      <c r="J4817"/>
      <c r="K4817"/>
      <c r="L4817" s="262"/>
      <c r="M4817" s="262"/>
      <c r="S4817" s="262"/>
      <c r="T4817" s="262"/>
      <c r="U4817" s="262"/>
      <c r="V4817" s="262"/>
    </row>
    <row r="4818" spans="1:22">
      <c r="A4818" s="858"/>
      <c r="B4818" s="866">
        <f t="shared" si="75"/>
        <v>4796</v>
      </c>
      <c r="C4818" s="919"/>
      <c r="D4818" s="860"/>
      <c r="E4818"/>
      <c r="F4818"/>
      <c r="G4818"/>
      <c r="H4818"/>
      <c r="I4818"/>
      <c r="J4818"/>
      <c r="K4818"/>
      <c r="L4818" s="262"/>
      <c r="M4818" s="262"/>
      <c r="S4818" s="262"/>
      <c r="T4818" s="262"/>
      <c r="U4818" s="262"/>
      <c r="V4818" s="262"/>
    </row>
    <row r="4819" spans="1:22">
      <c r="A4819" s="858"/>
      <c r="B4819" s="866">
        <f t="shared" si="75"/>
        <v>4797</v>
      </c>
      <c r="C4819" s="919"/>
      <c r="D4819" s="860"/>
      <c r="E4819"/>
      <c r="F4819"/>
      <c r="G4819"/>
      <c r="H4819"/>
      <c r="I4819"/>
      <c r="J4819"/>
      <c r="K4819"/>
      <c r="L4819" s="262"/>
      <c r="M4819" s="262"/>
      <c r="S4819" s="262"/>
      <c r="T4819" s="262"/>
      <c r="U4819" s="262"/>
      <c r="V4819" s="262"/>
    </row>
    <row r="4820" spans="1:22">
      <c r="A4820" s="858"/>
      <c r="B4820" s="866">
        <f t="shared" si="75"/>
        <v>4798</v>
      </c>
      <c r="C4820" s="919"/>
      <c r="D4820" s="860"/>
      <c r="E4820"/>
      <c r="F4820"/>
      <c r="G4820"/>
      <c r="H4820"/>
      <c r="I4820"/>
      <c r="J4820"/>
      <c r="K4820"/>
      <c r="L4820" s="262"/>
      <c r="M4820" s="262"/>
      <c r="S4820" s="262"/>
      <c r="T4820" s="262"/>
      <c r="U4820" s="262"/>
      <c r="V4820" s="262"/>
    </row>
    <row r="4821" spans="1:22">
      <c r="A4821" s="858"/>
      <c r="B4821" s="866">
        <f t="shared" si="75"/>
        <v>4799</v>
      </c>
      <c r="C4821" s="919"/>
      <c r="D4821" s="860"/>
      <c r="E4821"/>
      <c r="F4821"/>
      <c r="G4821"/>
      <c r="H4821"/>
      <c r="I4821"/>
      <c r="J4821"/>
      <c r="K4821"/>
      <c r="L4821" s="262"/>
      <c r="M4821" s="262"/>
      <c r="S4821" s="262"/>
      <c r="T4821" s="262"/>
      <c r="U4821" s="262"/>
      <c r="V4821" s="262"/>
    </row>
    <row r="4822" spans="1:22">
      <c r="A4822" s="858"/>
      <c r="B4822" s="866">
        <f t="shared" si="75"/>
        <v>4800</v>
      </c>
      <c r="C4822" s="919"/>
      <c r="D4822" s="860"/>
      <c r="E4822"/>
      <c r="F4822"/>
      <c r="G4822"/>
      <c r="H4822"/>
      <c r="I4822"/>
      <c r="J4822"/>
      <c r="K4822"/>
      <c r="L4822" s="262"/>
      <c r="M4822" s="262"/>
      <c r="S4822" s="262"/>
      <c r="T4822" s="262"/>
      <c r="U4822" s="262"/>
      <c r="V4822" s="262"/>
    </row>
    <row r="4823" spans="1:22">
      <c r="A4823" s="858"/>
      <c r="B4823" s="866">
        <f t="shared" si="75"/>
        <v>4801</v>
      </c>
      <c r="C4823" s="919"/>
      <c r="D4823" s="860"/>
      <c r="E4823"/>
      <c r="F4823"/>
      <c r="G4823"/>
      <c r="H4823"/>
      <c r="I4823"/>
      <c r="J4823"/>
      <c r="K4823"/>
      <c r="L4823" s="262"/>
      <c r="M4823" s="262"/>
      <c r="S4823" s="262"/>
      <c r="T4823" s="262"/>
      <c r="U4823" s="262"/>
      <c r="V4823" s="262"/>
    </row>
    <row r="4824" spans="1:22">
      <c r="A4824" s="858"/>
      <c r="B4824" s="866">
        <f t="shared" ref="B4824:B4887" si="76">B4823+1</f>
        <v>4802</v>
      </c>
      <c r="C4824" s="919"/>
      <c r="D4824" s="860"/>
      <c r="E4824"/>
      <c r="F4824"/>
      <c r="G4824"/>
      <c r="H4824"/>
      <c r="I4824"/>
      <c r="J4824"/>
      <c r="K4824"/>
      <c r="L4824" s="262"/>
      <c r="M4824" s="262"/>
      <c r="S4824" s="262"/>
      <c r="T4824" s="262"/>
      <c r="U4824" s="262"/>
      <c r="V4824" s="262"/>
    </row>
    <row r="4825" spans="1:22">
      <c r="A4825" s="858"/>
      <c r="B4825" s="866">
        <f t="shared" si="76"/>
        <v>4803</v>
      </c>
      <c r="C4825" s="919"/>
      <c r="D4825" s="860"/>
      <c r="E4825"/>
      <c r="F4825"/>
      <c r="G4825"/>
      <c r="H4825"/>
      <c r="I4825"/>
      <c r="J4825"/>
      <c r="K4825"/>
      <c r="L4825" s="262"/>
      <c r="M4825" s="262"/>
      <c r="S4825" s="262"/>
      <c r="T4825" s="262"/>
      <c r="U4825" s="262"/>
      <c r="V4825" s="262"/>
    </row>
    <row r="4826" spans="1:22">
      <c r="A4826" s="858"/>
      <c r="B4826" s="866">
        <f t="shared" si="76"/>
        <v>4804</v>
      </c>
      <c r="C4826" s="919"/>
      <c r="D4826" s="860"/>
      <c r="E4826"/>
      <c r="F4826"/>
      <c r="G4826"/>
      <c r="H4826"/>
      <c r="I4826"/>
      <c r="J4826"/>
      <c r="K4826"/>
      <c r="L4826" s="262"/>
      <c r="M4826" s="262"/>
      <c r="S4826" s="262"/>
      <c r="T4826" s="262"/>
      <c r="U4826" s="262"/>
      <c r="V4826" s="262"/>
    </row>
    <row r="4827" spans="1:22">
      <c r="A4827" s="858"/>
      <c r="B4827" s="866">
        <f t="shared" si="76"/>
        <v>4805</v>
      </c>
      <c r="C4827" s="919"/>
      <c r="D4827" s="860"/>
      <c r="E4827"/>
      <c r="F4827"/>
      <c r="G4827"/>
      <c r="H4827"/>
      <c r="I4827"/>
      <c r="J4827"/>
      <c r="K4827"/>
      <c r="L4827" s="262"/>
      <c r="M4827" s="262"/>
      <c r="S4827" s="262"/>
      <c r="T4827" s="262"/>
      <c r="U4827" s="262"/>
      <c r="V4827" s="262"/>
    </row>
    <row r="4828" spans="1:22">
      <c r="A4828" s="858"/>
      <c r="B4828" s="866">
        <f t="shared" si="76"/>
        <v>4806</v>
      </c>
      <c r="C4828" s="919"/>
      <c r="D4828" s="860"/>
      <c r="E4828"/>
      <c r="F4828"/>
      <c r="G4828"/>
      <c r="H4828"/>
      <c r="I4828"/>
      <c r="J4828"/>
      <c r="K4828"/>
      <c r="L4828" s="262"/>
      <c r="M4828" s="262"/>
      <c r="S4828" s="262"/>
      <c r="T4828" s="262"/>
      <c r="U4828" s="262"/>
      <c r="V4828" s="262"/>
    </row>
    <row r="4829" spans="1:22">
      <c r="A4829" s="858"/>
      <c r="B4829" s="866">
        <f t="shared" si="76"/>
        <v>4807</v>
      </c>
      <c r="C4829" s="919"/>
      <c r="D4829" s="860"/>
      <c r="E4829"/>
      <c r="F4829"/>
      <c r="G4829"/>
      <c r="H4829"/>
      <c r="I4829"/>
      <c r="J4829"/>
      <c r="K4829"/>
      <c r="L4829" s="262"/>
      <c r="M4829" s="262"/>
      <c r="S4829" s="262"/>
      <c r="T4829" s="262"/>
      <c r="U4829" s="262"/>
      <c r="V4829" s="262"/>
    </row>
    <row r="4830" spans="1:22">
      <c r="A4830" s="858"/>
      <c r="B4830" s="866">
        <f t="shared" si="76"/>
        <v>4808</v>
      </c>
      <c r="C4830" s="919"/>
      <c r="D4830" s="860"/>
      <c r="E4830"/>
      <c r="F4830"/>
      <c r="G4830"/>
      <c r="H4830"/>
      <c r="I4830"/>
      <c r="J4830"/>
      <c r="K4830"/>
      <c r="L4830" s="262"/>
      <c r="M4830" s="262"/>
      <c r="S4830" s="262"/>
      <c r="T4830" s="262"/>
      <c r="U4830" s="262"/>
      <c r="V4830" s="262"/>
    </row>
    <row r="4831" spans="1:22">
      <c r="A4831" s="858"/>
      <c r="B4831" s="866">
        <f t="shared" si="76"/>
        <v>4809</v>
      </c>
      <c r="C4831" s="919"/>
      <c r="D4831" s="860"/>
      <c r="E4831"/>
      <c r="F4831"/>
      <c r="G4831"/>
      <c r="H4831"/>
      <c r="I4831"/>
      <c r="J4831"/>
      <c r="K4831"/>
      <c r="L4831" s="262"/>
      <c r="M4831" s="262"/>
      <c r="S4831" s="262"/>
      <c r="T4831" s="262"/>
      <c r="U4831" s="262"/>
      <c r="V4831" s="262"/>
    </row>
    <row r="4832" spans="1:22">
      <c r="A4832" s="858"/>
      <c r="B4832" s="866">
        <f t="shared" si="76"/>
        <v>4810</v>
      </c>
      <c r="C4832" s="919"/>
      <c r="D4832" s="860"/>
      <c r="E4832"/>
      <c r="F4832"/>
      <c r="G4832"/>
      <c r="H4832"/>
      <c r="I4832"/>
      <c r="J4832"/>
      <c r="K4832"/>
      <c r="L4832" s="262"/>
      <c r="M4832" s="262"/>
      <c r="S4832" s="262"/>
      <c r="T4832" s="262"/>
      <c r="U4832" s="262"/>
      <c r="V4832" s="262"/>
    </row>
    <row r="4833" spans="1:22">
      <c r="A4833" s="858"/>
      <c r="B4833" s="866">
        <f t="shared" si="76"/>
        <v>4811</v>
      </c>
      <c r="C4833" s="919"/>
      <c r="D4833" s="860"/>
      <c r="E4833"/>
      <c r="F4833"/>
      <c r="G4833"/>
      <c r="H4833"/>
      <c r="I4833"/>
      <c r="J4833"/>
      <c r="K4833"/>
      <c r="L4833" s="262"/>
      <c r="M4833" s="262"/>
      <c r="S4833" s="262"/>
      <c r="T4833" s="262"/>
      <c r="U4833" s="262"/>
      <c r="V4833" s="262"/>
    </row>
    <row r="4834" spans="1:22">
      <c r="A4834" s="858"/>
      <c r="B4834" s="866">
        <f t="shared" si="76"/>
        <v>4812</v>
      </c>
      <c r="C4834" s="919"/>
      <c r="D4834" s="860"/>
      <c r="E4834"/>
      <c r="F4834"/>
      <c r="G4834"/>
      <c r="H4834"/>
      <c r="I4834"/>
      <c r="J4834"/>
      <c r="K4834"/>
      <c r="L4834" s="262"/>
      <c r="M4834" s="262"/>
      <c r="S4834" s="262"/>
      <c r="T4834" s="262"/>
      <c r="U4834" s="262"/>
      <c r="V4834" s="262"/>
    </row>
    <row r="4835" spans="1:22">
      <c r="A4835" s="858"/>
      <c r="B4835" s="866">
        <f t="shared" si="76"/>
        <v>4813</v>
      </c>
      <c r="C4835" s="919"/>
      <c r="D4835" s="860"/>
      <c r="E4835"/>
      <c r="F4835"/>
      <c r="G4835"/>
      <c r="H4835"/>
      <c r="I4835"/>
      <c r="J4835"/>
      <c r="K4835"/>
      <c r="L4835" s="262"/>
      <c r="M4835" s="262"/>
      <c r="S4835" s="262"/>
      <c r="T4835" s="262"/>
      <c r="U4835" s="262"/>
      <c r="V4835" s="262"/>
    </row>
    <row r="4836" spans="1:22">
      <c r="A4836" s="858"/>
      <c r="B4836" s="866">
        <f t="shared" si="76"/>
        <v>4814</v>
      </c>
      <c r="C4836" s="919"/>
      <c r="D4836" s="860"/>
      <c r="E4836"/>
      <c r="F4836"/>
      <c r="G4836"/>
      <c r="H4836"/>
      <c r="I4836"/>
      <c r="J4836"/>
      <c r="K4836"/>
      <c r="L4836" s="262"/>
      <c r="M4836" s="262"/>
      <c r="S4836" s="262"/>
      <c r="T4836" s="262"/>
      <c r="U4836" s="262"/>
      <c r="V4836" s="262"/>
    </row>
    <row r="4837" spans="1:22">
      <c r="A4837" s="858"/>
      <c r="B4837" s="866">
        <f t="shared" si="76"/>
        <v>4815</v>
      </c>
      <c r="C4837" s="919"/>
      <c r="D4837" s="860"/>
      <c r="E4837"/>
      <c r="F4837"/>
      <c r="G4837"/>
      <c r="H4837"/>
      <c r="I4837"/>
      <c r="J4837"/>
      <c r="K4837"/>
      <c r="L4837" s="262"/>
      <c r="M4837" s="262"/>
      <c r="S4837" s="262"/>
      <c r="T4837" s="262"/>
      <c r="U4837" s="262"/>
      <c r="V4837" s="262"/>
    </row>
    <row r="4838" spans="1:22">
      <c r="A4838" s="858"/>
      <c r="B4838" s="866">
        <f t="shared" si="76"/>
        <v>4816</v>
      </c>
      <c r="C4838" s="919"/>
      <c r="D4838" s="860"/>
      <c r="E4838"/>
      <c r="F4838"/>
      <c r="G4838"/>
      <c r="H4838"/>
      <c r="I4838"/>
      <c r="J4838"/>
      <c r="K4838"/>
      <c r="L4838" s="262"/>
      <c r="M4838" s="262"/>
      <c r="S4838" s="262"/>
      <c r="T4838" s="262"/>
      <c r="U4838" s="262"/>
      <c r="V4838" s="262"/>
    </row>
    <row r="4839" spans="1:22">
      <c r="A4839" s="858"/>
      <c r="B4839" s="866">
        <f t="shared" si="76"/>
        <v>4817</v>
      </c>
      <c r="C4839" s="919"/>
      <c r="D4839" s="860"/>
      <c r="E4839"/>
      <c r="F4839"/>
      <c r="G4839"/>
      <c r="H4839"/>
      <c r="I4839"/>
      <c r="J4839"/>
      <c r="K4839"/>
      <c r="L4839" s="262"/>
      <c r="M4839" s="262"/>
      <c r="S4839" s="262"/>
      <c r="T4839" s="262"/>
      <c r="U4839" s="262"/>
      <c r="V4839" s="262"/>
    </row>
    <row r="4840" spans="1:22">
      <c r="A4840" s="858"/>
      <c r="B4840" s="866">
        <f t="shared" si="76"/>
        <v>4818</v>
      </c>
      <c r="C4840" s="919"/>
      <c r="D4840" s="860"/>
      <c r="E4840"/>
      <c r="F4840"/>
      <c r="G4840"/>
      <c r="H4840"/>
      <c r="I4840"/>
      <c r="J4840"/>
      <c r="K4840"/>
      <c r="L4840" s="262"/>
      <c r="M4840" s="262"/>
      <c r="S4840" s="262"/>
      <c r="T4840" s="262"/>
      <c r="U4840" s="262"/>
      <c r="V4840" s="262"/>
    </row>
    <row r="4841" spans="1:22">
      <c r="A4841" s="858"/>
      <c r="B4841" s="866">
        <f t="shared" si="76"/>
        <v>4819</v>
      </c>
      <c r="C4841" s="919"/>
      <c r="D4841" s="860"/>
      <c r="E4841"/>
      <c r="F4841"/>
      <c r="G4841"/>
      <c r="H4841"/>
      <c r="I4841"/>
      <c r="J4841"/>
      <c r="K4841"/>
      <c r="L4841" s="262"/>
      <c r="M4841" s="262"/>
      <c r="S4841" s="262"/>
      <c r="T4841" s="262"/>
      <c r="U4841" s="262"/>
      <c r="V4841" s="262"/>
    </row>
    <row r="4842" spans="1:22">
      <c r="A4842" s="858"/>
      <c r="B4842" s="866">
        <f t="shared" si="76"/>
        <v>4820</v>
      </c>
      <c r="C4842" s="919"/>
      <c r="D4842" s="860"/>
      <c r="E4842"/>
      <c r="F4842"/>
      <c r="G4842"/>
      <c r="H4842"/>
      <c r="I4842"/>
      <c r="J4842"/>
      <c r="K4842"/>
      <c r="L4842" s="262"/>
      <c r="M4842" s="262"/>
      <c r="S4842" s="262"/>
      <c r="T4842" s="262"/>
      <c r="U4842" s="262"/>
      <c r="V4842" s="262"/>
    </row>
    <row r="4843" spans="1:22">
      <c r="A4843" s="858"/>
      <c r="B4843" s="866">
        <f t="shared" si="76"/>
        <v>4821</v>
      </c>
      <c r="C4843" s="919"/>
      <c r="D4843" s="860"/>
      <c r="E4843"/>
      <c r="F4843"/>
      <c r="G4843"/>
      <c r="H4843"/>
      <c r="I4843"/>
      <c r="J4843"/>
      <c r="K4843"/>
      <c r="L4843" s="262"/>
      <c r="M4843" s="262"/>
      <c r="S4843" s="262"/>
      <c r="T4843" s="262"/>
      <c r="U4843" s="262"/>
      <c r="V4843" s="262"/>
    </row>
    <row r="4844" spans="1:22">
      <c r="A4844" s="858"/>
      <c r="B4844" s="866">
        <f t="shared" si="76"/>
        <v>4822</v>
      </c>
      <c r="C4844" s="919"/>
      <c r="D4844" s="860"/>
      <c r="E4844"/>
      <c r="F4844"/>
      <c r="G4844"/>
      <c r="H4844"/>
      <c r="I4844"/>
      <c r="J4844"/>
      <c r="K4844"/>
      <c r="L4844" s="262"/>
      <c r="M4844" s="262"/>
      <c r="S4844" s="262"/>
      <c r="T4844" s="262"/>
      <c r="U4844" s="262"/>
      <c r="V4844" s="262"/>
    </row>
    <row r="4845" spans="1:22">
      <c r="A4845" s="858"/>
      <c r="B4845" s="866">
        <f t="shared" si="76"/>
        <v>4823</v>
      </c>
      <c r="C4845" s="919"/>
      <c r="D4845" s="860"/>
      <c r="E4845"/>
      <c r="F4845"/>
      <c r="G4845"/>
      <c r="H4845"/>
      <c r="I4845"/>
      <c r="J4845"/>
      <c r="K4845"/>
      <c r="L4845" s="262"/>
      <c r="M4845" s="262"/>
      <c r="S4845" s="262"/>
      <c r="T4845" s="262"/>
      <c r="U4845" s="262"/>
      <c r="V4845" s="262"/>
    </row>
    <row r="4846" spans="1:22">
      <c r="A4846" s="858"/>
      <c r="B4846" s="866">
        <f t="shared" si="76"/>
        <v>4824</v>
      </c>
      <c r="C4846" s="919"/>
      <c r="D4846" s="860"/>
      <c r="E4846"/>
      <c r="F4846"/>
      <c r="G4846"/>
      <c r="H4846"/>
      <c r="I4846"/>
      <c r="J4846"/>
      <c r="K4846"/>
      <c r="L4846" s="262"/>
      <c r="M4846" s="262"/>
      <c r="S4846" s="262"/>
      <c r="T4846" s="262"/>
      <c r="U4846" s="262"/>
      <c r="V4846" s="262"/>
    </row>
    <row r="4847" spans="1:22">
      <c r="A4847" s="858"/>
      <c r="B4847" s="866">
        <f t="shared" si="76"/>
        <v>4825</v>
      </c>
      <c r="C4847" s="919"/>
      <c r="D4847" s="860"/>
      <c r="E4847"/>
      <c r="F4847"/>
      <c r="G4847"/>
      <c r="H4847"/>
      <c r="I4847"/>
      <c r="J4847"/>
      <c r="K4847"/>
      <c r="L4847" s="262"/>
      <c r="M4847" s="262"/>
      <c r="S4847" s="262"/>
      <c r="T4847" s="262"/>
      <c r="U4847" s="262"/>
      <c r="V4847" s="262"/>
    </row>
    <row r="4848" spans="1:22">
      <c r="A4848" s="858"/>
      <c r="B4848" s="866">
        <f t="shared" si="76"/>
        <v>4826</v>
      </c>
      <c r="C4848" s="919"/>
      <c r="D4848" s="860"/>
      <c r="E4848"/>
      <c r="F4848"/>
      <c r="G4848"/>
      <c r="H4848"/>
      <c r="I4848"/>
      <c r="J4848"/>
      <c r="K4848"/>
      <c r="L4848" s="262"/>
      <c r="M4848" s="262"/>
      <c r="S4848" s="262"/>
      <c r="T4848" s="262"/>
      <c r="U4848" s="262"/>
      <c r="V4848" s="262"/>
    </row>
    <row r="4849" spans="1:22">
      <c r="A4849" s="858"/>
      <c r="B4849" s="866">
        <f t="shared" si="76"/>
        <v>4827</v>
      </c>
      <c r="C4849" s="919"/>
      <c r="D4849" s="860"/>
      <c r="E4849"/>
      <c r="F4849"/>
      <c r="G4849"/>
      <c r="H4849"/>
      <c r="I4849"/>
      <c r="J4849"/>
      <c r="K4849"/>
      <c r="L4849" s="262"/>
      <c r="M4849" s="262"/>
      <c r="S4849" s="262"/>
      <c r="T4849" s="262"/>
      <c r="U4849" s="262"/>
      <c r="V4849" s="262"/>
    </row>
    <row r="4850" spans="1:22">
      <c r="A4850" s="858"/>
      <c r="B4850" s="866">
        <f t="shared" si="76"/>
        <v>4828</v>
      </c>
      <c r="C4850" s="919"/>
      <c r="D4850" s="860"/>
      <c r="E4850"/>
      <c r="F4850"/>
      <c r="G4850"/>
      <c r="H4850"/>
      <c r="I4850"/>
      <c r="J4850"/>
      <c r="K4850"/>
      <c r="L4850" s="262"/>
      <c r="M4850" s="262"/>
      <c r="S4850" s="262"/>
      <c r="T4850" s="262"/>
      <c r="U4850" s="262"/>
      <c r="V4850" s="262"/>
    </row>
    <row r="4851" spans="1:22">
      <c r="A4851" s="858"/>
      <c r="B4851" s="866">
        <f t="shared" si="76"/>
        <v>4829</v>
      </c>
      <c r="C4851" s="919"/>
      <c r="D4851" s="860"/>
      <c r="E4851"/>
      <c r="F4851"/>
      <c r="G4851"/>
      <c r="H4851"/>
      <c r="I4851"/>
      <c r="J4851"/>
      <c r="K4851"/>
      <c r="L4851" s="262"/>
      <c r="M4851" s="262"/>
      <c r="S4851" s="262"/>
      <c r="T4851" s="262"/>
      <c r="U4851" s="262"/>
      <c r="V4851" s="262"/>
    </row>
    <row r="4852" spans="1:22">
      <c r="A4852" s="858"/>
      <c r="B4852" s="866">
        <f t="shared" si="76"/>
        <v>4830</v>
      </c>
      <c r="C4852" s="919"/>
      <c r="D4852" s="860"/>
      <c r="E4852"/>
      <c r="F4852"/>
      <c r="G4852"/>
      <c r="H4852"/>
      <c r="I4852"/>
      <c r="J4852"/>
      <c r="K4852"/>
      <c r="L4852" s="262"/>
      <c r="M4852" s="262"/>
      <c r="S4852" s="262"/>
      <c r="T4852" s="262"/>
      <c r="U4852" s="262"/>
      <c r="V4852" s="262"/>
    </row>
    <row r="4853" spans="1:22">
      <c r="A4853" s="858"/>
      <c r="B4853" s="866">
        <f t="shared" si="76"/>
        <v>4831</v>
      </c>
      <c r="C4853" s="919"/>
      <c r="D4853" s="860"/>
      <c r="E4853"/>
      <c r="F4853"/>
      <c r="G4853"/>
      <c r="H4853"/>
      <c r="I4853"/>
      <c r="J4853"/>
      <c r="K4853"/>
      <c r="L4853" s="262"/>
      <c r="M4853" s="262"/>
      <c r="S4853" s="262"/>
      <c r="T4853" s="262"/>
      <c r="U4853" s="262"/>
      <c r="V4853" s="262"/>
    </row>
    <row r="4854" spans="1:22">
      <c r="A4854" s="858"/>
      <c r="B4854" s="866">
        <f t="shared" si="76"/>
        <v>4832</v>
      </c>
      <c r="C4854" s="919"/>
      <c r="D4854" s="860"/>
      <c r="E4854"/>
      <c r="F4854"/>
      <c r="G4854"/>
      <c r="H4854"/>
      <c r="I4854"/>
      <c r="J4854"/>
      <c r="K4854"/>
      <c r="L4854" s="262"/>
      <c r="M4854" s="262"/>
      <c r="S4854" s="262"/>
      <c r="T4854" s="262"/>
      <c r="U4854" s="262"/>
      <c r="V4854" s="262"/>
    </row>
    <row r="4855" spans="1:22">
      <c r="A4855" s="858"/>
      <c r="B4855" s="866">
        <f t="shared" si="76"/>
        <v>4833</v>
      </c>
      <c r="C4855" s="919"/>
      <c r="D4855" s="860"/>
      <c r="E4855"/>
      <c r="F4855"/>
      <c r="G4855"/>
      <c r="H4855"/>
      <c r="I4855"/>
      <c r="J4855"/>
      <c r="K4855"/>
      <c r="L4855" s="262"/>
      <c r="M4855" s="262"/>
      <c r="S4855" s="262"/>
      <c r="T4855" s="262"/>
      <c r="U4855" s="262"/>
      <c r="V4855" s="262"/>
    </row>
    <row r="4856" spans="1:22">
      <c r="A4856" s="858"/>
      <c r="B4856" s="866">
        <f t="shared" si="76"/>
        <v>4834</v>
      </c>
      <c r="C4856" s="919"/>
      <c r="D4856" s="860"/>
      <c r="E4856"/>
      <c r="F4856"/>
      <c r="G4856"/>
      <c r="H4856"/>
      <c r="I4856"/>
      <c r="J4856"/>
      <c r="K4856"/>
      <c r="L4856" s="262"/>
      <c r="M4856" s="262"/>
      <c r="S4856" s="262"/>
      <c r="T4856" s="262"/>
      <c r="U4856" s="262"/>
      <c r="V4856" s="262"/>
    </row>
    <row r="4857" spans="1:22">
      <c r="A4857" s="858"/>
      <c r="B4857" s="866">
        <f t="shared" si="76"/>
        <v>4835</v>
      </c>
      <c r="C4857" s="919"/>
      <c r="D4857" s="860"/>
      <c r="E4857"/>
      <c r="F4857"/>
      <c r="G4857"/>
      <c r="H4857"/>
      <c r="I4857"/>
      <c r="J4857"/>
      <c r="K4857"/>
      <c r="L4857" s="262"/>
      <c r="M4857" s="262"/>
      <c r="S4857" s="262"/>
      <c r="T4857" s="262"/>
      <c r="U4857" s="262"/>
      <c r="V4857" s="262"/>
    </row>
    <row r="4858" spans="1:22">
      <c r="A4858" s="858"/>
      <c r="B4858" s="866">
        <f t="shared" si="76"/>
        <v>4836</v>
      </c>
      <c r="C4858" s="919"/>
      <c r="D4858" s="860"/>
      <c r="E4858"/>
      <c r="F4858"/>
      <c r="G4858"/>
      <c r="H4858"/>
      <c r="I4858"/>
      <c r="J4858"/>
      <c r="K4858"/>
      <c r="L4858" s="262"/>
      <c r="M4858" s="262"/>
      <c r="S4858" s="262"/>
      <c r="T4858" s="262"/>
      <c r="U4858" s="262"/>
      <c r="V4858" s="262"/>
    </row>
    <row r="4859" spans="1:22">
      <c r="A4859" s="858"/>
      <c r="B4859" s="866">
        <f t="shared" si="76"/>
        <v>4837</v>
      </c>
      <c r="C4859" s="919"/>
      <c r="D4859" s="860"/>
      <c r="E4859"/>
      <c r="F4859"/>
      <c r="G4859"/>
      <c r="H4859"/>
      <c r="I4859"/>
      <c r="J4859"/>
      <c r="K4859"/>
      <c r="L4859" s="262"/>
      <c r="M4859" s="262"/>
      <c r="S4859" s="262"/>
      <c r="T4859" s="262"/>
      <c r="U4859" s="262"/>
      <c r="V4859" s="262"/>
    </row>
    <row r="4860" spans="1:22">
      <c r="A4860" s="858"/>
      <c r="B4860" s="866">
        <f t="shared" si="76"/>
        <v>4838</v>
      </c>
      <c r="C4860" s="919"/>
      <c r="D4860" s="860"/>
      <c r="E4860"/>
      <c r="F4860"/>
      <c r="G4860"/>
      <c r="H4860"/>
      <c r="I4860"/>
      <c r="J4860"/>
      <c r="K4860"/>
      <c r="L4860" s="262"/>
      <c r="M4860" s="262"/>
      <c r="S4860" s="262"/>
      <c r="T4860" s="262"/>
      <c r="U4860" s="262"/>
      <c r="V4860" s="262"/>
    </row>
    <row r="4861" spans="1:22">
      <c r="A4861" s="858"/>
      <c r="B4861" s="866">
        <f t="shared" si="76"/>
        <v>4839</v>
      </c>
      <c r="C4861" s="919"/>
      <c r="D4861" s="860"/>
      <c r="E4861"/>
      <c r="F4861"/>
      <c r="G4861"/>
      <c r="H4861"/>
      <c r="I4861"/>
      <c r="J4861"/>
      <c r="K4861"/>
      <c r="L4861" s="262"/>
      <c r="M4861" s="262"/>
      <c r="S4861" s="262"/>
      <c r="T4861" s="262"/>
      <c r="U4861" s="262"/>
      <c r="V4861" s="262"/>
    </row>
    <row r="4862" spans="1:22">
      <c r="A4862" s="858"/>
      <c r="B4862" s="866">
        <f t="shared" si="76"/>
        <v>4840</v>
      </c>
      <c r="C4862" s="919"/>
      <c r="D4862" s="860"/>
      <c r="E4862"/>
      <c r="F4862"/>
      <c r="G4862"/>
      <c r="H4862"/>
      <c r="I4862"/>
      <c r="J4862"/>
      <c r="K4862"/>
      <c r="L4862" s="262"/>
      <c r="M4862" s="262"/>
      <c r="S4862" s="262"/>
      <c r="T4862" s="262"/>
      <c r="U4862" s="262"/>
      <c r="V4862" s="262"/>
    </row>
    <row r="4863" spans="1:22">
      <c r="A4863" s="858"/>
      <c r="B4863" s="866">
        <f t="shared" si="76"/>
        <v>4841</v>
      </c>
      <c r="C4863" s="919"/>
      <c r="D4863" s="860"/>
      <c r="E4863"/>
      <c r="F4863"/>
      <c r="G4863"/>
      <c r="H4863"/>
      <c r="I4863"/>
      <c r="J4863"/>
      <c r="K4863"/>
      <c r="L4863" s="262"/>
      <c r="M4863" s="262"/>
      <c r="S4863" s="262"/>
      <c r="T4863" s="262"/>
      <c r="U4863" s="262"/>
      <c r="V4863" s="262"/>
    </row>
    <row r="4864" spans="1:22">
      <c r="A4864" s="858"/>
      <c r="B4864" s="866">
        <f t="shared" si="76"/>
        <v>4842</v>
      </c>
      <c r="C4864" s="919"/>
      <c r="D4864" s="860"/>
      <c r="E4864"/>
      <c r="F4864"/>
      <c r="G4864"/>
      <c r="H4864"/>
      <c r="I4864"/>
      <c r="J4864"/>
      <c r="K4864"/>
      <c r="L4864" s="262"/>
      <c r="M4864" s="262"/>
      <c r="S4864" s="262"/>
      <c r="T4864" s="262"/>
      <c r="U4864" s="262"/>
      <c r="V4864" s="262"/>
    </row>
    <row r="4865" spans="1:22">
      <c r="A4865" s="858"/>
      <c r="B4865" s="866">
        <f t="shared" si="76"/>
        <v>4843</v>
      </c>
      <c r="C4865" s="919"/>
      <c r="D4865" s="860"/>
      <c r="E4865"/>
      <c r="F4865"/>
      <c r="G4865"/>
      <c r="H4865"/>
      <c r="I4865"/>
      <c r="J4865"/>
      <c r="K4865"/>
      <c r="L4865" s="262"/>
      <c r="M4865" s="262"/>
      <c r="S4865" s="262"/>
      <c r="T4865" s="262"/>
      <c r="U4865" s="262"/>
      <c r="V4865" s="262"/>
    </row>
    <row r="4866" spans="1:22">
      <c r="A4866" s="858"/>
      <c r="B4866" s="866">
        <f t="shared" si="76"/>
        <v>4844</v>
      </c>
      <c r="C4866" s="919"/>
      <c r="D4866" s="860"/>
      <c r="E4866"/>
      <c r="F4866"/>
      <c r="G4866"/>
      <c r="H4866"/>
      <c r="I4866"/>
      <c r="J4866"/>
      <c r="K4866"/>
      <c r="L4866" s="262"/>
      <c r="M4866" s="262"/>
      <c r="S4866" s="262"/>
      <c r="T4866" s="262"/>
      <c r="U4866" s="262"/>
      <c r="V4866" s="262"/>
    </row>
    <row r="4867" spans="1:22">
      <c r="A4867" s="858"/>
      <c r="B4867" s="866">
        <f t="shared" si="76"/>
        <v>4845</v>
      </c>
      <c r="C4867" s="919"/>
      <c r="D4867" s="860"/>
      <c r="E4867"/>
      <c r="F4867"/>
      <c r="G4867"/>
      <c r="H4867"/>
      <c r="I4867"/>
      <c r="J4867"/>
      <c r="K4867"/>
      <c r="L4867" s="262"/>
      <c r="M4867" s="262"/>
      <c r="S4867" s="262"/>
      <c r="T4867" s="262"/>
      <c r="U4867" s="262"/>
      <c r="V4867" s="262"/>
    </row>
    <row r="4868" spans="1:22">
      <c r="A4868" s="858"/>
      <c r="B4868" s="866">
        <f t="shared" si="76"/>
        <v>4846</v>
      </c>
      <c r="C4868" s="919"/>
      <c r="D4868" s="860"/>
      <c r="E4868"/>
      <c r="F4868"/>
      <c r="G4868"/>
      <c r="H4868"/>
      <c r="I4868"/>
      <c r="J4868"/>
      <c r="K4868"/>
      <c r="L4868" s="262"/>
      <c r="M4868" s="262"/>
      <c r="S4868" s="262"/>
      <c r="T4868" s="262"/>
      <c r="U4868" s="262"/>
      <c r="V4868" s="262"/>
    </row>
    <row r="4869" spans="1:22">
      <c r="A4869" s="858"/>
      <c r="B4869" s="866">
        <f t="shared" si="76"/>
        <v>4847</v>
      </c>
      <c r="C4869" s="919"/>
      <c r="D4869" s="860"/>
      <c r="E4869"/>
      <c r="F4869"/>
      <c r="G4869"/>
      <c r="H4869"/>
      <c r="I4869"/>
      <c r="J4869"/>
      <c r="K4869"/>
      <c r="L4869" s="262"/>
      <c r="M4869" s="262"/>
      <c r="S4869" s="262"/>
      <c r="T4869" s="262"/>
      <c r="U4869" s="262"/>
      <c r="V4869" s="262"/>
    </row>
    <row r="4870" spans="1:22">
      <c r="A4870" s="858"/>
      <c r="B4870" s="866">
        <f t="shared" si="76"/>
        <v>4848</v>
      </c>
      <c r="C4870" s="919"/>
      <c r="D4870" s="860"/>
      <c r="E4870"/>
      <c r="F4870"/>
      <c r="G4870"/>
      <c r="H4870"/>
      <c r="I4870"/>
      <c r="J4870"/>
      <c r="K4870"/>
      <c r="L4870" s="262"/>
      <c r="M4870" s="262"/>
      <c r="S4870" s="262"/>
      <c r="T4870" s="262"/>
      <c r="U4870" s="262"/>
      <c r="V4870" s="262"/>
    </row>
    <row r="4871" spans="1:22">
      <c r="A4871" s="858"/>
      <c r="B4871" s="866">
        <f t="shared" si="76"/>
        <v>4849</v>
      </c>
      <c r="C4871" s="919"/>
      <c r="D4871" s="860"/>
      <c r="E4871"/>
      <c r="F4871"/>
      <c r="G4871"/>
      <c r="H4871"/>
      <c r="I4871"/>
      <c r="J4871"/>
      <c r="K4871"/>
      <c r="L4871" s="262"/>
      <c r="M4871" s="262"/>
      <c r="S4871" s="262"/>
      <c r="T4871" s="262"/>
      <c r="U4871" s="262"/>
      <c r="V4871" s="262"/>
    </row>
    <row r="4872" spans="1:22">
      <c r="A4872" s="858"/>
      <c r="B4872" s="866">
        <f t="shared" si="76"/>
        <v>4850</v>
      </c>
      <c r="C4872" s="919"/>
      <c r="D4872" s="860"/>
      <c r="E4872"/>
      <c r="F4872"/>
      <c r="G4872"/>
      <c r="H4872"/>
      <c r="I4872"/>
      <c r="J4872"/>
      <c r="K4872"/>
      <c r="L4872" s="262"/>
      <c r="M4872" s="262"/>
      <c r="S4872" s="262"/>
      <c r="T4872" s="262"/>
      <c r="U4872" s="262"/>
      <c r="V4872" s="262"/>
    </row>
    <row r="4873" spans="1:22">
      <c r="A4873" s="858"/>
      <c r="B4873" s="866">
        <f t="shared" si="76"/>
        <v>4851</v>
      </c>
      <c r="C4873" s="919"/>
      <c r="D4873" s="860"/>
      <c r="E4873"/>
      <c r="F4873"/>
      <c r="G4873"/>
      <c r="H4873"/>
      <c r="I4873"/>
      <c r="J4873"/>
      <c r="K4873"/>
      <c r="L4873" s="262"/>
      <c r="M4873" s="262"/>
      <c r="S4873" s="262"/>
      <c r="T4873" s="262"/>
      <c r="U4873" s="262"/>
      <c r="V4873" s="262"/>
    </row>
    <row r="4874" spans="1:22">
      <c r="A4874" s="858"/>
      <c r="B4874" s="866">
        <f t="shared" si="76"/>
        <v>4852</v>
      </c>
      <c r="C4874" s="919"/>
      <c r="D4874" s="860"/>
      <c r="E4874"/>
      <c r="F4874"/>
      <c r="G4874"/>
      <c r="H4874"/>
      <c r="I4874"/>
      <c r="J4874"/>
      <c r="K4874"/>
      <c r="L4874" s="262"/>
      <c r="M4874" s="262"/>
      <c r="S4874" s="262"/>
      <c r="T4874" s="262"/>
      <c r="U4874" s="262"/>
      <c r="V4874" s="262"/>
    </row>
    <row r="4875" spans="1:22">
      <c r="A4875" s="858"/>
      <c r="B4875" s="866">
        <f t="shared" si="76"/>
        <v>4853</v>
      </c>
      <c r="C4875" s="919"/>
      <c r="D4875" s="860"/>
      <c r="E4875"/>
      <c r="F4875"/>
      <c r="G4875"/>
      <c r="H4875"/>
      <c r="I4875"/>
      <c r="J4875"/>
      <c r="K4875"/>
      <c r="L4875" s="262"/>
      <c r="M4875" s="262"/>
      <c r="S4875" s="262"/>
      <c r="T4875" s="262"/>
      <c r="U4875" s="262"/>
      <c r="V4875" s="262"/>
    </row>
    <row r="4876" spans="1:22">
      <c r="A4876" s="858"/>
      <c r="B4876" s="866">
        <f t="shared" si="76"/>
        <v>4854</v>
      </c>
      <c r="C4876" s="919"/>
      <c r="D4876" s="860"/>
      <c r="E4876"/>
      <c r="F4876"/>
      <c r="G4876"/>
      <c r="H4876"/>
      <c r="I4876"/>
      <c r="J4876"/>
      <c r="K4876"/>
      <c r="L4876" s="262"/>
      <c r="M4876" s="262"/>
      <c r="S4876" s="262"/>
      <c r="T4876" s="262"/>
      <c r="U4876" s="262"/>
      <c r="V4876" s="262"/>
    </row>
    <row r="4877" spans="1:22">
      <c r="A4877" s="858"/>
      <c r="B4877" s="866">
        <f t="shared" si="76"/>
        <v>4855</v>
      </c>
      <c r="C4877" s="919"/>
      <c r="D4877" s="860"/>
      <c r="E4877"/>
      <c r="F4877"/>
      <c r="G4877"/>
      <c r="H4877"/>
      <c r="I4877"/>
      <c r="J4877"/>
      <c r="K4877"/>
      <c r="L4877" s="262"/>
      <c r="M4877" s="262"/>
      <c r="S4877" s="262"/>
      <c r="T4877" s="262"/>
      <c r="U4877" s="262"/>
      <c r="V4877" s="262"/>
    </row>
    <row r="4878" spans="1:22">
      <c r="A4878" s="858"/>
      <c r="B4878" s="866">
        <f t="shared" si="76"/>
        <v>4856</v>
      </c>
      <c r="C4878" s="919"/>
      <c r="D4878" s="860"/>
      <c r="E4878"/>
      <c r="F4878"/>
      <c r="G4878"/>
      <c r="H4878"/>
      <c r="I4878"/>
      <c r="J4878"/>
      <c r="K4878"/>
      <c r="L4878" s="262"/>
      <c r="M4878" s="262"/>
      <c r="S4878" s="262"/>
      <c r="T4878" s="262"/>
      <c r="U4878" s="262"/>
      <c r="V4878" s="262"/>
    </row>
    <row r="4879" spans="1:22">
      <c r="A4879" s="858"/>
      <c r="B4879" s="866">
        <f t="shared" si="76"/>
        <v>4857</v>
      </c>
      <c r="C4879" s="919"/>
      <c r="D4879" s="860"/>
      <c r="E4879"/>
      <c r="F4879"/>
      <c r="G4879"/>
      <c r="H4879"/>
      <c r="I4879"/>
      <c r="J4879"/>
      <c r="K4879"/>
      <c r="L4879" s="262"/>
      <c r="M4879" s="262"/>
      <c r="S4879" s="262"/>
      <c r="T4879" s="262"/>
      <c r="U4879" s="262"/>
      <c r="V4879" s="262"/>
    </row>
    <row r="4880" spans="1:22">
      <c r="A4880" s="858"/>
      <c r="B4880" s="866">
        <f t="shared" si="76"/>
        <v>4858</v>
      </c>
      <c r="C4880" s="919"/>
      <c r="D4880" s="860"/>
      <c r="E4880"/>
      <c r="F4880"/>
      <c r="G4880"/>
      <c r="H4880"/>
      <c r="I4880"/>
      <c r="J4880"/>
      <c r="K4880"/>
      <c r="L4880" s="262"/>
      <c r="M4880" s="262"/>
      <c r="S4880" s="262"/>
      <c r="T4880" s="262"/>
      <c r="U4880" s="262"/>
      <c r="V4880" s="262"/>
    </row>
    <row r="4881" spans="1:22">
      <c r="A4881" s="858"/>
      <c r="B4881" s="866">
        <f t="shared" si="76"/>
        <v>4859</v>
      </c>
      <c r="C4881" s="919"/>
      <c r="D4881" s="860"/>
      <c r="E4881"/>
      <c r="F4881"/>
      <c r="G4881"/>
      <c r="H4881"/>
      <c r="I4881"/>
      <c r="J4881"/>
      <c r="K4881"/>
      <c r="L4881" s="262"/>
      <c r="M4881" s="262"/>
      <c r="S4881" s="262"/>
      <c r="T4881" s="262"/>
      <c r="U4881" s="262"/>
      <c r="V4881" s="262"/>
    </row>
    <row r="4882" spans="1:22">
      <c r="A4882" s="858"/>
      <c r="B4882" s="866">
        <f t="shared" si="76"/>
        <v>4860</v>
      </c>
      <c r="C4882" s="919"/>
      <c r="D4882" s="860"/>
      <c r="E4882"/>
      <c r="F4882"/>
      <c r="G4882"/>
      <c r="H4882"/>
      <c r="I4882"/>
      <c r="J4882"/>
      <c r="K4882"/>
      <c r="L4882" s="262"/>
      <c r="M4882" s="262"/>
      <c r="S4882" s="262"/>
      <c r="T4882" s="262"/>
      <c r="U4882" s="262"/>
      <c r="V4882" s="262"/>
    </row>
    <row r="4883" spans="1:22">
      <c r="A4883" s="858"/>
      <c r="B4883" s="866">
        <f t="shared" si="76"/>
        <v>4861</v>
      </c>
      <c r="C4883" s="919"/>
      <c r="D4883" s="860"/>
      <c r="E4883"/>
      <c r="F4883"/>
      <c r="G4883"/>
      <c r="H4883"/>
      <c r="I4883"/>
      <c r="J4883"/>
      <c r="K4883"/>
      <c r="L4883" s="262"/>
      <c r="M4883" s="262"/>
      <c r="S4883" s="262"/>
      <c r="T4883" s="262"/>
      <c r="U4883" s="262"/>
      <c r="V4883" s="262"/>
    </row>
    <row r="4884" spans="1:22">
      <c r="A4884" s="858"/>
      <c r="B4884" s="866">
        <f t="shared" si="76"/>
        <v>4862</v>
      </c>
      <c r="C4884" s="919"/>
      <c r="D4884" s="860"/>
      <c r="E4884"/>
      <c r="F4884"/>
      <c r="G4884"/>
      <c r="H4884"/>
      <c r="I4884"/>
      <c r="J4884"/>
      <c r="K4884"/>
      <c r="L4884" s="262"/>
      <c r="M4884" s="262"/>
      <c r="S4884" s="262"/>
      <c r="T4884" s="262"/>
      <c r="U4884" s="262"/>
      <c r="V4884" s="262"/>
    </row>
    <row r="4885" spans="1:22">
      <c r="A4885" s="858"/>
      <c r="B4885" s="866">
        <f t="shared" si="76"/>
        <v>4863</v>
      </c>
      <c r="C4885" s="919"/>
      <c r="D4885" s="860"/>
      <c r="E4885"/>
      <c r="F4885"/>
      <c r="G4885"/>
      <c r="H4885"/>
      <c r="I4885"/>
      <c r="J4885"/>
      <c r="K4885"/>
      <c r="L4885" s="262"/>
      <c r="M4885" s="262"/>
      <c r="S4885" s="262"/>
      <c r="T4885" s="262"/>
      <c r="U4885" s="262"/>
      <c r="V4885" s="262"/>
    </row>
    <row r="4886" spans="1:22">
      <c r="A4886" s="858"/>
      <c r="B4886" s="866">
        <f t="shared" si="76"/>
        <v>4864</v>
      </c>
      <c r="C4886" s="919"/>
      <c r="D4886" s="860"/>
      <c r="E4886"/>
      <c r="F4886"/>
      <c r="G4886"/>
      <c r="H4886"/>
      <c r="I4886"/>
      <c r="J4886"/>
      <c r="K4886"/>
      <c r="L4886" s="262"/>
      <c r="M4886" s="262"/>
      <c r="S4886" s="262"/>
      <c r="T4886" s="262"/>
      <c r="U4886" s="262"/>
      <c r="V4886" s="262"/>
    </row>
    <row r="4887" spans="1:22">
      <c r="A4887" s="858"/>
      <c r="B4887" s="866">
        <f t="shared" si="76"/>
        <v>4865</v>
      </c>
      <c r="C4887" s="919"/>
      <c r="D4887" s="860"/>
      <c r="E4887"/>
      <c r="F4887"/>
      <c r="G4887"/>
      <c r="H4887"/>
      <c r="I4887"/>
      <c r="J4887"/>
      <c r="K4887"/>
      <c r="L4887" s="262"/>
      <c r="M4887" s="262"/>
      <c r="S4887" s="262"/>
      <c r="T4887" s="262"/>
      <c r="U4887" s="262"/>
      <c r="V4887" s="262"/>
    </row>
    <row r="4888" spans="1:22">
      <c r="A4888" s="858"/>
      <c r="B4888" s="866">
        <f t="shared" ref="B4888:B4951" si="77">B4887+1</f>
        <v>4866</v>
      </c>
      <c r="C4888" s="919"/>
      <c r="D4888" s="860"/>
      <c r="E4888"/>
      <c r="F4888"/>
      <c r="G4888"/>
      <c r="H4888"/>
      <c r="I4888"/>
      <c r="J4888"/>
      <c r="K4888"/>
      <c r="L4888" s="262"/>
      <c r="M4888" s="262"/>
      <c r="S4888" s="262"/>
      <c r="T4888" s="262"/>
      <c r="U4888" s="262"/>
      <c r="V4888" s="262"/>
    </row>
    <row r="4889" spans="1:22">
      <c r="A4889" s="858"/>
      <c r="B4889" s="866">
        <f t="shared" si="77"/>
        <v>4867</v>
      </c>
      <c r="C4889" s="919"/>
      <c r="D4889" s="860"/>
      <c r="E4889"/>
      <c r="F4889"/>
      <c r="G4889"/>
      <c r="H4889"/>
      <c r="I4889"/>
      <c r="J4889"/>
      <c r="K4889"/>
      <c r="L4889" s="262"/>
      <c r="M4889" s="262"/>
      <c r="S4889" s="262"/>
      <c r="T4889" s="262"/>
      <c r="U4889" s="262"/>
      <c r="V4889" s="262"/>
    </row>
    <row r="4890" spans="1:22">
      <c r="A4890" s="858"/>
      <c r="B4890" s="866">
        <f t="shared" si="77"/>
        <v>4868</v>
      </c>
      <c r="C4890" s="919"/>
      <c r="D4890" s="860"/>
      <c r="E4890"/>
      <c r="F4890"/>
      <c r="G4890"/>
      <c r="H4890"/>
      <c r="I4890"/>
      <c r="J4890"/>
      <c r="K4890"/>
      <c r="L4890" s="262"/>
      <c r="M4890" s="262"/>
      <c r="S4890" s="262"/>
      <c r="T4890" s="262"/>
      <c r="U4890" s="262"/>
      <c r="V4890" s="262"/>
    </row>
    <row r="4891" spans="1:22">
      <c r="A4891" s="858"/>
      <c r="B4891" s="866">
        <f t="shared" si="77"/>
        <v>4869</v>
      </c>
      <c r="C4891" s="919"/>
      <c r="D4891" s="860"/>
      <c r="E4891"/>
      <c r="F4891"/>
      <c r="G4891"/>
      <c r="H4891"/>
      <c r="I4891"/>
      <c r="J4891"/>
      <c r="K4891"/>
      <c r="L4891" s="262"/>
      <c r="M4891" s="262"/>
      <c r="S4891" s="262"/>
      <c r="T4891" s="262"/>
      <c r="U4891" s="262"/>
      <c r="V4891" s="262"/>
    </row>
    <row r="4892" spans="1:22">
      <c r="A4892" s="858"/>
      <c r="B4892" s="866">
        <f t="shared" si="77"/>
        <v>4870</v>
      </c>
      <c r="C4892" s="919"/>
      <c r="D4892" s="860"/>
      <c r="E4892"/>
      <c r="F4892"/>
      <c r="G4892"/>
      <c r="H4892"/>
      <c r="I4892"/>
      <c r="J4892"/>
      <c r="K4892"/>
      <c r="L4892" s="262"/>
      <c r="M4892" s="262"/>
      <c r="S4892" s="262"/>
      <c r="T4892" s="262"/>
      <c r="U4892" s="262"/>
      <c r="V4892" s="262"/>
    </row>
    <row r="4893" spans="1:22">
      <c r="A4893" s="858"/>
      <c r="B4893" s="866">
        <f t="shared" si="77"/>
        <v>4871</v>
      </c>
      <c r="C4893" s="919"/>
      <c r="D4893" s="860"/>
      <c r="E4893"/>
      <c r="F4893"/>
      <c r="G4893"/>
      <c r="H4893"/>
      <c r="I4893"/>
      <c r="J4893"/>
      <c r="K4893"/>
      <c r="L4893" s="262"/>
      <c r="M4893" s="262"/>
      <c r="S4893" s="262"/>
      <c r="T4893" s="262"/>
      <c r="U4893" s="262"/>
      <c r="V4893" s="262"/>
    </row>
    <row r="4894" spans="1:22">
      <c r="A4894" s="858"/>
      <c r="B4894" s="866">
        <f t="shared" si="77"/>
        <v>4872</v>
      </c>
      <c r="C4894" s="919"/>
      <c r="D4894" s="860"/>
      <c r="E4894"/>
      <c r="F4894"/>
      <c r="G4894"/>
      <c r="H4894"/>
      <c r="I4894"/>
      <c r="J4894"/>
      <c r="K4894"/>
      <c r="L4894" s="262"/>
      <c r="M4894" s="262"/>
      <c r="S4894" s="262"/>
      <c r="T4894" s="262"/>
      <c r="U4894" s="262"/>
      <c r="V4894" s="262"/>
    </row>
    <row r="4895" spans="1:22">
      <c r="A4895" s="858"/>
      <c r="B4895" s="866">
        <f t="shared" si="77"/>
        <v>4873</v>
      </c>
      <c r="C4895" s="919"/>
      <c r="D4895" s="860"/>
      <c r="E4895"/>
      <c r="F4895"/>
      <c r="G4895"/>
      <c r="H4895"/>
      <c r="I4895"/>
      <c r="J4895"/>
      <c r="K4895"/>
      <c r="L4895" s="262"/>
      <c r="M4895" s="262"/>
      <c r="S4895" s="262"/>
      <c r="T4895" s="262"/>
      <c r="U4895" s="262"/>
      <c r="V4895" s="262"/>
    </row>
    <row r="4896" spans="1:22">
      <c r="A4896" s="858"/>
      <c r="B4896" s="866">
        <f t="shared" si="77"/>
        <v>4874</v>
      </c>
      <c r="C4896" s="919"/>
      <c r="D4896" s="860"/>
      <c r="E4896"/>
      <c r="F4896"/>
      <c r="G4896"/>
      <c r="H4896"/>
      <c r="I4896"/>
      <c r="J4896"/>
      <c r="K4896"/>
      <c r="L4896" s="262"/>
      <c r="M4896" s="262"/>
      <c r="S4896" s="262"/>
      <c r="T4896" s="262"/>
      <c r="U4896" s="262"/>
      <c r="V4896" s="262"/>
    </row>
    <row r="4897" spans="1:22">
      <c r="A4897" s="858"/>
      <c r="B4897" s="866">
        <f t="shared" si="77"/>
        <v>4875</v>
      </c>
      <c r="C4897" s="919"/>
      <c r="D4897" s="860"/>
      <c r="E4897"/>
      <c r="F4897"/>
      <c r="G4897"/>
      <c r="H4897"/>
      <c r="I4897"/>
      <c r="J4897"/>
      <c r="K4897"/>
      <c r="L4897" s="262"/>
      <c r="M4897" s="262"/>
      <c r="S4897" s="262"/>
      <c r="T4897" s="262"/>
      <c r="U4897" s="262"/>
      <c r="V4897" s="262"/>
    </row>
    <row r="4898" spans="1:22">
      <c r="A4898" s="858"/>
      <c r="B4898" s="866">
        <f t="shared" si="77"/>
        <v>4876</v>
      </c>
      <c r="C4898" s="919"/>
      <c r="D4898" s="860"/>
      <c r="E4898"/>
      <c r="F4898"/>
      <c r="G4898"/>
      <c r="H4898"/>
      <c r="I4898"/>
      <c r="J4898"/>
      <c r="K4898"/>
      <c r="L4898" s="262"/>
      <c r="M4898" s="262"/>
      <c r="S4898" s="262"/>
      <c r="T4898" s="262"/>
      <c r="U4898" s="262"/>
      <c r="V4898" s="262"/>
    </row>
    <row r="4899" spans="1:22">
      <c r="A4899" s="858"/>
      <c r="B4899" s="866">
        <f t="shared" si="77"/>
        <v>4877</v>
      </c>
      <c r="C4899" s="919"/>
      <c r="D4899" s="860"/>
      <c r="E4899"/>
      <c r="F4899"/>
      <c r="G4899"/>
      <c r="H4899"/>
      <c r="I4899"/>
      <c r="J4899"/>
      <c r="K4899"/>
      <c r="L4899" s="262"/>
      <c r="M4899" s="262"/>
      <c r="S4899" s="262"/>
      <c r="T4899" s="262"/>
      <c r="U4899" s="262"/>
      <c r="V4899" s="262"/>
    </row>
    <row r="4900" spans="1:22">
      <c r="A4900" s="858"/>
      <c r="B4900" s="866">
        <f t="shared" si="77"/>
        <v>4878</v>
      </c>
      <c r="C4900" s="919"/>
      <c r="D4900" s="860"/>
      <c r="E4900"/>
      <c r="F4900"/>
      <c r="G4900"/>
      <c r="H4900"/>
      <c r="I4900"/>
      <c r="J4900"/>
      <c r="K4900"/>
      <c r="L4900" s="262"/>
      <c r="M4900" s="262"/>
      <c r="S4900" s="262"/>
      <c r="T4900" s="262"/>
      <c r="U4900" s="262"/>
      <c r="V4900" s="262"/>
    </row>
    <row r="4901" spans="1:22">
      <c r="A4901" s="858"/>
      <c r="B4901" s="866">
        <f t="shared" si="77"/>
        <v>4879</v>
      </c>
      <c r="C4901" s="919"/>
      <c r="D4901" s="860"/>
      <c r="E4901"/>
      <c r="F4901"/>
      <c r="G4901"/>
      <c r="H4901"/>
      <c r="I4901"/>
      <c r="J4901"/>
      <c r="K4901"/>
      <c r="L4901" s="262"/>
      <c r="M4901" s="262"/>
      <c r="S4901" s="262"/>
      <c r="T4901" s="262"/>
      <c r="U4901" s="262"/>
      <c r="V4901" s="262"/>
    </row>
    <row r="4902" spans="1:22">
      <c r="A4902" s="858"/>
      <c r="B4902" s="866">
        <f t="shared" si="77"/>
        <v>4880</v>
      </c>
      <c r="C4902" s="919"/>
      <c r="D4902" s="860"/>
      <c r="E4902"/>
      <c r="F4902"/>
      <c r="G4902"/>
      <c r="H4902"/>
      <c r="I4902"/>
      <c r="J4902"/>
      <c r="K4902"/>
      <c r="L4902" s="262"/>
      <c r="M4902" s="262"/>
      <c r="S4902" s="262"/>
      <c r="T4902" s="262"/>
      <c r="U4902" s="262"/>
      <c r="V4902" s="262"/>
    </row>
    <row r="4903" spans="1:22">
      <c r="A4903" s="858"/>
      <c r="B4903" s="866">
        <f t="shared" si="77"/>
        <v>4881</v>
      </c>
      <c r="C4903" s="919"/>
      <c r="D4903" s="860"/>
      <c r="E4903"/>
      <c r="F4903"/>
      <c r="G4903"/>
      <c r="H4903"/>
      <c r="I4903"/>
      <c r="J4903"/>
      <c r="K4903"/>
      <c r="L4903" s="262"/>
      <c r="M4903" s="262"/>
      <c r="S4903" s="262"/>
      <c r="T4903" s="262"/>
      <c r="U4903" s="262"/>
      <c r="V4903" s="262"/>
    </row>
    <row r="4904" spans="1:22">
      <c r="A4904" s="858"/>
      <c r="B4904" s="866">
        <f t="shared" si="77"/>
        <v>4882</v>
      </c>
      <c r="C4904" s="919"/>
      <c r="D4904" s="860"/>
      <c r="E4904"/>
      <c r="F4904"/>
      <c r="G4904"/>
      <c r="H4904"/>
      <c r="I4904"/>
      <c r="J4904"/>
      <c r="K4904"/>
      <c r="L4904" s="262"/>
      <c r="M4904" s="262"/>
      <c r="S4904" s="262"/>
      <c r="T4904" s="262"/>
      <c r="U4904" s="262"/>
      <c r="V4904" s="262"/>
    </row>
    <row r="4905" spans="1:22">
      <c r="A4905" s="858"/>
      <c r="B4905" s="866">
        <f t="shared" si="77"/>
        <v>4883</v>
      </c>
      <c r="C4905" s="919"/>
      <c r="D4905" s="860"/>
      <c r="E4905"/>
      <c r="F4905"/>
      <c r="G4905"/>
      <c r="H4905"/>
      <c r="I4905"/>
      <c r="J4905"/>
      <c r="K4905"/>
      <c r="L4905" s="262"/>
      <c r="M4905" s="262"/>
      <c r="S4905" s="262"/>
      <c r="T4905" s="262"/>
      <c r="U4905" s="262"/>
      <c r="V4905" s="262"/>
    </row>
    <row r="4906" spans="1:22">
      <c r="A4906" s="858"/>
      <c r="B4906" s="866">
        <f t="shared" si="77"/>
        <v>4884</v>
      </c>
      <c r="C4906" s="919"/>
      <c r="D4906" s="860"/>
      <c r="E4906"/>
      <c r="F4906"/>
      <c r="G4906"/>
      <c r="H4906"/>
      <c r="I4906"/>
      <c r="J4906"/>
      <c r="K4906"/>
      <c r="L4906" s="262"/>
      <c r="M4906" s="262"/>
      <c r="S4906" s="262"/>
      <c r="T4906" s="262"/>
      <c r="U4906" s="262"/>
      <c r="V4906" s="262"/>
    </row>
    <row r="4907" spans="1:22">
      <c r="A4907" s="858"/>
      <c r="B4907" s="866">
        <f t="shared" si="77"/>
        <v>4885</v>
      </c>
      <c r="C4907" s="919"/>
      <c r="D4907" s="860"/>
      <c r="E4907"/>
      <c r="F4907"/>
      <c r="G4907"/>
      <c r="H4907"/>
      <c r="I4907"/>
      <c r="J4907"/>
      <c r="K4907"/>
      <c r="L4907" s="262"/>
      <c r="M4907" s="262"/>
      <c r="S4907" s="262"/>
      <c r="T4907" s="262"/>
      <c r="U4907" s="262"/>
      <c r="V4907" s="262"/>
    </row>
    <row r="4908" spans="1:22">
      <c r="A4908" s="858"/>
      <c r="B4908" s="866">
        <f t="shared" si="77"/>
        <v>4886</v>
      </c>
      <c r="C4908" s="919"/>
      <c r="D4908" s="860"/>
      <c r="E4908"/>
      <c r="F4908"/>
      <c r="G4908"/>
      <c r="H4908"/>
      <c r="I4908"/>
      <c r="J4908"/>
      <c r="K4908"/>
      <c r="L4908" s="262"/>
      <c r="M4908" s="262"/>
      <c r="S4908" s="262"/>
      <c r="T4908" s="262"/>
      <c r="U4908" s="262"/>
      <c r="V4908" s="262"/>
    </row>
    <row r="4909" spans="1:22">
      <c r="A4909" s="858"/>
      <c r="B4909" s="866">
        <f t="shared" si="77"/>
        <v>4887</v>
      </c>
      <c r="C4909" s="919"/>
      <c r="D4909" s="860"/>
      <c r="E4909"/>
      <c r="F4909"/>
      <c r="G4909"/>
      <c r="H4909"/>
      <c r="I4909"/>
      <c r="J4909"/>
      <c r="K4909"/>
      <c r="L4909" s="262"/>
      <c r="M4909" s="262"/>
      <c r="S4909" s="262"/>
      <c r="T4909" s="262"/>
      <c r="U4909" s="262"/>
      <c r="V4909" s="262"/>
    </row>
    <row r="4910" spans="1:22">
      <c r="A4910" s="858"/>
      <c r="B4910" s="866">
        <f t="shared" si="77"/>
        <v>4888</v>
      </c>
      <c r="C4910" s="919"/>
      <c r="D4910" s="860"/>
      <c r="E4910"/>
      <c r="F4910"/>
      <c r="G4910"/>
      <c r="H4910"/>
      <c r="I4910"/>
      <c r="J4910"/>
      <c r="K4910"/>
      <c r="L4910" s="262"/>
      <c r="M4910" s="262"/>
      <c r="S4910" s="262"/>
      <c r="T4910" s="262"/>
      <c r="U4910" s="262"/>
      <c r="V4910" s="262"/>
    </row>
    <row r="4911" spans="1:22">
      <c r="A4911" s="858"/>
      <c r="B4911" s="866">
        <f t="shared" si="77"/>
        <v>4889</v>
      </c>
      <c r="C4911" s="919"/>
      <c r="D4911" s="860"/>
      <c r="E4911"/>
      <c r="F4911"/>
      <c r="G4911"/>
      <c r="H4911"/>
      <c r="I4911"/>
      <c r="J4911"/>
      <c r="K4911"/>
      <c r="L4911" s="262"/>
      <c r="M4911" s="262"/>
      <c r="S4911" s="262"/>
      <c r="T4911" s="262"/>
      <c r="U4911" s="262"/>
      <c r="V4911" s="262"/>
    </row>
    <row r="4912" spans="1:22">
      <c r="A4912" s="858"/>
      <c r="B4912" s="866">
        <f t="shared" si="77"/>
        <v>4890</v>
      </c>
      <c r="C4912" s="919"/>
      <c r="D4912" s="860"/>
      <c r="E4912"/>
      <c r="F4912"/>
      <c r="G4912"/>
      <c r="H4912"/>
      <c r="I4912"/>
      <c r="J4912"/>
      <c r="K4912"/>
      <c r="L4912" s="262"/>
      <c r="M4912" s="262"/>
      <c r="S4912" s="262"/>
      <c r="T4912" s="262"/>
      <c r="U4912" s="262"/>
      <c r="V4912" s="262"/>
    </row>
    <row r="4913" spans="1:22">
      <c r="A4913" s="858"/>
      <c r="B4913" s="866">
        <f t="shared" si="77"/>
        <v>4891</v>
      </c>
      <c r="C4913" s="919"/>
      <c r="D4913" s="860"/>
      <c r="E4913"/>
      <c r="F4913"/>
      <c r="G4913"/>
      <c r="H4913"/>
      <c r="I4913"/>
      <c r="J4913"/>
      <c r="K4913"/>
      <c r="L4913" s="262"/>
      <c r="M4913" s="262"/>
      <c r="S4913" s="262"/>
      <c r="T4913" s="262"/>
      <c r="U4913" s="262"/>
      <c r="V4913" s="262"/>
    </row>
    <row r="4914" spans="1:22">
      <c r="A4914" s="858"/>
      <c r="B4914" s="866">
        <f t="shared" si="77"/>
        <v>4892</v>
      </c>
      <c r="C4914" s="919"/>
      <c r="D4914" s="860"/>
      <c r="E4914"/>
      <c r="F4914"/>
      <c r="G4914"/>
      <c r="H4914"/>
      <c r="I4914"/>
      <c r="J4914"/>
      <c r="K4914"/>
      <c r="L4914" s="262"/>
      <c r="M4914" s="262"/>
      <c r="S4914" s="262"/>
      <c r="T4914" s="262"/>
      <c r="U4914" s="262"/>
      <c r="V4914" s="262"/>
    </row>
    <row r="4915" spans="1:22">
      <c r="A4915" s="858"/>
      <c r="B4915" s="866">
        <f t="shared" si="77"/>
        <v>4893</v>
      </c>
      <c r="C4915" s="919"/>
      <c r="D4915" s="860"/>
      <c r="E4915"/>
      <c r="F4915"/>
      <c r="G4915"/>
      <c r="H4915"/>
      <c r="I4915"/>
      <c r="J4915"/>
      <c r="K4915"/>
      <c r="L4915" s="262"/>
      <c r="M4915" s="262"/>
      <c r="S4915" s="262"/>
      <c r="T4915" s="262"/>
      <c r="U4915" s="262"/>
      <c r="V4915" s="262"/>
    </row>
    <row r="4916" spans="1:22">
      <c r="A4916" s="858"/>
      <c r="B4916" s="866">
        <f t="shared" si="77"/>
        <v>4894</v>
      </c>
      <c r="C4916" s="919"/>
      <c r="D4916" s="860"/>
      <c r="E4916"/>
      <c r="F4916"/>
      <c r="G4916"/>
      <c r="H4916"/>
      <c r="I4916"/>
      <c r="J4916"/>
      <c r="K4916"/>
      <c r="L4916" s="262"/>
      <c r="M4916" s="262"/>
      <c r="S4916" s="262"/>
      <c r="T4916" s="262"/>
      <c r="U4916" s="262"/>
      <c r="V4916" s="262"/>
    </row>
    <row r="4917" spans="1:22">
      <c r="A4917" s="858"/>
      <c r="B4917" s="866">
        <f t="shared" si="77"/>
        <v>4895</v>
      </c>
      <c r="C4917" s="919"/>
      <c r="D4917" s="860"/>
      <c r="E4917"/>
      <c r="F4917"/>
      <c r="G4917"/>
      <c r="H4917"/>
      <c r="I4917"/>
      <c r="J4917"/>
      <c r="K4917"/>
      <c r="L4917" s="262"/>
      <c r="M4917" s="262"/>
      <c r="S4917" s="262"/>
      <c r="T4917" s="262"/>
      <c r="U4917" s="262"/>
      <c r="V4917" s="262"/>
    </row>
    <row r="4918" spans="1:22">
      <c r="A4918" s="858"/>
      <c r="B4918" s="866">
        <f t="shared" si="77"/>
        <v>4896</v>
      </c>
      <c r="C4918" s="919"/>
      <c r="D4918" s="860"/>
      <c r="E4918"/>
      <c r="F4918"/>
      <c r="G4918"/>
      <c r="H4918"/>
      <c r="I4918"/>
      <c r="J4918"/>
      <c r="K4918"/>
      <c r="L4918" s="262"/>
      <c r="M4918" s="262"/>
      <c r="S4918" s="262"/>
      <c r="T4918" s="262"/>
      <c r="U4918" s="262"/>
      <c r="V4918" s="262"/>
    </row>
    <row r="4919" spans="1:22">
      <c r="A4919" s="858"/>
      <c r="B4919" s="866">
        <f t="shared" si="77"/>
        <v>4897</v>
      </c>
      <c r="C4919" s="919"/>
      <c r="D4919" s="860"/>
      <c r="E4919"/>
      <c r="F4919"/>
      <c r="G4919"/>
      <c r="H4919"/>
      <c r="I4919"/>
      <c r="J4919"/>
      <c r="K4919"/>
      <c r="L4919" s="262"/>
      <c r="M4919" s="262"/>
      <c r="S4919" s="262"/>
      <c r="T4919" s="262"/>
      <c r="U4919" s="262"/>
      <c r="V4919" s="262"/>
    </row>
    <row r="4920" spans="1:22">
      <c r="A4920" s="858"/>
      <c r="B4920" s="866">
        <f t="shared" si="77"/>
        <v>4898</v>
      </c>
      <c r="C4920" s="919"/>
      <c r="D4920" s="860"/>
      <c r="E4920"/>
      <c r="F4920"/>
      <c r="G4920"/>
      <c r="H4920"/>
      <c r="I4920"/>
      <c r="J4920"/>
      <c r="K4920"/>
      <c r="L4920" s="262"/>
      <c r="M4920" s="262"/>
      <c r="S4920" s="262"/>
      <c r="T4920" s="262"/>
      <c r="U4920" s="262"/>
      <c r="V4920" s="262"/>
    </row>
    <row r="4921" spans="1:22">
      <c r="A4921" s="858"/>
      <c r="B4921" s="866">
        <f t="shared" si="77"/>
        <v>4899</v>
      </c>
      <c r="C4921" s="919"/>
      <c r="D4921" s="860"/>
      <c r="E4921"/>
      <c r="F4921"/>
      <c r="G4921"/>
      <c r="H4921"/>
      <c r="I4921"/>
      <c r="J4921"/>
      <c r="K4921"/>
      <c r="L4921" s="262"/>
      <c r="M4921" s="262"/>
      <c r="S4921" s="262"/>
      <c r="T4921" s="262"/>
      <c r="U4921" s="262"/>
      <c r="V4921" s="262"/>
    </row>
    <row r="4922" spans="1:22">
      <c r="A4922" s="858"/>
      <c r="B4922" s="866">
        <f t="shared" si="77"/>
        <v>4900</v>
      </c>
      <c r="C4922" s="919"/>
      <c r="D4922" s="860"/>
      <c r="E4922"/>
      <c r="F4922"/>
      <c r="G4922"/>
      <c r="H4922"/>
      <c r="I4922"/>
      <c r="J4922"/>
      <c r="K4922"/>
      <c r="L4922" s="262"/>
      <c r="M4922" s="262"/>
      <c r="S4922" s="262"/>
      <c r="T4922" s="262"/>
      <c r="U4922" s="262"/>
      <c r="V4922" s="262"/>
    </row>
    <row r="4923" spans="1:22">
      <c r="A4923" s="858"/>
      <c r="B4923" s="866">
        <f t="shared" si="77"/>
        <v>4901</v>
      </c>
      <c r="C4923" s="919"/>
      <c r="D4923" s="860"/>
      <c r="E4923"/>
      <c r="F4923"/>
      <c r="G4923"/>
      <c r="H4923"/>
      <c r="I4923"/>
      <c r="J4923"/>
      <c r="K4923"/>
      <c r="L4923" s="262"/>
      <c r="M4923" s="262"/>
      <c r="S4923" s="262"/>
      <c r="T4923" s="262"/>
      <c r="U4923" s="262"/>
      <c r="V4923" s="262"/>
    </row>
    <row r="4924" spans="1:22">
      <c r="A4924" s="858"/>
      <c r="B4924" s="866">
        <f t="shared" si="77"/>
        <v>4902</v>
      </c>
      <c r="C4924" s="919"/>
      <c r="D4924" s="860"/>
      <c r="E4924"/>
      <c r="F4924"/>
      <c r="G4924"/>
      <c r="H4924"/>
      <c r="I4924"/>
      <c r="J4924"/>
      <c r="K4924"/>
      <c r="L4924" s="262"/>
      <c r="M4924" s="262"/>
      <c r="S4924" s="262"/>
      <c r="T4924" s="262"/>
      <c r="U4924" s="262"/>
      <c r="V4924" s="262"/>
    </row>
    <row r="4925" spans="1:22">
      <c r="A4925" s="858"/>
      <c r="B4925" s="866">
        <f t="shared" si="77"/>
        <v>4903</v>
      </c>
      <c r="C4925" s="919"/>
      <c r="D4925" s="860"/>
      <c r="E4925"/>
      <c r="F4925"/>
      <c r="G4925"/>
      <c r="H4925"/>
      <c r="I4925"/>
      <c r="J4925"/>
      <c r="K4925"/>
      <c r="L4925" s="262"/>
      <c r="M4925" s="262"/>
      <c r="S4925" s="262"/>
      <c r="T4925" s="262"/>
      <c r="U4925" s="262"/>
      <c r="V4925" s="262"/>
    </row>
    <row r="4926" spans="1:22">
      <c r="A4926" s="858"/>
      <c r="B4926" s="866">
        <f t="shared" si="77"/>
        <v>4904</v>
      </c>
      <c r="C4926" s="919"/>
      <c r="D4926" s="860"/>
      <c r="E4926"/>
      <c r="F4926"/>
      <c r="G4926"/>
      <c r="H4926"/>
      <c r="I4926"/>
      <c r="J4926"/>
      <c r="K4926"/>
      <c r="L4926" s="262"/>
      <c r="M4926" s="262"/>
      <c r="S4926" s="262"/>
      <c r="T4926" s="262"/>
      <c r="U4926" s="262"/>
      <c r="V4926" s="262"/>
    </row>
    <row r="4927" spans="1:22">
      <c r="A4927" s="858"/>
      <c r="B4927" s="866">
        <f t="shared" si="77"/>
        <v>4905</v>
      </c>
      <c r="C4927" s="919"/>
      <c r="D4927" s="860"/>
      <c r="E4927"/>
      <c r="F4927"/>
      <c r="G4927"/>
      <c r="H4927"/>
      <c r="I4927"/>
      <c r="J4927"/>
      <c r="K4927"/>
      <c r="L4927" s="262"/>
      <c r="M4927" s="262"/>
      <c r="S4927" s="262"/>
      <c r="T4927" s="262"/>
      <c r="U4927" s="262"/>
      <c r="V4927" s="262"/>
    </row>
    <row r="4928" spans="1:22">
      <c r="A4928" s="858"/>
      <c r="B4928" s="866">
        <f t="shared" si="77"/>
        <v>4906</v>
      </c>
      <c r="C4928" s="919"/>
      <c r="D4928" s="860"/>
      <c r="E4928"/>
      <c r="F4928"/>
      <c r="G4928"/>
      <c r="H4928"/>
      <c r="I4928"/>
      <c r="J4928"/>
      <c r="K4928"/>
      <c r="L4928" s="262"/>
      <c r="M4928" s="262"/>
      <c r="S4928" s="262"/>
      <c r="T4928" s="262"/>
      <c r="U4928" s="262"/>
      <c r="V4928" s="262"/>
    </row>
    <row r="4929" spans="1:22">
      <c r="A4929" s="858"/>
      <c r="B4929" s="866">
        <f t="shared" si="77"/>
        <v>4907</v>
      </c>
      <c r="C4929" s="919"/>
      <c r="D4929" s="860"/>
      <c r="E4929"/>
      <c r="F4929"/>
      <c r="G4929"/>
      <c r="H4929"/>
      <c r="I4929"/>
      <c r="J4929"/>
      <c r="K4929"/>
      <c r="L4929" s="262"/>
      <c r="M4929" s="262"/>
      <c r="S4929" s="262"/>
      <c r="T4929" s="262"/>
      <c r="U4929" s="262"/>
      <c r="V4929" s="262"/>
    </row>
    <row r="4930" spans="1:22">
      <c r="A4930" s="858"/>
      <c r="B4930" s="866">
        <f t="shared" si="77"/>
        <v>4908</v>
      </c>
      <c r="C4930" s="919"/>
      <c r="D4930" s="860"/>
      <c r="E4930"/>
      <c r="F4930"/>
      <c r="G4930"/>
      <c r="H4930"/>
      <c r="I4930"/>
      <c r="J4930"/>
      <c r="K4930"/>
      <c r="L4930" s="262"/>
      <c r="M4930" s="262"/>
      <c r="S4930" s="262"/>
      <c r="T4930" s="262"/>
      <c r="U4930" s="262"/>
      <c r="V4930" s="262"/>
    </row>
    <row r="4931" spans="1:22">
      <c r="A4931" s="858"/>
      <c r="B4931" s="866">
        <f t="shared" si="77"/>
        <v>4909</v>
      </c>
      <c r="C4931" s="919"/>
      <c r="D4931" s="860"/>
      <c r="E4931"/>
      <c r="F4931"/>
      <c r="G4931"/>
      <c r="H4931"/>
      <c r="I4931"/>
      <c r="J4931"/>
      <c r="K4931"/>
      <c r="L4931" s="262"/>
      <c r="M4931" s="262"/>
      <c r="S4931" s="262"/>
      <c r="T4931" s="262"/>
      <c r="U4931" s="262"/>
      <c r="V4931" s="262"/>
    </row>
    <row r="4932" spans="1:22">
      <c r="A4932" s="858"/>
      <c r="B4932" s="866">
        <f t="shared" si="77"/>
        <v>4910</v>
      </c>
      <c r="C4932" s="919"/>
      <c r="D4932" s="860"/>
      <c r="E4932"/>
      <c r="F4932"/>
      <c r="G4932"/>
      <c r="H4932"/>
      <c r="I4932"/>
      <c r="J4932"/>
      <c r="K4932"/>
      <c r="L4932" s="262"/>
      <c r="M4932" s="262"/>
      <c r="S4932" s="262"/>
      <c r="T4932" s="262"/>
      <c r="U4932" s="262"/>
      <c r="V4932" s="262"/>
    </row>
    <row r="4933" spans="1:22">
      <c r="A4933" s="858"/>
      <c r="B4933" s="866">
        <f t="shared" si="77"/>
        <v>4911</v>
      </c>
      <c r="C4933" s="919"/>
      <c r="D4933" s="860"/>
      <c r="E4933"/>
      <c r="F4933"/>
      <c r="G4933"/>
      <c r="H4933"/>
      <c r="I4933"/>
      <c r="J4933"/>
      <c r="K4933"/>
      <c r="L4933" s="262"/>
      <c r="M4933" s="262"/>
      <c r="S4933" s="262"/>
      <c r="T4933" s="262"/>
      <c r="U4933" s="262"/>
      <c r="V4933" s="262"/>
    </row>
    <row r="4934" spans="1:22">
      <c r="A4934" s="858"/>
      <c r="B4934" s="866">
        <f t="shared" si="77"/>
        <v>4912</v>
      </c>
      <c r="C4934" s="919"/>
      <c r="D4934" s="860"/>
      <c r="E4934"/>
      <c r="F4934"/>
      <c r="G4934"/>
      <c r="H4934"/>
      <c r="I4934"/>
      <c r="J4934"/>
      <c r="K4934"/>
      <c r="L4934" s="262"/>
      <c r="M4934" s="262"/>
      <c r="S4934" s="262"/>
      <c r="T4934" s="262"/>
      <c r="U4934" s="262"/>
      <c r="V4934" s="262"/>
    </row>
    <row r="4935" spans="1:22">
      <c r="A4935" s="858"/>
      <c r="B4935" s="866">
        <f t="shared" si="77"/>
        <v>4913</v>
      </c>
      <c r="C4935" s="919"/>
      <c r="D4935" s="860"/>
      <c r="E4935"/>
      <c r="F4935"/>
      <c r="G4935"/>
      <c r="H4935"/>
      <c r="I4935"/>
      <c r="J4935"/>
      <c r="K4935"/>
      <c r="L4935" s="262"/>
      <c r="M4935" s="262"/>
      <c r="S4935" s="262"/>
      <c r="T4935" s="262"/>
      <c r="U4935" s="262"/>
      <c r="V4935" s="262"/>
    </row>
    <row r="4936" spans="1:22">
      <c r="A4936" s="858"/>
      <c r="B4936" s="866">
        <f t="shared" si="77"/>
        <v>4914</v>
      </c>
      <c r="C4936" s="919"/>
      <c r="D4936" s="860"/>
      <c r="E4936"/>
      <c r="F4936"/>
      <c r="G4936"/>
      <c r="H4936"/>
      <c r="I4936"/>
      <c r="J4936"/>
      <c r="K4936"/>
      <c r="L4936" s="262"/>
      <c r="M4936" s="262"/>
      <c r="S4936" s="262"/>
      <c r="T4936" s="262"/>
      <c r="U4936" s="262"/>
      <c r="V4936" s="262"/>
    </row>
    <row r="4937" spans="1:22">
      <c r="A4937" s="858"/>
      <c r="B4937" s="866">
        <f t="shared" si="77"/>
        <v>4915</v>
      </c>
      <c r="C4937" s="919"/>
      <c r="D4937" s="860"/>
      <c r="E4937"/>
      <c r="F4937"/>
      <c r="G4937"/>
      <c r="H4937"/>
      <c r="I4937"/>
      <c r="J4937"/>
      <c r="K4937"/>
      <c r="L4937" s="262"/>
      <c r="M4937" s="262"/>
      <c r="S4937" s="262"/>
      <c r="T4937" s="262"/>
      <c r="U4937" s="262"/>
      <c r="V4937" s="262"/>
    </row>
    <row r="4938" spans="1:22">
      <c r="A4938" s="858"/>
      <c r="B4938" s="866">
        <f t="shared" si="77"/>
        <v>4916</v>
      </c>
      <c r="C4938" s="919"/>
      <c r="D4938" s="860"/>
      <c r="E4938"/>
      <c r="F4938"/>
      <c r="G4938"/>
      <c r="H4938"/>
      <c r="I4938"/>
      <c r="J4938"/>
      <c r="K4938"/>
      <c r="L4938" s="262"/>
      <c r="M4938" s="262"/>
      <c r="S4938" s="262"/>
      <c r="T4938" s="262"/>
      <c r="U4938" s="262"/>
      <c r="V4938" s="262"/>
    </row>
    <row r="4939" spans="1:22">
      <c r="A4939" s="858"/>
      <c r="B4939" s="866">
        <f t="shared" si="77"/>
        <v>4917</v>
      </c>
      <c r="C4939" s="919"/>
      <c r="D4939" s="860"/>
      <c r="E4939"/>
      <c r="F4939"/>
      <c r="G4939"/>
      <c r="H4939"/>
      <c r="I4939"/>
      <c r="J4939"/>
      <c r="K4939"/>
      <c r="L4939" s="262"/>
      <c r="M4939" s="262"/>
      <c r="S4939" s="262"/>
      <c r="T4939" s="262"/>
      <c r="U4939" s="262"/>
      <c r="V4939" s="262"/>
    </row>
    <row r="4940" spans="1:22">
      <c r="A4940" s="858"/>
      <c r="B4940" s="866">
        <f t="shared" si="77"/>
        <v>4918</v>
      </c>
      <c r="C4940" s="919"/>
      <c r="D4940" s="860"/>
      <c r="E4940"/>
      <c r="F4940"/>
      <c r="G4940"/>
      <c r="H4940"/>
      <c r="I4940"/>
      <c r="J4940"/>
      <c r="K4940"/>
      <c r="L4940" s="262"/>
      <c r="M4940" s="262"/>
      <c r="S4940" s="262"/>
      <c r="T4940" s="262"/>
      <c r="U4940" s="262"/>
      <c r="V4940" s="262"/>
    </row>
    <row r="4941" spans="1:22">
      <c r="A4941" s="858"/>
      <c r="B4941" s="866">
        <f t="shared" si="77"/>
        <v>4919</v>
      </c>
      <c r="C4941" s="919"/>
      <c r="D4941" s="860"/>
      <c r="E4941"/>
      <c r="F4941"/>
      <c r="G4941"/>
      <c r="H4941"/>
      <c r="I4941"/>
      <c r="J4941"/>
      <c r="K4941"/>
      <c r="L4941" s="262"/>
      <c r="M4941" s="262"/>
      <c r="S4941" s="262"/>
      <c r="T4941" s="262"/>
      <c r="U4941" s="262"/>
      <c r="V4941" s="262"/>
    </row>
    <row r="4942" spans="1:22">
      <c r="A4942" s="858"/>
      <c r="B4942" s="866">
        <f t="shared" si="77"/>
        <v>4920</v>
      </c>
      <c r="C4942" s="919"/>
      <c r="D4942" s="860"/>
      <c r="E4942"/>
      <c r="F4942"/>
      <c r="G4942"/>
      <c r="H4942"/>
      <c r="I4942"/>
      <c r="J4942"/>
      <c r="K4942"/>
      <c r="L4942" s="262"/>
      <c r="M4942" s="262"/>
      <c r="S4942" s="262"/>
      <c r="T4942" s="262"/>
      <c r="U4942" s="262"/>
      <c r="V4942" s="262"/>
    </row>
    <row r="4943" spans="1:22">
      <c r="A4943" s="858"/>
      <c r="B4943" s="866">
        <f t="shared" si="77"/>
        <v>4921</v>
      </c>
      <c r="C4943" s="919"/>
      <c r="D4943" s="860"/>
      <c r="E4943"/>
      <c r="F4943"/>
      <c r="G4943"/>
      <c r="H4943"/>
      <c r="I4943"/>
      <c r="J4943"/>
      <c r="K4943"/>
      <c r="L4943" s="262"/>
      <c r="M4943" s="262"/>
      <c r="S4943" s="262"/>
      <c r="T4943" s="262"/>
      <c r="U4943" s="262"/>
      <c r="V4943" s="262"/>
    </row>
    <row r="4944" spans="1:22">
      <c r="A4944" s="858"/>
      <c r="B4944" s="866">
        <f t="shared" si="77"/>
        <v>4922</v>
      </c>
      <c r="C4944" s="919"/>
      <c r="D4944" s="860"/>
      <c r="E4944"/>
      <c r="F4944"/>
      <c r="G4944"/>
      <c r="H4944"/>
      <c r="I4944"/>
      <c r="J4944"/>
      <c r="K4944"/>
      <c r="L4944" s="262"/>
      <c r="M4944" s="262"/>
      <c r="S4944" s="262"/>
      <c r="T4944" s="262"/>
      <c r="U4944" s="262"/>
      <c r="V4944" s="262"/>
    </row>
    <row r="4945" spans="1:22">
      <c r="A4945" s="858"/>
      <c r="B4945" s="866">
        <f t="shared" si="77"/>
        <v>4923</v>
      </c>
      <c r="C4945" s="919"/>
      <c r="D4945" s="860"/>
      <c r="E4945"/>
      <c r="F4945"/>
      <c r="G4945"/>
      <c r="H4945"/>
      <c r="I4945"/>
      <c r="J4945"/>
      <c r="K4945"/>
      <c r="L4945" s="262"/>
      <c r="M4945" s="262"/>
      <c r="S4945" s="262"/>
      <c r="T4945" s="262"/>
      <c r="U4945" s="262"/>
      <c r="V4945" s="262"/>
    </row>
    <row r="4946" spans="1:22">
      <c r="A4946" s="858"/>
      <c r="B4946" s="866">
        <f t="shared" si="77"/>
        <v>4924</v>
      </c>
      <c r="C4946" s="919"/>
      <c r="D4946" s="860"/>
      <c r="E4946"/>
      <c r="F4946"/>
      <c r="G4946"/>
      <c r="H4946"/>
      <c r="I4946"/>
      <c r="J4946"/>
      <c r="K4946"/>
      <c r="L4946" s="262"/>
      <c r="M4946" s="262"/>
      <c r="S4946" s="262"/>
      <c r="T4946" s="262"/>
      <c r="U4946" s="262"/>
      <c r="V4946" s="262"/>
    </row>
    <row r="4947" spans="1:22">
      <c r="A4947" s="858"/>
      <c r="B4947" s="866">
        <f t="shared" si="77"/>
        <v>4925</v>
      </c>
      <c r="C4947" s="919"/>
      <c r="D4947" s="860"/>
      <c r="E4947"/>
      <c r="F4947"/>
      <c r="G4947"/>
      <c r="H4947"/>
      <c r="I4947"/>
      <c r="J4947"/>
      <c r="K4947"/>
      <c r="L4947" s="262"/>
      <c r="M4947" s="262"/>
      <c r="S4947" s="262"/>
      <c r="T4947" s="262"/>
      <c r="U4947" s="262"/>
      <c r="V4947" s="262"/>
    </row>
    <row r="4948" spans="1:22">
      <c r="A4948" s="858"/>
      <c r="B4948" s="866">
        <f t="shared" si="77"/>
        <v>4926</v>
      </c>
      <c r="C4948" s="919"/>
      <c r="D4948" s="860"/>
      <c r="E4948"/>
      <c r="F4948"/>
      <c r="G4948"/>
      <c r="H4948"/>
      <c r="I4948"/>
      <c r="J4948"/>
      <c r="K4948"/>
      <c r="L4948" s="262"/>
      <c r="M4948" s="262"/>
      <c r="S4948" s="262"/>
      <c r="T4948" s="262"/>
      <c r="U4948" s="262"/>
      <c r="V4948" s="262"/>
    </row>
    <row r="4949" spans="1:22">
      <c r="A4949" s="858"/>
      <c r="B4949" s="866">
        <f t="shared" si="77"/>
        <v>4927</v>
      </c>
      <c r="C4949" s="919"/>
      <c r="D4949" s="860"/>
      <c r="E4949"/>
      <c r="F4949"/>
      <c r="G4949"/>
      <c r="H4949"/>
      <c r="I4949"/>
      <c r="J4949"/>
      <c r="K4949"/>
      <c r="L4949" s="262"/>
      <c r="M4949" s="262"/>
      <c r="S4949" s="262"/>
      <c r="T4949" s="262"/>
      <c r="U4949" s="262"/>
      <c r="V4949" s="262"/>
    </row>
    <row r="4950" spans="1:22">
      <c r="A4950" s="858"/>
      <c r="B4950" s="866">
        <f t="shared" si="77"/>
        <v>4928</v>
      </c>
      <c r="C4950" s="919"/>
      <c r="D4950" s="860"/>
      <c r="E4950"/>
      <c r="F4950"/>
      <c r="G4950"/>
      <c r="H4950"/>
      <c r="I4950"/>
      <c r="J4950"/>
      <c r="K4950"/>
      <c r="L4950" s="262"/>
      <c r="M4950" s="262"/>
      <c r="S4950" s="262"/>
      <c r="T4950" s="262"/>
      <c r="U4950" s="262"/>
      <c r="V4950" s="262"/>
    </row>
    <row r="4951" spans="1:22">
      <c r="A4951" s="858"/>
      <c r="B4951" s="866">
        <f t="shared" si="77"/>
        <v>4929</v>
      </c>
      <c r="C4951" s="919"/>
      <c r="D4951" s="860"/>
      <c r="E4951"/>
      <c r="F4951"/>
      <c r="G4951"/>
      <c r="H4951"/>
      <c r="I4951"/>
      <c r="J4951"/>
      <c r="K4951"/>
      <c r="L4951" s="262"/>
      <c r="M4951" s="262"/>
      <c r="S4951" s="262"/>
      <c r="T4951" s="262"/>
      <c r="U4951" s="262"/>
      <c r="V4951" s="262"/>
    </row>
    <row r="4952" spans="1:22">
      <c r="A4952" s="858"/>
      <c r="B4952" s="866">
        <f t="shared" ref="B4952:B5015" si="78">B4951+1</f>
        <v>4930</v>
      </c>
      <c r="C4952" s="919"/>
      <c r="D4952" s="860"/>
      <c r="E4952"/>
      <c r="F4952"/>
      <c r="G4952"/>
      <c r="H4952"/>
      <c r="I4952"/>
      <c r="J4952"/>
      <c r="K4952"/>
      <c r="L4952" s="262"/>
      <c r="M4952" s="262"/>
      <c r="S4952" s="262"/>
      <c r="T4952" s="262"/>
      <c r="U4952" s="262"/>
      <c r="V4952" s="262"/>
    </row>
    <row r="4953" spans="1:22">
      <c r="A4953" s="858"/>
      <c r="B4953" s="866">
        <f t="shared" si="78"/>
        <v>4931</v>
      </c>
      <c r="C4953" s="919"/>
      <c r="D4953" s="860"/>
      <c r="E4953"/>
      <c r="F4953"/>
      <c r="G4953"/>
      <c r="H4953"/>
      <c r="I4953"/>
      <c r="J4953"/>
      <c r="K4953"/>
      <c r="L4953" s="262"/>
      <c r="M4953" s="262"/>
      <c r="S4953" s="262"/>
      <c r="T4953" s="262"/>
      <c r="U4953" s="262"/>
      <c r="V4953" s="262"/>
    </row>
    <row r="4954" spans="1:22">
      <c r="A4954" s="858"/>
      <c r="B4954" s="866">
        <f t="shared" si="78"/>
        <v>4932</v>
      </c>
      <c r="C4954" s="919"/>
      <c r="D4954" s="860"/>
      <c r="E4954"/>
      <c r="F4954"/>
      <c r="G4954"/>
      <c r="H4954"/>
      <c r="I4954"/>
      <c r="J4954"/>
      <c r="K4954"/>
      <c r="L4954" s="262"/>
      <c r="M4954" s="262"/>
      <c r="S4954" s="262"/>
      <c r="T4954" s="262"/>
      <c r="U4954" s="262"/>
      <c r="V4954" s="262"/>
    </row>
    <row r="4955" spans="1:22">
      <c r="A4955" s="858"/>
      <c r="B4955" s="866">
        <f t="shared" si="78"/>
        <v>4933</v>
      </c>
      <c r="C4955" s="919"/>
      <c r="D4955" s="860"/>
      <c r="E4955"/>
      <c r="F4955"/>
      <c r="G4955"/>
      <c r="H4955"/>
      <c r="I4955"/>
      <c r="J4955"/>
      <c r="K4955"/>
      <c r="L4955" s="262"/>
      <c r="M4955" s="262"/>
      <c r="S4955" s="262"/>
      <c r="T4955" s="262"/>
      <c r="U4955" s="262"/>
      <c r="V4955" s="262"/>
    </row>
    <row r="4956" spans="1:22">
      <c r="A4956" s="858"/>
      <c r="B4956" s="866">
        <f t="shared" si="78"/>
        <v>4934</v>
      </c>
      <c r="C4956" s="919"/>
      <c r="D4956" s="860"/>
      <c r="E4956"/>
      <c r="F4956"/>
      <c r="G4956"/>
      <c r="H4956"/>
      <c r="I4956"/>
      <c r="J4956"/>
      <c r="K4956"/>
      <c r="L4956" s="262"/>
      <c r="M4956" s="262"/>
      <c r="S4956" s="262"/>
      <c r="T4956" s="262"/>
      <c r="U4956" s="262"/>
      <c r="V4956" s="262"/>
    </row>
    <row r="4957" spans="1:22">
      <c r="A4957" s="858"/>
      <c r="B4957" s="866">
        <f t="shared" si="78"/>
        <v>4935</v>
      </c>
      <c r="C4957" s="919"/>
      <c r="D4957" s="860"/>
      <c r="E4957"/>
      <c r="F4957"/>
      <c r="G4957"/>
      <c r="H4957"/>
      <c r="I4957"/>
      <c r="J4957"/>
      <c r="K4957"/>
      <c r="L4957" s="262"/>
      <c r="M4957" s="262"/>
      <c r="S4957" s="262"/>
      <c r="T4957" s="262"/>
      <c r="U4957" s="262"/>
      <c r="V4957" s="262"/>
    </row>
    <row r="4958" spans="1:22">
      <c r="A4958" s="858"/>
      <c r="B4958" s="866">
        <f t="shared" si="78"/>
        <v>4936</v>
      </c>
      <c r="C4958" s="919"/>
      <c r="D4958" s="860"/>
      <c r="E4958"/>
      <c r="F4958"/>
      <c r="G4958"/>
      <c r="H4958"/>
      <c r="I4958"/>
      <c r="J4958"/>
      <c r="K4958"/>
      <c r="L4958" s="262"/>
      <c r="M4958" s="262"/>
      <c r="S4958" s="262"/>
      <c r="T4958" s="262"/>
      <c r="U4958" s="262"/>
      <c r="V4958" s="262"/>
    </row>
    <row r="4959" spans="1:22">
      <c r="A4959" s="858"/>
      <c r="B4959" s="866">
        <f t="shared" si="78"/>
        <v>4937</v>
      </c>
      <c r="C4959" s="919"/>
      <c r="D4959" s="860"/>
      <c r="E4959"/>
      <c r="F4959"/>
      <c r="G4959"/>
      <c r="H4959"/>
      <c r="I4959"/>
      <c r="J4959"/>
      <c r="K4959"/>
      <c r="L4959" s="262"/>
      <c r="M4959" s="262"/>
      <c r="S4959" s="262"/>
      <c r="T4959" s="262"/>
      <c r="U4959" s="262"/>
      <c r="V4959" s="262"/>
    </row>
    <row r="4960" spans="1:22">
      <c r="A4960" s="858"/>
      <c r="B4960" s="866">
        <f t="shared" si="78"/>
        <v>4938</v>
      </c>
      <c r="C4960" s="919"/>
      <c r="D4960" s="860"/>
      <c r="E4960"/>
      <c r="F4960"/>
      <c r="G4960"/>
      <c r="H4960"/>
      <c r="I4960"/>
      <c r="J4960"/>
      <c r="K4960"/>
      <c r="L4960" s="262"/>
      <c r="M4960" s="262"/>
      <c r="S4960" s="262"/>
      <c r="T4960" s="262"/>
      <c r="U4960" s="262"/>
      <c r="V4960" s="262"/>
    </row>
    <row r="4961" spans="1:22">
      <c r="A4961" s="858"/>
      <c r="B4961" s="866">
        <f t="shared" si="78"/>
        <v>4939</v>
      </c>
      <c r="C4961" s="919"/>
      <c r="D4961" s="860"/>
      <c r="E4961"/>
      <c r="F4961"/>
      <c r="G4961"/>
      <c r="H4961"/>
      <c r="I4961"/>
      <c r="J4961"/>
      <c r="K4961"/>
      <c r="L4961" s="262"/>
      <c r="M4961" s="262"/>
      <c r="S4961" s="262"/>
      <c r="T4961" s="262"/>
      <c r="U4961" s="262"/>
      <c r="V4961" s="262"/>
    </row>
    <row r="4962" spans="1:22">
      <c r="A4962" s="858"/>
      <c r="B4962" s="866">
        <f t="shared" si="78"/>
        <v>4940</v>
      </c>
      <c r="C4962" s="919"/>
      <c r="D4962" s="860"/>
      <c r="E4962"/>
      <c r="F4962"/>
      <c r="G4962"/>
      <c r="H4962"/>
      <c r="I4962"/>
      <c r="J4962"/>
      <c r="K4962"/>
      <c r="L4962" s="262"/>
      <c r="M4962" s="262"/>
      <c r="S4962" s="262"/>
      <c r="T4962" s="262"/>
      <c r="U4962" s="262"/>
      <c r="V4962" s="262"/>
    </row>
    <row r="4963" spans="1:22">
      <c r="A4963" s="858"/>
      <c r="B4963" s="866">
        <f t="shared" si="78"/>
        <v>4941</v>
      </c>
      <c r="C4963" s="919"/>
      <c r="D4963" s="860"/>
      <c r="E4963"/>
      <c r="F4963"/>
      <c r="G4963"/>
      <c r="H4963"/>
      <c r="I4963"/>
      <c r="J4963"/>
      <c r="K4963"/>
      <c r="L4963" s="262"/>
      <c r="M4963" s="262"/>
      <c r="S4963" s="262"/>
      <c r="T4963" s="262"/>
      <c r="U4963" s="262"/>
      <c r="V4963" s="262"/>
    </row>
    <row r="4964" spans="1:22">
      <c r="A4964" s="858"/>
      <c r="B4964" s="866">
        <f t="shared" si="78"/>
        <v>4942</v>
      </c>
      <c r="C4964" s="919"/>
      <c r="D4964" s="860"/>
      <c r="E4964"/>
      <c r="F4964"/>
      <c r="G4964"/>
      <c r="H4964"/>
      <c r="I4964"/>
      <c r="J4964"/>
      <c r="K4964"/>
      <c r="L4964" s="262"/>
      <c r="M4964" s="262"/>
      <c r="S4964" s="262"/>
      <c r="T4964" s="262"/>
      <c r="U4964" s="262"/>
      <c r="V4964" s="262"/>
    </row>
    <row r="4965" spans="1:22">
      <c r="A4965" s="858"/>
      <c r="B4965" s="866">
        <f t="shared" si="78"/>
        <v>4943</v>
      </c>
      <c r="C4965" s="919"/>
      <c r="D4965" s="860"/>
      <c r="E4965"/>
      <c r="F4965"/>
      <c r="G4965"/>
      <c r="H4965"/>
      <c r="I4965"/>
      <c r="J4965"/>
      <c r="K4965"/>
      <c r="L4965" s="262"/>
      <c r="M4965" s="262"/>
      <c r="S4965" s="262"/>
      <c r="T4965" s="262"/>
      <c r="U4965" s="262"/>
      <c r="V4965" s="262"/>
    </row>
    <row r="4966" spans="1:22">
      <c r="A4966" s="858"/>
      <c r="B4966" s="866">
        <f t="shared" si="78"/>
        <v>4944</v>
      </c>
      <c r="C4966" s="919"/>
      <c r="D4966" s="860"/>
      <c r="E4966"/>
      <c r="F4966"/>
      <c r="G4966"/>
      <c r="H4966"/>
      <c r="I4966"/>
      <c r="J4966"/>
      <c r="K4966"/>
      <c r="L4966" s="262"/>
      <c r="M4966" s="262"/>
      <c r="S4966" s="262"/>
      <c r="T4966" s="262"/>
      <c r="U4966" s="262"/>
      <c r="V4966" s="262"/>
    </row>
    <row r="4967" spans="1:22">
      <c r="A4967" s="858"/>
      <c r="B4967" s="866">
        <f t="shared" si="78"/>
        <v>4945</v>
      </c>
      <c r="C4967" s="919"/>
      <c r="D4967" s="860"/>
      <c r="E4967"/>
      <c r="F4967"/>
      <c r="G4967"/>
      <c r="H4967"/>
      <c r="I4967"/>
      <c r="J4967"/>
      <c r="K4967"/>
      <c r="L4967" s="262"/>
      <c r="M4967" s="262"/>
      <c r="S4967" s="262"/>
      <c r="T4967" s="262"/>
      <c r="U4967" s="262"/>
      <c r="V4967" s="262"/>
    </row>
    <row r="4968" spans="1:22">
      <c r="A4968" s="858"/>
      <c r="B4968" s="866">
        <f t="shared" si="78"/>
        <v>4946</v>
      </c>
      <c r="C4968" s="919"/>
      <c r="D4968" s="860"/>
      <c r="E4968"/>
      <c r="F4968"/>
      <c r="G4968"/>
      <c r="H4968"/>
      <c r="I4968"/>
      <c r="J4968"/>
      <c r="K4968"/>
      <c r="L4968" s="262"/>
      <c r="M4968" s="262"/>
      <c r="S4968" s="262"/>
      <c r="T4968" s="262"/>
      <c r="U4968" s="262"/>
      <c r="V4968" s="262"/>
    </row>
    <row r="4969" spans="1:22">
      <c r="A4969" s="858"/>
      <c r="B4969" s="866">
        <f t="shared" si="78"/>
        <v>4947</v>
      </c>
      <c r="C4969" s="919"/>
      <c r="D4969" s="860"/>
      <c r="E4969"/>
      <c r="F4969"/>
      <c r="G4969"/>
      <c r="H4969"/>
      <c r="I4969"/>
      <c r="J4969"/>
      <c r="K4969"/>
      <c r="L4969" s="262"/>
      <c r="M4969" s="262"/>
      <c r="S4969" s="262"/>
      <c r="T4969" s="262"/>
      <c r="U4969" s="262"/>
      <c r="V4969" s="262"/>
    </row>
    <row r="4970" spans="1:22">
      <c r="A4970" s="858"/>
      <c r="B4970" s="866">
        <f t="shared" si="78"/>
        <v>4948</v>
      </c>
      <c r="C4970" s="919"/>
      <c r="D4970" s="860"/>
      <c r="E4970"/>
      <c r="F4970"/>
      <c r="G4970"/>
      <c r="H4970"/>
      <c r="I4970"/>
      <c r="J4970"/>
      <c r="K4970"/>
      <c r="L4970" s="262"/>
      <c r="M4970" s="262"/>
      <c r="S4970" s="262"/>
      <c r="T4970" s="262"/>
      <c r="U4970" s="262"/>
      <c r="V4970" s="262"/>
    </row>
    <row r="4971" spans="1:22">
      <c r="A4971" s="858"/>
      <c r="B4971" s="866">
        <f t="shared" si="78"/>
        <v>4949</v>
      </c>
      <c r="C4971" s="919"/>
      <c r="D4971" s="860"/>
      <c r="E4971"/>
      <c r="F4971"/>
      <c r="G4971"/>
      <c r="H4971"/>
      <c r="I4971"/>
      <c r="J4971"/>
      <c r="K4971"/>
      <c r="L4971" s="262"/>
      <c r="M4971" s="262"/>
      <c r="S4971" s="262"/>
      <c r="T4971" s="262"/>
      <c r="U4971" s="262"/>
      <c r="V4971" s="262"/>
    </row>
    <row r="4972" spans="1:22">
      <c r="A4972" s="858"/>
      <c r="B4972" s="866">
        <f t="shared" si="78"/>
        <v>4950</v>
      </c>
      <c r="C4972" s="919"/>
      <c r="D4972" s="860"/>
      <c r="E4972"/>
      <c r="F4972"/>
      <c r="G4972"/>
      <c r="H4972"/>
      <c r="I4972"/>
      <c r="J4972"/>
      <c r="K4972"/>
      <c r="L4972" s="262"/>
      <c r="M4972" s="262"/>
      <c r="S4972" s="262"/>
      <c r="T4972" s="262"/>
      <c r="U4972" s="262"/>
      <c r="V4972" s="262"/>
    </row>
    <row r="4973" spans="1:22">
      <c r="A4973" s="858"/>
      <c r="B4973" s="866">
        <f t="shared" si="78"/>
        <v>4951</v>
      </c>
      <c r="C4973" s="919"/>
      <c r="D4973" s="860"/>
      <c r="E4973"/>
      <c r="F4973"/>
      <c r="G4973"/>
      <c r="H4973"/>
      <c r="I4973"/>
      <c r="J4973"/>
      <c r="K4973"/>
      <c r="L4973" s="262"/>
      <c r="M4973" s="262"/>
      <c r="S4973" s="262"/>
      <c r="T4973" s="262"/>
      <c r="U4973" s="262"/>
      <c r="V4973" s="262"/>
    </row>
    <row r="4974" spans="1:22">
      <c r="A4974" s="858"/>
      <c r="B4974" s="866">
        <f t="shared" si="78"/>
        <v>4952</v>
      </c>
      <c r="C4974" s="919"/>
      <c r="D4974" s="860"/>
      <c r="E4974"/>
      <c r="F4974"/>
      <c r="G4974"/>
      <c r="H4974"/>
      <c r="I4974"/>
      <c r="J4974"/>
      <c r="K4974"/>
      <c r="L4974" s="262"/>
      <c r="M4974" s="262"/>
      <c r="S4974" s="262"/>
      <c r="T4974" s="262"/>
      <c r="U4974" s="262"/>
      <c r="V4974" s="262"/>
    </row>
    <row r="4975" spans="1:22">
      <c r="A4975" s="858"/>
      <c r="B4975" s="866">
        <f t="shared" si="78"/>
        <v>4953</v>
      </c>
      <c r="C4975" s="919"/>
      <c r="D4975" s="860"/>
      <c r="E4975"/>
      <c r="F4975"/>
      <c r="G4975"/>
      <c r="H4975"/>
      <c r="I4975"/>
      <c r="J4975"/>
      <c r="K4975"/>
      <c r="L4975" s="262"/>
      <c r="M4975" s="262"/>
      <c r="S4975" s="262"/>
      <c r="T4975" s="262"/>
      <c r="U4975" s="262"/>
      <c r="V4975" s="262"/>
    </row>
    <row r="4976" spans="1:22">
      <c r="A4976" s="858"/>
      <c r="B4976" s="866">
        <f t="shared" si="78"/>
        <v>4954</v>
      </c>
      <c r="C4976" s="919"/>
      <c r="D4976" s="860"/>
      <c r="E4976"/>
      <c r="F4976"/>
      <c r="G4976"/>
      <c r="H4976"/>
      <c r="I4976"/>
      <c r="J4976"/>
      <c r="K4976"/>
      <c r="L4976" s="262"/>
      <c r="M4976" s="262"/>
      <c r="S4976" s="262"/>
      <c r="T4976" s="262"/>
      <c r="U4976" s="262"/>
      <c r="V4976" s="262"/>
    </row>
    <row r="4977" spans="1:22">
      <c r="A4977" s="858"/>
      <c r="B4977" s="866">
        <f t="shared" si="78"/>
        <v>4955</v>
      </c>
      <c r="C4977" s="919"/>
      <c r="D4977" s="860"/>
      <c r="E4977"/>
      <c r="F4977"/>
      <c r="G4977"/>
      <c r="H4977"/>
      <c r="I4977"/>
      <c r="J4977"/>
      <c r="K4977"/>
      <c r="L4977" s="262"/>
      <c r="M4977" s="262"/>
      <c r="S4977" s="262"/>
      <c r="T4977" s="262"/>
      <c r="U4977" s="262"/>
      <c r="V4977" s="262"/>
    </row>
    <row r="4978" spans="1:22">
      <c r="A4978" s="858"/>
      <c r="B4978" s="866">
        <f t="shared" si="78"/>
        <v>4956</v>
      </c>
      <c r="C4978" s="919"/>
      <c r="D4978" s="860"/>
      <c r="E4978"/>
      <c r="F4978"/>
      <c r="G4978"/>
      <c r="H4978"/>
      <c r="I4978"/>
      <c r="J4978"/>
      <c r="K4978"/>
      <c r="L4978" s="262"/>
      <c r="M4978" s="262"/>
      <c r="S4978" s="262"/>
      <c r="T4978" s="262"/>
      <c r="U4978" s="262"/>
      <c r="V4978" s="262"/>
    </row>
    <row r="4979" spans="1:22">
      <c r="A4979" s="858"/>
      <c r="B4979" s="866">
        <f t="shared" si="78"/>
        <v>4957</v>
      </c>
      <c r="C4979" s="919"/>
      <c r="D4979" s="860"/>
      <c r="E4979"/>
      <c r="F4979"/>
      <c r="G4979"/>
      <c r="H4979"/>
      <c r="I4979"/>
      <c r="J4979"/>
      <c r="K4979"/>
      <c r="L4979" s="262"/>
      <c r="M4979" s="262"/>
      <c r="S4979" s="262"/>
      <c r="T4979" s="262"/>
      <c r="U4979" s="262"/>
      <c r="V4979" s="262"/>
    </row>
    <row r="4980" spans="1:22">
      <c r="A4980" s="858"/>
      <c r="B4980" s="866">
        <f t="shared" si="78"/>
        <v>4958</v>
      </c>
      <c r="C4980" s="919"/>
      <c r="D4980" s="860"/>
      <c r="E4980"/>
      <c r="F4980"/>
      <c r="G4980"/>
      <c r="H4980"/>
      <c r="I4980"/>
      <c r="J4980"/>
      <c r="K4980"/>
      <c r="L4980" s="262"/>
      <c r="M4980" s="262"/>
      <c r="S4980" s="262"/>
      <c r="T4980" s="262"/>
      <c r="U4980" s="262"/>
      <c r="V4980" s="262"/>
    </row>
    <row r="4981" spans="1:22">
      <c r="A4981" s="858"/>
      <c r="B4981" s="866">
        <f t="shared" si="78"/>
        <v>4959</v>
      </c>
      <c r="C4981" s="919"/>
      <c r="D4981" s="860"/>
      <c r="E4981"/>
      <c r="F4981"/>
      <c r="G4981"/>
      <c r="H4981"/>
      <c r="I4981"/>
      <c r="J4981"/>
      <c r="K4981"/>
      <c r="L4981" s="262"/>
      <c r="M4981" s="262"/>
      <c r="S4981" s="262"/>
      <c r="T4981" s="262"/>
      <c r="U4981" s="262"/>
      <c r="V4981" s="262"/>
    </row>
    <row r="4982" spans="1:22">
      <c r="A4982" s="858"/>
      <c r="B4982" s="866">
        <f t="shared" si="78"/>
        <v>4960</v>
      </c>
      <c r="C4982" s="919"/>
      <c r="D4982" s="860"/>
      <c r="E4982"/>
      <c r="F4982"/>
      <c r="G4982"/>
      <c r="H4982"/>
      <c r="I4982"/>
      <c r="J4982"/>
      <c r="K4982"/>
      <c r="L4982" s="262"/>
      <c r="M4982" s="262"/>
      <c r="S4982" s="262"/>
      <c r="T4982" s="262"/>
      <c r="U4982" s="262"/>
      <c r="V4982" s="262"/>
    </row>
    <row r="4983" spans="1:22">
      <c r="A4983" s="858"/>
      <c r="B4983" s="866">
        <f t="shared" si="78"/>
        <v>4961</v>
      </c>
      <c r="C4983" s="919"/>
      <c r="D4983" s="860"/>
      <c r="E4983"/>
      <c r="F4983"/>
      <c r="G4983"/>
      <c r="H4983"/>
      <c r="I4983"/>
      <c r="J4983"/>
      <c r="K4983"/>
      <c r="L4983" s="262"/>
      <c r="M4983" s="262"/>
      <c r="S4983" s="262"/>
      <c r="T4983" s="262"/>
      <c r="U4983" s="262"/>
      <c r="V4983" s="262"/>
    </row>
    <row r="4984" spans="1:22">
      <c r="A4984" s="858"/>
      <c r="B4984" s="866">
        <f t="shared" si="78"/>
        <v>4962</v>
      </c>
      <c r="C4984" s="919"/>
      <c r="D4984" s="860"/>
      <c r="E4984"/>
      <c r="F4984"/>
      <c r="G4984"/>
      <c r="H4984"/>
      <c r="I4984"/>
      <c r="J4984"/>
      <c r="K4984"/>
      <c r="L4984" s="262"/>
      <c r="M4984" s="262"/>
      <c r="S4984" s="262"/>
      <c r="T4984" s="262"/>
      <c r="U4984" s="262"/>
      <c r="V4984" s="262"/>
    </row>
    <row r="4985" spans="1:22">
      <c r="A4985" s="858"/>
      <c r="B4985" s="866">
        <f t="shared" si="78"/>
        <v>4963</v>
      </c>
      <c r="C4985" s="919"/>
      <c r="D4985" s="860"/>
      <c r="E4985"/>
      <c r="F4985"/>
      <c r="G4985"/>
      <c r="H4985"/>
      <c r="I4985"/>
      <c r="J4985"/>
      <c r="K4985"/>
      <c r="L4985" s="262"/>
      <c r="M4985" s="262"/>
      <c r="S4985" s="262"/>
      <c r="T4985" s="262"/>
      <c r="U4985" s="262"/>
      <c r="V4985" s="262"/>
    </row>
    <row r="4986" spans="1:22">
      <c r="A4986" s="858"/>
      <c r="B4986" s="866">
        <f t="shared" si="78"/>
        <v>4964</v>
      </c>
      <c r="C4986" s="919"/>
      <c r="D4986" s="860"/>
      <c r="E4986"/>
      <c r="F4986"/>
      <c r="G4986"/>
      <c r="H4986"/>
      <c r="I4986"/>
      <c r="J4986"/>
      <c r="K4986"/>
      <c r="L4986" s="262"/>
      <c r="M4986" s="262"/>
      <c r="S4986" s="262"/>
      <c r="T4986" s="262"/>
      <c r="U4986" s="262"/>
      <c r="V4986" s="262"/>
    </row>
    <row r="4987" spans="1:22">
      <c r="A4987" s="858"/>
      <c r="B4987" s="866">
        <f t="shared" si="78"/>
        <v>4965</v>
      </c>
      <c r="C4987" s="919"/>
      <c r="D4987" s="860"/>
      <c r="E4987"/>
      <c r="F4987"/>
      <c r="G4987"/>
      <c r="H4987"/>
      <c r="I4987"/>
      <c r="J4987"/>
      <c r="K4987"/>
      <c r="L4987" s="262"/>
      <c r="M4987" s="262"/>
      <c r="S4987" s="262"/>
      <c r="T4987" s="262"/>
      <c r="U4987" s="262"/>
      <c r="V4987" s="262"/>
    </row>
    <row r="4988" spans="1:22">
      <c r="A4988" s="858"/>
      <c r="B4988" s="866">
        <f t="shared" si="78"/>
        <v>4966</v>
      </c>
      <c r="C4988" s="919"/>
      <c r="D4988" s="860"/>
      <c r="E4988"/>
      <c r="F4988"/>
      <c r="G4988"/>
      <c r="H4988"/>
      <c r="I4988"/>
      <c r="J4988"/>
      <c r="K4988"/>
      <c r="L4988" s="262"/>
      <c r="M4988" s="262"/>
      <c r="S4988" s="262"/>
      <c r="T4988" s="262"/>
      <c r="U4988" s="262"/>
      <c r="V4988" s="262"/>
    </row>
    <row r="4989" spans="1:22">
      <c r="A4989" s="858"/>
      <c r="B4989" s="866">
        <f t="shared" si="78"/>
        <v>4967</v>
      </c>
      <c r="C4989" s="919"/>
      <c r="D4989" s="860"/>
      <c r="E4989"/>
      <c r="F4989"/>
      <c r="G4989"/>
      <c r="H4989"/>
      <c r="I4989"/>
      <c r="J4989"/>
      <c r="K4989"/>
      <c r="L4989" s="262"/>
      <c r="M4989" s="262"/>
      <c r="S4989" s="262"/>
      <c r="T4989" s="262"/>
      <c r="U4989" s="262"/>
      <c r="V4989" s="262"/>
    </row>
    <row r="4990" spans="1:22">
      <c r="A4990" s="858"/>
      <c r="B4990" s="866">
        <f t="shared" si="78"/>
        <v>4968</v>
      </c>
      <c r="C4990" s="919"/>
      <c r="D4990" s="860"/>
      <c r="E4990"/>
      <c r="F4990"/>
      <c r="G4990"/>
      <c r="H4990"/>
      <c r="I4990"/>
      <c r="J4990"/>
      <c r="K4990"/>
      <c r="L4990" s="262"/>
      <c r="M4990" s="262"/>
      <c r="S4990" s="262"/>
      <c r="T4990" s="262"/>
      <c r="U4990" s="262"/>
      <c r="V4990" s="262"/>
    </row>
    <row r="4991" spans="1:22">
      <c r="A4991" s="858"/>
      <c r="B4991" s="866">
        <f t="shared" si="78"/>
        <v>4969</v>
      </c>
      <c r="C4991" s="919"/>
      <c r="D4991" s="860"/>
      <c r="E4991"/>
      <c r="F4991"/>
      <c r="G4991"/>
      <c r="H4991"/>
      <c r="I4991"/>
      <c r="J4991"/>
      <c r="K4991"/>
      <c r="L4991" s="262"/>
      <c r="M4991" s="262"/>
      <c r="S4991" s="262"/>
      <c r="T4991" s="262"/>
      <c r="U4991" s="262"/>
      <c r="V4991" s="262"/>
    </row>
    <row r="4992" spans="1:22">
      <c r="A4992" s="858"/>
      <c r="B4992" s="866">
        <f t="shared" si="78"/>
        <v>4970</v>
      </c>
      <c r="C4992" s="919"/>
      <c r="D4992" s="860"/>
      <c r="E4992"/>
      <c r="F4992"/>
      <c r="G4992"/>
      <c r="H4992"/>
      <c r="I4992"/>
      <c r="J4992"/>
      <c r="K4992"/>
      <c r="L4992" s="262"/>
      <c r="M4992" s="262"/>
      <c r="S4992" s="262"/>
      <c r="T4992" s="262"/>
      <c r="U4992" s="262"/>
      <c r="V4992" s="262"/>
    </row>
    <row r="4993" spans="1:22">
      <c r="A4993" s="858"/>
      <c r="B4993" s="866">
        <f t="shared" si="78"/>
        <v>4971</v>
      </c>
      <c r="C4993" s="919"/>
      <c r="D4993" s="860"/>
      <c r="E4993"/>
      <c r="F4993"/>
      <c r="G4993"/>
      <c r="H4993"/>
      <c r="I4993"/>
      <c r="J4993"/>
      <c r="K4993"/>
      <c r="L4993" s="262"/>
      <c r="M4993" s="262"/>
      <c r="S4993" s="262"/>
      <c r="T4993" s="262"/>
      <c r="U4993" s="262"/>
      <c r="V4993" s="262"/>
    </row>
    <row r="4994" spans="1:22">
      <c r="A4994" s="858"/>
      <c r="B4994" s="866">
        <f t="shared" si="78"/>
        <v>4972</v>
      </c>
      <c r="C4994" s="919"/>
      <c r="D4994" s="860"/>
      <c r="E4994"/>
      <c r="F4994"/>
      <c r="G4994"/>
      <c r="H4994"/>
      <c r="I4994"/>
      <c r="J4994"/>
      <c r="K4994"/>
      <c r="L4994" s="262"/>
      <c r="M4994" s="262"/>
      <c r="S4994" s="262"/>
      <c r="T4994" s="262"/>
      <c r="U4994" s="262"/>
      <c r="V4994" s="262"/>
    </row>
    <row r="4995" spans="1:22">
      <c r="A4995" s="858"/>
      <c r="B4995" s="866">
        <f t="shared" si="78"/>
        <v>4973</v>
      </c>
      <c r="C4995" s="919"/>
      <c r="D4995" s="860"/>
      <c r="E4995"/>
      <c r="F4995"/>
      <c r="G4995"/>
      <c r="H4995"/>
      <c r="I4995"/>
      <c r="J4995"/>
      <c r="K4995"/>
      <c r="L4995" s="262"/>
      <c r="M4995" s="262"/>
      <c r="S4995" s="262"/>
      <c r="T4995" s="262"/>
      <c r="U4995" s="262"/>
      <c r="V4995" s="262"/>
    </row>
    <row r="4996" spans="1:22">
      <c r="A4996" s="858"/>
      <c r="B4996" s="866">
        <f t="shared" si="78"/>
        <v>4974</v>
      </c>
      <c r="C4996" s="919"/>
      <c r="D4996" s="860"/>
      <c r="E4996"/>
      <c r="F4996"/>
      <c r="G4996"/>
      <c r="H4996"/>
      <c r="I4996"/>
      <c r="J4996"/>
      <c r="K4996"/>
      <c r="L4996" s="262"/>
      <c r="M4996" s="262"/>
      <c r="S4996" s="262"/>
      <c r="T4996" s="262"/>
      <c r="U4996" s="262"/>
      <c r="V4996" s="262"/>
    </row>
    <row r="4997" spans="1:22">
      <c r="A4997" s="858"/>
      <c r="B4997" s="866">
        <f t="shared" si="78"/>
        <v>4975</v>
      </c>
      <c r="C4997" s="919"/>
      <c r="D4997" s="860"/>
      <c r="E4997"/>
      <c r="F4997"/>
      <c r="G4997"/>
      <c r="H4997"/>
      <c r="I4997"/>
      <c r="J4997"/>
      <c r="K4997"/>
      <c r="L4997" s="262"/>
      <c r="M4997" s="262"/>
      <c r="S4997" s="262"/>
      <c r="T4997" s="262"/>
      <c r="U4997" s="262"/>
      <c r="V4997" s="262"/>
    </row>
    <row r="4998" spans="1:22">
      <c r="A4998" s="858"/>
      <c r="B4998" s="866">
        <f t="shared" si="78"/>
        <v>4976</v>
      </c>
      <c r="C4998" s="919"/>
      <c r="D4998" s="860"/>
      <c r="E4998"/>
      <c r="F4998"/>
      <c r="G4998"/>
      <c r="H4998"/>
      <c r="I4998"/>
      <c r="J4998"/>
      <c r="K4998"/>
      <c r="L4998" s="262"/>
      <c r="M4998" s="262"/>
      <c r="S4998" s="262"/>
      <c r="T4998" s="262"/>
      <c r="U4998" s="262"/>
      <c r="V4998" s="262"/>
    </row>
    <row r="4999" spans="1:22">
      <c r="A4999" s="858"/>
      <c r="B4999" s="866">
        <f t="shared" si="78"/>
        <v>4977</v>
      </c>
      <c r="C4999" s="919"/>
      <c r="D4999" s="860"/>
      <c r="E4999"/>
      <c r="F4999"/>
      <c r="G4999"/>
      <c r="H4999"/>
      <c r="I4999"/>
      <c r="J4999"/>
      <c r="K4999"/>
      <c r="L4999" s="262"/>
      <c r="M4999" s="262"/>
      <c r="S4999" s="262"/>
      <c r="T4999" s="262"/>
      <c r="U4999" s="262"/>
      <c r="V4999" s="262"/>
    </row>
    <row r="5000" spans="1:22">
      <c r="A5000" s="858"/>
      <c r="B5000" s="866">
        <f t="shared" si="78"/>
        <v>4978</v>
      </c>
      <c r="C5000" s="919"/>
      <c r="D5000" s="860"/>
      <c r="E5000"/>
      <c r="F5000"/>
      <c r="G5000"/>
      <c r="H5000"/>
      <c r="I5000"/>
      <c r="J5000"/>
      <c r="K5000"/>
      <c r="L5000" s="262"/>
      <c r="M5000" s="262"/>
      <c r="S5000" s="262"/>
      <c r="T5000" s="262"/>
      <c r="U5000" s="262"/>
      <c r="V5000" s="262"/>
    </row>
    <row r="5001" spans="1:22">
      <c r="A5001" s="858"/>
      <c r="B5001" s="866">
        <f t="shared" si="78"/>
        <v>4979</v>
      </c>
      <c r="C5001" s="919"/>
      <c r="D5001" s="860"/>
      <c r="E5001"/>
      <c r="F5001"/>
      <c r="G5001"/>
      <c r="H5001"/>
      <c r="I5001"/>
      <c r="J5001"/>
      <c r="K5001"/>
      <c r="L5001" s="262"/>
      <c r="M5001" s="262"/>
      <c r="S5001" s="262"/>
      <c r="T5001" s="262"/>
      <c r="U5001" s="262"/>
      <c r="V5001" s="262"/>
    </row>
    <row r="5002" spans="1:22">
      <c r="A5002" s="858"/>
      <c r="B5002" s="866">
        <f t="shared" si="78"/>
        <v>4980</v>
      </c>
      <c r="C5002" s="919"/>
      <c r="D5002" s="860"/>
      <c r="E5002"/>
      <c r="F5002"/>
      <c r="G5002"/>
      <c r="H5002"/>
      <c r="I5002"/>
      <c r="J5002"/>
      <c r="K5002"/>
      <c r="L5002" s="262"/>
      <c r="M5002" s="262"/>
      <c r="S5002" s="262"/>
      <c r="T5002" s="262"/>
      <c r="U5002" s="262"/>
      <c r="V5002" s="262"/>
    </row>
    <row r="5003" spans="1:22">
      <c r="A5003" s="858"/>
      <c r="B5003" s="866">
        <f t="shared" si="78"/>
        <v>4981</v>
      </c>
      <c r="C5003" s="919"/>
      <c r="D5003" s="860"/>
      <c r="E5003"/>
      <c r="F5003"/>
      <c r="G5003"/>
      <c r="H5003"/>
      <c r="I5003"/>
      <c r="J5003"/>
      <c r="K5003"/>
      <c r="L5003" s="262"/>
      <c r="M5003" s="262"/>
      <c r="S5003" s="262"/>
      <c r="T5003" s="262"/>
      <c r="U5003" s="262"/>
      <c r="V5003" s="262"/>
    </row>
    <row r="5004" spans="1:22">
      <c r="A5004" s="858"/>
      <c r="B5004" s="866">
        <f t="shared" si="78"/>
        <v>4982</v>
      </c>
      <c r="C5004" s="919"/>
      <c r="D5004" s="860"/>
      <c r="E5004"/>
      <c r="F5004"/>
      <c r="G5004"/>
      <c r="H5004"/>
      <c r="I5004"/>
      <c r="J5004"/>
      <c r="K5004"/>
      <c r="L5004" s="262"/>
      <c r="M5004" s="262"/>
      <c r="S5004" s="262"/>
      <c r="T5004" s="262"/>
      <c r="U5004" s="262"/>
      <c r="V5004" s="262"/>
    </row>
    <row r="5005" spans="1:22">
      <c r="A5005" s="858"/>
      <c r="B5005" s="866">
        <f t="shared" si="78"/>
        <v>4983</v>
      </c>
      <c r="C5005" s="919"/>
      <c r="D5005" s="860"/>
      <c r="E5005"/>
      <c r="F5005"/>
      <c r="G5005"/>
      <c r="H5005"/>
      <c r="I5005"/>
      <c r="J5005"/>
      <c r="K5005"/>
      <c r="L5005" s="262"/>
      <c r="M5005" s="262"/>
      <c r="S5005" s="262"/>
      <c r="T5005" s="262"/>
      <c r="U5005" s="262"/>
      <c r="V5005" s="262"/>
    </row>
    <row r="5006" spans="1:22">
      <c r="A5006" s="858"/>
      <c r="B5006" s="866">
        <f t="shared" si="78"/>
        <v>4984</v>
      </c>
      <c r="C5006" s="919"/>
      <c r="D5006" s="860"/>
      <c r="E5006"/>
      <c r="F5006"/>
      <c r="G5006"/>
      <c r="H5006"/>
      <c r="I5006"/>
      <c r="J5006"/>
      <c r="K5006"/>
      <c r="L5006" s="262"/>
      <c r="M5006" s="262"/>
      <c r="S5006" s="262"/>
      <c r="T5006" s="262"/>
      <c r="U5006" s="262"/>
      <c r="V5006" s="262"/>
    </row>
    <row r="5007" spans="1:22">
      <c r="A5007" s="858"/>
      <c r="B5007" s="866">
        <f t="shared" si="78"/>
        <v>4985</v>
      </c>
      <c r="C5007" s="919"/>
      <c r="D5007" s="860"/>
      <c r="E5007"/>
      <c r="F5007"/>
      <c r="G5007"/>
      <c r="H5007"/>
      <c r="I5007"/>
      <c r="J5007"/>
      <c r="K5007"/>
      <c r="L5007" s="262"/>
      <c r="M5007" s="262"/>
      <c r="S5007" s="262"/>
      <c r="T5007" s="262"/>
      <c r="U5007" s="262"/>
      <c r="V5007" s="262"/>
    </row>
    <row r="5008" spans="1:22">
      <c r="A5008" s="858"/>
      <c r="B5008" s="866">
        <f t="shared" si="78"/>
        <v>4986</v>
      </c>
      <c r="C5008" s="919"/>
      <c r="D5008" s="860"/>
      <c r="E5008"/>
      <c r="F5008"/>
      <c r="G5008"/>
      <c r="H5008"/>
      <c r="I5008"/>
      <c r="J5008"/>
      <c r="K5008"/>
      <c r="L5008" s="262"/>
      <c r="M5008" s="262"/>
      <c r="S5008" s="262"/>
      <c r="T5008" s="262"/>
      <c r="U5008" s="262"/>
      <c r="V5008" s="262"/>
    </row>
    <row r="5009" spans="1:22">
      <c r="A5009" s="858"/>
      <c r="B5009" s="866">
        <f t="shared" si="78"/>
        <v>4987</v>
      </c>
      <c r="C5009" s="919"/>
      <c r="D5009" s="860"/>
      <c r="E5009"/>
      <c r="F5009"/>
      <c r="G5009"/>
      <c r="H5009"/>
      <c r="I5009"/>
      <c r="J5009"/>
      <c r="K5009"/>
      <c r="L5009" s="262"/>
      <c r="M5009" s="262"/>
      <c r="S5009" s="262"/>
      <c r="T5009" s="262"/>
      <c r="U5009" s="262"/>
      <c r="V5009" s="262"/>
    </row>
    <row r="5010" spans="1:22">
      <c r="A5010" s="858"/>
      <c r="B5010" s="866">
        <f t="shared" si="78"/>
        <v>4988</v>
      </c>
      <c r="C5010" s="919"/>
      <c r="D5010" s="860"/>
      <c r="E5010"/>
      <c r="F5010"/>
      <c r="G5010"/>
      <c r="H5010"/>
      <c r="I5010"/>
      <c r="J5010"/>
      <c r="K5010"/>
      <c r="L5010" s="262"/>
      <c r="M5010" s="262"/>
      <c r="S5010" s="262"/>
      <c r="T5010" s="262"/>
      <c r="U5010" s="262"/>
      <c r="V5010" s="262"/>
    </row>
    <row r="5011" spans="1:22">
      <c r="A5011" s="858"/>
      <c r="B5011" s="866">
        <f t="shared" si="78"/>
        <v>4989</v>
      </c>
      <c r="C5011" s="919"/>
      <c r="D5011" s="860"/>
      <c r="E5011"/>
      <c r="F5011"/>
      <c r="G5011"/>
      <c r="H5011"/>
      <c r="I5011"/>
      <c r="J5011"/>
      <c r="K5011"/>
      <c r="L5011" s="262"/>
      <c r="M5011" s="262"/>
      <c r="S5011" s="262"/>
      <c r="T5011" s="262"/>
      <c r="U5011" s="262"/>
      <c r="V5011" s="262"/>
    </row>
    <row r="5012" spans="1:22">
      <c r="A5012" s="858"/>
      <c r="B5012" s="866">
        <f t="shared" si="78"/>
        <v>4990</v>
      </c>
      <c r="C5012" s="919"/>
      <c r="D5012" s="860"/>
      <c r="E5012"/>
      <c r="F5012"/>
      <c r="G5012"/>
      <c r="H5012"/>
      <c r="I5012"/>
      <c r="J5012"/>
      <c r="K5012"/>
      <c r="L5012" s="262"/>
      <c r="M5012" s="262"/>
      <c r="S5012" s="262"/>
      <c r="T5012" s="262"/>
      <c r="U5012" s="262"/>
      <c r="V5012" s="262"/>
    </row>
    <row r="5013" spans="1:22">
      <c r="A5013" s="858"/>
      <c r="B5013" s="866">
        <f t="shared" si="78"/>
        <v>4991</v>
      </c>
      <c r="C5013" s="919"/>
      <c r="D5013" s="860"/>
      <c r="E5013"/>
      <c r="F5013"/>
      <c r="G5013"/>
      <c r="H5013"/>
      <c r="I5013"/>
      <c r="J5013"/>
      <c r="K5013"/>
      <c r="L5013" s="262"/>
      <c r="M5013" s="262"/>
      <c r="S5013" s="262"/>
      <c r="T5013" s="262"/>
      <c r="U5013" s="262"/>
      <c r="V5013" s="262"/>
    </row>
    <row r="5014" spans="1:22">
      <c r="A5014" s="858"/>
      <c r="B5014" s="866">
        <f t="shared" si="78"/>
        <v>4992</v>
      </c>
      <c r="C5014" s="919"/>
      <c r="D5014" s="860"/>
      <c r="E5014"/>
      <c r="F5014"/>
      <c r="G5014"/>
      <c r="H5014"/>
      <c r="I5014"/>
      <c r="J5014"/>
      <c r="K5014"/>
      <c r="L5014" s="262"/>
      <c r="M5014" s="262"/>
      <c r="S5014" s="262"/>
      <c r="T5014" s="262"/>
      <c r="U5014" s="262"/>
      <c r="V5014" s="262"/>
    </row>
    <row r="5015" spans="1:22">
      <c r="A5015" s="858"/>
      <c r="B5015" s="866">
        <f t="shared" si="78"/>
        <v>4993</v>
      </c>
      <c r="C5015" s="919"/>
      <c r="D5015" s="860"/>
      <c r="E5015"/>
      <c r="F5015"/>
      <c r="G5015"/>
      <c r="H5015"/>
      <c r="I5015"/>
      <c r="J5015"/>
      <c r="K5015"/>
      <c r="L5015" s="262"/>
      <c r="M5015" s="262"/>
      <c r="S5015" s="262"/>
      <c r="T5015" s="262"/>
      <c r="U5015" s="262"/>
      <c r="V5015" s="262"/>
    </row>
    <row r="5016" spans="1:22">
      <c r="A5016" s="858"/>
      <c r="B5016" s="866">
        <f t="shared" ref="B5016:B5079" si="79">B5015+1</f>
        <v>4994</v>
      </c>
      <c r="C5016" s="919"/>
      <c r="D5016" s="860"/>
      <c r="E5016"/>
      <c r="F5016"/>
      <c r="G5016"/>
      <c r="H5016"/>
      <c r="I5016"/>
      <c r="J5016"/>
      <c r="K5016"/>
      <c r="L5016" s="262"/>
      <c r="M5016" s="262"/>
      <c r="S5016" s="262"/>
      <c r="T5016" s="262"/>
      <c r="U5016" s="262"/>
      <c r="V5016" s="262"/>
    </row>
    <row r="5017" spans="1:22">
      <c r="A5017" s="858"/>
      <c r="B5017" s="866">
        <f t="shared" si="79"/>
        <v>4995</v>
      </c>
      <c r="C5017" s="919"/>
      <c r="D5017" s="860"/>
      <c r="E5017"/>
      <c r="F5017"/>
      <c r="G5017"/>
      <c r="H5017"/>
      <c r="I5017"/>
      <c r="J5017"/>
      <c r="K5017"/>
      <c r="L5017" s="262"/>
      <c r="M5017" s="262"/>
      <c r="S5017" s="262"/>
      <c r="T5017" s="262"/>
      <c r="U5017" s="262"/>
      <c r="V5017" s="262"/>
    </row>
    <row r="5018" spans="1:22">
      <c r="A5018" s="858"/>
      <c r="B5018" s="866">
        <f t="shared" si="79"/>
        <v>4996</v>
      </c>
      <c r="C5018" s="919"/>
      <c r="D5018" s="860"/>
      <c r="E5018"/>
      <c r="F5018"/>
      <c r="G5018"/>
      <c r="H5018"/>
      <c r="I5018"/>
      <c r="J5018"/>
      <c r="K5018"/>
      <c r="L5018" s="262"/>
      <c r="M5018" s="262"/>
      <c r="S5018" s="262"/>
      <c r="T5018" s="262"/>
      <c r="U5018" s="262"/>
      <c r="V5018" s="262"/>
    </row>
    <row r="5019" spans="1:22">
      <c r="A5019" s="858"/>
      <c r="B5019" s="866">
        <f t="shared" si="79"/>
        <v>4997</v>
      </c>
      <c r="C5019" s="919"/>
      <c r="D5019" s="860"/>
      <c r="E5019"/>
      <c r="F5019"/>
      <c r="G5019"/>
      <c r="H5019"/>
      <c r="I5019"/>
      <c r="J5019"/>
      <c r="K5019"/>
      <c r="L5019" s="262"/>
      <c r="M5019" s="262"/>
      <c r="S5019" s="262"/>
      <c r="T5019" s="262"/>
      <c r="U5019" s="262"/>
      <c r="V5019" s="262"/>
    </row>
    <row r="5020" spans="1:22">
      <c r="A5020" s="858"/>
      <c r="B5020" s="866">
        <f t="shared" si="79"/>
        <v>4998</v>
      </c>
      <c r="C5020" s="919"/>
      <c r="D5020" s="860"/>
      <c r="E5020"/>
      <c r="F5020"/>
      <c r="G5020"/>
      <c r="H5020"/>
      <c r="I5020"/>
      <c r="J5020"/>
      <c r="K5020"/>
      <c r="L5020" s="262"/>
      <c r="M5020" s="262"/>
      <c r="S5020" s="262"/>
      <c r="T5020" s="262"/>
      <c r="U5020" s="262"/>
      <c r="V5020" s="262"/>
    </row>
    <row r="5021" spans="1:22">
      <c r="A5021" s="858"/>
      <c r="B5021" s="866">
        <f t="shared" si="79"/>
        <v>4999</v>
      </c>
      <c r="C5021" s="919"/>
      <c r="D5021" s="860"/>
      <c r="E5021"/>
      <c r="F5021"/>
      <c r="G5021"/>
      <c r="H5021"/>
      <c r="I5021"/>
      <c r="J5021"/>
      <c r="K5021"/>
      <c r="L5021" s="262"/>
      <c r="M5021" s="262"/>
      <c r="S5021" s="262"/>
      <c r="T5021" s="262"/>
      <c r="U5021" s="262"/>
      <c r="V5021" s="262"/>
    </row>
    <row r="5022" spans="1:22">
      <c r="A5022" s="858"/>
      <c r="B5022" s="866">
        <f t="shared" si="79"/>
        <v>5000</v>
      </c>
      <c r="C5022" s="919"/>
      <c r="D5022" s="860"/>
      <c r="E5022"/>
      <c r="F5022"/>
      <c r="G5022"/>
      <c r="H5022"/>
      <c r="I5022"/>
      <c r="J5022"/>
      <c r="K5022"/>
      <c r="L5022" s="262"/>
      <c r="M5022" s="262"/>
      <c r="S5022" s="262"/>
      <c r="T5022" s="262"/>
      <c r="U5022" s="262"/>
      <c r="V5022" s="262"/>
    </row>
    <row r="5023" spans="1:22">
      <c r="A5023" s="858"/>
      <c r="B5023" s="866">
        <f t="shared" si="79"/>
        <v>5001</v>
      </c>
      <c r="C5023" s="919"/>
      <c r="D5023" s="860"/>
      <c r="E5023"/>
      <c r="F5023"/>
      <c r="G5023"/>
      <c r="H5023"/>
      <c r="I5023"/>
      <c r="J5023"/>
      <c r="K5023"/>
      <c r="L5023" s="262"/>
      <c r="M5023" s="262"/>
      <c r="S5023" s="262"/>
      <c r="T5023" s="262"/>
      <c r="U5023" s="262"/>
      <c r="V5023" s="262"/>
    </row>
    <row r="5024" spans="1:22">
      <c r="A5024" s="858"/>
      <c r="B5024" s="866">
        <f t="shared" si="79"/>
        <v>5002</v>
      </c>
      <c r="C5024" s="919"/>
      <c r="D5024" s="860"/>
      <c r="E5024"/>
      <c r="F5024"/>
      <c r="G5024"/>
      <c r="H5024"/>
      <c r="I5024"/>
      <c r="J5024"/>
      <c r="K5024"/>
      <c r="L5024" s="262"/>
      <c r="M5024" s="262"/>
      <c r="S5024" s="262"/>
      <c r="T5024" s="262"/>
      <c r="U5024" s="262"/>
      <c r="V5024" s="262"/>
    </row>
    <row r="5025" spans="1:22">
      <c r="A5025" s="858"/>
      <c r="B5025" s="866">
        <f t="shared" si="79"/>
        <v>5003</v>
      </c>
      <c r="C5025" s="919"/>
      <c r="D5025" s="860"/>
      <c r="E5025"/>
      <c r="F5025"/>
      <c r="G5025"/>
      <c r="H5025"/>
      <c r="I5025"/>
      <c r="J5025"/>
      <c r="K5025"/>
      <c r="L5025" s="262"/>
      <c r="M5025" s="262"/>
      <c r="S5025" s="262"/>
      <c r="T5025" s="262"/>
      <c r="U5025" s="262"/>
      <c r="V5025" s="262"/>
    </row>
    <row r="5026" spans="1:22">
      <c r="A5026" s="858"/>
      <c r="B5026" s="866">
        <f t="shared" si="79"/>
        <v>5004</v>
      </c>
      <c r="C5026" s="919"/>
      <c r="D5026" s="860"/>
      <c r="E5026"/>
      <c r="F5026"/>
      <c r="G5026"/>
      <c r="H5026"/>
      <c r="I5026"/>
      <c r="J5026"/>
      <c r="K5026"/>
      <c r="L5026" s="262"/>
      <c r="M5026" s="262"/>
      <c r="S5026" s="262"/>
      <c r="T5026" s="262"/>
      <c r="U5026" s="262"/>
      <c r="V5026" s="262"/>
    </row>
    <row r="5027" spans="1:22">
      <c r="A5027" s="858"/>
      <c r="B5027" s="866">
        <f t="shared" si="79"/>
        <v>5005</v>
      </c>
      <c r="C5027" s="919"/>
      <c r="D5027" s="860"/>
      <c r="E5027"/>
      <c r="F5027"/>
      <c r="G5027"/>
      <c r="H5027"/>
      <c r="I5027"/>
      <c r="J5027"/>
      <c r="K5027"/>
      <c r="L5027" s="262"/>
      <c r="M5027" s="262"/>
      <c r="S5027" s="262"/>
      <c r="T5027" s="262"/>
      <c r="U5027" s="262"/>
      <c r="V5027" s="262"/>
    </row>
    <row r="5028" spans="1:22">
      <c r="A5028" s="858"/>
      <c r="B5028" s="866">
        <f t="shared" si="79"/>
        <v>5006</v>
      </c>
      <c r="C5028" s="919"/>
      <c r="D5028" s="860"/>
      <c r="E5028"/>
      <c r="F5028"/>
      <c r="G5028"/>
      <c r="H5028"/>
      <c r="I5028"/>
      <c r="J5028"/>
      <c r="K5028"/>
      <c r="L5028" s="262"/>
      <c r="M5028" s="262"/>
      <c r="S5028" s="262"/>
      <c r="T5028" s="262"/>
      <c r="U5028" s="262"/>
      <c r="V5028" s="262"/>
    </row>
    <row r="5029" spans="1:22">
      <c r="A5029" s="858"/>
      <c r="B5029" s="866">
        <f t="shared" si="79"/>
        <v>5007</v>
      </c>
      <c r="C5029" s="919"/>
      <c r="D5029" s="860"/>
      <c r="E5029"/>
      <c r="F5029"/>
      <c r="G5029"/>
      <c r="H5029"/>
      <c r="I5029"/>
      <c r="J5029"/>
      <c r="K5029"/>
      <c r="L5029" s="262"/>
      <c r="M5029" s="262"/>
      <c r="S5029" s="262"/>
      <c r="T5029" s="262"/>
      <c r="U5029" s="262"/>
      <c r="V5029" s="262"/>
    </row>
    <row r="5030" spans="1:22">
      <c r="A5030" s="858"/>
      <c r="B5030" s="866">
        <f t="shared" si="79"/>
        <v>5008</v>
      </c>
      <c r="C5030" s="919"/>
      <c r="D5030" s="860"/>
      <c r="E5030"/>
      <c r="F5030"/>
      <c r="G5030"/>
      <c r="H5030"/>
      <c r="I5030"/>
      <c r="J5030"/>
      <c r="K5030"/>
      <c r="L5030" s="262"/>
      <c r="M5030" s="262"/>
      <c r="S5030" s="262"/>
      <c r="T5030" s="262"/>
      <c r="U5030" s="262"/>
      <c r="V5030" s="262"/>
    </row>
    <row r="5031" spans="1:22">
      <c r="A5031" s="858"/>
      <c r="B5031" s="866">
        <f t="shared" si="79"/>
        <v>5009</v>
      </c>
      <c r="C5031" s="919"/>
      <c r="D5031" s="860"/>
      <c r="E5031"/>
      <c r="F5031"/>
      <c r="G5031"/>
      <c r="H5031"/>
      <c r="I5031"/>
      <c r="J5031"/>
      <c r="K5031"/>
      <c r="L5031" s="262"/>
      <c r="M5031" s="262"/>
      <c r="S5031" s="262"/>
      <c r="T5031" s="262"/>
      <c r="U5031" s="262"/>
      <c r="V5031" s="262"/>
    </row>
    <row r="5032" spans="1:22">
      <c r="A5032" s="858"/>
      <c r="B5032" s="866">
        <f t="shared" si="79"/>
        <v>5010</v>
      </c>
      <c r="C5032" s="919"/>
      <c r="D5032" s="860"/>
      <c r="E5032"/>
      <c r="F5032"/>
      <c r="G5032"/>
      <c r="H5032"/>
      <c r="I5032"/>
      <c r="J5032"/>
      <c r="K5032"/>
      <c r="L5032" s="262"/>
      <c r="M5032" s="262"/>
      <c r="S5032" s="262"/>
      <c r="T5032" s="262"/>
      <c r="U5032" s="262"/>
      <c r="V5032" s="262"/>
    </row>
    <row r="5033" spans="1:22">
      <c r="A5033" s="858"/>
      <c r="B5033" s="866">
        <f t="shared" si="79"/>
        <v>5011</v>
      </c>
      <c r="C5033" s="919"/>
      <c r="D5033" s="860"/>
      <c r="E5033"/>
      <c r="F5033"/>
      <c r="G5033"/>
      <c r="H5033"/>
      <c r="I5033"/>
      <c r="J5033"/>
      <c r="K5033"/>
      <c r="L5033" s="262"/>
      <c r="M5033" s="262"/>
      <c r="S5033" s="262"/>
      <c r="T5033" s="262"/>
      <c r="U5033" s="262"/>
      <c r="V5033" s="262"/>
    </row>
    <row r="5034" spans="1:22">
      <c r="A5034" s="858"/>
      <c r="B5034" s="866">
        <f t="shared" si="79"/>
        <v>5012</v>
      </c>
      <c r="C5034" s="919"/>
      <c r="D5034" s="860"/>
      <c r="E5034"/>
      <c r="F5034"/>
      <c r="G5034"/>
      <c r="H5034"/>
      <c r="I5034"/>
      <c r="J5034"/>
      <c r="K5034"/>
      <c r="L5034" s="262"/>
      <c r="M5034" s="262"/>
      <c r="S5034" s="262"/>
      <c r="T5034" s="262"/>
      <c r="U5034" s="262"/>
      <c r="V5034" s="262"/>
    </row>
    <row r="5035" spans="1:22">
      <c r="A5035" s="858"/>
      <c r="B5035" s="866">
        <f t="shared" si="79"/>
        <v>5013</v>
      </c>
      <c r="C5035" s="919"/>
      <c r="D5035" s="860"/>
      <c r="E5035"/>
      <c r="F5035"/>
      <c r="G5035"/>
      <c r="H5035"/>
      <c r="I5035"/>
      <c r="J5035"/>
      <c r="K5035"/>
      <c r="L5035" s="262"/>
      <c r="M5035" s="262"/>
      <c r="S5035" s="262"/>
      <c r="T5035" s="262"/>
      <c r="U5035" s="262"/>
      <c r="V5035" s="262"/>
    </row>
    <row r="5036" spans="1:22">
      <c r="A5036" s="858"/>
      <c r="B5036" s="866">
        <f t="shared" si="79"/>
        <v>5014</v>
      </c>
      <c r="C5036" s="919"/>
      <c r="D5036" s="860"/>
      <c r="E5036"/>
      <c r="F5036"/>
      <c r="G5036"/>
      <c r="H5036"/>
      <c r="I5036"/>
      <c r="J5036"/>
      <c r="K5036"/>
      <c r="L5036" s="262"/>
      <c r="M5036" s="262"/>
      <c r="S5036" s="262"/>
      <c r="T5036" s="262"/>
      <c r="U5036" s="262"/>
      <c r="V5036" s="262"/>
    </row>
    <row r="5037" spans="1:22">
      <c r="A5037" s="858"/>
      <c r="B5037" s="866">
        <f t="shared" si="79"/>
        <v>5015</v>
      </c>
      <c r="C5037" s="919"/>
      <c r="D5037" s="860"/>
      <c r="E5037"/>
      <c r="F5037"/>
      <c r="G5037"/>
      <c r="H5037"/>
      <c r="I5037"/>
      <c r="J5037"/>
      <c r="K5037"/>
      <c r="L5037" s="262"/>
      <c r="M5037" s="262"/>
      <c r="S5037" s="262"/>
      <c r="T5037" s="262"/>
      <c r="U5037" s="262"/>
      <c r="V5037" s="262"/>
    </row>
    <row r="5038" spans="1:22">
      <c r="A5038" s="858"/>
      <c r="B5038" s="866">
        <f t="shared" si="79"/>
        <v>5016</v>
      </c>
      <c r="C5038" s="919"/>
      <c r="D5038" s="860"/>
      <c r="E5038"/>
      <c r="F5038"/>
      <c r="G5038"/>
      <c r="H5038"/>
      <c r="I5038"/>
      <c r="J5038"/>
      <c r="K5038"/>
      <c r="L5038" s="262"/>
      <c r="M5038" s="262"/>
      <c r="S5038" s="262"/>
      <c r="T5038" s="262"/>
      <c r="U5038" s="262"/>
      <c r="V5038" s="262"/>
    </row>
    <row r="5039" spans="1:22">
      <c r="A5039" s="858"/>
      <c r="B5039" s="866">
        <f t="shared" si="79"/>
        <v>5017</v>
      </c>
      <c r="C5039" s="919"/>
      <c r="D5039" s="860"/>
      <c r="E5039"/>
      <c r="F5039"/>
      <c r="G5039"/>
      <c r="H5039"/>
      <c r="I5039"/>
      <c r="J5039"/>
      <c r="K5039"/>
      <c r="L5039" s="262"/>
      <c r="M5039" s="262"/>
      <c r="S5039" s="262"/>
      <c r="T5039" s="262"/>
      <c r="U5039" s="262"/>
      <c r="V5039" s="262"/>
    </row>
    <row r="5040" spans="1:22">
      <c r="A5040" s="858"/>
      <c r="B5040" s="866">
        <f t="shared" si="79"/>
        <v>5018</v>
      </c>
      <c r="C5040" s="919"/>
      <c r="D5040" s="860"/>
      <c r="E5040"/>
      <c r="F5040"/>
      <c r="G5040"/>
      <c r="H5040"/>
      <c r="I5040"/>
      <c r="J5040"/>
      <c r="K5040"/>
      <c r="L5040" s="262"/>
      <c r="M5040" s="262"/>
      <c r="S5040" s="262"/>
      <c r="T5040" s="262"/>
      <c r="U5040" s="262"/>
      <c r="V5040" s="262"/>
    </row>
    <row r="5041" spans="1:22">
      <c r="A5041" s="858"/>
      <c r="B5041" s="866">
        <f t="shared" si="79"/>
        <v>5019</v>
      </c>
      <c r="C5041" s="919"/>
      <c r="D5041" s="860"/>
      <c r="E5041"/>
      <c r="F5041"/>
      <c r="G5041"/>
      <c r="H5041"/>
      <c r="I5041"/>
      <c r="J5041"/>
      <c r="K5041"/>
      <c r="L5041" s="262"/>
      <c r="M5041" s="262"/>
      <c r="S5041" s="262"/>
      <c r="T5041" s="262"/>
      <c r="U5041" s="262"/>
      <c r="V5041" s="262"/>
    </row>
    <row r="5042" spans="1:22">
      <c r="A5042" s="858"/>
      <c r="B5042" s="866">
        <f t="shared" si="79"/>
        <v>5020</v>
      </c>
      <c r="C5042" s="919"/>
      <c r="D5042" s="860"/>
      <c r="E5042"/>
      <c r="F5042"/>
      <c r="G5042"/>
      <c r="H5042"/>
      <c r="I5042"/>
      <c r="J5042"/>
      <c r="K5042"/>
      <c r="L5042" s="262"/>
      <c r="M5042" s="262"/>
      <c r="S5042" s="262"/>
      <c r="T5042" s="262"/>
      <c r="U5042" s="262"/>
      <c r="V5042" s="262"/>
    </row>
    <row r="5043" spans="1:22">
      <c r="A5043" s="858"/>
      <c r="B5043" s="866">
        <f t="shared" si="79"/>
        <v>5021</v>
      </c>
      <c r="C5043" s="919"/>
      <c r="D5043" s="860"/>
      <c r="E5043"/>
      <c r="F5043"/>
      <c r="G5043"/>
      <c r="H5043"/>
      <c r="I5043"/>
      <c r="J5043"/>
      <c r="K5043"/>
      <c r="L5043" s="262"/>
      <c r="M5043" s="262"/>
      <c r="S5043" s="262"/>
      <c r="T5043" s="262"/>
      <c r="U5043" s="262"/>
      <c r="V5043" s="262"/>
    </row>
    <row r="5044" spans="1:22">
      <c r="A5044" s="858"/>
      <c r="B5044" s="866">
        <f t="shared" si="79"/>
        <v>5022</v>
      </c>
      <c r="C5044" s="919"/>
      <c r="D5044" s="860"/>
      <c r="E5044"/>
      <c r="F5044"/>
      <c r="G5044"/>
      <c r="H5044"/>
      <c r="I5044"/>
      <c r="J5044"/>
      <c r="K5044"/>
      <c r="L5044" s="262"/>
      <c r="M5044" s="262"/>
      <c r="S5044" s="262"/>
      <c r="T5044" s="262"/>
      <c r="U5044" s="262"/>
      <c r="V5044" s="262"/>
    </row>
    <row r="5045" spans="1:22">
      <c r="A5045" s="858"/>
      <c r="B5045" s="866">
        <f t="shared" si="79"/>
        <v>5023</v>
      </c>
      <c r="C5045" s="919"/>
      <c r="D5045" s="860"/>
      <c r="E5045"/>
      <c r="F5045"/>
      <c r="G5045"/>
      <c r="H5045"/>
      <c r="I5045"/>
      <c r="J5045"/>
      <c r="K5045"/>
      <c r="L5045" s="262"/>
      <c r="M5045" s="262"/>
      <c r="S5045" s="262"/>
      <c r="T5045" s="262"/>
      <c r="U5045" s="262"/>
      <c r="V5045" s="262"/>
    </row>
    <row r="5046" spans="1:22">
      <c r="A5046" s="858"/>
      <c r="B5046" s="866">
        <f t="shared" si="79"/>
        <v>5024</v>
      </c>
      <c r="C5046" s="919"/>
      <c r="D5046" s="860"/>
      <c r="E5046"/>
      <c r="F5046"/>
      <c r="G5046"/>
      <c r="H5046"/>
      <c r="I5046"/>
      <c r="J5046"/>
      <c r="K5046"/>
      <c r="L5046" s="262"/>
      <c r="M5046" s="262"/>
      <c r="S5046" s="262"/>
      <c r="T5046" s="262"/>
      <c r="U5046" s="262"/>
      <c r="V5046" s="262"/>
    </row>
    <row r="5047" spans="1:22">
      <c r="A5047" s="858"/>
      <c r="B5047" s="866">
        <f t="shared" si="79"/>
        <v>5025</v>
      </c>
      <c r="C5047" s="919"/>
      <c r="D5047" s="860"/>
      <c r="E5047"/>
      <c r="F5047"/>
      <c r="G5047"/>
      <c r="H5047"/>
      <c r="I5047"/>
      <c r="J5047"/>
      <c r="K5047"/>
      <c r="L5047" s="262"/>
      <c r="M5047" s="262"/>
      <c r="S5047" s="262"/>
      <c r="T5047" s="262"/>
      <c r="U5047" s="262"/>
      <c r="V5047" s="262"/>
    </row>
    <row r="5048" spans="1:22">
      <c r="A5048" s="858"/>
      <c r="B5048" s="866">
        <f t="shared" si="79"/>
        <v>5026</v>
      </c>
      <c r="C5048" s="919"/>
      <c r="D5048" s="860"/>
      <c r="E5048"/>
      <c r="F5048"/>
      <c r="G5048"/>
      <c r="H5048"/>
      <c r="I5048"/>
      <c r="J5048"/>
      <c r="K5048"/>
      <c r="L5048" s="262"/>
      <c r="M5048" s="262"/>
      <c r="S5048" s="262"/>
      <c r="T5048" s="262"/>
      <c r="U5048" s="262"/>
      <c r="V5048" s="262"/>
    </row>
    <row r="5049" spans="1:22">
      <c r="A5049" s="858"/>
      <c r="B5049" s="866">
        <f t="shared" si="79"/>
        <v>5027</v>
      </c>
      <c r="C5049" s="919"/>
      <c r="D5049" s="860"/>
      <c r="E5049"/>
      <c r="F5049"/>
      <c r="G5049"/>
      <c r="H5049"/>
      <c r="I5049"/>
      <c r="J5049"/>
      <c r="K5049"/>
      <c r="L5049" s="262"/>
      <c r="M5049" s="262"/>
      <c r="S5049" s="262"/>
      <c r="T5049" s="262"/>
      <c r="U5049" s="262"/>
      <c r="V5049" s="262"/>
    </row>
    <row r="5050" spans="1:22">
      <c r="A5050" s="858"/>
      <c r="B5050" s="866">
        <f t="shared" si="79"/>
        <v>5028</v>
      </c>
      <c r="C5050" s="919"/>
      <c r="D5050" s="860"/>
      <c r="E5050"/>
      <c r="F5050"/>
      <c r="G5050"/>
      <c r="H5050"/>
      <c r="I5050"/>
      <c r="J5050"/>
      <c r="K5050"/>
      <c r="L5050" s="262"/>
      <c r="M5050" s="262"/>
      <c r="S5050" s="262"/>
      <c r="T5050" s="262"/>
      <c r="U5050" s="262"/>
      <c r="V5050" s="262"/>
    </row>
    <row r="5051" spans="1:22">
      <c r="A5051" s="858"/>
      <c r="B5051" s="866">
        <f t="shared" si="79"/>
        <v>5029</v>
      </c>
      <c r="C5051" s="919"/>
      <c r="D5051" s="860"/>
      <c r="E5051"/>
      <c r="F5051"/>
      <c r="G5051"/>
      <c r="H5051"/>
      <c r="I5051"/>
      <c r="J5051"/>
      <c r="K5051"/>
      <c r="L5051" s="262"/>
      <c r="M5051" s="262"/>
      <c r="S5051" s="262"/>
      <c r="T5051" s="262"/>
      <c r="U5051" s="262"/>
      <c r="V5051" s="262"/>
    </row>
    <row r="5052" spans="1:22">
      <c r="A5052" s="858"/>
      <c r="B5052" s="866">
        <f t="shared" si="79"/>
        <v>5030</v>
      </c>
      <c r="C5052" s="919"/>
      <c r="D5052" s="860"/>
      <c r="E5052"/>
      <c r="F5052"/>
      <c r="G5052"/>
      <c r="H5052"/>
      <c r="I5052"/>
      <c r="J5052"/>
      <c r="K5052"/>
      <c r="L5052" s="262"/>
      <c r="M5052" s="262"/>
      <c r="S5052" s="262"/>
      <c r="T5052" s="262"/>
      <c r="U5052" s="262"/>
      <c r="V5052" s="262"/>
    </row>
    <row r="5053" spans="1:22">
      <c r="A5053" s="858"/>
      <c r="B5053" s="866">
        <f t="shared" si="79"/>
        <v>5031</v>
      </c>
      <c r="C5053" s="919"/>
      <c r="D5053" s="860"/>
      <c r="E5053"/>
      <c r="F5053"/>
      <c r="G5053"/>
      <c r="H5053"/>
      <c r="I5053"/>
      <c r="J5053"/>
      <c r="K5053"/>
      <c r="L5053" s="262"/>
      <c r="M5053" s="262"/>
      <c r="S5053" s="262"/>
      <c r="T5053" s="262"/>
      <c r="U5053" s="262"/>
      <c r="V5053" s="262"/>
    </row>
    <row r="5054" spans="1:22">
      <c r="A5054" s="858"/>
      <c r="B5054" s="866">
        <f t="shared" si="79"/>
        <v>5032</v>
      </c>
      <c r="C5054" s="919"/>
      <c r="D5054" s="860"/>
      <c r="E5054"/>
      <c r="F5054"/>
      <c r="G5054"/>
      <c r="H5054"/>
      <c r="I5054"/>
      <c r="J5054"/>
      <c r="K5054"/>
      <c r="L5054" s="262"/>
      <c r="M5054" s="262"/>
      <c r="S5054" s="262"/>
      <c r="T5054" s="262"/>
      <c r="U5054" s="262"/>
      <c r="V5054" s="262"/>
    </row>
    <row r="5055" spans="1:22">
      <c r="A5055" s="858"/>
      <c r="B5055" s="866">
        <f t="shared" si="79"/>
        <v>5033</v>
      </c>
      <c r="C5055" s="919"/>
      <c r="D5055" s="860"/>
      <c r="E5055"/>
      <c r="F5055"/>
      <c r="G5055"/>
      <c r="H5055"/>
      <c r="I5055"/>
      <c r="J5055"/>
      <c r="K5055"/>
      <c r="L5055" s="262"/>
      <c r="M5055" s="262"/>
      <c r="S5055" s="262"/>
      <c r="T5055" s="262"/>
      <c r="U5055" s="262"/>
      <c r="V5055" s="262"/>
    </row>
    <row r="5056" spans="1:22">
      <c r="A5056" s="858"/>
      <c r="B5056" s="866">
        <f t="shared" si="79"/>
        <v>5034</v>
      </c>
      <c r="C5056" s="919"/>
      <c r="D5056" s="860"/>
      <c r="E5056"/>
      <c r="F5056"/>
      <c r="G5056"/>
      <c r="H5056"/>
      <c r="I5056"/>
      <c r="J5056"/>
      <c r="K5056"/>
      <c r="L5056" s="262"/>
      <c r="M5056" s="262"/>
      <c r="S5056" s="262"/>
      <c r="T5056" s="262"/>
      <c r="U5056" s="262"/>
      <c r="V5056" s="262"/>
    </row>
    <row r="5057" spans="1:22">
      <c r="A5057" s="858"/>
      <c r="B5057" s="866">
        <f t="shared" si="79"/>
        <v>5035</v>
      </c>
      <c r="C5057" s="919"/>
      <c r="D5057" s="860"/>
      <c r="E5057"/>
      <c r="F5057"/>
      <c r="G5057"/>
      <c r="H5057"/>
      <c r="I5057"/>
      <c r="J5057"/>
      <c r="K5057"/>
      <c r="L5057" s="262"/>
      <c r="M5057" s="262"/>
      <c r="S5057" s="262"/>
      <c r="T5057" s="262"/>
      <c r="U5057" s="262"/>
      <c r="V5057" s="262"/>
    </row>
    <row r="5058" spans="1:22">
      <c r="A5058" s="858"/>
      <c r="B5058" s="866">
        <f t="shared" si="79"/>
        <v>5036</v>
      </c>
      <c r="C5058" s="919"/>
      <c r="D5058" s="860"/>
      <c r="E5058"/>
      <c r="F5058"/>
      <c r="G5058"/>
      <c r="H5058"/>
      <c r="I5058"/>
      <c r="J5058"/>
      <c r="K5058"/>
      <c r="L5058" s="262"/>
      <c r="M5058" s="262"/>
      <c r="S5058" s="262"/>
      <c r="T5058" s="262"/>
      <c r="U5058" s="262"/>
      <c r="V5058" s="262"/>
    </row>
    <row r="5059" spans="1:22">
      <c r="A5059" s="858"/>
      <c r="B5059" s="866">
        <f t="shared" si="79"/>
        <v>5037</v>
      </c>
      <c r="C5059" s="919"/>
      <c r="D5059" s="860"/>
      <c r="E5059"/>
      <c r="F5059"/>
      <c r="G5059"/>
      <c r="H5059"/>
      <c r="I5059"/>
      <c r="J5059"/>
      <c r="K5059"/>
      <c r="L5059" s="262"/>
      <c r="M5059" s="262"/>
      <c r="S5059" s="262"/>
      <c r="T5059" s="262"/>
      <c r="U5059" s="262"/>
      <c r="V5059" s="262"/>
    </row>
    <row r="5060" spans="1:22">
      <c r="A5060" s="858"/>
      <c r="B5060" s="866">
        <f t="shared" si="79"/>
        <v>5038</v>
      </c>
      <c r="C5060" s="919"/>
      <c r="D5060" s="860"/>
      <c r="E5060"/>
      <c r="F5060"/>
      <c r="G5060"/>
      <c r="H5060"/>
      <c r="I5060"/>
      <c r="J5060"/>
      <c r="K5060"/>
      <c r="L5060" s="262"/>
      <c r="M5060" s="262"/>
      <c r="S5060" s="262"/>
      <c r="T5060" s="262"/>
      <c r="U5060" s="262"/>
      <c r="V5060" s="262"/>
    </row>
    <row r="5061" spans="1:22">
      <c r="A5061" s="858"/>
      <c r="B5061" s="866">
        <f t="shared" si="79"/>
        <v>5039</v>
      </c>
      <c r="C5061" s="919"/>
      <c r="D5061" s="860"/>
      <c r="E5061"/>
      <c r="F5061"/>
      <c r="G5061"/>
      <c r="H5061"/>
      <c r="I5061"/>
      <c r="J5061"/>
      <c r="K5061"/>
      <c r="L5061" s="262"/>
      <c r="M5061" s="262"/>
      <c r="S5061" s="262"/>
      <c r="T5061" s="262"/>
      <c r="U5061" s="262"/>
      <c r="V5061" s="262"/>
    </row>
    <row r="5062" spans="1:22">
      <c r="A5062" s="858"/>
      <c r="B5062" s="866">
        <f t="shared" si="79"/>
        <v>5040</v>
      </c>
      <c r="C5062" s="919"/>
      <c r="D5062" s="860"/>
      <c r="E5062"/>
      <c r="F5062"/>
      <c r="G5062"/>
      <c r="H5062"/>
      <c r="I5062"/>
      <c r="J5062"/>
      <c r="K5062"/>
      <c r="L5062" s="262"/>
      <c r="M5062" s="262"/>
      <c r="S5062" s="262"/>
      <c r="T5062" s="262"/>
      <c r="U5062" s="262"/>
      <c r="V5062" s="262"/>
    </row>
    <row r="5063" spans="1:22">
      <c r="A5063" s="858"/>
      <c r="B5063" s="866">
        <f t="shared" si="79"/>
        <v>5041</v>
      </c>
      <c r="C5063" s="919"/>
      <c r="D5063" s="860"/>
      <c r="E5063"/>
      <c r="F5063"/>
      <c r="G5063"/>
      <c r="H5063"/>
      <c r="I5063"/>
      <c r="J5063"/>
      <c r="K5063"/>
      <c r="L5063" s="262"/>
      <c r="M5063" s="262"/>
      <c r="S5063" s="262"/>
      <c r="T5063" s="262"/>
      <c r="U5063" s="262"/>
      <c r="V5063" s="262"/>
    </row>
    <row r="5064" spans="1:22">
      <c r="A5064" s="858"/>
      <c r="B5064" s="866">
        <f t="shared" si="79"/>
        <v>5042</v>
      </c>
      <c r="C5064" s="919"/>
      <c r="D5064" s="860"/>
      <c r="E5064"/>
      <c r="F5064"/>
      <c r="G5064"/>
      <c r="H5064"/>
      <c r="I5064"/>
      <c r="J5064"/>
      <c r="K5064"/>
      <c r="L5064" s="262"/>
      <c r="M5064" s="262"/>
      <c r="S5064" s="262"/>
      <c r="T5064" s="262"/>
      <c r="U5064" s="262"/>
      <c r="V5064" s="262"/>
    </row>
    <row r="5065" spans="1:22">
      <c r="A5065" s="858"/>
      <c r="B5065" s="866">
        <f t="shared" si="79"/>
        <v>5043</v>
      </c>
      <c r="C5065" s="919"/>
      <c r="D5065" s="860"/>
      <c r="E5065"/>
      <c r="F5065"/>
      <c r="G5065"/>
      <c r="H5065"/>
      <c r="I5065"/>
      <c r="J5065"/>
      <c r="K5065"/>
      <c r="L5065" s="262"/>
      <c r="M5065" s="262"/>
      <c r="S5065" s="262"/>
      <c r="T5065" s="262"/>
      <c r="U5065" s="262"/>
      <c r="V5065" s="262"/>
    </row>
    <row r="5066" spans="1:22">
      <c r="A5066" s="858"/>
      <c r="B5066" s="866">
        <f t="shared" si="79"/>
        <v>5044</v>
      </c>
      <c r="C5066" s="919"/>
      <c r="D5066" s="860"/>
      <c r="E5066"/>
      <c r="F5066"/>
      <c r="G5066"/>
      <c r="H5066"/>
      <c r="I5066"/>
      <c r="J5066"/>
      <c r="K5066"/>
      <c r="L5066" s="262"/>
      <c r="M5066" s="262"/>
      <c r="S5066" s="262"/>
      <c r="T5066" s="262"/>
      <c r="U5066" s="262"/>
      <c r="V5066" s="262"/>
    </row>
    <row r="5067" spans="1:22">
      <c r="A5067" s="858"/>
      <c r="B5067" s="866">
        <f t="shared" si="79"/>
        <v>5045</v>
      </c>
      <c r="C5067" s="919"/>
      <c r="D5067" s="860"/>
      <c r="E5067"/>
      <c r="F5067"/>
      <c r="G5067"/>
      <c r="H5067"/>
      <c r="I5067"/>
      <c r="J5067"/>
      <c r="K5067"/>
      <c r="L5067" s="262"/>
      <c r="M5067" s="262"/>
      <c r="S5067" s="262"/>
      <c r="T5067" s="262"/>
      <c r="U5067" s="262"/>
      <c r="V5067" s="262"/>
    </row>
    <row r="5068" spans="1:22">
      <c r="A5068" s="858"/>
      <c r="B5068" s="866">
        <f t="shared" si="79"/>
        <v>5046</v>
      </c>
      <c r="C5068" s="919"/>
      <c r="D5068" s="860"/>
      <c r="E5068"/>
      <c r="F5068"/>
      <c r="G5068"/>
      <c r="H5068"/>
      <c r="I5068"/>
      <c r="J5068"/>
      <c r="K5068"/>
      <c r="L5068" s="262"/>
      <c r="M5068" s="262"/>
      <c r="S5068" s="262"/>
      <c r="T5068" s="262"/>
      <c r="U5068" s="262"/>
      <c r="V5068" s="262"/>
    </row>
    <row r="5069" spans="1:22">
      <c r="A5069" s="858"/>
      <c r="B5069" s="866">
        <f t="shared" si="79"/>
        <v>5047</v>
      </c>
      <c r="C5069" s="919"/>
      <c r="D5069" s="860"/>
      <c r="E5069"/>
      <c r="F5069"/>
      <c r="G5069"/>
      <c r="H5069"/>
      <c r="I5069"/>
      <c r="J5069"/>
      <c r="K5069"/>
      <c r="L5069" s="262"/>
      <c r="M5069" s="262"/>
      <c r="S5069" s="262"/>
      <c r="T5069" s="262"/>
      <c r="U5069" s="262"/>
      <c r="V5069" s="262"/>
    </row>
    <row r="5070" spans="1:22">
      <c r="A5070" s="858"/>
      <c r="B5070" s="866">
        <f t="shared" si="79"/>
        <v>5048</v>
      </c>
      <c r="C5070" s="919"/>
      <c r="D5070" s="860"/>
      <c r="E5070"/>
      <c r="F5070"/>
      <c r="G5070"/>
      <c r="H5070"/>
      <c r="I5070"/>
      <c r="J5070"/>
      <c r="K5070"/>
      <c r="L5070" s="262"/>
      <c r="M5070" s="262"/>
      <c r="S5070" s="262"/>
      <c r="T5070" s="262"/>
      <c r="U5070" s="262"/>
      <c r="V5070" s="262"/>
    </row>
    <row r="5071" spans="1:22">
      <c r="A5071" s="858"/>
      <c r="B5071" s="866">
        <f t="shared" si="79"/>
        <v>5049</v>
      </c>
      <c r="C5071" s="919"/>
      <c r="D5071" s="860"/>
      <c r="E5071"/>
      <c r="F5071"/>
      <c r="G5071"/>
      <c r="H5071"/>
      <c r="I5071"/>
      <c r="J5071"/>
      <c r="K5071"/>
      <c r="L5071" s="262"/>
      <c r="M5071" s="262"/>
      <c r="S5071" s="262"/>
      <c r="T5071" s="262"/>
      <c r="U5071" s="262"/>
      <c r="V5071" s="262"/>
    </row>
    <row r="5072" spans="1:22">
      <c r="A5072" s="858"/>
      <c r="B5072" s="866">
        <f t="shared" si="79"/>
        <v>5050</v>
      </c>
      <c r="C5072" s="919"/>
      <c r="D5072" s="860"/>
      <c r="E5072"/>
      <c r="F5072"/>
      <c r="G5072"/>
      <c r="H5072"/>
      <c r="I5072"/>
      <c r="J5072"/>
      <c r="K5072"/>
      <c r="L5072" s="262"/>
      <c r="M5072" s="262"/>
      <c r="S5072" s="262"/>
      <c r="T5072" s="262"/>
      <c r="U5072" s="262"/>
      <c r="V5072" s="262"/>
    </row>
    <row r="5073" spans="1:22">
      <c r="A5073" s="858"/>
      <c r="B5073" s="866">
        <f t="shared" si="79"/>
        <v>5051</v>
      </c>
      <c r="C5073" s="919"/>
      <c r="D5073" s="860"/>
      <c r="E5073"/>
      <c r="F5073"/>
      <c r="G5073"/>
      <c r="H5073"/>
      <c r="I5073"/>
      <c r="J5073"/>
      <c r="K5073"/>
      <c r="L5073" s="262"/>
      <c r="M5073" s="262"/>
      <c r="S5073" s="262"/>
      <c r="T5073" s="262"/>
      <c r="U5073" s="262"/>
      <c r="V5073" s="262"/>
    </row>
    <row r="5074" spans="1:22">
      <c r="A5074" s="858"/>
      <c r="B5074" s="866">
        <f t="shared" si="79"/>
        <v>5052</v>
      </c>
      <c r="C5074" s="919"/>
      <c r="D5074" s="860"/>
      <c r="E5074"/>
      <c r="F5074"/>
      <c r="G5074"/>
      <c r="H5074"/>
      <c r="I5074"/>
      <c r="J5074"/>
      <c r="K5074"/>
      <c r="L5074" s="262"/>
      <c r="M5074" s="262"/>
      <c r="S5074" s="262"/>
      <c r="T5074" s="262"/>
      <c r="U5074" s="262"/>
      <c r="V5074" s="262"/>
    </row>
    <row r="5075" spans="1:22">
      <c r="A5075" s="858"/>
      <c r="B5075" s="866">
        <f t="shared" si="79"/>
        <v>5053</v>
      </c>
      <c r="C5075" s="919"/>
      <c r="D5075" s="860"/>
      <c r="E5075"/>
      <c r="F5075"/>
      <c r="G5075"/>
      <c r="H5075"/>
      <c r="I5075"/>
      <c r="J5075"/>
      <c r="K5075"/>
      <c r="L5075" s="262"/>
      <c r="M5075" s="262"/>
      <c r="S5075" s="262"/>
      <c r="T5075" s="262"/>
      <c r="U5075" s="262"/>
      <c r="V5075" s="262"/>
    </row>
    <row r="5076" spans="1:22">
      <c r="A5076" s="858"/>
      <c r="B5076" s="866">
        <f t="shared" si="79"/>
        <v>5054</v>
      </c>
      <c r="C5076" s="919"/>
      <c r="D5076" s="860"/>
      <c r="E5076"/>
      <c r="F5076"/>
      <c r="G5076"/>
      <c r="H5076"/>
      <c r="I5076"/>
      <c r="J5076"/>
      <c r="K5076"/>
      <c r="L5076" s="262"/>
      <c r="M5076" s="262"/>
      <c r="S5076" s="262"/>
      <c r="T5076" s="262"/>
      <c r="U5076" s="262"/>
      <c r="V5076" s="262"/>
    </row>
    <row r="5077" spans="1:22">
      <c r="A5077" s="858"/>
      <c r="B5077" s="866">
        <f t="shared" si="79"/>
        <v>5055</v>
      </c>
      <c r="C5077" s="919"/>
      <c r="D5077" s="860"/>
      <c r="E5077"/>
      <c r="F5077"/>
      <c r="G5077"/>
      <c r="H5077"/>
      <c r="I5077"/>
      <c r="J5077"/>
      <c r="K5077"/>
      <c r="L5077" s="262"/>
      <c r="M5077" s="262"/>
      <c r="S5077" s="262"/>
      <c r="T5077" s="262"/>
      <c r="U5077" s="262"/>
      <c r="V5077" s="262"/>
    </row>
    <row r="5078" spans="1:22">
      <c r="A5078" s="858"/>
      <c r="B5078" s="866">
        <f t="shared" si="79"/>
        <v>5056</v>
      </c>
      <c r="C5078" s="919"/>
      <c r="D5078" s="860"/>
      <c r="E5078"/>
      <c r="F5078"/>
      <c r="G5078"/>
      <c r="H5078"/>
      <c r="I5078"/>
      <c r="J5078"/>
      <c r="K5078"/>
      <c r="L5078" s="262"/>
      <c r="M5078" s="262"/>
      <c r="S5078" s="262"/>
      <c r="T5078" s="262"/>
      <c r="U5078" s="262"/>
      <c r="V5078" s="262"/>
    </row>
    <row r="5079" spans="1:22">
      <c r="A5079" s="858"/>
      <c r="B5079" s="866">
        <f t="shared" si="79"/>
        <v>5057</v>
      </c>
      <c r="C5079" s="919"/>
      <c r="D5079" s="860"/>
      <c r="E5079"/>
      <c r="F5079"/>
      <c r="G5079"/>
      <c r="H5079"/>
      <c r="I5079"/>
      <c r="J5079"/>
      <c r="K5079"/>
      <c r="L5079" s="262"/>
      <c r="M5079" s="262"/>
      <c r="S5079" s="262"/>
      <c r="T5079" s="262"/>
      <c r="U5079" s="262"/>
      <c r="V5079" s="262"/>
    </row>
    <row r="5080" spans="1:22">
      <c r="A5080" s="858"/>
      <c r="B5080" s="866">
        <f t="shared" ref="B5080:B5143" si="80">B5079+1</f>
        <v>5058</v>
      </c>
      <c r="C5080" s="919"/>
      <c r="D5080" s="860"/>
      <c r="E5080"/>
      <c r="F5080"/>
      <c r="G5080"/>
      <c r="H5080"/>
      <c r="I5080"/>
      <c r="J5080"/>
      <c r="K5080"/>
      <c r="L5080" s="262"/>
      <c r="M5080" s="262"/>
      <c r="S5080" s="262"/>
      <c r="T5080" s="262"/>
      <c r="U5080" s="262"/>
      <c r="V5080" s="262"/>
    </row>
    <row r="5081" spans="1:22">
      <c r="A5081" s="858"/>
      <c r="B5081" s="866">
        <f t="shared" si="80"/>
        <v>5059</v>
      </c>
      <c r="C5081" s="919"/>
      <c r="D5081" s="860"/>
      <c r="E5081"/>
      <c r="F5081"/>
      <c r="G5081"/>
      <c r="H5081"/>
      <c r="I5081"/>
      <c r="J5081"/>
      <c r="K5081"/>
      <c r="L5081" s="262"/>
      <c r="M5081" s="262"/>
      <c r="S5081" s="262"/>
      <c r="T5081" s="262"/>
      <c r="U5081" s="262"/>
      <c r="V5081" s="262"/>
    </row>
    <row r="5082" spans="1:22">
      <c r="A5082" s="858"/>
      <c r="B5082" s="866">
        <f t="shared" si="80"/>
        <v>5060</v>
      </c>
      <c r="C5082" s="919"/>
      <c r="D5082" s="860"/>
      <c r="E5082"/>
      <c r="F5082"/>
      <c r="G5082"/>
      <c r="H5082"/>
      <c r="I5082"/>
      <c r="J5082"/>
      <c r="K5082"/>
      <c r="L5082" s="262"/>
      <c r="M5082" s="262"/>
      <c r="S5082" s="262"/>
      <c r="T5082" s="262"/>
      <c r="U5082" s="262"/>
      <c r="V5082" s="262"/>
    </row>
    <row r="5083" spans="1:22">
      <c r="A5083" s="858"/>
      <c r="B5083" s="866">
        <f t="shared" si="80"/>
        <v>5061</v>
      </c>
      <c r="C5083" s="919"/>
      <c r="D5083" s="860"/>
      <c r="E5083"/>
      <c r="F5083"/>
      <c r="G5083"/>
      <c r="H5083"/>
      <c r="I5083"/>
      <c r="J5083"/>
      <c r="K5083"/>
      <c r="L5083" s="262"/>
      <c r="M5083" s="262"/>
      <c r="S5083" s="262"/>
      <c r="T5083" s="262"/>
      <c r="U5083" s="262"/>
      <c r="V5083" s="262"/>
    </row>
    <row r="5084" spans="1:22">
      <c r="A5084" s="858"/>
      <c r="B5084" s="866">
        <f t="shared" si="80"/>
        <v>5062</v>
      </c>
      <c r="C5084" s="919"/>
      <c r="D5084" s="860"/>
      <c r="E5084"/>
      <c r="F5084"/>
      <c r="G5084"/>
      <c r="H5084"/>
      <c r="I5084"/>
      <c r="J5084"/>
      <c r="K5084"/>
      <c r="L5084" s="262"/>
      <c r="M5084" s="262"/>
      <c r="S5084" s="262"/>
      <c r="T5084" s="262"/>
      <c r="U5084" s="262"/>
      <c r="V5084" s="262"/>
    </row>
    <row r="5085" spans="1:22">
      <c r="A5085" s="858"/>
      <c r="B5085" s="866">
        <f t="shared" si="80"/>
        <v>5063</v>
      </c>
      <c r="C5085" s="919"/>
      <c r="D5085" s="860"/>
      <c r="E5085"/>
      <c r="F5085"/>
      <c r="G5085"/>
      <c r="H5085"/>
      <c r="I5085"/>
      <c r="J5085"/>
      <c r="K5085"/>
      <c r="L5085" s="262"/>
      <c r="M5085" s="262"/>
      <c r="S5085" s="262"/>
      <c r="T5085" s="262"/>
      <c r="U5085" s="262"/>
      <c r="V5085" s="262"/>
    </row>
    <row r="5086" spans="1:22">
      <c r="A5086" s="858"/>
      <c r="B5086" s="866">
        <f t="shared" si="80"/>
        <v>5064</v>
      </c>
      <c r="C5086" s="919"/>
      <c r="D5086" s="860"/>
      <c r="E5086"/>
      <c r="F5086"/>
      <c r="G5086"/>
      <c r="H5086"/>
      <c r="I5086"/>
      <c r="J5086"/>
      <c r="K5086"/>
      <c r="L5086" s="262"/>
      <c r="M5086" s="262"/>
      <c r="S5086" s="262"/>
      <c r="T5086" s="262"/>
      <c r="U5086" s="262"/>
      <c r="V5086" s="262"/>
    </row>
    <row r="5087" spans="1:22">
      <c r="A5087" s="858"/>
      <c r="B5087" s="866">
        <f t="shared" si="80"/>
        <v>5065</v>
      </c>
      <c r="C5087" s="919"/>
      <c r="D5087" s="860"/>
      <c r="E5087"/>
      <c r="F5087"/>
      <c r="G5087"/>
      <c r="H5087"/>
      <c r="I5087"/>
      <c r="J5087"/>
      <c r="K5087"/>
      <c r="L5087" s="262"/>
      <c r="M5087" s="262"/>
      <c r="S5087" s="262"/>
      <c r="T5087" s="262"/>
      <c r="U5087" s="262"/>
      <c r="V5087" s="262"/>
    </row>
    <row r="5088" spans="1:22">
      <c r="A5088" s="858"/>
      <c r="B5088" s="866">
        <f t="shared" si="80"/>
        <v>5066</v>
      </c>
      <c r="C5088" s="919"/>
      <c r="D5088" s="860"/>
      <c r="E5088"/>
      <c r="F5088"/>
      <c r="G5088"/>
      <c r="H5088"/>
      <c r="I5088"/>
      <c r="J5088"/>
      <c r="K5088"/>
      <c r="L5088" s="262"/>
      <c r="M5088" s="262"/>
      <c r="S5088" s="262"/>
      <c r="T5088" s="262"/>
      <c r="U5088" s="262"/>
      <c r="V5088" s="262"/>
    </row>
    <row r="5089" spans="1:22">
      <c r="A5089" s="858"/>
      <c r="B5089" s="866">
        <f t="shared" si="80"/>
        <v>5067</v>
      </c>
      <c r="C5089" s="919"/>
      <c r="D5089" s="860"/>
      <c r="E5089"/>
      <c r="F5089"/>
      <c r="G5089"/>
      <c r="H5089"/>
      <c r="I5089"/>
      <c r="J5089"/>
      <c r="K5089"/>
      <c r="L5089" s="262"/>
      <c r="M5089" s="262"/>
      <c r="S5089" s="262"/>
      <c r="T5089" s="262"/>
      <c r="U5089" s="262"/>
      <c r="V5089" s="262"/>
    </row>
    <row r="5090" spans="1:22">
      <c r="A5090" s="858"/>
      <c r="B5090" s="866">
        <f t="shared" si="80"/>
        <v>5068</v>
      </c>
      <c r="C5090" s="919"/>
      <c r="D5090" s="860"/>
      <c r="E5090"/>
      <c r="F5090"/>
      <c r="G5090"/>
      <c r="H5090"/>
      <c r="I5090"/>
      <c r="J5090"/>
      <c r="K5090"/>
      <c r="L5090" s="262"/>
      <c r="M5090" s="262"/>
      <c r="S5090" s="262"/>
      <c r="T5090" s="262"/>
      <c r="U5090" s="262"/>
      <c r="V5090" s="262"/>
    </row>
    <row r="5091" spans="1:22">
      <c r="A5091" s="858"/>
      <c r="B5091" s="866">
        <f t="shared" si="80"/>
        <v>5069</v>
      </c>
      <c r="C5091" s="919"/>
      <c r="D5091" s="860"/>
      <c r="E5091"/>
      <c r="F5091"/>
      <c r="G5091"/>
      <c r="H5091"/>
      <c r="I5091"/>
      <c r="J5091"/>
      <c r="K5091"/>
      <c r="L5091" s="262"/>
      <c r="M5091" s="262"/>
      <c r="S5091" s="262"/>
      <c r="T5091" s="262"/>
      <c r="U5091" s="262"/>
      <c r="V5091" s="262"/>
    </row>
    <row r="5092" spans="1:22">
      <c r="A5092" s="858"/>
      <c r="B5092" s="866">
        <f t="shared" si="80"/>
        <v>5070</v>
      </c>
      <c r="C5092" s="919"/>
      <c r="D5092" s="860"/>
      <c r="E5092"/>
      <c r="F5092"/>
      <c r="G5092"/>
      <c r="H5092"/>
      <c r="I5092"/>
      <c r="J5092"/>
      <c r="K5092"/>
      <c r="L5092" s="262"/>
      <c r="M5092" s="262"/>
      <c r="S5092" s="262"/>
      <c r="T5092" s="262"/>
      <c r="U5092" s="262"/>
      <c r="V5092" s="262"/>
    </row>
    <row r="5093" spans="1:22">
      <c r="A5093" s="858"/>
      <c r="B5093" s="866">
        <f t="shared" si="80"/>
        <v>5071</v>
      </c>
      <c r="C5093" s="919"/>
      <c r="D5093" s="860"/>
      <c r="E5093"/>
      <c r="F5093"/>
      <c r="G5093"/>
      <c r="H5093"/>
      <c r="I5093"/>
      <c r="J5093"/>
      <c r="K5093"/>
      <c r="L5093" s="262"/>
      <c r="M5093" s="262"/>
      <c r="S5093" s="262"/>
      <c r="T5093" s="262"/>
      <c r="U5093" s="262"/>
      <c r="V5093" s="262"/>
    </row>
    <row r="5094" spans="1:22">
      <c r="A5094" s="858"/>
      <c r="B5094" s="866">
        <f t="shared" si="80"/>
        <v>5072</v>
      </c>
      <c r="C5094" s="919"/>
      <c r="D5094" s="860"/>
      <c r="E5094"/>
      <c r="F5094"/>
      <c r="G5094"/>
      <c r="H5094"/>
      <c r="I5094"/>
      <c r="J5094"/>
      <c r="K5094"/>
      <c r="L5094" s="262"/>
      <c r="M5094" s="262"/>
      <c r="S5094" s="262"/>
      <c r="T5094" s="262"/>
      <c r="U5094" s="262"/>
      <c r="V5094" s="262"/>
    </row>
    <row r="5095" spans="1:22">
      <c r="A5095" s="858"/>
      <c r="B5095" s="866">
        <f t="shared" si="80"/>
        <v>5073</v>
      </c>
      <c r="C5095" s="919"/>
      <c r="D5095" s="860"/>
      <c r="E5095"/>
      <c r="F5095"/>
      <c r="G5095"/>
      <c r="H5095"/>
      <c r="I5095"/>
      <c r="J5095"/>
      <c r="K5095"/>
      <c r="L5095" s="262"/>
      <c r="M5095" s="262"/>
      <c r="S5095" s="262"/>
      <c r="T5095" s="262"/>
      <c r="U5095" s="262"/>
      <c r="V5095" s="262"/>
    </row>
    <row r="5096" spans="1:22">
      <c r="A5096" s="858"/>
      <c r="B5096" s="866">
        <f t="shared" si="80"/>
        <v>5074</v>
      </c>
      <c r="C5096" s="919"/>
      <c r="D5096" s="860"/>
      <c r="E5096"/>
      <c r="F5096"/>
      <c r="G5096"/>
      <c r="H5096"/>
      <c r="I5096"/>
      <c r="J5096"/>
      <c r="K5096"/>
      <c r="L5096" s="262"/>
      <c r="M5096" s="262"/>
      <c r="S5096" s="262"/>
      <c r="T5096" s="262"/>
      <c r="U5096" s="262"/>
      <c r="V5096" s="262"/>
    </row>
    <row r="5097" spans="1:22">
      <c r="A5097" s="858"/>
      <c r="B5097" s="866">
        <f t="shared" si="80"/>
        <v>5075</v>
      </c>
      <c r="C5097" s="919"/>
      <c r="D5097" s="860"/>
      <c r="E5097"/>
      <c r="F5097"/>
      <c r="G5097"/>
      <c r="H5097"/>
      <c r="I5097"/>
      <c r="J5097"/>
      <c r="K5097"/>
      <c r="L5097" s="262"/>
      <c r="M5097" s="262"/>
      <c r="S5097" s="262"/>
      <c r="T5097" s="262"/>
      <c r="U5097" s="262"/>
      <c r="V5097" s="262"/>
    </row>
    <row r="5098" spans="1:22">
      <c r="A5098" s="858"/>
      <c r="B5098" s="866">
        <f t="shared" si="80"/>
        <v>5076</v>
      </c>
      <c r="C5098" s="919"/>
      <c r="D5098" s="860"/>
      <c r="E5098"/>
      <c r="F5098"/>
      <c r="G5098"/>
      <c r="H5098"/>
      <c r="I5098"/>
      <c r="J5098"/>
      <c r="K5098"/>
      <c r="L5098" s="262"/>
      <c r="M5098" s="262"/>
      <c r="S5098" s="262"/>
      <c r="T5098" s="262"/>
      <c r="U5098" s="262"/>
      <c r="V5098" s="262"/>
    </row>
    <row r="5099" spans="1:22">
      <c r="A5099" s="858"/>
      <c r="B5099" s="866">
        <f t="shared" si="80"/>
        <v>5077</v>
      </c>
      <c r="C5099" s="919"/>
      <c r="D5099" s="860"/>
      <c r="E5099"/>
      <c r="F5099"/>
      <c r="G5099"/>
      <c r="H5099"/>
      <c r="I5099"/>
      <c r="J5099"/>
      <c r="K5099"/>
      <c r="L5099" s="262"/>
      <c r="M5099" s="262"/>
      <c r="S5099" s="262"/>
      <c r="T5099" s="262"/>
      <c r="U5099" s="262"/>
      <c r="V5099" s="262"/>
    </row>
    <row r="5100" spans="1:22">
      <c r="A5100" s="858"/>
      <c r="B5100" s="866">
        <f t="shared" si="80"/>
        <v>5078</v>
      </c>
      <c r="C5100" s="919"/>
      <c r="D5100" s="860"/>
      <c r="E5100"/>
      <c r="F5100"/>
      <c r="G5100"/>
      <c r="H5100"/>
      <c r="I5100"/>
      <c r="J5100"/>
      <c r="K5100"/>
      <c r="L5100" s="262"/>
      <c r="M5100" s="262"/>
      <c r="S5100" s="262"/>
      <c r="T5100" s="262"/>
      <c r="U5100" s="262"/>
      <c r="V5100" s="262"/>
    </row>
    <row r="5101" spans="1:22">
      <c r="A5101" s="858"/>
      <c r="B5101" s="866">
        <f t="shared" si="80"/>
        <v>5079</v>
      </c>
      <c r="C5101" s="919"/>
      <c r="D5101" s="860"/>
      <c r="E5101"/>
      <c r="F5101"/>
      <c r="G5101"/>
      <c r="H5101"/>
      <c r="I5101"/>
      <c r="J5101"/>
      <c r="K5101"/>
      <c r="L5101" s="262"/>
      <c r="M5101" s="262"/>
      <c r="S5101" s="262"/>
      <c r="T5101" s="262"/>
      <c r="U5101" s="262"/>
      <c r="V5101" s="262"/>
    </row>
    <row r="5102" spans="1:22">
      <c r="A5102" s="858"/>
      <c r="B5102" s="866">
        <f t="shared" si="80"/>
        <v>5080</v>
      </c>
      <c r="C5102" s="919"/>
      <c r="D5102" s="860"/>
      <c r="E5102"/>
      <c r="F5102"/>
      <c r="G5102"/>
      <c r="H5102"/>
      <c r="I5102"/>
      <c r="J5102"/>
      <c r="K5102"/>
      <c r="L5102" s="262"/>
      <c r="M5102" s="262"/>
      <c r="S5102" s="262"/>
      <c r="T5102" s="262"/>
      <c r="U5102" s="262"/>
      <c r="V5102" s="262"/>
    </row>
    <row r="5103" spans="1:22">
      <c r="A5103" s="858"/>
      <c r="B5103" s="866">
        <f t="shared" si="80"/>
        <v>5081</v>
      </c>
      <c r="C5103" s="919"/>
      <c r="D5103" s="860"/>
      <c r="E5103"/>
      <c r="F5103"/>
      <c r="G5103"/>
      <c r="H5103"/>
      <c r="I5103"/>
      <c r="J5103"/>
      <c r="K5103"/>
      <c r="L5103" s="262"/>
      <c r="M5103" s="262"/>
      <c r="S5103" s="262"/>
      <c r="T5103" s="262"/>
      <c r="U5103" s="262"/>
      <c r="V5103" s="262"/>
    </row>
    <row r="5104" spans="1:22">
      <c r="A5104" s="858"/>
      <c r="B5104" s="866">
        <f t="shared" si="80"/>
        <v>5082</v>
      </c>
      <c r="C5104" s="919"/>
      <c r="D5104" s="860"/>
      <c r="E5104"/>
      <c r="F5104"/>
      <c r="G5104"/>
      <c r="H5104"/>
      <c r="I5104"/>
      <c r="J5104"/>
      <c r="K5104"/>
      <c r="L5104" s="262"/>
      <c r="M5104" s="262"/>
      <c r="S5104" s="262"/>
      <c r="T5104" s="262"/>
      <c r="U5104" s="262"/>
      <c r="V5104" s="262"/>
    </row>
    <row r="5105" spans="1:22">
      <c r="A5105" s="858"/>
      <c r="B5105" s="866">
        <f t="shared" si="80"/>
        <v>5083</v>
      </c>
      <c r="C5105" s="919"/>
      <c r="D5105" s="860"/>
      <c r="E5105"/>
      <c r="F5105"/>
      <c r="G5105"/>
      <c r="H5105"/>
      <c r="I5105"/>
      <c r="J5105"/>
      <c r="K5105"/>
      <c r="L5105" s="262"/>
      <c r="M5105" s="262"/>
      <c r="S5105" s="262"/>
      <c r="T5105" s="262"/>
      <c r="U5105" s="262"/>
      <c r="V5105" s="262"/>
    </row>
    <row r="5106" spans="1:22">
      <c r="A5106" s="858"/>
      <c r="B5106" s="866">
        <f t="shared" si="80"/>
        <v>5084</v>
      </c>
      <c r="C5106" s="919"/>
      <c r="D5106" s="860"/>
      <c r="E5106"/>
      <c r="F5106"/>
      <c r="G5106"/>
      <c r="H5106"/>
      <c r="I5106"/>
      <c r="J5106"/>
      <c r="K5106"/>
      <c r="L5106" s="262"/>
      <c r="M5106" s="262"/>
      <c r="S5106" s="262"/>
      <c r="T5106" s="262"/>
      <c r="U5106" s="262"/>
      <c r="V5106" s="262"/>
    </row>
    <row r="5107" spans="1:22">
      <c r="A5107" s="858"/>
      <c r="B5107" s="866">
        <f t="shared" si="80"/>
        <v>5085</v>
      </c>
      <c r="C5107" s="919"/>
      <c r="D5107" s="860"/>
      <c r="E5107"/>
      <c r="F5107"/>
      <c r="G5107"/>
      <c r="H5107"/>
      <c r="I5107"/>
      <c r="J5107"/>
      <c r="K5107"/>
      <c r="L5107" s="262"/>
      <c r="M5107" s="262"/>
      <c r="S5107" s="262"/>
      <c r="T5107" s="262"/>
      <c r="U5107" s="262"/>
      <c r="V5107" s="262"/>
    </row>
    <row r="5108" spans="1:22">
      <c r="A5108" s="858"/>
      <c r="B5108" s="866">
        <f t="shared" si="80"/>
        <v>5086</v>
      </c>
      <c r="C5108" s="919"/>
      <c r="D5108" s="860"/>
      <c r="E5108"/>
      <c r="F5108"/>
      <c r="G5108"/>
      <c r="H5108"/>
      <c r="I5108"/>
      <c r="J5108"/>
      <c r="K5108"/>
      <c r="L5108" s="262"/>
      <c r="M5108" s="262"/>
      <c r="S5108" s="262"/>
      <c r="T5108" s="262"/>
      <c r="U5108" s="262"/>
      <c r="V5108" s="262"/>
    </row>
    <row r="5109" spans="1:22">
      <c r="A5109" s="858"/>
      <c r="B5109" s="866">
        <f t="shared" si="80"/>
        <v>5087</v>
      </c>
      <c r="C5109" s="919"/>
      <c r="D5109" s="860"/>
      <c r="E5109"/>
      <c r="F5109"/>
      <c r="G5109"/>
      <c r="H5109"/>
      <c r="I5109"/>
      <c r="J5109"/>
      <c r="K5109"/>
      <c r="L5109" s="262"/>
      <c r="M5109" s="262"/>
      <c r="S5109" s="262"/>
      <c r="T5109" s="262"/>
      <c r="U5109" s="262"/>
      <c r="V5109" s="262"/>
    </row>
    <row r="5110" spans="1:22">
      <c r="A5110" s="858"/>
      <c r="B5110" s="866">
        <f t="shared" si="80"/>
        <v>5088</v>
      </c>
      <c r="C5110" s="919"/>
      <c r="D5110" s="860"/>
      <c r="E5110"/>
      <c r="F5110"/>
      <c r="G5110"/>
      <c r="H5110"/>
      <c r="I5110"/>
      <c r="J5110"/>
      <c r="K5110"/>
      <c r="L5110" s="262"/>
      <c r="M5110" s="262"/>
      <c r="S5110" s="262"/>
      <c r="T5110" s="262"/>
      <c r="U5110" s="262"/>
      <c r="V5110" s="262"/>
    </row>
    <row r="5111" spans="1:22">
      <c r="A5111" s="858"/>
      <c r="B5111" s="866">
        <f t="shared" si="80"/>
        <v>5089</v>
      </c>
      <c r="C5111" s="919"/>
      <c r="D5111" s="860"/>
      <c r="E5111"/>
      <c r="F5111"/>
      <c r="G5111"/>
      <c r="H5111"/>
      <c r="I5111"/>
      <c r="J5111"/>
      <c r="K5111"/>
      <c r="L5111" s="262"/>
      <c r="M5111" s="262"/>
      <c r="S5111" s="262"/>
      <c r="T5111" s="262"/>
      <c r="U5111" s="262"/>
      <c r="V5111" s="262"/>
    </row>
    <row r="5112" spans="1:22">
      <c r="A5112" s="858"/>
      <c r="B5112" s="866">
        <f t="shared" si="80"/>
        <v>5090</v>
      </c>
      <c r="C5112" s="919"/>
      <c r="D5112" s="860"/>
      <c r="E5112"/>
      <c r="F5112"/>
      <c r="G5112"/>
      <c r="H5112"/>
      <c r="I5112"/>
      <c r="J5112"/>
      <c r="K5112"/>
      <c r="L5112" s="262"/>
      <c r="M5112" s="262"/>
      <c r="S5112" s="262"/>
      <c r="T5112" s="262"/>
      <c r="U5112" s="262"/>
      <c r="V5112" s="262"/>
    </row>
    <row r="5113" spans="1:22">
      <c r="A5113" s="858"/>
      <c r="B5113" s="866">
        <f t="shared" si="80"/>
        <v>5091</v>
      </c>
      <c r="C5113" s="919"/>
      <c r="D5113" s="860"/>
      <c r="E5113"/>
      <c r="F5113"/>
      <c r="G5113"/>
      <c r="H5113"/>
      <c r="I5113"/>
      <c r="J5113"/>
      <c r="K5113"/>
      <c r="L5113" s="262"/>
      <c r="M5113" s="262"/>
      <c r="S5113" s="262"/>
      <c r="T5113" s="262"/>
      <c r="U5113" s="262"/>
      <c r="V5113" s="262"/>
    </row>
    <row r="5114" spans="1:22">
      <c r="A5114" s="858"/>
      <c r="B5114" s="866">
        <f t="shared" si="80"/>
        <v>5092</v>
      </c>
      <c r="C5114" s="919"/>
      <c r="D5114" s="860"/>
      <c r="E5114"/>
      <c r="F5114"/>
      <c r="G5114"/>
      <c r="H5114"/>
      <c r="I5114"/>
      <c r="J5114"/>
      <c r="K5114"/>
      <c r="L5114" s="262"/>
      <c r="M5114" s="262"/>
      <c r="S5114" s="262"/>
      <c r="T5114" s="262"/>
      <c r="U5114" s="262"/>
      <c r="V5114" s="262"/>
    </row>
    <row r="5115" spans="1:22">
      <c r="A5115" s="858"/>
      <c r="B5115" s="866">
        <f t="shared" si="80"/>
        <v>5093</v>
      </c>
      <c r="C5115" s="919"/>
      <c r="D5115" s="860"/>
      <c r="E5115"/>
      <c r="F5115"/>
      <c r="G5115"/>
      <c r="H5115"/>
      <c r="I5115"/>
      <c r="J5115"/>
      <c r="K5115"/>
      <c r="L5115" s="262"/>
      <c r="M5115" s="262"/>
      <c r="S5115" s="262"/>
      <c r="T5115" s="262"/>
      <c r="U5115" s="262"/>
      <c r="V5115" s="262"/>
    </row>
    <row r="5116" spans="1:22">
      <c r="A5116" s="858"/>
      <c r="B5116" s="866">
        <f t="shared" si="80"/>
        <v>5094</v>
      </c>
      <c r="C5116" s="919"/>
      <c r="D5116" s="860"/>
      <c r="E5116"/>
      <c r="F5116"/>
      <c r="G5116"/>
      <c r="H5116"/>
      <c r="I5116"/>
      <c r="J5116"/>
      <c r="K5116"/>
      <c r="L5116" s="262"/>
      <c r="M5116" s="262"/>
      <c r="S5116" s="262"/>
      <c r="T5116" s="262"/>
      <c r="U5116" s="262"/>
      <c r="V5116" s="262"/>
    </row>
    <row r="5117" spans="1:22">
      <c r="A5117" s="858"/>
      <c r="B5117" s="866">
        <f t="shared" si="80"/>
        <v>5095</v>
      </c>
      <c r="C5117" s="919"/>
      <c r="D5117" s="860"/>
      <c r="E5117"/>
      <c r="F5117"/>
      <c r="G5117"/>
      <c r="H5117"/>
      <c r="I5117"/>
      <c r="J5117"/>
      <c r="K5117"/>
      <c r="L5117" s="262"/>
      <c r="M5117" s="262"/>
      <c r="S5117" s="262"/>
      <c r="T5117" s="262"/>
      <c r="U5117" s="262"/>
      <c r="V5117" s="262"/>
    </row>
    <row r="5118" spans="1:22">
      <c r="A5118" s="858"/>
      <c r="B5118" s="866">
        <f t="shared" si="80"/>
        <v>5096</v>
      </c>
      <c r="C5118" s="919"/>
      <c r="D5118" s="860"/>
      <c r="E5118"/>
      <c r="F5118"/>
      <c r="G5118"/>
      <c r="H5118"/>
      <c r="I5118"/>
      <c r="J5118"/>
      <c r="K5118"/>
      <c r="L5118" s="262"/>
      <c r="M5118" s="262"/>
      <c r="S5118" s="262"/>
      <c r="T5118" s="262"/>
      <c r="U5118" s="262"/>
      <c r="V5118" s="262"/>
    </row>
    <row r="5119" spans="1:22">
      <c r="A5119" s="858"/>
      <c r="B5119" s="866">
        <f t="shared" si="80"/>
        <v>5097</v>
      </c>
      <c r="C5119" s="919"/>
      <c r="D5119" s="860"/>
      <c r="E5119"/>
      <c r="F5119"/>
      <c r="G5119"/>
      <c r="H5119"/>
      <c r="I5119"/>
      <c r="J5119"/>
      <c r="K5119"/>
      <c r="L5119" s="262"/>
      <c r="M5119" s="262"/>
      <c r="S5119" s="262"/>
      <c r="T5119" s="262"/>
      <c r="U5119" s="262"/>
      <c r="V5119" s="262"/>
    </row>
    <row r="5120" spans="1:22">
      <c r="A5120" s="858"/>
      <c r="B5120" s="866">
        <f t="shared" si="80"/>
        <v>5098</v>
      </c>
      <c r="C5120" s="919"/>
      <c r="D5120" s="860"/>
      <c r="E5120"/>
      <c r="F5120"/>
      <c r="G5120"/>
      <c r="H5120"/>
      <c r="I5120"/>
      <c r="J5120"/>
      <c r="K5120"/>
      <c r="L5120" s="262"/>
      <c r="M5120" s="262"/>
      <c r="S5120" s="262"/>
      <c r="T5120" s="262"/>
      <c r="U5120" s="262"/>
      <c r="V5120" s="262"/>
    </row>
    <row r="5121" spans="1:22">
      <c r="A5121" s="858"/>
      <c r="B5121" s="866">
        <f t="shared" si="80"/>
        <v>5099</v>
      </c>
      <c r="C5121" s="919"/>
      <c r="D5121" s="860"/>
      <c r="E5121"/>
      <c r="F5121"/>
      <c r="G5121"/>
      <c r="H5121"/>
      <c r="I5121"/>
      <c r="J5121"/>
      <c r="K5121"/>
      <c r="L5121" s="262"/>
      <c r="M5121" s="262"/>
      <c r="S5121" s="262"/>
      <c r="T5121" s="262"/>
      <c r="U5121" s="262"/>
      <c r="V5121" s="262"/>
    </row>
    <row r="5122" spans="1:22">
      <c r="A5122" s="858"/>
      <c r="B5122" s="866">
        <f t="shared" si="80"/>
        <v>5100</v>
      </c>
      <c r="C5122" s="919"/>
      <c r="D5122" s="860"/>
      <c r="E5122"/>
      <c r="F5122"/>
      <c r="G5122"/>
      <c r="H5122"/>
      <c r="I5122"/>
      <c r="J5122"/>
      <c r="K5122"/>
      <c r="L5122" s="262"/>
      <c r="M5122" s="262"/>
      <c r="S5122" s="262"/>
      <c r="T5122" s="262"/>
      <c r="U5122" s="262"/>
      <c r="V5122" s="262"/>
    </row>
    <row r="5123" spans="1:22">
      <c r="A5123" s="858"/>
      <c r="B5123" s="866">
        <f t="shared" si="80"/>
        <v>5101</v>
      </c>
      <c r="C5123" s="919"/>
      <c r="D5123" s="860"/>
      <c r="E5123"/>
      <c r="F5123"/>
      <c r="G5123"/>
      <c r="H5123"/>
      <c r="I5123"/>
      <c r="J5123"/>
      <c r="K5123"/>
      <c r="L5123" s="262"/>
      <c r="M5123" s="262"/>
      <c r="S5123" s="262"/>
      <c r="T5123" s="262"/>
      <c r="U5123" s="262"/>
      <c r="V5123" s="262"/>
    </row>
    <row r="5124" spans="1:22">
      <c r="A5124" s="858"/>
      <c r="B5124" s="866">
        <f t="shared" si="80"/>
        <v>5102</v>
      </c>
      <c r="C5124" s="919"/>
      <c r="D5124" s="860"/>
      <c r="E5124"/>
      <c r="F5124"/>
      <c r="G5124"/>
      <c r="H5124"/>
      <c r="I5124"/>
      <c r="J5124"/>
      <c r="K5124"/>
      <c r="L5124" s="262"/>
      <c r="M5124" s="262"/>
      <c r="S5124" s="262"/>
      <c r="T5124" s="262"/>
      <c r="U5124" s="262"/>
      <c r="V5124" s="262"/>
    </row>
    <row r="5125" spans="1:22">
      <c r="A5125" s="858"/>
      <c r="B5125" s="866">
        <f t="shared" si="80"/>
        <v>5103</v>
      </c>
      <c r="C5125" s="919"/>
      <c r="D5125" s="860"/>
      <c r="E5125"/>
      <c r="F5125"/>
      <c r="G5125"/>
      <c r="H5125"/>
      <c r="I5125"/>
      <c r="J5125"/>
      <c r="K5125"/>
      <c r="L5125" s="262"/>
      <c r="M5125" s="262"/>
      <c r="S5125" s="262"/>
      <c r="T5125" s="262"/>
      <c r="U5125" s="262"/>
      <c r="V5125" s="262"/>
    </row>
    <row r="5126" spans="1:22">
      <c r="A5126" s="858"/>
      <c r="B5126" s="866">
        <f t="shared" si="80"/>
        <v>5104</v>
      </c>
      <c r="C5126" s="919"/>
      <c r="D5126" s="860"/>
      <c r="E5126"/>
      <c r="F5126"/>
      <c r="G5126"/>
      <c r="H5126"/>
      <c r="I5126"/>
      <c r="J5126"/>
      <c r="K5126"/>
      <c r="L5126" s="262"/>
      <c r="M5126" s="262"/>
      <c r="S5126" s="262"/>
      <c r="T5126" s="262"/>
      <c r="U5126" s="262"/>
      <c r="V5126" s="262"/>
    </row>
    <row r="5127" spans="1:22">
      <c r="A5127" s="858"/>
      <c r="B5127" s="866">
        <f t="shared" si="80"/>
        <v>5105</v>
      </c>
      <c r="C5127" s="919"/>
      <c r="D5127" s="860"/>
      <c r="E5127"/>
      <c r="F5127"/>
      <c r="G5127"/>
      <c r="H5127"/>
      <c r="I5127"/>
      <c r="J5127"/>
      <c r="K5127"/>
      <c r="L5127" s="262"/>
      <c r="M5127" s="262"/>
      <c r="S5127" s="262"/>
      <c r="T5127" s="262"/>
      <c r="U5127" s="262"/>
      <c r="V5127" s="262"/>
    </row>
    <row r="5128" spans="1:22">
      <c r="A5128" s="858"/>
      <c r="B5128" s="866">
        <f t="shared" si="80"/>
        <v>5106</v>
      </c>
      <c r="C5128" s="919"/>
      <c r="D5128" s="860"/>
      <c r="E5128"/>
      <c r="F5128"/>
      <c r="G5128"/>
      <c r="H5128"/>
      <c r="I5128"/>
      <c r="J5128"/>
      <c r="K5128"/>
      <c r="L5128" s="262"/>
      <c r="M5128" s="262"/>
      <c r="S5128" s="262"/>
      <c r="T5128" s="262"/>
      <c r="U5128" s="262"/>
      <c r="V5128" s="262"/>
    </row>
    <row r="5129" spans="1:22">
      <c r="A5129" s="858"/>
      <c r="B5129" s="866">
        <f t="shared" si="80"/>
        <v>5107</v>
      </c>
      <c r="C5129" s="919"/>
      <c r="D5129" s="860"/>
      <c r="E5129"/>
      <c r="F5129"/>
      <c r="G5129"/>
      <c r="H5129"/>
      <c r="I5129"/>
      <c r="J5129"/>
      <c r="K5129"/>
      <c r="L5129" s="262"/>
      <c r="M5129" s="262"/>
      <c r="S5129" s="262"/>
      <c r="T5129" s="262"/>
      <c r="U5129" s="262"/>
      <c r="V5129" s="262"/>
    </row>
    <row r="5130" spans="1:22">
      <c r="A5130" s="858"/>
      <c r="B5130" s="866">
        <f t="shared" si="80"/>
        <v>5108</v>
      </c>
      <c r="C5130" s="919"/>
      <c r="D5130" s="860"/>
      <c r="E5130"/>
      <c r="F5130"/>
      <c r="G5130"/>
      <c r="H5130"/>
      <c r="I5130"/>
      <c r="J5130"/>
      <c r="K5130"/>
      <c r="L5130" s="262"/>
      <c r="M5130" s="262"/>
      <c r="S5130" s="262"/>
      <c r="T5130" s="262"/>
      <c r="U5130" s="262"/>
      <c r="V5130" s="262"/>
    </row>
    <row r="5131" spans="1:22">
      <c r="A5131" s="858"/>
      <c r="B5131" s="866">
        <f t="shared" si="80"/>
        <v>5109</v>
      </c>
      <c r="C5131" s="919"/>
      <c r="D5131" s="860"/>
      <c r="E5131"/>
      <c r="F5131"/>
      <c r="G5131"/>
      <c r="H5131"/>
      <c r="I5131"/>
      <c r="J5131"/>
      <c r="K5131"/>
      <c r="L5131" s="262"/>
      <c r="M5131" s="262"/>
      <c r="S5131" s="262"/>
      <c r="T5131" s="262"/>
      <c r="U5131" s="262"/>
      <c r="V5131" s="262"/>
    </row>
    <row r="5132" spans="1:22">
      <c r="A5132" s="858"/>
      <c r="B5132" s="866">
        <f t="shared" si="80"/>
        <v>5110</v>
      </c>
      <c r="C5132" s="919"/>
      <c r="D5132" s="860"/>
      <c r="E5132"/>
      <c r="F5132"/>
      <c r="G5132"/>
      <c r="H5132"/>
      <c r="I5132"/>
      <c r="J5132"/>
      <c r="K5132"/>
      <c r="L5132" s="262"/>
      <c r="M5132" s="262"/>
      <c r="S5132" s="262"/>
      <c r="T5132" s="262"/>
      <c r="U5132" s="262"/>
      <c r="V5132" s="262"/>
    </row>
    <row r="5133" spans="1:22">
      <c r="A5133" s="858"/>
      <c r="B5133" s="866">
        <f t="shared" si="80"/>
        <v>5111</v>
      </c>
      <c r="C5133" s="919"/>
      <c r="D5133" s="860"/>
      <c r="E5133"/>
      <c r="F5133"/>
      <c r="G5133"/>
      <c r="H5133"/>
      <c r="I5133"/>
      <c r="J5133"/>
      <c r="K5133"/>
      <c r="L5133" s="262"/>
      <c r="M5133" s="262"/>
      <c r="S5133" s="262"/>
      <c r="T5133" s="262"/>
      <c r="U5133" s="262"/>
      <c r="V5133" s="262"/>
    </row>
    <row r="5134" spans="1:22">
      <c r="A5134" s="858"/>
      <c r="B5134" s="866">
        <f t="shared" si="80"/>
        <v>5112</v>
      </c>
      <c r="C5134" s="919"/>
      <c r="D5134" s="860"/>
      <c r="E5134"/>
      <c r="F5134"/>
      <c r="G5134"/>
      <c r="H5134"/>
      <c r="I5134"/>
      <c r="J5134"/>
      <c r="K5134"/>
      <c r="L5134" s="262"/>
      <c r="M5134" s="262"/>
      <c r="S5134" s="262"/>
      <c r="T5134" s="262"/>
      <c r="U5134" s="262"/>
      <c r="V5134" s="262"/>
    </row>
    <row r="5135" spans="1:22">
      <c r="A5135" s="858"/>
      <c r="B5135" s="866">
        <f t="shared" si="80"/>
        <v>5113</v>
      </c>
      <c r="C5135" s="919"/>
      <c r="D5135" s="860"/>
      <c r="E5135"/>
      <c r="F5135"/>
      <c r="G5135"/>
      <c r="H5135"/>
      <c r="I5135"/>
      <c r="J5135"/>
      <c r="K5135"/>
      <c r="L5135" s="262"/>
      <c r="M5135" s="262"/>
      <c r="S5135" s="262"/>
      <c r="T5135" s="262"/>
      <c r="U5135" s="262"/>
      <c r="V5135" s="262"/>
    </row>
    <row r="5136" spans="1:22">
      <c r="A5136" s="858"/>
      <c r="B5136" s="866">
        <f t="shared" si="80"/>
        <v>5114</v>
      </c>
      <c r="C5136" s="919"/>
      <c r="D5136" s="860"/>
      <c r="E5136"/>
      <c r="F5136"/>
      <c r="G5136"/>
      <c r="H5136"/>
      <c r="I5136"/>
      <c r="J5136"/>
      <c r="K5136"/>
      <c r="L5136" s="262"/>
      <c r="M5136" s="262"/>
      <c r="S5136" s="262"/>
      <c r="T5136" s="262"/>
      <c r="U5136" s="262"/>
      <c r="V5136" s="262"/>
    </row>
    <row r="5137" spans="1:22">
      <c r="A5137" s="858"/>
      <c r="B5137" s="866">
        <f t="shared" si="80"/>
        <v>5115</v>
      </c>
      <c r="C5137" s="919"/>
      <c r="D5137" s="860"/>
      <c r="E5137"/>
      <c r="F5137"/>
      <c r="G5137"/>
      <c r="H5137"/>
      <c r="I5137"/>
      <c r="J5137"/>
      <c r="K5137"/>
      <c r="L5137" s="262"/>
      <c r="M5137" s="262"/>
      <c r="S5137" s="262"/>
      <c r="T5137" s="262"/>
      <c r="U5137" s="262"/>
      <c r="V5137" s="262"/>
    </row>
    <row r="5138" spans="1:22">
      <c r="A5138" s="858"/>
      <c r="B5138" s="866">
        <f t="shared" si="80"/>
        <v>5116</v>
      </c>
      <c r="C5138" s="919"/>
      <c r="D5138" s="860"/>
      <c r="E5138"/>
      <c r="F5138"/>
      <c r="G5138"/>
      <c r="H5138"/>
      <c r="I5138"/>
      <c r="J5138"/>
      <c r="K5138"/>
      <c r="L5138" s="262"/>
      <c r="M5138" s="262"/>
      <c r="S5138" s="262"/>
      <c r="T5138" s="262"/>
      <c r="U5138" s="262"/>
      <c r="V5138" s="262"/>
    </row>
    <row r="5139" spans="1:22">
      <c r="A5139" s="858"/>
      <c r="B5139" s="866">
        <f t="shared" si="80"/>
        <v>5117</v>
      </c>
      <c r="C5139" s="919"/>
      <c r="D5139" s="860"/>
      <c r="E5139"/>
      <c r="F5139"/>
      <c r="G5139"/>
      <c r="H5139"/>
      <c r="I5139"/>
      <c r="J5139"/>
      <c r="K5139"/>
      <c r="L5139" s="262"/>
      <c r="M5139" s="262"/>
      <c r="S5139" s="262"/>
      <c r="T5139" s="262"/>
      <c r="U5139" s="262"/>
      <c r="V5139" s="262"/>
    </row>
    <row r="5140" spans="1:22">
      <c r="A5140" s="858"/>
      <c r="B5140" s="866">
        <f t="shared" si="80"/>
        <v>5118</v>
      </c>
      <c r="C5140" s="919"/>
      <c r="D5140" s="860"/>
      <c r="E5140"/>
      <c r="F5140"/>
      <c r="G5140"/>
      <c r="H5140"/>
      <c r="I5140"/>
      <c r="J5140"/>
      <c r="K5140"/>
      <c r="L5140" s="262"/>
      <c r="M5140" s="262"/>
      <c r="S5140" s="262"/>
      <c r="T5140" s="262"/>
      <c r="U5140" s="262"/>
      <c r="V5140" s="262"/>
    </row>
    <row r="5141" spans="1:22">
      <c r="A5141" s="858"/>
      <c r="B5141" s="866">
        <f t="shared" si="80"/>
        <v>5119</v>
      </c>
      <c r="C5141" s="919"/>
      <c r="D5141" s="860"/>
      <c r="E5141"/>
      <c r="F5141"/>
      <c r="G5141"/>
      <c r="H5141"/>
      <c r="I5141"/>
      <c r="J5141"/>
      <c r="K5141"/>
      <c r="L5141" s="262"/>
      <c r="M5141" s="262"/>
      <c r="S5141" s="262"/>
      <c r="T5141" s="262"/>
      <c r="U5141" s="262"/>
      <c r="V5141" s="262"/>
    </row>
    <row r="5142" spans="1:22">
      <c r="A5142" s="858"/>
      <c r="B5142" s="866">
        <f t="shared" si="80"/>
        <v>5120</v>
      </c>
      <c r="C5142" s="919"/>
      <c r="D5142" s="860"/>
      <c r="E5142"/>
      <c r="F5142"/>
      <c r="G5142"/>
      <c r="H5142"/>
      <c r="I5142"/>
      <c r="J5142"/>
      <c r="K5142"/>
      <c r="L5142" s="262"/>
      <c r="M5142" s="262"/>
      <c r="S5142" s="262"/>
      <c r="T5142" s="262"/>
      <c r="U5142" s="262"/>
      <c r="V5142" s="262"/>
    </row>
    <row r="5143" spans="1:22">
      <c r="A5143" s="858"/>
      <c r="B5143" s="866">
        <f t="shared" si="80"/>
        <v>5121</v>
      </c>
      <c r="C5143" s="919"/>
      <c r="D5143" s="860"/>
      <c r="E5143"/>
      <c r="F5143"/>
      <c r="G5143"/>
      <c r="H5143"/>
      <c r="I5143"/>
      <c r="J5143"/>
      <c r="K5143"/>
      <c r="L5143" s="262"/>
      <c r="M5143" s="262"/>
      <c r="S5143" s="262"/>
      <c r="T5143" s="262"/>
      <c r="U5143" s="262"/>
      <c r="V5143" s="262"/>
    </row>
    <row r="5144" spans="1:22">
      <c r="A5144" s="858"/>
      <c r="B5144" s="866">
        <f t="shared" ref="B5144:B5207" si="81">B5143+1</f>
        <v>5122</v>
      </c>
      <c r="C5144" s="919"/>
      <c r="D5144" s="860"/>
      <c r="E5144"/>
      <c r="F5144"/>
      <c r="G5144"/>
      <c r="H5144"/>
      <c r="I5144"/>
      <c r="J5144"/>
      <c r="K5144"/>
      <c r="L5144" s="262"/>
      <c r="M5144" s="262"/>
      <c r="S5144" s="262"/>
      <c r="T5144" s="262"/>
      <c r="U5144" s="262"/>
      <c r="V5144" s="262"/>
    </row>
    <row r="5145" spans="1:22">
      <c r="A5145" s="858"/>
      <c r="B5145" s="866">
        <f t="shared" si="81"/>
        <v>5123</v>
      </c>
      <c r="C5145" s="919"/>
      <c r="D5145" s="860"/>
      <c r="E5145"/>
      <c r="F5145"/>
      <c r="G5145"/>
      <c r="H5145"/>
      <c r="I5145"/>
      <c r="J5145"/>
      <c r="K5145"/>
      <c r="L5145" s="262"/>
      <c r="M5145" s="262"/>
      <c r="S5145" s="262"/>
      <c r="T5145" s="262"/>
      <c r="U5145" s="262"/>
      <c r="V5145" s="262"/>
    </row>
    <row r="5146" spans="1:22">
      <c r="A5146" s="858"/>
      <c r="B5146" s="866">
        <f t="shared" si="81"/>
        <v>5124</v>
      </c>
      <c r="C5146" s="919"/>
      <c r="D5146" s="860"/>
      <c r="E5146"/>
      <c r="F5146"/>
      <c r="G5146"/>
      <c r="H5146"/>
      <c r="I5146"/>
      <c r="J5146"/>
      <c r="K5146"/>
      <c r="L5146" s="262"/>
      <c r="M5146" s="262"/>
      <c r="S5146" s="262"/>
      <c r="T5146" s="262"/>
      <c r="U5146" s="262"/>
      <c r="V5146" s="262"/>
    </row>
    <row r="5147" spans="1:22">
      <c r="A5147" s="858"/>
      <c r="B5147" s="866">
        <f t="shared" si="81"/>
        <v>5125</v>
      </c>
      <c r="C5147" s="919"/>
      <c r="D5147" s="860"/>
      <c r="E5147"/>
      <c r="F5147"/>
      <c r="G5147"/>
      <c r="H5147"/>
      <c r="I5147"/>
      <c r="J5147"/>
      <c r="K5147"/>
      <c r="L5147" s="262"/>
      <c r="M5147" s="262"/>
      <c r="S5147" s="262"/>
      <c r="T5147" s="262"/>
      <c r="U5147" s="262"/>
      <c r="V5147" s="262"/>
    </row>
    <row r="5148" spans="1:22">
      <c r="A5148" s="858"/>
      <c r="B5148" s="866">
        <f t="shared" si="81"/>
        <v>5126</v>
      </c>
      <c r="C5148" s="919"/>
      <c r="D5148" s="860"/>
      <c r="E5148"/>
      <c r="F5148"/>
      <c r="G5148"/>
      <c r="H5148"/>
      <c r="I5148"/>
      <c r="J5148"/>
      <c r="K5148"/>
      <c r="L5148" s="262"/>
      <c r="M5148" s="262"/>
      <c r="S5148" s="262"/>
      <c r="T5148" s="262"/>
      <c r="U5148" s="262"/>
      <c r="V5148" s="262"/>
    </row>
    <row r="5149" spans="1:22">
      <c r="A5149" s="858"/>
      <c r="B5149" s="866">
        <f t="shared" si="81"/>
        <v>5127</v>
      </c>
      <c r="C5149" s="919"/>
      <c r="D5149" s="860"/>
      <c r="E5149"/>
      <c r="F5149"/>
      <c r="G5149"/>
      <c r="H5149"/>
      <c r="I5149"/>
      <c r="J5149"/>
      <c r="K5149"/>
      <c r="L5149" s="262"/>
      <c r="M5149" s="262"/>
      <c r="S5149" s="262"/>
      <c r="T5149" s="262"/>
      <c r="U5149" s="262"/>
      <c r="V5149" s="262"/>
    </row>
    <row r="5150" spans="1:22">
      <c r="A5150" s="858"/>
      <c r="B5150" s="866">
        <f t="shared" si="81"/>
        <v>5128</v>
      </c>
      <c r="C5150" s="919"/>
      <c r="D5150" s="860"/>
      <c r="E5150"/>
      <c r="F5150"/>
      <c r="G5150"/>
      <c r="H5150"/>
      <c r="I5150"/>
      <c r="J5150"/>
      <c r="K5150"/>
      <c r="L5150" s="262"/>
      <c r="M5150" s="262"/>
      <c r="S5150" s="262"/>
      <c r="T5150" s="262"/>
      <c r="U5150" s="262"/>
      <c r="V5150" s="262"/>
    </row>
    <row r="5151" spans="1:22">
      <c r="A5151" s="858"/>
      <c r="B5151" s="866">
        <f t="shared" si="81"/>
        <v>5129</v>
      </c>
      <c r="C5151" s="919"/>
      <c r="D5151" s="860"/>
      <c r="E5151"/>
      <c r="F5151"/>
      <c r="G5151"/>
      <c r="H5151"/>
      <c r="I5151"/>
      <c r="J5151"/>
      <c r="K5151"/>
      <c r="L5151" s="262"/>
      <c r="M5151" s="262"/>
      <c r="S5151" s="262"/>
      <c r="T5151" s="262"/>
      <c r="U5151" s="262"/>
      <c r="V5151" s="262"/>
    </row>
    <row r="5152" spans="1:22">
      <c r="A5152" s="858"/>
      <c r="B5152" s="866">
        <f t="shared" si="81"/>
        <v>5130</v>
      </c>
      <c r="C5152" s="919"/>
      <c r="D5152" s="860"/>
      <c r="E5152"/>
      <c r="F5152"/>
      <c r="G5152"/>
      <c r="H5152"/>
      <c r="I5152"/>
      <c r="J5152"/>
      <c r="K5152"/>
      <c r="L5152" s="262"/>
      <c r="M5152" s="262"/>
      <c r="S5152" s="262"/>
      <c r="T5152" s="262"/>
      <c r="U5152" s="262"/>
      <c r="V5152" s="262"/>
    </row>
    <row r="5153" spans="1:22">
      <c r="A5153" s="858"/>
      <c r="B5153" s="866">
        <f t="shared" si="81"/>
        <v>5131</v>
      </c>
      <c r="C5153" s="919"/>
      <c r="D5153" s="860"/>
      <c r="E5153"/>
      <c r="F5153"/>
      <c r="G5153"/>
      <c r="H5153"/>
      <c r="I5153"/>
      <c r="J5153"/>
      <c r="K5153"/>
      <c r="L5153" s="262"/>
      <c r="M5153" s="262"/>
      <c r="S5153" s="262"/>
      <c r="T5153" s="262"/>
      <c r="U5153" s="262"/>
      <c r="V5153" s="262"/>
    </row>
    <row r="5154" spans="1:22">
      <c r="A5154" s="858"/>
      <c r="B5154" s="866">
        <f t="shared" si="81"/>
        <v>5132</v>
      </c>
      <c r="C5154" s="919"/>
      <c r="D5154" s="860"/>
      <c r="E5154"/>
      <c r="F5154"/>
      <c r="G5154"/>
      <c r="H5154"/>
      <c r="I5154"/>
      <c r="J5154"/>
      <c r="K5154"/>
      <c r="L5154" s="262"/>
      <c r="M5154" s="262"/>
      <c r="S5154" s="262"/>
      <c r="T5154" s="262"/>
      <c r="U5154" s="262"/>
      <c r="V5154" s="262"/>
    </row>
    <row r="5155" spans="1:22">
      <c r="A5155" s="858"/>
      <c r="B5155" s="866">
        <f t="shared" si="81"/>
        <v>5133</v>
      </c>
      <c r="C5155" s="919"/>
      <c r="D5155" s="860"/>
      <c r="E5155"/>
      <c r="F5155"/>
      <c r="G5155"/>
      <c r="H5155"/>
      <c r="I5155"/>
      <c r="J5155"/>
      <c r="K5155"/>
      <c r="L5155" s="262"/>
      <c r="M5155" s="262"/>
      <c r="S5155" s="262"/>
      <c r="T5155" s="262"/>
      <c r="U5155" s="262"/>
      <c r="V5155" s="262"/>
    </row>
    <row r="5156" spans="1:22">
      <c r="A5156" s="858"/>
      <c r="B5156" s="866">
        <f t="shared" si="81"/>
        <v>5134</v>
      </c>
      <c r="C5156" s="919"/>
      <c r="D5156" s="860"/>
      <c r="E5156"/>
      <c r="F5156"/>
      <c r="G5156"/>
      <c r="H5156"/>
      <c r="I5156"/>
      <c r="J5156"/>
      <c r="K5156"/>
      <c r="L5156" s="262"/>
      <c r="M5156" s="262"/>
      <c r="S5156" s="262"/>
      <c r="T5156" s="262"/>
      <c r="U5156" s="262"/>
      <c r="V5156" s="262"/>
    </row>
    <row r="5157" spans="1:22">
      <c r="A5157" s="858"/>
      <c r="B5157" s="866">
        <f t="shared" si="81"/>
        <v>5135</v>
      </c>
      <c r="C5157" s="919"/>
      <c r="D5157" s="860"/>
      <c r="E5157"/>
      <c r="F5157"/>
      <c r="G5157"/>
      <c r="H5157"/>
      <c r="I5157"/>
      <c r="J5157"/>
      <c r="K5157"/>
      <c r="L5157" s="262"/>
      <c r="M5157" s="262"/>
      <c r="S5157" s="262"/>
      <c r="T5157" s="262"/>
      <c r="U5157" s="262"/>
      <c r="V5157" s="262"/>
    </row>
    <row r="5158" spans="1:22">
      <c r="A5158" s="858"/>
      <c r="B5158" s="866">
        <f t="shared" si="81"/>
        <v>5136</v>
      </c>
      <c r="C5158" s="919"/>
      <c r="D5158" s="860"/>
      <c r="E5158"/>
      <c r="F5158"/>
      <c r="G5158"/>
      <c r="H5158"/>
      <c r="I5158"/>
      <c r="J5158"/>
      <c r="K5158"/>
      <c r="L5158" s="262"/>
      <c r="M5158" s="262"/>
      <c r="S5158" s="262"/>
      <c r="T5158" s="262"/>
      <c r="U5158" s="262"/>
      <c r="V5158" s="262"/>
    </row>
    <row r="5159" spans="1:22">
      <c r="A5159" s="858"/>
      <c r="B5159" s="866">
        <f t="shared" si="81"/>
        <v>5137</v>
      </c>
      <c r="C5159" s="919"/>
      <c r="D5159" s="860"/>
      <c r="E5159"/>
      <c r="F5159"/>
      <c r="G5159"/>
      <c r="H5159"/>
      <c r="I5159"/>
      <c r="J5159"/>
      <c r="K5159"/>
      <c r="L5159" s="262"/>
      <c r="M5159" s="262"/>
      <c r="S5159" s="262"/>
      <c r="T5159" s="262"/>
      <c r="U5159" s="262"/>
      <c r="V5159" s="262"/>
    </row>
    <row r="5160" spans="1:22">
      <c r="A5160" s="858"/>
      <c r="B5160" s="866">
        <f t="shared" si="81"/>
        <v>5138</v>
      </c>
      <c r="C5160" s="919"/>
      <c r="D5160" s="860"/>
      <c r="E5160"/>
      <c r="F5160"/>
      <c r="G5160"/>
      <c r="H5160"/>
      <c r="I5160"/>
      <c r="J5160"/>
      <c r="K5160"/>
      <c r="L5160" s="262"/>
      <c r="M5160" s="262"/>
      <c r="S5160" s="262"/>
      <c r="T5160" s="262"/>
      <c r="U5160" s="262"/>
      <c r="V5160" s="262"/>
    </row>
    <row r="5161" spans="1:22">
      <c r="A5161" s="858"/>
      <c r="B5161" s="866">
        <f t="shared" si="81"/>
        <v>5139</v>
      </c>
      <c r="C5161" s="919"/>
      <c r="D5161" s="860"/>
      <c r="E5161"/>
      <c r="F5161"/>
      <c r="G5161"/>
      <c r="H5161"/>
      <c r="I5161"/>
      <c r="J5161"/>
      <c r="K5161"/>
      <c r="L5161" s="262"/>
      <c r="M5161" s="262"/>
      <c r="S5161" s="262"/>
      <c r="T5161" s="262"/>
      <c r="U5161" s="262"/>
      <c r="V5161" s="262"/>
    </row>
    <row r="5162" spans="1:22">
      <c r="A5162" s="858"/>
      <c r="B5162" s="866">
        <f t="shared" si="81"/>
        <v>5140</v>
      </c>
      <c r="C5162" s="919"/>
      <c r="D5162" s="860"/>
      <c r="E5162"/>
      <c r="F5162"/>
      <c r="G5162"/>
      <c r="H5162"/>
      <c r="I5162"/>
      <c r="J5162"/>
      <c r="K5162"/>
      <c r="L5162" s="262"/>
      <c r="M5162" s="262"/>
      <c r="S5162" s="262"/>
      <c r="T5162" s="262"/>
      <c r="U5162" s="262"/>
      <c r="V5162" s="262"/>
    </row>
    <row r="5163" spans="1:22">
      <c r="A5163" s="858"/>
      <c r="B5163" s="866">
        <f t="shared" si="81"/>
        <v>5141</v>
      </c>
      <c r="C5163" s="919"/>
      <c r="D5163" s="860"/>
      <c r="E5163"/>
      <c r="F5163"/>
      <c r="G5163"/>
      <c r="H5163"/>
      <c r="I5163"/>
      <c r="J5163"/>
      <c r="K5163"/>
      <c r="L5163" s="262"/>
      <c r="M5163" s="262"/>
      <c r="S5163" s="262"/>
      <c r="T5163" s="262"/>
      <c r="U5163" s="262"/>
      <c r="V5163" s="262"/>
    </row>
    <row r="5164" spans="1:22">
      <c r="A5164" s="858"/>
      <c r="B5164" s="866">
        <f t="shared" si="81"/>
        <v>5142</v>
      </c>
      <c r="C5164" s="919"/>
      <c r="D5164" s="860"/>
      <c r="E5164"/>
      <c r="F5164"/>
      <c r="G5164"/>
      <c r="H5164"/>
      <c r="I5164"/>
      <c r="J5164"/>
      <c r="K5164"/>
      <c r="L5164" s="262"/>
      <c r="M5164" s="262"/>
      <c r="S5164" s="262"/>
      <c r="T5164" s="262"/>
      <c r="U5164" s="262"/>
      <c r="V5164" s="262"/>
    </row>
    <row r="5165" spans="1:22">
      <c r="A5165" s="858"/>
      <c r="B5165" s="866">
        <f t="shared" si="81"/>
        <v>5143</v>
      </c>
      <c r="C5165" s="919"/>
      <c r="D5165" s="860"/>
      <c r="E5165"/>
      <c r="F5165"/>
      <c r="G5165"/>
      <c r="H5165"/>
      <c r="I5165"/>
      <c r="J5165"/>
      <c r="K5165"/>
      <c r="L5165" s="262"/>
      <c r="M5165" s="262"/>
      <c r="S5165" s="262"/>
      <c r="T5165" s="262"/>
      <c r="U5165" s="262"/>
      <c r="V5165" s="262"/>
    </row>
    <row r="5166" spans="1:22">
      <c r="A5166" s="858"/>
      <c r="B5166" s="866">
        <f t="shared" si="81"/>
        <v>5144</v>
      </c>
      <c r="C5166" s="919"/>
      <c r="D5166" s="860"/>
      <c r="E5166"/>
      <c r="F5166"/>
      <c r="G5166"/>
      <c r="H5166"/>
      <c r="I5166"/>
      <c r="J5166"/>
      <c r="K5166"/>
      <c r="L5166" s="262"/>
      <c r="M5166" s="262"/>
      <c r="S5166" s="262"/>
      <c r="T5166" s="262"/>
      <c r="U5166" s="262"/>
      <c r="V5166" s="262"/>
    </row>
    <row r="5167" spans="1:22">
      <c r="A5167" s="858"/>
      <c r="B5167" s="866">
        <f t="shared" si="81"/>
        <v>5145</v>
      </c>
      <c r="C5167" s="919"/>
      <c r="D5167" s="860"/>
      <c r="E5167"/>
      <c r="F5167"/>
      <c r="G5167"/>
      <c r="H5167"/>
      <c r="I5167"/>
      <c r="J5167"/>
      <c r="K5167"/>
      <c r="L5167" s="262"/>
      <c r="M5167" s="262"/>
      <c r="S5167" s="262"/>
      <c r="T5167" s="262"/>
      <c r="U5167" s="262"/>
      <c r="V5167" s="262"/>
    </row>
    <row r="5168" spans="1:22">
      <c r="A5168" s="858"/>
      <c r="B5168" s="866">
        <f t="shared" si="81"/>
        <v>5146</v>
      </c>
      <c r="C5168" s="919"/>
      <c r="D5168" s="860"/>
      <c r="E5168"/>
      <c r="F5168"/>
      <c r="G5168"/>
      <c r="H5168"/>
      <c r="I5168"/>
      <c r="J5168"/>
      <c r="K5168"/>
      <c r="L5168" s="262"/>
      <c r="M5168" s="262"/>
      <c r="S5168" s="262"/>
      <c r="T5168" s="262"/>
      <c r="U5168" s="262"/>
      <c r="V5168" s="262"/>
    </row>
    <row r="5169" spans="1:22">
      <c r="A5169" s="858"/>
      <c r="B5169" s="866">
        <f t="shared" si="81"/>
        <v>5147</v>
      </c>
      <c r="C5169" s="919"/>
      <c r="D5169" s="860"/>
      <c r="E5169"/>
      <c r="F5169"/>
      <c r="G5169"/>
      <c r="H5169"/>
      <c r="I5169"/>
      <c r="J5169"/>
      <c r="K5169"/>
      <c r="L5169" s="262"/>
      <c r="M5169" s="262"/>
      <c r="S5169" s="262"/>
      <c r="T5169" s="262"/>
      <c r="U5169" s="262"/>
      <c r="V5169" s="262"/>
    </row>
    <row r="5170" spans="1:22">
      <c r="A5170" s="858"/>
      <c r="B5170" s="866">
        <f t="shared" si="81"/>
        <v>5148</v>
      </c>
      <c r="C5170" s="919"/>
      <c r="D5170" s="860"/>
      <c r="E5170"/>
      <c r="F5170"/>
      <c r="G5170"/>
      <c r="H5170"/>
      <c r="I5170"/>
      <c r="J5170"/>
      <c r="K5170"/>
      <c r="L5170" s="262"/>
      <c r="M5170" s="262"/>
      <c r="S5170" s="262"/>
      <c r="T5170" s="262"/>
      <c r="U5170" s="262"/>
      <c r="V5170" s="262"/>
    </row>
    <row r="5171" spans="1:22">
      <c r="A5171" s="858"/>
      <c r="B5171" s="866">
        <f t="shared" si="81"/>
        <v>5149</v>
      </c>
      <c r="C5171" s="919"/>
      <c r="D5171" s="860"/>
      <c r="E5171"/>
      <c r="F5171"/>
      <c r="G5171"/>
      <c r="H5171"/>
      <c r="I5171"/>
      <c r="J5171"/>
      <c r="K5171"/>
      <c r="L5171" s="262"/>
      <c r="M5171" s="262"/>
      <c r="S5171" s="262"/>
      <c r="T5171" s="262"/>
      <c r="U5171" s="262"/>
      <c r="V5171" s="262"/>
    </row>
    <row r="5172" spans="1:22">
      <c r="A5172" s="858"/>
      <c r="B5172" s="866">
        <f t="shared" si="81"/>
        <v>5150</v>
      </c>
      <c r="C5172" s="919"/>
      <c r="D5172" s="860"/>
      <c r="E5172"/>
      <c r="F5172"/>
      <c r="G5172"/>
      <c r="H5172"/>
      <c r="I5172"/>
      <c r="J5172"/>
      <c r="K5172"/>
      <c r="L5172" s="262"/>
      <c r="M5172" s="262"/>
      <c r="S5172" s="262"/>
      <c r="T5172" s="262"/>
      <c r="U5172" s="262"/>
      <c r="V5172" s="262"/>
    </row>
    <row r="5173" spans="1:22">
      <c r="A5173" s="858"/>
      <c r="B5173" s="866">
        <f t="shared" si="81"/>
        <v>5151</v>
      </c>
      <c r="C5173" s="919"/>
      <c r="D5173" s="860"/>
      <c r="E5173"/>
      <c r="F5173"/>
      <c r="G5173"/>
      <c r="H5173"/>
      <c r="I5173"/>
      <c r="J5173"/>
      <c r="K5173"/>
      <c r="L5173" s="262"/>
      <c r="M5173" s="262"/>
      <c r="S5173" s="262"/>
      <c r="T5173" s="262"/>
      <c r="U5173" s="262"/>
      <c r="V5173" s="262"/>
    </row>
    <row r="5174" spans="1:22">
      <c r="A5174" s="858"/>
      <c r="B5174" s="866">
        <f t="shared" si="81"/>
        <v>5152</v>
      </c>
      <c r="C5174" s="919"/>
      <c r="D5174" s="860"/>
      <c r="E5174"/>
      <c r="F5174"/>
      <c r="G5174"/>
      <c r="H5174"/>
      <c r="I5174"/>
      <c r="J5174"/>
      <c r="K5174"/>
      <c r="L5174" s="262"/>
      <c r="M5174" s="262"/>
      <c r="S5174" s="262"/>
      <c r="T5174" s="262"/>
      <c r="U5174" s="262"/>
      <c r="V5174" s="262"/>
    </row>
    <row r="5175" spans="1:22">
      <c r="A5175" s="858"/>
      <c r="B5175" s="866">
        <f t="shared" si="81"/>
        <v>5153</v>
      </c>
      <c r="C5175" s="919"/>
      <c r="D5175" s="860"/>
      <c r="E5175"/>
      <c r="F5175"/>
      <c r="G5175"/>
      <c r="H5175"/>
      <c r="I5175"/>
      <c r="J5175"/>
      <c r="K5175"/>
      <c r="L5175" s="262"/>
      <c r="M5175" s="262"/>
      <c r="S5175" s="262"/>
      <c r="T5175" s="262"/>
      <c r="U5175" s="262"/>
      <c r="V5175" s="262"/>
    </row>
    <row r="5176" spans="1:22">
      <c r="A5176" s="858"/>
      <c r="B5176" s="866">
        <f t="shared" si="81"/>
        <v>5154</v>
      </c>
      <c r="C5176" s="919"/>
      <c r="D5176" s="860"/>
      <c r="E5176"/>
      <c r="F5176"/>
      <c r="G5176"/>
      <c r="H5176"/>
      <c r="I5176"/>
      <c r="J5176"/>
      <c r="K5176"/>
      <c r="L5176" s="262"/>
      <c r="M5176" s="262"/>
      <c r="S5176" s="262"/>
      <c r="T5176" s="262"/>
      <c r="U5176" s="262"/>
      <c r="V5176" s="262"/>
    </row>
    <row r="5177" spans="1:22">
      <c r="A5177" s="858"/>
      <c r="B5177" s="866">
        <f t="shared" si="81"/>
        <v>5155</v>
      </c>
      <c r="C5177" s="919"/>
      <c r="D5177" s="860"/>
      <c r="E5177"/>
      <c r="F5177"/>
      <c r="G5177"/>
      <c r="H5177"/>
      <c r="I5177"/>
      <c r="J5177"/>
      <c r="K5177"/>
      <c r="L5177" s="262"/>
      <c r="M5177" s="262"/>
      <c r="S5177" s="262"/>
      <c r="T5177" s="262"/>
      <c r="U5177" s="262"/>
      <c r="V5177" s="262"/>
    </row>
    <row r="5178" spans="1:22">
      <c r="A5178" s="858"/>
      <c r="B5178" s="866">
        <f t="shared" si="81"/>
        <v>5156</v>
      </c>
      <c r="C5178" s="919"/>
      <c r="D5178" s="860"/>
      <c r="E5178"/>
      <c r="F5178"/>
      <c r="G5178"/>
      <c r="H5178"/>
      <c r="I5178"/>
      <c r="J5178"/>
      <c r="K5178"/>
      <c r="L5178" s="262"/>
      <c r="M5178" s="262"/>
      <c r="S5178" s="262"/>
      <c r="T5178" s="262"/>
      <c r="U5178" s="262"/>
      <c r="V5178" s="262"/>
    </row>
    <row r="5179" spans="1:22">
      <c r="A5179" s="858"/>
      <c r="B5179" s="866">
        <f t="shared" si="81"/>
        <v>5157</v>
      </c>
      <c r="C5179" s="919"/>
      <c r="D5179" s="860"/>
      <c r="E5179"/>
      <c r="F5179"/>
      <c r="G5179"/>
      <c r="H5179"/>
      <c r="I5179"/>
      <c r="J5179"/>
      <c r="K5179"/>
      <c r="L5179" s="262"/>
      <c r="M5179" s="262"/>
      <c r="S5179" s="262"/>
      <c r="T5179" s="262"/>
      <c r="U5179" s="262"/>
      <c r="V5179" s="262"/>
    </row>
    <row r="5180" spans="1:22">
      <c r="A5180" s="858"/>
      <c r="B5180" s="866">
        <f t="shared" si="81"/>
        <v>5158</v>
      </c>
      <c r="C5180" s="919"/>
      <c r="D5180" s="860"/>
      <c r="E5180"/>
      <c r="F5180"/>
      <c r="G5180"/>
      <c r="H5180"/>
      <c r="I5180"/>
      <c r="J5180"/>
      <c r="K5180"/>
      <c r="L5180" s="262"/>
      <c r="M5180" s="262"/>
      <c r="S5180" s="262"/>
      <c r="T5180" s="262"/>
      <c r="U5180" s="262"/>
      <c r="V5180" s="262"/>
    </row>
    <row r="5181" spans="1:22">
      <c r="A5181" s="858"/>
      <c r="B5181" s="866">
        <f t="shared" si="81"/>
        <v>5159</v>
      </c>
      <c r="C5181" s="919"/>
      <c r="D5181" s="860"/>
      <c r="E5181"/>
      <c r="F5181"/>
      <c r="G5181"/>
      <c r="H5181"/>
      <c r="I5181"/>
      <c r="J5181"/>
      <c r="K5181"/>
      <c r="L5181" s="262"/>
      <c r="M5181" s="262"/>
      <c r="S5181" s="262"/>
      <c r="T5181" s="262"/>
      <c r="U5181" s="262"/>
      <c r="V5181" s="262"/>
    </row>
    <row r="5182" spans="1:22">
      <c r="A5182" s="858"/>
      <c r="B5182" s="866">
        <f t="shared" si="81"/>
        <v>5160</v>
      </c>
      <c r="C5182" s="919"/>
      <c r="D5182" s="860"/>
      <c r="E5182"/>
      <c r="F5182"/>
      <c r="G5182"/>
      <c r="H5182"/>
      <c r="I5182"/>
      <c r="J5182"/>
      <c r="K5182"/>
      <c r="L5182" s="262"/>
      <c r="M5182" s="262"/>
      <c r="S5182" s="262"/>
      <c r="T5182" s="262"/>
      <c r="U5182" s="262"/>
      <c r="V5182" s="262"/>
    </row>
    <row r="5183" spans="1:22">
      <c r="A5183" s="858"/>
      <c r="B5183" s="866">
        <f t="shared" si="81"/>
        <v>5161</v>
      </c>
      <c r="C5183" s="919"/>
      <c r="D5183" s="860"/>
      <c r="E5183"/>
      <c r="F5183"/>
      <c r="G5183"/>
      <c r="H5183"/>
      <c r="I5183"/>
      <c r="J5183"/>
      <c r="K5183"/>
      <c r="L5183" s="262"/>
      <c r="M5183" s="262"/>
      <c r="S5183" s="262"/>
      <c r="T5183" s="262"/>
      <c r="U5183" s="262"/>
      <c r="V5183" s="262"/>
    </row>
    <row r="5184" spans="1:22">
      <c r="A5184" s="858"/>
      <c r="B5184" s="866">
        <f t="shared" si="81"/>
        <v>5162</v>
      </c>
      <c r="C5184" s="919"/>
      <c r="D5184" s="860"/>
      <c r="E5184"/>
      <c r="F5184"/>
      <c r="G5184"/>
      <c r="H5184"/>
      <c r="I5184"/>
      <c r="J5184"/>
      <c r="K5184"/>
      <c r="L5184" s="262"/>
      <c r="M5184" s="262"/>
      <c r="S5184" s="262"/>
      <c r="T5184" s="262"/>
      <c r="U5184" s="262"/>
      <c r="V5184" s="262"/>
    </row>
    <row r="5185" spans="1:22">
      <c r="A5185" s="858"/>
      <c r="B5185" s="866">
        <f t="shared" si="81"/>
        <v>5163</v>
      </c>
      <c r="C5185" s="919"/>
      <c r="D5185" s="860"/>
      <c r="E5185"/>
      <c r="F5185"/>
      <c r="G5185"/>
      <c r="H5185"/>
      <c r="I5185"/>
      <c r="J5185"/>
      <c r="K5185"/>
      <c r="L5185" s="262"/>
      <c r="M5185" s="262"/>
      <c r="S5185" s="262"/>
      <c r="T5185" s="262"/>
      <c r="U5185" s="262"/>
      <c r="V5185" s="262"/>
    </row>
    <row r="5186" spans="1:22">
      <c r="A5186" s="858"/>
      <c r="B5186" s="866">
        <f t="shared" si="81"/>
        <v>5164</v>
      </c>
      <c r="C5186" s="919"/>
      <c r="D5186" s="860"/>
      <c r="E5186"/>
      <c r="F5186"/>
      <c r="G5186"/>
      <c r="H5186"/>
      <c r="I5186"/>
      <c r="J5186"/>
      <c r="K5186"/>
      <c r="L5186" s="262"/>
      <c r="M5186" s="262"/>
      <c r="S5186" s="262"/>
      <c r="T5186" s="262"/>
      <c r="U5186" s="262"/>
      <c r="V5186" s="262"/>
    </row>
    <row r="5187" spans="1:22">
      <c r="A5187" s="858"/>
      <c r="B5187" s="866">
        <f t="shared" si="81"/>
        <v>5165</v>
      </c>
      <c r="C5187" s="919"/>
      <c r="D5187" s="860"/>
      <c r="E5187"/>
      <c r="F5187"/>
      <c r="G5187"/>
      <c r="H5187"/>
      <c r="I5187"/>
      <c r="J5187"/>
      <c r="K5187"/>
      <c r="L5187" s="262"/>
      <c r="M5187" s="262"/>
      <c r="S5187" s="262"/>
      <c r="T5187" s="262"/>
      <c r="U5187" s="262"/>
      <c r="V5187" s="262"/>
    </row>
    <row r="5188" spans="1:22">
      <c r="A5188" s="858"/>
      <c r="B5188" s="866">
        <f t="shared" si="81"/>
        <v>5166</v>
      </c>
      <c r="C5188" s="919"/>
      <c r="D5188" s="860"/>
      <c r="E5188"/>
      <c r="F5188"/>
      <c r="G5188"/>
      <c r="H5188"/>
      <c r="I5188"/>
      <c r="J5188"/>
      <c r="K5188"/>
      <c r="L5188" s="262"/>
      <c r="M5188" s="262"/>
      <c r="S5188" s="262"/>
      <c r="T5188" s="262"/>
      <c r="U5188" s="262"/>
      <c r="V5188" s="262"/>
    </row>
    <row r="5189" spans="1:22">
      <c r="A5189" s="858"/>
      <c r="B5189" s="866">
        <f t="shared" si="81"/>
        <v>5167</v>
      </c>
      <c r="C5189" s="919"/>
      <c r="D5189" s="860"/>
      <c r="E5189"/>
      <c r="F5189"/>
      <c r="G5189"/>
      <c r="H5189"/>
      <c r="I5189"/>
      <c r="J5189"/>
      <c r="K5189"/>
      <c r="L5189" s="262"/>
      <c r="M5189" s="262"/>
      <c r="S5189" s="262"/>
      <c r="T5189" s="262"/>
      <c r="U5189" s="262"/>
      <c r="V5189" s="262"/>
    </row>
    <row r="5190" spans="1:22">
      <c r="A5190" s="858"/>
      <c r="B5190" s="866">
        <f t="shared" si="81"/>
        <v>5168</v>
      </c>
      <c r="C5190" s="919"/>
      <c r="D5190" s="860"/>
      <c r="E5190"/>
      <c r="F5190"/>
      <c r="G5190"/>
      <c r="H5190"/>
      <c r="I5190"/>
      <c r="J5190"/>
      <c r="K5190"/>
      <c r="L5190" s="262"/>
      <c r="M5190" s="262"/>
      <c r="S5190" s="262"/>
      <c r="T5190" s="262"/>
      <c r="U5190" s="262"/>
      <c r="V5190" s="262"/>
    </row>
    <row r="5191" spans="1:22">
      <c r="A5191" s="858"/>
      <c r="B5191" s="866">
        <f t="shared" si="81"/>
        <v>5169</v>
      </c>
      <c r="C5191" s="919"/>
      <c r="D5191" s="860"/>
      <c r="E5191"/>
      <c r="F5191"/>
      <c r="G5191"/>
      <c r="H5191"/>
      <c r="I5191"/>
      <c r="J5191"/>
      <c r="K5191"/>
      <c r="L5191" s="262"/>
      <c r="M5191" s="262"/>
      <c r="S5191" s="262"/>
      <c r="T5191" s="262"/>
      <c r="U5191" s="262"/>
      <c r="V5191" s="262"/>
    </row>
    <row r="5192" spans="1:22">
      <c r="A5192" s="858"/>
      <c r="B5192" s="866">
        <f t="shared" si="81"/>
        <v>5170</v>
      </c>
      <c r="C5192" s="919"/>
      <c r="D5192" s="860"/>
      <c r="E5192"/>
      <c r="F5192"/>
      <c r="G5192"/>
      <c r="H5192"/>
      <c r="I5192"/>
      <c r="J5192"/>
      <c r="K5192"/>
      <c r="L5192" s="262"/>
      <c r="M5192" s="262"/>
      <c r="S5192" s="262"/>
      <c r="T5192" s="262"/>
      <c r="U5192" s="262"/>
      <c r="V5192" s="262"/>
    </row>
    <row r="5193" spans="1:22">
      <c r="A5193" s="858"/>
      <c r="B5193" s="866">
        <f t="shared" si="81"/>
        <v>5171</v>
      </c>
      <c r="C5193" s="919"/>
      <c r="D5193" s="860"/>
      <c r="E5193"/>
      <c r="F5193"/>
      <c r="G5193"/>
      <c r="H5193"/>
      <c r="I5193"/>
      <c r="J5193"/>
      <c r="K5193"/>
      <c r="L5193" s="262"/>
      <c r="M5193" s="262"/>
      <c r="S5193" s="262"/>
      <c r="T5193" s="262"/>
      <c r="U5193" s="262"/>
      <c r="V5193" s="262"/>
    </row>
    <row r="5194" spans="1:22">
      <c r="A5194" s="858"/>
      <c r="B5194" s="866">
        <f t="shared" si="81"/>
        <v>5172</v>
      </c>
      <c r="C5194" s="919"/>
      <c r="D5194" s="860"/>
      <c r="E5194"/>
      <c r="F5194"/>
      <c r="G5194"/>
      <c r="H5194"/>
      <c r="I5194"/>
      <c r="J5194"/>
      <c r="K5194"/>
      <c r="L5194" s="262"/>
      <c r="M5194" s="262"/>
      <c r="S5194" s="262"/>
      <c r="T5194" s="262"/>
      <c r="U5194" s="262"/>
      <c r="V5194" s="262"/>
    </row>
    <row r="5195" spans="1:22">
      <c r="A5195" s="858"/>
      <c r="B5195" s="866">
        <f t="shared" si="81"/>
        <v>5173</v>
      </c>
      <c r="C5195" s="919"/>
      <c r="D5195" s="860"/>
      <c r="E5195"/>
      <c r="F5195"/>
      <c r="G5195"/>
      <c r="H5195"/>
      <c r="I5195"/>
      <c r="J5195"/>
      <c r="K5195"/>
      <c r="L5195" s="262"/>
      <c r="M5195" s="262"/>
      <c r="S5195" s="262"/>
      <c r="T5195" s="262"/>
      <c r="U5195" s="262"/>
      <c r="V5195" s="262"/>
    </row>
    <row r="5196" spans="1:22">
      <c r="A5196" s="858"/>
      <c r="B5196" s="866">
        <f t="shared" si="81"/>
        <v>5174</v>
      </c>
      <c r="C5196" s="919"/>
      <c r="D5196" s="860"/>
      <c r="E5196"/>
      <c r="F5196"/>
      <c r="G5196"/>
      <c r="H5196"/>
      <c r="I5196"/>
      <c r="J5196"/>
      <c r="K5196"/>
      <c r="L5196" s="262"/>
      <c r="M5196" s="262"/>
      <c r="S5196" s="262"/>
      <c r="T5196" s="262"/>
      <c r="U5196" s="262"/>
      <c r="V5196" s="262"/>
    </row>
    <row r="5197" spans="1:22">
      <c r="A5197" s="858"/>
      <c r="B5197" s="866">
        <f t="shared" si="81"/>
        <v>5175</v>
      </c>
      <c r="C5197" s="919"/>
      <c r="D5197" s="860"/>
      <c r="E5197"/>
      <c r="F5197"/>
      <c r="G5197"/>
      <c r="H5197"/>
      <c r="I5197"/>
      <c r="J5197"/>
      <c r="K5197"/>
      <c r="L5197" s="262"/>
      <c r="M5197" s="262"/>
      <c r="S5197" s="262"/>
      <c r="T5197" s="262"/>
      <c r="U5197" s="262"/>
      <c r="V5197" s="262"/>
    </row>
    <row r="5198" spans="1:22">
      <c r="A5198" s="858"/>
      <c r="B5198" s="866">
        <f t="shared" si="81"/>
        <v>5176</v>
      </c>
      <c r="C5198" s="919"/>
      <c r="D5198" s="860"/>
      <c r="E5198"/>
      <c r="F5198"/>
      <c r="G5198"/>
      <c r="H5198"/>
      <c r="I5198"/>
      <c r="J5198"/>
      <c r="K5198"/>
      <c r="L5198" s="262"/>
      <c r="M5198" s="262"/>
      <c r="S5198" s="262"/>
      <c r="T5198" s="262"/>
      <c r="U5198" s="262"/>
      <c r="V5198" s="262"/>
    </row>
    <row r="5199" spans="1:22">
      <c r="A5199" s="858"/>
      <c r="B5199" s="866">
        <f t="shared" si="81"/>
        <v>5177</v>
      </c>
      <c r="C5199" s="919"/>
      <c r="D5199" s="860"/>
      <c r="E5199"/>
      <c r="F5199"/>
      <c r="G5199"/>
      <c r="H5199"/>
      <c r="I5199"/>
      <c r="J5199"/>
      <c r="K5199"/>
      <c r="L5199" s="262"/>
      <c r="M5199" s="262"/>
      <c r="S5199" s="262"/>
      <c r="T5199" s="262"/>
      <c r="U5199" s="262"/>
      <c r="V5199" s="262"/>
    </row>
    <row r="5200" spans="1:22">
      <c r="A5200" s="858"/>
      <c r="B5200" s="866">
        <f t="shared" si="81"/>
        <v>5178</v>
      </c>
      <c r="C5200" s="919"/>
      <c r="D5200" s="860"/>
      <c r="E5200"/>
      <c r="F5200"/>
      <c r="G5200"/>
      <c r="H5200"/>
      <c r="I5200"/>
      <c r="J5200"/>
      <c r="K5200"/>
      <c r="L5200" s="262"/>
      <c r="M5200" s="262"/>
      <c r="S5200" s="262"/>
      <c r="T5200" s="262"/>
      <c r="U5200" s="262"/>
      <c r="V5200" s="262"/>
    </row>
    <row r="5201" spans="1:22">
      <c r="A5201" s="858"/>
      <c r="B5201" s="866">
        <f t="shared" si="81"/>
        <v>5179</v>
      </c>
      <c r="C5201" s="919"/>
      <c r="D5201" s="860"/>
      <c r="E5201"/>
      <c r="F5201"/>
      <c r="G5201"/>
      <c r="H5201"/>
      <c r="I5201"/>
      <c r="J5201"/>
      <c r="K5201"/>
      <c r="L5201" s="262"/>
      <c r="M5201" s="262"/>
      <c r="S5201" s="262"/>
      <c r="T5201" s="262"/>
      <c r="U5201" s="262"/>
      <c r="V5201" s="262"/>
    </row>
    <row r="5202" spans="1:22">
      <c r="A5202" s="858"/>
      <c r="B5202" s="866">
        <f t="shared" si="81"/>
        <v>5180</v>
      </c>
      <c r="C5202" s="919"/>
      <c r="D5202" s="860"/>
      <c r="E5202"/>
      <c r="F5202"/>
      <c r="G5202"/>
      <c r="H5202"/>
      <c r="I5202"/>
      <c r="J5202"/>
      <c r="K5202"/>
      <c r="L5202" s="262"/>
      <c r="M5202" s="262"/>
      <c r="S5202" s="262"/>
      <c r="T5202" s="262"/>
      <c r="U5202" s="262"/>
      <c r="V5202" s="262"/>
    </row>
    <row r="5203" spans="1:22">
      <c r="A5203" s="858"/>
      <c r="B5203" s="866">
        <f t="shared" si="81"/>
        <v>5181</v>
      </c>
      <c r="C5203" s="919"/>
      <c r="D5203" s="860"/>
      <c r="E5203"/>
      <c r="F5203"/>
      <c r="G5203"/>
      <c r="H5203"/>
      <c r="I5203"/>
      <c r="J5203"/>
      <c r="K5203"/>
      <c r="L5203" s="262"/>
      <c r="M5203" s="262"/>
      <c r="S5203" s="262"/>
      <c r="T5203" s="262"/>
      <c r="U5203" s="262"/>
      <c r="V5203" s="262"/>
    </row>
    <row r="5204" spans="1:22">
      <c r="A5204" s="858"/>
      <c r="B5204" s="866">
        <f t="shared" si="81"/>
        <v>5182</v>
      </c>
      <c r="C5204" s="919"/>
      <c r="D5204" s="860"/>
      <c r="E5204"/>
      <c r="F5204"/>
      <c r="G5204"/>
      <c r="H5204"/>
      <c r="I5204"/>
      <c r="J5204"/>
      <c r="K5204"/>
      <c r="L5204" s="262"/>
      <c r="M5204" s="262"/>
      <c r="S5204" s="262"/>
      <c r="T5204" s="262"/>
      <c r="U5204" s="262"/>
      <c r="V5204" s="262"/>
    </row>
    <row r="5205" spans="1:22">
      <c r="A5205" s="858"/>
      <c r="B5205" s="866">
        <f t="shared" si="81"/>
        <v>5183</v>
      </c>
      <c r="C5205" s="919"/>
      <c r="D5205" s="860"/>
      <c r="E5205"/>
      <c r="F5205"/>
      <c r="G5205"/>
      <c r="H5205"/>
      <c r="I5205"/>
      <c r="J5205"/>
      <c r="K5205"/>
      <c r="L5205" s="262"/>
      <c r="M5205" s="262"/>
      <c r="S5205" s="262"/>
      <c r="T5205" s="262"/>
      <c r="U5205" s="262"/>
      <c r="V5205" s="262"/>
    </row>
    <row r="5206" spans="1:22">
      <c r="A5206" s="858"/>
      <c r="B5206" s="866">
        <f t="shared" si="81"/>
        <v>5184</v>
      </c>
      <c r="C5206" s="919"/>
      <c r="D5206" s="860"/>
      <c r="E5206"/>
      <c r="F5206"/>
      <c r="G5206"/>
      <c r="H5206"/>
      <c r="I5206"/>
      <c r="J5206"/>
      <c r="K5206"/>
      <c r="L5206" s="262"/>
      <c r="M5206" s="262"/>
      <c r="S5206" s="262"/>
      <c r="T5206" s="262"/>
      <c r="U5206" s="262"/>
      <c r="V5206" s="262"/>
    </row>
    <row r="5207" spans="1:22">
      <c r="A5207" s="858"/>
      <c r="B5207" s="866">
        <f t="shared" si="81"/>
        <v>5185</v>
      </c>
      <c r="C5207" s="919"/>
      <c r="D5207" s="860"/>
      <c r="E5207"/>
      <c r="F5207"/>
      <c r="G5207"/>
      <c r="H5207"/>
      <c r="I5207"/>
      <c r="J5207"/>
      <c r="K5207"/>
      <c r="L5207" s="262"/>
      <c r="M5207" s="262"/>
      <c r="S5207" s="262"/>
      <c r="T5207" s="262"/>
      <c r="U5207" s="262"/>
      <c r="V5207" s="262"/>
    </row>
    <row r="5208" spans="1:22">
      <c r="A5208" s="858"/>
      <c r="B5208" s="866">
        <f t="shared" ref="B5208:B5271" si="82">B5207+1</f>
        <v>5186</v>
      </c>
      <c r="C5208" s="919"/>
      <c r="D5208" s="860"/>
      <c r="E5208"/>
      <c r="F5208"/>
      <c r="G5208"/>
      <c r="H5208"/>
      <c r="I5208"/>
      <c r="J5208"/>
      <c r="K5208"/>
      <c r="L5208" s="262"/>
      <c r="M5208" s="262"/>
      <c r="S5208" s="262"/>
      <c r="T5208" s="262"/>
      <c r="U5208" s="262"/>
      <c r="V5208" s="262"/>
    </row>
    <row r="5209" spans="1:22">
      <c r="A5209" s="858"/>
      <c r="B5209" s="866">
        <f t="shared" si="82"/>
        <v>5187</v>
      </c>
      <c r="C5209" s="919"/>
      <c r="D5209" s="860"/>
      <c r="E5209"/>
      <c r="F5209"/>
      <c r="G5209"/>
      <c r="H5209"/>
      <c r="I5209"/>
      <c r="J5209"/>
      <c r="K5209"/>
      <c r="L5209" s="262"/>
      <c r="M5209" s="262"/>
      <c r="S5209" s="262"/>
      <c r="T5209" s="262"/>
      <c r="U5209" s="262"/>
      <c r="V5209" s="262"/>
    </row>
    <row r="5210" spans="1:22">
      <c r="A5210" s="858"/>
      <c r="B5210" s="866">
        <f t="shared" si="82"/>
        <v>5188</v>
      </c>
      <c r="C5210" s="919"/>
      <c r="D5210" s="860"/>
      <c r="E5210"/>
      <c r="F5210"/>
      <c r="G5210"/>
      <c r="H5210"/>
      <c r="I5210"/>
      <c r="J5210"/>
      <c r="K5210"/>
      <c r="L5210" s="262"/>
      <c r="M5210" s="262"/>
      <c r="S5210" s="262"/>
      <c r="T5210" s="262"/>
      <c r="U5210" s="262"/>
      <c r="V5210" s="262"/>
    </row>
    <row r="5211" spans="1:22">
      <c r="A5211" s="858"/>
      <c r="B5211" s="866">
        <f t="shared" si="82"/>
        <v>5189</v>
      </c>
      <c r="C5211" s="919"/>
      <c r="D5211" s="860"/>
      <c r="E5211"/>
      <c r="F5211"/>
      <c r="G5211"/>
      <c r="H5211"/>
      <c r="I5211"/>
      <c r="J5211"/>
      <c r="K5211"/>
      <c r="L5211" s="262"/>
      <c r="M5211" s="262"/>
      <c r="S5211" s="262"/>
      <c r="T5211" s="262"/>
      <c r="U5211" s="262"/>
      <c r="V5211" s="262"/>
    </row>
    <row r="5212" spans="1:22">
      <c r="A5212" s="858"/>
      <c r="B5212" s="866">
        <f t="shared" si="82"/>
        <v>5190</v>
      </c>
      <c r="C5212" s="919"/>
      <c r="D5212" s="860"/>
      <c r="E5212"/>
      <c r="F5212"/>
      <c r="G5212"/>
      <c r="H5212"/>
      <c r="I5212"/>
      <c r="J5212"/>
      <c r="K5212"/>
      <c r="L5212" s="262"/>
      <c r="M5212" s="262"/>
      <c r="S5212" s="262"/>
      <c r="T5212" s="262"/>
      <c r="U5212" s="262"/>
      <c r="V5212" s="262"/>
    </row>
    <row r="5213" spans="1:22">
      <c r="A5213" s="858"/>
      <c r="B5213" s="866">
        <f t="shared" si="82"/>
        <v>5191</v>
      </c>
      <c r="C5213" s="919"/>
      <c r="D5213" s="860"/>
      <c r="E5213"/>
      <c r="F5213"/>
      <c r="G5213"/>
      <c r="H5213"/>
      <c r="I5213"/>
      <c r="J5213"/>
      <c r="K5213"/>
      <c r="L5213" s="262"/>
      <c r="M5213" s="262"/>
      <c r="S5213" s="262"/>
      <c r="T5213" s="262"/>
      <c r="U5213" s="262"/>
      <c r="V5213" s="262"/>
    </row>
    <row r="5214" spans="1:22">
      <c r="A5214" s="858"/>
      <c r="B5214" s="866">
        <f t="shared" si="82"/>
        <v>5192</v>
      </c>
      <c r="C5214" s="919"/>
      <c r="D5214" s="860"/>
      <c r="E5214"/>
      <c r="F5214"/>
      <c r="G5214"/>
      <c r="H5214"/>
      <c r="I5214"/>
      <c r="J5214"/>
      <c r="K5214"/>
      <c r="L5214" s="262"/>
      <c r="M5214" s="262"/>
      <c r="S5214" s="262"/>
      <c r="T5214" s="262"/>
      <c r="U5214" s="262"/>
      <c r="V5214" s="262"/>
    </row>
    <row r="5215" spans="1:22">
      <c r="A5215" s="858"/>
      <c r="B5215" s="866">
        <f t="shared" si="82"/>
        <v>5193</v>
      </c>
      <c r="C5215" s="919"/>
      <c r="D5215" s="860"/>
      <c r="E5215"/>
      <c r="F5215"/>
      <c r="G5215"/>
      <c r="H5215"/>
      <c r="I5215"/>
      <c r="J5215"/>
      <c r="K5215"/>
      <c r="L5215" s="262"/>
      <c r="M5215" s="262"/>
      <c r="S5215" s="262"/>
      <c r="T5215" s="262"/>
      <c r="U5215" s="262"/>
      <c r="V5215" s="262"/>
    </row>
    <row r="5216" spans="1:22">
      <c r="A5216" s="858"/>
      <c r="B5216" s="866">
        <f t="shared" si="82"/>
        <v>5194</v>
      </c>
      <c r="C5216" s="919"/>
      <c r="D5216" s="860"/>
      <c r="E5216"/>
      <c r="F5216"/>
      <c r="G5216"/>
      <c r="H5216"/>
      <c r="I5216"/>
      <c r="J5216"/>
      <c r="K5216"/>
      <c r="L5216" s="262"/>
      <c r="M5216" s="262"/>
      <c r="S5216" s="262"/>
      <c r="T5216" s="262"/>
      <c r="U5216" s="262"/>
      <c r="V5216" s="262"/>
    </row>
    <row r="5217" spans="1:22">
      <c r="A5217" s="858"/>
      <c r="B5217" s="866">
        <f t="shared" si="82"/>
        <v>5195</v>
      </c>
      <c r="C5217" s="919"/>
      <c r="D5217" s="860"/>
      <c r="E5217"/>
      <c r="F5217"/>
      <c r="G5217"/>
      <c r="H5217"/>
      <c r="I5217"/>
      <c r="J5217"/>
      <c r="K5217"/>
      <c r="L5217" s="262"/>
      <c r="M5217" s="262"/>
      <c r="S5217" s="262"/>
      <c r="T5217" s="262"/>
      <c r="U5217" s="262"/>
      <c r="V5217" s="262"/>
    </row>
    <row r="5218" spans="1:22">
      <c r="A5218" s="858"/>
      <c r="B5218" s="866">
        <f t="shared" si="82"/>
        <v>5196</v>
      </c>
      <c r="C5218" s="919"/>
      <c r="D5218" s="860"/>
      <c r="E5218"/>
      <c r="F5218"/>
      <c r="G5218"/>
      <c r="H5218"/>
      <c r="I5218"/>
      <c r="J5218"/>
      <c r="K5218"/>
      <c r="L5218" s="262"/>
      <c r="M5218" s="262"/>
      <c r="S5218" s="262"/>
      <c r="T5218" s="262"/>
      <c r="U5218" s="262"/>
      <c r="V5218" s="262"/>
    </row>
    <row r="5219" spans="1:22">
      <c r="A5219" s="858"/>
      <c r="B5219" s="866">
        <f t="shared" si="82"/>
        <v>5197</v>
      </c>
      <c r="C5219" s="919"/>
      <c r="D5219" s="860"/>
      <c r="E5219"/>
      <c r="F5219"/>
      <c r="G5219"/>
      <c r="H5219"/>
      <c r="I5219"/>
      <c r="J5219"/>
      <c r="K5219"/>
      <c r="L5219" s="262"/>
      <c r="M5219" s="262"/>
      <c r="S5219" s="262"/>
      <c r="T5219" s="262"/>
      <c r="U5219" s="262"/>
      <c r="V5219" s="262"/>
    </row>
    <row r="5220" spans="1:22">
      <c r="A5220" s="858"/>
      <c r="B5220" s="866">
        <f t="shared" si="82"/>
        <v>5198</v>
      </c>
      <c r="C5220" s="919"/>
      <c r="D5220" s="860"/>
      <c r="E5220"/>
      <c r="F5220"/>
      <c r="G5220"/>
      <c r="H5220"/>
      <c r="I5220"/>
      <c r="J5220"/>
      <c r="K5220"/>
      <c r="L5220" s="262"/>
      <c r="M5220" s="262"/>
      <c r="S5220" s="262"/>
      <c r="T5220" s="262"/>
      <c r="U5220" s="262"/>
      <c r="V5220" s="262"/>
    </row>
    <row r="5221" spans="1:22">
      <c r="A5221" s="858"/>
      <c r="B5221" s="866">
        <f t="shared" si="82"/>
        <v>5199</v>
      </c>
      <c r="C5221" s="919"/>
      <c r="D5221" s="860"/>
      <c r="E5221"/>
      <c r="F5221"/>
      <c r="G5221"/>
      <c r="H5221"/>
      <c r="I5221"/>
      <c r="J5221"/>
      <c r="K5221"/>
      <c r="L5221" s="262"/>
      <c r="M5221" s="262"/>
      <c r="S5221" s="262"/>
      <c r="T5221" s="262"/>
      <c r="U5221" s="262"/>
      <c r="V5221" s="262"/>
    </row>
    <row r="5222" spans="1:22">
      <c r="A5222" s="858"/>
      <c r="B5222" s="866">
        <f t="shared" si="82"/>
        <v>5200</v>
      </c>
      <c r="C5222" s="919"/>
      <c r="D5222" s="860"/>
      <c r="E5222"/>
      <c r="F5222"/>
      <c r="G5222"/>
      <c r="H5222"/>
      <c r="I5222"/>
      <c r="J5222"/>
      <c r="K5222"/>
      <c r="L5222" s="262"/>
      <c r="M5222" s="262"/>
      <c r="S5222" s="262"/>
      <c r="T5222" s="262"/>
      <c r="U5222" s="262"/>
      <c r="V5222" s="262"/>
    </row>
    <row r="5223" spans="1:22">
      <c r="A5223" s="858"/>
      <c r="B5223" s="866">
        <f t="shared" si="82"/>
        <v>5201</v>
      </c>
      <c r="C5223" s="919"/>
      <c r="D5223" s="860"/>
      <c r="E5223"/>
      <c r="F5223"/>
      <c r="G5223"/>
      <c r="H5223"/>
      <c r="I5223"/>
      <c r="J5223"/>
      <c r="K5223"/>
      <c r="L5223" s="262"/>
      <c r="M5223" s="262"/>
      <c r="S5223" s="262"/>
      <c r="T5223" s="262"/>
      <c r="U5223" s="262"/>
      <c r="V5223" s="262"/>
    </row>
    <row r="5224" spans="1:22">
      <c r="A5224" s="858"/>
      <c r="B5224" s="866">
        <f t="shared" si="82"/>
        <v>5202</v>
      </c>
      <c r="C5224" s="919"/>
      <c r="D5224" s="860"/>
      <c r="E5224"/>
      <c r="F5224"/>
      <c r="G5224"/>
      <c r="H5224"/>
      <c r="I5224"/>
      <c r="J5224"/>
      <c r="K5224"/>
      <c r="L5224" s="262"/>
      <c r="M5224" s="262"/>
      <c r="S5224" s="262"/>
      <c r="T5224" s="262"/>
      <c r="U5224" s="262"/>
      <c r="V5224" s="262"/>
    </row>
    <row r="5225" spans="1:22">
      <c r="A5225" s="858"/>
      <c r="B5225" s="866">
        <f t="shared" si="82"/>
        <v>5203</v>
      </c>
      <c r="C5225" s="919"/>
      <c r="D5225" s="860"/>
      <c r="E5225"/>
      <c r="F5225"/>
      <c r="G5225"/>
      <c r="H5225"/>
      <c r="I5225"/>
      <c r="J5225"/>
      <c r="K5225"/>
      <c r="L5225" s="262"/>
      <c r="M5225" s="262"/>
      <c r="S5225" s="262"/>
      <c r="T5225" s="262"/>
      <c r="U5225" s="262"/>
      <c r="V5225" s="262"/>
    </row>
    <row r="5226" spans="1:22">
      <c r="A5226" s="858"/>
      <c r="B5226" s="866">
        <f t="shared" si="82"/>
        <v>5204</v>
      </c>
      <c r="C5226" s="919"/>
      <c r="D5226" s="860"/>
      <c r="E5226"/>
      <c r="F5226"/>
      <c r="G5226"/>
      <c r="H5226"/>
      <c r="I5226"/>
      <c r="J5226"/>
      <c r="K5226"/>
      <c r="L5226" s="262"/>
      <c r="M5226" s="262"/>
      <c r="S5226" s="262"/>
      <c r="T5226" s="262"/>
      <c r="U5226" s="262"/>
      <c r="V5226" s="262"/>
    </row>
    <row r="5227" spans="1:22">
      <c r="A5227" s="858"/>
      <c r="B5227" s="866">
        <f t="shared" si="82"/>
        <v>5205</v>
      </c>
      <c r="C5227" s="919"/>
      <c r="D5227" s="860"/>
      <c r="E5227"/>
      <c r="F5227"/>
      <c r="G5227"/>
      <c r="H5227"/>
      <c r="I5227"/>
      <c r="J5227"/>
      <c r="K5227"/>
      <c r="L5227" s="262"/>
      <c r="M5227" s="262"/>
      <c r="S5227" s="262"/>
      <c r="T5227" s="262"/>
      <c r="U5227" s="262"/>
      <c r="V5227" s="262"/>
    </row>
    <row r="5228" spans="1:22">
      <c r="A5228" s="858"/>
      <c r="B5228" s="866">
        <f t="shared" si="82"/>
        <v>5206</v>
      </c>
      <c r="C5228" s="919"/>
      <c r="D5228" s="860"/>
      <c r="E5228"/>
      <c r="F5228"/>
      <c r="G5228"/>
      <c r="H5228"/>
      <c r="I5228"/>
      <c r="J5228"/>
      <c r="K5228"/>
      <c r="L5228" s="262"/>
      <c r="M5228" s="262"/>
      <c r="S5228" s="262"/>
      <c r="T5228" s="262"/>
      <c r="U5228" s="262"/>
      <c r="V5228" s="262"/>
    </row>
    <row r="5229" spans="1:22">
      <c r="A5229" s="858"/>
      <c r="B5229" s="866">
        <f t="shared" si="82"/>
        <v>5207</v>
      </c>
      <c r="C5229" s="919"/>
      <c r="D5229" s="860"/>
      <c r="E5229"/>
      <c r="F5229"/>
      <c r="G5229"/>
      <c r="H5229"/>
      <c r="I5229"/>
      <c r="J5229"/>
      <c r="K5229"/>
      <c r="L5229" s="262"/>
      <c r="M5229" s="262"/>
      <c r="S5229" s="262"/>
      <c r="T5229" s="262"/>
      <c r="U5229" s="262"/>
      <c r="V5229" s="262"/>
    </row>
    <row r="5230" spans="1:22">
      <c r="A5230" s="858"/>
      <c r="B5230" s="866">
        <f t="shared" si="82"/>
        <v>5208</v>
      </c>
      <c r="C5230" s="919"/>
      <c r="D5230" s="860"/>
      <c r="E5230"/>
      <c r="F5230"/>
      <c r="G5230"/>
      <c r="H5230"/>
      <c r="I5230"/>
      <c r="J5230"/>
      <c r="K5230"/>
      <c r="L5230" s="262"/>
      <c r="M5230" s="262"/>
      <c r="S5230" s="262"/>
      <c r="T5230" s="262"/>
      <c r="U5230" s="262"/>
      <c r="V5230" s="262"/>
    </row>
    <row r="5231" spans="1:22">
      <c r="A5231" s="858"/>
      <c r="B5231" s="866">
        <f t="shared" si="82"/>
        <v>5209</v>
      </c>
      <c r="C5231" s="919"/>
      <c r="D5231" s="860"/>
      <c r="E5231"/>
      <c r="F5231"/>
      <c r="G5231"/>
      <c r="H5231"/>
      <c r="I5231"/>
      <c r="J5231"/>
      <c r="K5231"/>
      <c r="L5231" s="262"/>
      <c r="M5231" s="262"/>
      <c r="S5231" s="262"/>
      <c r="T5231" s="262"/>
      <c r="U5231" s="262"/>
      <c r="V5231" s="262"/>
    </row>
    <row r="5232" spans="1:22">
      <c r="A5232" s="858"/>
      <c r="B5232" s="866">
        <f t="shared" si="82"/>
        <v>5210</v>
      </c>
      <c r="C5232" s="919"/>
      <c r="D5232" s="860"/>
      <c r="E5232"/>
      <c r="F5232"/>
      <c r="G5232"/>
      <c r="H5232"/>
      <c r="I5232"/>
      <c r="J5232"/>
      <c r="K5232"/>
      <c r="L5232" s="262"/>
      <c r="M5232" s="262"/>
      <c r="S5232" s="262"/>
      <c r="T5232" s="262"/>
      <c r="U5232" s="262"/>
      <c r="V5232" s="262"/>
    </row>
    <row r="5233" spans="1:22">
      <c r="A5233" s="858"/>
      <c r="B5233" s="866">
        <f t="shared" si="82"/>
        <v>5211</v>
      </c>
      <c r="C5233" s="919"/>
      <c r="D5233" s="860"/>
      <c r="E5233"/>
      <c r="F5233"/>
      <c r="G5233"/>
      <c r="H5233"/>
      <c r="I5233"/>
      <c r="J5233"/>
      <c r="K5233"/>
      <c r="L5233" s="262"/>
      <c r="M5233" s="262"/>
      <c r="S5233" s="262"/>
      <c r="T5233" s="262"/>
      <c r="U5233" s="262"/>
      <c r="V5233" s="262"/>
    </row>
    <row r="5234" spans="1:22">
      <c r="A5234" s="858"/>
      <c r="B5234" s="866">
        <f t="shared" si="82"/>
        <v>5212</v>
      </c>
      <c r="C5234" s="919"/>
      <c r="D5234" s="860"/>
      <c r="E5234"/>
      <c r="F5234"/>
      <c r="G5234"/>
      <c r="H5234"/>
      <c r="I5234"/>
      <c r="J5234"/>
      <c r="K5234"/>
      <c r="L5234" s="262"/>
      <c r="M5234" s="262"/>
      <c r="S5234" s="262"/>
      <c r="T5234" s="262"/>
      <c r="U5234" s="262"/>
      <c r="V5234" s="262"/>
    </row>
    <row r="5235" spans="1:22">
      <c r="A5235" s="858"/>
      <c r="B5235" s="866">
        <f t="shared" si="82"/>
        <v>5213</v>
      </c>
      <c r="C5235" s="919"/>
      <c r="D5235" s="860"/>
      <c r="E5235"/>
      <c r="F5235"/>
      <c r="G5235"/>
      <c r="H5235"/>
      <c r="I5235"/>
      <c r="J5235"/>
      <c r="K5235"/>
      <c r="L5235" s="262"/>
      <c r="M5235" s="262"/>
      <c r="S5235" s="262"/>
      <c r="T5235" s="262"/>
      <c r="U5235" s="262"/>
      <c r="V5235" s="262"/>
    </row>
    <row r="5236" spans="1:22">
      <c r="A5236" s="858"/>
      <c r="B5236" s="866">
        <f t="shared" si="82"/>
        <v>5214</v>
      </c>
      <c r="C5236" s="919"/>
      <c r="D5236" s="860"/>
      <c r="E5236"/>
      <c r="F5236"/>
      <c r="G5236"/>
      <c r="H5236"/>
      <c r="I5236"/>
      <c r="J5236"/>
      <c r="K5236"/>
      <c r="L5236" s="262"/>
      <c r="M5236" s="262"/>
      <c r="S5236" s="262"/>
      <c r="T5236" s="262"/>
      <c r="U5236" s="262"/>
      <c r="V5236" s="262"/>
    </row>
    <row r="5237" spans="1:22">
      <c r="A5237" s="858"/>
      <c r="B5237" s="866">
        <f t="shared" si="82"/>
        <v>5215</v>
      </c>
      <c r="C5237" s="919"/>
      <c r="D5237" s="860"/>
      <c r="E5237"/>
      <c r="F5237"/>
      <c r="G5237"/>
      <c r="H5237"/>
      <c r="I5237"/>
      <c r="J5237"/>
      <c r="K5237"/>
      <c r="L5237" s="262"/>
      <c r="M5237" s="262"/>
      <c r="S5237" s="262"/>
      <c r="T5237" s="262"/>
      <c r="U5237" s="262"/>
      <c r="V5237" s="262"/>
    </row>
    <row r="5238" spans="1:22">
      <c r="A5238" s="858"/>
      <c r="B5238" s="866">
        <f t="shared" si="82"/>
        <v>5216</v>
      </c>
      <c r="C5238" s="919"/>
      <c r="D5238" s="860"/>
      <c r="E5238"/>
      <c r="F5238"/>
      <c r="G5238"/>
      <c r="H5238"/>
      <c r="I5238"/>
      <c r="J5238"/>
      <c r="K5238"/>
      <c r="L5238" s="262"/>
      <c r="M5238" s="262"/>
      <c r="S5238" s="262"/>
      <c r="T5238" s="262"/>
      <c r="U5238" s="262"/>
      <c r="V5238" s="262"/>
    </row>
    <row r="5239" spans="1:22">
      <c r="A5239" s="858"/>
      <c r="B5239" s="866">
        <f t="shared" si="82"/>
        <v>5217</v>
      </c>
      <c r="C5239" s="919"/>
      <c r="D5239" s="860"/>
      <c r="E5239"/>
      <c r="F5239"/>
      <c r="G5239"/>
      <c r="H5239"/>
      <c r="I5239"/>
      <c r="J5239"/>
      <c r="K5239"/>
      <c r="L5239" s="262"/>
      <c r="M5239" s="262"/>
      <c r="S5239" s="262"/>
      <c r="T5239" s="262"/>
      <c r="U5239" s="262"/>
      <c r="V5239" s="262"/>
    </row>
    <row r="5240" spans="1:22">
      <c r="A5240" s="858"/>
      <c r="B5240" s="866">
        <f t="shared" si="82"/>
        <v>5218</v>
      </c>
      <c r="C5240" s="919"/>
      <c r="D5240" s="860"/>
      <c r="E5240"/>
      <c r="F5240"/>
      <c r="G5240"/>
      <c r="H5240"/>
      <c r="I5240"/>
      <c r="J5240"/>
      <c r="K5240"/>
      <c r="L5240" s="262"/>
      <c r="M5240" s="262"/>
      <c r="S5240" s="262"/>
      <c r="T5240" s="262"/>
      <c r="U5240" s="262"/>
      <c r="V5240" s="262"/>
    </row>
    <row r="5241" spans="1:22">
      <c r="A5241" s="858"/>
      <c r="B5241" s="866">
        <f t="shared" si="82"/>
        <v>5219</v>
      </c>
      <c r="C5241" s="919"/>
      <c r="D5241" s="860"/>
      <c r="E5241"/>
      <c r="F5241"/>
      <c r="G5241"/>
      <c r="H5241"/>
      <c r="I5241"/>
      <c r="J5241"/>
      <c r="K5241"/>
      <c r="L5241" s="262"/>
      <c r="M5241" s="262"/>
      <c r="S5241" s="262"/>
      <c r="T5241" s="262"/>
      <c r="U5241" s="262"/>
      <c r="V5241" s="262"/>
    </row>
    <row r="5242" spans="1:22">
      <c r="A5242" s="858"/>
      <c r="B5242" s="866">
        <f t="shared" si="82"/>
        <v>5220</v>
      </c>
      <c r="C5242" s="919"/>
      <c r="D5242" s="860"/>
      <c r="E5242"/>
      <c r="F5242"/>
      <c r="G5242"/>
      <c r="H5242"/>
      <c r="I5242"/>
      <c r="J5242"/>
      <c r="K5242"/>
      <c r="L5242" s="262"/>
      <c r="M5242" s="262"/>
      <c r="S5242" s="262"/>
      <c r="T5242" s="262"/>
      <c r="U5242" s="262"/>
      <c r="V5242" s="262"/>
    </row>
    <row r="5243" spans="1:22">
      <c r="A5243" s="858"/>
      <c r="B5243" s="866">
        <f t="shared" si="82"/>
        <v>5221</v>
      </c>
      <c r="C5243" s="919"/>
      <c r="D5243" s="860"/>
      <c r="E5243"/>
      <c r="F5243"/>
      <c r="G5243"/>
      <c r="H5243"/>
      <c r="I5243"/>
      <c r="J5243"/>
      <c r="K5243"/>
      <c r="L5243" s="262"/>
      <c r="M5243" s="262"/>
      <c r="S5243" s="262"/>
      <c r="T5243" s="262"/>
      <c r="U5243" s="262"/>
      <c r="V5243" s="262"/>
    </row>
    <row r="5244" spans="1:22">
      <c r="A5244" s="858"/>
      <c r="B5244" s="866">
        <f t="shared" si="82"/>
        <v>5222</v>
      </c>
      <c r="C5244" s="919"/>
      <c r="D5244" s="860"/>
      <c r="E5244"/>
      <c r="F5244"/>
      <c r="G5244"/>
      <c r="H5244"/>
      <c r="I5244"/>
      <c r="J5244"/>
      <c r="K5244"/>
      <c r="L5244" s="262"/>
      <c r="M5244" s="262"/>
      <c r="S5244" s="262"/>
      <c r="T5244" s="262"/>
      <c r="U5244" s="262"/>
      <c r="V5244" s="262"/>
    </row>
    <row r="5245" spans="1:22">
      <c r="A5245" s="858"/>
      <c r="B5245" s="866">
        <f t="shared" si="82"/>
        <v>5223</v>
      </c>
      <c r="C5245" s="919"/>
      <c r="D5245" s="860"/>
      <c r="E5245"/>
      <c r="F5245"/>
      <c r="G5245"/>
      <c r="H5245"/>
      <c r="I5245"/>
      <c r="J5245"/>
      <c r="K5245"/>
      <c r="L5245" s="262"/>
      <c r="M5245" s="262"/>
      <c r="S5245" s="262"/>
      <c r="T5245" s="262"/>
      <c r="U5245" s="262"/>
      <c r="V5245" s="262"/>
    </row>
    <row r="5246" spans="1:22">
      <c r="A5246" s="858"/>
      <c r="B5246" s="866">
        <f t="shared" si="82"/>
        <v>5224</v>
      </c>
      <c r="C5246" s="919"/>
      <c r="D5246" s="860"/>
      <c r="E5246"/>
      <c r="F5246"/>
      <c r="G5246"/>
      <c r="H5246"/>
      <c r="I5246"/>
      <c r="J5246"/>
      <c r="K5246"/>
      <c r="L5246" s="262"/>
      <c r="M5246" s="262"/>
      <c r="S5246" s="262"/>
      <c r="T5246" s="262"/>
      <c r="U5246" s="262"/>
      <c r="V5246" s="262"/>
    </row>
    <row r="5247" spans="1:22">
      <c r="A5247" s="858"/>
      <c r="B5247" s="866">
        <f t="shared" si="82"/>
        <v>5225</v>
      </c>
      <c r="C5247" s="919"/>
      <c r="D5247" s="860"/>
      <c r="E5247"/>
      <c r="F5247"/>
      <c r="G5247"/>
      <c r="H5247"/>
      <c r="I5247"/>
      <c r="J5247"/>
      <c r="K5247"/>
      <c r="L5247" s="262"/>
      <c r="M5247" s="262"/>
      <c r="S5247" s="262"/>
      <c r="T5247" s="262"/>
      <c r="U5247" s="262"/>
      <c r="V5247" s="262"/>
    </row>
    <row r="5248" spans="1:22">
      <c r="A5248" s="858"/>
      <c r="B5248" s="866">
        <f t="shared" si="82"/>
        <v>5226</v>
      </c>
      <c r="C5248" s="919"/>
      <c r="D5248" s="860"/>
      <c r="E5248"/>
      <c r="F5248"/>
      <c r="G5248"/>
      <c r="H5248"/>
      <c r="I5248"/>
      <c r="J5248"/>
      <c r="K5248"/>
      <c r="L5248" s="262"/>
      <c r="M5248" s="262"/>
      <c r="S5248" s="262"/>
      <c r="T5248" s="262"/>
      <c r="U5248" s="262"/>
      <c r="V5248" s="262"/>
    </row>
    <row r="5249" spans="1:22">
      <c r="A5249" s="858"/>
      <c r="B5249" s="866">
        <f t="shared" si="82"/>
        <v>5227</v>
      </c>
      <c r="C5249" s="919"/>
      <c r="D5249" s="860"/>
      <c r="E5249"/>
      <c r="F5249"/>
      <c r="G5249"/>
      <c r="H5249"/>
      <c r="I5249"/>
      <c r="J5249"/>
      <c r="K5249"/>
      <c r="L5249" s="262"/>
      <c r="M5249" s="262"/>
      <c r="S5249" s="262"/>
      <c r="T5249" s="262"/>
      <c r="U5249" s="262"/>
      <c r="V5249" s="262"/>
    </row>
    <row r="5250" spans="1:22">
      <c r="A5250" s="858"/>
      <c r="B5250" s="866">
        <f t="shared" si="82"/>
        <v>5228</v>
      </c>
      <c r="C5250" s="919"/>
      <c r="D5250" s="860"/>
      <c r="E5250"/>
      <c r="F5250"/>
      <c r="G5250"/>
      <c r="H5250"/>
      <c r="I5250"/>
      <c r="J5250"/>
      <c r="K5250"/>
      <c r="L5250" s="262"/>
      <c r="M5250" s="262"/>
      <c r="S5250" s="262"/>
      <c r="T5250" s="262"/>
      <c r="U5250" s="262"/>
      <c r="V5250" s="262"/>
    </row>
    <row r="5251" spans="1:22">
      <c r="A5251" s="858"/>
      <c r="B5251" s="866">
        <f t="shared" si="82"/>
        <v>5229</v>
      </c>
      <c r="C5251" s="919"/>
      <c r="D5251" s="860"/>
      <c r="E5251"/>
      <c r="F5251"/>
      <c r="G5251"/>
      <c r="H5251"/>
      <c r="I5251"/>
      <c r="J5251"/>
      <c r="K5251"/>
      <c r="L5251" s="262"/>
      <c r="M5251" s="262"/>
      <c r="S5251" s="262"/>
      <c r="T5251" s="262"/>
      <c r="U5251" s="262"/>
      <c r="V5251" s="262"/>
    </row>
    <row r="5252" spans="1:22">
      <c r="A5252" s="858"/>
      <c r="B5252" s="866">
        <f t="shared" si="82"/>
        <v>5230</v>
      </c>
      <c r="C5252" s="919"/>
      <c r="D5252" s="860"/>
      <c r="E5252"/>
      <c r="F5252"/>
      <c r="G5252"/>
      <c r="H5252"/>
      <c r="I5252"/>
      <c r="J5252"/>
      <c r="K5252"/>
      <c r="L5252" s="262"/>
      <c r="M5252" s="262"/>
      <c r="S5252" s="262"/>
      <c r="T5252" s="262"/>
      <c r="U5252" s="262"/>
      <c r="V5252" s="262"/>
    </row>
    <row r="5253" spans="1:22">
      <c r="A5253" s="858"/>
      <c r="B5253" s="866">
        <f t="shared" si="82"/>
        <v>5231</v>
      </c>
      <c r="C5253" s="919"/>
      <c r="D5253" s="860"/>
      <c r="E5253"/>
      <c r="F5253"/>
      <c r="G5253"/>
      <c r="H5253"/>
      <c r="I5253"/>
      <c r="J5253"/>
      <c r="K5253"/>
      <c r="L5253" s="262"/>
      <c r="M5253" s="262"/>
      <c r="S5253" s="262"/>
      <c r="T5253" s="262"/>
      <c r="U5253" s="262"/>
      <c r="V5253" s="262"/>
    </row>
    <row r="5254" spans="1:22">
      <c r="A5254" s="858"/>
      <c r="B5254" s="866">
        <f t="shared" si="82"/>
        <v>5232</v>
      </c>
      <c r="C5254" s="919"/>
      <c r="D5254" s="860"/>
      <c r="E5254"/>
      <c r="F5254"/>
      <c r="G5254"/>
      <c r="H5254"/>
      <c r="I5254"/>
      <c r="J5254"/>
      <c r="K5254"/>
      <c r="L5254" s="262"/>
      <c r="M5254" s="262"/>
      <c r="S5254" s="262"/>
      <c r="T5254" s="262"/>
      <c r="U5254" s="262"/>
      <c r="V5254" s="262"/>
    </row>
    <row r="5255" spans="1:22">
      <c r="A5255" s="858"/>
      <c r="B5255" s="866">
        <f t="shared" si="82"/>
        <v>5233</v>
      </c>
      <c r="C5255" s="919"/>
      <c r="D5255" s="860"/>
      <c r="E5255"/>
      <c r="F5255"/>
      <c r="G5255"/>
      <c r="H5255"/>
      <c r="I5255"/>
      <c r="J5255"/>
      <c r="K5255"/>
      <c r="L5255" s="262"/>
      <c r="M5255" s="262"/>
      <c r="S5255" s="262"/>
      <c r="T5255" s="262"/>
      <c r="U5255" s="262"/>
      <c r="V5255" s="262"/>
    </row>
    <row r="5256" spans="1:22">
      <c r="A5256" s="858"/>
      <c r="B5256" s="866">
        <f t="shared" si="82"/>
        <v>5234</v>
      </c>
      <c r="C5256" s="919"/>
      <c r="D5256" s="860"/>
      <c r="E5256"/>
      <c r="F5256"/>
      <c r="G5256"/>
      <c r="H5256"/>
      <c r="I5256"/>
      <c r="J5256"/>
      <c r="K5256"/>
      <c r="L5256" s="262"/>
      <c r="M5256" s="262"/>
      <c r="S5256" s="262"/>
      <c r="T5256" s="262"/>
      <c r="U5256" s="262"/>
      <c r="V5256" s="262"/>
    </row>
    <row r="5257" spans="1:22">
      <c r="A5257" s="858"/>
      <c r="B5257" s="866">
        <f t="shared" si="82"/>
        <v>5235</v>
      </c>
      <c r="C5257" s="919"/>
      <c r="D5257" s="860"/>
      <c r="E5257"/>
      <c r="F5257"/>
      <c r="G5257"/>
      <c r="H5257"/>
      <c r="I5257"/>
      <c r="J5257"/>
      <c r="K5257"/>
      <c r="L5257" s="262"/>
      <c r="M5257" s="262"/>
      <c r="S5257" s="262"/>
      <c r="T5257" s="262"/>
      <c r="U5257" s="262"/>
      <c r="V5257" s="262"/>
    </row>
    <row r="5258" spans="1:22">
      <c r="A5258" s="858"/>
      <c r="B5258" s="866">
        <f t="shared" si="82"/>
        <v>5236</v>
      </c>
      <c r="C5258" s="919"/>
      <c r="D5258" s="860"/>
      <c r="E5258"/>
      <c r="F5258"/>
      <c r="G5258"/>
      <c r="H5258"/>
      <c r="I5258"/>
      <c r="J5258"/>
      <c r="K5258"/>
      <c r="L5258" s="262"/>
      <c r="M5258" s="262"/>
      <c r="S5258" s="262"/>
      <c r="T5258" s="262"/>
      <c r="U5258" s="262"/>
      <c r="V5258" s="262"/>
    </row>
    <row r="5259" spans="1:22">
      <c r="A5259" s="858"/>
      <c r="B5259" s="866">
        <f t="shared" si="82"/>
        <v>5237</v>
      </c>
      <c r="C5259" s="919"/>
      <c r="D5259" s="860"/>
      <c r="E5259"/>
      <c r="F5259"/>
      <c r="G5259"/>
      <c r="H5259"/>
      <c r="I5259"/>
      <c r="J5259"/>
      <c r="K5259"/>
      <c r="L5259" s="262"/>
      <c r="M5259" s="262"/>
      <c r="S5259" s="262"/>
      <c r="T5259" s="262"/>
      <c r="U5259" s="262"/>
      <c r="V5259" s="262"/>
    </row>
    <row r="5260" spans="1:22">
      <c r="A5260" s="858"/>
      <c r="B5260" s="866">
        <f t="shared" si="82"/>
        <v>5238</v>
      </c>
      <c r="C5260" s="919"/>
      <c r="D5260" s="860"/>
      <c r="E5260"/>
      <c r="F5260"/>
      <c r="G5260"/>
      <c r="H5260"/>
      <c r="I5260"/>
      <c r="J5260"/>
      <c r="K5260"/>
      <c r="L5260" s="262"/>
      <c r="M5260" s="262"/>
      <c r="S5260" s="262"/>
      <c r="T5260" s="262"/>
      <c r="U5260" s="262"/>
      <c r="V5260" s="262"/>
    </row>
    <row r="5261" spans="1:22">
      <c r="A5261" s="858"/>
      <c r="B5261" s="866">
        <f t="shared" si="82"/>
        <v>5239</v>
      </c>
      <c r="C5261" s="919"/>
      <c r="D5261" s="860"/>
      <c r="E5261"/>
      <c r="F5261"/>
      <c r="G5261"/>
      <c r="H5261"/>
      <c r="I5261"/>
      <c r="J5261"/>
      <c r="K5261"/>
      <c r="L5261" s="262"/>
      <c r="M5261" s="262"/>
      <c r="S5261" s="262"/>
      <c r="T5261" s="262"/>
      <c r="U5261" s="262"/>
      <c r="V5261" s="262"/>
    </row>
    <row r="5262" spans="1:22">
      <c r="A5262" s="858"/>
      <c r="B5262" s="866">
        <f t="shared" si="82"/>
        <v>5240</v>
      </c>
      <c r="C5262" s="919"/>
      <c r="D5262" s="860"/>
      <c r="E5262"/>
      <c r="F5262"/>
      <c r="G5262"/>
      <c r="H5262"/>
      <c r="I5262"/>
      <c r="J5262"/>
      <c r="K5262"/>
      <c r="L5262" s="262"/>
      <c r="M5262" s="262"/>
      <c r="S5262" s="262"/>
      <c r="T5262" s="262"/>
      <c r="U5262" s="262"/>
      <c r="V5262" s="262"/>
    </row>
    <row r="5263" spans="1:22">
      <c r="A5263" s="858"/>
      <c r="B5263" s="866">
        <f t="shared" si="82"/>
        <v>5241</v>
      </c>
      <c r="C5263" s="919"/>
      <c r="D5263" s="860"/>
      <c r="E5263"/>
      <c r="F5263"/>
      <c r="G5263"/>
      <c r="H5263"/>
      <c r="I5263"/>
      <c r="J5263"/>
      <c r="K5263"/>
      <c r="L5263" s="262"/>
      <c r="M5263" s="262"/>
      <c r="S5263" s="262"/>
      <c r="T5263" s="262"/>
      <c r="U5263" s="262"/>
      <c r="V5263" s="262"/>
    </row>
    <row r="5264" spans="1:22">
      <c r="A5264" s="858"/>
      <c r="B5264" s="866">
        <f t="shared" si="82"/>
        <v>5242</v>
      </c>
      <c r="C5264" s="919"/>
      <c r="D5264" s="860"/>
      <c r="E5264"/>
      <c r="F5264"/>
      <c r="G5264"/>
      <c r="H5264"/>
      <c r="I5264"/>
      <c r="J5264"/>
      <c r="K5264"/>
      <c r="L5264" s="262"/>
      <c r="M5264" s="262"/>
      <c r="S5264" s="262"/>
      <c r="T5264" s="262"/>
      <c r="U5264" s="262"/>
      <c r="V5264" s="262"/>
    </row>
    <row r="5265" spans="1:22">
      <c r="A5265" s="858"/>
      <c r="B5265" s="866">
        <f t="shared" si="82"/>
        <v>5243</v>
      </c>
      <c r="C5265" s="919"/>
      <c r="D5265" s="860"/>
      <c r="E5265"/>
      <c r="F5265"/>
      <c r="G5265"/>
      <c r="H5265"/>
      <c r="I5265"/>
      <c r="J5265"/>
      <c r="K5265"/>
      <c r="L5265" s="262"/>
      <c r="M5265" s="262"/>
      <c r="S5265" s="262"/>
      <c r="T5265" s="262"/>
      <c r="U5265" s="262"/>
      <c r="V5265" s="262"/>
    </row>
    <row r="5266" spans="1:22">
      <c r="A5266" s="858"/>
      <c r="B5266" s="866">
        <f t="shared" si="82"/>
        <v>5244</v>
      </c>
      <c r="C5266" s="919"/>
      <c r="D5266" s="860"/>
      <c r="E5266"/>
      <c r="F5266"/>
      <c r="G5266"/>
      <c r="H5266"/>
      <c r="I5266"/>
      <c r="J5266"/>
      <c r="K5266"/>
      <c r="L5266" s="262"/>
      <c r="M5266" s="262"/>
      <c r="S5266" s="262"/>
      <c r="T5266" s="262"/>
      <c r="U5266" s="262"/>
      <c r="V5266" s="262"/>
    </row>
    <row r="5267" spans="1:22">
      <c r="A5267" s="858"/>
      <c r="B5267" s="866">
        <f t="shared" si="82"/>
        <v>5245</v>
      </c>
      <c r="C5267" s="919"/>
      <c r="D5267" s="860"/>
      <c r="E5267"/>
      <c r="F5267"/>
      <c r="G5267"/>
      <c r="H5267"/>
      <c r="I5267"/>
      <c r="J5267"/>
      <c r="K5267"/>
      <c r="L5267" s="262"/>
      <c r="M5267" s="262"/>
      <c r="S5267" s="262"/>
      <c r="T5267" s="262"/>
      <c r="U5267" s="262"/>
      <c r="V5267" s="262"/>
    </row>
    <row r="5268" spans="1:22">
      <c r="A5268" s="858"/>
      <c r="B5268" s="866">
        <f t="shared" si="82"/>
        <v>5246</v>
      </c>
      <c r="C5268" s="919"/>
      <c r="D5268" s="860"/>
      <c r="E5268"/>
      <c r="F5268"/>
      <c r="G5268"/>
      <c r="H5268"/>
      <c r="I5268"/>
      <c r="J5268"/>
      <c r="K5268"/>
      <c r="L5268" s="262"/>
      <c r="M5268" s="262"/>
      <c r="S5268" s="262"/>
      <c r="T5268" s="262"/>
      <c r="U5268" s="262"/>
      <c r="V5268" s="262"/>
    </row>
    <row r="5269" spans="1:22">
      <c r="A5269" s="858"/>
      <c r="B5269" s="866">
        <f t="shared" si="82"/>
        <v>5247</v>
      </c>
      <c r="C5269" s="919"/>
      <c r="D5269" s="860"/>
      <c r="E5269"/>
      <c r="F5269"/>
      <c r="G5269"/>
      <c r="H5269"/>
      <c r="I5269"/>
      <c r="J5269"/>
      <c r="K5269"/>
      <c r="L5269" s="262"/>
      <c r="M5269" s="262"/>
      <c r="S5269" s="262"/>
      <c r="T5269" s="262"/>
      <c r="U5269" s="262"/>
      <c r="V5269" s="262"/>
    </row>
    <row r="5270" spans="1:22">
      <c r="A5270" s="858"/>
      <c r="B5270" s="866">
        <f t="shared" si="82"/>
        <v>5248</v>
      </c>
      <c r="C5270" s="919"/>
      <c r="D5270" s="860"/>
      <c r="E5270"/>
      <c r="F5270"/>
      <c r="G5270"/>
      <c r="H5270"/>
      <c r="I5270"/>
      <c r="J5270"/>
      <c r="K5270"/>
      <c r="L5270" s="262"/>
      <c r="M5270" s="262"/>
      <c r="S5270" s="262"/>
      <c r="T5270" s="262"/>
      <c r="U5270" s="262"/>
      <c r="V5270" s="262"/>
    </row>
    <row r="5271" spans="1:22">
      <c r="A5271" s="858"/>
      <c r="B5271" s="866">
        <f t="shared" si="82"/>
        <v>5249</v>
      </c>
      <c r="C5271" s="919"/>
      <c r="D5271" s="860"/>
      <c r="E5271"/>
      <c r="F5271"/>
      <c r="G5271"/>
      <c r="H5271"/>
      <c r="I5271"/>
      <c r="J5271"/>
      <c r="K5271"/>
      <c r="L5271" s="262"/>
      <c r="M5271" s="262"/>
      <c r="S5271" s="262"/>
      <c r="T5271" s="262"/>
      <c r="U5271" s="262"/>
      <c r="V5271" s="262"/>
    </row>
    <row r="5272" spans="1:22">
      <c r="A5272" s="858"/>
      <c r="B5272" s="866">
        <f t="shared" ref="B5272:B5335" si="83">B5271+1</f>
        <v>5250</v>
      </c>
      <c r="C5272" s="919"/>
      <c r="D5272" s="860"/>
      <c r="E5272"/>
      <c r="F5272"/>
      <c r="G5272"/>
      <c r="H5272"/>
      <c r="I5272"/>
      <c r="J5272"/>
      <c r="K5272"/>
      <c r="L5272" s="262"/>
      <c r="M5272" s="262"/>
      <c r="S5272" s="262"/>
      <c r="T5272" s="262"/>
      <c r="U5272" s="262"/>
      <c r="V5272" s="262"/>
    </row>
    <row r="5273" spans="1:22">
      <c r="A5273" s="858"/>
      <c r="B5273" s="866">
        <f t="shared" si="83"/>
        <v>5251</v>
      </c>
      <c r="C5273" s="919"/>
      <c r="D5273" s="860"/>
      <c r="E5273"/>
      <c r="F5273"/>
      <c r="G5273"/>
      <c r="H5273"/>
      <c r="I5273"/>
      <c r="J5273"/>
      <c r="K5273"/>
      <c r="L5273" s="262"/>
      <c r="M5273" s="262"/>
      <c r="S5273" s="262"/>
      <c r="T5273" s="262"/>
      <c r="U5273" s="262"/>
      <c r="V5273" s="262"/>
    </row>
    <row r="5274" spans="1:22">
      <c r="A5274" s="858"/>
      <c r="B5274" s="866">
        <f t="shared" si="83"/>
        <v>5252</v>
      </c>
      <c r="C5274" s="919"/>
      <c r="D5274" s="860"/>
      <c r="E5274"/>
      <c r="F5274"/>
      <c r="G5274"/>
      <c r="H5274"/>
      <c r="I5274"/>
      <c r="J5274"/>
      <c r="K5274"/>
      <c r="L5274" s="262"/>
      <c r="M5274" s="262"/>
      <c r="S5274" s="262"/>
      <c r="T5274" s="262"/>
      <c r="U5274" s="262"/>
      <c r="V5274" s="262"/>
    </row>
    <row r="5275" spans="1:22">
      <c r="A5275" s="858"/>
      <c r="B5275" s="866">
        <f t="shared" si="83"/>
        <v>5253</v>
      </c>
      <c r="C5275" s="919"/>
      <c r="D5275" s="860"/>
      <c r="E5275"/>
      <c r="F5275"/>
      <c r="G5275"/>
      <c r="H5275"/>
      <c r="I5275"/>
      <c r="J5275"/>
      <c r="K5275"/>
      <c r="L5275" s="262"/>
      <c r="M5275" s="262"/>
      <c r="S5275" s="262"/>
      <c r="T5275" s="262"/>
      <c r="U5275" s="262"/>
      <c r="V5275" s="262"/>
    </row>
    <row r="5276" spans="1:22">
      <c r="A5276" s="858"/>
      <c r="B5276" s="866">
        <f t="shared" si="83"/>
        <v>5254</v>
      </c>
      <c r="C5276" s="919"/>
      <c r="D5276" s="860"/>
      <c r="E5276"/>
      <c r="F5276"/>
      <c r="G5276"/>
      <c r="H5276"/>
      <c r="I5276"/>
      <c r="J5276"/>
      <c r="K5276"/>
      <c r="L5276" s="262"/>
      <c r="M5276" s="262"/>
      <c r="S5276" s="262"/>
      <c r="T5276" s="262"/>
      <c r="U5276" s="262"/>
      <c r="V5276" s="262"/>
    </row>
    <row r="5277" spans="1:22">
      <c r="A5277" s="858"/>
      <c r="B5277" s="866">
        <f t="shared" si="83"/>
        <v>5255</v>
      </c>
      <c r="C5277" s="919"/>
      <c r="D5277" s="860"/>
      <c r="E5277"/>
      <c r="F5277"/>
      <c r="G5277"/>
      <c r="H5277"/>
      <c r="I5277"/>
      <c r="J5277"/>
      <c r="K5277"/>
      <c r="L5277" s="262"/>
      <c r="M5277" s="262"/>
      <c r="S5277" s="262"/>
      <c r="T5277" s="262"/>
      <c r="U5277" s="262"/>
      <c r="V5277" s="262"/>
    </row>
    <row r="5278" spans="1:22">
      <c r="A5278" s="858"/>
      <c r="B5278" s="866">
        <f t="shared" si="83"/>
        <v>5256</v>
      </c>
      <c r="C5278" s="919"/>
      <c r="D5278" s="860"/>
      <c r="E5278"/>
      <c r="F5278"/>
      <c r="G5278"/>
      <c r="H5278"/>
      <c r="I5278"/>
      <c r="J5278"/>
      <c r="K5278"/>
      <c r="L5278" s="262"/>
      <c r="M5278" s="262"/>
      <c r="S5278" s="262"/>
      <c r="T5278" s="262"/>
      <c r="U5278" s="262"/>
      <c r="V5278" s="262"/>
    </row>
    <row r="5279" spans="1:22">
      <c r="A5279" s="858"/>
      <c r="B5279" s="866">
        <f t="shared" si="83"/>
        <v>5257</v>
      </c>
      <c r="C5279" s="919"/>
      <c r="D5279" s="860"/>
      <c r="E5279"/>
      <c r="F5279"/>
      <c r="G5279"/>
      <c r="H5279"/>
      <c r="I5279"/>
      <c r="J5279"/>
      <c r="K5279"/>
      <c r="L5279" s="262"/>
      <c r="M5279" s="262"/>
      <c r="S5279" s="262"/>
      <c r="T5279" s="262"/>
      <c r="U5279" s="262"/>
      <c r="V5279" s="262"/>
    </row>
    <row r="5280" spans="1:22">
      <c r="A5280" s="858"/>
      <c r="B5280" s="866">
        <f t="shared" si="83"/>
        <v>5258</v>
      </c>
      <c r="C5280" s="919"/>
      <c r="D5280" s="860"/>
      <c r="E5280"/>
      <c r="F5280"/>
      <c r="G5280"/>
      <c r="H5280"/>
      <c r="I5280"/>
      <c r="J5280"/>
      <c r="K5280"/>
      <c r="L5280" s="262"/>
      <c r="M5280" s="262"/>
      <c r="S5280" s="262"/>
      <c r="T5280" s="262"/>
      <c r="U5280" s="262"/>
      <c r="V5280" s="262"/>
    </row>
    <row r="5281" spans="1:22">
      <c r="A5281" s="858"/>
      <c r="B5281" s="866">
        <f t="shared" si="83"/>
        <v>5259</v>
      </c>
      <c r="C5281" s="919"/>
      <c r="D5281" s="860"/>
      <c r="E5281"/>
      <c r="F5281"/>
      <c r="G5281"/>
      <c r="H5281"/>
      <c r="I5281"/>
      <c r="J5281"/>
      <c r="K5281"/>
      <c r="L5281" s="262"/>
      <c r="M5281" s="262"/>
      <c r="S5281" s="262"/>
      <c r="T5281" s="262"/>
      <c r="U5281" s="262"/>
      <c r="V5281" s="262"/>
    </row>
    <row r="5282" spans="1:22">
      <c r="A5282" s="858"/>
      <c r="B5282" s="866">
        <f t="shared" si="83"/>
        <v>5260</v>
      </c>
      <c r="C5282" s="919"/>
      <c r="D5282" s="860"/>
      <c r="E5282"/>
      <c r="F5282"/>
      <c r="G5282"/>
      <c r="H5282"/>
      <c r="I5282"/>
      <c r="J5282"/>
      <c r="K5282"/>
      <c r="L5282" s="262"/>
      <c r="M5282" s="262"/>
      <c r="S5282" s="262"/>
      <c r="T5282" s="262"/>
      <c r="U5282" s="262"/>
      <c r="V5282" s="262"/>
    </row>
    <row r="5283" spans="1:22">
      <c r="A5283" s="858"/>
      <c r="B5283" s="866">
        <f t="shared" si="83"/>
        <v>5261</v>
      </c>
      <c r="C5283" s="919"/>
      <c r="D5283" s="860"/>
      <c r="E5283"/>
      <c r="F5283"/>
      <c r="G5283"/>
      <c r="H5283"/>
      <c r="I5283"/>
      <c r="J5283"/>
      <c r="K5283"/>
      <c r="L5283" s="262"/>
      <c r="M5283" s="262"/>
      <c r="S5283" s="262"/>
      <c r="T5283" s="262"/>
      <c r="U5283" s="262"/>
      <c r="V5283" s="262"/>
    </row>
    <row r="5284" spans="1:22">
      <c r="A5284" s="858"/>
      <c r="B5284" s="866">
        <f t="shared" si="83"/>
        <v>5262</v>
      </c>
      <c r="C5284" s="919"/>
      <c r="D5284" s="860"/>
      <c r="E5284"/>
      <c r="F5284"/>
      <c r="G5284"/>
      <c r="H5284"/>
      <c r="I5284"/>
      <c r="J5284"/>
      <c r="K5284"/>
      <c r="L5284" s="262"/>
      <c r="M5284" s="262"/>
      <c r="S5284" s="262"/>
      <c r="T5284" s="262"/>
      <c r="U5284" s="262"/>
      <c r="V5284" s="262"/>
    </row>
    <row r="5285" spans="1:22">
      <c r="A5285" s="858"/>
      <c r="B5285" s="866">
        <f t="shared" si="83"/>
        <v>5263</v>
      </c>
      <c r="C5285" s="919"/>
      <c r="D5285" s="860"/>
      <c r="E5285"/>
      <c r="F5285"/>
      <c r="G5285"/>
      <c r="H5285"/>
      <c r="I5285"/>
      <c r="J5285"/>
      <c r="K5285"/>
      <c r="L5285" s="262"/>
      <c r="M5285" s="262"/>
      <c r="S5285" s="262"/>
      <c r="T5285" s="262"/>
      <c r="U5285" s="262"/>
      <c r="V5285" s="262"/>
    </row>
    <row r="5286" spans="1:22">
      <c r="A5286" s="858"/>
      <c r="B5286" s="866">
        <f t="shared" si="83"/>
        <v>5264</v>
      </c>
      <c r="C5286" s="919"/>
      <c r="D5286" s="860"/>
      <c r="E5286"/>
      <c r="F5286"/>
      <c r="G5286"/>
      <c r="H5286"/>
      <c r="I5286"/>
      <c r="J5286"/>
      <c r="K5286"/>
      <c r="L5286" s="262"/>
      <c r="M5286" s="262"/>
      <c r="S5286" s="262"/>
      <c r="T5286" s="262"/>
      <c r="U5286" s="262"/>
      <c r="V5286" s="262"/>
    </row>
    <row r="5287" spans="1:22">
      <c r="A5287" s="858"/>
      <c r="B5287" s="866">
        <f t="shared" si="83"/>
        <v>5265</v>
      </c>
      <c r="C5287" s="919"/>
      <c r="D5287" s="860"/>
      <c r="E5287"/>
      <c r="F5287"/>
      <c r="G5287"/>
      <c r="H5287"/>
      <c r="I5287"/>
      <c r="J5287"/>
      <c r="K5287"/>
      <c r="L5287" s="262"/>
      <c r="M5287" s="262"/>
      <c r="S5287" s="262"/>
      <c r="T5287" s="262"/>
      <c r="U5287" s="262"/>
      <c r="V5287" s="262"/>
    </row>
    <row r="5288" spans="1:22">
      <c r="A5288" s="858"/>
      <c r="B5288" s="866">
        <f t="shared" si="83"/>
        <v>5266</v>
      </c>
      <c r="C5288" s="919"/>
      <c r="D5288" s="860"/>
      <c r="E5288"/>
      <c r="F5288"/>
      <c r="G5288"/>
      <c r="H5288"/>
      <c r="I5288"/>
      <c r="J5288"/>
      <c r="K5288"/>
      <c r="L5288" s="262"/>
      <c r="M5288" s="262"/>
      <c r="S5288" s="262"/>
      <c r="T5288" s="262"/>
      <c r="U5288" s="262"/>
      <c r="V5288" s="262"/>
    </row>
    <row r="5289" spans="1:22">
      <c r="A5289" s="858"/>
      <c r="B5289" s="866">
        <f t="shared" si="83"/>
        <v>5267</v>
      </c>
      <c r="C5289" s="919"/>
      <c r="D5289" s="860"/>
      <c r="E5289"/>
      <c r="F5289"/>
      <c r="G5289"/>
      <c r="H5289"/>
      <c r="I5289"/>
      <c r="J5289"/>
      <c r="K5289"/>
      <c r="L5289" s="262"/>
      <c r="M5289" s="262"/>
      <c r="S5289" s="262"/>
      <c r="T5289" s="262"/>
      <c r="U5289" s="262"/>
      <c r="V5289" s="262"/>
    </row>
    <row r="5290" spans="1:22">
      <c r="A5290" s="858"/>
      <c r="B5290" s="866">
        <f t="shared" si="83"/>
        <v>5268</v>
      </c>
      <c r="C5290" s="919"/>
      <c r="D5290" s="860"/>
      <c r="E5290"/>
      <c r="F5290"/>
      <c r="G5290"/>
      <c r="H5290"/>
      <c r="I5290"/>
      <c r="J5290"/>
      <c r="K5290"/>
      <c r="L5290" s="262"/>
      <c r="M5290" s="262"/>
      <c r="S5290" s="262"/>
      <c r="T5290" s="262"/>
      <c r="U5290" s="262"/>
      <c r="V5290" s="262"/>
    </row>
    <row r="5291" spans="1:22">
      <c r="A5291" s="858"/>
      <c r="B5291" s="866">
        <f t="shared" si="83"/>
        <v>5269</v>
      </c>
      <c r="C5291" s="919"/>
      <c r="D5291" s="860"/>
      <c r="E5291"/>
      <c r="F5291"/>
      <c r="G5291"/>
      <c r="H5291"/>
      <c r="I5291"/>
      <c r="J5291"/>
      <c r="K5291"/>
      <c r="L5291" s="262"/>
      <c r="M5291" s="262"/>
      <c r="S5291" s="262"/>
      <c r="T5291" s="262"/>
      <c r="U5291" s="262"/>
      <c r="V5291" s="262"/>
    </row>
    <row r="5292" spans="1:22">
      <c r="A5292" s="858"/>
      <c r="B5292" s="866">
        <f t="shared" si="83"/>
        <v>5270</v>
      </c>
      <c r="C5292" s="919"/>
      <c r="D5292" s="860"/>
      <c r="E5292"/>
      <c r="F5292"/>
      <c r="G5292"/>
      <c r="H5292"/>
      <c r="I5292"/>
      <c r="J5292"/>
      <c r="K5292"/>
      <c r="L5292" s="262"/>
      <c r="M5292" s="262"/>
      <c r="S5292" s="262"/>
      <c r="T5292" s="262"/>
      <c r="U5292" s="262"/>
      <c r="V5292" s="262"/>
    </row>
    <row r="5293" spans="1:22">
      <c r="A5293" s="858"/>
      <c r="B5293" s="866">
        <f t="shared" si="83"/>
        <v>5271</v>
      </c>
      <c r="C5293" s="919"/>
      <c r="D5293" s="860"/>
      <c r="E5293"/>
      <c r="F5293"/>
      <c r="G5293"/>
      <c r="H5293"/>
      <c r="I5293"/>
      <c r="J5293"/>
      <c r="K5293"/>
      <c r="L5293" s="262"/>
      <c r="M5293" s="262"/>
      <c r="S5293" s="262"/>
      <c r="T5293" s="262"/>
      <c r="U5293" s="262"/>
      <c r="V5293" s="262"/>
    </row>
    <row r="5294" spans="1:22">
      <c r="A5294" s="858"/>
      <c r="B5294" s="866">
        <f t="shared" si="83"/>
        <v>5272</v>
      </c>
      <c r="C5294" s="919"/>
      <c r="D5294" s="860"/>
      <c r="E5294"/>
      <c r="F5294"/>
      <c r="G5294"/>
      <c r="H5294"/>
      <c r="I5294"/>
      <c r="J5294"/>
      <c r="K5294"/>
      <c r="L5294" s="262"/>
      <c r="M5294" s="262"/>
      <c r="S5294" s="262"/>
      <c r="T5294" s="262"/>
      <c r="U5294" s="262"/>
      <c r="V5294" s="262"/>
    </row>
    <row r="5295" spans="1:22">
      <c r="A5295" s="858"/>
      <c r="B5295" s="866">
        <f t="shared" si="83"/>
        <v>5273</v>
      </c>
      <c r="C5295" s="919"/>
      <c r="D5295" s="860"/>
      <c r="E5295"/>
      <c r="F5295"/>
      <c r="G5295"/>
      <c r="H5295"/>
      <c r="I5295"/>
      <c r="J5295"/>
      <c r="K5295"/>
      <c r="L5295" s="262"/>
      <c r="M5295" s="262"/>
      <c r="S5295" s="262"/>
      <c r="T5295" s="262"/>
      <c r="U5295" s="262"/>
      <c r="V5295" s="262"/>
    </row>
    <row r="5296" spans="1:22">
      <c r="A5296" s="858"/>
      <c r="B5296" s="866">
        <f t="shared" si="83"/>
        <v>5274</v>
      </c>
      <c r="C5296" s="919"/>
      <c r="D5296" s="860"/>
      <c r="E5296"/>
      <c r="F5296"/>
      <c r="G5296"/>
      <c r="H5296"/>
      <c r="I5296"/>
      <c r="J5296"/>
      <c r="K5296"/>
      <c r="L5296" s="262"/>
      <c r="M5296" s="262"/>
      <c r="S5296" s="262"/>
      <c r="T5296" s="262"/>
      <c r="U5296" s="262"/>
      <c r="V5296" s="262"/>
    </row>
    <row r="5297" spans="1:22">
      <c r="A5297" s="858"/>
      <c r="B5297" s="866">
        <f t="shared" si="83"/>
        <v>5275</v>
      </c>
      <c r="C5297" s="919"/>
      <c r="D5297" s="860"/>
      <c r="E5297"/>
      <c r="F5297"/>
      <c r="G5297"/>
      <c r="H5297"/>
      <c r="I5297"/>
      <c r="J5297"/>
      <c r="K5297"/>
      <c r="L5297" s="262"/>
      <c r="M5297" s="262"/>
      <c r="S5297" s="262"/>
      <c r="T5297" s="262"/>
      <c r="U5297" s="262"/>
      <c r="V5297" s="262"/>
    </row>
    <row r="5298" spans="1:22">
      <c r="A5298" s="858"/>
      <c r="B5298" s="866">
        <f t="shared" si="83"/>
        <v>5276</v>
      </c>
      <c r="C5298" s="919"/>
      <c r="D5298" s="860"/>
      <c r="E5298"/>
      <c r="F5298"/>
      <c r="G5298"/>
      <c r="H5298"/>
      <c r="I5298"/>
      <c r="J5298"/>
      <c r="K5298"/>
      <c r="L5298" s="262"/>
      <c r="M5298" s="262"/>
      <c r="S5298" s="262"/>
      <c r="T5298" s="262"/>
      <c r="U5298" s="262"/>
      <c r="V5298" s="262"/>
    </row>
    <row r="5299" spans="1:22">
      <c r="A5299" s="858"/>
      <c r="B5299" s="866">
        <f t="shared" si="83"/>
        <v>5277</v>
      </c>
      <c r="C5299" s="919"/>
      <c r="D5299" s="860"/>
      <c r="E5299"/>
      <c r="F5299"/>
      <c r="G5299"/>
      <c r="H5299"/>
      <c r="I5299"/>
      <c r="J5299"/>
      <c r="K5299"/>
      <c r="L5299" s="262"/>
      <c r="M5299" s="262"/>
      <c r="S5299" s="262"/>
      <c r="T5299" s="262"/>
      <c r="U5299" s="262"/>
      <c r="V5299" s="262"/>
    </row>
    <row r="5300" spans="1:22">
      <c r="A5300" s="858"/>
      <c r="B5300" s="866">
        <f t="shared" si="83"/>
        <v>5278</v>
      </c>
      <c r="C5300" s="919"/>
      <c r="D5300" s="860"/>
      <c r="E5300"/>
      <c r="F5300"/>
      <c r="G5300"/>
      <c r="H5300"/>
      <c r="I5300"/>
      <c r="J5300"/>
      <c r="K5300"/>
      <c r="L5300" s="262"/>
      <c r="M5300" s="262"/>
      <c r="S5300" s="262"/>
      <c r="T5300" s="262"/>
      <c r="U5300" s="262"/>
      <c r="V5300" s="262"/>
    </row>
    <row r="5301" spans="1:22">
      <c r="A5301" s="858"/>
      <c r="B5301" s="866">
        <f t="shared" si="83"/>
        <v>5279</v>
      </c>
      <c r="C5301" s="919"/>
      <c r="D5301" s="860"/>
      <c r="E5301"/>
      <c r="F5301"/>
      <c r="G5301"/>
      <c r="H5301"/>
      <c r="I5301"/>
      <c r="J5301"/>
      <c r="K5301"/>
      <c r="L5301" s="262"/>
      <c r="M5301" s="262"/>
      <c r="S5301" s="262"/>
      <c r="T5301" s="262"/>
      <c r="U5301" s="262"/>
      <c r="V5301" s="262"/>
    </row>
    <row r="5302" spans="1:22">
      <c r="A5302" s="858"/>
      <c r="B5302" s="866">
        <f t="shared" si="83"/>
        <v>5280</v>
      </c>
      <c r="C5302" s="919"/>
      <c r="D5302" s="860"/>
      <c r="E5302"/>
      <c r="F5302"/>
      <c r="G5302"/>
      <c r="H5302"/>
      <c r="I5302"/>
      <c r="J5302"/>
      <c r="K5302"/>
      <c r="L5302" s="262"/>
      <c r="M5302" s="262"/>
      <c r="S5302" s="262"/>
      <c r="T5302" s="262"/>
      <c r="U5302" s="262"/>
      <c r="V5302" s="262"/>
    </row>
    <row r="5303" spans="1:22">
      <c r="A5303" s="858"/>
      <c r="B5303" s="866">
        <f t="shared" si="83"/>
        <v>5281</v>
      </c>
      <c r="C5303" s="919"/>
      <c r="D5303" s="860"/>
      <c r="E5303"/>
      <c r="F5303"/>
      <c r="G5303"/>
      <c r="H5303"/>
      <c r="I5303"/>
      <c r="J5303"/>
      <c r="K5303"/>
      <c r="L5303" s="262"/>
      <c r="M5303" s="262"/>
      <c r="S5303" s="262"/>
      <c r="T5303" s="262"/>
      <c r="U5303" s="262"/>
      <c r="V5303" s="262"/>
    </row>
    <row r="5304" spans="1:22">
      <c r="A5304" s="858"/>
      <c r="B5304" s="866">
        <f t="shared" si="83"/>
        <v>5282</v>
      </c>
      <c r="C5304" s="919"/>
      <c r="D5304" s="860"/>
      <c r="E5304"/>
      <c r="F5304"/>
      <c r="G5304"/>
      <c r="H5304"/>
      <c r="I5304"/>
      <c r="J5304"/>
      <c r="K5304"/>
      <c r="L5304" s="262"/>
      <c r="M5304" s="262"/>
      <c r="S5304" s="262"/>
      <c r="T5304" s="262"/>
      <c r="U5304" s="262"/>
      <c r="V5304" s="262"/>
    </row>
    <row r="5305" spans="1:22">
      <c r="A5305" s="858"/>
      <c r="B5305" s="866">
        <f t="shared" si="83"/>
        <v>5283</v>
      </c>
      <c r="C5305" s="919"/>
      <c r="D5305" s="860"/>
      <c r="E5305"/>
      <c r="F5305"/>
      <c r="G5305"/>
      <c r="H5305"/>
      <c r="I5305"/>
      <c r="J5305"/>
      <c r="K5305"/>
      <c r="L5305" s="262"/>
      <c r="M5305" s="262"/>
      <c r="S5305" s="262"/>
      <c r="T5305" s="262"/>
      <c r="U5305" s="262"/>
      <c r="V5305" s="262"/>
    </row>
    <row r="5306" spans="1:22">
      <c r="A5306" s="858"/>
      <c r="B5306" s="866">
        <f t="shared" si="83"/>
        <v>5284</v>
      </c>
      <c r="C5306" s="919"/>
      <c r="D5306" s="860"/>
      <c r="E5306"/>
      <c r="F5306"/>
      <c r="G5306"/>
      <c r="H5306"/>
      <c r="I5306"/>
      <c r="J5306"/>
      <c r="K5306"/>
      <c r="L5306" s="262"/>
      <c r="M5306" s="262"/>
      <c r="S5306" s="262"/>
      <c r="T5306" s="262"/>
      <c r="U5306" s="262"/>
      <c r="V5306" s="262"/>
    </row>
    <row r="5307" spans="1:22">
      <c r="A5307" s="858"/>
      <c r="B5307" s="866">
        <f t="shared" si="83"/>
        <v>5285</v>
      </c>
      <c r="C5307" s="919"/>
      <c r="D5307" s="860"/>
      <c r="E5307"/>
      <c r="F5307"/>
      <c r="G5307"/>
      <c r="H5307"/>
      <c r="I5307"/>
      <c r="J5307"/>
      <c r="K5307"/>
      <c r="L5307" s="262"/>
      <c r="M5307" s="262"/>
      <c r="S5307" s="262"/>
      <c r="T5307" s="262"/>
      <c r="U5307" s="262"/>
      <c r="V5307" s="262"/>
    </row>
    <row r="5308" spans="1:22">
      <c r="A5308" s="858"/>
      <c r="B5308" s="866">
        <f t="shared" si="83"/>
        <v>5286</v>
      </c>
      <c r="C5308" s="919"/>
      <c r="D5308" s="860"/>
      <c r="E5308"/>
      <c r="F5308"/>
      <c r="G5308"/>
      <c r="H5308"/>
      <c r="I5308"/>
      <c r="J5308"/>
      <c r="K5308"/>
      <c r="L5308" s="262"/>
      <c r="M5308" s="262"/>
      <c r="S5308" s="262"/>
      <c r="T5308" s="262"/>
      <c r="U5308" s="262"/>
      <c r="V5308" s="262"/>
    </row>
    <row r="5309" spans="1:22">
      <c r="A5309" s="858"/>
      <c r="B5309" s="866">
        <f t="shared" si="83"/>
        <v>5287</v>
      </c>
      <c r="C5309" s="919"/>
      <c r="D5309" s="860"/>
      <c r="E5309"/>
      <c r="F5309"/>
      <c r="G5309"/>
      <c r="H5309"/>
      <c r="I5309"/>
      <c r="J5309"/>
      <c r="K5309"/>
      <c r="L5309" s="262"/>
      <c r="M5309" s="262"/>
      <c r="S5309" s="262"/>
      <c r="T5309" s="262"/>
      <c r="U5309" s="262"/>
      <c r="V5309" s="262"/>
    </row>
    <row r="5310" spans="1:22">
      <c r="A5310" s="858"/>
      <c r="B5310" s="866">
        <f t="shared" si="83"/>
        <v>5288</v>
      </c>
      <c r="C5310" s="919"/>
      <c r="D5310" s="860"/>
      <c r="E5310"/>
      <c r="F5310"/>
      <c r="G5310"/>
      <c r="H5310"/>
      <c r="I5310"/>
      <c r="J5310"/>
      <c r="K5310"/>
      <c r="L5310" s="262"/>
      <c r="M5310" s="262"/>
      <c r="S5310" s="262"/>
      <c r="T5310" s="262"/>
      <c r="U5310" s="262"/>
      <c r="V5310" s="262"/>
    </row>
    <row r="5311" spans="1:22">
      <c r="A5311" s="858"/>
      <c r="B5311" s="866">
        <f t="shared" si="83"/>
        <v>5289</v>
      </c>
      <c r="C5311" s="919"/>
      <c r="D5311" s="860"/>
      <c r="E5311"/>
      <c r="F5311"/>
      <c r="G5311"/>
      <c r="H5311"/>
      <c r="I5311"/>
      <c r="J5311"/>
      <c r="K5311"/>
      <c r="L5311" s="262"/>
      <c r="M5311" s="262"/>
      <c r="S5311" s="262"/>
      <c r="T5311" s="262"/>
      <c r="U5311" s="262"/>
      <c r="V5311" s="262"/>
    </row>
    <row r="5312" spans="1:22">
      <c r="A5312" s="858"/>
      <c r="B5312" s="866">
        <f t="shared" si="83"/>
        <v>5290</v>
      </c>
      <c r="C5312" s="919"/>
      <c r="D5312" s="860"/>
      <c r="E5312"/>
      <c r="F5312"/>
      <c r="G5312"/>
      <c r="H5312"/>
      <c r="I5312"/>
      <c r="J5312"/>
      <c r="K5312"/>
      <c r="L5312" s="262"/>
      <c r="M5312" s="262"/>
      <c r="S5312" s="262"/>
      <c r="T5312" s="262"/>
      <c r="U5312" s="262"/>
      <c r="V5312" s="262"/>
    </row>
    <row r="5313" spans="1:22">
      <c r="A5313" s="858"/>
      <c r="B5313" s="866">
        <f t="shared" si="83"/>
        <v>5291</v>
      </c>
      <c r="C5313" s="919"/>
      <c r="D5313" s="860"/>
      <c r="E5313"/>
      <c r="F5313"/>
      <c r="G5313"/>
      <c r="H5313"/>
      <c r="I5313"/>
      <c r="J5313"/>
      <c r="K5313"/>
      <c r="L5313" s="262"/>
      <c r="M5313" s="262"/>
      <c r="S5313" s="262"/>
      <c r="T5313" s="262"/>
      <c r="U5313" s="262"/>
      <c r="V5313" s="262"/>
    </row>
    <row r="5314" spans="1:22">
      <c r="A5314" s="858"/>
      <c r="B5314" s="866">
        <f t="shared" si="83"/>
        <v>5292</v>
      </c>
      <c r="C5314" s="919"/>
      <c r="D5314" s="860"/>
      <c r="E5314"/>
      <c r="F5314"/>
      <c r="G5314"/>
      <c r="H5314"/>
      <c r="I5314"/>
      <c r="J5314"/>
      <c r="K5314"/>
      <c r="L5314" s="262"/>
      <c r="M5314" s="262"/>
      <c r="S5314" s="262"/>
      <c r="T5314" s="262"/>
      <c r="U5314" s="262"/>
      <c r="V5314" s="262"/>
    </row>
    <row r="5315" spans="1:22">
      <c r="A5315" s="858"/>
      <c r="B5315" s="866">
        <f t="shared" si="83"/>
        <v>5293</v>
      </c>
      <c r="C5315" s="919"/>
      <c r="D5315" s="860"/>
      <c r="E5315"/>
      <c r="F5315"/>
      <c r="G5315"/>
      <c r="H5315"/>
      <c r="I5315"/>
      <c r="J5315"/>
      <c r="K5315"/>
      <c r="L5315" s="262"/>
      <c r="M5315" s="262"/>
      <c r="S5315" s="262"/>
      <c r="T5315" s="262"/>
      <c r="U5315" s="262"/>
      <c r="V5315" s="262"/>
    </row>
    <row r="5316" spans="1:22">
      <c r="A5316" s="858"/>
      <c r="B5316" s="866">
        <f t="shared" si="83"/>
        <v>5294</v>
      </c>
      <c r="C5316" s="919"/>
      <c r="D5316" s="860"/>
      <c r="E5316"/>
      <c r="F5316"/>
      <c r="G5316"/>
      <c r="H5316"/>
      <c r="I5316"/>
      <c r="J5316"/>
      <c r="K5316"/>
      <c r="L5316" s="262"/>
      <c r="M5316" s="262"/>
      <c r="S5316" s="262"/>
      <c r="T5316" s="262"/>
      <c r="U5316" s="262"/>
      <c r="V5316" s="262"/>
    </row>
    <row r="5317" spans="1:22">
      <c r="A5317" s="858"/>
      <c r="B5317" s="866">
        <f t="shared" si="83"/>
        <v>5295</v>
      </c>
      <c r="C5317" s="919"/>
      <c r="D5317" s="860"/>
      <c r="E5317"/>
      <c r="F5317"/>
      <c r="G5317"/>
      <c r="H5317"/>
      <c r="I5317"/>
      <c r="J5317"/>
      <c r="K5317"/>
      <c r="L5317" s="262"/>
      <c r="M5317" s="262"/>
      <c r="S5317" s="262"/>
      <c r="T5317" s="262"/>
      <c r="U5317" s="262"/>
      <c r="V5317" s="262"/>
    </row>
    <row r="5318" spans="1:22">
      <c r="A5318" s="858"/>
      <c r="B5318" s="866">
        <f t="shared" si="83"/>
        <v>5296</v>
      </c>
      <c r="C5318" s="919"/>
      <c r="D5318" s="860"/>
      <c r="E5318"/>
      <c r="F5318"/>
      <c r="G5318"/>
      <c r="H5318"/>
      <c r="I5318"/>
      <c r="J5318"/>
      <c r="K5318"/>
      <c r="L5318" s="262"/>
      <c r="M5318" s="262"/>
      <c r="S5318" s="262"/>
      <c r="T5318" s="262"/>
      <c r="U5318" s="262"/>
      <c r="V5318" s="262"/>
    </row>
    <row r="5319" spans="1:22">
      <c r="A5319" s="858"/>
      <c r="B5319" s="866">
        <f t="shared" si="83"/>
        <v>5297</v>
      </c>
      <c r="C5319" s="919"/>
      <c r="D5319" s="860"/>
      <c r="E5319"/>
      <c r="F5319"/>
      <c r="G5319"/>
      <c r="H5319"/>
      <c r="I5319"/>
      <c r="J5319"/>
      <c r="K5319"/>
      <c r="L5319" s="262"/>
      <c r="M5319" s="262"/>
      <c r="S5319" s="262"/>
      <c r="T5319" s="262"/>
      <c r="U5319" s="262"/>
      <c r="V5319" s="262"/>
    </row>
    <row r="5320" spans="1:22">
      <c r="A5320" s="858"/>
      <c r="B5320" s="866">
        <f t="shared" si="83"/>
        <v>5298</v>
      </c>
      <c r="C5320" s="919"/>
      <c r="D5320" s="860"/>
      <c r="E5320"/>
      <c r="F5320"/>
      <c r="G5320"/>
      <c r="H5320"/>
      <c r="I5320"/>
      <c r="J5320"/>
      <c r="K5320"/>
      <c r="L5320" s="262"/>
      <c r="M5320" s="262"/>
      <c r="S5320" s="262"/>
      <c r="T5320" s="262"/>
      <c r="U5320" s="262"/>
      <c r="V5320" s="262"/>
    </row>
    <row r="5321" spans="1:22">
      <c r="A5321" s="858"/>
      <c r="B5321" s="866">
        <f t="shared" si="83"/>
        <v>5299</v>
      </c>
      <c r="C5321" s="919"/>
      <c r="D5321" s="860"/>
      <c r="E5321"/>
      <c r="F5321"/>
      <c r="G5321"/>
      <c r="H5321"/>
      <c r="I5321"/>
      <c r="J5321"/>
      <c r="K5321"/>
      <c r="L5321" s="262"/>
      <c r="M5321" s="262"/>
      <c r="S5321" s="262"/>
      <c r="T5321" s="262"/>
      <c r="U5321" s="262"/>
      <c r="V5321" s="262"/>
    </row>
    <row r="5322" spans="1:22">
      <c r="A5322" s="858"/>
      <c r="B5322" s="866">
        <f t="shared" si="83"/>
        <v>5300</v>
      </c>
      <c r="C5322" s="919"/>
      <c r="D5322" s="860"/>
      <c r="E5322"/>
      <c r="F5322"/>
      <c r="G5322"/>
      <c r="H5322"/>
      <c r="I5322"/>
      <c r="J5322"/>
      <c r="K5322"/>
      <c r="L5322" s="262"/>
      <c r="M5322" s="262"/>
      <c r="S5322" s="262"/>
      <c r="T5322" s="262"/>
      <c r="U5322" s="262"/>
      <c r="V5322" s="262"/>
    </row>
    <row r="5323" spans="1:22">
      <c r="A5323" s="858"/>
      <c r="B5323" s="866">
        <f t="shared" si="83"/>
        <v>5301</v>
      </c>
      <c r="C5323" s="919"/>
      <c r="D5323" s="860"/>
      <c r="E5323"/>
      <c r="F5323"/>
      <c r="G5323"/>
      <c r="H5323"/>
      <c r="I5323"/>
      <c r="J5323"/>
      <c r="K5323"/>
      <c r="L5323" s="262"/>
      <c r="M5323" s="262"/>
      <c r="S5323" s="262"/>
      <c r="T5323" s="262"/>
      <c r="U5323" s="262"/>
      <c r="V5323" s="262"/>
    </row>
    <row r="5324" spans="1:22">
      <c r="A5324" s="858"/>
      <c r="B5324" s="866">
        <f t="shared" si="83"/>
        <v>5302</v>
      </c>
      <c r="C5324" s="919"/>
      <c r="D5324" s="860"/>
      <c r="E5324"/>
      <c r="F5324"/>
      <c r="G5324"/>
      <c r="H5324"/>
      <c r="I5324"/>
      <c r="J5324"/>
      <c r="K5324"/>
      <c r="L5324" s="262"/>
      <c r="M5324" s="262"/>
      <c r="S5324" s="262"/>
      <c r="T5324" s="262"/>
      <c r="U5324" s="262"/>
      <c r="V5324" s="262"/>
    </row>
    <row r="5325" spans="1:22">
      <c r="A5325" s="858"/>
      <c r="B5325" s="866">
        <f t="shared" si="83"/>
        <v>5303</v>
      </c>
      <c r="C5325" s="919"/>
      <c r="D5325" s="860"/>
      <c r="E5325"/>
      <c r="F5325"/>
      <c r="G5325"/>
      <c r="H5325"/>
      <c r="I5325"/>
      <c r="J5325"/>
      <c r="K5325"/>
      <c r="L5325" s="262"/>
      <c r="M5325" s="262"/>
      <c r="S5325" s="262"/>
      <c r="T5325" s="262"/>
      <c r="U5325" s="262"/>
      <c r="V5325" s="262"/>
    </row>
    <row r="5326" spans="1:22">
      <c r="A5326" s="858"/>
      <c r="B5326" s="866">
        <f t="shared" si="83"/>
        <v>5304</v>
      </c>
      <c r="C5326" s="919"/>
      <c r="D5326" s="860"/>
      <c r="E5326"/>
      <c r="F5326"/>
      <c r="G5326"/>
      <c r="H5326"/>
      <c r="I5326"/>
      <c r="J5326"/>
      <c r="K5326"/>
      <c r="L5326" s="262"/>
      <c r="M5326" s="262"/>
      <c r="S5326" s="262"/>
      <c r="T5326" s="262"/>
      <c r="U5326" s="262"/>
      <c r="V5326" s="262"/>
    </row>
    <row r="5327" spans="1:22">
      <c r="A5327" s="858"/>
      <c r="B5327" s="866">
        <f t="shared" si="83"/>
        <v>5305</v>
      </c>
      <c r="C5327" s="919"/>
      <c r="D5327" s="860"/>
      <c r="E5327"/>
      <c r="F5327"/>
      <c r="G5327"/>
      <c r="H5327"/>
      <c r="I5327"/>
      <c r="J5327"/>
      <c r="K5327"/>
      <c r="L5327" s="262"/>
      <c r="M5327" s="262"/>
      <c r="S5327" s="262"/>
      <c r="T5327" s="262"/>
      <c r="U5327" s="262"/>
      <c r="V5327" s="262"/>
    </row>
    <row r="5328" spans="1:22">
      <c r="A5328" s="858"/>
      <c r="B5328" s="866">
        <f t="shared" si="83"/>
        <v>5306</v>
      </c>
      <c r="C5328" s="919"/>
      <c r="D5328" s="860"/>
      <c r="E5328"/>
      <c r="F5328"/>
      <c r="G5328"/>
      <c r="H5328"/>
      <c r="I5328"/>
      <c r="J5328"/>
      <c r="K5328"/>
      <c r="L5328" s="262"/>
      <c r="M5328" s="262"/>
      <c r="S5328" s="262"/>
      <c r="T5328" s="262"/>
      <c r="U5328" s="262"/>
      <c r="V5328" s="262"/>
    </row>
    <row r="5329" spans="1:22">
      <c r="A5329" s="858"/>
      <c r="B5329" s="866">
        <f t="shared" si="83"/>
        <v>5307</v>
      </c>
      <c r="C5329" s="919"/>
      <c r="D5329" s="860"/>
      <c r="E5329"/>
      <c r="F5329"/>
      <c r="G5329"/>
      <c r="H5329"/>
      <c r="I5329"/>
      <c r="J5329"/>
      <c r="K5329"/>
      <c r="L5329" s="262"/>
      <c r="M5329" s="262"/>
      <c r="S5329" s="262"/>
      <c r="T5329" s="262"/>
      <c r="U5329" s="262"/>
      <c r="V5329" s="262"/>
    </row>
    <row r="5330" spans="1:22">
      <c r="A5330" s="858"/>
      <c r="B5330" s="866">
        <f t="shared" si="83"/>
        <v>5308</v>
      </c>
      <c r="C5330" s="919"/>
      <c r="D5330" s="860"/>
      <c r="E5330"/>
      <c r="F5330"/>
      <c r="G5330"/>
      <c r="H5330"/>
      <c r="I5330"/>
      <c r="J5330"/>
      <c r="K5330"/>
      <c r="L5330" s="262"/>
      <c r="M5330" s="262"/>
      <c r="S5330" s="262"/>
      <c r="T5330" s="262"/>
      <c r="U5330" s="262"/>
      <c r="V5330" s="262"/>
    </row>
    <row r="5331" spans="1:22">
      <c r="A5331" s="858"/>
      <c r="B5331" s="866">
        <f t="shared" si="83"/>
        <v>5309</v>
      </c>
      <c r="C5331" s="919"/>
      <c r="D5331" s="860"/>
      <c r="E5331"/>
      <c r="F5331"/>
      <c r="G5331"/>
      <c r="H5331"/>
      <c r="I5331"/>
      <c r="J5331"/>
      <c r="K5331"/>
      <c r="L5331" s="262"/>
      <c r="M5331" s="262"/>
      <c r="S5331" s="262"/>
      <c r="T5331" s="262"/>
      <c r="U5331" s="262"/>
      <c r="V5331" s="262"/>
    </row>
    <row r="5332" spans="1:22">
      <c r="A5332" s="858"/>
      <c r="B5332" s="866">
        <f t="shared" si="83"/>
        <v>5310</v>
      </c>
      <c r="C5332" s="919"/>
      <c r="D5332" s="860"/>
      <c r="E5332"/>
      <c r="F5332"/>
      <c r="G5332"/>
      <c r="H5332"/>
      <c r="I5332"/>
      <c r="J5332"/>
      <c r="K5332"/>
      <c r="L5332" s="262"/>
      <c r="M5332" s="262"/>
      <c r="S5332" s="262"/>
      <c r="T5332" s="262"/>
      <c r="U5332" s="262"/>
      <c r="V5332" s="262"/>
    </row>
    <row r="5333" spans="1:22">
      <c r="A5333" s="858"/>
      <c r="B5333" s="866">
        <f t="shared" si="83"/>
        <v>5311</v>
      </c>
      <c r="C5333" s="919"/>
      <c r="D5333" s="860"/>
      <c r="E5333"/>
      <c r="F5333"/>
      <c r="G5333"/>
      <c r="H5333"/>
      <c r="I5333"/>
      <c r="J5333"/>
      <c r="K5333"/>
      <c r="L5333" s="262"/>
      <c r="M5333" s="262"/>
      <c r="S5333" s="262"/>
      <c r="T5333" s="262"/>
      <c r="U5333" s="262"/>
      <c r="V5333" s="262"/>
    </row>
    <row r="5334" spans="1:22">
      <c r="A5334" s="858"/>
      <c r="B5334" s="866">
        <f t="shared" si="83"/>
        <v>5312</v>
      </c>
      <c r="C5334" s="919"/>
      <c r="D5334" s="860"/>
      <c r="E5334"/>
      <c r="F5334"/>
      <c r="G5334"/>
      <c r="H5334"/>
      <c r="I5334"/>
      <c r="J5334"/>
      <c r="K5334"/>
      <c r="L5334" s="262"/>
      <c r="M5334" s="262"/>
      <c r="S5334" s="262"/>
      <c r="T5334" s="262"/>
      <c r="U5334" s="262"/>
      <c r="V5334" s="262"/>
    </row>
    <row r="5335" spans="1:22">
      <c r="A5335" s="858"/>
      <c r="B5335" s="866">
        <f t="shared" si="83"/>
        <v>5313</v>
      </c>
      <c r="C5335" s="919"/>
      <c r="D5335" s="860"/>
      <c r="E5335"/>
      <c r="F5335"/>
      <c r="G5335"/>
      <c r="H5335"/>
      <c r="I5335"/>
      <c r="J5335"/>
      <c r="K5335"/>
      <c r="L5335" s="262"/>
      <c r="M5335" s="262"/>
      <c r="S5335" s="262"/>
      <c r="T5335" s="262"/>
      <c r="U5335" s="262"/>
      <c r="V5335" s="262"/>
    </row>
    <row r="5336" spans="1:22">
      <c r="A5336" s="858"/>
      <c r="B5336" s="866">
        <f t="shared" ref="B5336:B5399" si="84">B5335+1</f>
        <v>5314</v>
      </c>
      <c r="C5336" s="919"/>
      <c r="D5336" s="860"/>
      <c r="E5336"/>
      <c r="F5336"/>
      <c r="G5336"/>
      <c r="H5336"/>
      <c r="I5336"/>
      <c r="J5336"/>
      <c r="K5336"/>
      <c r="L5336" s="262"/>
      <c r="M5336" s="262"/>
      <c r="S5336" s="262"/>
      <c r="T5336" s="262"/>
      <c r="U5336" s="262"/>
      <c r="V5336" s="262"/>
    </row>
    <row r="5337" spans="1:22">
      <c r="A5337" s="858"/>
      <c r="B5337" s="866">
        <f t="shared" si="84"/>
        <v>5315</v>
      </c>
      <c r="C5337" s="919"/>
      <c r="D5337" s="860"/>
      <c r="E5337"/>
      <c r="F5337"/>
      <c r="G5337"/>
      <c r="H5337"/>
      <c r="I5337"/>
      <c r="J5337"/>
      <c r="K5337"/>
      <c r="L5337" s="262"/>
      <c r="M5337" s="262"/>
      <c r="S5337" s="262"/>
      <c r="T5337" s="262"/>
      <c r="U5337" s="262"/>
      <c r="V5337" s="262"/>
    </row>
    <row r="5338" spans="1:22">
      <c r="A5338" s="858"/>
      <c r="B5338" s="866">
        <f t="shared" si="84"/>
        <v>5316</v>
      </c>
      <c r="C5338" s="919"/>
      <c r="D5338" s="860"/>
      <c r="E5338"/>
      <c r="F5338"/>
      <c r="G5338"/>
      <c r="H5338"/>
      <c r="I5338"/>
      <c r="J5338"/>
      <c r="K5338"/>
      <c r="L5338" s="262"/>
      <c r="M5338" s="262"/>
      <c r="S5338" s="262"/>
      <c r="T5338" s="262"/>
      <c r="U5338" s="262"/>
      <c r="V5338" s="262"/>
    </row>
    <row r="5339" spans="1:22">
      <c r="A5339" s="858"/>
      <c r="B5339" s="866">
        <f t="shared" si="84"/>
        <v>5317</v>
      </c>
      <c r="C5339" s="919"/>
      <c r="D5339" s="860"/>
      <c r="E5339"/>
      <c r="F5339"/>
      <c r="G5339"/>
      <c r="H5339"/>
      <c r="I5339"/>
      <c r="J5339"/>
      <c r="K5339"/>
      <c r="L5339" s="262"/>
      <c r="M5339" s="262"/>
      <c r="S5339" s="262"/>
      <c r="T5339" s="262"/>
      <c r="U5339" s="262"/>
      <c r="V5339" s="262"/>
    </row>
    <row r="5340" spans="1:22">
      <c r="A5340" s="858"/>
      <c r="B5340" s="866">
        <f t="shared" si="84"/>
        <v>5318</v>
      </c>
      <c r="C5340" s="919"/>
      <c r="D5340" s="860"/>
      <c r="E5340"/>
      <c r="F5340"/>
      <c r="G5340"/>
      <c r="H5340"/>
      <c r="I5340"/>
      <c r="J5340"/>
      <c r="K5340"/>
      <c r="L5340" s="262"/>
      <c r="M5340" s="262"/>
      <c r="S5340" s="262"/>
      <c r="T5340" s="262"/>
      <c r="U5340" s="262"/>
      <c r="V5340" s="262"/>
    </row>
    <row r="5341" spans="1:22">
      <c r="A5341" s="858"/>
      <c r="B5341" s="866">
        <f t="shared" si="84"/>
        <v>5319</v>
      </c>
      <c r="C5341" s="919"/>
      <c r="D5341" s="860"/>
      <c r="E5341"/>
      <c r="F5341"/>
      <c r="G5341"/>
      <c r="H5341"/>
      <c r="I5341"/>
      <c r="J5341"/>
      <c r="K5341"/>
      <c r="L5341" s="262"/>
      <c r="M5341" s="262"/>
      <c r="S5341" s="262"/>
      <c r="T5341" s="262"/>
      <c r="U5341" s="262"/>
      <c r="V5341" s="262"/>
    </row>
    <row r="5342" spans="1:22">
      <c r="A5342" s="858"/>
      <c r="B5342" s="866">
        <f t="shared" si="84"/>
        <v>5320</v>
      </c>
      <c r="C5342" s="919"/>
      <c r="D5342" s="860"/>
      <c r="E5342"/>
      <c r="F5342"/>
      <c r="G5342"/>
      <c r="H5342"/>
      <c r="I5342"/>
      <c r="J5342"/>
      <c r="K5342"/>
      <c r="L5342" s="262"/>
      <c r="M5342" s="262"/>
      <c r="S5342" s="262"/>
      <c r="T5342" s="262"/>
      <c r="U5342" s="262"/>
      <c r="V5342" s="262"/>
    </row>
    <row r="5343" spans="1:22">
      <c r="A5343" s="858"/>
      <c r="B5343" s="866">
        <f t="shared" si="84"/>
        <v>5321</v>
      </c>
      <c r="C5343" s="919"/>
      <c r="D5343" s="860"/>
      <c r="E5343"/>
      <c r="F5343"/>
      <c r="G5343"/>
      <c r="H5343"/>
      <c r="I5343"/>
      <c r="J5343"/>
      <c r="K5343"/>
      <c r="L5343" s="262"/>
      <c r="M5343" s="262"/>
      <c r="S5343" s="262"/>
      <c r="T5343" s="262"/>
      <c r="U5343" s="262"/>
      <c r="V5343" s="262"/>
    </row>
    <row r="5344" spans="1:22">
      <c r="A5344" s="858"/>
      <c r="B5344" s="866">
        <f t="shared" si="84"/>
        <v>5322</v>
      </c>
      <c r="C5344" s="919"/>
      <c r="D5344" s="860"/>
      <c r="E5344"/>
      <c r="F5344"/>
      <c r="G5344"/>
      <c r="H5344"/>
      <c r="I5344"/>
      <c r="J5344"/>
      <c r="K5344"/>
      <c r="L5344" s="262"/>
      <c r="M5344" s="262"/>
      <c r="S5344" s="262"/>
      <c r="T5344" s="262"/>
      <c r="U5344" s="262"/>
      <c r="V5344" s="262"/>
    </row>
    <row r="5345" spans="1:22">
      <c r="A5345" s="858"/>
      <c r="B5345" s="866">
        <f t="shared" si="84"/>
        <v>5323</v>
      </c>
      <c r="C5345" s="919"/>
      <c r="D5345" s="860"/>
      <c r="E5345"/>
      <c r="F5345"/>
      <c r="G5345"/>
      <c r="H5345"/>
      <c r="I5345"/>
      <c r="J5345"/>
      <c r="K5345"/>
      <c r="L5345" s="262"/>
      <c r="M5345" s="262"/>
      <c r="S5345" s="262"/>
      <c r="T5345" s="262"/>
      <c r="U5345" s="262"/>
      <c r="V5345" s="262"/>
    </row>
    <row r="5346" spans="1:22">
      <c r="A5346" s="858"/>
      <c r="B5346" s="866">
        <f t="shared" si="84"/>
        <v>5324</v>
      </c>
      <c r="C5346" s="919"/>
      <c r="D5346" s="860"/>
      <c r="E5346"/>
      <c r="F5346"/>
      <c r="G5346"/>
      <c r="H5346"/>
      <c r="I5346"/>
      <c r="J5346"/>
      <c r="K5346"/>
      <c r="L5346" s="262"/>
      <c r="M5346" s="262"/>
      <c r="S5346" s="262"/>
      <c r="T5346" s="262"/>
      <c r="U5346" s="262"/>
      <c r="V5346" s="262"/>
    </row>
    <row r="5347" spans="1:22">
      <c r="A5347" s="858"/>
      <c r="B5347" s="866">
        <f t="shared" si="84"/>
        <v>5325</v>
      </c>
      <c r="C5347" s="919"/>
      <c r="D5347" s="860"/>
      <c r="E5347"/>
      <c r="F5347"/>
      <c r="G5347"/>
      <c r="H5347"/>
      <c r="I5347"/>
      <c r="J5347"/>
      <c r="K5347"/>
      <c r="L5347" s="262"/>
      <c r="M5347" s="262"/>
      <c r="S5347" s="262"/>
      <c r="T5347" s="262"/>
      <c r="U5347" s="262"/>
      <c r="V5347" s="262"/>
    </row>
    <row r="5348" spans="1:22">
      <c r="A5348" s="858"/>
      <c r="B5348" s="866">
        <f t="shared" si="84"/>
        <v>5326</v>
      </c>
      <c r="C5348" s="919"/>
      <c r="D5348" s="860"/>
      <c r="E5348"/>
      <c r="F5348"/>
      <c r="G5348"/>
      <c r="H5348"/>
      <c r="I5348"/>
      <c r="J5348"/>
      <c r="K5348"/>
      <c r="L5348" s="262"/>
      <c r="M5348" s="262"/>
      <c r="S5348" s="262"/>
      <c r="T5348" s="262"/>
      <c r="U5348" s="262"/>
      <c r="V5348" s="262"/>
    </row>
    <row r="5349" spans="1:22">
      <c r="A5349" s="858"/>
      <c r="B5349" s="866">
        <f t="shared" si="84"/>
        <v>5327</v>
      </c>
      <c r="C5349" s="919"/>
      <c r="D5349" s="860"/>
      <c r="E5349"/>
      <c r="F5349"/>
      <c r="G5349"/>
      <c r="H5349"/>
      <c r="I5349"/>
      <c r="J5349"/>
      <c r="K5349"/>
      <c r="L5349" s="262"/>
      <c r="M5349" s="262"/>
      <c r="S5349" s="262"/>
      <c r="T5349" s="262"/>
      <c r="U5349" s="262"/>
      <c r="V5349" s="262"/>
    </row>
    <row r="5350" spans="1:22">
      <c r="A5350" s="858"/>
      <c r="B5350" s="866">
        <f t="shared" si="84"/>
        <v>5328</v>
      </c>
      <c r="C5350" s="919"/>
      <c r="D5350" s="860"/>
      <c r="E5350"/>
      <c r="F5350"/>
      <c r="G5350"/>
      <c r="H5350"/>
      <c r="I5350"/>
      <c r="J5350"/>
      <c r="K5350"/>
      <c r="L5350" s="262"/>
      <c r="M5350" s="262"/>
      <c r="S5350" s="262"/>
      <c r="T5350" s="262"/>
      <c r="U5350" s="262"/>
      <c r="V5350" s="262"/>
    </row>
    <row r="5351" spans="1:22">
      <c r="A5351" s="858"/>
      <c r="B5351" s="866">
        <f t="shared" si="84"/>
        <v>5329</v>
      </c>
      <c r="C5351" s="919"/>
      <c r="D5351" s="860"/>
      <c r="E5351"/>
      <c r="F5351"/>
      <c r="G5351"/>
      <c r="H5351"/>
      <c r="I5351"/>
      <c r="J5351"/>
      <c r="K5351"/>
      <c r="L5351" s="262"/>
      <c r="M5351" s="262"/>
      <c r="S5351" s="262"/>
      <c r="T5351" s="262"/>
      <c r="U5351" s="262"/>
      <c r="V5351" s="262"/>
    </row>
    <row r="5352" spans="1:22">
      <c r="A5352" s="858"/>
      <c r="B5352" s="866">
        <f t="shared" si="84"/>
        <v>5330</v>
      </c>
      <c r="C5352" s="919"/>
      <c r="D5352" s="860"/>
      <c r="E5352"/>
      <c r="F5352"/>
      <c r="G5352"/>
      <c r="H5352"/>
      <c r="I5352"/>
      <c r="J5352"/>
      <c r="K5352"/>
      <c r="L5352" s="262"/>
      <c r="M5352" s="262"/>
      <c r="S5352" s="262"/>
      <c r="T5352" s="262"/>
      <c r="U5352" s="262"/>
      <c r="V5352" s="262"/>
    </row>
    <row r="5353" spans="1:22">
      <c r="A5353" s="858"/>
      <c r="B5353" s="866">
        <f t="shared" si="84"/>
        <v>5331</v>
      </c>
      <c r="C5353" s="919"/>
      <c r="D5353" s="860"/>
      <c r="E5353"/>
      <c r="F5353"/>
      <c r="G5353"/>
      <c r="H5353"/>
      <c r="I5353"/>
      <c r="J5353"/>
      <c r="K5353"/>
      <c r="L5353" s="262"/>
      <c r="M5353" s="262"/>
      <c r="S5353" s="262"/>
      <c r="T5353" s="262"/>
      <c r="U5353" s="262"/>
      <c r="V5353" s="262"/>
    </row>
    <row r="5354" spans="1:22">
      <c r="A5354" s="858"/>
      <c r="B5354" s="866">
        <f t="shared" si="84"/>
        <v>5332</v>
      </c>
      <c r="C5354" s="919"/>
      <c r="D5354" s="860"/>
      <c r="E5354"/>
      <c r="F5354"/>
      <c r="G5354"/>
      <c r="H5354"/>
      <c r="I5354"/>
      <c r="J5354"/>
      <c r="K5354"/>
      <c r="L5354" s="262"/>
      <c r="M5354" s="262"/>
      <c r="S5354" s="262"/>
      <c r="T5354" s="262"/>
      <c r="U5354" s="262"/>
      <c r="V5354" s="262"/>
    </row>
    <row r="5355" spans="1:22">
      <c r="A5355" s="858"/>
      <c r="B5355" s="866">
        <f t="shared" si="84"/>
        <v>5333</v>
      </c>
      <c r="C5355" s="919"/>
      <c r="D5355" s="860"/>
      <c r="E5355"/>
      <c r="F5355"/>
      <c r="G5355"/>
      <c r="H5355"/>
      <c r="I5355"/>
      <c r="J5355"/>
      <c r="K5355"/>
      <c r="L5355" s="262"/>
      <c r="M5355" s="262"/>
      <c r="S5355" s="262"/>
      <c r="T5355" s="262"/>
      <c r="U5355" s="262"/>
      <c r="V5355" s="262"/>
    </row>
    <row r="5356" spans="1:22">
      <c r="A5356" s="858"/>
      <c r="B5356" s="866">
        <f t="shared" si="84"/>
        <v>5334</v>
      </c>
      <c r="C5356" s="919"/>
      <c r="D5356" s="860"/>
      <c r="E5356"/>
      <c r="F5356"/>
      <c r="G5356"/>
      <c r="H5356"/>
      <c r="I5356"/>
      <c r="J5356"/>
      <c r="K5356"/>
      <c r="L5356" s="262"/>
      <c r="M5356" s="262"/>
      <c r="S5356" s="262"/>
      <c r="T5356" s="262"/>
      <c r="U5356" s="262"/>
      <c r="V5356" s="262"/>
    </row>
    <row r="5357" spans="1:22">
      <c r="A5357" s="858"/>
      <c r="B5357" s="866">
        <f t="shared" si="84"/>
        <v>5335</v>
      </c>
      <c r="C5357" s="919"/>
      <c r="D5357" s="860"/>
      <c r="E5357"/>
      <c r="F5357"/>
      <c r="G5357"/>
      <c r="H5357"/>
      <c r="I5357"/>
      <c r="J5357"/>
      <c r="K5357"/>
      <c r="L5357" s="262"/>
      <c r="M5357" s="262"/>
      <c r="S5357" s="262"/>
      <c r="T5357" s="262"/>
      <c r="U5357" s="262"/>
      <c r="V5357" s="262"/>
    </row>
    <row r="5358" spans="1:22">
      <c r="A5358" s="858"/>
      <c r="B5358" s="866">
        <f t="shared" si="84"/>
        <v>5336</v>
      </c>
      <c r="C5358" s="919"/>
      <c r="D5358" s="860"/>
      <c r="E5358"/>
      <c r="F5358"/>
      <c r="G5358"/>
      <c r="H5358"/>
      <c r="I5358"/>
      <c r="J5358"/>
      <c r="K5358"/>
      <c r="L5358" s="262"/>
      <c r="M5358" s="262"/>
      <c r="S5358" s="262"/>
      <c r="T5358" s="262"/>
      <c r="U5358" s="262"/>
      <c r="V5358" s="262"/>
    </row>
    <row r="5359" spans="1:22">
      <c r="A5359" s="858"/>
      <c r="B5359" s="866">
        <f t="shared" si="84"/>
        <v>5337</v>
      </c>
      <c r="C5359" s="919"/>
      <c r="D5359" s="860"/>
      <c r="E5359"/>
      <c r="F5359"/>
      <c r="G5359"/>
      <c r="H5359"/>
      <c r="I5359"/>
      <c r="J5359"/>
      <c r="K5359"/>
      <c r="L5359" s="262"/>
      <c r="M5359" s="262"/>
      <c r="S5359" s="262"/>
      <c r="T5359" s="262"/>
      <c r="U5359" s="262"/>
      <c r="V5359" s="262"/>
    </row>
    <row r="5360" spans="1:22">
      <c r="A5360" s="858"/>
      <c r="B5360" s="866">
        <f t="shared" si="84"/>
        <v>5338</v>
      </c>
      <c r="C5360" s="919"/>
      <c r="D5360" s="860"/>
      <c r="E5360"/>
      <c r="F5360"/>
      <c r="G5360"/>
      <c r="H5360"/>
      <c r="I5360"/>
      <c r="J5360"/>
      <c r="K5360"/>
      <c r="L5360" s="262"/>
      <c r="M5360" s="262"/>
      <c r="S5360" s="262"/>
      <c r="T5360" s="262"/>
      <c r="U5360" s="262"/>
      <c r="V5360" s="262"/>
    </row>
    <row r="5361" spans="1:22">
      <c r="A5361" s="858"/>
      <c r="B5361" s="866">
        <f t="shared" si="84"/>
        <v>5339</v>
      </c>
      <c r="C5361" s="919"/>
      <c r="D5361" s="860"/>
      <c r="E5361"/>
      <c r="F5361"/>
      <c r="G5361"/>
      <c r="H5361"/>
      <c r="I5361"/>
      <c r="J5361"/>
      <c r="K5361"/>
      <c r="L5361" s="262"/>
      <c r="M5361" s="262"/>
      <c r="S5361" s="262"/>
      <c r="T5361" s="262"/>
      <c r="U5361" s="262"/>
      <c r="V5361" s="262"/>
    </row>
    <row r="5362" spans="1:22">
      <c r="A5362" s="858"/>
      <c r="B5362" s="866">
        <f t="shared" si="84"/>
        <v>5340</v>
      </c>
      <c r="C5362" s="919"/>
      <c r="D5362" s="860"/>
      <c r="E5362"/>
      <c r="F5362"/>
      <c r="G5362"/>
      <c r="H5362"/>
      <c r="I5362"/>
      <c r="J5362"/>
      <c r="K5362"/>
      <c r="L5362" s="262"/>
      <c r="M5362" s="262"/>
      <c r="S5362" s="262"/>
      <c r="T5362" s="262"/>
      <c r="U5362" s="262"/>
      <c r="V5362" s="262"/>
    </row>
    <row r="5363" spans="1:22">
      <c r="A5363" s="858"/>
      <c r="B5363" s="866">
        <f t="shared" si="84"/>
        <v>5341</v>
      </c>
      <c r="C5363" s="919"/>
      <c r="D5363" s="860"/>
      <c r="E5363"/>
      <c r="F5363"/>
      <c r="G5363"/>
      <c r="H5363"/>
      <c r="I5363"/>
      <c r="J5363"/>
      <c r="K5363"/>
      <c r="L5363" s="262"/>
      <c r="M5363" s="262"/>
      <c r="S5363" s="262"/>
      <c r="T5363" s="262"/>
      <c r="U5363" s="262"/>
      <c r="V5363" s="262"/>
    </row>
    <row r="5364" spans="1:22">
      <c r="A5364" s="858"/>
      <c r="B5364" s="866">
        <f t="shared" si="84"/>
        <v>5342</v>
      </c>
      <c r="C5364" s="919"/>
      <c r="D5364" s="860"/>
      <c r="E5364"/>
      <c r="F5364"/>
      <c r="G5364"/>
      <c r="H5364"/>
      <c r="I5364"/>
      <c r="J5364"/>
      <c r="K5364"/>
      <c r="L5364" s="262"/>
      <c r="M5364" s="262"/>
      <c r="S5364" s="262"/>
      <c r="T5364" s="262"/>
      <c r="U5364" s="262"/>
      <c r="V5364" s="262"/>
    </row>
    <row r="5365" spans="1:22">
      <c r="A5365" s="858"/>
      <c r="B5365" s="866">
        <f t="shared" si="84"/>
        <v>5343</v>
      </c>
      <c r="C5365" s="919"/>
      <c r="D5365" s="860"/>
      <c r="E5365"/>
      <c r="F5365"/>
      <c r="G5365"/>
      <c r="H5365"/>
      <c r="I5365"/>
      <c r="J5365"/>
      <c r="K5365"/>
      <c r="L5365" s="262"/>
      <c r="M5365" s="262"/>
      <c r="S5365" s="262"/>
      <c r="T5365" s="262"/>
      <c r="U5365" s="262"/>
      <c r="V5365" s="262"/>
    </row>
    <row r="5366" spans="1:22">
      <c r="A5366" s="858"/>
      <c r="B5366" s="866">
        <f t="shared" si="84"/>
        <v>5344</v>
      </c>
      <c r="C5366" s="919"/>
      <c r="D5366" s="860"/>
      <c r="E5366"/>
      <c r="F5366"/>
      <c r="G5366"/>
      <c r="H5366"/>
      <c r="I5366"/>
      <c r="J5366"/>
      <c r="K5366"/>
      <c r="L5366" s="262"/>
      <c r="M5366" s="262"/>
      <c r="S5366" s="262"/>
      <c r="T5366" s="262"/>
      <c r="U5366" s="262"/>
      <c r="V5366" s="262"/>
    </row>
    <row r="5367" spans="1:22">
      <c r="A5367" s="858"/>
      <c r="B5367" s="866">
        <f t="shared" si="84"/>
        <v>5345</v>
      </c>
      <c r="C5367" s="919"/>
      <c r="D5367" s="860"/>
      <c r="E5367"/>
      <c r="F5367"/>
      <c r="G5367"/>
      <c r="H5367"/>
      <c r="I5367"/>
      <c r="J5367"/>
      <c r="K5367"/>
      <c r="L5367" s="262"/>
      <c r="M5367" s="262"/>
      <c r="S5367" s="262"/>
      <c r="T5367" s="262"/>
      <c r="U5367" s="262"/>
      <c r="V5367" s="262"/>
    </row>
    <row r="5368" spans="1:22">
      <c r="A5368" s="858"/>
      <c r="B5368" s="866">
        <f t="shared" si="84"/>
        <v>5346</v>
      </c>
      <c r="C5368" s="919"/>
      <c r="D5368" s="860"/>
      <c r="E5368"/>
      <c r="F5368"/>
      <c r="G5368"/>
      <c r="H5368"/>
      <c r="I5368"/>
      <c r="J5368"/>
      <c r="K5368"/>
      <c r="L5368" s="262"/>
      <c r="M5368" s="262"/>
      <c r="S5368" s="262"/>
      <c r="T5368" s="262"/>
      <c r="U5368" s="262"/>
      <c r="V5368" s="262"/>
    </row>
    <row r="5369" spans="1:22">
      <c r="A5369" s="858"/>
      <c r="B5369" s="866">
        <f t="shared" si="84"/>
        <v>5347</v>
      </c>
      <c r="C5369" s="919"/>
      <c r="D5369" s="860"/>
      <c r="E5369"/>
      <c r="F5369"/>
      <c r="G5369"/>
      <c r="H5369"/>
      <c r="I5369"/>
      <c r="J5369"/>
      <c r="K5369"/>
      <c r="L5369" s="262"/>
      <c r="M5369" s="262"/>
      <c r="S5369" s="262"/>
      <c r="T5369" s="262"/>
      <c r="U5369" s="262"/>
      <c r="V5369" s="262"/>
    </row>
    <row r="5370" spans="1:22">
      <c r="A5370" s="858"/>
      <c r="B5370" s="866">
        <f t="shared" si="84"/>
        <v>5348</v>
      </c>
      <c r="C5370" s="919"/>
      <c r="D5370" s="860"/>
      <c r="E5370"/>
      <c r="F5370"/>
      <c r="G5370"/>
      <c r="H5370"/>
      <c r="I5370"/>
      <c r="J5370"/>
      <c r="K5370"/>
      <c r="L5370" s="262"/>
      <c r="M5370" s="262"/>
      <c r="S5370" s="262"/>
      <c r="T5370" s="262"/>
      <c r="U5370" s="262"/>
      <c r="V5370" s="262"/>
    </row>
    <row r="5371" spans="1:22">
      <c r="A5371" s="858"/>
      <c r="B5371" s="866">
        <f t="shared" si="84"/>
        <v>5349</v>
      </c>
      <c r="C5371" s="919"/>
      <c r="D5371" s="860"/>
      <c r="E5371"/>
      <c r="F5371"/>
      <c r="G5371"/>
      <c r="H5371"/>
      <c r="I5371"/>
      <c r="J5371"/>
      <c r="K5371"/>
      <c r="L5371" s="262"/>
      <c r="M5371" s="262"/>
      <c r="S5371" s="262"/>
      <c r="T5371" s="262"/>
      <c r="U5371" s="262"/>
      <c r="V5371" s="262"/>
    </row>
    <row r="5372" spans="1:22">
      <c r="A5372" s="858"/>
      <c r="B5372" s="866">
        <f t="shared" si="84"/>
        <v>5350</v>
      </c>
      <c r="C5372" s="919"/>
      <c r="D5372" s="860"/>
      <c r="E5372"/>
      <c r="F5372"/>
      <c r="G5372"/>
      <c r="H5372"/>
      <c r="I5372"/>
      <c r="J5372"/>
      <c r="K5372"/>
      <c r="L5372" s="262"/>
      <c r="M5372" s="262"/>
      <c r="S5372" s="262"/>
      <c r="T5372" s="262"/>
      <c r="U5372" s="262"/>
      <c r="V5372" s="262"/>
    </row>
    <row r="5373" spans="1:22">
      <c r="A5373" s="858"/>
      <c r="B5373" s="866">
        <f t="shared" si="84"/>
        <v>5351</v>
      </c>
      <c r="C5373" s="919"/>
      <c r="D5373" s="860"/>
      <c r="E5373"/>
      <c r="F5373"/>
      <c r="G5373"/>
      <c r="H5373"/>
      <c r="I5373"/>
      <c r="J5373"/>
      <c r="K5373"/>
      <c r="L5373" s="262"/>
      <c r="M5373" s="262"/>
      <c r="S5373" s="262"/>
      <c r="T5373" s="262"/>
      <c r="U5373" s="262"/>
      <c r="V5373" s="262"/>
    </row>
    <row r="5374" spans="1:22">
      <c r="A5374" s="858"/>
      <c r="B5374" s="866">
        <f t="shared" si="84"/>
        <v>5352</v>
      </c>
      <c r="C5374" s="919"/>
      <c r="D5374" s="860"/>
      <c r="E5374"/>
      <c r="F5374"/>
      <c r="G5374"/>
      <c r="H5374"/>
      <c r="I5374"/>
      <c r="J5374"/>
      <c r="K5374"/>
      <c r="L5374" s="262"/>
      <c r="M5374" s="262"/>
      <c r="S5374" s="262"/>
      <c r="T5374" s="262"/>
      <c r="U5374" s="262"/>
      <c r="V5374" s="262"/>
    </row>
    <row r="5375" spans="1:22">
      <c r="A5375" s="858"/>
      <c r="B5375" s="866">
        <f t="shared" si="84"/>
        <v>5353</v>
      </c>
      <c r="C5375" s="919"/>
      <c r="D5375" s="860"/>
      <c r="E5375"/>
      <c r="F5375"/>
      <c r="G5375"/>
      <c r="H5375"/>
      <c r="I5375"/>
      <c r="J5375"/>
      <c r="K5375"/>
      <c r="L5375" s="262"/>
      <c r="M5375" s="262"/>
      <c r="S5375" s="262"/>
      <c r="T5375" s="262"/>
      <c r="U5375" s="262"/>
      <c r="V5375" s="262"/>
    </row>
    <row r="5376" spans="1:22">
      <c r="A5376" s="858"/>
      <c r="B5376" s="866">
        <f t="shared" si="84"/>
        <v>5354</v>
      </c>
      <c r="C5376" s="919"/>
      <c r="D5376" s="860"/>
      <c r="E5376"/>
      <c r="F5376"/>
      <c r="G5376"/>
      <c r="H5376"/>
      <c r="I5376"/>
      <c r="J5376"/>
      <c r="K5376"/>
      <c r="L5376" s="262"/>
      <c r="M5376" s="262"/>
      <c r="S5376" s="262"/>
      <c r="T5376" s="262"/>
      <c r="U5376" s="262"/>
      <c r="V5376" s="262"/>
    </row>
    <row r="5377" spans="1:22">
      <c r="A5377" s="858"/>
      <c r="B5377" s="866">
        <f t="shared" si="84"/>
        <v>5355</v>
      </c>
      <c r="C5377" s="919"/>
      <c r="D5377" s="860"/>
      <c r="E5377"/>
      <c r="F5377"/>
      <c r="G5377"/>
      <c r="H5377"/>
      <c r="I5377"/>
      <c r="J5377"/>
      <c r="K5377"/>
      <c r="L5377" s="262"/>
      <c r="M5377" s="262"/>
      <c r="S5377" s="262"/>
      <c r="T5377" s="262"/>
      <c r="U5377" s="262"/>
      <c r="V5377" s="262"/>
    </row>
    <row r="5378" spans="1:22">
      <c r="A5378" s="858"/>
      <c r="B5378" s="866">
        <f t="shared" si="84"/>
        <v>5356</v>
      </c>
      <c r="C5378" s="919"/>
      <c r="D5378" s="860"/>
      <c r="E5378"/>
      <c r="F5378"/>
      <c r="G5378"/>
      <c r="H5378"/>
      <c r="I5378"/>
      <c r="J5378"/>
      <c r="K5378"/>
      <c r="L5378" s="262"/>
      <c r="M5378" s="262"/>
      <c r="S5378" s="262"/>
      <c r="T5378" s="262"/>
      <c r="U5378" s="262"/>
      <c r="V5378" s="262"/>
    </row>
    <row r="5379" spans="1:22">
      <c r="A5379" s="858"/>
      <c r="B5379" s="866">
        <f t="shared" si="84"/>
        <v>5357</v>
      </c>
      <c r="C5379" s="919"/>
      <c r="D5379" s="860"/>
      <c r="E5379"/>
      <c r="F5379"/>
      <c r="G5379"/>
      <c r="H5379"/>
      <c r="I5379"/>
      <c r="J5379"/>
      <c r="K5379"/>
      <c r="L5379" s="262"/>
      <c r="M5379" s="262"/>
      <c r="S5379" s="262"/>
      <c r="T5379" s="262"/>
      <c r="U5379" s="262"/>
      <c r="V5379" s="262"/>
    </row>
    <row r="5380" spans="1:22">
      <c r="A5380" s="858"/>
      <c r="B5380" s="866">
        <f t="shared" si="84"/>
        <v>5358</v>
      </c>
      <c r="C5380" s="919"/>
      <c r="D5380" s="860"/>
      <c r="E5380"/>
      <c r="F5380"/>
      <c r="G5380"/>
      <c r="H5380"/>
      <c r="I5380"/>
      <c r="J5380"/>
      <c r="K5380"/>
      <c r="L5380" s="262"/>
      <c r="M5380" s="262"/>
      <c r="S5380" s="262"/>
      <c r="T5380" s="262"/>
      <c r="U5380" s="262"/>
      <c r="V5380" s="262"/>
    </row>
    <row r="5381" spans="1:22">
      <c r="A5381" s="858"/>
      <c r="B5381" s="866">
        <f t="shared" si="84"/>
        <v>5359</v>
      </c>
      <c r="C5381" s="919"/>
      <c r="D5381" s="860"/>
      <c r="E5381"/>
      <c r="F5381"/>
      <c r="G5381"/>
      <c r="H5381"/>
      <c r="I5381"/>
      <c r="J5381"/>
      <c r="K5381"/>
      <c r="L5381" s="262"/>
      <c r="M5381" s="262"/>
      <c r="S5381" s="262"/>
      <c r="T5381" s="262"/>
      <c r="U5381" s="262"/>
      <c r="V5381" s="262"/>
    </row>
    <row r="5382" spans="1:22">
      <c r="A5382" s="858"/>
      <c r="B5382" s="866">
        <f t="shared" si="84"/>
        <v>5360</v>
      </c>
      <c r="C5382" s="919"/>
      <c r="D5382" s="860"/>
      <c r="E5382"/>
      <c r="F5382"/>
      <c r="G5382"/>
      <c r="H5382"/>
      <c r="I5382"/>
      <c r="J5382"/>
      <c r="K5382"/>
      <c r="L5382" s="262"/>
      <c r="M5382" s="262"/>
      <c r="S5382" s="262"/>
      <c r="T5382" s="262"/>
      <c r="U5382" s="262"/>
      <c r="V5382" s="262"/>
    </row>
    <row r="5383" spans="1:22">
      <c r="A5383" s="858"/>
      <c r="B5383" s="866">
        <f t="shared" si="84"/>
        <v>5361</v>
      </c>
      <c r="C5383" s="919"/>
      <c r="D5383" s="860"/>
      <c r="E5383"/>
      <c r="F5383"/>
      <c r="G5383"/>
      <c r="H5383"/>
      <c r="I5383"/>
      <c r="J5383"/>
      <c r="K5383"/>
      <c r="L5383" s="262"/>
      <c r="M5383" s="262"/>
      <c r="S5383" s="262"/>
      <c r="T5383" s="262"/>
      <c r="U5383" s="262"/>
      <c r="V5383" s="262"/>
    </row>
    <row r="5384" spans="1:22">
      <c r="A5384" s="858"/>
      <c r="B5384" s="866">
        <f t="shared" si="84"/>
        <v>5362</v>
      </c>
      <c r="C5384" s="919"/>
      <c r="D5384" s="860"/>
      <c r="E5384"/>
      <c r="F5384"/>
      <c r="G5384"/>
      <c r="H5384"/>
      <c r="I5384"/>
      <c r="J5384"/>
      <c r="K5384"/>
      <c r="L5384" s="262"/>
      <c r="M5384" s="262"/>
      <c r="S5384" s="262"/>
      <c r="T5384" s="262"/>
      <c r="U5384" s="262"/>
      <c r="V5384" s="262"/>
    </row>
    <row r="5385" spans="1:22">
      <c r="A5385" s="858"/>
      <c r="B5385" s="866">
        <f t="shared" si="84"/>
        <v>5363</v>
      </c>
      <c r="C5385" s="919"/>
      <c r="D5385" s="860"/>
      <c r="E5385"/>
      <c r="F5385"/>
      <c r="G5385"/>
      <c r="H5385"/>
      <c r="I5385"/>
      <c r="J5385"/>
      <c r="K5385"/>
      <c r="L5385" s="262"/>
      <c r="M5385" s="262"/>
      <c r="S5385" s="262"/>
      <c r="T5385" s="262"/>
      <c r="U5385" s="262"/>
      <c r="V5385" s="262"/>
    </row>
    <row r="5386" spans="1:22">
      <c r="A5386" s="858"/>
      <c r="B5386" s="866">
        <f t="shared" si="84"/>
        <v>5364</v>
      </c>
      <c r="C5386" s="919"/>
      <c r="D5386" s="860"/>
      <c r="E5386"/>
      <c r="F5386"/>
      <c r="G5386"/>
      <c r="H5386"/>
      <c r="I5386"/>
      <c r="J5386"/>
      <c r="K5386"/>
      <c r="L5386" s="262"/>
      <c r="M5386" s="262"/>
      <c r="S5386" s="262"/>
      <c r="T5386" s="262"/>
      <c r="U5386" s="262"/>
      <c r="V5386" s="262"/>
    </row>
    <row r="5387" spans="1:22">
      <c r="A5387" s="858"/>
      <c r="B5387" s="866">
        <f t="shared" si="84"/>
        <v>5365</v>
      </c>
      <c r="C5387" s="919"/>
      <c r="D5387" s="860"/>
      <c r="E5387"/>
      <c r="F5387"/>
      <c r="G5387"/>
      <c r="H5387"/>
      <c r="I5387"/>
      <c r="J5387"/>
      <c r="K5387"/>
      <c r="L5387" s="262"/>
      <c r="M5387" s="262"/>
      <c r="S5387" s="262"/>
      <c r="T5387" s="262"/>
      <c r="U5387" s="262"/>
      <c r="V5387" s="262"/>
    </row>
    <row r="5388" spans="1:22">
      <c r="A5388" s="858"/>
      <c r="B5388" s="866">
        <f t="shared" si="84"/>
        <v>5366</v>
      </c>
      <c r="C5388" s="919"/>
      <c r="D5388" s="860"/>
      <c r="E5388"/>
      <c r="F5388"/>
      <c r="G5388"/>
      <c r="H5388"/>
      <c r="I5388"/>
      <c r="J5388"/>
      <c r="K5388"/>
      <c r="L5388" s="262"/>
      <c r="M5388" s="262"/>
      <c r="S5388" s="262"/>
      <c r="T5388" s="262"/>
      <c r="U5388" s="262"/>
      <c r="V5388" s="262"/>
    </row>
    <row r="5389" spans="1:22">
      <c r="A5389" s="858"/>
      <c r="B5389" s="866">
        <f t="shared" si="84"/>
        <v>5367</v>
      </c>
      <c r="C5389" s="919"/>
      <c r="D5389" s="860"/>
      <c r="E5389"/>
      <c r="F5389"/>
      <c r="G5389"/>
      <c r="H5389"/>
      <c r="I5389"/>
      <c r="J5389"/>
      <c r="K5389"/>
      <c r="L5389" s="262"/>
      <c r="M5389" s="262"/>
      <c r="S5389" s="262"/>
      <c r="T5389" s="262"/>
      <c r="U5389" s="262"/>
      <c r="V5389" s="262"/>
    </row>
    <row r="5390" spans="1:22">
      <c r="A5390" s="858"/>
      <c r="B5390" s="866">
        <f t="shared" si="84"/>
        <v>5368</v>
      </c>
      <c r="C5390" s="919"/>
      <c r="D5390" s="860"/>
      <c r="E5390"/>
      <c r="F5390"/>
      <c r="G5390"/>
      <c r="H5390"/>
      <c r="I5390"/>
      <c r="J5390"/>
      <c r="K5390"/>
      <c r="L5390" s="262"/>
      <c r="M5390" s="262"/>
      <c r="S5390" s="262"/>
      <c r="T5390" s="262"/>
      <c r="U5390" s="262"/>
      <c r="V5390" s="262"/>
    </row>
    <row r="5391" spans="1:22">
      <c r="A5391" s="858"/>
      <c r="B5391" s="866">
        <f t="shared" si="84"/>
        <v>5369</v>
      </c>
      <c r="C5391" s="919"/>
      <c r="D5391" s="860"/>
      <c r="E5391"/>
      <c r="F5391"/>
      <c r="G5391"/>
      <c r="H5391"/>
      <c r="I5391"/>
      <c r="J5391"/>
      <c r="K5391"/>
      <c r="L5391" s="262"/>
      <c r="M5391" s="262"/>
      <c r="S5391" s="262"/>
      <c r="T5391" s="262"/>
      <c r="U5391" s="262"/>
      <c r="V5391" s="262"/>
    </row>
    <row r="5392" spans="1:22">
      <c r="A5392" s="858"/>
      <c r="B5392" s="866">
        <f t="shared" si="84"/>
        <v>5370</v>
      </c>
      <c r="C5392" s="919"/>
      <c r="D5392" s="860"/>
      <c r="E5392"/>
      <c r="F5392"/>
      <c r="G5392"/>
      <c r="H5392"/>
      <c r="I5392"/>
      <c r="J5392"/>
      <c r="K5392"/>
      <c r="L5392" s="262"/>
      <c r="M5392" s="262"/>
      <c r="S5392" s="262"/>
      <c r="T5392" s="262"/>
      <c r="U5392" s="262"/>
      <c r="V5392" s="262"/>
    </row>
    <row r="5393" spans="1:22">
      <c r="A5393" s="858"/>
      <c r="B5393" s="866">
        <f t="shared" si="84"/>
        <v>5371</v>
      </c>
      <c r="C5393" s="919"/>
      <c r="D5393" s="860"/>
      <c r="E5393"/>
      <c r="F5393"/>
      <c r="G5393"/>
      <c r="H5393"/>
      <c r="I5393"/>
      <c r="J5393"/>
      <c r="K5393"/>
      <c r="L5393" s="262"/>
      <c r="M5393" s="262"/>
      <c r="S5393" s="262"/>
      <c r="T5393" s="262"/>
      <c r="U5393" s="262"/>
      <c r="V5393" s="262"/>
    </row>
    <row r="5394" spans="1:22">
      <c r="A5394" s="858"/>
      <c r="B5394" s="866">
        <f t="shared" si="84"/>
        <v>5372</v>
      </c>
      <c r="C5394" s="919"/>
      <c r="D5394" s="860"/>
      <c r="E5394"/>
      <c r="F5394"/>
      <c r="G5394"/>
      <c r="H5394"/>
      <c r="I5394"/>
      <c r="J5394"/>
      <c r="K5394"/>
      <c r="L5394" s="262"/>
      <c r="M5394" s="262"/>
      <c r="S5394" s="262"/>
      <c r="T5394" s="262"/>
      <c r="U5394" s="262"/>
      <c r="V5394" s="262"/>
    </row>
    <row r="5395" spans="1:22">
      <c r="A5395" s="858"/>
      <c r="B5395" s="866">
        <f t="shared" si="84"/>
        <v>5373</v>
      </c>
      <c r="C5395" s="919"/>
      <c r="D5395" s="860"/>
      <c r="E5395"/>
      <c r="F5395"/>
      <c r="G5395"/>
      <c r="H5395"/>
      <c r="I5395"/>
      <c r="J5395"/>
      <c r="K5395"/>
      <c r="L5395" s="262"/>
      <c r="M5395" s="262"/>
      <c r="S5395" s="262"/>
      <c r="T5395" s="262"/>
      <c r="U5395" s="262"/>
      <c r="V5395" s="262"/>
    </row>
    <row r="5396" spans="1:22">
      <c r="A5396" s="858"/>
      <c r="B5396" s="866">
        <f t="shared" si="84"/>
        <v>5374</v>
      </c>
      <c r="C5396" s="919"/>
      <c r="D5396" s="860"/>
      <c r="E5396"/>
      <c r="F5396"/>
      <c r="G5396"/>
      <c r="H5396"/>
      <c r="I5396"/>
      <c r="J5396"/>
      <c r="K5396"/>
      <c r="L5396" s="262"/>
      <c r="M5396" s="262"/>
      <c r="S5396" s="262"/>
      <c r="T5396" s="262"/>
      <c r="U5396" s="262"/>
      <c r="V5396" s="262"/>
    </row>
    <row r="5397" spans="1:22">
      <c r="A5397" s="858"/>
      <c r="B5397" s="866">
        <f t="shared" si="84"/>
        <v>5375</v>
      </c>
      <c r="C5397" s="919"/>
      <c r="D5397" s="860"/>
      <c r="E5397"/>
      <c r="F5397"/>
      <c r="G5397"/>
      <c r="H5397"/>
      <c r="I5397"/>
      <c r="J5397"/>
      <c r="K5397"/>
      <c r="L5397" s="262"/>
      <c r="M5397" s="262"/>
      <c r="S5397" s="262"/>
      <c r="T5397" s="262"/>
      <c r="U5397" s="262"/>
      <c r="V5397" s="262"/>
    </row>
    <row r="5398" spans="1:22">
      <c r="A5398" s="858"/>
      <c r="B5398" s="866">
        <f t="shared" si="84"/>
        <v>5376</v>
      </c>
      <c r="C5398" s="919"/>
      <c r="D5398" s="860"/>
      <c r="E5398"/>
      <c r="F5398"/>
      <c r="G5398"/>
      <c r="H5398"/>
      <c r="I5398"/>
      <c r="J5398"/>
      <c r="K5398"/>
      <c r="L5398" s="262"/>
      <c r="M5398" s="262"/>
      <c r="S5398" s="262"/>
      <c r="T5398" s="262"/>
      <c r="U5398" s="262"/>
      <c r="V5398" s="262"/>
    </row>
    <row r="5399" spans="1:22">
      <c r="A5399" s="858"/>
      <c r="B5399" s="866">
        <f t="shared" si="84"/>
        <v>5377</v>
      </c>
      <c r="C5399" s="919"/>
      <c r="D5399" s="860"/>
      <c r="E5399"/>
      <c r="F5399"/>
      <c r="G5399"/>
      <c r="H5399"/>
      <c r="I5399"/>
      <c r="J5399"/>
      <c r="K5399"/>
      <c r="L5399" s="262"/>
      <c r="M5399" s="262"/>
      <c r="S5399" s="262"/>
      <c r="T5399" s="262"/>
      <c r="U5399" s="262"/>
      <c r="V5399" s="262"/>
    </row>
    <row r="5400" spans="1:22">
      <c r="A5400" s="858"/>
      <c r="B5400" s="866">
        <f t="shared" ref="B5400:B5463" si="85">B5399+1</f>
        <v>5378</v>
      </c>
      <c r="C5400" s="919"/>
      <c r="D5400" s="860"/>
      <c r="E5400"/>
      <c r="F5400"/>
      <c r="G5400"/>
      <c r="H5400"/>
      <c r="I5400"/>
      <c r="J5400"/>
      <c r="K5400"/>
      <c r="L5400" s="262"/>
      <c r="M5400" s="262"/>
      <c r="S5400" s="262"/>
      <c r="T5400" s="262"/>
      <c r="U5400" s="262"/>
      <c r="V5400" s="262"/>
    </row>
    <row r="5401" spans="1:22">
      <c r="A5401" s="858"/>
      <c r="B5401" s="866">
        <f t="shared" si="85"/>
        <v>5379</v>
      </c>
      <c r="C5401" s="919"/>
      <c r="D5401" s="860"/>
      <c r="E5401"/>
      <c r="F5401"/>
      <c r="G5401"/>
      <c r="H5401"/>
      <c r="I5401"/>
      <c r="J5401"/>
      <c r="K5401"/>
      <c r="L5401" s="262"/>
      <c r="M5401" s="262"/>
      <c r="S5401" s="262"/>
      <c r="T5401" s="262"/>
      <c r="U5401" s="262"/>
      <c r="V5401" s="262"/>
    </row>
    <row r="5402" spans="1:22">
      <c r="A5402" s="858"/>
      <c r="B5402" s="866">
        <f t="shared" si="85"/>
        <v>5380</v>
      </c>
      <c r="C5402" s="919"/>
      <c r="D5402" s="860"/>
      <c r="E5402"/>
      <c r="F5402"/>
      <c r="G5402"/>
      <c r="H5402"/>
      <c r="I5402"/>
      <c r="J5402"/>
      <c r="K5402"/>
      <c r="L5402" s="262"/>
      <c r="M5402" s="262"/>
      <c r="S5402" s="262"/>
      <c r="T5402" s="262"/>
      <c r="U5402" s="262"/>
      <c r="V5402" s="262"/>
    </row>
    <row r="5403" spans="1:22">
      <c r="A5403" s="858"/>
      <c r="B5403" s="866">
        <f t="shared" si="85"/>
        <v>5381</v>
      </c>
      <c r="C5403" s="919"/>
      <c r="D5403" s="860"/>
      <c r="E5403"/>
      <c r="F5403"/>
      <c r="G5403"/>
      <c r="H5403"/>
      <c r="I5403"/>
      <c r="J5403"/>
      <c r="K5403"/>
      <c r="L5403" s="262"/>
      <c r="M5403" s="262"/>
      <c r="S5403" s="262"/>
      <c r="T5403" s="262"/>
      <c r="U5403" s="262"/>
      <c r="V5403" s="262"/>
    </row>
    <row r="5404" spans="1:22">
      <c r="A5404" s="858"/>
      <c r="B5404" s="866">
        <f t="shared" si="85"/>
        <v>5382</v>
      </c>
      <c r="C5404" s="919"/>
      <c r="D5404" s="860"/>
      <c r="E5404"/>
      <c r="F5404"/>
      <c r="G5404"/>
      <c r="H5404"/>
      <c r="I5404"/>
      <c r="J5404"/>
      <c r="K5404"/>
      <c r="L5404" s="262"/>
      <c r="M5404" s="262"/>
      <c r="S5404" s="262"/>
      <c r="T5404" s="262"/>
      <c r="U5404" s="262"/>
      <c r="V5404" s="262"/>
    </row>
    <row r="5405" spans="1:22">
      <c r="A5405" s="858"/>
      <c r="B5405" s="866">
        <f t="shared" si="85"/>
        <v>5383</v>
      </c>
      <c r="C5405" s="919"/>
      <c r="D5405" s="860"/>
      <c r="E5405"/>
      <c r="F5405"/>
      <c r="G5405"/>
      <c r="H5405"/>
      <c r="I5405"/>
      <c r="J5405"/>
      <c r="K5405"/>
      <c r="L5405" s="262"/>
      <c r="M5405" s="262"/>
      <c r="S5405" s="262"/>
      <c r="T5405" s="262"/>
      <c r="U5405" s="262"/>
      <c r="V5405" s="262"/>
    </row>
    <row r="5406" spans="1:22">
      <c r="A5406" s="858"/>
      <c r="B5406" s="866">
        <f t="shared" si="85"/>
        <v>5384</v>
      </c>
      <c r="C5406" s="919"/>
      <c r="D5406" s="860"/>
      <c r="E5406"/>
      <c r="F5406"/>
      <c r="G5406"/>
      <c r="H5406"/>
      <c r="I5406"/>
      <c r="J5406"/>
      <c r="K5406"/>
      <c r="L5406" s="262"/>
      <c r="M5406" s="262"/>
      <c r="S5406" s="262"/>
      <c r="T5406" s="262"/>
      <c r="U5406" s="262"/>
      <c r="V5406" s="262"/>
    </row>
    <row r="5407" spans="1:22">
      <c r="A5407" s="858"/>
      <c r="B5407" s="866">
        <f t="shared" si="85"/>
        <v>5385</v>
      </c>
      <c r="C5407" s="919"/>
      <c r="D5407" s="860"/>
      <c r="E5407"/>
      <c r="F5407"/>
      <c r="G5407"/>
      <c r="H5407"/>
      <c r="I5407"/>
      <c r="J5407"/>
      <c r="K5407"/>
      <c r="L5407" s="262"/>
      <c r="M5407" s="262"/>
      <c r="S5407" s="262"/>
      <c r="T5407" s="262"/>
      <c r="U5407" s="262"/>
      <c r="V5407" s="262"/>
    </row>
    <row r="5408" spans="1:22">
      <c r="A5408" s="858"/>
      <c r="B5408" s="866">
        <f t="shared" si="85"/>
        <v>5386</v>
      </c>
      <c r="C5408" s="919"/>
      <c r="D5408" s="860"/>
      <c r="E5408"/>
      <c r="F5408"/>
      <c r="G5408"/>
      <c r="H5408"/>
      <c r="I5408"/>
      <c r="J5408"/>
      <c r="K5408"/>
      <c r="L5408" s="262"/>
      <c r="M5408" s="262"/>
      <c r="S5408" s="262"/>
      <c r="T5408" s="262"/>
      <c r="U5408" s="262"/>
      <c r="V5408" s="262"/>
    </row>
    <row r="5409" spans="1:22">
      <c r="A5409" s="858"/>
      <c r="B5409" s="866">
        <f t="shared" si="85"/>
        <v>5387</v>
      </c>
      <c r="C5409" s="919"/>
      <c r="D5409" s="860"/>
      <c r="E5409"/>
      <c r="F5409"/>
      <c r="G5409"/>
      <c r="H5409"/>
      <c r="I5409"/>
      <c r="J5409"/>
      <c r="K5409"/>
      <c r="L5409" s="262"/>
      <c r="M5409" s="262"/>
      <c r="S5409" s="262"/>
      <c r="T5409" s="262"/>
      <c r="U5409" s="262"/>
      <c r="V5409" s="262"/>
    </row>
    <row r="5410" spans="1:22">
      <c r="A5410" s="858"/>
      <c r="B5410" s="866">
        <f t="shared" si="85"/>
        <v>5388</v>
      </c>
      <c r="C5410" s="919"/>
      <c r="D5410" s="860"/>
      <c r="E5410"/>
      <c r="F5410"/>
      <c r="G5410"/>
      <c r="H5410"/>
      <c r="I5410"/>
      <c r="J5410"/>
      <c r="K5410"/>
      <c r="L5410" s="262"/>
      <c r="M5410" s="262"/>
      <c r="S5410" s="262"/>
      <c r="T5410" s="262"/>
      <c r="U5410" s="262"/>
      <c r="V5410" s="262"/>
    </row>
    <row r="5411" spans="1:22">
      <c r="A5411" s="858"/>
      <c r="B5411" s="866">
        <f t="shared" si="85"/>
        <v>5389</v>
      </c>
      <c r="C5411" s="919"/>
      <c r="D5411" s="860"/>
      <c r="E5411"/>
      <c r="F5411"/>
      <c r="G5411"/>
      <c r="H5411"/>
      <c r="I5411"/>
      <c r="J5411"/>
      <c r="K5411"/>
      <c r="L5411" s="262"/>
      <c r="M5411" s="262"/>
      <c r="S5411" s="262"/>
      <c r="T5411" s="262"/>
      <c r="U5411" s="262"/>
      <c r="V5411" s="262"/>
    </row>
    <row r="5412" spans="1:22">
      <c r="A5412" s="858"/>
      <c r="B5412" s="866">
        <f t="shared" si="85"/>
        <v>5390</v>
      </c>
      <c r="C5412" s="919"/>
      <c r="D5412" s="860"/>
      <c r="E5412"/>
      <c r="F5412"/>
      <c r="G5412"/>
      <c r="H5412"/>
      <c r="I5412"/>
      <c r="J5412"/>
      <c r="K5412"/>
      <c r="L5412" s="262"/>
      <c r="M5412" s="262"/>
      <c r="S5412" s="262"/>
      <c r="T5412" s="262"/>
      <c r="U5412" s="262"/>
      <c r="V5412" s="262"/>
    </row>
    <row r="5413" spans="1:22">
      <c r="A5413" s="858"/>
      <c r="B5413" s="866">
        <f t="shared" si="85"/>
        <v>5391</v>
      </c>
      <c r="C5413" s="919"/>
      <c r="D5413" s="860"/>
      <c r="E5413"/>
      <c r="F5413"/>
      <c r="G5413"/>
      <c r="H5413"/>
      <c r="I5413"/>
      <c r="J5413"/>
      <c r="K5413"/>
      <c r="L5413" s="262"/>
      <c r="M5413" s="262"/>
      <c r="S5413" s="262"/>
      <c r="T5413" s="262"/>
      <c r="U5413" s="262"/>
      <c r="V5413" s="262"/>
    </row>
    <row r="5414" spans="1:22">
      <c r="A5414" s="858"/>
      <c r="B5414" s="866">
        <f t="shared" si="85"/>
        <v>5392</v>
      </c>
      <c r="C5414" s="919"/>
      <c r="D5414" s="860"/>
      <c r="E5414"/>
      <c r="F5414"/>
      <c r="G5414"/>
      <c r="H5414"/>
      <c r="I5414"/>
      <c r="J5414"/>
      <c r="K5414"/>
      <c r="L5414" s="262"/>
      <c r="M5414" s="262"/>
      <c r="S5414" s="262"/>
      <c r="T5414" s="262"/>
      <c r="U5414" s="262"/>
      <c r="V5414" s="262"/>
    </row>
    <row r="5415" spans="1:22">
      <c r="A5415" s="858"/>
      <c r="B5415" s="866">
        <f t="shared" si="85"/>
        <v>5393</v>
      </c>
      <c r="C5415" s="919"/>
      <c r="D5415" s="860"/>
      <c r="E5415"/>
      <c r="F5415"/>
      <c r="G5415"/>
      <c r="H5415"/>
      <c r="I5415"/>
      <c r="J5415"/>
      <c r="K5415"/>
      <c r="L5415" s="262"/>
      <c r="M5415" s="262"/>
      <c r="S5415" s="262"/>
      <c r="T5415" s="262"/>
      <c r="U5415" s="262"/>
      <c r="V5415" s="262"/>
    </row>
    <row r="5416" spans="1:22">
      <c r="A5416" s="858"/>
      <c r="B5416" s="866">
        <f t="shared" si="85"/>
        <v>5394</v>
      </c>
      <c r="C5416" s="919"/>
      <c r="D5416" s="860"/>
      <c r="E5416"/>
      <c r="F5416"/>
      <c r="G5416"/>
      <c r="H5416"/>
      <c r="I5416"/>
      <c r="J5416"/>
      <c r="K5416"/>
      <c r="L5416" s="262"/>
      <c r="M5416" s="262"/>
      <c r="S5416" s="262"/>
      <c r="T5416" s="262"/>
      <c r="U5416" s="262"/>
      <c r="V5416" s="262"/>
    </row>
    <row r="5417" spans="1:22">
      <c r="A5417" s="858"/>
      <c r="B5417" s="866">
        <f t="shared" si="85"/>
        <v>5395</v>
      </c>
      <c r="C5417" s="919"/>
      <c r="D5417" s="860"/>
      <c r="E5417"/>
      <c r="F5417"/>
      <c r="G5417"/>
      <c r="H5417"/>
      <c r="I5417"/>
      <c r="J5417"/>
      <c r="K5417"/>
      <c r="L5417" s="262"/>
      <c r="M5417" s="262"/>
      <c r="S5417" s="262"/>
      <c r="T5417" s="262"/>
      <c r="U5417" s="262"/>
      <c r="V5417" s="262"/>
    </row>
    <row r="5418" spans="1:22">
      <c r="A5418" s="858"/>
      <c r="B5418" s="866">
        <f t="shared" si="85"/>
        <v>5396</v>
      </c>
      <c r="C5418" s="919"/>
      <c r="D5418" s="860"/>
      <c r="E5418"/>
      <c r="F5418"/>
      <c r="G5418"/>
      <c r="H5418"/>
      <c r="I5418"/>
      <c r="J5418"/>
      <c r="K5418"/>
      <c r="L5418" s="262"/>
      <c r="M5418" s="262"/>
      <c r="S5418" s="262"/>
      <c r="T5418" s="262"/>
      <c r="U5418" s="262"/>
      <c r="V5418" s="262"/>
    </row>
    <row r="5419" spans="1:22">
      <c r="A5419" s="858"/>
      <c r="B5419" s="866">
        <f t="shared" si="85"/>
        <v>5397</v>
      </c>
      <c r="C5419" s="919"/>
      <c r="D5419" s="860"/>
      <c r="E5419"/>
      <c r="F5419"/>
      <c r="G5419"/>
      <c r="H5419"/>
      <c r="I5419"/>
      <c r="J5419"/>
      <c r="K5419"/>
      <c r="L5419" s="262"/>
      <c r="M5419" s="262"/>
      <c r="S5419" s="262"/>
      <c r="T5419" s="262"/>
      <c r="U5419" s="262"/>
      <c r="V5419" s="262"/>
    </row>
    <row r="5420" spans="1:22">
      <c r="A5420" s="858"/>
      <c r="B5420" s="866">
        <f t="shared" si="85"/>
        <v>5398</v>
      </c>
      <c r="C5420" s="919"/>
      <c r="D5420" s="860"/>
      <c r="E5420"/>
      <c r="F5420"/>
      <c r="G5420"/>
      <c r="H5420"/>
      <c r="I5420"/>
      <c r="J5420"/>
      <c r="K5420"/>
      <c r="L5420" s="262"/>
      <c r="M5420" s="262"/>
      <c r="S5420" s="262"/>
      <c r="T5420" s="262"/>
      <c r="U5420" s="262"/>
      <c r="V5420" s="262"/>
    </row>
    <row r="5421" spans="1:22">
      <c r="A5421" s="858"/>
      <c r="B5421" s="866">
        <f t="shared" si="85"/>
        <v>5399</v>
      </c>
      <c r="C5421" s="919"/>
      <c r="D5421" s="860"/>
      <c r="E5421"/>
      <c r="F5421"/>
      <c r="G5421"/>
      <c r="H5421"/>
      <c r="I5421"/>
      <c r="J5421"/>
      <c r="K5421"/>
      <c r="L5421" s="262"/>
      <c r="M5421" s="262"/>
      <c r="S5421" s="262"/>
      <c r="T5421" s="262"/>
      <c r="U5421" s="262"/>
      <c r="V5421" s="262"/>
    </row>
    <row r="5422" spans="1:22">
      <c r="A5422" s="858"/>
      <c r="B5422" s="866">
        <f t="shared" si="85"/>
        <v>5400</v>
      </c>
      <c r="C5422" s="919"/>
      <c r="D5422" s="860"/>
      <c r="E5422"/>
      <c r="F5422"/>
      <c r="G5422"/>
      <c r="H5422"/>
      <c r="I5422"/>
      <c r="J5422"/>
      <c r="K5422"/>
      <c r="L5422" s="262"/>
      <c r="M5422" s="262"/>
      <c r="S5422" s="262"/>
      <c r="T5422" s="262"/>
      <c r="U5422" s="262"/>
      <c r="V5422" s="262"/>
    </row>
    <row r="5423" spans="1:22">
      <c r="A5423" s="858"/>
      <c r="B5423" s="866">
        <f t="shared" si="85"/>
        <v>5401</v>
      </c>
      <c r="C5423" s="919"/>
      <c r="D5423" s="860"/>
      <c r="E5423"/>
      <c r="F5423"/>
      <c r="G5423"/>
      <c r="H5423"/>
      <c r="I5423"/>
      <c r="J5423"/>
      <c r="K5423"/>
      <c r="L5423" s="262"/>
      <c r="M5423" s="262"/>
      <c r="S5423" s="262"/>
      <c r="T5423" s="262"/>
      <c r="U5423" s="262"/>
      <c r="V5423" s="262"/>
    </row>
    <row r="5424" spans="1:22">
      <c r="A5424" s="858"/>
      <c r="B5424" s="866">
        <f t="shared" si="85"/>
        <v>5402</v>
      </c>
      <c r="C5424" s="919"/>
      <c r="D5424" s="860"/>
      <c r="E5424"/>
      <c r="F5424"/>
      <c r="G5424"/>
      <c r="H5424"/>
      <c r="I5424"/>
      <c r="J5424"/>
      <c r="K5424"/>
      <c r="L5424" s="262"/>
      <c r="M5424" s="262"/>
      <c r="S5424" s="262"/>
      <c r="T5424" s="262"/>
      <c r="U5424" s="262"/>
      <c r="V5424" s="262"/>
    </row>
    <row r="5425" spans="1:22">
      <c r="A5425" s="858"/>
      <c r="B5425" s="866">
        <f t="shared" si="85"/>
        <v>5403</v>
      </c>
      <c r="C5425" s="919"/>
      <c r="D5425" s="860"/>
      <c r="E5425"/>
      <c r="F5425"/>
      <c r="G5425"/>
      <c r="H5425"/>
      <c r="I5425"/>
      <c r="J5425"/>
      <c r="K5425"/>
      <c r="L5425" s="262"/>
      <c r="M5425" s="262"/>
      <c r="S5425" s="262"/>
      <c r="T5425" s="262"/>
      <c r="U5425" s="262"/>
      <c r="V5425" s="262"/>
    </row>
    <row r="5426" spans="1:22">
      <c r="A5426" s="858"/>
      <c r="B5426" s="866">
        <f t="shared" si="85"/>
        <v>5404</v>
      </c>
      <c r="C5426" s="919"/>
      <c r="D5426" s="860"/>
      <c r="E5426"/>
      <c r="F5426"/>
      <c r="G5426"/>
      <c r="H5426"/>
      <c r="I5426"/>
      <c r="J5426"/>
      <c r="K5426"/>
      <c r="L5426" s="262"/>
      <c r="M5426" s="262"/>
      <c r="S5426" s="262"/>
      <c r="T5426" s="262"/>
      <c r="U5426" s="262"/>
      <c r="V5426" s="262"/>
    </row>
    <row r="5427" spans="1:22">
      <c r="A5427" s="858"/>
      <c r="B5427" s="866">
        <f t="shared" si="85"/>
        <v>5405</v>
      </c>
      <c r="C5427" s="919"/>
      <c r="D5427" s="860"/>
      <c r="E5427"/>
      <c r="F5427"/>
      <c r="G5427"/>
      <c r="H5427"/>
      <c r="I5427"/>
      <c r="J5427"/>
      <c r="K5427"/>
      <c r="L5427" s="262"/>
      <c r="M5427" s="262"/>
      <c r="S5427" s="262"/>
      <c r="T5427" s="262"/>
      <c r="U5427" s="262"/>
      <c r="V5427" s="262"/>
    </row>
    <row r="5428" spans="1:22">
      <c r="A5428" s="858"/>
      <c r="B5428" s="866">
        <f t="shared" si="85"/>
        <v>5406</v>
      </c>
      <c r="C5428" s="919"/>
      <c r="D5428" s="860"/>
      <c r="E5428"/>
      <c r="F5428"/>
      <c r="G5428"/>
      <c r="H5428"/>
      <c r="I5428"/>
      <c r="J5428"/>
      <c r="K5428"/>
      <c r="L5428" s="262"/>
      <c r="M5428" s="262"/>
      <c r="S5428" s="262"/>
      <c r="T5428" s="262"/>
      <c r="U5428" s="262"/>
      <c r="V5428" s="262"/>
    </row>
    <row r="5429" spans="1:22">
      <c r="A5429" s="858"/>
      <c r="B5429" s="866">
        <f t="shared" si="85"/>
        <v>5407</v>
      </c>
      <c r="C5429" s="919"/>
      <c r="D5429" s="860"/>
      <c r="E5429"/>
      <c r="F5429"/>
      <c r="G5429"/>
      <c r="H5429"/>
      <c r="I5429"/>
      <c r="J5429"/>
      <c r="K5429"/>
      <c r="L5429" s="262"/>
      <c r="M5429" s="262"/>
      <c r="S5429" s="262"/>
      <c r="T5429" s="262"/>
      <c r="U5429" s="262"/>
      <c r="V5429" s="262"/>
    </row>
    <row r="5430" spans="1:22">
      <c r="A5430" s="858"/>
      <c r="B5430" s="866">
        <f t="shared" si="85"/>
        <v>5408</v>
      </c>
      <c r="C5430" s="919"/>
      <c r="D5430" s="860"/>
      <c r="E5430"/>
      <c r="F5430"/>
      <c r="G5430"/>
      <c r="H5430"/>
      <c r="I5430"/>
      <c r="J5430"/>
      <c r="K5430"/>
      <c r="L5430" s="262"/>
      <c r="M5430" s="262"/>
      <c r="S5430" s="262"/>
      <c r="T5430" s="262"/>
      <c r="U5430" s="262"/>
      <c r="V5430" s="262"/>
    </row>
    <row r="5431" spans="1:22">
      <c r="A5431" s="858"/>
      <c r="B5431" s="866">
        <f t="shared" si="85"/>
        <v>5409</v>
      </c>
      <c r="C5431" s="919"/>
      <c r="D5431" s="860"/>
      <c r="E5431"/>
      <c r="F5431"/>
      <c r="G5431"/>
      <c r="H5431"/>
      <c r="I5431"/>
      <c r="J5431"/>
      <c r="K5431"/>
      <c r="L5431" s="262"/>
      <c r="M5431" s="262"/>
      <c r="S5431" s="262"/>
      <c r="T5431" s="262"/>
      <c r="U5431" s="262"/>
      <c r="V5431" s="262"/>
    </row>
    <row r="5432" spans="1:22">
      <c r="A5432" s="858"/>
      <c r="B5432" s="866">
        <f t="shared" si="85"/>
        <v>5410</v>
      </c>
      <c r="C5432" s="919"/>
      <c r="D5432" s="860"/>
      <c r="E5432"/>
      <c r="F5432"/>
      <c r="G5432"/>
      <c r="H5432"/>
      <c r="I5432"/>
      <c r="J5432"/>
      <c r="K5432"/>
      <c r="L5432" s="262"/>
      <c r="M5432" s="262"/>
      <c r="S5432" s="262"/>
      <c r="T5432" s="262"/>
      <c r="U5432" s="262"/>
      <c r="V5432" s="262"/>
    </row>
    <row r="5433" spans="1:22">
      <c r="A5433" s="858"/>
      <c r="B5433" s="866">
        <f t="shared" si="85"/>
        <v>5411</v>
      </c>
      <c r="C5433" s="919"/>
      <c r="D5433" s="860"/>
      <c r="E5433"/>
      <c r="F5433"/>
      <c r="G5433"/>
      <c r="H5433"/>
      <c r="I5433"/>
      <c r="J5433"/>
      <c r="K5433"/>
      <c r="L5433" s="262"/>
      <c r="M5433" s="262"/>
      <c r="S5433" s="262"/>
      <c r="T5433" s="262"/>
      <c r="U5433" s="262"/>
      <c r="V5433" s="262"/>
    </row>
    <row r="5434" spans="1:22">
      <c r="A5434" s="858"/>
      <c r="B5434" s="866">
        <f t="shared" si="85"/>
        <v>5412</v>
      </c>
      <c r="C5434" s="919"/>
      <c r="D5434" s="860"/>
      <c r="E5434"/>
      <c r="F5434"/>
      <c r="G5434"/>
      <c r="H5434"/>
      <c r="I5434"/>
      <c r="J5434"/>
      <c r="K5434"/>
      <c r="L5434" s="262"/>
      <c r="M5434" s="262"/>
      <c r="S5434" s="262"/>
      <c r="T5434" s="262"/>
      <c r="U5434" s="262"/>
      <c r="V5434" s="262"/>
    </row>
    <row r="5435" spans="1:22">
      <c r="A5435" s="858"/>
      <c r="B5435" s="866">
        <f t="shared" si="85"/>
        <v>5413</v>
      </c>
      <c r="C5435" s="919"/>
      <c r="D5435" s="860"/>
      <c r="E5435"/>
      <c r="F5435"/>
      <c r="G5435"/>
      <c r="H5435"/>
      <c r="I5435"/>
      <c r="J5435"/>
      <c r="K5435"/>
      <c r="L5435" s="262"/>
      <c r="M5435" s="262"/>
      <c r="S5435" s="262"/>
      <c r="T5435" s="262"/>
      <c r="U5435" s="262"/>
      <c r="V5435" s="262"/>
    </row>
    <row r="5436" spans="1:22">
      <c r="A5436" s="858"/>
      <c r="B5436" s="866">
        <f t="shared" si="85"/>
        <v>5414</v>
      </c>
      <c r="C5436" s="919"/>
      <c r="D5436" s="860"/>
      <c r="E5436"/>
      <c r="F5436"/>
      <c r="G5436"/>
      <c r="H5436"/>
      <c r="I5436"/>
      <c r="J5436"/>
      <c r="K5436"/>
      <c r="L5436" s="262"/>
      <c r="M5436" s="262"/>
      <c r="S5436" s="262"/>
      <c r="T5436" s="262"/>
      <c r="U5436" s="262"/>
      <c r="V5436" s="262"/>
    </row>
    <row r="5437" spans="1:22">
      <c r="A5437" s="858"/>
      <c r="B5437" s="866">
        <f t="shared" si="85"/>
        <v>5415</v>
      </c>
      <c r="C5437" s="919"/>
      <c r="D5437" s="860"/>
      <c r="E5437"/>
      <c r="F5437"/>
      <c r="G5437"/>
      <c r="H5437"/>
      <c r="I5437"/>
      <c r="J5437"/>
      <c r="K5437"/>
      <c r="L5437" s="262"/>
      <c r="M5437" s="262"/>
      <c r="S5437" s="262"/>
      <c r="T5437" s="262"/>
      <c r="U5437" s="262"/>
      <c r="V5437" s="262"/>
    </row>
    <row r="5438" spans="1:22">
      <c r="A5438" s="858"/>
      <c r="B5438" s="866">
        <f t="shared" si="85"/>
        <v>5416</v>
      </c>
      <c r="C5438" s="919"/>
      <c r="D5438" s="860"/>
      <c r="E5438"/>
      <c r="F5438"/>
      <c r="G5438"/>
      <c r="H5438"/>
      <c r="I5438"/>
      <c r="J5438"/>
      <c r="K5438"/>
      <c r="L5438" s="262"/>
      <c r="M5438" s="262"/>
      <c r="S5438" s="262"/>
      <c r="T5438" s="262"/>
      <c r="U5438" s="262"/>
      <c r="V5438" s="262"/>
    </row>
    <row r="5439" spans="1:22">
      <c r="A5439" s="858"/>
      <c r="B5439" s="866">
        <f t="shared" si="85"/>
        <v>5417</v>
      </c>
      <c r="C5439" s="919"/>
      <c r="D5439" s="860"/>
      <c r="E5439"/>
      <c r="F5439"/>
      <c r="G5439"/>
      <c r="H5439"/>
      <c r="I5439"/>
      <c r="J5439"/>
      <c r="K5439"/>
      <c r="L5439" s="262"/>
      <c r="M5439" s="262"/>
      <c r="S5439" s="262"/>
      <c r="T5439" s="262"/>
      <c r="U5439" s="262"/>
      <c r="V5439" s="262"/>
    </row>
    <row r="5440" spans="1:22">
      <c r="A5440" s="858"/>
      <c r="B5440" s="866">
        <f t="shared" si="85"/>
        <v>5418</v>
      </c>
      <c r="C5440" s="919"/>
      <c r="D5440" s="860"/>
      <c r="E5440"/>
      <c r="F5440"/>
      <c r="G5440"/>
      <c r="H5440"/>
      <c r="I5440"/>
      <c r="J5440"/>
      <c r="K5440"/>
      <c r="L5440" s="262"/>
      <c r="M5440" s="262"/>
      <c r="S5440" s="262"/>
      <c r="T5440" s="262"/>
      <c r="U5440" s="262"/>
      <c r="V5440" s="262"/>
    </row>
    <row r="5441" spans="1:22">
      <c r="A5441" s="858"/>
      <c r="B5441" s="866">
        <f t="shared" si="85"/>
        <v>5419</v>
      </c>
      <c r="C5441" s="919"/>
      <c r="D5441" s="860"/>
      <c r="E5441"/>
      <c r="F5441"/>
      <c r="G5441"/>
      <c r="H5441"/>
      <c r="I5441"/>
      <c r="J5441"/>
      <c r="K5441"/>
      <c r="L5441" s="262"/>
      <c r="M5441" s="262"/>
      <c r="S5441" s="262"/>
      <c r="T5441" s="262"/>
      <c r="U5441" s="262"/>
      <c r="V5441" s="262"/>
    </row>
    <row r="5442" spans="1:22">
      <c r="A5442" s="858"/>
      <c r="B5442" s="866">
        <f t="shared" si="85"/>
        <v>5420</v>
      </c>
      <c r="C5442" s="919"/>
      <c r="D5442" s="860"/>
      <c r="E5442"/>
      <c r="F5442"/>
      <c r="G5442"/>
      <c r="H5442"/>
      <c r="I5442"/>
      <c r="J5442"/>
      <c r="K5442"/>
      <c r="L5442" s="262"/>
      <c r="M5442" s="262"/>
      <c r="S5442" s="262"/>
      <c r="T5442" s="262"/>
      <c r="U5442" s="262"/>
      <c r="V5442" s="262"/>
    </row>
    <row r="5443" spans="1:22">
      <c r="A5443" s="858"/>
      <c r="B5443" s="866">
        <f t="shared" si="85"/>
        <v>5421</v>
      </c>
      <c r="C5443" s="919"/>
      <c r="D5443" s="860"/>
      <c r="E5443"/>
      <c r="F5443"/>
      <c r="G5443"/>
      <c r="H5443"/>
      <c r="I5443"/>
      <c r="J5443"/>
      <c r="K5443"/>
      <c r="L5443" s="262"/>
      <c r="M5443" s="262"/>
      <c r="S5443" s="262"/>
      <c r="T5443" s="262"/>
      <c r="U5443" s="262"/>
      <c r="V5443" s="262"/>
    </row>
    <row r="5444" spans="1:22">
      <c r="A5444" s="858"/>
      <c r="B5444" s="866">
        <f t="shared" si="85"/>
        <v>5422</v>
      </c>
      <c r="C5444" s="919"/>
      <c r="D5444" s="860"/>
      <c r="E5444"/>
      <c r="F5444"/>
      <c r="G5444"/>
      <c r="H5444"/>
      <c r="I5444"/>
      <c r="J5444"/>
      <c r="K5444"/>
      <c r="L5444" s="262"/>
      <c r="M5444" s="262"/>
      <c r="S5444" s="262"/>
      <c r="T5444" s="262"/>
      <c r="U5444" s="262"/>
      <c r="V5444" s="262"/>
    </row>
    <row r="5445" spans="1:22">
      <c r="A5445" s="858"/>
      <c r="B5445" s="866">
        <f t="shared" si="85"/>
        <v>5423</v>
      </c>
      <c r="C5445" s="919"/>
      <c r="D5445" s="860"/>
      <c r="E5445"/>
      <c r="F5445"/>
      <c r="G5445"/>
      <c r="H5445"/>
      <c r="I5445"/>
      <c r="J5445"/>
      <c r="K5445"/>
      <c r="L5445" s="262"/>
      <c r="M5445" s="262"/>
      <c r="S5445" s="262"/>
      <c r="T5445" s="262"/>
      <c r="U5445" s="262"/>
      <c r="V5445" s="262"/>
    </row>
    <row r="5446" spans="1:22">
      <c r="A5446" s="858"/>
      <c r="B5446" s="866">
        <f t="shared" si="85"/>
        <v>5424</v>
      </c>
      <c r="C5446" s="919"/>
      <c r="D5446" s="860"/>
      <c r="E5446"/>
      <c r="F5446"/>
      <c r="G5446"/>
      <c r="H5446"/>
      <c r="I5446"/>
      <c r="J5446"/>
      <c r="K5446"/>
      <c r="L5446" s="262"/>
      <c r="M5446" s="262"/>
      <c r="S5446" s="262"/>
      <c r="T5446" s="262"/>
      <c r="U5446" s="262"/>
      <c r="V5446" s="262"/>
    </row>
    <row r="5447" spans="1:22">
      <c r="A5447" s="858"/>
      <c r="B5447" s="866">
        <f t="shared" si="85"/>
        <v>5425</v>
      </c>
      <c r="C5447" s="919"/>
      <c r="D5447" s="860"/>
      <c r="E5447"/>
      <c r="F5447"/>
      <c r="G5447"/>
      <c r="H5447"/>
      <c r="I5447"/>
      <c r="J5447"/>
      <c r="K5447"/>
      <c r="L5447" s="262"/>
      <c r="M5447" s="262"/>
      <c r="S5447" s="262"/>
      <c r="T5447" s="262"/>
      <c r="U5447" s="262"/>
      <c r="V5447" s="262"/>
    </row>
    <row r="5448" spans="1:22">
      <c r="A5448" s="858"/>
      <c r="B5448" s="866">
        <f t="shared" si="85"/>
        <v>5426</v>
      </c>
      <c r="C5448" s="919"/>
      <c r="D5448" s="860"/>
      <c r="E5448"/>
      <c r="F5448"/>
      <c r="G5448"/>
      <c r="H5448"/>
      <c r="I5448"/>
      <c r="J5448"/>
      <c r="K5448"/>
      <c r="L5448" s="262"/>
      <c r="M5448" s="262"/>
      <c r="S5448" s="262"/>
      <c r="T5448" s="262"/>
      <c r="U5448" s="262"/>
      <c r="V5448" s="262"/>
    </row>
    <row r="5449" spans="1:22">
      <c r="A5449" s="858"/>
      <c r="B5449" s="866">
        <f t="shared" si="85"/>
        <v>5427</v>
      </c>
      <c r="C5449" s="919"/>
      <c r="D5449" s="860"/>
      <c r="E5449"/>
      <c r="F5449"/>
      <c r="G5449"/>
      <c r="H5449"/>
      <c r="I5449"/>
      <c r="J5449"/>
      <c r="K5449"/>
      <c r="L5449" s="262"/>
      <c r="M5449" s="262"/>
      <c r="S5449" s="262"/>
      <c r="T5449" s="262"/>
      <c r="U5449" s="262"/>
      <c r="V5449" s="262"/>
    </row>
    <row r="5450" spans="1:22">
      <c r="A5450" s="858"/>
      <c r="B5450" s="866">
        <f t="shared" si="85"/>
        <v>5428</v>
      </c>
      <c r="C5450" s="919"/>
      <c r="D5450" s="860"/>
      <c r="E5450"/>
      <c r="F5450"/>
      <c r="G5450"/>
      <c r="H5450"/>
      <c r="I5450"/>
      <c r="J5450"/>
      <c r="K5450"/>
      <c r="L5450" s="262"/>
      <c r="M5450" s="262"/>
      <c r="S5450" s="262"/>
      <c r="T5450" s="262"/>
      <c r="U5450" s="262"/>
      <c r="V5450" s="262"/>
    </row>
    <row r="5451" spans="1:22">
      <c r="A5451" s="858"/>
      <c r="B5451" s="866">
        <f t="shared" si="85"/>
        <v>5429</v>
      </c>
      <c r="C5451" s="919"/>
      <c r="D5451" s="860"/>
      <c r="E5451"/>
      <c r="F5451"/>
      <c r="G5451"/>
      <c r="H5451"/>
      <c r="I5451"/>
      <c r="J5451"/>
      <c r="K5451"/>
      <c r="L5451" s="262"/>
      <c r="M5451" s="262"/>
      <c r="S5451" s="262"/>
      <c r="T5451" s="262"/>
      <c r="U5451" s="262"/>
      <c r="V5451" s="262"/>
    </row>
    <row r="5452" spans="1:22">
      <c r="A5452" s="858"/>
      <c r="B5452" s="866">
        <f t="shared" si="85"/>
        <v>5430</v>
      </c>
      <c r="C5452" s="919"/>
      <c r="D5452" s="860"/>
      <c r="E5452"/>
      <c r="F5452"/>
      <c r="G5452"/>
      <c r="H5452"/>
      <c r="I5452"/>
      <c r="J5452"/>
      <c r="K5452"/>
      <c r="L5452" s="262"/>
      <c r="M5452" s="262"/>
      <c r="S5452" s="262"/>
      <c r="T5452" s="262"/>
      <c r="U5452" s="262"/>
      <c r="V5452" s="262"/>
    </row>
    <row r="5453" spans="1:22">
      <c r="A5453" s="858"/>
      <c r="B5453" s="866">
        <f t="shared" si="85"/>
        <v>5431</v>
      </c>
      <c r="C5453" s="919"/>
      <c r="D5453" s="860"/>
      <c r="E5453"/>
      <c r="F5453"/>
      <c r="G5453"/>
      <c r="H5453"/>
      <c r="I5453"/>
      <c r="J5453"/>
      <c r="K5453"/>
      <c r="L5453" s="262"/>
      <c r="M5453" s="262"/>
      <c r="S5453" s="262"/>
      <c r="T5453" s="262"/>
      <c r="U5453" s="262"/>
      <c r="V5453" s="262"/>
    </row>
    <row r="5454" spans="1:22">
      <c r="A5454" s="858"/>
      <c r="B5454" s="866">
        <f t="shared" si="85"/>
        <v>5432</v>
      </c>
      <c r="C5454" s="919"/>
      <c r="D5454" s="860"/>
      <c r="E5454"/>
      <c r="F5454"/>
      <c r="G5454"/>
      <c r="H5454"/>
      <c r="I5454"/>
      <c r="J5454"/>
      <c r="K5454"/>
      <c r="L5454" s="262"/>
      <c r="M5454" s="262"/>
      <c r="S5454" s="262"/>
      <c r="T5454" s="262"/>
      <c r="U5454" s="262"/>
      <c r="V5454" s="262"/>
    </row>
    <row r="5455" spans="1:22">
      <c r="A5455" s="858"/>
      <c r="B5455" s="866">
        <f t="shared" si="85"/>
        <v>5433</v>
      </c>
      <c r="C5455" s="919"/>
      <c r="D5455" s="860"/>
      <c r="E5455"/>
      <c r="F5455"/>
      <c r="G5455"/>
      <c r="H5455"/>
      <c r="I5455"/>
      <c r="J5455"/>
      <c r="K5455"/>
      <c r="L5455" s="262"/>
      <c r="M5455" s="262"/>
      <c r="S5455" s="262"/>
      <c r="T5455" s="262"/>
      <c r="U5455" s="262"/>
      <c r="V5455" s="262"/>
    </row>
    <row r="5456" spans="1:22">
      <c r="A5456" s="858"/>
      <c r="B5456" s="866">
        <f t="shared" si="85"/>
        <v>5434</v>
      </c>
      <c r="C5456" s="919"/>
      <c r="D5456" s="860"/>
      <c r="E5456"/>
      <c r="F5456"/>
      <c r="G5456"/>
      <c r="H5456"/>
      <c r="I5456"/>
      <c r="J5456"/>
      <c r="K5456"/>
      <c r="L5456" s="262"/>
      <c r="M5456" s="262"/>
      <c r="S5456" s="262"/>
      <c r="T5456" s="262"/>
      <c r="U5456" s="262"/>
      <c r="V5456" s="262"/>
    </row>
    <row r="5457" spans="1:22">
      <c r="A5457" s="858"/>
      <c r="B5457" s="866">
        <f t="shared" si="85"/>
        <v>5435</v>
      </c>
      <c r="C5457" s="919"/>
      <c r="D5457" s="860"/>
      <c r="E5457"/>
      <c r="F5457"/>
      <c r="G5457"/>
      <c r="H5457"/>
      <c r="I5457"/>
      <c r="J5457"/>
      <c r="K5457"/>
      <c r="L5457" s="262"/>
      <c r="M5457" s="262"/>
      <c r="S5457" s="262"/>
      <c r="T5457" s="262"/>
      <c r="U5457" s="262"/>
      <c r="V5457" s="262"/>
    </row>
    <row r="5458" spans="1:22">
      <c r="A5458" s="858"/>
      <c r="B5458" s="866">
        <f t="shared" si="85"/>
        <v>5436</v>
      </c>
      <c r="C5458" s="919"/>
      <c r="D5458" s="860"/>
      <c r="E5458"/>
      <c r="F5458"/>
      <c r="G5458"/>
      <c r="H5458"/>
      <c r="I5458"/>
      <c r="J5458"/>
      <c r="K5458"/>
      <c r="L5458" s="262"/>
      <c r="M5458" s="262"/>
      <c r="S5458" s="262"/>
      <c r="T5458" s="262"/>
      <c r="U5458" s="262"/>
      <c r="V5458" s="262"/>
    </row>
    <row r="5459" spans="1:22">
      <c r="A5459" s="858"/>
      <c r="B5459" s="866">
        <f t="shared" si="85"/>
        <v>5437</v>
      </c>
      <c r="C5459" s="919"/>
      <c r="D5459" s="860"/>
      <c r="E5459"/>
      <c r="F5459"/>
      <c r="G5459"/>
      <c r="H5459"/>
      <c r="I5459"/>
      <c r="J5459"/>
      <c r="K5459"/>
      <c r="L5459" s="262"/>
      <c r="M5459" s="262"/>
      <c r="S5459" s="262"/>
      <c r="T5459" s="262"/>
      <c r="U5459" s="262"/>
      <c r="V5459" s="262"/>
    </row>
    <row r="5460" spans="1:22">
      <c r="A5460" s="858"/>
      <c r="B5460" s="866">
        <f t="shared" si="85"/>
        <v>5438</v>
      </c>
      <c r="C5460" s="919"/>
      <c r="D5460" s="860"/>
      <c r="E5460"/>
      <c r="F5460"/>
      <c r="G5460"/>
      <c r="H5460"/>
      <c r="I5460"/>
      <c r="J5460"/>
      <c r="K5460"/>
      <c r="L5460" s="262"/>
      <c r="M5460" s="262"/>
      <c r="S5460" s="262"/>
      <c r="T5460" s="262"/>
      <c r="U5460" s="262"/>
      <c r="V5460" s="262"/>
    </row>
    <row r="5461" spans="1:22">
      <c r="A5461" s="858"/>
      <c r="B5461" s="866">
        <f t="shared" si="85"/>
        <v>5439</v>
      </c>
      <c r="C5461" s="919"/>
      <c r="D5461" s="860"/>
      <c r="E5461"/>
      <c r="F5461"/>
      <c r="G5461"/>
      <c r="H5461"/>
      <c r="I5461"/>
      <c r="J5461"/>
      <c r="K5461"/>
      <c r="L5461" s="262"/>
      <c r="M5461" s="262"/>
      <c r="S5461" s="262"/>
      <c r="T5461" s="262"/>
      <c r="U5461" s="262"/>
      <c r="V5461" s="262"/>
    </row>
    <row r="5462" spans="1:22">
      <c r="A5462" s="858"/>
      <c r="B5462" s="866">
        <f t="shared" si="85"/>
        <v>5440</v>
      </c>
      <c r="C5462" s="919"/>
      <c r="D5462" s="860"/>
      <c r="E5462"/>
      <c r="F5462"/>
      <c r="G5462"/>
      <c r="H5462"/>
      <c r="I5462"/>
      <c r="J5462"/>
      <c r="K5462"/>
      <c r="L5462" s="262"/>
      <c r="M5462" s="262"/>
      <c r="S5462" s="262"/>
      <c r="T5462" s="262"/>
      <c r="U5462" s="262"/>
      <c r="V5462" s="262"/>
    </row>
    <row r="5463" spans="1:22">
      <c r="A5463" s="858"/>
      <c r="B5463" s="866">
        <f t="shared" si="85"/>
        <v>5441</v>
      </c>
      <c r="C5463" s="919"/>
      <c r="D5463" s="860"/>
      <c r="E5463"/>
      <c r="F5463"/>
      <c r="G5463"/>
      <c r="H5463"/>
      <c r="I5463"/>
      <c r="J5463"/>
      <c r="K5463"/>
      <c r="L5463" s="262"/>
      <c r="M5463" s="262"/>
      <c r="S5463" s="262"/>
      <c r="T5463" s="262"/>
      <c r="U5463" s="262"/>
      <c r="V5463" s="262"/>
    </row>
    <row r="5464" spans="1:22">
      <c r="A5464" s="858"/>
      <c r="B5464" s="866">
        <f t="shared" ref="B5464:B5527" si="86">B5463+1</f>
        <v>5442</v>
      </c>
      <c r="C5464" s="919"/>
      <c r="D5464" s="860"/>
      <c r="E5464"/>
      <c r="F5464"/>
      <c r="G5464"/>
      <c r="H5464"/>
      <c r="I5464"/>
      <c r="J5464"/>
      <c r="K5464"/>
      <c r="L5464" s="262"/>
      <c r="M5464" s="262"/>
      <c r="S5464" s="262"/>
      <c r="T5464" s="262"/>
      <c r="U5464" s="262"/>
      <c r="V5464" s="262"/>
    </row>
    <row r="5465" spans="1:22">
      <c r="A5465" s="858"/>
      <c r="B5465" s="866">
        <f t="shared" si="86"/>
        <v>5443</v>
      </c>
      <c r="C5465" s="919"/>
      <c r="D5465" s="860"/>
      <c r="E5465"/>
      <c r="F5465"/>
      <c r="G5465"/>
      <c r="H5465"/>
      <c r="I5465"/>
      <c r="J5465"/>
      <c r="K5465"/>
      <c r="L5465" s="262"/>
      <c r="M5465" s="262"/>
      <c r="S5465" s="262"/>
      <c r="T5465" s="262"/>
      <c r="U5465" s="262"/>
      <c r="V5465" s="262"/>
    </row>
    <row r="5466" spans="1:22">
      <c r="A5466" s="858"/>
      <c r="B5466" s="866">
        <f t="shared" si="86"/>
        <v>5444</v>
      </c>
      <c r="C5466" s="919"/>
      <c r="D5466" s="860"/>
      <c r="E5466"/>
      <c r="F5466"/>
      <c r="G5466"/>
      <c r="H5466"/>
      <c r="I5466"/>
      <c r="J5466"/>
      <c r="K5466"/>
      <c r="L5466" s="262"/>
      <c r="M5466" s="262"/>
      <c r="S5466" s="262"/>
      <c r="T5466" s="262"/>
      <c r="U5466" s="262"/>
      <c r="V5466" s="262"/>
    </row>
    <row r="5467" spans="1:22">
      <c r="A5467" s="858"/>
      <c r="B5467" s="866">
        <f t="shared" si="86"/>
        <v>5445</v>
      </c>
      <c r="C5467" s="919"/>
      <c r="D5467" s="860"/>
      <c r="E5467"/>
      <c r="F5467"/>
      <c r="G5467"/>
      <c r="H5467"/>
      <c r="I5467"/>
      <c r="J5467"/>
      <c r="K5467"/>
      <c r="L5467" s="262"/>
      <c r="M5467" s="262"/>
      <c r="S5467" s="262"/>
      <c r="T5467" s="262"/>
      <c r="U5467" s="262"/>
      <c r="V5467" s="262"/>
    </row>
    <row r="5468" spans="1:22">
      <c r="A5468" s="858"/>
      <c r="B5468" s="866">
        <f t="shared" si="86"/>
        <v>5446</v>
      </c>
      <c r="C5468" s="919"/>
      <c r="D5468" s="860"/>
      <c r="E5468"/>
      <c r="F5468"/>
      <c r="G5468"/>
      <c r="H5468"/>
      <c r="I5468"/>
      <c r="J5468"/>
      <c r="K5468"/>
      <c r="L5468" s="262"/>
      <c r="M5468" s="262"/>
      <c r="S5468" s="262"/>
      <c r="T5468" s="262"/>
      <c r="U5468" s="262"/>
      <c r="V5468" s="262"/>
    </row>
    <row r="5469" spans="1:22">
      <c r="A5469" s="858"/>
      <c r="B5469" s="866">
        <f t="shared" si="86"/>
        <v>5447</v>
      </c>
      <c r="C5469" s="919"/>
      <c r="D5469" s="860"/>
      <c r="E5469"/>
      <c r="F5469"/>
      <c r="G5469"/>
      <c r="H5469"/>
      <c r="I5469"/>
      <c r="J5469"/>
      <c r="K5469"/>
      <c r="L5469" s="262"/>
      <c r="M5469" s="262"/>
      <c r="S5469" s="262"/>
      <c r="T5469" s="262"/>
      <c r="U5469" s="262"/>
      <c r="V5469" s="262"/>
    </row>
    <row r="5470" spans="1:22">
      <c r="A5470" s="858"/>
      <c r="B5470" s="866">
        <f t="shared" si="86"/>
        <v>5448</v>
      </c>
      <c r="C5470" s="919"/>
      <c r="D5470" s="860"/>
      <c r="E5470"/>
      <c r="F5470"/>
      <c r="G5470"/>
      <c r="H5470"/>
      <c r="I5470"/>
      <c r="J5470"/>
      <c r="K5470"/>
      <c r="L5470" s="262"/>
      <c r="M5470" s="262"/>
      <c r="S5470" s="262"/>
      <c r="T5470" s="262"/>
      <c r="U5470" s="262"/>
      <c r="V5470" s="262"/>
    </row>
    <row r="5471" spans="1:22">
      <c r="A5471" s="858"/>
      <c r="B5471" s="866">
        <f t="shared" si="86"/>
        <v>5449</v>
      </c>
      <c r="C5471" s="919"/>
      <c r="D5471" s="860"/>
      <c r="E5471"/>
      <c r="F5471"/>
      <c r="G5471"/>
      <c r="H5471"/>
      <c r="I5471"/>
      <c r="J5471"/>
      <c r="K5471"/>
      <c r="L5471" s="262"/>
      <c r="M5471" s="262"/>
      <c r="S5471" s="262"/>
      <c r="T5471" s="262"/>
      <c r="U5471" s="262"/>
      <c r="V5471" s="262"/>
    </row>
    <row r="5472" spans="1:22">
      <c r="A5472" s="858"/>
      <c r="B5472" s="866">
        <f t="shared" si="86"/>
        <v>5450</v>
      </c>
      <c r="C5472" s="919"/>
      <c r="D5472" s="860"/>
      <c r="E5472"/>
      <c r="F5472"/>
      <c r="G5472"/>
      <c r="H5472"/>
      <c r="I5472"/>
      <c r="J5472"/>
      <c r="K5472"/>
      <c r="L5472" s="262"/>
      <c r="M5472" s="262"/>
      <c r="S5472" s="262"/>
      <c r="T5472" s="262"/>
      <c r="U5472" s="262"/>
      <c r="V5472" s="262"/>
    </row>
    <row r="5473" spans="1:22">
      <c r="A5473" s="858"/>
      <c r="B5473" s="866">
        <f t="shared" si="86"/>
        <v>5451</v>
      </c>
      <c r="C5473" s="919"/>
      <c r="D5473" s="860"/>
      <c r="E5473"/>
      <c r="F5473"/>
      <c r="G5473"/>
      <c r="H5473"/>
      <c r="I5473"/>
      <c r="J5473"/>
      <c r="K5473"/>
      <c r="L5473" s="262"/>
      <c r="M5473" s="262"/>
      <c r="S5473" s="262"/>
      <c r="T5473" s="262"/>
      <c r="U5473" s="262"/>
      <c r="V5473" s="262"/>
    </row>
    <row r="5474" spans="1:22">
      <c r="A5474" s="858"/>
      <c r="B5474" s="866">
        <f t="shared" si="86"/>
        <v>5452</v>
      </c>
      <c r="C5474" s="919"/>
      <c r="D5474" s="860"/>
      <c r="E5474"/>
      <c r="F5474"/>
      <c r="G5474"/>
      <c r="H5474"/>
      <c r="I5474"/>
      <c r="J5474"/>
      <c r="K5474"/>
      <c r="L5474" s="262"/>
      <c r="M5474" s="262"/>
      <c r="S5474" s="262"/>
      <c r="T5474" s="262"/>
      <c r="U5474" s="262"/>
      <c r="V5474" s="262"/>
    </row>
    <row r="5475" spans="1:22">
      <c r="A5475" s="858"/>
      <c r="B5475" s="866">
        <f t="shared" si="86"/>
        <v>5453</v>
      </c>
      <c r="C5475" s="919"/>
      <c r="D5475" s="860"/>
      <c r="E5475"/>
      <c r="F5475"/>
      <c r="G5475"/>
      <c r="H5475"/>
      <c r="I5475"/>
      <c r="J5475"/>
      <c r="K5475"/>
      <c r="L5475" s="262"/>
      <c r="M5475" s="262"/>
      <c r="S5475" s="262"/>
      <c r="T5475" s="262"/>
      <c r="U5475" s="262"/>
      <c r="V5475" s="262"/>
    </row>
    <row r="5476" spans="1:22">
      <c r="A5476" s="858"/>
      <c r="B5476" s="866">
        <f t="shared" si="86"/>
        <v>5454</v>
      </c>
      <c r="C5476" s="919"/>
      <c r="D5476" s="860"/>
      <c r="E5476"/>
      <c r="F5476"/>
      <c r="G5476"/>
      <c r="H5476"/>
      <c r="I5476"/>
      <c r="J5476"/>
      <c r="K5476"/>
      <c r="L5476" s="262"/>
      <c r="M5476" s="262"/>
      <c r="S5476" s="262"/>
      <c r="T5476" s="262"/>
      <c r="U5476" s="262"/>
      <c r="V5476" s="262"/>
    </row>
    <row r="5477" spans="1:22">
      <c r="A5477" s="858"/>
      <c r="B5477" s="866">
        <f t="shared" si="86"/>
        <v>5455</v>
      </c>
      <c r="C5477" s="919"/>
      <c r="D5477" s="860"/>
      <c r="E5477"/>
      <c r="F5477"/>
      <c r="G5477"/>
      <c r="H5477"/>
      <c r="I5477"/>
      <c r="J5477"/>
      <c r="K5477"/>
      <c r="L5477" s="262"/>
      <c r="M5477" s="262"/>
      <c r="S5477" s="262"/>
      <c r="T5477" s="262"/>
      <c r="U5477" s="262"/>
      <c r="V5477" s="262"/>
    </row>
    <row r="5478" spans="1:22">
      <c r="A5478" s="858"/>
      <c r="B5478" s="866">
        <f t="shared" si="86"/>
        <v>5456</v>
      </c>
      <c r="C5478" s="919"/>
      <c r="D5478" s="860"/>
      <c r="E5478"/>
      <c r="F5478"/>
      <c r="G5478"/>
      <c r="H5478"/>
      <c r="I5478"/>
      <c r="J5478"/>
      <c r="K5478"/>
      <c r="L5478" s="262"/>
      <c r="M5478" s="262"/>
      <c r="S5478" s="262"/>
      <c r="T5478" s="262"/>
      <c r="U5478" s="262"/>
      <c r="V5478" s="262"/>
    </row>
    <row r="5479" spans="1:22">
      <c r="A5479" s="858"/>
      <c r="B5479" s="866">
        <f t="shared" si="86"/>
        <v>5457</v>
      </c>
      <c r="C5479" s="919"/>
      <c r="D5479" s="860"/>
      <c r="E5479"/>
      <c r="F5479"/>
      <c r="G5479"/>
      <c r="H5479"/>
      <c r="I5479"/>
      <c r="J5479"/>
      <c r="K5479"/>
      <c r="L5479" s="262"/>
      <c r="M5479" s="262"/>
      <c r="S5479" s="262"/>
      <c r="T5479" s="262"/>
      <c r="U5479" s="262"/>
      <c r="V5479" s="262"/>
    </row>
    <row r="5480" spans="1:22">
      <c r="A5480" s="858"/>
      <c r="B5480" s="866">
        <f t="shared" si="86"/>
        <v>5458</v>
      </c>
      <c r="C5480" s="919"/>
      <c r="D5480" s="860"/>
      <c r="E5480"/>
      <c r="F5480"/>
      <c r="G5480"/>
      <c r="H5480"/>
      <c r="I5480"/>
      <c r="J5480"/>
      <c r="K5480"/>
      <c r="L5480" s="262"/>
      <c r="M5480" s="262"/>
      <c r="S5480" s="262"/>
      <c r="T5480" s="262"/>
      <c r="U5480" s="262"/>
      <c r="V5480" s="262"/>
    </row>
    <row r="5481" spans="1:22">
      <c r="A5481" s="858"/>
      <c r="B5481" s="866">
        <f t="shared" si="86"/>
        <v>5459</v>
      </c>
      <c r="C5481" s="919"/>
      <c r="D5481" s="860"/>
      <c r="E5481"/>
      <c r="F5481"/>
      <c r="G5481"/>
      <c r="H5481"/>
      <c r="I5481"/>
      <c r="J5481"/>
      <c r="K5481"/>
      <c r="L5481" s="262"/>
      <c r="M5481" s="262"/>
      <c r="S5481" s="262"/>
      <c r="T5481" s="262"/>
      <c r="U5481" s="262"/>
      <c r="V5481" s="262"/>
    </row>
    <row r="5482" spans="1:22">
      <c r="A5482" s="858"/>
      <c r="B5482" s="866">
        <f t="shared" si="86"/>
        <v>5460</v>
      </c>
      <c r="C5482" s="919"/>
      <c r="D5482" s="860"/>
      <c r="E5482"/>
      <c r="F5482"/>
      <c r="G5482"/>
      <c r="H5482"/>
      <c r="I5482"/>
      <c r="J5482"/>
      <c r="K5482"/>
      <c r="L5482" s="262"/>
      <c r="M5482" s="262"/>
      <c r="S5482" s="262"/>
      <c r="T5482" s="262"/>
      <c r="U5482" s="262"/>
      <c r="V5482" s="262"/>
    </row>
    <row r="5483" spans="1:22">
      <c r="A5483" s="858"/>
      <c r="B5483" s="866">
        <f t="shared" si="86"/>
        <v>5461</v>
      </c>
      <c r="C5483" s="919"/>
      <c r="D5483" s="860"/>
      <c r="E5483"/>
      <c r="F5483"/>
      <c r="G5483"/>
      <c r="H5483"/>
      <c r="I5483"/>
      <c r="J5483"/>
      <c r="K5483"/>
      <c r="L5483" s="262"/>
      <c r="M5483" s="262"/>
      <c r="S5483" s="262"/>
      <c r="T5483" s="262"/>
      <c r="U5483" s="262"/>
      <c r="V5483" s="262"/>
    </row>
    <row r="5484" spans="1:22">
      <c r="A5484" s="858"/>
      <c r="B5484" s="866">
        <f t="shared" si="86"/>
        <v>5462</v>
      </c>
      <c r="C5484" s="919"/>
      <c r="D5484" s="860"/>
      <c r="E5484"/>
      <c r="F5484"/>
      <c r="G5484"/>
      <c r="H5484"/>
      <c r="I5484"/>
      <c r="J5484"/>
      <c r="K5484"/>
      <c r="L5484" s="262"/>
      <c r="M5484" s="262"/>
      <c r="S5484" s="262"/>
      <c r="T5484" s="262"/>
      <c r="U5484" s="262"/>
      <c r="V5484" s="262"/>
    </row>
    <row r="5485" spans="1:22">
      <c r="A5485" s="858"/>
      <c r="B5485" s="866">
        <f t="shared" si="86"/>
        <v>5463</v>
      </c>
      <c r="C5485" s="919"/>
      <c r="D5485" s="860"/>
      <c r="E5485"/>
      <c r="F5485"/>
      <c r="G5485"/>
      <c r="H5485"/>
      <c r="I5485"/>
      <c r="J5485"/>
      <c r="K5485"/>
      <c r="L5485" s="262"/>
      <c r="M5485" s="262"/>
      <c r="S5485" s="262"/>
      <c r="T5485" s="262"/>
      <c r="U5485" s="262"/>
      <c r="V5485" s="262"/>
    </row>
    <row r="5486" spans="1:22">
      <c r="A5486" s="858"/>
      <c r="B5486" s="866">
        <f t="shared" si="86"/>
        <v>5464</v>
      </c>
      <c r="C5486" s="919"/>
      <c r="D5486" s="860"/>
      <c r="E5486"/>
      <c r="F5486"/>
      <c r="G5486"/>
      <c r="H5486"/>
      <c r="I5486"/>
      <c r="J5486"/>
      <c r="K5486"/>
      <c r="L5486" s="262"/>
      <c r="M5486" s="262"/>
      <c r="S5486" s="262"/>
      <c r="T5486" s="262"/>
      <c r="U5486" s="262"/>
      <c r="V5486" s="262"/>
    </row>
    <row r="5487" spans="1:22">
      <c r="A5487" s="858"/>
      <c r="B5487" s="866">
        <f t="shared" si="86"/>
        <v>5465</v>
      </c>
      <c r="C5487" s="919"/>
      <c r="D5487" s="860"/>
      <c r="E5487"/>
      <c r="F5487"/>
      <c r="G5487"/>
      <c r="H5487"/>
      <c r="I5487"/>
      <c r="J5487"/>
      <c r="K5487"/>
      <c r="L5487" s="262"/>
      <c r="M5487" s="262"/>
      <c r="S5487" s="262"/>
      <c r="T5487" s="262"/>
      <c r="U5487" s="262"/>
      <c r="V5487" s="262"/>
    </row>
    <row r="5488" spans="1:22">
      <c r="A5488" s="858"/>
      <c r="B5488" s="866">
        <f t="shared" si="86"/>
        <v>5466</v>
      </c>
      <c r="C5488" s="919"/>
      <c r="D5488" s="860"/>
      <c r="E5488"/>
      <c r="F5488"/>
      <c r="G5488"/>
      <c r="H5488"/>
      <c r="I5488"/>
      <c r="J5488"/>
      <c r="K5488"/>
      <c r="L5488" s="262"/>
      <c r="M5488" s="262"/>
      <c r="S5488" s="262"/>
      <c r="T5488" s="262"/>
      <c r="U5488" s="262"/>
      <c r="V5488" s="262"/>
    </row>
    <row r="5489" spans="1:22">
      <c r="A5489" s="858"/>
      <c r="B5489" s="866">
        <f t="shared" si="86"/>
        <v>5467</v>
      </c>
      <c r="C5489" s="919"/>
      <c r="D5489" s="860"/>
      <c r="E5489"/>
      <c r="F5489"/>
      <c r="G5489"/>
      <c r="H5489"/>
      <c r="I5489"/>
      <c r="J5489"/>
      <c r="K5489"/>
      <c r="L5489" s="262"/>
      <c r="M5489" s="262"/>
      <c r="S5489" s="262"/>
      <c r="T5489" s="262"/>
      <c r="U5489" s="262"/>
      <c r="V5489" s="262"/>
    </row>
    <row r="5490" spans="1:22">
      <c r="A5490" s="858"/>
      <c r="B5490" s="866">
        <f t="shared" si="86"/>
        <v>5468</v>
      </c>
      <c r="C5490" s="919"/>
      <c r="D5490" s="860"/>
      <c r="E5490"/>
      <c r="F5490"/>
      <c r="G5490"/>
      <c r="H5490"/>
      <c r="I5490"/>
      <c r="J5490"/>
      <c r="K5490"/>
      <c r="L5490" s="262"/>
      <c r="M5490" s="262"/>
      <c r="S5490" s="262"/>
      <c r="T5490" s="262"/>
      <c r="U5490" s="262"/>
      <c r="V5490" s="262"/>
    </row>
    <row r="5491" spans="1:22">
      <c r="A5491" s="858"/>
      <c r="B5491" s="866">
        <f t="shared" si="86"/>
        <v>5469</v>
      </c>
      <c r="C5491" s="919"/>
      <c r="D5491" s="860"/>
      <c r="E5491"/>
      <c r="F5491"/>
      <c r="G5491"/>
      <c r="H5491"/>
      <c r="I5491"/>
      <c r="J5491"/>
      <c r="K5491"/>
      <c r="L5491" s="262"/>
      <c r="M5491" s="262"/>
      <c r="S5491" s="262"/>
      <c r="T5491" s="262"/>
      <c r="U5491" s="262"/>
      <c r="V5491" s="262"/>
    </row>
    <row r="5492" spans="1:22">
      <c r="A5492" s="858"/>
      <c r="B5492" s="866">
        <f t="shared" si="86"/>
        <v>5470</v>
      </c>
      <c r="C5492" s="919"/>
      <c r="D5492" s="860"/>
      <c r="E5492"/>
      <c r="F5492"/>
      <c r="G5492"/>
      <c r="H5492"/>
      <c r="I5492"/>
      <c r="J5492"/>
      <c r="K5492"/>
      <c r="L5492" s="262"/>
      <c r="M5492" s="262"/>
      <c r="S5492" s="262"/>
      <c r="T5492" s="262"/>
      <c r="U5492" s="262"/>
      <c r="V5492" s="262"/>
    </row>
    <row r="5493" spans="1:22">
      <c r="A5493" s="858"/>
      <c r="B5493" s="866">
        <f t="shared" si="86"/>
        <v>5471</v>
      </c>
      <c r="C5493" s="919"/>
      <c r="D5493" s="860"/>
      <c r="E5493"/>
      <c r="F5493"/>
      <c r="G5493"/>
      <c r="H5493"/>
      <c r="I5493"/>
      <c r="J5493"/>
      <c r="K5493"/>
      <c r="L5493" s="262"/>
      <c r="M5493" s="262"/>
      <c r="S5493" s="262"/>
      <c r="T5493" s="262"/>
      <c r="U5493" s="262"/>
      <c r="V5493" s="262"/>
    </row>
    <row r="5494" spans="1:22">
      <c r="A5494" s="858"/>
      <c r="B5494" s="866">
        <f t="shared" si="86"/>
        <v>5472</v>
      </c>
      <c r="C5494" s="919"/>
      <c r="D5494" s="860"/>
      <c r="E5494"/>
      <c r="F5494"/>
      <c r="G5494"/>
      <c r="H5494"/>
      <c r="I5494"/>
      <c r="J5494"/>
      <c r="K5494"/>
      <c r="L5494" s="262"/>
      <c r="M5494" s="262"/>
      <c r="S5494" s="262"/>
      <c r="T5494" s="262"/>
      <c r="U5494" s="262"/>
      <c r="V5494" s="262"/>
    </row>
    <row r="5495" spans="1:22">
      <c r="A5495" s="858"/>
      <c r="B5495" s="866">
        <f t="shared" si="86"/>
        <v>5473</v>
      </c>
      <c r="C5495" s="919"/>
      <c r="D5495" s="860"/>
      <c r="E5495"/>
      <c r="F5495"/>
      <c r="G5495"/>
      <c r="H5495"/>
      <c r="I5495"/>
      <c r="J5495"/>
      <c r="K5495"/>
      <c r="L5495" s="262"/>
      <c r="M5495" s="262"/>
      <c r="S5495" s="262"/>
      <c r="T5495" s="262"/>
      <c r="U5495" s="262"/>
      <c r="V5495" s="262"/>
    </row>
    <row r="5496" spans="1:22">
      <c r="A5496" s="858"/>
      <c r="B5496" s="866">
        <f t="shared" si="86"/>
        <v>5474</v>
      </c>
      <c r="C5496" s="919"/>
      <c r="D5496" s="860"/>
      <c r="E5496"/>
      <c r="F5496"/>
      <c r="G5496"/>
      <c r="H5496"/>
      <c r="I5496"/>
      <c r="J5496"/>
      <c r="K5496"/>
      <c r="L5496" s="262"/>
      <c r="M5496" s="262"/>
      <c r="S5496" s="262"/>
      <c r="T5496" s="262"/>
      <c r="U5496" s="262"/>
      <c r="V5496" s="262"/>
    </row>
    <row r="5497" spans="1:22">
      <c r="A5497" s="858"/>
      <c r="B5497" s="866">
        <f t="shared" si="86"/>
        <v>5475</v>
      </c>
      <c r="C5497" s="919"/>
      <c r="D5497" s="860"/>
      <c r="E5497"/>
      <c r="F5497"/>
      <c r="G5497"/>
      <c r="H5497"/>
      <c r="I5497"/>
      <c r="J5497"/>
      <c r="K5497"/>
      <c r="L5497" s="262"/>
      <c r="M5497" s="262"/>
      <c r="S5497" s="262"/>
      <c r="T5497" s="262"/>
      <c r="U5497" s="262"/>
      <c r="V5497" s="262"/>
    </row>
    <row r="5498" spans="1:22">
      <c r="A5498" s="858"/>
      <c r="B5498" s="866">
        <f t="shared" si="86"/>
        <v>5476</v>
      </c>
      <c r="C5498" s="919"/>
      <c r="D5498" s="860"/>
      <c r="E5498"/>
      <c r="F5498"/>
      <c r="G5498"/>
      <c r="H5498"/>
      <c r="I5498"/>
      <c r="J5498"/>
      <c r="K5498"/>
      <c r="L5498" s="262"/>
      <c r="M5498" s="262"/>
      <c r="S5498" s="262"/>
      <c r="T5498" s="262"/>
      <c r="U5498" s="262"/>
      <c r="V5498" s="262"/>
    </row>
    <row r="5499" spans="1:22">
      <c r="A5499" s="858"/>
      <c r="B5499" s="866">
        <f t="shared" si="86"/>
        <v>5477</v>
      </c>
      <c r="C5499" s="919"/>
      <c r="D5499" s="860"/>
      <c r="E5499"/>
      <c r="F5499"/>
      <c r="G5499"/>
      <c r="H5499"/>
      <c r="I5499"/>
      <c r="J5499"/>
      <c r="K5499"/>
      <c r="L5499" s="262"/>
      <c r="M5499" s="262"/>
      <c r="S5499" s="262"/>
      <c r="T5499" s="262"/>
      <c r="U5499" s="262"/>
      <c r="V5499" s="262"/>
    </row>
    <row r="5500" spans="1:22">
      <c r="A5500" s="858"/>
      <c r="B5500" s="866">
        <f t="shared" si="86"/>
        <v>5478</v>
      </c>
      <c r="C5500" s="919"/>
      <c r="D5500" s="860"/>
      <c r="E5500"/>
      <c r="F5500"/>
      <c r="G5500"/>
      <c r="H5500"/>
      <c r="I5500"/>
      <c r="J5500"/>
      <c r="K5500"/>
      <c r="L5500" s="262"/>
      <c r="M5500" s="262"/>
      <c r="S5500" s="262"/>
      <c r="T5500" s="262"/>
      <c r="U5500" s="262"/>
      <c r="V5500" s="262"/>
    </row>
    <row r="5501" spans="1:22">
      <c r="A5501" s="858"/>
      <c r="B5501" s="866">
        <f t="shared" si="86"/>
        <v>5479</v>
      </c>
      <c r="C5501" s="919"/>
      <c r="D5501" s="860"/>
      <c r="E5501"/>
      <c r="F5501"/>
      <c r="G5501"/>
      <c r="H5501"/>
      <c r="I5501"/>
      <c r="J5501"/>
      <c r="K5501"/>
      <c r="L5501" s="262"/>
      <c r="M5501" s="262"/>
      <c r="S5501" s="262"/>
      <c r="T5501" s="262"/>
      <c r="U5501" s="262"/>
      <c r="V5501" s="262"/>
    </row>
    <row r="5502" spans="1:22">
      <c r="A5502" s="858"/>
      <c r="B5502" s="866">
        <f t="shared" si="86"/>
        <v>5480</v>
      </c>
      <c r="C5502" s="919"/>
      <c r="D5502" s="860"/>
      <c r="E5502"/>
      <c r="F5502"/>
      <c r="G5502"/>
      <c r="H5502"/>
      <c r="I5502"/>
      <c r="J5502"/>
      <c r="K5502"/>
      <c r="L5502" s="262"/>
      <c r="M5502" s="262"/>
      <c r="S5502" s="262"/>
      <c r="T5502" s="262"/>
      <c r="U5502" s="262"/>
      <c r="V5502" s="262"/>
    </row>
    <row r="5503" spans="1:22">
      <c r="A5503" s="858"/>
      <c r="B5503" s="866">
        <f t="shared" si="86"/>
        <v>5481</v>
      </c>
      <c r="C5503" s="919"/>
      <c r="D5503" s="860"/>
      <c r="E5503"/>
      <c r="F5503"/>
      <c r="G5503"/>
      <c r="H5503"/>
      <c r="I5503"/>
      <c r="J5503"/>
      <c r="K5503"/>
      <c r="L5503" s="262"/>
      <c r="M5503" s="262"/>
      <c r="S5503" s="262"/>
      <c r="T5503" s="262"/>
      <c r="U5503" s="262"/>
      <c r="V5503" s="262"/>
    </row>
    <row r="5504" spans="1:22">
      <c r="A5504" s="858"/>
      <c r="B5504" s="866">
        <f t="shared" si="86"/>
        <v>5482</v>
      </c>
      <c r="C5504" s="919"/>
      <c r="D5504" s="860"/>
      <c r="E5504"/>
      <c r="F5504"/>
      <c r="G5504"/>
      <c r="H5504"/>
      <c r="I5504"/>
      <c r="J5504"/>
      <c r="K5504"/>
      <c r="L5504" s="262"/>
      <c r="M5504" s="262"/>
      <c r="S5504" s="262"/>
      <c r="T5504" s="262"/>
      <c r="U5504" s="262"/>
      <c r="V5504" s="262"/>
    </row>
    <row r="5505" spans="1:22">
      <c r="A5505" s="858"/>
      <c r="B5505" s="866">
        <f t="shared" si="86"/>
        <v>5483</v>
      </c>
      <c r="C5505" s="919"/>
      <c r="D5505" s="860"/>
      <c r="E5505"/>
      <c r="F5505"/>
      <c r="G5505"/>
      <c r="H5505"/>
      <c r="I5505"/>
      <c r="J5505"/>
      <c r="K5505"/>
      <c r="L5505" s="262"/>
      <c r="M5505" s="262"/>
      <c r="S5505" s="262"/>
      <c r="T5505" s="262"/>
      <c r="U5505" s="262"/>
      <c r="V5505" s="262"/>
    </row>
    <row r="5506" spans="1:22">
      <c r="A5506" s="858"/>
      <c r="B5506" s="866">
        <f t="shared" si="86"/>
        <v>5484</v>
      </c>
      <c r="C5506" s="919"/>
      <c r="D5506" s="860"/>
      <c r="E5506"/>
      <c r="F5506"/>
      <c r="G5506"/>
      <c r="H5506"/>
      <c r="I5506"/>
      <c r="J5506"/>
      <c r="K5506"/>
      <c r="L5506" s="262"/>
      <c r="M5506" s="262"/>
      <c r="S5506" s="262"/>
      <c r="T5506" s="262"/>
      <c r="U5506" s="262"/>
      <c r="V5506" s="262"/>
    </row>
    <row r="5507" spans="1:22">
      <c r="A5507" s="858"/>
      <c r="B5507" s="866">
        <f t="shared" si="86"/>
        <v>5485</v>
      </c>
      <c r="C5507" s="919"/>
      <c r="D5507" s="860"/>
      <c r="E5507"/>
      <c r="F5507"/>
      <c r="G5507"/>
      <c r="H5507"/>
      <c r="I5507"/>
      <c r="J5507"/>
      <c r="K5507"/>
      <c r="L5507" s="262"/>
      <c r="M5507" s="262"/>
      <c r="S5507" s="262"/>
      <c r="T5507" s="262"/>
      <c r="U5507" s="262"/>
      <c r="V5507" s="262"/>
    </row>
    <row r="5508" spans="1:22">
      <c r="A5508" s="858"/>
      <c r="B5508" s="866">
        <f t="shared" si="86"/>
        <v>5486</v>
      </c>
      <c r="C5508" s="919"/>
      <c r="D5508" s="860"/>
      <c r="E5508"/>
      <c r="F5508"/>
      <c r="G5508"/>
      <c r="H5508"/>
      <c r="I5508"/>
      <c r="J5508"/>
      <c r="K5508"/>
      <c r="L5508" s="262"/>
      <c r="M5508" s="262"/>
      <c r="S5508" s="262"/>
      <c r="T5508" s="262"/>
      <c r="U5508" s="262"/>
      <c r="V5508" s="262"/>
    </row>
    <row r="5509" spans="1:22">
      <c r="A5509" s="858"/>
      <c r="B5509" s="866">
        <f t="shared" si="86"/>
        <v>5487</v>
      </c>
      <c r="C5509" s="919"/>
      <c r="D5509" s="860"/>
      <c r="E5509"/>
      <c r="F5509"/>
      <c r="G5509"/>
      <c r="H5509"/>
      <c r="I5509"/>
      <c r="J5509"/>
      <c r="K5509"/>
      <c r="L5509" s="262"/>
      <c r="M5509" s="262"/>
      <c r="S5509" s="262"/>
      <c r="T5509" s="262"/>
      <c r="U5509" s="262"/>
      <c r="V5509" s="262"/>
    </row>
    <row r="5510" spans="1:22">
      <c r="A5510" s="858"/>
      <c r="B5510" s="866">
        <f t="shared" si="86"/>
        <v>5488</v>
      </c>
      <c r="C5510" s="919"/>
      <c r="D5510" s="860"/>
      <c r="E5510"/>
      <c r="F5510"/>
      <c r="G5510"/>
      <c r="H5510"/>
      <c r="I5510"/>
      <c r="J5510"/>
      <c r="K5510"/>
      <c r="L5510" s="262"/>
      <c r="M5510" s="262"/>
      <c r="S5510" s="262"/>
      <c r="T5510" s="262"/>
      <c r="U5510" s="262"/>
      <c r="V5510" s="262"/>
    </row>
    <row r="5511" spans="1:22">
      <c r="A5511" s="858"/>
      <c r="B5511" s="866">
        <f t="shared" si="86"/>
        <v>5489</v>
      </c>
      <c r="C5511" s="919"/>
      <c r="D5511" s="860"/>
      <c r="E5511"/>
      <c r="F5511"/>
      <c r="G5511"/>
      <c r="H5511"/>
      <c r="I5511"/>
      <c r="J5511"/>
      <c r="K5511"/>
      <c r="L5511" s="262"/>
      <c r="M5511" s="262"/>
      <c r="S5511" s="262"/>
      <c r="T5511" s="262"/>
      <c r="U5511" s="262"/>
      <c r="V5511" s="262"/>
    </row>
    <row r="5512" spans="1:22">
      <c r="A5512" s="858"/>
      <c r="B5512" s="866">
        <f t="shared" si="86"/>
        <v>5490</v>
      </c>
      <c r="C5512" s="919"/>
      <c r="D5512" s="860"/>
      <c r="E5512"/>
      <c r="F5512"/>
      <c r="G5512"/>
      <c r="H5512"/>
      <c r="I5512"/>
      <c r="J5512"/>
      <c r="K5512"/>
      <c r="L5512" s="262"/>
      <c r="M5512" s="262"/>
      <c r="S5512" s="262"/>
      <c r="T5512" s="262"/>
      <c r="U5512" s="262"/>
      <c r="V5512" s="262"/>
    </row>
    <row r="5513" spans="1:22">
      <c r="A5513" s="858"/>
      <c r="B5513" s="866">
        <f t="shared" si="86"/>
        <v>5491</v>
      </c>
      <c r="C5513" s="919"/>
      <c r="D5513" s="860"/>
      <c r="E5513"/>
      <c r="F5513"/>
      <c r="G5513"/>
      <c r="H5513"/>
      <c r="I5513"/>
      <c r="J5513"/>
      <c r="K5513"/>
      <c r="L5513" s="262"/>
      <c r="M5513" s="262"/>
      <c r="S5513" s="262"/>
      <c r="T5513" s="262"/>
      <c r="U5513" s="262"/>
      <c r="V5513" s="262"/>
    </row>
    <row r="5514" spans="1:22">
      <c r="A5514" s="858"/>
      <c r="B5514" s="866">
        <f t="shared" si="86"/>
        <v>5492</v>
      </c>
      <c r="C5514" s="919"/>
      <c r="D5514" s="860"/>
      <c r="E5514"/>
      <c r="F5514"/>
      <c r="G5514"/>
      <c r="H5514"/>
      <c r="I5514"/>
      <c r="J5514"/>
      <c r="K5514"/>
      <c r="L5514" s="262"/>
      <c r="M5514" s="262"/>
      <c r="S5514" s="262"/>
      <c r="T5514" s="262"/>
      <c r="U5514" s="262"/>
      <c r="V5514" s="262"/>
    </row>
    <row r="5515" spans="1:22">
      <c r="A5515" s="858"/>
      <c r="B5515" s="866">
        <f t="shared" si="86"/>
        <v>5493</v>
      </c>
      <c r="C5515" s="919"/>
      <c r="D5515" s="860"/>
      <c r="E5515"/>
      <c r="F5515"/>
      <c r="G5515"/>
      <c r="H5515"/>
      <c r="I5515"/>
      <c r="J5515"/>
      <c r="K5515"/>
      <c r="L5515" s="262"/>
      <c r="M5515" s="262"/>
      <c r="S5515" s="262"/>
      <c r="T5515" s="262"/>
      <c r="U5515" s="262"/>
      <c r="V5515" s="262"/>
    </row>
    <row r="5516" spans="1:22">
      <c r="A5516" s="858"/>
      <c r="B5516" s="866">
        <f t="shared" si="86"/>
        <v>5494</v>
      </c>
      <c r="C5516" s="919"/>
      <c r="D5516" s="860"/>
      <c r="E5516"/>
      <c r="F5516"/>
      <c r="G5516"/>
      <c r="H5516"/>
      <c r="I5516"/>
      <c r="J5516"/>
      <c r="K5516"/>
      <c r="L5516" s="262"/>
      <c r="M5516" s="262"/>
      <c r="S5516" s="262"/>
      <c r="T5516" s="262"/>
      <c r="U5516" s="262"/>
      <c r="V5516" s="262"/>
    </row>
    <row r="5517" spans="1:22">
      <c r="A5517" s="858"/>
      <c r="B5517" s="866">
        <f t="shared" si="86"/>
        <v>5495</v>
      </c>
      <c r="C5517" s="919"/>
      <c r="D5517" s="860"/>
      <c r="E5517"/>
      <c r="F5517"/>
      <c r="G5517"/>
      <c r="H5517"/>
      <c r="I5517"/>
      <c r="J5517"/>
      <c r="K5517"/>
      <c r="L5517" s="262"/>
      <c r="M5517" s="262"/>
      <c r="S5517" s="262"/>
      <c r="T5517" s="262"/>
      <c r="U5517" s="262"/>
      <c r="V5517" s="262"/>
    </row>
    <row r="5518" spans="1:22">
      <c r="A5518" s="858"/>
      <c r="B5518" s="866">
        <f t="shared" si="86"/>
        <v>5496</v>
      </c>
      <c r="C5518" s="919"/>
      <c r="D5518" s="860"/>
      <c r="E5518"/>
      <c r="F5518"/>
      <c r="G5518"/>
      <c r="H5518"/>
      <c r="I5518"/>
      <c r="J5518"/>
      <c r="K5518"/>
      <c r="L5518" s="262"/>
      <c r="M5518" s="262"/>
      <c r="S5518" s="262"/>
      <c r="T5518" s="262"/>
      <c r="U5518" s="262"/>
      <c r="V5518" s="262"/>
    </row>
    <row r="5519" spans="1:22">
      <c r="A5519" s="858"/>
      <c r="B5519" s="866">
        <f t="shared" si="86"/>
        <v>5497</v>
      </c>
      <c r="C5519" s="919"/>
      <c r="D5519" s="860"/>
      <c r="E5519"/>
      <c r="F5519"/>
      <c r="G5519"/>
      <c r="H5519"/>
      <c r="I5519"/>
      <c r="J5519"/>
      <c r="K5519"/>
      <c r="L5519" s="262"/>
      <c r="M5519" s="262"/>
      <c r="S5519" s="262"/>
      <c r="T5519" s="262"/>
      <c r="U5519" s="262"/>
      <c r="V5519" s="262"/>
    </row>
    <row r="5520" spans="1:22">
      <c r="A5520" s="858"/>
      <c r="B5520" s="866">
        <f t="shared" si="86"/>
        <v>5498</v>
      </c>
      <c r="C5520" s="919"/>
      <c r="D5520" s="860"/>
      <c r="E5520"/>
      <c r="F5520"/>
      <c r="G5520"/>
      <c r="H5520"/>
      <c r="I5520"/>
      <c r="J5520"/>
      <c r="K5520"/>
      <c r="L5520" s="262"/>
      <c r="M5520" s="262"/>
      <c r="S5520" s="262"/>
      <c r="T5520" s="262"/>
      <c r="U5520" s="262"/>
      <c r="V5520" s="262"/>
    </row>
    <row r="5521" spans="1:22">
      <c r="A5521" s="858"/>
      <c r="B5521" s="866">
        <f t="shared" si="86"/>
        <v>5499</v>
      </c>
      <c r="C5521" s="919"/>
      <c r="D5521" s="860"/>
      <c r="E5521"/>
      <c r="F5521"/>
      <c r="G5521"/>
      <c r="H5521"/>
      <c r="I5521"/>
      <c r="J5521"/>
      <c r="K5521"/>
      <c r="L5521" s="262"/>
      <c r="M5521" s="262"/>
      <c r="S5521" s="262"/>
      <c r="T5521" s="262"/>
      <c r="U5521" s="262"/>
      <c r="V5521" s="262"/>
    </row>
    <row r="5522" spans="1:22">
      <c r="A5522" s="858"/>
      <c r="B5522" s="866">
        <f t="shared" si="86"/>
        <v>5500</v>
      </c>
      <c r="C5522" s="919"/>
      <c r="D5522" s="860"/>
      <c r="E5522"/>
      <c r="F5522"/>
      <c r="G5522"/>
      <c r="H5522"/>
      <c r="I5522"/>
      <c r="J5522"/>
      <c r="K5522"/>
      <c r="L5522" s="262"/>
      <c r="M5522" s="262"/>
      <c r="S5522" s="262"/>
      <c r="T5522" s="262"/>
      <c r="U5522" s="262"/>
      <c r="V5522" s="262"/>
    </row>
    <row r="5523" spans="1:22">
      <c r="A5523" s="858"/>
      <c r="B5523" s="866">
        <f t="shared" si="86"/>
        <v>5501</v>
      </c>
      <c r="C5523" s="919"/>
      <c r="D5523" s="860"/>
      <c r="E5523"/>
      <c r="F5523"/>
      <c r="G5523"/>
      <c r="H5523"/>
      <c r="I5523"/>
      <c r="J5523"/>
      <c r="K5523"/>
      <c r="L5523" s="262"/>
      <c r="M5523" s="262"/>
      <c r="S5523" s="262"/>
      <c r="T5523" s="262"/>
      <c r="U5523" s="262"/>
      <c r="V5523" s="262"/>
    </row>
    <row r="5524" spans="1:22">
      <c r="A5524" s="858"/>
      <c r="B5524" s="866">
        <f t="shared" si="86"/>
        <v>5502</v>
      </c>
      <c r="C5524" s="919"/>
      <c r="D5524" s="860"/>
      <c r="E5524"/>
      <c r="F5524"/>
      <c r="G5524"/>
      <c r="H5524"/>
      <c r="I5524"/>
      <c r="J5524"/>
      <c r="K5524"/>
      <c r="L5524" s="262"/>
      <c r="M5524" s="262"/>
      <c r="S5524" s="262"/>
      <c r="T5524" s="262"/>
      <c r="U5524" s="262"/>
      <c r="V5524" s="262"/>
    </row>
    <row r="5525" spans="1:22">
      <c r="A5525" s="858"/>
      <c r="B5525" s="866">
        <f t="shared" si="86"/>
        <v>5503</v>
      </c>
      <c r="C5525" s="919"/>
      <c r="D5525" s="860"/>
      <c r="E5525"/>
      <c r="F5525"/>
      <c r="G5525"/>
      <c r="H5525"/>
      <c r="I5525"/>
      <c r="J5525"/>
      <c r="K5525"/>
      <c r="L5525" s="262"/>
      <c r="M5525" s="262"/>
      <c r="S5525" s="262"/>
      <c r="T5525" s="262"/>
      <c r="U5525" s="262"/>
      <c r="V5525" s="262"/>
    </row>
    <row r="5526" spans="1:22">
      <c r="A5526" s="858"/>
      <c r="B5526" s="866">
        <f t="shared" si="86"/>
        <v>5504</v>
      </c>
      <c r="C5526" s="919"/>
      <c r="D5526" s="860"/>
      <c r="E5526"/>
      <c r="F5526"/>
      <c r="G5526"/>
      <c r="H5526"/>
      <c r="I5526"/>
      <c r="J5526"/>
      <c r="K5526"/>
      <c r="L5526" s="262"/>
      <c r="M5526" s="262"/>
      <c r="S5526" s="262"/>
      <c r="T5526" s="262"/>
      <c r="U5526" s="262"/>
      <c r="V5526" s="262"/>
    </row>
    <row r="5527" spans="1:22">
      <c r="A5527" s="858"/>
      <c r="B5527" s="866">
        <f t="shared" si="86"/>
        <v>5505</v>
      </c>
      <c r="C5527" s="919"/>
      <c r="D5527" s="860"/>
      <c r="E5527"/>
      <c r="F5527"/>
      <c r="G5527"/>
      <c r="H5527"/>
      <c r="I5527"/>
      <c r="J5527"/>
      <c r="K5527"/>
      <c r="L5527" s="262"/>
      <c r="M5527" s="262"/>
      <c r="S5527" s="262"/>
      <c r="T5527" s="262"/>
      <c r="U5527" s="262"/>
      <c r="V5527" s="262"/>
    </row>
    <row r="5528" spans="1:22">
      <c r="A5528" s="858"/>
      <c r="B5528" s="866">
        <f t="shared" ref="B5528:B5591" si="87">B5527+1</f>
        <v>5506</v>
      </c>
      <c r="C5528" s="919"/>
      <c r="D5528" s="860"/>
      <c r="E5528"/>
      <c r="F5528"/>
      <c r="G5528"/>
      <c r="H5528"/>
      <c r="I5528"/>
      <c r="J5528"/>
      <c r="K5528"/>
      <c r="L5528" s="262"/>
      <c r="M5528" s="262"/>
      <c r="S5528" s="262"/>
      <c r="T5528" s="262"/>
      <c r="U5528" s="262"/>
      <c r="V5528" s="262"/>
    </row>
    <row r="5529" spans="1:22">
      <c r="A5529" s="858"/>
      <c r="B5529" s="866">
        <f t="shared" si="87"/>
        <v>5507</v>
      </c>
      <c r="C5529" s="919"/>
      <c r="D5529" s="860"/>
      <c r="E5529"/>
      <c r="F5529"/>
      <c r="G5529"/>
      <c r="H5529"/>
      <c r="I5529"/>
      <c r="J5529"/>
      <c r="K5529"/>
      <c r="L5529" s="262"/>
      <c r="M5529" s="262"/>
      <c r="S5529" s="262"/>
      <c r="T5529" s="262"/>
      <c r="U5529" s="262"/>
      <c r="V5529" s="262"/>
    </row>
    <row r="5530" spans="1:22">
      <c r="A5530" s="858"/>
      <c r="B5530" s="866">
        <f t="shared" si="87"/>
        <v>5508</v>
      </c>
      <c r="C5530" s="919"/>
      <c r="D5530" s="860"/>
      <c r="E5530"/>
      <c r="F5530"/>
      <c r="G5530"/>
      <c r="H5530"/>
      <c r="I5530"/>
      <c r="J5530"/>
      <c r="K5530"/>
      <c r="L5530" s="262"/>
      <c r="M5530" s="262"/>
      <c r="S5530" s="262"/>
      <c r="T5530" s="262"/>
      <c r="U5530" s="262"/>
      <c r="V5530" s="262"/>
    </row>
    <row r="5531" spans="1:22">
      <c r="A5531" s="858"/>
      <c r="B5531" s="866">
        <f t="shared" si="87"/>
        <v>5509</v>
      </c>
      <c r="C5531" s="919"/>
      <c r="D5531" s="860"/>
      <c r="E5531"/>
      <c r="F5531"/>
      <c r="G5531"/>
      <c r="H5531"/>
      <c r="I5531"/>
      <c r="J5531"/>
      <c r="K5531"/>
      <c r="L5531" s="262"/>
      <c r="M5531" s="262"/>
      <c r="S5531" s="262"/>
      <c r="T5531" s="262"/>
      <c r="U5531" s="262"/>
      <c r="V5531" s="262"/>
    </row>
    <row r="5532" spans="1:22">
      <c r="A5532" s="858"/>
      <c r="B5532" s="866">
        <f t="shared" si="87"/>
        <v>5510</v>
      </c>
      <c r="C5532" s="919"/>
      <c r="D5532" s="860"/>
      <c r="E5532"/>
      <c r="F5532"/>
      <c r="G5532"/>
      <c r="H5532"/>
      <c r="I5532"/>
      <c r="J5532"/>
      <c r="K5532"/>
      <c r="L5532" s="262"/>
      <c r="M5532" s="262"/>
      <c r="S5532" s="262"/>
      <c r="T5532" s="262"/>
      <c r="U5532" s="262"/>
      <c r="V5532" s="262"/>
    </row>
    <row r="5533" spans="1:22">
      <c r="A5533" s="858"/>
      <c r="B5533" s="866">
        <f t="shared" si="87"/>
        <v>5511</v>
      </c>
      <c r="C5533" s="919"/>
      <c r="D5533" s="860"/>
      <c r="E5533"/>
      <c r="F5533"/>
      <c r="G5533"/>
      <c r="H5533"/>
      <c r="I5533"/>
      <c r="J5533"/>
      <c r="K5533"/>
      <c r="L5533" s="262"/>
      <c r="M5533" s="262"/>
      <c r="S5533" s="262"/>
      <c r="T5533" s="262"/>
      <c r="U5533" s="262"/>
      <c r="V5533" s="262"/>
    </row>
    <row r="5534" spans="1:22">
      <c r="A5534" s="858"/>
      <c r="B5534" s="866">
        <f t="shared" si="87"/>
        <v>5512</v>
      </c>
      <c r="C5534" s="919"/>
      <c r="D5534" s="860"/>
      <c r="E5534"/>
      <c r="F5534"/>
      <c r="G5534"/>
      <c r="H5534"/>
      <c r="I5534"/>
      <c r="J5534"/>
      <c r="K5534"/>
      <c r="L5534" s="262"/>
      <c r="M5534" s="262"/>
      <c r="S5534" s="262"/>
      <c r="T5534" s="262"/>
      <c r="U5534" s="262"/>
      <c r="V5534" s="262"/>
    </row>
    <row r="5535" spans="1:22">
      <c r="A5535" s="858"/>
      <c r="B5535" s="866">
        <f t="shared" si="87"/>
        <v>5513</v>
      </c>
      <c r="C5535" s="919"/>
      <c r="D5535" s="860"/>
      <c r="E5535"/>
      <c r="F5535"/>
      <c r="G5535"/>
      <c r="H5535"/>
      <c r="I5535"/>
      <c r="J5535"/>
      <c r="K5535"/>
      <c r="L5535" s="262"/>
      <c r="M5535" s="262"/>
      <c r="S5535" s="262"/>
      <c r="T5535" s="262"/>
      <c r="U5535" s="262"/>
      <c r="V5535" s="262"/>
    </row>
    <row r="5536" spans="1:22">
      <c r="A5536" s="858"/>
      <c r="B5536" s="866">
        <f t="shared" si="87"/>
        <v>5514</v>
      </c>
      <c r="C5536" s="919"/>
      <c r="D5536" s="860"/>
      <c r="E5536"/>
      <c r="F5536"/>
      <c r="G5536"/>
      <c r="H5536"/>
      <c r="I5536"/>
      <c r="J5536"/>
      <c r="K5536"/>
      <c r="L5536" s="262"/>
      <c r="M5536" s="262"/>
      <c r="S5536" s="262"/>
      <c r="T5536" s="262"/>
      <c r="U5536" s="262"/>
      <c r="V5536" s="262"/>
    </row>
    <row r="5537" spans="1:22">
      <c r="A5537" s="858"/>
      <c r="B5537" s="866">
        <f t="shared" si="87"/>
        <v>5515</v>
      </c>
      <c r="C5537" s="919"/>
      <c r="D5537" s="860"/>
      <c r="E5537"/>
      <c r="F5537"/>
      <c r="G5537"/>
      <c r="H5537"/>
      <c r="I5537"/>
      <c r="J5537"/>
      <c r="K5537"/>
      <c r="L5537" s="262"/>
      <c r="M5537" s="262"/>
      <c r="S5537" s="262"/>
      <c r="T5537" s="262"/>
      <c r="U5537" s="262"/>
      <c r="V5537" s="262"/>
    </row>
    <row r="5538" spans="1:22">
      <c r="A5538" s="858"/>
      <c r="B5538" s="866">
        <f t="shared" si="87"/>
        <v>5516</v>
      </c>
      <c r="C5538" s="919"/>
      <c r="D5538" s="860"/>
      <c r="E5538"/>
      <c r="F5538"/>
      <c r="G5538"/>
      <c r="H5538"/>
      <c r="I5538"/>
      <c r="J5538"/>
      <c r="K5538"/>
      <c r="L5538" s="262"/>
      <c r="M5538" s="262"/>
      <c r="S5538" s="262"/>
      <c r="T5538" s="262"/>
      <c r="U5538" s="262"/>
      <c r="V5538" s="262"/>
    </row>
    <row r="5539" spans="1:22">
      <c r="A5539" s="858"/>
      <c r="B5539" s="866">
        <f t="shared" si="87"/>
        <v>5517</v>
      </c>
      <c r="C5539" s="919"/>
      <c r="D5539" s="860"/>
      <c r="E5539"/>
      <c r="F5539"/>
      <c r="G5539"/>
      <c r="H5539"/>
      <c r="I5539"/>
      <c r="J5539"/>
      <c r="K5539"/>
      <c r="L5539" s="262"/>
      <c r="M5539" s="262"/>
      <c r="S5539" s="262"/>
      <c r="T5539" s="262"/>
      <c r="U5539" s="262"/>
      <c r="V5539" s="262"/>
    </row>
    <row r="5540" spans="1:22">
      <c r="A5540" s="858"/>
      <c r="B5540" s="866">
        <f t="shared" si="87"/>
        <v>5518</v>
      </c>
      <c r="C5540" s="919"/>
      <c r="D5540" s="860"/>
      <c r="E5540"/>
      <c r="F5540"/>
      <c r="G5540"/>
      <c r="H5540"/>
      <c r="I5540"/>
      <c r="J5540"/>
      <c r="K5540"/>
      <c r="L5540" s="262"/>
      <c r="M5540" s="262"/>
      <c r="S5540" s="262"/>
      <c r="T5540" s="262"/>
      <c r="U5540" s="262"/>
      <c r="V5540" s="262"/>
    </row>
    <row r="5541" spans="1:22">
      <c r="A5541" s="858"/>
      <c r="B5541" s="866">
        <f t="shared" si="87"/>
        <v>5519</v>
      </c>
      <c r="C5541" s="919"/>
      <c r="D5541" s="860"/>
      <c r="E5541"/>
      <c r="F5541"/>
      <c r="G5541"/>
      <c r="H5541"/>
      <c r="I5541"/>
      <c r="J5541"/>
      <c r="K5541"/>
      <c r="L5541" s="262"/>
      <c r="M5541" s="262"/>
      <c r="S5541" s="262"/>
      <c r="T5541" s="262"/>
      <c r="U5541" s="262"/>
      <c r="V5541" s="262"/>
    </row>
    <row r="5542" spans="1:22">
      <c r="A5542" s="858"/>
      <c r="B5542" s="866">
        <f t="shared" si="87"/>
        <v>5520</v>
      </c>
      <c r="C5542" s="919"/>
      <c r="D5542" s="860"/>
      <c r="E5542"/>
      <c r="F5542"/>
      <c r="G5542"/>
      <c r="H5542"/>
      <c r="I5542"/>
      <c r="J5542"/>
      <c r="K5542"/>
      <c r="L5542" s="262"/>
      <c r="M5542" s="262"/>
      <c r="S5542" s="262"/>
      <c r="T5542" s="262"/>
      <c r="U5542" s="262"/>
      <c r="V5542" s="262"/>
    </row>
    <row r="5543" spans="1:22">
      <c r="A5543" s="858"/>
      <c r="B5543" s="866">
        <f t="shared" si="87"/>
        <v>5521</v>
      </c>
      <c r="C5543" s="919"/>
      <c r="D5543" s="860"/>
      <c r="E5543"/>
      <c r="F5543"/>
      <c r="G5543"/>
      <c r="H5543"/>
      <c r="I5543"/>
      <c r="J5543"/>
      <c r="K5543"/>
      <c r="L5543" s="262"/>
      <c r="M5543" s="262"/>
      <c r="S5543" s="262"/>
      <c r="T5543" s="262"/>
      <c r="U5543" s="262"/>
      <c r="V5543" s="262"/>
    </row>
    <row r="5544" spans="1:22">
      <c r="A5544" s="858"/>
      <c r="B5544" s="866">
        <f t="shared" si="87"/>
        <v>5522</v>
      </c>
      <c r="C5544" s="919"/>
      <c r="D5544" s="860"/>
      <c r="E5544"/>
      <c r="F5544"/>
      <c r="G5544"/>
      <c r="H5544"/>
      <c r="I5544"/>
      <c r="J5544"/>
      <c r="K5544"/>
      <c r="L5544" s="262"/>
      <c r="M5544" s="262"/>
      <c r="S5544" s="262"/>
      <c r="T5544" s="262"/>
      <c r="U5544" s="262"/>
      <c r="V5544" s="262"/>
    </row>
    <row r="5545" spans="1:22">
      <c r="A5545" s="858"/>
      <c r="B5545" s="866">
        <f t="shared" si="87"/>
        <v>5523</v>
      </c>
      <c r="C5545" s="919"/>
      <c r="D5545" s="860"/>
      <c r="E5545"/>
      <c r="F5545"/>
      <c r="G5545"/>
      <c r="H5545"/>
      <c r="I5545"/>
      <c r="J5545"/>
      <c r="K5545"/>
      <c r="L5545" s="262"/>
      <c r="M5545" s="262"/>
      <c r="S5545" s="262"/>
      <c r="T5545" s="262"/>
      <c r="U5545" s="262"/>
      <c r="V5545" s="262"/>
    </row>
    <row r="5546" spans="1:22">
      <c r="A5546" s="858"/>
      <c r="B5546" s="866">
        <f t="shared" si="87"/>
        <v>5524</v>
      </c>
      <c r="C5546" s="919"/>
      <c r="D5546" s="860"/>
      <c r="E5546"/>
      <c r="F5546"/>
      <c r="G5546"/>
      <c r="H5546"/>
      <c r="I5546"/>
      <c r="J5546"/>
      <c r="K5546"/>
      <c r="L5546" s="262"/>
      <c r="M5546" s="262"/>
      <c r="S5546" s="262"/>
      <c r="T5546" s="262"/>
      <c r="U5546" s="262"/>
      <c r="V5546" s="262"/>
    </row>
    <row r="5547" spans="1:22">
      <c r="A5547" s="858"/>
      <c r="B5547" s="866">
        <f t="shared" si="87"/>
        <v>5525</v>
      </c>
      <c r="C5547" s="919"/>
      <c r="D5547" s="860"/>
      <c r="E5547"/>
      <c r="F5547"/>
      <c r="G5547"/>
      <c r="H5547"/>
      <c r="I5547"/>
      <c r="J5547"/>
      <c r="K5547"/>
      <c r="L5547" s="262"/>
      <c r="M5547" s="262"/>
      <c r="S5547" s="262"/>
      <c r="T5547" s="262"/>
      <c r="U5547" s="262"/>
      <c r="V5547" s="262"/>
    </row>
    <row r="5548" spans="1:22">
      <c r="A5548" s="858"/>
      <c r="B5548" s="866">
        <f t="shared" si="87"/>
        <v>5526</v>
      </c>
      <c r="C5548" s="919"/>
      <c r="D5548" s="860"/>
      <c r="E5548"/>
      <c r="F5548"/>
      <c r="G5548"/>
      <c r="H5548"/>
      <c r="I5548"/>
      <c r="J5548"/>
      <c r="K5548"/>
      <c r="L5548" s="262"/>
      <c r="M5548" s="262"/>
      <c r="S5548" s="262"/>
      <c r="T5548" s="262"/>
      <c r="U5548" s="262"/>
      <c r="V5548" s="262"/>
    </row>
    <row r="5549" spans="1:22">
      <c r="A5549" s="858"/>
      <c r="B5549" s="866">
        <f t="shared" si="87"/>
        <v>5527</v>
      </c>
      <c r="C5549" s="919"/>
      <c r="D5549" s="860"/>
      <c r="E5549"/>
      <c r="F5549"/>
      <c r="G5549"/>
      <c r="H5549"/>
      <c r="I5549"/>
      <c r="J5549"/>
      <c r="K5549"/>
      <c r="L5549" s="262"/>
      <c r="M5549" s="262"/>
      <c r="S5549" s="262"/>
      <c r="T5549" s="262"/>
      <c r="U5549" s="262"/>
      <c r="V5549" s="262"/>
    </row>
    <row r="5550" spans="1:22">
      <c r="A5550" s="858"/>
      <c r="B5550" s="866">
        <f t="shared" si="87"/>
        <v>5528</v>
      </c>
      <c r="C5550" s="919"/>
      <c r="D5550" s="860"/>
      <c r="E5550"/>
      <c r="F5550"/>
      <c r="G5550"/>
      <c r="H5550"/>
      <c r="I5550"/>
      <c r="J5550"/>
      <c r="K5550"/>
      <c r="L5550" s="262"/>
      <c r="M5550" s="262"/>
      <c r="S5550" s="262"/>
      <c r="T5550" s="262"/>
      <c r="U5550" s="262"/>
      <c r="V5550" s="262"/>
    </row>
    <row r="5551" spans="1:22">
      <c r="A5551" s="858"/>
      <c r="B5551" s="866">
        <f t="shared" si="87"/>
        <v>5529</v>
      </c>
      <c r="C5551" s="919"/>
      <c r="D5551" s="860"/>
      <c r="E5551"/>
      <c r="F5551"/>
      <c r="G5551"/>
      <c r="H5551"/>
      <c r="I5551"/>
      <c r="J5551"/>
      <c r="K5551"/>
      <c r="L5551" s="262"/>
      <c r="M5551" s="262"/>
      <c r="S5551" s="262"/>
      <c r="T5551" s="262"/>
      <c r="U5551" s="262"/>
      <c r="V5551" s="262"/>
    </row>
    <row r="5552" spans="1:22">
      <c r="A5552" s="858"/>
      <c r="B5552" s="866">
        <f t="shared" si="87"/>
        <v>5530</v>
      </c>
      <c r="C5552" s="919"/>
      <c r="D5552" s="860"/>
      <c r="E5552"/>
      <c r="F5552"/>
      <c r="G5552"/>
      <c r="H5552"/>
      <c r="I5552"/>
      <c r="J5552"/>
      <c r="K5552"/>
      <c r="L5552" s="262"/>
      <c r="M5552" s="262"/>
      <c r="S5552" s="262"/>
      <c r="T5552" s="262"/>
      <c r="U5552" s="262"/>
      <c r="V5552" s="262"/>
    </row>
    <row r="5553" spans="1:22">
      <c r="A5553" s="858"/>
      <c r="B5553" s="866">
        <f t="shared" si="87"/>
        <v>5531</v>
      </c>
      <c r="C5553" s="919"/>
      <c r="D5553" s="860"/>
      <c r="E5553"/>
      <c r="F5553"/>
      <c r="G5553"/>
      <c r="H5553"/>
      <c r="I5553"/>
      <c r="J5553"/>
      <c r="K5553"/>
      <c r="L5553" s="262"/>
      <c r="M5553" s="262"/>
      <c r="S5553" s="262"/>
      <c r="T5553" s="262"/>
      <c r="U5553" s="262"/>
      <c r="V5553" s="262"/>
    </row>
    <row r="5554" spans="1:22">
      <c r="A5554" s="858"/>
      <c r="B5554" s="866">
        <f t="shared" si="87"/>
        <v>5532</v>
      </c>
      <c r="C5554" s="919"/>
      <c r="D5554" s="860"/>
      <c r="E5554"/>
      <c r="F5554"/>
      <c r="G5554"/>
      <c r="H5554"/>
      <c r="I5554"/>
      <c r="J5554"/>
      <c r="K5554"/>
      <c r="L5554" s="262"/>
      <c r="M5554" s="262"/>
      <c r="S5554" s="262"/>
      <c r="T5554" s="262"/>
      <c r="U5554" s="262"/>
      <c r="V5554" s="262"/>
    </row>
    <row r="5555" spans="1:22">
      <c r="A5555" s="858"/>
      <c r="B5555" s="866">
        <f t="shared" si="87"/>
        <v>5533</v>
      </c>
      <c r="C5555" s="919"/>
      <c r="D5555" s="860"/>
      <c r="E5555"/>
      <c r="F5555"/>
      <c r="G5555"/>
      <c r="H5555"/>
      <c r="I5555"/>
      <c r="J5555"/>
      <c r="K5555"/>
      <c r="L5555" s="262"/>
      <c r="M5555" s="262"/>
      <c r="S5555" s="262"/>
      <c r="T5555" s="262"/>
      <c r="U5555" s="262"/>
      <c r="V5555" s="262"/>
    </row>
    <row r="5556" spans="1:22">
      <c r="A5556" s="858"/>
      <c r="B5556" s="866">
        <f t="shared" si="87"/>
        <v>5534</v>
      </c>
      <c r="C5556" s="919"/>
      <c r="D5556" s="860"/>
      <c r="E5556"/>
      <c r="F5556"/>
      <c r="G5556"/>
      <c r="H5556"/>
      <c r="I5556"/>
      <c r="J5556"/>
      <c r="K5556"/>
      <c r="L5556" s="262"/>
      <c r="M5556" s="262"/>
      <c r="S5556" s="262"/>
      <c r="T5556" s="262"/>
      <c r="U5556" s="262"/>
      <c r="V5556" s="262"/>
    </row>
    <row r="5557" spans="1:22">
      <c r="A5557" s="858"/>
      <c r="B5557" s="866">
        <f t="shared" si="87"/>
        <v>5535</v>
      </c>
      <c r="C5557" s="919"/>
      <c r="D5557" s="860"/>
      <c r="E5557"/>
      <c r="F5557"/>
      <c r="G5557"/>
      <c r="H5557"/>
      <c r="I5557"/>
      <c r="J5557"/>
      <c r="K5557"/>
      <c r="L5557" s="262"/>
      <c r="M5557" s="262"/>
      <c r="S5557" s="262"/>
      <c r="T5557" s="262"/>
      <c r="U5557" s="262"/>
      <c r="V5557" s="262"/>
    </row>
    <row r="5558" spans="1:22">
      <c r="A5558" s="858"/>
      <c r="B5558" s="866">
        <f t="shared" si="87"/>
        <v>5536</v>
      </c>
      <c r="C5558" s="919"/>
      <c r="D5558" s="860"/>
      <c r="E5558"/>
      <c r="F5558"/>
      <c r="G5558"/>
      <c r="H5558"/>
      <c r="I5558"/>
      <c r="J5558"/>
      <c r="K5558"/>
      <c r="L5558" s="262"/>
      <c r="M5558" s="262"/>
      <c r="S5558" s="262"/>
      <c r="T5558" s="262"/>
      <c r="U5558" s="262"/>
      <c r="V5558" s="262"/>
    </row>
    <row r="5559" spans="1:22">
      <c r="A5559" s="858"/>
      <c r="B5559" s="866">
        <f t="shared" si="87"/>
        <v>5537</v>
      </c>
      <c r="C5559" s="919"/>
      <c r="D5559" s="860"/>
      <c r="E5559"/>
      <c r="F5559"/>
      <c r="G5559"/>
      <c r="H5559"/>
      <c r="I5559"/>
      <c r="J5559"/>
      <c r="K5559"/>
      <c r="L5559" s="262"/>
      <c r="M5559" s="262"/>
      <c r="S5559" s="262"/>
      <c r="T5559" s="262"/>
      <c r="U5559" s="262"/>
      <c r="V5559" s="262"/>
    </row>
    <row r="5560" spans="1:22">
      <c r="A5560" s="858"/>
      <c r="B5560" s="866">
        <f t="shared" si="87"/>
        <v>5538</v>
      </c>
      <c r="C5560" s="919"/>
      <c r="D5560" s="860"/>
      <c r="E5560"/>
      <c r="F5560"/>
      <c r="G5560"/>
      <c r="H5560"/>
      <c r="I5560"/>
      <c r="J5560"/>
      <c r="K5560"/>
      <c r="L5560" s="262"/>
      <c r="M5560" s="262"/>
      <c r="S5560" s="262"/>
      <c r="T5560" s="262"/>
      <c r="U5560" s="262"/>
      <c r="V5560" s="262"/>
    </row>
    <row r="5561" spans="1:22">
      <c r="A5561" s="858"/>
      <c r="B5561" s="866">
        <f t="shared" si="87"/>
        <v>5539</v>
      </c>
      <c r="C5561" s="919"/>
      <c r="D5561" s="860"/>
      <c r="E5561"/>
      <c r="F5561"/>
      <c r="G5561"/>
      <c r="H5561"/>
      <c r="I5561"/>
      <c r="J5561"/>
      <c r="K5561"/>
      <c r="L5561" s="262"/>
      <c r="M5561" s="262"/>
      <c r="S5561" s="262"/>
      <c r="T5561" s="262"/>
      <c r="U5561" s="262"/>
      <c r="V5561" s="262"/>
    </row>
    <row r="5562" spans="1:22">
      <c r="A5562" s="858"/>
      <c r="B5562" s="866">
        <f t="shared" si="87"/>
        <v>5540</v>
      </c>
      <c r="C5562" s="919"/>
      <c r="D5562" s="860"/>
      <c r="E5562"/>
      <c r="F5562"/>
      <c r="G5562"/>
      <c r="H5562"/>
      <c r="I5562"/>
      <c r="J5562"/>
      <c r="K5562"/>
      <c r="L5562" s="262"/>
      <c r="M5562" s="262"/>
      <c r="S5562" s="262"/>
      <c r="T5562" s="262"/>
      <c r="U5562" s="262"/>
      <c r="V5562" s="262"/>
    </row>
    <row r="5563" spans="1:22">
      <c r="A5563" s="858"/>
      <c r="B5563" s="866">
        <f t="shared" si="87"/>
        <v>5541</v>
      </c>
      <c r="C5563" s="919"/>
      <c r="D5563" s="860"/>
      <c r="E5563"/>
      <c r="F5563"/>
      <c r="G5563"/>
      <c r="H5563"/>
      <c r="I5563"/>
      <c r="J5563"/>
      <c r="K5563"/>
      <c r="L5563" s="262"/>
      <c r="M5563" s="262"/>
      <c r="S5563" s="262"/>
      <c r="T5563" s="262"/>
      <c r="U5563" s="262"/>
      <c r="V5563" s="262"/>
    </row>
    <row r="5564" spans="1:22">
      <c r="A5564" s="858"/>
      <c r="B5564" s="866">
        <f t="shared" si="87"/>
        <v>5542</v>
      </c>
      <c r="C5564" s="919"/>
      <c r="D5564" s="860"/>
      <c r="E5564"/>
      <c r="F5564"/>
      <c r="G5564"/>
      <c r="H5564"/>
      <c r="I5564"/>
      <c r="J5564"/>
      <c r="K5564"/>
      <c r="L5564" s="262"/>
      <c r="M5564" s="262"/>
      <c r="S5564" s="262"/>
      <c r="T5564" s="262"/>
      <c r="U5564" s="262"/>
      <c r="V5564" s="262"/>
    </row>
    <row r="5565" spans="1:22">
      <c r="A5565" s="858"/>
      <c r="B5565" s="866">
        <f t="shared" si="87"/>
        <v>5543</v>
      </c>
      <c r="C5565" s="919"/>
      <c r="D5565" s="860"/>
      <c r="E5565"/>
      <c r="F5565"/>
      <c r="G5565"/>
      <c r="H5565"/>
      <c r="I5565"/>
      <c r="J5565"/>
      <c r="K5565"/>
      <c r="L5565" s="262"/>
      <c r="M5565" s="262"/>
      <c r="S5565" s="262"/>
      <c r="T5565" s="262"/>
      <c r="U5565" s="262"/>
      <c r="V5565" s="262"/>
    </row>
    <row r="5566" spans="1:22">
      <c r="A5566" s="858"/>
      <c r="B5566" s="866">
        <f t="shared" si="87"/>
        <v>5544</v>
      </c>
      <c r="C5566" s="919"/>
      <c r="D5566" s="860"/>
      <c r="E5566"/>
      <c r="F5566"/>
      <c r="G5566"/>
      <c r="H5566"/>
      <c r="I5566"/>
      <c r="J5566"/>
      <c r="K5566"/>
      <c r="L5566" s="262"/>
      <c r="M5566" s="262"/>
      <c r="S5566" s="262"/>
      <c r="T5566" s="262"/>
      <c r="U5566" s="262"/>
      <c r="V5566" s="262"/>
    </row>
    <row r="5567" spans="1:22">
      <c r="A5567" s="858"/>
      <c r="B5567" s="866">
        <f t="shared" si="87"/>
        <v>5545</v>
      </c>
      <c r="C5567" s="919"/>
      <c r="D5567" s="860"/>
      <c r="E5567"/>
      <c r="F5567"/>
      <c r="G5567"/>
      <c r="H5567"/>
      <c r="I5567"/>
      <c r="J5567"/>
      <c r="K5567"/>
      <c r="L5567" s="262"/>
      <c r="M5567" s="262"/>
      <c r="S5567" s="262"/>
      <c r="T5567" s="262"/>
      <c r="U5567" s="262"/>
      <c r="V5567" s="262"/>
    </row>
    <row r="5568" spans="1:22">
      <c r="A5568" s="858"/>
      <c r="B5568" s="866">
        <f t="shared" si="87"/>
        <v>5546</v>
      </c>
      <c r="C5568" s="919"/>
      <c r="D5568" s="860"/>
      <c r="E5568"/>
      <c r="F5568"/>
      <c r="G5568"/>
      <c r="H5568"/>
      <c r="I5568"/>
      <c r="J5568"/>
      <c r="K5568"/>
      <c r="L5568" s="262"/>
      <c r="M5568" s="262"/>
      <c r="S5568" s="262"/>
      <c r="T5568" s="262"/>
      <c r="U5568" s="262"/>
      <c r="V5568" s="262"/>
    </row>
    <row r="5569" spans="1:22">
      <c r="A5569" s="858"/>
      <c r="B5569" s="866">
        <f t="shared" si="87"/>
        <v>5547</v>
      </c>
      <c r="C5569" s="919"/>
      <c r="D5569" s="860"/>
      <c r="E5569"/>
      <c r="F5569"/>
      <c r="G5569"/>
      <c r="H5569"/>
      <c r="I5569"/>
      <c r="J5569"/>
      <c r="K5569"/>
      <c r="L5569" s="262"/>
      <c r="M5569" s="262"/>
      <c r="S5569" s="262"/>
      <c r="T5569" s="262"/>
      <c r="U5569" s="262"/>
      <c r="V5569" s="262"/>
    </row>
    <row r="5570" spans="1:22">
      <c r="A5570" s="858"/>
      <c r="B5570" s="866">
        <f t="shared" si="87"/>
        <v>5548</v>
      </c>
      <c r="C5570" s="919"/>
      <c r="D5570" s="860"/>
      <c r="E5570"/>
      <c r="F5570"/>
      <c r="G5570"/>
      <c r="H5570"/>
      <c r="I5570"/>
      <c r="J5570"/>
      <c r="K5570"/>
      <c r="L5570" s="262"/>
      <c r="M5570" s="262"/>
      <c r="S5570" s="262"/>
      <c r="T5570" s="262"/>
      <c r="U5570" s="262"/>
      <c r="V5570" s="262"/>
    </row>
    <row r="5571" spans="1:22">
      <c r="A5571" s="858"/>
      <c r="B5571" s="866">
        <f t="shared" si="87"/>
        <v>5549</v>
      </c>
      <c r="C5571" s="919"/>
      <c r="D5571" s="860"/>
      <c r="E5571"/>
      <c r="F5571"/>
      <c r="G5571"/>
      <c r="H5571"/>
      <c r="I5571"/>
      <c r="J5571"/>
      <c r="K5571"/>
      <c r="L5571" s="262"/>
      <c r="M5571" s="262"/>
      <c r="S5571" s="262"/>
      <c r="T5571" s="262"/>
      <c r="U5571" s="262"/>
      <c r="V5571" s="262"/>
    </row>
    <row r="5572" spans="1:22">
      <c r="A5572" s="858"/>
      <c r="B5572" s="866">
        <f t="shared" si="87"/>
        <v>5550</v>
      </c>
      <c r="C5572" s="919"/>
      <c r="D5572" s="860"/>
      <c r="E5572"/>
      <c r="F5572"/>
      <c r="G5572"/>
      <c r="H5572"/>
      <c r="I5572"/>
      <c r="J5572"/>
      <c r="K5572"/>
      <c r="L5572" s="262"/>
      <c r="M5572" s="262"/>
      <c r="S5572" s="262"/>
      <c r="T5572" s="262"/>
      <c r="U5572" s="262"/>
      <c r="V5572" s="262"/>
    </row>
    <row r="5573" spans="1:22">
      <c r="A5573" s="858"/>
      <c r="B5573" s="866">
        <f t="shared" si="87"/>
        <v>5551</v>
      </c>
      <c r="C5573" s="919"/>
      <c r="D5573" s="860"/>
      <c r="E5573"/>
      <c r="F5573"/>
      <c r="G5573"/>
      <c r="H5573"/>
      <c r="I5573"/>
      <c r="J5573"/>
      <c r="K5573"/>
      <c r="L5573" s="262"/>
      <c r="M5573" s="262"/>
      <c r="S5573" s="262"/>
      <c r="T5573" s="262"/>
      <c r="U5573" s="262"/>
      <c r="V5573" s="262"/>
    </row>
    <row r="5574" spans="1:22">
      <c r="A5574" s="858"/>
      <c r="B5574" s="866">
        <f t="shared" si="87"/>
        <v>5552</v>
      </c>
      <c r="C5574" s="919"/>
      <c r="D5574" s="860"/>
      <c r="E5574"/>
      <c r="F5574"/>
      <c r="G5574"/>
      <c r="H5574"/>
      <c r="I5574"/>
      <c r="J5574"/>
      <c r="K5574"/>
      <c r="L5574" s="262"/>
      <c r="M5574" s="262"/>
      <c r="S5574" s="262"/>
      <c r="T5574" s="262"/>
      <c r="U5574" s="262"/>
      <c r="V5574" s="262"/>
    </row>
    <row r="5575" spans="1:22">
      <c r="A5575" s="858"/>
      <c r="B5575" s="866">
        <f t="shared" si="87"/>
        <v>5553</v>
      </c>
      <c r="C5575" s="919"/>
      <c r="D5575" s="860"/>
      <c r="E5575"/>
      <c r="F5575"/>
      <c r="G5575"/>
      <c r="H5575"/>
      <c r="I5575"/>
      <c r="J5575"/>
      <c r="K5575"/>
      <c r="L5575" s="262"/>
      <c r="M5575" s="262"/>
      <c r="S5575" s="262"/>
      <c r="T5575" s="262"/>
      <c r="U5575" s="262"/>
      <c r="V5575" s="262"/>
    </row>
    <row r="5576" spans="1:22">
      <c r="A5576" s="858"/>
      <c r="B5576" s="866">
        <f t="shared" si="87"/>
        <v>5554</v>
      </c>
      <c r="C5576" s="919"/>
      <c r="D5576" s="860"/>
      <c r="E5576"/>
      <c r="F5576"/>
      <c r="G5576"/>
      <c r="H5576"/>
      <c r="I5576"/>
      <c r="J5576"/>
      <c r="K5576"/>
      <c r="L5576" s="262"/>
      <c r="M5576" s="262"/>
      <c r="S5576" s="262"/>
      <c r="T5576" s="262"/>
      <c r="U5576" s="262"/>
      <c r="V5576" s="262"/>
    </row>
    <row r="5577" spans="1:22">
      <c r="A5577" s="858"/>
      <c r="B5577" s="866">
        <f t="shared" si="87"/>
        <v>5555</v>
      </c>
      <c r="C5577" s="919"/>
      <c r="D5577" s="860"/>
      <c r="E5577"/>
      <c r="F5577"/>
      <c r="G5577"/>
      <c r="H5577"/>
      <c r="I5577"/>
      <c r="J5577"/>
      <c r="K5577"/>
      <c r="L5577" s="262"/>
      <c r="M5577" s="262"/>
      <c r="S5577" s="262"/>
      <c r="T5577" s="262"/>
      <c r="U5577" s="262"/>
      <c r="V5577" s="262"/>
    </row>
    <row r="5578" spans="1:22">
      <c r="A5578" s="858"/>
      <c r="B5578" s="866">
        <f t="shared" si="87"/>
        <v>5556</v>
      </c>
      <c r="C5578" s="919"/>
      <c r="D5578" s="860"/>
      <c r="E5578"/>
      <c r="F5578"/>
      <c r="G5578"/>
      <c r="H5578"/>
      <c r="I5578"/>
      <c r="J5578"/>
      <c r="K5578"/>
      <c r="L5578" s="262"/>
      <c r="M5578" s="262"/>
      <c r="S5578" s="262"/>
      <c r="T5578" s="262"/>
      <c r="U5578" s="262"/>
      <c r="V5578" s="262"/>
    </row>
    <row r="5579" spans="1:22">
      <c r="A5579" s="858"/>
      <c r="B5579" s="866">
        <f t="shared" si="87"/>
        <v>5557</v>
      </c>
      <c r="C5579" s="919"/>
      <c r="D5579" s="860"/>
      <c r="E5579"/>
      <c r="F5579"/>
      <c r="G5579"/>
      <c r="H5579"/>
      <c r="I5579"/>
      <c r="J5579"/>
      <c r="K5579"/>
      <c r="L5579" s="262"/>
      <c r="M5579" s="262"/>
      <c r="S5579" s="262"/>
      <c r="T5579" s="262"/>
      <c r="U5579" s="262"/>
      <c r="V5579" s="262"/>
    </row>
    <row r="5580" spans="1:22">
      <c r="A5580" s="858"/>
      <c r="B5580" s="866">
        <f t="shared" si="87"/>
        <v>5558</v>
      </c>
      <c r="C5580" s="919"/>
      <c r="D5580" s="860"/>
      <c r="E5580"/>
      <c r="F5580"/>
      <c r="G5580"/>
      <c r="H5580"/>
      <c r="I5580"/>
      <c r="J5580"/>
      <c r="K5580"/>
      <c r="L5580" s="262"/>
      <c r="M5580" s="262"/>
      <c r="S5580" s="262"/>
      <c r="T5580" s="262"/>
      <c r="U5580" s="262"/>
      <c r="V5580" s="262"/>
    </row>
    <row r="5581" spans="1:22">
      <c r="A5581" s="858"/>
      <c r="B5581" s="866">
        <f t="shared" si="87"/>
        <v>5559</v>
      </c>
      <c r="C5581" s="919"/>
      <c r="D5581" s="860"/>
      <c r="E5581"/>
      <c r="F5581"/>
      <c r="G5581"/>
      <c r="H5581"/>
      <c r="I5581"/>
      <c r="J5581"/>
      <c r="K5581"/>
      <c r="L5581" s="262"/>
      <c r="M5581" s="262"/>
      <c r="S5581" s="262"/>
      <c r="T5581" s="262"/>
      <c r="U5581" s="262"/>
      <c r="V5581" s="262"/>
    </row>
    <row r="5582" spans="1:22">
      <c r="A5582" s="858"/>
      <c r="B5582" s="866">
        <f t="shared" si="87"/>
        <v>5560</v>
      </c>
      <c r="C5582" s="919"/>
      <c r="D5582" s="860"/>
      <c r="E5582"/>
      <c r="F5582"/>
      <c r="G5582"/>
      <c r="H5582"/>
      <c r="I5582"/>
      <c r="J5582"/>
      <c r="K5582"/>
      <c r="L5582" s="262"/>
      <c r="M5582" s="262"/>
      <c r="S5582" s="262"/>
      <c r="T5582" s="262"/>
      <c r="U5582" s="262"/>
      <c r="V5582" s="262"/>
    </row>
    <row r="5583" spans="1:22">
      <c r="A5583" s="858"/>
      <c r="B5583" s="866">
        <f t="shared" si="87"/>
        <v>5561</v>
      </c>
      <c r="C5583" s="919"/>
      <c r="D5583" s="860"/>
      <c r="E5583"/>
      <c r="F5583"/>
      <c r="G5583"/>
      <c r="H5583"/>
      <c r="I5583"/>
      <c r="J5583"/>
      <c r="K5583"/>
      <c r="L5583" s="262"/>
      <c r="M5583" s="262"/>
      <c r="S5583" s="262"/>
      <c r="T5583" s="262"/>
      <c r="U5583" s="262"/>
      <c r="V5583" s="262"/>
    </row>
    <row r="5584" spans="1:22">
      <c r="A5584" s="858"/>
      <c r="B5584" s="866">
        <f t="shared" si="87"/>
        <v>5562</v>
      </c>
      <c r="C5584" s="919"/>
      <c r="D5584" s="860"/>
      <c r="E5584"/>
      <c r="F5584"/>
      <c r="G5584"/>
      <c r="H5584"/>
      <c r="I5584"/>
      <c r="J5584"/>
      <c r="K5584"/>
      <c r="L5584" s="262"/>
      <c r="M5584" s="262"/>
      <c r="S5584" s="262"/>
      <c r="T5584" s="262"/>
      <c r="U5584" s="262"/>
      <c r="V5584" s="262"/>
    </row>
    <row r="5585" spans="1:22">
      <c r="A5585" s="858"/>
      <c r="B5585" s="866">
        <f t="shared" si="87"/>
        <v>5563</v>
      </c>
      <c r="C5585" s="919"/>
      <c r="D5585" s="860"/>
      <c r="E5585"/>
      <c r="F5585"/>
      <c r="G5585"/>
      <c r="H5585"/>
      <c r="I5585"/>
      <c r="J5585"/>
      <c r="K5585"/>
      <c r="L5585" s="262"/>
      <c r="M5585" s="262"/>
      <c r="S5585" s="262"/>
      <c r="T5585" s="262"/>
      <c r="U5585" s="262"/>
      <c r="V5585" s="262"/>
    </row>
    <row r="5586" spans="1:22">
      <c r="A5586" s="858"/>
      <c r="B5586" s="866">
        <f t="shared" si="87"/>
        <v>5564</v>
      </c>
      <c r="C5586" s="919"/>
      <c r="D5586" s="860"/>
      <c r="E5586"/>
      <c r="F5586"/>
      <c r="G5586"/>
      <c r="H5586"/>
      <c r="I5586"/>
      <c r="J5586"/>
      <c r="K5586"/>
      <c r="L5586" s="262"/>
      <c r="M5586" s="262"/>
      <c r="S5586" s="262"/>
      <c r="T5586" s="262"/>
      <c r="U5586" s="262"/>
      <c r="V5586" s="262"/>
    </row>
    <row r="5587" spans="1:22">
      <c r="A5587" s="858"/>
      <c r="B5587" s="866">
        <f t="shared" si="87"/>
        <v>5565</v>
      </c>
      <c r="C5587" s="919"/>
      <c r="D5587" s="860"/>
      <c r="E5587"/>
      <c r="F5587"/>
      <c r="G5587"/>
      <c r="H5587"/>
      <c r="I5587"/>
      <c r="J5587"/>
      <c r="K5587"/>
      <c r="L5587" s="262"/>
      <c r="M5587" s="262"/>
      <c r="S5587" s="262"/>
      <c r="T5587" s="262"/>
      <c r="U5587" s="262"/>
      <c r="V5587" s="262"/>
    </row>
    <row r="5588" spans="1:22">
      <c r="A5588" s="858"/>
      <c r="B5588" s="866">
        <f t="shared" si="87"/>
        <v>5566</v>
      </c>
      <c r="C5588" s="919"/>
      <c r="D5588" s="860"/>
      <c r="E5588"/>
      <c r="F5588"/>
      <c r="G5588"/>
      <c r="H5588"/>
      <c r="I5588"/>
      <c r="J5588"/>
      <c r="K5588"/>
      <c r="L5588" s="262"/>
      <c r="M5588" s="262"/>
      <c r="S5588" s="262"/>
      <c r="T5588" s="262"/>
      <c r="U5588" s="262"/>
      <c r="V5588" s="262"/>
    </row>
    <row r="5589" spans="1:22">
      <c r="A5589" s="858"/>
      <c r="B5589" s="866">
        <f t="shared" si="87"/>
        <v>5567</v>
      </c>
      <c r="C5589" s="919"/>
      <c r="D5589" s="860"/>
      <c r="E5589"/>
      <c r="F5589"/>
      <c r="G5589"/>
      <c r="H5589"/>
      <c r="I5589"/>
      <c r="J5589"/>
      <c r="K5589"/>
      <c r="L5589" s="262"/>
      <c r="M5589" s="262"/>
      <c r="S5589" s="262"/>
      <c r="T5589" s="262"/>
      <c r="U5589" s="262"/>
      <c r="V5589" s="262"/>
    </row>
    <row r="5590" spans="1:22">
      <c r="A5590" s="858"/>
      <c r="B5590" s="866">
        <f t="shared" si="87"/>
        <v>5568</v>
      </c>
      <c r="C5590" s="919"/>
      <c r="D5590" s="860"/>
      <c r="E5590"/>
      <c r="F5590"/>
      <c r="G5590"/>
      <c r="H5590"/>
      <c r="I5590"/>
      <c r="J5590"/>
      <c r="K5590"/>
      <c r="L5590" s="262"/>
      <c r="M5590" s="262"/>
      <c r="S5590" s="262"/>
      <c r="T5590" s="262"/>
      <c r="U5590" s="262"/>
      <c r="V5590" s="262"/>
    </row>
    <row r="5591" spans="1:22">
      <c r="A5591" s="858"/>
      <c r="B5591" s="866">
        <f t="shared" si="87"/>
        <v>5569</v>
      </c>
      <c r="C5591" s="919"/>
      <c r="D5591" s="860"/>
      <c r="E5591"/>
      <c r="F5591"/>
      <c r="G5591"/>
      <c r="H5591"/>
      <c r="I5591"/>
      <c r="J5591"/>
      <c r="K5591"/>
      <c r="L5591" s="262"/>
      <c r="M5591" s="262"/>
      <c r="S5591" s="262"/>
      <c r="T5591" s="262"/>
      <c r="U5591" s="262"/>
      <c r="V5591" s="262"/>
    </row>
    <row r="5592" spans="1:22">
      <c r="A5592" s="858"/>
      <c r="B5592" s="866">
        <f t="shared" ref="B5592:B5655" si="88">B5591+1</f>
        <v>5570</v>
      </c>
      <c r="C5592" s="919"/>
      <c r="D5592" s="860"/>
      <c r="E5592"/>
      <c r="F5592"/>
      <c r="G5592"/>
      <c r="H5592"/>
      <c r="I5592"/>
      <c r="J5592"/>
      <c r="K5592"/>
      <c r="L5592" s="262"/>
      <c r="M5592" s="262"/>
      <c r="S5592" s="262"/>
      <c r="T5592" s="262"/>
      <c r="U5592" s="262"/>
      <c r="V5592" s="262"/>
    </row>
    <row r="5593" spans="1:22">
      <c r="A5593" s="858"/>
      <c r="B5593" s="866">
        <f t="shared" si="88"/>
        <v>5571</v>
      </c>
      <c r="C5593" s="919"/>
      <c r="D5593" s="860"/>
      <c r="E5593"/>
      <c r="F5593"/>
      <c r="G5593"/>
      <c r="H5593"/>
      <c r="I5593"/>
      <c r="J5593"/>
      <c r="K5593"/>
      <c r="L5593" s="262"/>
      <c r="M5593" s="262"/>
      <c r="S5593" s="262"/>
      <c r="T5593" s="262"/>
      <c r="U5593" s="262"/>
      <c r="V5593" s="262"/>
    </row>
    <row r="5594" spans="1:22">
      <c r="A5594" s="858"/>
      <c r="B5594" s="866">
        <f t="shared" si="88"/>
        <v>5572</v>
      </c>
      <c r="C5594" s="919"/>
      <c r="D5594" s="860"/>
      <c r="E5594"/>
      <c r="F5594"/>
      <c r="G5594"/>
      <c r="H5594"/>
      <c r="I5594"/>
      <c r="J5594"/>
      <c r="K5594"/>
      <c r="L5594" s="262"/>
      <c r="M5594" s="262"/>
      <c r="S5594" s="262"/>
      <c r="T5594" s="262"/>
      <c r="U5594" s="262"/>
      <c r="V5594" s="262"/>
    </row>
    <row r="5595" spans="1:22">
      <c r="A5595" s="858"/>
      <c r="B5595" s="866">
        <f t="shared" si="88"/>
        <v>5573</v>
      </c>
      <c r="C5595" s="919"/>
      <c r="D5595" s="860"/>
      <c r="E5595"/>
      <c r="F5595"/>
      <c r="G5595"/>
      <c r="H5595"/>
      <c r="I5595"/>
      <c r="J5595"/>
      <c r="K5595"/>
      <c r="L5595" s="262"/>
      <c r="M5595" s="262"/>
      <c r="S5595" s="262"/>
      <c r="T5595" s="262"/>
      <c r="U5595" s="262"/>
      <c r="V5595" s="262"/>
    </row>
    <row r="5596" spans="1:22">
      <c r="A5596" s="858"/>
      <c r="B5596" s="866">
        <f t="shared" si="88"/>
        <v>5574</v>
      </c>
      <c r="C5596" s="919"/>
      <c r="D5596" s="860"/>
      <c r="E5596"/>
      <c r="F5596"/>
      <c r="G5596"/>
      <c r="H5596"/>
      <c r="I5596"/>
      <c r="J5596"/>
      <c r="K5596"/>
      <c r="L5596" s="262"/>
      <c r="M5596" s="262"/>
      <c r="S5596" s="262"/>
      <c r="T5596" s="262"/>
      <c r="U5596" s="262"/>
      <c r="V5596" s="262"/>
    </row>
    <row r="5597" spans="1:22">
      <c r="A5597" s="858"/>
      <c r="B5597" s="866">
        <f t="shared" si="88"/>
        <v>5575</v>
      </c>
      <c r="C5597" s="919"/>
      <c r="D5597" s="860"/>
      <c r="E5597"/>
      <c r="F5597"/>
      <c r="G5597"/>
      <c r="H5597"/>
      <c r="I5597"/>
      <c r="J5597"/>
      <c r="K5597"/>
      <c r="L5597" s="262"/>
      <c r="M5597" s="262"/>
      <c r="S5597" s="262"/>
      <c r="T5597" s="262"/>
      <c r="U5597" s="262"/>
      <c r="V5597" s="262"/>
    </row>
    <row r="5598" spans="1:22">
      <c r="A5598" s="858"/>
      <c r="B5598" s="866">
        <f t="shared" si="88"/>
        <v>5576</v>
      </c>
      <c r="C5598" s="919"/>
      <c r="D5598" s="860"/>
      <c r="E5598"/>
      <c r="F5598"/>
      <c r="G5598"/>
      <c r="H5598"/>
      <c r="I5598"/>
      <c r="J5598"/>
      <c r="K5598"/>
      <c r="L5598" s="262"/>
      <c r="M5598" s="262"/>
      <c r="S5598" s="262"/>
      <c r="T5598" s="262"/>
      <c r="U5598" s="262"/>
      <c r="V5598" s="262"/>
    </row>
    <row r="5599" spans="1:22">
      <c r="A5599" s="858"/>
      <c r="B5599" s="866">
        <f t="shared" si="88"/>
        <v>5577</v>
      </c>
      <c r="C5599" s="919"/>
      <c r="D5599" s="860"/>
      <c r="E5599"/>
      <c r="F5599"/>
      <c r="G5599"/>
      <c r="H5599"/>
      <c r="I5599"/>
      <c r="J5599"/>
      <c r="K5599"/>
      <c r="L5599" s="262"/>
      <c r="M5599" s="262"/>
      <c r="S5599" s="262"/>
      <c r="T5599" s="262"/>
      <c r="U5599" s="262"/>
      <c r="V5599" s="262"/>
    </row>
    <row r="5600" spans="1:22">
      <c r="A5600" s="858"/>
      <c r="B5600" s="866">
        <f t="shared" si="88"/>
        <v>5578</v>
      </c>
      <c r="C5600" s="919"/>
      <c r="D5600" s="860"/>
      <c r="E5600"/>
      <c r="F5600"/>
      <c r="G5600"/>
      <c r="H5600"/>
      <c r="I5600"/>
      <c r="J5600"/>
      <c r="K5600"/>
      <c r="L5600" s="262"/>
      <c r="M5600" s="262"/>
      <c r="S5600" s="262"/>
      <c r="T5600" s="262"/>
      <c r="U5600" s="262"/>
      <c r="V5600" s="262"/>
    </row>
    <row r="5601" spans="1:22">
      <c r="A5601" s="858"/>
      <c r="B5601" s="866">
        <f t="shared" si="88"/>
        <v>5579</v>
      </c>
      <c r="C5601" s="919"/>
      <c r="D5601" s="860"/>
      <c r="E5601"/>
      <c r="F5601"/>
      <c r="G5601"/>
      <c r="H5601"/>
      <c r="I5601"/>
      <c r="J5601"/>
      <c r="K5601"/>
      <c r="L5601" s="262"/>
      <c r="M5601" s="262"/>
      <c r="S5601" s="262"/>
      <c r="T5601" s="262"/>
      <c r="U5601" s="262"/>
      <c r="V5601" s="262"/>
    </row>
    <row r="5602" spans="1:22">
      <c r="A5602" s="858"/>
      <c r="B5602" s="866">
        <f t="shared" si="88"/>
        <v>5580</v>
      </c>
      <c r="C5602" s="919"/>
      <c r="D5602" s="860"/>
      <c r="E5602"/>
      <c r="F5602"/>
      <c r="G5602"/>
      <c r="H5602"/>
      <c r="I5602"/>
      <c r="J5602"/>
      <c r="K5602"/>
      <c r="L5602" s="262"/>
      <c r="M5602" s="262"/>
      <c r="S5602" s="262"/>
      <c r="T5602" s="262"/>
      <c r="U5602" s="262"/>
      <c r="V5602" s="262"/>
    </row>
    <row r="5603" spans="1:22">
      <c r="A5603" s="858"/>
      <c r="B5603" s="866">
        <f t="shared" si="88"/>
        <v>5581</v>
      </c>
      <c r="C5603" s="919"/>
      <c r="D5603" s="860"/>
      <c r="E5603"/>
      <c r="F5603"/>
      <c r="G5603"/>
      <c r="H5603"/>
      <c r="I5603"/>
      <c r="J5603"/>
      <c r="K5603"/>
      <c r="L5603" s="262"/>
      <c r="M5603" s="262"/>
      <c r="S5603" s="262"/>
      <c r="T5603" s="262"/>
      <c r="U5603" s="262"/>
      <c r="V5603" s="262"/>
    </row>
    <row r="5604" spans="1:22">
      <c r="A5604" s="858"/>
      <c r="B5604" s="866">
        <f t="shared" si="88"/>
        <v>5582</v>
      </c>
      <c r="C5604" s="919"/>
      <c r="D5604" s="860"/>
      <c r="E5604"/>
      <c r="F5604"/>
      <c r="G5604"/>
      <c r="H5604"/>
      <c r="I5604"/>
      <c r="J5604"/>
      <c r="K5604"/>
      <c r="L5604" s="262"/>
      <c r="M5604" s="262"/>
      <c r="S5604" s="262"/>
      <c r="T5604" s="262"/>
      <c r="U5604" s="262"/>
      <c r="V5604" s="262"/>
    </row>
    <row r="5605" spans="1:22">
      <c r="A5605" s="858"/>
      <c r="B5605" s="866">
        <f t="shared" si="88"/>
        <v>5583</v>
      </c>
      <c r="C5605" s="919"/>
      <c r="D5605" s="860"/>
      <c r="E5605"/>
      <c r="F5605"/>
      <c r="G5605"/>
      <c r="H5605"/>
      <c r="I5605"/>
      <c r="J5605"/>
      <c r="K5605"/>
      <c r="L5605" s="262"/>
      <c r="M5605" s="262"/>
      <c r="S5605" s="262"/>
      <c r="T5605" s="262"/>
      <c r="U5605" s="262"/>
      <c r="V5605" s="262"/>
    </row>
    <row r="5606" spans="1:22">
      <c r="A5606" s="858"/>
      <c r="B5606" s="866">
        <f t="shared" si="88"/>
        <v>5584</v>
      </c>
      <c r="C5606" s="919"/>
      <c r="D5606" s="860"/>
      <c r="E5606"/>
      <c r="F5606"/>
      <c r="G5606"/>
      <c r="H5606"/>
      <c r="I5606"/>
      <c r="J5606"/>
      <c r="K5606"/>
      <c r="L5606" s="262"/>
      <c r="M5606" s="262"/>
      <c r="S5606" s="262"/>
      <c r="T5606" s="262"/>
      <c r="U5606" s="262"/>
      <c r="V5606" s="262"/>
    </row>
    <row r="5607" spans="1:22">
      <c r="A5607" s="858"/>
      <c r="B5607" s="866">
        <f t="shared" si="88"/>
        <v>5585</v>
      </c>
      <c r="C5607" s="919"/>
      <c r="D5607" s="860"/>
      <c r="E5607"/>
      <c r="F5607"/>
      <c r="G5607"/>
      <c r="H5607"/>
      <c r="I5607"/>
      <c r="J5607"/>
      <c r="K5607"/>
      <c r="L5607" s="262"/>
      <c r="M5607" s="262"/>
      <c r="S5607" s="262"/>
      <c r="T5607" s="262"/>
      <c r="U5607" s="262"/>
      <c r="V5607" s="262"/>
    </row>
    <row r="5608" spans="1:22">
      <c r="A5608" s="858"/>
      <c r="B5608" s="866">
        <f t="shared" si="88"/>
        <v>5586</v>
      </c>
      <c r="C5608" s="919"/>
      <c r="D5608" s="860"/>
      <c r="E5608"/>
      <c r="F5608"/>
      <c r="G5608"/>
      <c r="H5608"/>
      <c r="I5608"/>
      <c r="J5608"/>
      <c r="K5608"/>
      <c r="L5608" s="262"/>
      <c r="M5608" s="262"/>
      <c r="S5608" s="262"/>
      <c r="T5608" s="262"/>
      <c r="U5608" s="262"/>
      <c r="V5608" s="262"/>
    </row>
    <row r="5609" spans="1:22">
      <c r="A5609" s="858"/>
      <c r="B5609" s="866">
        <f t="shared" si="88"/>
        <v>5587</v>
      </c>
      <c r="C5609" s="919"/>
      <c r="D5609" s="860"/>
      <c r="E5609"/>
      <c r="F5609"/>
      <c r="G5609"/>
      <c r="H5609"/>
      <c r="I5609"/>
      <c r="J5609"/>
      <c r="K5609"/>
      <c r="L5609" s="262"/>
      <c r="M5609" s="262"/>
      <c r="S5609" s="262"/>
      <c r="T5609" s="262"/>
      <c r="U5609" s="262"/>
      <c r="V5609" s="262"/>
    </row>
    <row r="5610" spans="1:22">
      <c r="A5610" s="858"/>
      <c r="B5610" s="866">
        <f t="shared" si="88"/>
        <v>5588</v>
      </c>
      <c r="C5610" s="919"/>
      <c r="D5610" s="860"/>
      <c r="E5610"/>
      <c r="F5610"/>
      <c r="G5610"/>
      <c r="H5610"/>
      <c r="I5610"/>
      <c r="J5610"/>
      <c r="K5610"/>
      <c r="L5610" s="262"/>
      <c r="M5610" s="262"/>
      <c r="S5610" s="262"/>
      <c r="T5610" s="262"/>
      <c r="U5610" s="262"/>
      <c r="V5610" s="262"/>
    </row>
    <row r="5611" spans="1:22">
      <c r="A5611" s="858"/>
      <c r="B5611" s="866">
        <f t="shared" si="88"/>
        <v>5589</v>
      </c>
      <c r="C5611" s="919"/>
      <c r="D5611" s="860"/>
      <c r="E5611"/>
      <c r="F5611"/>
      <c r="G5611"/>
      <c r="H5611"/>
      <c r="I5611"/>
      <c r="J5611"/>
      <c r="K5611"/>
      <c r="L5611" s="262"/>
      <c r="M5611" s="262"/>
      <c r="S5611" s="262"/>
      <c r="T5611" s="262"/>
      <c r="U5611" s="262"/>
      <c r="V5611" s="262"/>
    </row>
    <row r="5612" spans="1:22">
      <c r="A5612" s="858"/>
      <c r="B5612" s="866">
        <f t="shared" si="88"/>
        <v>5590</v>
      </c>
      <c r="C5612" s="919"/>
      <c r="D5612" s="860"/>
      <c r="E5612"/>
      <c r="F5612"/>
      <c r="G5612"/>
      <c r="H5612"/>
      <c r="I5612"/>
      <c r="J5612"/>
      <c r="K5612"/>
      <c r="L5612" s="262"/>
      <c r="M5612" s="262"/>
      <c r="S5612" s="262"/>
      <c r="T5612" s="262"/>
      <c r="U5612" s="262"/>
      <c r="V5612" s="262"/>
    </row>
    <row r="5613" spans="1:22">
      <c r="A5613" s="858"/>
      <c r="B5613" s="866">
        <f t="shared" si="88"/>
        <v>5591</v>
      </c>
      <c r="C5613" s="919"/>
      <c r="D5613" s="860"/>
      <c r="E5613"/>
      <c r="F5613"/>
      <c r="G5613"/>
      <c r="H5613"/>
      <c r="I5613"/>
      <c r="J5613"/>
      <c r="K5613"/>
      <c r="L5613" s="262"/>
      <c r="M5613" s="262"/>
      <c r="S5613" s="262"/>
      <c r="T5613" s="262"/>
      <c r="U5613" s="262"/>
      <c r="V5613" s="262"/>
    </row>
    <row r="5614" spans="1:22">
      <c r="A5614" s="858"/>
      <c r="B5614" s="866">
        <f t="shared" si="88"/>
        <v>5592</v>
      </c>
      <c r="C5614" s="919"/>
      <c r="D5614" s="860"/>
      <c r="E5614"/>
      <c r="F5614"/>
      <c r="G5614"/>
      <c r="H5614"/>
      <c r="I5614"/>
      <c r="J5614"/>
      <c r="K5614"/>
      <c r="L5614" s="262"/>
      <c r="M5614" s="262"/>
      <c r="S5614" s="262"/>
      <c r="T5614" s="262"/>
      <c r="U5614" s="262"/>
      <c r="V5614" s="262"/>
    </row>
    <row r="5615" spans="1:22">
      <c r="A5615" s="858"/>
      <c r="B5615" s="866">
        <f t="shared" si="88"/>
        <v>5593</v>
      </c>
      <c r="C5615" s="919"/>
      <c r="D5615" s="860"/>
      <c r="E5615"/>
      <c r="F5615"/>
      <c r="G5615"/>
      <c r="H5615"/>
      <c r="I5615"/>
      <c r="J5615"/>
      <c r="K5615"/>
      <c r="L5615" s="262"/>
      <c r="M5615" s="262"/>
      <c r="S5615" s="262"/>
      <c r="T5615" s="262"/>
      <c r="U5615" s="262"/>
      <c r="V5615" s="262"/>
    </row>
    <row r="5616" spans="1:22">
      <c r="A5616" s="858"/>
      <c r="B5616" s="866">
        <f t="shared" si="88"/>
        <v>5594</v>
      </c>
      <c r="C5616" s="919"/>
      <c r="D5616" s="860"/>
      <c r="E5616"/>
      <c r="F5616"/>
      <c r="G5616"/>
      <c r="H5616"/>
      <c r="I5616"/>
      <c r="J5616"/>
      <c r="K5616"/>
      <c r="L5616" s="262"/>
      <c r="M5616" s="262"/>
      <c r="S5616" s="262"/>
      <c r="T5616" s="262"/>
      <c r="U5616" s="262"/>
      <c r="V5616" s="262"/>
    </row>
    <row r="5617" spans="1:22">
      <c r="A5617" s="858"/>
      <c r="B5617" s="866">
        <f t="shared" si="88"/>
        <v>5595</v>
      </c>
      <c r="C5617" s="919"/>
      <c r="D5617" s="860"/>
      <c r="E5617"/>
      <c r="F5617"/>
      <c r="G5617"/>
      <c r="H5617"/>
      <c r="I5617"/>
      <c r="J5617"/>
      <c r="K5617"/>
      <c r="L5617" s="262"/>
      <c r="M5617" s="262"/>
      <c r="S5617" s="262"/>
      <c r="T5617" s="262"/>
      <c r="U5617" s="262"/>
      <c r="V5617" s="262"/>
    </row>
    <row r="5618" spans="1:22">
      <c r="A5618" s="858"/>
      <c r="B5618" s="866">
        <f t="shared" si="88"/>
        <v>5596</v>
      </c>
      <c r="C5618" s="919"/>
      <c r="D5618" s="860"/>
      <c r="E5618"/>
      <c r="F5618"/>
      <c r="G5618"/>
      <c r="H5618"/>
      <c r="I5618"/>
      <c r="J5618"/>
      <c r="K5618"/>
      <c r="L5618" s="262"/>
      <c r="M5618" s="262"/>
      <c r="S5618" s="262"/>
      <c r="T5618" s="262"/>
      <c r="U5618" s="262"/>
      <c r="V5618" s="262"/>
    </row>
    <row r="5619" spans="1:22">
      <c r="A5619" s="858"/>
      <c r="B5619" s="866">
        <f t="shared" si="88"/>
        <v>5597</v>
      </c>
      <c r="C5619" s="919"/>
      <c r="D5619" s="860"/>
      <c r="E5619"/>
      <c r="F5619"/>
      <c r="G5619"/>
      <c r="H5619"/>
      <c r="I5619"/>
      <c r="J5619"/>
      <c r="K5619"/>
      <c r="L5619" s="262"/>
      <c r="M5619" s="262"/>
      <c r="S5619" s="262"/>
      <c r="T5619" s="262"/>
      <c r="U5619" s="262"/>
      <c r="V5619" s="262"/>
    </row>
    <row r="5620" spans="1:22">
      <c r="A5620" s="858"/>
      <c r="B5620" s="866">
        <f t="shared" si="88"/>
        <v>5598</v>
      </c>
      <c r="C5620" s="919"/>
      <c r="D5620" s="860"/>
      <c r="E5620"/>
      <c r="F5620"/>
      <c r="G5620"/>
      <c r="H5620"/>
      <c r="I5620"/>
      <c r="J5620"/>
      <c r="K5620"/>
      <c r="L5620" s="262"/>
      <c r="M5620" s="262"/>
      <c r="S5620" s="262"/>
      <c r="T5620" s="262"/>
      <c r="U5620" s="262"/>
      <c r="V5620" s="262"/>
    </row>
    <row r="5621" spans="1:22">
      <c r="A5621" s="858"/>
      <c r="B5621" s="866">
        <f t="shared" si="88"/>
        <v>5599</v>
      </c>
      <c r="C5621" s="919"/>
      <c r="D5621" s="860"/>
      <c r="E5621"/>
      <c r="F5621"/>
      <c r="G5621"/>
      <c r="H5621"/>
      <c r="I5621"/>
      <c r="J5621"/>
      <c r="K5621"/>
      <c r="L5621" s="262"/>
      <c r="M5621" s="262"/>
      <c r="S5621" s="262"/>
      <c r="T5621" s="262"/>
      <c r="U5621" s="262"/>
      <c r="V5621" s="262"/>
    </row>
    <row r="5622" spans="1:22">
      <c r="A5622" s="858"/>
      <c r="B5622" s="866">
        <f t="shared" si="88"/>
        <v>5600</v>
      </c>
      <c r="C5622" s="919"/>
      <c r="D5622" s="860"/>
      <c r="E5622"/>
      <c r="F5622"/>
      <c r="G5622"/>
      <c r="H5622"/>
      <c r="I5622"/>
      <c r="J5622"/>
      <c r="K5622"/>
      <c r="L5622" s="262"/>
      <c r="M5622" s="262"/>
      <c r="S5622" s="262"/>
      <c r="T5622" s="262"/>
      <c r="U5622" s="262"/>
      <c r="V5622" s="262"/>
    </row>
    <row r="5623" spans="1:22">
      <c r="A5623" s="858"/>
      <c r="B5623" s="866">
        <f t="shared" si="88"/>
        <v>5601</v>
      </c>
      <c r="C5623" s="919"/>
      <c r="D5623" s="860"/>
      <c r="E5623"/>
      <c r="F5623"/>
      <c r="G5623"/>
      <c r="H5623"/>
      <c r="I5623"/>
      <c r="J5623"/>
      <c r="K5623"/>
      <c r="L5623" s="262"/>
      <c r="M5623" s="262"/>
      <c r="S5623" s="262"/>
      <c r="T5623" s="262"/>
      <c r="U5623" s="262"/>
      <c r="V5623" s="262"/>
    </row>
    <row r="5624" spans="1:22">
      <c r="A5624" s="858"/>
      <c r="B5624" s="866">
        <f t="shared" si="88"/>
        <v>5602</v>
      </c>
      <c r="C5624" s="919"/>
      <c r="D5624" s="860"/>
      <c r="E5624"/>
      <c r="F5624"/>
      <c r="G5624"/>
      <c r="H5624"/>
      <c r="I5624"/>
      <c r="J5624"/>
      <c r="K5624"/>
      <c r="L5624" s="262"/>
      <c r="M5624" s="262"/>
      <c r="S5624" s="262"/>
      <c r="T5624" s="262"/>
      <c r="U5624" s="262"/>
      <c r="V5624" s="262"/>
    </row>
    <row r="5625" spans="1:22">
      <c r="A5625" s="858"/>
      <c r="B5625" s="866">
        <f t="shared" si="88"/>
        <v>5603</v>
      </c>
      <c r="C5625" s="919"/>
      <c r="D5625" s="860"/>
      <c r="E5625"/>
      <c r="F5625"/>
      <c r="G5625"/>
      <c r="H5625"/>
      <c r="I5625"/>
      <c r="J5625"/>
      <c r="K5625"/>
      <c r="L5625" s="262"/>
      <c r="M5625" s="262"/>
      <c r="S5625" s="262"/>
      <c r="T5625" s="262"/>
      <c r="U5625" s="262"/>
      <c r="V5625" s="262"/>
    </row>
    <row r="5626" spans="1:22">
      <c r="A5626" s="858"/>
      <c r="B5626" s="866">
        <f t="shared" si="88"/>
        <v>5604</v>
      </c>
      <c r="C5626" s="919"/>
      <c r="D5626" s="860"/>
      <c r="E5626"/>
      <c r="F5626"/>
      <c r="G5626"/>
      <c r="H5626"/>
      <c r="I5626"/>
      <c r="J5626"/>
      <c r="K5626"/>
      <c r="L5626" s="262"/>
      <c r="M5626" s="262"/>
      <c r="S5626" s="262"/>
      <c r="T5626" s="262"/>
      <c r="U5626" s="262"/>
      <c r="V5626" s="262"/>
    </row>
    <row r="5627" spans="1:22">
      <c r="A5627" s="858"/>
      <c r="B5627" s="866">
        <f t="shared" si="88"/>
        <v>5605</v>
      </c>
      <c r="C5627" s="919"/>
      <c r="D5627" s="860"/>
      <c r="E5627"/>
      <c r="F5627"/>
      <c r="G5627"/>
      <c r="H5627"/>
      <c r="I5627"/>
      <c r="J5627"/>
      <c r="K5627"/>
      <c r="L5627" s="262"/>
      <c r="M5627" s="262"/>
      <c r="S5627" s="262"/>
      <c r="T5627" s="262"/>
      <c r="U5627" s="262"/>
      <c r="V5627" s="262"/>
    </row>
    <row r="5628" spans="1:22">
      <c r="A5628" s="858"/>
      <c r="B5628" s="866">
        <f t="shared" si="88"/>
        <v>5606</v>
      </c>
      <c r="C5628" s="919"/>
      <c r="D5628" s="860"/>
      <c r="E5628"/>
      <c r="F5628"/>
      <c r="G5628"/>
      <c r="H5628"/>
      <c r="I5628"/>
      <c r="J5628"/>
      <c r="K5628"/>
      <c r="L5628" s="262"/>
      <c r="M5628" s="262"/>
      <c r="S5628" s="262"/>
      <c r="T5628" s="262"/>
      <c r="U5628" s="262"/>
      <c r="V5628" s="262"/>
    </row>
    <row r="5629" spans="1:22">
      <c r="A5629" s="858"/>
      <c r="B5629" s="866">
        <f t="shared" si="88"/>
        <v>5607</v>
      </c>
      <c r="C5629" s="919"/>
      <c r="D5629" s="860"/>
      <c r="E5629"/>
      <c r="F5629"/>
      <c r="G5629"/>
      <c r="H5629"/>
      <c r="I5629"/>
      <c r="J5629"/>
      <c r="K5629"/>
      <c r="L5629" s="262"/>
      <c r="M5629" s="262"/>
      <c r="S5629" s="262"/>
      <c r="T5629" s="262"/>
      <c r="U5629" s="262"/>
      <c r="V5629" s="262"/>
    </row>
    <row r="5630" spans="1:22">
      <c r="A5630" s="858"/>
      <c r="B5630" s="866">
        <f t="shared" si="88"/>
        <v>5608</v>
      </c>
      <c r="C5630" s="919"/>
      <c r="D5630" s="860"/>
      <c r="E5630"/>
      <c r="F5630"/>
      <c r="G5630"/>
      <c r="H5630"/>
      <c r="I5630"/>
      <c r="J5630"/>
      <c r="K5630"/>
      <c r="L5630" s="262"/>
      <c r="M5630" s="262"/>
      <c r="S5630" s="262"/>
      <c r="T5630" s="262"/>
      <c r="U5630" s="262"/>
      <c r="V5630" s="262"/>
    </row>
    <row r="5631" spans="1:22">
      <c r="A5631" s="858"/>
      <c r="B5631" s="866">
        <f t="shared" si="88"/>
        <v>5609</v>
      </c>
      <c r="C5631" s="919"/>
      <c r="D5631" s="860"/>
      <c r="E5631"/>
      <c r="F5631"/>
      <c r="G5631"/>
      <c r="H5631"/>
      <c r="I5631"/>
      <c r="J5631"/>
      <c r="K5631"/>
      <c r="L5631" s="262"/>
      <c r="M5631" s="262"/>
      <c r="S5631" s="262"/>
      <c r="T5631" s="262"/>
      <c r="U5631" s="262"/>
      <c r="V5631" s="262"/>
    </row>
    <row r="5632" spans="1:22">
      <c r="A5632" s="858"/>
      <c r="B5632" s="866">
        <f t="shared" si="88"/>
        <v>5610</v>
      </c>
      <c r="C5632" s="919"/>
      <c r="D5632" s="860"/>
      <c r="E5632"/>
      <c r="F5632"/>
      <c r="G5632"/>
      <c r="H5632"/>
      <c r="I5632"/>
      <c r="J5632"/>
      <c r="K5632"/>
      <c r="L5632" s="262"/>
      <c r="M5632" s="262"/>
      <c r="S5632" s="262"/>
      <c r="T5632" s="262"/>
      <c r="U5632" s="262"/>
      <c r="V5632" s="262"/>
    </row>
    <row r="5633" spans="1:22">
      <c r="A5633" s="858"/>
      <c r="B5633" s="866">
        <f t="shared" si="88"/>
        <v>5611</v>
      </c>
      <c r="C5633" s="919"/>
      <c r="D5633" s="860"/>
      <c r="E5633"/>
      <c r="F5633"/>
      <c r="G5633"/>
      <c r="H5633"/>
      <c r="I5633"/>
      <c r="J5633"/>
      <c r="K5633"/>
      <c r="L5633" s="262"/>
      <c r="M5633" s="262"/>
      <c r="S5633" s="262"/>
      <c r="T5633" s="262"/>
      <c r="U5633" s="262"/>
      <c r="V5633" s="262"/>
    </row>
    <row r="5634" spans="1:22">
      <c r="A5634" s="858"/>
      <c r="B5634" s="866">
        <f t="shared" si="88"/>
        <v>5612</v>
      </c>
      <c r="C5634" s="919"/>
      <c r="D5634" s="860"/>
      <c r="E5634"/>
      <c r="F5634"/>
      <c r="G5634"/>
      <c r="H5634"/>
      <c r="I5634"/>
      <c r="J5634"/>
      <c r="K5634"/>
      <c r="L5634" s="262"/>
      <c r="M5634" s="262"/>
      <c r="S5634" s="262"/>
      <c r="T5634" s="262"/>
      <c r="U5634" s="262"/>
      <c r="V5634" s="262"/>
    </row>
    <row r="5635" spans="1:22">
      <c r="A5635" s="858"/>
      <c r="B5635" s="866">
        <f t="shared" si="88"/>
        <v>5613</v>
      </c>
      <c r="C5635" s="919"/>
      <c r="D5635" s="860"/>
      <c r="E5635"/>
      <c r="F5635"/>
      <c r="G5635"/>
      <c r="H5635"/>
      <c r="I5635"/>
      <c r="J5635"/>
      <c r="K5635"/>
      <c r="L5635" s="262"/>
      <c r="M5635" s="262"/>
      <c r="S5635" s="262"/>
      <c r="T5635" s="262"/>
      <c r="U5635" s="262"/>
      <c r="V5635" s="262"/>
    </row>
    <row r="5636" spans="1:22">
      <c r="A5636" s="858"/>
      <c r="B5636" s="866">
        <f t="shared" si="88"/>
        <v>5614</v>
      </c>
      <c r="C5636" s="919"/>
      <c r="D5636" s="860"/>
      <c r="E5636"/>
      <c r="F5636"/>
      <c r="G5636"/>
      <c r="H5636"/>
      <c r="I5636"/>
      <c r="J5636"/>
      <c r="K5636"/>
      <c r="L5636" s="262"/>
      <c r="M5636" s="262"/>
      <c r="S5636" s="262"/>
      <c r="T5636" s="262"/>
      <c r="U5636" s="262"/>
      <c r="V5636" s="262"/>
    </row>
    <row r="5637" spans="1:22">
      <c r="A5637" s="858"/>
      <c r="B5637" s="866">
        <f t="shared" si="88"/>
        <v>5615</v>
      </c>
      <c r="C5637" s="919"/>
      <c r="D5637" s="860"/>
      <c r="E5637"/>
      <c r="F5637"/>
      <c r="G5637"/>
      <c r="H5637"/>
      <c r="I5637"/>
      <c r="J5637"/>
      <c r="K5637"/>
      <c r="L5637" s="262"/>
      <c r="M5637" s="262"/>
      <c r="S5637" s="262"/>
      <c r="T5637" s="262"/>
      <c r="U5637" s="262"/>
      <c r="V5637" s="262"/>
    </row>
    <row r="5638" spans="1:22">
      <c r="A5638" s="858"/>
      <c r="B5638" s="866">
        <f t="shared" si="88"/>
        <v>5616</v>
      </c>
      <c r="C5638" s="919"/>
      <c r="D5638" s="860"/>
      <c r="E5638"/>
      <c r="F5638"/>
      <c r="G5638"/>
      <c r="H5638"/>
      <c r="I5638"/>
      <c r="J5638"/>
      <c r="K5638"/>
      <c r="L5638" s="262"/>
      <c r="M5638" s="262"/>
      <c r="S5638" s="262"/>
      <c r="T5638" s="262"/>
      <c r="U5638" s="262"/>
      <c r="V5638" s="262"/>
    </row>
    <row r="5639" spans="1:22">
      <c r="A5639" s="858"/>
      <c r="B5639" s="866">
        <f t="shared" si="88"/>
        <v>5617</v>
      </c>
      <c r="C5639" s="919"/>
      <c r="D5639" s="860"/>
      <c r="E5639"/>
      <c r="F5639"/>
      <c r="G5639"/>
      <c r="H5639"/>
      <c r="I5639"/>
      <c r="J5639"/>
      <c r="K5639"/>
      <c r="L5639" s="262"/>
      <c r="M5639" s="262"/>
      <c r="S5639" s="262"/>
      <c r="T5639" s="262"/>
      <c r="U5639" s="262"/>
      <c r="V5639" s="262"/>
    </row>
    <row r="5640" spans="1:22">
      <c r="A5640" s="858"/>
      <c r="B5640" s="866">
        <f t="shared" si="88"/>
        <v>5618</v>
      </c>
      <c r="C5640" s="919"/>
      <c r="D5640" s="860"/>
      <c r="E5640"/>
      <c r="F5640"/>
      <c r="G5640"/>
      <c r="H5640"/>
      <c r="I5640"/>
      <c r="J5640"/>
      <c r="K5640"/>
      <c r="L5640" s="262"/>
      <c r="M5640" s="262"/>
      <c r="S5640" s="262"/>
      <c r="T5640" s="262"/>
      <c r="U5640" s="262"/>
      <c r="V5640" s="262"/>
    </row>
    <row r="5641" spans="1:22">
      <c r="A5641" s="858"/>
      <c r="B5641" s="866">
        <f t="shared" si="88"/>
        <v>5619</v>
      </c>
      <c r="C5641" s="919"/>
      <c r="D5641" s="860"/>
      <c r="E5641"/>
      <c r="F5641"/>
      <c r="G5641"/>
      <c r="H5641"/>
      <c r="I5641"/>
      <c r="J5641"/>
      <c r="K5641"/>
      <c r="L5641" s="262"/>
      <c r="M5641" s="262"/>
      <c r="S5641" s="262"/>
      <c r="T5641" s="262"/>
      <c r="U5641" s="262"/>
      <c r="V5641" s="262"/>
    </row>
    <row r="5642" spans="1:22">
      <c r="A5642" s="858"/>
      <c r="B5642" s="866">
        <f t="shared" si="88"/>
        <v>5620</v>
      </c>
      <c r="C5642" s="919"/>
      <c r="D5642" s="860"/>
      <c r="E5642"/>
      <c r="F5642"/>
      <c r="G5642"/>
      <c r="H5642"/>
      <c r="I5642"/>
      <c r="J5642"/>
      <c r="K5642"/>
      <c r="L5642" s="262"/>
      <c r="M5642" s="262"/>
      <c r="S5642" s="262"/>
      <c r="T5642" s="262"/>
      <c r="U5642" s="262"/>
      <c r="V5642" s="262"/>
    </row>
    <row r="5643" spans="1:22">
      <c r="A5643" s="858"/>
      <c r="B5643" s="866">
        <f t="shared" si="88"/>
        <v>5621</v>
      </c>
      <c r="C5643" s="919"/>
      <c r="D5643" s="860"/>
      <c r="E5643"/>
      <c r="F5643"/>
      <c r="G5643"/>
      <c r="H5643"/>
      <c r="I5643"/>
      <c r="J5643"/>
      <c r="K5643"/>
      <c r="L5643" s="262"/>
      <c r="M5643" s="262"/>
      <c r="S5643" s="262"/>
      <c r="T5643" s="262"/>
      <c r="U5643" s="262"/>
      <c r="V5643" s="262"/>
    </row>
    <row r="5644" spans="1:22">
      <c r="A5644" s="858"/>
      <c r="B5644" s="866">
        <f t="shared" si="88"/>
        <v>5622</v>
      </c>
      <c r="C5644" s="919"/>
      <c r="D5644" s="860"/>
      <c r="E5644"/>
      <c r="F5644"/>
      <c r="G5644"/>
      <c r="H5644"/>
      <c r="I5644"/>
      <c r="J5644"/>
      <c r="K5644"/>
      <c r="L5644" s="262"/>
      <c r="M5644" s="262"/>
      <c r="S5644" s="262"/>
      <c r="T5644" s="262"/>
      <c r="U5644" s="262"/>
      <c r="V5644" s="262"/>
    </row>
    <row r="5645" spans="1:22">
      <c r="A5645" s="858"/>
      <c r="B5645" s="866">
        <f t="shared" si="88"/>
        <v>5623</v>
      </c>
      <c r="C5645" s="919"/>
      <c r="D5645" s="860"/>
      <c r="E5645"/>
      <c r="F5645"/>
      <c r="G5645"/>
      <c r="H5645"/>
      <c r="I5645"/>
      <c r="J5645"/>
      <c r="K5645"/>
      <c r="L5645" s="262"/>
      <c r="M5645" s="262"/>
      <c r="S5645" s="262"/>
      <c r="T5645" s="262"/>
      <c r="U5645" s="262"/>
      <c r="V5645" s="262"/>
    </row>
    <row r="5646" spans="1:22">
      <c r="A5646" s="858"/>
      <c r="B5646" s="866">
        <f t="shared" si="88"/>
        <v>5624</v>
      </c>
      <c r="C5646" s="919"/>
      <c r="D5646" s="860"/>
      <c r="E5646"/>
      <c r="F5646"/>
      <c r="G5646"/>
      <c r="H5646"/>
      <c r="I5646"/>
      <c r="J5646"/>
      <c r="K5646"/>
      <c r="L5646" s="262"/>
      <c r="M5646" s="262"/>
      <c r="S5646" s="262"/>
      <c r="T5646" s="262"/>
      <c r="U5646" s="262"/>
      <c r="V5646" s="262"/>
    </row>
    <row r="5647" spans="1:22">
      <c r="A5647" s="858"/>
      <c r="B5647" s="866">
        <f t="shared" si="88"/>
        <v>5625</v>
      </c>
      <c r="C5647" s="919"/>
      <c r="D5647" s="860"/>
      <c r="E5647"/>
      <c r="F5647"/>
      <c r="G5647"/>
      <c r="H5647"/>
      <c r="I5647"/>
      <c r="J5647"/>
      <c r="K5647"/>
      <c r="L5647" s="262"/>
      <c r="M5647" s="262"/>
      <c r="S5647" s="262"/>
      <c r="T5647" s="262"/>
      <c r="U5647" s="262"/>
      <c r="V5647" s="262"/>
    </row>
    <row r="5648" spans="1:22">
      <c r="A5648" s="858"/>
      <c r="B5648" s="866">
        <f t="shared" si="88"/>
        <v>5626</v>
      </c>
      <c r="C5648" s="919"/>
      <c r="D5648" s="860"/>
      <c r="E5648"/>
      <c r="F5648"/>
      <c r="G5648"/>
      <c r="H5648"/>
      <c r="I5648"/>
      <c r="J5648"/>
      <c r="K5648"/>
      <c r="L5648" s="262"/>
      <c r="M5648" s="262"/>
      <c r="S5648" s="262"/>
      <c r="T5648" s="262"/>
      <c r="U5648" s="262"/>
      <c r="V5648" s="262"/>
    </row>
    <row r="5649" spans="1:22">
      <c r="A5649" s="858"/>
      <c r="B5649" s="866">
        <f t="shared" si="88"/>
        <v>5627</v>
      </c>
      <c r="C5649" s="919"/>
      <c r="D5649" s="860"/>
      <c r="E5649"/>
      <c r="F5649"/>
      <c r="G5649"/>
      <c r="H5649"/>
      <c r="I5649"/>
      <c r="J5649"/>
      <c r="K5649"/>
      <c r="L5649" s="262"/>
      <c r="M5649" s="262"/>
      <c r="S5649" s="262"/>
      <c r="T5649" s="262"/>
      <c r="U5649" s="262"/>
      <c r="V5649" s="262"/>
    </row>
    <row r="5650" spans="1:22">
      <c r="A5650" s="858"/>
      <c r="B5650" s="866">
        <f t="shared" si="88"/>
        <v>5628</v>
      </c>
      <c r="C5650" s="919"/>
      <c r="D5650" s="860"/>
      <c r="E5650"/>
      <c r="F5650"/>
      <c r="G5650"/>
      <c r="H5650"/>
      <c r="I5650"/>
      <c r="J5650"/>
      <c r="K5650"/>
      <c r="L5650" s="262"/>
      <c r="M5650" s="262"/>
      <c r="S5650" s="262"/>
      <c r="T5650" s="262"/>
      <c r="U5650" s="262"/>
      <c r="V5650" s="262"/>
    </row>
    <row r="5651" spans="1:22">
      <c r="A5651" s="858"/>
      <c r="B5651" s="866">
        <f t="shared" si="88"/>
        <v>5629</v>
      </c>
      <c r="C5651" s="919"/>
      <c r="D5651" s="860"/>
      <c r="E5651"/>
      <c r="F5651"/>
      <c r="G5651"/>
      <c r="H5651"/>
      <c r="I5651"/>
      <c r="J5651"/>
      <c r="K5651"/>
      <c r="L5651" s="262"/>
      <c r="M5651" s="262"/>
      <c r="S5651" s="262"/>
      <c r="T5651" s="262"/>
      <c r="U5651" s="262"/>
      <c r="V5651" s="262"/>
    </row>
    <row r="5652" spans="1:22">
      <c r="A5652" s="858"/>
      <c r="B5652" s="866">
        <f t="shared" si="88"/>
        <v>5630</v>
      </c>
      <c r="C5652" s="919"/>
      <c r="D5652" s="860"/>
      <c r="E5652"/>
      <c r="F5652"/>
      <c r="G5652"/>
      <c r="H5652"/>
      <c r="I5652"/>
      <c r="J5652"/>
      <c r="K5652"/>
      <c r="L5652" s="262"/>
      <c r="M5652" s="262"/>
      <c r="S5652" s="262"/>
      <c r="T5652" s="262"/>
      <c r="U5652" s="262"/>
      <c r="V5652" s="262"/>
    </row>
    <row r="5653" spans="1:22">
      <c r="A5653" s="858"/>
      <c r="B5653" s="866">
        <f t="shared" si="88"/>
        <v>5631</v>
      </c>
      <c r="C5653" s="919"/>
      <c r="D5653" s="860"/>
      <c r="E5653"/>
      <c r="F5653"/>
      <c r="G5653"/>
      <c r="H5653"/>
      <c r="I5653"/>
      <c r="J5653"/>
      <c r="K5653"/>
      <c r="L5653" s="262"/>
      <c r="M5653" s="262"/>
      <c r="S5653" s="262"/>
      <c r="T5653" s="262"/>
      <c r="U5653" s="262"/>
      <c r="V5653" s="262"/>
    </row>
    <row r="5654" spans="1:22">
      <c r="A5654" s="858"/>
      <c r="B5654" s="866">
        <f t="shared" si="88"/>
        <v>5632</v>
      </c>
      <c r="C5654" s="919"/>
      <c r="D5654" s="860"/>
      <c r="E5654"/>
      <c r="F5654"/>
      <c r="G5654"/>
      <c r="H5654"/>
      <c r="I5654"/>
      <c r="J5654"/>
      <c r="K5654"/>
      <c r="L5654" s="262"/>
      <c r="M5654" s="262"/>
      <c r="S5654" s="262"/>
      <c r="T5654" s="262"/>
      <c r="U5654" s="262"/>
      <c r="V5654" s="262"/>
    </row>
    <row r="5655" spans="1:22">
      <c r="A5655" s="858"/>
      <c r="B5655" s="866">
        <f t="shared" si="88"/>
        <v>5633</v>
      </c>
      <c r="C5655" s="919"/>
      <c r="D5655" s="860"/>
      <c r="E5655"/>
      <c r="F5655"/>
      <c r="G5655"/>
      <c r="H5655"/>
      <c r="I5655"/>
      <c r="J5655"/>
      <c r="K5655"/>
      <c r="L5655" s="262"/>
      <c r="M5655" s="262"/>
      <c r="S5655" s="262"/>
      <c r="T5655" s="262"/>
      <c r="U5655" s="262"/>
      <c r="V5655" s="262"/>
    </row>
    <row r="5656" spans="1:22">
      <c r="A5656" s="858"/>
      <c r="B5656" s="866">
        <f t="shared" ref="B5656:B5719" si="89">B5655+1</f>
        <v>5634</v>
      </c>
      <c r="C5656" s="919"/>
      <c r="D5656" s="860"/>
      <c r="E5656"/>
      <c r="F5656"/>
      <c r="G5656"/>
      <c r="H5656"/>
      <c r="I5656"/>
      <c r="J5656"/>
      <c r="K5656"/>
      <c r="L5656" s="262"/>
      <c r="M5656" s="262"/>
      <c r="S5656" s="262"/>
      <c r="T5656" s="262"/>
      <c r="U5656" s="262"/>
      <c r="V5656" s="262"/>
    </row>
    <row r="5657" spans="1:22">
      <c r="A5657" s="858"/>
      <c r="B5657" s="866">
        <f t="shared" si="89"/>
        <v>5635</v>
      </c>
      <c r="C5657" s="919"/>
      <c r="D5657" s="860"/>
      <c r="E5657"/>
      <c r="F5657"/>
      <c r="G5657"/>
      <c r="H5657"/>
      <c r="I5657"/>
      <c r="J5657"/>
      <c r="K5657"/>
      <c r="L5657" s="262"/>
      <c r="M5657" s="262"/>
      <c r="S5657" s="262"/>
      <c r="T5657" s="262"/>
      <c r="U5657" s="262"/>
      <c r="V5657" s="262"/>
    </row>
    <row r="5658" spans="1:22">
      <c r="A5658" s="858"/>
      <c r="B5658" s="866">
        <f t="shared" si="89"/>
        <v>5636</v>
      </c>
      <c r="C5658" s="919"/>
      <c r="D5658" s="860"/>
      <c r="E5658"/>
      <c r="F5658"/>
      <c r="G5658"/>
      <c r="H5658"/>
      <c r="I5658"/>
      <c r="J5658"/>
      <c r="K5658"/>
      <c r="L5658" s="262"/>
      <c r="M5658" s="262"/>
      <c r="S5658" s="262"/>
      <c r="T5658" s="262"/>
      <c r="U5658" s="262"/>
      <c r="V5658" s="262"/>
    </row>
    <row r="5659" spans="1:22">
      <c r="A5659" s="858"/>
      <c r="B5659" s="866">
        <f t="shared" si="89"/>
        <v>5637</v>
      </c>
      <c r="C5659" s="919"/>
      <c r="D5659" s="860"/>
      <c r="E5659"/>
      <c r="F5659"/>
      <c r="G5659"/>
      <c r="H5659"/>
      <c r="I5659"/>
      <c r="J5659"/>
      <c r="K5659"/>
      <c r="L5659" s="262"/>
      <c r="M5659" s="262"/>
      <c r="S5659" s="262"/>
      <c r="T5659" s="262"/>
      <c r="U5659" s="262"/>
      <c r="V5659" s="262"/>
    </row>
    <row r="5660" spans="1:22">
      <c r="A5660" s="858"/>
      <c r="B5660" s="866">
        <f t="shared" si="89"/>
        <v>5638</v>
      </c>
      <c r="C5660" s="919"/>
      <c r="D5660" s="860"/>
      <c r="E5660"/>
      <c r="F5660"/>
      <c r="G5660"/>
      <c r="H5660"/>
      <c r="I5660"/>
      <c r="J5660"/>
      <c r="K5660"/>
      <c r="L5660" s="262"/>
      <c r="M5660" s="262"/>
      <c r="S5660" s="262"/>
      <c r="T5660" s="262"/>
      <c r="U5660" s="262"/>
      <c r="V5660" s="262"/>
    </row>
    <row r="5661" spans="1:22">
      <c r="A5661" s="858"/>
      <c r="B5661" s="866">
        <f t="shared" si="89"/>
        <v>5639</v>
      </c>
      <c r="C5661" s="919"/>
      <c r="D5661" s="860"/>
      <c r="E5661"/>
      <c r="F5661"/>
      <c r="G5661"/>
      <c r="H5661"/>
      <c r="I5661"/>
      <c r="J5661"/>
      <c r="K5661"/>
      <c r="L5661" s="262"/>
      <c r="M5661" s="262"/>
      <c r="S5661" s="262"/>
      <c r="T5661" s="262"/>
      <c r="U5661" s="262"/>
      <c r="V5661" s="262"/>
    </row>
    <row r="5662" spans="1:22">
      <c r="A5662" s="858"/>
      <c r="B5662" s="866">
        <f t="shared" si="89"/>
        <v>5640</v>
      </c>
      <c r="C5662" s="919"/>
      <c r="D5662" s="860"/>
      <c r="E5662"/>
      <c r="F5662"/>
      <c r="G5662"/>
      <c r="H5662"/>
      <c r="I5662"/>
      <c r="J5662"/>
      <c r="K5662"/>
      <c r="L5662" s="262"/>
      <c r="M5662" s="262"/>
      <c r="S5662" s="262"/>
      <c r="T5662" s="262"/>
      <c r="U5662" s="262"/>
      <c r="V5662" s="262"/>
    </row>
    <row r="5663" spans="1:22">
      <c r="A5663" s="858"/>
      <c r="B5663" s="866">
        <f t="shared" si="89"/>
        <v>5641</v>
      </c>
      <c r="C5663" s="919"/>
      <c r="D5663" s="860"/>
      <c r="E5663"/>
      <c r="F5663"/>
      <c r="G5663"/>
      <c r="H5663"/>
      <c r="I5663"/>
      <c r="J5663"/>
      <c r="K5663"/>
      <c r="L5663" s="262"/>
      <c r="M5663" s="262"/>
      <c r="S5663" s="262"/>
      <c r="T5663" s="262"/>
      <c r="U5663" s="262"/>
      <c r="V5663" s="262"/>
    </row>
    <row r="5664" spans="1:22">
      <c r="A5664" s="858"/>
      <c r="B5664" s="866">
        <f t="shared" si="89"/>
        <v>5642</v>
      </c>
      <c r="C5664" s="919"/>
      <c r="D5664" s="860"/>
      <c r="E5664"/>
      <c r="F5664"/>
      <c r="G5664"/>
      <c r="H5664"/>
      <c r="I5664"/>
      <c r="J5664"/>
      <c r="K5664"/>
      <c r="L5664" s="262"/>
      <c r="M5664" s="262"/>
      <c r="S5664" s="262"/>
      <c r="T5664" s="262"/>
      <c r="U5664" s="262"/>
      <c r="V5664" s="262"/>
    </row>
    <row r="5665" spans="1:22">
      <c r="A5665" s="858"/>
      <c r="B5665" s="866">
        <f t="shared" si="89"/>
        <v>5643</v>
      </c>
      <c r="C5665" s="919"/>
      <c r="D5665" s="860"/>
      <c r="E5665"/>
      <c r="F5665"/>
      <c r="G5665"/>
      <c r="H5665"/>
      <c r="I5665"/>
      <c r="J5665"/>
      <c r="K5665"/>
      <c r="L5665" s="262"/>
      <c r="M5665" s="262"/>
      <c r="S5665" s="262"/>
      <c r="T5665" s="262"/>
      <c r="U5665" s="262"/>
      <c r="V5665" s="262"/>
    </row>
    <row r="5666" spans="1:22">
      <c r="A5666" s="858"/>
      <c r="B5666" s="866">
        <f t="shared" si="89"/>
        <v>5644</v>
      </c>
      <c r="C5666" s="919"/>
      <c r="D5666" s="860"/>
      <c r="E5666"/>
      <c r="F5666"/>
      <c r="G5666"/>
      <c r="H5666"/>
      <c r="I5666"/>
      <c r="J5666"/>
      <c r="K5666"/>
      <c r="L5666" s="262"/>
      <c r="M5666" s="262"/>
      <c r="S5666" s="262"/>
      <c r="T5666" s="262"/>
      <c r="U5666" s="262"/>
      <c r="V5666" s="262"/>
    </row>
    <row r="5667" spans="1:22">
      <c r="A5667" s="858"/>
      <c r="B5667" s="866">
        <f t="shared" si="89"/>
        <v>5645</v>
      </c>
      <c r="C5667" s="919"/>
      <c r="D5667" s="860"/>
      <c r="E5667"/>
      <c r="F5667"/>
      <c r="G5667"/>
      <c r="H5667"/>
      <c r="I5667"/>
      <c r="J5667"/>
      <c r="K5667"/>
      <c r="L5667" s="262"/>
      <c r="M5667" s="262"/>
      <c r="S5667" s="262"/>
      <c r="T5667" s="262"/>
      <c r="U5667" s="262"/>
      <c r="V5667" s="262"/>
    </row>
    <row r="5668" spans="1:22">
      <c r="A5668" s="858"/>
      <c r="B5668" s="866">
        <f t="shared" si="89"/>
        <v>5646</v>
      </c>
      <c r="C5668" s="919"/>
      <c r="D5668" s="860"/>
      <c r="E5668"/>
      <c r="F5668"/>
      <c r="G5668"/>
      <c r="H5668"/>
      <c r="I5668"/>
      <c r="J5668"/>
      <c r="K5668"/>
      <c r="L5668" s="262"/>
      <c r="M5668" s="262"/>
      <c r="S5668" s="262"/>
      <c r="T5668" s="262"/>
      <c r="U5668" s="262"/>
      <c r="V5668" s="262"/>
    </row>
    <row r="5669" spans="1:22">
      <c r="A5669" s="858"/>
      <c r="B5669" s="866">
        <f t="shared" si="89"/>
        <v>5647</v>
      </c>
      <c r="C5669" s="919"/>
      <c r="D5669" s="860"/>
      <c r="E5669"/>
      <c r="F5669"/>
      <c r="G5669"/>
      <c r="H5669"/>
      <c r="I5669"/>
      <c r="J5669"/>
      <c r="K5669"/>
      <c r="L5669" s="262"/>
      <c r="M5669" s="262"/>
      <c r="S5669" s="262"/>
      <c r="T5669" s="262"/>
      <c r="U5669" s="262"/>
      <c r="V5669" s="262"/>
    </row>
    <row r="5670" spans="1:22">
      <c r="A5670" s="858"/>
      <c r="B5670" s="866">
        <f t="shared" si="89"/>
        <v>5648</v>
      </c>
      <c r="C5670" s="919"/>
      <c r="D5670" s="860"/>
      <c r="E5670"/>
      <c r="F5670"/>
      <c r="G5670"/>
      <c r="H5670"/>
      <c r="I5670"/>
      <c r="J5670"/>
      <c r="K5670"/>
      <c r="L5670" s="262"/>
      <c r="M5670" s="262"/>
      <c r="S5670" s="262"/>
      <c r="T5670" s="262"/>
      <c r="U5670" s="262"/>
      <c r="V5670" s="262"/>
    </row>
    <row r="5671" spans="1:22">
      <c r="A5671" s="858"/>
      <c r="B5671" s="866">
        <f t="shared" si="89"/>
        <v>5649</v>
      </c>
      <c r="C5671" s="919"/>
      <c r="D5671" s="860"/>
      <c r="E5671"/>
      <c r="F5671"/>
      <c r="G5671"/>
      <c r="H5671"/>
      <c r="I5671"/>
      <c r="J5671"/>
      <c r="K5671"/>
      <c r="L5671" s="262"/>
      <c r="M5671" s="262"/>
      <c r="S5671" s="262"/>
      <c r="T5671" s="262"/>
      <c r="U5671" s="262"/>
      <c r="V5671" s="262"/>
    </row>
    <row r="5672" spans="1:22">
      <c r="A5672" s="858"/>
      <c r="B5672" s="866">
        <f t="shared" si="89"/>
        <v>5650</v>
      </c>
      <c r="C5672" s="919"/>
      <c r="D5672" s="860"/>
      <c r="E5672"/>
      <c r="F5672"/>
      <c r="G5672"/>
      <c r="H5672"/>
      <c r="I5672"/>
      <c r="J5672"/>
      <c r="K5672"/>
      <c r="L5672" s="262"/>
      <c r="M5672" s="262"/>
      <c r="S5672" s="262"/>
      <c r="T5672" s="262"/>
      <c r="U5672" s="262"/>
      <c r="V5672" s="262"/>
    </row>
    <row r="5673" spans="1:22">
      <c r="A5673" s="858"/>
      <c r="B5673" s="866">
        <f t="shared" si="89"/>
        <v>5651</v>
      </c>
      <c r="C5673" s="919"/>
      <c r="D5673" s="860"/>
      <c r="E5673"/>
      <c r="F5673"/>
      <c r="G5673"/>
      <c r="H5673"/>
      <c r="I5673"/>
      <c r="J5673"/>
      <c r="K5673"/>
      <c r="L5673" s="262"/>
      <c r="M5673" s="262"/>
      <c r="S5673" s="262"/>
      <c r="T5673" s="262"/>
      <c r="U5673" s="262"/>
      <c r="V5673" s="262"/>
    </row>
    <row r="5674" spans="1:22">
      <c r="A5674" s="858"/>
      <c r="B5674" s="866">
        <f t="shared" si="89"/>
        <v>5652</v>
      </c>
      <c r="C5674" s="919"/>
      <c r="D5674" s="860"/>
      <c r="E5674"/>
      <c r="F5674"/>
      <c r="G5674"/>
      <c r="H5674"/>
      <c r="I5674"/>
      <c r="J5674"/>
      <c r="K5674"/>
      <c r="L5674" s="262"/>
      <c r="M5674" s="262"/>
      <c r="S5674" s="262"/>
      <c r="T5674" s="262"/>
      <c r="U5674" s="262"/>
      <c r="V5674" s="262"/>
    </row>
    <row r="5675" spans="1:22">
      <c r="A5675" s="858"/>
      <c r="B5675" s="866">
        <f t="shared" si="89"/>
        <v>5653</v>
      </c>
      <c r="C5675" s="919"/>
      <c r="D5675" s="860"/>
      <c r="E5675"/>
      <c r="F5675"/>
      <c r="G5675"/>
      <c r="H5675"/>
      <c r="I5675"/>
      <c r="J5675"/>
      <c r="K5675"/>
      <c r="L5675" s="262"/>
      <c r="M5675" s="262"/>
      <c r="S5675" s="262"/>
      <c r="T5675" s="262"/>
      <c r="U5675" s="262"/>
      <c r="V5675" s="262"/>
    </row>
    <row r="5676" spans="1:22">
      <c r="A5676" s="858"/>
      <c r="B5676" s="866">
        <f t="shared" si="89"/>
        <v>5654</v>
      </c>
      <c r="C5676" s="919"/>
      <c r="D5676" s="860"/>
      <c r="E5676"/>
      <c r="F5676"/>
      <c r="G5676"/>
      <c r="H5676"/>
      <c r="I5676"/>
      <c r="J5676"/>
      <c r="K5676"/>
      <c r="L5676" s="262"/>
      <c r="M5676" s="262"/>
      <c r="S5676" s="262"/>
      <c r="T5676" s="262"/>
      <c r="U5676" s="262"/>
      <c r="V5676" s="262"/>
    </row>
    <row r="5677" spans="1:22">
      <c r="A5677" s="858"/>
      <c r="B5677" s="866">
        <f t="shared" si="89"/>
        <v>5655</v>
      </c>
      <c r="C5677" s="919"/>
      <c r="D5677" s="860"/>
      <c r="E5677"/>
      <c r="F5677"/>
      <c r="G5677"/>
      <c r="H5677"/>
      <c r="I5677"/>
      <c r="J5677"/>
      <c r="K5677"/>
      <c r="L5677" s="262"/>
      <c r="M5677" s="262"/>
      <c r="S5677" s="262"/>
      <c r="T5677" s="262"/>
      <c r="U5677" s="262"/>
      <c r="V5677" s="262"/>
    </row>
    <row r="5678" spans="1:22">
      <c r="A5678" s="858"/>
      <c r="B5678" s="866">
        <f t="shared" si="89"/>
        <v>5656</v>
      </c>
      <c r="C5678" s="919"/>
      <c r="D5678" s="860"/>
      <c r="E5678"/>
      <c r="F5678"/>
      <c r="G5678"/>
      <c r="H5678"/>
      <c r="I5678"/>
      <c r="J5678"/>
      <c r="K5678"/>
      <c r="L5678" s="262"/>
      <c r="M5678" s="262"/>
      <c r="S5678" s="262"/>
      <c r="T5678" s="262"/>
      <c r="U5678" s="262"/>
      <c r="V5678" s="262"/>
    </row>
    <row r="5679" spans="1:22">
      <c r="A5679" s="858"/>
      <c r="B5679" s="866">
        <f t="shared" si="89"/>
        <v>5657</v>
      </c>
      <c r="C5679" s="919"/>
      <c r="D5679" s="860"/>
      <c r="E5679"/>
      <c r="F5679"/>
      <c r="G5679"/>
      <c r="H5679"/>
      <c r="I5679"/>
      <c r="J5679"/>
      <c r="K5679"/>
      <c r="L5679" s="262"/>
      <c r="M5679" s="262"/>
      <c r="S5679" s="262"/>
      <c r="T5679" s="262"/>
      <c r="U5679" s="262"/>
      <c r="V5679" s="262"/>
    </row>
    <row r="5680" spans="1:22">
      <c r="A5680" s="858"/>
      <c r="B5680" s="866">
        <f t="shared" si="89"/>
        <v>5658</v>
      </c>
      <c r="C5680" s="919"/>
      <c r="D5680" s="860"/>
      <c r="E5680"/>
      <c r="F5680"/>
      <c r="G5680"/>
      <c r="H5680"/>
      <c r="I5680"/>
      <c r="J5680"/>
      <c r="K5680"/>
      <c r="L5680" s="262"/>
      <c r="M5680" s="262"/>
      <c r="S5680" s="262"/>
      <c r="T5680" s="262"/>
      <c r="U5680" s="262"/>
      <c r="V5680" s="262"/>
    </row>
    <row r="5681" spans="1:22">
      <c r="A5681" s="858"/>
      <c r="B5681" s="866">
        <f t="shared" si="89"/>
        <v>5659</v>
      </c>
      <c r="C5681" s="919"/>
      <c r="D5681" s="860"/>
      <c r="E5681"/>
      <c r="F5681"/>
      <c r="G5681"/>
      <c r="H5681"/>
      <c r="I5681"/>
      <c r="J5681"/>
      <c r="K5681"/>
      <c r="L5681" s="262"/>
      <c r="M5681" s="262"/>
      <c r="S5681" s="262"/>
      <c r="T5681" s="262"/>
      <c r="U5681" s="262"/>
      <c r="V5681" s="262"/>
    </row>
    <row r="5682" spans="1:22">
      <c r="A5682" s="858"/>
      <c r="B5682" s="866">
        <f t="shared" si="89"/>
        <v>5660</v>
      </c>
      <c r="C5682" s="919"/>
      <c r="D5682" s="860"/>
      <c r="E5682"/>
      <c r="F5682"/>
      <c r="G5682"/>
      <c r="H5682"/>
      <c r="I5682"/>
      <c r="J5682"/>
      <c r="K5682"/>
      <c r="L5682" s="262"/>
      <c r="M5682" s="262"/>
      <c r="S5682" s="262"/>
      <c r="T5682" s="262"/>
      <c r="U5682" s="262"/>
      <c r="V5682" s="262"/>
    </row>
    <row r="5683" spans="1:22">
      <c r="A5683" s="858"/>
      <c r="B5683" s="866">
        <f t="shared" si="89"/>
        <v>5661</v>
      </c>
      <c r="C5683" s="919"/>
      <c r="D5683" s="860"/>
      <c r="E5683"/>
      <c r="F5683"/>
      <c r="G5683"/>
      <c r="H5683"/>
      <c r="I5683"/>
      <c r="J5683"/>
      <c r="K5683"/>
      <c r="L5683" s="262"/>
      <c r="M5683" s="262"/>
      <c r="S5683" s="262"/>
      <c r="T5683" s="262"/>
      <c r="U5683" s="262"/>
      <c r="V5683" s="262"/>
    </row>
    <row r="5684" spans="1:22">
      <c r="A5684" s="858"/>
      <c r="B5684" s="866">
        <f t="shared" si="89"/>
        <v>5662</v>
      </c>
      <c r="C5684" s="919"/>
      <c r="D5684" s="860"/>
      <c r="E5684"/>
      <c r="F5684"/>
      <c r="G5684"/>
      <c r="H5684"/>
      <c r="I5684"/>
      <c r="J5684"/>
      <c r="K5684"/>
      <c r="L5684" s="262"/>
      <c r="M5684" s="262"/>
      <c r="S5684" s="262"/>
      <c r="T5684" s="262"/>
      <c r="U5684" s="262"/>
      <c r="V5684" s="262"/>
    </row>
    <row r="5685" spans="1:22">
      <c r="A5685" s="858"/>
      <c r="B5685" s="866">
        <f t="shared" si="89"/>
        <v>5663</v>
      </c>
      <c r="C5685" s="919"/>
      <c r="D5685" s="860"/>
      <c r="E5685"/>
      <c r="F5685"/>
      <c r="G5685"/>
      <c r="H5685"/>
      <c r="I5685"/>
      <c r="J5685"/>
      <c r="K5685"/>
      <c r="L5685" s="262"/>
      <c r="M5685" s="262"/>
      <c r="S5685" s="262"/>
      <c r="T5685" s="262"/>
      <c r="U5685" s="262"/>
      <c r="V5685" s="262"/>
    </row>
    <row r="5686" spans="1:22">
      <c r="A5686" s="858"/>
      <c r="B5686" s="866">
        <f t="shared" si="89"/>
        <v>5664</v>
      </c>
      <c r="C5686" s="919"/>
      <c r="D5686" s="860"/>
      <c r="E5686"/>
      <c r="F5686"/>
      <c r="G5686"/>
      <c r="H5686"/>
      <c r="I5686"/>
      <c r="J5686"/>
      <c r="K5686"/>
      <c r="L5686" s="262"/>
      <c r="M5686" s="262"/>
      <c r="S5686" s="262"/>
      <c r="T5686" s="262"/>
      <c r="U5686" s="262"/>
      <c r="V5686" s="262"/>
    </row>
    <row r="5687" spans="1:22">
      <c r="A5687" s="858"/>
      <c r="B5687" s="866">
        <f t="shared" si="89"/>
        <v>5665</v>
      </c>
      <c r="C5687" s="919"/>
      <c r="D5687" s="860"/>
      <c r="E5687"/>
      <c r="F5687"/>
      <c r="G5687"/>
      <c r="H5687"/>
      <c r="I5687"/>
      <c r="J5687"/>
      <c r="K5687"/>
      <c r="L5687" s="262"/>
      <c r="M5687" s="262"/>
      <c r="S5687" s="262"/>
      <c r="T5687" s="262"/>
      <c r="U5687" s="262"/>
      <c r="V5687" s="262"/>
    </row>
    <row r="5688" spans="1:22">
      <c r="A5688" s="858"/>
      <c r="B5688" s="866">
        <f t="shared" si="89"/>
        <v>5666</v>
      </c>
      <c r="C5688" s="919"/>
      <c r="D5688" s="860"/>
      <c r="E5688"/>
      <c r="F5688"/>
      <c r="G5688"/>
      <c r="H5688"/>
      <c r="I5688"/>
      <c r="J5688"/>
      <c r="K5688"/>
      <c r="L5688" s="262"/>
      <c r="M5688" s="262"/>
      <c r="S5688" s="262"/>
      <c r="T5688" s="262"/>
      <c r="U5688" s="262"/>
      <c r="V5688" s="262"/>
    </row>
    <row r="5689" spans="1:22">
      <c r="A5689" s="858"/>
      <c r="B5689" s="866">
        <f t="shared" si="89"/>
        <v>5667</v>
      </c>
      <c r="C5689" s="919"/>
      <c r="D5689" s="860"/>
      <c r="E5689"/>
      <c r="F5689"/>
      <c r="G5689"/>
      <c r="H5689"/>
      <c r="I5689"/>
      <c r="J5689"/>
      <c r="K5689"/>
      <c r="L5689" s="262"/>
      <c r="M5689" s="262"/>
      <c r="S5689" s="262"/>
      <c r="T5689" s="262"/>
      <c r="U5689" s="262"/>
      <c r="V5689" s="262"/>
    </row>
    <row r="5690" spans="1:22">
      <c r="A5690" s="858"/>
      <c r="B5690" s="866">
        <f t="shared" si="89"/>
        <v>5668</v>
      </c>
      <c r="C5690" s="919"/>
      <c r="D5690" s="860"/>
      <c r="E5690"/>
      <c r="F5690"/>
      <c r="G5690"/>
      <c r="H5690"/>
      <c r="I5690"/>
      <c r="J5690"/>
      <c r="K5690"/>
      <c r="L5690" s="262"/>
      <c r="M5690" s="262"/>
      <c r="S5690" s="262"/>
      <c r="T5690" s="262"/>
      <c r="U5690" s="262"/>
      <c r="V5690" s="262"/>
    </row>
    <row r="5691" spans="1:22">
      <c r="A5691" s="858"/>
      <c r="B5691" s="866">
        <f t="shared" si="89"/>
        <v>5669</v>
      </c>
      <c r="C5691" s="919"/>
      <c r="D5691" s="860"/>
      <c r="E5691"/>
      <c r="F5691"/>
      <c r="G5691"/>
      <c r="H5691"/>
      <c r="I5691"/>
      <c r="J5691"/>
      <c r="K5691"/>
      <c r="L5691" s="262"/>
      <c r="M5691" s="262"/>
      <c r="S5691" s="262"/>
      <c r="T5691" s="262"/>
      <c r="U5691" s="262"/>
      <c r="V5691" s="262"/>
    </row>
    <row r="5692" spans="1:22">
      <c r="A5692" s="858"/>
      <c r="B5692" s="866">
        <f t="shared" si="89"/>
        <v>5670</v>
      </c>
      <c r="C5692" s="919"/>
      <c r="D5692" s="860"/>
      <c r="E5692"/>
      <c r="F5692"/>
      <c r="G5692"/>
      <c r="H5692"/>
      <c r="I5692"/>
      <c r="J5692"/>
      <c r="K5692"/>
      <c r="L5692" s="262"/>
      <c r="M5692" s="262"/>
      <c r="S5692" s="262"/>
      <c r="T5692" s="262"/>
      <c r="U5692" s="262"/>
      <c r="V5692" s="262"/>
    </row>
    <row r="5693" spans="1:22">
      <c r="A5693" s="858"/>
      <c r="B5693" s="866">
        <f t="shared" si="89"/>
        <v>5671</v>
      </c>
      <c r="C5693" s="919"/>
      <c r="D5693" s="860"/>
      <c r="E5693"/>
      <c r="F5693"/>
      <c r="G5693"/>
      <c r="H5693"/>
      <c r="I5693"/>
      <c r="J5693"/>
      <c r="K5693"/>
      <c r="L5693" s="262"/>
      <c r="M5693" s="262"/>
      <c r="S5693" s="262"/>
      <c r="T5693" s="262"/>
      <c r="U5693" s="262"/>
      <c r="V5693" s="262"/>
    </row>
    <row r="5694" spans="1:22">
      <c r="A5694" s="858"/>
      <c r="B5694" s="866">
        <f t="shared" si="89"/>
        <v>5672</v>
      </c>
      <c r="C5694" s="919"/>
      <c r="D5694" s="860"/>
      <c r="E5694"/>
      <c r="F5694"/>
      <c r="G5694"/>
      <c r="H5694"/>
      <c r="I5694"/>
      <c r="J5694"/>
      <c r="K5694"/>
      <c r="L5694" s="262"/>
      <c r="M5694" s="262"/>
      <c r="S5694" s="262"/>
      <c r="T5694" s="262"/>
      <c r="U5694" s="262"/>
      <c r="V5694" s="262"/>
    </row>
    <row r="5695" spans="1:22">
      <c r="A5695" s="858"/>
      <c r="B5695" s="866">
        <f t="shared" si="89"/>
        <v>5673</v>
      </c>
      <c r="C5695" s="919"/>
      <c r="D5695" s="860"/>
      <c r="E5695"/>
      <c r="F5695"/>
      <c r="G5695"/>
      <c r="H5695"/>
      <c r="I5695"/>
      <c r="J5695"/>
      <c r="K5695"/>
      <c r="L5695" s="262"/>
      <c r="M5695" s="262"/>
      <c r="S5695" s="262"/>
      <c r="T5695" s="262"/>
      <c r="U5695" s="262"/>
      <c r="V5695" s="262"/>
    </row>
    <row r="5696" spans="1:22">
      <c r="A5696" s="858"/>
      <c r="B5696" s="866">
        <f t="shared" si="89"/>
        <v>5674</v>
      </c>
      <c r="C5696" s="919"/>
      <c r="D5696" s="860"/>
      <c r="E5696"/>
      <c r="F5696"/>
      <c r="G5696"/>
      <c r="H5696"/>
      <c r="I5696"/>
      <c r="J5696"/>
      <c r="K5696"/>
      <c r="L5696" s="262"/>
      <c r="M5696" s="262"/>
      <c r="S5696" s="262"/>
      <c r="T5696" s="262"/>
      <c r="U5696" s="262"/>
      <c r="V5696" s="262"/>
    </row>
    <row r="5697" spans="1:22">
      <c r="A5697" s="858"/>
      <c r="B5697" s="866">
        <f t="shared" si="89"/>
        <v>5675</v>
      </c>
      <c r="C5697" s="919"/>
      <c r="D5697" s="860"/>
      <c r="E5697"/>
      <c r="F5697"/>
      <c r="G5697"/>
      <c r="H5697"/>
      <c r="I5697"/>
      <c r="J5697"/>
      <c r="K5697"/>
      <c r="L5697" s="262"/>
      <c r="M5697" s="262"/>
      <c r="S5697" s="262"/>
      <c r="T5697" s="262"/>
      <c r="U5697" s="262"/>
      <c r="V5697" s="262"/>
    </row>
    <row r="5698" spans="1:22">
      <c r="A5698" s="858"/>
      <c r="B5698" s="866">
        <f t="shared" si="89"/>
        <v>5676</v>
      </c>
      <c r="C5698" s="919"/>
      <c r="D5698" s="860"/>
      <c r="E5698"/>
      <c r="F5698"/>
      <c r="G5698"/>
      <c r="H5698"/>
      <c r="I5698"/>
      <c r="J5698"/>
      <c r="K5698"/>
      <c r="L5698" s="262"/>
      <c r="M5698" s="262"/>
      <c r="S5698" s="262"/>
      <c r="T5698" s="262"/>
      <c r="U5698" s="262"/>
      <c r="V5698" s="262"/>
    </row>
    <row r="5699" spans="1:22">
      <c r="A5699" s="858"/>
      <c r="B5699" s="866">
        <f t="shared" si="89"/>
        <v>5677</v>
      </c>
      <c r="C5699" s="919"/>
      <c r="D5699" s="860"/>
      <c r="E5699"/>
      <c r="F5699"/>
      <c r="G5699"/>
      <c r="H5699"/>
      <c r="I5699"/>
      <c r="J5699"/>
      <c r="K5699"/>
      <c r="L5699" s="262"/>
      <c r="M5699" s="262"/>
      <c r="S5699" s="262"/>
      <c r="T5699" s="262"/>
      <c r="U5699" s="262"/>
      <c r="V5699" s="262"/>
    </row>
    <row r="5700" spans="1:22">
      <c r="A5700" s="858"/>
      <c r="B5700" s="866">
        <f t="shared" si="89"/>
        <v>5678</v>
      </c>
      <c r="C5700" s="919"/>
      <c r="D5700" s="860"/>
      <c r="E5700"/>
      <c r="F5700"/>
      <c r="G5700"/>
      <c r="H5700"/>
      <c r="I5700"/>
      <c r="J5700"/>
      <c r="K5700"/>
      <c r="L5700" s="262"/>
      <c r="M5700" s="262"/>
      <c r="S5700" s="262"/>
      <c r="T5700" s="262"/>
      <c r="U5700" s="262"/>
      <c r="V5700" s="262"/>
    </row>
    <row r="5701" spans="1:22">
      <c r="A5701" s="858"/>
      <c r="B5701" s="866">
        <f t="shared" si="89"/>
        <v>5679</v>
      </c>
      <c r="C5701" s="919"/>
      <c r="D5701" s="860"/>
      <c r="E5701"/>
      <c r="F5701"/>
      <c r="G5701"/>
      <c r="H5701"/>
      <c r="I5701"/>
      <c r="J5701"/>
      <c r="K5701"/>
      <c r="L5701" s="262"/>
      <c r="M5701" s="262"/>
      <c r="S5701" s="262"/>
      <c r="T5701" s="262"/>
      <c r="U5701" s="262"/>
      <c r="V5701" s="262"/>
    </row>
    <row r="5702" spans="1:22">
      <c r="A5702" s="858"/>
      <c r="B5702" s="866">
        <f t="shared" si="89"/>
        <v>5680</v>
      </c>
      <c r="C5702" s="919"/>
      <c r="D5702" s="860"/>
      <c r="E5702"/>
      <c r="F5702"/>
      <c r="G5702"/>
      <c r="H5702"/>
      <c r="I5702"/>
      <c r="J5702"/>
      <c r="K5702"/>
      <c r="L5702" s="262"/>
      <c r="M5702" s="262"/>
      <c r="S5702" s="262"/>
      <c r="T5702" s="262"/>
      <c r="U5702" s="262"/>
      <c r="V5702" s="262"/>
    </row>
    <row r="5703" spans="1:22">
      <c r="A5703" s="858"/>
      <c r="B5703" s="866">
        <f t="shared" si="89"/>
        <v>5681</v>
      </c>
      <c r="C5703" s="919"/>
      <c r="D5703" s="860"/>
      <c r="E5703"/>
      <c r="F5703"/>
      <c r="G5703"/>
      <c r="H5703"/>
      <c r="I5703"/>
      <c r="J5703"/>
      <c r="K5703"/>
      <c r="L5703" s="262"/>
      <c r="M5703" s="262"/>
      <c r="S5703" s="262"/>
      <c r="T5703" s="262"/>
      <c r="U5703" s="262"/>
      <c r="V5703" s="262"/>
    </row>
    <row r="5704" spans="1:22">
      <c r="A5704" s="858"/>
      <c r="B5704" s="866">
        <f t="shared" si="89"/>
        <v>5682</v>
      </c>
      <c r="C5704" s="919"/>
      <c r="D5704" s="860"/>
      <c r="E5704"/>
      <c r="F5704"/>
      <c r="G5704"/>
      <c r="H5704"/>
      <c r="I5704"/>
      <c r="J5704"/>
      <c r="K5704"/>
      <c r="L5704" s="262"/>
      <c r="M5704" s="262"/>
      <c r="S5704" s="262"/>
      <c r="T5704" s="262"/>
      <c r="U5704" s="262"/>
      <c r="V5704" s="262"/>
    </row>
    <row r="5705" spans="1:22">
      <c r="A5705" s="858"/>
      <c r="B5705" s="866">
        <f t="shared" si="89"/>
        <v>5683</v>
      </c>
      <c r="C5705" s="919"/>
      <c r="D5705" s="860"/>
      <c r="E5705"/>
      <c r="F5705"/>
      <c r="G5705"/>
      <c r="H5705"/>
      <c r="I5705"/>
      <c r="J5705"/>
      <c r="K5705"/>
      <c r="L5705" s="262"/>
      <c r="M5705" s="262"/>
      <c r="S5705" s="262"/>
      <c r="T5705" s="262"/>
      <c r="U5705" s="262"/>
      <c r="V5705" s="262"/>
    </row>
    <row r="5706" spans="1:22">
      <c r="A5706" s="858"/>
      <c r="B5706" s="866">
        <f t="shared" si="89"/>
        <v>5684</v>
      </c>
      <c r="C5706" s="919"/>
      <c r="D5706" s="860"/>
      <c r="E5706"/>
      <c r="F5706"/>
      <c r="G5706"/>
      <c r="H5706"/>
      <c r="I5706"/>
      <c r="J5706"/>
      <c r="K5706"/>
      <c r="L5706" s="262"/>
      <c r="M5706" s="262"/>
      <c r="S5706" s="262"/>
      <c r="T5706" s="262"/>
      <c r="U5706" s="262"/>
      <c r="V5706" s="262"/>
    </row>
    <row r="5707" spans="1:22">
      <c r="A5707" s="858"/>
      <c r="B5707" s="866">
        <f t="shared" si="89"/>
        <v>5685</v>
      </c>
      <c r="C5707" s="919"/>
      <c r="D5707" s="860"/>
      <c r="E5707"/>
      <c r="F5707"/>
      <c r="G5707"/>
      <c r="H5707"/>
      <c r="I5707"/>
      <c r="J5707"/>
      <c r="K5707"/>
      <c r="L5707" s="262"/>
      <c r="M5707" s="262"/>
      <c r="S5707" s="262"/>
      <c r="T5707" s="262"/>
      <c r="U5707" s="262"/>
      <c r="V5707" s="262"/>
    </row>
    <row r="5708" spans="1:22">
      <c r="A5708" s="858"/>
      <c r="B5708" s="866">
        <f t="shared" si="89"/>
        <v>5686</v>
      </c>
      <c r="C5708" s="919"/>
      <c r="D5708" s="860"/>
      <c r="E5708"/>
      <c r="F5708"/>
      <c r="G5708"/>
      <c r="H5708"/>
      <c r="I5708"/>
      <c r="J5708"/>
      <c r="K5708"/>
      <c r="L5708" s="262"/>
      <c r="M5708" s="262"/>
      <c r="S5708" s="262"/>
      <c r="T5708" s="262"/>
      <c r="U5708" s="262"/>
      <c r="V5708" s="262"/>
    </row>
    <row r="5709" spans="1:22">
      <c r="A5709" s="858"/>
      <c r="B5709" s="866">
        <f t="shared" si="89"/>
        <v>5687</v>
      </c>
      <c r="C5709" s="919"/>
      <c r="D5709" s="860"/>
      <c r="E5709"/>
      <c r="F5709"/>
      <c r="G5709"/>
      <c r="H5709"/>
      <c r="I5709"/>
      <c r="J5709"/>
      <c r="K5709"/>
      <c r="L5709" s="262"/>
      <c r="M5709" s="262"/>
      <c r="S5709" s="262"/>
      <c r="T5709" s="262"/>
      <c r="U5709" s="262"/>
      <c r="V5709" s="262"/>
    </row>
    <row r="5710" spans="1:22">
      <c r="A5710" s="858"/>
      <c r="B5710" s="866">
        <f t="shared" si="89"/>
        <v>5688</v>
      </c>
      <c r="C5710" s="919"/>
      <c r="D5710" s="860"/>
      <c r="E5710"/>
      <c r="F5710"/>
      <c r="G5710"/>
      <c r="H5710"/>
      <c r="I5710"/>
      <c r="J5710"/>
      <c r="K5710"/>
      <c r="L5710" s="262"/>
      <c r="M5710" s="262"/>
      <c r="S5710" s="262"/>
      <c r="T5710" s="262"/>
      <c r="U5710" s="262"/>
      <c r="V5710" s="262"/>
    </row>
    <row r="5711" spans="1:22">
      <c r="A5711" s="858"/>
      <c r="B5711" s="866">
        <f t="shared" si="89"/>
        <v>5689</v>
      </c>
      <c r="C5711" s="919"/>
      <c r="D5711" s="860"/>
      <c r="E5711"/>
      <c r="F5711"/>
      <c r="G5711"/>
      <c r="H5711"/>
      <c r="I5711"/>
      <c r="J5711"/>
      <c r="K5711"/>
      <c r="L5711" s="262"/>
      <c r="M5711" s="262"/>
      <c r="S5711" s="262"/>
      <c r="T5711" s="262"/>
      <c r="U5711" s="262"/>
      <c r="V5711" s="262"/>
    </row>
    <row r="5712" spans="1:22">
      <c r="A5712" s="858"/>
      <c r="B5712" s="866">
        <f t="shared" si="89"/>
        <v>5690</v>
      </c>
      <c r="C5712" s="919"/>
      <c r="D5712" s="860"/>
      <c r="E5712"/>
      <c r="F5712"/>
      <c r="G5712"/>
      <c r="H5712"/>
      <c r="I5712"/>
      <c r="J5712"/>
      <c r="K5712"/>
      <c r="L5712" s="262"/>
      <c r="M5712" s="262"/>
      <c r="S5712" s="262"/>
      <c r="T5712" s="262"/>
      <c r="U5712" s="262"/>
      <c r="V5712" s="262"/>
    </row>
    <row r="5713" spans="1:22">
      <c r="A5713" s="858"/>
      <c r="B5713" s="866">
        <f t="shared" si="89"/>
        <v>5691</v>
      </c>
      <c r="C5713" s="919"/>
      <c r="D5713" s="860"/>
      <c r="E5713"/>
      <c r="F5713"/>
      <c r="G5713"/>
      <c r="H5713"/>
      <c r="I5713"/>
      <c r="J5713"/>
      <c r="K5713"/>
      <c r="L5713" s="262"/>
      <c r="M5713" s="262"/>
      <c r="S5713" s="262"/>
      <c r="T5713" s="262"/>
      <c r="U5713" s="262"/>
      <c r="V5713" s="262"/>
    </row>
    <row r="5714" spans="1:22">
      <c r="A5714" s="858"/>
      <c r="B5714" s="866">
        <f t="shared" si="89"/>
        <v>5692</v>
      </c>
      <c r="C5714" s="919"/>
      <c r="D5714" s="860"/>
      <c r="E5714"/>
      <c r="F5714"/>
      <c r="G5714"/>
      <c r="H5714"/>
      <c r="I5714"/>
      <c r="J5714"/>
      <c r="K5714"/>
      <c r="L5714" s="262"/>
      <c r="M5714" s="262"/>
      <c r="S5714" s="262"/>
      <c r="T5714" s="262"/>
      <c r="U5714" s="262"/>
      <c r="V5714" s="262"/>
    </row>
    <row r="5715" spans="1:22">
      <c r="A5715" s="858"/>
      <c r="B5715" s="866">
        <f t="shared" si="89"/>
        <v>5693</v>
      </c>
      <c r="C5715" s="919"/>
      <c r="D5715" s="860"/>
      <c r="E5715"/>
      <c r="F5715"/>
      <c r="G5715"/>
      <c r="H5715"/>
      <c r="I5715"/>
      <c r="J5715"/>
      <c r="K5715"/>
      <c r="L5715" s="262"/>
      <c r="M5715" s="262"/>
      <c r="S5715" s="262"/>
      <c r="T5715" s="262"/>
      <c r="U5715" s="262"/>
      <c r="V5715" s="262"/>
    </row>
    <row r="5716" spans="1:22">
      <c r="A5716" s="858"/>
      <c r="B5716" s="866">
        <f t="shared" si="89"/>
        <v>5694</v>
      </c>
      <c r="C5716" s="919"/>
      <c r="D5716" s="860"/>
      <c r="E5716"/>
      <c r="F5716"/>
      <c r="G5716"/>
      <c r="H5716"/>
      <c r="I5716"/>
      <c r="J5716"/>
      <c r="K5716"/>
      <c r="L5716" s="262"/>
      <c r="M5716" s="262"/>
      <c r="S5716" s="262"/>
      <c r="T5716" s="262"/>
      <c r="U5716" s="262"/>
      <c r="V5716" s="262"/>
    </row>
    <row r="5717" spans="1:22">
      <c r="A5717" s="858"/>
      <c r="B5717" s="866">
        <f t="shared" si="89"/>
        <v>5695</v>
      </c>
      <c r="C5717" s="919"/>
      <c r="D5717" s="860"/>
      <c r="E5717"/>
      <c r="F5717"/>
      <c r="G5717"/>
      <c r="H5717"/>
      <c r="I5717"/>
      <c r="J5717"/>
      <c r="K5717"/>
      <c r="L5717" s="262"/>
      <c r="M5717" s="262"/>
      <c r="S5717" s="262"/>
      <c r="T5717" s="262"/>
      <c r="U5717" s="262"/>
      <c r="V5717" s="262"/>
    </row>
    <row r="5718" spans="1:22">
      <c r="A5718" s="858"/>
      <c r="B5718" s="866">
        <f t="shared" si="89"/>
        <v>5696</v>
      </c>
      <c r="C5718" s="919"/>
      <c r="D5718" s="860"/>
      <c r="E5718"/>
      <c r="F5718"/>
      <c r="G5718"/>
      <c r="H5718"/>
      <c r="I5718"/>
      <c r="J5718"/>
      <c r="K5718"/>
      <c r="L5718" s="262"/>
      <c r="M5718" s="262"/>
      <c r="S5718" s="262"/>
      <c r="T5718" s="262"/>
      <c r="U5718" s="262"/>
      <c r="V5718" s="262"/>
    </row>
    <row r="5719" spans="1:22">
      <c r="A5719" s="858"/>
      <c r="B5719" s="866">
        <f t="shared" si="89"/>
        <v>5697</v>
      </c>
      <c r="C5719" s="919"/>
      <c r="D5719" s="860"/>
      <c r="E5719"/>
      <c r="F5719"/>
      <c r="G5719"/>
      <c r="H5719"/>
      <c r="I5719"/>
      <c r="J5719"/>
      <c r="K5719"/>
      <c r="L5719" s="262"/>
      <c r="M5719" s="262"/>
      <c r="S5719" s="262"/>
      <c r="T5719" s="262"/>
      <c r="U5719" s="262"/>
      <c r="V5719" s="262"/>
    </row>
    <row r="5720" spans="1:22">
      <c r="A5720" s="858"/>
      <c r="B5720" s="866">
        <f t="shared" ref="B5720:B5783" si="90">B5719+1</f>
        <v>5698</v>
      </c>
      <c r="C5720" s="919"/>
      <c r="D5720" s="860"/>
      <c r="E5720"/>
      <c r="F5720"/>
      <c r="G5720"/>
      <c r="H5720"/>
      <c r="I5720"/>
      <c r="J5720"/>
      <c r="K5720"/>
      <c r="L5720" s="262"/>
      <c r="M5720" s="262"/>
      <c r="S5720" s="262"/>
      <c r="T5720" s="262"/>
      <c r="U5720" s="262"/>
      <c r="V5720" s="262"/>
    </row>
    <row r="5721" spans="1:22">
      <c r="A5721" s="858"/>
      <c r="B5721" s="866">
        <f t="shared" si="90"/>
        <v>5699</v>
      </c>
      <c r="C5721" s="919"/>
      <c r="D5721" s="860"/>
      <c r="E5721"/>
      <c r="F5721"/>
      <c r="G5721"/>
      <c r="H5721"/>
      <c r="I5721"/>
      <c r="J5721"/>
      <c r="K5721"/>
      <c r="L5721" s="262"/>
      <c r="M5721" s="262"/>
      <c r="S5721" s="262"/>
      <c r="T5721" s="262"/>
      <c r="U5721" s="262"/>
      <c r="V5721" s="262"/>
    </row>
    <row r="5722" spans="1:22">
      <c r="A5722" s="858"/>
      <c r="B5722" s="866">
        <f t="shared" si="90"/>
        <v>5700</v>
      </c>
      <c r="C5722" s="919"/>
      <c r="D5722" s="860"/>
      <c r="E5722"/>
      <c r="F5722"/>
      <c r="G5722"/>
      <c r="H5722"/>
      <c r="I5722"/>
      <c r="J5722"/>
      <c r="K5722"/>
      <c r="L5722" s="262"/>
      <c r="M5722" s="262"/>
      <c r="S5722" s="262"/>
      <c r="T5722" s="262"/>
      <c r="U5722" s="262"/>
      <c r="V5722" s="262"/>
    </row>
    <row r="5723" spans="1:22">
      <c r="A5723" s="858"/>
      <c r="B5723" s="866">
        <f t="shared" si="90"/>
        <v>5701</v>
      </c>
      <c r="C5723" s="919"/>
      <c r="D5723" s="860"/>
      <c r="E5723"/>
      <c r="F5723"/>
      <c r="G5723"/>
      <c r="H5723"/>
      <c r="I5723"/>
      <c r="J5723"/>
      <c r="K5723"/>
      <c r="L5723" s="262"/>
      <c r="M5723" s="262"/>
      <c r="S5723" s="262"/>
      <c r="T5723" s="262"/>
      <c r="U5723" s="262"/>
      <c r="V5723" s="262"/>
    </row>
    <row r="5724" spans="1:22">
      <c r="A5724" s="858"/>
      <c r="B5724" s="866">
        <f t="shared" si="90"/>
        <v>5702</v>
      </c>
      <c r="C5724" s="919"/>
      <c r="D5724" s="860"/>
      <c r="E5724"/>
      <c r="F5724"/>
      <c r="G5724"/>
      <c r="H5724"/>
      <c r="I5724"/>
      <c r="J5724"/>
      <c r="K5724"/>
      <c r="L5724" s="262"/>
      <c r="M5724" s="262"/>
      <c r="S5724" s="262"/>
      <c r="T5724" s="262"/>
      <c r="U5724" s="262"/>
      <c r="V5724" s="262"/>
    </row>
    <row r="5725" spans="1:22">
      <c r="A5725" s="858"/>
      <c r="B5725" s="866">
        <f t="shared" si="90"/>
        <v>5703</v>
      </c>
      <c r="C5725" s="919"/>
      <c r="D5725" s="860"/>
      <c r="E5725"/>
      <c r="F5725"/>
      <c r="G5725"/>
      <c r="H5725"/>
      <c r="I5725"/>
      <c r="J5725"/>
      <c r="K5725"/>
      <c r="L5725" s="262"/>
      <c r="M5725" s="262"/>
      <c r="S5725" s="262"/>
      <c r="T5725" s="262"/>
      <c r="U5725" s="262"/>
      <c r="V5725" s="262"/>
    </row>
    <row r="5726" spans="1:22">
      <c r="A5726" s="858"/>
      <c r="B5726" s="866">
        <f t="shared" si="90"/>
        <v>5704</v>
      </c>
      <c r="C5726" s="919"/>
      <c r="D5726" s="860"/>
      <c r="E5726"/>
      <c r="F5726"/>
      <c r="G5726"/>
      <c r="H5726"/>
      <c r="I5726"/>
      <c r="J5726"/>
      <c r="K5726"/>
      <c r="L5726" s="262"/>
      <c r="M5726" s="262"/>
      <c r="S5726" s="262"/>
      <c r="T5726" s="262"/>
      <c r="U5726" s="262"/>
      <c r="V5726" s="262"/>
    </row>
    <row r="5727" spans="1:22">
      <c r="A5727" s="858"/>
      <c r="B5727" s="866">
        <f t="shared" si="90"/>
        <v>5705</v>
      </c>
      <c r="C5727" s="919"/>
      <c r="D5727" s="860"/>
      <c r="E5727"/>
      <c r="F5727"/>
      <c r="G5727"/>
      <c r="H5727"/>
      <c r="I5727"/>
      <c r="J5727"/>
      <c r="K5727"/>
      <c r="L5727" s="262"/>
      <c r="M5727" s="262"/>
      <c r="S5727" s="262"/>
      <c r="T5727" s="262"/>
      <c r="U5727" s="262"/>
      <c r="V5727" s="262"/>
    </row>
    <row r="5728" spans="1:22">
      <c r="A5728" s="858"/>
      <c r="B5728" s="866">
        <f t="shared" si="90"/>
        <v>5706</v>
      </c>
      <c r="C5728" s="919"/>
      <c r="D5728" s="860"/>
      <c r="E5728"/>
      <c r="F5728"/>
      <c r="G5728"/>
      <c r="H5728"/>
      <c r="I5728"/>
      <c r="J5728"/>
      <c r="K5728"/>
      <c r="L5728" s="262"/>
      <c r="M5728" s="262"/>
      <c r="S5728" s="262"/>
      <c r="T5728" s="262"/>
      <c r="U5728" s="262"/>
      <c r="V5728" s="262"/>
    </row>
    <row r="5729" spans="1:22">
      <c r="A5729" s="858"/>
      <c r="B5729" s="866">
        <f t="shared" si="90"/>
        <v>5707</v>
      </c>
      <c r="C5729" s="919"/>
      <c r="D5729" s="860"/>
      <c r="E5729"/>
      <c r="F5729"/>
      <c r="G5729"/>
      <c r="H5729"/>
      <c r="I5729"/>
      <c r="J5729"/>
      <c r="K5729"/>
      <c r="L5729" s="262"/>
      <c r="M5729" s="262"/>
      <c r="S5729" s="262"/>
      <c r="T5729" s="262"/>
      <c r="U5729" s="262"/>
      <c r="V5729" s="262"/>
    </row>
    <row r="5730" spans="1:22">
      <c r="A5730" s="858"/>
      <c r="B5730" s="866">
        <f t="shared" si="90"/>
        <v>5708</v>
      </c>
      <c r="C5730" s="919"/>
      <c r="D5730" s="860"/>
      <c r="E5730"/>
      <c r="F5730"/>
      <c r="G5730"/>
      <c r="H5730"/>
      <c r="I5730"/>
      <c r="J5730"/>
      <c r="K5730"/>
      <c r="L5730" s="262"/>
      <c r="M5730" s="262"/>
      <c r="S5730" s="262"/>
      <c r="T5730" s="262"/>
      <c r="U5730" s="262"/>
      <c r="V5730" s="262"/>
    </row>
    <row r="5731" spans="1:22">
      <c r="A5731" s="858"/>
      <c r="B5731" s="866">
        <f t="shared" si="90"/>
        <v>5709</v>
      </c>
      <c r="C5731" s="919"/>
      <c r="D5731" s="860"/>
      <c r="E5731"/>
      <c r="F5731"/>
      <c r="G5731"/>
      <c r="H5731"/>
      <c r="I5731"/>
      <c r="J5731"/>
      <c r="K5731"/>
      <c r="L5731" s="262"/>
      <c r="M5731" s="262"/>
      <c r="S5731" s="262"/>
      <c r="T5731" s="262"/>
      <c r="U5731" s="262"/>
      <c r="V5731" s="262"/>
    </row>
    <row r="5732" spans="1:22">
      <c r="A5732" s="858"/>
      <c r="B5732" s="866">
        <f t="shared" si="90"/>
        <v>5710</v>
      </c>
      <c r="C5732" s="919"/>
      <c r="D5732" s="860"/>
      <c r="E5732"/>
      <c r="F5732"/>
      <c r="G5732"/>
      <c r="H5732"/>
      <c r="I5732"/>
      <c r="J5732"/>
      <c r="K5732"/>
      <c r="L5732" s="262"/>
      <c r="M5732" s="262"/>
      <c r="S5732" s="262"/>
      <c r="T5732" s="262"/>
      <c r="U5732" s="262"/>
      <c r="V5732" s="262"/>
    </row>
    <row r="5733" spans="1:22">
      <c r="A5733" s="858"/>
      <c r="B5733" s="866">
        <f t="shared" si="90"/>
        <v>5711</v>
      </c>
      <c r="C5733" s="919"/>
      <c r="D5733" s="860"/>
      <c r="E5733"/>
      <c r="F5733"/>
      <c r="G5733"/>
      <c r="H5733"/>
      <c r="I5733"/>
      <c r="J5733"/>
      <c r="K5733"/>
      <c r="L5733" s="262"/>
      <c r="M5733" s="262"/>
      <c r="S5733" s="262"/>
      <c r="T5733" s="262"/>
      <c r="U5733" s="262"/>
      <c r="V5733" s="262"/>
    </row>
    <row r="5734" spans="1:22">
      <c r="A5734" s="858"/>
      <c r="B5734" s="866">
        <f t="shared" si="90"/>
        <v>5712</v>
      </c>
      <c r="C5734" s="919"/>
      <c r="D5734" s="860"/>
      <c r="E5734"/>
      <c r="F5734"/>
      <c r="G5734"/>
      <c r="H5734"/>
      <c r="I5734"/>
      <c r="J5734"/>
      <c r="K5734"/>
      <c r="L5734" s="262"/>
      <c r="M5734" s="262"/>
      <c r="S5734" s="262"/>
      <c r="T5734" s="262"/>
      <c r="U5734" s="262"/>
      <c r="V5734" s="262"/>
    </row>
    <row r="5735" spans="1:22">
      <c r="A5735" s="858"/>
      <c r="B5735" s="866">
        <f t="shared" si="90"/>
        <v>5713</v>
      </c>
      <c r="C5735" s="919"/>
      <c r="D5735" s="860"/>
      <c r="E5735"/>
      <c r="F5735"/>
      <c r="G5735"/>
      <c r="H5735"/>
      <c r="I5735"/>
      <c r="J5735"/>
      <c r="K5735"/>
      <c r="L5735" s="262"/>
      <c r="M5735" s="262"/>
      <c r="S5735" s="262"/>
      <c r="T5735" s="262"/>
      <c r="U5735" s="262"/>
      <c r="V5735" s="262"/>
    </row>
    <row r="5736" spans="1:22">
      <c r="A5736" s="858"/>
      <c r="B5736" s="866">
        <f t="shared" si="90"/>
        <v>5714</v>
      </c>
      <c r="C5736" s="919"/>
      <c r="D5736" s="860"/>
      <c r="E5736"/>
      <c r="F5736"/>
      <c r="G5736"/>
      <c r="H5736"/>
      <c r="I5736"/>
      <c r="J5736"/>
      <c r="K5736"/>
      <c r="L5736" s="262"/>
      <c r="M5736" s="262"/>
      <c r="S5736" s="262"/>
      <c r="T5736" s="262"/>
      <c r="U5736" s="262"/>
      <c r="V5736" s="262"/>
    </row>
    <row r="5737" spans="1:22">
      <c r="A5737" s="858"/>
      <c r="B5737" s="866">
        <f t="shared" si="90"/>
        <v>5715</v>
      </c>
      <c r="C5737" s="919"/>
      <c r="D5737" s="860"/>
      <c r="E5737"/>
      <c r="F5737"/>
      <c r="G5737"/>
      <c r="H5737"/>
      <c r="I5737"/>
      <c r="J5737"/>
      <c r="K5737"/>
      <c r="L5737" s="262"/>
      <c r="M5737" s="262"/>
      <c r="S5737" s="262"/>
      <c r="T5737" s="262"/>
      <c r="U5737" s="262"/>
      <c r="V5737" s="262"/>
    </row>
    <row r="5738" spans="1:22">
      <c r="A5738" s="858"/>
      <c r="B5738" s="866">
        <f t="shared" si="90"/>
        <v>5716</v>
      </c>
      <c r="C5738" s="919"/>
      <c r="D5738" s="860"/>
      <c r="E5738"/>
      <c r="F5738"/>
      <c r="G5738"/>
      <c r="H5738"/>
      <c r="I5738"/>
      <c r="J5738"/>
      <c r="K5738"/>
      <c r="L5738" s="262"/>
      <c r="M5738" s="262"/>
      <c r="S5738" s="262"/>
      <c r="T5738" s="262"/>
      <c r="U5738" s="262"/>
      <c r="V5738" s="262"/>
    </row>
    <row r="5739" spans="1:22">
      <c r="A5739" s="858"/>
      <c r="B5739" s="866">
        <f t="shared" si="90"/>
        <v>5717</v>
      </c>
      <c r="C5739" s="919"/>
      <c r="D5739" s="860"/>
      <c r="E5739"/>
      <c r="F5739"/>
      <c r="G5739"/>
      <c r="H5739"/>
      <c r="I5739"/>
      <c r="J5739"/>
      <c r="K5739"/>
      <c r="L5739" s="262"/>
      <c r="M5739" s="262"/>
      <c r="S5739" s="262"/>
      <c r="T5739" s="262"/>
      <c r="U5739" s="262"/>
      <c r="V5739" s="262"/>
    </row>
    <row r="5740" spans="1:22">
      <c r="A5740" s="858"/>
      <c r="B5740" s="866">
        <f t="shared" si="90"/>
        <v>5718</v>
      </c>
      <c r="C5740" s="919"/>
      <c r="D5740" s="860"/>
      <c r="E5740"/>
      <c r="F5740"/>
      <c r="G5740"/>
      <c r="H5740"/>
      <c r="I5740"/>
      <c r="J5740"/>
      <c r="K5740"/>
      <c r="L5740" s="262"/>
      <c r="M5740" s="262"/>
      <c r="S5740" s="262"/>
      <c r="T5740" s="262"/>
      <c r="U5740" s="262"/>
      <c r="V5740" s="262"/>
    </row>
    <row r="5741" spans="1:22">
      <c r="A5741" s="858"/>
      <c r="B5741" s="866">
        <f t="shared" si="90"/>
        <v>5719</v>
      </c>
      <c r="C5741" s="919"/>
      <c r="D5741" s="860"/>
      <c r="E5741"/>
      <c r="F5741"/>
      <c r="G5741"/>
      <c r="H5741"/>
      <c r="I5741"/>
      <c r="J5741"/>
      <c r="K5741"/>
      <c r="L5741" s="262"/>
      <c r="M5741" s="262"/>
      <c r="S5741" s="262"/>
      <c r="T5741" s="262"/>
      <c r="U5741" s="262"/>
      <c r="V5741" s="262"/>
    </row>
    <row r="5742" spans="1:22">
      <c r="A5742" s="858"/>
      <c r="B5742" s="866">
        <f t="shared" si="90"/>
        <v>5720</v>
      </c>
      <c r="C5742" s="919"/>
      <c r="D5742" s="860"/>
      <c r="E5742"/>
      <c r="F5742"/>
      <c r="G5742"/>
      <c r="H5742"/>
      <c r="I5742"/>
      <c r="J5742"/>
      <c r="K5742"/>
      <c r="L5742" s="262"/>
      <c r="M5742" s="262"/>
      <c r="S5742" s="262"/>
      <c r="T5742" s="262"/>
      <c r="U5742" s="262"/>
      <c r="V5742" s="262"/>
    </row>
    <row r="5743" spans="1:22">
      <c r="A5743" s="858"/>
      <c r="B5743" s="866">
        <f t="shared" si="90"/>
        <v>5721</v>
      </c>
      <c r="C5743" s="919"/>
      <c r="D5743" s="860"/>
      <c r="E5743"/>
      <c r="F5743"/>
      <c r="G5743"/>
      <c r="H5743"/>
      <c r="I5743"/>
      <c r="J5743"/>
      <c r="K5743"/>
      <c r="L5743" s="262"/>
      <c r="M5743" s="262"/>
      <c r="S5743" s="262"/>
      <c r="T5743" s="262"/>
      <c r="U5743" s="262"/>
      <c r="V5743" s="262"/>
    </row>
    <row r="5744" spans="1:22">
      <c r="A5744" s="858"/>
      <c r="B5744" s="866">
        <f t="shared" si="90"/>
        <v>5722</v>
      </c>
      <c r="C5744" s="919"/>
      <c r="D5744" s="860"/>
      <c r="E5744"/>
      <c r="F5744"/>
      <c r="G5744"/>
      <c r="H5744"/>
      <c r="I5744"/>
      <c r="J5744"/>
      <c r="K5744"/>
      <c r="L5744" s="262"/>
      <c r="M5744" s="262"/>
      <c r="S5744" s="262"/>
      <c r="T5744" s="262"/>
      <c r="U5744" s="262"/>
      <c r="V5744" s="262"/>
    </row>
    <row r="5745" spans="1:22">
      <c r="A5745" s="858"/>
      <c r="B5745" s="866">
        <f t="shared" si="90"/>
        <v>5723</v>
      </c>
      <c r="C5745" s="919"/>
      <c r="D5745" s="860"/>
      <c r="E5745"/>
      <c r="F5745"/>
      <c r="G5745"/>
      <c r="H5745"/>
      <c r="I5745"/>
      <c r="J5745"/>
      <c r="K5745"/>
      <c r="L5745" s="262"/>
      <c r="M5745" s="262"/>
      <c r="S5745" s="262"/>
      <c r="T5745" s="262"/>
      <c r="U5745" s="262"/>
      <c r="V5745" s="262"/>
    </row>
    <row r="5746" spans="1:22">
      <c r="A5746" s="858"/>
      <c r="B5746" s="866">
        <f t="shared" si="90"/>
        <v>5724</v>
      </c>
      <c r="C5746" s="919"/>
      <c r="D5746" s="860"/>
      <c r="E5746"/>
      <c r="F5746"/>
      <c r="G5746"/>
      <c r="H5746"/>
      <c r="I5746"/>
      <c r="J5746"/>
      <c r="K5746"/>
      <c r="L5746" s="262"/>
      <c r="M5746" s="262"/>
      <c r="S5746" s="262"/>
      <c r="T5746" s="262"/>
      <c r="U5746" s="262"/>
      <c r="V5746" s="262"/>
    </row>
    <row r="5747" spans="1:22">
      <c r="A5747" s="858"/>
      <c r="B5747" s="866">
        <f t="shared" si="90"/>
        <v>5725</v>
      </c>
      <c r="C5747" s="919"/>
      <c r="D5747" s="860"/>
      <c r="E5747"/>
      <c r="F5747"/>
      <c r="G5747"/>
      <c r="H5747"/>
      <c r="I5747"/>
      <c r="J5747"/>
      <c r="K5747"/>
      <c r="L5747" s="262"/>
      <c r="M5747" s="262"/>
      <c r="S5747" s="262"/>
      <c r="T5747" s="262"/>
      <c r="U5747" s="262"/>
      <c r="V5747" s="262"/>
    </row>
    <row r="5748" spans="1:22">
      <c r="A5748" s="858"/>
      <c r="B5748" s="866">
        <f t="shared" si="90"/>
        <v>5726</v>
      </c>
      <c r="C5748" s="919"/>
      <c r="D5748" s="860"/>
      <c r="E5748"/>
      <c r="F5748"/>
      <c r="G5748"/>
      <c r="H5748"/>
      <c r="I5748"/>
      <c r="J5748"/>
      <c r="K5748"/>
      <c r="L5748" s="262"/>
      <c r="M5748" s="262"/>
      <c r="S5748" s="262"/>
      <c r="T5748" s="262"/>
      <c r="U5748" s="262"/>
      <c r="V5748" s="262"/>
    </row>
    <row r="5749" spans="1:22">
      <c r="A5749" s="858"/>
      <c r="B5749" s="866">
        <f t="shared" si="90"/>
        <v>5727</v>
      </c>
      <c r="C5749" s="919"/>
      <c r="D5749" s="860"/>
      <c r="E5749"/>
      <c r="F5749"/>
      <c r="G5749"/>
      <c r="H5749"/>
      <c r="I5749"/>
      <c r="J5749"/>
      <c r="K5749"/>
      <c r="L5749" s="262"/>
      <c r="M5749" s="262"/>
      <c r="S5749" s="262"/>
      <c r="T5749" s="262"/>
      <c r="U5749" s="262"/>
      <c r="V5749" s="262"/>
    </row>
    <row r="5750" spans="1:22">
      <c r="A5750" s="858"/>
      <c r="B5750" s="866">
        <f t="shared" si="90"/>
        <v>5728</v>
      </c>
      <c r="C5750" s="919"/>
      <c r="D5750" s="860"/>
      <c r="E5750"/>
      <c r="F5750"/>
      <c r="G5750"/>
      <c r="H5750"/>
      <c r="I5750"/>
      <c r="J5750"/>
      <c r="K5750"/>
      <c r="L5750" s="262"/>
      <c r="M5750" s="262"/>
      <c r="S5750" s="262"/>
      <c r="T5750" s="262"/>
      <c r="U5750" s="262"/>
      <c r="V5750" s="262"/>
    </row>
    <row r="5751" spans="1:22">
      <c r="A5751" s="858"/>
      <c r="B5751" s="866">
        <f t="shared" si="90"/>
        <v>5729</v>
      </c>
      <c r="C5751" s="919"/>
      <c r="D5751" s="860"/>
      <c r="E5751"/>
      <c r="F5751"/>
      <c r="G5751"/>
      <c r="H5751"/>
      <c r="I5751"/>
      <c r="J5751"/>
      <c r="K5751"/>
      <c r="L5751" s="262"/>
      <c r="M5751" s="262"/>
      <c r="S5751" s="262"/>
      <c r="T5751" s="262"/>
      <c r="U5751" s="262"/>
      <c r="V5751" s="262"/>
    </row>
    <row r="5752" spans="1:22">
      <c r="A5752" s="858"/>
      <c r="B5752" s="866">
        <f t="shared" si="90"/>
        <v>5730</v>
      </c>
      <c r="C5752" s="919"/>
      <c r="D5752" s="860"/>
      <c r="E5752"/>
      <c r="F5752"/>
      <c r="G5752"/>
      <c r="H5752"/>
      <c r="I5752"/>
      <c r="J5752"/>
      <c r="K5752"/>
      <c r="L5752" s="262"/>
      <c r="M5752" s="262"/>
      <c r="S5752" s="262"/>
      <c r="T5752" s="262"/>
      <c r="U5752" s="262"/>
      <c r="V5752" s="262"/>
    </row>
    <row r="5753" spans="1:22">
      <c r="A5753" s="858"/>
      <c r="B5753" s="866">
        <f t="shared" si="90"/>
        <v>5731</v>
      </c>
      <c r="C5753" s="919"/>
      <c r="D5753" s="860"/>
      <c r="E5753"/>
      <c r="F5753"/>
      <c r="G5753"/>
      <c r="H5753"/>
      <c r="I5753"/>
      <c r="J5753"/>
      <c r="K5753"/>
      <c r="L5753" s="262"/>
      <c r="M5753" s="262"/>
      <c r="S5753" s="262"/>
      <c r="T5753" s="262"/>
      <c r="U5753" s="262"/>
      <c r="V5753" s="262"/>
    </row>
    <row r="5754" spans="1:22">
      <c r="A5754" s="858"/>
      <c r="B5754" s="866">
        <f t="shared" si="90"/>
        <v>5732</v>
      </c>
      <c r="C5754" s="919"/>
      <c r="D5754" s="860"/>
      <c r="E5754"/>
      <c r="F5754"/>
      <c r="G5754"/>
      <c r="H5754"/>
      <c r="I5754"/>
      <c r="J5754"/>
      <c r="K5754"/>
      <c r="L5754" s="262"/>
      <c r="M5754" s="262"/>
      <c r="S5754" s="262"/>
      <c r="T5754" s="262"/>
      <c r="U5754" s="262"/>
      <c r="V5754" s="262"/>
    </row>
    <row r="5755" spans="1:22">
      <c r="A5755" s="858"/>
      <c r="B5755" s="866">
        <f t="shared" si="90"/>
        <v>5733</v>
      </c>
      <c r="C5755" s="919"/>
      <c r="D5755" s="860"/>
      <c r="E5755"/>
      <c r="F5755"/>
      <c r="G5755"/>
      <c r="H5755"/>
      <c r="I5755"/>
      <c r="J5755"/>
      <c r="K5755"/>
      <c r="L5755" s="262"/>
      <c r="M5755" s="262"/>
      <c r="S5755" s="262"/>
      <c r="T5755" s="262"/>
      <c r="U5755" s="262"/>
      <c r="V5755" s="262"/>
    </row>
    <row r="5756" spans="1:22">
      <c r="A5756" s="858"/>
      <c r="B5756" s="866">
        <f t="shared" si="90"/>
        <v>5734</v>
      </c>
      <c r="C5756" s="919"/>
      <c r="D5756" s="860"/>
      <c r="E5756"/>
      <c r="F5756"/>
      <c r="G5756"/>
      <c r="H5756"/>
      <c r="I5756"/>
      <c r="J5756"/>
      <c r="K5756"/>
      <c r="L5756" s="262"/>
      <c r="M5756" s="262"/>
      <c r="S5756" s="262"/>
      <c r="T5756" s="262"/>
      <c r="U5756" s="262"/>
      <c r="V5756" s="262"/>
    </row>
    <row r="5757" spans="1:22">
      <c r="A5757" s="858"/>
      <c r="B5757" s="866">
        <f t="shared" si="90"/>
        <v>5735</v>
      </c>
      <c r="C5757" s="919"/>
      <c r="D5757" s="860"/>
      <c r="E5757"/>
      <c r="F5757"/>
      <c r="G5757"/>
      <c r="H5757"/>
      <c r="I5757"/>
      <c r="J5757"/>
      <c r="K5757"/>
      <c r="L5757" s="262"/>
      <c r="M5757" s="262"/>
      <c r="S5757" s="262"/>
      <c r="T5757" s="262"/>
      <c r="U5757" s="262"/>
      <c r="V5757" s="262"/>
    </row>
    <row r="5758" spans="1:22">
      <c r="A5758" s="858"/>
      <c r="B5758" s="866">
        <f t="shared" si="90"/>
        <v>5736</v>
      </c>
      <c r="C5758" s="919"/>
      <c r="D5758" s="860"/>
      <c r="E5758"/>
      <c r="F5758"/>
      <c r="G5758"/>
      <c r="H5758"/>
      <c r="I5758"/>
      <c r="J5758"/>
      <c r="K5758"/>
      <c r="L5758" s="262"/>
      <c r="M5758" s="262"/>
      <c r="S5758" s="262"/>
      <c r="T5758" s="262"/>
      <c r="U5758" s="262"/>
      <c r="V5758" s="262"/>
    </row>
    <row r="5759" spans="1:22">
      <c r="A5759" s="858"/>
      <c r="B5759" s="866">
        <f t="shared" si="90"/>
        <v>5737</v>
      </c>
      <c r="C5759" s="919"/>
      <c r="D5759" s="860"/>
      <c r="E5759"/>
      <c r="F5759"/>
      <c r="G5759"/>
      <c r="H5759"/>
      <c r="I5759"/>
      <c r="J5759"/>
      <c r="K5759"/>
      <c r="L5759" s="262"/>
      <c r="M5759" s="262"/>
      <c r="S5759" s="262"/>
      <c r="T5759" s="262"/>
      <c r="U5759" s="262"/>
      <c r="V5759" s="262"/>
    </row>
    <row r="5760" spans="1:22">
      <c r="A5760" s="858"/>
      <c r="B5760" s="866">
        <f t="shared" si="90"/>
        <v>5738</v>
      </c>
      <c r="C5760" s="919"/>
      <c r="D5760" s="860"/>
      <c r="E5760"/>
      <c r="F5760"/>
      <c r="G5760"/>
      <c r="H5760"/>
      <c r="I5760"/>
      <c r="J5760"/>
      <c r="K5760"/>
      <c r="L5760" s="262"/>
      <c r="M5760" s="262"/>
      <c r="S5760" s="262"/>
      <c r="T5760" s="262"/>
      <c r="U5760" s="262"/>
      <c r="V5760" s="262"/>
    </row>
    <row r="5761" spans="1:22">
      <c r="A5761" s="858"/>
      <c r="B5761" s="866">
        <f t="shared" si="90"/>
        <v>5739</v>
      </c>
      <c r="C5761" s="919"/>
      <c r="D5761" s="860"/>
      <c r="E5761"/>
      <c r="F5761"/>
      <c r="G5761"/>
      <c r="H5761"/>
      <c r="I5761"/>
      <c r="J5761"/>
      <c r="K5761"/>
      <c r="L5761" s="262"/>
      <c r="M5761" s="262"/>
      <c r="S5761" s="262"/>
      <c r="T5761" s="262"/>
      <c r="U5761" s="262"/>
      <c r="V5761" s="262"/>
    </row>
    <row r="5762" spans="1:22">
      <c r="A5762" s="858"/>
      <c r="B5762" s="866">
        <f t="shared" si="90"/>
        <v>5740</v>
      </c>
      <c r="C5762" s="919"/>
      <c r="D5762" s="860"/>
      <c r="E5762"/>
      <c r="F5762"/>
      <c r="G5762"/>
      <c r="H5762"/>
      <c r="I5762"/>
      <c r="J5762"/>
      <c r="K5762"/>
      <c r="L5762" s="262"/>
      <c r="M5762" s="262"/>
      <c r="S5762" s="262"/>
      <c r="T5762" s="262"/>
      <c r="U5762" s="262"/>
      <c r="V5762" s="262"/>
    </row>
    <row r="5763" spans="1:22">
      <c r="A5763" s="858"/>
      <c r="B5763" s="866">
        <f t="shared" si="90"/>
        <v>5741</v>
      </c>
      <c r="C5763" s="919"/>
      <c r="D5763" s="860"/>
      <c r="E5763"/>
      <c r="F5763"/>
      <c r="G5763"/>
      <c r="H5763"/>
      <c r="I5763"/>
      <c r="J5763"/>
      <c r="K5763"/>
      <c r="L5763" s="262"/>
      <c r="M5763" s="262"/>
      <c r="S5763" s="262"/>
      <c r="T5763" s="262"/>
      <c r="U5763" s="262"/>
      <c r="V5763" s="262"/>
    </row>
    <row r="5764" spans="1:22">
      <c r="A5764" s="858"/>
      <c r="B5764" s="866">
        <f t="shared" si="90"/>
        <v>5742</v>
      </c>
      <c r="C5764" s="919"/>
      <c r="D5764" s="860"/>
      <c r="E5764"/>
      <c r="F5764"/>
      <c r="G5764"/>
      <c r="H5764"/>
      <c r="I5764"/>
      <c r="J5764"/>
      <c r="K5764"/>
      <c r="L5764" s="262"/>
      <c r="M5764" s="262"/>
      <c r="S5764" s="262"/>
      <c r="T5764" s="262"/>
      <c r="U5764" s="262"/>
      <c r="V5764" s="262"/>
    </row>
    <row r="5765" spans="1:22">
      <c r="A5765" s="858"/>
      <c r="B5765" s="866">
        <f t="shared" si="90"/>
        <v>5743</v>
      </c>
      <c r="C5765" s="919"/>
      <c r="D5765" s="860"/>
      <c r="E5765"/>
      <c r="F5765"/>
      <c r="G5765"/>
      <c r="H5765"/>
      <c r="I5765"/>
      <c r="J5765"/>
      <c r="K5765"/>
      <c r="L5765" s="262"/>
      <c r="M5765" s="262"/>
      <c r="S5765" s="262"/>
      <c r="T5765" s="262"/>
      <c r="U5765" s="262"/>
      <c r="V5765" s="262"/>
    </row>
    <row r="5766" spans="1:22">
      <c r="A5766" s="858"/>
      <c r="B5766" s="866">
        <f t="shared" si="90"/>
        <v>5744</v>
      </c>
      <c r="C5766" s="919"/>
      <c r="D5766" s="860"/>
      <c r="E5766"/>
      <c r="F5766"/>
      <c r="G5766"/>
      <c r="H5766"/>
      <c r="I5766"/>
      <c r="J5766"/>
      <c r="K5766"/>
      <c r="L5766" s="262"/>
      <c r="M5766" s="262"/>
      <c r="S5766" s="262"/>
      <c r="T5766" s="262"/>
      <c r="U5766" s="262"/>
      <c r="V5766" s="262"/>
    </row>
    <row r="5767" spans="1:22">
      <c r="A5767" s="858"/>
      <c r="B5767" s="866">
        <f t="shared" si="90"/>
        <v>5745</v>
      </c>
      <c r="C5767" s="919"/>
      <c r="D5767" s="860"/>
      <c r="E5767"/>
      <c r="F5767"/>
      <c r="G5767"/>
      <c r="H5767"/>
      <c r="I5767"/>
      <c r="J5767"/>
      <c r="K5767"/>
      <c r="L5767" s="262"/>
      <c r="M5767" s="262"/>
      <c r="S5767" s="262"/>
      <c r="T5767" s="262"/>
      <c r="U5767" s="262"/>
      <c r="V5767" s="262"/>
    </row>
    <row r="5768" spans="1:22">
      <c r="A5768" s="858"/>
      <c r="B5768" s="866">
        <f t="shared" si="90"/>
        <v>5746</v>
      </c>
      <c r="C5768" s="919"/>
      <c r="D5768" s="860"/>
      <c r="E5768"/>
      <c r="F5768"/>
      <c r="G5768"/>
      <c r="H5768"/>
      <c r="I5768"/>
      <c r="J5768"/>
      <c r="K5768"/>
      <c r="L5768" s="262"/>
      <c r="M5768" s="262"/>
      <c r="S5768" s="262"/>
      <c r="T5768" s="262"/>
      <c r="U5768" s="262"/>
      <c r="V5768" s="262"/>
    </row>
    <row r="5769" spans="1:22">
      <c r="A5769" s="858"/>
      <c r="B5769" s="866">
        <f t="shared" si="90"/>
        <v>5747</v>
      </c>
      <c r="C5769" s="919"/>
      <c r="D5769" s="860"/>
      <c r="E5769"/>
      <c r="F5769"/>
      <c r="G5769"/>
      <c r="H5769"/>
      <c r="I5769"/>
      <c r="J5769"/>
      <c r="K5769"/>
      <c r="L5769" s="262"/>
      <c r="M5769" s="262"/>
      <c r="S5769" s="262"/>
      <c r="T5769" s="262"/>
      <c r="U5769" s="262"/>
      <c r="V5769" s="262"/>
    </row>
    <row r="5770" spans="1:22">
      <c r="A5770" s="858"/>
      <c r="B5770" s="866">
        <f t="shared" si="90"/>
        <v>5748</v>
      </c>
      <c r="C5770" s="919"/>
      <c r="D5770" s="860"/>
      <c r="E5770"/>
      <c r="F5770"/>
      <c r="G5770"/>
      <c r="H5770"/>
      <c r="I5770"/>
      <c r="J5770"/>
      <c r="K5770"/>
      <c r="L5770" s="262"/>
      <c r="M5770" s="262"/>
      <c r="S5770" s="262"/>
      <c r="T5770" s="262"/>
      <c r="U5770" s="262"/>
      <c r="V5770" s="262"/>
    </row>
    <row r="5771" spans="1:22">
      <c r="A5771" s="858"/>
      <c r="B5771" s="866">
        <f t="shared" si="90"/>
        <v>5749</v>
      </c>
      <c r="C5771" s="919"/>
      <c r="D5771" s="860"/>
      <c r="E5771"/>
      <c r="F5771"/>
      <c r="G5771"/>
      <c r="H5771"/>
      <c r="I5771"/>
      <c r="J5771"/>
      <c r="K5771"/>
      <c r="L5771" s="262"/>
      <c r="M5771" s="262"/>
      <c r="S5771" s="262"/>
      <c r="T5771" s="262"/>
      <c r="U5771" s="262"/>
      <c r="V5771" s="262"/>
    </row>
    <row r="5772" spans="1:22">
      <c r="A5772" s="858"/>
      <c r="B5772" s="866">
        <f t="shared" si="90"/>
        <v>5750</v>
      </c>
      <c r="C5772" s="919"/>
      <c r="D5772" s="860"/>
      <c r="E5772"/>
      <c r="F5772"/>
      <c r="G5772"/>
      <c r="H5772"/>
      <c r="I5772"/>
      <c r="J5772"/>
      <c r="K5772"/>
      <c r="L5772" s="262"/>
      <c r="M5772" s="262"/>
      <c r="S5772" s="262"/>
      <c r="T5772" s="262"/>
      <c r="U5772" s="262"/>
      <c r="V5772" s="262"/>
    </row>
    <row r="5773" spans="1:22">
      <c r="A5773" s="858"/>
      <c r="B5773" s="866">
        <f t="shared" si="90"/>
        <v>5751</v>
      </c>
      <c r="C5773" s="919"/>
      <c r="D5773" s="860"/>
      <c r="E5773"/>
      <c r="F5773"/>
      <c r="G5773"/>
      <c r="H5773"/>
      <c r="I5773"/>
      <c r="J5773"/>
      <c r="K5773"/>
      <c r="L5773" s="262"/>
      <c r="M5773" s="262"/>
      <c r="S5773" s="262"/>
      <c r="T5773" s="262"/>
      <c r="U5773" s="262"/>
      <c r="V5773" s="262"/>
    </row>
    <row r="5774" spans="1:22">
      <c r="A5774" s="858"/>
      <c r="B5774" s="866">
        <f t="shared" si="90"/>
        <v>5752</v>
      </c>
      <c r="C5774" s="919"/>
      <c r="D5774" s="860"/>
      <c r="E5774"/>
      <c r="F5774"/>
      <c r="G5774"/>
      <c r="H5774"/>
      <c r="I5774"/>
      <c r="J5774"/>
      <c r="K5774"/>
      <c r="L5774" s="262"/>
      <c r="M5774" s="262"/>
      <c r="S5774" s="262"/>
      <c r="T5774" s="262"/>
      <c r="U5774" s="262"/>
      <c r="V5774" s="262"/>
    </row>
    <row r="5775" spans="1:22">
      <c r="A5775" s="858"/>
      <c r="B5775" s="866">
        <f t="shared" si="90"/>
        <v>5753</v>
      </c>
      <c r="C5775" s="919"/>
      <c r="D5775" s="860"/>
      <c r="E5775"/>
      <c r="F5775"/>
      <c r="G5775"/>
      <c r="H5775"/>
      <c r="I5775"/>
      <c r="J5775"/>
      <c r="K5775"/>
      <c r="L5775" s="262"/>
      <c r="M5775" s="262"/>
      <c r="S5775" s="262"/>
      <c r="T5775" s="262"/>
      <c r="U5775" s="262"/>
      <c r="V5775" s="262"/>
    </row>
    <row r="5776" spans="1:22">
      <c r="A5776" s="858"/>
      <c r="B5776" s="866">
        <f t="shared" si="90"/>
        <v>5754</v>
      </c>
      <c r="C5776" s="919"/>
      <c r="D5776" s="860"/>
      <c r="E5776"/>
      <c r="F5776"/>
      <c r="G5776"/>
      <c r="H5776"/>
      <c r="I5776"/>
      <c r="J5776"/>
      <c r="K5776"/>
      <c r="L5776" s="262"/>
      <c r="M5776" s="262"/>
      <c r="S5776" s="262"/>
      <c r="T5776" s="262"/>
      <c r="U5776" s="262"/>
      <c r="V5776" s="262"/>
    </row>
    <row r="5777" spans="1:22">
      <c r="A5777" s="858"/>
      <c r="B5777" s="866">
        <f t="shared" si="90"/>
        <v>5755</v>
      </c>
      <c r="C5777" s="919"/>
      <c r="D5777" s="860"/>
      <c r="E5777"/>
      <c r="F5777"/>
      <c r="G5777"/>
      <c r="H5777"/>
      <c r="I5777"/>
      <c r="J5777"/>
      <c r="K5777"/>
      <c r="L5777" s="262"/>
      <c r="M5777" s="262"/>
      <c r="S5777" s="262"/>
      <c r="T5777" s="262"/>
      <c r="U5777" s="262"/>
      <c r="V5777" s="262"/>
    </row>
    <row r="5778" spans="1:22">
      <c r="A5778" s="858"/>
      <c r="B5778" s="866">
        <f t="shared" si="90"/>
        <v>5756</v>
      </c>
      <c r="C5778" s="919"/>
      <c r="D5778" s="860"/>
      <c r="E5778"/>
      <c r="F5778"/>
      <c r="G5778"/>
      <c r="H5778"/>
      <c r="I5778"/>
      <c r="J5778"/>
      <c r="K5778"/>
      <c r="L5778" s="262"/>
      <c r="M5778" s="262"/>
      <c r="S5778" s="262"/>
      <c r="T5778" s="262"/>
      <c r="U5778" s="262"/>
      <c r="V5778" s="262"/>
    </row>
    <row r="5779" spans="1:22">
      <c r="A5779" s="858"/>
      <c r="B5779" s="866">
        <f t="shared" si="90"/>
        <v>5757</v>
      </c>
      <c r="C5779" s="919"/>
      <c r="D5779" s="860"/>
      <c r="E5779"/>
      <c r="F5779"/>
      <c r="G5779"/>
      <c r="H5779"/>
      <c r="I5779"/>
      <c r="J5779"/>
      <c r="K5779"/>
      <c r="L5779" s="262"/>
      <c r="M5779" s="262"/>
      <c r="S5779" s="262"/>
      <c r="T5779" s="262"/>
      <c r="U5779" s="262"/>
      <c r="V5779" s="262"/>
    </row>
    <row r="5780" spans="1:22">
      <c r="A5780" s="858"/>
      <c r="B5780" s="866">
        <f t="shared" si="90"/>
        <v>5758</v>
      </c>
      <c r="C5780" s="919"/>
      <c r="D5780" s="860"/>
      <c r="E5780"/>
      <c r="F5780"/>
      <c r="G5780"/>
      <c r="H5780"/>
      <c r="I5780"/>
      <c r="J5780"/>
      <c r="K5780"/>
      <c r="L5780" s="262"/>
      <c r="M5780" s="262"/>
      <c r="S5780" s="262"/>
      <c r="T5780" s="262"/>
      <c r="U5780" s="262"/>
      <c r="V5780" s="262"/>
    </row>
    <row r="5781" spans="1:22">
      <c r="A5781" s="858"/>
      <c r="B5781" s="866">
        <f t="shared" si="90"/>
        <v>5759</v>
      </c>
      <c r="C5781" s="919"/>
      <c r="D5781" s="860"/>
      <c r="E5781"/>
      <c r="F5781"/>
      <c r="G5781"/>
      <c r="H5781"/>
      <c r="I5781"/>
      <c r="J5781"/>
      <c r="K5781"/>
      <c r="L5781" s="262"/>
      <c r="M5781" s="262"/>
      <c r="S5781" s="262"/>
      <c r="T5781" s="262"/>
      <c r="U5781" s="262"/>
      <c r="V5781" s="262"/>
    </row>
    <row r="5782" spans="1:22">
      <c r="A5782" s="858"/>
      <c r="B5782" s="866">
        <f t="shared" si="90"/>
        <v>5760</v>
      </c>
      <c r="C5782" s="919"/>
      <c r="D5782" s="860"/>
      <c r="E5782"/>
      <c r="F5782"/>
      <c r="G5782"/>
      <c r="H5782"/>
      <c r="I5782"/>
      <c r="J5782"/>
      <c r="K5782"/>
      <c r="L5782" s="262"/>
      <c r="M5782" s="262"/>
      <c r="S5782" s="262"/>
      <c r="T5782" s="262"/>
      <c r="U5782" s="262"/>
      <c r="V5782" s="262"/>
    </row>
    <row r="5783" spans="1:22">
      <c r="A5783" s="858"/>
      <c r="B5783" s="866">
        <f t="shared" si="90"/>
        <v>5761</v>
      </c>
      <c r="C5783" s="919"/>
      <c r="D5783" s="860"/>
      <c r="E5783"/>
      <c r="F5783"/>
      <c r="G5783"/>
      <c r="H5783"/>
      <c r="I5783"/>
      <c r="J5783"/>
      <c r="K5783"/>
      <c r="L5783" s="262"/>
      <c r="M5783" s="262"/>
      <c r="S5783" s="262"/>
      <c r="T5783" s="262"/>
      <c r="U5783" s="262"/>
      <c r="V5783" s="262"/>
    </row>
    <row r="5784" spans="1:22">
      <c r="A5784" s="858"/>
      <c r="B5784" s="866">
        <f t="shared" ref="B5784:B5847" si="91">B5783+1</f>
        <v>5762</v>
      </c>
      <c r="C5784" s="919"/>
      <c r="D5784" s="860"/>
      <c r="E5784"/>
      <c r="F5784"/>
      <c r="G5784"/>
      <c r="H5784"/>
      <c r="I5784"/>
      <c r="J5784"/>
      <c r="K5784"/>
      <c r="L5784" s="262"/>
      <c r="M5784" s="262"/>
      <c r="S5784" s="262"/>
      <c r="T5784" s="262"/>
      <c r="U5784" s="262"/>
      <c r="V5784" s="262"/>
    </row>
    <row r="5785" spans="1:22">
      <c r="A5785" s="858"/>
      <c r="B5785" s="866">
        <f t="shared" si="91"/>
        <v>5763</v>
      </c>
      <c r="C5785" s="919"/>
      <c r="D5785" s="860"/>
      <c r="E5785"/>
      <c r="F5785"/>
      <c r="G5785"/>
      <c r="H5785"/>
      <c r="I5785"/>
      <c r="J5785"/>
      <c r="K5785"/>
      <c r="L5785" s="262"/>
      <c r="M5785" s="262"/>
      <c r="S5785" s="262"/>
      <c r="T5785" s="262"/>
      <c r="U5785" s="262"/>
      <c r="V5785" s="262"/>
    </row>
    <row r="5786" spans="1:22">
      <c r="A5786" s="858"/>
      <c r="B5786" s="866">
        <f t="shared" si="91"/>
        <v>5764</v>
      </c>
      <c r="C5786" s="919"/>
      <c r="D5786" s="860"/>
      <c r="E5786"/>
      <c r="F5786"/>
      <c r="G5786"/>
      <c r="H5786"/>
      <c r="I5786"/>
      <c r="J5786"/>
      <c r="K5786"/>
      <c r="L5786" s="262"/>
      <c r="M5786" s="262"/>
      <c r="S5786" s="262"/>
      <c r="T5786" s="262"/>
      <c r="U5786" s="262"/>
      <c r="V5786" s="262"/>
    </row>
    <row r="5787" spans="1:22">
      <c r="A5787" s="858"/>
      <c r="B5787" s="866">
        <f t="shared" si="91"/>
        <v>5765</v>
      </c>
      <c r="C5787" s="919"/>
      <c r="D5787" s="860"/>
      <c r="E5787"/>
      <c r="F5787"/>
      <c r="G5787"/>
      <c r="H5787"/>
      <c r="I5787"/>
      <c r="J5787"/>
      <c r="K5787"/>
      <c r="L5787" s="262"/>
      <c r="M5787" s="262"/>
      <c r="S5787" s="262"/>
      <c r="T5787" s="262"/>
      <c r="U5787" s="262"/>
      <c r="V5787" s="262"/>
    </row>
    <row r="5788" spans="1:22">
      <c r="A5788" s="858"/>
      <c r="B5788" s="866">
        <f t="shared" si="91"/>
        <v>5766</v>
      </c>
      <c r="C5788" s="919"/>
      <c r="D5788" s="860"/>
      <c r="E5788"/>
      <c r="F5788"/>
      <c r="G5788"/>
      <c r="H5788"/>
      <c r="I5788"/>
      <c r="J5788"/>
      <c r="K5788"/>
      <c r="L5788" s="262"/>
      <c r="M5788" s="262"/>
      <c r="S5788" s="262"/>
      <c r="T5788" s="262"/>
      <c r="U5788" s="262"/>
      <c r="V5788" s="262"/>
    </row>
    <row r="5789" spans="1:22">
      <c r="A5789" s="858"/>
      <c r="B5789" s="866">
        <f t="shared" si="91"/>
        <v>5767</v>
      </c>
      <c r="C5789" s="919"/>
      <c r="D5789" s="860"/>
      <c r="E5789"/>
      <c r="F5789"/>
      <c r="G5789"/>
      <c r="H5789"/>
      <c r="I5789"/>
      <c r="J5789"/>
      <c r="K5789"/>
      <c r="L5789" s="262"/>
      <c r="M5789" s="262"/>
      <c r="S5789" s="262"/>
      <c r="T5789" s="262"/>
      <c r="U5789" s="262"/>
      <c r="V5789" s="262"/>
    </row>
    <row r="5790" spans="1:22">
      <c r="A5790" s="858"/>
      <c r="B5790" s="866">
        <f t="shared" si="91"/>
        <v>5768</v>
      </c>
      <c r="C5790" s="919"/>
      <c r="D5790" s="860"/>
      <c r="E5790"/>
      <c r="F5790"/>
      <c r="G5790"/>
      <c r="H5790"/>
      <c r="I5790"/>
      <c r="J5790"/>
      <c r="K5790"/>
      <c r="L5790" s="262"/>
      <c r="M5790" s="262"/>
      <c r="S5790" s="262"/>
      <c r="T5790" s="262"/>
      <c r="U5790" s="262"/>
      <c r="V5790" s="262"/>
    </row>
    <row r="5791" spans="1:22">
      <c r="A5791" s="858"/>
      <c r="B5791" s="866">
        <f t="shared" si="91"/>
        <v>5769</v>
      </c>
      <c r="C5791" s="919"/>
      <c r="D5791" s="860"/>
      <c r="E5791"/>
      <c r="F5791"/>
      <c r="G5791"/>
      <c r="H5791"/>
      <c r="I5791"/>
      <c r="J5791"/>
      <c r="K5791"/>
      <c r="L5791" s="262"/>
      <c r="M5791" s="262"/>
      <c r="S5791" s="262"/>
      <c r="T5791" s="262"/>
      <c r="U5791" s="262"/>
      <c r="V5791" s="262"/>
    </row>
    <row r="5792" spans="1:22">
      <c r="A5792" s="858"/>
      <c r="B5792" s="866">
        <f t="shared" si="91"/>
        <v>5770</v>
      </c>
      <c r="C5792" s="919"/>
      <c r="D5792" s="860"/>
      <c r="E5792"/>
      <c r="F5792"/>
      <c r="G5792"/>
      <c r="H5792"/>
      <c r="I5792"/>
      <c r="J5792"/>
      <c r="K5792"/>
      <c r="L5792" s="262"/>
      <c r="M5792" s="262"/>
      <c r="S5792" s="262"/>
      <c r="T5792" s="262"/>
      <c r="U5792" s="262"/>
      <c r="V5792" s="262"/>
    </row>
    <row r="5793" spans="1:22">
      <c r="A5793" s="858"/>
      <c r="B5793" s="866">
        <f t="shared" si="91"/>
        <v>5771</v>
      </c>
      <c r="C5793" s="919"/>
      <c r="D5793" s="860"/>
      <c r="E5793"/>
      <c r="F5793"/>
      <c r="G5793"/>
      <c r="H5793"/>
      <c r="I5793"/>
      <c r="J5793"/>
      <c r="K5793"/>
      <c r="L5793" s="262"/>
      <c r="M5793" s="262"/>
      <c r="S5793" s="262"/>
      <c r="T5793" s="262"/>
      <c r="U5793" s="262"/>
      <c r="V5793" s="262"/>
    </row>
    <row r="5794" spans="1:22">
      <c r="A5794" s="858"/>
      <c r="B5794" s="866">
        <f t="shared" si="91"/>
        <v>5772</v>
      </c>
      <c r="C5794" s="919"/>
      <c r="D5794" s="860"/>
      <c r="E5794"/>
      <c r="F5794"/>
      <c r="G5794"/>
      <c r="H5794"/>
      <c r="I5794"/>
      <c r="J5794"/>
      <c r="K5794"/>
      <c r="L5794" s="262"/>
      <c r="M5794" s="262"/>
      <c r="S5794" s="262"/>
      <c r="T5794" s="262"/>
      <c r="U5794" s="262"/>
      <c r="V5794" s="262"/>
    </row>
    <row r="5795" spans="1:22">
      <c r="A5795" s="858"/>
      <c r="B5795" s="866">
        <f t="shared" si="91"/>
        <v>5773</v>
      </c>
      <c r="C5795" s="919"/>
      <c r="D5795" s="860"/>
      <c r="E5795"/>
      <c r="F5795"/>
      <c r="G5795"/>
      <c r="H5795"/>
      <c r="I5795"/>
      <c r="J5795"/>
      <c r="K5795"/>
      <c r="L5795" s="262"/>
      <c r="M5795" s="262"/>
      <c r="S5795" s="262"/>
      <c r="T5795" s="262"/>
      <c r="U5795" s="262"/>
      <c r="V5795" s="262"/>
    </row>
    <row r="5796" spans="1:22">
      <c r="A5796" s="858"/>
      <c r="B5796" s="866">
        <f t="shared" si="91"/>
        <v>5774</v>
      </c>
      <c r="C5796" s="919"/>
      <c r="D5796" s="860"/>
      <c r="E5796"/>
      <c r="F5796"/>
      <c r="G5796"/>
      <c r="H5796"/>
      <c r="I5796"/>
      <c r="J5796"/>
      <c r="K5796"/>
      <c r="L5796" s="262"/>
      <c r="M5796" s="262"/>
      <c r="S5796" s="262"/>
      <c r="T5796" s="262"/>
      <c r="U5796" s="262"/>
      <c r="V5796" s="262"/>
    </row>
    <row r="5797" spans="1:22">
      <c r="A5797" s="858"/>
      <c r="B5797" s="866">
        <f t="shared" si="91"/>
        <v>5775</v>
      </c>
      <c r="C5797" s="919"/>
      <c r="D5797" s="860"/>
      <c r="E5797"/>
      <c r="F5797"/>
      <c r="G5797"/>
      <c r="H5797"/>
      <c r="I5797"/>
      <c r="J5797"/>
      <c r="K5797"/>
      <c r="L5797" s="262"/>
      <c r="M5797" s="262"/>
      <c r="S5797" s="262"/>
      <c r="T5797" s="262"/>
      <c r="U5797" s="262"/>
      <c r="V5797" s="262"/>
    </row>
    <row r="5798" spans="1:22">
      <c r="A5798" s="858"/>
      <c r="B5798" s="866">
        <f t="shared" si="91"/>
        <v>5776</v>
      </c>
      <c r="C5798" s="919"/>
      <c r="D5798" s="860"/>
      <c r="E5798"/>
      <c r="F5798"/>
      <c r="G5798"/>
      <c r="H5798"/>
      <c r="I5798"/>
      <c r="J5798"/>
      <c r="K5798"/>
      <c r="L5798" s="262"/>
      <c r="M5798" s="262"/>
      <c r="S5798" s="262"/>
      <c r="T5798" s="262"/>
      <c r="U5798" s="262"/>
      <c r="V5798" s="262"/>
    </row>
    <row r="5799" spans="1:22">
      <c r="A5799" s="858"/>
      <c r="B5799" s="866">
        <f t="shared" si="91"/>
        <v>5777</v>
      </c>
      <c r="C5799" s="919"/>
      <c r="D5799" s="860"/>
      <c r="E5799"/>
      <c r="F5799"/>
      <c r="G5799"/>
      <c r="H5799"/>
      <c r="I5799"/>
      <c r="J5799"/>
      <c r="K5799"/>
      <c r="L5799" s="262"/>
      <c r="M5799" s="262"/>
      <c r="S5799" s="262"/>
      <c r="T5799" s="262"/>
      <c r="U5799" s="262"/>
      <c r="V5799" s="262"/>
    </row>
    <row r="5800" spans="1:22">
      <c r="A5800" s="858"/>
      <c r="B5800" s="866">
        <f t="shared" si="91"/>
        <v>5778</v>
      </c>
      <c r="C5800" s="919"/>
      <c r="D5800" s="860"/>
      <c r="E5800"/>
      <c r="F5800"/>
      <c r="G5800"/>
      <c r="H5800"/>
      <c r="I5800"/>
      <c r="J5800"/>
      <c r="K5800"/>
      <c r="L5800" s="262"/>
      <c r="M5800" s="262"/>
      <c r="S5800" s="262"/>
      <c r="T5800" s="262"/>
      <c r="U5800" s="262"/>
      <c r="V5800" s="262"/>
    </row>
    <row r="5801" spans="1:22">
      <c r="A5801" s="858"/>
      <c r="B5801" s="866">
        <f t="shared" si="91"/>
        <v>5779</v>
      </c>
      <c r="C5801" s="919"/>
      <c r="D5801" s="860"/>
      <c r="E5801"/>
      <c r="F5801"/>
      <c r="G5801"/>
      <c r="H5801"/>
      <c r="I5801"/>
      <c r="J5801"/>
      <c r="K5801"/>
      <c r="L5801" s="262"/>
      <c r="M5801" s="262"/>
      <c r="S5801" s="262"/>
      <c r="T5801" s="262"/>
      <c r="U5801" s="262"/>
      <c r="V5801" s="262"/>
    </row>
    <row r="5802" spans="1:22">
      <c r="A5802" s="858"/>
      <c r="B5802" s="866">
        <f t="shared" si="91"/>
        <v>5780</v>
      </c>
      <c r="C5802" s="919"/>
      <c r="D5802" s="860"/>
      <c r="E5802"/>
      <c r="F5802"/>
      <c r="G5802"/>
      <c r="H5802"/>
      <c r="I5802"/>
      <c r="J5802"/>
      <c r="K5802"/>
      <c r="L5802" s="262"/>
      <c r="M5802" s="262"/>
      <c r="S5802" s="262"/>
      <c r="T5802" s="262"/>
      <c r="U5802" s="262"/>
      <c r="V5802" s="262"/>
    </row>
    <row r="5803" spans="1:22">
      <c r="A5803" s="858"/>
      <c r="B5803" s="866">
        <f t="shared" si="91"/>
        <v>5781</v>
      </c>
      <c r="C5803" s="919"/>
      <c r="D5803" s="860"/>
      <c r="E5803"/>
      <c r="F5803"/>
      <c r="G5803"/>
      <c r="H5803"/>
      <c r="I5803"/>
      <c r="J5803"/>
      <c r="K5803"/>
      <c r="L5803" s="262"/>
      <c r="M5803" s="262"/>
      <c r="S5803" s="262"/>
      <c r="T5803" s="262"/>
      <c r="U5803" s="262"/>
      <c r="V5803" s="262"/>
    </row>
    <row r="5804" spans="1:22">
      <c r="A5804" s="858"/>
      <c r="B5804" s="866">
        <f t="shared" si="91"/>
        <v>5782</v>
      </c>
      <c r="C5804" s="919"/>
      <c r="D5804" s="860"/>
      <c r="E5804"/>
      <c r="F5804"/>
      <c r="G5804"/>
      <c r="H5804"/>
      <c r="I5804"/>
      <c r="J5804"/>
      <c r="K5804"/>
      <c r="L5804" s="262"/>
      <c r="M5804" s="262"/>
      <c r="S5804" s="262"/>
      <c r="T5804" s="262"/>
      <c r="U5804" s="262"/>
      <c r="V5804" s="262"/>
    </row>
    <row r="5805" spans="1:22">
      <c r="A5805" s="858"/>
      <c r="B5805" s="866">
        <f t="shared" si="91"/>
        <v>5783</v>
      </c>
      <c r="C5805" s="919"/>
      <c r="D5805" s="860"/>
      <c r="E5805"/>
      <c r="F5805"/>
      <c r="G5805"/>
      <c r="H5805"/>
      <c r="I5805"/>
      <c r="J5805"/>
      <c r="K5805"/>
      <c r="L5805" s="262"/>
      <c r="M5805" s="262"/>
      <c r="S5805" s="262"/>
      <c r="T5805" s="262"/>
      <c r="U5805" s="262"/>
      <c r="V5805" s="262"/>
    </row>
    <row r="5806" spans="1:22">
      <c r="A5806" s="858"/>
      <c r="B5806" s="866">
        <f t="shared" si="91"/>
        <v>5784</v>
      </c>
      <c r="C5806" s="919"/>
      <c r="D5806" s="860"/>
      <c r="E5806"/>
      <c r="F5806"/>
      <c r="G5806"/>
      <c r="H5806"/>
      <c r="I5806"/>
      <c r="J5806"/>
      <c r="K5806"/>
      <c r="L5806" s="262"/>
      <c r="M5806" s="262"/>
      <c r="S5806" s="262"/>
      <c r="T5806" s="262"/>
      <c r="U5806" s="262"/>
      <c r="V5806" s="262"/>
    </row>
    <row r="5807" spans="1:22">
      <c r="A5807" s="858"/>
      <c r="B5807" s="866">
        <f t="shared" si="91"/>
        <v>5785</v>
      </c>
      <c r="C5807" s="919"/>
      <c r="D5807" s="860"/>
      <c r="E5807"/>
      <c r="F5807"/>
      <c r="G5807"/>
      <c r="H5807"/>
      <c r="I5807"/>
      <c r="J5807"/>
      <c r="K5807"/>
      <c r="L5807" s="262"/>
      <c r="M5807" s="262"/>
      <c r="S5807" s="262"/>
      <c r="T5807" s="262"/>
      <c r="U5807" s="262"/>
      <c r="V5807" s="262"/>
    </row>
    <row r="5808" spans="1:22">
      <c r="A5808" s="858"/>
      <c r="B5808" s="866">
        <f t="shared" si="91"/>
        <v>5786</v>
      </c>
      <c r="C5808" s="919"/>
      <c r="D5808" s="860"/>
      <c r="E5808"/>
      <c r="F5808"/>
      <c r="G5808"/>
      <c r="H5808"/>
      <c r="I5808"/>
      <c r="J5808"/>
      <c r="K5808"/>
      <c r="L5808" s="262"/>
      <c r="M5808" s="262"/>
      <c r="S5808" s="262"/>
      <c r="T5808" s="262"/>
      <c r="U5808" s="262"/>
      <c r="V5808" s="262"/>
    </row>
    <row r="5809" spans="1:22">
      <c r="A5809" s="858"/>
      <c r="B5809" s="866">
        <f t="shared" si="91"/>
        <v>5787</v>
      </c>
      <c r="C5809" s="919"/>
      <c r="D5809" s="860"/>
      <c r="E5809"/>
      <c r="F5809"/>
      <c r="G5809"/>
      <c r="H5809"/>
      <c r="I5809"/>
      <c r="J5809"/>
      <c r="K5809"/>
      <c r="L5809" s="262"/>
      <c r="M5809" s="262"/>
      <c r="S5809" s="262"/>
      <c r="T5809" s="262"/>
      <c r="U5809" s="262"/>
      <c r="V5809" s="262"/>
    </row>
    <row r="5810" spans="1:22">
      <c r="A5810" s="858"/>
      <c r="B5810" s="866">
        <f t="shared" si="91"/>
        <v>5788</v>
      </c>
      <c r="C5810" s="919"/>
      <c r="D5810" s="860"/>
      <c r="E5810"/>
      <c r="F5810"/>
      <c r="G5810"/>
      <c r="H5810"/>
      <c r="I5810"/>
      <c r="J5810"/>
      <c r="K5810"/>
      <c r="L5810" s="262"/>
      <c r="M5810" s="262"/>
      <c r="S5810" s="262"/>
      <c r="T5810" s="262"/>
      <c r="U5810" s="262"/>
      <c r="V5810" s="262"/>
    </row>
    <row r="5811" spans="1:22">
      <c r="A5811" s="858"/>
      <c r="B5811" s="866">
        <f t="shared" si="91"/>
        <v>5789</v>
      </c>
      <c r="C5811" s="919"/>
      <c r="D5811" s="860"/>
      <c r="E5811"/>
      <c r="F5811"/>
      <c r="G5811"/>
      <c r="H5811"/>
      <c r="I5811"/>
      <c r="J5811"/>
      <c r="K5811"/>
      <c r="L5811" s="262"/>
      <c r="M5811" s="262"/>
      <c r="S5811" s="262"/>
      <c r="T5811" s="262"/>
      <c r="U5811" s="262"/>
      <c r="V5811" s="262"/>
    </row>
    <row r="5812" spans="1:22">
      <c r="A5812" s="858"/>
      <c r="B5812" s="866">
        <f t="shared" si="91"/>
        <v>5790</v>
      </c>
      <c r="C5812" s="919"/>
      <c r="D5812" s="860"/>
      <c r="E5812"/>
      <c r="F5812"/>
      <c r="G5812"/>
      <c r="H5812"/>
      <c r="I5812"/>
      <c r="J5812"/>
      <c r="K5812"/>
      <c r="L5812" s="262"/>
      <c r="M5812" s="262"/>
      <c r="S5812" s="262"/>
      <c r="T5812" s="262"/>
      <c r="U5812" s="262"/>
      <c r="V5812" s="262"/>
    </row>
    <row r="5813" spans="1:22">
      <c r="A5813" s="858"/>
      <c r="B5813" s="866">
        <f t="shared" si="91"/>
        <v>5791</v>
      </c>
      <c r="C5813" s="919"/>
      <c r="D5813" s="860"/>
      <c r="E5813"/>
      <c r="F5813"/>
      <c r="G5813"/>
      <c r="H5813"/>
      <c r="I5813"/>
      <c r="J5813"/>
      <c r="K5813"/>
      <c r="L5813" s="262"/>
      <c r="M5813" s="262"/>
      <c r="S5813" s="262"/>
      <c r="T5813" s="262"/>
      <c r="U5813" s="262"/>
      <c r="V5813" s="262"/>
    </row>
    <row r="5814" spans="1:22">
      <c r="A5814" s="858"/>
      <c r="B5814" s="866">
        <f t="shared" si="91"/>
        <v>5792</v>
      </c>
      <c r="C5814" s="919"/>
      <c r="D5814" s="860"/>
      <c r="E5814"/>
      <c r="F5814"/>
      <c r="G5814"/>
      <c r="H5814"/>
      <c r="I5814"/>
      <c r="J5814"/>
      <c r="K5814"/>
      <c r="L5814" s="262"/>
      <c r="M5814" s="262"/>
      <c r="S5814" s="262"/>
      <c r="T5814" s="262"/>
      <c r="U5814" s="262"/>
      <c r="V5814" s="262"/>
    </row>
    <row r="5815" spans="1:22">
      <c r="A5815" s="858"/>
      <c r="B5815" s="866">
        <f t="shared" si="91"/>
        <v>5793</v>
      </c>
      <c r="C5815" s="919"/>
      <c r="D5815" s="860"/>
      <c r="E5815"/>
      <c r="F5815"/>
      <c r="G5815"/>
      <c r="H5815"/>
      <c r="I5815"/>
      <c r="J5815"/>
      <c r="K5815"/>
      <c r="L5815" s="262"/>
      <c r="M5815" s="262"/>
      <c r="S5815" s="262"/>
      <c r="T5815" s="262"/>
      <c r="U5815" s="262"/>
      <c r="V5815" s="262"/>
    </row>
    <row r="5816" spans="1:22">
      <c r="A5816" s="858"/>
      <c r="B5816" s="866">
        <f t="shared" si="91"/>
        <v>5794</v>
      </c>
      <c r="C5816" s="919"/>
      <c r="D5816" s="860"/>
      <c r="E5816"/>
      <c r="F5816"/>
      <c r="G5816"/>
      <c r="H5816"/>
      <c r="I5816"/>
      <c r="J5816"/>
      <c r="K5816"/>
      <c r="L5816" s="262"/>
      <c r="M5816" s="262"/>
      <c r="S5816" s="262"/>
      <c r="T5816" s="262"/>
      <c r="U5816" s="262"/>
      <c r="V5816" s="262"/>
    </row>
    <row r="5817" spans="1:22">
      <c r="A5817" s="858"/>
      <c r="B5817" s="866">
        <f t="shared" si="91"/>
        <v>5795</v>
      </c>
      <c r="C5817" s="919"/>
      <c r="D5817" s="860"/>
      <c r="E5817"/>
      <c r="F5817"/>
      <c r="G5817"/>
      <c r="H5817"/>
      <c r="I5817"/>
      <c r="J5817"/>
      <c r="K5817"/>
      <c r="L5817" s="262"/>
      <c r="M5817" s="262"/>
      <c r="S5817" s="262"/>
      <c r="T5817" s="262"/>
      <c r="U5817" s="262"/>
      <c r="V5817" s="262"/>
    </row>
    <row r="5818" spans="1:22">
      <c r="A5818" s="858"/>
      <c r="B5818" s="866">
        <f t="shared" si="91"/>
        <v>5796</v>
      </c>
      <c r="C5818" s="919"/>
      <c r="D5818" s="860"/>
      <c r="E5818"/>
      <c r="F5818"/>
      <c r="G5818"/>
      <c r="H5818"/>
      <c r="I5818"/>
      <c r="J5818"/>
      <c r="K5818"/>
      <c r="L5818" s="262"/>
      <c r="M5818" s="262"/>
      <c r="S5818" s="262"/>
      <c r="T5818" s="262"/>
      <c r="U5818" s="262"/>
      <c r="V5818" s="262"/>
    </row>
    <row r="5819" spans="1:22">
      <c r="A5819" s="858"/>
      <c r="B5819" s="866">
        <f t="shared" si="91"/>
        <v>5797</v>
      </c>
      <c r="C5819" s="919"/>
      <c r="D5819" s="860"/>
      <c r="E5819"/>
      <c r="F5819"/>
      <c r="G5819"/>
      <c r="H5819"/>
      <c r="I5819"/>
      <c r="J5819"/>
      <c r="K5819"/>
      <c r="L5819" s="262"/>
      <c r="M5819" s="262"/>
      <c r="S5819" s="262"/>
      <c r="T5819" s="262"/>
      <c r="U5819" s="262"/>
      <c r="V5819" s="262"/>
    </row>
    <row r="5820" spans="1:22">
      <c r="A5820" s="858"/>
      <c r="B5820" s="866">
        <f t="shared" si="91"/>
        <v>5798</v>
      </c>
      <c r="C5820" s="919"/>
      <c r="D5820" s="860"/>
      <c r="E5820"/>
      <c r="F5820"/>
      <c r="G5820"/>
      <c r="H5820"/>
      <c r="I5820"/>
      <c r="J5820"/>
      <c r="K5820"/>
      <c r="L5820" s="262"/>
      <c r="M5820" s="262"/>
      <c r="S5820" s="262"/>
      <c r="T5820" s="262"/>
      <c r="U5820" s="262"/>
      <c r="V5820" s="262"/>
    </row>
    <row r="5821" spans="1:22">
      <c r="A5821" s="858"/>
      <c r="B5821" s="866">
        <f t="shared" si="91"/>
        <v>5799</v>
      </c>
      <c r="C5821" s="919"/>
      <c r="D5821" s="860"/>
      <c r="E5821"/>
      <c r="F5821"/>
      <c r="G5821"/>
      <c r="H5821"/>
      <c r="I5821"/>
      <c r="J5821"/>
      <c r="K5821"/>
      <c r="L5821" s="262"/>
      <c r="M5821" s="262"/>
      <c r="S5821" s="262"/>
      <c r="T5821" s="262"/>
      <c r="U5821" s="262"/>
      <c r="V5821" s="262"/>
    </row>
    <row r="5822" spans="1:22">
      <c r="A5822" s="858"/>
      <c r="B5822" s="866">
        <f t="shared" si="91"/>
        <v>5800</v>
      </c>
      <c r="C5822" s="919"/>
      <c r="D5822" s="860"/>
      <c r="E5822"/>
      <c r="F5822"/>
      <c r="G5822"/>
      <c r="H5822"/>
      <c r="I5822"/>
      <c r="J5822"/>
      <c r="K5822"/>
      <c r="L5822" s="262"/>
      <c r="M5822" s="262"/>
      <c r="S5822" s="262"/>
      <c r="T5822" s="262"/>
      <c r="U5822" s="262"/>
      <c r="V5822" s="262"/>
    </row>
    <row r="5823" spans="1:22">
      <c r="A5823" s="858"/>
      <c r="B5823" s="866">
        <f t="shared" si="91"/>
        <v>5801</v>
      </c>
      <c r="C5823" s="919"/>
      <c r="D5823" s="860"/>
      <c r="E5823"/>
      <c r="F5823"/>
      <c r="G5823"/>
      <c r="H5823"/>
      <c r="I5823"/>
      <c r="J5823"/>
      <c r="K5823"/>
      <c r="L5823" s="262"/>
      <c r="M5823" s="262"/>
      <c r="S5823" s="262"/>
      <c r="T5823" s="262"/>
      <c r="U5823" s="262"/>
      <c r="V5823" s="262"/>
    </row>
    <row r="5824" spans="1:22">
      <c r="A5824" s="858"/>
      <c r="B5824" s="866">
        <f t="shared" si="91"/>
        <v>5802</v>
      </c>
      <c r="C5824" s="919"/>
      <c r="D5824" s="860"/>
      <c r="E5824"/>
      <c r="F5824"/>
      <c r="G5824"/>
      <c r="H5824"/>
      <c r="I5824"/>
      <c r="J5824"/>
      <c r="K5824"/>
      <c r="L5824" s="262"/>
      <c r="M5824" s="262"/>
      <c r="S5824" s="262"/>
      <c r="T5824" s="262"/>
      <c r="U5824" s="262"/>
      <c r="V5824" s="262"/>
    </row>
    <row r="5825" spans="1:22">
      <c r="A5825" s="858"/>
      <c r="B5825" s="866">
        <f t="shared" si="91"/>
        <v>5803</v>
      </c>
      <c r="C5825" s="919"/>
      <c r="D5825" s="860"/>
      <c r="E5825"/>
      <c r="F5825"/>
      <c r="G5825"/>
      <c r="H5825"/>
      <c r="I5825"/>
      <c r="J5825"/>
      <c r="K5825"/>
      <c r="L5825" s="262"/>
      <c r="M5825" s="262"/>
      <c r="S5825" s="262"/>
      <c r="T5825" s="262"/>
      <c r="U5825" s="262"/>
      <c r="V5825" s="262"/>
    </row>
    <row r="5826" spans="1:22">
      <c r="A5826" s="858"/>
      <c r="B5826" s="866">
        <f t="shared" si="91"/>
        <v>5804</v>
      </c>
      <c r="C5826" s="919"/>
      <c r="D5826" s="860"/>
      <c r="E5826"/>
      <c r="F5826"/>
      <c r="G5826"/>
      <c r="H5826"/>
      <c r="I5826"/>
      <c r="J5826"/>
      <c r="K5826"/>
      <c r="L5826" s="262"/>
      <c r="M5826" s="262"/>
      <c r="S5826" s="262"/>
      <c r="T5826" s="262"/>
      <c r="U5826" s="262"/>
      <c r="V5826" s="262"/>
    </row>
    <row r="5827" spans="1:22">
      <c r="A5827" s="858"/>
      <c r="B5827" s="866">
        <f t="shared" si="91"/>
        <v>5805</v>
      </c>
      <c r="C5827" s="919"/>
      <c r="D5827" s="860"/>
      <c r="E5827"/>
      <c r="F5827"/>
      <c r="G5827"/>
      <c r="H5827"/>
      <c r="I5827"/>
      <c r="J5827"/>
      <c r="K5827"/>
      <c r="L5827" s="262"/>
      <c r="M5827" s="262"/>
      <c r="S5827" s="262"/>
      <c r="T5827" s="262"/>
      <c r="U5827" s="262"/>
      <c r="V5827" s="262"/>
    </row>
    <row r="5828" spans="1:22">
      <c r="A5828" s="858"/>
      <c r="B5828" s="866">
        <f t="shared" si="91"/>
        <v>5806</v>
      </c>
      <c r="C5828" s="919"/>
      <c r="D5828" s="860"/>
      <c r="E5828"/>
      <c r="F5828"/>
      <c r="G5828"/>
      <c r="H5828"/>
      <c r="I5828"/>
      <c r="J5828"/>
      <c r="K5828"/>
      <c r="L5828" s="262"/>
      <c r="M5828" s="262"/>
      <c r="S5828" s="262"/>
      <c r="T5828" s="262"/>
      <c r="U5828" s="262"/>
      <c r="V5828" s="262"/>
    </row>
    <row r="5829" spans="1:22">
      <c r="A5829" s="858"/>
      <c r="B5829" s="866">
        <f t="shared" si="91"/>
        <v>5807</v>
      </c>
      <c r="C5829" s="919"/>
      <c r="D5829" s="860"/>
      <c r="E5829"/>
      <c r="F5829"/>
      <c r="G5829"/>
      <c r="H5829"/>
      <c r="I5829"/>
      <c r="J5829"/>
      <c r="K5829"/>
      <c r="L5829" s="262"/>
      <c r="M5829" s="262"/>
      <c r="S5829" s="262"/>
      <c r="T5829" s="262"/>
      <c r="U5829" s="262"/>
      <c r="V5829" s="262"/>
    </row>
    <row r="5830" spans="1:22">
      <c r="A5830" s="858"/>
      <c r="B5830" s="866">
        <f t="shared" si="91"/>
        <v>5808</v>
      </c>
      <c r="C5830" s="919"/>
      <c r="D5830" s="860"/>
      <c r="E5830"/>
      <c r="F5830"/>
      <c r="G5830"/>
      <c r="H5830"/>
      <c r="I5830"/>
      <c r="J5830"/>
      <c r="K5830"/>
      <c r="L5830" s="262"/>
      <c r="M5830" s="262"/>
      <c r="S5830" s="262"/>
      <c r="T5830" s="262"/>
      <c r="U5830" s="262"/>
      <c r="V5830" s="262"/>
    </row>
    <row r="5831" spans="1:22">
      <c r="A5831" s="858"/>
      <c r="B5831" s="866">
        <f t="shared" si="91"/>
        <v>5809</v>
      </c>
      <c r="C5831" s="919"/>
      <c r="D5831" s="860"/>
      <c r="E5831"/>
      <c r="F5831"/>
      <c r="G5831"/>
      <c r="H5831"/>
      <c r="I5831"/>
      <c r="J5831"/>
      <c r="K5831"/>
      <c r="L5831" s="262"/>
      <c r="M5831" s="262"/>
      <c r="S5831" s="262"/>
      <c r="T5831" s="262"/>
      <c r="U5831" s="262"/>
      <c r="V5831" s="262"/>
    </row>
    <row r="5832" spans="1:22">
      <c r="A5832" s="858"/>
      <c r="B5832" s="866">
        <f t="shared" si="91"/>
        <v>5810</v>
      </c>
      <c r="C5832" s="919"/>
      <c r="D5832" s="860"/>
      <c r="E5832"/>
      <c r="F5832"/>
      <c r="G5832"/>
      <c r="H5832"/>
      <c r="I5832"/>
      <c r="J5832"/>
      <c r="K5832"/>
      <c r="L5832" s="262"/>
      <c r="M5832" s="262"/>
      <c r="S5832" s="262"/>
      <c r="T5832" s="262"/>
      <c r="U5832" s="262"/>
      <c r="V5832" s="262"/>
    </row>
    <row r="5833" spans="1:22">
      <c r="A5833" s="858"/>
      <c r="B5833" s="866">
        <f t="shared" si="91"/>
        <v>5811</v>
      </c>
      <c r="C5833" s="919"/>
      <c r="D5833" s="860"/>
      <c r="E5833"/>
      <c r="F5833"/>
      <c r="G5833"/>
      <c r="H5833"/>
      <c r="I5833"/>
      <c r="J5833"/>
      <c r="K5833"/>
      <c r="L5833" s="262"/>
      <c r="M5833" s="262"/>
      <c r="S5833" s="262"/>
      <c r="T5833" s="262"/>
      <c r="U5833" s="262"/>
      <c r="V5833" s="262"/>
    </row>
    <row r="5834" spans="1:22">
      <c r="A5834" s="858"/>
      <c r="B5834" s="866">
        <f t="shared" si="91"/>
        <v>5812</v>
      </c>
      <c r="C5834" s="919"/>
      <c r="D5834" s="860"/>
      <c r="E5834"/>
      <c r="F5834"/>
      <c r="G5834"/>
      <c r="H5834"/>
      <c r="I5834"/>
      <c r="J5834"/>
      <c r="K5834"/>
      <c r="L5834" s="262"/>
      <c r="M5834" s="262"/>
      <c r="S5834" s="262"/>
      <c r="T5834" s="262"/>
      <c r="U5834" s="262"/>
      <c r="V5834" s="262"/>
    </row>
    <row r="5835" spans="1:22">
      <c r="A5835" s="858"/>
      <c r="B5835" s="866">
        <f t="shared" si="91"/>
        <v>5813</v>
      </c>
      <c r="C5835" s="919"/>
      <c r="D5835" s="860"/>
      <c r="E5835"/>
      <c r="F5835"/>
      <c r="G5835"/>
      <c r="H5835"/>
      <c r="I5835"/>
      <c r="J5835"/>
      <c r="K5835"/>
      <c r="L5835" s="262"/>
      <c r="M5835" s="262"/>
      <c r="S5835" s="262"/>
      <c r="T5835" s="262"/>
      <c r="U5835" s="262"/>
      <c r="V5835" s="262"/>
    </row>
    <row r="5836" spans="1:22">
      <c r="A5836" s="858"/>
      <c r="B5836" s="866">
        <f t="shared" si="91"/>
        <v>5814</v>
      </c>
      <c r="C5836" s="919"/>
      <c r="D5836" s="860"/>
      <c r="E5836"/>
      <c r="F5836"/>
      <c r="G5836"/>
      <c r="H5836"/>
      <c r="I5836"/>
      <c r="J5836"/>
      <c r="K5836"/>
      <c r="L5836" s="262"/>
      <c r="M5836" s="262"/>
      <c r="S5836" s="262"/>
      <c r="T5836" s="262"/>
      <c r="U5836" s="262"/>
      <c r="V5836" s="262"/>
    </row>
    <row r="5837" spans="1:22">
      <c r="A5837" s="858"/>
      <c r="B5837" s="866">
        <f t="shared" si="91"/>
        <v>5815</v>
      </c>
      <c r="C5837" s="919"/>
      <c r="D5837" s="860"/>
      <c r="E5837"/>
      <c r="F5837"/>
      <c r="G5837"/>
      <c r="H5837"/>
      <c r="I5837"/>
      <c r="J5837"/>
      <c r="K5837"/>
      <c r="L5837" s="262"/>
      <c r="M5837" s="262"/>
      <c r="S5837" s="262"/>
      <c r="T5837" s="262"/>
      <c r="U5837" s="262"/>
      <c r="V5837" s="262"/>
    </row>
    <row r="5838" spans="1:22">
      <c r="A5838" s="858"/>
      <c r="B5838" s="866">
        <f t="shared" si="91"/>
        <v>5816</v>
      </c>
      <c r="C5838" s="919"/>
      <c r="D5838" s="860"/>
      <c r="E5838"/>
      <c r="F5838"/>
      <c r="G5838"/>
      <c r="H5838"/>
      <c r="I5838"/>
      <c r="J5838"/>
      <c r="K5838"/>
      <c r="L5838" s="262"/>
      <c r="M5838" s="262"/>
      <c r="S5838" s="262"/>
      <c r="T5838" s="262"/>
      <c r="U5838" s="262"/>
      <c r="V5838" s="262"/>
    </row>
    <row r="5839" spans="1:22">
      <c r="A5839" s="858"/>
      <c r="B5839" s="866">
        <f t="shared" si="91"/>
        <v>5817</v>
      </c>
      <c r="C5839" s="919"/>
      <c r="D5839" s="860"/>
      <c r="E5839"/>
      <c r="F5839"/>
      <c r="G5839"/>
      <c r="H5839"/>
      <c r="I5839"/>
      <c r="J5839"/>
      <c r="K5839"/>
      <c r="L5839" s="262"/>
      <c r="M5839" s="262"/>
      <c r="S5839" s="262"/>
      <c r="T5839" s="262"/>
      <c r="U5839" s="262"/>
      <c r="V5839" s="262"/>
    </row>
    <row r="5840" spans="1:22">
      <c r="A5840" s="858"/>
      <c r="B5840" s="866">
        <f t="shared" si="91"/>
        <v>5818</v>
      </c>
      <c r="C5840" s="919"/>
      <c r="D5840" s="860"/>
      <c r="E5840"/>
      <c r="F5840"/>
      <c r="G5840"/>
      <c r="H5840"/>
      <c r="I5840"/>
      <c r="J5840"/>
      <c r="K5840"/>
      <c r="L5840" s="262"/>
      <c r="M5840" s="262"/>
      <c r="S5840" s="262"/>
      <c r="T5840" s="262"/>
      <c r="U5840" s="262"/>
      <c r="V5840" s="262"/>
    </row>
    <row r="5841" spans="1:22">
      <c r="A5841" s="858"/>
      <c r="B5841" s="866">
        <f t="shared" si="91"/>
        <v>5819</v>
      </c>
      <c r="C5841" s="919"/>
      <c r="D5841" s="860"/>
      <c r="E5841"/>
      <c r="F5841"/>
      <c r="G5841"/>
      <c r="H5841"/>
      <c r="I5841"/>
      <c r="J5841"/>
      <c r="K5841"/>
      <c r="L5841" s="262"/>
      <c r="M5841" s="262"/>
      <c r="S5841" s="262"/>
      <c r="T5841" s="262"/>
      <c r="U5841" s="262"/>
      <c r="V5841" s="262"/>
    </row>
    <row r="5842" spans="1:22">
      <c r="A5842" s="858"/>
      <c r="B5842" s="866">
        <f t="shared" si="91"/>
        <v>5820</v>
      </c>
      <c r="C5842" s="919"/>
      <c r="D5842" s="860"/>
      <c r="E5842"/>
      <c r="F5842"/>
      <c r="G5842"/>
      <c r="H5842"/>
      <c r="I5842"/>
      <c r="J5842"/>
      <c r="K5842"/>
      <c r="L5842" s="262"/>
      <c r="M5842" s="262"/>
      <c r="S5842" s="262"/>
      <c r="T5842" s="262"/>
      <c r="U5842" s="262"/>
      <c r="V5842" s="262"/>
    </row>
    <row r="5843" spans="1:22">
      <c r="A5843" s="858"/>
      <c r="B5843" s="866">
        <f t="shared" si="91"/>
        <v>5821</v>
      </c>
      <c r="C5843" s="919"/>
      <c r="D5843" s="860"/>
      <c r="E5843"/>
      <c r="F5843"/>
      <c r="G5843"/>
      <c r="H5843"/>
      <c r="I5843"/>
      <c r="J5843"/>
      <c r="K5843"/>
      <c r="L5843" s="262"/>
      <c r="M5843" s="262"/>
      <c r="S5843" s="262"/>
      <c r="T5843" s="262"/>
      <c r="U5843" s="262"/>
      <c r="V5843" s="262"/>
    </row>
    <row r="5844" spans="1:22">
      <c r="A5844" s="858"/>
      <c r="B5844" s="866">
        <f t="shared" si="91"/>
        <v>5822</v>
      </c>
      <c r="C5844" s="919"/>
      <c r="D5844" s="860"/>
      <c r="E5844"/>
      <c r="F5844"/>
      <c r="G5844"/>
      <c r="H5844"/>
      <c r="I5844"/>
      <c r="J5844"/>
      <c r="K5844"/>
      <c r="L5844" s="262"/>
      <c r="M5844" s="262"/>
      <c r="S5844" s="262"/>
      <c r="T5844" s="262"/>
      <c r="U5844" s="262"/>
      <c r="V5844" s="262"/>
    </row>
    <row r="5845" spans="1:22">
      <c r="A5845" s="858"/>
      <c r="B5845" s="866">
        <f t="shared" si="91"/>
        <v>5823</v>
      </c>
      <c r="C5845" s="919"/>
      <c r="D5845" s="860"/>
      <c r="E5845"/>
      <c r="F5845"/>
      <c r="G5845"/>
      <c r="H5845"/>
      <c r="I5845"/>
      <c r="J5845"/>
      <c r="K5845"/>
      <c r="L5845" s="262"/>
      <c r="M5845" s="262"/>
      <c r="S5845" s="262"/>
      <c r="T5845" s="262"/>
      <c r="U5845" s="262"/>
      <c r="V5845" s="262"/>
    </row>
    <row r="5846" spans="1:22">
      <c r="A5846" s="858"/>
      <c r="B5846" s="866">
        <f t="shared" si="91"/>
        <v>5824</v>
      </c>
      <c r="C5846" s="919"/>
      <c r="D5846" s="860"/>
      <c r="E5846"/>
      <c r="F5846"/>
      <c r="G5846"/>
      <c r="H5846"/>
      <c r="I5846"/>
      <c r="J5846"/>
      <c r="K5846"/>
      <c r="L5846" s="262"/>
      <c r="M5846" s="262"/>
      <c r="S5846" s="262"/>
      <c r="T5846" s="262"/>
      <c r="U5846" s="262"/>
      <c r="V5846" s="262"/>
    </row>
    <row r="5847" spans="1:22">
      <c r="A5847" s="858"/>
      <c r="B5847" s="866">
        <f t="shared" si="91"/>
        <v>5825</v>
      </c>
      <c r="C5847" s="919"/>
      <c r="D5847" s="860"/>
      <c r="E5847"/>
      <c r="F5847"/>
      <c r="G5847"/>
      <c r="H5847"/>
      <c r="I5847"/>
      <c r="J5847"/>
      <c r="K5847"/>
      <c r="L5847" s="262"/>
      <c r="M5847" s="262"/>
      <c r="S5847" s="262"/>
      <c r="T5847" s="262"/>
      <c r="U5847" s="262"/>
      <c r="V5847" s="262"/>
    </row>
    <row r="5848" spans="1:22">
      <c r="A5848" s="858"/>
      <c r="B5848" s="866">
        <f t="shared" ref="B5848:B5911" si="92">B5847+1</f>
        <v>5826</v>
      </c>
      <c r="C5848" s="919"/>
      <c r="D5848" s="860"/>
      <c r="E5848"/>
      <c r="F5848"/>
      <c r="G5848"/>
      <c r="H5848"/>
      <c r="I5848"/>
      <c r="J5848"/>
      <c r="K5848"/>
      <c r="L5848" s="262"/>
      <c r="M5848" s="262"/>
      <c r="S5848" s="262"/>
      <c r="T5848" s="262"/>
      <c r="U5848" s="262"/>
      <c r="V5848" s="262"/>
    </row>
    <row r="5849" spans="1:22">
      <c r="A5849" s="858"/>
      <c r="B5849" s="866">
        <f t="shared" si="92"/>
        <v>5827</v>
      </c>
      <c r="C5849" s="919"/>
      <c r="D5849" s="860"/>
      <c r="E5849"/>
      <c r="F5849"/>
      <c r="G5849"/>
      <c r="H5849"/>
      <c r="I5849"/>
      <c r="J5849"/>
      <c r="K5849"/>
      <c r="L5849" s="262"/>
      <c r="M5849" s="262"/>
      <c r="S5849" s="262"/>
      <c r="T5849" s="262"/>
      <c r="U5849" s="262"/>
      <c r="V5849" s="262"/>
    </row>
    <row r="5850" spans="1:22">
      <c r="A5850" s="858"/>
      <c r="B5850" s="866">
        <f t="shared" si="92"/>
        <v>5828</v>
      </c>
      <c r="C5850" s="919"/>
      <c r="D5850" s="860"/>
      <c r="E5850"/>
      <c r="F5850"/>
      <c r="G5850"/>
      <c r="H5850"/>
      <c r="I5850"/>
      <c r="J5850"/>
      <c r="K5850"/>
      <c r="L5850" s="262"/>
      <c r="M5850" s="262"/>
      <c r="S5850" s="262"/>
      <c r="T5850" s="262"/>
      <c r="U5850" s="262"/>
      <c r="V5850" s="262"/>
    </row>
    <row r="5851" spans="1:22">
      <c r="A5851" s="858"/>
      <c r="B5851" s="866">
        <f t="shared" si="92"/>
        <v>5829</v>
      </c>
      <c r="C5851" s="919"/>
      <c r="D5851" s="860"/>
      <c r="E5851"/>
      <c r="F5851"/>
      <c r="G5851"/>
      <c r="H5851"/>
      <c r="I5851"/>
      <c r="J5851"/>
      <c r="K5851"/>
      <c r="L5851" s="262"/>
      <c r="M5851" s="262"/>
      <c r="S5851" s="262"/>
      <c r="T5851" s="262"/>
      <c r="U5851" s="262"/>
      <c r="V5851" s="262"/>
    </row>
    <row r="5852" spans="1:22">
      <c r="A5852" s="858"/>
      <c r="B5852" s="866">
        <f t="shared" si="92"/>
        <v>5830</v>
      </c>
      <c r="C5852" s="919"/>
      <c r="D5852" s="860"/>
      <c r="E5852"/>
      <c r="F5852"/>
      <c r="G5852"/>
      <c r="H5852"/>
      <c r="I5852"/>
      <c r="J5852"/>
      <c r="K5852"/>
      <c r="L5852" s="262"/>
      <c r="M5852" s="262"/>
      <c r="S5852" s="262"/>
      <c r="T5852" s="262"/>
      <c r="U5852" s="262"/>
      <c r="V5852" s="262"/>
    </row>
    <row r="5853" spans="1:22">
      <c r="A5853" s="858"/>
      <c r="B5853" s="866">
        <f t="shared" si="92"/>
        <v>5831</v>
      </c>
      <c r="C5853" s="919"/>
      <c r="D5853" s="860"/>
      <c r="E5853"/>
      <c r="F5853"/>
      <c r="G5853"/>
      <c r="H5853"/>
      <c r="I5853"/>
      <c r="J5853"/>
      <c r="K5853"/>
      <c r="L5853" s="262"/>
      <c r="M5853" s="262"/>
      <c r="S5853" s="262"/>
      <c r="T5853" s="262"/>
      <c r="U5853" s="262"/>
      <c r="V5853" s="262"/>
    </row>
    <row r="5854" spans="1:22">
      <c r="A5854" s="858"/>
      <c r="B5854" s="866">
        <f t="shared" si="92"/>
        <v>5832</v>
      </c>
      <c r="C5854" s="919"/>
      <c r="D5854" s="860"/>
      <c r="E5854"/>
      <c r="F5854"/>
      <c r="G5854"/>
      <c r="H5854"/>
      <c r="I5854"/>
      <c r="J5854"/>
      <c r="K5854"/>
      <c r="L5854" s="262"/>
      <c r="M5854" s="262"/>
      <c r="S5854" s="262"/>
      <c r="T5854" s="262"/>
      <c r="U5854" s="262"/>
      <c r="V5854" s="262"/>
    </row>
    <row r="5855" spans="1:22">
      <c r="A5855" s="858"/>
      <c r="B5855" s="866">
        <f t="shared" si="92"/>
        <v>5833</v>
      </c>
      <c r="C5855" s="919"/>
      <c r="D5855" s="860"/>
      <c r="E5855"/>
      <c r="F5855"/>
      <c r="G5855"/>
      <c r="H5855"/>
      <c r="I5855"/>
      <c r="J5855"/>
      <c r="K5855"/>
      <c r="L5855" s="262"/>
      <c r="M5855" s="262"/>
      <c r="S5855" s="262"/>
      <c r="T5855" s="262"/>
      <c r="U5855" s="262"/>
      <c r="V5855" s="262"/>
    </row>
    <row r="5856" spans="1:22">
      <c r="A5856" s="858"/>
      <c r="B5856" s="866">
        <f t="shared" si="92"/>
        <v>5834</v>
      </c>
      <c r="C5856" s="919"/>
      <c r="D5856" s="860"/>
      <c r="E5856"/>
      <c r="F5856"/>
      <c r="G5856"/>
      <c r="H5856"/>
      <c r="I5856"/>
      <c r="J5856"/>
      <c r="K5856"/>
      <c r="L5856" s="262"/>
      <c r="M5856" s="262"/>
      <c r="S5856" s="262"/>
      <c r="T5856" s="262"/>
      <c r="U5856" s="262"/>
      <c r="V5856" s="262"/>
    </row>
    <row r="5857" spans="1:22">
      <c r="A5857" s="858"/>
      <c r="B5857" s="866">
        <f t="shared" si="92"/>
        <v>5835</v>
      </c>
      <c r="C5857" s="919"/>
      <c r="D5857" s="860"/>
      <c r="E5857"/>
      <c r="F5857"/>
      <c r="G5857"/>
      <c r="H5857"/>
      <c r="I5857"/>
      <c r="J5857"/>
      <c r="K5857"/>
      <c r="L5857" s="262"/>
      <c r="M5857" s="262"/>
      <c r="S5857" s="262"/>
      <c r="T5857" s="262"/>
      <c r="U5857" s="262"/>
      <c r="V5857" s="262"/>
    </row>
    <row r="5858" spans="1:22">
      <c r="A5858" s="858"/>
      <c r="B5858" s="866">
        <f t="shared" si="92"/>
        <v>5836</v>
      </c>
      <c r="C5858" s="919"/>
      <c r="D5858" s="860"/>
      <c r="E5858"/>
      <c r="F5858"/>
      <c r="G5858"/>
      <c r="H5858"/>
      <c r="I5858"/>
      <c r="J5858"/>
      <c r="K5858"/>
      <c r="L5858" s="262"/>
      <c r="M5858" s="262"/>
      <c r="S5858" s="262"/>
      <c r="T5858" s="262"/>
      <c r="U5858" s="262"/>
      <c r="V5858" s="262"/>
    </row>
    <row r="5859" spans="1:22">
      <c r="A5859" s="858"/>
      <c r="B5859" s="866">
        <f t="shared" si="92"/>
        <v>5837</v>
      </c>
      <c r="C5859" s="919"/>
      <c r="D5859" s="860"/>
      <c r="E5859"/>
      <c r="F5859"/>
      <c r="G5859"/>
      <c r="H5859"/>
      <c r="I5859"/>
      <c r="J5859"/>
      <c r="K5859"/>
      <c r="L5859" s="262"/>
      <c r="M5859" s="262"/>
      <c r="S5859" s="262"/>
      <c r="T5859" s="262"/>
      <c r="U5859" s="262"/>
      <c r="V5859" s="262"/>
    </row>
    <row r="5860" spans="1:22">
      <c r="A5860" s="858"/>
      <c r="B5860" s="866">
        <f t="shared" si="92"/>
        <v>5838</v>
      </c>
      <c r="C5860" s="919"/>
      <c r="D5860" s="860"/>
      <c r="E5860"/>
      <c r="F5860"/>
      <c r="G5860"/>
      <c r="H5860"/>
      <c r="I5860"/>
      <c r="J5860"/>
      <c r="K5860"/>
      <c r="L5860" s="262"/>
      <c r="M5860" s="262"/>
      <c r="S5860" s="262"/>
      <c r="T5860" s="262"/>
      <c r="U5860" s="262"/>
      <c r="V5860" s="262"/>
    </row>
    <row r="5861" spans="1:22">
      <c r="A5861" s="858"/>
      <c r="B5861" s="866">
        <f t="shared" si="92"/>
        <v>5839</v>
      </c>
      <c r="C5861" s="919"/>
      <c r="D5861" s="860"/>
      <c r="E5861"/>
      <c r="F5861"/>
      <c r="G5861"/>
      <c r="H5861"/>
      <c r="I5861"/>
      <c r="J5861"/>
      <c r="K5861"/>
      <c r="L5861" s="262"/>
      <c r="M5861" s="262"/>
      <c r="S5861" s="262"/>
      <c r="T5861" s="262"/>
      <c r="U5861" s="262"/>
      <c r="V5861" s="262"/>
    </row>
    <row r="5862" spans="1:22">
      <c r="A5862" s="858"/>
      <c r="B5862" s="866">
        <f t="shared" si="92"/>
        <v>5840</v>
      </c>
      <c r="C5862" s="919"/>
      <c r="D5862" s="860"/>
      <c r="E5862"/>
      <c r="F5862"/>
      <c r="G5862"/>
      <c r="H5862"/>
      <c r="I5862"/>
      <c r="J5862"/>
      <c r="K5862"/>
      <c r="L5862" s="262"/>
      <c r="M5862" s="262"/>
      <c r="S5862" s="262"/>
      <c r="T5862" s="262"/>
      <c r="U5862" s="262"/>
      <c r="V5862" s="262"/>
    </row>
    <row r="5863" spans="1:22">
      <c r="A5863" s="858"/>
      <c r="B5863" s="866">
        <f t="shared" si="92"/>
        <v>5841</v>
      </c>
      <c r="C5863" s="919"/>
      <c r="D5863" s="860"/>
      <c r="E5863"/>
      <c r="F5863"/>
      <c r="G5863"/>
      <c r="H5863"/>
      <c r="I5863"/>
      <c r="J5863"/>
      <c r="K5863"/>
      <c r="L5863" s="262"/>
      <c r="M5863" s="262"/>
      <c r="S5863" s="262"/>
      <c r="T5863" s="262"/>
      <c r="U5863" s="262"/>
      <c r="V5863" s="262"/>
    </row>
    <row r="5864" spans="1:22">
      <c r="A5864" s="858"/>
      <c r="B5864" s="866">
        <f t="shared" si="92"/>
        <v>5842</v>
      </c>
      <c r="C5864" s="919"/>
      <c r="D5864" s="860"/>
      <c r="E5864"/>
      <c r="F5864"/>
      <c r="G5864"/>
      <c r="H5864"/>
      <c r="I5864"/>
      <c r="J5864"/>
      <c r="K5864"/>
      <c r="L5864" s="262"/>
      <c r="M5864" s="262"/>
      <c r="S5864" s="262"/>
      <c r="T5864" s="262"/>
      <c r="U5864" s="262"/>
      <c r="V5864" s="262"/>
    </row>
    <row r="5865" spans="1:22">
      <c r="A5865" s="858"/>
      <c r="B5865" s="866">
        <f t="shared" si="92"/>
        <v>5843</v>
      </c>
      <c r="C5865" s="919"/>
      <c r="D5865" s="860"/>
      <c r="E5865"/>
      <c r="F5865"/>
      <c r="G5865"/>
      <c r="H5865"/>
      <c r="I5865"/>
      <c r="J5865"/>
      <c r="K5865"/>
      <c r="L5865" s="262"/>
      <c r="M5865" s="262"/>
      <c r="S5865" s="262"/>
      <c r="T5865" s="262"/>
      <c r="U5865" s="262"/>
      <c r="V5865" s="262"/>
    </row>
    <row r="5866" spans="1:22">
      <c r="A5866" s="858"/>
      <c r="B5866" s="866">
        <f t="shared" si="92"/>
        <v>5844</v>
      </c>
      <c r="C5866" s="919"/>
      <c r="D5866" s="860"/>
      <c r="E5866"/>
      <c r="F5866"/>
      <c r="G5866"/>
      <c r="H5866"/>
      <c r="I5866"/>
      <c r="J5866"/>
      <c r="K5866"/>
      <c r="L5866" s="262"/>
      <c r="M5866" s="262"/>
      <c r="S5866" s="262"/>
      <c r="T5866" s="262"/>
      <c r="U5866" s="262"/>
      <c r="V5866" s="262"/>
    </row>
    <row r="5867" spans="1:22">
      <c r="A5867" s="858"/>
      <c r="B5867" s="866">
        <f t="shared" si="92"/>
        <v>5845</v>
      </c>
      <c r="C5867" s="919"/>
      <c r="D5867" s="860"/>
      <c r="E5867"/>
      <c r="F5867"/>
      <c r="G5867"/>
      <c r="H5867"/>
      <c r="I5867"/>
      <c r="J5867"/>
      <c r="K5867"/>
      <c r="L5867" s="262"/>
      <c r="M5867" s="262"/>
      <c r="S5867" s="262"/>
      <c r="T5867" s="262"/>
      <c r="U5867" s="262"/>
      <c r="V5867" s="262"/>
    </row>
    <row r="5868" spans="1:22">
      <c r="A5868" s="858"/>
      <c r="B5868" s="866">
        <f t="shared" si="92"/>
        <v>5846</v>
      </c>
      <c r="C5868" s="919"/>
      <c r="D5868" s="860"/>
      <c r="E5868"/>
      <c r="F5868"/>
      <c r="G5868"/>
      <c r="H5868"/>
      <c r="I5868"/>
      <c r="J5868"/>
      <c r="K5868"/>
      <c r="L5868" s="262"/>
      <c r="M5868" s="262"/>
      <c r="S5868" s="262"/>
      <c r="T5868" s="262"/>
      <c r="U5868" s="262"/>
      <c r="V5868" s="262"/>
    </row>
    <row r="5869" spans="1:22">
      <c r="A5869" s="858"/>
      <c r="B5869" s="866">
        <f t="shared" si="92"/>
        <v>5847</v>
      </c>
      <c r="C5869" s="919"/>
      <c r="D5869" s="860"/>
      <c r="E5869"/>
      <c r="F5869"/>
      <c r="G5869"/>
      <c r="H5869"/>
      <c r="I5869"/>
      <c r="J5869"/>
      <c r="K5869"/>
      <c r="L5869" s="262"/>
      <c r="M5869" s="262"/>
      <c r="S5869" s="262"/>
      <c r="T5869" s="262"/>
      <c r="U5869" s="262"/>
      <c r="V5869" s="262"/>
    </row>
    <row r="5870" spans="1:22">
      <c r="A5870" s="858"/>
      <c r="B5870" s="866">
        <f t="shared" si="92"/>
        <v>5848</v>
      </c>
      <c r="C5870" s="919"/>
      <c r="D5870" s="860"/>
      <c r="E5870"/>
      <c r="F5870"/>
      <c r="G5870"/>
      <c r="H5870"/>
      <c r="I5870"/>
      <c r="J5870"/>
      <c r="K5870"/>
      <c r="L5870" s="262"/>
      <c r="M5870" s="262"/>
      <c r="S5870" s="262"/>
      <c r="T5870" s="262"/>
      <c r="U5870" s="262"/>
      <c r="V5870" s="262"/>
    </row>
    <row r="5871" spans="1:22">
      <c r="A5871" s="858"/>
      <c r="B5871" s="866">
        <f t="shared" si="92"/>
        <v>5849</v>
      </c>
      <c r="C5871" s="919"/>
      <c r="D5871" s="860"/>
      <c r="E5871"/>
      <c r="F5871"/>
      <c r="G5871"/>
      <c r="H5871"/>
      <c r="I5871"/>
      <c r="J5871"/>
      <c r="K5871"/>
      <c r="L5871" s="262"/>
      <c r="M5871" s="262"/>
      <c r="S5871" s="262"/>
      <c r="T5871" s="262"/>
      <c r="U5871" s="262"/>
      <c r="V5871" s="262"/>
    </row>
    <row r="5872" spans="1:22">
      <c r="A5872" s="858"/>
      <c r="B5872" s="866">
        <f t="shared" si="92"/>
        <v>5850</v>
      </c>
      <c r="C5872" s="919"/>
      <c r="D5872" s="860"/>
      <c r="E5872"/>
      <c r="F5872"/>
      <c r="G5872"/>
      <c r="H5872"/>
      <c r="I5872"/>
      <c r="J5872"/>
      <c r="K5872"/>
      <c r="L5872" s="262"/>
      <c r="M5872" s="262"/>
      <c r="S5872" s="262"/>
      <c r="T5872" s="262"/>
      <c r="U5872" s="262"/>
      <c r="V5872" s="262"/>
    </row>
    <row r="5873" spans="1:22">
      <c r="A5873" s="858"/>
      <c r="B5873" s="866">
        <f t="shared" si="92"/>
        <v>5851</v>
      </c>
      <c r="C5873" s="919"/>
      <c r="D5873" s="860"/>
      <c r="E5873"/>
      <c r="F5873"/>
      <c r="G5873"/>
      <c r="H5873"/>
      <c r="I5873"/>
      <c r="J5873"/>
      <c r="K5873"/>
      <c r="L5873" s="262"/>
      <c r="M5873" s="262"/>
      <c r="S5873" s="262"/>
      <c r="T5873" s="262"/>
      <c r="U5873" s="262"/>
      <c r="V5873" s="262"/>
    </row>
    <row r="5874" spans="1:22">
      <c r="A5874" s="858"/>
      <c r="B5874" s="866">
        <f t="shared" si="92"/>
        <v>5852</v>
      </c>
      <c r="C5874" s="919"/>
      <c r="D5874" s="860"/>
      <c r="E5874"/>
      <c r="F5874"/>
      <c r="G5874"/>
      <c r="H5874"/>
      <c r="I5874"/>
      <c r="J5874"/>
      <c r="K5874"/>
      <c r="L5874" s="262"/>
      <c r="M5874" s="262"/>
      <c r="S5874" s="262"/>
      <c r="T5874" s="262"/>
      <c r="U5874" s="262"/>
      <c r="V5874" s="262"/>
    </row>
    <row r="5875" spans="1:22">
      <c r="A5875" s="858"/>
      <c r="B5875" s="866">
        <f t="shared" si="92"/>
        <v>5853</v>
      </c>
      <c r="C5875" s="919"/>
      <c r="D5875" s="860"/>
      <c r="E5875"/>
      <c r="F5875"/>
      <c r="G5875"/>
      <c r="H5875"/>
      <c r="I5875"/>
      <c r="J5875"/>
      <c r="K5875"/>
      <c r="L5875" s="262"/>
      <c r="M5875" s="262"/>
      <c r="S5875" s="262"/>
      <c r="T5875" s="262"/>
      <c r="U5875" s="262"/>
      <c r="V5875" s="262"/>
    </row>
    <row r="5876" spans="1:22">
      <c r="A5876" s="858"/>
      <c r="B5876" s="866">
        <f t="shared" si="92"/>
        <v>5854</v>
      </c>
      <c r="C5876" s="919"/>
      <c r="D5876" s="860"/>
      <c r="E5876"/>
      <c r="F5876"/>
      <c r="G5876"/>
      <c r="H5876"/>
      <c r="I5876"/>
      <c r="J5876"/>
      <c r="K5876"/>
      <c r="L5876" s="262"/>
      <c r="M5876" s="262"/>
      <c r="S5876" s="262"/>
      <c r="T5876" s="262"/>
      <c r="U5876" s="262"/>
      <c r="V5876" s="262"/>
    </row>
    <row r="5877" spans="1:22">
      <c r="A5877" s="858"/>
      <c r="B5877" s="866">
        <f t="shared" si="92"/>
        <v>5855</v>
      </c>
      <c r="C5877" s="919"/>
      <c r="D5877" s="860"/>
      <c r="E5877"/>
      <c r="F5877"/>
      <c r="G5877"/>
      <c r="H5877"/>
      <c r="I5877"/>
      <c r="J5877"/>
      <c r="K5877"/>
      <c r="L5877" s="262"/>
      <c r="M5877" s="262"/>
      <c r="S5877" s="262"/>
      <c r="T5877" s="262"/>
      <c r="U5877" s="262"/>
      <c r="V5877" s="262"/>
    </row>
    <row r="5878" spans="1:22">
      <c r="A5878" s="858"/>
      <c r="B5878" s="866">
        <f t="shared" si="92"/>
        <v>5856</v>
      </c>
      <c r="C5878" s="919"/>
      <c r="D5878" s="860"/>
      <c r="E5878"/>
      <c r="F5878"/>
      <c r="G5878"/>
      <c r="H5878"/>
      <c r="I5878"/>
      <c r="J5878"/>
      <c r="K5878"/>
      <c r="L5878" s="262"/>
      <c r="M5878" s="262"/>
      <c r="S5878" s="262"/>
      <c r="T5878" s="262"/>
      <c r="U5878" s="262"/>
      <c r="V5878" s="262"/>
    </row>
    <row r="5879" spans="1:22">
      <c r="A5879" s="858"/>
      <c r="B5879" s="866">
        <f t="shared" si="92"/>
        <v>5857</v>
      </c>
      <c r="C5879" s="919"/>
      <c r="D5879" s="860"/>
      <c r="E5879"/>
      <c r="F5879"/>
      <c r="G5879"/>
      <c r="H5879"/>
      <c r="I5879"/>
      <c r="J5879"/>
      <c r="K5879"/>
      <c r="L5879" s="262"/>
      <c r="M5879" s="262"/>
      <c r="S5879" s="262"/>
      <c r="T5879" s="262"/>
      <c r="U5879" s="262"/>
      <c r="V5879" s="262"/>
    </row>
    <row r="5880" spans="1:22">
      <c r="A5880" s="858"/>
      <c r="B5880" s="866">
        <f t="shared" si="92"/>
        <v>5858</v>
      </c>
      <c r="C5880" s="919"/>
      <c r="D5880" s="860"/>
      <c r="E5880"/>
      <c r="F5880"/>
      <c r="G5880"/>
      <c r="H5880"/>
      <c r="I5880"/>
      <c r="J5880"/>
      <c r="K5880"/>
      <c r="L5880" s="262"/>
      <c r="M5880" s="262"/>
      <c r="S5880" s="262"/>
      <c r="T5880" s="262"/>
      <c r="U5880" s="262"/>
      <c r="V5880" s="262"/>
    </row>
    <row r="5881" spans="1:22">
      <c r="A5881" s="858"/>
      <c r="B5881" s="866">
        <f t="shared" si="92"/>
        <v>5859</v>
      </c>
      <c r="C5881" s="919"/>
      <c r="D5881" s="860"/>
      <c r="E5881"/>
      <c r="F5881"/>
      <c r="G5881"/>
      <c r="H5881"/>
      <c r="I5881"/>
      <c r="J5881"/>
      <c r="K5881"/>
      <c r="L5881" s="262"/>
      <c r="M5881" s="262"/>
      <c r="S5881" s="262"/>
      <c r="T5881" s="262"/>
      <c r="U5881" s="262"/>
      <c r="V5881" s="262"/>
    </row>
    <row r="5882" spans="1:22">
      <c r="A5882" s="858"/>
      <c r="B5882" s="866">
        <f t="shared" si="92"/>
        <v>5860</v>
      </c>
      <c r="C5882" s="919"/>
      <c r="D5882" s="860"/>
      <c r="E5882"/>
      <c r="F5882"/>
      <c r="G5882"/>
      <c r="H5882"/>
      <c r="I5882"/>
      <c r="J5882"/>
      <c r="K5882"/>
      <c r="L5882" s="262"/>
      <c r="M5882" s="262"/>
      <c r="S5882" s="262"/>
      <c r="T5882" s="262"/>
      <c r="U5882" s="262"/>
      <c r="V5882" s="262"/>
    </row>
    <row r="5883" spans="1:22">
      <c r="A5883" s="858"/>
      <c r="B5883" s="866">
        <f t="shared" si="92"/>
        <v>5861</v>
      </c>
      <c r="C5883" s="919"/>
      <c r="D5883" s="860"/>
      <c r="E5883"/>
      <c r="F5883"/>
      <c r="G5883"/>
      <c r="H5883"/>
      <c r="I5883"/>
      <c r="J5883"/>
      <c r="K5883"/>
      <c r="L5883" s="262"/>
      <c r="M5883" s="262"/>
      <c r="S5883" s="262"/>
      <c r="T5883" s="262"/>
      <c r="U5883" s="262"/>
      <c r="V5883" s="262"/>
    </row>
    <row r="5884" spans="1:22">
      <c r="A5884" s="858"/>
      <c r="B5884" s="866">
        <f t="shared" si="92"/>
        <v>5862</v>
      </c>
      <c r="C5884" s="919"/>
      <c r="D5884" s="860"/>
      <c r="E5884"/>
      <c r="F5884"/>
      <c r="G5884"/>
      <c r="H5884"/>
      <c r="I5884"/>
      <c r="J5884"/>
      <c r="K5884"/>
      <c r="L5884" s="262"/>
      <c r="M5884" s="262"/>
      <c r="S5884" s="262"/>
      <c r="T5884" s="262"/>
      <c r="U5884" s="262"/>
      <c r="V5884" s="262"/>
    </row>
    <row r="5885" spans="1:22">
      <c r="A5885" s="858"/>
      <c r="B5885" s="866">
        <f t="shared" si="92"/>
        <v>5863</v>
      </c>
      <c r="C5885" s="919"/>
      <c r="D5885" s="860"/>
      <c r="E5885"/>
      <c r="F5885"/>
      <c r="G5885"/>
      <c r="H5885"/>
      <c r="I5885"/>
      <c r="J5885"/>
      <c r="K5885"/>
      <c r="L5885" s="262"/>
      <c r="M5885" s="262"/>
      <c r="S5885" s="262"/>
      <c r="T5885" s="262"/>
      <c r="U5885" s="262"/>
      <c r="V5885" s="262"/>
    </row>
    <row r="5886" spans="1:22">
      <c r="A5886" s="858"/>
      <c r="B5886" s="866">
        <f t="shared" si="92"/>
        <v>5864</v>
      </c>
      <c r="C5886" s="919"/>
      <c r="D5886" s="860"/>
      <c r="E5886"/>
      <c r="F5886"/>
      <c r="G5886"/>
      <c r="H5886"/>
      <c r="I5886"/>
      <c r="J5886"/>
      <c r="K5886"/>
      <c r="L5886" s="262"/>
      <c r="M5886" s="262"/>
      <c r="S5886" s="262"/>
      <c r="T5886" s="262"/>
      <c r="U5886" s="262"/>
      <c r="V5886" s="262"/>
    </row>
    <row r="5887" spans="1:22">
      <c r="A5887" s="858"/>
      <c r="B5887" s="866">
        <f t="shared" si="92"/>
        <v>5865</v>
      </c>
      <c r="C5887" s="919"/>
      <c r="D5887" s="860"/>
      <c r="E5887"/>
      <c r="F5887"/>
      <c r="G5887"/>
      <c r="H5887"/>
      <c r="I5887"/>
      <c r="J5887"/>
      <c r="K5887"/>
      <c r="L5887" s="262"/>
      <c r="M5887" s="262"/>
      <c r="S5887" s="262"/>
      <c r="T5887" s="262"/>
      <c r="U5887" s="262"/>
      <c r="V5887" s="262"/>
    </row>
    <row r="5888" spans="1:22">
      <c r="A5888" s="858"/>
      <c r="B5888" s="866">
        <f t="shared" si="92"/>
        <v>5866</v>
      </c>
      <c r="C5888" s="919"/>
      <c r="D5888" s="860"/>
      <c r="E5888"/>
      <c r="F5888"/>
      <c r="G5888"/>
      <c r="H5888"/>
      <c r="I5888"/>
      <c r="J5888"/>
      <c r="K5888"/>
      <c r="L5888" s="262"/>
      <c r="M5888" s="262"/>
      <c r="S5888" s="262"/>
      <c r="T5888" s="262"/>
      <c r="U5888" s="262"/>
      <c r="V5888" s="262"/>
    </row>
    <row r="5889" spans="1:22">
      <c r="A5889" s="858"/>
      <c r="B5889" s="866">
        <f t="shared" si="92"/>
        <v>5867</v>
      </c>
      <c r="C5889" s="919"/>
      <c r="D5889" s="860"/>
      <c r="E5889"/>
      <c r="F5889"/>
      <c r="G5889"/>
      <c r="H5889"/>
      <c r="I5889"/>
      <c r="J5889"/>
      <c r="K5889"/>
      <c r="L5889" s="262"/>
      <c r="M5889" s="262"/>
      <c r="S5889" s="262"/>
      <c r="T5889" s="262"/>
      <c r="U5889" s="262"/>
      <c r="V5889" s="262"/>
    </row>
    <row r="5890" spans="1:22">
      <c r="A5890" s="858"/>
      <c r="B5890" s="866">
        <f t="shared" si="92"/>
        <v>5868</v>
      </c>
      <c r="C5890" s="919"/>
      <c r="D5890" s="860"/>
      <c r="E5890"/>
      <c r="F5890"/>
      <c r="G5890"/>
      <c r="H5890"/>
      <c r="I5890"/>
      <c r="J5890"/>
      <c r="K5890"/>
      <c r="L5890" s="262"/>
      <c r="M5890" s="262"/>
      <c r="S5890" s="262"/>
      <c r="T5890" s="262"/>
      <c r="U5890" s="262"/>
      <c r="V5890" s="262"/>
    </row>
    <row r="5891" spans="1:22">
      <c r="A5891" s="858"/>
      <c r="B5891" s="866">
        <f t="shared" si="92"/>
        <v>5869</v>
      </c>
      <c r="C5891" s="919"/>
      <c r="D5891" s="860"/>
      <c r="E5891"/>
      <c r="F5891"/>
      <c r="G5891"/>
      <c r="H5891"/>
      <c r="I5891"/>
      <c r="J5891"/>
      <c r="K5891"/>
      <c r="L5891" s="262"/>
      <c r="M5891" s="262"/>
      <c r="S5891" s="262"/>
      <c r="T5891" s="262"/>
      <c r="U5891" s="262"/>
      <c r="V5891" s="262"/>
    </row>
    <row r="5892" spans="1:22">
      <c r="A5892" s="858"/>
      <c r="B5892" s="866">
        <f t="shared" si="92"/>
        <v>5870</v>
      </c>
      <c r="C5892" s="919"/>
      <c r="D5892" s="860"/>
      <c r="E5892"/>
      <c r="F5892"/>
      <c r="G5892"/>
      <c r="H5892"/>
      <c r="I5892"/>
      <c r="J5892"/>
      <c r="K5892"/>
      <c r="L5892" s="262"/>
      <c r="M5892" s="262"/>
      <c r="S5892" s="262"/>
      <c r="T5892" s="262"/>
      <c r="U5892" s="262"/>
      <c r="V5892" s="262"/>
    </row>
    <row r="5893" spans="1:22">
      <c r="A5893" s="858"/>
      <c r="B5893" s="866">
        <f t="shared" si="92"/>
        <v>5871</v>
      </c>
      <c r="C5893" s="919"/>
      <c r="D5893" s="860"/>
      <c r="E5893"/>
      <c r="F5893"/>
      <c r="G5893"/>
      <c r="H5893"/>
      <c r="I5893"/>
      <c r="J5893"/>
      <c r="K5893"/>
      <c r="L5893" s="262"/>
      <c r="M5893" s="262"/>
      <c r="S5893" s="262"/>
      <c r="T5893" s="262"/>
      <c r="U5893" s="262"/>
      <c r="V5893" s="262"/>
    </row>
    <row r="5894" spans="1:22">
      <c r="A5894" s="858"/>
      <c r="B5894" s="866">
        <f t="shared" si="92"/>
        <v>5872</v>
      </c>
      <c r="C5894" s="919"/>
      <c r="D5894" s="860"/>
      <c r="E5894"/>
      <c r="F5894"/>
      <c r="G5894"/>
      <c r="H5894"/>
      <c r="I5894"/>
      <c r="J5894"/>
      <c r="K5894"/>
      <c r="L5894" s="262"/>
      <c r="M5894" s="262"/>
      <c r="S5894" s="262"/>
      <c r="T5894" s="262"/>
      <c r="U5894" s="262"/>
      <c r="V5894" s="262"/>
    </row>
    <row r="5895" spans="1:22">
      <c r="A5895" s="858"/>
      <c r="B5895" s="866">
        <f t="shared" si="92"/>
        <v>5873</v>
      </c>
      <c r="C5895" s="919"/>
      <c r="D5895" s="860"/>
      <c r="E5895"/>
      <c r="F5895"/>
      <c r="G5895"/>
      <c r="H5895"/>
      <c r="I5895"/>
      <c r="J5895"/>
      <c r="K5895"/>
      <c r="L5895" s="262"/>
      <c r="M5895" s="262"/>
      <c r="S5895" s="262"/>
      <c r="T5895" s="262"/>
      <c r="U5895" s="262"/>
      <c r="V5895" s="262"/>
    </row>
    <row r="5896" spans="1:22">
      <c r="A5896" s="858"/>
      <c r="B5896" s="866">
        <f t="shared" si="92"/>
        <v>5874</v>
      </c>
      <c r="C5896" s="919"/>
      <c r="D5896" s="860"/>
      <c r="E5896"/>
      <c r="F5896"/>
      <c r="G5896"/>
      <c r="H5896"/>
      <c r="I5896"/>
      <c r="J5896"/>
      <c r="K5896"/>
      <c r="L5896" s="262"/>
      <c r="M5896" s="262"/>
      <c r="S5896" s="262"/>
      <c r="T5896" s="262"/>
      <c r="U5896" s="262"/>
      <c r="V5896" s="262"/>
    </row>
    <row r="5897" spans="1:22">
      <c r="A5897" s="858"/>
      <c r="B5897" s="866">
        <f t="shared" si="92"/>
        <v>5875</v>
      </c>
      <c r="C5897" s="919"/>
      <c r="D5897" s="860"/>
      <c r="E5897"/>
      <c r="F5897"/>
      <c r="G5897"/>
      <c r="H5897"/>
      <c r="I5897"/>
      <c r="J5897"/>
      <c r="K5897"/>
      <c r="L5897" s="262"/>
      <c r="M5897" s="262"/>
      <c r="S5897" s="262"/>
      <c r="T5897" s="262"/>
      <c r="U5897" s="262"/>
      <c r="V5897" s="262"/>
    </row>
    <row r="5898" spans="1:22">
      <c r="A5898" s="858"/>
      <c r="B5898" s="866">
        <f t="shared" si="92"/>
        <v>5876</v>
      </c>
      <c r="C5898" s="919"/>
      <c r="D5898" s="860"/>
      <c r="E5898"/>
      <c r="F5898"/>
      <c r="G5898"/>
      <c r="H5898"/>
      <c r="I5898"/>
      <c r="J5898"/>
      <c r="K5898"/>
      <c r="L5898" s="262"/>
      <c r="M5898" s="262"/>
      <c r="S5898" s="262"/>
      <c r="T5898" s="262"/>
      <c r="U5898" s="262"/>
      <c r="V5898" s="262"/>
    </row>
    <row r="5899" spans="1:22">
      <c r="A5899" s="858"/>
      <c r="B5899" s="866">
        <f t="shared" si="92"/>
        <v>5877</v>
      </c>
      <c r="C5899" s="919"/>
      <c r="D5899" s="860"/>
      <c r="E5899"/>
      <c r="F5899"/>
      <c r="G5899"/>
      <c r="H5899"/>
      <c r="I5899"/>
      <c r="J5899"/>
      <c r="K5899"/>
      <c r="L5899" s="262"/>
      <c r="M5899" s="262"/>
      <c r="S5899" s="262"/>
      <c r="T5899" s="262"/>
      <c r="U5899" s="262"/>
      <c r="V5899" s="262"/>
    </row>
    <row r="5900" spans="1:22">
      <c r="A5900" s="858"/>
      <c r="B5900" s="866">
        <f t="shared" si="92"/>
        <v>5878</v>
      </c>
      <c r="C5900" s="919"/>
      <c r="D5900" s="860"/>
      <c r="E5900"/>
      <c r="F5900"/>
      <c r="G5900"/>
      <c r="H5900"/>
      <c r="I5900"/>
      <c r="J5900"/>
      <c r="K5900"/>
      <c r="L5900" s="262"/>
      <c r="M5900" s="262"/>
      <c r="S5900" s="262"/>
      <c r="T5900" s="262"/>
      <c r="U5900" s="262"/>
      <c r="V5900" s="262"/>
    </row>
    <row r="5901" spans="1:22">
      <c r="A5901" s="858"/>
      <c r="B5901" s="866">
        <f t="shared" si="92"/>
        <v>5879</v>
      </c>
      <c r="C5901" s="919"/>
      <c r="D5901" s="860"/>
      <c r="E5901"/>
      <c r="F5901"/>
      <c r="G5901"/>
      <c r="H5901"/>
      <c r="I5901"/>
      <c r="J5901"/>
      <c r="K5901"/>
      <c r="L5901" s="262"/>
      <c r="M5901" s="262"/>
      <c r="S5901" s="262"/>
      <c r="T5901" s="262"/>
      <c r="U5901" s="262"/>
      <c r="V5901" s="262"/>
    </row>
    <row r="5902" spans="1:22">
      <c r="A5902" s="858"/>
      <c r="B5902" s="866">
        <f t="shared" si="92"/>
        <v>5880</v>
      </c>
      <c r="C5902" s="919"/>
      <c r="D5902" s="860"/>
      <c r="E5902"/>
      <c r="F5902"/>
      <c r="G5902"/>
      <c r="H5902"/>
      <c r="I5902"/>
      <c r="J5902"/>
      <c r="K5902"/>
      <c r="L5902" s="262"/>
      <c r="M5902" s="262"/>
      <c r="S5902" s="262"/>
      <c r="T5902" s="262"/>
      <c r="U5902" s="262"/>
      <c r="V5902" s="262"/>
    </row>
    <row r="5903" spans="1:22">
      <c r="A5903" s="858"/>
      <c r="B5903" s="866">
        <f t="shared" si="92"/>
        <v>5881</v>
      </c>
      <c r="C5903" s="919"/>
      <c r="D5903" s="860"/>
      <c r="E5903"/>
      <c r="F5903"/>
      <c r="G5903"/>
      <c r="H5903"/>
      <c r="I5903"/>
      <c r="J5903"/>
      <c r="K5903"/>
      <c r="L5903" s="262"/>
      <c r="M5903" s="262"/>
      <c r="S5903" s="262"/>
      <c r="T5903" s="262"/>
      <c r="U5903" s="262"/>
      <c r="V5903" s="262"/>
    </row>
    <row r="5904" spans="1:22">
      <c r="A5904" s="858"/>
      <c r="B5904" s="866">
        <f t="shared" si="92"/>
        <v>5882</v>
      </c>
      <c r="C5904" s="919"/>
      <c r="D5904" s="860"/>
      <c r="E5904"/>
      <c r="F5904"/>
      <c r="G5904"/>
      <c r="H5904"/>
      <c r="I5904"/>
      <c r="J5904"/>
      <c r="K5904"/>
      <c r="L5904" s="262"/>
      <c r="M5904" s="262"/>
      <c r="S5904" s="262"/>
      <c r="T5904" s="262"/>
      <c r="U5904" s="262"/>
      <c r="V5904" s="262"/>
    </row>
    <row r="5905" spans="1:22">
      <c r="A5905" s="858"/>
      <c r="B5905" s="866">
        <f t="shared" si="92"/>
        <v>5883</v>
      </c>
      <c r="C5905" s="919"/>
      <c r="D5905" s="860"/>
      <c r="E5905"/>
      <c r="F5905"/>
      <c r="G5905"/>
      <c r="H5905"/>
      <c r="I5905"/>
      <c r="J5905"/>
      <c r="K5905"/>
      <c r="L5905" s="262"/>
      <c r="M5905" s="262"/>
      <c r="S5905" s="262"/>
      <c r="T5905" s="262"/>
      <c r="U5905" s="262"/>
      <c r="V5905" s="262"/>
    </row>
    <row r="5906" spans="1:22">
      <c r="A5906" s="858"/>
      <c r="B5906" s="866">
        <f t="shared" si="92"/>
        <v>5884</v>
      </c>
      <c r="C5906" s="919"/>
      <c r="D5906" s="860"/>
      <c r="E5906"/>
      <c r="F5906"/>
      <c r="G5906"/>
      <c r="H5906"/>
      <c r="I5906"/>
      <c r="J5906"/>
      <c r="K5906"/>
      <c r="L5906" s="262"/>
      <c r="M5906" s="262"/>
      <c r="S5906" s="262"/>
      <c r="T5906" s="262"/>
      <c r="U5906" s="262"/>
      <c r="V5906" s="262"/>
    </row>
    <row r="5907" spans="1:22">
      <c r="A5907" s="858"/>
      <c r="B5907" s="866">
        <f t="shared" si="92"/>
        <v>5885</v>
      </c>
      <c r="C5907" s="919"/>
      <c r="D5907" s="860"/>
      <c r="E5907"/>
      <c r="F5907"/>
      <c r="G5907"/>
      <c r="H5907"/>
      <c r="I5907"/>
      <c r="J5907"/>
      <c r="K5907"/>
      <c r="L5907" s="262"/>
      <c r="M5907" s="262"/>
      <c r="S5907" s="262"/>
      <c r="T5907" s="262"/>
      <c r="U5907" s="262"/>
      <c r="V5907" s="262"/>
    </row>
    <row r="5908" spans="1:22">
      <c r="A5908" s="858"/>
      <c r="B5908" s="866">
        <f t="shared" si="92"/>
        <v>5886</v>
      </c>
      <c r="C5908" s="919"/>
      <c r="D5908" s="860"/>
      <c r="E5908"/>
      <c r="F5908"/>
      <c r="G5908"/>
      <c r="H5908"/>
      <c r="I5908"/>
      <c r="J5908"/>
      <c r="K5908"/>
      <c r="L5908" s="262"/>
      <c r="M5908" s="262"/>
      <c r="S5908" s="262"/>
      <c r="T5908" s="262"/>
      <c r="U5908" s="262"/>
      <c r="V5908" s="262"/>
    </row>
    <row r="5909" spans="1:22">
      <c r="A5909" s="858"/>
      <c r="B5909" s="866">
        <f t="shared" si="92"/>
        <v>5887</v>
      </c>
      <c r="C5909" s="919"/>
      <c r="D5909" s="860"/>
      <c r="E5909"/>
      <c r="F5909"/>
      <c r="G5909"/>
      <c r="H5909"/>
      <c r="I5909"/>
      <c r="J5909"/>
      <c r="K5909"/>
      <c r="L5909" s="262"/>
      <c r="M5909" s="262"/>
      <c r="S5909" s="262"/>
      <c r="T5909" s="262"/>
      <c r="U5909" s="262"/>
      <c r="V5909" s="262"/>
    </row>
    <row r="5910" spans="1:22">
      <c r="A5910" s="858"/>
      <c r="B5910" s="866">
        <f t="shared" si="92"/>
        <v>5888</v>
      </c>
      <c r="C5910" s="919"/>
      <c r="D5910" s="860"/>
      <c r="E5910"/>
      <c r="F5910"/>
      <c r="G5910"/>
      <c r="H5910"/>
      <c r="I5910"/>
      <c r="J5910"/>
      <c r="K5910"/>
      <c r="L5910" s="262"/>
      <c r="M5910" s="262"/>
      <c r="S5910" s="262"/>
      <c r="T5910" s="262"/>
      <c r="U5910" s="262"/>
      <c r="V5910" s="262"/>
    </row>
    <row r="5911" spans="1:22">
      <c r="A5911" s="858"/>
      <c r="B5911" s="866">
        <f t="shared" si="92"/>
        <v>5889</v>
      </c>
      <c r="C5911" s="919"/>
      <c r="D5911" s="860"/>
      <c r="E5911"/>
      <c r="F5911"/>
      <c r="G5911"/>
      <c r="H5911"/>
      <c r="I5911"/>
      <c r="J5911"/>
      <c r="K5911"/>
      <c r="L5911" s="262"/>
      <c r="M5911" s="262"/>
      <c r="S5911" s="262"/>
      <c r="T5911" s="262"/>
      <c r="U5911" s="262"/>
      <c r="V5911" s="262"/>
    </row>
    <row r="5912" spans="1:22">
      <c r="A5912" s="858"/>
      <c r="B5912" s="866">
        <f t="shared" ref="B5912:B5975" si="93">B5911+1</f>
        <v>5890</v>
      </c>
      <c r="C5912" s="919"/>
      <c r="D5912" s="860"/>
      <c r="E5912"/>
      <c r="F5912"/>
      <c r="G5912"/>
      <c r="H5912"/>
      <c r="I5912"/>
      <c r="J5912"/>
      <c r="K5912"/>
      <c r="L5912" s="262"/>
      <c r="M5912" s="262"/>
      <c r="S5912" s="262"/>
      <c r="T5912" s="262"/>
      <c r="U5912" s="262"/>
      <c r="V5912" s="262"/>
    </row>
    <row r="5913" spans="1:22">
      <c r="A5913" s="858"/>
      <c r="B5913" s="866">
        <f t="shared" si="93"/>
        <v>5891</v>
      </c>
      <c r="C5913" s="919"/>
      <c r="D5913" s="860"/>
      <c r="E5913"/>
      <c r="F5913"/>
      <c r="G5913"/>
      <c r="H5913"/>
      <c r="I5913"/>
      <c r="J5913"/>
      <c r="K5913"/>
      <c r="L5913" s="262"/>
      <c r="M5913" s="262"/>
      <c r="S5913" s="262"/>
      <c r="T5913" s="262"/>
      <c r="U5913" s="262"/>
      <c r="V5913" s="262"/>
    </row>
    <row r="5914" spans="1:22">
      <c r="A5914" s="858"/>
      <c r="B5914" s="866">
        <f t="shared" si="93"/>
        <v>5892</v>
      </c>
      <c r="C5914" s="919"/>
      <c r="D5914" s="860"/>
      <c r="E5914"/>
      <c r="F5914"/>
      <c r="G5914"/>
      <c r="H5914"/>
      <c r="I5914"/>
      <c r="J5914"/>
      <c r="K5914"/>
      <c r="L5914" s="262"/>
      <c r="M5914" s="262"/>
      <c r="S5914" s="262"/>
      <c r="T5914" s="262"/>
      <c r="U5914" s="262"/>
      <c r="V5914" s="262"/>
    </row>
    <row r="5915" spans="1:22">
      <c r="A5915" s="858"/>
      <c r="B5915" s="866">
        <f t="shared" si="93"/>
        <v>5893</v>
      </c>
      <c r="C5915" s="919"/>
      <c r="D5915" s="860"/>
      <c r="E5915"/>
      <c r="F5915"/>
      <c r="G5915"/>
      <c r="H5915"/>
      <c r="I5915"/>
      <c r="J5915"/>
      <c r="K5915"/>
      <c r="L5915" s="262"/>
      <c r="M5915" s="262"/>
      <c r="S5915" s="262"/>
      <c r="T5915" s="262"/>
      <c r="U5915" s="262"/>
      <c r="V5915" s="262"/>
    </row>
    <row r="5916" spans="1:22">
      <c r="A5916" s="858"/>
      <c r="B5916" s="866">
        <f t="shared" si="93"/>
        <v>5894</v>
      </c>
      <c r="C5916" s="919"/>
      <c r="D5916" s="860"/>
      <c r="E5916"/>
      <c r="F5916"/>
      <c r="G5916"/>
      <c r="H5916"/>
      <c r="I5916"/>
      <c r="J5916"/>
      <c r="K5916"/>
      <c r="L5916" s="262"/>
      <c r="M5916" s="262"/>
      <c r="S5916" s="262"/>
      <c r="T5916" s="262"/>
      <c r="U5916" s="262"/>
      <c r="V5916" s="262"/>
    </row>
    <row r="5917" spans="1:22">
      <c r="A5917" s="858"/>
      <c r="B5917" s="866">
        <f t="shared" si="93"/>
        <v>5895</v>
      </c>
      <c r="C5917" s="919"/>
      <c r="D5917" s="860"/>
      <c r="E5917"/>
      <c r="F5917"/>
      <c r="G5917"/>
      <c r="H5917"/>
      <c r="I5917"/>
      <c r="J5917"/>
      <c r="K5917"/>
      <c r="L5917" s="262"/>
      <c r="M5917" s="262"/>
      <c r="S5917" s="262"/>
      <c r="T5917" s="262"/>
      <c r="U5917" s="262"/>
      <c r="V5917" s="262"/>
    </row>
    <row r="5918" spans="1:22">
      <c r="A5918" s="858"/>
      <c r="B5918" s="866">
        <f t="shared" si="93"/>
        <v>5896</v>
      </c>
      <c r="C5918" s="919"/>
      <c r="D5918" s="860"/>
      <c r="E5918"/>
      <c r="F5918"/>
      <c r="G5918"/>
      <c r="H5918"/>
      <c r="I5918"/>
      <c r="J5918"/>
      <c r="K5918"/>
      <c r="L5918" s="262"/>
      <c r="M5918" s="262"/>
      <c r="S5918" s="262"/>
      <c r="T5918" s="262"/>
      <c r="U5918" s="262"/>
      <c r="V5918" s="262"/>
    </row>
    <row r="5919" spans="1:22">
      <c r="A5919" s="858"/>
      <c r="B5919" s="866">
        <f t="shared" si="93"/>
        <v>5897</v>
      </c>
      <c r="C5919" s="919"/>
      <c r="D5919" s="860"/>
      <c r="E5919"/>
      <c r="F5919"/>
      <c r="G5919"/>
      <c r="H5919"/>
      <c r="I5919"/>
      <c r="J5919"/>
      <c r="K5919"/>
      <c r="L5919" s="262"/>
      <c r="M5919" s="262"/>
      <c r="S5919" s="262"/>
      <c r="T5919" s="262"/>
      <c r="U5919" s="262"/>
      <c r="V5919" s="262"/>
    </row>
    <row r="5920" spans="1:22">
      <c r="A5920" s="858"/>
      <c r="B5920" s="866">
        <f t="shared" si="93"/>
        <v>5898</v>
      </c>
      <c r="C5920" s="919"/>
      <c r="D5920" s="860"/>
      <c r="E5920"/>
      <c r="F5920"/>
      <c r="G5920"/>
      <c r="H5920"/>
      <c r="I5920"/>
      <c r="J5920"/>
      <c r="K5920"/>
      <c r="L5920" s="262"/>
      <c r="M5920" s="262"/>
      <c r="S5920" s="262"/>
      <c r="T5920" s="262"/>
      <c r="U5920" s="262"/>
      <c r="V5920" s="262"/>
    </row>
    <row r="5921" spans="1:22">
      <c r="A5921" s="858"/>
      <c r="B5921" s="866">
        <f t="shared" si="93"/>
        <v>5899</v>
      </c>
      <c r="C5921" s="919"/>
      <c r="D5921" s="860"/>
      <c r="E5921"/>
      <c r="F5921"/>
      <c r="G5921"/>
      <c r="H5921"/>
      <c r="I5921"/>
      <c r="J5921"/>
      <c r="K5921"/>
      <c r="L5921" s="262"/>
      <c r="M5921" s="262"/>
      <c r="S5921" s="262"/>
      <c r="T5921" s="262"/>
      <c r="U5921" s="262"/>
      <c r="V5921" s="262"/>
    </row>
    <row r="5922" spans="1:22">
      <c r="A5922" s="858"/>
      <c r="B5922" s="866">
        <f t="shared" si="93"/>
        <v>5900</v>
      </c>
      <c r="C5922" s="919"/>
      <c r="D5922" s="860"/>
      <c r="E5922"/>
      <c r="F5922"/>
      <c r="G5922"/>
      <c r="H5922"/>
      <c r="I5922"/>
      <c r="J5922"/>
      <c r="K5922"/>
      <c r="L5922" s="262"/>
      <c r="M5922" s="262"/>
      <c r="S5922" s="262"/>
      <c r="T5922" s="262"/>
      <c r="U5922" s="262"/>
      <c r="V5922" s="262"/>
    </row>
    <row r="5923" spans="1:22">
      <c r="A5923" s="858"/>
      <c r="B5923" s="866">
        <f t="shared" si="93"/>
        <v>5901</v>
      </c>
      <c r="C5923" s="919"/>
      <c r="D5923" s="860"/>
      <c r="E5923"/>
      <c r="F5923"/>
      <c r="G5923"/>
      <c r="H5923"/>
      <c r="I5923"/>
      <c r="J5923"/>
      <c r="K5923"/>
      <c r="L5923" s="262"/>
      <c r="M5923" s="262"/>
      <c r="S5923" s="262"/>
      <c r="T5923" s="262"/>
      <c r="U5923" s="262"/>
      <c r="V5923" s="262"/>
    </row>
    <row r="5924" spans="1:22">
      <c r="A5924" s="858"/>
      <c r="B5924" s="866">
        <f t="shared" si="93"/>
        <v>5902</v>
      </c>
      <c r="C5924" s="919"/>
      <c r="D5924" s="860"/>
      <c r="E5924"/>
      <c r="F5924"/>
      <c r="G5924"/>
      <c r="H5924"/>
      <c r="I5924"/>
      <c r="J5924"/>
      <c r="K5924"/>
      <c r="L5924" s="262"/>
      <c r="M5924" s="262"/>
      <c r="S5924" s="262"/>
      <c r="T5924" s="262"/>
      <c r="U5924" s="262"/>
      <c r="V5924" s="262"/>
    </row>
    <row r="5925" spans="1:22">
      <c r="A5925" s="858"/>
      <c r="B5925" s="866">
        <f t="shared" si="93"/>
        <v>5903</v>
      </c>
      <c r="C5925" s="919"/>
      <c r="D5925" s="860"/>
      <c r="E5925"/>
      <c r="F5925"/>
      <c r="G5925"/>
      <c r="H5925"/>
      <c r="I5925"/>
      <c r="J5925"/>
      <c r="K5925"/>
      <c r="L5925" s="262"/>
      <c r="M5925" s="262"/>
      <c r="S5925" s="262"/>
      <c r="T5925" s="262"/>
      <c r="U5925" s="262"/>
      <c r="V5925" s="262"/>
    </row>
    <row r="5926" spans="1:22">
      <c r="A5926" s="858"/>
      <c r="B5926" s="866">
        <f t="shared" si="93"/>
        <v>5904</v>
      </c>
      <c r="C5926" s="919"/>
      <c r="D5926" s="860"/>
      <c r="E5926"/>
      <c r="F5926"/>
      <c r="G5926"/>
      <c r="H5926"/>
      <c r="I5926"/>
      <c r="J5926"/>
      <c r="K5926"/>
      <c r="L5926" s="262"/>
      <c r="M5926" s="262"/>
      <c r="S5926" s="262"/>
      <c r="T5926" s="262"/>
      <c r="U5926" s="262"/>
      <c r="V5926" s="262"/>
    </row>
    <row r="5927" spans="1:22">
      <c r="A5927" s="858"/>
      <c r="B5927" s="866">
        <f t="shared" si="93"/>
        <v>5905</v>
      </c>
      <c r="C5927" s="919"/>
      <c r="D5927" s="860"/>
      <c r="E5927"/>
      <c r="F5927"/>
      <c r="G5927"/>
      <c r="H5927"/>
      <c r="I5927"/>
      <c r="J5927"/>
      <c r="K5927"/>
      <c r="L5927" s="262"/>
      <c r="M5927" s="262"/>
      <c r="S5927" s="262"/>
      <c r="T5927" s="262"/>
      <c r="U5927" s="262"/>
      <c r="V5927" s="262"/>
    </row>
    <row r="5928" spans="1:22">
      <c r="A5928" s="858"/>
      <c r="B5928" s="866">
        <f t="shared" si="93"/>
        <v>5906</v>
      </c>
      <c r="C5928" s="919"/>
      <c r="D5928" s="860"/>
      <c r="E5928"/>
      <c r="F5928"/>
      <c r="G5928"/>
      <c r="H5928"/>
      <c r="I5928"/>
      <c r="J5928"/>
      <c r="K5928"/>
      <c r="L5928" s="262"/>
      <c r="M5928" s="262"/>
      <c r="S5928" s="262"/>
      <c r="T5928" s="262"/>
      <c r="U5928" s="262"/>
      <c r="V5928" s="262"/>
    </row>
    <row r="5929" spans="1:22">
      <c r="A5929" s="858"/>
      <c r="B5929" s="866">
        <f t="shared" si="93"/>
        <v>5907</v>
      </c>
      <c r="C5929" s="919"/>
      <c r="D5929" s="860"/>
      <c r="E5929"/>
      <c r="F5929"/>
      <c r="G5929"/>
      <c r="H5929"/>
      <c r="I5929"/>
      <c r="J5929"/>
      <c r="K5929"/>
      <c r="L5929" s="262"/>
      <c r="M5929" s="262"/>
      <c r="S5929" s="262"/>
      <c r="T5929" s="262"/>
      <c r="U5929" s="262"/>
      <c r="V5929" s="262"/>
    </row>
    <row r="5930" spans="1:22">
      <c r="A5930" s="858"/>
      <c r="B5930" s="866">
        <f t="shared" si="93"/>
        <v>5908</v>
      </c>
      <c r="C5930" s="919"/>
      <c r="D5930" s="860"/>
      <c r="E5930"/>
      <c r="F5930"/>
      <c r="G5930"/>
      <c r="H5930"/>
      <c r="I5930"/>
      <c r="J5930"/>
      <c r="K5930"/>
      <c r="L5930" s="262"/>
      <c r="M5930" s="262"/>
      <c r="S5930" s="262"/>
      <c r="T5930" s="262"/>
      <c r="U5930" s="262"/>
      <c r="V5930" s="262"/>
    </row>
    <row r="5931" spans="1:22">
      <c r="A5931" s="858"/>
      <c r="B5931" s="866">
        <f t="shared" si="93"/>
        <v>5909</v>
      </c>
      <c r="C5931" s="919"/>
      <c r="D5931" s="860"/>
      <c r="E5931"/>
      <c r="F5931"/>
      <c r="G5931"/>
      <c r="H5931"/>
      <c r="I5931"/>
      <c r="J5931"/>
      <c r="K5931"/>
      <c r="L5931" s="262"/>
      <c r="M5931" s="262"/>
      <c r="S5931" s="262"/>
      <c r="T5931" s="262"/>
      <c r="U5931" s="262"/>
      <c r="V5931" s="262"/>
    </row>
    <row r="5932" spans="1:22">
      <c r="A5932" s="858"/>
      <c r="B5932" s="866">
        <f t="shared" si="93"/>
        <v>5910</v>
      </c>
      <c r="C5932" s="919"/>
      <c r="D5932" s="860"/>
      <c r="E5932"/>
      <c r="F5932"/>
      <c r="G5932"/>
      <c r="H5932"/>
      <c r="I5932"/>
      <c r="J5932"/>
      <c r="K5932"/>
      <c r="L5932" s="262"/>
      <c r="M5932" s="262"/>
      <c r="S5932" s="262"/>
      <c r="T5932" s="262"/>
      <c r="U5932" s="262"/>
      <c r="V5932" s="262"/>
    </row>
    <row r="5933" spans="1:22">
      <c r="A5933" s="858"/>
      <c r="B5933" s="866">
        <f t="shared" si="93"/>
        <v>5911</v>
      </c>
      <c r="C5933" s="919"/>
      <c r="D5933" s="860"/>
      <c r="E5933"/>
      <c r="F5933"/>
      <c r="G5933"/>
      <c r="H5933"/>
      <c r="I5933"/>
      <c r="J5933"/>
      <c r="K5933"/>
      <c r="L5933" s="262"/>
      <c r="M5933" s="262"/>
      <c r="S5933" s="262"/>
      <c r="T5933" s="262"/>
      <c r="U5933" s="262"/>
      <c r="V5933" s="262"/>
    </row>
    <row r="5934" spans="1:22">
      <c r="A5934" s="858"/>
      <c r="B5934" s="866">
        <f t="shared" si="93"/>
        <v>5912</v>
      </c>
      <c r="C5934" s="919"/>
      <c r="D5934" s="860"/>
      <c r="E5934"/>
      <c r="F5934"/>
      <c r="G5934"/>
      <c r="H5934"/>
      <c r="I5934"/>
      <c r="J5934"/>
      <c r="K5934"/>
      <c r="L5934" s="262"/>
      <c r="M5934" s="262"/>
      <c r="S5934" s="262"/>
      <c r="T5934" s="262"/>
      <c r="U5934" s="262"/>
      <c r="V5934" s="262"/>
    </row>
    <row r="5935" spans="1:22">
      <c r="A5935" s="858"/>
      <c r="B5935" s="866">
        <f t="shared" si="93"/>
        <v>5913</v>
      </c>
      <c r="C5935" s="919"/>
      <c r="D5935" s="860"/>
      <c r="E5935"/>
      <c r="F5935"/>
      <c r="G5935"/>
      <c r="H5935"/>
      <c r="I5935"/>
      <c r="J5935"/>
      <c r="K5935"/>
      <c r="L5935" s="262"/>
      <c r="M5935" s="262"/>
      <c r="S5935" s="262"/>
      <c r="T5935" s="262"/>
      <c r="U5935" s="262"/>
      <c r="V5935" s="262"/>
    </row>
    <row r="5936" spans="1:22">
      <c r="A5936" s="858"/>
      <c r="B5936" s="866">
        <f t="shared" si="93"/>
        <v>5914</v>
      </c>
      <c r="C5936" s="919"/>
      <c r="D5936" s="860"/>
      <c r="E5936"/>
      <c r="F5936"/>
      <c r="G5936"/>
      <c r="H5936"/>
      <c r="I5936"/>
      <c r="J5936"/>
      <c r="K5936"/>
      <c r="L5936" s="262"/>
      <c r="M5936" s="262"/>
      <c r="S5936" s="262"/>
      <c r="T5936" s="262"/>
      <c r="U5936" s="262"/>
      <c r="V5936" s="262"/>
    </row>
    <row r="5937" spans="1:22">
      <c r="A5937" s="858"/>
      <c r="B5937" s="866">
        <f t="shared" si="93"/>
        <v>5915</v>
      </c>
      <c r="C5937" s="919"/>
      <c r="D5937" s="860"/>
      <c r="E5937"/>
      <c r="F5937"/>
      <c r="G5937"/>
      <c r="H5937"/>
      <c r="I5937"/>
      <c r="J5937"/>
      <c r="K5937"/>
      <c r="L5937" s="262"/>
      <c r="M5937" s="262"/>
      <c r="S5937" s="262"/>
      <c r="T5937" s="262"/>
      <c r="U5937" s="262"/>
      <c r="V5937" s="262"/>
    </row>
    <row r="5938" spans="1:22">
      <c r="A5938" s="858"/>
      <c r="B5938" s="866">
        <f t="shared" si="93"/>
        <v>5916</v>
      </c>
      <c r="C5938" s="919"/>
      <c r="D5938" s="860"/>
      <c r="E5938"/>
      <c r="F5938"/>
      <c r="G5938"/>
      <c r="H5938"/>
      <c r="I5938"/>
      <c r="J5938"/>
      <c r="K5938"/>
      <c r="L5938" s="262"/>
      <c r="M5938" s="262"/>
      <c r="S5938" s="262"/>
      <c r="T5938" s="262"/>
      <c r="U5938" s="262"/>
      <c r="V5938" s="262"/>
    </row>
    <row r="5939" spans="1:22">
      <c r="A5939" s="858"/>
      <c r="B5939" s="866">
        <f t="shared" si="93"/>
        <v>5917</v>
      </c>
      <c r="C5939" s="919"/>
      <c r="D5939" s="860"/>
      <c r="E5939"/>
      <c r="F5939"/>
      <c r="G5939"/>
      <c r="H5939"/>
      <c r="I5939"/>
      <c r="J5939"/>
      <c r="K5939"/>
      <c r="L5939" s="262"/>
      <c r="M5939" s="262"/>
      <c r="S5939" s="262"/>
      <c r="T5939" s="262"/>
      <c r="U5939" s="262"/>
      <c r="V5939" s="262"/>
    </row>
    <row r="5940" spans="1:22">
      <c r="A5940" s="858"/>
      <c r="B5940" s="866">
        <f t="shared" si="93"/>
        <v>5918</v>
      </c>
      <c r="C5940" s="919"/>
      <c r="D5940" s="860"/>
      <c r="E5940"/>
      <c r="F5940"/>
      <c r="G5940"/>
      <c r="H5940"/>
      <c r="I5940"/>
      <c r="J5940"/>
      <c r="K5940"/>
      <c r="L5940" s="262"/>
      <c r="M5940" s="262"/>
      <c r="S5940" s="262"/>
      <c r="T5940" s="262"/>
      <c r="U5940" s="262"/>
      <c r="V5940" s="262"/>
    </row>
    <row r="5941" spans="1:22">
      <c r="A5941" s="858"/>
      <c r="B5941" s="866">
        <f t="shared" si="93"/>
        <v>5919</v>
      </c>
      <c r="C5941" s="919"/>
      <c r="D5941" s="860"/>
      <c r="E5941"/>
      <c r="F5941"/>
      <c r="G5941"/>
      <c r="H5941"/>
      <c r="I5941"/>
      <c r="J5941"/>
      <c r="K5941"/>
      <c r="L5941" s="262"/>
      <c r="M5941" s="262"/>
      <c r="S5941" s="262"/>
      <c r="T5941" s="262"/>
      <c r="U5941" s="262"/>
      <c r="V5941" s="262"/>
    </row>
    <row r="5942" spans="1:22">
      <c r="A5942" s="858"/>
      <c r="B5942" s="866">
        <f t="shared" si="93"/>
        <v>5920</v>
      </c>
      <c r="C5942" s="919"/>
      <c r="D5942" s="860"/>
      <c r="E5942"/>
      <c r="F5942"/>
      <c r="G5942"/>
      <c r="H5942"/>
      <c r="I5942"/>
      <c r="J5942"/>
      <c r="K5942"/>
      <c r="L5942" s="262"/>
      <c r="M5942" s="262"/>
      <c r="S5942" s="262"/>
      <c r="T5942" s="262"/>
      <c r="U5942" s="262"/>
      <c r="V5942" s="262"/>
    </row>
    <row r="5943" spans="1:22">
      <c r="A5943" s="858"/>
      <c r="B5943" s="866">
        <f t="shared" si="93"/>
        <v>5921</v>
      </c>
      <c r="C5943" s="919"/>
      <c r="D5943" s="860"/>
      <c r="E5943"/>
      <c r="F5943"/>
      <c r="G5943"/>
      <c r="H5943"/>
      <c r="I5943"/>
      <c r="J5943"/>
      <c r="K5943"/>
      <c r="L5943" s="262"/>
      <c r="M5943" s="262"/>
      <c r="S5943" s="262"/>
      <c r="T5943" s="262"/>
      <c r="U5943" s="262"/>
      <c r="V5943" s="262"/>
    </row>
    <row r="5944" spans="1:22">
      <c r="A5944" s="858"/>
      <c r="B5944" s="866">
        <f t="shared" si="93"/>
        <v>5922</v>
      </c>
      <c r="C5944" s="919"/>
      <c r="D5944" s="860"/>
      <c r="E5944"/>
      <c r="F5944"/>
      <c r="G5944"/>
      <c r="H5944"/>
      <c r="I5944"/>
      <c r="J5944"/>
      <c r="K5944"/>
      <c r="L5944" s="262"/>
      <c r="M5944" s="262"/>
      <c r="S5944" s="262"/>
      <c r="T5944" s="262"/>
      <c r="U5944" s="262"/>
      <c r="V5944" s="262"/>
    </row>
    <row r="5945" spans="1:22">
      <c r="A5945" s="858"/>
      <c r="B5945" s="866">
        <f t="shared" si="93"/>
        <v>5923</v>
      </c>
      <c r="C5945" s="919"/>
      <c r="D5945" s="860"/>
      <c r="E5945"/>
      <c r="F5945"/>
      <c r="G5945"/>
      <c r="H5945"/>
      <c r="I5945"/>
      <c r="J5945"/>
      <c r="K5945"/>
      <c r="L5945" s="262"/>
      <c r="M5945" s="262"/>
      <c r="S5945" s="262"/>
      <c r="T5945" s="262"/>
      <c r="U5945" s="262"/>
      <c r="V5945" s="262"/>
    </row>
    <row r="5946" spans="1:22">
      <c r="A5946" s="858"/>
      <c r="B5946" s="866">
        <f t="shared" si="93"/>
        <v>5924</v>
      </c>
      <c r="C5946" s="919"/>
      <c r="D5946" s="860"/>
      <c r="E5946"/>
      <c r="F5946"/>
      <c r="G5946"/>
      <c r="H5946"/>
      <c r="I5946"/>
      <c r="J5946"/>
      <c r="K5946"/>
      <c r="L5946" s="262"/>
      <c r="M5946" s="262"/>
      <c r="S5946" s="262"/>
      <c r="T5946" s="262"/>
      <c r="U5946" s="262"/>
      <c r="V5946" s="262"/>
    </row>
    <row r="5947" spans="1:22">
      <c r="A5947" s="858"/>
      <c r="B5947" s="866">
        <f t="shared" si="93"/>
        <v>5925</v>
      </c>
      <c r="C5947" s="919"/>
      <c r="D5947" s="860"/>
      <c r="E5947"/>
      <c r="F5947"/>
      <c r="G5947"/>
      <c r="H5947"/>
      <c r="I5947"/>
      <c r="J5947"/>
      <c r="K5947"/>
      <c r="L5947" s="262"/>
      <c r="M5947" s="262"/>
      <c r="S5947" s="262"/>
      <c r="T5947" s="262"/>
      <c r="U5947" s="262"/>
      <c r="V5947" s="262"/>
    </row>
    <row r="5948" spans="1:22">
      <c r="A5948" s="858"/>
      <c r="B5948" s="866">
        <f t="shared" si="93"/>
        <v>5926</v>
      </c>
      <c r="C5948" s="919"/>
      <c r="D5948" s="860"/>
      <c r="E5948"/>
      <c r="F5948"/>
      <c r="G5948"/>
      <c r="H5948"/>
      <c r="I5948"/>
      <c r="J5948"/>
      <c r="K5948"/>
      <c r="L5948" s="262"/>
      <c r="M5948" s="262"/>
      <c r="S5948" s="262"/>
      <c r="T5948" s="262"/>
      <c r="U5948" s="262"/>
      <c r="V5948" s="262"/>
    </row>
    <row r="5949" spans="1:22">
      <c r="A5949" s="858"/>
      <c r="B5949" s="866">
        <f t="shared" si="93"/>
        <v>5927</v>
      </c>
      <c r="C5949" s="919"/>
      <c r="D5949" s="860"/>
      <c r="E5949"/>
      <c r="F5949"/>
      <c r="G5949"/>
      <c r="H5949"/>
      <c r="I5949"/>
      <c r="J5949"/>
      <c r="K5949"/>
      <c r="L5949" s="262"/>
      <c r="M5949" s="262"/>
      <c r="S5949" s="262"/>
      <c r="T5949" s="262"/>
      <c r="U5949" s="262"/>
      <c r="V5949" s="262"/>
    </row>
    <row r="5950" spans="1:22">
      <c r="A5950" s="858"/>
      <c r="B5950" s="866">
        <f t="shared" si="93"/>
        <v>5928</v>
      </c>
      <c r="C5950" s="919"/>
      <c r="D5950" s="860"/>
      <c r="E5950"/>
      <c r="F5950"/>
      <c r="G5950"/>
      <c r="H5950"/>
      <c r="I5950"/>
      <c r="J5950"/>
      <c r="K5950"/>
      <c r="L5950" s="262"/>
      <c r="M5950" s="262"/>
      <c r="S5950" s="262"/>
      <c r="T5950" s="262"/>
      <c r="U5950" s="262"/>
      <c r="V5950" s="262"/>
    </row>
    <row r="5951" spans="1:22">
      <c r="A5951" s="858"/>
      <c r="B5951" s="866">
        <f t="shared" si="93"/>
        <v>5929</v>
      </c>
      <c r="C5951" s="919"/>
      <c r="D5951" s="860"/>
      <c r="E5951"/>
      <c r="F5951"/>
      <c r="G5951"/>
      <c r="H5951"/>
      <c r="I5951"/>
      <c r="J5951"/>
      <c r="K5951"/>
      <c r="L5951" s="262"/>
      <c r="M5951" s="262"/>
      <c r="S5951" s="262"/>
      <c r="T5951" s="262"/>
      <c r="U5951" s="262"/>
      <c r="V5951" s="262"/>
    </row>
    <row r="5952" spans="1:22">
      <c r="A5952" s="858"/>
      <c r="B5952" s="866">
        <f t="shared" si="93"/>
        <v>5930</v>
      </c>
      <c r="C5952" s="919"/>
      <c r="D5952" s="860"/>
      <c r="E5952"/>
      <c r="F5952"/>
      <c r="G5952"/>
      <c r="H5952"/>
      <c r="I5952"/>
      <c r="J5952"/>
      <c r="K5952"/>
      <c r="L5952" s="262"/>
      <c r="M5952" s="262"/>
      <c r="S5952" s="262"/>
      <c r="T5952" s="262"/>
      <c r="U5952" s="262"/>
      <c r="V5952" s="262"/>
    </row>
    <row r="5953" spans="1:22">
      <c r="A5953" s="858"/>
      <c r="B5953" s="866">
        <f t="shared" si="93"/>
        <v>5931</v>
      </c>
      <c r="C5953" s="919"/>
      <c r="D5953" s="860"/>
      <c r="E5953"/>
      <c r="F5953"/>
      <c r="G5953"/>
      <c r="H5953"/>
      <c r="I5953"/>
      <c r="J5953"/>
      <c r="K5953"/>
      <c r="L5953" s="262"/>
      <c r="M5953" s="262"/>
      <c r="S5953" s="262"/>
      <c r="T5953" s="262"/>
      <c r="U5953" s="262"/>
      <c r="V5953" s="262"/>
    </row>
    <row r="5954" spans="1:22">
      <c r="A5954" s="858"/>
      <c r="B5954" s="866">
        <f t="shared" si="93"/>
        <v>5932</v>
      </c>
      <c r="C5954" s="919"/>
      <c r="D5954" s="860"/>
      <c r="E5954"/>
      <c r="F5954"/>
      <c r="G5954"/>
      <c r="H5954"/>
      <c r="I5954"/>
      <c r="J5954"/>
      <c r="K5954"/>
      <c r="L5954" s="262"/>
      <c r="M5954" s="262"/>
      <c r="S5954" s="262"/>
      <c r="T5954" s="262"/>
      <c r="U5954" s="262"/>
      <c r="V5954" s="262"/>
    </row>
    <row r="5955" spans="1:22">
      <c r="A5955" s="858"/>
      <c r="B5955" s="866">
        <f t="shared" si="93"/>
        <v>5933</v>
      </c>
      <c r="C5955" s="919"/>
      <c r="D5955" s="860"/>
      <c r="E5955"/>
      <c r="F5955"/>
      <c r="G5955"/>
      <c r="H5955"/>
      <c r="I5955"/>
      <c r="J5955"/>
      <c r="K5955"/>
      <c r="L5955" s="262"/>
      <c r="M5955" s="262"/>
      <c r="S5955" s="262"/>
      <c r="T5955" s="262"/>
      <c r="U5955" s="262"/>
      <c r="V5955" s="262"/>
    </row>
    <row r="5956" spans="1:22">
      <c r="A5956" s="858"/>
      <c r="B5956" s="866">
        <f t="shared" si="93"/>
        <v>5934</v>
      </c>
      <c r="C5956" s="919"/>
      <c r="D5956" s="860"/>
      <c r="E5956"/>
      <c r="F5956"/>
      <c r="G5956"/>
      <c r="H5956"/>
      <c r="I5956"/>
      <c r="J5956"/>
      <c r="K5956"/>
      <c r="L5956" s="262"/>
      <c r="M5956" s="262"/>
      <c r="S5956" s="262"/>
      <c r="T5956" s="262"/>
      <c r="U5956" s="262"/>
      <c r="V5956" s="262"/>
    </row>
    <row r="5957" spans="1:22">
      <c r="A5957" s="858"/>
      <c r="B5957" s="866">
        <f t="shared" si="93"/>
        <v>5935</v>
      </c>
      <c r="C5957" s="919"/>
      <c r="D5957" s="860"/>
      <c r="E5957"/>
      <c r="F5957"/>
      <c r="G5957"/>
      <c r="H5957"/>
      <c r="I5957"/>
      <c r="J5957"/>
      <c r="K5957"/>
      <c r="L5957" s="262"/>
      <c r="M5957" s="262"/>
      <c r="S5957" s="262"/>
      <c r="T5957" s="262"/>
      <c r="U5957" s="262"/>
      <c r="V5957" s="262"/>
    </row>
    <row r="5958" spans="1:22">
      <c r="A5958" s="858"/>
      <c r="B5958" s="866">
        <f t="shared" si="93"/>
        <v>5936</v>
      </c>
      <c r="C5958" s="919"/>
      <c r="D5958" s="860"/>
      <c r="E5958"/>
      <c r="F5958"/>
      <c r="G5958"/>
      <c r="H5958"/>
      <c r="I5958"/>
      <c r="J5958"/>
      <c r="K5958"/>
      <c r="L5958" s="262"/>
      <c r="M5958" s="262"/>
      <c r="S5958" s="262"/>
      <c r="T5958" s="262"/>
      <c r="U5958" s="262"/>
      <c r="V5958" s="262"/>
    </row>
    <row r="5959" spans="1:22">
      <c r="A5959" s="858"/>
      <c r="B5959" s="866">
        <f t="shared" si="93"/>
        <v>5937</v>
      </c>
      <c r="C5959" s="919"/>
      <c r="D5959" s="860"/>
      <c r="E5959"/>
      <c r="F5959"/>
      <c r="G5959"/>
      <c r="H5959"/>
      <c r="I5959"/>
      <c r="J5959"/>
      <c r="K5959"/>
      <c r="L5959" s="262"/>
      <c r="M5959" s="262"/>
      <c r="S5959" s="262"/>
      <c r="T5959" s="262"/>
      <c r="U5959" s="262"/>
      <c r="V5959" s="262"/>
    </row>
    <row r="5960" spans="1:22">
      <c r="A5960" s="858"/>
      <c r="B5960" s="866">
        <f t="shared" si="93"/>
        <v>5938</v>
      </c>
      <c r="C5960" s="919"/>
      <c r="D5960" s="860"/>
      <c r="E5960"/>
      <c r="F5960"/>
      <c r="G5960"/>
      <c r="H5960"/>
      <c r="I5960"/>
      <c r="J5960"/>
      <c r="K5960"/>
      <c r="L5960" s="262"/>
      <c r="M5960" s="262"/>
      <c r="S5960" s="262"/>
      <c r="T5960" s="262"/>
      <c r="U5960" s="262"/>
      <c r="V5960" s="262"/>
    </row>
    <row r="5961" spans="1:22">
      <c r="A5961" s="858"/>
      <c r="B5961" s="866">
        <f t="shared" si="93"/>
        <v>5939</v>
      </c>
      <c r="C5961" s="919"/>
      <c r="D5961" s="860"/>
      <c r="E5961"/>
      <c r="F5961"/>
      <c r="G5961"/>
      <c r="H5961"/>
      <c r="I5961"/>
      <c r="J5961"/>
      <c r="K5961"/>
      <c r="L5961" s="262"/>
      <c r="M5961" s="262"/>
      <c r="S5961" s="262"/>
      <c r="T5961" s="262"/>
      <c r="U5961" s="262"/>
      <c r="V5961" s="262"/>
    </row>
    <row r="5962" spans="1:22">
      <c r="A5962" s="858"/>
      <c r="B5962" s="866">
        <f t="shared" si="93"/>
        <v>5940</v>
      </c>
      <c r="C5962" s="919"/>
      <c r="D5962" s="860"/>
      <c r="E5962"/>
      <c r="F5962"/>
      <c r="G5962"/>
      <c r="H5962"/>
      <c r="I5962"/>
      <c r="J5962"/>
      <c r="K5962"/>
      <c r="L5962" s="262"/>
      <c r="M5962" s="262"/>
      <c r="S5962" s="262"/>
      <c r="T5962" s="262"/>
      <c r="U5962" s="262"/>
      <c r="V5962" s="262"/>
    </row>
    <row r="5963" spans="1:22">
      <c r="A5963" s="858"/>
      <c r="B5963" s="866">
        <f t="shared" si="93"/>
        <v>5941</v>
      </c>
      <c r="C5963" s="919"/>
      <c r="D5963" s="860"/>
      <c r="E5963"/>
      <c r="F5963"/>
      <c r="G5963"/>
      <c r="H5963"/>
      <c r="I5963"/>
      <c r="J5963"/>
      <c r="K5963"/>
      <c r="L5963" s="262"/>
      <c r="M5963" s="262"/>
      <c r="S5963" s="262"/>
      <c r="T5963" s="262"/>
      <c r="U5963" s="262"/>
      <c r="V5963" s="262"/>
    </row>
    <row r="5964" spans="1:22">
      <c r="A5964" s="858"/>
      <c r="B5964" s="866">
        <f t="shared" si="93"/>
        <v>5942</v>
      </c>
      <c r="C5964" s="919"/>
      <c r="D5964" s="860"/>
      <c r="E5964"/>
      <c r="F5964"/>
      <c r="G5964"/>
      <c r="H5964"/>
      <c r="I5964"/>
      <c r="J5964"/>
      <c r="K5964"/>
      <c r="L5964" s="262"/>
      <c r="M5964" s="262"/>
      <c r="S5964" s="262"/>
      <c r="T5964" s="262"/>
      <c r="U5964" s="262"/>
      <c r="V5964" s="262"/>
    </row>
    <row r="5965" spans="1:22">
      <c r="A5965" s="858"/>
      <c r="B5965" s="866">
        <f t="shared" si="93"/>
        <v>5943</v>
      </c>
      <c r="C5965" s="919"/>
      <c r="D5965" s="860"/>
      <c r="E5965"/>
      <c r="F5965"/>
      <c r="G5965"/>
      <c r="H5965"/>
      <c r="I5965"/>
      <c r="J5965"/>
      <c r="K5965"/>
      <c r="L5965" s="262"/>
      <c r="M5965" s="262"/>
      <c r="S5965" s="262"/>
      <c r="T5965" s="262"/>
      <c r="U5965" s="262"/>
      <c r="V5965" s="262"/>
    </row>
    <row r="5966" spans="1:22">
      <c r="A5966" s="858"/>
      <c r="B5966" s="866">
        <f t="shared" si="93"/>
        <v>5944</v>
      </c>
      <c r="C5966" s="919"/>
      <c r="D5966" s="860"/>
      <c r="E5966"/>
      <c r="F5966"/>
      <c r="G5966"/>
      <c r="H5966"/>
      <c r="I5966"/>
      <c r="J5966"/>
      <c r="K5966"/>
      <c r="L5966" s="262"/>
      <c r="M5966" s="262"/>
      <c r="S5966" s="262"/>
      <c r="T5966" s="262"/>
      <c r="U5966" s="262"/>
      <c r="V5966" s="262"/>
    </row>
    <row r="5967" spans="1:22">
      <c r="A5967" s="858"/>
      <c r="B5967" s="866">
        <f t="shared" si="93"/>
        <v>5945</v>
      </c>
      <c r="C5967" s="919"/>
      <c r="D5967" s="860"/>
      <c r="E5967"/>
      <c r="F5967"/>
      <c r="G5967"/>
      <c r="H5967"/>
      <c r="I5967"/>
      <c r="J5967"/>
      <c r="K5967"/>
      <c r="L5967" s="262"/>
      <c r="M5967" s="262"/>
      <c r="S5967" s="262"/>
      <c r="T5967" s="262"/>
      <c r="U5967" s="262"/>
      <c r="V5967" s="262"/>
    </row>
    <row r="5968" spans="1:22">
      <c r="A5968" s="858"/>
      <c r="B5968" s="866">
        <f t="shared" si="93"/>
        <v>5946</v>
      </c>
      <c r="C5968" s="919"/>
      <c r="D5968" s="860"/>
      <c r="E5968"/>
      <c r="F5968"/>
      <c r="G5968"/>
      <c r="H5968"/>
      <c r="I5968"/>
      <c r="J5968"/>
      <c r="K5968"/>
      <c r="L5968" s="262"/>
      <c r="M5968" s="262"/>
      <c r="S5968" s="262"/>
      <c r="T5968" s="262"/>
      <c r="U5968" s="262"/>
      <c r="V5968" s="262"/>
    </row>
    <row r="5969" spans="1:22">
      <c r="A5969" s="858"/>
      <c r="B5969" s="866">
        <f t="shared" si="93"/>
        <v>5947</v>
      </c>
      <c r="C5969" s="919"/>
      <c r="D5969" s="860"/>
      <c r="E5969"/>
      <c r="F5969"/>
      <c r="G5969"/>
      <c r="H5969"/>
      <c r="I5969"/>
      <c r="J5969"/>
      <c r="K5969"/>
      <c r="L5969" s="262"/>
      <c r="M5969" s="262"/>
      <c r="S5969" s="262"/>
      <c r="T5969" s="262"/>
      <c r="U5969" s="262"/>
      <c r="V5969" s="262"/>
    </row>
    <row r="5970" spans="1:22">
      <c r="A5970" s="858"/>
      <c r="B5970" s="866">
        <f t="shared" si="93"/>
        <v>5948</v>
      </c>
      <c r="C5970" s="919"/>
      <c r="D5970" s="860"/>
      <c r="E5970"/>
      <c r="F5970"/>
      <c r="G5970"/>
      <c r="H5970"/>
      <c r="I5970"/>
      <c r="J5970"/>
      <c r="K5970"/>
      <c r="L5970" s="262"/>
      <c r="M5970" s="262"/>
      <c r="S5970" s="262"/>
      <c r="T5970" s="262"/>
      <c r="U5970" s="262"/>
      <c r="V5970" s="262"/>
    </row>
    <row r="5971" spans="1:22">
      <c r="A5971" s="858"/>
      <c r="B5971" s="866">
        <f t="shared" si="93"/>
        <v>5949</v>
      </c>
      <c r="C5971" s="919"/>
      <c r="D5971" s="860"/>
      <c r="E5971"/>
      <c r="F5971"/>
      <c r="G5971"/>
      <c r="H5971"/>
      <c r="I5971"/>
      <c r="J5971"/>
      <c r="K5971"/>
      <c r="L5971" s="262"/>
      <c r="M5971" s="262"/>
      <c r="S5971" s="262"/>
      <c r="T5971" s="262"/>
      <c r="U5971" s="262"/>
      <c r="V5971" s="262"/>
    </row>
    <row r="5972" spans="1:22">
      <c r="A5972" s="858"/>
      <c r="B5972" s="866">
        <f t="shared" si="93"/>
        <v>5950</v>
      </c>
      <c r="C5972" s="919"/>
      <c r="D5972" s="860"/>
      <c r="E5972"/>
      <c r="F5972"/>
      <c r="G5972"/>
      <c r="H5972"/>
      <c r="I5972"/>
      <c r="J5972"/>
      <c r="K5972"/>
      <c r="L5972" s="262"/>
      <c r="M5972" s="262"/>
      <c r="S5972" s="262"/>
      <c r="T5972" s="262"/>
      <c r="U5972" s="262"/>
      <c r="V5972" s="262"/>
    </row>
    <row r="5973" spans="1:22">
      <c r="A5973" s="858"/>
      <c r="B5973" s="866">
        <f t="shared" si="93"/>
        <v>5951</v>
      </c>
      <c r="C5973" s="919"/>
      <c r="D5973" s="860"/>
      <c r="E5973"/>
      <c r="F5973"/>
      <c r="G5973"/>
      <c r="H5973"/>
      <c r="I5973"/>
      <c r="J5973"/>
      <c r="K5973"/>
      <c r="L5973" s="262"/>
      <c r="M5973" s="262"/>
      <c r="S5973" s="262"/>
      <c r="T5973" s="262"/>
      <c r="U5973" s="262"/>
      <c r="V5973" s="262"/>
    </row>
    <row r="5974" spans="1:22">
      <c r="A5974" s="858"/>
      <c r="B5974" s="866">
        <f t="shared" si="93"/>
        <v>5952</v>
      </c>
      <c r="C5974" s="919"/>
      <c r="D5974" s="860"/>
      <c r="E5974"/>
      <c r="F5974"/>
      <c r="G5974"/>
      <c r="H5974"/>
      <c r="I5974"/>
      <c r="J5974"/>
      <c r="K5974"/>
      <c r="L5974" s="262"/>
      <c r="M5974" s="262"/>
      <c r="S5974" s="262"/>
      <c r="T5974" s="262"/>
      <c r="U5974" s="262"/>
      <c r="V5974" s="262"/>
    </row>
    <row r="5975" spans="1:22">
      <c r="A5975" s="858"/>
      <c r="B5975" s="866">
        <f t="shared" si="93"/>
        <v>5953</v>
      </c>
      <c r="C5975" s="919"/>
      <c r="D5975" s="860"/>
      <c r="E5975"/>
      <c r="F5975"/>
      <c r="G5975"/>
      <c r="H5975"/>
      <c r="I5975"/>
      <c r="J5975"/>
      <c r="K5975"/>
      <c r="L5975" s="262"/>
      <c r="M5975" s="262"/>
      <c r="S5975" s="262"/>
      <c r="T5975" s="262"/>
      <c r="U5975" s="262"/>
      <c r="V5975" s="262"/>
    </row>
    <row r="5976" spans="1:22">
      <c r="A5976" s="858"/>
      <c r="B5976" s="866">
        <f t="shared" ref="B5976:B6039" si="94">B5975+1</f>
        <v>5954</v>
      </c>
      <c r="C5976" s="919"/>
      <c r="D5976" s="860"/>
      <c r="E5976"/>
      <c r="F5976"/>
      <c r="G5976"/>
      <c r="H5976"/>
      <c r="I5976"/>
      <c r="J5976"/>
      <c r="K5976"/>
      <c r="L5976" s="262"/>
      <c r="M5976" s="262"/>
      <c r="S5976" s="262"/>
      <c r="T5976" s="262"/>
      <c r="U5976" s="262"/>
      <c r="V5976" s="262"/>
    </row>
    <row r="5977" spans="1:22">
      <c r="A5977" s="858"/>
      <c r="B5977" s="866">
        <f t="shared" si="94"/>
        <v>5955</v>
      </c>
      <c r="C5977" s="919"/>
      <c r="D5977" s="860"/>
      <c r="E5977"/>
      <c r="F5977"/>
      <c r="G5977"/>
      <c r="H5977"/>
      <c r="I5977"/>
      <c r="J5977"/>
      <c r="K5977"/>
      <c r="L5977" s="262"/>
      <c r="M5977" s="262"/>
      <c r="S5977" s="262"/>
      <c r="T5977" s="262"/>
      <c r="U5977" s="262"/>
      <c r="V5977" s="262"/>
    </row>
    <row r="5978" spans="1:22">
      <c r="A5978" s="858"/>
      <c r="B5978" s="866">
        <f t="shared" si="94"/>
        <v>5956</v>
      </c>
      <c r="C5978" s="919"/>
      <c r="D5978" s="860"/>
      <c r="E5978"/>
      <c r="F5978"/>
      <c r="G5978"/>
      <c r="H5978"/>
      <c r="I5978"/>
      <c r="J5978"/>
      <c r="K5978"/>
      <c r="L5978" s="262"/>
      <c r="M5978" s="262"/>
      <c r="S5978" s="262"/>
      <c r="T5978" s="262"/>
      <c r="U5978" s="262"/>
      <c r="V5978" s="262"/>
    </row>
    <row r="5979" spans="1:22">
      <c r="A5979" s="858"/>
      <c r="B5979" s="866">
        <f t="shared" si="94"/>
        <v>5957</v>
      </c>
      <c r="C5979" s="919"/>
      <c r="D5979" s="860"/>
      <c r="E5979"/>
      <c r="F5979"/>
      <c r="G5979"/>
      <c r="H5979"/>
      <c r="I5979"/>
      <c r="J5979"/>
      <c r="K5979"/>
      <c r="L5979" s="262"/>
      <c r="M5979" s="262"/>
      <c r="S5979" s="262"/>
      <c r="T5979" s="262"/>
      <c r="U5979" s="262"/>
      <c r="V5979" s="262"/>
    </row>
    <row r="5980" spans="1:22">
      <c r="A5980" s="858"/>
      <c r="B5980" s="866">
        <f t="shared" si="94"/>
        <v>5958</v>
      </c>
      <c r="C5980" s="919"/>
      <c r="D5980" s="860"/>
      <c r="E5980"/>
      <c r="F5980"/>
      <c r="G5980"/>
      <c r="H5980"/>
      <c r="I5980"/>
      <c r="J5980"/>
      <c r="K5980"/>
      <c r="L5980" s="262"/>
      <c r="M5980" s="262"/>
      <c r="S5980" s="262"/>
      <c r="T5980" s="262"/>
      <c r="U5980" s="262"/>
      <c r="V5980" s="262"/>
    </row>
    <row r="5981" spans="1:22">
      <c r="A5981" s="858"/>
      <c r="B5981" s="866">
        <f t="shared" si="94"/>
        <v>5959</v>
      </c>
      <c r="C5981" s="919"/>
      <c r="D5981" s="860"/>
      <c r="E5981"/>
      <c r="F5981"/>
      <c r="G5981"/>
      <c r="H5981"/>
      <c r="I5981"/>
      <c r="J5981"/>
      <c r="K5981"/>
      <c r="L5981" s="262"/>
      <c r="M5981" s="262"/>
      <c r="S5981" s="262"/>
      <c r="T5981" s="262"/>
      <c r="U5981" s="262"/>
      <c r="V5981" s="262"/>
    </row>
    <row r="5982" spans="1:22">
      <c r="A5982" s="858"/>
      <c r="B5982" s="866">
        <f t="shared" si="94"/>
        <v>5960</v>
      </c>
      <c r="C5982" s="919"/>
      <c r="D5982" s="860"/>
      <c r="E5982"/>
      <c r="F5982"/>
      <c r="G5982"/>
      <c r="H5982"/>
      <c r="I5982"/>
      <c r="J5982"/>
      <c r="K5982"/>
      <c r="L5982" s="262"/>
      <c r="M5982" s="262"/>
      <c r="S5982" s="262"/>
      <c r="T5982" s="262"/>
      <c r="U5982" s="262"/>
      <c r="V5982" s="262"/>
    </row>
    <row r="5983" spans="1:22">
      <c r="A5983" s="858"/>
      <c r="B5983" s="866">
        <f t="shared" si="94"/>
        <v>5961</v>
      </c>
      <c r="C5983" s="919"/>
      <c r="D5983" s="860"/>
      <c r="E5983"/>
      <c r="F5983"/>
      <c r="G5983"/>
      <c r="H5983"/>
      <c r="I5983"/>
      <c r="J5983"/>
      <c r="K5983"/>
      <c r="L5983" s="262"/>
      <c r="M5983" s="262"/>
      <c r="S5983" s="262"/>
      <c r="T5983" s="262"/>
      <c r="U5983" s="262"/>
      <c r="V5983" s="262"/>
    </row>
    <row r="5984" spans="1:22">
      <c r="A5984" s="858"/>
      <c r="B5984" s="866">
        <f t="shared" si="94"/>
        <v>5962</v>
      </c>
      <c r="C5984" s="919"/>
      <c r="D5984" s="860"/>
      <c r="E5984"/>
      <c r="F5984"/>
      <c r="G5984"/>
      <c r="H5984"/>
      <c r="I5984"/>
      <c r="J5984"/>
      <c r="K5984"/>
      <c r="L5984" s="262"/>
      <c r="M5984" s="262"/>
      <c r="S5984" s="262"/>
      <c r="T5984" s="262"/>
      <c r="U5984" s="262"/>
      <c r="V5984" s="262"/>
    </row>
    <row r="5985" spans="1:22">
      <c r="A5985" s="858"/>
      <c r="B5985" s="866">
        <f t="shared" si="94"/>
        <v>5963</v>
      </c>
      <c r="C5985" s="919"/>
      <c r="D5985" s="860"/>
      <c r="E5985"/>
      <c r="F5985"/>
      <c r="G5985"/>
      <c r="H5985"/>
      <c r="I5985"/>
      <c r="J5985"/>
      <c r="K5985"/>
      <c r="L5985" s="262"/>
      <c r="M5985" s="262"/>
      <c r="S5985" s="262"/>
      <c r="T5985" s="262"/>
      <c r="U5985" s="262"/>
      <c r="V5985" s="262"/>
    </row>
    <row r="5986" spans="1:22">
      <c r="A5986" s="858"/>
      <c r="B5986" s="866">
        <f t="shared" si="94"/>
        <v>5964</v>
      </c>
      <c r="C5986" s="919"/>
      <c r="D5986" s="860"/>
      <c r="E5986"/>
      <c r="F5986"/>
      <c r="G5986"/>
      <c r="H5986"/>
      <c r="I5986"/>
      <c r="J5986"/>
      <c r="K5986"/>
      <c r="L5986" s="262"/>
      <c r="M5986" s="262"/>
      <c r="S5986" s="262"/>
      <c r="T5986" s="262"/>
      <c r="U5986" s="262"/>
      <c r="V5986" s="262"/>
    </row>
    <row r="5987" spans="1:22">
      <c r="A5987" s="858"/>
      <c r="B5987" s="866">
        <f t="shared" si="94"/>
        <v>5965</v>
      </c>
      <c r="C5987" s="919"/>
      <c r="D5987" s="860"/>
      <c r="E5987"/>
      <c r="F5987"/>
      <c r="G5987"/>
      <c r="H5987"/>
      <c r="I5987"/>
      <c r="J5987"/>
      <c r="K5987"/>
      <c r="L5987" s="262"/>
      <c r="M5987" s="262"/>
      <c r="S5987" s="262"/>
      <c r="T5987" s="262"/>
      <c r="U5987" s="262"/>
      <c r="V5987" s="262"/>
    </row>
    <row r="5988" spans="1:22">
      <c r="A5988" s="858"/>
      <c r="B5988" s="866">
        <f t="shared" si="94"/>
        <v>5966</v>
      </c>
      <c r="C5988" s="919"/>
      <c r="D5988" s="860"/>
      <c r="E5988"/>
      <c r="F5988"/>
      <c r="G5988"/>
      <c r="H5988"/>
      <c r="I5988"/>
      <c r="J5988"/>
      <c r="K5988"/>
      <c r="L5988" s="262"/>
      <c r="M5988" s="262"/>
      <c r="S5988" s="262"/>
      <c r="T5988" s="262"/>
      <c r="U5988" s="262"/>
      <c r="V5988" s="262"/>
    </row>
    <row r="5989" spans="1:22">
      <c r="A5989" s="858"/>
      <c r="B5989" s="866">
        <f t="shared" si="94"/>
        <v>5967</v>
      </c>
      <c r="C5989" s="919"/>
      <c r="D5989" s="860"/>
      <c r="E5989"/>
      <c r="F5989"/>
      <c r="G5989"/>
      <c r="H5989"/>
      <c r="I5989"/>
      <c r="J5989"/>
      <c r="K5989"/>
      <c r="L5989" s="262"/>
      <c r="M5989" s="262"/>
      <c r="S5989" s="262"/>
      <c r="T5989" s="262"/>
      <c r="U5989" s="262"/>
      <c r="V5989" s="262"/>
    </row>
    <row r="5990" spans="1:22">
      <c r="A5990" s="858"/>
      <c r="B5990" s="866">
        <f t="shared" si="94"/>
        <v>5968</v>
      </c>
      <c r="C5990" s="919"/>
      <c r="D5990" s="860"/>
      <c r="E5990"/>
      <c r="F5990"/>
      <c r="G5990"/>
      <c r="H5990"/>
      <c r="I5990"/>
      <c r="J5990"/>
      <c r="K5990"/>
      <c r="L5990" s="262"/>
      <c r="M5990" s="262"/>
      <c r="S5990" s="262"/>
      <c r="T5990" s="262"/>
      <c r="U5990" s="262"/>
      <c r="V5990" s="262"/>
    </row>
    <row r="5991" spans="1:22">
      <c r="A5991" s="858"/>
      <c r="B5991" s="866">
        <f t="shared" si="94"/>
        <v>5969</v>
      </c>
      <c r="C5991" s="919"/>
      <c r="D5991" s="860"/>
      <c r="E5991"/>
      <c r="F5991"/>
      <c r="G5991"/>
      <c r="H5991"/>
      <c r="I5991"/>
      <c r="J5991"/>
      <c r="K5991"/>
      <c r="L5991" s="262"/>
      <c r="M5991" s="262"/>
      <c r="S5991" s="262"/>
      <c r="T5991" s="262"/>
      <c r="U5991" s="262"/>
      <c r="V5991" s="262"/>
    </row>
    <row r="5992" spans="1:22">
      <c r="A5992" s="858"/>
      <c r="B5992" s="866">
        <f t="shared" si="94"/>
        <v>5970</v>
      </c>
      <c r="C5992" s="919"/>
      <c r="D5992" s="860"/>
      <c r="E5992"/>
      <c r="F5992"/>
      <c r="G5992"/>
      <c r="H5992"/>
      <c r="I5992"/>
      <c r="J5992"/>
      <c r="K5992"/>
      <c r="L5992" s="262"/>
      <c r="M5992" s="262"/>
      <c r="S5992" s="262"/>
      <c r="T5992" s="262"/>
      <c r="U5992" s="262"/>
      <c r="V5992" s="262"/>
    </row>
    <row r="5993" spans="1:22">
      <c r="A5993" s="858"/>
      <c r="B5993" s="866">
        <f t="shared" si="94"/>
        <v>5971</v>
      </c>
      <c r="C5993" s="919"/>
      <c r="D5993" s="860"/>
      <c r="E5993"/>
      <c r="F5993"/>
      <c r="G5993"/>
      <c r="H5993"/>
      <c r="I5993"/>
      <c r="J5993"/>
      <c r="K5993"/>
      <c r="L5993" s="262"/>
      <c r="M5993" s="262"/>
      <c r="S5993" s="262"/>
      <c r="T5993" s="262"/>
      <c r="U5993" s="262"/>
      <c r="V5993" s="262"/>
    </row>
    <row r="5994" spans="1:22">
      <c r="A5994" s="858"/>
      <c r="B5994" s="866">
        <f t="shared" si="94"/>
        <v>5972</v>
      </c>
      <c r="C5994" s="919"/>
      <c r="D5994" s="860"/>
      <c r="E5994"/>
      <c r="F5994"/>
      <c r="G5994"/>
      <c r="H5994"/>
      <c r="I5994"/>
      <c r="J5994"/>
      <c r="K5994"/>
      <c r="L5994" s="262"/>
      <c r="M5994" s="262"/>
      <c r="S5994" s="262"/>
      <c r="T5994" s="262"/>
      <c r="U5994" s="262"/>
      <c r="V5994" s="262"/>
    </row>
    <row r="5995" spans="1:22">
      <c r="A5995" s="858"/>
      <c r="B5995" s="866">
        <f t="shared" si="94"/>
        <v>5973</v>
      </c>
      <c r="C5995" s="919"/>
      <c r="D5995" s="860"/>
      <c r="E5995"/>
      <c r="F5995"/>
      <c r="G5995"/>
      <c r="H5995"/>
      <c r="I5995"/>
      <c r="J5995"/>
      <c r="K5995"/>
      <c r="L5995" s="262"/>
      <c r="M5995" s="262"/>
      <c r="S5995" s="262"/>
      <c r="T5995" s="262"/>
      <c r="U5995" s="262"/>
      <c r="V5995" s="262"/>
    </row>
    <row r="5996" spans="1:22">
      <c r="A5996" s="858"/>
      <c r="B5996" s="866">
        <f t="shared" si="94"/>
        <v>5974</v>
      </c>
      <c r="C5996" s="919"/>
      <c r="D5996" s="860"/>
      <c r="E5996"/>
      <c r="F5996"/>
      <c r="G5996"/>
      <c r="H5996"/>
      <c r="I5996"/>
      <c r="J5996"/>
      <c r="K5996"/>
      <c r="L5996" s="262"/>
      <c r="M5996" s="262"/>
      <c r="S5996" s="262"/>
      <c r="T5996" s="262"/>
      <c r="U5996" s="262"/>
      <c r="V5996" s="262"/>
    </row>
    <row r="5997" spans="1:22">
      <c r="A5997" s="858"/>
      <c r="B5997" s="866">
        <f t="shared" si="94"/>
        <v>5975</v>
      </c>
      <c r="C5997" s="919"/>
      <c r="D5997" s="860"/>
      <c r="E5997"/>
      <c r="F5997"/>
      <c r="G5997"/>
      <c r="H5997"/>
      <c r="I5997"/>
      <c r="J5997"/>
      <c r="K5997"/>
      <c r="L5997" s="262"/>
      <c r="M5997" s="262"/>
      <c r="S5997" s="262"/>
      <c r="T5997" s="262"/>
      <c r="U5997" s="262"/>
      <c r="V5997" s="262"/>
    </row>
    <row r="5998" spans="1:22">
      <c r="A5998" s="858"/>
      <c r="B5998" s="866">
        <f t="shared" si="94"/>
        <v>5976</v>
      </c>
      <c r="C5998" s="919"/>
      <c r="D5998" s="860"/>
      <c r="E5998"/>
      <c r="F5998"/>
      <c r="G5998"/>
      <c r="H5998"/>
      <c r="I5998"/>
      <c r="J5998"/>
      <c r="K5998"/>
      <c r="L5998" s="262"/>
      <c r="M5998" s="262"/>
      <c r="S5998" s="262"/>
      <c r="T5998" s="262"/>
      <c r="U5998" s="262"/>
      <c r="V5998" s="262"/>
    </row>
    <row r="5999" spans="1:22">
      <c r="A5999" s="858"/>
      <c r="B5999" s="866">
        <f t="shared" si="94"/>
        <v>5977</v>
      </c>
      <c r="C5999" s="919"/>
      <c r="D5999" s="860"/>
      <c r="E5999"/>
      <c r="F5999"/>
      <c r="G5999"/>
      <c r="H5999"/>
      <c r="I5999"/>
      <c r="J5999"/>
      <c r="K5999"/>
      <c r="L5999" s="262"/>
      <c r="M5999" s="262"/>
      <c r="S5999" s="262"/>
      <c r="T5999" s="262"/>
      <c r="U5999" s="262"/>
      <c r="V5999" s="262"/>
    </row>
    <row r="6000" spans="1:22">
      <c r="A6000" s="858"/>
      <c r="B6000" s="866">
        <f t="shared" si="94"/>
        <v>5978</v>
      </c>
      <c r="C6000" s="919"/>
      <c r="D6000" s="860"/>
      <c r="E6000"/>
      <c r="F6000"/>
      <c r="G6000"/>
      <c r="H6000"/>
      <c r="I6000"/>
      <c r="J6000"/>
      <c r="K6000"/>
      <c r="L6000" s="262"/>
      <c r="M6000" s="262"/>
      <c r="S6000" s="262"/>
      <c r="T6000" s="262"/>
      <c r="U6000" s="262"/>
      <c r="V6000" s="262"/>
    </row>
    <row r="6001" spans="1:22">
      <c r="A6001" s="858"/>
      <c r="B6001" s="866">
        <f t="shared" si="94"/>
        <v>5979</v>
      </c>
      <c r="C6001" s="919"/>
      <c r="D6001" s="860"/>
      <c r="E6001"/>
      <c r="F6001"/>
      <c r="G6001"/>
      <c r="H6001"/>
      <c r="I6001"/>
      <c r="J6001"/>
      <c r="K6001"/>
      <c r="L6001" s="262"/>
      <c r="M6001" s="262"/>
      <c r="S6001" s="262"/>
      <c r="T6001" s="262"/>
      <c r="U6001" s="262"/>
      <c r="V6001" s="262"/>
    </row>
    <row r="6002" spans="1:22">
      <c r="A6002" s="858"/>
      <c r="B6002" s="866">
        <f t="shared" si="94"/>
        <v>5980</v>
      </c>
      <c r="C6002" s="919"/>
      <c r="D6002" s="860"/>
      <c r="E6002"/>
      <c r="F6002"/>
      <c r="G6002"/>
      <c r="H6002"/>
      <c r="I6002"/>
      <c r="J6002"/>
      <c r="K6002"/>
      <c r="L6002" s="262"/>
      <c r="M6002" s="262"/>
      <c r="S6002" s="262"/>
      <c r="T6002" s="262"/>
      <c r="U6002" s="262"/>
      <c r="V6002" s="262"/>
    </row>
    <row r="6003" spans="1:22">
      <c r="A6003" s="858"/>
      <c r="B6003" s="866">
        <f t="shared" si="94"/>
        <v>5981</v>
      </c>
      <c r="C6003" s="919"/>
      <c r="D6003" s="860"/>
      <c r="E6003"/>
      <c r="F6003"/>
      <c r="G6003"/>
      <c r="H6003"/>
      <c r="I6003"/>
      <c r="J6003"/>
      <c r="K6003"/>
      <c r="L6003" s="262"/>
      <c r="M6003" s="262"/>
      <c r="S6003" s="262"/>
      <c r="T6003" s="262"/>
      <c r="U6003" s="262"/>
      <c r="V6003" s="262"/>
    </row>
    <row r="6004" spans="1:22">
      <c r="A6004" s="858"/>
      <c r="B6004" s="866">
        <f t="shared" si="94"/>
        <v>5982</v>
      </c>
      <c r="C6004" s="919"/>
      <c r="D6004" s="860"/>
      <c r="E6004"/>
      <c r="F6004"/>
      <c r="G6004"/>
      <c r="H6004"/>
      <c r="I6004"/>
      <c r="J6004"/>
      <c r="K6004"/>
      <c r="L6004" s="262"/>
      <c r="M6004" s="262"/>
      <c r="S6004" s="262"/>
      <c r="T6004" s="262"/>
      <c r="U6004" s="262"/>
      <c r="V6004" s="262"/>
    </row>
    <row r="6005" spans="1:22">
      <c r="A6005" s="858"/>
      <c r="B6005" s="866">
        <f t="shared" si="94"/>
        <v>5983</v>
      </c>
      <c r="C6005" s="919"/>
      <c r="D6005" s="860"/>
      <c r="E6005"/>
      <c r="F6005"/>
      <c r="G6005"/>
      <c r="H6005"/>
      <c r="I6005"/>
      <c r="J6005"/>
      <c r="K6005"/>
      <c r="L6005" s="262"/>
      <c r="M6005" s="262"/>
      <c r="S6005" s="262"/>
      <c r="T6005" s="262"/>
      <c r="U6005" s="262"/>
      <c r="V6005" s="262"/>
    </row>
    <row r="6006" spans="1:22">
      <c r="A6006" s="858"/>
      <c r="B6006" s="866">
        <f t="shared" si="94"/>
        <v>5984</v>
      </c>
      <c r="C6006" s="919"/>
      <c r="D6006" s="860"/>
      <c r="E6006"/>
      <c r="F6006"/>
      <c r="G6006"/>
      <c r="H6006"/>
      <c r="I6006"/>
      <c r="J6006"/>
      <c r="K6006"/>
      <c r="L6006" s="262"/>
      <c r="M6006" s="262"/>
      <c r="S6006" s="262"/>
      <c r="T6006" s="262"/>
      <c r="U6006" s="262"/>
      <c r="V6006" s="262"/>
    </row>
    <row r="6007" spans="1:22">
      <c r="A6007" s="858"/>
      <c r="B6007" s="866">
        <f t="shared" si="94"/>
        <v>5985</v>
      </c>
      <c r="C6007" s="919"/>
      <c r="D6007" s="860"/>
      <c r="E6007"/>
      <c r="F6007"/>
      <c r="G6007"/>
      <c r="H6007"/>
      <c r="I6007"/>
      <c r="J6007"/>
      <c r="K6007"/>
      <c r="L6007" s="262"/>
      <c r="M6007" s="262"/>
      <c r="S6007" s="262"/>
      <c r="T6007" s="262"/>
      <c r="U6007" s="262"/>
      <c r="V6007" s="262"/>
    </row>
    <row r="6008" spans="1:22">
      <c r="A6008" s="858"/>
      <c r="B6008" s="866">
        <f t="shared" si="94"/>
        <v>5986</v>
      </c>
      <c r="C6008" s="919"/>
      <c r="D6008" s="860"/>
      <c r="E6008"/>
      <c r="F6008"/>
      <c r="G6008"/>
      <c r="H6008"/>
      <c r="I6008"/>
      <c r="J6008"/>
      <c r="K6008"/>
      <c r="L6008" s="262"/>
      <c r="M6008" s="262"/>
      <c r="S6008" s="262"/>
      <c r="T6008" s="262"/>
      <c r="U6008" s="262"/>
      <c r="V6008" s="262"/>
    </row>
    <row r="6009" spans="1:22">
      <c r="A6009" s="858"/>
      <c r="B6009" s="866">
        <f t="shared" si="94"/>
        <v>5987</v>
      </c>
      <c r="C6009" s="919"/>
      <c r="D6009" s="860"/>
      <c r="E6009"/>
      <c r="F6009"/>
      <c r="G6009"/>
      <c r="H6009"/>
      <c r="I6009"/>
      <c r="J6009"/>
      <c r="K6009"/>
      <c r="L6009" s="262"/>
      <c r="M6009" s="262"/>
      <c r="S6009" s="262"/>
      <c r="T6009" s="262"/>
      <c r="U6009" s="262"/>
      <c r="V6009" s="262"/>
    </row>
    <row r="6010" spans="1:22">
      <c r="A6010" s="858"/>
      <c r="B6010" s="866">
        <f t="shared" si="94"/>
        <v>5988</v>
      </c>
      <c r="C6010" s="919"/>
      <c r="D6010" s="860"/>
      <c r="E6010"/>
      <c r="F6010"/>
      <c r="G6010"/>
      <c r="H6010"/>
      <c r="I6010"/>
      <c r="J6010"/>
      <c r="K6010"/>
      <c r="L6010" s="262"/>
      <c r="M6010" s="262"/>
      <c r="S6010" s="262"/>
      <c r="T6010" s="262"/>
      <c r="U6010" s="262"/>
      <c r="V6010" s="262"/>
    </row>
    <row r="6011" spans="1:22">
      <c r="A6011" s="858"/>
      <c r="B6011" s="866">
        <f t="shared" si="94"/>
        <v>5989</v>
      </c>
      <c r="C6011" s="919"/>
      <c r="D6011" s="860"/>
      <c r="E6011"/>
      <c r="F6011"/>
      <c r="G6011"/>
      <c r="H6011"/>
      <c r="I6011"/>
      <c r="J6011"/>
      <c r="K6011"/>
      <c r="L6011" s="262"/>
      <c r="M6011" s="262"/>
      <c r="S6011" s="262"/>
      <c r="T6011" s="262"/>
      <c r="U6011" s="262"/>
      <c r="V6011" s="262"/>
    </row>
    <row r="6012" spans="1:22">
      <c r="A6012" s="858"/>
      <c r="B6012" s="866">
        <f t="shared" si="94"/>
        <v>5990</v>
      </c>
      <c r="C6012" s="919"/>
      <c r="D6012" s="860"/>
      <c r="E6012"/>
      <c r="F6012"/>
      <c r="G6012"/>
      <c r="H6012"/>
      <c r="I6012"/>
      <c r="J6012"/>
      <c r="K6012"/>
      <c r="L6012" s="262"/>
      <c r="M6012" s="262"/>
      <c r="S6012" s="262"/>
      <c r="T6012" s="262"/>
      <c r="U6012" s="262"/>
      <c r="V6012" s="262"/>
    </row>
    <row r="6013" spans="1:22">
      <c r="A6013" s="858"/>
      <c r="B6013" s="866">
        <f t="shared" si="94"/>
        <v>5991</v>
      </c>
      <c r="C6013" s="919"/>
      <c r="D6013" s="860"/>
      <c r="E6013"/>
      <c r="F6013"/>
      <c r="G6013"/>
      <c r="H6013"/>
      <c r="I6013"/>
      <c r="J6013"/>
      <c r="K6013"/>
      <c r="L6013" s="262"/>
      <c r="M6013" s="262"/>
      <c r="S6013" s="262"/>
      <c r="T6013" s="262"/>
      <c r="U6013" s="262"/>
      <c r="V6013" s="262"/>
    </row>
    <row r="6014" spans="1:22">
      <c r="A6014" s="858"/>
      <c r="B6014" s="866">
        <f t="shared" si="94"/>
        <v>5992</v>
      </c>
      <c r="C6014" s="919"/>
      <c r="D6014" s="860"/>
      <c r="E6014"/>
      <c r="F6014"/>
      <c r="G6014"/>
      <c r="H6014"/>
      <c r="I6014"/>
      <c r="J6014"/>
      <c r="K6014"/>
      <c r="L6014" s="262"/>
      <c r="M6014" s="262"/>
      <c r="S6014" s="262"/>
      <c r="T6014" s="262"/>
      <c r="U6014" s="262"/>
      <c r="V6014" s="262"/>
    </row>
    <row r="6015" spans="1:22">
      <c r="A6015" s="858"/>
      <c r="B6015" s="866">
        <f t="shared" si="94"/>
        <v>5993</v>
      </c>
      <c r="C6015" s="919"/>
      <c r="D6015" s="860"/>
      <c r="E6015"/>
      <c r="F6015"/>
      <c r="G6015"/>
      <c r="H6015"/>
      <c r="I6015"/>
      <c r="J6015"/>
      <c r="K6015"/>
      <c r="L6015" s="262"/>
      <c r="M6015" s="262"/>
      <c r="S6015" s="262"/>
      <c r="T6015" s="262"/>
      <c r="U6015" s="262"/>
      <c r="V6015" s="262"/>
    </row>
    <row r="6016" spans="1:22">
      <c r="A6016" s="858"/>
      <c r="B6016" s="866">
        <f t="shared" si="94"/>
        <v>5994</v>
      </c>
      <c r="C6016" s="919"/>
      <c r="D6016" s="860"/>
      <c r="E6016"/>
      <c r="F6016"/>
      <c r="G6016"/>
      <c r="H6016"/>
      <c r="I6016"/>
      <c r="J6016"/>
      <c r="K6016"/>
      <c r="L6016" s="262"/>
      <c r="M6016" s="262"/>
      <c r="S6016" s="262"/>
      <c r="T6016" s="262"/>
      <c r="U6016" s="262"/>
      <c r="V6016" s="262"/>
    </row>
    <row r="6017" spans="1:22">
      <c r="A6017" s="858"/>
      <c r="B6017" s="866">
        <f t="shared" si="94"/>
        <v>5995</v>
      </c>
      <c r="C6017" s="919"/>
      <c r="D6017" s="860"/>
      <c r="E6017"/>
      <c r="F6017"/>
      <c r="G6017"/>
      <c r="H6017"/>
      <c r="I6017"/>
      <c r="J6017"/>
      <c r="K6017"/>
      <c r="L6017" s="262"/>
      <c r="M6017" s="262"/>
      <c r="S6017" s="262"/>
      <c r="T6017" s="262"/>
      <c r="U6017" s="262"/>
      <c r="V6017" s="262"/>
    </row>
    <row r="6018" spans="1:22">
      <c r="A6018" s="858"/>
      <c r="B6018" s="866">
        <f t="shared" si="94"/>
        <v>5996</v>
      </c>
      <c r="C6018" s="919"/>
      <c r="D6018" s="860"/>
      <c r="E6018"/>
      <c r="F6018"/>
      <c r="G6018"/>
      <c r="H6018"/>
      <c r="I6018"/>
      <c r="J6018"/>
      <c r="K6018"/>
      <c r="L6018" s="262"/>
      <c r="M6018" s="262"/>
      <c r="S6018" s="262"/>
      <c r="T6018" s="262"/>
      <c r="U6018" s="262"/>
      <c r="V6018" s="262"/>
    </row>
    <row r="6019" spans="1:22">
      <c r="A6019" s="858"/>
      <c r="B6019" s="866">
        <f t="shared" si="94"/>
        <v>5997</v>
      </c>
      <c r="C6019" s="919"/>
      <c r="D6019" s="860"/>
      <c r="E6019"/>
      <c r="F6019"/>
      <c r="G6019"/>
      <c r="H6019"/>
      <c r="I6019"/>
      <c r="J6019"/>
      <c r="K6019"/>
      <c r="L6019" s="262"/>
      <c r="M6019" s="262"/>
      <c r="S6019" s="262"/>
      <c r="T6019" s="262"/>
      <c r="U6019" s="262"/>
      <c r="V6019" s="262"/>
    </row>
    <row r="6020" spans="1:22">
      <c r="A6020" s="858"/>
      <c r="B6020" s="866">
        <f t="shared" si="94"/>
        <v>5998</v>
      </c>
      <c r="C6020" s="919"/>
      <c r="D6020" s="860"/>
      <c r="E6020"/>
      <c r="F6020"/>
      <c r="G6020"/>
      <c r="H6020"/>
      <c r="I6020"/>
      <c r="J6020"/>
      <c r="K6020"/>
      <c r="L6020" s="262"/>
      <c r="M6020" s="262"/>
      <c r="S6020" s="262"/>
      <c r="T6020" s="262"/>
      <c r="U6020" s="262"/>
      <c r="V6020" s="262"/>
    </row>
    <row r="6021" spans="1:22">
      <c r="A6021" s="858"/>
      <c r="B6021" s="866">
        <f t="shared" si="94"/>
        <v>5999</v>
      </c>
      <c r="C6021" s="919"/>
      <c r="D6021" s="860"/>
      <c r="E6021"/>
      <c r="F6021"/>
      <c r="G6021"/>
      <c r="H6021"/>
      <c r="I6021"/>
      <c r="J6021"/>
      <c r="K6021"/>
      <c r="L6021" s="262"/>
      <c r="M6021" s="262"/>
      <c r="S6021" s="262"/>
      <c r="T6021" s="262"/>
      <c r="U6021" s="262"/>
      <c r="V6021" s="262"/>
    </row>
    <row r="6022" spans="1:22">
      <c r="A6022" s="858"/>
      <c r="B6022" s="866">
        <f t="shared" si="94"/>
        <v>6000</v>
      </c>
      <c r="C6022" s="919"/>
      <c r="D6022" s="860"/>
      <c r="E6022"/>
      <c r="F6022"/>
      <c r="G6022"/>
      <c r="H6022"/>
      <c r="I6022"/>
      <c r="J6022"/>
      <c r="K6022"/>
      <c r="L6022" s="262"/>
      <c r="M6022" s="262"/>
      <c r="S6022" s="262"/>
      <c r="T6022" s="262"/>
      <c r="U6022" s="262"/>
      <c r="V6022" s="262"/>
    </row>
    <row r="6023" spans="1:22">
      <c r="A6023" s="858"/>
      <c r="B6023" s="866">
        <f t="shared" si="94"/>
        <v>6001</v>
      </c>
      <c r="C6023" s="919"/>
      <c r="D6023" s="860"/>
      <c r="E6023"/>
      <c r="F6023"/>
      <c r="G6023"/>
      <c r="H6023"/>
      <c r="I6023"/>
      <c r="J6023"/>
      <c r="K6023"/>
      <c r="L6023" s="262"/>
      <c r="M6023" s="262"/>
      <c r="S6023" s="262"/>
      <c r="T6023" s="262"/>
      <c r="U6023" s="262"/>
      <c r="V6023" s="262"/>
    </row>
    <row r="6024" spans="1:22">
      <c r="A6024" s="858"/>
      <c r="B6024" s="866">
        <f t="shared" si="94"/>
        <v>6002</v>
      </c>
      <c r="C6024" s="919"/>
      <c r="D6024" s="860"/>
      <c r="E6024"/>
      <c r="F6024"/>
      <c r="G6024"/>
      <c r="H6024"/>
      <c r="I6024"/>
      <c r="J6024"/>
      <c r="K6024"/>
      <c r="L6024" s="262"/>
      <c r="M6024" s="262"/>
      <c r="S6024" s="262"/>
      <c r="T6024" s="262"/>
      <c r="U6024" s="262"/>
      <c r="V6024" s="262"/>
    </row>
    <row r="6025" spans="1:22">
      <c r="A6025" s="858"/>
      <c r="B6025" s="866">
        <f t="shared" si="94"/>
        <v>6003</v>
      </c>
      <c r="C6025" s="919"/>
      <c r="D6025" s="860"/>
      <c r="E6025"/>
      <c r="F6025"/>
      <c r="G6025"/>
      <c r="H6025"/>
      <c r="I6025"/>
      <c r="J6025"/>
      <c r="K6025"/>
      <c r="L6025" s="262"/>
      <c r="M6025" s="262"/>
      <c r="S6025" s="262"/>
      <c r="T6025" s="262"/>
      <c r="U6025" s="262"/>
      <c r="V6025" s="262"/>
    </row>
    <row r="6026" spans="1:22">
      <c r="A6026" s="858"/>
      <c r="B6026" s="866">
        <f t="shared" si="94"/>
        <v>6004</v>
      </c>
      <c r="C6026" s="919"/>
      <c r="D6026" s="860"/>
      <c r="E6026"/>
      <c r="F6026"/>
      <c r="G6026"/>
      <c r="H6026"/>
      <c r="I6026"/>
      <c r="J6026"/>
      <c r="K6026"/>
      <c r="L6026" s="262"/>
      <c r="M6026" s="262"/>
      <c r="S6026" s="262"/>
      <c r="T6026" s="262"/>
      <c r="U6026" s="262"/>
      <c r="V6026" s="262"/>
    </row>
    <row r="6027" spans="1:22">
      <c r="A6027" s="858"/>
      <c r="B6027" s="866">
        <f t="shared" si="94"/>
        <v>6005</v>
      </c>
      <c r="C6027" s="919"/>
      <c r="D6027" s="860"/>
      <c r="E6027"/>
      <c r="F6027"/>
      <c r="G6027"/>
      <c r="H6027"/>
      <c r="I6027"/>
      <c r="J6027"/>
      <c r="K6027"/>
      <c r="L6027" s="262"/>
      <c r="M6027" s="262"/>
      <c r="S6027" s="262"/>
      <c r="T6027" s="262"/>
      <c r="U6027" s="262"/>
      <c r="V6027" s="262"/>
    </row>
    <row r="6028" spans="1:22">
      <c r="A6028" s="858"/>
      <c r="B6028" s="866">
        <f t="shared" si="94"/>
        <v>6006</v>
      </c>
      <c r="C6028" s="919"/>
      <c r="D6028" s="860"/>
      <c r="E6028"/>
      <c r="F6028"/>
      <c r="G6028"/>
      <c r="H6028"/>
      <c r="I6028"/>
      <c r="J6028"/>
      <c r="K6028"/>
      <c r="L6028" s="262"/>
      <c r="M6028" s="262"/>
      <c r="S6028" s="262"/>
      <c r="T6028" s="262"/>
      <c r="U6028" s="262"/>
      <c r="V6028" s="262"/>
    </row>
    <row r="6029" spans="1:22">
      <c r="A6029" s="858"/>
      <c r="B6029" s="866">
        <f t="shared" si="94"/>
        <v>6007</v>
      </c>
      <c r="C6029" s="919"/>
      <c r="D6029" s="860"/>
      <c r="E6029"/>
      <c r="F6029"/>
      <c r="G6029"/>
      <c r="H6029"/>
      <c r="I6029"/>
      <c r="J6029"/>
      <c r="K6029"/>
      <c r="L6029" s="262"/>
      <c r="M6029" s="262"/>
      <c r="S6029" s="262"/>
      <c r="T6029" s="262"/>
      <c r="U6029" s="262"/>
      <c r="V6029" s="262"/>
    </row>
    <row r="6030" spans="1:22">
      <c r="A6030" s="858"/>
      <c r="B6030" s="866">
        <f t="shared" si="94"/>
        <v>6008</v>
      </c>
      <c r="C6030" s="919"/>
      <c r="D6030" s="860"/>
      <c r="E6030"/>
      <c r="F6030"/>
      <c r="G6030"/>
      <c r="H6030"/>
      <c r="I6030"/>
      <c r="J6030"/>
      <c r="K6030"/>
      <c r="L6030" s="262"/>
      <c r="M6030" s="262"/>
      <c r="S6030" s="262"/>
      <c r="T6030" s="262"/>
      <c r="U6030" s="262"/>
      <c r="V6030" s="262"/>
    </row>
    <row r="6031" spans="1:22">
      <c r="A6031" s="858"/>
      <c r="B6031" s="866">
        <f t="shared" si="94"/>
        <v>6009</v>
      </c>
      <c r="C6031" s="919"/>
      <c r="D6031" s="860"/>
      <c r="E6031"/>
      <c r="F6031"/>
      <c r="G6031"/>
      <c r="H6031"/>
      <c r="I6031"/>
      <c r="J6031"/>
      <c r="K6031"/>
      <c r="L6031" s="262"/>
      <c r="M6031" s="262"/>
      <c r="S6031" s="262"/>
      <c r="T6031" s="262"/>
      <c r="U6031" s="262"/>
      <c r="V6031" s="262"/>
    </row>
    <row r="6032" spans="1:22">
      <c r="A6032" s="858"/>
      <c r="B6032" s="866">
        <f t="shared" si="94"/>
        <v>6010</v>
      </c>
      <c r="C6032" s="919"/>
      <c r="D6032" s="860"/>
      <c r="E6032"/>
      <c r="F6032"/>
      <c r="G6032"/>
      <c r="H6032"/>
      <c r="I6032"/>
      <c r="J6032"/>
      <c r="K6032"/>
      <c r="L6032" s="262"/>
      <c r="M6032" s="262"/>
      <c r="S6032" s="262"/>
      <c r="T6032" s="262"/>
      <c r="U6032" s="262"/>
      <c r="V6032" s="262"/>
    </row>
    <row r="6033" spans="1:22">
      <c r="A6033" s="858"/>
      <c r="B6033" s="866">
        <f t="shared" si="94"/>
        <v>6011</v>
      </c>
      <c r="C6033" s="919"/>
      <c r="D6033" s="860"/>
      <c r="E6033"/>
      <c r="F6033"/>
      <c r="G6033"/>
      <c r="H6033"/>
      <c r="I6033"/>
      <c r="J6033"/>
      <c r="K6033"/>
      <c r="L6033" s="262"/>
      <c r="M6033" s="262"/>
      <c r="S6033" s="262"/>
      <c r="T6033" s="262"/>
      <c r="U6033" s="262"/>
      <c r="V6033" s="262"/>
    </row>
    <row r="6034" spans="1:22">
      <c r="A6034" s="858"/>
      <c r="B6034" s="866">
        <f t="shared" si="94"/>
        <v>6012</v>
      </c>
      <c r="C6034" s="919"/>
      <c r="D6034" s="860"/>
      <c r="E6034"/>
      <c r="F6034"/>
      <c r="G6034"/>
      <c r="H6034"/>
      <c r="I6034"/>
      <c r="J6034"/>
      <c r="K6034"/>
      <c r="L6034" s="262"/>
      <c r="M6034" s="262"/>
      <c r="S6034" s="262"/>
      <c r="T6034" s="262"/>
      <c r="U6034" s="262"/>
      <c r="V6034" s="262"/>
    </row>
    <row r="6035" spans="1:22">
      <c r="A6035" s="858"/>
      <c r="B6035" s="866">
        <f t="shared" si="94"/>
        <v>6013</v>
      </c>
      <c r="C6035" s="919"/>
      <c r="D6035" s="860"/>
      <c r="E6035"/>
      <c r="F6035"/>
      <c r="G6035"/>
      <c r="H6035"/>
      <c r="I6035"/>
      <c r="J6035"/>
      <c r="K6035"/>
      <c r="L6035" s="262"/>
      <c r="M6035" s="262"/>
      <c r="S6035" s="262"/>
      <c r="T6035" s="262"/>
      <c r="U6035" s="262"/>
      <c r="V6035" s="262"/>
    </row>
    <row r="6036" spans="1:22">
      <c r="A6036" s="858"/>
      <c r="B6036" s="866">
        <f t="shared" si="94"/>
        <v>6014</v>
      </c>
      <c r="C6036" s="919"/>
      <c r="D6036" s="860"/>
      <c r="E6036"/>
      <c r="F6036"/>
      <c r="G6036"/>
      <c r="H6036"/>
      <c r="I6036"/>
      <c r="J6036"/>
      <c r="K6036"/>
      <c r="L6036" s="262"/>
      <c r="M6036" s="262"/>
      <c r="S6036" s="262"/>
      <c r="T6036" s="262"/>
      <c r="U6036" s="262"/>
      <c r="V6036" s="262"/>
    </row>
    <row r="6037" spans="1:22">
      <c r="A6037" s="858"/>
      <c r="B6037" s="866">
        <f t="shared" si="94"/>
        <v>6015</v>
      </c>
      <c r="C6037" s="919"/>
      <c r="D6037" s="860"/>
      <c r="E6037"/>
      <c r="F6037"/>
      <c r="G6037"/>
      <c r="H6037"/>
      <c r="I6037"/>
      <c r="J6037"/>
      <c r="K6037"/>
      <c r="L6037" s="262"/>
      <c r="M6037" s="262"/>
      <c r="S6037" s="262"/>
      <c r="T6037" s="262"/>
      <c r="U6037" s="262"/>
      <c r="V6037" s="262"/>
    </row>
    <row r="6038" spans="1:22">
      <c r="A6038" s="858"/>
      <c r="B6038" s="866">
        <f t="shared" si="94"/>
        <v>6016</v>
      </c>
      <c r="C6038" s="919"/>
      <c r="D6038" s="860"/>
      <c r="E6038"/>
      <c r="F6038"/>
      <c r="G6038"/>
      <c r="H6038"/>
      <c r="I6038"/>
      <c r="J6038"/>
      <c r="K6038"/>
      <c r="L6038" s="262"/>
      <c r="M6038" s="262"/>
      <c r="S6038" s="262"/>
      <c r="T6038" s="262"/>
      <c r="U6038" s="262"/>
      <c r="V6038" s="262"/>
    </row>
    <row r="6039" spans="1:22">
      <c r="A6039" s="858"/>
      <c r="B6039" s="866">
        <f t="shared" si="94"/>
        <v>6017</v>
      </c>
      <c r="C6039" s="919"/>
      <c r="D6039" s="860"/>
      <c r="E6039"/>
      <c r="F6039"/>
      <c r="G6039"/>
      <c r="H6039"/>
      <c r="I6039"/>
      <c r="J6039"/>
      <c r="K6039"/>
      <c r="L6039" s="262"/>
      <c r="M6039" s="262"/>
      <c r="S6039" s="262"/>
      <c r="T6039" s="262"/>
      <c r="U6039" s="262"/>
      <c r="V6039" s="262"/>
    </row>
    <row r="6040" spans="1:22">
      <c r="A6040" s="858"/>
      <c r="B6040" s="866">
        <f t="shared" ref="B6040:B6103" si="95">B6039+1</f>
        <v>6018</v>
      </c>
      <c r="C6040" s="919"/>
      <c r="D6040" s="860"/>
      <c r="E6040"/>
      <c r="F6040"/>
      <c r="G6040"/>
      <c r="H6040"/>
      <c r="I6040"/>
      <c r="J6040"/>
      <c r="K6040"/>
      <c r="L6040" s="262"/>
      <c r="M6040" s="262"/>
      <c r="S6040" s="262"/>
      <c r="T6040" s="262"/>
      <c r="U6040" s="262"/>
      <c r="V6040" s="262"/>
    </row>
    <row r="6041" spans="1:22">
      <c r="A6041" s="858"/>
      <c r="B6041" s="866">
        <f t="shared" si="95"/>
        <v>6019</v>
      </c>
      <c r="C6041" s="919"/>
      <c r="D6041" s="860"/>
      <c r="E6041"/>
      <c r="F6041"/>
      <c r="G6041"/>
      <c r="H6041"/>
      <c r="I6041"/>
      <c r="J6041"/>
      <c r="K6041"/>
      <c r="L6041" s="262"/>
      <c r="M6041" s="262"/>
      <c r="S6041" s="262"/>
      <c r="T6041" s="262"/>
      <c r="U6041" s="262"/>
      <c r="V6041" s="262"/>
    </row>
    <row r="6042" spans="1:22">
      <c r="A6042" s="858"/>
      <c r="B6042" s="866">
        <f t="shared" si="95"/>
        <v>6020</v>
      </c>
      <c r="C6042" s="919"/>
      <c r="D6042" s="860"/>
      <c r="E6042"/>
      <c r="F6042"/>
      <c r="G6042"/>
      <c r="H6042"/>
      <c r="I6042"/>
      <c r="J6042"/>
      <c r="K6042"/>
      <c r="L6042" s="262"/>
      <c r="M6042" s="262"/>
      <c r="S6042" s="262"/>
      <c r="T6042" s="262"/>
      <c r="U6042" s="262"/>
      <c r="V6042" s="262"/>
    </row>
    <row r="6043" spans="1:22">
      <c r="A6043" s="858"/>
      <c r="B6043" s="866">
        <f t="shared" si="95"/>
        <v>6021</v>
      </c>
      <c r="C6043" s="919"/>
      <c r="D6043" s="860"/>
      <c r="E6043"/>
      <c r="F6043"/>
      <c r="G6043"/>
      <c r="H6043"/>
      <c r="I6043"/>
      <c r="J6043"/>
      <c r="K6043"/>
      <c r="L6043" s="262"/>
      <c r="M6043" s="262"/>
      <c r="S6043" s="262"/>
      <c r="T6043" s="262"/>
      <c r="U6043" s="262"/>
      <c r="V6043" s="262"/>
    </row>
    <row r="6044" spans="1:22">
      <c r="A6044" s="858"/>
      <c r="B6044" s="866">
        <f t="shared" si="95"/>
        <v>6022</v>
      </c>
      <c r="C6044" s="919"/>
      <c r="D6044" s="860"/>
      <c r="E6044"/>
      <c r="F6044"/>
      <c r="G6044"/>
      <c r="H6044"/>
      <c r="I6044"/>
      <c r="J6044"/>
      <c r="K6044"/>
      <c r="L6044" s="262"/>
      <c r="M6044" s="262"/>
      <c r="S6044" s="262"/>
      <c r="T6044" s="262"/>
      <c r="U6044" s="262"/>
      <c r="V6044" s="262"/>
    </row>
    <row r="6045" spans="1:22">
      <c r="A6045" s="858"/>
      <c r="B6045" s="866">
        <f t="shared" si="95"/>
        <v>6023</v>
      </c>
      <c r="C6045" s="919"/>
      <c r="D6045" s="860"/>
      <c r="E6045"/>
      <c r="F6045"/>
      <c r="G6045"/>
      <c r="H6045"/>
      <c r="I6045"/>
      <c r="J6045"/>
      <c r="K6045"/>
      <c r="L6045" s="262"/>
      <c r="M6045" s="262"/>
      <c r="S6045" s="262"/>
      <c r="T6045" s="262"/>
      <c r="U6045" s="262"/>
      <c r="V6045" s="262"/>
    </row>
    <row r="6046" spans="1:22">
      <c r="A6046" s="858"/>
      <c r="B6046" s="866">
        <f t="shared" si="95"/>
        <v>6024</v>
      </c>
      <c r="C6046" s="919"/>
      <c r="D6046" s="860"/>
      <c r="E6046"/>
      <c r="F6046"/>
      <c r="G6046"/>
      <c r="H6046"/>
      <c r="I6046"/>
      <c r="J6046"/>
      <c r="K6046"/>
      <c r="L6046" s="262"/>
      <c r="M6046" s="262"/>
      <c r="S6046" s="262"/>
      <c r="T6046" s="262"/>
      <c r="U6046" s="262"/>
      <c r="V6046" s="262"/>
    </row>
    <row r="6047" spans="1:22">
      <c r="A6047" s="858"/>
      <c r="B6047" s="866">
        <f t="shared" si="95"/>
        <v>6025</v>
      </c>
      <c r="C6047" s="919"/>
      <c r="D6047" s="860"/>
      <c r="E6047"/>
      <c r="F6047"/>
      <c r="G6047"/>
      <c r="H6047"/>
      <c r="I6047"/>
      <c r="J6047"/>
      <c r="K6047"/>
      <c r="L6047" s="262"/>
      <c r="M6047" s="262"/>
      <c r="S6047" s="262"/>
      <c r="T6047" s="262"/>
      <c r="U6047" s="262"/>
      <c r="V6047" s="262"/>
    </row>
    <row r="6048" spans="1:22">
      <c r="A6048" s="858"/>
      <c r="B6048" s="866">
        <f t="shared" si="95"/>
        <v>6026</v>
      </c>
      <c r="C6048" s="919"/>
      <c r="D6048" s="860"/>
      <c r="E6048"/>
      <c r="F6048"/>
      <c r="G6048"/>
      <c r="H6048"/>
      <c r="I6048"/>
      <c r="J6048"/>
      <c r="K6048"/>
      <c r="L6048" s="262"/>
      <c r="M6048" s="262"/>
      <c r="S6048" s="262"/>
      <c r="T6048" s="262"/>
      <c r="U6048" s="262"/>
      <c r="V6048" s="262"/>
    </row>
    <row r="6049" spans="1:22">
      <c r="A6049" s="858"/>
      <c r="B6049" s="866">
        <f t="shared" si="95"/>
        <v>6027</v>
      </c>
      <c r="C6049" s="919"/>
      <c r="D6049" s="860"/>
      <c r="E6049"/>
      <c r="F6049"/>
      <c r="G6049"/>
      <c r="H6049"/>
      <c r="I6049"/>
      <c r="J6049"/>
      <c r="K6049"/>
      <c r="L6049" s="262"/>
      <c r="M6049" s="262"/>
      <c r="S6049" s="262"/>
      <c r="T6049" s="262"/>
      <c r="U6049" s="262"/>
      <c r="V6049" s="262"/>
    </row>
    <row r="6050" spans="1:22">
      <c r="A6050" s="858"/>
      <c r="B6050" s="866">
        <f t="shared" si="95"/>
        <v>6028</v>
      </c>
      <c r="C6050" s="919"/>
      <c r="D6050" s="860"/>
      <c r="E6050"/>
      <c r="F6050"/>
      <c r="G6050"/>
      <c r="H6050"/>
      <c r="I6050"/>
      <c r="J6050"/>
      <c r="K6050"/>
      <c r="L6050" s="262"/>
      <c r="M6050" s="262"/>
      <c r="S6050" s="262"/>
      <c r="T6050" s="262"/>
      <c r="U6050" s="262"/>
      <c r="V6050" s="262"/>
    </row>
    <row r="6051" spans="1:22">
      <c r="A6051" s="858"/>
      <c r="B6051" s="866">
        <f t="shared" si="95"/>
        <v>6029</v>
      </c>
      <c r="C6051" s="919"/>
      <c r="D6051" s="860"/>
      <c r="E6051"/>
      <c r="F6051"/>
      <c r="G6051"/>
      <c r="H6051"/>
      <c r="I6051"/>
      <c r="J6051"/>
      <c r="K6051"/>
      <c r="L6051" s="262"/>
      <c r="M6051" s="262"/>
      <c r="S6051" s="262"/>
      <c r="T6051" s="262"/>
      <c r="U6051" s="262"/>
      <c r="V6051" s="262"/>
    </row>
    <row r="6052" spans="1:22">
      <c r="A6052" s="858"/>
      <c r="B6052" s="866">
        <f t="shared" si="95"/>
        <v>6030</v>
      </c>
      <c r="C6052" s="919"/>
      <c r="D6052" s="860"/>
      <c r="E6052"/>
      <c r="F6052"/>
      <c r="G6052"/>
      <c r="H6052"/>
      <c r="I6052"/>
      <c r="J6052"/>
      <c r="K6052"/>
      <c r="L6052" s="262"/>
      <c r="M6052" s="262"/>
      <c r="S6052" s="262"/>
      <c r="T6052" s="262"/>
      <c r="U6052" s="262"/>
      <c r="V6052" s="262"/>
    </row>
    <row r="6053" spans="1:22">
      <c r="A6053" s="858"/>
      <c r="B6053" s="866">
        <f t="shared" si="95"/>
        <v>6031</v>
      </c>
      <c r="C6053" s="919"/>
      <c r="D6053" s="860"/>
      <c r="E6053"/>
      <c r="F6053"/>
      <c r="G6053"/>
      <c r="H6053"/>
      <c r="I6053"/>
      <c r="J6053"/>
      <c r="K6053"/>
      <c r="L6053" s="262"/>
      <c r="M6053" s="262"/>
      <c r="S6053" s="262"/>
      <c r="T6053" s="262"/>
      <c r="U6053" s="262"/>
      <c r="V6053" s="262"/>
    </row>
    <row r="6054" spans="1:22">
      <c r="A6054" s="858"/>
      <c r="B6054" s="866">
        <f t="shared" si="95"/>
        <v>6032</v>
      </c>
      <c r="C6054" s="919"/>
      <c r="D6054" s="860"/>
      <c r="E6054"/>
      <c r="F6054"/>
      <c r="G6054"/>
      <c r="H6054"/>
      <c r="I6054"/>
      <c r="J6054"/>
      <c r="K6054"/>
      <c r="L6054" s="262"/>
      <c r="M6054" s="262"/>
      <c r="S6054" s="262"/>
      <c r="T6054" s="262"/>
      <c r="U6054" s="262"/>
      <c r="V6054" s="262"/>
    </row>
    <row r="6055" spans="1:22">
      <c r="A6055" s="858"/>
      <c r="B6055" s="866">
        <f t="shared" si="95"/>
        <v>6033</v>
      </c>
      <c r="C6055" s="919"/>
      <c r="D6055" s="860"/>
      <c r="E6055"/>
      <c r="F6055"/>
      <c r="G6055"/>
      <c r="H6055"/>
      <c r="I6055"/>
      <c r="J6055"/>
      <c r="K6055"/>
      <c r="L6055" s="262"/>
      <c r="M6055" s="262"/>
      <c r="S6055" s="262"/>
      <c r="T6055" s="262"/>
      <c r="U6055" s="262"/>
      <c r="V6055" s="262"/>
    </row>
    <row r="6056" spans="1:22">
      <c r="A6056" s="858"/>
      <c r="B6056" s="866">
        <f t="shared" si="95"/>
        <v>6034</v>
      </c>
      <c r="C6056" s="919"/>
      <c r="D6056" s="860"/>
      <c r="E6056"/>
      <c r="F6056"/>
      <c r="G6056"/>
      <c r="H6056"/>
      <c r="I6056"/>
      <c r="J6056"/>
      <c r="K6056"/>
      <c r="L6056" s="262"/>
      <c r="M6056" s="262"/>
      <c r="S6056" s="262"/>
      <c r="T6056" s="262"/>
      <c r="U6056" s="262"/>
      <c r="V6056" s="262"/>
    </row>
    <row r="6057" spans="1:22">
      <c r="A6057" s="858"/>
      <c r="B6057" s="866">
        <f t="shared" si="95"/>
        <v>6035</v>
      </c>
      <c r="C6057" s="919"/>
      <c r="D6057" s="860"/>
      <c r="E6057"/>
      <c r="F6057"/>
      <c r="G6057"/>
      <c r="H6057"/>
      <c r="I6057"/>
      <c r="J6057"/>
      <c r="K6057"/>
      <c r="L6057" s="262"/>
      <c r="M6057" s="262"/>
      <c r="S6057" s="262"/>
      <c r="T6057" s="262"/>
      <c r="U6057" s="262"/>
      <c r="V6057" s="262"/>
    </row>
    <row r="6058" spans="1:22">
      <c r="A6058" s="858"/>
      <c r="B6058" s="866">
        <f t="shared" si="95"/>
        <v>6036</v>
      </c>
      <c r="C6058" s="919"/>
      <c r="D6058" s="860"/>
      <c r="E6058"/>
      <c r="F6058"/>
      <c r="G6058"/>
      <c r="H6058"/>
      <c r="I6058"/>
      <c r="J6058"/>
      <c r="K6058"/>
      <c r="L6058" s="262"/>
      <c r="M6058" s="262"/>
      <c r="S6058" s="262"/>
      <c r="T6058" s="262"/>
      <c r="U6058" s="262"/>
      <c r="V6058" s="262"/>
    </row>
    <row r="6059" spans="1:22">
      <c r="A6059" s="858"/>
      <c r="B6059" s="866">
        <f t="shared" si="95"/>
        <v>6037</v>
      </c>
      <c r="C6059" s="919"/>
      <c r="D6059" s="860"/>
      <c r="E6059"/>
      <c r="F6059"/>
      <c r="G6059"/>
      <c r="H6059"/>
      <c r="I6059"/>
      <c r="J6059"/>
      <c r="K6059"/>
      <c r="L6059" s="262"/>
      <c r="M6059" s="262"/>
      <c r="S6059" s="262"/>
      <c r="T6059" s="262"/>
      <c r="U6059" s="262"/>
      <c r="V6059" s="262"/>
    </row>
    <row r="6060" spans="1:22">
      <c r="A6060" s="858"/>
      <c r="B6060" s="866">
        <f t="shared" si="95"/>
        <v>6038</v>
      </c>
      <c r="C6060" s="919"/>
      <c r="D6060" s="860"/>
      <c r="E6060"/>
      <c r="F6060"/>
      <c r="G6060"/>
      <c r="H6060"/>
      <c r="I6060"/>
      <c r="J6060"/>
      <c r="K6060"/>
      <c r="L6060" s="262"/>
      <c r="M6060" s="262"/>
      <c r="S6060" s="262"/>
      <c r="T6060" s="262"/>
      <c r="U6060" s="262"/>
      <c r="V6060" s="262"/>
    </row>
    <row r="6061" spans="1:22">
      <c r="A6061" s="858"/>
      <c r="B6061" s="866">
        <f t="shared" si="95"/>
        <v>6039</v>
      </c>
      <c r="C6061" s="919"/>
      <c r="D6061" s="860"/>
      <c r="E6061"/>
      <c r="F6061"/>
      <c r="G6061"/>
      <c r="H6061"/>
      <c r="I6061"/>
      <c r="J6061"/>
      <c r="K6061"/>
      <c r="L6061" s="262"/>
      <c r="M6061" s="262"/>
      <c r="S6061" s="262"/>
      <c r="T6061" s="262"/>
      <c r="U6061" s="262"/>
      <c r="V6061" s="262"/>
    </row>
    <row r="6062" spans="1:22">
      <c r="A6062" s="858"/>
      <c r="B6062" s="866">
        <f t="shared" si="95"/>
        <v>6040</v>
      </c>
      <c r="C6062" s="919"/>
      <c r="D6062" s="860"/>
      <c r="E6062"/>
      <c r="F6062"/>
      <c r="G6062"/>
      <c r="H6062"/>
      <c r="I6062"/>
      <c r="J6062"/>
      <c r="K6062"/>
      <c r="L6062" s="262"/>
      <c r="M6062" s="262"/>
      <c r="S6062" s="262"/>
      <c r="T6062" s="262"/>
      <c r="U6062" s="262"/>
      <c r="V6062" s="262"/>
    </row>
    <row r="6063" spans="1:22">
      <c r="A6063" s="858"/>
      <c r="B6063" s="866">
        <f t="shared" si="95"/>
        <v>6041</v>
      </c>
      <c r="C6063" s="919"/>
      <c r="D6063" s="860"/>
      <c r="E6063"/>
      <c r="F6063"/>
      <c r="G6063"/>
      <c r="H6063"/>
      <c r="I6063"/>
      <c r="J6063"/>
      <c r="K6063"/>
      <c r="L6063" s="262"/>
      <c r="M6063" s="262"/>
      <c r="S6063" s="262"/>
      <c r="T6063" s="262"/>
      <c r="U6063" s="262"/>
      <c r="V6063" s="262"/>
    </row>
    <row r="6064" spans="1:22">
      <c r="A6064" s="858"/>
      <c r="B6064" s="866">
        <f t="shared" si="95"/>
        <v>6042</v>
      </c>
      <c r="C6064" s="919"/>
      <c r="D6064" s="860"/>
      <c r="E6064"/>
      <c r="F6064"/>
      <c r="G6064"/>
      <c r="H6064"/>
      <c r="I6064"/>
      <c r="J6064"/>
      <c r="K6064"/>
      <c r="L6064" s="262"/>
      <c r="M6064" s="262"/>
      <c r="S6064" s="262"/>
      <c r="T6064" s="262"/>
      <c r="U6064" s="262"/>
      <c r="V6064" s="262"/>
    </row>
    <row r="6065" spans="1:22">
      <c r="A6065" s="858"/>
      <c r="B6065" s="866">
        <f t="shared" si="95"/>
        <v>6043</v>
      </c>
      <c r="C6065" s="919"/>
      <c r="D6065" s="860"/>
      <c r="E6065"/>
      <c r="F6065"/>
      <c r="G6065"/>
      <c r="H6065"/>
      <c r="I6065"/>
      <c r="J6065"/>
      <c r="K6065"/>
      <c r="L6065" s="262"/>
      <c r="M6065" s="262"/>
      <c r="S6065" s="262"/>
      <c r="T6065" s="262"/>
      <c r="U6065" s="262"/>
      <c r="V6065" s="262"/>
    </row>
    <row r="6066" spans="1:22">
      <c r="A6066" s="858"/>
      <c r="B6066" s="866">
        <f t="shared" si="95"/>
        <v>6044</v>
      </c>
      <c r="C6066" s="919"/>
      <c r="D6066" s="860"/>
      <c r="E6066"/>
      <c r="F6066"/>
      <c r="G6066"/>
      <c r="H6066"/>
      <c r="I6066"/>
      <c r="J6066"/>
      <c r="K6066"/>
      <c r="L6066" s="262"/>
      <c r="M6066" s="262"/>
      <c r="S6066" s="262"/>
      <c r="T6066" s="262"/>
      <c r="U6066" s="262"/>
      <c r="V6066" s="262"/>
    </row>
    <row r="6067" spans="1:22">
      <c r="A6067" s="858"/>
      <c r="B6067" s="866">
        <f t="shared" si="95"/>
        <v>6045</v>
      </c>
      <c r="C6067" s="919"/>
      <c r="D6067" s="860"/>
      <c r="E6067"/>
      <c r="F6067"/>
      <c r="G6067"/>
      <c r="H6067"/>
      <c r="I6067"/>
      <c r="J6067"/>
      <c r="K6067"/>
      <c r="L6067" s="262"/>
      <c r="M6067" s="262"/>
      <c r="S6067" s="262"/>
      <c r="T6067" s="262"/>
      <c r="U6067" s="262"/>
      <c r="V6067" s="262"/>
    </row>
    <row r="6068" spans="1:22">
      <c r="A6068" s="858"/>
      <c r="B6068" s="866">
        <f t="shared" si="95"/>
        <v>6046</v>
      </c>
      <c r="C6068" s="919"/>
      <c r="D6068" s="860"/>
      <c r="E6068"/>
      <c r="F6068"/>
      <c r="G6068"/>
      <c r="H6068"/>
      <c r="I6068"/>
      <c r="J6068"/>
      <c r="K6068"/>
      <c r="L6068" s="262"/>
      <c r="M6068" s="262"/>
      <c r="S6068" s="262"/>
      <c r="T6068" s="262"/>
      <c r="U6068" s="262"/>
      <c r="V6068" s="262"/>
    </row>
    <row r="6069" spans="1:22">
      <c r="A6069" s="858"/>
      <c r="B6069" s="866">
        <f t="shared" si="95"/>
        <v>6047</v>
      </c>
      <c r="C6069" s="919"/>
      <c r="D6069" s="860"/>
      <c r="E6069"/>
      <c r="F6069"/>
      <c r="G6069"/>
      <c r="H6069"/>
      <c r="I6069"/>
      <c r="J6069"/>
      <c r="K6069"/>
      <c r="L6069" s="262"/>
      <c r="M6069" s="262"/>
      <c r="S6069" s="262"/>
      <c r="T6069" s="262"/>
      <c r="U6069" s="262"/>
      <c r="V6069" s="262"/>
    </row>
    <row r="6070" spans="1:22">
      <c r="A6070" s="858"/>
      <c r="B6070" s="866">
        <f t="shared" si="95"/>
        <v>6048</v>
      </c>
      <c r="C6070" s="919"/>
      <c r="D6070" s="860"/>
      <c r="E6070"/>
      <c r="F6070"/>
      <c r="G6070"/>
      <c r="H6070"/>
      <c r="I6070"/>
      <c r="J6070"/>
      <c r="K6070"/>
      <c r="L6070" s="262"/>
      <c r="M6070" s="262"/>
      <c r="S6070" s="262"/>
      <c r="T6070" s="262"/>
      <c r="U6070" s="262"/>
      <c r="V6070" s="262"/>
    </row>
    <row r="6071" spans="1:22">
      <c r="A6071" s="858"/>
      <c r="B6071" s="866">
        <f t="shared" si="95"/>
        <v>6049</v>
      </c>
      <c r="C6071" s="919"/>
      <c r="D6071" s="860"/>
      <c r="E6071"/>
      <c r="F6071"/>
      <c r="G6071"/>
      <c r="H6071"/>
      <c r="I6071"/>
      <c r="J6071"/>
      <c r="K6071"/>
      <c r="L6071" s="262"/>
      <c r="M6071" s="262"/>
      <c r="S6071" s="262"/>
      <c r="T6071" s="262"/>
      <c r="U6071" s="262"/>
      <c r="V6071" s="262"/>
    </row>
    <row r="6072" spans="1:22">
      <c r="A6072" s="858"/>
      <c r="B6072" s="866">
        <f t="shared" si="95"/>
        <v>6050</v>
      </c>
      <c r="C6072" s="919"/>
      <c r="D6072" s="860"/>
      <c r="E6072"/>
      <c r="F6072"/>
      <c r="G6072"/>
      <c r="H6072"/>
      <c r="I6072"/>
      <c r="J6072"/>
      <c r="K6072"/>
      <c r="L6072" s="262"/>
      <c r="M6072" s="262"/>
      <c r="S6072" s="262"/>
      <c r="T6072" s="262"/>
      <c r="U6072" s="262"/>
      <c r="V6072" s="262"/>
    </row>
    <row r="6073" spans="1:22">
      <c r="A6073" s="858"/>
      <c r="B6073" s="866">
        <f t="shared" si="95"/>
        <v>6051</v>
      </c>
      <c r="C6073" s="919"/>
      <c r="D6073" s="860"/>
      <c r="E6073"/>
      <c r="F6073"/>
      <c r="G6073"/>
      <c r="H6073"/>
      <c r="I6073"/>
      <c r="J6073"/>
      <c r="K6073"/>
      <c r="L6073" s="262"/>
      <c r="M6073" s="262"/>
      <c r="S6073" s="262"/>
      <c r="T6073" s="262"/>
      <c r="U6073" s="262"/>
      <c r="V6073" s="262"/>
    </row>
    <row r="6074" spans="1:22">
      <c r="A6074" s="858"/>
      <c r="B6074" s="866">
        <f t="shared" si="95"/>
        <v>6052</v>
      </c>
      <c r="C6074" s="919"/>
      <c r="D6074" s="860"/>
      <c r="E6074"/>
      <c r="F6074"/>
      <c r="G6074"/>
      <c r="H6074"/>
      <c r="I6074"/>
      <c r="J6074"/>
      <c r="K6074"/>
      <c r="L6074" s="262"/>
      <c r="M6074" s="262"/>
      <c r="S6074" s="262"/>
      <c r="T6074" s="262"/>
      <c r="U6074" s="262"/>
      <c r="V6074" s="262"/>
    </row>
    <row r="6075" spans="1:22">
      <c r="A6075" s="858"/>
      <c r="B6075" s="866">
        <f t="shared" si="95"/>
        <v>6053</v>
      </c>
      <c r="C6075" s="919"/>
      <c r="D6075" s="860"/>
      <c r="E6075"/>
      <c r="F6075"/>
      <c r="G6075"/>
      <c r="H6075"/>
      <c r="I6075"/>
      <c r="J6075"/>
      <c r="K6075"/>
      <c r="L6075" s="262"/>
      <c r="M6075" s="262"/>
      <c r="S6075" s="262"/>
      <c r="T6075" s="262"/>
      <c r="U6075" s="262"/>
      <c r="V6075" s="262"/>
    </row>
    <row r="6076" spans="1:22">
      <c r="A6076" s="858"/>
      <c r="B6076" s="866">
        <f t="shared" si="95"/>
        <v>6054</v>
      </c>
      <c r="C6076" s="919"/>
      <c r="D6076" s="860"/>
      <c r="E6076"/>
      <c r="F6076"/>
      <c r="G6076"/>
      <c r="H6076"/>
      <c r="I6076"/>
      <c r="J6076"/>
      <c r="K6076"/>
      <c r="L6076" s="262"/>
      <c r="M6076" s="262"/>
      <c r="S6076" s="262"/>
      <c r="T6076" s="262"/>
      <c r="U6076" s="262"/>
      <c r="V6076" s="262"/>
    </row>
    <row r="6077" spans="1:22">
      <c r="A6077" s="858"/>
      <c r="B6077" s="866">
        <f t="shared" si="95"/>
        <v>6055</v>
      </c>
      <c r="C6077" s="919"/>
      <c r="D6077" s="860"/>
      <c r="E6077"/>
      <c r="F6077"/>
      <c r="G6077"/>
      <c r="H6077"/>
      <c r="I6077"/>
      <c r="J6077"/>
      <c r="K6077"/>
      <c r="L6077" s="262"/>
      <c r="M6077" s="262"/>
      <c r="S6077" s="262"/>
      <c r="T6077" s="262"/>
      <c r="U6077" s="262"/>
      <c r="V6077" s="262"/>
    </row>
    <row r="6078" spans="1:22">
      <c r="A6078" s="858"/>
      <c r="B6078" s="866">
        <f t="shared" si="95"/>
        <v>6056</v>
      </c>
      <c r="C6078" s="919"/>
      <c r="D6078" s="860"/>
      <c r="E6078"/>
      <c r="F6078"/>
      <c r="G6078"/>
      <c r="H6078"/>
      <c r="I6078"/>
      <c r="J6078"/>
      <c r="K6078"/>
      <c r="L6078" s="262"/>
      <c r="M6078" s="262"/>
      <c r="S6078" s="262"/>
      <c r="T6078" s="262"/>
      <c r="U6078" s="262"/>
      <c r="V6078" s="262"/>
    </row>
    <row r="6079" spans="1:22">
      <c r="A6079" s="858"/>
      <c r="B6079" s="866">
        <f t="shared" si="95"/>
        <v>6057</v>
      </c>
      <c r="C6079" s="919"/>
      <c r="D6079" s="860"/>
      <c r="E6079"/>
      <c r="F6079"/>
      <c r="G6079"/>
      <c r="H6079"/>
      <c r="I6079"/>
      <c r="J6079"/>
      <c r="K6079"/>
      <c r="L6079" s="262"/>
      <c r="M6079" s="262"/>
      <c r="S6079" s="262"/>
      <c r="T6079" s="262"/>
      <c r="U6079" s="262"/>
      <c r="V6079" s="262"/>
    </row>
    <row r="6080" spans="1:22">
      <c r="A6080" s="858"/>
      <c r="B6080" s="866">
        <f t="shared" si="95"/>
        <v>6058</v>
      </c>
      <c r="C6080" s="919"/>
      <c r="D6080" s="860"/>
      <c r="E6080"/>
      <c r="F6080"/>
      <c r="G6080"/>
      <c r="H6080"/>
      <c r="I6080"/>
      <c r="J6080"/>
      <c r="K6080"/>
      <c r="L6080" s="262"/>
      <c r="M6080" s="262"/>
      <c r="S6080" s="262"/>
      <c r="T6080" s="262"/>
      <c r="U6080" s="262"/>
      <c r="V6080" s="262"/>
    </row>
    <row r="6081" spans="1:22">
      <c r="A6081" s="858"/>
      <c r="B6081" s="866">
        <f t="shared" si="95"/>
        <v>6059</v>
      </c>
      <c r="C6081" s="919"/>
      <c r="D6081" s="860"/>
      <c r="E6081"/>
      <c r="F6081"/>
      <c r="G6081"/>
      <c r="H6081"/>
      <c r="I6081"/>
      <c r="J6081"/>
      <c r="K6081"/>
      <c r="L6081" s="262"/>
      <c r="M6081" s="262"/>
      <c r="S6081" s="262"/>
      <c r="T6081" s="262"/>
      <c r="U6081" s="262"/>
      <c r="V6081" s="262"/>
    </row>
    <row r="6082" spans="1:22">
      <c r="A6082" s="858"/>
      <c r="B6082" s="866">
        <f t="shared" si="95"/>
        <v>6060</v>
      </c>
      <c r="C6082" s="919"/>
      <c r="D6082" s="860"/>
      <c r="E6082"/>
      <c r="F6082"/>
      <c r="G6082"/>
      <c r="H6082"/>
      <c r="I6082"/>
      <c r="J6082"/>
      <c r="K6082"/>
      <c r="L6082" s="262"/>
      <c r="M6082" s="262"/>
      <c r="S6082" s="262"/>
      <c r="T6082" s="262"/>
      <c r="U6082" s="262"/>
      <c r="V6082" s="262"/>
    </row>
    <row r="6083" spans="1:22">
      <c r="A6083" s="858"/>
      <c r="B6083" s="866">
        <f t="shared" si="95"/>
        <v>6061</v>
      </c>
      <c r="C6083" s="919"/>
      <c r="D6083" s="860"/>
      <c r="E6083"/>
      <c r="F6083"/>
      <c r="G6083"/>
      <c r="H6083"/>
      <c r="I6083"/>
      <c r="J6083"/>
      <c r="K6083"/>
      <c r="L6083" s="262"/>
      <c r="M6083" s="262"/>
      <c r="S6083" s="262"/>
      <c r="T6083" s="262"/>
      <c r="U6083" s="262"/>
      <c r="V6083" s="262"/>
    </row>
    <row r="6084" spans="1:22">
      <c r="A6084" s="858"/>
      <c r="B6084" s="866">
        <f t="shared" si="95"/>
        <v>6062</v>
      </c>
      <c r="C6084" s="919"/>
      <c r="D6084" s="860"/>
      <c r="E6084"/>
      <c r="F6084"/>
      <c r="G6084"/>
      <c r="H6084"/>
      <c r="I6084"/>
      <c r="J6084"/>
      <c r="K6084"/>
      <c r="L6084" s="262"/>
      <c r="M6084" s="262"/>
      <c r="S6084" s="262"/>
      <c r="T6084" s="262"/>
      <c r="U6084" s="262"/>
      <c r="V6084" s="262"/>
    </row>
    <row r="6085" spans="1:22">
      <c r="A6085" s="858"/>
      <c r="B6085" s="866">
        <f t="shared" si="95"/>
        <v>6063</v>
      </c>
      <c r="C6085" s="919"/>
      <c r="D6085" s="860"/>
      <c r="E6085"/>
      <c r="F6085"/>
      <c r="G6085"/>
      <c r="H6085"/>
      <c r="I6085"/>
      <c r="J6085"/>
      <c r="K6085"/>
      <c r="L6085" s="262"/>
      <c r="M6085" s="262"/>
      <c r="S6085" s="262"/>
      <c r="T6085" s="262"/>
      <c r="U6085" s="262"/>
      <c r="V6085" s="262"/>
    </row>
    <row r="6086" spans="1:22">
      <c r="A6086" s="858"/>
      <c r="B6086" s="866">
        <f t="shared" si="95"/>
        <v>6064</v>
      </c>
      <c r="C6086" s="919"/>
      <c r="D6086" s="860"/>
      <c r="E6086"/>
      <c r="F6086"/>
      <c r="G6086"/>
      <c r="H6086"/>
      <c r="I6086"/>
      <c r="J6086"/>
      <c r="K6086"/>
      <c r="L6086" s="262"/>
      <c r="M6086" s="262"/>
      <c r="S6086" s="262"/>
      <c r="T6086" s="262"/>
      <c r="U6086" s="262"/>
      <c r="V6086" s="262"/>
    </row>
    <row r="6087" spans="1:22">
      <c r="A6087" s="858"/>
      <c r="B6087" s="866">
        <f t="shared" si="95"/>
        <v>6065</v>
      </c>
      <c r="C6087" s="919"/>
      <c r="D6087" s="860"/>
      <c r="E6087"/>
      <c r="F6087"/>
      <c r="G6087"/>
      <c r="H6087"/>
      <c r="I6087"/>
      <c r="J6087"/>
      <c r="K6087"/>
      <c r="L6087" s="262"/>
      <c r="M6087" s="262"/>
      <c r="S6087" s="262"/>
      <c r="T6087" s="262"/>
      <c r="U6087" s="262"/>
      <c r="V6087" s="262"/>
    </row>
    <row r="6088" spans="1:22">
      <c r="A6088" s="858"/>
      <c r="B6088" s="866">
        <f t="shared" si="95"/>
        <v>6066</v>
      </c>
      <c r="C6088" s="919"/>
      <c r="D6088" s="860"/>
      <c r="E6088"/>
      <c r="F6088"/>
      <c r="G6088"/>
      <c r="H6088"/>
      <c r="I6088"/>
      <c r="J6088"/>
      <c r="K6088"/>
      <c r="L6088" s="262"/>
      <c r="M6088" s="262"/>
      <c r="S6088" s="262"/>
      <c r="T6088" s="262"/>
      <c r="U6088" s="262"/>
      <c r="V6088" s="262"/>
    </row>
    <row r="6089" spans="1:22">
      <c r="A6089" s="858"/>
      <c r="B6089" s="866">
        <f t="shared" si="95"/>
        <v>6067</v>
      </c>
      <c r="C6089" s="919"/>
      <c r="D6089" s="860"/>
      <c r="E6089"/>
      <c r="F6089"/>
      <c r="G6089"/>
      <c r="H6089"/>
      <c r="I6089"/>
      <c r="J6089"/>
      <c r="K6089"/>
      <c r="L6089" s="262"/>
      <c r="M6089" s="262"/>
      <c r="S6089" s="262"/>
      <c r="T6089" s="262"/>
      <c r="U6089" s="262"/>
      <c r="V6089" s="262"/>
    </row>
    <row r="6090" spans="1:22">
      <c r="A6090" s="858"/>
      <c r="B6090" s="866">
        <f t="shared" si="95"/>
        <v>6068</v>
      </c>
      <c r="C6090" s="919"/>
      <c r="D6090" s="860"/>
      <c r="E6090"/>
      <c r="F6090"/>
      <c r="G6090"/>
      <c r="H6090"/>
      <c r="I6090"/>
      <c r="J6090"/>
      <c r="K6090"/>
      <c r="L6090" s="262"/>
      <c r="M6090" s="262"/>
      <c r="S6090" s="262"/>
      <c r="T6090" s="262"/>
      <c r="U6090" s="262"/>
      <c r="V6090" s="262"/>
    </row>
    <row r="6091" spans="1:22">
      <c r="A6091" s="858"/>
      <c r="B6091" s="866">
        <f t="shared" si="95"/>
        <v>6069</v>
      </c>
      <c r="C6091" s="919"/>
      <c r="D6091" s="860"/>
      <c r="E6091"/>
      <c r="F6091"/>
      <c r="G6091"/>
      <c r="H6091"/>
      <c r="I6091"/>
      <c r="J6091"/>
      <c r="K6091"/>
      <c r="L6091" s="262"/>
      <c r="M6091" s="262"/>
      <c r="S6091" s="262"/>
      <c r="T6091" s="262"/>
      <c r="U6091" s="262"/>
      <c r="V6091" s="262"/>
    </row>
    <row r="6092" spans="1:22">
      <c r="A6092" s="858"/>
      <c r="B6092" s="866">
        <f t="shared" si="95"/>
        <v>6070</v>
      </c>
      <c r="C6092" s="919"/>
      <c r="D6092" s="860"/>
      <c r="E6092"/>
      <c r="F6092"/>
      <c r="G6092"/>
      <c r="H6092"/>
      <c r="I6092"/>
      <c r="J6092"/>
      <c r="K6092"/>
      <c r="L6092" s="262"/>
      <c r="M6092" s="262"/>
      <c r="S6092" s="262"/>
      <c r="T6092" s="262"/>
      <c r="U6092" s="262"/>
      <c r="V6092" s="262"/>
    </row>
    <row r="6093" spans="1:22">
      <c r="A6093" s="858"/>
      <c r="B6093" s="866">
        <f t="shared" si="95"/>
        <v>6071</v>
      </c>
      <c r="C6093" s="919"/>
      <c r="D6093" s="860"/>
      <c r="E6093"/>
      <c r="F6093"/>
      <c r="G6093"/>
      <c r="H6093"/>
      <c r="I6093"/>
      <c r="J6093"/>
      <c r="K6093"/>
      <c r="L6093" s="262"/>
      <c r="M6093" s="262"/>
      <c r="S6093" s="262"/>
      <c r="T6093" s="262"/>
      <c r="U6093" s="262"/>
      <c r="V6093" s="262"/>
    </row>
    <row r="6094" spans="1:22">
      <c r="A6094" s="858"/>
      <c r="B6094" s="866">
        <f t="shared" si="95"/>
        <v>6072</v>
      </c>
      <c r="C6094" s="919"/>
      <c r="D6094" s="860"/>
      <c r="E6094"/>
      <c r="F6094"/>
      <c r="G6094"/>
      <c r="H6094"/>
      <c r="I6094"/>
      <c r="J6094"/>
      <c r="K6094"/>
      <c r="L6094" s="262"/>
      <c r="M6094" s="262"/>
      <c r="S6094" s="262"/>
      <c r="T6094" s="262"/>
      <c r="U6094" s="262"/>
      <c r="V6094" s="262"/>
    </row>
    <row r="6095" spans="1:22">
      <c r="A6095" s="858"/>
      <c r="B6095" s="866">
        <f t="shared" si="95"/>
        <v>6073</v>
      </c>
      <c r="C6095" s="919"/>
      <c r="D6095" s="860"/>
      <c r="E6095"/>
      <c r="F6095"/>
      <c r="G6095"/>
      <c r="H6095"/>
      <c r="I6095"/>
      <c r="J6095"/>
      <c r="K6095"/>
      <c r="L6095" s="262"/>
      <c r="M6095" s="262"/>
      <c r="S6095" s="262"/>
      <c r="T6095" s="262"/>
      <c r="U6095" s="262"/>
      <c r="V6095" s="262"/>
    </row>
    <row r="6096" spans="1:22">
      <c r="A6096" s="858"/>
      <c r="B6096" s="866">
        <f t="shared" si="95"/>
        <v>6074</v>
      </c>
      <c r="C6096" s="919"/>
      <c r="D6096" s="860"/>
      <c r="E6096"/>
      <c r="F6096"/>
      <c r="G6096"/>
      <c r="H6096"/>
      <c r="I6096"/>
      <c r="J6096"/>
      <c r="K6096"/>
      <c r="L6096" s="262"/>
      <c r="M6096" s="262"/>
      <c r="S6096" s="262"/>
      <c r="T6096" s="262"/>
      <c r="U6096" s="262"/>
      <c r="V6096" s="262"/>
    </row>
    <row r="6097" spans="1:22">
      <c r="A6097" s="858"/>
      <c r="B6097" s="866">
        <f t="shared" si="95"/>
        <v>6075</v>
      </c>
      <c r="C6097" s="919"/>
      <c r="D6097" s="860"/>
      <c r="E6097"/>
      <c r="F6097"/>
      <c r="G6097"/>
      <c r="H6097"/>
      <c r="I6097"/>
      <c r="J6097"/>
      <c r="K6097"/>
      <c r="L6097" s="262"/>
      <c r="M6097" s="262"/>
      <c r="S6097" s="262"/>
      <c r="T6097" s="262"/>
      <c r="U6097" s="262"/>
      <c r="V6097" s="262"/>
    </row>
    <row r="6098" spans="1:22">
      <c r="A6098" s="858"/>
      <c r="B6098" s="866">
        <f t="shared" si="95"/>
        <v>6076</v>
      </c>
      <c r="C6098" s="919"/>
      <c r="D6098" s="860"/>
      <c r="E6098"/>
      <c r="F6098"/>
      <c r="G6098"/>
      <c r="H6098"/>
      <c r="I6098"/>
      <c r="J6098"/>
      <c r="K6098"/>
      <c r="L6098" s="262"/>
      <c r="M6098" s="262"/>
      <c r="S6098" s="262"/>
      <c r="T6098" s="262"/>
      <c r="U6098" s="262"/>
      <c r="V6098" s="262"/>
    </row>
    <row r="6099" spans="1:22">
      <c r="A6099" s="858"/>
      <c r="B6099" s="866">
        <f t="shared" si="95"/>
        <v>6077</v>
      </c>
      <c r="C6099" s="919"/>
      <c r="D6099" s="860"/>
      <c r="E6099"/>
      <c r="F6099"/>
      <c r="G6099"/>
      <c r="H6099"/>
      <c r="I6099"/>
      <c r="J6099"/>
      <c r="K6099"/>
      <c r="L6099" s="262"/>
      <c r="M6099" s="262"/>
      <c r="S6099" s="262"/>
      <c r="T6099" s="262"/>
      <c r="U6099" s="262"/>
      <c r="V6099" s="262"/>
    </row>
    <row r="6100" spans="1:22">
      <c r="A6100" s="858"/>
      <c r="B6100" s="866">
        <f t="shared" si="95"/>
        <v>6078</v>
      </c>
      <c r="C6100" s="919"/>
      <c r="D6100" s="860"/>
      <c r="E6100"/>
      <c r="F6100"/>
      <c r="G6100"/>
      <c r="H6100"/>
      <c r="I6100"/>
      <c r="J6100"/>
      <c r="K6100"/>
      <c r="L6100" s="262"/>
      <c r="M6100" s="262"/>
      <c r="S6100" s="262"/>
      <c r="T6100" s="262"/>
      <c r="U6100" s="262"/>
      <c r="V6100" s="262"/>
    </row>
    <row r="6101" spans="1:22">
      <c r="A6101" s="858"/>
      <c r="B6101" s="866">
        <f t="shared" si="95"/>
        <v>6079</v>
      </c>
      <c r="C6101" s="919"/>
      <c r="D6101" s="860"/>
      <c r="E6101"/>
      <c r="F6101"/>
      <c r="G6101"/>
      <c r="H6101"/>
      <c r="I6101"/>
      <c r="J6101"/>
      <c r="K6101"/>
      <c r="L6101" s="262"/>
      <c r="M6101" s="262"/>
      <c r="S6101" s="262"/>
      <c r="T6101" s="262"/>
      <c r="U6101" s="262"/>
      <c r="V6101" s="262"/>
    </row>
    <row r="6102" spans="1:22">
      <c r="A6102" s="858"/>
      <c r="B6102" s="866">
        <f t="shared" si="95"/>
        <v>6080</v>
      </c>
      <c r="C6102" s="919"/>
      <c r="D6102" s="860"/>
      <c r="E6102"/>
      <c r="F6102"/>
      <c r="G6102"/>
      <c r="H6102"/>
      <c r="I6102"/>
      <c r="J6102"/>
      <c r="K6102"/>
      <c r="L6102" s="262"/>
      <c r="M6102" s="262"/>
      <c r="S6102" s="262"/>
      <c r="T6102" s="262"/>
      <c r="U6102" s="262"/>
      <c r="V6102" s="262"/>
    </row>
    <row r="6103" spans="1:22">
      <c r="A6103" s="858"/>
      <c r="B6103" s="866">
        <f t="shared" si="95"/>
        <v>6081</v>
      </c>
      <c r="C6103" s="919"/>
      <c r="D6103" s="860"/>
      <c r="E6103"/>
      <c r="F6103"/>
      <c r="G6103"/>
      <c r="H6103"/>
      <c r="I6103"/>
      <c r="J6103"/>
      <c r="K6103"/>
      <c r="L6103" s="262"/>
      <c r="M6103" s="262"/>
      <c r="S6103" s="262"/>
      <c r="T6103" s="262"/>
      <c r="U6103" s="262"/>
      <c r="V6103" s="262"/>
    </row>
    <row r="6104" spans="1:22">
      <c r="A6104" s="858"/>
      <c r="B6104" s="866">
        <f t="shared" ref="B6104:B6167" si="96">B6103+1</f>
        <v>6082</v>
      </c>
      <c r="C6104" s="919"/>
      <c r="D6104" s="860"/>
      <c r="E6104"/>
      <c r="F6104"/>
      <c r="G6104"/>
      <c r="H6104"/>
      <c r="I6104"/>
      <c r="J6104"/>
      <c r="K6104"/>
      <c r="L6104" s="262"/>
      <c r="M6104" s="262"/>
      <c r="S6104" s="262"/>
      <c r="T6104" s="262"/>
      <c r="U6104" s="262"/>
      <c r="V6104" s="262"/>
    </row>
    <row r="6105" spans="1:22">
      <c r="A6105" s="858"/>
      <c r="B6105" s="866">
        <f t="shared" si="96"/>
        <v>6083</v>
      </c>
      <c r="C6105" s="919"/>
      <c r="D6105" s="860"/>
      <c r="E6105"/>
      <c r="F6105"/>
      <c r="G6105"/>
      <c r="H6105"/>
      <c r="I6105"/>
      <c r="J6105"/>
      <c r="K6105"/>
      <c r="L6105" s="262"/>
      <c r="M6105" s="262"/>
      <c r="S6105" s="262"/>
      <c r="T6105" s="262"/>
      <c r="U6105" s="262"/>
      <c r="V6105" s="262"/>
    </row>
    <row r="6106" spans="1:22">
      <c r="A6106" s="858"/>
      <c r="B6106" s="866">
        <f t="shared" si="96"/>
        <v>6084</v>
      </c>
      <c r="C6106" s="919"/>
      <c r="D6106" s="860"/>
      <c r="E6106"/>
      <c r="F6106"/>
      <c r="G6106"/>
      <c r="H6106"/>
      <c r="I6106"/>
      <c r="J6106"/>
      <c r="K6106"/>
      <c r="L6106" s="262"/>
      <c r="M6106" s="262"/>
      <c r="S6106" s="262"/>
      <c r="T6106" s="262"/>
      <c r="U6106" s="262"/>
      <c r="V6106" s="262"/>
    </row>
    <row r="6107" spans="1:22">
      <c r="A6107" s="858"/>
      <c r="B6107" s="866">
        <f t="shared" si="96"/>
        <v>6085</v>
      </c>
      <c r="C6107" s="919"/>
      <c r="D6107" s="860"/>
      <c r="E6107"/>
      <c r="F6107"/>
      <c r="G6107"/>
      <c r="H6107"/>
      <c r="I6107"/>
      <c r="J6107"/>
      <c r="K6107"/>
      <c r="L6107" s="262"/>
      <c r="M6107" s="262"/>
      <c r="S6107" s="262"/>
      <c r="T6107" s="262"/>
      <c r="U6107" s="262"/>
      <c r="V6107" s="262"/>
    </row>
    <row r="6108" spans="1:22">
      <c r="A6108" s="858"/>
      <c r="B6108" s="866">
        <f t="shared" si="96"/>
        <v>6086</v>
      </c>
      <c r="C6108" s="919"/>
      <c r="D6108" s="860"/>
      <c r="E6108"/>
      <c r="F6108"/>
      <c r="G6108"/>
      <c r="H6108"/>
      <c r="I6108"/>
      <c r="J6108"/>
      <c r="K6108"/>
      <c r="L6108" s="262"/>
      <c r="M6108" s="262"/>
      <c r="S6108" s="262"/>
      <c r="T6108" s="262"/>
      <c r="U6108" s="262"/>
      <c r="V6108" s="262"/>
    </row>
    <row r="6109" spans="1:22">
      <c r="A6109" s="858"/>
      <c r="B6109" s="866">
        <f t="shared" si="96"/>
        <v>6087</v>
      </c>
      <c r="C6109" s="919"/>
      <c r="D6109" s="860"/>
      <c r="E6109"/>
      <c r="F6109"/>
      <c r="G6109"/>
      <c r="H6109"/>
      <c r="I6109"/>
      <c r="J6109"/>
      <c r="K6109"/>
      <c r="L6109" s="262"/>
      <c r="M6109" s="262"/>
      <c r="S6109" s="262"/>
      <c r="T6109" s="262"/>
      <c r="U6109" s="262"/>
      <c r="V6109" s="262"/>
    </row>
    <row r="6110" spans="1:22">
      <c r="A6110" s="858"/>
      <c r="B6110" s="866">
        <f t="shared" si="96"/>
        <v>6088</v>
      </c>
      <c r="C6110" s="919"/>
      <c r="D6110" s="860"/>
      <c r="E6110"/>
      <c r="F6110"/>
      <c r="G6110"/>
      <c r="H6110"/>
      <c r="I6110"/>
      <c r="J6110"/>
      <c r="K6110"/>
      <c r="L6110" s="262"/>
      <c r="M6110" s="262"/>
      <c r="S6110" s="262"/>
      <c r="T6110" s="262"/>
      <c r="U6110" s="262"/>
      <c r="V6110" s="262"/>
    </row>
    <row r="6111" spans="1:22">
      <c r="A6111" s="858"/>
      <c r="B6111" s="866">
        <f t="shared" si="96"/>
        <v>6089</v>
      </c>
      <c r="C6111" s="919"/>
      <c r="D6111" s="860"/>
      <c r="E6111"/>
      <c r="F6111"/>
      <c r="G6111"/>
      <c r="H6111"/>
      <c r="I6111"/>
      <c r="J6111"/>
      <c r="K6111"/>
      <c r="L6111" s="262"/>
      <c r="M6111" s="262"/>
      <c r="S6111" s="262"/>
      <c r="T6111" s="262"/>
      <c r="U6111" s="262"/>
      <c r="V6111" s="262"/>
    </row>
    <row r="6112" spans="1:22">
      <c r="A6112" s="858"/>
      <c r="B6112" s="866">
        <f t="shared" si="96"/>
        <v>6090</v>
      </c>
      <c r="C6112" s="919"/>
      <c r="D6112" s="860"/>
      <c r="E6112"/>
      <c r="F6112"/>
      <c r="G6112"/>
      <c r="H6112"/>
      <c r="I6112"/>
      <c r="J6112"/>
      <c r="K6112"/>
      <c r="L6112" s="262"/>
      <c r="M6112" s="262"/>
      <c r="S6112" s="262"/>
      <c r="T6112" s="262"/>
      <c r="U6112" s="262"/>
      <c r="V6112" s="262"/>
    </row>
    <row r="6113" spans="1:22">
      <c r="A6113" s="858"/>
      <c r="B6113" s="866">
        <f t="shared" si="96"/>
        <v>6091</v>
      </c>
      <c r="C6113" s="919"/>
      <c r="D6113" s="860"/>
      <c r="E6113"/>
      <c r="F6113"/>
      <c r="G6113"/>
      <c r="H6113"/>
      <c r="I6113"/>
      <c r="J6113"/>
      <c r="K6113"/>
      <c r="L6113" s="262"/>
      <c r="M6113" s="262"/>
      <c r="S6113" s="262"/>
      <c r="T6113" s="262"/>
      <c r="U6113" s="262"/>
      <c r="V6113" s="262"/>
    </row>
    <row r="6114" spans="1:22">
      <c r="A6114" s="858"/>
      <c r="B6114" s="866">
        <f t="shared" si="96"/>
        <v>6092</v>
      </c>
      <c r="C6114" s="919"/>
      <c r="D6114" s="860"/>
      <c r="E6114"/>
      <c r="F6114"/>
      <c r="G6114"/>
      <c r="H6114"/>
      <c r="I6114"/>
      <c r="J6114"/>
      <c r="K6114"/>
      <c r="L6114" s="262"/>
      <c r="M6114" s="262"/>
      <c r="S6114" s="262"/>
      <c r="T6114" s="262"/>
      <c r="U6114" s="262"/>
      <c r="V6114" s="262"/>
    </row>
    <row r="6115" spans="1:22">
      <c r="A6115" s="858"/>
      <c r="B6115" s="866">
        <f t="shared" si="96"/>
        <v>6093</v>
      </c>
      <c r="C6115" s="919"/>
      <c r="D6115" s="860"/>
      <c r="E6115"/>
      <c r="F6115"/>
      <c r="G6115"/>
      <c r="H6115"/>
      <c r="I6115"/>
      <c r="J6115"/>
      <c r="K6115"/>
      <c r="L6115" s="262"/>
      <c r="M6115" s="262"/>
      <c r="S6115" s="262"/>
      <c r="T6115" s="262"/>
      <c r="U6115" s="262"/>
      <c r="V6115" s="262"/>
    </row>
    <row r="6116" spans="1:22">
      <c r="A6116" s="858"/>
      <c r="B6116" s="866">
        <f t="shared" si="96"/>
        <v>6094</v>
      </c>
      <c r="C6116" s="919"/>
      <c r="D6116" s="860"/>
      <c r="E6116"/>
      <c r="F6116"/>
      <c r="G6116"/>
      <c r="H6116"/>
      <c r="I6116"/>
      <c r="J6116"/>
      <c r="K6116"/>
      <c r="L6116" s="262"/>
      <c r="M6116" s="262"/>
      <c r="S6116" s="262"/>
      <c r="T6116" s="262"/>
      <c r="U6116" s="262"/>
      <c r="V6116" s="262"/>
    </row>
    <row r="6117" spans="1:22">
      <c r="A6117" s="858"/>
      <c r="B6117" s="866">
        <f t="shared" si="96"/>
        <v>6095</v>
      </c>
      <c r="C6117" s="919"/>
      <c r="D6117" s="860"/>
      <c r="E6117"/>
      <c r="F6117"/>
      <c r="G6117"/>
      <c r="H6117"/>
      <c r="I6117"/>
      <c r="J6117"/>
      <c r="K6117"/>
      <c r="L6117" s="262"/>
      <c r="M6117" s="262"/>
      <c r="S6117" s="262"/>
      <c r="T6117" s="262"/>
      <c r="U6117" s="262"/>
      <c r="V6117" s="262"/>
    </row>
    <row r="6118" spans="1:22">
      <c r="A6118" s="858"/>
      <c r="B6118" s="866">
        <f t="shared" si="96"/>
        <v>6096</v>
      </c>
      <c r="C6118" s="919"/>
      <c r="D6118" s="860"/>
      <c r="E6118"/>
      <c r="F6118"/>
      <c r="G6118"/>
      <c r="H6118"/>
      <c r="I6118"/>
      <c r="J6118"/>
      <c r="K6118"/>
      <c r="L6118" s="262"/>
      <c r="M6118" s="262"/>
      <c r="S6118" s="262"/>
      <c r="T6118" s="262"/>
      <c r="U6118" s="262"/>
      <c r="V6118" s="262"/>
    </row>
    <row r="6119" spans="1:22">
      <c r="A6119" s="858"/>
      <c r="B6119" s="866">
        <f t="shared" si="96"/>
        <v>6097</v>
      </c>
      <c r="C6119" s="919"/>
      <c r="D6119" s="860"/>
      <c r="E6119"/>
      <c r="F6119"/>
      <c r="G6119"/>
      <c r="H6119"/>
      <c r="I6119"/>
      <c r="J6119"/>
      <c r="K6119"/>
      <c r="L6119" s="262"/>
      <c r="M6119" s="262"/>
      <c r="S6119" s="262"/>
      <c r="T6119" s="262"/>
      <c r="U6119" s="262"/>
      <c r="V6119" s="262"/>
    </row>
    <row r="6120" spans="1:22">
      <c r="A6120" s="858"/>
      <c r="B6120" s="866">
        <f t="shared" si="96"/>
        <v>6098</v>
      </c>
      <c r="C6120" s="919"/>
      <c r="D6120" s="860"/>
      <c r="E6120"/>
      <c r="F6120"/>
      <c r="G6120"/>
      <c r="H6120"/>
      <c r="I6120"/>
      <c r="J6120"/>
      <c r="K6120"/>
      <c r="L6120" s="262"/>
      <c r="M6120" s="262"/>
      <c r="S6120" s="262"/>
      <c r="T6120" s="262"/>
      <c r="U6120" s="262"/>
      <c r="V6120" s="262"/>
    </row>
    <row r="6121" spans="1:22">
      <c r="A6121" s="858"/>
      <c r="B6121" s="866">
        <f t="shared" si="96"/>
        <v>6099</v>
      </c>
      <c r="C6121" s="919"/>
      <c r="D6121" s="860"/>
      <c r="E6121"/>
      <c r="F6121"/>
      <c r="G6121"/>
      <c r="H6121"/>
      <c r="I6121"/>
      <c r="J6121"/>
      <c r="K6121"/>
      <c r="L6121" s="262"/>
      <c r="M6121" s="262"/>
      <c r="S6121" s="262"/>
      <c r="T6121" s="262"/>
      <c r="U6121" s="262"/>
      <c r="V6121" s="262"/>
    </row>
    <row r="6122" spans="1:22">
      <c r="A6122" s="858"/>
      <c r="B6122" s="866">
        <f t="shared" si="96"/>
        <v>6100</v>
      </c>
      <c r="C6122" s="919"/>
      <c r="D6122" s="860"/>
      <c r="E6122"/>
      <c r="F6122"/>
      <c r="G6122"/>
      <c r="H6122"/>
      <c r="I6122"/>
      <c r="J6122"/>
      <c r="K6122"/>
      <c r="L6122" s="262"/>
      <c r="M6122" s="262"/>
      <c r="S6122" s="262"/>
      <c r="T6122" s="262"/>
      <c r="U6122" s="262"/>
      <c r="V6122" s="262"/>
    </row>
    <row r="6123" spans="1:22">
      <c r="A6123" s="858"/>
      <c r="B6123" s="866">
        <f t="shared" si="96"/>
        <v>6101</v>
      </c>
      <c r="C6123" s="919"/>
      <c r="D6123" s="860"/>
      <c r="E6123"/>
      <c r="F6123"/>
      <c r="G6123"/>
      <c r="H6123"/>
      <c r="I6123"/>
      <c r="J6123"/>
      <c r="K6123"/>
      <c r="L6123" s="262"/>
      <c r="M6123" s="262"/>
      <c r="S6123" s="262"/>
      <c r="T6123" s="262"/>
      <c r="U6123" s="262"/>
      <c r="V6123" s="262"/>
    </row>
    <row r="6124" spans="1:22">
      <c r="A6124" s="858"/>
      <c r="B6124" s="866">
        <f t="shared" si="96"/>
        <v>6102</v>
      </c>
      <c r="C6124" s="919"/>
      <c r="D6124" s="860"/>
      <c r="E6124"/>
      <c r="F6124"/>
      <c r="G6124"/>
      <c r="H6124"/>
      <c r="I6124"/>
      <c r="J6124"/>
      <c r="K6124"/>
      <c r="L6124" s="262"/>
      <c r="M6124" s="262"/>
      <c r="S6124" s="262"/>
      <c r="T6124" s="262"/>
      <c r="U6124" s="262"/>
      <c r="V6124" s="262"/>
    </row>
    <row r="6125" spans="1:22">
      <c r="A6125" s="858"/>
      <c r="B6125" s="866">
        <f t="shared" si="96"/>
        <v>6103</v>
      </c>
      <c r="C6125" s="919"/>
      <c r="D6125" s="860"/>
      <c r="E6125"/>
      <c r="F6125"/>
      <c r="G6125"/>
      <c r="H6125"/>
      <c r="I6125"/>
      <c r="J6125"/>
      <c r="K6125"/>
      <c r="L6125" s="262"/>
      <c r="M6125" s="262"/>
      <c r="S6125" s="262"/>
      <c r="T6125" s="262"/>
      <c r="U6125" s="262"/>
      <c r="V6125" s="262"/>
    </row>
    <row r="6126" spans="1:22">
      <c r="A6126" s="858"/>
      <c r="B6126" s="866">
        <f t="shared" si="96"/>
        <v>6104</v>
      </c>
      <c r="C6126" s="919"/>
      <c r="D6126" s="860"/>
      <c r="E6126"/>
      <c r="F6126"/>
      <c r="G6126"/>
      <c r="H6126"/>
      <c r="I6126"/>
      <c r="J6126"/>
      <c r="K6126"/>
      <c r="L6126" s="262"/>
      <c r="M6126" s="262"/>
      <c r="S6126" s="262"/>
      <c r="T6126" s="262"/>
      <c r="U6126" s="262"/>
      <c r="V6126" s="262"/>
    </row>
    <row r="6127" spans="1:22">
      <c r="A6127" s="858"/>
      <c r="B6127" s="866">
        <f t="shared" si="96"/>
        <v>6105</v>
      </c>
      <c r="C6127" s="919"/>
      <c r="D6127" s="860"/>
      <c r="E6127"/>
      <c r="F6127"/>
      <c r="G6127"/>
      <c r="H6127"/>
      <c r="I6127"/>
      <c r="J6127"/>
      <c r="K6127"/>
      <c r="L6127" s="262"/>
      <c r="M6127" s="262"/>
      <c r="S6127" s="262"/>
      <c r="T6127" s="262"/>
      <c r="U6127" s="262"/>
      <c r="V6127" s="262"/>
    </row>
    <row r="6128" spans="1:22">
      <c r="A6128" s="858"/>
      <c r="B6128" s="866">
        <f t="shared" si="96"/>
        <v>6106</v>
      </c>
      <c r="C6128" s="919"/>
      <c r="D6128" s="860"/>
      <c r="E6128"/>
      <c r="F6128"/>
      <c r="G6128"/>
      <c r="H6128"/>
      <c r="I6128"/>
      <c r="J6128"/>
      <c r="K6128"/>
      <c r="L6128" s="262"/>
      <c r="M6128" s="262"/>
      <c r="S6128" s="262"/>
      <c r="T6128" s="262"/>
      <c r="U6128" s="262"/>
      <c r="V6128" s="262"/>
    </row>
    <row r="6129" spans="1:22">
      <c r="A6129" s="858"/>
      <c r="B6129" s="866">
        <f t="shared" si="96"/>
        <v>6107</v>
      </c>
      <c r="C6129" s="919"/>
      <c r="D6129" s="860"/>
      <c r="E6129"/>
      <c r="F6129"/>
      <c r="G6129"/>
      <c r="H6129"/>
      <c r="I6129"/>
      <c r="J6129"/>
      <c r="K6129"/>
      <c r="L6129" s="262"/>
      <c r="M6129" s="262"/>
      <c r="S6129" s="262"/>
      <c r="T6129" s="262"/>
      <c r="U6129" s="262"/>
      <c r="V6129" s="262"/>
    </row>
    <row r="6130" spans="1:22">
      <c r="A6130" s="858"/>
      <c r="B6130" s="866">
        <f t="shared" si="96"/>
        <v>6108</v>
      </c>
      <c r="C6130" s="919"/>
      <c r="D6130" s="860"/>
      <c r="E6130"/>
      <c r="F6130"/>
      <c r="G6130"/>
      <c r="H6130"/>
      <c r="I6130"/>
      <c r="J6130"/>
      <c r="K6130"/>
      <c r="L6130" s="262"/>
      <c r="M6130" s="262"/>
      <c r="S6130" s="262"/>
      <c r="T6130" s="262"/>
      <c r="U6130" s="262"/>
      <c r="V6130" s="262"/>
    </row>
    <row r="6131" spans="1:22">
      <c r="A6131" s="858"/>
      <c r="B6131" s="866">
        <f t="shared" si="96"/>
        <v>6109</v>
      </c>
      <c r="C6131" s="919"/>
      <c r="D6131" s="860"/>
      <c r="E6131"/>
      <c r="F6131"/>
      <c r="G6131"/>
      <c r="H6131"/>
      <c r="I6131"/>
      <c r="J6131"/>
      <c r="K6131"/>
      <c r="L6131" s="262"/>
      <c r="M6131" s="262"/>
      <c r="S6131" s="262"/>
      <c r="T6131" s="262"/>
      <c r="U6131" s="262"/>
      <c r="V6131" s="262"/>
    </row>
    <row r="6132" spans="1:22">
      <c r="A6132" s="858"/>
      <c r="B6132" s="866">
        <f t="shared" si="96"/>
        <v>6110</v>
      </c>
      <c r="C6132" s="919"/>
      <c r="D6132" s="860"/>
      <c r="E6132"/>
      <c r="F6132"/>
      <c r="G6132"/>
      <c r="H6132"/>
      <c r="I6132"/>
      <c r="J6132"/>
      <c r="K6132"/>
      <c r="L6132" s="262"/>
      <c r="M6132" s="262"/>
      <c r="S6132" s="262"/>
      <c r="T6132" s="262"/>
      <c r="U6132" s="262"/>
      <c r="V6132" s="262"/>
    </row>
    <row r="6133" spans="1:22">
      <c r="A6133" s="858"/>
      <c r="B6133" s="866">
        <f t="shared" si="96"/>
        <v>6111</v>
      </c>
      <c r="C6133" s="919"/>
      <c r="D6133" s="860"/>
      <c r="E6133"/>
      <c r="F6133"/>
      <c r="G6133"/>
      <c r="H6133"/>
      <c r="I6133"/>
      <c r="J6133"/>
      <c r="K6133"/>
      <c r="L6133" s="262"/>
      <c r="M6133" s="262"/>
      <c r="S6133" s="262"/>
      <c r="T6133" s="262"/>
      <c r="U6133" s="262"/>
      <c r="V6133" s="262"/>
    </row>
    <row r="6134" spans="1:22">
      <c r="A6134" s="858"/>
      <c r="B6134" s="866">
        <f t="shared" si="96"/>
        <v>6112</v>
      </c>
      <c r="C6134" s="919"/>
      <c r="D6134" s="860"/>
      <c r="E6134"/>
      <c r="F6134"/>
      <c r="G6134"/>
      <c r="H6134"/>
      <c r="I6134"/>
      <c r="J6134"/>
      <c r="K6134"/>
      <c r="L6134" s="262"/>
      <c r="M6134" s="262"/>
      <c r="S6134" s="262"/>
      <c r="T6134" s="262"/>
      <c r="U6134" s="262"/>
      <c r="V6134" s="262"/>
    </row>
    <row r="6135" spans="1:22">
      <c r="A6135" s="858"/>
      <c r="B6135" s="866">
        <f t="shared" si="96"/>
        <v>6113</v>
      </c>
      <c r="C6135" s="919"/>
      <c r="D6135" s="860"/>
      <c r="E6135"/>
      <c r="F6135"/>
      <c r="G6135"/>
      <c r="H6135"/>
      <c r="I6135"/>
      <c r="J6135"/>
      <c r="K6135"/>
      <c r="L6135" s="262"/>
      <c r="M6135" s="262"/>
      <c r="S6135" s="262"/>
      <c r="T6135" s="262"/>
      <c r="U6135" s="262"/>
      <c r="V6135" s="262"/>
    </row>
    <row r="6136" spans="1:22">
      <c r="A6136" s="858"/>
      <c r="B6136" s="866">
        <f t="shared" si="96"/>
        <v>6114</v>
      </c>
      <c r="C6136" s="919"/>
      <c r="D6136" s="860"/>
      <c r="E6136"/>
      <c r="F6136"/>
      <c r="G6136"/>
      <c r="H6136"/>
      <c r="I6136"/>
      <c r="J6136"/>
      <c r="K6136"/>
      <c r="L6136" s="262"/>
      <c r="M6136" s="262"/>
      <c r="S6136" s="262"/>
      <c r="T6136" s="262"/>
      <c r="U6136" s="262"/>
      <c r="V6136" s="262"/>
    </row>
    <row r="6137" spans="1:22">
      <c r="A6137" s="858"/>
      <c r="B6137" s="866">
        <f t="shared" si="96"/>
        <v>6115</v>
      </c>
      <c r="C6137" s="919"/>
      <c r="D6137" s="860"/>
      <c r="E6137"/>
      <c r="F6137"/>
      <c r="G6137"/>
      <c r="H6137"/>
      <c r="I6137"/>
      <c r="J6137"/>
      <c r="K6137"/>
      <c r="L6137" s="262"/>
      <c r="M6137" s="262"/>
      <c r="S6137" s="262"/>
      <c r="T6137" s="262"/>
      <c r="U6137" s="262"/>
      <c r="V6137" s="262"/>
    </row>
    <row r="6138" spans="1:22">
      <c r="A6138" s="858"/>
      <c r="B6138" s="866">
        <f t="shared" si="96"/>
        <v>6116</v>
      </c>
      <c r="C6138" s="919"/>
      <c r="D6138" s="860"/>
      <c r="E6138"/>
      <c r="F6138"/>
      <c r="G6138"/>
      <c r="H6138"/>
      <c r="I6138"/>
      <c r="J6138"/>
      <c r="K6138"/>
      <c r="L6138" s="262"/>
      <c r="M6138" s="262"/>
      <c r="S6138" s="262"/>
      <c r="T6138" s="262"/>
      <c r="U6138" s="262"/>
      <c r="V6138" s="262"/>
    </row>
    <row r="6139" spans="1:22">
      <c r="A6139" s="858"/>
      <c r="B6139" s="866">
        <f t="shared" si="96"/>
        <v>6117</v>
      </c>
      <c r="C6139" s="919"/>
      <c r="D6139" s="860"/>
      <c r="E6139"/>
      <c r="F6139"/>
      <c r="G6139"/>
      <c r="H6139"/>
      <c r="I6139"/>
      <c r="J6139"/>
      <c r="K6139"/>
      <c r="L6139" s="262"/>
      <c r="M6139" s="262"/>
      <c r="S6139" s="262"/>
      <c r="T6139" s="262"/>
      <c r="U6139" s="262"/>
      <c r="V6139" s="262"/>
    </row>
    <row r="6140" spans="1:22">
      <c r="A6140" s="858"/>
      <c r="B6140" s="866">
        <f t="shared" si="96"/>
        <v>6118</v>
      </c>
      <c r="C6140" s="919"/>
      <c r="D6140" s="860"/>
      <c r="E6140"/>
      <c r="F6140"/>
      <c r="G6140"/>
      <c r="H6140"/>
      <c r="I6140"/>
      <c r="J6140"/>
      <c r="K6140"/>
      <c r="L6140" s="262"/>
      <c r="M6140" s="262"/>
      <c r="S6140" s="262"/>
      <c r="T6140" s="262"/>
      <c r="U6140" s="262"/>
      <c r="V6140" s="262"/>
    </row>
    <row r="6141" spans="1:22">
      <c r="A6141" s="858"/>
      <c r="B6141" s="866">
        <f t="shared" si="96"/>
        <v>6119</v>
      </c>
      <c r="C6141" s="919"/>
      <c r="D6141" s="860"/>
      <c r="E6141"/>
      <c r="F6141"/>
      <c r="G6141"/>
      <c r="H6141"/>
      <c r="I6141"/>
      <c r="J6141"/>
      <c r="K6141"/>
      <c r="L6141" s="262"/>
      <c r="M6141" s="262"/>
      <c r="S6141" s="262"/>
      <c r="T6141" s="262"/>
      <c r="U6141" s="262"/>
      <c r="V6141" s="262"/>
    </row>
    <row r="6142" spans="1:22">
      <c r="A6142" s="858"/>
      <c r="B6142" s="866">
        <f t="shared" si="96"/>
        <v>6120</v>
      </c>
      <c r="C6142" s="919"/>
      <c r="D6142" s="860"/>
      <c r="E6142"/>
      <c r="F6142"/>
      <c r="G6142"/>
      <c r="H6142"/>
      <c r="I6142"/>
      <c r="J6142"/>
      <c r="K6142"/>
      <c r="L6142" s="262"/>
      <c r="M6142" s="262"/>
      <c r="S6142" s="262"/>
      <c r="T6142" s="262"/>
      <c r="U6142" s="262"/>
      <c r="V6142" s="262"/>
    </row>
    <row r="6143" spans="1:22">
      <c r="A6143" s="858"/>
      <c r="B6143" s="866">
        <f t="shared" si="96"/>
        <v>6121</v>
      </c>
      <c r="C6143" s="919"/>
      <c r="D6143" s="860"/>
      <c r="E6143"/>
      <c r="F6143"/>
      <c r="G6143"/>
      <c r="H6143"/>
      <c r="I6143"/>
      <c r="J6143"/>
      <c r="K6143"/>
      <c r="L6143" s="262"/>
      <c r="M6143" s="262"/>
      <c r="S6143" s="262"/>
      <c r="T6143" s="262"/>
      <c r="U6143" s="262"/>
      <c r="V6143" s="262"/>
    </row>
    <row r="6144" spans="1:22">
      <c r="A6144" s="858"/>
      <c r="B6144" s="866">
        <f t="shared" si="96"/>
        <v>6122</v>
      </c>
      <c r="C6144" s="919"/>
      <c r="D6144" s="860"/>
      <c r="E6144"/>
      <c r="F6144"/>
      <c r="G6144"/>
      <c r="H6144"/>
      <c r="I6144"/>
      <c r="J6144"/>
      <c r="K6144"/>
      <c r="L6144" s="262"/>
      <c r="M6144" s="262"/>
      <c r="S6144" s="262"/>
      <c r="T6144" s="262"/>
      <c r="U6144" s="262"/>
      <c r="V6144" s="262"/>
    </row>
    <row r="6145" spans="1:22">
      <c r="A6145" s="858"/>
      <c r="B6145" s="866">
        <f t="shared" si="96"/>
        <v>6123</v>
      </c>
      <c r="C6145" s="919"/>
      <c r="D6145" s="860"/>
      <c r="E6145"/>
      <c r="F6145"/>
      <c r="G6145"/>
      <c r="H6145"/>
      <c r="I6145"/>
      <c r="J6145"/>
      <c r="K6145"/>
      <c r="L6145" s="262"/>
      <c r="M6145" s="262"/>
      <c r="S6145" s="262"/>
      <c r="T6145" s="262"/>
      <c r="U6145" s="262"/>
      <c r="V6145" s="262"/>
    </row>
    <row r="6146" spans="1:22">
      <c r="A6146" s="858"/>
      <c r="B6146" s="866">
        <f t="shared" si="96"/>
        <v>6124</v>
      </c>
      <c r="C6146" s="919"/>
      <c r="D6146" s="860"/>
      <c r="E6146"/>
      <c r="F6146"/>
      <c r="G6146"/>
      <c r="H6146"/>
      <c r="I6146"/>
      <c r="J6146"/>
      <c r="K6146"/>
      <c r="L6146" s="262"/>
      <c r="M6146" s="262"/>
      <c r="S6146" s="262"/>
      <c r="T6146" s="262"/>
      <c r="U6146" s="262"/>
      <c r="V6146" s="262"/>
    </row>
    <row r="6147" spans="1:22">
      <c r="A6147" s="858"/>
      <c r="B6147" s="866">
        <f t="shared" si="96"/>
        <v>6125</v>
      </c>
      <c r="C6147" s="919"/>
      <c r="D6147" s="860"/>
      <c r="E6147"/>
      <c r="F6147"/>
      <c r="G6147"/>
      <c r="H6147"/>
      <c r="I6147"/>
      <c r="J6147"/>
      <c r="K6147"/>
      <c r="L6147" s="262"/>
      <c r="M6147" s="262"/>
      <c r="S6147" s="262"/>
      <c r="T6147" s="262"/>
      <c r="U6147" s="262"/>
      <c r="V6147" s="262"/>
    </row>
    <row r="6148" spans="1:22">
      <c r="A6148" s="858"/>
      <c r="B6148" s="866">
        <f t="shared" si="96"/>
        <v>6126</v>
      </c>
      <c r="C6148" s="919"/>
      <c r="D6148" s="860"/>
      <c r="E6148"/>
      <c r="F6148"/>
      <c r="G6148"/>
      <c r="H6148"/>
      <c r="I6148"/>
      <c r="J6148"/>
      <c r="K6148"/>
      <c r="L6148" s="262"/>
      <c r="M6148" s="262"/>
      <c r="S6148" s="262"/>
      <c r="T6148" s="262"/>
      <c r="U6148" s="262"/>
      <c r="V6148" s="262"/>
    </row>
    <row r="6149" spans="1:22">
      <c r="A6149" s="858"/>
      <c r="B6149" s="866">
        <f t="shared" si="96"/>
        <v>6127</v>
      </c>
      <c r="C6149" s="919"/>
      <c r="D6149" s="860"/>
      <c r="E6149"/>
      <c r="F6149"/>
      <c r="G6149"/>
      <c r="H6149"/>
      <c r="I6149"/>
      <c r="J6149"/>
      <c r="K6149"/>
      <c r="L6149" s="262"/>
      <c r="M6149" s="262"/>
      <c r="S6149" s="262"/>
      <c r="T6149" s="262"/>
      <c r="U6149" s="262"/>
      <c r="V6149" s="262"/>
    </row>
    <row r="6150" spans="1:22">
      <c r="A6150" s="858"/>
      <c r="B6150" s="866">
        <f t="shared" si="96"/>
        <v>6128</v>
      </c>
      <c r="C6150" s="919"/>
      <c r="D6150" s="860"/>
      <c r="E6150"/>
      <c r="F6150"/>
      <c r="G6150"/>
      <c r="H6150"/>
      <c r="I6150"/>
      <c r="J6150"/>
      <c r="K6150"/>
      <c r="L6150" s="262"/>
      <c r="M6150" s="262"/>
      <c r="S6150" s="262"/>
      <c r="T6150" s="262"/>
      <c r="U6150" s="262"/>
      <c r="V6150" s="262"/>
    </row>
    <row r="6151" spans="1:22">
      <c r="A6151" s="858"/>
      <c r="B6151" s="866">
        <f t="shared" si="96"/>
        <v>6129</v>
      </c>
      <c r="C6151" s="919"/>
      <c r="D6151" s="860"/>
      <c r="E6151"/>
      <c r="F6151"/>
      <c r="G6151"/>
      <c r="H6151"/>
      <c r="I6151"/>
      <c r="J6151"/>
      <c r="K6151"/>
      <c r="L6151" s="262"/>
      <c r="M6151" s="262"/>
      <c r="S6151" s="262"/>
      <c r="T6151" s="262"/>
      <c r="U6151" s="262"/>
      <c r="V6151" s="262"/>
    </row>
    <row r="6152" spans="1:22">
      <c r="A6152" s="858"/>
      <c r="B6152" s="866">
        <f t="shared" si="96"/>
        <v>6130</v>
      </c>
      <c r="C6152" s="919"/>
      <c r="D6152" s="860"/>
      <c r="E6152"/>
      <c r="F6152"/>
      <c r="G6152"/>
      <c r="H6152"/>
      <c r="I6152"/>
      <c r="J6152"/>
      <c r="K6152"/>
      <c r="L6152" s="262"/>
      <c r="M6152" s="262"/>
      <c r="S6152" s="262"/>
      <c r="T6152" s="262"/>
      <c r="U6152" s="262"/>
      <c r="V6152" s="262"/>
    </row>
    <row r="6153" spans="1:22">
      <c r="A6153" s="858"/>
      <c r="B6153" s="866">
        <f t="shared" si="96"/>
        <v>6131</v>
      </c>
      <c r="C6153" s="919"/>
      <c r="D6153" s="860"/>
      <c r="E6153"/>
      <c r="F6153"/>
      <c r="G6153"/>
      <c r="H6153"/>
      <c r="I6153"/>
      <c r="J6153"/>
      <c r="K6153"/>
      <c r="L6153" s="262"/>
      <c r="M6153" s="262"/>
      <c r="S6153" s="262"/>
      <c r="T6153" s="262"/>
      <c r="U6153" s="262"/>
      <c r="V6153" s="262"/>
    </row>
    <row r="6154" spans="1:22">
      <c r="A6154" s="858"/>
      <c r="B6154" s="866">
        <f t="shared" si="96"/>
        <v>6132</v>
      </c>
      <c r="C6154" s="919"/>
      <c r="D6154" s="860"/>
      <c r="E6154"/>
      <c r="F6154"/>
      <c r="G6154"/>
      <c r="H6154"/>
      <c r="I6154"/>
      <c r="J6154"/>
      <c r="K6154"/>
      <c r="L6154" s="262"/>
      <c r="M6154" s="262"/>
      <c r="S6154" s="262"/>
      <c r="T6154" s="262"/>
      <c r="U6154" s="262"/>
      <c r="V6154" s="262"/>
    </row>
    <row r="6155" spans="1:22">
      <c r="A6155" s="858"/>
      <c r="B6155" s="866">
        <f t="shared" si="96"/>
        <v>6133</v>
      </c>
      <c r="C6155" s="919"/>
      <c r="D6155" s="860"/>
      <c r="E6155"/>
      <c r="F6155"/>
      <c r="G6155"/>
      <c r="H6155"/>
      <c r="I6155"/>
      <c r="J6155"/>
      <c r="K6155"/>
      <c r="L6155" s="262"/>
      <c r="M6155" s="262"/>
      <c r="S6155" s="262"/>
      <c r="T6155" s="262"/>
      <c r="U6155" s="262"/>
      <c r="V6155" s="262"/>
    </row>
    <row r="6156" spans="1:22">
      <c r="A6156" s="858"/>
      <c r="B6156" s="866">
        <f t="shared" si="96"/>
        <v>6134</v>
      </c>
      <c r="C6156" s="919"/>
      <c r="D6156" s="860"/>
      <c r="E6156"/>
      <c r="F6156"/>
      <c r="G6156"/>
      <c r="H6156"/>
      <c r="I6156"/>
      <c r="J6156"/>
      <c r="K6156"/>
      <c r="L6156" s="262"/>
      <c r="M6156" s="262"/>
      <c r="S6156" s="262"/>
      <c r="T6156" s="262"/>
      <c r="U6156" s="262"/>
      <c r="V6156" s="262"/>
    </row>
    <row r="6157" spans="1:22">
      <c r="A6157" s="858"/>
      <c r="B6157" s="866">
        <f t="shared" si="96"/>
        <v>6135</v>
      </c>
      <c r="C6157" s="919"/>
      <c r="D6157" s="860"/>
      <c r="E6157"/>
      <c r="F6157"/>
      <c r="G6157"/>
      <c r="H6157"/>
      <c r="I6157"/>
      <c r="J6157"/>
      <c r="K6157"/>
      <c r="L6157" s="262"/>
      <c r="M6157" s="262"/>
      <c r="S6157" s="262"/>
      <c r="T6157" s="262"/>
      <c r="U6157" s="262"/>
      <c r="V6157" s="262"/>
    </row>
    <row r="6158" spans="1:22">
      <c r="A6158" s="858"/>
      <c r="B6158" s="866">
        <f t="shared" si="96"/>
        <v>6136</v>
      </c>
      <c r="C6158" s="919"/>
      <c r="D6158" s="860"/>
      <c r="E6158"/>
      <c r="F6158"/>
      <c r="G6158"/>
      <c r="H6158"/>
      <c r="I6158"/>
      <c r="J6158"/>
      <c r="K6158"/>
      <c r="L6158" s="262"/>
      <c r="M6158" s="262"/>
      <c r="S6158" s="262"/>
      <c r="T6158" s="262"/>
      <c r="U6158" s="262"/>
      <c r="V6158" s="262"/>
    </row>
    <row r="6159" spans="1:22">
      <c r="A6159" s="858"/>
      <c r="B6159" s="866">
        <f t="shared" si="96"/>
        <v>6137</v>
      </c>
      <c r="C6159" s="919"/>
      <c r="D6159" s="860"/>
      <c r="E6159"/>
      <c r="F6159"/>
      <c r="G6159"/>
      <c r="H6159"/>
      <c r="I6159"/>
      <c r="J6159"/>
      <c r="K6159"/>
      <c r="L6159" s="262"/>
      <c r="M6159" s="262"/>
      <c r="S6159" s="262"/>
      <c r="T6159" s="262"/>
      <c r="U6159" s="262"/>
      <c r="V6159" s="262"/>
    </row>
    <row r="6160" spans="1:22">
      <c r="A6160" s="858"/>
      <c r="B6160" s="866">
        <f t="shared" si="96"/>
        <v>6138</v>
      </c>
      <c r="C6160" s="919"/>
      <c r="D6160" s="860"/>
      <c r="E6160"/>
      <c r="F6160"/>
      <c r="G6160"/>
      <c r="H6160"/>
      <c r="I6160"/>
      <c r="J6160"/>
      <c r="K6160"/>
      <c r="L6160" s="262"/>
      <c r="M6160" s="262"/>
      <c r="S6160" s="262"/>
      <c r="T6160" s="262"/>
      <c r="U6160" s="262"/>
      <c r="V6160" s="262"/>
    </row>
    <row r="6161" spans="1:22">
      <c r="A6161" s="858"/>
      <c r="B6161" s="866">
        <f t="shared" si="96"/>
        <v>6139</v>
      </c>
      <c r="C6161" s="919"/>
      <c r="D6161" s="860"/>
      <c r="E6161"/>
      <c r="F6161"/>
      <c r="G6161"/>
      <c r="H6161"/>
      <c r="I6161"/>
      <c r="J6161"/>
      <c r="K6161"/>
      <c r="L6161" s="262"/>
      <c r="M6161" s="262"/>
      <c r="S6161" s="262"/>
      <c r="T6161" s="262"/>
      <c r="U6161" s="262"/>
      <c r="V6161" s="262"/>
    </row>
    <row r="6162" spans="1:22">
      <c r="A6162" s="858"/>
      <c r="B6162" s="866">
        <f t="shared" si="96"/>
        <v>6140</v>
      </c>
      <c r="C6162" s="919"/>
      <c r="D6162" s="860"/>
      <c r="E6162"/>
      <c r="F6162"/>
      <c r="G6162"/>
      <c r="H6162"/>
      <c r="I6162"/>
      <c r="J6162"/>
      <c r="K6162"/>
      <c r="L6162" s="262"/>
      <c r="M6162" s="262"/>
      <c r="S6162" s="262"/>
      <c r="T6162" s="262"/>
      <c r="U6162" s="262"/>
      <c r="V6162" s="262"/>
    </row>
    <row r="6163" spans="1:22">
      <c r="A6163" s="858"/>
      <c r="B6163" s="866">
        <f t="shared" si="96"/>
        <v>6141</v>
      </c>
      <c r="C6163" s="919"/>
      <c r="D6163" s="860"/>
      <c r="E6163"/>
      <c r="F6163"/>
      <c r="G6163"/>
      <c r="H6163"/>
      <c r="I6163"/>
      <c r="J6163"/>
      <c r="K6163"/>
      <c r="L6163" s="262"/>
      <c r="M6163" s="262"/>
      <c r="S6163" s="262"/>
      <c r="T6163" s="262"/>
      <c r="U6163" s="262"/>
      <c r="V6163" s="262"/>
    </row>
    <row r="6164" spans="1:22">
      <c r="A6164" s="858"/>
      <c r="B6164" s="866">
        <f t="shared" si="96"/>
        <v>6142</v>
      </c>
      <c r="C6164" s="919"/>
      <c r="D6164" s="860"/>
      <c r="E6164"/>
      <c r="F6164"/>
      <c r="G6164"/>
      <c r="H6164"/>
      <c r="I6164"/>
      <c r="J6164"/>
      <c r="K6164"/>
      <c r="L6164" s="262"/>
      <c r="M6164" s="262"/>
      <c r="S6164" s="262"/>
      <c r="T6164" s="262"/>
      <c r="U6164" s="262"/>
      <c r="V6164" s="262"/>
    </row>
    <row r="6165" spans="1:22">
      <c r="A6165" s="858"/>
      <c r="B6165" s="866">
        <f t="shared" si="96"/>
        <v>6143</v>
      </c>
      <c r="C6165" s="919"/>
      <c r="D6165" s="860"/>
      <c r="E6165"/>
      <c r="F6165"/>
      <c r="G6165"/>
      <c r="H6165"/>
      <c r="I6165"/>
      <c r="J6165"/>
      <c r="K6165"/>
      <c r="L6165" s="262"/>
      <c r="M6165" s="262"/>
      <c r="S6165" s="262"/>
      <c r="T6165" s="262"/>
      <c r="U6165" s="262"/>
      <c r="V6165" s="262"/>
    </row>
    <row r="6166" spans="1:22">
      <c r="A6166" s="858"/>
      <c r="B6166" s="866">
        <f t="shared" si="96"/>
        <v>6144</v>
      </c>
      <c r="C6166" s="919"/>
      <c r="D6166" s="860"/>
      <c r="E6166"/>
      <c r="F6166"/>
      <c r="G6166"/>
      <c r="H6166"/>
      <c r="I6166"/>
      <c r="J6166"/>
      <c r="K6166"/>
      <c r="L6166" s="262"/>
      <c r="M6166" s="262"/>
      <c r="S6166" s="262"/>
      <c r="T6166" s="262"/>
      <c r="U6166" s="262"/>
      <c r="V6166" s="262"/>
    </row>
    <row r="6167" spans="1:22">
      <c r="A6167" s="858"/>
      <c r="B6167" s="866">
        <f t="shared" si="96"/>
        <v>6145</v>
      </c>
      <c r="C6167" s="919"/>
      <c r="D6167" s="860"/>
      <c r="E6167"/>
      <c r="F6167"/>
      <c r="G6167"/>
      <c r="H6167"/>
      <c r="I6167"/>
      <c r="J6167"/>
      <c r="K6167"/>
      <c r="L6167" s="262"/>
      <c r="M6167" s="262"/>
      <c r="S6167" s="262"/>
      <c r="T6167" s="262"/>
      <c r="U6167" s="262"/>
      <c r="V6167" s="262"/>
    </row>
    <row r="6168" spans="1:22">
      <c r="A6168" s="858"/>
      <c r="B6168" s="866">
        <f t="shared" ref="B6168:B6231" si="97">B6167+1</f>
        <v>6146</v>
      </c>
      <c r="C6168" s="919"/>
      <c r="D6168" s="860"/>
      <c r="E6168"/>
      <c r="F6168"/>
      <c r="G6168"/>
      <c r="H6168"/>
      <c r="I6168"/>
      <c r="J6168"/>
      <c r="K6168"/>
      <c r="L6168" s="262"/>
      <c r="M6168" s="262"/>
      <c r="S6168" s="262"/>
      <c r="T6168" s="262"/>
      <c r="U6168" s="262"/>
      <c r="V6168" s="262"/>
    </row>
    <row r="6169" spans="1:22">
      <c r="A6169" s="858"/>
      <c r="B6169" s="866">
        <f t="shared" si="97"/>
        <v>6147</v>
      </c>
      <c r="C6169" s="919"/>
      <c r="D6169" s="860"/>
      <c r="E6169"/>
      <c r="F6169"/>
      <c r="G6169"/>
      <c r="H6169"/>
      <c r="I6169"/>
      <c r="J6169"/>
      <c r="K6169"/>
      <c r="L6169" s="262"/>
      <c r="M6169" s="262"/>
      <c r="S6169" s="262"/>
      <c r="T6169" s="262"/>
      <c r="U6169" s="262"/>
      <c r="V6169" s="262"/>
    </row>
    <row r="6170" spans="1:22">
      <c r="A6170" s="858"/>
      <c r="B6170" s="866">
        <f t="shared" si="97"/>
        <v>6148</v>
      </c>
      <c r="C6170" s="919"/>
      <c r="D6170" s="860"/>
      <c r="E6170"/>
      <c r="F6170"/>
      <c r="G6170"/>
      <c r="H6170"/>
      <c r="I6170"/>
      <c r="J6170"/>
      <c r="K6170"/>
      <c r="L6170" s="262"/>
      <c r="M6170" s="262"/>
      <c r="S6170" s="262"/>
      <c r="T6170" s="262"/>
      <c r="U6170" s="262"/>
      <c r="V6170" s="262"/>
    </row>
    <row r="6171" spans="1:22">
      <c r="A6171" s="858"/>
      <c r="B6171" s="866">
        <f t="shared" si="97"/>
        <v>6149</v>
      </c>
      <c r="C6171" s="919"/>
      <c r="D6171" s="860"/>
      <c r="E6171"/>
      <c r="F6171"/>
      <c r="G6171"/>
      <c r="H6171"/>
      <c r="I6171"/>
      <c r="J6171"/>
      <c r="K6171"/>
      <c r="L6171" s="262"/>
      <c r="M6171" s="262"/>
      <c r="S6171" s="262"/>
      <c r="T6171" s="262"/>
      <c r="U6171" s="262"/>
      <c r="V6171" s="262"/>
    </row>
    <row r="6172" spans="1:22">
      <c r="A6172" s="858"/>
      <c r="B6172" s="866">
        <f t="shared" si="97"/>
        <v>6150</v>
      </c>
      <c r="C6172" s="919"/>
      <c r="D6172" s="860"/>
      <c r="E6172"/>
      <c r="F6172"/>
      <c r="G6172"/>
      <c r="H6172"/>
      <c r="I6172"/>
      <c r="J6172"/>
      <c r="K6172"/>
      <c r="L6172" s="262"/>
      <c r="M6172" s="262"/>
      <c r="S6172" s="262"/>
      <c r="T6172" s="262"/>
      <c r="U6172" s="262"/>
      <c r="V6172" s="262"/>
    </row>
    <row r="6173" spans="1:22">
      <c r="A6173" s="858"/>
      <c r="B6173" s="866">
        <f t="shared" si="97"/>
        <v>6151</v>
      </c>
      <c r="C6173" s="919"/>
      <c r="D6173" s="860"/>
      <c r="E6173"/>
      <c r="F6173"/>
      <c r="G6173"/>
      <c r="H6173"/>
      <c r="I6173"/>
      <c r="J6173"/>
      <c r="K6173"/>
      <c r="L6173" s="262"/>
      <c r="M6173" s="262"/>
      <c r="S6173" s="262"/>
      <c r="T6173" s="262"/>
      <c r="U6173" s="262"/>
      <c r="V6173" s="262"/>
    </row>
    <row r="6174" spans="1:22">
      <c r="A6174" s="858"/>
      <c r="B6174" s="866">
        <f t="shared" si="97"/>
        <v>6152</v>
      </c>
      <c r="C6174" s="919"/>
      <c r="D6174" s="860"/>
      <c r="E6174"/>
      <c r="F6174"/>
      <c r="G6174"/>
      <c r="H6174"/>
      <c r="I6174"/>
      <c r="J6174"/>
      <c r="K6174"/>
      <c r="L6174" s="262"/>
      <c r="M6174" s="262"/>
      <c r="S6174" s="262"/>
      <c r="T6174" s="262"/>
      <c r="U6174" s="262"/>
      <c r="V6174" s="262"/>
    </row>
    <row r="6175" spans="1:22">
      <c r="A6175" s="858"/>
      <c r="B6175" s="866">
        <f t="shared" si="97"/>
        <v>6153</v>
      </c>
      <c r="C6175" s="919"/>
      <c r="D6175" s="860"/>
      <c r="E6175"/>
      <c r="F6175"/>
      <c r="G6175"/>
      <c r="H6175"/>
      <c r="I6175"/>
      <c r="J6175"/>
      <c r="K6175"/>
      <c r="L6175" s="262"/>
      <c r="M6175" s="262"/>
      <c r="S6175" s="262"/>
      <c r="T6175" s="262"/>
      <c r="U6175" s="262"/>
      <c r="V6175" s="262"/>
    </row>
    <row r="6176" spans="1:22">
      <c r="A6176" s="858"/>
      <c r="B6176" s="866">
        <f t="shared" si="97"/>
        <v>6154</v>
      </c>
      <c r="C6176" s="919"/>
      <c r="D6176" s="860"/>
      <c r="E6176"/>
      <c r="F6176"/>
      <c r="G6176"/>
      <c r="H6176"/>
      <c r="I6176"/>
      <c r="J6176"/>
      <c r="K6176"/>
      <c r="L6176" s="262"/>
      <c r="M6176" s="262"/>
      <c r="S6176" s="262"/>
      <c r="T6176" s="262"/>
      <c r="U6176" s="262"/>
      <c r="V6176" s="262"/>
    </row>
    <row r="6177" spans="1:22">
      <c r="A6177" s="858"/>
      <c r="B6177" s="866">
        <f t="shared" si="97"/>
        <v>6155</v>
      </c>
      <c r="C6177" s="919"/>
      <c r="D6177" s="860"/>
      <c r="E6177"/>
      <c r="F6177"/>
      <c r="G6177"/>
      <c r="H6177"/>
      <c r="I6177"/>
      <c r="J6177"/>
      <c r="K6177"/>
      <c r="L6177" s="262"/>
      <c r="M6177" s="262"/>
      <c r="S6177" s="262"/>
      <c r="T6177" s="262"/>
      <c r="U6177" s="262"/>
      <c r="V6177" s="262"/>
    </row>
    <row r="6178" spans="1:22">
      <c r="A6178" s="858"/>
      <c r="B6178" s="866">
        <f t="shared" si="97"/>
        <v>6156</v>
      </c>
      <c r="C6178" s="919"/>
      <c r="D6178" s="860"/>
      <c r="E6178"/>
      <c r="F6178"/>
      <c r="G6178"/>
      <c r="H6178"/>
      <c r="I6178"/>
      <c r="J6178"/>
      <c r="K6178"/>
      <c r="L6178" s="262"/>
      <c r="M6178" s="262"/>
      <c r="S6178" s="262"/>
      <c r="T6178" s="262"/>
      <c r="U6178" s="262"/>
      <c r="V6178" s="262"/>
    </row>
    <row r="6179" spans="1:22">
      <c r="A6179" s="858"/>
      <c r="B6179" s="866">
        <f t="shared" si="97"/>
        <v>6157</v>
      </c>
      <c r="C6179" s="919"/>
      <c r="D6179" s="860"/>
      <c r="E6179"/>
      <c r="F6179"/>
      <c r="G6179"/>
      <c r="H6179"/>
      <c r="I6179"/>
      <c r="J6179"/>
      <c r="K6179"/>
      <c r="L6179" s="262"/>
      <c r="M6179" s="262"/>
      <c r="S6179" s="262"/>
      <c r="T6179" s="262"/>
      <c r="U6179" s="262"/>
      <c r="V6179" s="262"/>
    </row>
    <row r="6180" spans="1:22">
      <c r="A6180" s="858"/>
      <c r="B6180" s="866">
        <f t="shared" si="97"/>
        <v>6158</v>
      </c>
      <c r="C6180" s="919"/>
      <c r="D6180" s="860"/>
      <c r="E6180"/>
      <c r="F6180"/>
      <c r="G6180"/>
      <c r="H6180"/>
      <c r="I6180"/>
      <c r="J6180"/>
      <c r="K6180"/>
      <c r="L6180" s="262"/>
      <c r="M6180" s="262"/>
      <c r="S6180" s="262"/>
      <c r="T6180" s="262"/>
      <c r="U6180" s="262"/>
      <c r="V6180" s="262"/>
    </row>
    <row r="6181" spans="1:22">
      <c r="A6181" s="858"/>
      <c r="B6181" s="866">
        <f t="shared" si="97"/>
        <v>6159</v>
      </c>
      <c r="C6181" s="919"/>
      <c r="D6181" s="860"/>
      <c r="E6181"/>
      <c r="F6181"/>
      <c r="G6181"/>
      <c r="H6181"/>
      <c r="I6181"/>
      <c r="J6181"/>
      <c r="K6181"/>
      <c r="L6181" s="262"/>
      <c r="M6181" s="262"/>
      <c r="S6181" s="262"/>
      <c r="T6181" s="262"/>
      <c r="U6181" s="262"/>
      <c r="V6181" s="262"/>
    </row>
    <row r="6182" spans="1:22">
      <c r="A6182" s="858"/>
      <c r="B6182" s="866">
        <f t="shared" si="97"/>
        <v>6160</v>
      </c>
      <c r="C6182" s="919"/>
      <c r="D6182" s="860"/>
      <c r="E6182"/>
      <c r="F6182"/>
      <c r="G6182"/>
      <c r="H6182"/>
      <c r="I6182"/>
      <c r="J6182"/>
      <c r="K6182"/>
      <c r="L6182" s="262"/>
      <c r="M6182" s="262"/>
      <c r="S6182" s="262"/>
      <c r="T6182" s="262"/>
      <c r="U6182" s="262"/>
      <c r="V6182" s="262"/>
    </row>
    <row r="6183" spans="1:22">
      <c r="A6183" s="858"/>
      <c r="B6183" s="866">
        <f t="shared" si="97"/>
        <v>6161</v>
      </c>
      <c r="C6183" s="919"/>
      <c r="D6183" s="860"/>
      <c r="E6183"/>
      <c r="F6183"/>
      <c r="G6183"/>
      <c r="H6183"/>
      <c r="I6183"/>
      <c r="J6183"/>
      <c r="K6183"/>
      <c r="L6183" s="262"/>
      <c r="M6183" s="262"/>
      <c r="S6183" s="262"/>
      <c r="T6183" s="262"/>
      <c r="U6183" s="262"/>
      <c r="V6183" s="262"/>
    </row>
    <row r="6184" spans="1:22">
      <c r="A6184" s="858"/>
      <c r="B6184" s="866">
        <f t="shared" si="97"/>
        <v>6162</v>
      </c>
      <c r="C6184" s="919"/>
      <c r="D6184" s="860"/>
      <c r="E6184"/>
      <c r="F6184"/>
      <c r="G6184"/>
      <c r="H6184"/>
      <c r="I6184"/>
      <c r="J6184"/>
      <c r="K6184"/>
      <c r="L6184" s="262"/>
      <c r="M6184" s="262"/>
      <c r="S6184" s="262"/>
      <c r="T6184" s="262"/>
      <c r="U6184" s="262"/>
      <c r="V6184" s="262"/>
    </row>
    <row r="6185" spans="1:22">
      <c r="A6185" s="858"/>
      <c r="B6185" s="866">
        <f t="shared" si="97"/>
        <v>6163</v>
      </c>
      <c r="C6185" s="919"/>
      <c r="D6185" s="860"/>
      <c r="E6185"/>
      <c r="F6185"/>
      <c r="G6185"/>
      <c r="H6185"/>
      <c r="I6185"/>
      <c r="J6185"/>
      <c r="K6185"/>
      <c r="L6185" s="262"/>
      <c r="M6185" s="262"/>
      <c r="S6185" s="262"/>
      <c r="T6185" s="262"/>
      <c r="U6185" s="262"/>
      <c r="V6185" s="262"/>
    </row>
    <row r="6186" spans="1:22">
      <c r="A6186" s="858"/>
      <c r="B6186" s="866">
        <f t="shared" si="97"/>
        <v>6164</v>
      </c>
      <c r="C6186" s="919"/>
      <c r="D6186" s="860"/>
      <c r="E6186"/>
      <c r="F6186"/>
      <c r="G6186"/>
      <c r="H6186"/>
      <c r="I6186"/>
      <c r="J6186"/>
      <c r="K6186"/>
      <c r="L6186" s="262"/>
      <c r="M6186" s="262"/>
      <c r="S6186" s="262"/>
      <c r="T6186" s="262"/>
      <c r="U6186" s="262"/>
      <c r="V6186" s="262"/>
    </row>
    <row r="6187" spans="1:22">
      <c r="A6187" s="858"/>
      <c r="B6187" s="866">
        <f t="shared" si="97"/>
        <v>6165</v>
      </c>
      <c r="C6187" s="919"/>
      <c r="D6187" s="860"/>
      <c r="E6187"/>
      <c r="F6187"/>
      <c r="G6187"/>
      <c r="H6187"/>
      <c r="I6187"/>
      <c r="J6187"/>
      <c r="K6187"/>
      <c r="L6187" s="262"/>
      <c r="M6187" s="262"/>
      <c r="S6187" s="262"/>
      <c r="T6187" s="262"/>
      <c r="U6187" s="262"/>
      <c r="V6187" s="262"/>
    </row>
    <row r="6188" spans="1:22">
      <c r="A6188" s="858"/>
      <c r="B6188" s="866">
        <f t="shared" si="97"/>
        <v>6166</v>
      </c>
      <c r="C6188" s="919"/>
      <c r="D6188" s="860"/>
      <c r="E6188"/>
      <c r="F6188"/>
      <c r="G6188"/>
      <c r="H6188"/>
      <c r="I6188"/>
      <c r="J6188"/>
      <c r="K6188"/>
      <c r="L6188" s="262"/>
      <c r="M6188" s="262"/>
      <c r="S6188" s="262"/>
      <c r="T6188" s="262"/>
      <c r="U6188" s="262"/>
      <c r="V6188" s="262"/>
    </row>
    <row r="6189" spans="1:22">
      <c r="A6189" s="858"/>
      <c r="B6189" s="866">
        <f t="shared" si="97"/>
        <v>6167</v>
      </c>
      <c r="C6189" s="919"/>
      <c r="D6189" s="860"/>
      <c r="E6189"/>
      <c r="F6189"/>
      <c r="G6189"/>
      <c r="H6189"/>
      <c r="I6189"/>
      <c r="J6189"/>
      <c r="K6189"/>
      <c r="L6189" s="262"/>
      <c r="M6189" s="262"/>
      <c r="S6189" s="262"/>
      <c r="T6189" s="262"/>
      <c r="U6189" s="262"/>
      <c r="V6189" s="262"/>
    </row>
    <row r="6190" spans="1:22">
      <c r="A6190" s="858"/>
      <c r="B6190" s="866">
        <f t="shared" si="97"/>
        <v>6168</v>
      </c>
      <c r="C6190" s="919"/>
      <c r="D6190" s="860"/>
      <c r="E6190"/>
      <c r="F6190"/>
      <c r="G6190"/>
      <c r="H6190"/>
      <c r="I6190"/>
      <c r="J6190"/>
      <c r="K6190"/>
      <c r="L6190" s="262"/>
      <c r="M6190" s="262"/>
      <c r="S6190" s="262"/>
      <c r="T6190" s="262"/>
      <c r="U6190" s="262"/>
      <c r="V6190" s="262"/>
    </row>
    <row r="6191" spans="1:22">
      <c r="A6191" s="858"/>
      <c r="B6191" s="866">
        <f t="shared" si="97"/>
        <v>6169</v>
      </c>
      <c r="C6191" s="919"/>
      <c r="D6191" s="860"/>
      <c r="E6191"/>
      <c r="F6191"/>
      <c r="G6191"/>
      <c r="H6191"/>
      <c r="I6191"/>
      <c r="J6191"/>
      <c r="K6191"/>
      <c r="L6191" s="262"/>
      <c r="M6191" s="262"/>
      <c r="S6191" s="262"/>
      <c r="T6191" s="262"/>
      <c r="U6191" s="262"/>
      <c r="V6191" s="262"/>
    </row>
    <row r="6192" spans="1:22">
      <c r="A6192" s="858"/>
      <c r="B6192" s="866">
        <f t="shared" si="97"/>
        <v>6170</v>
      </c>
      <c r="C6192" s="919"/>
      <c r="D6192" s="860"/>
      <c r="E6192"/>
      <c r="F6192"/>
      <c r="G6192"/>
      <c r="H6192"/>
      <c r="I6192"/>
      <c r="J6192"/>
      <c r="K6192"/>
      <c r="L6192" s="262"/>
      <c r="M6192" s="262"/>
      <c r="S6192" s="262"/>
      <c r="T6192" s="262"/>
      <c r="U6192" s="262"/>
      <c r="V6192" s="262"/>
    </row>
    <row r="6193" spans="1:22">
      <c r="A6193" s="858"/>
      <c r="B6193" s="866">
        <f t="shared" si="97"/>
        <v>6171</v>
      </c>
      <c r="C6193" s="919"/>
      <c r="D6193" s="860"/>
      <c r="E6193"/>
      <c r="F6193"/>
      <c r="G6193"/>
      <c r="H6193"/>
      <c r="I6193"/>
      <c r="J6193"/>
      <c r="K6193"/>
      <c r="L6193" s="262"/>
      <c r="M6193" s="262"/>
      <c r="S6193" s="262"/>
      <c r="T6193" s="262"/>
      <c r="U6193" s="262"/>
      <c r="V6193" s="262"/>
    </row>
    <row r="6194" spans="1:22">
      <c r="A6194" s="858"/>
      <c r="B6194" s="866">
        <f t="shared" si="97"/>
        <v>6172</v>
      </c>
      <c r="C6194" s="919"/>
      <c r="D6194" s="860"/>
      <c r="E6194"/>
      <c r="F6194"/>
      <c r="G6194"/>
      <c r="H6194"/>
      <c r="I6194"/>
      <c r="J6194"/>
      <c r="K6194"/>
      <c r="L6194" s="262"/>
      <c r="M6194" s="262"/>
      <c r="S6194" s="262"/>
      <c r="T6194" s="262"/>
      <c r="U6194" s="262"/>
      <c r="V6194" s="262"/>
    </row>
    <row r="6195" spans="1:22">
      <c r="A6195" s="858"/>
      <c r="B6195" s="866">
        <f t="shared" si="97"/>
        <v>6173</v>
      </c>
      <c r="C6195" s="919"/>
      <c r="D6195" s="860"/>
      <c r="E6195"/>
      <c r="F6195"/>
      <c r="G6195"/>
      <c r="H6195"/>
      <c r="I6195"/>
      <c r="J6195"/>
      <c r="K6195"/>
      <c r="L6195" s="262"/>
      <c r="M6195" s="262"/>
      <c r="S6195" s="262"/>
      <c r="T6195" s="262"/>
      <c r="U6195" s="262"/>
      <c r="V6195" s="262"/>
    </row>
    <row r="6196" spans="1:22">
      <c r="A6196" s="858"/>
      <c r="B6196" s="866">
        <f t="shared" si="97"/>
        <v>6174</v>
      </c>
      <c r="C6196" s="919"/>
      <c r="D6196" s="860"/>
      <c r="E6196"/>
      <c r="F6196"/>
      <c r="G6196"/>
      <c r="H6196"/>
      <c r="I6196"/>
      <c r="J6196"/>
      <c r="K6196"/>
      <c r="L6196" s="262"/>
      <c r="M6196" s="262"/>
      <c r="S6196" s="262"/>
      <c r="T6196" s="262"/>
      <c r="U6196" s="262"/>
      <c r="V6196" s="262"/>
    </row>
    <row r="6197" spans="1:22">
      <c r="A6197" s="858"/>
      <c r="B6197" s="866">
        <f t="shared" si="97"/>
        <v>6175</v>
      </c>
      <c r="C6197" s="919"/>
      <c r="D6197" s="860"/>
      <c r="E6197"/>
      <c r="F6197"/>
      <c r="G6197"/>
      <c r="H6197"/>
      <c r="I6197"/>
      <c r="J6197"/>
      <c r="K6197"/>
      <c r="L6197" s="262"/>
      <c r="M6197" s="262"/>
      <c r="S6197" s="262"/>
      <c r="T6197" s="262"/>
      <c r="U6197" s="262"/>
      <c r="V6197" s="262"/>
    </row>
    <row r="6198" spans="1:22">
      <c r="A6198" s="858"/>
      <c r="B6198" s="866">
        <f t="shared" si="97"/>
        <v>6176</v>
      </c>
      <c r="C6198" s="919"/>
      <c r="D6198" s="860"/>
      <c r="E6198"/>
      <c r="F6198"/>
      <c r="G6198"/>
      <c r="H6198"/>
      <c r="I6198"/>
      <c r="J6198"/>
      <c r="K6198"/>
      <c r="L6198" s="262"/>
      <c r="M6198" s="262"/>
      <c r="S6198" s="262"/>
      <c r="T6198" s="262"/>
      <c r="U6198" s="262"/>
      <c r="V6198" s="262"/>
    </row>
    <row r="6199" spans="1:22">
      <c r="A6199" s="858"/>
      <c r="B6199" s="866">
        <f t="shared" si="97"/>
        <v>6177</v>
      </c>
      <c r="C6199" s="919"/>
      <c r="D6199" s="860"/>
      <c r="E6199"/>
      <c r="F6199"/>
      <c r="G6199"/>
      <c r="H6199"/>
      <c r="I6199"/>
      <c r="J6199"/>
      <c r="K6199"/>
      <c r="L6199" s="262"/>
      <c r="M6199" s="262"/>
      <c r="S6199" s="262"/>
      <c r="T6199" s="262"/>
      <c r="U6199" s="262"/>
      <c r="V6199" s="262"/>
    </row>
    <row r="6200" spans="1:22">
      <c r="A6200" s="858"/>
      <c r="B6200" s="866">
        <f t="shared" si="97"/>
        <v>6178</v>
      </c>
      <c r="C6200" s="919"/>
      <c r="D6200" s="860"/>
      <c r="E6200"/>
      <c r="F6200"/>
      <c r="G6200"/>
      <c r="H6200"/>
      <c r="I6200"/>
      <c r="J6200"/>
      <c r="K6200"/>
      <c r="L6200" s="262"/>
      <c r="M6200" s="262"/>
      <c r="S6200" s="262"/>
      <c r="T6200" s="262"/>
      <c r="U6200" s="262"/>
      <c r="V6200" s="262"/>
    </row>
    <row r="6201" spans="1:22">
      <c r="A6201" s="858"/>
      <c r="B6201" s="866">
        <f t="shared" si="97"/>
        <v>6179</v>
      </c>
      <c r="C6201" s="919"/>
      <c r="D6201" s="860"/>
      <c r="E6201"/>
      <c r="F6201"/>
      <c r="G6201"/>
      <c r="H6201"/>
      <c r="I6201"/>
      <c r="J6201"/>
      <c r="K6201"/>
      <c r="L6201" s="262"/>
      <c r="M6201" s="262"/>
      <c r="S6201" s="262"/>
      <c r="T6201" s="262"/>
      <c r="U6201" s="262"/>
      <c r="V6201" s="262"/>
    </row>
    <row r="6202" spans="1:22">
      <c r="A6202" s="858"/>
      <c r="B6202" s="866">
        <f t="shared" si="97"/>
        <v>6180</v>
      </c>
      <c r="C6202" s="919"/>
      <c r="D6202" s="860"/>
      <c r="E6202"/>
      <c r="F6202"/>
      <c r="G6202"/>
      <c r="H6202"/>
      <c r="I6202"/>
      <c r="J6202"/>
      <c r="K6202"/>
      <c r="L6202" s="262"/>
      <c r="M6202" s="262"/>
      <c r="S6202" s="262"/>
      <c r="T6202" s="262"/>
      <c r="U6202" s="262"/>
      <c r="V6202" s="262"/>
    </row>
    <row r="6203" spans="1:22">
      <c r="A6203" s="858"/>
      <c r="B6203" s="866">
        <f t="shared" si="97"/>
        <v>6181</v>
      </c>
      <c r="C6203" s="919"/>
      <c r="D6203" s="860"/>
      <c r="E6203"/>
      <c r="F6203"/>
      <c r="G6203"/>
      <c r="H6203"/>
      <c r="I6203"/>
      <c r="J6203"/>
      <c r="K6203"/>
      <c r="L6203" s="262"/>
      <c r="M6203" s="262"/>
      <c r="S6203" s="262"/>
      <c r="T6203" s="262"/>
      <c r="U6203" s="262"/>
      <c r="V6203" s="262"/>
    </row>
    <row r="6204" spans="1:22">
      <c r="A6204" s="858"/>
      <c r="B6204" s="866">
        <f t="shared" si="97"/>
        <v>6182</v>
      </c>
      <c r="C6204" s="919"/>
      <c r="D6204" s="860"/>
      <c r="E6204"/>
      <c r="F6204"/>
      <c r="G6204"/>
      <c r="H6204"/>
      <c r="I6204"/>
      <c r="J6204"/>
      <c r="K6204"/>
      <c r="L6204" s="262"/>
      <c r="M6204" s="262"/>
      <c r="S6204" s="262"/>
      <c r="T6204" s="262"/>
      <c r="U6204" s="262"/>
      <c r="V6204" s="262"/>
    </row>
    <row r="6205" spans="1:22">
      <c r="A6205" s="858"/>
      <c r="B6205" s="866">
        <f t="shared" si="97"/>
        <v>6183</v>
      </c>
      <c r="C6205" s="919"/>
      <c r="D6205" s="860"/>
      <c r="E6205"/>
      <c r="F6205"/>
      <c r="G6205"/>
      <c r="H6205"/>
      <c r="I6205"/>
      <c r="J6205"/>
      <c r="K6205"/>
      <c r="L6205" s="262"/>
      <c r="M6205" s="262"/>
      <c r="S6205" s="262"/>
      <c r="T6205" s="262"/>
      <c r="U6205" s="262"/>
      <c r="V6205" s="262"/>
    </row>
    <row r="6206" spans="1:22">
      <c r="A6206" s="858"/>
      <c r="B6206" s="866">
        <f t="shared" si="97"/>
        <v>6184</v>
      </c>
      <c r="C6206" s="919"/>
      <c r="D6206" s="860"/>
      <c r="E6206"/>
      <c r="F6206"/>
      <c r="G6206"/>
      <c r="H6206"/>
      <c r="I6206"/>
      <c r="J6206"/>
      <c r="K6206"/>
      <c r="L6206" s="262"/>
      <c r="M6206" s="262"/>
      <c r="S6206" s="262"/>
      <c r="T6206" s="262"/>
      <c r="U6206" s="262"/>
      <c r="V6206" s="262"/>
    </row>
    <row r="6207" spans="1:22">
      <c r="A6207" s="858"/>
      <c r="B6207" s="866">
        <f t="shared" si="97"/>
        <v>6185</v>
      </c>
      <c r="C6207" s="919"/>
      <c r="D6207" s="860"/>
      <c r="E6207"/>
      <c r="F6207"/>
      <c r="G6207"/>
      <c r="H6207"/>
      <c r="I6207"/>
      <c r="J6207"/>
      <c r="K6207"/>
      <c r="L6207" s="262"/>
      <c r="M6207" s="262"/>
      <c r="S6207" s="262"/>
      <c r="T6207" s="262"/>
      <c r="U6207" s="262"/>
      <c r="V6207" s="262"/>
    </row>
    <row r="6208" spans="1:22">
      <c r="A6208" s="858"/>
      <c r="B6208" s="866">
        <f t="shared" si="97"/>
        <v>6186</v>
      </c>
      <c r="C6208" s="919"/>
      <c r="D6208" s="860"/>
      <c r="E6208"/>
      <c r="F6208"/>
      <c r="G6208"/>
      <c r="H6208"/>
      <c r="I6208"/>
      <c r="J6208"/>
      <c r="K6208"/>
      <c r="L6208" s="262"/>
      <c r="M6208" s="262"/>
      <c r="S6208" s="262"/>
      <c r="T6208" s="262"/>
      <c r="U6208" s="262"/>
      <c r="V6208" s="262"/>
    </row>
    <row r="6209" spans="1:22">
      <c r="A6209" s="858"/>
      <c r="B6209" s="866">
        <f t="shared" si="97"/>
        <v>6187</v>
      </c>
      <c r="C6209" s="919"/>
      <c r="D6209" s="860"/>
      <c r="E6209"/>
      <c r="F6209"/>
      <c r="G6209"/>
      <c r="H6209"/>
      <c r="I6209"/>
      <c r="J6209"/>
      <c r="K6209"/>
      <c r="L6209" s="262"/>
      <c r="M6209" s="262"/>
      <c r="S6209" s="262"/>
      <c r="T6209" s="262"/>
      <c r="U6209" s="262"/>
      <c r="V6209" s="262"/>
    </row>
    <row r="6210" spans="1:22">
      <c r="A6210" s="858"/>
      <c r="B6210" s="866">
        <f t="shared" si="97"/>
        <v>6188</v>
      </c>
      <c r="C6210" s="919"/>
      <c r="D6210" s="860"/>
      <c r="E6210"/>
      <c r="F6210"/>
      <c r="G6210"/>
      <c r="H6210"/>
      <c r="I6210"/>
      <c r="J6210"/>
      <c r="K6210"/>
      <c r="L6210" s="262"/>
      <c r="M6210" s="262"/>
      <c r="S6210" s="262"/>
      <c r="T6210" s="262"/>
      <c r="U6210" s="262"/>
      <c r="V6210" s="262"/>
    </row>
    <row r="6211" spans="1:22">
      <c r="A6211" s="858"/>
      <c r="B6211" s="866">
        <f t="shared" si="97"/>
        <v>6189</v>
      </c>
      <c r="C6211" s="919"/>
      <c r="D6211" s="860"/>
      <c r="E6211"/>
      <c r="F6211"/>
      <c r="G6211"/>
      <c r="H6211"/>
      <c r="I6211"/>
      <c r="J6211"/>
      <c r="K6211"/>
      <c r="L6211" s="262"/>
      <c r="M6211" s="262"/>
      <c r="S6211" s="262"/>
      <c r="T6211" s="262"/>
      <c r="U6211" s="262"/>
      <c r="V6211" s="262"/>
    </row>
    <row r="6212" spans="1:22">
      <c r="A6212" s="858"/>
      <c r="B6212" s="866">
        <f t="shared" si="97"/>
        <v>6190</v>
      </c>
      <c r="C6212" s="919"/>
      <c r="D6212" s="860"/>
      <c r="E6212"/>
      <c r="F6212"/>
      <c r="G6212"/>
      <c r="H6212"/>
      <c r="I6212"/>
      <c r="J6212"/>
      <c r="K6212"/>
      <c r="L6212" s="262"/>
      <c r="M6212" s="262"/>
      <c r="S6212" s="262"/>
      <c r="T6212" s="262"/>
      <c r="U6212" s="262"/>
      <c r="V6212" s="262"/>
    </row>
    <row r="6213" spans="1:22">
      <c r="A6213" s="858"/>
      <c r="B6213" s="866">
        <f t="shared" si="97"/>
        <v>6191</v>
      </c>
      <c r="C6213" s="919"/>
      <c r="D6213" s="860"/>
      <c r="E6213"/>
      <c r="F6213"/>
      <c r="G6213"/>
      <c r="H6213"/>
      <c r="I6213"/>
      <c r="J6213"/>
      <c r="K6213"/>
      <c r="L6213" s="262"/>
      <c r="M6213" s="262"/>
      <c r="S6213" s="262"/>
      <c r="T6213" s="262"/>
      <c r="U6213" s="262"/>
      <c r="V6213" s="262"/>
    </row>
    <row r="6214" spans="1:22">
      <c r="A6214" s="858"/>
      <c r="B6214" s="866">
        <f t="shared" si="97"/>
        <v>6192</v>
      </c>
      <c r="C6214" s="919"/>
      <c r="D6214" s="860"/>
      <c r="E6214"/>
      <c r="F6214"/>
      <c r="G6214"/>
      <c r="H6214"/>
      <c r="I6214"/>
      <c r="J6214"/>
      <c r="K6214"/>
      <c r="L6214" s="262"/>
      <c r="M6214" s="262"/>
      <c r="S6214" s="262"/>
      <c r="T6214" s="262"/>
      <c r="U6214" s="262"/>
      <c r="V6214" s="262"/>
    </row>
    <row r="6215" spans="1:22">
      <c r="A6215" s="858"/>
      <c r="B6215" s="866">
        <f t="shared" si="97"/>
        <v>6193</v>
      </c>
      <c r="C6215" s="919"/>
      <c r="D6215" s="860"/>
      <c r="E6215"/>
      <c r="F6215"/>
      <c r="G6215"/>
      <c r="H6215"/>
      <c r="I6215"/>
      <c r="J6215"/>
      <c r="K6215"/>
      <c r="L6215" s="262"/>
      <c r="M6215" s="262"/>
      <c r="S6215" s="262"/>
      <c r="T6215" s="262"/>
      <c r="U6215" s="262"/>
      <c r="V6215" s="262"/>
    </row>
    <row r="6216" spans="1:22">
      <c r="A6216" s="858"/>
      <c r="B6216" s="866">
        <f t="shared" si="97"/>
        <v>6194</v>
      </c>
      <c r="C6216" s="919"/>
      <c r="D6216" s="860"/>
      <c r="E6216"/>
      <c r="F6216"/>
      <c r="G6216"/>
      <c r="H6216"/>
      <c r="I6216"/>
      <c r="J6216"/>
      <c r="K6216"/>
      <c r="L6216" s="262"/>
      <c r="M6216" s="262"/>
      <c r="S6216" s="262"/>
      <c r="T6216" s="262"/>
      <c r="U6216" s="262"/>
      <c r="V6216" s="262"/>
    </row>
    <row r="6217" spans="1:22">
      <c r="A6217" s="858"/>
      <c r="B6217" s="866">
        <f t="shared" si="97"/>
        <v>6195</v>
      </c>
      <c r="C6217" s="919"/>
      <c r="D6217" s="860"/>
      <c r="E6217"/>
      <c r="F6217"/>
      <c r="G6217"/>
      <c r="H6217"/>
      <c r="I6217"/>
      <c r="J6217"/>
      <c r="K6217"/>
      <c r="L6217" s="262"/>
      <c r="M6217" s="262"/>
      <c r="S6217" s="262"/>
      <c r="T6217" s="262"/>
      <c r="U6217" s="262"/>
      <c r="V6217" s="262"/>
    </row>
    <row r="6218" spans="1:22">
      <c r="A6218" s="858"/>
      <c r="B6218" s="866">
        <f t="shared" si="97"/>
        <v>6196</v>
      </c>
      <c r="C6218" s="919"/>
      <c r="D6218" s="860"/>
      <c r="E6218"/>
      <c r="F6218"/>
      <c r="G6218"/>
      <c r="H6218"/>
      <c r="I6218"/>
      <c r="J6218"/>
      <c r="K6218"/>
      <c r="L6218" s="262"/>
      <c r="M6218" s="262"/>
      <c r="S6218" s="262"/>
      <c r="T6218" s="262"/>
      <c r="U6218" s="262"/>
      <c r="V6218" s="262"/>
    </row>
    <row r="6219" spans="1:22">
      <c r="A6219" s="858"/>
      <c r="B6219" s="866">
        <f t="shared" si="97"/>
        <v>6197</v>
      </c>
      <c r="C6219" s="919"/>
      <c r="D6219" s="860"/>
      <c r="E6219"/>
      <c r="F6219"/>
      <c r="G6219"/>
      <c r="H6219"/>
      <c r="I6219"/>
      <c r="J6219"/>
      <c r="K6219"/>
      <c r="L6219" s="262"/>
      <c r="M6219" s="262"/>
      <c r="S6219" s="262"/>
      <c r="T6219" s="262"/>
      <c r="U6219" s="262"/>
      <c r="V6219" s="262"/>
    </row>
    <row r="6220" spans="1:22">
      <c r="A6220" s="858"/>
      <c r="B6220" s="866">
        <f t="shared" si="97"/>
        <v>6198</v>
      </c>
      <c r="C6220" s="919"/>
      <c r="D6220" s="860"/>
      <c r="E6220"/>
      <c r="F6220"/>
      <c r="G6220"/>
      <c r="H6220"/>
      <c r="I6220"/>
      <c r="J6220"/>
      <c r="K6220"/>
      <c r="L6220" s="262"/>
      <c r="M6220" s="262"/>
      <c r="S6220" s="262"/>
      <c r="T6220" s="262"/>
      <c r="U6220" s="262"/>
      <c r="V6220" s="262"/>
    </row>
    <row r="6221" spans="1:22">
      <c r="A6221" s="858"/>
      <c r="B6221" s="866">
        <f t="shared" si="97"/>
        <v>6199</v>
      </c>
      <c r="C6221" s="919"/>
      <c r="D6221" s="860"/>
      <c r="E6221"/>
      <c r="F6221"/>
      <c r="G6221"/>
      <c r="H6221"/>
      <c r="I6221"/>
      <c r="J6221"/>
      <c r="K6221"/>
      <c r="L6221" s="262"/>
      <c r="M6221" s="262"/>
      <c r="S6221" s="262"/>
      <c r="T6221" s="262"/>
      <c r="U6221" s="262"/>
      <c r="V6221" s="262"/>
    </row>
    <row r="6222" spans="1:22">
      <c r="A6222" s="858"/>
      <c r="B6222" s="866">
        <f t="shared" si="97"/>
        <v>6200</v>
      </c>
      <c r="C6222" s="919"/>
      <c r="D6222" s="860"/>
      <c r="E6222"/>
      <c r="F6222"/>
      <c r="G6222"/>
      <c r="H6222"/>
      <c r="I6222"/>
      <c r="J6222"/>
      <c r="K6222"/>
      <c r="L6222" s="262"/>
      <c r="M6222" s="262"/>
      <c r="S6222" s="262"/>
      <c r="T6222" s="262"/>
      <c r="U6222" s="262"/>
      <c r="V6222" s="262"/>
    </row>
    <row r="6223" spans="1:22">
      <c r="A6223" s="858"/>
      <c r="B6223" s="866">
        <f t="shared" si="97"/>
        <v>6201</v>
      </c>
      <c r="C6223" s="919"/>
      <c r="D6223" s="860"/>
      <c r="E6223"/>
      <c r="F6223"/>
      <c r="G6223"/>
      <c r="H6223"/>
      <c r="I6223"/>
      <c r="J6223"/>
      <c r="K6223"/>
      <c r="L6223" s="262"/>
      <c r="M6223" s="262"/>
      <c r="S6223" s="262"/>
      <c r="T6223" s="262"/>
      <c r="U6223" s="262"/>
      <c r="V6223" s="262"/>
    </row>
    <row r="6224" spans="1:22">
      <c r="A6224" s="858"/>
      <c r="B6224" s="866">
        <f t="shared" si="97"/>
        <v>6202</v>
      </c>
      <c r="C6224" s="919"/>
      <c r="D6224" s="860"/>
      <c r="E6224"/>
      <c r="F6224"/>
      <c r="G6224"/>
      <c r="H6224"/>
      <c r="I6224"/>
      <c r="J6224"/>
      <c r="K6224"/>
      <c r="L6224" s="262"/>
      <c r="M6224" s="262"/>
      <c r="S6224" s="262"/>
      <c r="T6224" s="262"/>
      <c r="U6224" s="262"/>
      <c r="V6224" s="262"/>
    </row>
    <row r="6225" spans="1:22">
      <c r="A6225" s="858"/>
      <c r="B6225" s="866">
        <f t="shared" si="97"/>
        <v>6203</v>
      </c>
      <c r="C6225" s="919"/>
      <c r="D6225" s="860"/>
      <c r="E6225"/>
      <c r="F6225"/>
      <c r="G6225"/>
      <c r="H6225"/>
      <c r="I6225"/>
      <c r="J6225"/>
      <c r="K6225"/>
      <c r="L6225" s="262"/>
      <c r="M6225" s="262"/>
      <c r="S6225" s="262"/>
      <c r="T6225" s="262"/>
      <c r="U6225" s="262"/>
      <c r="V6225" s="262"/>
    </row>
    <row r="6226" spans="1:22">
      <c r="A6226" s="858"/>
      <c r="B6226" s="866">
        <f t="shared" si="97"/>
        <v>6204</v>
      </c>
      <c r="C6226" s="919"/>
      <c r="D6226" s="860"/>
      <c r="E6226"/>
      <c r="F6226"/>
      <c r="G6226"/>
      <c r="H6226"/>
      <c r="I6226"/>
      <c r="J6226"/>
      <c r="K6226"/>
      <c r="L6226" s="262"/>
      <c r="M6226" s="262"/>
      <c r="S6226" s="262"/>
      <c r="T6226" s="262"/>
      <c r="U6226" s="262"/>
      <c r="V6226" s="262"/>
    </row>
    <row r="6227" spans="1:22">
      <c r="A6227" s="858"/>
      <c r="B6227" s="866">
        <f t="shared" si="97"/>
        <v>6205</v>
      </c>
      <c r="C6227" s="919"/>
      <c r="D6227" s="860"/>
      <c r="E6227"/>
      <c r="F6227"/>
      <c r="G6227"/>
      <c r="H6227"/>
      <c r="I6227"/>
      <c r="J6227"/>
      <c r="K6227"/>
      <c r="L6227" s="262"/>
      <c r="M6227" s="262"/>
      <c r="S6227" s="262"/>
      <c r="T6227" s="262"/>
      <c r="U6227" s="262"/>
      <c r="V6227" s="262"/>
    </row>
    <row r="6228" spans="1:22">
      <c r="A6228" s="858"/>
      <c r="B6228" s="866">
        <f t="shared" si="97"/>
        <v>6206</v>
      </c>
      <c r="C6228" s="919"/>
      <c r="D6228" s="860"/>
      <c r="E6228"/>
      <c r="F6228"/>
      <c r="G6228"/>
      <c r="H6228"/>
      <c r="I6228"/>
      <c r="J6228"/>
      <c r="K6228"/>
      <c r="L6228" s="262"/>
      <c r="M6228" s="262"/>
      <c r="S6228" s="262"/>
      <c r="T6228" s="262"/>
      <c r="U6228" s="262"/>
      <c r="V6228" s="262"/>
    </row>
    <row r="6229" spans="1:22">
      <c r="A6229" s="858"/>
      <c r="B6229" s="866">
        <f t="shared" si="97"/>
        <v>6207</v>
      </c>
      <c r="C6229" s="919"/>
      <c r="D6229" s="860"/>
      <c r="E6229"/>
      <c r="F6229"/>
      <c r="G6229"/>
      <c r="H6229"/>
      <c r="I6229"/>
      <c r="J6229"/>
      <c r="K6229"/>
      <c r="L6229" s="262"/>
      <c r="M6229" s="262"/>
      <c r="S6229" s="262"/>
      <c r="T6229" s="262"/>
      <c r="U6229" s="262"/>
      <c r="V6229" s="262"/>
    </row>
    <row r="6230" spans="1:22">
      <c r="A6230" s="858"/>
      <c r="B6230" s="866">
        <f t="shared" si="97"/>
        <v>6208</v>
      </c>
      <c r="C6230" s="919"/>
      <c r="D6230" s="860"/>
      <c r="E6230"/>
      <c r="F6230"/>
      <c r="G6230"/>
      <c r="H6230"/>
      <c r="I6230"/>
      <c r="J6230"/>
      <c r="K6230"/>
      <c r="L6230" s="262"/>
      <c r="M6230" s="262"/>
      <c r="S6230" s="262"/>
      <c r="T6230" s="262"/>
      <c r="U6230" s="262"/>
      <c r="V6230" s="262"/>
    </row>
    <row r="6231" spans="1:22">
      <c r="A6231" s="858"/>
      <c r="B6231" s="866">
        <f t="shared" si="97"/>
        <v>6209</v>
      </c>
      <c r="C6231" s="919"/>
      <c r="D6231" s="860"/>
      <c r="E6231"/>
      <c r="F6231"/>
      <c r="G6231"/>
      <c r="H6231"/>
      <c r="I6231"/>
      <c r="J6231"/>
      <c r="K6231"/>
      <c r="L6231" s="262"/>
      <c r="M6231" s="262"/>
      <c r="S6231" s="262"/>
      <c r="T6231" s="262"/>
      <c r="U6231" s="262"/>
      <c r="V6231" s="262"/>
    </row>
    <row r="6232" spans="1:22">
      <c r="A6232" s="858"/>
      <c r="B6232" s="866">
        <f t="shared" ref="B6232:B6295" si="98">B6231+1</f>
        <v>6210</v>
      </c>
      <c r="C6232" s="919"/>
      <c r="D6232" s="860"/>
      <c r="E6232"/>
      <c r="F6232"/>
      <c r="G6232"/>
      <c r="H6232"/>
      <c r="I6232"/>
      <c r="J6232"/>
      <c r="K6232"/>
      <c r="L6232" s="262"/>
      <c r="M6232" s="262"/>
      <c r="S6232" s="262"/>
      <c r="T6232" s="262"/>
      <c r="U6232" s="262"/>
      <c r="V6232" s="262"/>
    </row>
    <row r="6233" spans="1:22">
      <c r="A6233" s="858"/>
      <c r="B6233" s="866">
        <f t="shared" si="98"/>
        <v>6211</v>
      </c>
      <c r="C6233" s="919"/>
      <c r="D6233" s="860"/>
      <c r="E6233"/>
      <c r="F6233"/>
      <c r="G6233"/>
      <c r="H6233"/>
      <c r="I6233"/>
      <c r="J6233"/>
      <c r="K6233"/>
      <c r="L6233" s="262"/>
      <c r="M6233" s="262"/>
      <c r="S6233" s="262"/>
      <c r="T6233" s="262"/>
      <c r="U6233" s="262"/>
      <c r="V6233" s="262"/>
    </row>
    <row r="6234" spans="1:22">
      <c r="A6234" s="858"/>
      <c r="B6234" s="866">
        <f t="shared" si="98"/>
        <v>6212</v>
      </c>
      <c r="C6234" s="919"/>
      <c r="D6234" s="860"/>
      <c r="E6234"/>
      <c r="F6234"/>
      <c r="G6234"/>
      <c r="H6234"/>
      <c r="I6234"/>
      <c r="J6234"/>
      <c r="K6234"/>
      <c r="L6234" s="262"/>
      <c r="M6234" s="262"/>
      <c r="S6234" s="262"/>
      <c r="T6234" s="262"/>
      <c r="U6234" s="262"/>
      <c r="V6234" s="262"/>
    </row>
    <row r="6235" spans="1:22">
      <c r="A6235" s="858"/>
      <c r="B6235" s="866">
        <f t="shared" si="98"/>
        <v>6213</v>
      </c>
      <c r="C6235" s="919"/>
      <c r="D6235" s="860"/>
      <c r="E6235"/>
      <c r="F6235"/>
      <c r="G6235"/>
      <c r="H6235"/>
      <c r="I6235"/>
      <c r="J6235"/>
      <c r="K6235"/>
      <c r="L6235" s="262"/>
      <c r="M6235" s="262"/>
      <c r="S6235" s="262"/>
      <c r="T6235" s="262"/>
      <c r="U6235" s="262"/>
      <c r="V6235" s="262"/>
    </row>
    <row r="6236" spans="1:22">
      <c r="A6236" s="858"/>
      <c r="B6236" s="866">
        <f t="shared" si="98"/>
        <v>6214</v>
      </c>
      <c r="C6236" s="919"/>
      <c r="D6236" s="860"/>
      <c r="E6236"/>
      <c r="F6236"/>
      <c r="G6236"/>
      <c r="H6236"/>
      <c r="I6236"/>
      <c r="J6236"/>
      <c r="K6236"/>
      <c r="L6236" s="262"/>
      <c r="M6236" s="262"/>
      <c r="S6236" s="262"/>
      <c r="T6236" s="262"/>
      <c r="U6236" s="262"/>
      <c r="V6236" s="262"/>
    </row>
    <row r="6237" spans="1:22">
      <c r="A6237" s="858"/>
      <c r="B6237" s="866">
        <f t="shared" si="98"/>
        <v>6215</v>
      </c>
      <c r="C6237" s="919"/>
      <c r="D6237" s="860"/>
      <c r="E6237"/>
      <c r="F6237"/>
      <c r="G6237"/>
      <c r="H6237"/>
      <c r="I6237"/>
      <c r="J6237"/>
      <c r="K6237"/>
      <c r="L6237" s="262"/>
      <c r="M6237" s="262"/>
      <c r="S6237" s="262"/>
      <c r="T6237" s="262"/>
      <c r="U6237" s="262"/>
      <c r="V6237" s="262"/>
    </row>
    <row r="6238" spans="1:22">
      <c r="A6238" s="858"/>
      <c r="B6238" s="866">
        <f t="shared" si="98"/>
        <v>6216</v>
      </c>
      <c r="C6238" s="919"/>
      <c r="D6238" s="860"/>
      <c r="E6238"/>
      <c r="F6238"/>
      <c r="G6238"/>
      <c r="H6238"/>
      <c r="I6238"/>
      <c r="J6238"/>
      <c r="K6238"/>
      <c r="L6238" s="262"/>
      <c r="M6238" s="262"/>
      <c r="S6238" s="262"/>
      <c r="T6238" s="262"/>
      <c r="U6238" s="262"/>
      <c r="V6238" s="262"/>
    </row>
    <row r="6239" spans="1:22">
      <c r="A6239" s="858"/>
      <c r="B6239" s="866">
        <f t="shared" si="98"/>
        <v>6217</v>
      </c>
      <c r="C6239" s="919"/>
      <c r="D6239" s="860"/>
      <c r="E6239"/>
      <c r="F6239"/>
      <c r="G6239"/>
      <c r="H6239"/>
      <c r="I6239"/>
      <c r="J6239"/>
      <c r="K6239"/>
      <c r="L6239" s="262"/>
      <c r="M6239" s="262"/>
      <c r="S6239" s="262"/>
      <c r="T6239" s="262"/>
      <c r="U6239" s="262"/>
      <c r="V6239" s="262"/>
    </row>
    <row r="6240" spans="1:22">
      <c r="A6240" s="858"/>
      <c r="B6240" s="866">
        <f t="shared" si="98"/>
        <v>6218</v>
      </c>
      <c r="C6240" s="919"/>
      <c r="D6240" s="860"/>
      <c r="E6240"/>
      <c r="F6240"/>
      <c r="G6240"/>
      <c r="H6240"/>
      <c r="I6240"/>
      <c r="J6240"/>
      <c r="K6240"/>
      <c r="L6240" s="262"/>
      <c r="M6240" s="262"/>
      <c r="S6240" s="262"/>
      <c r="T6240" s="262"/>
      <c r="U6240" s="262"/>
      <c r="V6240" s="262"/>
    </row>
    <row r="6241" spans="1:22">
      <c r="A6241" s="858"/>
      <c r="B6241" s="866">
        <f t="shared" si="98"/>
        <v>6219</v>
      </c>
      <c r="C6241" s="919"/>
      <c r="D6241" s="860"/>
      <c r="E6241"/>
      <c r="F6241"/>
      <c r="G6241"/>
      <c r="H6241"/>
      <c r="I6241"/>
      <c r="J6241"/>
      <c r="K6241"/>
      <c r="L6241" s="262"/>
      <c r="M6241" s="262"/>
      <c r="S6241" s="262"/>
      <c r="T6241" s="262"/>
      <c r="U6241" s="262"/>
      <c r="V6241" s="262"/>
    </row>
    <row r="6242" spans="1:22">
      <c r="A6242" s="858"/>
      <c r="B6242" s="866">
        <f t="shared" si="98"/>
        <v>6220</v>
      </c>
      <c r="C6242" s="919"/>
      <c r="D6242" s="860"/>
      <c r="E6242"/>
      <c r="F6242"/>
      <c r="G6242"/>
      <c r="H6242"/>
      <c r="I6242"/>
      <c r="J6242"/>
      <c r="K6242"/>
      <c r="L6242" s="262"/>
      <c r="M6242" s="262"/>
      <c r="S6242" s="262"/>
      <c r="T6242" s="262"/>
      <c r="U6242" s="262"/>
      <c r="V6242" s="262"/>
    </row>
    <row r="6243" spans="1:22">
      <c r="A6243" s="858"/>
      <c r="B6243" s="866">
        <f t="shared" si="98"/>
        <v>6221</v>
      </c>
      <c r="C6243" s="919"/>
      <c r="D6243" s="860"/>
      <c r="E6243"/>
      <c r="F6243"/>
      <c r="G6243"/>
      <c r="H6243"/>
      <c r="I6243"/>
      <c r="J6243"/>
      <c r="K6243"/>
      <c r="L6243" s="262"/>
      <c r="M6243" s="262"/>
      <c r="S6243" s="262"/>
      <c r="T6243" s="262"/>
      <c r="U6243" s="262"/>
      <c r="V6243" s="262"/>
    </row>
    <row r="6244" spans="1:22">
      <c r="A6244" s="858"/>
      <c r="B6244" s="866">
        <f t="shared" si="98"/>
        <v>6222</v>
      </c>
      <c r="C6244" s="919"/>
      <c r="D6244" s="860"/>
      <c r="E6244"/>
      <c r="F6244"/>
      <c r="G6244"/>
      <c r="H6244"/>
      <c r="I6244"/>
      <c r="J6244"/>
      <c r="K6244"/>
      <c r="L6244" s="262"/>
      <c r="M6244" s="262"/>
      <c r="S6244" s="262"/>
      <c r="T6244" s="262"/>
      <c r="U6244" s="262"/>
      <c r="V6244" s="262"/>
    </row>
    <row r="6245" spans="1:22">
      <c r="A6245" s="858"/>
      <c r="B6245" s="866">
        <f t="shared" si="98"/>
        <v>6223</v>
      </c>
      <c r="C6245" s="919"/>
      <c r="D6245" s="860"/>
      <c r="E6245"/>
      <c r="F6245"/>
      <c r="G6245"/>
      <c r="H6245"/>
      <c r="I6245"/>
      <c r="J6245"/>
      <c r="K6245"/>
      <c r="L6245" s="262"/>
      <c r="M6245" s="262"/>
      <c r="S6245" s="262"/>
      <c r="T6245" s="262"/>
      <c r="U6245" s="262"/>
      <c r="V6245" s="262"/>
    </row>
    <row r="6246" spans="1:22">
      <c r="A6246" s="858"/>
      <c r="B6246" s="866">
        <f t="shared" si="98"/>
        <v>6224</v>
      </c>
      <c r="C6246" s="919"/>
      <c r="D6246" s="860"/>
      <c r="E6246"/>
      <c r="F6246"/>
      <c r="G6246"/>
      <c r="H6246"/>
      <c r="I6246"/>
      <c r="J6246"/>
      <c r="K6246"/>
      <c r="L6246" s="262"/>
      <c r="M6246" s="262"/>
      <c r="S6246" s="262"/>
      <c r="T6246" s="262"/>
      <c r="U6246" s="262"/>
      <c r="V6246" s="262"/>
    </row>
    <row r="6247" spans="1:22">
      <c r="A6247" s="858"/>
      <c r="B6247" s="866">
        <f t="shared" si="98"/>
        <v>6225</v>
      </c>
      <c r="C6247" s="919"/>
      <c r="D6247" s="860"/>
      <c r="E6247"/>
      <c r="F6247"/>
      <c r="G6247"/>
      <c r="H6247"/>
      <c r="I6247"/>
      <c r="J6247"/>
      <c r="K6247"/>
      <c r="L6247" s="262"/>
      <c r="M6247" s="262"/>
      <c r="S6247" s="262"/>
      <c r="T6247" s="262"/>
      <c r="U6247" s="262"/>
      <c r="V6247" s="262"/>
    </row>
    <row r="6248" spans="1:22">
      <c r="A6248" s="858"/>
      <c r="B6248" s="866">
        <f t="shared" si="98"/>
        <v>6226</v>
      </c>
      <c r="C6248" s="919"/>
      <c r="D6248" s="860"/>
      <c r="E6248"/>
      <c r="F6248"/>
      <c r="G6248"/>
      <c r="H6248"/>
      <c r="I6248"/>
      <c r="J6248"/>
      <c r="K6248"/>
      <c r="L6248" s="262"/>
      <c r="M6248" s="262"/>
      <c r="S6248" s="262"/>
      <c r="T6248" s="262"/>
      <c r="U6248" s="262"/>
      <c r="V6248" s="262"/>
    </row>
    <row r="6249" spans="1:22">
      <c r="A6249" s="858"/>
      <c r="B6249" s="866">
        <f t="shared" si="98"/>
        <v>6227</v>
      </c>
      <c r="C6249" s="919"/>
      <c r="D6249" s="860"/>
      <c r="E6249"/>
      <c r="F6249"/>
      <c r="G6249"/>
      <c r="H6249"/>
      <c r="I6249"/>
      <c r="J6249"/>
      <c r="K6249"/>
      <c r="L6249" s="262"/>
      <c r="M6249" s="262"/>
      <c r="S6249" s="262"/>
      <c r="T6249" s="262"/>
      <c r="U6249" s="262"/>
      <c r="V6249" s="262"/>
    </row>
    <row r="6250" spans="1:22">
      <c r="A6250" s="858"/>
      <c r="B6250" s="866">
        <f t="shared" si="98"/>
        <v>6228</v>
      </c>
      <c r="C6250" s="919"/>
      <c r="D6250" s="860"/>
      <c r="E6250"/>
      <c r="F6250"/>
      <c r="G6250"/>
      <c r="H6250"/>
      <c r="I6250"/>
      <c r="J6250"/>
      <c r="K6250"/>
      <c r="L6250" s="262"/>
      <c r="M6250" s="262"/>
      <c r="S6250" s="262"/>
      <c r="T6250" s="262"/>
      <c r="U6250" s="262"/>
      <c r="V6250" s="262"/>
    </row>
    <row r="6251" spans="1:22">
      <c r="A6251" s="858"/>
      <c r="B6251" s="866">
        <f t="shared" si="98"/>
        <v>6229</v>
      </c>
      <c r="C6251" s="919"/>
      <c r="D6251" s="860"/>
      <c r="E6251"/>
      <c r="F6251"/>
      <c r="G6251"/>
      <c r="H6251"/>
      <c r="I6251"/>
      <c r="J6251"/>
      <c r="K6251"/>
      <c r="L6251" s="262"/>
      <c r="M6251" s="262"/>
      <c r="S6251" s="262"/>
      <c r="T6251" s="262"/>
      <c r="U6251" s="262"/>
      <c r="V6251" s="262"/>
    </row>
    <row r="6252" spans="1:22">
      <c r="A6252" s="858"/>
      <c r="B6252" s="866">
        <f t="shared" si="98"/>
        <v>6230</v>
      </c>
      <c r="C6252" s="919"/>
      <c r="D6252" s="860"/>
      <c r="E6252"/>
      <c r="F6252"/>
      <c r="G6252"/>
      <c r="H6252"/>
      <c r="I6252"/>
      <c r="J6252"/>
      <c r="K6252"/>
      <c r="L6252" s="262"/>
      <c r="M6252" s="262"/>
      <c r="S6252" s="262"/>
      <c r="T6252" s="262"/>
      <c r="U6252" s="262"/>
      <c r="V6252" s="262"/>
    </row>
    <row r="6253" spans="1:22">
      <c r="A6253" s="858"/>
      <c r="B6253" s="866">
        <f t="shared" si="98"/>
        <v>6231</v>
      </c>
      <c r="C6253" s="919"/>
      <c r="D6253" s="860"/>
      <c r="E6253"/>
      <c r="F6253"/>
      <c r="G6253"/>
      <c r="H6253"/>
      <c r="I6253"/>
      <c r="J6253"/>
      <c r="K6253"/>
      <c r="L6253" s="262"/>
      <c r="M6253" s="262"/>
      <c r="S6253" s="262"/>
      <c r="T6253" s="262"/>
      <c r="U6253" s="262"/>
      <c r="V6253" s="262"/>
    </row>
    <row r="6254" spans="1:22">
      <c r="A6254" s="858"/>
      <c r="B6254" s="866">
        <f t="shared" si="98"/>
        <v>6232</v>
      </c>
      <c r="C6254" s="919"/>
      <c r="D6254" s="860"/>
      <c r="E6254"/>
      <c r="F6254"/>
      <c r="G6254"/>
      <c r="H6254"/>
      <c r="I6254"/>
      <c r="J6254"/>
      <c r="K6254"/>
      <c r="L6254" s="262"/>
      <c r="M6254" s="262"/>
      <c r="S6254" s="262"/>
      <c r="T6254" s="262"/>
      <c r="U6254" s="262"/>
      <c r="V6254" s="262"/>
    </row>
    <row r="6255" spans="1:22">
      <c r="A6255" s="858"/>
      <c r="B6255" s="866">
        <f t="shared" si="98"/>
        <v>6233</v>
      </c>
      <c r="C6255" s="919"/>
      <c r="D6255" s="860"/>
      <c r="E6255"/>
      <c r="F6255"/>
      <c r="G6255"/>
      <c r="H6255"/>
      <c r="I6255"/>
      <c r="J6255"/>
      <c r="K6255"/>
      <c r="L6255" s="262"/>
      <c r="M6255" s="262"/>
      <c r="S6255" s="262"/>
      <c r="T6255" s="262"/>
      <c r="U6255" s="262"/>
      <c r="V6255" s="262"/>
    </row>
    <row r="6256" spans="1:22">
      <c r="A6256" s="858"/>
      <c r="B6256" s="866">
        <f t="shared" si="98"/>
        <v>6234</v>
      </c>
      <c r="C6256" s="919"/>
      <c r="D6256" s="860"/>
      <c r="E6256"/>
      <c r="F6256"/>
      <c r="G6256"/>
      <c r="H6256"/>
      <c r="I6256"/>
      <c r="J6256"/>
      <c r="K6256"/>
      <c r="L6256" s="262"/>
      <c r="M6256" s="262"/>
      <c r="S6256" s="262"/>
      <c r="T6256" s="262"/>
      <c r="U6256" s="262"/>
      <c r="V6256" s="262"/>
    </row>
    <row r="6257" spans="1:22">
      <c r="A6257" s="858"/>
      <c r="B6257" s="866">
        <f t="shared" si="98"/>
        <v>6235</v>
      </c>
      <c r="C6257" s="919"/>
      <c r="D6257" s="860"/>
      <c r="E6257"/>
      <c r="F6257"/>
      <c r="G6257"/>
      <c r="H6257"/>
      <c r="I6257"/>
      <c r="J6257"/>
      <c r="K6257"/>
      <c r="L6257" s="262"/>
      <c r="M6257" s="262"/>
      <c r="S6257" s="262"/>
      <c r="T6257" s="262"/>
      <c r="U6257" s="262"/>
      <c r="V6257" s="262"/>
    </row>
    <row r="6258" spans="1:22">
      <c r="A6258" s="858"/>
      <c r="B6258" s="866">
        <f t="shared" si="98"/>
        <v>6236</v>
      </c>
      <c r="C6258" s="919"/>
      <c r="D6258" s="860"/>
      <c r="E6258"/>
      <c r="F6258"/>
      <c r="G6258"/>
      <c r="H6258"/>
      <c r="I6258"/>
      <c r="J6258"/>
      <c r="K6258"/>
      <c r="L6258" s="262"/>
      <c r="M6258" s="262"/>
      <c r="S6258" s="262"/>
      <c r="T6258" s="262"/>
      <c r="U6258" s="262"/>
      <c r="V6258" s="262"/>
    </row>
    <row r="6259" spans="1:22">
      <c r="A6259" s="858"/>
      <c r="B6259" s="866">
        <f t="shared" si="98"/>
        <v>6237</v>
      </c>
      <c r="C6259" s="919"/>
      <c r="D6259" s="860"/>
      <c r="E6259"/>
      <c r="F6259"/>
      <c r="G6259"/>
      <c r="H6259"/>
      <c r="I6259"/>
      <c r="J6259"/>
      <c r="K6259"/>
      <c r="L6259" s="262"/>
      <c r="M6259" s="262"/>
      <c r="S6259" s="262"/>
      <c r="T6259" s="262"/>
      <c r="U6259" s="262"/>
      <c r="V6259" s="262"/>
    </row>
    <row r="6260" spans="1:22">
      <c r="A6260" s="858"/>
      <c r="B6260" s="866">
        <f t="shared" si="98"/>
        <v>6238</v>
      </c>
      <c r="C6260" s="919"/>
      <c r="D6260" s="860"/>
      <c r="E6260"/>
      <c r="F6260"/>
      <c r="G6260"/>
      <c r="H6260"/>
      <c r="I6260"/>
      <c r="J6260"/>
      <c r="K6260"/>
      <c r="L6260" s="262"/>
      <c r="M6260" s="262"/>
      <c r="S6260" s="262"/>
      <c r="T6260" s="262"/>
      <c r="U6260" s="262"/>
      <c r="V6260" s="262"/>
    </row>
    <row r="6261" spans="1:22">
      <c r="A6261" s="858"/>
      <c r="B6261" s="866">
        <f t="shared" si="98"/>
        <v>6239</v>
      </c>
      <c r="C6261" s="919"/>
      <c r="D6261" s="860"/>
      <c r="E6261"/>
      <c r="F6261"/>
      <c r="G6261"/>
      <c r="H6261"/>
      <c r="I6261"/>
      <c r="J6261"/>
      <c r="K6261"/>
      <c r="L6261" s="262"/>
      <c r="M6261" s="262"/>
      <c r="S6261" s="262"/>
      <c r="T6261" s="262"/>
      <c r="U6261" s="262"/>
      <c r="V6261" s="262"/>
    </row>
    <row r="6262" spans="1:22">
      <c r="A6262" s="858"/>
      <c r="B6262" s="866">
        <f t="shared" si="98"/>
        <v>6240</v>
      </c>
      <c r="C6262" s="919"/>
      <c r="D6262" s="860"/>
      <c r="E6262"/>
      <c r="F6262"/>
      <c r="G6262"/>
      <c r="H6262"/>
      <c r="I6262"/>
      <c r="J6262"/>
      <c r="K6262"/>
      <c r="L6262" s="262"/>
      <c r="M6262" s="262"/>
      <c r="S6262" s="262"/>
      <c r="T6262" s="262"/>
      <c r="U6262" s="262"/>
      <c r="V6262" s="262"/>
    </row>
    <row r="6263" spans="1:22">
      <c r="A6263" s="858"/>
      <c r="B6263" s="866">
        <f t="shared" si="98"/>
        <v>6241</v>
      </c>
      <c r="C6263" s="919"/>
      <c r="D6263" s="860"/>
      <c r="E6263"/>
      <c r="F6263"/>
      <c r="G6263"/>
      <c r="H6263"/>
      <c r="I6263"/>
      <c r="J6263"/>
      <c r="K6263"/>
      <c r="L6263" s="262"/>
      <c r="M6263" s="262"/>
      <c r="S6263" s="262"/>
      <c r="T6263" s="262"/>
      <c r="U6263" s="262"/>
      <c r="V6263" s="262"/>
    </row>
    <row r="6264" spans="1:22">
      <c r="A6264" s="858"/>
      <c r="B6264" s="866">
        <f t="shared" si="98"/>
        <v>6242</v>
      </c>
      <c r="C6264" s="919"/>
      <c r="D6264" s="860"/>
      <c r="E6264"/>
      <c r="F6264"/>
      <c r="G6264"/>
      <c r="H6264"/>
      <c r="I6264"/>
      <c r="J6264"/>
      <c r="K6264"/>
      <c r="L6264" s="262"/>
      <c r="M6264" s="262"/>
      <c r="S6264" s="262"/>
      <c r="T6264" s="262"/>
      <c r="U6264" s="262"/>
      <c r="V6264" s="262"/>
    </row>
    <row r="6265" spans="1:22">
      <c r="A6265" s="858"/>
      <c r="B6265" s="866">
        <f t="shared" si="98"/>
        <v>6243</v>
      </c>
      <c r="C6265" s="919"/>
      <c r="D6265" s="860"/>
      <c r="E6265"/>
      <c r="F6265"/>
      <c r="G6265"/>
      <c r="H6265"/>
      <c r="I6265"/>
      <c r="J6265"/>
      <c r="K6265"/>
      <c r="L6265" s="262"/>
      <c r="M6265" s="262"/>
      <c r="S6265" s="262"/>
      <c r="T6265" s="262"/>
      <c r="U6265" s="262"/>
      <c r="V6265" s="262"/>
    </row>
    <row r="6266" spans="1:22">
      <c r="A6266" s="858"/>
      <c r="B6266" s="866">
        <f t="shared" si="98"/>
        <v>6244</v>
      </c>
      <c r="C6266" s="919"/>
      <c r="D6266" s="860"/>
      <c r="E6266"/>
      <c r="F6266"/>
      <c r="G6266"/>
      <c r="H6266"/>
      <c r="I6266"/>
      <c r="J6266"/>
      <c r="K6266"/>
      <c r="L6266" s="262"/>
      <c r="M6266" s="262"/>
      <c r="S6266" s="262"/>
      <c r="T6266" s="262"/>
      <c r="U6266" s="262"/>
      <c r="V6266" s="262"/>
    </row>
    <row r="6267" spans="1:22">
      <c r="A6267" s="858"/>
      <c r="B6267" s="866">
        <f t="shared" si="98"/>
        <v>6245</v>
      </c>
      <c r="C6267" s="919"/>
      <c r="D6267" s="860"/>
      <c r="E6267"/>
      <c r="F6267"/>
      <c r="G6267"/>
      <c r="H6267"/>
      <c r="I6267"/>
      <c r="J6267"/>
      <c r="K6267"/>
      <c r="L6267" s="262"/>
      <c r="M6267" s="262"/>
      <c r="S6267" s="262"/>
      <c r="T6267" s="262"/>
      <c r="U6267" s="262"/>
      <c r="V6267" s="262"/>
    </row>
    <row r="6268" spans="1:22">
      <c r="A6268" s="858"/>
      <c r="B6268" s="866">
        <f t="shared" si="98"/>
        <v>6246</v>
      </c>
      <c r="C6268" s="919"/>
      <c r="D6268" s="860"/>
      <c r="E6268"/>
      <c r="F6268"/>
      <c r="G6268"/>
      <c r="H6268"/>
      <c r="I6268"/>
      <c r="J6268"/>
      <c r="K6268"/>
      <c r="L6268" s="262"/>
      <c r="M6268" s="262"/>
      <c r="S6268" s="262"/>
      <c r="T6268" s="262"/>
      <c r="U6268" s="262"/>
      <c r="V6268" s="262"/>
    </row>
    <row r="6269" spans="1:22">
      <c r="A6269" s="858"/>
      <c r="B6269" s="866">
        <f t="shared" si="98"/>
        <v>6247</v>
      </c>
      <c r="C6269" s="919"/>
      <c r="D6269" s="860"/>
      <c r="E6269"/>
      <c r="F6269"/>
      <c r="G6269"/>
      <c r="H6269"/>
      <c r="I6269"/>
      <c r="J6269"/>
      <c r="K6269"/>
      <c r="L6269" s="262"/>
      <c r="M6269" s="262"/>
      <c r="S6269" s="262"/>
      <c r="T6269" s="262"/>
      <c r="U6269" s="262"/>
      <c r="V6269" s="262"/>
    </row>
    <row r="6270" spans="1:22">
      <c r="A6270" s="858"/>
      <c r="B6270" s="866">
        <f t="shared" si="98"/>
        <v>6248</v>
      </c>
      <c r="C6270" s="919"/>
      <c r="D6270" s="860"/>
      <c r="E6270"/>
      <c r="F6270"/>
      <c r="G6270"/>
      <c r="H6270"/>
      <c r="I6270"/>
      <c r="J6270"/>
      <c r="K6270"/>
      <c r="L6270" s="262"/>
      <c r="M6270" s="262"/>
      <c r="S6270" s="262"/>
      <c r="T6270" s="262"/>
      <c r="U6270" s="262"/>
      <c r="V6270" s="262"/>
    </row>
    <row r="6271" spans="1:22">
      <c r="A6271" s="858"/>
      <c r="B6271" s="866">
        <f t="shared" si="98"/>
        <v>6249</v>
      </c>
      <c r="C6271" s="919"/>
      <c r="D6271" s="860"/>
      <c r="E6271"/>
      <c r="F6271"/>
      <c r="G6271"/>
      <c r="H6271"/>
      <c r="I6271"/>
      <c r="J6271"/>
      <c r="K6271"/>
      <c r="L6271" s="262"/>
      <c r="M6271" s="262"/>
      <c r="S6271" s="262"/>
      <c r="T6271" s="262"/>
      <c r="U6271" s="262"/>
      <c r="V6271" s="262"/>
    </row>
    <row r="6272" spans="1:22">
      <c r="A6272" s="858"/>
      <c r="B6272" s="866">
        <f t="shared" si="98"/>
        <v>6250</v>
      </c>
      <c r="C6272" s="919"/>
      <c r="D6272" s="860"/>
      <c r="E6272"/>
      <c r="F6272"/>
      <c r="G6272"/>
      <c r="H6272"/>
      <c r="I6272"/>
      <c r="J6272"/>
      <c r="K6272"/>
      <c r="L6272" s="262"/>
      <c r="M6272" s="262"/>
      <c r="S6272" s="262"/>
      <c r="T6272" s="262"/>
      <c r="U6272" s="262"/>
      <c r="V6272" s="262"/>
    </row>
    <row r="6273" spans="1:22">
      <c r="A6273" s="858"/>
      <c r="B6273" s="866">
        <f t="shared" si="98"/>
        <v>6251</v>
      </c>
      <c r="C6273" s="919"/>
      <c r="D6273" s="860"/>
      <c r="E6273"/>
      <c r="F6273"/>
      <c r="G6273"/>
      <c r="H6273"/>
      <c r="I6273"/>
      <c r="J6273"/>
      <c r="K6273"/>
      <c r="L6273" s="262"/>
      <c r="M6273" s="262"/>
      <c r="S6273" s="262"/>
      <c r="T6273" s="262"/>
      <c r="U6273" s="262"/>
      <c r="V6273" s="262"/>
    </row>
    <row r="6274" spans="1:22">
      <c r="A6274" s="858"/>
      <c r="B6274" s="866">
        <f t="shared" si="98"/>
        <v>6252</v>
      </c>
      <c r="C6274" s="919"/>
      <c r="D6274" s="860"/>
      <c r="E6274"/>
      <c r="F6274"/>
      <c r="G6274"/>
      <c r="H6274"/>
      <c r="I6274"/>
      <c r="J6274"/>
      <c r="K6274"/>
      <c r="L6274" s="262"/>
      <c r="M6274" s="262"/>
      <c r="S6274" s="262"/>
      <c r="T6274" s="262"/>
      <c r="U6274" s="262"/>
      <c r="V6274" s="262"/>
    </row>
    <row r="6275" spans="1:22">
      <c r="A6275" s="858"/>
      <c r="B6275" s="866">
        <f t="shared" si="98"/>
        <v>6253</v>
      </c>
      <c r="C6275" s="919"/>
      <c r="D6275" s="860"/>
      <c r="E6275"/>
      <c r="F6275"/>
      <c r="G6275"/>
      <c r="H6275"/>
      <c r="I6275"/>
      <c r="J6275"/>
      <c r="K6275"/>
      <c r="L6275" s="262"/>
      <c r="M6275" s="262"/>
      <c r="S6275" s="262"/>
      <c r="T6275" s="262"/>
      <c r="U6275" s="262"/>
      <c r="V6275" s="262"/>
    </row>
    <row r="6276" spans="1:22">
      <c r="A6276" s="858"/>
      <c r="B6276" s="866">
        <f t="shared" si="98"/>
        <v>6254</v>
      </c>
      <c r="C6276" s="919"/>
      <c r="D6276" s="860"/>
      <c r="E6276"/>
      <c r="F6276"/>
      <c r="G6276"/>
      <c r="H6276"/>
      <c r="I6276"/>
      <c r="J6276"/>
      <c r="K6276"/>
      <c r="L6276" s="262"/>
      <c r="M6276" s="262"/>
      <c r="S6276" s="262"/>
      <c r="T6276" s="262"/>
      <c r="U6276" s="262"/>
      <c r="V6276" s="262"/>
    </row>
    <row r="6277" spans="1:22">
      <c r="A6277" s="858"/>
      <c r="B6277" s="866">
        <f t="shared" si="98"/>
        <v>6255</v>
      </c>
      <c r="C6277" s="919"/>
      <c r="D6277" s="860"/>
      <c r="E6277"/>
      <c r="F6277"/>
      <c r="G6277"/>
      <c r="H6277"/>
      <c r="I6277"/>
      <c r="J6277"/>
      <c r="K6277"/>
      <c r="L6277" s="262"/>
      <c r="M6277" s="262"/>
      <c r="S6277" s="262"/>
      <c r="T6277" s="262"/>
      <c r="U6277" s="262"/>
      <c r="V6277" s="262"/>
    </row>
    <row r="6278" spans="1:22">
      <c r="A6278" s="858"/>
      <c r="B6278" s="866">
        <f t="shared" si="98"/>
        <v>6256</v>
      </c>
      <c r="C6278" s="919"/>
      <c r="D6278" s="860"/>
      <c r="E6278"/>
      <c r="F6278"/>
      <c r="G6278"/>
      <c r="H6278"/>
      <c r="I6278"/>
      <c r="J6278"/>
      <c r="K6278"/>
      <c r="L6278" s="262"/>
      <c r="M6278" s="262"/>
      <c r="S6278" s="262"/>
      <c r="T6278" s="262"/>
      <c r="U6278" s="262"/>
      <c r="V6278" s="262"/>
    </row>
    <row r="6279" spans="1:22">
      <c r="A6279" s="858"/>
      <c r="B6279" s="866">
        <f t="shared" si="98"/>
        <v>6257</v>
      </c>
      <c r="C6279" s="919"/>
      <c r="D6279" s="860"/>
      <c r="E6279"/>
      <c r="F6279"/>
      <c r="G6279"/>
      <c r="H6279"/>
      <c r="I6279"/>
      <c r="J6279"/>
      <c r="K6279"/>
      <c r="L6279" s="262"/>
      <c r="M6279" s="262"/>
      <c r="S6279" s="262"/>
      <c r="T6279" s="262"/>
      <c r="U6279" s="262"/>
      <c r="V6279" s="262"/>
    </row>
    <row r="6280" spans="1:22">
      <c r="A6280" s="858"/>
      <c r="B6280" s="866">
        <f t="shared" si="98"/>
        <v>6258</v>
      </c>
      <c r="C6280" s="919"/>
      <c r="D6280" s="860"/>
      <c r="E6280"/>
      <c r="F6280"/>
      <c r="G6280"/>
      <c r="H6280"/>
      <c r="I6280"/>
      <c r="J6280"/>
      <c r="K6280"/>
      <c r="L6280" s="262"/>
      <c r="M6280" s="262"/>
      <c r="S6280" s="262"/>
      <c r="T6280" s="262"/>
      <c r="U6280" s="262"/>
      <c r="V6280" s="262"/>
    </row>
    <row r="6281" spans="1:22">
      <c r="A6281" s="858"/>
      <c r="B6281" s="866">
        <f t="shared" si="98"/>
        <v>6259</v>
      </c>
      <c r="C6281" s="919"/>
      <c r="D6281" s="860"/>
      <c r="E6281"/>
      <c r="F6281"/>
      <c r="G6281"/>
      <c r="H6281"/>
      <c r="I6281"/>
      <c r="J6281"/>
      <c r="K6281"/>
      <c r="L6281" s="262"/>
      <c r="M6281" s="262"/>
      <c r="S6281" s="262"/>
      <c r="T6281" s="262"/>
      <c r="U6281" s="262"/>
      <c r="V6281" s="262"/>
    </row>
    <row r="6282" spans="1:22">
      <c r="A6282" s="858"/>
      <c r="B6282" s="866">
        <f t="shared" si="98"/>
        <v>6260</v>
      </c>
      <c r="C6282" s="919"/>
      <c r="D6282" s="860"/>
      <c r="E6282"/>
      <c r="F6282"/>
      <c r="G6282"/>
      <c r="H6282"/>
      <c r="I6282"/>
      <c r="J6282"/>
      <c r="K6282"/>
      <c r="L6282" s="262"/>
      <c r="M6282" s="262"/>
      <c r="S6282" s="262"/>
      <c r="T6282" s="262"/>
      <c r="U6282" s="262"/>
      <c r="V6282" s="262"/>
    </row>
    <row r="6283" spans="1:22">
      <c r="A6283" s="858"/>
      <c r="B6283" s="866">
        <f t="shared" si="98"/>
        <v>6261</v>
      </c>
      <c r="C6283" s="919"/>
      <c r="D6283" s="860"/>
      <c r="E6283"/>
      <c r="F6283"/>
      <c r="G6283"/>
      <c r="H6283"/>
      <c r="I6283"/>
      <c r="J6283"/>
      <c r="K6283"/>
      <c r="L6283" s="262"/>
      <c r="M6283" s="262"/>
      <c r="S6283" s="262"/>
      <c r="T6283" s="262"/>
      <c r="U6283" s="262"/>
      <c r="V6283" s="262"/>
    </row>
    <row r="6284" spans="1:22">
      <c r="A6284" s="858"/>
      <c r="B6284" s="866">
        <f t="shared" si="98"/>
        <v>6262</v>
      </c>
      <c r="C6284" s="919"/>
      <c r="D6284" s="860"/>
      <c r="E6284"/>
      <c r="F6284"/>
      <c r="G6284"/>
      <c r="H6284"/>
      <c r="I6284"/>
      <c r="J6284"/>
      <c r="K6284"/>
      <c r="L6284" s="262"/>
      <c r="M6284" s="262"/>
      <c r="S6284" s="262"/>
      <c r="T6284" s="262"/>
      <c r="U6284" s="262"/>
      <c r="V6284" s="262"/>
    </row>
    <row r="6285" spans="1:22">
      <c r="A6285" s="858"/>
      <c r="B6285" s="866">
        <f t="shared" si="98"/>
        <v>6263</v>
      </c>
      <c r="C6285" s="919"/>
      <c r="D6285" s="860"/>
      <c r="E6285"/>
      <c r="F6285"/>
      <c r="G6285"/>
      <c r="H6285"/>
      <c r="I6285"/>
      <c r="J6285"/>
      <c r="K6285"/>
      <c r="L6285" s="262"/>
      <c r="M6285" s="262"/>
      <c r="S6285" s="262"/>
      <c r="T6285" s="262"/>
      <c r="U6285" s="262"/>
      <c r="V6285" s="262"/>
    </row>
    <row r="6286" spans="1:22">
      <c r="A6286" s="858"/>
      <c r="B6286" s="866">
        <f t="shared" si="98"/>
        <v>6264</v>
      </c>
      <c r="C6286" s="919"/>
      <c r="D6286" s="860"/>
      <c r="E6286"/>
      <c r="F6286"/>
      <c r="G6286"/>
      <c r="H6286"/>
      <c r="I6286"/>
      <c r="J6286"/>
      <c r="K6286"/>
      <c r="L6286" s="262"/>
      <c r="M6286" s="262"/>
      <c r="S6286" s="262"/>
      <c r="T6286" s="262"/>
      <c r="U6286" s="262"/>
      <c r="V6286" s="262"/>
    </row>
    <row r="6287" spans="1:22">
      <c r="A6287" s="858"/>
      <c r="B6287" s="866">
        <f t="shared" si="98"/>
        <v>6265</v>
      </c>
      <c r="C6287" s="919"/>
      <c r="D6287" s="860"/>
      <c r="E6287"/>
      <c r="F6287"/>
      <c r="G6287"/>
      <c r="H6287"/>
      <c r="I6287"/>
      <c r="J6287"/>
      <c r="K6287"/>
      <c r="L6287" s="262"/>
      <c r="M6287" s="262"/>
      <c r="S6287" s="262"/>
      <c r="T6287" s="262"/>
      <c r="U6287" s="262"/>
      <c r="V6287" s="262"/>
    </row>
    <row r="6288" spans="1:22">
      <c r="A6288" s="858"/>
      <c r="B6288" s="866">
        <f t="shared" si="98"/>
        <v>6266</v>
      </c>
      <c r="C6288" s="919"/>
      <c r="D6288" s="860"/>
      <c r="E6288"/>
      <c r="F6288"/>
      <c r="G6288"/>
      <c r="H6288"/>
      <c r="I6288"/>
      <c r="J6288"/>
      <c r="K6288"/>
      <c r="L6288" s="262"/>
      <c r="M6288" s="262"/>
      <c r="S6288" s="262"/>
      <c r="T6288" s="262"/>
      <c r="U6288" s="262"/>
      <c r="V6288" s="262"/>
    </row>
    <row r="6289" spans="1:22">
      <c r="A6289" s="858"/>
      <c r="B6289" s="866">
        <f t="shared" si="98"/>
        <v>6267</v>
      </c>
      <c r="C6289" s="919"/>
      <c r="D6289" s="860"/>
      <c r="E6289"/>
      <c r="F6289"/>
      <c r="G6289"/>
      <c r="H6289"/>
      <c r="I6289"/>
      <c r="J6289"/>
      <c r="K6289"/>
      <c r="L6289" s="262"/>
      <c r="M6289" s="262"/>
      <c r="S6289" s="262"/>
      <c r="T6289" s="262"/>
      <c r="U6289" s="262"/>
      <c r="V6289" s="262"/>
    </row>
    <row r="6290" spans="1:22">
      <c r="A6290" s="858"/>
      <c r="B6290" s="866">
        <f t="shared" si="98"/>
        <v>6268</v>
      </c>
      <c r="C6290" s="919"/>
      <c r="D6290" s="860"/>
      <c r="E6290"/>
      <c r="F6290"/>
      <c r="G6290"/>
      <c r="H6290"/>
      <c r="I6290"/>
      <c r="J6290"/>
      <c r="K6290"/>
      <c r="L6290" s="262"/>
      <c r="M6290" s="262"/>
      <c r="S6290" s="262"/>
      <c r="T6290" s="262"/>
      <c r="U6290" s="262"/>
      <c r="V6290" s="262"/>
    </row>
    <row r="6291" spans="1:22">
      <c r="A6291" s="858"/>
      <c r="B6291" s="866">
        <f t="shared" si="98"/>
        <v>6269</v>
      </c>
      <c r="C6291" s="919"/>
      <c r="D6291" s="860"/>
      <c r="E6291"/>
      <c r="F6291"/>
      <c r="G6291"/>
      <c r="H6291"/>
      <c r="I6291"/>
      <c r="J6291"/>
      <c r="K6291"/>
      <c r="L6291" s="262"/>
      <c r="M6291" s="262"/>
      <c r="S6291" s="262"/>
      <c r="T6291" s="262"/>
      <c r="U6291" s="262"/>
      <c r="V6291" s="262"/>
    </row>
    <row r="6292" spans="1:22">
      <c r="A6292" s="858"/>
      <c r="B6292" s="866">
        <f t="shared" si="98"/>
        <v>6270</v>
      </c>
      <c r="C6292" s="919"/>
      <c r="D6292" s="860"/>
      <c r="E6292"/>
      <c r="F6292"/>
      <c r="G6292"/>
      <c r="H6292"/>
      <c r="I6292"/>
      <c r="J6292"/>
      <c r="K6292"/>
      <c r="L6292" s="262"/>
      <c r="M6292" s="262"/>
      <c r="S6292" s="262"/>
      <c r="T6292" s="262"/>
      <c r="U6292" s="262"/>
      <c r="V6292" s="262"/>
    </row>
    <row r="6293" spans="1:22">
      <c r="A6293" s="858"/>
      <c r="B6293" s="866">
        <f t="shared" si="98"/>
        <v>6271</v>
      </c>
      <c r="C6293" s="919"/>
      <c r="D6293" s="860"/>
      <c r="E6293"/>
      <c r="F6293"/>
      <c r="G6293"/>
      <c r="H6293"/>
      <c r="I6293"/>
      <c r="J6293"/>
      <c r="K6293"/>
      <c r="L6293" s="262"/>
      <c r="M6293" s="262"/>
      <c r="S6293" s="262"/>
      <c r="T6293" s="262"/>
      <c r="U6293" s="262"/>
      <c r="V6293" s="262"/>
    </row>
    <row r="6294" spans="1:22">
      <c r="A6294" s="858"/>
      <c r="B6294" s="866">
        <f t="shared" si="98"/>
        <v>6272</v>
      </c>
      <c r="C6294" s="919"/>
      <c r="D6294" s="860"/>
      <c r="E6294"/>
      <c r="F6294"/>
      <c r="G6294"/>
      <c r="H6294"/>
      <c r="I6294"/>
      <c r="J6294"/>
      <c r="K6294"/>
      <c r="L6294" s="262"/>
      <c r="M6294" s="262"/>
      <c r="S6294" s="262"/>
      <c r="T6294" s="262"/>
      <c r="U6294" s="262"/>
      <c r="V6294" s="262"/>
    </row>
    <row r="6295" spans="1:22">
      <c r="A6295" s="858"/>
      <c r="B6295" s="866">
        <f t="shared" si="98"/>
        <v>6273</v>
      </c>
      <c r="C6295" s="919"/>
      <c r="D6295" s="860"/>
      <c r="E6295"/>
      <c r="F6295"/>
      <c r="G6295"/>
      <c r="H6295"/>
      <c r="I6295"/>
      <c r="J6295"/>
      <c r="K6295"/>
      <c r="L6295" s="262"/>
      <c r="M6295" s="262"/>
      <c r="S6295" s="262"/>
      <c r="T6295" s="262"/>
      <c r="U6295" s="262"/>
      <c r="V6295" s="262"/>
    </row>
    <row r="6296" spans="1:22">
      <c r="A6296" s="858"/>
      <c r="B6296" s="866">
        <f t="shared" ref="B6296:B6359" si="99">B6295+1</f>
        <v>6274</v>
      </c>
      <c r="C6296" s="919"/>
      <c r="D6296" s="860"/>
      <c r="E6296"/>
      <c r="F6296"/>
      <c r="G6296"/>
      <c r="H6296"/>
      <c r="I6296"/>
      <c r="J6296"/>
      <c r="K6296"/>
      <c r="L6296" s="262"/>
      <c r="M6296" s="262"/>
      <c r="S6296" s="262"/>
      <c r="T6296" s="262"/>
      <c r="U6296" s="262"/>
      <c r="V6296" s="262"/>
    </row>
    <row r="6297" spans="1:22">
      <c r="A6297" s="858"/>
      <c r="B6297" s="866">
        <f t="shared" si="99"/>
        <v>6275</v>
      </c>
      <c r="C6297" s="919"/>
      <c r="D6297" s="860"/>
      <c r="E6297"/>
      <c r="F6297"/>
      <c r="G6297"/>
      <c r="H6297"/>
      <c r="I6297"/>
      <c r="J6297"/>
      <c r="K6297"/>
      <c r="L6297" s="262"/>
      <c r="M6297" s="262"/>
      <c r="S6297" s="262"/>
      <c r="T6297" s="262"/>
      <c r="U6297" s="262"/>
      <c r="V6297" s="262"/>
    </row>
    <row r="6298" spans="1:22">
      <c r="A6298" s="858"/>
      <c r="B6298" s="866">
        <f t="shared" si="99"/>
        <v>6276</v>
      </c>
      <c r="C6298" s="919"/>
      <c r="D6298" s="860"/>
      <c r="E6298"/>
      <c r="F6298"/>
      <c r="G6298"/>
      <c r="H6298"/>
      <c r="I6298"/>
      <c r="J6298"/>
      <c r="K6298"/>
      <c r="L6298" s="262"/>
      <c r="M6298" s="262"/>
      <c r="S6298" s="262"/>
      <c r="T6298" s="262"/>
      <c r="U6298" s="262"/>
      <c r="V6298" s="262"/>
    </row>
    <row r="6299" spans="1:22">
      <c r="A6299" s="858"/>
      <c r="B6299" s="866">
        <f t="shared" si="99"/>
        <v>6277</v>
      </c>
      <c r="C6299" s="919"/>
      <c r="D6299" s="860"/>
      <c r="E6299"/>
      <c r="F6299"/>
      <c r="G6299"/>
      <c r="H6299"/>
      <c r="I6299"/>
      <c r="J6299"/>
      <c r="K6299"/>
      <c r="L6299" s="262"/>
      <c r="M6299" s="262"/>
      <c r="S6299" s="262"/>
      <c r="T6299" s="262"/>
      <c r="U6299" s="262"/>
      <c r="V6299" s="262"/>
    </row>
    <row r="6300" spans="1:22">
      <c r="A6300" s="858"/>
      <c r="B6300" s="866">
        <f t="shared" si="99"/>
        <v>6278</v>
      </c>
      <c r="C6300" s="919"/>
      <c r="D6300" s="860"/>
      <c r="E6300"/>
      <c r="F6300"/>
      <c r="G6300"/>
      <c r="H6300"/>
      <c r="I6300"/>
      <c r="J6300"/>
      <c r="K6300"/>
      <c r="L6300" s="262"/>
      <c r="M6300" s="262"/>
      <c r="S6300" s="262"/>
      <c r="T6300" s="262"/>
      <c r="U6300" s="262"/>
      <c r="V6300" s="262"/>
    </row>
    <row r="6301" spans="1:22">
      <c r="A6301" s="858"/>
      <c r="B6301" s="866">
        <f t="shared" si="99"/>
        <v>6279</v>
      </c>
      <c r="C6301" s="919"/>
      <c r="D6301" s="860"/>
      <c r="E6301"/>
      <c r="F6301"/>
      <c r="G6301"/>
      <c r="H6301"/>
      <c r="I6301"/>
      <c r="J6301"/>
      <c r="K6301"/>
      <c r="L6301" s="262"/>
      <c r="M6301" s="262"/>
      <c r="S6301" s="262"/>
      <c r="T6301" s="262"/>
      <c r="U6301" s="262"/>
      <c r="V6301" s="262"/>
    </row>
    <row r="6302" spans="1:22">
      <c r="A6302" s="858"/>
      <c r="B6302" s="866">
        <f t="shared" si="99"/>
        <v>6280</v>
      </c>
      <c r="C6302" s="919"/>
      <c r="D6302" s="860"/>
      <c r="E6302"/>
      <c r="F6302"/>
      <c r="G6302"/>
      <c r="H6302"/>
      <c r="I6302"/>
      <c r="J6302"/>
      <c r="K6302"/>
      <c r="L6302" s="262"/>
      <c r="M6302" s="262"/>
      <c r="S6302" s="262"/>
      <c r="T6302" s="262"/>
      <c r="U6302" s="262"/>
      <c r="V6302" s="262"/>
    </row>
    <row r="6303" spans="1:22">
      <c r="A6303" s="858"/>
      <c r="B6303" s="866">
        <f t="shared" si="99"/>
        <v>6281</v>
      </c>
      <c r="C6303" s="919"/>
      <c r="D6303" s="860"/>
      <c r="E6303"/>
      <c r="F6303"/>
      <c r="G6303"/>
      <c r="H6303"/>
      <c r="I6303"/>
      <c r="J6303"/>
      <c r="K6303"/>
      <c r="L6303" s="262"/>
      <c r="M6303" s="262"/>
      <c r="S6303" s="262"/>
      <c r="T6303" s="262"/>
      <c r="U6303" s="262"/>
      <c r="V6303" s="262"/>
    </row>
    <row r="6304" spans="1:22">
      <c r="A6304" s="858"/>
      <c r="B6304" s="866">
        <f t="shared" si="99"/>
        <v>6282</v>
      </c>
      <c r="C6304" s="919"/>
      <c r="D6304" s="860"/>
      <c r="E6304"/>
      <c r="F6304"/>
      <c r="G6304"/>
      <c r="H6304"/>
      <c r="I6304"/>
      <c r="J6304"/>
      <c r="K6304"/>
      <c r="L6304" s="262"/>
      <c r="M6304" s="262"/>
      <c r="S6304" s="262"/>
      <c r="T6304" s="262"/>
      <c r="U6304" s="262"/>
      <c r="V6304" s="262"/>
    </row>
    <row r="6305" spans="1:22">
      <c r="A6305" s="858"/>
      <c r="B6305" s="866">
        <f t="shared" si="99"/>
        <v>6283</v>
      </c>
      <c r="C6305" s="919"/>
      <c r="D6305" s="860"/>
      <c r="E6305"/>
      <c r="F6305"/>
      <c r="G6305"/>
      <c r="H6305"/>
      <c r="I6305"/>
      <c r="J6305"/>
      <c r="K6305"/>
      <c r="L6305" s="262"/>
      <c r="M6305" s="262"/>
      <c r="S6305" s="262"/>
      <c r="T6305" s="262"/>
      <c r="U6305" s="262"/>
      <c r="V6305" s="262"/>
    </row>
    <row r="6306" spans="1:22">
      <c r="A6306" s="858"/>
      <c r="B6306" s="866">
        <f t="shared" si="99"/>
        <v>6284</v>
      </c>
      <c r="C6306" s="919"/>
      <c r="D6306" s="860"/>
      <c r="E6306"/>
      <c r="F6306"/>
      <c r="G6306"/>
      <c r="H6306"/>
      <c r="I6306"/>
      <c r="J6306"/>
      <c r="K6306"/>
      <c r="L6306" s="262"/>
      <c r="M6306" s="262"/>
      <c r="S6306" s="262"/>
      <c r="T6306" s="262"/>
      <c r="U6306" s="262"/>
      <c r="V6306" s="262"/>
    </row>
    <row r="6307" spans="1:22">
      <c r="A6307" s="858"/>
      <c r="B6307" s="866">
        <f t="shared" si="99"/>
        <v>6285</v>
      </c>
      <c r="C6307" s="919"/>
      <c r="D6307" s="860"/>
      <c r="E6307"/>
      <c r="F6307"/>
      <c r="G6307"/>
      <c r="H6307"/>
      <c r="I6307"/>
      <c r="J6307"/>
      <c r="K6307"/>
      <c r="L6307" s="262"/>
      <c r="M6307" s="262"/>
      <c r="S6307" s="262"/>
      <c r="T6307" s="262"/>
      <c r="U6307" s="262"/>
      <c r="V6307" s="262"/>
    </row>
    <row r="6308" spans="1:22">
      <c r="A6308" s="858"/>
      <c r="B6308" s="866">
        <f t="shared" si="99"/>
        <v>6286</v>
      </c>
      <c r="C6308" s="919"/>
      <c r="D6308" s="860"/>
      <c r="E6308"/>
      <c r="F6308"/>
      <c r="G6308"/>
      <c r="H6308"/>
      <c r="I6308"/>
      <c r="J6308"/>
      <c r="K6308"/>
      <c r="L6308" s="262"/>
      <c r="M6308" s="262"/>
      <c r="S6308" s="262"/>
      <c r="T6308" s="262"/>
      <c r="U6308" s="262"/>
      <c r="V6308" s="262"/>
    </row>
    <row r="6309" spans="1:22">
      <c r="A6309" s="858"/>
      <c r="B6309" s="866">
        <f t="shared" si="99"/>
        <v>6287</v>
      </c>
      <c r="C6309" s="919"/>
      <c r="D6309" s="860"/>
      <c r="E6309"/>
      <c r="F6309"/>
      <c r="G6309"/>
      <c r="H6309"/>
      <c r="I6309"/>
      <c r="J6309"/>
      <c r="K6309"/>
      <c r="L6309" s="262"/>
      <c r="M6309" s="262"/>
      <c r="S6309" s="262"/>
      <c r="T6309" s="262"/>
      <c r="U6309" s="262"/>
      <c r="V6309" s="262"/>
    </row>
    <row r="6310" spans="1:22">
      <c r="A6310" s="858"/>
      <c r="B6310" s="866">
        <f t="shared" si="99"/>
        <v>6288</v>
      </c>
      <c r="C6310" s="919"/>
      <c r="D6310" s="860"/>
      <c r="E6310"/>
      <c r="F6310"/>
      <c r="G6310"/>
      <c r="H6310"/>
      <c r="I6310"/>
      <c r="J6310"/>
      <c r="K6310"/>
      <c r="L6310" s="262"/>
      <c r="M6310" s="262"/>
      <c r="S6310" s="262"/>
      <c r="T6310" s="262"/>
      <c r="U6310" s="262"/>
      <c r="V6310" s="262"/>
    </row>
    <row r="6311" spans="1:22">
      <c r="A6311" s="858"/>
      <c r="B6311" s="866">
        <f t="shared" si="99"/>
        <v>6289</v>
      </c>
      <c r="C6311" s="919"/>
      <c r="D6311" s="860"/>
      <c r="E6311"/>
      <c r="F6311"/>
      <c r="G6311"/>
      <c r="H6311"/>
      <c r="I6311"/>
      <c r="J6311"/>
      <c r="K6311"/>
      <c r="L6311" s="262"/>
      <c r="M6311" s="262"/>
      <c r="S6311" s="262"/>
      <c r="T6311" s="262"/>
      <c r="U6311" s="262"/>
      <c r="V6311" s="262"/>
    </row>
    <row r="6312" spans="1:22">
      <c r="A6312" s="858"/>
      <c r="B6312" s="866">
        <f t="shared" si="99"/>
        <v>6290</v>
      </c>
      <c r="C6312" s="919"/>
      <c r="D6312" s="860"/>
      <c r="E6312"/>
      <c r="F6312"/>
      <c r="G6312"/>
      <c r="H6312"/>
      <c r="I6312"/>
      <c r="J6312"/>
      <c r="K6312"/>
      <c r="L6312" s="262"/>
      <c r="M6312" s="262"/>
      <c r="S6312" s="262"/>
      <c r="T6312" s="262"/>
      <c r="U6312" s="262"/>
      <c r="V6312" s="262"/>
    </row>
    <row r="6313" spans="1:22">
      <c r="A6313" s="858"/>
      <c r="B6313" s="866">
        <f t="shared" si="99"/>
        <v>6291</v>
      </c>
      <c r="C6313" s="919"/>
      <c r="D6313" s="860"/>
      <c r="E6313"/>
      <c r="F6313"/>
      <c r="G6313"/>
      <c r="H6313"/>
      <c r="I6313"/>
      <c r="J6313"/>
      <c r="K6313"/>
      <c r="L6313" s="262"/>
      <c r="M6313" s="262"/>
      <c r="S6313" s="262"/>
      <c r="T6313" s="262"/>
      <c r="U6313" s="262"/>
      <c r="V6313" s="262"/>
    </row>
    <row r="6314" spans="1:22">
      <c r="A6314" s="858"/>
      <c r="B6314" s="866">
        <f t="shared" si="99"/>
        <v>6292</v>
      </c>
      <c r="C6314" s="919"/>
      <c r="D6314" s="860"/>
      <c r="E6314"/>
      <c r="F6314"/>
      <c r="G6314"/>
      <c r="H6314"/>
      <c r="I6314"/>
      <c r="J6314"/>
      <c r="K6314"/>
      <c r="L6314" s="262"/>
      <c r="M6314" s="262"/>
      <c r="S6314" s="262"/>
      <c r="T6314" s="262"/>
      <c r="U6314" s="262"/>
      <c r="V6314" s="262"/>
    </row>
    <row r="6315" spans="1:22">
      <c r="A6315" s="858"/>
      <c r="B6315" s="866">
        <f t="shared" si="99"/>
        <v>6293</v>
      </c>
      <c r="C6315" s="919"/>
      <c r="D6315" s="860"/>
      <c r="E6315"/>
      <c r="F6315"/>
      <c r="G6315"/>
      <c r="H6315"/>
      <c r="I6315"/>
      <c r="J6315"/>
      <c r="K6315"/>
      <c r="L6315" s="262"/>
      <c r="M6315" s="262"/>
      <c r="S6315" s="262"/>
      <c r="T6315" s="262"/>
      <c r="U6315" s="262"/>
      <c r="V6315" s="262"/>
    </row>
    <row r="6316" spans="1:22">
      <c r="A6316" s="858"/>
      <c r="B6316" s="866">
        <f t="shared" si="99"/>
        <v>6294</v>
      </c>
      <c r="C6316" s="919"/>
      <c r="D6316" s="860"/>
      <c r="E6316"/>
      <c r="F6316"/>
      <c r="G6316"/>
      <c r="H6316"/>
      <c r="I6316"/>
      <c r="J6316"/>
      <c r="K6316"/>
      <c r="L6316" s="262"/>
      <c r="M6316" s="262"/>
      <c r="S6316" s="262"/>
      <c r="T6316" s="262"/>
      <c r="U6316" s="262"/>
      <c r="V6316" s="262"/>
    </row>
    <row r="6317" spans="1:22">
      <c r="A6317" s="858"/>
      <c r="B6317" s="866">
        <f t="shared" si="99"/>
        <v>6295</v>
      </c>
      <c r="C6317" s="919"/>
      <c r="D6317" s="860"/>
      <c r="E6317"/>
      <c r="F6317"/>
      <c r="G6317"/>
      <c r="H6317"/>
      <c r="I6317"/>
      <c r="J6317"/>
      <c r="K6317"/>
      <c r="L6317" s="262"/>
      <c r="M6317" s="262"/>
      <c r="S6317" s="262"/>
      <c r="T6317" s="262"/>
      <c r="U6317" s="262"/>
      <c r="V6317" s="262"/>
    </row>
    <row r="6318" spans="1:22">
      <c r="A6318" s="858"/>
      <c r="B6318" s="866">
        <f t="shared" si="99"/>
        <v>6296</v>
      </c>
      <c r="C6318" s="919"/>
      <c r="D6318" s="860"/>
      <c r="E6318"/>
      <c r="F6318"/>
      <c r="G6318"/>
      <c r="H6318"/>
      <c r="I6318"/>
      <c r="J6318"/>
      <c r="K6318"/>
      <c r="L6318" s="262"/>
      <c r="M6318" s="262"/>
      <c r="S6318" s="262"/>
      <c r="T6318" s="262"/>
      <c r="U6318" s="262"/>
      <c r="V6318" s="262"/>
    </row>
    <row r="6319" spans="1:22">
      <c r="A6319" s="858"/>
      <c r="B6319" s="866">
        <f t="shared" si="99"/>
        <v>6297</v>
      </c>
      <c r="C6319" s="919"/>
      <c r="D6319" s="860"/>
      <c r="E6319"/>
      <c r="F6319"/>
      <c r="G6319"/>
      <c r="H6319"/>
      <c r="I6319"/>
      <c r="J6319"/>
      <c r="K6319"/>
      <c r="L6319" s="262"/>
      <c r="M6319" s="262"/>
      <c r="S6319" s="262"/>
      <c r="T6319" s="262"/>
      <c r="U6319" s="262"/>
      <c r="V6319" s="262"/>
    </row>
    <row r="6320" spans="1:22">
      <c r="A6320" s="858"/>
      <c r="B6320" s="866">
        <f t="shared" si="99"/>
        <v>6298</v>
      </c>
      <c r="C6320" s="919"/>
      <c r="D6320" s="860"/>
      <c r="E6320"/>
      <c r="F6320"/>
      <c r="G6320"/>
      <c r="H6320"/>
      <c r="I6320"/>
      <c r="J6320"/>
      <c r="K6320"/>
      <c r="L6320" s="262"/>
      <c r="M6320" s="262"/>
      <c r="S6320" s="262"/>
      <c r="T6320" s="262"/>
      <c r="U6320" s="262"/>
      <c r="V6320" s="262"/>
    </row>
    <row r="6321" spans="1:22">
      <c r="A6321" s="858"/>
      <c r="B6321" s="866">
        <f t="shared" si="99"/>
        <v>6299</v>
      </c>
      <c r="C6321" s="919"/>
      <c r="D6321" s="860"/>
      <c r="E6321"/>
      <c r="F6321"/>
      <c r="G6321"/>
      <c r="H6321"/>
      <c r="I6321"/>
      <c r="J6321"/>
      <c r="K6321"/>
      <c r="L6321" s="262"/>
      <c r="M6321" s="262"/>
      <c r="S6321" s="262"/>
      <c r="T6321" s="262"/>
      <c r="U6321" s="262"/>
      <c r="V6321" s="262"/>
    </row>
    <row r="6322" spans="1:22">
      <c r="A6322" s="858"/>
      <c r="B6322" s="866">
        <f t="shared" si="99"/>
        <v>6300</v>
      </c>
      <c r="C6322" s="919"/>
      <c r="D6322" s="860"/>
      <c r="E6322"/>
      <c r="F6322"/>
      <c r="G6322"/>
      <c r="H6322"/>
      <c r="I6322"/>
      <c r="J6322"/>
      <c r="K6322"/>
      <c r="L6322" s="262"/>
      <c r="M6322" s="262"/>
      <c r="S6322" s="262"/>
      <c r="T6322" s="262"/>
      <c r="U6322" s="262"/>
      <c r="V6322" s="262"/>
    </row>
    <row r="6323" spans="1:22">
      <c r="A6323" s="858"/>
      <c r="B6323" s="866">
        <f t="shared" si="99"/>
        <v>6301</v>
      </c>
      <c r="C6323" s="919"/>
      <c r="D6323" s="860"/>
      <c r="E6323"/>
      <c r="F6323"/>
      <c r="G6323"/>
      <c r="H6323"/>
      <c r="I6323"/>
      <c r="J6323"/>
      <c r="K6323"/>
      <c r="L6323" s="262"/>
      <c r="M6323" s="262"/>
      <c r="S6323" s="262"/>
      <c r="T6323" s="262"/>
      <c r="U6323" s="262"/>
      <c r="V6323" s="262"/>
    </row>
    <row r="6324" spans="1:22">
      <c r="A6324" s="858"/>
      <c r="B6324" s="866">
        <f t="shared" si="99"/>
        <v>6302</v>
      </c>
      <c r="C6324" s="919"/>
      <c r="D6324" s="860"/>
      <c r="E6324"/>
      <c r="F6324"/>
      <c r="G6324"/>
      <c r="H6324"/>
      <c r="I6324"/>
      <c r="J6324"/>
      <c r="K6324"/>
      <c r="L6324" s="262"/>
      <c r="M6324" s="262"/>
      <c r="S6324" s="262"/>
      <c r="T6324" s="262"/>
      <c r="U6324" s="262"/>
      <c r="V6324" s="262"/>
    </row>
    <row r="6325" spans="1:22">
      <c r="A6325" s="858"/>
      <c r="B6325" s="866">
        <f t="shared" si="99"/>
        <v>6303</v>
      </c>
      <c r="C6325" s="919"/>
      <c r="D6325" s="860"/>
      <c r="E6325"/>
      <c r="F6325"/>
      <c r="G6325"/>
      <c r="H6325"/>
      <c r="I6325"/>
      <c r="J6325"/>
      <c r="K6325"/>
      <c r="L6325" s="262"/>
      <c r="M6325" s="262"/>
      <c r="S6325" s="262"/>
      <c r="T6325" s="262"/>
      <c r="U6325" s="262"/>
      <c r="V6325" s="262"/>
    </row>
    <row r="6326" spans="1:22">
      <c r="A6326" s="858"/>
      <c r="B6326" s="866">
        <f t="shared" si="99"/>
        <v>6304</v>
      </c>
      <c r="C6326" s="919"/>
      <c r="D6326" s="860"/>
      <c r="E6326"/>
      <c r="F6326"/>
      <c r="G6326"/>
      <c r="H6326"/>
      <c r="I6326"/>
      <c r="J6326"/>
      <c r="K6326"/>
      <c r="L6326" s="262"/>
      <c r="M6326" s="262"/>
      <c r="S6326" s="262"/>
      <c r="T6326" s="262"/>
      <c r="U6326" s="262"/>
      <c r="V6326" s="262"/>
    </row>
    <row r="6327" spans="1:22">
      <c r="A6327" s="858"/>
      <c r="B6327" s="866">
        <f t="shared" si="99"/>
        <v>6305</v>
      </c>
      <c r="C6327" s="919"/>
      <c r="D6327" s="860"/>
      <c r="E6327"/>
      <c r="F6327"/>
      <c r="G6327"/>
      <c r="H6327"/>
      <c r="I6327"/>
      <c r="J6327"/>
      <c r="K6327"/>
      <c r="L6327" s="262"/>
      <c r="M6327" s="262"/>
      <c r="S6327" s="262"/>
      <c r="T6327" s="262"/>
      <c r="U6327" s="262"/>
      <c r="V6327" s="262"/>
    </row>
    <row r="6328" spans="1:22">
      <c r="A6328" s="858"/>
      <c r="B6328" s="866">
        <f t="shared" si="99"/>
        <v>6306</v>
      </c>
      <c r="C6328" s="919"/>
      <c r="D6328" s="860"/>
      <c r="E6328"/>
      <c r="F6328"/>
      <c r="G6328"/>
      <c r="H6328"/>
      <c r="I6328"/>
      <c r="J6328"/>
      <c r="K6328"/>
      <c r="L6328" s="262"/>
      <c r="M6328" s="262"/>
      <c r="S6328" s="262"/>
      <c r="T6328" s="262"/>
      <c r="U6328" s="262"/>
      <c r="V6328" s="262"/>
    </row>
    <row r="6329" spans="1:22">
      <c r="A6329" s="858"/>
      <c r="B6329" s="866">
        <f t="shared" si="99"/>
        <v>6307</v>
      </c>
      <c r="C6329" s="919"/>
      <c r="D6329" s="860"/>
      <c r="E6329"/>
      <c r="F6329"/>
      <c r="G6329"/>
      <c r="H6329"/>
      <c r="I6329"/>
      <c r="J6329"/>
      <c r="K6329"/>
      <c r="L6329" s="262"/>
      <c r="M6329" s="262"/>
      <c r="S6329" s="262"/>
      <c r="T6329" s="262"/>
      <c r="U6329" s="262"/>
      <c r="V6329" s="262"/>
    </row>
    <row r="6330" spans="1:22">
      <c r="A6330" s="858"/>
      <c r="B6330" s="866">
        <f t="shared" si="99"/>
        <v>6308</v>
      </c>
      <c r="C6330" s="919"/>
      <c r="D6330" s="860"/>
      <c r="E6330"/>
      <c r="F6330"/>
      <c r="G6330"/>
      <c r="H6330"/>
      <c r="I6330"/>
      <c r="J6330"/>
      <c r="K6330"/>
      <c r="L6330" s="262"/>
      <c r="M6330" s="262"/>
      <c r="S6330" s="262"/>
      <c r="T6330" s="262"/>
      <c r="U6330" s="262"/>
      <c r="V6330" s="262"/>
    </row>
    <row r="6331" spans="1:22">
      <c r="A6331" s="858"/>
      <c r="B6331" s="866">
        <f t="shared" si="99"/>
        <v>6309</v>
      </c>
      <c r="C6331" s="919"/>
      <c r="D6331" s="860"/>
      <c r="E6331"/>
      <c r="F6331"/>
      <c r="G6331"/>
      <c r="H6331"/>
      <c r="I6331"/>
      <c r="J6331"/>
      <c r="K6331"/>
      <c r="L6331" s="262"/>
      <c r="M6331" s="262"/>
      <c r="S6331" s="262"/>
      <c r="T6331" s="262"/>
      <c r="U6331" s="262"/>
      <c r="V6331" s="262"/>
    </row>
    <row r="6332" spans="1:22">
      <c r="A6332" s="858"/>
      <c r="B6332" s="866">
        <f t="shared" si="99"/>
        <v>6310</v>
      </c>
      <c r="C6332" s="919"/>
      <c r="D6332" s="860"/>
      <c r="E6332"/>
      <c r="F6332"/>
      <c r="G6332"/>
      <c r="H6332"/>
      <c r="I6332"/>
      <c r="J6332"/>
      <c r="K6332"/>
      <c r="L6332" s="262"/>
      <c r="M6332" s="262"/>
      <c r="S6332" s="262"/>
      <c r="T6332" s="262"/>
      <c r="U6332" s="262"/>
      <c r="V6332" s="262"/>
    </row>
    <row r="6333" spans="1:22">
      <c r="A6333" s="858"/>
      <c r="B6333" s="866">
        <f t="shared" si="99"/>
        <v>6311</v>
      </c>
      <c r="C6333" s="919"/>
      <c r="D6333" s="860"/>
      <c r="E6333"/>
      <c r="F6333"/>
      <c r="G6333"/>
      <c r="H6333"/>
      <c r="I6333"/>
      <c r="J6333"/>
      <c r="K6333"/>
      <c r="L6333" s="262"/>
      <c r="M6333" s="262"/>
      <c r="S6333" s="262"/>
      <c r="T6333" s="262"/>
      <c r="U6333" s="262"/>
      <c r="V6333" s="262"/>
    </row>
    <row r="6334" spans="1:22">
      <c r="A6334" s="858"/>
      <c r="B6334" s="866">
        <f t="shared" si="99"/>
        <v>6312</v>
      </c>
      <c r="C6334" s="919"/>
      <c r="D6334" s="860"/>
      <c r="E6334"/>
      <c r="F6334"/>
      <c r="G6334"/>
      <c r="H6334"/>
      <c r="I6334"/>
      <c r="J6334"/>
      <c r="K6334"/>
      <c r="L6334" s="262"/>
      <c r="M6334" s="262"/>
      <c r="S6334" s="262"/>
      <c r="T6334" s="262"/>
      <c r="U6334" s="262"/>
      <c r="V6334" s="262"/>
    </row>
    <row r="6335" spans="1:22">
      <c r="A6335" s="858"/>
      <c r="B6335" s="866">
        <f t="shared" si="99"/>
        <v>6313</v>
      </c>
      <c r="C6335" s="919"/>
      <c r="D6335" s="860"/>
      <c r="E6335"/>
      <c r="F6335"/>
      <c r="G6335"/>
      <c r="H6335"/>
      <c r="I6335"/>
      <c r="J6335"/>
      <c r="K6335"/>
      <c r="L6335" s="262"/>
      <c r="M6335" s="262"/>
      <c r="S6335" s="262"/>
      <c r="T6335" s="262"/>
      <c r="U6335" s="262"/>
      <c r="V6335" s="262"/>
    </row>
    <row r="6336" spans="1:22">
      <c r="A6336" s="858"/>
      <c r="B6336" s="866">
        <f t="shared" si="99"/>
        <v>6314</v>
      </c>
      <c r="C6336" s="919"/>
      <c r="D6336" s="860"/>
      <c r="E6336"/>
      <c r="F6336"/>
      <c r="G6336"/>
      <c r="H6336"/>
      <c r="I6336"/>
      <c r="J6336"/>
      <c r="K6336"/>
      <c r="L6336" s="262"/>
      <c r="M6336" s="262"/>
      <c r="S6336" s="262"/>
      <c r="T6336" s="262"/>
      <c r="U6336" s="262"/>
      <c r="V6336" s="262"/>
    </row>
    <row r="6337" spans="1:22">
      <c r="A6337" s="858"/>
      <c r="B6337" s="866">
        <f t="shared" si="99"/>
        <v>6315</v>
      </c>
      <c r="C6337" s="919"/>
      <c r="D6337" s="860"/>
      <c r="E6337"/>
      <c r="F6337"/>
      <c r="G6337"/>
      <c r="H6337"/>
      <c r="I6337"/>
      <c r="J6337"/>
      <c r="K6337"/>
      <c r="L6337" s="262"/>
      <c r="M6337" s="262"/>
      <c r="S6337" s="262"/>
      <c r="T6337" s="262"/>
      <c r="U6337" s="262"/>
      <c r="V6337" s="262"/>
    </row>
    <row r="6338" spans="1:22">
      <c r="A6338" s="858"/>
      <c r="B6338" s="866">
        <f t="shared" si="99"/>
        <v>6316</v>
      </c>
      <c r="C6338" s="919"/>
      <c r="D6338" s="860"/>
      <c r="E6338"/>
      <c r="F6338"/>
      <c r="G6338"/>
      <c r="H6338"/>
      <c r="I6338"/>
      <c r="J6338"/>
      <c r="K6338"/>
      <c r="L6338" s="262"/>
      <c r="M6338" s="262"/>
      <c r="S6338" s="262"/>
      <c r="T6338" s="262"/>
      <c r="U6338" s="262"/>
      <c r="V6338" s="262"/>
    </row>
    <row r="6339" spans="1:22">
      <c r="A6339" s="858"/>
      <c r="B6339" s="866">
        <f t="shared" si="99"/>
        <v>6317</v>
      </c>
      <c r="C6339" s="919"/>
      <c r="D6339" s="860"/>
      <c r="E6339"/>
      <c r="F6339"/>
      <c r="G6339"/>
      <c r="H6339"/>
      <c r="I6339"/>
      <c r="J6339"/>
      <c r="K6339"/>
      <c r="L6339" s="262"/>
      <c r="M6339" s="262"/>
      <c r="S6339" s="262"/>
      <c r="T6339" s="262"/>
      <c r="U6339" s="262"/>
      <c r="V6339" s="262"/>
    </row>
    <row r="6340" spans="1:22">
      <c r="A6340" s="858"/>
      <c r="B6340" s="866">
        <f t="shared" si="99"/>
        <v>6318</v>
      </c>
      <c r="C6340" s="919"/>
      <c r="D6340" s="860"/>
      <c r="E6340"/>
      <c r="F6340"/>
      <c r="G6340"/>
      <c r="H6340"/>
      <c r="I6340"/>
      <c r="J6340"/>
      <c r="K6340"/>
      <c r="L6340" s="262"/>
      <c r="M6340" s="262"/>
      <c r="S6340" s="262"/>
      <c r="T6340" s="262"/>
      <c r="U6340" s="262"/>
      <c r="V6340" s="262"/>
    </row>
    <row r="6341" spans="1:22">
      <c r="A6341" s="858"/>
      <c r="B6341" s="866">
        <f t="shared" si="99"/>
        <v>6319</v>
      </c>
      <c r="C6341" s="919"/>
      <c r="D6341" s="860"/>
      <c r="E6341"/>
      <c r="F6341"/>
      <c r="G6341"/>
      <c r="H6341"/>
      <c r="I6341"/>
      <c r="J6341"/>
      <c r="K6341"/>
      <c r="L6341" s="262"/>
      <c r="M6341" s="262"/>
      <c r="S6341" s="262"/>
      <c r="T6341" s="262"/>
      <c r="U6341" s="262"/>
      <c r="V6341" s="262"/>
    </row>
    <row r="6342" spans="1:22">
      <c r="A6342" s="858"/>
      <c r="B6342" s="866">
        <f t="shared" si="99"/>
        <v>6320</v>
      </c>
      <c r="C6342" s="919"/>
      <c r="D6342" s="860"/>
      <c r="E6342"/>
      <c r="F6342"/>
      <c r="G6342"/>
      <c r="H6342"/>
      <c r="I6342"/>
      <c r="J6342"/>
      <c r="K6342"/>
      <c r="L6342" s="262"/>
      <c r="M6342" s="262"/>
      <c r="S6342" s="262"/>
      <c r="T6342" s="262"/>
      <c r="U6342" s="262"/>
      <c r="V6342" s="262"/>
    </row>
    <row r="6343" spans="1:22">
      <c r="A6343" s="858"/>
      <c r="B6343" s="866">
        <f t="shared" si="99"/>
        <v>6321</v>
      </c>
      <c r="C6343" s="919"/>
      <c r="D6343" s="860"/>
      <c r="E6343"/>
      <c r="F6343"/>
      <c r="G6343"/>
      <c r="H6343"/>
      <c r="I6343"/>
      <c r="J6343"/>
      <c r="K6343"/>
      <c r="L6343" s="262"/>
      <c r="M6343" s="262"/>
      <c r="S6343" s="262"/>
      <c r="T6343" s="262"/>
      <c r="U6343" s="262"/>
      <c r="V6343" s="262"/>
    </row>
    <row r="6344" spans="1:22">
      <c r="A6344" s="858"/>
      <c r="B6344" s="866">
        <f t="shared" si="99"/>
        <v>6322</v>
      </c>
      <c r="C6344" s="919"/>
      <c r="D6344" s="860"/>
      <c r="E6344"/>
      <c r="F6344"/>
      <c r="G6344"/>
      <c r="H6344"/>
      <c r="I6344"/>
      <c r="J6344"/>
      <c r="K6344"/>
      <c r="L6344" s="262"/>
      <c r="M6344" s="262"/>
      <c r="S6344" s="262"/>
      <c r="T6344" s="262"/>
      <c r="U6344" s="262"/>
      <c r="V6344" s="262"/>
    </row>
    <row r="6345" spans="1:22">
      <c r="A6345" s="858"/>
      <c r="B6345" s="866">
        <f t="shared" si="99"/>
        <v>6323</v>
      </c>
      <c r="C6345" s="919"/>
      <c r="D6345" s="860"/>
      <c r="E6345"/>
      <c r="F6345"/>
      <c r="G6345"/>
      <c r="H6345"/>
      <c r="I6345"/>
      <c r="J6345"/>
      <c r="K6345"/>
      <c r="L6345" s="262"/>
      <c r="M6345" s="262"/>
      <c r="S6345" s="262"/>
      <c r="T6345" s="262"/>
      <c r="U6345" s="262"/>
      <c r="V6345" s="262"/>
    </row>
    <row r="6346" spans="1:22">
      <c r="A6346" s="858"/>
      <c r="B6346" s="866">
        <f t="shared" si="99"/>
        <v>6324</v>
      </c>
      <c r="C6346" s="919"/>
      <c r="D6346" s="860"/>
      <c r="E6346"/>
      <c r="F6346"/>
      <c r="G6346"/>
      <c r="H6346"/>
      <c r="I6346"/>
      <c r="J6346"/>
      <c r="K6346"/>
      <c r="L6346" s="262"/>
      <c r="M6346" s="262"/>
      <c r="S6346" s="262"/>
      <c r="T6346" s="262"/>
      <c r="U6346" s="262"/>
      <c r="V6346" s="262"/>
    </row>
    <row r="6347" spans="1:22">
      <c r="A6347" s="858"/>
      <c r="B6347" s="866">
        <f t="shared" si="99"/>
        <v>6325</v>
      </c>
      <c r="C6347" s="919"/>
      <c r="D6347" s="860"/>
      <c r="E6347"/>
      <c r="F6347"/>
      <c r="G6347"/>
      <c r="H6347"/>
      <c r="I6347"/>
      <c r="J6347"/>
      <c r="K6347"/>
      <c r="L6347" s="262"/>
      <c r="M6347" s="262"/>
      <c r="S6347" s="262"/>
      <c r="T6347" s="262"/>
      <c r="U6347" s="262"/>
      <c r="V6347" s="262"/>
    </row>
    <row r="6348" spans="1:22">
      <c r="A6348" s="858"/>
      <c r="B6348" s="866">
        <f t="shared" si="99"/>
        <v>6326</v>
      </c>
      <c r="C6348" s="919"/>
      <c r="D6348" s="860"/>
      <c r="E6348"/>
      <c r="F6348"/>
      <c r="G6348"/>
      <c r="H6348"/>
      <c r="I6348"/>
      <c r="J6348"/>
      <c r="K6348"/>
      <c r="L6348" s="262"/>
      <c r="M6348" s="262"/>
      <c r="S6348" s="262"/>
      <c r="T6348" s="262"/>
      <c r="U6348" s="262"/>
      <c r="V6348" s="262"/>
    </row>
    <row r="6349" spans="1:22">
      <c r="A6349" s="858"/>
      <c r="B6349" s="866">
        <f t="shared" si="99"/>
        <v>6327</v>
      </c>
      <c r="C6349" s="919"/>
      <c r="D6349" s="860"/>
      <c r="E6349"/>
      <c r="F6349"/>
      <c r="G6349"/>
      <c r="H6349"/>
      <c r="I6349"/>
      <c r="J6349"/>
      <c r="K6349"/>
      <c r="L6349" s="262"/>
      <c r="M6349" s="262"/>
      <c r="S6349" s="262"/>
      <c r="T6349" s="262"/>
      <c r="U6349" s="262"/>
      <c r="V6349" s="262"/>
    </row>
    <row r="6350" spans="1:22">
      <c r="A6350" s="858"/>
      <c r="B6350" s="866">
        <f t="shared" si="99"/>
        <v>6328</v>
      </c>
      <c r="C6350" s="919"/>
      <c r="D6350" s="860"/>
      <c r="E6350"/>
      <c r="F6350"/>
      <c r="G6350"/>
      <c r="H6350"/>
      <c r="I6350"/>
      <c r="J6350"/>
      <c r="K6350"/>
      <c r="L6350" s="262"/>
      <c r="M6350" s="262"/>
      <c r="S6350" s="262"/>
      <c r="T6350" s="262"/>
      <c r="U6350" s="262"/>
      <c r="V6350" s="262"/>
    </row>
    <row r="6351" spans="1:22">
      <c r="A6351" s="858"/>
      <c r="B6351" s="866">
        <f t="shared" si="99"/>
        <v>6329</v>
      </c>
      <c r="C6351" s="919"/>
      <c r="D6351" s="860"/>
      <c r="E6351"/>
      <c r="F6351"/>
      <c r="G6351"/>
      <c r="H6351"/>
      <c r="I6351"/>
      <c r="J6351"/>
      <c r="K6351"/>
      <c r="L6351" s="262"/>
      <c r="M6351" s="262"/>
      <c r="S6351" s="262"/>
      <c r="T6351" s="262"/>
      <c r="U6351" s="262"/>
      <c r="V6351" s="262"/>
    </row>
    <row r="6352" spans="1:22">
      <c r="A6352" s="858"/>
      <c r="B6352" s="866">
        <f t="shared" si="99"/>
        <v>6330</v>
      </c>
      <c r="C6352" s="919"/>
      <c r="D6352" s="860"/>
      <c r="E6352"/>
      <c r="F6352"/>
      <c r="G6352"/>
      <c r="H6352"/>
      <c r="I6352"/>
      <c r="J6352"/>
      <c r="K6352"/>
      <c r="L6352" s="262"/>
      <c r="M6352" s="262"/>
      <c r="S6352" s="262"/>
      <c r="T6352" s="262"/>
      <c r="U6352" s="262"/>
      <c r="V6352" s="262"/>
    </row>
    <row r="6353" spans="1:22">
      <c r="A6353" s="858"/>
      <c r="B6353" s="866">
        <f t="shared" si="99"/>
        <v>6331</v>
      </c>
      <c r="C6353" s="919"/>
      <c r="D6353" s="860"/>
      <c r="E6353"/>
      <c r="F6353"/>
      <c r="G6353"/>
      <c r="H6353"/>
      <c r="I6353"/>
      <c r="J6353"/>
      <c r="K6353"/>
      <c r="L6353" s="262"/>
      <c r="M6353" s="262"/>
      <c r="S6353" s="262"/>
      <c r="T6353" s="262"/>
      <c r="U6353" s="262"/>
      <c r="V6353" s="262"/>
    </row>
    <row r="6354" spans="1:22">
      <c r="A6354" s="858"/>
      <c r="B6354" s="866">
        <f t="shared" si="99"/>
        <v>6332</v>
      </c>
      <c r="C6354" s="919"/>
      <c r="D6354" s="860"/>
      <c r="E6354"/>
      <c r="F6354"/>
      <c r="G6354"/>
      <c r="H6354"/>
      <c r="I6354"/>
      <c r="J6354"/>
      <c r="K6354"/>
      <c r="L6354" s="262"/>
      <c r="M6354" s="262"/>
      <c r="S6354" s="262"/>
      <c r="T6354" s="262"/>
      <c r="U6354" s="262"/>
      <c r="V6354" s="262"/>
    </row>
    <row r="6355" spans="1:22">
      <c r="A6355" s="858"/>
      <c r="B6355" s="866">
        <f t="shared" si="99"/>
        <v>6333</v>
      </c>
      <c r="C6355" s="919"/>
      <c r="D6355" s="860"/>
      <c r="E6355"/>
      <c r="F6355"/>
      <c r="G6355"/>
      <c r="H6355"/>
      <c r="I6355"/>
      <c r="J6355"/>
      <c r="K6355"/>
      <c r="L6355" s="262"/>
      <c r="M6355" s="262"/>
      <c r="S6355" s="262"/>
      <c r="T6355" s="262"/>
      <c r="U6355" s="262"/>
      <c r="V6355" s="262"/>
    </row>
    <row r="6356" spans="1:22">
      <c r="A6356" s="858"/>
      <c r="B6356" s="866">
        <f t="shared" si="99"/>
        <v>6334</v>
      </c>
      <c r="C6356" s="919"/>
      <c r="D6356" s="860"/>
      <c r="E6356"/>
      <c r="F6356"/>
      <c r="G6356"/>
      <c r="H6356"/>
      <c r="I6356"/>
      <c r="J6356"/>
      <c r="K6356"/>
      <c r="L6356" s="262"/>
      <c r="M6356" s="262"/>
      <c r="S6356" s="262"/>
      <c r="T6356" s="262"/>
      <c r="U6356" s="262"/>
      <c r="V6356" s="262"/>
    </row>
    <row r="6357" spans="1:22">
      <c r="A6357" s="858"/>
      <c r="B6357" s="866">
        <f t="shared" si="99"/>
        <v>6335</v>
      </c>
      <c r="C6357" s="919"/>
      <c r="D6357" s="860"/>
      <c r="E6357"/>
      <c r="F6357"/>
      <c r="G6357"/>
      <c r="H6357"/>
      <c r="I6357"/>
      <c r="J6357"/>
      <c r="K6357"/>
      <c r="L6357" s="262"/>
      <c r="M6357" s="262"/>
      <c r="S6357" s="262"/>
      <c r="T6357" s="262"/>
      <c r="U6357" s="262"/>
      <c r="V6357" s="262"/>
    </row>
    <row r="6358" spans="1:22">
      <c r="A6358" s="858"/>
      <c r="B6358" s="866">
        <f t="shared" si="99"/>
        <v>6336</v>
      </c>
      <c r="C6358" s="919"/>
      <c r="D6358" s="860"/>
      <c r="E6358"/>
      <c r="F6358"/>
      <c r="G6358"/>
      <c r="H6358"/>
      <c r="I6358"/>
      <c r="J6358"/>
      <c r="K6358"/>
      <c r="L6358" s="262"/>
      <c r="M6358" s="262"/>
      <c r="S6358" s="262"/>
      <c r="T6358" s="262"/>
      <c r="U6358" s="262"/>
      <c r="V6358" s="262"/>
    </row>
    <row r="6359" spans="1:22">
      <c r="A6359" s="858"/>
      <c r="B6359" s="866">
        <f t="shared" si="99"/>
        <v>6337</v>
      </c>
      <c r="C6359" s="919"/>
      <c r="D6359" s="860"/>
      <c r="E6359"/>
      <c r="F6359"/>
      <c r="G6359"/>
      <c r="H6359"/>
      <c r="I6359"/>
      <c r="J6359"/>
      <c r="K6359"/>
      <c r="L6359" s="262"/>
      <c r="M6359" s="262"/>
      <c r="S6359" s="262"/>
      <c r="T6359" s="262"/>
      <c r="U6359" s="262"/>
      <c r="V6359" s="262"/>
    </row>
    <row r="6360" spans="1:22">
      <c r="A6360" s="858"/>
      <c r="B6360" s="866">
        <f t="shared" ref="B6360:B6423" si="100">B6359+1</f>
        <v>6338</v>
      </c>
      <c r="C6360" s="919"/>
      <c r="D6360" s="860"/>
      <c r="E6360"/>
      <c r="F6360"/>
      <c r="G6360"/>
      <c r="H6360"/>
      <c r="I6360"/>
      <c r="J6360"/>
      <c r="K6360"/>
      <c r="L6360" s="262"/>
      <c r="M6360" s="262"/>
      <c r="S6360" s="262"/>
      <c r="T6360" s="262"/>
      <c r="U6360" s="262"/>
      <c r="V6360" s="262"/>
    </row>
    <row r="6361" spans="1:22">
      <c r="A6361" s="858"/>
      <c r="B6361" s="866">
        <f t="shared" si="100"/>
        <v>6339</v>
      </c>
      <c r="C6361" s="919"/>
      <c r="D6361" s="860"/>
      <c r="E6361"/>
      <c r="F6361"/>
      <c r="G6361"/>
      <c r="H6361"/>
      <c r="I6361"/>
      <c r="J6361"/>
      <c r="K6361"/>
      <c r="L6361" s="262"/>
      <c r="M6361" s="262"/>
      <c r="S6361" s="262"/>
      <c r="T6361" s="262"/>
      <c r="U6361" s="262"/>
      <c r="V6361" s="262"/>
    </row>
    <row r="6362" spans="1:22">
      <c r="A6362" s="858"/>
      <c r="B6362" s="866">
        <f t="shared" si="100"/>
        <v>6340</v>
      </c>
      <c r="C6362" s="919"/>
      <c r="D6362" s="860"/>
      <c r="E6362"/>
      <c r="F6362"/>
      <c r="G6362"/>
      <c r="H6362"/>
      <c r="I6362"/>
      <c r="J6362"/>
      <c r="K6362"/>
      <c r="L6362" s="262"/>
      <c r="M6362" s="262"/>
      <c r="S6362" s="262"/>
      <c r="T6362" s="262"/>
      <c r="U6362" s="262"/>
      <c r="V6362" s="262"/>
    </row>
    <row r="6363" spans="1:22">
      <c r="A6363" s="858"/>
      <c r="B6363" s="866">
        <f t="shared" si="100"/>
        <v>6341</v>
      </c>
      <c r="C6363" s="919"/>
      <c r="D6363" s="860"/>
      <c r="E6363"/>
      <c r="F6363"/>
      <c r="G6363"/>
      <c r="H6363"/>
      <c r="I6363"/>
      <c r="J6363"/>
      <c r="K6363"/>
      <c r="L6363" s="262"/>
      <c r="M6363" s="262"/>
      <c r="S6363" s="262"/>
      <c r="T6363" s="262"/>
      <c r="U6363" s="262"/>
      <c r="V6363" s="262"/>
    </row>
    <row r="6364" spans="1:22">
      <c r="A6364" s="858"/>
      <c r="B6364" s="866">
        <f t="shared" si="100"/>
        <v>6342</v>
      </c>
      <c r="C6364" s="919"/>
      <c r="D6364" s="860"/>
      <c r="E6364"/>
      <c r="F6364"/>
      <c r="G6364"/>
      <c r="H6364"/>
      <c r="I6364"/>
      <c r="J6364"/>
      <c r="K6364"/>
      <c r="L6364" s="262"/>
      <c r="M6364" s="262"/>
      <c r="S6364" s="262"/>
      <c r="T6364" s="262"/>
      <c r="U6364" s="262"/>
      <c r="V6364" s="262"/>
    </row>
    <row r="6365" spans="1:22">
      <c r="A6365" s="858"/>
      <c r="B6365" s="866">
        <f t="shared" si="100"/>
        <v>6343</v>
      </c>
      <c r="C6365" s="919"/>
      <c r="D6365" s="860"/>
      <c r="E6365"/>
      <c r="F6365"/>
      <c r="G6365"/>
      <c r="H6365"/>
      <c r="I6365"/>
      <c r="J6365"/>
      <c r="K6365"/>
      <c r="L6365" s="262"/>
      <c r="M6365" s="262"/>
      <c r="S6365" s="262"/>
      <c r="T6365" s="262"/>
      <c r="U6365" s="262"/>
      <c r="V6365" s="262"/>
    </row>
    <row r="6366" spans="1:22">
      <c r="A6366" s="858"/>
      <c r="B6366" s="866">
        <f t="shared" si="100"/>
        <v>6344</v>
      </c>
      <c r="C6366" s="919"/>
      <c r="D6366" s="860"/>
      <c r="E6366"/>
      <c r="F6366"/>
      <c r="G6366"/>
      <c r="H6366"/>
      <c r="I6366"/>
      <c r="J6366"/>
      <c r="K6366"/>
      <c r="L6366" s="262"/>
      <c r="M6366" s="262"/>
      <c r="S6366" s="262"/>
      <c r="T6366" s="262"/>
      <c r="U6366" s="262"/>
      <c r="V6366" s="262"/>
    </row>
    <row r="6367" spans="1:22">
      <c r="A6367" s="858"/>
      <c r="B6367" s="866">
        <f t="shared" si="100"/>
        <v>6345</v>
      </c>
      <c r="C6367" s="919"/>
      <c r="D6367" s="860"/>
      <c r="E6367"/>
      <c r="F6367"/>
      <c r="G6367"/>
      <c r="H6367"/>
      <c r="I6367"/>
      <c r="J6367"/>
      <c r="K6367"/>
      <c r="L6367" s="262"/>
      <c r="M6367" s="262"/>
      <c r="S6367" s="262"/>
      <c r="T6367" s="262"/>
      <c r="U6367" s="262"/>
      <c r="V6367" s="262"/>
    </row>
    <row r="6368" spans="1:22">
      <c r="A6368" s="858"/>
      <c r="B6368" s="866">
        <f t="shared" si="100"/>
        <v>6346</v>
      </c>
      <c r="C6368" s="919"/>
      <c r="D6368" s="860"/>
      <c r="E6368"/>
      <c r="F6368"/>
      <c r="G6368"/>
      <c r="H6368"/>
      <c r="I6368"/>
      <c r="J6368"/>
      <c r="K6368"/>
      <c r="L6368" s="262"/>
      <c r="M6368" s="262"/>
      <c r="S6368" s="262"/>
      <c r="T6368" s="262"/>
      <c r="U6368" s="262"/>
      <c r="V6368" s="262"/>
    </row>
    <row r="6369" spans="1:22">
      <c r="A6369" s="858"/>
      <c r="B6369" s="866">
        <f t="shared" si="100"/>
        <v>6347</v>
      </c>
      <c r="C6369" s="919"/>
      <c r="D6369" s="860"/>
      <c r="E6369"/>
      <c r="F6369"/>
      <c r="G6369"/>
      <c r="H6369"/>
      <c r="I6369"/>
      <c r="J6369"/>
      <c r="K6369"/>
      <c r="L6369" s="262"/>
      <c r="M6369" s="262"/>
      <c r="S6369" s="262"/>
      <c r="T6369" s="262"/>
      <c r="U6369" s="262"/>
      <c r="V6369" s="262"/>
    </row>
    <row r="6370" spans="1:22">
      <c r="A6370" s="858"/>
      <c r="B6370" s="866">
        <f t="shared" si="100"/>
        <v>6348</v>
      </c>
      <c r="C6370" s="919"/>
      <c r="D6370" s="860"/>
      <c r="E6370"/>
      <c r="F6370"/>
      <c r="G6370"/>
      <c r="H6370"/>
      <c r="I6370"/>
      <c r="J6370"/>
      <c r="K6370"/>
      <c r="L6370" s="262"/>
      <c r="M6370" s="262"/>
      <c r="S6370" s="262"/>
      <c r="T6370" s="262"/>
      <c r="U6370" s="262"/>
      <c r="V6370" s="262"/>
    </row>
    <row r="6371" spans="1:22">
      <c r="A6371" s="858"/>
      <c r="B6371" s="866">
        <f t="shared" si="100"/>
        <v>6349</v>
      </c>
      <c r="C6371" s="919"/>
      <c r="D6371" s="860"/>
      <c r="E6371"/>
      <c r="F6371"/>
      <c r="G6371"/>
      <c r="H6371"/>
      <c r="I6371"/>
      <c r="J6371"/>
      <c r="K6371"/>
      <c r="L6371" s="262"/>
      <c r="M6371" s="262"/>
      <c r="S6371" s="262"/>
      <c r="T6371" s="262"/>
      <c r="U6371" s="262"/>
      <c r="V6371" s="262"/>
    </row>
    <row r="6372" spans="1:22">
      <c r="A6372" s="858"/>
      <c r="B6372" s="866">
        <f t="shared" si="100"/>
        <v>6350</v>
      </c>
      <c r="C6372" s="919"/>
      <c r="D6372" s="860"/>
      <c r="E6372"/>
      <c r="F6372"/>
      <c r="G6372"/>
      <c r="H6372"/>
      <c r="I6372"/>
      <c r="J6372"/>
      <c r="K6372"/>
      <c r="L6372" s="262"/>
      <c r="M6372" s="262"/>
      <c r="S6372" s="262"/>
      <c r="T6372" s="262"/>
      <c r="U6372" s="262"/>
      <c r="V6372" s="262"/>
    </row>
    <row r="6373" spans="1:22">
      <c r="A6373" s="858"/>
      <c r="B6373" s="866">
        <f t="shared" si="100"/>
        <v>6351</v>
      </c>
      <c r="C6373" s="919"/>
      <c r="D6373" s="860"/>
      <c r="E6373"/>
      <c r="F6373"/>
      <c r="G6373"/>
      <c r="H6373"/>
      <c r="I6373"/>
      <c r="J6373"/>
      <c r="K6373"/>
      <c r="L6373" s="262"/>
      <c r="M6373" s="262"/>
      <c r="S6373" s="262"/>
      <c r="T6373" s="262"/>
      <c r="U6373" s="262"/>
      <c r="V6373" s="262"/>
    </row>
    <row r="6374" spans="1:22">
      <c r="A6374" s="858"/>
      <c r="B6374" s="866">
        <f t="shared" si="100"/>
        <v>6352</v>
      </c>
      <c r="C6374" s="919"/>
      <c r="D6374" s="860"/>
      <c r="E6374"/>
      <c r="F6374"/>
      <c r="G6374"/>
      <c r="H6374"/>
      <c r="I6374"/>
      <c r="J6374"/>
      <c r="K6374"/>
      <c r="L6374" s="262"/>
      <c r="M6374" s="262"/>
      <c r="S6374" s="262"/>
      <c r="T6374" s="262"/>
      <c r="U6374" s="262"/>
      <c r="V6374" s="262"/>
    </row>
    <row r="6375" spans="1:22">
      <c r="A6375" s="858"/>
      <c r="B6375" s="866">
        <f t="shared" si="100"/>
        <v>6353</v>
      </c>
      <c r="C6375" s="919"/>
      <c r="D6375" s="860"/>
      <c r="E6375"/>
      <c r="F6375"/>
      <c r="G6375"/>
      <c r="H6375"/>
      <c r="I6375"/>
      <c r="J6375"/>
      <c r="K6375"/>
      <c r="L6375" s="262"/>
      <c r="M6375" s="262"/>
      <c r="S6375" s="262"/>
      <c r="T6375" s="262"/>
      <c r="U6375" s="262"/>
      <c r="V6375" s="262"/>
    </row>
    <row r="6376" spans="1:22">
      <c r="A6376" s="858"/>
      <c r="B6376" s="866">
        <f t="shared" si="100"/>
        <v>6354</v>
      </c>
      <c r="C6376" s="919"/>
      <c r="D6376" s="860"/>
      <c r="E6376"/>
      <c r="F6376"/>
      <c r="G6376"/>
      <c r="H6376"/>
      <c r="I6376"/>
      <c r="J6376"/>
      <c r="K6376"/>
      <c r="L6376" s="262"/>
      <c r="M6376" s="262"/>
      <c r="S6376" s="262"/>
      <c r="T6376" s="262"/>
      <c r="U6376" s="262"/>
      <c r="V6376" s="262"/>
    </row>
    <row r="6377" spans="1:22">
      <c r="A6377" s="858"/>
      <c r="B6377" s="866">
        <f t="shared" si="100"/>
        <v>6355</v>
      </c>
      <c r="C6377" s="919"/>
      <c r="D6377" s="860"/>
      <c r="E6377"/>
      <c r="F6377"/>
      <c r="G6377"/>
      <c r="H6377"/>
      <c r="I6377"/>
      <c r="J6377"/>
      <c r="K6377"/>
      <c r="L6377" s="262"/>
      <c r="M6377" s="262"/>
      <c r="S6377" s="262"/>
      <c r="T6377" s="262"/>
      <c r="U6377" s="262"/>
      <c r="V6377" s="262"/>
    </row>
    <row r="6378" spans="1:22">
      <c r="A6378" s="858"/>
      <c r="B6378" s="866">
        <f t="shared" si="100"/>
        <v>6356</v>
      </c>
      <c r="C6378" s="919"/>
      <c r="D6378" s="860"/>
      <c r="E6378"/>
      <c r="F6378"/>
      <c r="G6378"/>
      <c r="H6378"/>
      <c r="I6378"/>
      <c r="J6378"/>
      <c r="K6378"/>
      <c r="L6378" s="262"/>
      <c r="M6378" s="262"/>
      <c r="S6378" s="262"/>
      <c r="T6378" s="262"/>
      <c r="U6378" s="262"/>
      <c r="V6378" s="262"/>
    </row>
    <row r="6379" spans="1:22">
      <c r="A6379" s="858"/>
      <c r="B6379" s="866">
        <f t="shared" si="100"/>
        <v>6357</v>
      </c>
      <c r="C6379" s="919"/>
      <c r="D6379" s="860"/>
      <c r="E6379"/>
      <c r="F6379"/>
      <c r="G6379"/>
      <c r="H6379"/>
      <c r="I6379"/>
      <c r="J6379"/>
      <c r="K6379"/>
      <c r="L6379" s="262"/>
      <c r="M6379" s="262"/>
      <c r="S6379" s="262"/>
      <c r="T6379" s="262"/>
      <c r="U6379" s="262"/>
      <c r="V6379" s="262"/>
    </row>
    <row r="6380" spans="1:22">
      <c r="A6380" s="858"/>
      <c r="B6380" s="866">
        <f t="shared" si="100"/>
        <v>6358</v>
      </c>
      <c r="C6380" s="919"/>
      <c r="D6380" s="860"/>
      <c r="E6380"/>
      <c r="F6380"/>
      <c r="G6380"/>
      <c r="H6380"/>
      <c r="I6380"/>
      <c r="J6380"/>
      <c r="K6380"/>
      <c r="L6380" s="262"/>
      <c r="M6380" s="262"/>
      <c r="S6380" s="262"/>
      <c r="T6380" s="262"/>
      <c r="U6380" s="262"/>
      <c r="V6380" s="262"/>
    </row>
    <row r="6381" spans="1:22">
      <c r="A6381" s="858"/>
      <c r="B6381" s="866">
        <f t="shared" si="100"/>
        <v>6359</v>
      </c>
      <c r="C6381" s="919"/>
      <c r="D6381" s="860"/>
      <c r="E6381"/>
      <c r="F6381"/>
      <c r="G6381"/>
      <c r="H6381"/>
      <c r="I6381"/>
      <c r="J6381"/>
      <c r="K6381"/>
      <c r="L6381" s="262"/>
      <c r="M6381" s="262"/>
      <c r="S6381" s="262"/>
      <c r="T6381" s="262"/>
      <c r="U6381" s="262"/>
      <c r="V6381" s="262"/>
    </row>
    <row r="6382" spans="1:22">
      <c r="A6382" s="858"/>
      <c r="B6382" s="866">
        <f t="shared" si="100"/>
        <v>6360</v>
      </c>
      <c r="C6382" s="919"/>
      <c r="D6382" s="860"/>
      <c r="E6382"/>
      <c r="F6382"/>
      <c r="G6382"/>
      <c r="H6382"/>
      <c r="I6382"/>
      <c r="J6382"/>
      <c r="K6382"/>
      <c r="L6382" s="262"/>
      <c r="M6382" s="262"/>
      <c r="S6382" s="262"/>
      <c r="T6382" s="262"/>
      <c r="U6382" s="262"/>
      <c r="V6382" s="262"/>
    </row>
    <row r="6383" spans="1:22">
      <c r="A6383" s="858"/>
      <c r="B6383" s="866">
        <f t="shared" si="100"/>
        <v>6361</v>
      </c>
      <c r="C6383" s="919"/>
      <c r="D6383" s="860"/>
      <c r="E6383"/>
      <c r="F6383"/>
      <c r="G6383"/>
      <c r="H6383"/>
      <c r="I6383"/>
      <c r="J6383"/>
      <c r="K6383"/>
      <c r="L6383" s="262"/>
      <c r="M6383" s="262"/>
      <c r="S6383" s="262"/>
      <c r="T6383" s="262"/>
      <c r="U6383" s="262"/>
      <c r="V6383" s="262"/>
    </row>
    <row r="6384" spans="1:22">
      <c r="A6384" s="858"/>
      <c r="B6384" s="866">
        <f t="shared" si="100"/>
        <v>6362</v>
      </c>
      <c r="C6384" s="919"/>
      <c r="D6384" s="860"/>
      <c r="E6384"/>
      <c r="F6384"/>
      <c r="G6384"/>
      <c r="H6384"/>
      <c r="I6384"/>
      <c r="J6384"/>
      <c r="K6384"/>
      <c r="L6384" s="262"/>
      <c r="M6384" s="262"/>
      <c r="S6384" s="262"/>
      <c r="T6384" s="262"/>
      <c r="U6384" s="262"/>
      <c r="V6384" s="262"/>
    </row>
    <row r="6385" spans="1:22">
      <c r="A6385" s="858"/>
      <c r="B6385" s="866">
        <f t="shared" si="100"/>
        <v>6363</v>
      </c>
      <c r="C6385" s="919"/>
      <c r="D6385" s="860"/>
      <c r="E6385"/>
      <c r="F6385"/>
      <c r="G6385"/>
      <c r="H6385"/>
      <c r="I6385"/>
      <c r="J6385"/>
      <c r="K6385"/>
      <c r="L6385" s="262"/>
      <c r="M6385" s="262"/>
      <c r="S6385" s="262"/>
      <c r="T6385" s="262"/>
      <c r="U6385" s="262"/>
      <c r="V6385" s="262"/>
    </row>
    <row r="6386" spans="1:22">
      <c r="A6386" s="858"/>
      <c r="B6386" s="866">
        <f t="shared" si="100"/>
        <v>6364</v>
      </c>
      <c r="C6386" s="919"/>
      <c r="D6386" s="860"/>
      <c r="E6386"/>
      <c r="F6386"/>
      <c r="G6386"/>
      <c r="H6386"/>
      <c r="I6386"/>
      <c r="J6386"/>
      <c r="K6386"/>
      <c r="L6386" s="262"/>
      <c r="M6386" s="262"/>
      <c r="S6386" s="262"/>
      <c r="T6386" s="262"/>
      <c r="U6386" s="262"/>
      <c r="V6386" s="262"/>
    </row>
    <row r="6387" spans="1:22">
      <c r="A6387" s="858"/>
      <c r="B6387" s="866">
        <f t="shared" si="100"/>
        <v>6365</v>
      </c>
      <c r="C6387" s="919"/>
      <c r="D6387" s="860"/>
      <c r="E6387"/>
      <c r="F6387"/>
      <c r="G6387"/>
      <c r="H6387"/>
      <c r="I6387"/>
      <c r="J6387"/>
      <c r="K6387"/>
      <c r="L6387" s="262"/>
      <c r="M6387" s="262"/>
      <c r="S6387" s="262"/>
      <c r="T6387" s="262"/>
      <c r="U6387" s="262"/>
      <c r="V6387" s="262"/>
    </row>
    <row r="6388" spans="1:22">
      <c r="A6388" s="858"/>
      <c r="B6388" s="866">
        <f t="shared" si="100"/>
        <v>6366</v>
      </c>
      <c r="C6388" s="919"/>
      <c r="D6388" s="860"/>
      <c r="E6388"/>
      <c r="F6388"/>
      <c r="G6388"/>
      <c r="H6388"/>
      <c r="I6388"/>
      <c r="J6388"/>
      <c r="K6388"/>
      <c r="L6388" s="262"/>
      <c r="M6388" s="262"/>
      <c r="S6388" s="262"/>
      <c r="T6388" s="262"/>
      <c r="U6388" s="262"/>
      <c r="V6388" s="262"/>
    </row>
    <row r="6389" spans="1:22">
      <c r="A6389" s="858"/>
      <c r="B6389" s="866">
        <f t="shared" si="100"/>
        <v>6367</v>
      </c>
      <c r="C6389" s="919"/>
      <c r="D6389" s="860"/>
      <c r="E6389"/>
      <c r="F6389"/>
      <c r="G6389"/>
      <c r="H6389"/>
      <c r="I6389"/>
      <c r="J6389"/>
      <c r="K6389"/>
      <c r="L6389" s="262"/>
      <c r="M6389" s="262"/>
      <c r="S6389" s="262"/>
      <c r="T6389" s="262"/>
      <c r="U6389" s="262"/>
      <c r="V6389" s="262"/>
    </row>
    <row r="6390" spans="1:22">
      <c r="A6390" s="858"/>
      <c r="B6390" s="866">
        <f t="shared" si="100"/>
        <v>6368</v>
      </c>
      <c r="C6390" s="919"/>
      <c r="D6390" s="860"/>
      <c r="E6390"/>
      <c r="F6390"/>
      <c r="G6390"/>
      <c r="H6390"/>
      <c r="I6390"/>
      <c r="J6390"/>
      <c r="K6390"/>
      <c r="L6390" s="262"/>
      <c r="M6390" s="262"/>
      <c r="S6390" s="262"/>
      <c r="T6390" s="262"/>
      <c r="U6390" s="262"/>
      <c r="V6390" s="262"/>
    </row>
    <row r="6391" spans="1:22">
      <c r="A6391" s="858"/>
      <c r="B6391" s="866">
        <f t="shared" si="100"/>
        <v>6369</v>
      </c>
      <c r="C6391" s="919"/>
      <c r="D6391" s="860"/>
      <c r="E6391"/>
      <c r="F6391"/>
      <c r="G6391"/>
      <c r="H6391"/>
      <c r="I6391"/>
      <c r="J6391"/>
      <c r="K6391"/>
      <c r="L6391" s="262"/>
      <c r="M6391" s="262"/>
      <c r="S6391" s="262"/>
      <c r="T6391" s="262"/>
      <c r="U6391" s="262"/>
      <c r="V6391" s="262"/>
    </row>
    <row r="6392" spans="1:22">
      <c r="A6392" s="858"/>
      <c r="B6392" s="866">
        <f t="shared" si="100"/>
        <v>6370</v>
      </c>
      <c r="C6392" s="919"/>
      <c r="D6392" s="860"/>
      <c r="E6392"/>
      <c r="F6392"/>
      <c r="G6392"/>
      <c r="H6392"/>
      <c r="I6392"/>
      <c r="J6392"/>
      <c r="K6392"/>
      <c r="L6392" s="262"/>
      <c r="M6392" s="262"/>
      <c r="S6392" s="262"/>
      <c r="T6392" s="262"/>
      <c r="U6392" s="262"/>
      <c r="V6392" s="262"/>
    </row>
    <row r="6393" spans="1:22">
      <c r="A6393" s="858"/>
      <c r="B6393" s="866">
        <f t="shared" si="100"/>
        <v>6371</v>
      </c>
      <c r="C6393" s="919"/>
      <c r="D6393" s="860"/>
      <c r="E6393"/>
      <c r="F6393"/>
      <c r="G6393"/>
      <c r="H6393"/>
      <c r="I6393"/>
      <c r="J6393"/>
      <c r="K6393"/>
      <c r="L6393" s="262"/>
      <c r="M6393" s="262"/>
      <c r="S6393" s="262"/>
      <c r="T6393" s="262"/>
      <c r="U6393" s="262"/>
      <c r="V6393" s="262"/>
    </row>
    <row r="6394" spans="1:22">
      <c r="A6394" s="858"/>
      <c r="B6394" s="866">
        <f t="shared" si="100"/>
        <v>6372</v>
      </c>
      <c r="C6394" s="919"/>
      <c r="D6394" s="860"/>
      <c r="E6394"/>
      <c r="F6394"/>
      <c r="G6394"/>
      <c r="H6394"/>
      <c r="I6394"/>
      <c r="J6394"/>
      <c r="K6394"/>
      <c r="L6394" s="262"/>
      <c r="M6394" s="262"/>
      <c r="S6394" s="262"/>
      <c r="T6394" s="262"/>
      <c r="U6394" s="262"/>
      <c r="V6394" s="262"/>
    </row>
    <row r="6395" spans="1:22">
      <c r="A6395" s="858"/>
      <c r="B6395" s="866">
        <f t="shared" si="100"/>
        <v>6373</v>
      </c>
      <c r="C6395" s="919"/>
      <c r="D6395" s="860"/>
      <c r="E6395"/>
      <c r="F6395"/>
      <c r="G6395"/>
      <c r="H6395"/>
      <c r="I6395"/>
      <c r="J6395"/>
      <c r="K6395"/>
      <c r="L6395" s="262"/>
      <c r="M6395" s="262"/>
      <c r="S6395" s="262"/>
      <c r="T6395" s="262"/>
      <c r="U6395" s="262"/>
      <c r="V6395" s="262"/>
    </row>
    <row r="6396" spans="1:22">
      <c r="A6396" s="858"/>
      <c r="B6396" s="866">
        <f t="shared" si="100"/>
        <v>6374</v>
      </c>
      <c r="C6396" s="919"/>
      <c r="D6396" s="860"/>
      <c r="E6396"/>
      <c r="F6396"/>
      <c r="G6396"/>
      <c r="H6396"/>
      <c r="I6396"/>
      <c r="J6396"/>
      <c r="K6396"/>
      <c r="L6396" s="262"/>
      <c r="M6396" s="262"/>
      <c r="S6396" s="262"/>
      <c r="T6396" s="262"/>
      <c r="U6396" s="262"/>
      <c r="V6396" s="262"/>
    </row>
    <row r="6397" spans="1:22">
      <c r="A6397" s="858"/>
      <c r="B6397" s="866">
        <f t="shared" si="100"/>
        <v>6375</v>
      </c>
      <c r="C6397" s="919"/>
      <c r="D6397" s="860"/>
      <c r="E6397"/>
      <c r="F6397"/>
      <c r="G6397"/>
      <c r="H6397"/>
      <c r="I6397"/>
      <c r="J6397"/>
      <c r="K6397"/>
      <c r="L6397" s="262"/>
      <c r="M6397" s="262"/>
      <c r="S6397" s="262"/>
      <c r="T6397" s="262"/>
      <c r="U6397" s="262"/>
      <c r="V6397" s="262"/>
    </row>
    <row r="6398" spans="1:22">
      <c r="A6398" s="858"/>
      <c r="B6398" s="866">
        <f t="shared" si="100"/>
        <v>6376</v>
      </c>
      <c r="C6398" s="919"/>
      <c r="D6398" s="860"/>
      <c r="E6398"/>
      <c r="F6398"/>
      <c r="G6398"/>
      <c r="H6398"/>
      <c r="I6398"/>
      <c r="J6398"/>
      <c r="K6398"/>
      <c r="L6398" s="262"/>
      <c r="M6398" s="262"/>
      <c r="S6398" s="262"/>
      <c r="T6398" s="262"/>
      <c r="U6398" s="262"/>
      <c r="V6398" s="262"/>
    </row>
    <row r="6399" spans="1:22">
      <c r="A6399" s="858"/>
      <c r="B6399" s="866">
        <f t="shared" si="100"/>
        <v>6377</v>
      </c>
      <c r="C6399" s="919"/>
      <c r="D6399" s="860"/>
      <c r="E6399"/>
      <c r="F6399"/>
      <c r="G6399"/>
      <c r="H6399"/>
      <c r="I6399"/>
      <c r="J6399"/>
      <c r="K6399"/>
      <c r="L6399" s="262"/>
      <c r="M6399" s="262"/>
      <c r="S6399" s="262"/>
      <c r="T6399" s="262"/>
      <c r="U6399" s="262"/>
      <c r="V6399" s="262"/>
    </row>
    <row r="6400" spans="1:22">
      <c r="A6400" s="858"/>
      <c r="B6400" s="866">
        <f t="shared" si="100"/>
        <v>6378</v>
      </c>
      <c r="C6400" s="919"/>
      <c r="D6400" s="860"/>
      <c r="E6400"/>
      <c r="F6400"/>
      <c r="G6400"/>
      <c r="H6400"/>
      <c r="I6400"/>
      <c r="J6400"/>
      <c r="K6400"/>
      <c r="L6400" s="262"/>
      <c r="M6400" s="262"/>
      <c r="S6400" s="262"/>
      <c r="T6400" s="262"/>
      <c r="U6400" s="262"/>
      <c r="V6400" s="262"/>
    </row>
    <row r="6401" spans="1:22">
      <c r="A6401" s="858"/>
      <c r="B6401" s="866">
        <f t="shared" si="100"/>
        <v>6379</v>
      </c>
      <c r="C6401" s="919"/>
      <c r="D6401" s="860"/>
      <c r="E6401"/>
      <c r="F6401"/>
      <c r="G6401"/>
      <c r="H6401"/>
      <c r="I6401"/>
      <c r="J6401"/>
      <c r="K6401"/>
      <c r="L6401" s="262"/>
      <c r="M6401" s="262"/>
      <c r="S6401" s="262"/>
      <c r="T6401" s="262"/>
      <c r="U6401" s="262"/>
      <c r="V6401" s="262"/>
    </row>
    <row r="6402" spans="1:22">
      <c r="A6402" s="858"/>
      <c r="B6402" s="866">
        <f t="shared" si="100"/>
        <v>6380</v>
      </c>
      <c r="C6402" s="919"/>
      <c r="D6402" s="860"/>
      <c r="E6402"/>
      <c r="F6402"/>
      <c r="G6402"/>
      <c r="H6402"/>
      <c r="I6402"/>
      <c r="J6402"/>
      <c r="K6402"/>
      <c r="L6402" s="262"/>
      <c r="M6402" s="262"/>
      <c r="S6402" s="262"/>
      <c r="T6402" s="262"/>
      <c r="U6402" s="262"/>
      <c r="V6402" s="262"/>
    </row>
    <row r="6403" spans="1:22">
      <c r="A6403" s="858"/>
      <c r="B6403" s="866">
        <f t="shared" si="100"/>
        <v>6381</v>
      </c>
      <c r="C6403" s="919"/>
      <c r="D6403" s="860"/>
      <c r="E6403"/>
      <c r="F6403"/>
      <c r="G6403"/>
      <c r="H6403"/>
      <c r="I6403"/>
      <c r="J6403"/>
      <c r="K6403"/>
      <c r="L6403" s="262"/>
      <c r="M6403" s="262"/>
      <c r="S6403" s="262"/>
      <c r="T6403" s="262"/>
      <c r="U6403" s="262"/>
      <c r="V6403" s="262"/>
    </row>
    <row r="6404" spans="1:22">
      <c r="A6404" s="858"/>
      <c r="B6404" s="866">
        <f t="shared" si="100"/>
        <v>6382</v>
      </c>
      <c r="C6404" s="919"/>
      <c r="D6404" s="860"/>
      <c r="E6404"/>
      <c r="F6404"/>
      <c r="G6404"/>
      <c r="H6404"/>
      <c r="I6404"/>
      <c r="J6404"/>
      <c r="K6404"/>
      <c r="L6404" s="262"/>
      <c r="M6404" s="262"/>
      <c r="S6404" s="262"/>
      <c r="T6404" s="262"/>
      <c r="U6404" s="262"/>
      <c r="V6404" s="262"/>
    </row>
    <row r="6405" spans="1:22">
      <c r="A6405" s="858"/>
      <c r="B6405" s="866">
        <f t="shared" si="100"/>
        <v>6383</v>
      </c>
      <c r="C6405" s="919"/>
      <c r="D6405" s="860"/>
      <c r="E6405"/>
      <c r="F6405"/>
      <c r="G6405"/>
      <c r="H6405"/>
      <c r="I6405"/>
      <c r="J6405"/>
      <c r="K6405"/>
      <c r="L6405" s="262"/>
      <c r="M6405" s="262"/>
      <c r="S6405" s="262"/>
      <c r="T6405" s="262"/>
      <c r="U6405" s="262"/>
      <c r="V6405" s="262"/>
    </row>
    <row r="6406" spans="1:22">
      <c r="A6406" s="858"/>
      <c r="B6406" s="866">
        <f t="shared" si="100"/>
        <v>6384</v>
      </c>
      <c r="C6406" s="919"/>
      <c r="D6406" s="860"/>
      <c r="E6406"/>
      <c r="F6406"/>
      <c r="G6406"/>
      <c r="H6406"/>
      <c r="I6406"/>
      <c r="J6406"/>
      <c r="K6406"/>
      <c r="L6406" s="262"/>
      <c r="M6406" s="262"/>
      <c r="S6406" s="262"/>
      <c r="T6406" s="262"/>
      <c r="U6406" s="262"/>
      <c r="V6406" s="262"/>
    </row>
    <row r="6407" spans="1:22">
      <c r="A6407" s="858"/>
      <c r="B6407" s="866">
        <f t="shared" si="100"/>
        <v>6385</v>
      </c>
      <c r="C6407" s="919"/>
      <c r="D6407" s="860"/>
      <c r="E6407"/>
      <c r="F6407"/>
      <c r="G6407"/>
      <c r="H6407"/>
      <c r="I6407"/>
      <c r="J6407"/>
      <c r="K6407"/>
      <c r="L6407" s="262"/>
      <c r="M6407" s="262"/>
      <c r="S6407" s="262"/>
      <c r="T6407" s="262"/>
      <c r="U6407" s="262"/>
      <c r="V6407" s="262"/>
    </row>
    <row r="6408" spans="1:22">
      <c r="A6408" s="858"/>
      <c r="B6408" s="866">
        <f t="shared" si="100"/>
        <v>6386</v>
      </c>
      <c r="C6408" s="919"/>
      <c r="D6408" s="860"/>
      <c r="E6408"/>
      <c r="F6408"/>
      <c r="G6408"/>
      <c r="H6408"/>
      <c r="I6408"/>
      <c r="J6408"/>
      <c r="K6408"/>
      <c r="L6408" s="262"/>
      <c r="M6408" s="262"/>
      <c r="S6408" s="262"/>
      <c r="T6408" s="262"/>
      <c r="U6408" s="262"/>
      <c r="V6408" s="262"/>
    </row>
    <row r="6409" spans="1:22">
      <c r="A6409" s="858"/>
      <c r="B6409" s="866">
        <f t="shared" si="100"/>
        <v>6387</v>
      </c>
      <c r="C6409" s="919"/>
      <c r="D6409" s="860"/>
      <c r="E6409"/>
      <c r="F6409"/>
      <c r="G6409"/>
      <c r="H6409"/>
      <c r="I6409"/>
      <c r="J6409"/>
      <c r="K6409"/>
      <c r="L6409" s="262"/>
      <c r="M6409" s="262"/>
      <c r="S6409" s="262"/>
      <c r="T6409" s="262"/>
      <c r="U6409" s="262"/>
      <c r="V6409" s="262"/>
    </row>
    <row r="6410" spans="1:22">
      <c r="A6410" s="858"/>
      <c r="B6410" s="866">
        <f t="shared" si="100"/>
        <v>6388</v>
      </c>
      <c r="C6410" s="919"/>
      <c r="D6410" s="860"/>
      <c r="E6410"/>
      <c r="F6410"/>
      <c r="G6410"/>
      <c r="H6410"/>
      <c r="I6410"/>
      <c r="J6410"/>
      <c r="K6410"/>
      <c r="L6410" s="262"/>
      <c r="M6410" s="262"/>
      <c r="S6410" s="262"/>
      <c r="T6410" s="262"/>
      <c r="U6410" s="262"/>
      <c r="V6410" s="262"/>
    </row>
    <row r="6411" spans="1:22">
      <c r="A6411" s="858"/>
      <c r="B6411" s="866">
        <f t="shared" si="100"/>
        <v>6389</v>
      </c>
      <c r="C6411" s="919"/>
      <c r="D6411" s="860"/>
      <c r="E6411"/>
      <c r="F6411"/>
      <c r="G6411"/>
      <c r="H6411"/>
      <c r="I6411"/>
      <c r="J6411"/>
      <c r="K6411"/>
      <c r="L6411" s="262"/>
      <c r="M6411" s="262"/>
      <c r="S6411" s="262"/>
      <c r="T6411" s="262"/>
      <c r="U6411" s="262"/>
      <c r="V6411" s="262"/>
    </row>
    <row r="6412" spans="1:22">
      <c r="A6412" s="858"/>
      <c r="B6412" s="866">
        <f t="shared" si="100"/>
        <v>6390</v>
      </c>
      <c r="C6412" s="919"/>
      <c r="D6412" s="860"/>
      <c r="E6412"/>
      <c r="F6412"/>
      <c r="G6412"/>
      <c r="H6412"/>
      <c r="I6412"/>
      <c r="J6412"/>
      <c r="K6412"/>
      <c r="L6412" s="262"/>
      <c r="M6412" s="262"/>
      <c r="S6412" s="262"/>
      <c r="T6412" s="262"/>
      <c r="U6412" s="262"/>
      <c r="V6412" s="262"/>
    </row>
    <row r="6413" spans="1:22">
      <c r="A6413" s="858"/>
      <c r="B6413" s="866">
        <f t="shared" si="100"/>
        <v>6391</v>
      </c>
      <c r="C6413" s="919"/>
      <c r="D6413" s="860"/>
      <c r="E6413"/>
      <c r="F6413"/>
      <c r="G6413"/>
      <c r="H6413"/>
      <c r="I6413"/>
      <c r="J6413"/>
      <c r="K6413"/>
      <c r="L6413" s="262"/>
      <c r="M6413" s="262"/>
      <c r="S6413" s="262"/>
      <c r="T6413" s="262"/>
      <c r="U6413" s="262"/>
      <c r="V6413" s="262"/>
    </row>
    <row r="6414" spans="1:22">
      <c r="A6414" s="858"/>
      <c r="B6414" s="866">
        <f t="shared" si="100"/>
        <v>6392</v>
      </c>
      <c r="C6414" s="919"/>
      <c r="D6414" s="860"/>
      <c r="E6414"/>
      <c r="F6414"/>
      <c r="G6414"/>
      <c r="H6414"/>
      <c r="I6414"/>
      <c r="J6414"/>
      <c r="K6414"/>
      <c r="L6414" s="262"/>
      <c r="M6414" s="262"/>
      <c r="S6414" s="262"/>
      <c r="T6414" s="262"/>
      <c r="U6414" s="262"/>
      <c r="V6414" s="262"/>
    </row>
    <row r="6415" spans="1:22">
      <c r="A6415" s="858"/>
      <c r="B6415" s="866">
        <f t="shared" si="100"/>
        <v>6393</v>
      </c>
      <c r="C6415" s="919"/>
      <c r="D6415" s="860"/>
      <c r="E6415"/>
      <c r="F6415"/>
      <c r="G6415"/>
      <c r="H6415"/>
      <c r="I6415"/>
      <c r="J6415"/>
      <c r="K6415"/>
      <c r="L6415" s="262"/>
      <c r="M6415" s="262"/>
      <c r="S6415" s="262"/>
      <c r="T6415" s="262"/>
      <c r="U6415" s="262"/>
      <c r="V6415" s="262"/>
    </row>
    <row r="6416" spans="1:22">
      <c r="A6416" s="858"/>
      <c r="B6416" s="866">
        <f t="shared" si="100"/>
        <v>6394</v>
      </c>
      <c r="C6416" s="919"/>
      <c r="D6416" s="860"/>
      <c r="E6416"/>
      <c r="F6416"/>
      <c r="G6416"/>
      <c r="H6416"/>
      <c r="I6416"/>
      <c r="J6416"/>
      <c r="K6416"/>
      <c r="L6416" s="262"/>
      <c r="M6416" s="262"/>
      <c r="S6416" s="262"/>
      <c r="T6416" s="262"/>
      <c r="U6416" s="262"/>
      <c r="V6416" s="262"/>
    </row>
    <row r="6417" spans="1:22">
      <c r="A6417" s="858"/>
      <c r="B6417" s="866">
        <f t="shared" si="100"/>
        <v>6395</v>
      </c>
      <c r="C6417" s="919"/>
      <c r="D6417" s="860"/>
      <c r="E6417"/>
      <c r="F6417"/>
      <c r="G6417"/>
      <c r="H6417"/>
      <c r="I6417"/>
      <c r="J6417"/>
      <c r="K6417"/>
      <c r="L6417" s="262"/>
      <c r="M6417" s="262"/>
      <c r="S6417" s="262"/>
      <c r="T6417" s="262"/>
      <c r="U6417" s="262"/>
      <c r="V6417" s="262"/>
    </row>
    <row r="6418" spans="1:22">
      <c r="A6418" s="858"/>
      <c r="B6418" s="866">
        <f t="shared" si="100"/>
        <v>6396</v>
      </c>
      <c r="C6418" s="919"/>
      <c r="D6418" s="860"/>
      <c r="E6418"/>
      <c r="F6418"/>
      <c r="G6418"/>
      <c r="H6418"/>
      <c r="I6418"/>
      <c r="J6418"/>
      <c r="K6418"/>
      <c r="L6418" s="262"/>
      <c r="M6418" s="262"/>
      <c r="S6418" s="262"/>
      <c r="T6418" s="262"/>
      <c r="U6418" s="262"/>
      <c r="V6418" s="262"/>
    </row>
    <row r="6419" spans="1:22">
      <c r="A6419" s="858"/>
      <c r="B6419" s="866">
        <f t="shared" si="100"/>
        <v>6397</v>
      </c>
      <c r="C6419" s="919"/>
      <c r="D6419" s="860"/>
      <c r="E6419"/>
      <c r="F6419"/>
      <c r="G6419"/>
      <c r="H6419"/>
      <c r="I6419"/>
      <c r="J6419"/>
      <c r="K6419"/>
      <c r="L6419" s="262"/>
      <c r="M6419" s="262"/>
      <c r="S6419" s="262"/>
      <c r="T6419" s="262"/>
      <c r="U6419" s="262"/>
      <c r="V6419" s="262"/>
    </row>
    <row r="6420" spans="1:22">
      <c r="A6420" s="858"/>
      <c r="B6420" s="866">
        <f t="shared" si="100"/>
        <v>6398</v>
      </c>
      <c r="C6420" s="919"/>
      <c r="D6420" s="860"/>
      <c r="E6420"/>
      <c r="F6420"/>
      <c r="G6420"/>
      <c r="H6420"/>
      <c r="I6420"/>
      <c r="J6420"/>
      <c r="K6420"/>
      <c r="L6420" s="262"/>
      <c r="M6420" s="262"/>
      <c r="S6420" s="262"/>
      <c r="T6420" s="262"/>
      <c r="U6420" s="262"/>
      <c r="V6420" s="262"/>
    </row>
    <row r="6421" spans="1:22">
      <c r="A6421" s="858"/>
      <c r="B6421" s="866">
        <f t="shared" si="100"/>
        <v>6399</v>
      </c>
      <c r="C6421" s="919"/>
      <c r="D6421" s="860"/>
      <c r="E6421"/>
      <c r="F6421"/>
      <c r="G6421"/>
      <c r="H6421"/>
      <c r="I6421"/>
      <c r="J6421"/>
      <c r="K6421"/>
      <c r="L6421" s="262"/>
      <c r="M6421" s="262"/>
      <c r="S6421" s="262"/>
      <c r="T6421" s="262"/>
      <c r="U6421" s="262"/>
      <c r="V6421" s="262"/>
    </row>
    <row r="6422" spans="1:22">
      <c r="A6422" s="858"/>
      <c r="B6422" s="866">
        <f t="shared" si="100"/>
        <v>6400</v>
      </c>
      <c r="C6422" s="919"/>
      <c r="D6422" s="860"/>
      <c r="E6422"/>
      <c r="F6422"/>
      <c r="G6422"/>
      <c r="H6422"/>
      <c r="I6422"/>
      <c r="J6422"/>
      <c r="K6422"/>
      <c r="L6422" s="262"/>
      <c r="M6422" s="262"/>
      <c r="S6422" s="262"/>
      <c r="T6422" s="262"/>
      <c r="U6422" s="262"/>
      <c r="V6422" s="262"/>
    </row>
    <row r="6423" spans="1:22">
      <c r="A6423" s="858"/>
      <c r="B6423" s="866">
        <f t="shared" si="100"/>
        <v>6401</v>
      </c>
      <c r="C6423" s="919"/>
      <c r="D6423" s="860"/>
      <c r="E6423"/>
      <c r="F6423"/>
      <c r="G6423"/>
      <c r="H6423"/>
      <c r="I6423"/>
      <c r="J6423"/>
      <c r="K6423"/>
      <c r="L6423" s="262"/>
      <c r="M6423" s="262"/>
      <c r="S6423" s="262"/>
      <c r="T6423" s="262"/>
      <c r="U6423" s="262"/>
      <c r="V6423" s="262"/>
    </row>
    <row r="6424" spans="1:22">
      <c r="A6424" s="858"/>
      <c r="B6424" s="866">
        <f t="shared" ref="B6424:B6487" si="101">B6423+1</f>
        <v>6402</v>
      </c>
      <c r="C6424" s="919"/>
      <c r="D6424" s="860"/>
      <c r="E6424"/>
      <c r="F6424"/>
      <c r="G6424"/>
      <c r="H6424"/>
      <c r="I6424"/>
      <c r="J6424"/>
      <c r="K6424"/>
      <c r="L6424" s="262"/>
      <c r="M6424" s="262"/>
      <c r="S6424" s="262"/>
      <c r="T6424" s="262"/>
      <c r="U6424" s="262"/>
      <c r="V6424" s="262"/>
    </row>
    <row r="6425" spans="1:22">
      <c r="A6425" s="858"/>
      <c r="B6425" s="866">
        <f t="shared" si="101"/>
        <v>6403</v>
      </c>
      <c r="C6425" s="919"/>
      <c r="D6425" s="860"/>
      <c r="E6425"/>
      <c r="F6425"/>
      <c r="G6425"/>
      <c r="H6425"/>
      <c r="I6425"/>
      <c r="J6425"/>
      <c r="K6425"/>
      <c r="L6425" s="262"/>
      <c r="M6425" s="262"/>
      <c r="S6425" s="262"/>
      <c r="T6425" s="262"/>
      <c r="U6425" s="262"/>
      <c r="V6425" s="262"/>
    </row>
    <row r="6426" spans="1:22">
      <c r="A6426" s="858"/>
      <c r="B6426" s="866">
        <f t="shared" si="101"/>
        <v>6404</v>
      </c>
      <c r="C6426" s="919"/>
      <c r="D6426" s="860"/>
      <c r="E6426"/>
      <c r="F6426"/>
      <c r="G6426"/>
      <c r="H6426"/>
      <c r="I6426"/>
      <c r="J6426"/>
      <c r="K6426"/>
      <c r="L6426" s="262"/>
      <c r="M6426" s="262"/>
      <c r="S6426" s="262"/>
      <c r="T6426" s="262"/>
      <c r="U6426" s="262"/>
      <c r="V6426" s="262"/>
    </row>
    <row r="6427" spans="1:22">
      <c r="A6427" s="858"/>
      <c r="B6427" s="866">
        <f t="shared" si="101"/>
        <v>6405</v>
      </c>
      <c r="C6427" s="919"/>
      <c r="D6427" s="860"/>
      <c r="E6427"/>
      <c r="F6427"/>
      <c r="G6427"/>
      <c r="H6427"/>
      <c r="I6427"/>
      <c r="J6427"/>
      <c r="K6427"/>
      <c r="L6427" s="262"/>
      <c r="M6427" s="262"/>
      <c r="S6427" s="262"/>
      <c r="T6427" s="262"/>
      <c r="U6427" s="262"/>
      <c r="V6427" s="262"/>
    </row>
    <row r="6428" spans="1:22">
      <c r="A6428" s="858"/>
      <c r="B6428" s="866">
        <f t="shared" si="101"/>
        <v>6406</v>
      </c>
      <c r="C6428" s="919"/>
      <c r="D6428" s="860"/>
      <c r="E6428"/>
      <c r="F6428"/>
      <c r="G6428"/>
      <c r="H6428"/>
      <c r="I6428"/>
      <c r="J6428"/>
      <c r="K6428"/>
      <c r="L6428" s="262"/>
      <c r="M6428" s="262"/>
      <c r="S6428" s="262"/>
      <c r="T6428" s="262"/>
      <c r="U6428" s="262"/>
      <c r="V6428" s="262"/>
    </row>
    <row r="6429" spans="1:22">
      <c r="A6429" s="858"/>
      <c r="B6429" s="866">
        <f t="shared" si="101"/>
        <v>6407</v>
      </c>
      <c r="C6429" s="919"/>
      <c r="D6429" s="860"/>
      <c r="E6429"/>
      <c r="F6429"/>
      <c r="G6429"/>
      <c r="H6429"/>
      <c r="I6429"/>
      <c r="J6429"/>
      <c r="K6429"/>
      <c r="L6429" s="262"/>
      <c r="M6429" s="262"/>
      <c r="S6429" s="262"/>
      <c r="T6429" s="262"/>
      <c r="U6429" s="262"/>
      <c r="V6429" s="262"/>
    </row>
    <row r="6430" spans="1:22">
      <c r="A6430" s="858"/>
      <c r="B6430" s="866">
        <f t="shared" si="101"/>
        <v>6408</v>
      </c>
      <c r="C6430" s="919"/>
      <c r="D6430" s="860"/>
      <c r="E6430"/>
      <c r="F6430"/>
      <c r="G6430"/>
      <c r="H6430"/>
      <c r="I6430"/>
      <c r="J6430"/>
      <c r="K6430"/>
      <c r="L6430" s="262"/>
      <c r="M6430" s="262"/>
      <c r="S6430" s="262"/>
      <c r="T6430" s="262"/>
      <c r="U6430" s="262"/>
      <c r="V6430" s="262"/>
    </row>
    <row r="6431" spans="1:22">
      <c r="A6431" s="858"/>
      <c r="B6431" s="866">
        <f t="shared" si="101"/>
        <v>6409</v>
      </c>
      <c r="C6431" s="919"/>
      <c r="D6431" s="860"/>
      <c r="E6431"/>
      <c r="F6431"/>
      <c r="G6431"/>
      <c r="H6431"/>
      <c r="I6431"/>
      <c r="J6431"/>
      <c r="K6431"/>
      <c r="L6431" s="262"/>
      <c r="M6431" s="262"/>
      <c r="S6431" s="262"/>
      <c r="T6431" s="262"/>
      <c r="U6431" s="262"/>
      <c r="V6431" s="262"/>
    </row>
    <row r="6432" spans="1:22">
      <c r="A6432" s="858"/>
      <c r="B6432" s="866">
        <f t="shared" si="101"/>
        <v>6410</v>
      </c>
      <c r="C6432" s="919"/>
      <c r="D6432" s="860"/>
      <c r="E6432"/>
      <c r="F6432"/>
      <c r="G6432"/>
      <c r="H6432"/>
      <c r="I6432"/>
      <c r="J6432"/>
      <c r="K6432"/>
      <c r="L6432" s="262"/>
      <c r="M6432" s="262"/>
      <c r="S6432" s="262"/>
      <c r="T6432" s="262"/>
      <c r="U6432" s="262"/>
      <c r="V6432" s="262"/>
    </row>
    <row r="6433" spans="1:22">
      <c r="A6433" s="858"/>
      <c r="B6433" s="866">
        <f t="shared" si="101"/>
        <v>6411</v>
      </c>
      <c r="C6433" s="919"/>
      <c r="D6433" s="860"/>
      <c r="E6433"/>
      <c r="F6433"/>
      <c r="G6433"/>
      <c r="H6433"/>
      <c r="I6433"/>
      <c r="J6433"/>
      <c r="K6433"/>
      <c r="L6433" s="262"/>
      <c r="M6433" s="262"/>
      <c r="S6433" s="262"/>
      <c r="T6433" s="262"/>
      <c r="U6433" s="262"/>
      <c r="V6433" s="262"/>
    </row>
    <row r="6434" spans="1:22">
      <c r="A6434" s="858"/>
      <c r="B6434" s="866">
        <f t="shared" si="101"/>
        <v>6412</v>
      </c>
      <c r="C6434" s="919"/>
      <c r="D6434" s="860"/>
      <c r="E6434"/>
      <c r="F6434"/>
      <c r="G6434"/>
      <c r="H6434"/>
      <c r="I6434"/>
      <c r="J6434"/>
      <c r="K6434"/>
      <c r="L6434" s="262"/>
      <c r="M6434" s="262"/>
      <c r="S6434" s="262"/>
      <c r="T6434" s="262"/>
      <c r="U6434" s="262"/>
      <c r="V6434" s="262"/>
    </row>
    <row r="6435" spans="1:22">
      <c r="A6435" s="858"/>
      <c r="B6435" s="866">
        <f t="shared" si="101"/>
        <v>6413</v>
      </c>
      <c r="C6435" s="919"/>
      <c r="D6435" s="860"/>
      <c r="E6435"/>
      <c r="F6435"/>
      <c r="G6435"/>
      <c r="H6435"/>
      <c r="I6435"/>
      <c r="J6435"/>
      <c r="K6435"/>
      <c r="L6435" s="262"/>
      <c r="M6435" s="262"/>
      <c r="S6435" s="262"/>
      <c r="T6435" s="262"/>
      <c r="U6435" s="262"/>
      <c r="V6435" s="262"/>
    </row>
    <row r="6436" spans="1:22">
      <c r="A6436" s="858"/>
      <c r="B6436" s="866">
        <f t="shared" si="101"/>
        <v>6414</v>
      </c>
      <c r="C6436" s="919"/>
      <c r="D6436" s="860"/>
      <c r="E6436"/>
      <c r="F6436"/>
      <c r="G6436"/>
      <c r="H6436"/>
      <c r="I6436"/>
      <c r="J6436"/>
      <c r="K6436"/>
      <c r="L6436" s="262"/>
      <c r="M6436" s="262"/>
      <c r="S6436" s="262"/>
      <c r="T6436" s="262"/>
      <c r="U6436" s="262"/>
      <c r="V6436" s="262"/>
    </row>
    <row r="6437" spans="1:22">
      <c r="A6437" s="858"/>
      <c r="B6437" s="866">
        <f t="shared" si="101"/>
        <v>6415</v>
      </c>
      <c r="C6437" s="919"/>
      <c r="D6437" s="860"/>
      <c r="E6437"/>
      <c r="F6437"/>
      <c r="G6437"/>
      <c r="H6437"/>
      <c r="I6437"/>
      <c r="J6437"/>
      <c r="K6437"/>
      <c r="L6437" s="262"/>
      <c r="M6437" s="262"/>
      <c r="S6437" s="262"/>
      <c r="T6437" s="262"/>
      <c r="U6437" s="262"/>
      <c r="V6437" s="262"/>
    </row>
    <row r="6438" spans="1:22">
      <c r="A6438" s="858"/>
      <c r="B6438" s="866">
        <f t="shared" si="101"/>
        <v>6416</v>
      </c>
      <c r="C6438" s="919"/>
      <c r="D6438" s="860"/>
      <c r="E6438"/>
      <c r="F6438"/>
      <c r="G6438"/>
      <c r="H6438"/>
      <c r="I6438"/>
      <c r="J6438"/>
      <c r="K6438"/>
      <c r="L6438" s="262"/>
      <c r="M6438" s="262"/>
      <c r="S6438" s="262"/>
      <c r="T6438" s="262"/>
      <c r="U6438" s="262"/>
      <c r="V6438" s="262"/>
    </row>
    <row r="6439" spans="1:22">
      <c r="A6439" s="858"/>
      <c r="B6439" s="866">
        <f t="shared" si="101"/>
        <v>6417</v>
      </c>
      <c r="C6439" s="919"/>
      <c r="D6439" s="860"/>
      <c r="E6439"/>
      <c r="F6439"/>
      <c r="G6439"/>
      <c r="H6439"/>
      <c r="I6439"/>
      <c r="J6439"/>
      <c r="K6439"/>
      <c r="L6439" s="262"/>
      <c r="M6439" s="262"/>
      <c r="S6439" s="262"/>
      <c r="T6439" s="262"/>
      <c r="U6439" s="262"/>
      <c r="V6439" s="262"/>
    </row>
    <row r="6440" spans="1:22">
      <c r="A6440" s="858"/>
      <c r="B6440" s="866">
        <f t="shared" si="101"/>
        <v>6418</v>
      </c>
      <c r="C6440" s="919"/>
      <c r="D6440" s="860"/>
      <c r="E6440"/>
      <c r="F6440"/>
      <c r="G6440"/>
      <c r="H6440"/>
      <c r="I6440"/>
      <c r="J6440"/>
      <c r="K6440"/>
      <c r="L6440" s="262"/>
      <c r="M6440" s="262"/>
      <c r="S6440" s="262"/>
      <c r="T6440" s="262"/>
      <c r="U6440" s="262"/>
      <c r="V6440" s="262"/>
    </row>
    <row r="6441" spans="1:22">
      <c r="A6441" s="858"/>
      <c r="B6441" s="866">
        <f t="shared" si="101"/>
        <v>6419</v>
      </c>
      <c r="C6441" s="919"/>
      <c r="D6441" s="860"/>
      <c r="E6441"/>
      <c r="F6441"/>
      <c r="G6441"/>
      <c r="H6441"/>
      <c r="I6441"/>
      <c r="J6441"/>
      <c r="K6441"/>
      <c r="L6441" s="262"/>
      <c r="M6441" s="262"/>
      <c r="S6441" s="262"/>
      <c r="T6441" s="262"/>
      <c r="U6441" s="262"/>
      <c r="V6441" s="262"/>
    </row>
    <row r="6442" spans="1:22">
      <c r="A6442" s="858"/>
      <c r="B6442" s="866">
        <f t="shared" si="101"/>
        <v>6420</v>
      </c>
      <c r="C6442" s="919"/>
      <c r="D6442" s="860"/>
      <c r="E6442"/>
      <c r="F6442"/>
      <c r="G6442"/>
      <c r="H6442"/>
      <c r="I6442"/>
      <c r="J6442"/>
      <c r="K6442"/>
      <c r="L6442" s="262"/>
      <c r="M6442" s="262"/>
      <c r="S6442" s="262"/>
      <c r="T6442" s="262"/>
      <c r="U6442" s="262"/>
      <c r="V6442" s="262"/>
    </row>
    <row r="6443" spans="1:22">
      <c r="A6443" s="858"/>
      <c r="B6443" s="866">
        <f t="shared" si="101"/>
        <v>6421</v>
      </c>
      <c r="C6443" s="919"/>
      <c r="D6443" s="860"/>
      <c r="E6443"/>
      <c r="F6443"/>
      <c r="G6443"/>
      <c r="H6443"/>
      <c r="I6443"/>
      <c r="J6443"/>
      <c r="K6443"/>
      <c r="L6443" s="262"/>
      <c r="M6443" s="262"/>
      <c r="S6443" s="262"/>
      <c r="T6443" s="262"/>
      <c r="U6443" s="262"/>
      <c r="V6443" s="262"/>
    </row>
    <row r="6444" spans="1:22">
      <c r="A6444" s="858"/>
      <c r="B6444" s="866">
        <f t="shared" si="101"/>
        <v>6422</v>
      </c>
      <c r="C6444" s="919"/>
      <c r="D6444" s="860"/>
      <c r="E6444"/>
      <c r="F6444"/>
      <c r="G6444"/>
      <c r="H6444"/>
      <c r="I6444"/>
      <c r="J6444"/>
      <c r="K6444"/>
      <c r="L6444" s="262"/>
      <c r="M6444" s="262"/>
      <c r="S6444" s="262"/>
      <c r="T6444" s="262"/>
      <c r="U6444" s="262"/>
      <c r="V6444" s="262"/>
    </row>
    <row r="6445" spans="1:22">
      <c r="A6445" s="858"/>
      <c r="B6445" s="866">
        <f t="shared" si="101"/>
        <v>6423</v>
      </c>
      <c r="C6445" s="919"/>
      <c r="D6445" s="860"/>
      <c r="E6445"/>
      <c r="F6445"/>
      <c r="G6445"/>
      <c r="H6445"/>
      <c r="I6445"/>
      <c r="J6445"/>
      <c r="K6445"/>
      <c r="L6445" s="262"/>
      <c r="M6445" s="262"/>
      <c r="S6445" s="262"/>
      <c r="T6445" s="262"/>
      <c r="U6445" s="262"/>
      <c r="V6445" s="262"/>
    </row>
    <row r="6446" spans="1:22">
      <c r="A6446" s="858"/>
      <c r="B6446" s="866">
        <f t="shared" si="101"/>
        <v>6424</v>
      </c>
      <c r="C6446" s="919"/>
      <c r="D6446" s="860"/>
      <c r="E6446"/>
      <c r="F6446"/>
      <c r="G6446"/>
      <c r="H6446"/>
      <c r="I6446"/>
      <c r="J6446"/>
      <c r="K6446"/>
      <c r="L6446" s="262"/>
      <c r="M6446" s="262"/>
      <c r="S6446" s="262"/>
      <c r="T6446" s="262"/>
      <c r="U6446" s="262"/>
      <c r="V6446" s="262"/>
    </row>
    <row r="6447" spans="1:22">
      <c r="A6447" s="858"/>
      <c r="B6447" s="866">
        <f t="shared" si="101"/>
        <v>6425</v>
      </c>
      <c r="C6447" s="919"/>
      <c r="D6447" s="860"/>
      <c r="E6447"/>
      <c r="F6447"/>
      <c r="G6447"/>
      <c r="H6447"/>
      <c r="I6447"/>
      <c r="J6447"/>
      <c r="K6447"/>
      <c r="L6447" s="262"/>
      <c r="M6447" s="262"/>
      <c r="S6447" s="262"/>
      <c r="T6447" s="262"/>
      <c r="U6447" s="262"/>
      <c r="V6447" s="262"/>
    </row>
    <row r="6448" spans="1:22">
      <c r="A6448" s="858"/>
      <c r="B6448" s="866">
        <f t="shared" si="101"/>
        <v>6426</v>
      </c>
      <c r="C6448" s="919"/>
      <c r="D6448" s="860"/>
      <c r="E6448"/>
      <c r="F6448"/>
      <c r="G6448"/>
      <c r="H6448"/>
      <c r="I6448"/>
      <c r="J6448"/>
      <c r="K6448"/>
      <c r="L6448" s="262"/>
      <c r="M6448" s="262"/>
      <c r="S6448" s="262"/>
      <c r="T6448" s="262"/>
      <c r="U6448" s="262"/>
      <c r="V6448" s="262"/>
    </row>
    <row r="6449" spans="1:22">
      <c r="A6449" s="858"/>
      <c r="B6449" s="866">
        <f t="shared" si="101"/>
        <v>6427</v>
      </c>
      <c r="C6449" s="919"/>
      <c r="D6449" s="860"/>
      <c r="E6449"/>
      <c r="F6449"/>
      <c r="G6449"/>
      <c r="H6449"/>
      <c r="I6449"/>
      <c r="J6449"/>
      <c r="K6449"/>
      <c r="L6449" s="262"/>
      <c r="M6449" s="262"/>
      <c r="S6449" s="262"/>
      <c r="T6449" s="262"/>
      <c r="U6449" s="262"/>
      <c r="V6449" s="262"/>
    </row>
    <row r="6450" spans="1:22">
      <c r="A6450" s="858"/>
      <c r="B6450" s="866">
        <f t="shared" si="101"/>
        <v>6428</v>
      </c>
      <c r="C6450" s="919"/>
      <c r="D6450" s="860"/>
      <c r="E6450"/>
      <c r="F6450"/>
      <c r="G6450"/>
      <c r="H6450"/>
      <c r="I6450"/>
      <c r="J6450"/>
      <c r="K6450"/>
      <c r="L6450" s="262"/>
      <c r="M6450" s="262"/>
      <c r="S6450" s="262"/>
      <c r="T6450" s="262"/>
      <c r="U6450" s="262"/>
      <c r="V6450" s="262"/>
    </row>
    <row r="6451" spans="1:22">
      <c r="A6451" s="858"/>
      <c r="B6451" s="866">
        <f t="shared" si="101"/>
        <v>6429</v>
      </c>
      <c r="C6451" s="919"/>
      <c r="D6451" s="860"/>
      <c r="E6451"/>
      <c r="F6451"/>
      <c r="G6451"/>
      <c r="H6451"/>
      <c r="I6451"/>
      <c r="J6451"/>
      <c r="K6451"/>
      <c r="L6451" s="262"/>
      <c r="M6451" s="262"/>
      <c r="S6451" s="262"/>
      <c r="T6451" s="262"/>
      <c r="U6451" s="262"/>
      <c r="V6451" s="262"/>
    </row>
    <row r="6452" spans="1:22">
      <c r="A6452" s="858"/>
      <c r="B6452" s="866">
        <f t="shared" si="101"/>
        <v>6430</v>
      </c>
      <c r="C6452" s="919"/>
      <c r="D6452" s="860"/>
      <c r="E6452"/>
      <c r="F6452"/>
      <c r="G6452"/>
      <c r="H6452"/>
      <c r="I6452"/>
      <c r="J6452"/>
      <c r="K6452"/>
      <c r="L6452" s="262"/>
      <c r="M6452" s="262"/>
      <c r="S6452" s="262"/>
      <c r="T6452" s="262"/>
      <c r="U6452" s="262"/>
      <c r="V6452" s="262"/>
    </row>
    <row r="6453" spans="1:22">
      <c r="A6453" s="858"/>
      <c r="B6453" s="866">
        <f t="shared" si="101"/>
        <v>6431</v>
      </c>
      <c r="C6453" s="919"/>
      <c r="D6453" s="860"/>
      <c r="E6453"/>
      <c r="F6453"/>
      <c r="G6453"/>
      <c r="H6453"/>
      <c r="I6453"/>
      <c r="J6453"/>
      <c r="K6453"/>
      <c r="L6453" s="262"/>
      <c r="M6453" s="262"/>
      <c r="S6453" s="262"/>
      <c r="T6453" s="262"/>
      <c r="U6453" s="262"/>
      <c r="V6453" s="262"/>
    </row>
    <row r="6454" spans="1:22">
      <c r="A6454" s="858"/>
      <c r="B6454" s="866">
        <f t="shared" si="101"/>
        <v>6432</v>
      </c>
      <c r="C6454" s="919"/>
      <c r="D6454" s="860"/>
      <c r="E6454"/>
      <c r="F6454"/>
      <c r="G6454"/>
      <c r="H6454"/>
      <c r="I6454"/>
      <c r="J6454"/>
      <c r="K6454"/>
      <c r="L6454" s="262"/>
      <c r="M6454" s="262"/>
      <c r="S6454" s="262"/>
      <c r="T6454" s="262"/>
      <c r="U6454" s="262"/>
      <c r="V6454" s="262"/>
    </row>
    <row r="6455" spans="1:22">
      <c r="A6455" s="858"/>
      <c r="B6455" s="866">
        <f t="shared" si="101"/>
        <v>6433</v>
      </c>
      <c r="C6455" s="919"/>
      <c r="D6455" s="860"/>
      <c r="E6455"/>
      <c r="F6455"/>
      <c r="G6455"/>
      <c r="H6455"/>
      <c r="I6455"/>
      <c r="J6455"/>
      <c r="K6455"/>
      <c r="L6455" s="262"/>
      <c r="M6455" s="262"/>
      <c r="S6455" s="262"/>
      <c r="T6455" s="262"/>
      <c r="U6455" s="262"/>
      <c r="V6455" s="262"/>
    </row>
    <row r="6456" spans="1:22">
      <c r="A6456" s="858"/>
      <c r="B6456" s="866">
        <f t="shared" si="101"/>
        <v>6434</v>
      </c>
      <c r="C6456" s="919"/>
      <c r="D6456" s="860"/>
      <c r="E6456"/>
      <c r="F6456"/>
      <c r="G6456"/>
      <c r="H6456"/>
      <c r="I6456"/>
      <c r="J6456"/>
      <c r="K6456"/>
      <c r="L6456" s="262"/>
      <c r="M6456" s="262"/>
      <c r="S6456" s="262"/>
      <c r="T6456" s="262"/>
      <c r="U6456" s="262"/>
      <c r="V6456" s="262"/>
    </row>
    <row r="6457" spans="1:22">
      <c r="A6457" s="858"/>
      <c r="B6457" s="866">
        <f t="shared" si="101"/>
        <v>6435</v>
      </c>
      <c r="C6457" s="919"/>
      <c r="D6457" s="860"/>
      <c r="E6457"/>
      <c r="F6457"/>
      <c r="G6457"/>
      <c r="H6457"/>
      <c r="I6457"/>
      <c r="J6457"/>
      <c r="K6457"/>
      <c r="L6457" s="262"/>
      <c r="M6457" s="262"/>
      <c r="S6457" s="262"/>
      <c r="T6457" s="262"/>
      <c r="U6457" s="262"/>
      <c r="V6457" s="262"/>
    </row>
    <row r="6458" spans="1:22">
      <c r="A6458" s="858"/>
      <c r="B6458" s="866">
        <f t="shared" si="101"/>
        <v>6436</v>
      </c>
      <c r="C6458" s="919"/>
      <c r="D6458" s="860"/>
      <c r="E6458"/>
      <c r="F6458"/>
      <c r="G6458"/>
      <c r="H6458"/>
      <c r="I6458"/>
      <c r="J6458"/>
      <c r="K6458"/>
      <c r="L6458" s="262"/>
      <c r="M6458" s="262"/>
      <c r="S6458" s="262"/>
      <c r="T6458" s="262"/>
      <c r="U6458" s="262"/>
      <c r="V6458" s="262"/>
    </row>
    <row r="6459" spans="1:22">
      <c r="A6459" s="858"/>
      <c r="B6459" s="866">
        <f t="shared" si="101"/>
        <v>6437</v>
      </c>
      <c r="C6459" s="919"/>
      <c r="D6459" s="860"/>
      <c r="E6459"/>
      <c r="F6459"/>
      <c r="G6459"/>
      <c r="H6459"/>
      <c r="I6459"/>
      <c r="J6459"/>
      <c r="K6459"/>
      <c r="L6459" s="262"/>
      <c r="M6459" s="262"/>
      <c r="S6459" s="262"/>
      <c r="T6459" s="262"/>
      <c r="U6459" s="262"/>
      <c r="V6459" s="262"/>
    </row>
    <row r="6460" spans="1:22">
      <c r="A6460" s="858"/>
      <c r="B6460" s="866">
        <f t="shared" si="101"/>
        <v>6438</v>
      </c>
      <c r="C6460" s="919"/>
      <c r="D6460" s="860"/>
      <c r="E6460"/>
      <c r="F6460"/>
      <c r="G6460"/>
      <c r="H6460"/>
      <c r="I6460"/>
      <c r="J6460"/>
      <c r="K6460"/>
      <c r="L6460" s="262"/>
      <c r="M6460" s="262"/>
      <c r="S6460" s="262"/>
      <c r="T6460" s="262"/>
      <c r="U6460" s="262"/>
      <c r="V6460" s="262"/>
    </row>
    <row r="6461" spans="1:22">
      <c r="A6461" s="858"/>
      <c r="B6461" s="866">
        <f t="shared" si="101"/>
        <v>6439</v>
      </c>
      <c r="C6461" s="919"/>
      <c r="D6461" s="860"/>
      <c r="E6461"/>
      <c r="F6461"/>
      <c r="G6461"/>
      <c r="H6461"/>
      <c r="I6461"/>
      <c r="J6461"/>
      <c r="K6461"/>
      <c r="L6461" s="262"/>
      <c r="M6461" s="262"/>
      <c r="S6461" s="262"/>
      <c r="T6461" s="262"/>
      <c r="U6461" s="262"/>
      <c r="V6461" s="262"/>
    </row>
    <row r="6462" spans="1:22">
      <c r="A6462" s="858"/>
      <c r="B6462" s="866">
        <f t="shared" si="101"/>
        <v>6440</v>
      </c>
      <c r="C6462" s="919"/>
      <c r="D6462" s="860"/>
      <c r="E6462"/>
      <c r="F6462"/>
      <c r="G6462"/>
      <c r="H6462"/>
      <c r="I6462"/>
      <c r="J6462"/>
      <c r="K6462"/>
      <c r="L6462" s="262"/>
      <c r="M6462" s="262"/>
      <c r="S6462" s="262"/>
      <c r="T6462" s="262"/>
      <c r="U6462" s="262"/>
      <c r="V6462" s="262"/>
    </row>
    <row r="6463" spans="1:22">
      <c r="A6463" s="858"/>
      <c r="B6463" s="866">
        <f t="shared" si="101"/>
        <v>6441</v>
      </c>
      <c r="C6463" s="919"/>
      <c r="D6463" s="860"/>
      <c r="E6463"/>
      <c r="F6463"/>
      <c r="G6463"/>
      <c r="H6463"/>
      <c r="I6463"/>
      <c r="J6463"/>
      <c r="K6463"/>
      <c r="L6463" s="262"/>
      <c r="M6463" s="262"/>
      <c r="S6463" s="262"/>
      <c r="T6463" s="262"/>
      <c r="U6463" s="262"/>
      <c r="V6463" s="262"/>
    </row>
    <row r="6464" spans="1:22">
      <c r="A6464" s="858"/>
      <c r="B6464" s="866">
        <f t="shared" si="101"/>
        <v>6442</v>
      </c>
      <c r="C6464" s="919"/>
      <c r="D6464" s="860"/>
      <c r="E6464"/>
      <c r="F6464"/>
      <c r="G6464"/>
      <c r="H6464"/>
      <c r="I6464"/>
      <c r="J6464"/>
      <c r="K6464"/>
      <c r="L6464" s="262"/>
      <c r="M6464" s="262"/>
      <c r="S6464" s="262"/>
      <c r="T6464" s="262"/>
      <c r="U6464" s="262"/>
      <c r="V6464" s="262"/>
    </row>
    <row r="6465" spans="1:22">
      <c r="A6465" s="858"/>
      <c r="B6465" s="866">
        <f t="shared" si="101"/>
        <v>6443</v>
      </c>
      <c r="C6465" s="919"/>
      <c r="D6465" s="860"/>
      <c r="E6465"/>
      <c r="F6465"/>
      <c r="G6465"/>
      <c r="H6465"/>
      <c r="I6465"/>
      <c r="J6465"/>
      <c r="K6465"/>
      <c r="L6465" s="262"/>
      <c r="M6465" s="262"/>
      <c r="S6465" s="262"/>
      <c r="T6465" s="262"/>
      <c r="U6465" s="262"/>
      <c r="V6465" s="262"/>
    </row>
    <row r="6466" spans="1:22">
      <c r="A6466" s="858"/>
      <c r="B6466" s="866">
        <f t="shared" si="101"/>
        <v>6444</v>
      </c>
      <c r="C6466" s="919"/>
      <c r="D6466" s="860"/>
      <c r="E6466"/>
      <c r="F6466"/>
      <c r="G6466"/>
      <c r="H6466"/>
      <c r="I6466"/>
      <c r="J6466"/>
      <c r="K6466"/>
      <c r="L6466" s="262"/>
      <c r="M6466" s="262"/>
      <c r="S6466" s="262"/>
      <c r="T6466" s="262"/>
      <c r="U6466" s="262"/>
      <c r="V6466" s="262"/>
    </row>
    <row r="6467" spans="1:22">
      <c r="A6467" s="858"/>
      <c r="B6467" s="866">
        <f t="shared" si="101"/>
        <v>6445</v>
      </c>
      <c r="C6467" s="919"/>
      <c r="D6467" s="860"/>
      <c r="E6467"/>
      <c r="F6467"/>
      <c r="G6467"/>
      <c r="H6467"/>
      <c r="I6467"/>
      <c r="J6467"/>
      <c r="K6467"/>
      <c r="L6467" s="262"/>
      <c r="M6467" s="262"/>
      <c r="S6467" s="262"/>
      <c r="T6467" s="262"/>
      <c r="U6467" s="262"/>
      <c r="V6467" s="262"/>
    </row>
    <row r="6468" spans="1:22">
      <c r="A6468" s="858"/>
      <c r="B6468" s="866">
        <f t="shared" si="101"/>
        <v>6446</v>
      </c>
      <c r="C6468" s="919"/>
      <c r="D6468" s="860"/>
      <c r="E6468"/>
      <c r="F6468"/>
      <c r="G6468"/>
      <c r="H6468"/>
      <c r="I6468"/>
      <c r="J6468"/>
      <c r="K6468"/>
      <c r="L6468" s="262"/>
      <c r="M6468" s="262"/>
      <c r="S6468" s="262"/>
      <c r="T6468" s="262"/>
      <c r="U6468" s="262"/>
      <c r="V6468" s="262"/>
    </row>
    <row r="6469" spans="1:22">
      <c r="A6469" s="858"/>
      <c r="B6469" s="866">
        <f t="shared" si="101"/>
        <v>6447</v>
      </c>
      <c r="C6469" s="919"/>
      <c r="D6469" s="860"/>
      <c r="E6469"/>
      <c r="F6469"/>
      <c r="G6469"/>
      <c r="H6469"/>
      <c r="I6469"/>
      <c r="J6469"/>
      <c r="K6469"/>
      <c r="L6469" s="262"/>
      <c r="M6469" s="262"/>
      <c r="S6469" s="262"/>
      <c r="T6469" s="262"/>
      <c r="U6469" s="262"/>
      <c r="V6469" s="262"/>
    </row>
    <row r="6470" spans="1:22">
      <c r="A6470" s="858"/>
      <c r="B6470" s="866">
        <f t="shared" si="101"/>
        <v>6448</v>
      </c>
      <c r="C6470" s="919"/>
      <c r="D6470" s="860"/>
      <c r="E6470"/>
      <c r="F6470"/>
      <c r="G6470"/>
      <c r="H6470"/>
      <c r="I6470"/>
      <c r="J6470"/>
      <c r="K6470"/>
      <c r="L6470" s="262"/>
      <c r="M6470" s="262"/>
      <c r="S6470" s="262"/>
      <c r="T6470" s="262"/>
      <c r="U6470" s="262"/>
      <c r="V6470" s="262"/>
    </row>
    <row r="6471" spans="1:22">
      <c r="A6471" s="858"/>
      <c r="B6471" s="866">
        <f t="shared" si="101"/>
        <v>6449</v>
      </c>
      <c r="C6471" s="919"/>
      <c r="D6471" s="860"/>
      <c r="E6471"/>
      <c r="F6471"/>
      <c r="G6471"/>
      <c r="H6471"/>
      <c r="I6471"/>
      <c r="J6471"/>
      <c r="K6471"/>
      <c r="L6471" s="262"/>
      <c r="M6471" s="262"/>
      <c r="S6471" s="262"/>
      <c r="T6471" s="262"/>
      <c r="U6471" s="262"/>
      <c r="V6471" s="262"/>
    </row>
    <row r="6472" spans="1:22">
      <c r="A6472" s="858"/>
      <c r="B6472" s="866">
        <f t="shared" si="101"/>
        <v>6450</v>
      </c>
      <c r="C6472" s="919"/>
      <c r="D6472" s="860"/>
      <c r="E6472"/>
      <c r="F6472"/>
      <c r="G6472"/>
      <c r="H6472"/>
      <c r="I6472"/>
      <c r="J6472"/>
      <c r="K6472"/>
      <c r="L6472" s="262"/>
      <c r="M6472" s="262"/>
      <c r="S6472" s="262"/>
      <c r="T6472" s="262"/>
      <c r="U6472" s="262"/>
      <c r="V6472" s="262"/>
    </row>
    <row r="6473" spans="1:22">
      <c r="A6473" s="858"/>
      <c r="B6473" s="866">
        <f t="shared" si="101"/>
        <v>6451</v>
      </c>
      <c r="C6473" s="919"/>
      <c r="D6473" s="860"/>
      <c r="E6473"/>
      <c r="F6473"/>
      <c r="G6473"/>
      <c r="H6473"/>
      <c r="I6473"/>
      <c r="J6473"/>
      <c r="K6473"/>
      <c r="L6473" s="262"/>
      <c r="M6473" s="262"/>
      <c r="S6473" s="262"/>
      <c r="T6473" s="262"/>
      <c r="U6473" s="262"/>
      <c r="V6473" s="262"/>
    </row>
    <row r="6474" spans="1:22">
      <c r="A6474" s="858"/>
      <c r="B6474" s="866">
        <f t="shared" si="101"/>
        <v>6452</v>
      </c>
      <c r="C6474" s="919"/>
      <c r="D6474" s="860"/>
      <c r="E6474"/>
      <c r="F6474"/>
      <c r="G6474"/>
      <c r="H6474"/>
      <c r="I6474"/>
      <c r="J6474"/>
      <c r="K6474"/>
      <c r="L6474" s="262"/>
      <c r="M6474" s="262"/>
      <c r="S6474" s="262"/>
      <c r="T6474" s="262"/>
      <c r="U6474" s="262"/>
      <c r="V6474" s="262"/>
    </row>
    <row r="6475" spans="1:22">
      <c r="A6475" s="858"/>
      <c r="B6475" s="866">
        <f t="shared" si="101"/>
        <v>6453</v>
      </c>
      <c r="C6475" s="919"/>
      <c r="D6475" s="860"/>
      <c r="E6475"/>
      <c r="F6475"/>
      <c r="G6475"/>
      <c r="H6475"/>
      <c r="I6475"/>
      <c r="J6475"/>
      <c r="K6475"/>
      <c r="L6475" s="262"/>
      <c r="M6475" s="262"/>
      <c r="S6475" s="262"/>
      <c r="T6475" s="262"/>
      <c r="U6475" s="262"/>
      <c r="V6475" s="262"/>
    </row>
    <row r="6476" spans="1:22">
      <c r="A6476" s="858"/>
      <c r="B6476" s="866">
        <f t="shared" si="101"/>
        <v>6454</v>
      </c>
      <c r="C6476" s="919"/>
      <c r="D6476" s="860"/>
      <c r="E6476"/>
      <c r="F6476"/>
      <c r="G6476"/>
      <c r="H6476"/>
      <c r="I6476"/>
      <c r="J6476"/>
      <c r="K6476"/>
      <c r="L6476" s="262"/>
      <c r="M6476" s="262"/>
      <c r="S6476" s="262"/>
      <c r="T6476" s="262"/>
      <c r="U6476" s="262"/>
      <c r="V6476" s="262"/>
    </row>
    <row r="6477" spans="1:22">
      <c r="A6477" s="858"/>
      <c r="B6477" s="866">
        <f t="shared" si="101"/>
        <v>6455</v>
      </c>
      <c r="C6477" s="919"/>
      <c r="D6477" s="860"/>
      <c r="E6477"/>
      <c r="F6477"/>
      <c r="G6477"/>
      <c r="H6477"/>
      <c r="I6477"/>
      <c r="J6477"/>
      <c r="K6477"/>
      <c r="L6477" s="262"/>
      <c r="M6477" s="262"/>
      <c r="S6477" s="262"/>
      <c r="T6477" s="262"/>
      <c r="U6477" s="262"/>
      <c r="V6477" s="262"/>
    </row>
    <row r="6478" spans="1:22">
      <c r="A6478" s="858"/>
      <c r="B6478" s="866">
        <f t="shared" si="101"/>
        <v>6456</v>
      </c>
      <c r="C6478" s="919"/>
      <c r="D6478" s="860"/>
      <c r="E6478"/>
      <c r="F6478"/>
      <c r="G6478"/>
      <c r="H6478"/>
      <c r="I6478"/>
      <c r="J6478"/>
      <c r="K6478"/>
      <c r="L6478" s="262"/>
      <c r="M6478" s="262"/>
      <c r="S6478" s="262"/>
      <c r="T6478" s="262"/>
      <c r="U6478" s="262"/>
      <c r="V6478" s="262"/>
    </row>
    <row r="6479" spans="1:22">
      <c r="A6479" s="858"/>
      <c r="B6479" s="866">
        <f t="shared" si="101"/>
        <v>6457</v>
      </c>
      <c r="C6479" s="919"/>
      <c r="D6479" s="860"/>
      <c r="E6479"/>
      <c r="F6479"/>
      <c r="G6479"/>
      <c r="H6479"/>
      <c r="I6479"/>
      <c r="J6479"/>
      <c r="K6479"/>
      <c r="L6479" s="262"/>
      <c r="M6479" s="262"/>
      <c r="S6479" s="262"/>
      <c r="T6479" s="262"/>
      <c r="U6479" s="262"/>
      <c r="V6479" s="262"/>
    </row>
    <row r="6480" spans="1:22">
      <c r="A6480" s="858"/>
      <c r="B6480" s="866">
        <f t="shared" si="101"/>
        <v>6458</v>
      </c>
      <c r="C6480" s="919"/>
      <c r="D6480" s="860"/>
      <c r="E6480"/>
      <c r="F6480"/>
      <c r="G6480"/>
      <c r="H6480"/>
      <c r="I6480"/>
      <c r="J6480"/>
      <c r="K6480"/>
      <c r="L6480" s="262"/>
      <c r="M6480" s="262"/>
      <c r="S6480" s="262"/>
      <c r="T6480" s="262"/>
      <c r="U6480" s="262"/>
      <c r="V6480" s="262"/>
    </row>
    <row r="6481" spans="1:22">
      <c r="A6481" s="858"/>
      <c r="B6481" s="866">
        <f t="shared" si="101"/>
        <v>6459</v>
      </c>
      <c r="C6481" s="919"/>
      <c r="D6481" s="860"/>
      <c r="E6481"/>
      <c r="F6481"/>
      <c r="G6481"/>
      <c r="H6481"/>
      <c r="I6481"/>
      <c r="J6481"/>
      <c r="K6481"/>
      <c r="L6481" s="262"/>
      <c r="M6481" s="262"/>
      <c r="S6481" s="262"/>
      <c r="T6481" s="262"/>
      <c r="U6481" s="262"/>
      <c r="V6481" s="262"/>
    </row>
    <row r="6482" spans="1:22">
      <c r="A6482" s="858"/>
      <c r="B6482" s="866">
        <f t="shared" si="101"/>
        <v>6460</v>
      </c>
      <c r="C6482" s="919"/>
      <c r="D6482" s="860"/>
      <c r="E6482"/>
      <c r="F6482"/>
      <c r="G6482"/>
      <c r="H6482"/>
      <c r="I6482"/>
      <c r="J6482"/>
      <c r="K6482"/>
      <c r="L6482" s="262"/>
      <c r="M6482" s="262"/>
      <c r="S6482" s="262"/>
      <c r="T6482" s="262"/>
      <c r="U6482" s="262"/>
      <c r="V6482" s="262"/>
    </row>
    <row r="6483" spans="1:22">
      <c r="A6483" s="858"/>
      <c r="B6483" s="866">
        <f t="shared" si="101"/>
        <v>6461</v>
      </c>
      <c r="C6483" s="919"/>
      <c r="D6483" s="860"/>
      <c r="E6483"/>
      <c r="F6483"/>
      <c r="G6483"/>
      <c r="H6483"/>
      <c r="I6483"/>
      <c r="J6483"/>
      <c r="K6483"/>
      <c r="L6483" s="262"/>
      <c r="M6483" s="262"/>
      <c r="S6483" s="262"/>
      <c r="T6483" s="262"/>
      <c r="U6483" s="262"/>
      <c r="V6483" s="262"/>
    </row>
    <row r="6484" spans="1:22">
      <c r="A6484" s="858"/>
      <c r="B6484" s="866">
        <f t="shared" si="101"/>
        <v>6462</v>
      </c>
      <c r="C6484" s="919"/>
      <c r="D6484" s="860"/>
      <c r="E6484"/>
      <c r="F6484"/>
      <c r="G6484"/>
      <c r="H6484"/>
      <c r="I6484"/>
      <c r="J6484"/>
      <c r="K6484"/>
      <c r="L6484" s="262"/>
      <c r="M6484" s="262"/>
      <c r="S6484" s="262"/>
      <c r="T6484" s="262"/>
      <c r="U6484" s="262"/>
      <c r="V6484" s="262"/>
    </row>
    <row r="6485" spans="1:22">
      <c r="A6485" s="858"/>
      <c r="B6485" s="866">
        <f t="shared" si="101"/>
        <v>6463</v>
      </c>
      <c r="C6485" s="919"/>
      <c r="D6485" s="860"/>
      <c r="E6485"/>
      <c r="F6485"/>
      <c r="G6485"/>
      <c r="H6485"/>
      <c r="I6485"/>
      <c r="J6485"/>
      <c r="K6485"/>
      <c r="L6485" s="262"/>
      <c r="M6485" s="262"/>
      <c r="S6485" s="262"/>
      <c r="T6485" s="262"/>
      <c r="U6485" s="262"/>
      <c r="V6485" s="262"/>
    </row>
    <row r="6486" spans="1:22">
      <c r="A6486" s="858"/>
      <c r="B6486" s="866">
        <f t="shared" si="101"/>
        <v>6464</v>
      </c>
      <c r="C6486" s="919"/>
      <c r="D6486" s="860"/>
      <c r="E6486"/>
      <c r="F6486"/>
      <c r="G6486"/>
      <c r="H6486"/>
      <c r="I6486"/>
      <c r="J6486"/>
      <c r="K6486"/>
      <c r="L6486" s="262"/>
      <c r="M6486" s="262"/>
      <c r="S6486" s="262"/>
      <c r="T6486" s="262"/>
      <c r="U6486" s="262"/>
      <c r="V6486" s="262"/>
    </row>
    <row r="6487" spans="1:22">
      <c r="A6487" s="858"/>
      <c r="B6487" s="866">
        <f t="shared" si="101"/>
        <v>6465</v>
      </c>
      <c r="C6487" s="919"/>
      <c r="D6487" s="860"/>
      <c r="E6487"/>
      <c r="F6487"/>
      <c r="G6487"/>
      <c r="H6487"/>
      <c r="I6487"/>
      <c r="J6487"/>
      <c r="K6487"/>
      <c r="L6487" s="262"/>
      <c r="M6487" s="262"/>
      <c r="S6487" s="262"/>
      <c r="T6487" s="262"/>
      <c r="U6487" s="262"/>
      <c r="V6487" s="262"/>
    </row>
    <row r="6488" spans="1:22">
      <c r="A6488" s="858"/>
      <c r="B6488" s="866">
        <f t="shared" ref="B6488:B6551" si="102">B6487+1</f>
        <v>6466</v>
      </c>
      <c r="C6488" s="919"/>
      <c r="D6488" s="860"/>
      <c r="E6488"/>
      <c r="F6488"/>
      <c r="G6488"/>
      <c r="H6488"/>
      <c r="I6488"/>
      <c r="J6488"/>
      <c r="K6488"/>
      <c r="L6488" s="262"/>
      <c r="M6488" s="262"/>
      <c r="S6488" s="262"/>
      <c r="T6488" s="262"/>
      <c r="U6488" s="262"/>
      <c r="V6488" s="262"/>
    </row>
    <row r="6489" spans="1:22">
      <c r="A6489" s="858"/>
      <c r="B6489" s="866">
        <f t="shared" si="102"/>
        <v>6467</v>
      </c>
      <c r="C6489" s="919"/>
      <c r="D6489" s="860"/>
      <c r="E6489"/>
      <c r="F6489"/>
      <c r="G6489"/>
      <c r="H6489"/>
      <c r="I6489"/>
      <c r="J6489"/>
      <c r="K6489"/>
      <c r="L6489" s="262"/>
      <c r="M6489" s="262"/>
      <c r="S6489" s="262"/>
      <c r="T6489" s="262"/>
      <c r="U6489" s="262"/>
      <c r="V6489" s="262"/>
    </row>
    <row r="6490" spans="1:22">
      <c r="A6490" s="858"/>
      <c r="B6490" s="866">
        <f t="shared" si="102"/>
        <v>6468</v>
      </c>
      <c r="C6490" s="919"/>
      <c r="D6490" s="860"/>
      <c r="E6490"/>
      <c r="F6490"/>
      <c r="G6490"/>
      <c r="H6490"/>
      <c r="I6490"/>
      <c r="J6490"/>
      <c r="K6490"/>
      <c r="L6490" s="262"/>
      <c r="M6490" s="262"/>
      <c r="S6490" s="262"/>
      <c r="T6490" s="262"/>
      <c r="U6490" s="262"/>
      <c r="V6490" s="262"/>
    </row>
    <row r="6491" spans="1:22">
      <c r="A6491" s="858"/>
      <c r="B6491" s="866">
        <f t="shared" si="102"/>
        <v>6469</v>
      </c>
      <c r="C6491" s="919"/>
      <c r="D6491" s="860"/>
      <c r="E6491"/>
      <c r="F6491"/>
      <c r="G6491"/>
      <c r="H6491"/>
      <c r="I6491"/>
      <c r="J6491"/>
      <c r="K6491"/>
      <c r="L6491" s="262"/>
      <c r="M6491" s="262"/>
      <c r="S6491" s="262"/>
      <c r="T6491" s="262"/>
      <c r="U6491" s="262"/>
      <c r="V6491" s="262"/>
    </row>
    <row r="6492" spans="1:22">
      <c r="A6492" s="858"/>
      <c r="B6492" s="866">
        <f t="shared" si="102"/>
        <v>6470</v>
      </c>
      <c r="C6492" s="919"/>
      <c r="D6492" s="860"/>
      <c r="E6492"/>
      <c r="F6492"/>
      <c r="G6492"/>
      <c r="H6492"/>
      <c r="I6492"/>
      <c r="J6492"/>
      <c r="K6492"/>
      <c r="L6492" s="262"/>
      <c r="M6492" s="262"/>
      <c r="S6492" s="262"/>
      <c r="T6492" s="262"/>
      <c r="U6492" s="262"/>
      <c r="V6492" s="262"/>
    </row>
    <row r="6493" spans="1:22">
      <c r="A6493" s="858"/>
      <c r="B6493" s="866">
        <f t="shared" si="102"/>
        <v>6471</v>
      </c>
      <c r="C6493" s="919"/>
      <c r="D6493" s="860"/>
      <c r="E6493"/>
      <c r="F6493"/>
      <c r="G6493"/>
      <c r="H6493"/>
      <c r="I6493"/>
      <c r="J6493"/>
      <c r="K6493"/>
      <c r="L6493" s="262"/>
      <c r="M6493" s="262"/>
      <c r="S6493" s="262"/>
      <c r="T6493" s="262"/>
      <c r="U6493" s="262"/>
      <c r="V6493" s="262"/>
    </row>
    <row r="6494" spans="1:22">
      <c r="A6494" s="858"/>
      <c r="B6494" s="866">
        <f t="shared" si="102"/>
        <v>6472</v>
      </c>
      <c r="C6494" s="919"/>
      <c r="D6494" s="860"/>
      <c r="E6494"/>
      <c r="F6494"/>
      <c r="G6494"/>
      <c r="H6494"/>
      <c r="I6494"/>
      <c r="J6494"/>
      <c r="K6494"/>
      <c r="L6494" s="262"/>
      <c r="M6494" s="262"/>
      <c r="S6494" s="262"/>
      <c r="T6494" s="262"/>
      <c r="U6494" s="262"/>
      <c r="V6494" s="262"/>
    </row>
    <row r="6495" spans="1:22">
      <c r="A6495" s="858"/>
      <c r="B6495" s="866">
        <f t="shared" si="102"/>
        <v>6473</v>
      </c>
      <c r="C6495" s="919"/>
      <c r="D6495" s="860"/>
      <c r="E6495"/>
      <c r="F6495"/>
      <c r="G6495"/>
      <c r="H6495"/>
      <c r="I6495"/>
      <c r="J6495"/>
      <c r="K6495"/>
      <c r="L6495" s="262"/>
      <c r="M6495" s="262"/>
      <c r="S6495" s="262"/>
      <c r="T6495" s="262"/>
      <c r="U6495" s="262"/>
      <c r="V6495" s="262"/>
    </row>
    <row r="6496" spans="1:22">
      <c r="A6496" s="858"/>
      <c r="B6496" s="866">
        <f t="shared" si="102"/>
        <v>6474</v>
      </c>
      <c r="C6496" s="919"/>
      <c r="D6496" s="860"/>
      <c r="E6496"/>
      <c r="F6496"/>
      <c r="G6496"/>
      <c r="H6496"/>
      <c r="I6496"/>
      <c r="J6496"/>
      <c r="K6496"/>
      <c r="L6496" s="262"/>
      <c r="M6496" s="262"/>
      <c r="S6496" s="262"/>
      <c r="T6496" s="262"/>
      <c r="U6496" s="262"/>
      <c r="V6496" s="262"/>
    </row>
    <row r="6497" spans="1:22">
      <c r="A6497" s="858"/>
      <c r="B6497" s="866">
        <f t="shared" si="102"/>
        <v>6475</v>
      </c>
      <c r="C6497" s="919"/>
      <c r="D6497" s="860"/>
      <c r="E6497"/>
      <c r="F6497"/>
      <c r="G6497"/>
      <c r="H6497"/>
      <c r="I6497"/>
      <c r="J6497"/>
      <c r="K6497"/>
      <c r="L6497" s="262"/>
      <c r="M6497" s="262"/>
      <c r="S6497" s="262"/>
      <c r="T6497" s="262"/>
      <c r="U6497" s="262"/>
      <c r="V6497" s="262"/>
    </row>
    <row r="6498" spans="1:22">
      <c r="A6498" s="858"/>
      <c r="B6498" s="866">
        <f t="shared" si="102"/>
        <v>6476</v>
      </c>
      <c r="C6498" s="919"/>
      <c r="D6498" s="860"/>
      <c r="E6498"/>
      <c r="F6498"/>
      <c r="G6498"/>
      <c r="H6498"/>
      <c r="I6498"/>
      <c r="J6498"/>
      <c r="K6498"/>
      <c r="L6498" s="262"/>
      <c r="M6498" s="262"/>
      <c r="S6498" s="262"/>
      <c r="T6498" s="262"/>
      <c r="U6498" s="262"/>
      <c r="V6498" s="262"/>
    </row>
    <row r="6499" spans="1:22">
      <c r="A6499" s="858"/>
      <c r="B6499" s="866">
        <f t="shared" si="102"/>
        <v>6477</v>
      </c>
      <c r="C6499" s="919"/>
      <c r="D6499" s="860"/>
      <c r="E6499"/>
      <c r="F6499"/>
      <c r="G6499"/>
      <c r="H6499"/>
      <c r="I6499"/>
      <c r="J6499"/>
      <c r="K6499"/>
      <c r="L6499" s="262"/>
      <c r="M6499" s="262"/>
      <c r="S6499" s="262"/>
      <c r="T6499" s="262"/>
      <c r="U6499" s="262"/>
      <c r="V6499" s="262"/>
    </row>
    <row r="6500" spans="1:22">
      <c r="A6500" s="858"/>
      <c r="B6500" s="866">
        <f t="shared" si="102"/>
        <v>6478</v>
      </c>
      <c r="C6500" s="919"/>
      <c r="D6500" s="860"/>
      <c r="E6500"/>
      <c r="F6500"/>
      <c r="G6500"/>
      <c r="H6500"/>
      <c r="I6500"/>
      <c r="J6500"/>
      <c r="K6500"/>
      <c r="L6500" s="262"/>
      <c r="M6500" s="262"/>
      <c r="S6500" s="262"/>
      <c r="T6500" s="262"/>
      <c r="U6500" s="262"/>
      <c r="V6500" s="262"/>
    </row>
    <row r="6501" spans="1:22">
      <c r="A6501" s="858"/>
      <c r="B6501" s="866">
        <f t="shared" si="102"/>
        <v>6479</v>
      </c>
      <c r="C6501" s="919"/>
      <c r="D6501" s="860"/>
      <c r="E6501"/>
      <c r="F6501"/>
      <c r="G6501"/>
      <c r="H6501"/>
      <c r="I6501"/>
      <c r="J6501"/>
      <c r="K6501"/>
      <c r="L6501" s="262"/>
      <c r="M6501" s="262"/>
      <c r="S6501" s="262"/>
      <c r="T6501" s="262"/>
      <c r="U6501" s="262"/>
      <c r="V6501" s="262"/>
    </row>
    <row r="6502" spans="1:22">
      <c r="A6502" s="858"/>
      <c r="B6502" s="866">
        <f t="shared" si="102"/>
        <v>6480</v>
      </c>
      <c r="C6502" s="919"/>
      <c r="D6502" s="860"/>
      <c r="E6502"/>
      <c r="F6502"/>
      <c r="G6502"/>
      <c r="H6502"/>
      <c r="I6502"/>
      <c r="J6502"/>
      <c r="K6502"/>
      <c r="L6502" s="262"/>
      <c r="M6502" s="262"/>
      <c r="S6502" s="262"/>
      <c r="T6502" s="262"/>
      <c r="U6502" s="262"/>
      <c r="V6502" s="262"/>
    </row>
    <row r="6503" spans="1:22">
      <c r="A6503" s="858"/>
      <c r="B6503" s="866">
        <f t="shared" si="102"/>
        <v>6481</v>
      </c>
      <c r="C6503" s="919"/>
      <c r="D6503" s="860"/>
      <c r="E6503"/>
      <c r="F6503"/>
      <c r="G6503"/>
      <c r="H6503"/>
      <c r="I6503"/>
      <c r="J6503"/>
      <c r="K6503"/>
      <c r="L6503" s="262"/>
      <c r="M6503" s="262"/>
      <c r="S6503" s="262"/>
      <c r="T6503" s="262"/>
      <c r="U6503" s="262"/>
      <c r="V6503" s="262"/>
    </row>
    <row r="6504" spans="1:22">
      <c r="A6504" s="858"/>
      <c r="B6504" s="866">
        <f t="shared" si="102"/>
        <v>6482</v>
      </c>
      <c r="C6504" s="919"/>
      <c r="D6504" s="860"/>
      <c r="E6504"/>
      <c r="F6504"/>
      <c r="G6504"/>
      <c r="H6504"/>
      <c r="I6504"/>
      <c r="J6504"/>
      <c r="K6504"/>
      <c r="L6504" s="262"/>
      <c r="M6504" s="262"/>
      <c r="S6504" s="262"/>
      <c r="T6504" s="262"/>
      <c r="U6504" s="262"/>
      <c r="V6504" s="262"/>
    </row>
    <row r="6505" spans="1:22">
      <c r="A6505" s="858"/>
      <c r="B6505" s="866">
        <f t="shared" si="102"/>
        <v>6483</v>
      </c>
      <c r="C6505" s="919"/>
      <c r="D6505" s="860"/>
      <c r="E6505"/>
      <c r="F6505"/>
      <c r="G6505"/>
      <c r="H6505"/>
      <c r="I6505"/>
      <c r="J6505"/>
      <c r="K6505"/>
      <c r="L6505" s="262"/>
      <c r="M6505" s="262"/>
      <c r="S6505" s="262"/>
      <c r="T6505" s="262"/>
      <c r="U6505" s="262"/>
      <c r="V6505" s="262"/>
    </row>
    <row r="6506" spans="1:22">
      <c r="A6506" s="858"/>
      <c r="B6506" s="866">
        <f t="shared" si="102"/>
        <v>6484</v>
      </c>
      <c r="C6506" s="919"/>
      <c r="D6506" s="860"/>
      <c r="E6506"/>
      <c r="F6506"/>
      <c r="G6506"/>
      <c r="H6506"/>
      <c r="I6506"/>
      <c r="J6506"/>
      <c r="K6506"/>
      <c r="L6506" s="262"/>
      <c r="M6506" s="262"/>
      <c r="S6506" s="262"/>
      <c r="T6506" s="262"/>
      <c r="U6506" s="262"/>
      <c r="V6506" s="262"/>
    </row>
    <row r="6507" spans="1:22">
      <c r="A6507" s="858"/>
      <c r="B6507" s="866">
        <f t="shared" si="102"/>
        <v>6485</v>
      </c>
      <c r="C6507" s="919"/>
      <c r="D6507" s="860"/>
      <c r="E6507"/>
      <c r="F6507"/>
      <c r="G6507"/>
      <c r="H6507"/>
      <c r="I6507"/>
      <c r="J6507"/>
      <c r="K6507"/>
      <c r="L6507" s="262"/>
      <c r="M6507" s="262"/>
      <c r="S6507" s="262"/>
      <c r="T6507" s="262"/>
      <c r="U6507" s="262"/>
      <c r="V6507" s="262"/>
    </row>
    <row r="6508" spans="1:22">
      <c r="A6508" s="858"/>
      <c r="B6508" s="866">
        <f t="shared" si="102"/>
        <v>6486</v>
      </c>
      <c r="C6508" s="919"/>
      <c r="D6508" s="860"/>
      <c r="E6508"/>
      <c r="F6508"/>
      <c r="G6508"/>
      <c r="H6508"/>
      <c r="I6508"/>
      <c r="J6508"/>
      <c r="K6508"/>
      <c r="L6508" s="262"/>
      <c r="M6508" s="262"/>
      <c r="S6508" s="262"/>
      <c r="T6508" s="262"/>
      <c r="U6508" s="262"/>
      <c r="V6508" s="262"/>
    </row>
    <row r="6509" spans="1:22">
      <c r="A6509" s="858"/>
      <c r="B6509" s="866">
        <f t="shared" si="102"/>
        <v>6487</v>
      </c>
      <c r="C6509" s="919"/>
      <c r="D6509" s="860"/>
      <c r="E6509"/>
      <c r="F6509"/>
      <c r="G6509"/>
      <c r="H6509"/>
      <c r="I6509"/>
      <c r="J6509"/>
      <c r="K6509"/>
      <c r="L6509" s="262"/>
      <c r="M6509" s="262"/>
      <c r="S6509" s="262"/>
      <c r="T6509" s="262"/>
      <c r="U6509" s="262"/>
      <c r="V6509" s="262"/>
    </row>
    <row r="6510" spans="1:22">
      <c r="A6510" s="858"/>
      <c r="B6510" s="866">
        <f t="shared" si="102"/>
        <v>6488</v>
      </c>
      <c r="C6510" s="919"/>
      <c r="D6510" s="860"/>
      <c r="E6510"/>
      <c r="F6510"/>
      <c r="G6510"/>
      <c r="H6510"/>
      <c r="I6510"/>
      <c r="J6510"/>
      <c r="K6510"/>
      <c r="L6510" s="262"/>
      <c r="M6510" s="262"/>
      <c r="S6510" s="262"/>
      <c r="T6510" s="262"/>
      <c r="U6510" s="262"/>
      <c r="V6510" s="262"/>
    </row>
    <row r="6511" spans="1:22">
      <c r="A6511" s="858"/>
      <c r="B6511" s="866">
        <f t="shared" si="102"/>
        <v>6489</v>
      </c>
      <c r="C6511" s="919"/>
      <c r="D6511" s="860"/>
      <c r="E6511"/>
      <c r="F6511"/>
      <c r="G6511"/>
      <c r="H6511"/>
      <c r="I6511"/>
      <c r="J6511"/>
      <c r="K6511"/>
      <c r="L6511" s="262"/>
      <c r="M6511" s="262"/>
      <c r="S6511" s="262"/>
      <c r="T6511" s="262"/>
      <c r="U6511" s="262"/>
      <c r="V6511" s="262"/>
    </row>
    <row r="6512" spans="1:22">
      <c r="A6512" s="858"/>
      <c r="B6512" s="866">
        <f t="shared" si="102"/>
        <v>6490</v>
      </c>
      <c r="C6512" s="919"/>
      <c r="D6512" s="860"/>
      <c r="E6512"/>
      <c r="F6512"/>
      <c r="G6512"/>
      <c r="H6512"/>
      <c r="I6512"/>
      <c r="J6512"/>
      <c r="K6512"/>
      <c r="L6512" s="262"/>
      <c r="M6512" s="262"/>
      <c r="S6512" s="262"/>
      <c r="T6512" s="262"/>
      <c r="U6512" s="262"/>
      <c r="V6512" s="262"/>
    </row>
    <row r="6513" spans="1:22">
      <c r="A6513" s="858"/>
      <c r="B6513" s="866">
        <f t="shared" si="102"/>
        <v>6491</v>
      </c>
      <c r="C6513" s="919"/>
      <c r="D6513" s="860"/>
      <c r="E6513"/>
      <c r="F6513"/>
      <c r="G6513"/>
      <c r="H6513"/>
      <c r="I6513"/>
      <c r="J6513"/>
      <c r="K6513"/>
      <c r="L6513" s="262"/>
      <c r="M6513" s="262"/>
      <c r="S6513" s="262"/>
      <c r="T6513" s="262"/>
      <c r="U6513" s="262"/>
      <c r="V6513" s="262"/>
    </row>
    <row r="6514" spans="1:22">
      <c r="A6514" s="858"/>
      <c r="B6514" s="866">
        <f t="shared" si="102"/>
        <v>6492</v>
      </c>
      <c r="C6514" s="919"/>
      <c r="D6514" s="860"/>
      <c r="E6514"/>
      <c r="F6514"/>
      <c r="G6514"/>
      <c r="H6514"/>
      <c r="I6514"/>
      <c r="J6514"/>
      <c r="K6514"/>
      <c r="L6514" s="262"/>
      <c r="M6514" s="262"/>
      <c r="S6514" s="262"/>
      <c r="T6514" s="262"/>
      <c r="U6514" s="262"/>
      <c r="V6514" s="262"/>
    </row>
    <row r="6515" spans="1:22">
      <c r="A6515" s="858"/>
      <c r="B6515" s="866">
        <f t="shared" si="102"/>
        <v>6493</v>
      </c>
      <c r="C6515" s="919"/>
      <c r="D6515" s="860"/>
      <c r="E6515"/>
      <c r="F6515"/>
      <c r="G6515"/>
      <c r="H6515"/>
      <c r="I6515"/>
      <c r="J6515"/>
      <c r="K6515"/>
      <c r="L6515" s="262"/>
      <c r="M6515" s="262"/>
      <c r="S6515" s="262"/>
      <c r="T6515" s="262"/>
      <c r="U6515" s="262"/>
      <c r="V6515" s="262"/>
    </row>
    <row r="6516" spans="1:22">
      <c r="A6516" s="858"/>
      <c r="B6516" s="866">
        <f t="shared" si="102"/>
        <v>6494</v>
      </c>
      <c r="C6516" s="919"/>
      <c r="D6516" s="860"/>
      <c r="E6516"/>
      <c r="F6516"/>
      <c r="G6516"/>
      <c r="H6516"/>
      <c r="I6516"/>
      <c r="J6516"/>
      <c r="K6516"/>
      <c r="L6516" s="262"/>
      <c r="M6516" s="262"/>
      <c r="S6516" s="262"/>
      <c r="T6516" s="262"/>
      <c r="U6516" s="262"/>
      <c r="V6516" s="262"/>
    </row>
    <row r="6517" spans="1:22">
      <c r="A6517" s="858"/>
      <c r="B6517" s="866">
        <f t="shared" si="102"/>
        <v>6495</v>
      </c>
      <c r="C6517" s="919"/>
      <c r="D6517" s="860"/>
      <c r="E6517"/>
      <c r="F6517"/>
      <c r="G6517"/>
      <c r="H6517"/>
      <c r="I6517"/>
      <c r="J6517"/>
      <c r="K6517"/>
      <c r="L6517" s="262"/>
      <c r="M6517" s="262"/>
      <c r="S6517" s="262"/>
      <c r="T6517" s="262"/>
      <c r="U6517" s="262"/>
      <c r="V6517" s="262"/>
    </row>
    <row r="6518" spans="1:22">
      <c r="A6518" s="858"/>
      <c r="B6518" s="866">
        <f t="shared" si="102"/>
        <v>6496</v>
      </c>
      <c r="C6518" s="919"/>
      <c r="D6518" s="860"/>
      <c r="E6518"/>
      <c r="F6518"/>
      <c r="G6518"/>
      <c r="H6518"/>
      <c r="I6518"/>
      <c r="J6518"/>
      <c r="K6518"/>
      <c r="L6518" s="262"/>
      <c r="M6518" s="262"/>
      <c r="S6518" s="262"/>
      <c r="T6518" s="262"/>
      <c r="U6518" s="262"/>
      <c r="V6518" s="262"/>
    </row>
    <row r="6519" spans="1:22">
      <c r="A6519" s="858"/>
      <c r="B6519" s="866">
        <f t="shared" si="102"/>
        <v>6497</v>
      </c>
      <c r="C6519" s="919"/>
      <c r="D6519" s="860"/>
      <c r="E6519"/>
      <c r="F6519"/>
      <c r="G6519"/>
      <c r="H6519"/>
      <c r="I6519"/>
      <c r="J6519"/>
      <c r="K6519"/>
      <c r="L6519" s="262"/>
      <c r="M6519" s="262"/>
      <c r="S6519" s="262"/>
      <c r="T6519" s="262"/>
      <c r="U6519" s="262"/>
      <c r="V6519" s="262"/>
    </row>
    <row r="6520" spans="1:22">
      <c r="A6520" s="858"/>
      <c r="B6520" s="866">
        <f t="shared" si="102"/>
        <v>6498</v>
      </c>
      <c r="C6520" s="919"/>
      <c r="D6520" s="860"/>
      <c r="E6520"/>
      <c r="F6520"/>
      <c r="G6520"/>
      <c r="H6520"/>
      <c r="I6520"/>
      <c r="J6520"/>
      <c r="K6520"/>
      <c r="L6520" s="262"/>
      <c r="M6520" s="262"/>
      <c r="S6520" s="262"/>
      <c r="T6520" s="262"/>
      <c r="U6520" s="262"/>
      <c r="V6520" s="262"/>
    </row>
    <row r="6521" spans="1:22">
      <c r="A6521" s="858"/>
      <c r="B6521" s="866">
        <f t="shared" si="102"/>
        <v>6499</v>
      </c>
      <c r="C6521" s="919"/>
      <c r="D6521" s="860"/>
      <c r="E6521"/>
      <c r="F6521"/>
      <c r="G6521"/>
      <c r="H6521"/>
      <c r="I6521"/>
      <c r="J6521"/>
      <c r="K6521"/>
      <c r="L6521" s="262"/>
      <c r="M6521" s="262"/>
      <c r="S6521" s="262"/>
      <c r="T6521" s="262"/>
      <c r="U6521" s="262"/>
      <c r="V6521" s="262"/>
    </row>
    <row r="6522" spans="1:22">
      <c r="A6522" s="858"/>
      <c r="B6522" s="866">
        <f t="shared" si="102"/>
        <v>6500</v>
      </c>
      <c r="C6522" s="919"/>
      <c r="D6522" s="860"/>
      <c r="E6522"/>
      <c r="F6522"/>
      <c r="G6522"/>
      <c r="H6522"/>
      <c r="I6522"/>
      <c r="J6522"/>
      <c r="K6522"/>
      <c r="L6522" s="262"/>
      <c r="M6522" s="262"/>
      <c r="S6522" s="262"/>
      <c r="T6522" s="262"/>
      <c r="U6522" s="262"/>
      <c r="V6522" s="262"/>
    </row>
    <row r="6523" spans="1:22">
      <c r="A6523" s="858"/>
      <c r="B6523" s="866">
        <f t="shared" si="102"/>
        <v>6501</v>
      </c>
      <c r="C6523" s="919"/>
      <c r="D6523" s="860"/>
      <c r="E6523"/>
      <c r="F6523"/>
      <c r="G6523"/>
      <c r="H6523"/>
      <c r="I6523"/>
      <c r="J6523"/>
      <c r="K6523"/>
      <c r="L6523" s="262"/>
      <c r="M6523" s="262"/>
      <c r="S6523" s="262"/>
      <c r="T6523" s="262"/>
      <c r="U6523" s="262"/>
      <c r="V6523" s="262"/>
    </row>
    <row r="6524" spans="1:22">
      <c r="A6524" s="858"/>
      <c r="B6524" s="866">
        <f t="shared" si="102"/>
        <v>6502</v>
      </c>
      <c r="C6524" s="919"/>
      <c r="D6524" s="860"/>
      <c r="E6524"/>
      <c r="F6524"/>
      <c r="G6524"/>
      <c r="H6524"/>
      <c r="I6524"/>
      <c r="J6524"/>
      <c r="K6524"/>
      <c r="L6524" s="262"/>
      <c r="M6524" s="262"/>
      <c r="S6524" s="262"/>
      <c r="T6524" s="262"/>
      <c r="U6524" s="262"/>
      <c r="V6524" s="262"/>
    </row>
    <row r="6525" spans="1:22">
      <c r="A6525" s="858"/>
      <c r="B6525" s="866">
        <f t="shared" si="102"/>
        <v>6503</v>
      </c>
      <c r="C6525" s="919"/>
      <c r="D6525" s="860"/>
      <c r="E6525"/>
      <c r="F6525"/>
      <c r="G6525"/>
      <c r="H6525"/>
      <c r="I6525"/>
      <c r="J6525"/>
      <c r="K6525"/>
      <c r="L6525" s="262"/>
      <c r="M6525" s="262"/>
      <c r="S6525" s="262"/>
      <c r="T6525" s="262"/>
      <c r="U6525" s="262"/>
      <c r="V6525" s="262"/>
    </row>
    <row r="6526" spans="1:22">
      <c r="A6526" s="858"/>
      <c r="B6526" s="866">
        <f t="shared" si="102"/>
        <v>6504</v>
      </c>
      <c r="C6526" s="919"/>
      <c r="D6526" s="860"/>
      <c r="E6526"/>
      <c r="F6526"/>
      <c r="G6526"/>
      <c r="H6526"/>
      <c r="I6526"/>
      <c r="J6526"/>
      <c r="K6526"/>
      <c r="L6526" s="262"/>
      <c r="M6526" s="262"/>
      <c r="S6526" s="262"/>
      <c r="T6526" s="262"/>
      <c r="U6526" s="262"/>
      <c r="V6526" s="262"/>
    </row>
    <row r="6527" spans="1:22">
      <c r="A6527" s="858"/>
      <c r="B6527" s="866">
        <f t="shared" si="102"/>
        <v>6505</v>
      </c>
      <c r="C6527" s="919"/>
      <c r="D6527" s="860"/>
      <c r="E6527"/>
      <c r="F6527"/>
      <c r="G6527"/>
      <c r="H6527"/>
      <c r="I6527"/>
      <c r="J6527"/>
      <c r="K6527"/>
      <c r="L6527" s="262"/>
      <c r="M6527" s="262"/>
      <c r="S6527" s="262"/>
      <c r="T6527" s="262"/>
      <c r="U6527" s="262"/>
      <c r="V6527" s="262"/>
    </row>
    <row r="6528" spans="1:22">
      <c r="A6528" s="858"/>
      <c r="B6528" s="866">
        <f t="shared" si="102"/>
        <v>6506</v>
      </c>
      <c r="C6528" s="919"/>
      <c r="D6528" s="860"/>
      <c r="E6528"/>
      <c r="F6528"/>
      <c r="G6528"/>
      <c r="H6528"/>
      <c r="I6528"/>
      <c r="J6528"/>
      <c r="K6528"/>
      <c r="L6528" s="262"/>
      <c r="M6528" s="262"/>
      <c r="S6528" s="262"/>
      <c r="T6528" s="262"/>
      <c r="U6528" s="262"/>
      <c r="V6528" s="262"/>
    </row>
    <row r="6529" spans="1:22">
      <c r="A6529" s="858"/>
      <c r="B6529" s="866">
        <f t="shared" si="102"/>
        <v>6507</v>
      </c>
      <c r="C6529" s="919"/>
      <c r="D6529" s="860"/>
      <c r="E6529"/>
      <c r="F6529"/>
      <c r="G6529"/>
      <c r="H6529"/>
      <c r="I6529"/>
      <c r="J6529"/>
      <c r="K6529"/>
      <c r="L6529" s="262"/>
      <c r="M6529" s="262"/>
      <c r="S6529" s="262"/>
      <c r="T6529" s="262"/>
      <c r="U6529" s="262"/>
      <c r="V6529" s="262"/>
    </row>
    <row r="6530" spans="1:22">
      <c r="A6530" s="858"/>
      <c r="B6530" s="866">
        <f t="shared" si="102"/>
        <v>6508</v>
      </c>
      <c r="C6530" s="919"/>
      <c r="D6530" s="860"/>
      <c r="E6530"/>
      <c r="F6530"/>
      <c r="G6530"/>
      <c r="H6530"/>
      <c r="I6530"/>
      <c r="J6530"/>
      <c r="K6530"/>
      <c r="L6530" s="262"/>
      <c r="M6530" s="262"/>
      <c r="S6530" s="262"/>
      <c r="T6530" s="262"/>
      <c r="U6530" s="262"/>
      <c r="V6530" s="262"/>
    </row>
    <row r="6531" spans="1:22">
      <c r="A6531" s="858"/>
      <c r="B6531" s="866">
        <f t="shared" si="102"/>
        <v>6509</v>
      </c>
      <c r="C6531" s="919"/>
      <c r="D6531" s="860"/>
      <c r="E6531"/>
      <c r="F6531"/>
      <c r="G6531"/>
      <c r="H6531"/>
      <c r="I6531"/>
      <c r="J6531"/>
      <c r="K6531"/>
      <c r="L6531" s="262"/>
      <c r="M6531" s="262"/>
      <c r="S6531" s="262"/>
      <c r="T6531" s="262"/>
      <c r="U6531" s="262"/>
      <c r="V6531" s="262"/>
    </row>
    <row r="6532" spans="1:22">
      <c r="A6532" s="858"/>
      <c r="B6532" s="866">
        <f t="shared" si="102"/>
        <v>6510</v>
      </c>
      <c r="C6532" s="919"/>
      <c r="D6532" s="860"/>
      <c r="E6532"/>
      <c r="F6532"/>
      <c r="G6532"/>
      <c r="H6532"/>
      <c r="I6532"/>
      <c r="J6532"/>
      <c r="K6532"/>
      <c r="L6532" s="262"/>
      <c r="M6532" s="262"/>
      <c r="S6532" s="262"/>
      <c r="T6532" s="262"/>
      <c r="U6532" s="262"/>
      <c r="V6532" s="262"/>
    </row>
    <row r="6533" spans="1:22">
      <c r="A6533" s="858"/>
      <c r="B6533" s="866">
        <f t="shared" si="102"/>
        <v>6511</v>
      </c>
      <c r="C6533" s="919"/>
      <c r="D6533" s="860"/>
      <c r="E6533"/>
      <c r="F6533"/>
      <c r="G6533"/>
      <c r="H6533"/>
      <c r="I6533"/>
      <c r="J6533"/>
      <c r="K6533"/>
      <c r="L6533" s="262"/>
      <c r="M6533" s="262"/>
      <c r="S6533" s="262"/>
      <c r="T6533" s="262"/>
      <c r="U6533" s="262"/>
      <c r="V6533" s="262"/>
    </row>
    <row r="6534" spans="1:22">
      <c r="A6534" s="858"/>
      <c r="B6534" s="866">
        <f t="shared" si="102"/>
        <v>6512</v>
      </c>
      <c r="C6534" s="919"/>
      <c r="D6534" s="860"/>
      <c r="E6534"/>
      <c r="F6534"/>
      <c r="G6534"/>
      <c r="H6534"/>
      <c r="I6534"/>
      <c r="J6534"/>
      <c r="K6534"/>
      <c r="L6534" s="262"/>
      <c r="M6534" s="262"/>
      <c r="S6534" s="262"/>
      <c r="T6534" s="262"/>
      <c r="U6534" s="262"/>
      <c r="V6534" s="262"/>
    </row>
    <row r="6535" spans="1:22">
      <c r="A6535" s="858"/>
      <c r="B6535" s="866">
        <f t="shared" si="102"/>
        <v>6513</v>
      </c>
      <c r="C6535" s="919"/>
      <c r="D6535" s="860"/>
      <c r="E6535"/>
      <c r="F6535"/>
      <c r="G6535"/>
      <c r="H6535"/>
      <c r="I6535"/>
      <c r="J6535"/>
      <c r="K6535"/>
      <c r="L6535" s="262"/>
      <c r="M6535" s="262"/>
      <c r="S6535" s="262"/>
      <c r="T6535" s="262"/>
      <c r="U6535" s="262"/>
      <c r="V6535" s="262"/>
    </row>
    <row r="6536" spans="1:22">
      <c r="A6536" s="858"/>
      <c r="B6536" s="866">
        <f t="shared" si="102"/>
        <v>6514</v>
      </c>
      <c r="C6536" s="919"/>
      <c r="D6536" s="860"/>
      <c r="E6536"/>
      <c r="F6536"/>
      <c r="G6536"/>
      <c r="H6536"/>
      <c r="I6536"/>
      <c r="J6536"/>
      <c r="K6536"/>
      <c r="L6536" s="262"/>
      <c r="M6536" s="262"/>
      <c r="S6536" s="262"/>
      <c r="T6536" s="262"/>
      <c r="U6536" s="262"/>
      <c r="V6536" s="262"/>
    </row>
    <row r="6537" spans="1:22">
      <c r="A6537" s="858"/>
      <c r="B6537" s="866">
        <f t="shared" si="102"/>
        <v>6515</v>
      </c>
      <c r="C6537" s="919"/>
      <c r="D6537" s="860"/>
      <c r="E6537"/>
      <c r="F6537"/>
      <c r="G6537"/>
      <c r="H6537"/>
      <c r="I6537"/>
      <c r="J6537"/>
      <c r="K6537"/>
      <c r="L6537" s="262"/>
      <c r="M6537" s="262"/>
      <c r="S6537" s="262"/>
      <c r="T6537" s="262"/>
      <c r="U6537" s="262"/>
      <c r="V6537" s="262"/>
    </row>
    <row r="6538" spans="1:22">
      <c r="A6538" s="858"/>
      <c r="B6538" s="866">
        <f t="shared" si="102"/>
        <v>6516</v>
      </c>
      <c r="C6538" s="919"/>
      <c r="D6538" s="860"/>
      <c r="E6538"/>
      <c r="F6538"/>
      <c r="G6538"/>
      <c r="H6538"/>
      <c r="I6538"/>
      <c r="J6538"/>
      <c r="K6538"/>
      <c r="L6538" s="262"/>
      <c r="M6538" s="262"/>
      <c r="S6538" s="262"/>
      <c r="T6538" s="262"/>
      <c r="U6538" s="262"/>
      <c r="V6538" s="262"/>
    </row>
    <row r="6539" spans="1:22">
      <c r="A6539" s="858"/>
      <c r="B6539" s="866">
        <f t="shared" si="102"/>
        <v>6517</v>
      </c>
      <c r="C6539" s="919"/>
      <c r="D6539" s="860"/>
      <c r="E6539"/>
      <c r="F6539"/>
      <c r="G6539"/>
      <c r="H6539"/>
      <c r="I6539"/>
      <c r="J6539"/>
      <c r="K6539"/>
      <c r="L6539" s="262"/>
      <c r="M6539" s="262"/>
      <c r="S6539" s="262"/>
      <c r="T6539" s="262"/>
      <c r="U6539" s="262"/>
      <c r="V6539" s="262"/>
    </row>
    <row r="6540" spans="1:22">
      <c r="A6540" s="858"/>
      <c r="B6540" s="866">
        <f t="shared" si="102"/>
        <v>6518</v>
      </c>
      <c r="C6540" s="919"/>
      <c r="D6540" s="860"/>
      <c r="E6540"/>
      <c r="F6540"/>
      <c r="G6540"/>
      <c r="H6540"/>
      <c r="I6540"/>
      <c r="J6540"/>
      <c r="K6540"/>
      <c r="L6540" s="262"/>
      <c r="M6540" s="262"/>
      <c r="S6540" s="262"/>
      <c r="T6540" s="262"/>
      <c r="U6540" s="262"/>
      <c r="V6540" s="262"/>
    </row>
    <row r="6541" spans="1:22">
      <c r="A6541" s="858"/>
      <c r="B6541" s="866">
        <f t="shared" si="102"/>
        <v>6519</v>
      </c>
      <c r="C6541" s="919"/>
      <c r="D6541" s="860"/>
      <c r="E6541"/>
      <c r="F6541"/>
      <c r="G6541"/>
      <c r="H6541"/>
      <c r="I6541"/>
      <c r="J6541"/>
      <c r="K6541"/>
      <c r="L6541" s="262"/>
      <c r="M6541" s="262"/>
      <c r="S6541" s="262"/>
      <c r="T6541" s="262"/>
      <c r="U6541" s="262"/>
      <c r="V6541" s="262"/>
    </row>
    <row r="6542" spans="1:22">
      <c r="A6542" s="858"/>
      <c r="B6542" s="866">
        <f t="shared" si="102"/>
        <v>6520</v>
      </c>
      <c r="C6542" s="919"/>
      <c r="D6542" s="860"/>
      <c r="E6542"/>
      <c r="F6542"/>
      <c r="G6542"/>
      <c r="H6542"/>
      <c r="I6542"/>
      <c r="J6542"/>
      <c r="K6542"/>
      <c r="L6542" s="262"/>
      <c r="M6542" s="262"/>
      <c r="S6542" s="262"/>
      <c r="T6542" s="262"/>
      <c r="U6542" s="262"/>
      <c r="V6542" s="262"/>
    </row>
    <row r="6543" spans="1:22">
      <c r="A6543" s="858"/>
      <c r="B6543" s="866">
        <f t="shared" si="102"/>
        <v>6521</v>
      </c>
      <c r="C6543" s="919"/>
      <c r="D6543" s="860"/>
      <c r="E6543"/>
      <c r="F6543"/>
      <c r="G6543"/>
      <c r="H6543"/>
      <c r="I6543"/>
      <c r="J6543"/>
      <c r="K6543"/>
      <c r="L6543" s="262"/>
      <c r="M6543" s="262"/>
      <c r="S6543" s="262"/>
      <c r="T6543" s="262"/>
      <c r="U6543" s="262"/>
      <c r="V6543" s="262"/>
    </row>
    <row r="6544" spans="1:22">
      <c r="A6544" s="858"/>
      <c r="B6544" s="866">
        <f t="shared" si="102"/>
        <v>6522</v>
      </c>
      <c r="C6544" s="919"/>
      <c r="D6544" s="860"/>
      <c r="E6544"/>
      <c r="F6544"/>
      <c r="G6544"/>
      <c r="H6544"/>
      <c r="I6544"/>
      <c r="J6544"/>
      <c r="K6544"/>
      <c r="L6544" s="262"/>
      <c r="M6544" s="262"/>
      <c r="S6544" s="262"/>
      <c r="T6544" s="262"/>
      <c r="U6544" s="262"/>
      <c r="V6544" s="262"/>
    </row>
    <row r="6545" spans="1:22">
      <c r="A6545" s="858"/>
      <c r="B6545" s="866">
        <f t="shared" si="102"/>
        <v>6523</v>
      </c>
      <c r="C6545" s="919"/>
      <c r="D6545" s="860"/>
      <c r="E6545"/>
      <c r="F6545"/>
      <c r="G6545"/>
      <c r="H6545"/>
      <c r="I6545"/>
      <c r="J6545"/>
      <c r="K6545"/>
      <c r="L6545" s="262"/>
      <c r="M6545" s="262"/>
      <c r="S6545" s="262"/>
      <c r="T6545" s="262"/>
      <c r="U6545" s="262"/>
      <c r="V6545" s="262"/>
    </row>
    <row r="6546" spans="1:22">
      <c r="A6546" s="858"/>
      <c r="B6546" s="866">
        <f t="shared" si="102"/>
        <v>6524</v>
      </c>
      <c r="C6546" s="919"/>
      <c r="D6546" s="860"/>
      <c r="E6546"/>
      <c r="F6546"/>
      <c r="G6546"/>
      <c r="H6546"/>
      <c r="I6546"/>
      <c r="J6546"/>
      <c r="K6546"/>
      <c r="L6546" s="262"/>
      <c r="M6546" s="262"/>
      <c r="S6546" s="262"/>
      <c r="T6546" s="262"/>
      <c r="U6546" s="262"/>
      <c r="V6546" s="262"/>
    </row>
    <row r="6547" spans="1:22">
      <c r="A6547" s="858"/>
      <c r="B6547" s="866">
        <f t="shared" si="102"/>
        <v>6525</v>
      </c>
      <c r="C6547" s="919"/>
      <c r="D6547" s="860"/>
      <c r="E6547"/>
      <c r="F6547"/>
      <c r="G6547"/>
      <c r="H6547"/>
      <c r="I6547"/>
      <c r="J6547"/>
      <c r="K6547"/>
      <c r="L6547" s="262"/>
      <c r="M6547" s="262"/>
      <c r="S6547" s="262"/>
      <c r="T6547" s="262"/>
      <c r="U6547" s="262"/>
      <c r="V6547" s="262"/>
    </row>
    <row r="6548" spans="1:22">
      <c r="A6548" s="858"/>
      <c r="B6548" s="866">
        <f t="shared" si="102"/>
        <v>6526</v>
      </c>
      <c r="C6548" s="919"/>
      <c r="D6548" s="860"/>
      <c r="E6548"/>
      <c r="F6548"/>
      <c r="G6548"/>
      <c r="H6548"/>
      <c r="I6548"/>
      <c r="J6548"/>
      <c r="K6548"/>
      <c r="L6548" s="262"/>
      <c r="M6548" s="262"/>
      <c r="S6548" s="262"/>
      <c r="T6548" s="262"/>
      <c r="U6548" s="262"/>
      <c r="V6548" s="262"/>
    </row>
    <row r="6549" spans="1:22">
      <c r="A6549" s="858"/>
      <c r="B6549" s="866">
        <f t="shared" si="102"/>
        <v>6527</v>
      </c>
      <c r="C6549" s="919"/>
      <c r="D6549" s="860"/>
      <c r="E6549"/>
      <c r="F6549"/>
      <c r="G6549"/>
      <c r="H6549"/>
      <c r="I6549"/>
      <c r="J6549"/>
      <c r="K6549"/>
      <c r="L6549" s="262"/>
      <c r="M6549" s="262"/>
      <c r="S6549" s="262"/>
      <c r="T6549" s="262"/>
      <c r="U6549" s="262"/>
      <c r="V6549" s="262"/>
    </row>
    <row r="6550" spans="1:22">
      <c r="A6550" s="858"/>
      <c r="B6550" s="866">
        <f t="shared" si="102"/>
        <v>6528</v>
      </c>
      <c r="C6550" s="919"/>
      <c r="D6550" s="860"/>
      <c r="E6550"/>
      <c r="F6550"/>
      <c r="G6550"/>
      <c r="H6550"/>
      <c r="I6550"/>
      <c r="J6550"/>
      <c r="K6550"/>
      <c r="L6550" s="262"/>
      <c r="M6550" s="262"/>
      <c r="S6550" s="262"/>
      <c r="T6550" s="262"/>
      <c r="U6550" s="262"/>
      <c r="V6550" s="262"/>
    </row>
    <row r="6551" spans="1:22">
      <c r="A6551" s="858"/>
      <c r="B6551" s="866">
        <f t="shared" si="102"/>
        <v>6529</v>
      </c>
      <c r="C6551" s="919"/>
      <c r="D6551" s="860"/>
      <c r="E6551"/>
      <c r="F6551"/>
      <c r="G6551"/>
      <c r="H6551"/>
      <c r="I6551"/>
      <c r="J6551"/>
      <c r="K6551"/>
      <c r="L6551" s="262"/>
      <c r="M6551" s="262"/>
      <c r="S6551" s="262"/>
      <c r="T6551" s="262"/>
      <c r="U6551" s="262"/>
      <c r="V6551" s="262"/>
    </row>
    <row r="6552" spans="1:22">
      <c r="A6552" s="858"/>
      <c r="B6552" s="866">
        <f t="shared" ref="B6552:B6615" si="103">B6551+1</f>
        <v>6530</v>
      </c>
      <c r="C6552" s="919"/>
      <c r="D6552" s="860"/>
      <c r="E6552"/>
      <c r="F6552"/>
      <c r="G6552"/>
      <c r="H6552"/>
      <c r="I6552"/>
      <c r="J6552"/>
      <c r="K6552"/>
      <c r="L6552" s="262"/>
      <c r="M6552" s="262"/>
      <c r="S6552" s="262"/>
      <c r="T6552" s="262"/>
      <c r="U6552" s="262"/>
      <c r="V6552" s="262"/>
    </row>
    <row r="6553" spans="1:22">
      <c r="A6553" s="858"/>
      <c r="B6553" s="866">
        <f t="shared" si="103"/>
        <v>6531</v>
      </c>
      <c r="C6553" s="919"/>
      <c r="D6553" s="860"/>
      <c r="E6553"/>
      <c r="F6553"/>
      <c r="G6553"/>
      <c r="H6553"/>
      <c r="I6553"/>
      <c r="J6553"/>
      <c r="K6553"/>
      <c r="L6553" s="262"/>
      <c r="M6553" s="262"/>
      <c r="S6553" s="262"/>
      <c r="T6553" s="262"/>
      <c r="U6553" s="262"/>
      <c r="V6553" s="262"/>
    </row>
    <row r="6554" spans="1:22">
      <c r="A6554" s="858"/>
      <c r="B6554" s="866">
        <f t="shared" si="103"/>
        <v>6532</v>
      </c>
      <c r="C6554" s="919"/>
      <c r="D6554" s="860"/>
      <c r="E6554"/>
      <c r="F6554"/>
      <c r="G6554"/>
      <c r="H6554"/>
      <c r="I6554"/>
      <c r="J6554"/>
      <c r="K6554"/>
      <c r="L6554" s="262"/>
      <c r="M6554" s="262"/>
      <c r="S6554" s="262"/>
      <c r="T6554" s="262"/>
      <c r="U6554" s="262"/>
      <c r="V6554" s="262"/>
    </row>
    <row r="6555" spans="1:22">
      <c r="A6555" s="858"/>
      <c r="B6555" s="866">
        <f t="shared" si="103"/>
        <v>6533</v>
      </c>
      <c r="C6555" s="919"/>
      <c r="D6555" s="860"/>
      <c r="E6555"/>
      <c r="F6555"/>
      <c r="G6555"/>
      <c r="H6555"/>
      <c r="I6555"/>
      <c r="J6555"/>
      <c r="K6555"/>
      <c r="L6555" s="262"/>
      <c r="M6555" s="262"/>
      <c r="S6555" s="262"/>
      <c r="T6555" s="262"/>
      <c r="U6555" s="262"/>
      <c r="V6555" s="262"/>
    </row>
    <row r="6556" spans="1:22">
      <c r="A6556" s="858"/>
      <c r="B6556" s="866">
        <f t="shared" si="103"/>
        <v>6534</v>
      </c>
      <c r="C6556" s="919"/>
      <c r="D6556" s="860"/>
      <c r="E6556"/>
      <c r="F6556"/>
      <c r="G6556"/>
      <c r="H6556"/>
      <c r="I6556"/>
      <c r="J6556"/>
      <c r="K6556"/>
      <c r="L6556" s="262"/>
      <c r="M6556" s="262"/>
      <c r="S6556" s="262"/>
      <c r="T6556" s="262"/>
      <c r="U6556" s="262"/>
      <c r="V6556" s="262"/>
    </row>
    <row r="6557" spans="1:22">
      <c r="A6557" s="858"/>
      <c r="B6557" s="866">
        <f t="shared" si="103"/>
        <v>6535</v>
      </c>
      <c r="C6557" s="919"/>
      <c r="D6557" s="860"/>
      <c r="E6557"/>
      <c r="F6557"/>
      <c r="G6557"/>
      <c r="H6557"/>
      <c r="I6557"/>
      <c r="J6557"/>
      <c r="K6557"/>
      <c r="L6557" s="262"/>
      <c r="M6557" s="262"/>
      <c r="S6557" s="262"/>
      <c r="T6557" s="262"/>
      <c r="U6557" s="262"/>
      <c r="V6557" s="262"/>
    </row>
    <row r="6558" spans="1:22">
      <c r="A6558" s="858"/>
      <c r="B6558" s="866">
        <f t="shared" si="103"/>
        <v>6536</v>
      </c>
      <c r="C6558" s="919"/>
      <c r="D6558" s="860"/>
      <c r="E6558"/>
      <c r="F6558"/>
      <c r="G6558"/>
      <c r="H6558"/>
      <c r="I6558"/>
      <c r="J6558"/>
      <c r="K6558"/>
      <c r="L6558" s="262"/>
      <c r="M6558" s="262"/>
      <c r="S6558" s="262"/>
      <c r="T6558" s="262"/>
      <c r="U6558" s="262"/>
      <c r="V6558" s="262"/>
    </row>
    <row r="6559" spans="1:22">
      <c r="A6559" s="858"/>
      <c r="B6559" s="866">
        <f t="shared" si="103"/>
        <v>6537</v>
      </c>
      <c r="C6559" s="919"/>
      <c r="D6559" s="860"/>
      <c r="E6559"/>
      <c r="F6559"/>
      <c r="G6559"/>
      <c r="H6559"/>
      <c r="I6559"/>
      <c r="J6559"/>
      <c r="K6559"/>
      <c r="L6559" s="262"/>
      <c r="M6559" s="262"/>
      <c r="S6559" s="262"/>
      <c r="T6559" s="262"/>
      <c r="U6559" s="262"/>
      <c r="V6559" s="262"/>
    </row>
    <row r="6560" spans="1:22">
      <c r="A6560" s="858"/>
      <c r="B6560" s="866">
        <f t="shared" si="103"/>
        <v>6538</v>
      </c>
      <c r="C6560" s="919"/>
      <c r="D6560" s="860"/>
      <c r="E6560"/>
      <c r="F6560"/>
      <c r="G6560"/>
      <c r="H6560"/>
      <c r="I6560"/>
      <c r="J6560"/>
      <c r="K6560"/>
      <c r="L6560" s="262"/>
      <c r="M6560" s="262"/>
      <c r="S6560" s="262"/>
      <c r="T6560" s="262"/>
      <c r="U6560" s="262"/>
      <c r="V6560" s="262"/>
    </row>
    <row r="6561" spans="1:22">
      <c r="A6561" s="858"/>
      <c r="B6561" s="866">
        <f t="shared" si="103"/>
        <v>6539</v>
      </c>
      <c r="C6561" s="919"/>
      <c r="D6561" s="860"/>
      <c r="E6561"/>
      <c r="F6561"/>
      <c r="G6561"/>
      <c r="H6561"/>
      <c r="I6561"/>
      <c r="J6561"/>
      <c r="K6561"/>
      <c r="L6561" s="262"/>
      <c r="M6561" s="262"/>
      <c r="S6561" s="262"/>
      <c r="T6561" s="262"/>
      <c r="U6561" s="262"/>
      <c r="V6561" s="262"/>
    </row>
    <row r="6562" spans="1:22">
      <c r="A6562" s="858"/>
      <c r="B6562" s="866">
        <f t="shared" si="103"/>
        <v>6540</v>
      </c>
      <c r="C6562" s="919"/>
      <c r="D6562" s="860"/>
      <c r="E6562"/>
      <c r="F6562"/>
      <c r="G6562"/>
      <c r="H6562"/>
      <c r="I6562"/>
      <c r="J6562"/>
      <c r="K6562"/>
      <c r="L6562" s="262"/>
      <c r="M6562" s="262"/>
      <c r="S6562" s="262"/>
      <c r="T6562" s="262"/>
      <c r="U6562" s="262"/>
      <c r="V6562" s="262"/>
    </row>
    <row r="6563" spans="1:22">
      <c r="A6563" s="858"/>
      <c r="B6563" s="866">
        <f t="shared" si="103"/>
        <v>6541</v>
      </c>
      <c r="C6563" s="919"/>
      <c r="D6563" s="860"/>
      <c r="E6563"/>
      <c r="F6563"/>
      <c r="G6563"/>
      <c r="H6563"/>
      <c r="I6563"/>
      <c r="J6563"/>
      <c r="K6563"/>
      <c r="L6563" s="262"/>
      <c r="M6563" s="262"/>
      <c r="S6563" s="262"/>
      <c r="T6563" s="262"/>
      <c r="U6563" s="262"/>
      <c r="V6563" s="262"/>
    </row>
    <row r="6564" spans="1:22">
      <c r="A6564" s="858"/>
      <c r="B6564" s="866">
        <f t="shared" si="103"/>
        <v>6542</v>
      </c>
      <c r="C6564" s="919"/>
      <c r="D6564" s="860"/>
      <c r="E6564"/>
      <c r="F6564"/>
      <c r="G6564"/>
      <c r="H6564"/>
      <c r="I6564"/>
      <c r="J6564"/>
      <c r="K6564"/>
      <c r="L6564" s="262"/>
      <c r="M6564" s="262"/>
      <c r="S6564" s="262"/>
      <c r="T6564" s="262"/>
      <c r="U6564" s="262"/>
      <c r="V6564" s="262"/>
    </row>
    <row r="6565" spans="1:22">
      <c r="A6565" s="858"/>
      <c r="B6565" s="866">
        <f t="shared" si="103"/>
        <v>6543</v>
      </c>
      <c r="C6565" s="919"/>
      <c r="D6565" s="860"/>
      <c r="E6565"/>
      <c r="F6565"/>
      <c r="G6565"/>
      <c r="H6565"/>
      <c r="I6565"/>
      <c r="J6565"/>
      <c r="K6565"/>
      <c r="L6565" s="262"/>
      <c r="M6565" s="262"/>
      <c r="S6565" s="262"/>
      <c r="T6565" s="262"/>
      <c r="U6565" s="262"/>
      <c r="V6565" s="262"/>
    </row>
    <row r="6566" spans="1:22">
      <c r="A6566" s="858"/>
      <c r="B6566" s="866">
        <f t="shared" si="103"/>
        <v>6544</v>
      </c>
      <c r="C6566" s="919"/>
      <c r="D6566" s="860"/>
      <c r="E6566"/>
      <c r="F6566"/>
      <c r="G6566"/>
      <c r="H6566"/>
      <c r="I6566"/>
      <c r="J6566"/>
      <c r="K6566"/>
      <c r="L6566" s="262"/>
      <c r="M6566" s="262"/>
      <c r="S6566" s="262"/>
      <c r="T6566" s="262"/>
      <c r="U6566" s="262"/>
      <c r="V6566" s="262"/>
    </row>
    <row r="6567" spans="1:22">
      <c r="A6567" s="858"/>
      <c r="B6567" s="866">
        <f t="shared" si="103"/>
        <v>6545</v>
      </c>
      <c r="C6567" s="919"/>
      <c r="D6567" s="860"/>
      <c r="E6567"/>
      <c r="F6567"/>
      <c r="G6567"/>
      <c r="H6567"/>
      <c r="I6567"/>
      <c r="J6567"/>
      <c r="K6567"/>
      <c r="L6567" s="262"/>
      <c r="M6567" s="262"/>
      <c r="S6567" s="262"/>
      <c r="T6567" s="262"/>
      <c r="U6567" s="262"/>
      <c r="V6567" s="262"/>
    </row>
    <row r="6568" spans="1:22">
      <c r="A6568" s="858"/>
      <c r="B6568" s="866">
        <f t="shared" si="103"/>
        <v>6546</v>
      </c>
      <c r="C6568" s="919"/>
      <c r="D6568" s="860"/>
      <c r="E6568"/>
      <c r="F6568"/>
      <c r="G6568"/>
      <c r="H6568"/>
      <c r="I6568"/>
      <c r="J6568"/>
      <c r="K6568"/>
      <c r="L6568" s="262"/>
      <c r="M6568" s="262"/>
      <c r="S6568" s="262"/>
      <c r="T6568" s="262"/>
      <c r="U6568" s="262"/>
      <c r="V6568" s="262"/>
    </row>
    <row r="6569" spans="1:22">
      <c r="A6569" s="858"/>
      <c r="B6569" s="866">
        <f t="shared" si="103"/>
        <v>6547</v>
      </c>
      <c r="C6569" s="919"/>
      <c r="D6569" s="860"/>
      <c r="E6569"/>
      <c r="F6569"/>
      <c r="G6569"/>
      <c r="H6569"/>
      <c r="I6569"/>
      <c r="J6569"/>
      <c r="K6569"/>
      <c r="L6569" s="262"/>
      <c r="M6569" s="262"/>
      <c r="S6569" s="262"/>
      <c r="T6569" s="262"/>
      <c r="U6569" s="262"/>
      <c r="V6569" s="262"/>
    </row>
    <row r="6570" spans="1:22">
      <c r="A6570" s="858"/>
      <c r="B6570" s="866">
        <f t="shared" si="103"/>
        <v>6548</v>
      </c>
      <c r="C6570" s="919"/>
      <c r="D6570" s="860"/>
      <c r="E6570"/>
      <c r="F6570"/>
      <c r="G6570"/>
      <c r="H6570"/>
      <c r="I6570"/>
      <c r="J6570"/>
      <c r="K6570"/>
      <c r="L6570" s="262"/>
      <c r="M6570" s="262"/>
      <c r="S6570" s="262"/>
      <c r="T6570" s="262"/>
      <c r="U6570" s="262"/>
      <c r="V6570" s="262"/>
    </row>
    <row r="6571" spans="1:22">
      <c r="A6571" s="858"/>
      <c r="B6571" s="866">
        <f t="shared" si="103"/>
        <v>6549</v>
      </c>
      <c r="C6571" s="919"/>
      <c r="D6571" s="860"/>
      <c r="E6571"/>
      <c r="F6571"/>
      <c r="G6571"/>
      <c r="H6571"/>
      <c r="I6571"/>
      <c r="J6571"/>
      <c r="K6571"/>
      <c r="L6571" s="262"/>
      <c r="M6571" s="262"/>
      <c r="S6571" s="262"/>
      <c r="T6571" s="262"/>
      <c r="U6571" s="262"/>
      <c r="V6571" s="262"/>
    </row>
    <row r="6572" spans="1:22">
      <c r="A6572" s="858"/>
      <c r="B6572" s="866">
        <f t="shared" si="103"/>
        <v>6550</v>
      </c>
      <c r="C6572" s="919"/>
      <c r="D6572" s="860"/>
      <c r="E6572"/>
      <c r="F6572"/>
      <c r="G6572"/>
      <c r="H6572"/>
      <c r="I6572"/>
      <c r="J6572"/>
      <c r="K6572"/>
      <c r="L6572" s="262"/>
      <c r="M6572" s="262"/>
      <c r="S6572" s="262"/>
      <c r="T6572" s="262"/>
      <c r="U6572" s="262"/>
      <c r="V6572" s="262"/>
    </row>
    <row r="6573" spans="1:22">
      <c r="A6573" s="858"/>
      <c r="B6573" s="866">
        <f t="shared" si="103"/>
        <v>6551</v>
      </c>
      <c r="C6573" s="919"/>
      <c r="D6573" s="860"/>
      <c r="E6573"/>
      <c r="F6573"/>
      <c r="G6573"/>
      <c r="H6573"/>
      <c r="I6573"/>
      <c r="J6573"/>
      <c r="K6573"/>
      <c r="L6573" s="262"/>
      <c r="M6573" s="262"/>
      <c r="S6573" s="262"/>
      <c r="T6573" s="262"/>
      <c r="U6573" s="262"/>
      <c r="V6573" s="262"/>
    </row>
    <row r="6574" spans="1:22">
      <c r="A6574" s="858"/>
      <c r="B6574" s="866">
        <f t="shared" si="103"/>
        <v>6552</v>
      </c>
      <c r="C6574" s="919"/>
      <c r="D6574" s="860"/>
      <c r="E6574"/>
      <c r="F6574"/>
      <c r="G6574"/>
      <c r="H6574"/>
      <c r="I6574"/>
      <c r="J6574"/>
      <c r="K6574"/>
      <c r="L6574" s="262"/>
      <c r="M6574" s="262"/>
      <c r="S6574" s="262"/>
      <c r="T6574" s="262"/>
      <c r="U6574" s="262"/>
      <c r="V6574" s="262"/>
    </row>
    <row r="6575" spans="1:22">
      <c r="A6575" s="858"/>
      <c r="B6575" s="866">
        <f t="shared" si="103"/>
        <v>6553</v>
      </c>
      <c r="C6575" s="919"/>
      <c r="D6575" s="860"/>
      <c r="E6575"/>
      <c r="F6575"/>
      <c r="G6575"/>
      <c r="H6575"/>
      <c r="I6575"/>
      <c r="J6575"/>
      <c r="K6575"/>
      <c r="L6575" s="262"/>
      <c r="M6575" s="262"/>
      <c r="S6575" s="262"/>
      <c r="T6575" s="262"/>
      <c r="U6575" s="262"/>
      <c r="V6575" s="262"/>
    </row>
    <row r="6576" spans="1:22">
      <c r="A6576" s="858"/>
      <c r="B6576" s="866">
        <f t="shared" si="103"/>
        <v>6554</v>
      </c>
      <c r="C6576" s="919"/>
      <c r="D6576" s="860"/>
      <c r="E6576"/>
      <c r="F6576"/>
      <c r="G6576"/>
      <c r="H6576"/>
      <c r="I6576"/>
      <c r="J6576"/>
      <c r="K6576"/>
      <c r="L6576" s="262"/>
      <c r="M6576" s="262"/>
      <c r="S6576" s="262"/>
      <c r="T6576" s="262"/>
      <c r="U6576" s="262"/>
      <c r="V6576" s="262"/>
    </row>
    <row r="6577" spans="1:22">
      <c r="A6577" s="858"/>
      <c r="B6577" s="866">
        <f t="shared" si="103"/>
        <v>6555</v>
      </c>
      <c r="C6577" s="919"/>
      <c r="D6577" s="860"/>
      <c r="E6577"/>
      <c r="F6577"/>
      <c r="G6577"/>
      <c r="H6577"/>
      <c r="I6577"/>
      <c r="J6577"/>
      <c r="K6577"/>
      <c r="L6577" s="262"/>
      <c r="M6577" s="262"/>
      <c r="S6577" s="262"/>
      <c r="T6577" s="262"/>
      <c r="U6577" s="262"/>
      <c r="V6577" s="262"/>
    </row>
    <row r="6578" spans="1:22">
      <c r="A6578" s="858"/>
      <c r="B6578" s="866">
        <f t="shared" si="103"/>
        <v>6556</v>
      </c>
      <c r="C6578" s="919"/>
      <c r="D6578" s="860"/>
      <c r="E6578"/>
      <c r="F6578"/>
      <c r="G6578"/>
      <c r="H6578"/>
      <c r="I6578"/>
      <c r="J6578"/>
      <c r="K6578"/>
      <c r="L6578" s="262"/>
      <c r="M6578" s="262"/>
      <c r="S6578" s="262"/>
      <c r="T6578" s="262"/>
      <c r="U6578" s="262"/>
      <c r="V6578" s="262"/>
    </row>
    <row r="6579" spans="1:22">
      <c r="A6579" s="858"/>
      <c r="B6579" s="866">
        <f t="shared" si="103"/>
        <v>6557</v>
      </c>
      <c r="C6579" s="919"/>
      <c r="D6579" s="860"/>
      <c r="E6579"/>
      <c r="F6579"/>
      <c r="G6579"/>
      <c r="H6579"/>
      <c r="I6579"/>
      <c r="J6579"/>
      <c r="K6579"/>
      <c r="L6579" s="262"/>
      <c r="M6579" s="262"/>
      <c r="S6579" s="262"/>
      <c r="T6579" s="262"/>
      <c r="U6579" s="262"/>
      <c r="V6579" s="262"/>
    </row>
    <row r="6580" spans="1:22">
      <c r="A6580" s="858"/>
      <c r="B6580" s="866">
        <f t="shared" si="103"/>
        <v>6558</v>
      </c>
      <c r="C6580" s="919"/>
      <c r="D6580" s="860"/>
      <c r="E6580"/>
      <c r="F6580"/>
      <c r="G6580"/>
      <c r="H6580"/>
      <c r="I6580"/>
      <c r="J6580"/>
      <c r="K6580"/>
      <c r="L6580" s="262"/>
      <c r="M6580" s="262"/>
      <c r="S6580" s="262"/>
      <c r="T6580" s="262"/>
      <c r="U6580" s="262"/>
      <c r="V6580" s="262"/>
    </row>
    <row r="6581" spans="1:22">
      <c r="A6581" s="858"/>
      <c r="B6581" s="866">
        <f t="shared" si="103"/>
        <v>6559</v>
      </c>
      <c r="C6581" s="919"/>
      <c r="D6581" s="860"/>
      <c r="E6581"/>
      <c r="F6581"/>
      <c r="G6581"/>
      <c r="H6581"/>
      <c r="I6581"/>
      <c r="J6581"/>
      <c r="K6581"/>
      <c r="L6581" s="262"/>
      <c r="M6581" s="262"/>
      <c r="S6581" s="262"/>
      <c r="T6581" s="262"/>
      <c r="U6581" s="262"/>
      <c r="V6581" s="262"/>
    </row>
    <row r="6582" spans="1:22">
      <c r="A6582" s="858"/>
      <c r="B6582" s="866">
        <f t="shared" si="103"/>
        <v>6560</v>
      </c>
      <c r="C6582" s="919"/>
      <c r="D6582" s="860"/>
      <c r="E6582"/>
      <c r="F6582"/>
      <c r="G6582"/>
      <c r="H6582"/>
      <c r="I6582"/>
      <c r="J6582"/>
      <c r="K6582"/>
      <c r="L6582" s="262"/>
      <c r="M6582" s="262"/>
      <c r="S6582" s="262"/>
      <c r="T6582" s="262"/>
      <c r="U6582" s="262"/>
      <c r="V6582" s="262"/>
    </row>
    <row r="6583" spans="1:22">
      <c r="A6583" s="858"/>
      <c r="B6583" s="866">
        <f t="shared" si="103"/>
        <v>6561</v>
      </c>
      <c r="C6583" s="919"/>
      <c r="D6583" s="860"/>
      <c r="E6583"/>
      <c r="F6583"/>
      <c r="G6583"/>
      <c r="H6583"/>
      <c r="I6583"/>
      <c r="J6583"/>
      <c r="K6583"/>
      <c r="L6583" s="262"/>
      <c r="M6583" s="262"/>
      <c r="S6583" s="262"/>
      <c r="T6583" s="262"/>
      <c r="U6583" s="262"/>
      <c r="V6583" s="262"/>
    </row>
    <row r="6584" spans="1:22">
      <c r="A6584" s="858"/>
      <c r="B6584" s="866">
        <f t="shared" si="103"/>
        <v>6562</v>
      </c>
      <c r="C6584" s="919"/>
      <c r="D6584" s="860"/>
      <c r="E6584"/>
      <c r="F6584"/>
      <c r="G6584"/>
      <c r="H6584"/>
      <c r="I6584"/>
      <c r="J6584"/>
      <c r="K6584"/>
      <c r="L6584" s="262"/>
      <c r="M6584" s="262"/>
      <c r="S6584" s="262"/>
      <c r="T6584" s="262"/>
      <c r="U6584" s="262"/>
      <c r="V6584" s="262"/>
    </row>
    <row r="6585" spans="1:22">
      <c r="A6585" s="858"/>
      <c r="B6585" s="866">
        <f t="shared" si="103"/>
        <v>6563</v>
      </c>
      <c r="C6585" s="919"/>
      <c r="D6585" s="860"/>
      <c r="E6585"/>
      <c r="F6585"/>
      <c r="G6585"/>
      <c r="H6585"/>
      <c r="I6585"/>
      <c r="J6585"/>
      <c r="K6585"/>
      <c r="L6585" s="262"/>
      <c r="M6585" s="262"/>
      <c r="S6585" s="262"/>
      <c r="T6585" s="262"/>
      <c r="U6585" s="262"/>
      <c r="V6585" s="262"/>
    </row>
    <row r="6586" spans="1:22">
      <c r="A6586" s="858"/>
      <c r="B6586" s="866">
        <f t="shared" si="103"/>
        <v>6564</v>
      </c>
      <c r="C6586" s="919"/>
      <c r="D6586" s="860"/>
      <c r="E6586"/>
      <c r="F6586"/>
      <c r="G6586"/>
      <c r="H6586"/>
      <c r="I6586"/>
      <c r="J6586"/>
      <c r="K6586"/>
      <c r="L6586" s="262"/>
      <c r="M6586" s="262"/>
      <c r="S6586" s="262"/>
      <c r="T6586" s="262"/>
      <c r="U6586" s="262"/>
      <c r="V6586" s="262"/>
    </row>
    <row r="6587" spans="1:22">
      <c r="A6587" s="858"/>
      <c r="B6587" s="866">
        <f t="shared" si="103"/>
        <v>6565</v>
      </c>
      <c r="C6587" s="919"/>
      <c r="D6587" s="860"/>
      <c r="E6587"/>
      <c r="F6587"/>
      <c r="G6587"/>
      <c r="H6587"/>
      <c r="I6587"/>
      <c r="J6587"/>
      <c r="K6587"/>
      <c r="L6587" s="262"/>
      <c r="M6587" s="262"/>
      <c r="S6587" s="262"/>
      <c r="T6587" s="262"/>
      <c r="U6587" s="262"/>
      <c r="V6587" s="262"/>
    </row>
    <row r="6588" spans="1:22">
      <c r="A6588" s="858"/>
      <c r="B6588" s="866">
        <f t="shared" si="103"/>
        <v>6566</v>
      </c>
      <c r="C6588" s="919"/>
      <c r="D6588" s="860"/>
      <c r="E6588"/>
      <c r="F6588"/>
      <c r="G6588"/>
      <c r="H6588"/>
      <c r="I6588"/>
      <c r="J6588"/>
      <c r="K6588"/>
      <c r="L6588" s="262"/>
      <c r="M6588" s="262"/>
      <c r="S6588" s="262"/>
      <c r="T6588" s="262"/>
      <c r="U6588" s="262"/>
      <c r="V6588" s="262"/>
    </row>
    <row r="6589" spans="1:22">
      <c r="A6589" s="858"/>
      <c r="B6589" s="866">
        <f t="shared" si="103"/>
        <v>6567</v>
      </c>
      <c r="C6589" s="919"/>
      <c r="D6589" s="860"/>
      <c r="E6589"/>
      <c r="F6589"/>
      <c r="G6589"/>
      <c r="H6589"/>
      <c r="I6589"/>
      <c r="J6589"/>
      <c r="K6589"/>
      <c r="L6589" s="262"/>
      <c r="M6589" s="262"/>
      <c r="S6589" s="262"/>
      <c r="T6589" s="262"/>
      <c r="U6589" s="262"/>
      <c r="V6589" s="262"/>
    </row>
    <row r="6590" spans="1:22">
      <c r="A6590" s="858"/>
      <c r="B6590" s="866">
        <f t="shared" si="103"/>
        <v>6568</v>
      </c>
      <c r="C6590" s="919"/>
      <c r="D6590" s="860"/>
      <c r="E6590"/>
      <c r="F6590"/>
      <c r="G6590"/>
      <c r="H6590"/>
      <c r="I6590"/>
      <c r="J6590"/>
      <c r="K6590"/>
      <c r="L6590" s="262"/>
      <c r="M6590" s="262"/>
      <c r="S6590" s="262"/>
      <c r="T6590" s="262"/>
      <c r="U6590" s="262"/>
      <c r="V6590" s="262"/>
    </row>
    <row r="6591" spans="1:22">
      <c r="A6591" s="858"/>
      <c r="B6591" s="866">
        <f t="shared" si="103"/>
        <v>6569</v>
      </c>
      <c r="C6591" s="919"/>
      <c r="D6591" s="860"/>
      <c r="E6591"/>
      <c r="F6591"/>
      <c r="G6591"/>
      <c r="H6591"/>
      <c r="I6591"/>
      <c r="J6591"/>
      <c r="K6591"/>
      <c r="L6591" s="262"/>
      <c r="M6591" s="262"/>
      <c r="S6591" s="262"/>
      <c r="T6591" s="262"/>
      <c r="U6591" s="262"/>
      <c r="V6591" s="262"/>
    </row>
    <row r="6592" spans="1:22">
      <c r="A6592" s="858"/>
      <c r="B6592" s="866">
        <f t="shared" si="103"/>
        <v>6570</v>
      </c>
      <c r="C6592" s="919"/>
      <c r="D6592" s="860"/>
      <c r="E6592"/>
      <c r="F6592"/>
      <c r="G6592"/>
      <c r="H6592"/>
      <c r="I6592"/>
      <c r="J6592"/>
      <c r="K6592"/>
      <c r="L6592" s="262"/>
      <c r="M6592" s="262"/>
      <c r="S6592" s="262"/>
      <c r="T6592" s="262"/>
      <c r="U6592" s="262"/>
      <c r="V6592" s="262"/>
    </row>
    <row r="6593" spans="1:22">
      <c r="A6593" s="858"/>
      <c r="B6593" s="866">
        <f t="shared" si="103"/>
        <v>6571</v>
      </c>
      <c r="C6593" s="919"/>
      <c r="D6593" s="860"/>
      <c r="E6593"/>
      <c r="F6593"/>
      <c r="G6593"/>
      <c r="H6593"/>
      <c r="I6593"/>
      <c r="J6593"/>
      <c r="K6593"/>
      <c r="L6593" s="262"/>
      <c r="M6593" s="262"/>
      <c r="S6593" s="262"/>
      <c r="T6593" s="262"/>
      <c r="U6593" s="262"/>
      <c r="V6593" s="262"/>
    </row>
    <row r="6594" spans="1:22">
      <c r="A6594" s="858"/>
      <c r="B6594" s="866">
        <f t="shared" si="103"/>
        <v>6572</v>
      </c>
      <c r="C6594" s="919"/>
      <c r="D6594" s="860"/>
      <c r="E6594"/>
      <c r="F6594"/>
      <c r="G6594"/>
      <c r="H6594"/>
      <c r="I6594"/>
      <c r="J6594"/>
      <c r="K6594"/>
      <c r="L6594" s="262"/>
      <c r="M6594" s="262"/>
      <c r="S6594" s="262"/>
      <c r="T6594" s="262"/>
      <c r="U6594" s="262"/>
      <c r="V6594" s="262"/>
    </row>
    <row r="6595" spans="1:22">
      <c r="A6595" s="858"/>
      <c r="B6595" s="866">
        <f t="shared" si="103"/>
        <v>6573</v>
      </c>
      <c r="C6595" s="919"/>
      <c r="D6595" s="860"/>
      <c r="E6595"/>
      <c r="F6595"/>
      <c r="G6595"/>
      <c r="H6595"/>
      <c r="I6595"/>
      <c r="J6595"/>
      <c r="K6595"/>
      <c r="L6595" s="262"/>
      <c r="M6595" s="262"/>
      <c r="S6595" s="262"/>
      <c r="T6595" s="262"/>
      <c r="U6595" s="262"/>
      <c r="V6595" s="262"/>
    </row>
    <row r="6596" spans="1:22">
      <c r="A6596" s="858"/>
      <c r="B6596" s="866">
        <f t="shared" si="103"/>
        <v>6574</v>
      </c>
      <c r="C6596" s="919"/>
      <c r="D6596" s="860"/>
      <c r="E6596"/>
      <c r="F6596"/>
      <c r="G6596"/>
      <c r="H6596"/>
      <c r="I6596"/>
      <c r="J6596"/>
      <c r="K6596"/>
      <c r="L6596" s="262"/>
      <c r="M6596" s="262"/>
      <c r="S6596" s="262"/>
      <c r="T6596" s="262"/>
      <c r="U6596" s="262"/>
      <c r="V6596" s="262"/>
    </row>
    <row r="6597" spans="1:22">
      <c r="A6597" s="858"/>
      <c r="B6597" s="866">
        <f t="shared" si="103"/>
        <v>6575</v>
      </c>
      <c r="C6597" s="919"/>
      <c r="D6597" s="860"/>
      <c r="E6597"/>
      <c r="F6597"/>
      <c r="G6597"/>
      <c r="H6597"/>
      <c r="I6597"/>
      <c r="J6597"/>
      <c r="K6597"/>
      <c r="L6597" s="262"/>
      <c r="M6597" s="262"/>
      <c r="S6597" s="262"/>
      <c r="T6597" s="262"/>
      <c r="U6597" s="262"/>
      <c r="V6597" s="262"/>
    </row>
    <row r="6598" spans="1:22">
      <c r="A6598" s="858"/>
      <c r="B6598" s="866">
        <f t="shared" si="103"/>
        <v>6576</v>
      </c>
      <c r="C6598" s="919"/>
      <c r="D6598" s="860"/>
      <c r="E6598"/>
      <c r="F6598"/>
      <c r="G6598"/>
      <c r="H6598"/>
      <c r="I6598"/>
      <c r="J6598"/>
      <c r="K6598"/>
      <c r="L6598" s="262"/>
      <c r="M6598" s="262"/>
      <c r="S6598" s="262"/>
      <c r="T6598" s="262"/>
      <c r="U6598" s="262"/>
      <c r="V6598" s="262"/>
    </row>
    <row r="6599" spans="1:22">
      <c r="A6599" s="858"/>
      <c r="B6599" s="866">
        <f t="shared" si="103"/>
        <v>6577</v>
      </c>
      <c r="C6599" s="919"/>
      <c r="D6599" s="860"/>
      <c r="E6599"/>
      <c r="F6599"/>
      <c r="G6599"/>
      <c r="H6599"/>
      <c r="I6599"/>
      <c r="J6599"/>
      <c r="K6599"/>
      <c r="L6599" s="262"/>
      <c r="M6599" s="262"/>
      <c r="S6599" s="262"/>
      <c r="T6599" s="262"/>
      <c r="U6599" s="262"/>
      <c r="V6599" s="262"/>
    </row>
    <row r="6600" spans="1:22">
      <c r="A6600" s="858"/>
      <c r="B6600" s="866">
        <f t="shared" si="103"/>
        <v>6578</v>
      </c>
      <c r="C6600" s="919"/>
      <c r="D6600" s="860"/>
      <c r="E6600"/>
      <c r="F6600"/>
      <c r="G6600"/>
      <c r="H6600"/>
      <c r="I6600"/>
      <c r="J6600"/>
      <c r="K6600"/>
      <c r="L6600" s="262"/>
      <c r="M6600" s="262"/>
      <c r="S6600" s="262"/>
      <c r="T6600" s="262"/>
      <c r="U6600" s="262"/>
      <c r="V6600" s="262"/>
    </row>
    <row r="6601" spans="1:22">
      <c r="A6601" s="858"/>
      <c r="B6601" s="866">
        <f t="shared" si="103"/>
        <v>6579</v>
      </c>
      <c r="C6601" s="919"/>
      <c r="D6601" s="860"/>
      <c r="E6601"/>
      <c r="F6601"/>
      <c r="G6601"/>
      <c r="H6601"/>
      <c r="I6601"/>
      <c r="J6601"/>
      <c r="K6601"/>
      <c r="L6601" s="262"/>
      <c r="M6601" s="262"/>
      <c r="S6601" s="262"/>
      <c r="T6601" s="262"/>
      <c r="U6601" s="262"/>
      <c r="V6601" s="262"/>
    </row>
    <row r="6602" spans="1:22">
      <c r="A6602" s="858"/>
      <c r="B6602" s="866">
        <f t="shared" si="103"/>
        <v>6580</v>
      </c>
      <c r="C6602" s="919"/>
      <c r="D6602" s="860"/>
      <c r="E6602"/>
      <c r="F6602"/>
      <c r="G6602"/>
      <c r="H6602"/>
      <c r="I6602"/>
      <c r="J6602"/>
      <c r="K6602"/>
      <c r="L6602" s="262"/>
      <c r="M6602" s="262"/>
      <c r="S6602" s="262"/>
      <c r="T6602" s="262"/>
      <c r="U6602" s="262"/>
      <c r="V6602" s="262"/>
    </row>
    <row r="6603" spans="1:22">
      <c r="A6603" s="858"/>
      <c r="B6603" s="866">
        <f t="shared" si="103"/>
        <v>6581</v>
      </c>
      <c r="C6603" s="919"/>
      <c r="D6603" s="860"/>
      <c r="E6603"/>
      <c r="F6603"/>
      <c r="G6603"/>
      <c r="H6603"/>
      <c r="I6603"/>
      <c r="J6603"/>
      <c r="K6603"/>
      <c r="L6603" s="262"/>
      <c r="M6603" s="262"/>
      <c r="S6603" s="262"/>
      <c r="T6603" s="262"/>
      <c r="U6603" s="262"/>
      <c r="V6603" s="262"/>
    </row>
    <row r="6604" spans="1:22">
      <c r="A6604" s="858"/>
      <c r="B6604" s="866">
        <f t="shared" si="103"/>
        <v>6582</v>
      </c>
      <c r="C6604" s="919"/>
      <c r="D6604" s="860"/>
      <c r="E6604"/>
      <c r="F6604"/>
      <c r="G6604"/>
      <c r="H6604"/>
      <c r="I6604"/>
      <c r="J6604"/>
      <c r="K6604"/>
      <c r="L6604" s="262"/>
      <c r="M6604" s="262"/>
      <c r="S6604" s="262"/>
      <c r="T6604" s="262"/>
      <c r="U6604" s="262"/>
      <c r="V6604" s="262"/>
    </row>
    <row r="6605" spans="1:22">
      <c r="A6605" s="858"/>
      <c r="B6605" s="866">
        <f t="shared" si="103"/>
        <v>6583</v>
      </c>
      <c r="C6605" s="919"/>
      <c r="D6605" s="860"/>
      <c r="E6605"/>
      <c r="F6605"/>
      <c r="G6605"/>
      <c r="H6605"/>
      <c r="I6605"/>
      <c r="J6605"/>
      <c r="K6605"/>
      <c r="L6605" s="262"/>
      <c r="M6605" s="262"/>
      <c r="S6605" s="262"/>
      <c r="T6605" s="262"/>
      <c r="U6605" s="262"/>
      <c r="V6605" s="262"/>
    </row>
    <row r="6606" spans="1:22">
      <c r="A6606" s="858"/>
      <c r="B6606" s="866">
        <f t="shared" si="103"/>
        <v>6584</v>
      </c>
      <c r="C6606" s="919"/>
      <c r="D6606" s="860"/>
      <c r="E6606"/>
      <c r="F6606"/>
      <c r="G6606"/>
      <c r="H6606"/>
      <c r="I6606"/>
      <c r="J6606"/>
      <c r="K6606"/>
      <c r="L6606" s="262"/>
      <c r="M6606" s="262"/>
      <c r="S6606" s="262"/>
      <c r="T6606" s="262"/>
      <c r="U6606" s="262"/>
      <c r="V6606" s="262"/>
    </row>
    <row r="6607" spans="1:22">
      <c r="A6607" s="858"/>
      <c r="B6607" s="866">
        <f t="shared" si="103"/>
        <v>6585</v>
      </c>
      <c r="C6607" s="919"/>
      <c r="D6607" s="860"/>
      <c r="E6607"/>
      <c r="F6607"/>
      <c r="G6607"/>
      <c r="H6607"/>
      <c r="I6607"/>
      <c r="J6607"/>
      <c r="K6607"/>
      <c r="L6607" s="262"/>
      <c r="M6607" s="262"/>
      <c r="S6607" s="262"/>
      <c r="T6607" s="262"/>
      <c r="U6607" s="262"/>
      <c r="V6607" s="262"/>
    </row>
    <row r="6608" spans="1:22">
      <c r="A6608" s="858"/>
      <c r="B6608" s="866">
        <f t="shared" si="103"/>
        <v>6586</v>
      </c>
      <c r="C6608" s="919"/>
      <c r="D6608" s="860"/>
      <c r="E6608"/>
      <c r="F6608"/>
      <c r="G6608"/>
      <c r="H6608"/>
      <c r="I6608"/>
      <c r="J6608"/>
      <c r="K6608"/>
      <c r="L6608" s="262"/>
      <c r="M6608" s="262"/>
      <c r="S6608" s="262"/>
      <c r="T6608" s="262"/>
      <c r="U6608" s="262"/>
      <c r="V6608" s="262"/>
    </row>
    <row r="6609" spans="1:22">
      <c r="A6609" s="858"/>
      <c r="B6609" s="866">
        <f t="shared" si="103"/>
        <v>6587</v>
      </c>
      <c r="C6609" s="919"/>
      <c r="D6609" s="860"/>
      <c r="E6609"/>
      <c r="F6609"/>
      <c r="G6609"/>
      <c r="H6609"/>
      <c r="I6609"/>
      <c r="J6609"/>
      <c r="K6609"/>
      <c r="L6609" s="262"/>
      <c r="M6609" s="262"/>
      <c r="S6609" s="262"/>
      <c r="T6609" s="262"/>
      <c r="U6609" s="262"/>
      <c r="V6609" s="262"/>
    </row>
    <row r="6610" spans="1:22">
      <c r="A6610" s="858"/>
      <c r="B6610" s="866">
        <f t="shared" si="103"/>
        <v>6588</v>
      </c>
      <c r="C6610" s="919"/>
      <c r="D6610" s="860"/>
      <c r="E6610"/>
      <c r="F6610"/>
      <c r="G6610"/>
      <c r="H6610"/>
      <c r="I6610"/>
      <c r="J6610"/>
      <c r="K6610"/>
      <c r="L6610" s="262"/>
      <c r="M6610" s="262"/>
      <c r="S6610" s="262"/>
      <c r="T6610" s="262"/>
      <c r="U6610" s="262"/>
      <c r="V6610" s="262"/>
    </row>
    <row r="6611" spans="1:22">
      <c r="A6611" s="858"/>
      <c r="B6611" s="866">
        <f t="shared" si="103"/>
        <v>6589</v>
      </c>
      <c r="C6611" s="919"/>
      <c r="D6611" s="860"/>
      <c r="E6611"/>
      <c r="F6611"/>
      <c r="G6611"/>
      <c r="H6611"/>
      <c r="I6611"/>
      <c r="J6611"/>
      <c r="K6611"/>
      <c r="L6611" s="262"/>
      <c r="M6611" s="262"/>
      <c r="S6611" s="262"/>
      <c r="T6611" s="262"/>
      <c r="U6611" s="262"/>
      <c r="V6611" s="262"/>
    </row>
    <row r="6612" spans="1:22">
      <c r="A6612" s="858"/>
      <c r="B6612" s="866">
        <f t="shared" si="103"/>
        <v>6590</v>
      </c>
      <c r="C6612" s="919"/>
      <c r="D6612" s="860"/>
      <c r="E6612"/>
      <c r="F6612"/>
      <c r="G6612"/>
      <c r="H6612"/>
      <c r="I6612"/>
      <c r="J6612"/>
      <c r="K6612"/>
      <c r="L6612" s="262"/>
      <c r="M6612" s="262"/>
      <c r="S6612" s="262"/>
      <c r="T6612" s="262"/>
      <c r="U6612" s="262"/>
      <c r="V6612" s="262"/>
    </row>
    <row r="6613" spans="1:22">
      <c r="A6613" s="858"/>
      <c r="B6613" s="866">
        <f t="shared" si="103"/>
        <v>6591</v>
      </c>
      <c r="C6613" s="919"/>
      <c r="D6613" s="860"/>
      <c r="E6613"/>
      <c r="F6613"/>
      <c r="G6613"/>
      <c r="H6613"/>
      <c r="I6613"/>
      <c r="J6613"/>
      <c r="K6613"/>
      <c r="L6613" s="262"/>
      <c r="M6613" s="262"/>
      <c r="S6613" s="262"/>
      <c r="T6613" s="262"/>
      <c r="U6613" s="262"/>
      <c r="V6613" s="262"/>
    </row>
    <row r="6614" spans="1:22">
      <c r="A6614" s="858"/>
      <c r="B6614" s="866">
        <f t="shared" si="103"/>
        <v>6592</v>
      </c>
      <c r="C6614" s="919"/>
      <c r="D6614" s="860"/>
      <c r="E6614"/>
      <c r="F6614"/>
      <c r="G6614"/>
      <c r="H6614"/>
      <c r="I6614"/>
      <c r="J6614"/>
      <c r="K6614"/>
      <c r="L6614" s="262"/>
      <c r="M6614" s="262"/>
      <c r="S6614" s="262"/>
      <c r="T6614" s="262"/>
      <c r="U6614" s="262"/>
      <c r="V6614" s="262"/>
    </row>
    <row r="6615" spans="1:22">
      <c r="A6615" s="858"/>
      <c r="B6615" s="866">
        <f t="shared" si="103"/>
        <v>6593</v>
      </c>
      <c r="C6615" s="919"/>
      <c r="D6615" s="860"/>
      <c r="E6615"/>
      <c r="F6615"/>
      <c r="G6615"/>
      <c r="H6615"/>
      <c r="I6615"/>
      <c r="J6615"/>
      <c r="K6615"/>
      <c r="L6615" s="262"/>
      <c r="M6615" s="262"/>
      <c r="S6615" s="262"/>
      <c r="T6615" s="262"/>
      <c r="U6615" s="262"/>
      <c r="V6615" s="262"/>
    </row>
    <row r="6616" spans="1:22">
      <c r="A6616" s="858"/>
      <c r="B6616" s="866">
        <f t="shared" ref="B6616:B6679" si="104">B6615+1</f>
        <v>6594</v>
      </c>
      <c r="C6616" s="919"/>
      <c r="D6616" s="860"/>
      <c r="E6616"/>
      <c r="F6616"/>
      <c r="G6616"/>
      <c r="H6616"/>
      <c r="I6616"/>
      <c r="J6616"/>
      <c r="K6616"/>
      <c r="L6616" s="262"/>
      <c r="M6616" s="262"/>
      <c r="S6616" s="262"/>
      <c r="T6616" s="262"/>
      <c r="U6616" s="262"/>
      <c r="V6616" s="262"/>
    </row>
    <row r="6617" spans="1:22">
      <c r="A6617" s="858"/>
      <c r="B6617" s="866">
        <f t="shared" si="104"/>
        <v>6595</v>
      </c>
      <c r="C6617" s="919"/>
      <c r="D6617" s="860"/>
      <c r="E6617"/>
      <c r="F6617"/>
      <c r="G6617"/>
      <c r="H6617"/>
      <c r="I6617"/>
      <c r="J6617"/>
      <c r="K6617"/>
      <c r="L6617" s="262"/>
      <c r="M6617" s="262"/>
      <c r="S6617" s="262"/>
      <c r="T6617" s="262"/>
      <c r="U6617" s="262"/>
      <c r="V6617" s="262"/>
    </row>
    <row r="6618" spans="1:22">
      <c r="A6618" s="858"/>
      <c r="B6618" s="866">
        <f t="shared" si="104"/>
        <v>6596</v>
      </c>
      <c r="C6618" s="919"/>
      <c r="D6618" s="860"/>
      <c r="E6618"/>
      <c r="F6618"/>
      <c r="G6618"/>
      <c r="H6618"/>
      <c r="I6618"/>
      <c r="J6618"/>
      <c r="K6618"/>
      <c r="L6618" s="262"/>
      <c r="M6618" s="262"/>
      <c r="S6618" s="262"/>
      <c r="T6618" s="262"/>
      <c r="U6618" s="262"/>
      <c r="V6618" s="262"/>
    </row>
    <row r="6619" spans="1:22">
      <c r="A6619" s="858"/>
      <c r="B6619" s="866">
        <f t="shared" si="104"/>
        <v>6597</v>
      </c>
      <c r="C6619" s="919"/>
      <c r="D6619" s="860"/>
      <c r="E6619"/>
      <c r="F6619"/>
      <c r="G6619"/>
      <c r="H6619"/>
      <c r="I6619"/>
      <c r="J6619"/>
      <c r="K6619"/>
      <c r="L6619" s="262"/>
      <c r="M6619" s="262"/>
      <c r="S6619" s="262"/>
      <c r="T6619" s="262"/>
      <c r="U6619" s="262"/>
      <c r="V6619" s="262"/>
    </row>
    <row r="6620" spans="1:22">
      <c r="A6620" s="858"/>
      <c r="B6620" s="866">
        <f t="shared" si="104"/>
        <v>6598</v>
      </c>
      <c r="C6620" s="919"/>
      <c r="D6620" s="860"/>
      <c r="E6620"/>
      <c r="F6620"/>
      <c r="G6620"/>
      <c r="H6620"/>
      <c r="I6620"/>
      <c r="J6620"/>
      <c r="K6620"/>
      <c r="L6620" s="262"/>
      <c r="M6620" s="262"/>
      <c r="S6620" s="262"/>
      <c r="T6620" s="262"/>
      <c r="U6620" s="262"/>
      <c r="V6620" s="262"/>
    </row>
    <row r="6621" spans="1:22">
      <c r="A6621" s="858"/>
      <c r="B6621" s="866">
        <f t="shared" si="104"/>
        <v>6599</v>
      </c>
      <c r="C6621" s="919"/>
      <c r="D6621" s="860"/>
      <c r="E6621"/>
      <c r="F6621"/>
      <c r="G6621"/>
      <c r="H6621"/>
      <c r="I6621"/>
      <c r="J6621"/>
      <c r="K6621"/>
      <c r="L6621" s="262"/>
      <c r="M6621" s="262"/>
      <c r="S6621" s="262"/>
      <c r="T6621" s="262"/>
      <c r="U6621" s="262"/>
      <c r="V6621" s="262"/>
    </row>
    <row r="6622" spans="1:22">
      <c r="A6622" s="858"/>
      <c r="B6622" s="866">
        <f t="shared" si="104"/>
        <v>6600</v>
      </c>
      <c r="C6622" s="919"/>
      <c r="D6622" s="860"/>
      <c r="E6622"/>
      <c r="F6622"/>
      <c r="G6622"/>
      <c r="H6622"/>
      <c r="I6622"/>
      <c r="J6622"/>
      <c r="K6622"/>
      <c r="L6622" s="262"/>
      <c r="M6622" s="262"/>
      <c r="S6622" s="262"/>
      <c r="T6622" s="262"/>
      <c r="U6622" s="262"/>
      <c r="V6622" s="262"/>
    </row>
    <row r="6623" spans="1:22">
      <c r="A6623" s="858"/>
      <c r="B6623" s="866">
        <f t="shared" si="104"/>
        <v>6601</v>
      </c>
      <c r="C6623" s="919"/>
      <c r="D6623" s="860"/>
      <c r="E6623"/>
      <c r="F6623"/>
      <c r="G6623"/>
      <c r="H6623"/>
      <c r="I6623"/>
      <c r="J6623"/>
      <c r="K6623"/>
      <c r="L6623" s="262"/>
      <c r="M6623" s="262"/>
      <c r="S6623" s="262"/>
      <c r="T6623" s="262"/>
      <c r="U6623" s="262"/>
      <c r="V6623" s="262"/>
    </row>
    <row r="6624" spans="1:22">
      <c r="A6624" s="858"/>
      <c r="B6624" s="866">
        <f t="shared" si="104"/>
        <v>6602</v>
      </c>
      <c r="C6624" s="919"/>
      <c r="D6624" s="860"/>
      <c r="E6624"/>
      <c r="F6624"/>
      <c r="G6624"/>
      <c r="H6624"/>
      <c r="I6624"/>
      <c r="J6624"/>
      <c r="K6624"/>
      <c r="L6624" s="262"/>
      <c r="M6624" s="262"/>
      <c r="S6624" s="262"/>
      <c r="T6624" s="262"/>
      <c r="U6624" s="262"/>
      <c r="V6624" s="262"/>
    </row>
    <row r="6625" spans="1:22">
      <c r="A6625" s="858"/>
      <c r="B6625" s="866">
        <f t="shared" si="104"/>
        <v>6603</v>
      </c>
      <c r="C6625" s="919"/>
      <c r="D6625" s="860"/>
      <c r="E6625"/>
      <c r="F6625"/>
      <c r="G6625"/>
      <c r="H6625"/>
      <c r="I6625"/>
      <c r="J6625"/>
      <c r="K6625"/>
      <c r="L6625" s="262"/>
      <c r="M6625" s="262"/>
      <c r="S6625" s="262"/>
      <c r="T6625" s="262"/>
      <c r="U6625" s="262"/>
      <c r="V6625" s="262"/>
    </row>
    <row r="6626" spans="1:22">
      <c r="A6626" s="858"/>
      <c r="B6626" s="866">
        <f t="shared" si="104"/>
        <v>6604</v>
      </c>
      <c r="C6626" s="919"/>
      <c r="D6626" s="860"/>
      <c r="E6626"/>
      <c r="F6626"/>
      <c r="G6626"/>
      <c r="H6626"/>
      <c r="I6626"/>
      <c r="J6626"/>
      <c r="K6626"/>
      <c r="L6626" s="262"/>
      <c r="M6626" s="262"/>
      <c r="S6626" s="262"/>
      <c r="T6626" s="262"/>
      <c r="U6626" s="262"/>
      <c r="V6626" s="262"/>
    </row>
    <row r="6627" spans="1:22">
      <c r="A6627" s="858"/>
      <c r="B6627" s="866">
        <f t="shared" si="104"/>
        <v>6605</v>
      </c>
      <c r="C6627" s="919"/>
      <c r="D6627" s="860"/>
      <c r="E6627"/>
      <c r="F6627"/>
      <c r="G6627"/>
      <c r="H6627"/>
      <c r="I6627"/>
      <c r="J6627"/>
      <c r="K6627"/>
      <c r="L6627" s="262"/>
      <c r="M6627" s="262"/>
      <c r="S6627" s="262"/>
      <c r="T6627" s="262"/>
      <c r="U6627" s="262"/>
      <c r="V6627" s="262"/>
    </row>
    <row r="6628" spans="1:22">
      <c r="A6628" s="858"/>
      <c r="B6628" s="866">
        <f t="shared" si="104"/>
        <v>6606</v>
      </c>
      <c r="C6628" s="919"/>
      <c r="D6628" s="860"/>
      <c r="E6628"/>
      <c r="F6628"/>
      <c r="G6628"/>
      <c r="H6628"/>
      <c r="I6628"/>
      <c r="J6628"/>
      <c r="K6628"/>
      <c r="L6628" s="262"/>
      <c r="M6628" s="262"/>
      <c r="S6628" s="262"/>
      <c r="T6628" s="262"/>
      <c r="U6628" s="262"/>
      <c r="V6628" s="262"/>
    </row>
    <row r="6629" spans="1:22">
      <c r="A6629" s="858"/>
      <c r="B6629" s="866">
        <f t="shared" si="104"/>
        <v>6607</v>
      </c>
      <c r="C6629" s="919"/>
      <c r="D6629" s="860"/>
      <c r="E6629"/>
      <c r="F6629"/>
      <c r="G6629"/>
      <c r="H6629"/>
      <c r="I6629"/>
      <c r="J6629"/>
      <c r="K6629"/>
      <c r="L6629" s="262"/>
      <c r="M6629" s="262"/>
      <c r="S6629" s="262"/>
      <c r="T6629" s="262"/>
      <c r="U6629" s="262"/>
      <c r="V6629" s="262"/>
    </row>
    <row r="6630" spans="1:22">
      <c r="A6630" s="858"/>
      <c r="B6630" s="866">
        <f t="shared" si="104"/>
        <v>6608</v>
      </c>
      <c r="C6630" s="919"/>
      <c r="D6630" s="860"/>
      <c r="E6630"/>
      <c r="F6630"/>
      <c r="G6630"/>
      <c r="H6630"/>
      <c r="I6630"/>
      <c r="J6630"/>
      <c r="K6630"/>
      <c r="L6630" s="262"/>
      <c r="M6630" s="262"/>
      <c r="S6630" s="262"/>
      <c r="T6630" s="262"/>
      <c r="U6630" s="262"/>
      <c r="V6630" s="262"/>
    </row>
    <row r="6631" spans="1:22">
      <c r="A6631" s="858"/>
      <c r="B6631" s="866">
        <f t="shared" si="104"/>
        <v>6609</v>
      </c>
      <c r="C6631" s="919"/>
      <c r="D6631" s="860"/>
      <c r="E6631"/>
      <c r="F6631"/>
      <c r="G6631"/>
      <c r="H6631"/>
      <c r="I6631"/>
      <c r="J6631"/>
      <c r="K6631"/>
      <c r="L6631" s="262"/>
      <c r="M6631" s="262"/>
      <c r="S6631" s="262"/>
      <c r="T6631" s="262"/>
      <c r="U6631" s="262"/>
      <c r="V6631" s="262"/>
    </row>
    <row r="6632" spans="1:22">
      <c r="A6632" s="858"/>
      <c r="B6632" s="866">
        <f t="shared" si="104"/>
        <v>6610</v>
      </c>
      <c r="C6632" s="919"/>
      <c r="D6632" s="860"/>
      <c r="E6632"/>
      <c r="F6632"/>
      <c r="G6632"/>
      <c r="H6632"/>
      <c r="I6632"/>
      <c r="J6632"/>
      <c r="K6632"/>
      <c r="L6632" s="262"/>
      <c r="M6632" s="262"/>
      <c r="S6632" s="262"/>
      <c r="T6632" s="262"/>
      <c r="U6632" s="262"/>
      <c r="V6632" s="262"/>
    </row>
    <row r="6633" spans="1:22">
      <c r="A6633" s="858"/>
      <c r="B6633" s="866">
        <f t="shared" si="104"/>
        <v>6611</v>
      </c>
      <c r="C6633" s="919"/>
      <c r="D6633" s="860"/>
      <c r="E6633"/>
      <c r="F6633"/>
      <c r="G6633"/>
      <c r="H6633"/>
      <c r="I6633"/>
      <c r="J6633"/>
      <c r="K6633"/>
      <c r="L6633" s="262"/>
      <c r="M6633" s="262"/>
      <c r="S6633" s="262"/>
      <c r="T6633" s="262"/>
      <c r="U6633" s="262"/>
      <c r="V6633" s="262"/>
    </row>
    <row r="6634" spans="1:22">
      <c r="A6634" s="858"/>
      <c r="B6634" s="866">
        <f t="shared" si="104"/>
        <v>6612</v>
      </c>
      <c r="C6634" s="919"/>
      <c r="D6634" s="860"/>
      <c r="E6634"/>
      <c r="F6634"/>
      <c r="G6634"/>
      <c r="H6634"/>
      <c r="I6634"/>
      <c r="J6634"/>
      <c r="K6634"/>
      <c r="L6634" s="262"/>
      <c r="M6634" s="262"/>
      <c r="S6634" s="262"/>
      <c r="T6634" s="262"/>
      <c r="U6634" s="262"/>
      <c r="V6634" s="262"/>
    </row>
    <row r="6635" spans="1:22">
      <c r="A6635" s="858"/>
      <c r="B6635" s="866">
        <f t="shared" si="104"/>
        <v>6613</v>
      </c>
      <c r="C6635" s="919"/>
      <c r="D6635" s="860"/>
      <c r="E6635"/>
      <c r="F6635"/>
      <c r="G6635"/>
      <c r="H6635"/>
      <c r="I6635"/>
      <c r="J6635"/>
      <c r="K6635"/>
      <c r="L6635" s="262"/>
      <c r="M6635" s="262"/>
      <c r="S6635" s="262"/>
      <c r="T6635" s="262"/>
      <c r="U6635" s="262"/>
      <c r="V6635" s="262"/>
    </row>
    <row r="6636" spans="1:22">
      <c r="A6636" s="858"/>
      <c r="B6636" s="866">
        <f t="shared" si="104"/>
        <v>6614</v>
      </c>
      <c r="C6636" s="919"/>
      <c r="D6636" s="860"/>
      <c r="E6636"/>
      <c r="F6636"/>
      <c r="G6636"/>
      <c r="H6636"/>
      <c r="I6636"/>
      <c r="J6636"/>
      <c r="K6636"/>
      <c r="L6636" s="262"/>
      <c r="M6636" s="262"/>
      <c r="S6636" s="262"/>
      <c r="T6636" s="262"/>
      <c r="U6636" s="262"/>
      <c r="V6636" s="262"/>
    </row>
    <row r="6637" spans="1:22">
      <c r="A6637" s="858"/>
      <c r="B6637" s="866">
        <f t="shared" si="104"/>
        <v>6615</v>
      </c>
      <c r="C6637" s="919"/>
      <c r="D6637" s="860"/>
      <c r="E6637"/>
      <c r="F6637"/>
      <c r="G6637"/>
      <c r="H6637"/>
      <c r="I6637"/>
      <c r="J6637"/>
      <c r="K6637"/>
      <c r="L6637" s="262"/>
      <c r="M6637" s="262"/>
      <c r="S6637" s="262"/>
      <c r="T6637" s="262"/>
      <c r="U6637" s="262"/>
      <c r="V6637" s="262"/>
    </row>
    <row r="6638" spans="1:22">
      <c r="A6638" s="858"/>
      <c r="B6638" s="866">
        <f t="shared" si="104"/>
        <v>6616</v>
      </c>
      <c r="C6638" s="919"/>
      <c r="D6638" s="860"/>
      <c r="E6638"/>
      <c r="F6638"/>
      <c r="G6638"/>
      <c r="H6638"/>
      <c r="I6638"/>
      <c r="J6638"/>
      <c r="K6638"/>
      <c r="L6638" s="262"/>
      <c r="M6638" s="262"/>
      <c r="S6638" s="262"/>
      <c r="T6638" s="262"/>
      <c r="U6638" s="262"/>
      <c r="V6638" s="262"/>
    </row>
    <row r="6639" spans="1:22">
      <c r="A6639" s="858"/>
      <c r="B6639" s="866">
        <f t="shared" si="104"/>
        <v>6617</v>
      </c>
      <c r="C6639" s="919"/>
      <c r="D6639" s="860"/>
      <c r="E6639"/>
      <c r="F6639"/>
      <c r="G6639"/>
      <c r="H6639"/>
      <c r="I6639"/>
      <c r="J6639"/>
      <c r="K6639"/>
      <c r="L6639" s="262"/>
      <c r="M6639" s="262"/>
      <c r="S6639" s="262"/>
      <c r="T6639" s="262"/>
      <c r="U6639" s="262"/>
      <c r="V6639" s="262"/>
    </row>
    <row r="6640" spans="1:22">
      <c r="A6640" s="858"/>
      <c r="B6640" s="866">
        <f t="shared" si="104"/>
        <v>6618</v>
      </c>
      <c r="C6640" s="919"/>
      <c r="D6640" s="860"/>
      <c r="E6640"/>
      <c r="F6640"/>
      <c r="G6640"/>
      <c r="H6640"/>
      <c r="I6640"/>
      <c r="J6640"/>
      <c r="K6640"/>
      <c r="L6640" s="262"/>
      <c r="M6640" s="262"/>
      <c r="S6640" s="262"/>
      <c r="T6640" s="262"/>
      <c r="U6640" s="262"/>
      <c r="V6640" s="262"/>
    </row>
    <row r="6641" spans="1:22">
      <c r="A6641" s="858"/>
      <c r="B6641" s="866">
        <f t="shared" si="104"/>
        <v>6619</v>
      </c>
      <c r="C6641" s="919"/>
      <c r="D6641" s="860"/>
      <c r="E6641"/>
      <c r="F6641"/>
      <c r="G6641"/>
      <c r="H6641"/>
      <c r="I6641"/>
      <c r="J6641"/>
      <c r="K6641"/>
      <c r="L6641" s="262"/>
      <c r="M6641" s="262"/>
      <c r="S6641" s="262"/>
      <c r="T6641" s="262"/>
      <c r="U6641" s="262"/>
      <c r="V6641" s="262"/>
    </row>
    <row r="6642" spans="1:22">
      <c r="A6642" s="858"/>
      <c r="B6642" s="866">
        <f t="shared" si="104"/>
        <v>6620</v>
      </c>
      <c r="C6642" s="919"/>
      <c r="D6642" s="860"/>
      <c r="E6642"/>
      <c r="F6642"/>
      <c r="G6642"/>
      <c r="H6642"/>
      <c r="I6642"/>
      <c r="J6642"/>
      <c r="K6642"/>
      <c r="L6642" s="262"/>
      <c r="M6642" s="262"/>
      <c r="S6642" s="262"/>
      <c r="T6642" s="262"/>
      <c r="U6642" s="262"/>
      <c r="V6642" s="262"/>
    </row>
    <row r="6643" spans="1:22">
      <c r="A6643" s="858"/>
      <c r="B6643" s="866">
        <f t="shared" si="104"/>
        <v>6621</v>
      </c>
      <c r="C6643" s="919"/>
      <c r="D6643" s="860"/>
      <c r="E6643"/>
      <c r="F6643"/>
      <c r="G6643"/>
      <c r="H6643"/>
      <c r="I6643"/>
      <c r="J6643"/>
      <c r="K6643"/>
      <c r="L6643" s="262"/>
      <c r="M6643" s="262"/>
      <c r="S6643" s="262"/>
      <c r="T6643" s="262"/>
      <c r="U6643" s="262"/>
      <c r="V6643" s="262"/>
    </row>
    <row r="6644" spans="1:22">
      <c r="A6644" s="858"/>
      <c r="B6644" s="866">
        <f t="shared" si="104"/>
        <v>6622</v>
      </c>
      <c r="C6644" s="919"/>
      <c r="D6644" s="860"/>
      <c r="E6644"/>
      <c r="F6644"/>
      <c r="G6644"/>
      <c r="H6644"/>
      <c r="I6644"/>
      <c r="J6644"/>
      <c r="K6644"/>
      <c r="L6644" s="262"/>
      <c r="M6644" s="262"/>
      <c r="S6644" s="262"/>
      <c r="T6644" s="262"/>
      <c r="U6644" s="262"/>
      <c r="V6644" s="262"/>
    </row>
    <row r="6645" spans="1:22">
      <c r="A6645" s="858"/>
      <c r="B6645" s="866">
        <f t="shared" si="104"/>
        <v>6623</v>
      </c>
      <c r="C6645" s="919"/>
      <c r="D6645" s="860"/>
      <c r="E6645"/>
      <c r="F6645"/>
      <c r="G6645"/>
      <c r="H6645"/>
      <c r="I6645"/>
      <c r="J6645"/>
      <c r="K6645"/>
      <c r="L6645" s="262"/>
      <c r="M6645" s="262"/>
      <c r="S6645" s="262"/>
      <c r="T6645" s="262"/>
      <c r="U6645" s="262"/>
      <c r="V6645" s="262"/>
    </row>
    <row r="6646" spans="1:22">
      <c r="A6646" s="858"/>
      <c r="B6646" s="866">
        <f t="shared" si="104"/>
        <v>6624</v>
      </c>
      <c r="C6646" s="919"/>
      <c r="D6646" s="860"/>
      <c r="E6646"/>
      <c r="F6646"/>
      <c r="G6646"/>
      <c r="H6646"/>
      <c r="I6646"/>
      <c r="J6646"/>
      <c r="K6646"/>
      <c r="L6646" s="262"/>
      <c r="M6646" s="262"/>
      <c r="S6646" s="262"/>
      <c r="T6646" s="262"/>
      <c r="U6646" s="262"/>
      <c r="V6646" s="262"/>
    </row>
    <row r="6647" spans="1:22">
      <c r="A6647" s="858"/>
      <c r="B6647" s="866">
        <f t="shared" si="104"/>
        <v>6625</v>
      </c>
      <c r="C6647" s="919"/>
      <c r="D6647" s="860"/>
      <c r="E6647"/>
      <c r="F6647"/>
      <c r="G6647"/>
      <c r="H6647"/>
      <c r="I6647"/>
      <c r="J6647"/>
      <c r="K6647"/>
      <c r="L6647" s="262"/>
      <c r="M6647" s="262"/>
      <c r="S6647" s="262"/>
      <c r="T6647" s="262"/>
      <c r="U6647" s="262"/>
      <c r="V6647" s="262"/>
    </row>
    <row r="6648" spans="1:22">
      <c r="A6648" s="858"/>
      <c r="B6648" s="866">
        <f t="shared" si="104"/>
        <v>6626</v>
      </c>
      <c r="C6648" s="919"/>
      <c r="D6648" s="860"/>
      <c r="E6648"/>
      <c r="F6648"/>
      <c r="G6648"/>
      <c r="H6648"/>
      <c r="I6648"/>
      <c r="J6648"/>
      <c r="K6648"/>
      <c r="L6648" s="262"/>
      <c r="M6648" s="262"/>
      <c r="S6648" s="262"/>
      <c r="T6648" s="262"/>
      <c r="U6648" s="262"/>
      <c r="V6648" s="262"/>
    </row>
    <row r="6649" spans="1:22">
      <c r="A6649" s="858"/>
      <c r="B6649" s="866">
        <f t="shared" si="104"/>
        <v>6627</v>
      </c>
      <c r="C6649" s="919"/>
      <c r="D6649" s="860"/>
      <c r="E6649"/>
      <c r="F6649"/>
      <c r="G6649"/>
      <c r="H6649"/>
      <c r="I6649"/>
      <c r="J6649"/>
      <c r="K6649"/>
      <c r="L6649" s="262"/>
      <c r="M6649" s="262"/>
      <c r="S6649" s="262"/>
      <c r="T6649" s="262"/>
      <c r="U6649" s="262"/>
      <c r="V6649" s="262"/>
    </row>
    <row r="6650" spans="1:22">
      <c r="A6650" s="858"/>
      <c r="B6650" s="866">
        <f t="shared" si="104"/>
        <v>6628</v>
      </c>
      <c r="C6650" s="919"/>
      <c r="D6650" s="860"/>
      <c r="E6650"/>
      <c r="F6650"/>
      <c r="G6650"/>
      <c r="H6650"/>
      <c r="I6650"/>
      <c r="J6650"/>
      <c r="K6650"/>
      <c r="L6650" s="262"/>
      <c r="M6650" s="262"/>
      <c r="S6650" s="262"/>
      <c r="T6650" s="262"/>
      <c r="U6650" s="262"/>
      <c r="V6650" s="262"/>
    </row>
    <row r="6651" spans="1:22">
      <c r="A6651" s="858"/>
      <c r="B6651" s="866">
        <f t="shared" si="104"/>
        <v>6629</v>
      </c>
      <c r="C6651" s="919"/>
      <c r="D6651" s="860"/>
      <c r="E6651"/>
      <c r="F6651"/>
      <c r="G6651"/>
      <c r="H6651"/>
      <c r="I6651"/>
      <c r="J6651"/>
      <c r="K6651"/>
      <c r="L6651" s="262"/>
      <c r="M6651" s="262"/>
      <c r="S6651" s="262"/>
      <c r="T6651" s="262"/>
      <c r="U6651" s="262"/>
      <c r="V6651" s="262"/>
    </row>
    <row r="6652" spans="1:22">
      <c r="A6652" s="858"/>
      <c r="B6652" s="866">
        <f t="shared" si="104"/>
        <v>6630</v>
      </c>
      <c r="C6652" s="919"/>
      <c r="D6652" s="860"/>
      <c r="E6652"/>
      <c r="F6652"/>
      <c r="G6652"/>
      <c r="H6652"/>
      <c r="I6652"/>
      <c r="J6652"/>
      <c r="K6652"/>
      <c r="L6652" s="262"/>
      <c r="M6652" s="262"/>
      <c r="S6652" s="262"/>
      <c r="T6652" s="262"/>
      <c r="U6652" s="262"/>
      <c r="V6652" s="262"/>
    </row>
    <row r="6653" spans="1:22">
      <c r="A6653" s="858"/>
      <c r="B6653" s="866">
        <f t="shared" si="104"/>
        <v>6631</v>
      </c>
      <c r="C6653" s="919"/>
      <c r="D6653" s="860"/>
      <c r="E6653"/>
      <c r="F6653"/>
      <c r="G6653"/>
      <c r="H6653"/>
      <c r="I6653"/>
      <c r="J6653"/>
      <c r="K6653"/>
      <c r="L6653" s="262"/>
      <c r="M6653" s="262"/>
      <c r="S6653" s="262"/>
      <c r="T6653" s="262"/>
      <c r="U6653" s="262"/>
      <c r="V6653" s="262"/>
    </row>
    <row r="6654" spans="1:22">
      <c r="A6654" s="858"/>
      <c r="B6654" s="866">
        <f t="shared" si="104"/>
        <v>6632</v>
      </c>
      <c r="C6654" s="919"/>
      <c r="D6654" s="860"/>
      <c r="E6654"/>
      <c r="F6654"/>
      <c r="G6654"/>
      <c r="H6654"/>
      <c r="I6654"/>
      <c r="J6654"/>
      <c r="K6654"/>
      <c r="L6654" s="262"/>
      <c r="M6654" s="262"/>
      <c r="S6654" s="262"/>
      <c r="T6654" s="262"/>
      <c r="U6654" s="262"/>
      <c r="V6654" s="262"/>
    </row>
    <row r="6655" spans="1:22">
      <c r="A6655" s="858"/>
      <c r="B6655" s="866">
        <f t="shared" si="104"/>
        <v>6633</v>
      </c>
      <c r="C6655" s="919"/>
      <c r="D6655" s="860"/>
      <c r="E6655"/>
      <c r="F6655"/>
      <c r="G6655"/>
      <c r="H6655"/>
      <c r="I6655"/>
      <c r="J6655"/>
      <c r="K6655"/>
      <c r="L6655" s="262"/>
      <c r="M6655" s="262"/>
      <c r="S6655" s="262"/>
      <c r="T6655" s="262"/>
      <c r="U6655" s="262"/>
      <c r="V6655" s="262"/>
    </row>
    <row r="6656" spans="1:22">
      <c r="A6656" s="858"/>
      <c r="B6656" s="866">
        <f t="shared" si="104"/>
        <v>6634</v>
      </c>
      <c r="C6656" s="919"/>
      <c r="D6656" s="860"/>
      <c r="E6656"/>
      <c r="F6656"/>
      <c r="G6656"/>
      <c r="H6656"/>
      <c r="I6656"/>
      <c r="J6656"/>
      <c r="K6656"/>
      <c r="L6656" s="262"/>
      <c r="M6656" s="262"/>
      <c r="S6656" s="262"/>
      <c r="T6656" s="262"/>
      <c r="U6656" s="262"/>
      <c r="V6656" s="262"/>
    </row>
    <row r="6657" spans="1:22">
      <c r="A6657" s="858"/>
      <c r="B6657" s="866">
        <f t="shared" si="104"/>
        <v>6635</v>
      </c>
      <c r="C6657" s="919"/>
      <c r="D6657" s="860"/>
      <c r="E6657"/>
      <c r="F6657"/>
      <c r="G6657"/>
      <c r="H6657"/>
      <c r="I6657"/>
      <c r="J6657"/>
      <c r="K6657"/>
      <c r="L6657" s="262"/>
      <c r="M6657" s="262"/>
      <c r="S6657" s="262"/>
      <c r="T6657" s="262"/>
      <c r="U6657" s="262"/>
      <c r="V6657" s="262"/>
    </row>
    <row r="6658" spans="1:22">
      <c r="A6658" s="858"/>
      <c r="B6658" s="866">
        <f t="shared" si="104"/>
        <v>6636</v>
      </c>
      <c r="C6658" s="919"/>
      <c r="D6658" s="860"/>
      <c r="E6658"/>
      <c r="F6658"/>
      <c r="G6658"/>
      <c r="H6658"/>
      <c r="I6658"/>
      <c r="J6658"/>
      <c r="K6658"/>
      <c r="L6658" s="262"/>
      <c r="M6658" s="262"/>
      <c r="S6658" s="262"/>
      <c r="T6658" s="262"/>
      <c r="U6658" s="262"/>
      <c r="V6658" s="262"/>
    </row>
    <row r="6659" spans="1:22">
      <c r="A6659" s="858"/>
      <c r="B6659" s="866">
        <f t="shared" si="104"/>
        <v>6637</v>
      </c>
      <c r="C6659" s="919"/>
      <c r="D6659" s="860"/>
      <c r="E6659"/>
      <c r="F6659"/>
      <c r="G6659"/>
      <c r="H6659"/>
      <c r="I6659"/>
      <c r="J6659"/>
      <c r="K6659"/>
      <c r="L6659" s="262"/>
      <c r="M6659" s="262"/>
      <c r="S6659" s="262"/>
      <c r="T6659" s="262"/>
      <c r="U6659" s="262"/>
      <c r="V6659" s="262"/>
    </row>
    <row r="6660" spans="1:22">
      <c r="A6660" s="858"/>
      <c r="B6660" s="866">
        <f t="shared" si="104"/>
        <v>6638</v>
      </c>
      <c r="C6660" s="919"/>
      <c r="D6660" s="860"/>
      <c r="E6660"/>
      <c r="F6660"/>
      <c r="G6660"/>
      <c r="H6660"/>
      <c r="I6660"/>
      <c r="J6660"/>
      <c r="K6660"/>
      <c r="L6660" s="262"/>
      <c r="M6660" s="262"/>
      <c r="S6660" s="262"/>
      <c r="T6660" s="262"/>
      <c r="U6660" s="262"/>
      <c r="V6660" s="262"/>
    </row>
    <row r="6661" spans="1:22">
      <c r="A6661" s="858"/>
      <c r="B6661" s="866">
        <f t="shared" si="104"/>
        <v>6639</v>
      </c>
      <c r="C6661" s="919"/>
      <c r="D6661" s="860"/>
      <c r="E6661"/>
      <c r="F6661"/>
      <c r="G6661"/>
      <c r="H6661"/>
      <c r="I6661"/>
      <c r="J6661"/>
      <c r="K6661"/>
      <c r="L6661" s="262"/>
      <c r="M6661" s="262"/>
      <c r="S6661" s="262"/>
      <c r="T6661" s="262"/>
      <c r="U6661" s="262"/>
      <c r="V6661" s="262"/>
    </row>
    <row r="6662" spans="1:22">
      <c r="A6662" s="858"/>
      <c r="B6662" s="866">
        <f t="shared" si="104"/>
        <v>6640</v>
      </c>
      <c r="C6662" s="919"/>
      <c r="D6662" s="860"/>
      <c r="E6662"/>
      <c r="F6662"/>
      <c r="G6662"/>
      <c r="H6662"/>
      <c r="I6662"/>
      <c r="J6662"/>
      <c r="K6662"/>
      <c r="L6662" s="262"/>
      <c r="M6662" s="262"/>
      <c r="S6662" s="262"/>
      <c r="T6662" s="262"/>
      <c r="U6662" s="262"/>
      <c r="V6662" s="262"/>
    </row>
    <row r="6663" spans="1:22">
      <c r="A6663" s="858"/>
      <c r="B6663" s="866">
        <f t="shared" si="104"/>
        <v>6641</v>
      </c>
      <c r="C6663" s="919"/>
      <c r="D6663" s="860"/>
      <c r="E6663"/>
      <c r="F6663"/>
      <c r="G6663"/>
      <c r="H6663"/>
      <c r="I6663"/>
      <c r="J6663"/>
      <c r="K6663"/>
      <c r="L6663" s="262"/>
      <c r="M6663" s="262"/>
      <c r="S6663" s="262"/>
      <c r="T6663" s="262"/>
      <c r="U6663" s="262"/>
      <c r="V6663" s="262"/>
    </row>
    <row r="6664" spans="1:22">
      <c r="A6664" s="858"/>
      <c r="B6664" s="866">
        <f t="shared" si="104"/>
        <v>6642</v>
      </c>
      <c r="C6664" s="919"/>
      <c r="D6664" s="860"/>
      <c r="E6664"/>
      <c r="F6664"/>
      <c r="G6664"/>
      <c r="H6664"/>
      <c r="I6664"/>
      <c r="J6664"/>
      <c r="K6664"/>
      <c r="L6664" s="262"/>
      <c r="M6664" s="262"/>
      <c r="S6664" s="262"/>
      <c r="T6664" s="262"/>
      <c r="U6664" s="262"/>
      <c r="V6664" s="262"/>
    </row>
    <row r="6665" spans="1:22">
      <c r="A6665" s="858"/>
      <c r="B6665" s="866">
        <f t="shared" si="104"/>
        <v>6643</v>
      </c>
      <c r="C6665" s="919"/>
      <c r="D6665" s="860"/>
      <c r="E6665"/>
      <c r="F6665"/>
      <c r="G6665"/>
      <c r="H6665"/>
      <c r="I6665"/>
      <c r="J6665"/>
      <c r="K6665"/>
      <c r="L6665" s="262"/>
      <c r="M6665" s="262"/>
      <c r="S6665" s="262"/>
      <c r="T6665" s="262"/>
      <c r="U6665" s="262"/>
      <c r="V6665" s="262"/>
    </row>
    <row r="6666" spans="1:22">
      <c r="A6666" s="858"/>
      <c r="B6666" s="866">
        <f t="shared" si="104"/>
        <v>6644</v>
      </c>
      <c r="C6666" s="919"/>
      <c r="D6666" s="860"/>
      <c r="E6666"/>
      <c r="F6666"/>
      <c r="G6666"/>
      <c r="H6666"/>
      <c r="I6666"/>
      <c r="J6666"/>
      <c r="K6666"/>
      <c r="L6666" s="262"/>
      <c r="M6666" s="262"/>
      <c r="S6666" s="262"/>
      <c r="T6666" s="262"/>
      <c r="U6666" s="262"/>
      <c r="V6666" s="262"/>
    </row>
    <row r="6667" spans="1:22">
      <c r="A6667" s="858"/>
      <c r="B6667" s="866">
        <f t="shared" si="104"/>
        <v>6645</v>
      </c>
      <c r="C6667" s="919"/>
      <c r="D6667" s="860"/>
      <c r="E6667"/>
      <c r="F6667"/>
      <c r="G6667"/>
      <c r="H6667"/>
      <c r="I6667"/>
      <c r="J6667"/>
      <c r="K6667"/>
      <c r="L6667" s="262"/>
      <c r="M6667" s="262"/>
      <c r="S6667" s="262"/>
      <c r="T6667" s="262"/>
      <c r="U6667" s="262"/>
      <c r="V6667" s="262"/>
    </row>
    <row r="6668" spans="1:22">
      <c r="A6668" s="858"/>
      <c r="B6668" s="866">
        <f t="shared" si="104"/>
        <v>6646</v>
      </c>
      <c r="C6668" s="919"/>
      <c r="D6668" s="860"/>
      <c r="E6668"/>
      <c r="F6668"/>
      <c r="G6668"/>
      <c r="H6668"/>
      <c r="I6668"/>
      <c r="J6668"/>
      <c r="K6668"/>
      <c r="L6668" s="262"/>
      <c r="M6668" s="262"/>
      <c r="S6668" s="262"/>
      <c r="T6668" s="262"/>
      <c r="U6668" s="262"/>
      <c r="V6668" s="262"/>
    </row>
    <row r="6669" spans="1:22">
      <c r="A6669" s="858"/>
      <c r="B6669" s="866">
        <f t="shared" si="104"/>
        <v>6647</v>
      </c>
      <c r="C6669" s="919"/>
      <c r="D6669" s="860"/>
      <c r="E6669"/>
      <c r="F6669"/>
      <c r="G6669"/>
      <c r="H6669"/>
      <c r="I6669"/>
      <c r="J6669"/>
      <c r="K6669"/>
      <c r="L6669" s="262"/>
      <c r="M6669" s="262"/>
      <c r="S6669" s="262"/>
      <c r="T6669" s="262"/>
      <c r="U6669" s="262"/>
      <c r="V6669" s="262"/>
    </row>
    <row r="6670" spans="1:22">
      <c r="A6670" s="858"/>
      <c r="B6670" s="866">
        <f t="shared" si="104"/>
        <v>6648</v>
      </c>
      <c r="C6670" s="919"/>
      <c r="D6670" s="860"/>
      <c r="E6670"/>
      <c r="F6670"/>
      <c r="G6670"/>
      <c r="H6670"/>
      <c r="I6670"/>
      <c r="J6670"/>
      <c r="K6670"/>
      <c r="L6670" s="262"/>
      <c r="M6670" s="262"/>
      <c r="S6670" s="262"/>
      <c r="T6670" s="262"/>
      <c r="U6670" s="262"/>
      <c r="V6670" s="262"/>
    </row>
    <row r="6671" spans="1:22">
      <c r="A6671" s="858"/>
      <c r="B6671" s="866">
        <f t="shared" si="104"/>
        <v>6649</v>
      </c>
      <c r="C6671" s="919"/>
      <c r="D6671" s="860"/>
      <c r="E6671"/>
      <c r="F6671"/>
      <c r="G6671"/>
      <c r="H6671"/>
      <c r="I6671"/>
      <c r="J6671"/>
      <c r="K6671"/>
      <c r="L6671" s="262"/>
      <c r="M6671" s="262"/>
      <c r="S6671" s="262"/>
      <c r="T6671" s="262"/>
      <c r="U6671" s="262"/>
      <c r="V6671" s="262"/>
    </row>
    <row r="6672" spans="1:22">
      <c r="A6672" s="858"/>
      <c r="B6672" s="866">
        <f t="shared" si="104"/>
        <v>6650</v>
      </c>
      <c r="C6672" s="919"/>
      <c r="D6672" s="860"/>
      <c r="E6672"/>
      <c r="F6672"/>
      <c r="G6672"/>
      <c r="H6672"/>
      <c r="I6672"/>
      <c r="J6672"/>
      <c r="K6672"/>
      <c r="L6672" s="262"/>
      <c r="M6672" s="262"/>
      <c r="S6672" s="262"/>
      <c r="T6672" s="262"/>
      <c r="U6672" s="262"/>
      <c r="V6672" s="262"/>
    </row>
    <row r="6673" spans="1:22">
      <c r="A6673" s="858"/>
      <c r="B6673" s="866">
        <f t="shared" si="104"/>
        <v>6651</v>
      </c>
      <c r="C6673" s="919"/>
      <c r="D6673" s="860"/>
      <c r="E6673"/>
      <c r="F6673"/>
      <c r="G6673"/>
      <c r="H6673"/>
      <c r="I6673"/>
      <c r="J6673"/>
      <c r="K6673"/>
      <c r="L6673" s="262"/>
      <c r="M6673" s="262"/>
      <c r="S6673" s="262"/>
      <c r="T6673" s="262"/>
      <c r="U6673" s="262"/>
      <c r="V6673" s="262"/>
    </row>
    <row r="6674" spans="1:22">
      <c r="A6674" s="858"/>
      <c r="B6674" s="866">
        <f t="shared" si="104"/>
        <v>6652</v>
      </c>
      <c r="C6674" s="919"/>
      <c r="D6674" s="860"/>
      <c r="E6674"/>
      <c r="F6674"/>
      <c r="G6674"/>
      <c r="H6674"/>
      <c r="I6674"/>
      <c r="J6674"/>
      <c r="K6674"/>
      <c r="L6674" s="262"/>
      <c r="M6674" s="262"/>
      <c r="S6674" s="262"/>
      <c r="T6674" s="262"/>
      <c r="U6674" s="262"/>
      <c r="V6674" s="262"/>
    </row>
    <row r="6675" spans="1:22">
      <c r="A6675" s="858"/>
      <c r="B6675" s="866">
        <f t="shared" si="104"/>
        <v>6653</v>
      </c>
      <c r="C6675" s="919"/>
      <c r="D6675" s="860"/>
      <c r="E6675"/>
      <c r="F6675"/>
      <c r="G6675"/>
      <c r="H6675"/>
      <c r="I6675"/>
      <c r="J6675"/>
      <c r="K6675"/>
      <c r="L6675" s="262"/>
      <c r="M6675" s="262"/>
      <c r="S6675" s="262"/>
      <c r="T6675" s="262"/>
      <c r="U6675" s="262"/>
      <c r="V6675" s="262"/>
    </row>
    <row r="6676" spans="1:22">
      <c r="A6676" s="858"/>
      <c r="B6676" s="866">
        <f t="shared" si="104"/>
        <v>6654</v>
      </c>
      <c r="C6676" s="919"/>
      <c r="D6676" s="860"/>
      <c r="E6676"/>
      <c r="F6676"/>
      <c r="G6676"/>
      <c r="H6676"/>
      <c r="I6676"/>
      <c r="J6676"/>
      <c r="K6676"/>
      <c r="L6676" s="262"/>
      <c r="M6676" s="262"/>
      <c r="S6676" s="262"/>
      <c r="T6676" s="262"/>
      <c r="U6676" s="262"/>
      <c r="V6676" s="262"/>
    </row>
    <row r="6677" spans="1:22">
      <c r="A6677" s="858"/>
      <c r="B6677" s="866">
        <f t="shared" si="104"/>
        <v>6655</v>
      </c>
      <c r="C6677" s="919"/>
      <c r="D6677" s="860"/>
      <c r="E6677"/>
      <c r="F6677"/>
      <c r="G6677"/>
      <c r="H6677"/>
      <c r="I6677"/>
      <c r="J6677"/>
      <c r="K6677"/>
      <c r="L6677" s="262"/>
      <c r="M6677" s="262"/>
      <c r="S6677" s="262"/>
      <c r="T6677" s="262"/>
      <c r="U6677" s="262"/>
      <c r="V6677" s="262"/>
    </row>
    <row r="6678" spans="1:22">
      <c r="A6678" s="858"/>
      <c r="B6678" s="866">
        <f t="shared" si="104"/>
        <v>6656</v>
      </c>
      <c r="C6678" s="919"/>
      <c r="D6678" s="860"/>
      <c r="E6678"/>
      <c r="F6678"/>
      <c r="G6678"/>
      <c r="H6678"/>
      <c r="I6678"/>
      <c r="J6678"/>
      <c r="K6678"/>
      <c r="L6678" s="262"/>
      <c r="M6678" s="262"/>
      <c r="S6678" s="262"/>
      <c r="T6678" s="262"/>
      <c r="U6678" s="262"/>
      <c r="V6678" s="262"/>
    </row>
    <row r="6679" spans="1:22">
      <c r="A6679" s="858"/>
      <c r="B6679" s="866">
        <f t="shared" si="104"/>
        <v>6657</v>
      </c>
      <c r="C6679" s="919"/>
      <c r="D6679" s="860"/>
      <c r="E6679"/>
      <c r="F6679"/>
      <c r="G6679"/>
      <c r="H6679"/>
      <c r="I6679"/>
      <c r="J6679"/>
      <c r="K6679"/>
      <c r="L6679" s="262"/>
      <c r="M6679" s="262"/>
      <c r="S6679" s="262"/>
      <c r="T6679" s="262"/>
      <c r="U6679" s="262"/>
      <c r="V6679" s="262"/>
    </row>
    <row r="6680" spans="1:22">
      <c r="A6680" s="858"/>
      <c r="B6680" s="866">
        <f t="shared" ref="B6680:B6743" si="105">B6679+1</f>
        <v>6658</v>
      </c>
      <c r="C6680" s="919"/>
      <c r="D6680" s="860"/>
      <c r="E6680"/>
      <c r="F6680"/>
      <c r="G6680"/>
      <c r="H6680"/>
      <c r="I6680"/>
      <c r="J6680"/>
      <c r="K6680"/>
      <c r="L6680" s="262"/>
      <c r="M6680" s="262"/>
      <c r="S6680" s="262"/>
      <c r="T6680" s="262"/>
      <c r="U6680" s="262"/>
      <c r="V6680" s="262"/>
    </row>
    <row r="6681" spans="1:22">
      <c r="A6681" s="858"/>
      <c r="B6681" s="866">
        <f t="shared" si="105"/>
        <v>6659</v>
      </c>
      <c r="C6681" s="919"/>
      <c r="D6681" s="860"/>
      <c r="E6681"/>
      <c r="F6681"/>
      <c r="G6681"/>
      <c r="H6681"/>
      <c r="I6681"/>
      <c r="J6681"/>
      <c r="K6681"/>
      <c r="L6681" s="262"/>
      <c r="M6681" s="262"/>
      <c r="S6681" s="262"/>
      <c r="T6681" s="262"/>
      <c r="U6681" s="262"/>
      <c r="V6681" s="262"/>
    </row>
    <row r="6682" spans="1:22">
      <c r="A6682" s="858"/>
      <c r="B6682" s="866">
        <f t="shared" si="105"/>
        <v>6660</v>
      </c>
      <c r="C6682" s="919"/>
      <c r="D6682" s="860"/>
      <c r="E6682"/>
      <c r="F6682"/>
      <c r="G6682"/>
      <c r="H6682"/>
      <c r="I6682"/>
      <c r="J6682"/>
      <c r="K6682"/>
      <c r="L6682" s="262"/>
      <c r="M6682" s="262"/>
      <c r="S6682" s="262"/>
      <c r="T6682" s="262"/>
      <c r="U6682" s="262"/>
      <c r="V6682" s="262"/>
    </row>
    <row r="6683" spans="1:22">
      <c r="A6683" s="858"/>
      <c r="B6683" s="866">
        <f t="shared" si="105"/>
        <v>6661</v>
      </c>
      <c r="C6683" s="919"/>
      <c r="D6683" s="860"/>
      <c r="E6683"/>
      <c r="F6683"/>
      <c r="G6683"/>
      <c r="H6683"/>
      <c r="I6683"/>
      <c r="J6683"/>
      <c r="K6683"/>
      <c r="L6683" s="262"/>
      <c r="M6683" s="262"/>
      <c r="S6683" s="262"/>
      <c r="T6683" s="262"/>
      <c r="U6683" s="262"/>
      <c r="V6683" s="262"/>
    </row>
    <row r="6684" spans="1:22">
      <c r="A6684" s="858"/>
      <c r="B6684" s="866">
        <f t="shared" si="105"/>
        <v>6662</v>
      </c>
      <c r="C6684" s="919"/>
      <c r="D6684" s="860"/>
      <c r="E6684"/>
      <c r="F6684"/>
      <c r="G6684"/>
      <c r="H6684"/>
      <c r="I6684"/>
      <c r="J6684"/>
      <c r="K6684"/>
      <c r="L6684" s="262"/>
      <c r="M6684" s="262"/>
      <c r="S6684" s="262"/>
      <c r="T6684" s="262"/>
      <c r="U6684" s="262"/>
      <c r="V6684" s="262"/>
    </row>
    <row r="6685" spans="1:22">
      <c r="A6685" s="858"/>
      <c r="B6685" s="866">
        <f t="shared" si="105"/>
        <v>6663</v>
      </c>
      <c r="C6685" s="919"/>
      <c r="D6685" s="860"/>
      <c r="E6685"/>
      <c r="F6685"/>
      <c r="G6685"/>
      <c r="H6685"/>
      <c r="I6685"/>
      <c r="J6685"/>
      <c r="K6685"/>
      <c r="L6685" s="262"/>
      <c r="M6685" s="262"/>
      <c r="S6685" s="262"/>
      <c r="T6685" s="262"/>
      <c r="U6685" s="262"/>
      <c r="V6685" s="262"/>
    </row>
    <row r="6686" spans="1:22">
      <c r="A6686" s="858"/>
      <c r="B6686" s="866">
        <f t="shared" si="105"/>
        <v>6664</v>
      </c>
      <c r="C6686" s="919"/>
      <c r="D6686" s="860"/>
      <c r="E6686"/>
      <c r="F6686"/>
      <c r="G6686"/>
      <c r="H6686"/>
      <c r="I6686"/>
      <c r="J6686"/>
      <c r="K6686"/>
      <c r="L6686" s="262"/>
      <c r="M6686" s="262"/>
      <c r="S6686" s="262"/>
      <c r="T6686" s="262"/>
      <c r="U6686" s="262"/>
      <c r="V6686" s="262"/>
    </row>
    <row r="6687" spans="1:22">
      <c r="A6687" s="858"/>
      <c r="B6687" s="866">
        <f t="shared" si="105"/>
        <v>6665</v>
      </c>
      <c r="C6687" s="919"/>
      <c r="D6687" s="860"/>
      <c r="E6687"/>
      <c r="F6687"/>
      <c r="G6687"/>
      <c r="H6687"/>
      <c r="I6687"/>
      <c r="J6687"/>
      <c r="K6687"/>
      <c r="L6687" s="262"/>
      <c r="M6687" s="262"/>
      <c r="S6687" s="262"/>
      <c r="T6687" s="262"/>
      <c r="U6687" s="262"/>
      <c r="V6687" s="262"/>
    </row>
    <row r="6688" spans="1:22">
      <c r="A6688" s="858"/>
      <c r="B6688" s="866">
        <f t="shared" si="105"/>
        <v>6666</v>
      </c>
      <c r="C6688" s="919"/>
      <c r="D6688" s="860"/>
      <c r="E6688"/>
      <c r="F6688"/>
      <c r="G6688"/>
      <c r="H6688"/>
      <c r="I6688"/>
      <c r="J6688"/>
      <c r="K6688"/>
      <c r="L6688" s="262"/>
      <c r="M6688" s="262"/>
      <c r="S6688" s="262"/>
      <c r="T6688" s="262"/>
      <c r="U6688" s="262"/>
      <c r="V6688" s="262"/>
    </row>
    <row r="6689" spans="1:22">
      <c r="A6689" s="858"/>
      <c r="B6689" s="866">
        <f t="shared" si="105"/>
        <v>6667</v>
      </c>
      <c r="C6689" s="919"/>
      <c r="D6689" s="860"/>
      <c r="E6689"/>
      <c r="F6689"/>
      <c r="G6689"/>
      <c r="H6689"/>
      <c r="I6689"/>
      <c r="J6689"/>
      <c r="K6689"/>
      <c r="L6689" s="262"/>
      <c r="M6689" s="262"/>
      <c r="S6689" s="262"/>
      <c r="T6689" s="262"/>
      <c r="U6689" s="262"/>
      <c r="V6689" s="262"/>
    </row>
    <row r="6690" spans="1:22">
      <c r="A6690" s="858"/>
      <c r="B6690" s="866">
        <f t="shared" si="105"/>
        <v>6668</v>
      </c>
      <c r="C6690" s="919"/>
      <c r="D6690" s="860"/>
      <c r="E6690"/>
      <c r="F6690"/>
      <c r="G6690"/>
      <c r="H6690"/>
      <c r="I6690"/>
      <c r="J6690"/>
      <c r="K6690"/>
      <c r="L6690" s="262"/>
      <c r="M6690" s="262"/>
      <c r="S6690" s="262"/>
      <c r="T6690" s="262"/>
      <c r="U6690" s="262"/>
      <c r="V6690" s="262"/>
    </row>
    <row r="6691" spans="1:22">
      <c r="A6691" s="858"/>
      <c r="B6691" s="866">
        <f t="shared" si="105"/>
        <v>6669</v>
      </c>
      <c r="C6691" s="919"/>
      <c r="D6691" s="860"/>
      <c r="E6691"/>
      <c r="F6691"/>
      <c r="G6691"/>
      <c r="H6691"/>
      <c r="I6691"/>
      <c r="J6691"/>
      <c r="K6691"/>
      <c r="L6691" s="262"/>
      <c r="M6691" s="262"/>
      <c r="S6691" s="262"/>
      <c r="T6691" s="262"/>
      <c r="U6691" s="262"/>
      <c r="V6691" s="262"/>
    </row>
    <row r="6692" spans="1:22">
      <c r="A6692" s="858"/>
      <c r="B6692" s="866">
        <f t="shared" si="105"/>
        <v>6670</v>
      </c>
      <c r="C6692" s="919"/>
      <c r="D6692" s="860"/>
      <c r="E6692"/>
      <c r="F6692"/>
      <c r="G6692"/>
      <c r="H6692"/>
      <c r="I6692"/>
      <c r="J6692"/>
      <c r="K6692"/>
      <c r="L6692" s="262"/>
      <c r="M6692" s="262"/>
      <c r="S6692" s="262"/>
      <c r="T6692" s="262"/>
      <c r="U6692" s="262"/>
      <c r="V6692" s="262"/>
    </row>
    <row r="6693" spans="1:22">
      <c r="A6693" s="858"/>
      <c r="B6693" s="866">
        <f t="shared" si="105"/>
        <v>6671</v>
      </c>
      <c r="C6693" s="919"/>
      <c r="D6693" s="860"/>
      <c r="E6693"/>
      <c r="F6693"/>
      <c r="G6693"/>
      <c r="H6693"/>
      <c r="I6693"/>
      <c r="J6693"/>
      <c r="K6693"/>
      <c r="L6693" s="262"/>
      <c r="M6693" s="262"/>
      <c r="S6693" s="262"/>
      <c r="T6693" s="262"/>
      <c r="U6693" s="262"/>
      <c r="V6693" s="262"/>
    </row>
    <row r="6694" spans="1:22">
      <c r="A6694" s="858"/>
      <c r="B6694" s="866">
        <f t="shared" si="105"/>
        <v>6672</v>
      </c>
      <c r="C6694" s="919"/>
      <c r="D6694" s="860"/>
      <c r="E6694"/>
      <c r="F6694"/>
      <c r="G6694"/>
      <c r="H6694"/>
      <c r="I6694"/>
      <c r="J6694"/>
      <c r="K6694"/>
      <c r="L6694" s="262"/>
      <c r="M6694" s="262"/>
      <c r="S6694" s="262"/>
      <c r="T6694" s="262"/>
      <c r="U6694" s="262"/>
      <c r="V6694" s="262"/>
    </row>
    <row r="6695" spans="1:22">
      <c r="A6695" s="858"/>
      <c r="B6695" s="866">
        <f t="shared" si="105"/>
        <v>6673</v>
      </c>
      <c r="C6695" s="919"/>
      <c r="D6695" s="860"/>
      <c r="E6695"/>
      <c r="F6695"/>
      <c r="G6695"/>
      <c r="H6695"/>
      <c r="I6695"/>
      <c r="J6695"/>
      <c r="K6695"/>
      <c r="L6695" s="262"/>
      <c r="M6695" s="262"/>
      <c r="S6695" s="262"/>
      <c r="T6695" s="262"/>
      <c r="U6695" s="262"/>
      <c r="V6695" s="262"/>
    </row>
    <row r="6696" spans="1:22">
      <c r="A6696" s="858"/>
      <c r="B6696" s="866">
        <f t="shared" si="105"/>
        <v>6674</v>
      </c>
      <c r="C6696" s="919"/>
      <c r="D6696" s="860"/>
      <c r="E6696"/>
      <c r="F6696"/>
      <c r="G6696"/>
      <c r="H6696"/>
      <c r="I6696"/>
      <c r="J6696"/>
      <c r="K6696"/>
      <c r="L6696" s="262"/>
      <c r="M6696" s="262"/>
      <c r="S6696" s="262"/>
      <c r="T6696" s="262"/>
      <c r="U6696" s="262"/>
      <c r="V6696" s="262"/>
    </row>
    <row r="6697" spans="1:22">
      <c r="A6697" s="858"/>
      <c r="B6697" s="866">
        <f t="shared" si="105"/>
        <v>6675</v>
      </c>
      <c r="C6697" s="919"/>
      <c r="D6697" s="860"/>
      <c r="E6697"/>
      <c r="F6697"/>
      <c r="G6697"/>
      <c r="H6697"/>
      <c r="I6697"/>
      <c r="J6697"/>
      <c r="K6697"/>
      <c r="L6697" s="262"/>
      <c r="M6697" s="262"/>
      <c r="S6697" s="262"/>
      <c r="T6697" s="262"/>
      <c r="U6697" s="262"/>
      <c r="V6697" s="262"/>
    </row>
    <row r="6698" spans="1:22">
      <c r="A6698" s="858"/>
      <c r="B6698" s="866">
        <f t="shared" si="105"/>
        <v>6676</v>
      </c>
      <c r="C6698" s="919"/>
      <c r="D6698" s="860"/>
      <c r="E6698"/>
      <c r="F6698"/>
      <c r="G6698"/>
      <c r="H6698"/>
      <c r="I6698"/>
      <c r="J6698"/>
      <c r="K6698"/>
      <c r="L6698" s="262"/>
      <c r="M6698" s="262"/>
      <c r="S6698" s="262"/>
      <c r="T6698" s="262"/>
      <c r="U6698" s="262"/>
      <c r="V6698" s="262"/>
    </row>
    <row r="6699" spans="1:22">
      <c r="A6699" s="858"/>
      <c r="B6699" s="866">
        <f t="shared" si="105"/>
        <v>6677</v>
      </c>
      <c r="C6699" s="919"/>
      <c r="D6699" s="860"/>
      <c r="E6699"/>
      <c r="F6699"/>
      <c r="G6699"/>
      <c r="H6699"/>
      <c r="I6699"/>
      <c r="J6699"/>
      <c r="K6699"/>
      <c r="L6699" s="262"/>
      <c r="M6699" s="262"/>
      <c r="S6699" s="262"/>
      <c r="T6699" s="262"/>
      <c r="U6699" s="262"/>
      <c r="V6699" s="262"/>
    </row>
    <row r="6700" spans="1:22">
      <c r="A6700" s="858"/>
      <c r="B6700" s="866">
        <f t="shared" si="105"/>
        <v>6678</v>
      </c>
      <c r="C6700" s="919"/>
      <c r="D6700" s="860"/>
      <c r="E6700"/>
      <c r="F6700"/>
      <c r="G6700"/>
      <c r="H6700"/>
      <c r="I6700"/>
      <c r="J6700"/>
      <c r="K6700"/>
      <c r="L6700" s="262"/>
      <c r="M6700" s="262"/>
      <c r="S6700" s="262"/>
      <c r="T6700" s="262"/>
      <c r="U6700" s="262"/>
      <c r="V6700" s="262"/>
    </row>
    <row r="6701" spans="1:22">
      <c r="A6701" s="858"/>
      <c r="B6701" s="866">
        <f t="shared" si="105"/>
        <v>6679</v>
      </c>
      <c r="C6701" s="919"/>
      <c r="D6701" s="860"/>
      <c r="E6701"/>
      <c r="F6701"/>
      <c r="G6701"/>
      <c r="H6701"/>
      <c r="I6701"/>
      <c r="J6701"/>
      <c r="K6701"/>
      <c r="L6701" s="262"/>
      <c r="M6701" s="262"/>
      <c r="S6701" s="262"/>
      <c r="T6701" s="262"/>
      <c r="U6701" s="262"/>
      <c r="V6701" s="262"/>
    </row>
    <row r="6702" spans="1:22">
      <c r="A6702" s="858"/>
      <c r="B6702" s="866">
        <f t="shared" si="105"/>
        <v>6680</v>
      </c>
      <c r="C6702" s="919"/>
      <c r="D6702" s="860"/>
      <c r="E6702"/>
      <c r="F6702"/>
      <c r="G6702"/>
      <c r="H6702"/>
      <c r="I6702"/>
      <c r="J6702"/>
      <c r="K6702"/>
      <c r="L6702" s="262"/>
      <c r="M6702" s="262"/>
      <c r="S6702" s="262"/>
      <c r="T6702" s="262"/>
      <c r="U6702" s="262"/>
      <c r="V6702" s="262"/>
    </row>
    <row r="6703" spans="1:22">
      <c r="A6703" s="858"/>
      <c r="B6703" s="866">
        <f t="shared" si="105"/>
        <v>6681</v>
      </c>
      <c r="C6703" s="919"/>
      <c r="D6703" s="860"/>
      <c r="E6703"/>
      <c r="F6703"/>
      <c r="G6703"/>
      <c r="H6703"/>
      <c r="I6703"/>
      <c r="J6703"/>
      <c r="K6703"/>
      <c r="L6703" s="262"/>
      <c r="M6703" s="262"/>
      <c r="S6703" s="262"/>
      <c r="T6703" s="262"/>
      <c r="U6703" s="262"/>
      <c r="V6703" s="262"/>
    </row>
    <row r="6704" spans="1:22">
      <c r="A6704" s="858"/>
      <c r="B6704" s="866">
        <f t="shared" si="105"/>
        <v>6682</v>
      </c>
      <c r="C6704" s="919"/>
      <c r="D6704" s="860"/>
      <c r="E6704"/>
      <c r="F6704"/>
      <c r="G6704"/>
      <c r="H6704"/>
      <c r="I6704"/>
      <c r="J6704"/>
      <c r="K6704"/>
      <c r="L6704" s="262"/>
      <c r="M6704" s="262"/>
      <c r="S6704" s="262"/>
      <c r="T6704" s="262"/>
      <c r="U6704" s="262"/>
      <c r="V6704" s="262"/>
    </row>
    <row r="6705" spans="1:22">
      <c r="A6705" s="858"/>
      <c r="B6705" s="866">
        <f t="shared" si="105"/>
        <v>6683</v>
      </c>
      <c r="C6705" s="919"/>
      <c r="D6705" s="860"/>
      <c r="E6705"/>
      <c r="F6705"/>
      <c r="G6705"/>
      <c r="H6705"/>
      <c r="I6705"/>
      <c r="J6705"/>
      <c r="K6705"/>
      <c r="L6705" s="262"/>
      <c r="M6705" s="262"/>
      <c r="S6705" s="262"/>
      <c r="T6705" s="262"/>
      <c r="U6705" s="262"/>
      <c r="V6705" s="262"/>
    </row>
    <row r="6706" spans="1:22">
      <c r="A6706" s="858"/>
      <c r="B6706" s="866">
        <f t="shared" si="105"/>
        <v>6684</v>
      </c>
      <c r="C6706" s="919"/>
      <c r="D6706" s="860"/>
      <c r="E6706"/>
      <c r="F6706"/>
      <c r="G6706"/>
      <c r="H6706"/>
      <c r="I6706"/>
      <c r="J6706"/>
      <c r="K6706"/>
      <c r="L6706" s="262"/>
      <c r="M6706" s="262"/>
      <c r="S6706" s="262"/>
      <c r="T6706" s="262"/>
      <c r="U6706" s="262"/>
      <c r="V6706" s="262"/>
    </row>
    <row r="6707" spans="1:22">
      <c r="A6707" s="858"/>
      <c r="B6707" s="866">
        <f t="shared" si="105"/>
        <v>6685</v>
      </c>
      <c r="C6707" s="919"/>
      <c r="D6707" s="860"/>
      <c r="E6707"/>
      <c r="F6707"/>
      <c r="G6707"/>
      <c r="H6707"/>
      <c r="I6707"/>
      <c r="J6707"/>
      <c r="K6707"/>
      <c r="L6707" s="262"/>
      <c r="M6707" s="262"/>
      <c r="S6707" s="262"/>
      <c r="T6707" s="262"/>
      <c r="U6707" s="262"/>
      <c r="V6707" s="262"/>
    </row>
    <row r="6708" spans="1:22">
      <c r="A6708" s="858"/>
      <c r="B6708" s="866">
        <f t="shared" si="105"/>
        <v>6686</v>
      </c>
      <c r="C6708" s="919"/>
      <c r="D6708" s="860"/>
      <c r="E6708"/>
      <c r="F6708"/>
      <c r="G6708"/>
      <c r="H6708"/>
      <c r="I6708"/>
      <c r="J6708"/>
      <c r="K6708"/>
      <c r="L6708" s="262"/>
      <c r="M6708" s="262"/>
      <c r="S6708" s="262"/>
      <c r="T6708" s="262"/>
      <c r="U6708" s="262"/>
      <c r="V6708" s="262"/>
    </row>
    <row r="6709" spans="1:22">
      <c r="A6709" s="858"/>
      <c r="B6709" s="866">
        <f t="shared" si="105"/>
        <v>6687</v>
      </c>
      <c r="C6709" s="919"/>
      <c r="D6709" s="860"/>
      <c r="E6709"/>
      <c r="F6709"/>
      <c r="G6709"/>
      <c r="H6709"/>
      <c r="I6709"/>
      <c r="J6709"/>
      <c r="K6709"/>
      <c r="L6709" s="262"/>
      <c r="M6709" s="262"/>
      <c r="S6709" s="262"/>
      <c r="T6709" s="262"/>
      <c r="U6709" s="262"/>
      <c r="V6709" s="262"/>
    </row>
    <row r="6710" spans="1:22">
      <c r="A6710" s="858"/>
      <c r="B6710" s="866">
        <f t="shared" si="105"/>
        <v>6688</v>
      </c>
      <c r="C6710" s="919"/>
      <c r="D6710" s="860"/>
      <c r="E6710"/>
      <c r="F6710"/>
      <c r="G6710"/>
      <c r="H6710"/>
      <c r="I6710"/>
      <c r="J6710"/>
      <c r="K6710"/>
      <c r="L6710" s="262"/>
      <c r="M6710" s="262"/>
      <c r="S6710" s="262"/>
      <c r="T6710" s="262"/>
      <c r="U6710" s="262"/>
      <c r="V6710" s="262"/>
    </row>
    <row r="6711" spans="1:22">
      <c r="A6711" s="858"/>
      <c r="B6711" s="866">
        <f t="shared" si="105"/>
        <v>6689</v>
      </c>
      <c r="C6711" s="919"/>
      <c r="D6711" s="860"/>
      <c r="E6711"/>
      <c r="F6711"/>
      <c r="G6711"/>
      <c r="H6711"/>
      <c r="I6711"/>
      <c r="J6711"/>
      <c r="K6711"/>
      <c r="L6711" s="262"/>
      <c r="M6711" s="262"/>
      <c r="S6711" s="262"/>
      <c r="T6711" s="262"/>
      <c r="U6711" s="262"/>
      <c r="V6711" s="262"/>
    </row>
    <row r="6712" spans="1:22">
      <c r="A6712" s="858"/>
      <c r="B6712" s="866">
        <f t="shared" si="105"/>
        <v>6690</v>
      </c>
      <c r="C6712" s="919"/>
      <c r="D6712" s="860"/>
      <c r="E6712"/>
      <c r="F6712"/>
      <c r="G6712"/>
      <c r="H6712"/>
      <c r="I6712"/>
      <c r="J6712"/>
      <c r="K6712"/>
      <c r="L6712" s="262"/>
      <c r="M6712" s="262"/>
      <c r="S6712" s="262"/>
      <c r="T6712" s="262"/>
      <c r="U6712" s="262"/>
      <c r="V6712" s="262"/>
    </row>
    <row r="6713" spans="1:22">
      <c r="A6713" s="858"/>
      <c r="B6713" s="866">
        <f t="shared" si="105"/>
        <v>6691</v>
      </c>
      <c r="C6713" s="919"/>
      <c r="D6713" s="860"/>
      <c r="E6713"/>
      <c r="F6713"/>
      <c r="G6713"/>
      <c r="H6713"/>
      <c r="I6713"/>
      <c r="J6713"/>
      <c r="K6713"/>
      <c r="L6713" s="262"/>
      <c r="M6713" s="262"/>
      <c r="S6713" s="262"/>
      <c r="T6713" s="262"/>
      <c r="U6713" s="262"/>
      <c r="V6713" s="262"/>
    </row>
    <row r="6714" spans="1:22">
      <c r="A6714" s="858"/>
      <c r="B6714" s="866">
        <f t="shared" si="105"/>
        <v>6692</v>
      </c>
      <c r="C6714" s="919"/>
      <c r="D6714" s="860"/>
      <c r="E6714"/>
      <c r="F6714"/>
      <c r="G6714"/>
      <c r="H6714"/>
      <c r="I6714"/>
      <c r="J6714"/>
      <c r="K6714"/>
      <c r="L6714" s="262"/>
      <c r="M6714" s="262"/>
      <c r="S6714" s="262"/>
      <c r="T6714" s="262"/>
      <c r="U6714" s="262"/>
      <c r="V6714" s="262"/>
    </row>
    <row r="6715" spans="1:22">
      <c r="A6715" s="858"/>
      <c r="B6715" s="866">
        <f t="shared" si="105"/>
        <v>6693</v>
      </c>
      <c r="C6715" s="919"/>
      <c r="D6715" s="860"/>
      <c r="E6715"/>
      <c r="F6715"/>
      <c r="G6715"/>
      <c r="H6715"/>
      <c r="I6715"/>
      <c r="J6715"/>
      <c r="K6715"/>
      <c r="L6715" s="262"/>
      <c r="M6715" s="262"/>
      <c r="S6715" s="262"/>
      <c r="T6715" s="262"/>
      <c r="U6715" s="262"/>
      <c r="V6715" s="262"/>
    </row>
    <row r="6716" spans="1:22">
      <c r="A6716" s="858"/>
      <c r="B6716" s="866">
        <f t="shared" si="105"/>
        <v>6694</v>
      </c>
      <c r="C6716" s="919"/>
      <c r="D6716" s="860"/>
      <c r="E6716"/>
      <c r="F6716"/>
      <c r="G6716"/>
      <c r="H6716"/>
      <c r="I6716"/>
      <c r="J6716"/>
      <c r="K6716"/>
      <c r="L6716" s="262"/>
      <c r="M6716" s="262"/>
      <c r="S6716" s="262"/>
      <c r="T6716" s="262"/>
      <c r="U6716" s="262"/>
      <c r="V6716" s="262"/>
    </row>
    <row r="6717" spans="1:22">
      <c r="A6717" s="858"/>
      <c r="B6717" s="866">
        <f t="shared" si="105"/>
        <v>6695</v>
      </c>
      <c r="C6717" s="919"/>
      <c r="D6717" s="860"/>
      <c r="E6717"/>
      <c r="F6717"/>
      <c r="G6717"/>
      <c r="H6717"/>
      <c r="I6717"/>
      <c r="J6717"/>
      <c r="K6717"/>
      <c r="L6717" s="262"/>
      <c r="M6717" s="262"/>
      <c r="S6717" s="262"/>
      <c r="T6717" s="262"/>
      <c r="U6717" s="262"/>
      <c r="V6717" s="262"/>
    </row>
    <row r="6718" spans="1:22">
      <c r="A6718" s="858"/>
      <c r="B6718" s="866">
        <f t="shared" si="105"/>
        <v>6696</v>
      </c>
      <c r="C6718" s="919"/>
      <c r="D6718" s="860"/>
      <c r="E6718"/>
      <c r="F6718"/>
      <c r="G6718"/>
      <c r="H6718"/>
      <c r="I6718"/>
      <c r="J6718"/>
      <c r="K6718"/>
      <c r="L6718" s="262"/>
      <c r="M6718" s="262"/>
      <c r="S6718" s="262"/>
      <c r="T6718" s="262"/>
      <c r="U6718" s="262"/>
      <c r="V6718" s="262"/>
    </row>
    <row r="6719" spans="1:22">
      <c r="A6719" s="858"/>
      <c r="B6719" s="866">
        <f t="shared" si="105"/>
        <v>6697</v>
      </c>
      <c r="C6719" s="919"/>
      <c r="D6719" s="860"/>
      <c r="E6719"/>
      <c r="F6719"/>
      <c r="G6719"/>
      <c r="H6719"/>
      <c r="I6719"/>
      <c r="J6719"/>
      <c r="K6719"/>
      <c r="L6719" s="262"/>
      <c r="M6719" s="262"/>
      <c r="S6719" s="262"/>
      <c r="T6719" s="262"/>
      <c r="U6719" s="262"/>
      <c r="V6719" s="262"/>
    </row>
    <row r="6720" spans="1:22">
      <c r="A6720" s="858"/>
      <c r="B6720" s="866">
        <f t="shared" si="105"/>
        <v>6698</v>
      </c>
      <c r="C6720" s="919"/>
      <c r="D6720" s="860"/>
      <c r="E6720"/>
      <c r="F6720"/>
      <c r="G6720"/>
      <c r="H6720"/>
      <c r="I6720"/>
      <c r="J6720"/>
      <c r="K6720"/>
      <c r="L6720" s="262"/>
      <c r="M6720" s="262"/>
      <c r="S6720" s="262"/>
      <c r="T6720" s="262"/>
      <c r="U6720" s="262"/>
      <c r="V6720" s="262"/>
    </row>
    <row r="6721" spans="1:22">
      <c r="A6721" s="858"/>
      <c r="B6721" s="866">
        <f t="shared" si="105"/>
        <v>6699</v>
      </c>
      <c r="C6721" s="919"/>
      <c r="D6721" s="860"/>
      <c r="E6721"/>
      <c r="F6721"/>
      <c r="G6721"/>
      <c r="H6721"/>
      <c r="I6721"/>
      <c r="J6721"/>
      <c r="K6721"/>
      <c r="L6721" s="262"/>
      <c r="M6721" s="262"/>
      <c r="S6721" s="262"/>
      <c r="T6721" s="262"/>
      <c r="U6721" s="262"/>
      <c r="V6721" s="262"/>
    </row>
    <row r="6722" spans="1:22">
      <c r="A6722" s="858"/>
      <c r="B6722" s="866">
        <f t="shared" si="105"/>
        <v>6700</v>
      </c>
      <c r="C6722" s="919"/>
      <c r="D6722" s="860"/>
      <c r="E6722"/>
      <c r="F6722"/>
      <c r="G6722"/>
      <c r="H6722"/>
      <c r="I6722"/>
      <c r="J6722"/>
      <c r="K6722"/>
      <c r="L6722" s="262"/>
      <c r="M6722" s="262"/>
      <c r="S6722" s="262"/>
      <c r="T6722" s="262"/>
      <c r="U6722" s="262"/>
      <c r="V6722" s="262"/>
    </row>
    <row r="6723" spans="1:22">
      <c r="A6723" s="858"/>
      <c r="B6723" s="866">
        <f t="shared" si="105"/>
        <v>6701</v>
      </c>
      <c r="C6723" s="919"/>
      <c r="D6723" s="860"/>
      <c r="E6723"/>
      <c r="F6723"/>
      <c r="G6723"/>
      <c r="H6723"/>
      <c r="I6723"/>
      <c r="J6723"/>
      <c r="K6723"/>
      <c r="L6723" s="262"/>
      <c r="M6723" s="262"/>
      <c r="S6723" s="262"/>
      <c r="T6723" s="262"/>
      <c r="U6723" s="262"/>
      <c r="V6723" s="262"/>
    </row>
    <row r="6724" spans="1:22">
      <c r="A6724" s="858"/>
      <c r="B6724" s="866">
        <f t="shared" si="105"/>
        <v>6702</v>
      </c>
      <c r="C6724" s="919"/>
      <c r="D6724" s="860"/>
      <c r="E6724"/>
      <c r="F6724"/>
      <c r="G6724"/>
      <c r="H6724"/>
      <c r="I6724"/>
      <c r="J6724"/>
      <c r="K6724"/>
      <c r="L6724" s="262"/>
      <c r="M6724" s="262"/>
      <c r="S6724" s="262"/>
      <c r="T6724" s="262"/>
      <c r="U6724" s="262"/>
      <c r="V6724" s="262"/>
    </row>
    <row r="6725" spans="1:22">
      <c r="A6725" s="858"/>
      <c r="B6725" s="866">
        <f t="shared" si="105"/>
        <v>6703</v>
      </c>
      <c r="C6725" s="919"/>
      <c r="D6725" s="860"/>
      <c r="E6725"/>
      <c r="F6725"/>
      <c r="G6725"/>
      <c r="H6725"/>
      <c r="I6725"/>
      <c r="J6725"/>
      <c r="K6725"/>
      <c r="L6725" s="262"/>
      <c r="M6725" s="262"/>
      <c r="S6725" s="262"/>
      <c r="T6725" s="262"/>
      <c r="U6725" s="262"/>
      <c r="V6725" s="262"/>
    </row>
    <row r="6726" spans="1:22">
      <c r="A6726" s="858"/>
      <c r="B6726" s="866">
        <f t="shared" si="105"/>
        <v>6704</v>
      </c>
      <c r="C6726" s="919"/>
      <c r="D6726" s="860"/>
      <c r="E6726"/>
      <c r="F6726"/>
      <c r="G6726"/>
      <c r="H6726"/>
      <c r="I6726"/>
      <c r="J6726"/>
      <c r="K6726"/>
      <c r="L6726" s="262"/>
      <c r="M6726" s="262"/>
      <c r="S6726" s="262"/>
      <c r="T6726" s="262"/>
      <c r="U6726" s="262"/>
      <c r="V6726" s="262"/>
    </row>
    <row r="6727" spans="1:22">
      <c r="A6727" s="858"/>
      <c r="B6727" s="866">
        <f t="shared" si="105"/>
        <v>6705</v>
      </c>
      <c r="C6727" s="919"/>
      <c r="D6727" s="860"/>
      <c r="E6727"/>
      <c r="F6727"/>
      <c r="G6727"/>
      <c r="H6727"/>
      <c r="I6727"/>
      <c r="J6727"/>
      <c r="K6727"/>
      <c r="L6727" s="262"/>
      <c r="M6727" s="262"/>
      <c r="S6727" s="262"/>
      <c r="T6727" s="262"/>
      <c r="U6727" s="262"/>
      <c r="V6727" s="262"/>
    </row>
    <row r="6728" spans="1:22">
      <c r="A6728" s="858"/>
      <c r="B6728" s="866">
        <f t="shared" si="105"/>
        <v>6706</v>
      </c>
      <c r="C6728" s="919"/>
      <c r="D6728" s="860"/>
      <c r="E6728"/>
      <c r="F6728"/>
      <c r="G6728"/>
      <c r="H6728"/>
      <c r="I6728"/>
      <c r="J6728"/>
      <c r="K6728"/>
      <c r="L6728" s="262"/>
      <c r="M6728" s="262"/>
      <c r="S6728" s="262"/>
      <c r="T6728" s="262"/>
      <c r="U6728" s="262"/>
      <c r="V6728" s="262"/>
    </row>
    <row r="6729" spans="1:22">
      <c r="A6729" s="858"/>
      <c r="B6729" s="866">
        <f t="shared" si="105"/>
        <v>6707</v>
      </c>
      <c r="C6729" s="919"/>
      <c r="D6729" s="860"/>
      <c r="E6729"/>
      <c r="F6729"/>
      <c r="G6729"/>
      <c r="H6729"/>
      <c r="I6729"/>
      <c r="J6729"/>
      <c r="K6729"/>
      <c r="L6729" s="262"/>
      <c r="M6729" s="262"/>
      <c r="S6729" s="262"/>
      <c r="T6729" s="262"/>
      <c r="U6729" s="262"/>
      <c r="V6729" s="262"/>
    </row>
    <row r="6730" spans="1:22">
      <c r="A6730" s="858"/>
      <c r="B6730" s="866">
        <f t="shared" si="105"/>
        <v>6708</v>
      </c>
      <c r="C6730" s="919"/>
      <c r="D6730" s="860"/>
      <c r="E6730"/>
      <c r="F6730"/>
      <c r="G6730"/>
      <c r="H6730"/>
      <c r="I6730"/>
      <c r="J6730"/>
      <c r="K6730"/>
      <c r="L6730" s="262"/>
      <c r="M6730" s="262"/>
      <c r="S6730" s="262"/>
      <c r="T6730" s="262"/>
      <c r="U6730" s="262"/>
      <c r="V6730" s="262"/>
    </row>
    <row r="6731" spans="1:22">
      <c r="A6731" s="858"/>
      <c r="B6731" s="866">
        <f t="shared" si="105"/>
        <v>6709</v>
      </c>
      <c r="C6731" s="919"/>
      <c r="D6731" s="860"/>
      <c r="E6731"/>
      <c r="F6731"/>
      <c r="G6731"/>
      <c r="H6731"/>
      <c r="I6731"/>
      <c r="J6731"/>
      <c r="K6731"/>
      <c r="L6731" s="262"/>
      <c r="M6731" s="262"/>
      <c r="S6731" s="262"/>
      <c r="T6731" s="262"/>
      <c r="U6731" s="262"/>
      <c r="V6731" s="262"/>
    </row>
    <row r="6732" spans="1:22">
      <c r="A6732" s="858"/>
      <c r="B6732" s="866">
        <f t="shared" si="105"/>
        <v>6710</v>
      </c>
      <c r="C6732" s="919"/>
      <c r="D6732" s="860"/>
      <c r="E6732"/>
      <c r="F6732"/>
      <c r="G6732"/>
      <c r="H6732"/>
      <c r="I6732"/>
      <c r="J6732"/>
      <c r="K6732"/>
      <c r="L6732" s="262"/>
      <c r="M6732" s="262"/>
      <c r="S6732" s="262"/>
      <c r="T6732" s="262"/>
      <c r="U6732" s="262"/>
      <c r="V6732" s="262"/>
    </row>
    <row r="6733" spans="1:22">
      <c r="A6733" s="858"/>
      <c r="B6733" s="866">
        <f t="shared" si="105"/>
        <v>6711</v>
      </c>
      <c r="C6733" s="919"/>
      <c r="D6733" s="860"/>
      <c r="E6733"/>
      <c r="F6733"/>
      <c r="G6733"/>
      <c r="H6733"/>
      <c r="I6733"/>
      <c r="J6733"/>
      <c r="K6733"/>
      <c r="L6733" s="262"/>
      <c r="M6733" s="262"/>
      <c r="S6733" s="262"/>
      <c r="T6733" s="262"/>
      <c r="U6733" s="262"/>
      <c r="V6733" s="262"/>
    </row>
    <row r="6734" spans="1:22">
      <c r="A6734" s="858"/>
      <c r="B6734" s="866">
        <f t="shared" si="105"/>
        <v>6712</v>
      </c>
      <c r="C6734" s="919"/>
      <c r="D6734" s="860"/>
      <c r="E6734"/>
      <c r="F6734"/>
      <c r="G6734"/>
      <c r="H6734"/>
      <c r="I6734"/>
      <c r="J6734"/>
      <c r="K6734"/>
      <c r="L6734" s="262"/>
      <c r="M6734" s="262"/>
      <c r="S6734" s="262"/>
      <c r="T6734" s="262"/>
      <c r="U6734" s="262"/>
      <c r="V6734" s="262"/>
    </row>
    <row r="6735" spans="1:22">
      <c r="A6735" s="858"/>
      <c r="B6735" s="866">
        <f t="shared" si="105"/>
        <v>6713</v>
      </c>
      <c r="C6735" s="919"/>
      <c r="D6735" s="860"/>
      <c r="E6735"/>
      <c r="F6735"/>
      <c r="G6735"/>
      <c r="H6735"/>
      <c r="I6735"/>
      <c r="J6735"/>
      <c r="K6735"/>
      <c r="L6735" s="262"/>
      <c r="M6735" s="262"/>
      <c r="S6735" s="262"/>
      <c r="T6735" s="262"/>
      <c r="U6735" s="262"/>
      <c r="V6735" s="262"/>
    </row>
    <row r="6736" spans="1:22">
      <c r="A6736" s="858"/>
      <c r="B6736" s="866">
        <f t="shared" si="105"/>
        <v>6714</v>
      </c>
      <c r="C6736" s="919"/>
      <c r="D6736" s="860"/>
      <c r="E6736"/>
      <c r="F6736"/>
      <c r="G6736"/>
      <c r="H6736"/>
      <c r="I6736"/>
      <c r="J6736"/>
      <c r="K6736"/>
      <c r="L6736" s="262"/>
      <c r="M6736" s="262"/>
      <c r="S6736" s="262"/>
      <c r="T6736" s="262"/>
      <c r="U6736" s="262"/>
      <c r="V6736" s="262"/>
    </row>
    <row r="6737" spans="1:22">
      <c r="A6737" s="858"/>
      <c r="B6737" s="866">
        <f t="shared" si="105"/>
        <v>6715</v>
      </c>
      <c r="C6737" s="919"/>
      <c r="D6737" s="860"/>
      <c r="E6737"/>
      <c r="F6737"/>
      <c r="G6737"/>
      <c r="H6737"/>
      <c r="I6737"/>
      <c r="J6737"/>
      <c r="K6737"/>
      <c r="L6737" s="262"/>
      <c r="M6737" s="262"/>
      <c r="S6737" s="262"/>
      <c r="T6737" s="262"/>
      <c r="U6737" s="262"/>
      <c r="V6737" s="262"/>
    </row>
    <row r="6738" spans="1:22">
      <c r="A6738" s="858"/>
      <c r="B6738" s="866">
        <f t="shared" si="105"/>
        <v>6716</v>
      </c>
      <c r="C6738" s="919"/>
      <c r="D6738" s="860"/>
      <c r="E6738"/>
      <c r="F6738"/>
      <c r="G6738"/>
      <c r="H6738"/>
      <c r="I6738"/>
      <c r="J6738"/>
      <c r="K6738"/>
      <c r="L6738" s="262"/>
      <c r="M6738" s="262"/>
      <c r="S6738" s="262"/>
      <c r="T6738" s="262"/>
      <c r="U6738" s="262"/>
      <c r="V6738" s="262"/>
    </row>
    <row r="6739" spans="1:22">
      <c r="A6739" s="858"/>
      <c r="B6739" s="866">
        <f t="shared" si="105"/>
        <v>6717</v>
      </c>
      <c r="C6739" s="919"/>
      <c r="D6739" s="860"/>
      <c r="E6739"/>
      <c r="F6739"/>
      <c r="G6739"/>
      <c r="H6739"/>
      <c r="I6739"/>
      <c r="J6739"/>
      <c r="K6739"/>
      <c r="L6739" s="262"/>
      <c r="M6739" s="262"/>
      <c r="S6739" s="262"/>
      <c r="T6739" s="262"/>
      <c r="U6739" s="262"/>
      <c r="V6739" s="262"/>
    </row>
    <row r="6740" spans="1:22">
      <c r="A6740" s="858"/>
      <c r="B6740" s="866">
        <f t="shared" si="105"/>
        <v>6718</v>
      </c>
      <c r="C6740" s="919"/>
      <c r="D6740" s="860"/>
      <c r="E6740"/>
      <c r="F6740"/>
      <c r="G6740"/>
      <c r="H6740"/>
      <c r="I6740"/>
      <c r="J6740"/>
      <c r="K6740"/>
      <c r="L6740" s="262"/>
      <c r="M6740" s="262"/>
      <c r="S6740" s="262"/>
      <c r="T6740" s="262"/>
      <c r="U6740" s="262"/>
      <c r="V6740" s="262"/>
    </row>
    <row r="6741" spans="1:22">
      <c r="A6741" s="858"/>
      <c r="B6741" s="866">
        <f t="shared" si="105"/>
        <v>6719</v>
      </c>
      <c r="C6741" s="919"/>
      <c r="D6741" s="860"/>
      <c r="E6741"/>
      <c r="F6741"/>
      <c r="G6741"/>
      <c r="H6741"/>
      <c r="I6741"/>
      <c r="J6741"/>
      <c r="K6741"/>
      <c r="L6741" s="262"/>
      <c r="M6741" s="262"/>
      <c r="S6741" s="262"/>
      <c r="T6741" s="262"/>
      <c r="U6741" s="262"/>
      <c r="V6741" s="262"/>
    </row>
    <row r="6742" spans="1:22">
      <c r="A6742" s="858"/>
      <c r="B6742" s="866">
        <f t="shared" si="105"/>
        <v>6720</v>
      </c>
      <c r="C6742" s="919"/>
      <c r="D6742" s="860"/>
      <c r="E6742"/>
      <c r="F6742"/>
      <c r="G6742"/>
      <c r="H6742"/>
      <c r="I6742"/>
      <c r="J6742"/>
      <c r="K6742"/>
      <c r="L6742" s="262"/>
      <c r="M6742" s="262"/>
      <c r="S6742" s="262"/>
      <c r="T6742" s="262"/>
      <c r="U6742" s="262"/>
      <c r="V6742" s="262"/>
    </row>
    <row r="6743" spans="1:22">
      <c r="A6743" s="858"/>
      <c r="B6743" s="866">
        <f t="shared" si="105"/>
        <v>6721</v>
      </c>
      <c r="C6743" s="919"/>
      <c r="D6743" s="860"/>
      <c r="E6743"/>
      <c r="F6743"/>
      <c r="G6743"/>
      <c r="H6743"/>
      <c r="I6743"/>
      <c r="J6743"/>
      <c r="K6743"/>
      <c r="L6743" s="262"/>
      <c r="M6743" s="262"/>
      <c r="S6743" s="262"/>
      <c r="T6743" s="262"/>
      <c r="U6743" s="262"/>
      <c r="V6743" s="262"/>
    </row>
    <row r="6744" spans="1:22">
      <c r="A6744" s="858"/>
      <c r="B6744" s="866">
        <f t="shared" ref="B6744:B6807" si="106">B6743+1</f>
        <v>6722</v>
      </c>
      <c r="C6744" s="919"/>
      <c r="D6744" s="860"/>
      <c r="E6744"/>
      <c r="F6744"/>
      <c r="G6744"/>
      <c r="H6744"/>
      <c r="I6744"/>
      <c r="J6744"/>
      <c r="K6744"/>
      <c r="L6744" s="262"/>
      <c r="M6744" s="262"/>
      <c r="S6744" s="262"/>
      <c r="T6744" s="262"/>
      <c r="U6744" s="262"/>
      <c r="V6744" s="262"/>
    </row>
    <row r="6745" spans="1:22">
      <c r="A6745" s="858"/>
      <c r="B6745" s="866">
        <f t="shared" si="106"/>
        <v>6723</v>
      </c>
      <c r="C6745" s="919"/>
      <c r="D6745" s="860"/>
      <c r="E6745"/>
      <c r="F6745"/>
      <c r="G6745"/>
      <c r="H6745"/>
      <c r="I6745"/>
      <c r="J6745"/>
      <c r="K6745"/>
      <c r="L6745" s="262"/>
      <c r="M6745" s="262"/>
      <c r="S6745" s="262"/>
      <c r="T6745" s="262"/>
      <c r="U6745" s="262"/>
      <c r="V6745" s="262"/>
    </row>
    <row r="6746" spans="1:22">
      <c r="A6746" s="858"/>
      <c r="B6746" s="866">
        <f t="shared" si="106"/>
        <v>6724</v>
      </c>
      <c r="C6746" s="919"/>
      <c r="D6746" s="860"/>
      <c r="E6746"/>
      <c r="F6746"/>
      <c r="G6746"/>
      <c r="H6746"/>
      <c r="I6746"/>
      <c r="J6746"/>
      <c r="K6746"/>
      <c r="L6746" s="262"/>
      <c r="M6746" s="262"/>
      <c r="S6746" s="262"/>
      <c r="T6746" s="262"/>
      <c r="U6746" s="262"/>
      <c r="V6746" s="262"/>
    </row>
    <row r="6747" spans="1:22">
      <c r="A6747" s="858"/>
      <c r="B6747" s="866">
        <f t="shared" si="106"/>
        <v>6725</v>
      </c>
      <c r="C6747" s="919"/>
      <c r="D6747" s="860"/>
      <c r="E6747"/>
      <c r="F6747"/>
      <c r="G6747"/>
      <c r="H6747"/>
      <c r="I6747"/>
      <c r="J6747"/>
      <c r="K6747"/>
      <c r="L6747" s="262"/>
      <c r="M6747" s="262"/>
      <c r="S6747" s="262"/>
      <c r="T6747" s="262"/>
      <c r="U6747" s="262"/>
      <c r="V6747" s="262"/>
    </row>
    <row r="6748" spans="1:22">
      <c r="A6748" s="858"/>
      <c r="B6748" s="866">
        <f t="shared" si="106"/>
        <v>6726</v>
      </c>
      <c r="C6748" s="919"/>
      <c r="D6748" s="860"/>
      <c r="E6748"/>
      <c r="F6748"/>
      <c r="G6748"/>
      <c r="H6748"/>
      <c r="I6748"/>
      <c r="J6748"/>
      <c r="K6748"/>
      <c r="L6748" s="262"/>
      <c r="M6748" s="262"/>
      <c r="S6748" s="262"/>
      <c r="T6748" s="262"/>
      <c r="U6748" s="262"/>
      <c r="V6748" s="262"/>
    </row>
    <row r="6749" spans="1:22">
      <c r="A6749" s="858"/>
      <c r="B6749" s="866">
        <f t="shared" si="106"/>
        <v>6727</v>
      </c>
      <c r="C6749" s="919"/>
      <c r="D6749" s="860"/>
      <c r="E6749"/>
      <c r="F6749"/>
      <c r="G6749"/>
      <c r="H6749"/>
      <c r="I6749"/>
      <c r="J6749"/>
      <c r="K6749"/>
      <c r="L6749" s="262"/>
      <c r="M6749" s="262"/>
      <c r="S6749" s="262"/>
      <c r="T6749" s="262"/>
      <c r="U6749" s="262"/>
      <c r="V6749" s="262"/>
    </row>
    <row r="6750" spans="1:22">
      <c r="A6750" s="858"/>
      <c r="B6750" s="866">
        <f t="shared" si="106"/>
        <v>6728</v>
      </c>
      <c r="C6750" s="919"/>
      <c r="D6750" s="860"/>
      <c r="E6750"/>
      <c r="F6750"/>
      <c r="G6750"/>
      <c r="H6750"/>
      <c r="I6750"/>
      <c r="J6750"/>
      <c r="K6750"/>
      <c r="L6750" s="262"/>
      <c r="M6750" s="262"/>
      <c r="S6750" s="262"/>
      <c r="T6750" s="262"/>
      <c r="U6750" s="262"/>
      <c r="V6750" s="262"/>
    </row>
    <row r="6751" spans="1:22">
      <c r="A6751" s="858"/>
      <c r="B6751" s="866">
        <f t="shared" si="106"/>
        <v>6729</v>
      </c>
      <c r="C6751" s="919"/>
      <c r="D6751" s="860"/>
      <c r="E6751"/>
      <c r="F6751"/>
      <c r="G6751"/>
      <c r="H6751"/>
      <c r="I6751"/>
      <c r="J6751"/>
      <c r="K6751"/>
      <c r="L6751" s="262"/>
      <c r="M6751" s="262"/>
      <c r="S6751" s="262"/>
      <c r="T6751" s="262"/>
      <c r="U6751" s="262"/>
      <c r="V6751" s="262"/>
    </row>
    <row r="6752" spans="1:22">
      <c r="A6752" s="858"/>
      <c r="B6752" s="866">
        <f t="shared" si="106"/>
        <v>6730</v>
      </c>
      <c r="C6752" s="919"/>
      <c r="D6752" s="860"/>
      <c r="E6752"/>
      <c r="F6752"/>
      <c r="G6752"/>
      <c r="H6752"/>
      <c r="I6752"/>
      <c r="J6752"/>
      <c r="K6752"/>
      <c r="L6752" s="262"/>
      <c r="M6752" s="262"/>
      <c r="S6752" s="262"/>
      <c r="T6752" s="262"/>
      <c r="U6752" s="262"/>
      <c r="V6752" s="262"/>
    </row>
    <row r="6753" spans="1:22">
      <c r="A6753" s="858"/>
      <c r="B6753" s="866">
        <f t="shared" si="106"/>
        <v>6731</v>
      </c>
      <c r="C6753" s="919"/>
      <c r="D6753" s="860"/>
      <c r="E6753"/>
      <c r="F6753"/>
      <c r="G6753"/>
      <c r="H6753"/>
      <c r="I6753"/>
      <c r="J6753"/>
      <c r="K6753"/>
      <c r="L6753" s="262"/>
      <c r="M6753" s="262"/>
      <c r="S6753" s="262"/>
      <c r="T6753" s="262"/>
      <c r="U6753" s="262"/>
      <c r="V6753" s="262"/>
    </row>
    <row r="6754" spans="1:22">
      <c r="A6754" s="858"/>
      <c r="B6754" s="866">
        <f t="shared" si="106"/>
        <v>6732</v>
      </c>
      <c r="C6754" s="919"/>
      <c r="D6754" s="860"/>
      <c r="E6754"/>
      <c r="F6754"/>
      <c r="G6754"/>
      <c r="H6754"/>
      <c r="I6754"/>
      <c r="J6754"/>
      <c r="K6754"/>
      <c r="L6754" s="262"/>
      <c r="M6754" s="262"/>
      <c r="S6754" s="262"/>
      <c r="T6754" s="262"/>
      <c r="U6754" s="262"/>
      <c r="V6754" s="262"/>
    </row>
    <row r="6755" spans="1:22">
      <c r="A6755" s="858"/>
      <c r="B6755" s="866">
        <f t="shared" si="106"/>
        <v>6733</v>
      </c>
      <c r="C6755" s="919"/>
      <c r="D6755" s="860"/>
      <c r="E6755"/>
      <c r="F6755"/>
      <c r="G6755"/>
      <c r="H6755"/>
      <c r="I6755"/>
      <c r="J6755"/>
      <c r="K6755"/>
      <c r="L6755" s="262"/>
      <c r="M6755" s="262"/>
      <c r="S6755" s="262"/>
      <c r="T6755" s="262"/>
      <c r="U6755" s="262"/>
      <c r="V6755" s="262"/>
    </row>
    <row r="6756" spans="1:22">
      <c r="A6756" s="858"/>
      <c r="B6756" s="866">
        <f t="shared" si="106"/>
        <v>6734</v>
      </c>
      <c r="C6756" s="919"/>
      <c r="D6756" s="860"/>
      <c r="E6756"/>
      <c r="F6756"/>
      <c r="G6756"/>
      <c r="H6756"/>
      <c r="I6756"/>
      <c r="J6756"/>
      <c r="K6756"/>
      <c r="L6756" s="262"/>
      <c r="M6756" s="262"/>
      <c r="S6756" s="262"/>
      <c r="T6756" s="262"/>
      <c r="U6756" s="262"/>
      <c r="V6756" s="262"/>
    </row>
    <row r="6757" spans="1:22">
      <c r="A6757" s="858"/>
      <c r="B6757" s="866">
        <f t="shared" si="106"/>
        <v>6735</v>
      </c>
      <c r="C6757" s="919"/>
      <c r="D6757" s="860"/>
      <c r="E6757"/>
      <c r="F6757"/>
      <c r="G6757"/>
      <c r="H6757"/>
      <c r="I6757"/>
      <c r="J6757"/>
      <c r="K6757"/>
      <c r="L6757" s="262"/>
      <c r="M6757" s="262"/>
      <c r="S6757" s="262"/>
      <c r="T6757" s="262"/>
      <c r="U6757" s="262"/>
      <c r="V6757" s="262"/>
    </row>
    <row r="6758" spans="1:22">
      <c r="A6758" s="858"/>
      <c r="B6758" s="866">
        <f t="shared" si="106"/>
        <v>6736</v>
      </c>
      <c r="C6758" s="919"/>
      <c r="D6758" s="860"/>
      <c r="E6758"/>
      <c r="F6758"/>
      <c r="G6758"/>
      <c r="H6758"/>
      <c r="I6758"/>
      <c r="J6758"/>
      <c r="K6758"/>
      <c r="L6758" s="262"/>
      <c r="M6758" s="262"/>
      <c r="S6758" s="262"/>
      <c r="T6758" s="262"/>
      <c r="U6758" s="262"/>
      <c r="V6758" s="262"/>
    </row>
    <row r="6759" spans="1:22">
      <c r="A6759" s="858"/>
      <c r="B6759" s="866">
        <f t="shared" si="106"/>
        <v>6737</v>
      </c>
      <c r="C6759" s="919"/>
      <c r="D6759" s="860"/>
      <c r="E6759"/>
      <c r="F6759"/>
      <c r="G6759"/>
      <c r="H6759"/>
      <c r="I6759"/>
      <c r="J6759"/>
      <c r="K6759"/>
      <c r="L6759" s="262"/>
      <c r="M6759" s="262"/>
      <c r="S6759" s="262"/>
      <c r="T6759" s="262"/>
      <c r="U6759" s="262"/>
      <c r="V6759" s="262"/>
    </row>
    <row r="6760" spans="1:22">
      <c r="A6760" s="858"/>
      <c r="B6760" s="866">
        <f t="shared" si="106"/>
        <v>6738</v>
      </c>
      <c r="C6760" s="919"/>
      <c r="D6760" s="860"/>
      <c r="E6760"/>
      <c r="F6760"/>
      <c r="G6760"/>
      <c r="H6760"/>
      <c r="I6760"/>
      <c r="J6760"/>
      <c r="K6760"/>
      <c r="L6760" s="262"/>
      <c r="M6760" s="262"/>
      <c r="S6760" s="262"/>
      <c r="T6760" s="262"/>
      <c r="U6760" s="262"/>
      <c r="V6760" s="262"/>
    </row>
    <row r="6761" spans="1:22">
      <c r="A6761" s="858"/>
      <c r="B6761" s="866">
        <f t="shared" si="106"/>
        <v>6739</v>
      </c>
      <c r="C6761" s="919"/>
      <c r="D6761" s="860"/>
      <c r="E6761"/>
      <c r="F6761"/>
      <c r="G6761"/>
      <c r="H6761"/>
      <c r="I6761"/>
      <c r="J6761"/>
      <c r="K6761"/>
      <c r="L6761" s="262"/>
      <c r="M6761" s="262"/>
      <c r="S6761" s="262"/>
      <c r="T6761" s="262"/>
      <c r="U6761" s="262"/>
      <c r="V6761" s="262"/>
    </row>
    <row r="6762" spans="1:22">
      <c r="A6762" s="858"/>
      <c r="B6762" s="866">
        <f t="shared" si="106"/>
        <v>6740</v>
      </c>
      <c r="C6762" s="919"/>
      <c r="D6762" s="860"/>
      <c r="E6762"/>
      <c r="F6762"/>
      <c r="G6762"/>
      <c r="H6762"/>
      <c r="I6762"/>
      <c r="J6762"/>
      <c r="K6762"/>
      <c r="L6762" s="262"/>
      <c r="M6762" s="262"/>
      <c r="S6762" s="262"/>
      <c r="T6762" s="262"/>
      <c r="U6762" s="262"/>
      <c r="V6762" s="262"/>
    </row>
    <row r="6763" spans="1:22">
      <c r="A6763" s="858"/>
      <c r="B6763" s="866">
        <f t="shared" si="106"/>
        <v>6741</v>
      </c>
      <c r="C6763" s="919"/>
      <c r="D6763" s="860"/>
      <c r="E6763"/>
      <c r="F6763"/>
      <c r="G6763"/>
      <c r="H6763"/>
      <c r="I6763"/>
      <c r="J6763"/>
      <c r="K6763"/>
      <c r="L6763" s="262"/>
      <c r="M6763" s="262"/>
      <c r="S6763" s="262"/>
      <c r="T6763" s="262"/>
      <c r="U6763" s="262"/>
      <c r="V6763" s="262"/>
    </row>
    <row r="6764" spans="1:22">
      <c r="A6764" s="858"/>
      <c r="B6764" s="866">
        <f t="shared" si="106"/>
        <v>6742</v>
      </c>
      <c r="C6764" s="919"/>
      <c r="D6764" s="860"/>
      <c r="E6764"/>
      <c r="F6764"/>
      <c r="G6764"/>
      <c r="H6764"/>
      <c r="I6764"/>
      <c r="J6764"/>
      <c r="K6764"/>
      <c r="L6764" s="262"/>
      <c r="M6764" s="262"/>
      <c r="S6764" s="262"/>
      <c r="T6764" s="262"/>
      <c r="U6764" s="262"/>
      <c r="V6764" s="262"/>
    </row>
    <row r="6765" spans="1:22">
      <c r="A6765" s="858"/>
      <c r="B6765" s="866">
        <f t="shared" si="106"/>
        <v>6743</v>
      </c>
      <c r="C6765" s="919"/>
      <c r="D6765" s="860"/>
      <c r="E6765"/>
      <c r="F6765"/>
      <c r="G6765"/>
      <c r="H6765"/>
      <c r="I6765"/>
      <c r="J6765"/>
      <c r="K6765"/>
      <c r="L6765" s="262"/>
      <c r="M6765" s="262"/>
      <c r="S6765" s="262"/>
      <c r="T6765" s="262"/>
      <c r="U6765" s="262"/>
      <c r="V6765" s="262"/>
    </row>
    <row r="6766" spans="1:22">
      <c r="A6766" s="858"/>
      <c r="B6766" s="866">
        <f t="shared" si="106"/>
        <v>6744</v>
      </c>
      <c r="C6766" s="919"/>
      <c r="D6766" s="860"/>
      <c r="E6766"/>
      <c r="F6766"/>
      <c r="G6766"/>
      <c r="H6766"/>
      <c r="I6766"/>
      <c r="J6766"/>
      <c r="K6766"/>
      <c r="L6766" s="262"/>
      <c r="M6766" s="262"/>
      <c r="S6766" s="262"/>
      <c r="T6766" s="262"/>
      <c r="U6766" s="262"/>
      <c r="V6766" s="262"/>
    </row>
    <row r="6767" spans="1:22">
      <c r="A6767" s="858"/>
      <c r="B6767" s="866">
        <f t="shared" si="106"/>
        <v>6745</v>
      </c>
      <c r="C6767" s="919"/>
      <c r="D6767" s="860"/>
      <c r="E6767"/>
      <c r="F6767"/>
      <c r="G6767"/>
      <c r="H6767"/>
      <c r="I6767"/>
      <c r="J6767"/>
      <c r="K6767"/>
      <c r="L6767" s="262"/>
      <c r="M6767" s="262"/>
      <c r="S6767" s="262"/>
      <c r="T6767" s="262"/>
      <c r="U6767" s="262"/>
      <c r="V6767" s="262"/>
    </row>
    <row r="6768" spans="1:22">
      <c r="A6768" s="858"/>
      <c r="B6768" s="866">
        <f t="shared" si="106"/>
        <v>6746</v>
      </c>
      <c r="C6768" s="919"/>
      <c r="D6768" s="860"/>
      <c r="E6768"/>
      <c r="F6768"/>
      <c r="G6768"/>
      <c r="H6768"/>
      <c r="I6768"/>
      <c r="J6768"/>
      <c r="K6768"/>
      <c r="L6768" s="262"/>
      <c r="M6768" s="262"/>
      <c r="S6768" s="262"/>
      <c r="T6768" s="262"/>
      <c r="U6768" s="262"/>
      <c r="V6768" s="262"/>
    </row>
    <row r="6769" spans="1:22">
      <c r="A6769" s="858"/>
      <c r="B6769" s="866">
        <f t="shared" si="106"/>
        <v>6747</v>
      </c>
      <c r="C6769" s="919"/>
      <c r="D6769" s="860"/>
      <c r="E6769"/>
      <c r="F6769"/>
      <c r="G6769"/>
      <c r="H6769"/>
      <c r="I6769"/>
      <c r="J6769"/>
      <c r="K6769"/>
      <c r="L6769" s="262"/>
      <c r="M6769" s="262"/>
      <c r="S6769" s="262"/>
      <c r="T6769" s="262"/>
      <c r="U6769" s="262"/>
      <c r="V6769" s="262"/>
    </row>
    <row r="6770" spans="1:22">
      <c r="A6770" s="858"/>
      <c r="B6770" s="866">
        <f t="shared" si="106"/>
        <v>6748</v>
      </c>
      <c r="C6770" s="919"/>
      <c r="D6770" s="860"/>
      <c r="E6770"/>
      <c r="F6770"/>
      <c r="G6770"/>
      <c r="H6770"/>
      <c r="I6770"/>
      <c r="J6770"/>
      <c r="K6770"/>
      <c r="L6770" s="262"/>
      <c r="M6770" s="262"/>
      <c r="S6770" s="262"/>
      <c r="T6770" s="262"/>
      <c r="U6770" s="262"/>
      <c r="V6770" s="262"/>
    </row>
    <row r="6771" spans="1:22">
      <c r="A6771" s="858"/>
      <c r="B6771" s="866">
        <f t="shared" si="106"/>
        <v>6749</v>
      </c>
      <c r="C6771" s="919"/>
      <c r="D6771" s="860"/>
      <c r="E6771"/>
      <c r="F6771"/>
      <c r="G6771"/>
      <c r="H6771"/>
      <c r="I6771"/>
      <c r="J6771"/>
      <c r="K6771"/>
      <c r="L6771" s="262"/>
      <c r="M6771" s="262"/>
      <c r="S6771" s="262"/>
      <c r="T6771" s="262"/>
      <c r="U6771" s="262"/>
      <c r="V6771" s="262"/>
    </row>
    <row r="6772" spans="1:22">
      <c r="A6772" s="858"/>
      <c r="B6772" s="866">
        <f t="shared" si="106"/>
        <v>6750</v>
      </c>
      <c r="C6772" s="919"/>
      <c r="D6772" s="860"/>
      <c r="E6772"/>
      <c r="F6772"/>
      <c r="G6772"/>
      <c r="H6772"/>
      <c r="I6772"/>
      <c r="J6772"/>
      <c r="K6772"/>
      <c r="L6772" s="262"/>
      <c r="M6772" s="262"/>
      <c r="S6772" s="262"/>
      <c r="T6772" s="262"/>
      <c r="U6772" s="262"/>
      <c r="V6772" s="262"/>
    </row>
    <row r="6773" spans="1:22">
      <c r="A6773" s="858"/>
      <c r="B6773" s="866">
        <f t="shared" si="106"/>
        <v>6751</v>
      </c>
      <c r="C6773" s="919"/>
      <c r="D6773" s="860"/>
      <c r="E6773"/>
      <c r="F6773"/>
      <c r="G6773"/>
      <c r="H6773"/>
      <c r="I6773"/>
      <c r="J6773"/>
      <c r="K6773"/>
      <c r="L6773" s="262"/>
      <c r="M6773" s="262"/>
      <c r="S6773" s="262"/>
      <c r="T6773" s="262"/>
      <c r="U6773" s="262"/>
      <c r="V6773" s="262"/>
    </row>
    <row r="6774" spans="1:22">
      <c r="A6774" s="858"/>
      <c r="B6774" s="866">
        <f t="shared" si="106"/>
        <v>6752</v>
      </c>
      <c r="C6774" s="919"/>
      <c r="D6774" s="860"/>
      <c r="E6774"/>
      <c r="F6774"/>
      <c r="G6774"/>
      <c r="H6774"/>
      <c r="I6774"/>
      <c r="J6774"/>
      <c r="K6774"/>
      <c r="L6774" s="262"/>
      <c r="M6774" s="262"/>
      <c r="S6774" s="262"/>
      <c r="T6774" s="262"/>
      <c r="U6774" s="262"/>
      <c r="V6774" s="262"/>
    </row>
    <row r="6775" spans="1:22">
      <c r="A6775" s="858"/>
      <c r="B6775" s="866">
        <f t="shared" si="106"/>
        <v>6753</v>
      </c>
      <c r="C6775" s="919"/>
      <c r="D6775" s="860"/>
      <c r="E6775"/>
      <c r="F6775"/>
      <c r="G6775"/>
      <c r="H6775"/>
      <c r="I6775"/>
      <c r="J6775"/>
      <c r="K6775"/>
      <c r="L6775" s="262"/>
      <c r="M6775" s="262"/>
      <c r="S6775" s="262"/>
      <c r="T6775" s="262"/>
      <c r="U6775" s="262"/>
      <c r="V6775" s="262"/>
    </row>
    <row r="6776" spans="1:22">
      <c r="A6776" s="858"/>
      <c r="B6776" s="866">
        <f t="shared" si="106"/>
        <v>6754</v>
      </c>
      <c r="C6776" s="919"/>
      <c r="D6776" s="860"/>
      <c r="E6776"/>
      <c r="F6776"/>
      <c r="G6776"/>
      <c r="H6776"/>
      <c r="I6776"/>
      <c r="J6776"/>
      <c r="K6776"/>
      <c r="L6776" s="262"/>
      <c r="M6776" s="262"/>
      <c r="S6776" s="262"/>
      <c r="T6776" s="262"/>
      <c r="U6776" s="262"/>
      <c r="V6776" s="262"/>
    </row>
    <row r="6777" spans="1:22">
      <c r="A6777" s="858"/>
      <c r="B6777" s="866">
        <f t="shared" si="106"/>
        <v>6755</v>
      </c>
      <c r="C6777" s="919"/>
      <c r="D6777" s="860"/>
      <c r="E6777"/>
      <c r="F6777"/>
      <c r="G6777"/>
      <c r="H6777"/>
      <c r="I6777"/>
      <c r="J6777"/>
      <c r="K6777"/>
      <c r="L6777" s="262"/>
      <c r="M6777" s="262"/>
      <c r="S6777" s="262"/>
      <c r="T6777" s="262"/>
      <c r="U6777" s="262"/>
      <c r="V6777" s="262"/>
    </row>
    <row r="6778" spans="1:22">
      <c r="A6778" s="858"/>
      <c r="B6778" s="866">
        <f t="shared" si="106"/>
        <v>6756</v>
      </c>
      <c r="C6778" s="919"/>
      <c r="D6778" s="860"/>
      <c r="E6778"/>
      <c r="F6778"/>
      <c r="G6778"/>
      <c r="H6778"/>
      <c r="I6778"/>
      <c r="J6778"/>
      <c r="K6778"/>
      <c r="L6778" s="262"/>
      <c r="M6778" s="262"/>
      <c r="S6778" s="262"/>
      <c r="T6778" s="262"/>
      <c r="U6778" s="262"/>
      <c r="V6778" s="262"/>
    </row>
    <row r="6779" spans="1:22">
      <c r="A6779" s="858"/>
      <c r="B6779" s="866">
        <f t="shared" si="106"/>
        <v>6757</v>
      </c>
      <c r="C6779" s="919"/>
      <c r="D6779" s="860"/>
      <c r="E6779"/>
      <c r="F6779"/>
      <c r="G6779"/>
      <c r="H6779"/>
      <c r="I6779"/>
      <c r="J6779"/>
      <c r="K6779"/>
      <c r="L6779" s="262"/>
      <c r="M6779" s="262"/>
      <c r="S6779" s="262"/>
      <c r="T6779" s="262"/>
      <c r="U6779" s="262"/>
      <c r="V6779" s="262"/>
    </row>
    <row r="6780" spans="1:22">
      <c r="A6780" s="858"/>
      <c r="B6780" s="866">
        <f t="shared" si="106"/>
        <v>6758</v>
      </c>
      <c r="C6780" s="919"/>
      <c r="D6780" s="860"/>
      <c r="E6780"/>
      <c r="F6780"/>
      <c r="G6780"/>
      <c r="H6780"/>
      <c r="I6780"/>
      <c r="J6780"/>
      <c r="K6780"/>
      <c r="L6780" s="262"/>
      <c r="M6780" s="262"/>
      <c r="S6780" s="262"/>
      <c r="T6780" s="262"/>
      <c r="U6780" s="262"/>
      <c r="V6780" s="262"/>
    </row>
    <row r="6781" spans="1:22">
      <c r="A6781" s="858"/>
      <c r="B6781" s="866">
        <f t="shared" si="106"/>
        <v>6759</v>
      </c>
      <c r="C6781" s="919"/>
      <c r="D6781" s="860"/>
      <c r="E6781"/>
      <c r="F6781"/>
      <c r="G6781"/>
      <c r="H6781"/>
      <c r="I6781"/>
      <c r="J6781"/>
      <c r="K6781"/>
      <c r="L6781" s="262"/>
      <c r="M6781" s="262"/>
      <c r="S6781" s="262"/>
      <c r="T6781" s="262"/>
      <c r="U6781" s="262"/>
      <c r="V6781" s="262"/>
    </row>
    <row r="6782" spans="1:22">
      <c r="A6782" s="858"/>
      <c r="B6782" s="866">
        <f t="shared" si="106"/>
        <v>6760</v>
      </c>
      <c r="C6782" s="919"/>
      <c r="D6782" s="860"/>
      <c r="E6782"/>
      <c r="F6782"/>
      <c r="G6782"/>
      <c r="H6782"/>
      <c r="I6782"/>
      <c r="J6782"/>
      <c r="K6782"/>
      <c r="L6782" s="262"/>
      <c r="M6782" s="262"/>
      <c r="S6782" s="262"/>
      <c r="T6782" s="262"/>
      <c r="U6782" s="262"/>
      <c r="V6782" s="262"/>
    </row>
    <row r="6783" spans="1:22">
      <c r="A6783" s="858"/>
      <c r="B6783" s="866">
        <f t="shared" si="106"/>
        <v>6761</v>
      </c>
      <c r="C6783" s="919"/>
      <c r="D6783" s="860"/>
      <c r="E6783"/>
      <c r="F6783"/>
      <c r="G6783"/>
      <c r="H6783"/>
      <c r="I6783"/>
      <c r="J6783"/>
      <c r="K6783"/>
      <c r="L6783" s="262"/>
      <c r="M6783" s="262"/>
      <c r="S6783" s="262"/>
      <c r="T6783" s="262"/>
      <c r="U6783" s="262"/>
      <c r="V6783" s="262"/>
    </row>
    <row r="6784" spans="1:22">
      <c r="A6784" s="858"/>
      <c r="B6784" s="866">
        <f t="shared" si="106"/>
        <v>6762</v>
      </c>
      <c r="C6784" s="919"/>
      <c r="D6784" s="860"/>
      <c r="E6784"/>
      <c r="F6784"/>
      <c r="G6784"/>
      <c r="H6784"/>
      <c r="I6784"/>
      <c r="J6784"/>
      <c r="K6784"/>
      <c r="L6784" s="262"/>
      <c r="M6784" s="262"/>
      <c r="S6784" s="262"/>
      <c r="T6784" s="262"/>
      <c r="U6784" s="262"/>
      <c r="V6784" s="262"/>
    </row>
    <row r="6785" spans="1:22">
      <c r="A6785" s="858"/>
      <c r="B6785" s="866">
        <f t="shared" si="106"/>
        <v>6763</v>
      </c>
      <c r="C6785" s="919"/>
      <c r="D6785" s="860"/>
      <c r="E6785"/>
      <c r="F6785"/>
      <c r="G6785"/>
      <c r="H6785"/>
      <c r="I6785"/>
      <c r="J6785"/>
      <c r="K6785"/>
      <c r="L6785" s="262"/>
      <c r="M6785" s="262"/>
      <c r="S6785" s="262"/>
      <c r="T6785" s="262"/>
      <c r="U6785" s="262"/>
      <c r="V6785" s="262"/>
    </row>
    <row r="6786" spans="1:22">
      <c r="A6786" s="858"/>
      <c r="B6786" s="866">
        <f t="shared" si="106"/>
        <v>6764</v>
      </c>
      <c r="C6786" s="919"/>
      <c r="D6786" s="860"/>
      <c r="E6786"/>
      <c r="F6786"/>
      <c r="G6786"/>
      <c r="H6786"/>
      <c r="I6786"/>
      <c r="J6786"/>
      <c r="K6786"/>
      <c r="L6786" s="262"/>
      <c r="M6786" s="262"/>
      <c r="S6786" s="262"/>
      <c r="T6786" s="262"/>
      <c r="U6786" s="262"/>
      <c r="V6786" s="262"/>
    </row>
    <row r="6787" spans="1:22">
      <c r="A6787" s="858"/>
      <c r="B6787" s="866">
        <f t="shared" si="106"/>
        <v>6765</v>
      </c>
      <c r="C6787" s="919"/>
      <c r="D6787" s="860"/>
      <c r="E6787"/>
      <c r="F6787"/>
      <c r="G6787"/>
      <c r="H6787"/>
      <c r="I6787"/>
      <c r="J6787"/>
      <c r="K6787"/>
      <c r="L6787" s="262"/>
      <c r="M6787" s="262"/>
      <c r="S6787" s="262"/>
      <c r="T6787" s="262"/>
      <c r="U6787" s="262"/>
      <c r="V6787" s="262"/>
    </row>
    <row r="6788" spans="1:22">
      <c r="A6788" s="858"/>
      <c r="B6788" s="866">
        <f t="shared" si="106"/>
        <v>6766</v>
      </c>
      <c r="C6788" s="919"/>
      <c r="D6788" s="860"/>
      <c r="E6788"/>
      <c r="F6788"/>
      <c r="G6788"/>
      <c r="H6788"/>
      <c r="I6788"/>
      <c r="J6788"/>
      <c r="K6788"/>
      <c r="L6788" s="262"/>
      <c r="M6788" s="262"/>
      <c r="S6788" s="262"/>
      <c r="T6788" s="262"/>
      <c r="U6788" s="262"/>
      <c r="V6788" s="262"/>
    </row>
    <row r="6789" spans="1:22">
      <c r="A6789" s="858"/>
      <c r="B6789" s="866">
        <f t="shared" si="106"/>
        <v>6767</v>
      </c>
      <c r="C6789" s="919"/>
      <c r="D6789" s="860"/>
      <c r="E6789"/>
      <c r="F6789"/>
      <c r="G6789"/>
      <c r="H6789"/>
      <c r="I6789"/>
      <c r="J6789"/>
      <c r="K6789"/>
      <c r="L6789" s="262"/>
      <c r="M6789" s="262"/>
      <c r="S6789" s="262"/>
      <c r="T6789" s="262"/>
      <c r="U6789" s="262"/>
      <c r="V6789" s="262"/>
    </row>
    <row r="6790" spans="1:22">
      <c r="A6790" s="858"/>
      <c r="B6790" s="866">
        <f t="shared" si="106"/>
        <v>6768</v>
      </c>
      <c r="C6790" s="919"/>
      <c r="D6790" s="860"/>
      <c r="E6790"/>
      <c r="F6790"/>
      <c r="G6790"/>
      <c r="H6790"/>
      <c r="I6790"/>
      <c r="J6790"/>
      <c r="K6790"/>
      <c r="L6790" s="262"/>
      <c r="M6790" s="262"/>
      <c r="S6790" s="262"/>
      <c r="T6790" s="262"/>
      <c r="U6790" s="262"/>
      <c r="V6790" s="262"/>
    </row>
    <row r="6791" spans="1:22">
      <c r="A6791" s="858"/>
      <c r="B6791" s="866">
        <f t="shared" si="106"/>
        <v>6769</v>
      </c>
      <c r="C6791" s="919"/>
      <c r="D6791" s="860"/>
      <c r="E6791"/>
      <c r="F6791"/>
      <c r="G6791"/>
      <c r="H6791"/>
      <c r="I6791"/>
      <c r="J6791"/>
      <c r="K6791"/>
      <c r="L6791" s="262"/>
      <c r="M6791" s="262"/>
      <c r="S6791" s="262"/>
      <c r="T6791" s="262"/>
      <c r="U6791" s="262"/>
      <c r="V6791" s="262"/>
    </row>
    <row r="6792" spans="1:22">
      <c r="A6792" s="858"/>
      <c r="B6792" s="866">
        <f t="shared" si="106"/>
        <v>6770</v>
      </c>
      <c r="C6792" s="919"/>
      <c r="D6792" s="860"/>
      <c r="E6792"/>
      <c r="F6792"/>
      <c r="G6792"/>
      <c r="H6792"/>
      <c r="I6792"/>
      <c r="J6792"/>
      <c r="K6792"/>
      <c r="L6792" s="262"/>
      <c r="M6792" s="262"/>
      <c r="S6792" s="262"/>
      <c r="T6792" s="262"/>
      <c r="U6792" s="262"/>
      <c r="V6792" s="262"/>
    </row>
    <row r="6793" spans="1:22">
      <c r="A6793" s="858"/>
      <c r="B6793" s="866">
        <f t="shared" si="106"/>
        <v>6771</v>
      </c>
      <c r="C6793" s="919"/>
      <c r="D6793" s="860"/>
      <c r="E6793"/>
      <c r="F6793"/>
      <c r="G6793"/>
      <c r="H6793"/>
      <c r="I6793"/>
      <c r="J6793"/>
      <c r="K6793"/>
      <c r="L6793" s="262"/>
      <c r="M6793" s="262"/>
      <c r="S6793" s="262"/>
      <c r="T6793" s="262"/>
      <c r="U6793" s="262"/>
      <c r="V6793" s="262"/>
    </row>
    <row r="6794" spans="1:22">
      <c r="A6794" s="858"/>
      <c r="B6794" s="866">
        <f t="shared" si="106"/>
        <v>6772</v>
      </c>
      <c r="C6794" s="919"/>
      <c r="D6794" s="860"/>
      <c r="E6794"/>
      <c r="F6794"/>
      <c r="G6794"/>
      <c r="H6794"/>
      <c r="I6794"/>
      <c r="J6794"/>
      <c r="K6794"/>
      <c r="L6794" s="262"/>
      <c r="M6794" s="262"/>
      <c r="S6794" s="262"/>
      <c r="T6794" s="262"/>
      <c r="U6794" s="262"/>
      <c r="V6794" s="262"/>
    </row>
    <row r="6795" spans="1:22">
      <c r="A6795" s="858"/>
      <c r="B6795" s="866">
        <f t="shared" si="106"/>
        <v>6773</v>
      </c>
      <c r="C6795" s="919"/>
      <c r="D6795" s="860"/>
      <c r="E6795"/>
      <c r="F6795"/>
      <c r="G6795"/>
      <c r="H6795"/>
      <c r="I6795"/>
      <c r="J6795"/>
      <c r="K6795"/>
      <c r="L6795" s="262"/>
      <c r="M6795" s="262"/>
      <c r="S6795" s="262"/>
      <c r="T6795" s="262"/>
      <c r="U6795" s="262"/>
      <c r="V6795" s="262"/>
    </row>
    <row r="6796" spans="1:22">
      <c r="A6796" s="858"/>
      <c r="B6796" s="866">
        <f t="shared" si="106"/>
        <v>6774</v>
      </c>
      <c r="C6796" s="919"/>
      <c r="D6796" s="860"/>
      <c r="E6796"/>
      <c r="F6796"/>
      <c r="G6796"/>
      <c r="H6796"/>
      <c r="I6796"/>
      <c r="J6796"/>
      <c r="K6796"/>
      <c r="L6796" s="262"/>
      <c r="M6796" s="262"/>
      <c r="S6796" s="262"/>
      <c r="T6796" s="262"/>
      <c r="U6796" s="262"/>
      <c r="V6796" s="262"/>
    </row>
    <row r="6797" spans="1:22">
      <c r="A6797" s="858"/>
      <c r="B6797" s="866">
        <f t="shared" si="106"/>
        <v>6775</v>
      </c>
      <c r="C6797" s="919"/>
      <c r="D6797" s="860"/>
      <c r="E6797"/>
      <c r="F6797"/>
      <c r="G6797"/>
      <c r="H6797"/>
      <c r="I6797"/>
      <c r="J6797"/>
      <c r="K6797"/>
      <c r="L6797" s="262"/>
      <c r="M6797" s="262"/>
      <c r="S6797" s="262"/>
      <c r="T6797" s="262"/>
      <c r="U6797" s="262"/>
      <c r="V6797" s="262"/>
    </row>
    <row r="6798" spans="1:22">
      <c r="A6798" s="858"/>
      <c r="B6798" s="866">
        <f t="shared" si="106"/>
        <v>6776</v>
      </c>
      <c r="C6798" s="919"/>
      <c r="D6798" s="860"/>
      <c r="E6798"/>
      <c r="F6798"/>
      <c r="G6798"/>
      <c r="H6798"/>
      <c r="I6798"/>
      <c r="J6798"/>
      <c r="K6798"/>
      <c r="L6798" s="262"/>
      <c r="M6798" s="262"/>
      <c r="S6798" s="262"/>
      <c r="T6798" s="262"/>
      <c r="U6798" s="262"/>
      <c r="V6798" s="262"/>
    </row>
    <row r="6799" spans="1:22">
      <c r="A6799" s="858"/>
      <c r="B6799" s="866">
        <f t="shared" si="106"/>
        <v>6777</v>
      </c>
      <c r="C6799" s="919"/>
      <c r="D6799" s="860"/>
      <c r="E6799"/>
      <c r="F6799"/>
      <c r="G6799"/>
      <c r="H6799"/>
      <c r="I6799"/>
      <c r="J6799"/>
      <c r="K6799"/>
      <c r="L6799" s="262"/>
      <c r="M6799" s="262"/>
      <c r="S6799" s="262"/>
      <c r="T6799" s="262"/>
      <c r="U6799" s="262"/>
      <c r="V6799" s="262"/>
    </row>
    <row r="6800" spans="1:22">
      <c r="A6800" s="858"/>
      <c r="B6800" s="866">
        <f t="shared" si="106"/>
        <v>6778</v>
      </c>
      <c r="C6800" s="919"/>
      <c r="D6800" s="860"/>
      <c r="E6800"/>
      <c r="F6800"/>
      <c r="G6800"/>
      <c r="H6800"/>
      <c r="I6800"/>
      <c r="J6800"/>
      <c r="K6800"/>
      <c r="L6800" s="262"/>
      <c r="M6800" s="262"/>
      <c r="S6800" s="262"/>
      <c r="T6800" s="262"/>
      <c r="U6800" s="262"/>
      <c r="V6800" s="262"/>
    </row>
    <row r="6801" spans="1:22">
      <c r="A6801" s="858"/>
      <c r="B6801" s="866">
        <f t="shared" si="106"/>
        <v>6779</v>
      </c>
      <c r="C6801" s="919"/>
      <c r="D6801" s="860"/>
      <c r="E6801"/>
      <c r="F6801"/>
      <c r="G6801"/>
      <c r="H6801"/>
      <c r="I6801"/>
      <c r="J6801"/>
      <c r="K6801"/>
      <c r="L6801" s="262"/>
      <c r="M6801" s="262"/>
      <c r="S6801" s="262"/>
      <c r="T6801" s="262"/>
      <c r="U6801" s="262"/>
      <c r="V6801" s="262"/>
    </row>
    <row r="6802" spans="1:22">
      <c r="A6802" s="858"/>
      <c r="B6802" s="866">
        <f t="shared" si="106"/>
        <v>6780</v>
      </c>
      <c r="C6802" s="919"/>
      <c r="D6802" s="860"/>
      <c r="E6802"/>
      <c r="F6802"/>
      <c r="G6802"/>
      <c r="H6802"/>
      <c r="I6802"/>
      <c r="J6802"/>
      <c r="K6802"/>
      <c r="L6802" s="262"/>
      <c r="M6802" s="262"/>
      <c r="S6802" s="262"/>
      <c r="T6802" s="262"/>
      <c r="U6802" s="262"/>
      <c r="V6802" s="262"/>
    </row>
    <row r="6803" spans="1:22">
      <c r="A6803" s="858"/>
      <c r="B6803" s="866">
        <f t="shared" si="106"/>
        <v>6781</v>
      </c>
      <c r="C6803" s="919"/>
      <c r="D6803" s="860"/>
      <c r="E6803"/>
      <c r="F6803"/>
      <c r="G6803"/>
      <c r="H6803"/>
      <c r="I6803"/>
      <c r="J6803"/>
      <c r="K6803"/>
      <c r="L6803" s="262"/>
      <c r="M6803" s="262"/>
      <c r="S6803" s="262"/>
      <c r="T6803" s="262"/>
      <c r="U6803" s="262"/>
      <c r="V6803" s="262"/>
    </row>
    <row r="6804" spans="1:22">
      <c r="A6804" s="858"/>
      <c r="B6804" s="866">
        <f t="shared" si="106"/>
        <v>6782</v>
      </c>
      <c r="C6804" s="919"/>
      <c r="D6804" s="860"/>
      <c r="E6804"/>
      <c r="F6804"/>
      <c r="G6804"/>
      <c r="H6804"/>
      <c r="I6804"/>
      <c r="J6804"/>
      <c r="K6804"/>
      <c r="L6804" s="262"/>
      <c r="M6804" s="262"/>
      <c r="S6804" s="262"/>
      <c r="T6804" s="262"/>
      <c r="U6804" s="262"/>
      <c r="V6804" s="262"/>
    </row>
    <row r="6805" spans="1:22">
      <c r="A6805" s="858"/>
      <c r="B6805" s="866">
        <f t="shared" si="106"/>
        <v>6783</v>
      </c>
      <c r="C6805" s="919"/>
      <c r="D6805" s="860"/>
      <c r="E6805"/>
      <c r="F6805"/>
      <c r="G6805"/>
      <c r="H6805"/>
      <c r="I6805"/>
      <c r="J6805"/>
      <c r="K6805"/>
      <c r="L6805" s="262"/>
      <c r="M6805" s="262"/>
      <c r="S6805" s="262"/>
      <c r="T6805" s="262"/>
      <c r="U6805" s="262"/>
      <c r="V6805" s="262"/>
    </row>
    <row r="6806" spans="1:22">
      <c r="A6806" s="858"/>
      <c r="B6806" s="866">
        <f t="shared" si="106"/>
        <v>6784</v>
      </c>
      <c r="C6806" s="919"/>
      <c r="D6806" s="860"/>
      <c r="E6806"/>
      <c r="F6806"/>
      <c r="G6806"/>
      <c r="H6806"/>
      <c r="I6806"/>
      <c r="J6806"/>
      <c r="K6806"/>
      <c r="L6806" s="262"/>
      <c r="M6806" s="262"/>
      <c r="S6806" s="262"/>
      <c r="T6806" s="262"/>
      <c r="U6806" s="262"/>
      <c r="V6806" s="262"/>
    </row>
    <row r="6807" spans="1:22">
      <c r="A6807" s="858"/>
      <c r="B6807" s="866">
        <f t="shared" si="106"/>
        <v>6785</v>
      </c>
      <c r="C6807" s="919"/>
      <c r="D6807" s="860"/>
      <c r="E6807"/>
      <c r="F6807"/>
      <c r="G6807"/>
      <c r="H6807"/>
      <c r="I6807"/>
      <c r="J6807"/>
      <c r="K6807"/>
      <c r="L6807" s="262"/>
      <c r="M6807" s="262"/>
      <c r="S6807" s="262"/>
      <c r="T6807" s="262"/>
      <c r="U6807" s="262"/>
      <c r="V6807" s="262"/>
    </row>
    <row r="6808" spans="1:22">
      <c r="A6808" s="858"/>
      <c r="B6808" s="866">
        <f t="shared" ref="B6808:B6871" si="107">B6807+1</f>
        <v>6786</v>
      </c>
      <c r="C6808" s="919"/>
      <c r="D6808" s="860"/>
      <c r="E6808"/>
      <c r="F6808"/>
      <c r="G6808"/>
      <c r="H6808"/>
      <c r="I6808"/>
      <c r="J6808"/>
      <c r="K6808"/>
      <c r="L6808" s="262"/>
      <c r="M6808" s="262"/>
      <c r="S6808" s="262"/>
      <c r="T6808" s="262"/>
      <c r="U6808" s="262"/>
      <c r="V6808" s="262"/>
    </row>
    <row r="6809" spans="1:22">
      <c r="A6809" s="858"/>
      <c r="B6809" s="866">
        <f t="shared" si="107"/>
        <v>6787</v>
      </c>
      <c r="C6809" s="919"/>
      <c r="D6809" s="860"/>
      <c r="E6809"/>
      <c r="F6809"/>
      <c r="G6809"/>
      <c r="H6809"/>
      <c r="I6809"/>
      <c r="J6809"/>
      <c r="K6809"/>
      <c r="L6809" s="262"/>
      <c r="M6809" s="262"/>
      <c r="S6809" s="262"/>
      <c r="T6809" s="262"/>
      <c r="U6809" s="262"/>
      <c r="V6809" s="262"/>
    </row>
    <row r="6810" spans="1:22">
      <c r="A6810" s="858"/>
      <c r="B6810" s="866">
        <f t="shared" si="107"/>
        <v>6788</v>
      </c>
      <c r="C6810" s="919"/>
      <c r="D6810" s="860"/>
      <c r="E6810"/>
      <c r="F6810"/>
      <c r="G6810"/>
      <c r="H6810"/>
      <c r="I6810"/>
      <c r="J6810"/>
      <c r="K6810"/>
      <c r="L6810" s="262"/>
      <c r="M6810" s="262"/>
      <c r="S6810" s="262"/>
      <c r="T6810" s="262"/>
      <c r="U6810" s="262"/>
      <c r="V6810" s="262"/>
    </row>
    <row r="6811" spans="1:22">
      <c r="A6811" s="858"/>
      <c r="B6811" s="866">
        <f t="shared" si="107"/>
        <v>6789</v>
      </c>
      <c r="C6811" s="919"/>
      <c r="D6811" s="860"/>
      <c r="E6811"/>
      <c r="F6811"/>
      <c r="G6811"/>
      <c r="H6811"/>
      <c r="I6811"/>
      <c r="J6811"/>
      <c r="K6811"/>
      <c r="L6811" s="262"/>
      <c r="M6811" s="262"/>
      <c r="S6811" s="262"/>
      <c r="T6811" s="262"/>
      <c r="U6811" s="262"/>
      <c r="V6811" s="262"/>
    </row>
    <row r="6812" spans="1:22">
      <c r="A6812" s="858"/>
      <c r="B6812" s="866">
        <f t="shared" si="107"/>
        <v>6790</v>
      </c>
      <c r="C6812" s="919"/>
      <c r="D6812" s="860"/>
      <c r="E6812"/>
      <c r="F6812"/>
      <c r="G6812"/>
      <c r="H6812"/>
      <c r="I6812"/>
      <c r="J6812"/>
      <c r="K6812"/>
      <c r="L6812" s="262"/>
      <c r="M6812" s="262"/>
      <c r="S6812" s="262"/>
      <c r="T6812" s="262"/>
      <c r="U6812" s="262"/>
      <c r="V6812" s="262"/>
    </row>
    <row r="6813" spans="1:22">
      <c r="A6813" s="858"/>
      <c r="B6813" s="866">
        <f t="shared" si="107"/>
        <v>6791</v>
      </c>
      <c r="C6813" s="919"/>
      <c r="D6813" s="860"/>
      <c r="E6813"/>
      <c r="F6813"/>
      <c r="G6813"/>
      <c r="H6813"/>
      <c r="I6813"/>
      <c r="J6813"/>
      <c r="K6813"/>
      <c r="L6813" s="262"/>
      <c r="M6813" s="262"/>
      <c r="S6813" s="262"/>
      <c r="T6813" s="262"/>
      <c r="U6813" s="262"/>
      <c r="V6813" s="262"/>
    </row>
    <row r="6814" spans="1:22">
      <c r="A6814" s="858"/>
      <c r="B6814" s="866">
        <f t="shared" si="107"/>
        <v>6792</v>
      </c>
      <c r="C6814" s="919"/>
      <c r="D6814" s="860"/>
      <c r="E6814"/>
      <c r="F6814"/>
      <c r="G6814"/>
      <c r="H6814"/>
      <c r="I6814"/>
      <c r="J6814"/>
      <c r="K6814"/>
      <c r="L6814" s="262"/>
      <c r="M6814" s="262"/>
      <c r="S6814" s="262"/>
      <c r="T6814" s="262"/>
      <c r="U6814" s="262"/>
      <c r="V6814" s="262"/>
    </row>
    <row r="6815" spans="1:22">
      <c r="A6815" s="858"/>
      <c r="B6815" s="866">
        <f t="shared" si="107"/>
        <v>6793</v>
      </c>
      <c r="C6815" s="919"/>
      <c r="D6815" s="860"/>
      <c r="E6815"/>
      <c r="F6815"/>
      <c r="G6815"/>
      <c r="H6815"/>
      <c r="I6815"/>
      <c r="J6815"/>
      <c r="K6815"/>
      <c r="L6815" s="262"/>
      <c r="M6815" s="262"/>
      <c r="S6815" s="262"/>
      <c r="T6815" s="262"/>
      <c r="U6815" s="262"/>
      <c r="V6815" s="262"/>
    </row>
    <row r="6816" spans="1:22">
      <c r="A6816" s="858"/>
      <c r="B6816" s="866">
        <f t="shared" si="107"/>
        <v>6794</v>
      </c>
      <c r="C6816" s="919"/>
      <c r="D6816" s="860"/>
      <c r="E6816"/>
      <c r="F6816"/>
      <c r="G6816"/>
      <c r="H6816"/>
      <c r="I6816"/>
      <c r="J6816"/>
      <c r="K6816"/>
      <c r="L6816" s="262"/>
      <c r="M6816" s="262"/>
      <c r="S6816" s="262"/>
      <c r="T6816" s="262"/>
      <c r="U6816" s="262"/>
      <c r="V6816" s="262"/>
    </row>
    <row r="6817" spans="1:22">
      <c r="A6817" s="858"/>
      <c r="B6817" s="866">
        <f t="shared" si="107"/>
        <v>6795</v>
      </c>
      <c r="C6817" s="919"/>
      <c r="D6817" s="860"/>
      <c r="E6817"/>
      <c r="F6817"/>
      <c r="G6817"/>
      <c r="H6817"/>
      <c r="I6817"/>
      <c r="J6817"/>
      <c r="K6817"/>
      <c r="L6817" s="262"/>
      <c r="M6817" s="262"/>
      <c r="S6817" s="262"/>
      <c r="T6817" s="262"/>
      <c r="U6817" s="262"/>
      <c r="V6817" s="262"/>
    </row>
    <row r="6818" spans="1:22">
      <c r="A6818" s="858"/>
      <c r="B6818" s="866">
        <f t="shared" si="107"/>
        <v>6796</v>
      </c>
      <c r="C6818" s="919"/>
      <c r="D6818" s="860"/>
      <c r="E6818"/>
      <c r="F6818"/>
      <c r="G6818"/>
      <c r="H6818"/>
      <c r="I6818"/>
      <c r="J6818"/>
      <c r="K6818"/>
      <c r="L6818" s="262"/>
      <c r="M6818" s="262"/>
      <c r="S6818" s="262"/>
      <c r="T6818" s="262"/>
      <c r="U6818" s="262"/>
      <c r="V6818" s="262"/>
    </row>
    <row r="6819" spans="1:22">
      <c r="A6819" s="858"/>
      <c r="B6819" s="866">
        <f t="shared" si="107"/>
        <v>6797</v>
      </c>
      <c r="C6819" s="919"/>
      <c r="D6819" s="860"/>
      <c r="E6819"/>
      <c r="F6819"/>
      <c r="G6819"/>
      <c r="H6819"/>
      <c r="I6819"/>
      <c r="J6819"/>
      <c r="K6819"/>
      <c r="L6819" s="262"/>
      <c r="M6819" s="262"/>
      <c r="S6819" s="262"/>
      <c r="T6819" s="262"/>
      <c r="U6819" s="262"/>
      <c r="V6819" s="262"/>
    </row>
    <row r="6820" spans="1:22">
      <c r="A6820" s="858"/>
      <c r="B6820" s="866">
        <f t="shared" si="107"/>
        <v>6798</v>
      </c>
      <c r="C6820" s="919"/>
      <c r="D6820" s="860"/>
      <c r="E6820"/>
      <c r="F6820"/>
      <c r="G6820"/>
      <c r="H6820"/>
      <c r="I6820"/>
      <c r="J6820"/>
      <c r="K6820"/>
      <c r="L6820" s="262"/>
      <c r="M6820" s="262"/>
      <c r="S6820" s="262"/>
      <c r="T6820" s="262"/>
      <c r="U6820" s="262"/>
      <c r="V6820" s="262"/>
    </row>
    <row r="6821" spans="1:22">
      <c r="A6821" s="858"/>
      <c r="B6821" s="866">
        <f t="shared" si="107"/>
        <v>6799</v>
      </c>
      <c r="C6821" s="919"/>
      <c r="D6821" s="860"/>
      <c r="E6821"/>
      <c r="F6821"/>
      <c r="G6821"/>
      <c r="H6821"/>
      <c r="I6821"/>
      <c r="J6821"/>
      <c r="K6821"/>
      <c r="L6821" s="262"/>
      <c r="M6821" s="262"/>
      <c r="S6821" s="262"/>
      <c r="T6821" s="262"/>
      <c r="U6821" s="262"/>
      <c r="V6821" s="262"/>
    </row>
    <row r="6822" spans="1:22">
      <c r="A6822" s="858"/>
      <c r="B6822" s="866">
        <f t="shared" si="107"/>
        <v>6800</v>
      </c>
      <c r="C6822" s="919"/>
      <c r="D6822" s="860"/>
      <c r="E6822"/>
      <c r="F6822"/>
      <c r="G6822"/>
      <c r="H6822"/>
      <c r="I6822"/>
      <c r="J6822"/>
      <c r="K6822"/>
      <c r="L6822" s="262"/>
      <c r="M6822" s="262"/>
      <c r="S6822" s="262"/>
      <c r="T6822" s="262"/>
      <c r="U6822" s="262"/>
      <c r="V6822" s="262"/>
    </row>
    <row r="6823" spans="1:22">
      <c r="A6823" s="858"/>
      <c r="B6823" s="866">
        <f t="shared" si="107"/>
        <v>6801</v>
      </c>
      <c r="C6823" s="919"/>
      <c r="D6823" s="860"/>
      <c r="E6823"/>
      <c r="F6823"/>
      <c r="G6823"/>
      <c r="H6823"/>
      <c r="I6823"/>
      <c r="J6823"/>
      <c r="K6823"/>
      <c r="L6823" s="262"/>
      <c r="M6823" s="262"/>
      <c r="S6823" s="262"/>
      <c r="T6823" s="262"/>
      <c r="U6823" s="262"/>
      <c r="V6823" s="262"/>
    </row>
    <row r="6824" spans="1:22">
      <c r="A6824" s="858"/>
      <c r="B6824" s="866">
        <f t="shared" si="107"/>
        <v>6802</v>
      </c>
      <c r="C6824" s="919"/>
      <c r="D6824" s="860"/>
      <c r="E6824"/>
      <c r="F6824"/>
      <c r="G6824"/>
      <c r="H6824"/>
      <c r="I6824"/>
      <c r="J6824"/>
      <c r="K6824"/>
      <c r="L6824" s="262"/>
      <c r="M6824" s="262"/>
      <c r="S6824" s="262"/>
      <c r="T6824" s="262"/>
      <c r="U6824" s="262"/>
      <c r="V6824" s="262"/>
    </row>
    <row r="6825" spans="1:22">
      <c r="A6825" s="858"/>
      <c r="B6825" s="866">
        <f t="shared" si="107"/>
        <v>6803</v>
      </c>
      <c r="C6825" s="919"/>
      <c r="D6825" s="860"/>
      <c r="E6825"/>
      <c r="F6825"/>
      <c r="G6825"/>
      <c r="H6825"/>
      <c r="I6825"/>
      <c r="J6825"/>
      <c r="K6825"/>
      <c r="L6825" s="262"/>
      <c r="M6825" s="262"/>
      <c r="S6825" s="262"/>
      <c r="T6825" s="262"/>
      <c r="U6825" s="262"/>
      <c r="V6825" s="262"/>
    </row>
    <row r="6826" spans="1:22">
      <c r="A6826" s="858"/>
      <c r="B6826" s="866">
        <f t="shared" si="107"/>
        <v>6804</v>
      </c>
      <c r="C6826" s="919"/>
      <c r="D6826" s="860"/>
      <c r="E6826"/>
      <c r="F6826"/>
      <c r="G6826"/>
      <c r="H6826"/>
      <c r="I6826"/>
      <c r="J6826"/>
      <c r="K6826"/>
      <c r="L6826" s="262"/>
      <c r="M6826" s="262"/>
      <c r="S6826" s="262"/>
      <c r="T6826" s="262"/>
      <c r="U6826" s="262"/>
      <c r="V6826" s="262"/>
    </row>
    <row r="6827" spans="1:22">
      <c r="A6827" s="858"/>
      <c r="B6827" s="866">
        <f t="shared" si="107"/>
        <v>6805</v>
      </c>
      <c r="C6827" s="919"/>
      <c r="D6827" s="860"/>
      <c r="E6827"/>
      <c r="F6827"/>
      <c r="G6827"/>
      <c r="H6827"/>
      <c r="I6827"/>
      <c r="J6827"/>
      <c r="K6827"/>
      <c r="L6827" s="262"/>
      <c r="M6827" s="262"/>
      <c r="S6827" s="262"/>
      <c r="T6827" s="262"/>
      <c r="U6827" s="262"/>
      <c r="V6827" s="262"/>
    </row>
    <row r="6828" spans="1:22">
      <c r="A6828" s="858"/>
      <c r="B6828" s="866">
        <f t="shared" si="107"/>
        <v>6806</v>
      </c>
      <c r="C6828" s="919"/>
      <c r="D6828" s="860"/>
      <c r="E6828"/>
      <c r="F6828"/>
      <c r="G6828"/>
      <c r="H6828"/>
      <c r="I6828"/>
      <c r="J6828"/>
      <c r="K6828"/>
      <c r="L6828" s="262"/>
      <c r="M6828" s="262"/>
      <c r="S6828" s="262"/>
      <c r="T6828" s="262"/>
      <c r="U6828" s="262"/>
      <c r="V6828" s="262"/>
    </row>
    <row r="6829" spans="1:22">
      <c r="A6829" s="858"/>
      <c r="B6829" s="866">
        <f t="shared" si="107"/>
        <v>6807</v>
      </c>
      <c r="C6829" s="919"/>
      <c r="D6829" s="860"/>
      <c r="E6829"/>
      <c r="F6829"/>
      <c r="G6829"/>
      <c r="H6829"/>
      <c r="I6829"/>
      <c r="J6829"/>
      <c r="K6829"/>
      <c r="L6829" s="262"/>
      <c r="M6829" s="262"/>
      <c r="S6829" s="262"/>
      <c r="T6829" s="262"/>
      <c r="U6829" s="262"/>
      <c r="V6829" s="262"/>
    </row>
    <row r="6830" spans="1:22">
      <c r="A6830" s="858"/>
      <c r="B6830" s="866">
        <f t="shared" si="107"/>
        <v>6808</v>
      </c>
      <c r="C6830" s="919"/>
      <c r="D6830" s="860"/>
      <c r="E6830"/>
      <c r="F6830"/>
      <c r="G6830"/>
      <c r="H6830"/>
      <c r="I6830"/>
      <c r="J6830"/>
      <c r="K6830"/>
      <c r="L6830" s="262"/>
      <c r="M6830" s="262"/>
      <c r="S6830" s="262"/>
      <c r="T6830" s="262"/>
      <c r="U6830" s="262"/>
      <c r="V6830" s="262"/>
    </row>
    <row r="6831" spans="1:22">
      <c r="A6831" s="858"/>
      <c r="B6831" s="866">
        <f t="shared" si="107"/>
        <v>6809</v>
      </c>
      <c r="C6831" s="919"/>
      <c r="D6831" s="860"/>
      <c r="E6831"/>
      <c r="F6831"/>
      <c r="G6831"/>
      <c r="H6831"/>
      <c r="I6831"/>
      <c r="J6831"/>
      <c r="K6831"/>
      <c r="L6831" s="262"/>
      <c r="M6831" s="262"/>
      <c r="S6831" s="262"/>
      <c r="T6831" s="262"/>
      <c r="U6831" s="262"/>
      <c r="V6831" s="262"/>
    </row>
    <row r="6832" spans="1:22">
      <c r="A6832" s="858"/>
      <c r="B6832" s="866">
        <f t="shared" si="107"/>
        <v>6810</v>
      </c>
      <c r="C6832" s="919"/>
      <c r="D6832" s="860"/>
      <c r="E6832"/>
      <c r="F6832"/>
      <c r="G6832"/>
      <c r="H6832"/>
      <c r="I6832"/>
      <c r="J6832"/>
      <c r="K6832"/>
      <c r="L6832" s="262"/>
      <c r="M6832" s="262"/>
      <c r="S6832" s="262"/>
      <c r="T6832" s="262"/>
      <c r="U6832" s="262"/>
      <c r="V6832" s="262"/>
    </row>
    <row r="6833" spans="1:22">
      <c r="A6833" s="858"/>
      <c r="B6833" s="866">
        <f t="shared" si="107"/>
        <v>6811</v>
      </c>
      <c r="C6833" s="919"/>
      <c r="D6833" s="860"/>
      <c r="E6833"/>
      <c r="F6833"/>
      <c r="G6833"/>
      <c r="H6833"/>
      <c r="I6833"/>
      <c r="J6833"/>
      <c r="K6833"/>
      <c r="L6833" s="262"/>
      <c r="M6833" s="262"/>
      <c r="S6833" s="262"/>
      <c r="T6833" s="262"/>
      <c r="U6833" s="262"/>
      <c r="V6833" s="262"/>
    </row>
    <row r="6834" spans="1:22">
      <c r="A6834" s="858"/>
      <c r="B6834" s="866">
        <f t="shared" si="107"/>
        <v>6812</v>
      </c>
      <c r="C6834" s="919"/>
      <c r="D6834" s="860"/>
      <c r="E6834"/>
      <c r="F6834"/>
      <c r="G6834"/>
      <c r="H6834"/>
      <c r="I6834"/>
      <c r="J6834"/>
      <c r="K6834"/>
      <c r="L6834" s="262"/>
      <c r="M6834" s="262"/>
      <c r="S6834" s="262"/>
      <c r="T6834" s="262"/>
      <c r="U6834" s="262"/>
      <c r="V6834" s="262"/>
    </row>
    <row r="6835" spans="1:22">
      <c r="A6835" s="858"/>
      <c r="B6835" s="866">
        <f t="shared" si="107"/>
        <v>6813</v>
      </c>
      <c r="C6835" s="919"/>
      <c r="D6835" s="860"/>
      <c r="E6835"/>
      <c r="F6835"/>
      <c r="G6835"/>
      <c r="H6835"/>
      <c r="I6835"/>
      <c r="J6835"/>
      <c r="K6835"/>
      <c r="L6835" s="262"/>
      <c r="M6835" s="262"/>
      <c r="S6835" s="262"/>
      <c r="T6835" s="262"/>
      <c r="U6835" s="262"/>
      <c r="V6835" s="262"/>
    </row>
    <row r="6836" spans="1:22">
      <c r="A6836" s="858"/>
      <c r="B6836" s="866">
        <f t="shared" si="107"/>
        <v>6814</v>
      </c>
      <c r="C6836" s="919"/>
      <c r="D6836" s="860"/>
      <c r="E6836"/>
      <c r="F6836"/>
      <c r="G6836"/>
      <c r="H6836"/>
      <c r="I6836"/>
      <c r="J6836"/>
      <c r="K6836"/>
      <c r="L6836" s="262"/>
      <c r="M6836" s="262"/>
      <c r="S6836" s="262"/>
      <c r="T6836" s="262"/>
      <c r="U6836" s="262"/>
      <c r="V6836" s="262"/>
    </row>
    <row r="6837" spans="1:22">
      <c r="A6837" s="858"/>
      <c r="B6837" s="866">
        <f t="shared" si="107"/>
        <v>6815</v>
      </c>
      <c r="C6837" s="919"/>
      <c r="D6837" s="860"/>
      <c r="E6837"/>
      <c r="F6837"/>
      <c r="G6837"/>
      <c r="H6837"/>
      <c r="I6837"/>
      <c r="J6837"/>
      <c r="K6837"/>
      <c r="L6837" s="262"/>
      <c r="M6837" s="262"/>
      <c r="S6837" s="262"/>
      <c r="T6837" s="262"/>
      <c r="U6837" s="262"/>
      <c r="V6837" s="262"/>
    </row>
    <row r="6838" spans="1:22">
      <c r="A6838" s="858"/>
      <c r="B6838" s="866">
        <f t="shared" si="107"/>
        <v>6816</v>
      </c>
      <c r="C6838" s="919"/>
      <c r="D6838" s="860"/>
      <c r="E6838"/>
      <c r="F6838"/>
      <c r="G6838"/>
      <c r="H6838"/>
      <c r="I6838"/>
      <c r="J6838"/>
      <c r="K6838"/>
      <c r="L6838" s="262"/>
      <c r="M6838" s="262"/>
      <c r="S6838" s="262"/>
      <c r="T6838" s="262"/>
      <c r="U6838" s="262"/>
      <c r="V6838" s="262"/>
    </row>
    <row r="6839" spans="1:22">
      <c r="A6839" s="858"/>
      <c r="B6839" s="866">
        <f t="shared" si="107"/>
        <v>6817</v>
      </c>
      <c r="C6839" s="919"/>
      <c r="D6839" s="860"/>
      <c r="E6839"/>
      <c r="F6839"/>
      <c r="G6839"/>
      <c r="H6839"/>
      <c r="I6839"/>
      <c r="J6839"/>
      <c r="K6839"/>
      <c r="L6839" s="262"/>
      <c r="M6839" s="262"/>
      <c r="S6839" s="262"/>
      <c r="T6839" s="262"/>
      <c r="U6839" s="262"/>
      <c r="V6839" s="262"/>
    </row>
    <row r="6840" spans="1:22">
      <c r="A6840" s="858"/>
      <c r="B6840" s="866">
        <f t="shared" si="107"/>
        <v>6818</v>
      </c>
      <c r="C6840" s="919"/>
      <c r="D6840" s="860"/>
      <c r="E6840"/>
      <c r="F6840"/>
      <c r="G6840"/>
      <c r="H6840"/>
      <c r="I6840"/>
      <c r="J6840"/>
      <c r="K6840"/>
      <c r="L6840" s="262"/>
      <c r="M6840" s="262"/>
      <c r="S6840" s="262"/>
      <c r="T6840" s="262"/>
      <c r="U6840" s="262"/>
      <c r="V6840" s="262"/>
    </row>
    <row r="6841" spans="1:22">
      <c r="A6841" s="858"/>
      <c r="B6841" s="866">
        <f t="shared" si="107"/>
        <v>6819</v>
      </c>
      <c r="C6841" s="919"/>
      <c r="D6841" s="860"/>
      <c r="E6841"/>
      <c r="F6841"/>
      <c r="G6841"/>
      <c r="H6841"/>
      <c r="I6841"/>
      <c r="J6841"/>
      <c r="K6841"/>
      <c r="L6841" s="262"/>
      <c r="M6841" s="262"/>
      <c r="S6841" s="262"/>
      <c r="T6841" s="262"/>
      <c r="U6841" s="262"/>
      <c r="V6841" s="262"/>
    </row>
    <row r="6842" spans="1:22">
      <c r="A6842" s="858"/>
      <c r="B6842" s="866">
        <f t="shared" si="107"/>
        <v>6820</v>
      </c>
      <c r="C6842" s="919"/>
      <c r="D6842" s="860"/>
      <c r="E6842"/>
      <c r="F6842"/>
      <c r="G6842"/>
      <c r="H6842"/>
      <c r="I6842"/>
      <c r="J6842"/>
      <c r="K6842"/>
      <c r="L6842" s="262"/>
      <c r="M6842" s="262"/>
      <c r="S6842" s="262"/>
      <c r="T6842" s="262"/>
      <c r="U6842" s="262"/>
      <c r="V6842" s="262"/>
    </row>
    <row r="6843" spans="1:22">
      <c r="A6843" s="858"/>
      <c r="B6843" s="866">
        <f t="shared" si="107"/>
        <v>6821</v>
      </c>
      <c r="C6843" s="919"/>
      <c r="D6843" s="860"/>
      <c r="E6843"/>
      <c r="F6843"/>
      <c r="G6843"/>
      <c r="H6843"/>
      <c r="I6843"/>
      <c r="J6843"/>
      <c r="K6843"/>
      <c r="L6843" s="262"/>
      <c r="M6843" s="262"/>
      <c r="S6843" s="262"/>
      <c r="T6843" s="262"/>
      <c r="U6843" s="262"/>
      <c r="V6843" s="262"/>
    </row>
    <row r="6844" spans="1:22">
      <c r="A6844" s="858"/>
      <c r="B6844" s="866">
        <f t="shared" si="107"/>
        <v>6822</v>
      </c>
      <c r="C6844" s="919"/>
      <c r="D6844" s="860"/>
      <c r="E6844"/>
      <c r="F6844"/>
      <c r="G6844"/>
      <c r="H6844"/>
      <c r="I6844"/>
      <c r="J6844"/>
      <c r="K6844"/>
      <c r="L6844" s="262"/>
      <c r="M6844" s="262"/>
      <c r="S6844" s="262"/>
      <c r="T6844" s="262"/>
      <c r="U6844" s="262"/>
      <c r="V6844" s="262"/>
    </row>
    <row r="6845" spans="1:22">
      <c r="A6845" s="858"/>
      <c r="B6845" s="866">
        <f t="shared" si="107"/>
        <v>6823</v>
      </c>
      <c r="C6845" s="919"/>
      <c r="D6845" s="860"/>
      <c r="E6845"/>
      <c r="F6845"/>
      <c r="G6845"/>
      <c r="H6845"/>
      <c r="I6845"/>
      <c r="J6845"/>
      <c r="K6845"/>
      <c r="L6845" s="262"/>
      <c r="M6845" s="262"/>
      <c r="S6845" s="262"/>
      <c r="T6845" s="262"/>
      <c r="U6845" s="262"/>
      <c r="V6845" s="262"/>
    </row>
    <row r="6846" spans="1:22">
      <c r="A6846" s="858"/>
      <c r="B6846" s="866">
        <f t="shared" si="107"/>
        <v>6824</v>
      </c>
      <c r="C6846" s="919"/>
      <c r="D6846" s="860"/>
      <c r="E6846"/>
      <c r="F6846"/>
      <c r="G6846"/>
      <c r="H6846"/>
      <c r="I6846"/>
      <c r="J6846"/>
      <c r="K6846"/>
      <c r="L6846" s="262"/>
      <c r="M6846" s="262"/>
      <c r="S6846" s="262"/>
      <c r="T6846" s="262"/>
      <c r="U6846" s="262"/>
      <c r="V6846" s="262"/>
    </row>
    <row r="6847" spans="1:22">
      <c r="A6847" s="858"/>
      <c r="B6847" s="866">
        <f t="shared" si="107"/>
        <v>6825</v>
      </c>
      <c r="C6847" s="919"/>
      <c r="D6847" s="860"/>
      <c r="E6847"/>
      <c r="F6847"/>
      <c r="G6847"/>
      <c r="H6847"/>
      <c r="I6847"/>
      <c r="J6847"/>
      <c r="K6847"/>
      <c r="L6847" s="262"/>
      <c r="M6847" s="262"/>
      <c r="S6847" s="262"/>
      <c r="T6847" s="262"/>
      <c r="U6847" s="262"/>
      <c r="V6847" s="262"/>
    </row>
    <row r="6848" spans="1:22">
      <c r="A6848" s="858"/>
      <c r="B6848" s="866">
        <f t="shared" si="107"/>
        <v>6826</v>
      </c>
      <c r="C6848" s="919"/>
      <c r="D6848" s="860"/>
      <c r="E6848"/>
      <c r="F6848"/>
      <c r="G6848"/>
      <c r="H6848"/>
      <c r="I6848"/>
      <c r="J6848"/>
      <c r="K6848"/>
      <c r="L6848" s="262"/>
      <c r="M6848" s="262"/>
      <c r="S6848" s="262"/>
      <c r="T6848" s="262"/>
      <c r="U6848" s="262"/>
      <c r="V6848" s="262"/>
    </row>
    <row r="6849" spans="1:22">
      <c r="A6849" s="858"/>
      <c r="B6849" s="866">
        <f t="shared" si="107"/>
        <v>6827</v>
      </c>
      <c r="C6849" s="919"/>
      <c r="D6849" s="860"/>
      <c r="E6849"/>
      <c r="F6849"/>
      <c r="G6849"/>
      <c r="H6849"/>
      <c r="I6849"/>
      <c r="J6849"/>
      <c r="K6849"/>
      <c r="L6849" s="262"/>
      <c r="M6849" s="262"/>
      <c r="S6849" s="262"/>
      <c r="T6849" s="262"/>
      <c r="U6849" s="262"/>
      <c r="V6849" s="262"/>
    </row>
    <row r="6850" spans="1:22">
      <c r="A6850" s="858"/>
      <c r="B6850" s="866">
        <f t="shared" si="107"/>
        <v>6828</v>
      </c>
      <c r="C6850" s="919"/>
      <c r="D6850" s="860"/>
      <c r="E6850"/>
      <c r="F6850"/>
      <c r="G6850"/>
      <c r="H6850"/>
      <c r="I6850"/>
      <c r="J6850"/>
      <c r="K6850"/>
      <c r="L6850" s="262"/>
      <c r="M6850" s="262"/>
      <c r="S6850" s="262"/>
      <c r="T6850" s="262"/>
      <c r="U6850" s="262"/>
      <c r="V6850" s="262"/>
    </row>
    <row r="6851" spans="1:22">
      <c r="A6851" s="858"/>
      <c r="B6851" s="866">
        <f t="shared" si="107"/>
        <v>6829</v>
      </c>
      <c r="C6851" s="919"/>
      <c r="D6851" s="860"/>
      <c r="E6851"/>
      <c r="F6851"/>
      <c r="G6851"/>
      <c r="H6851"/>
      <c r="I6851"/>
      <c r="J6851"/>
      <c r="K6851"/>
      <c r="L6851" s="262"/>
      <c r="M6851" s="262"/>
      <c r="S6851" s="262"/>
      <c r="T6851" s="262"/>
      <c r="U6851" s="262"/>
      <c r="V6851" s="262"/>
    </row>
    <row r="6852" spans="1:22">
      <c r="A6852" s="858"/>
      <c r="B6852" s="866">
        <f t="shared" si="107"/>
        <v>6830</v>
      </c>
      <c r="C6852" s="919"/>
      <c r="D6852" s="860"/>
      <c r="E6852"/>
      <c r="F6852"/>
      <c r="G6852"/>
      <c r="H6852"/>
      <c r="I6852"/>
      <c r="J6852"/>
      <c r="K6852"/>
      <c r="L6852" s="262"/>
      <c r="M6852" s="262"/>
      <c r="S6852" s="262"/>
      <c r="T6852" s="262"/>
      <c r="U6852" s="262"/>
      <c r="V6852" s="262"/>
    </row>
    <row r="6853" spans="1:22">
      <c r="A6853" s="858"/>
      <c r="B6853" s="866">
        <f t="shared" si="107"/>
        <v>6831</v>
      </c>
      <c r="C6853" s="919"/>
      <c r="D6853" s="860"/>
      <c r="E6853"/>
      <c r="F6853"/>
      <c r="G6853"/>
      <c r="H6853"/>
      <c r="I6853"/>
      <c r="J6853"/>
      <c r="K6853"/>
      <c r="L6853" s="262"/>
      <c r="M6853" s="262"/>
      <c r="S6853" s="262"/>
      <c r="T6853" s="262"/>
      <c r="U6853" s="262"/>
      <c r="V6853" s="262"/>
    </row>
    <row r="6854" spans="1:22">
      <c r="A6854" s="858"/>
      <c r="B6854" s="866">
        <f t="shared" si="107"/>
        <v>6832</v>
      </c>
      <c r="C6854" s="919"/>
      <c r="D6854" s="860"/>
      <c r="E6854"/>
      <c r="F6854"/>
      <c r="G6854"/>
      <c r="H6854"/>
      <c r="I6854"/>
      <c r="J6854"/>
      <c r="K6854"/>
      <c r="L6854" s="262"/>
      <c r="M6854" s="262"/>
      <c r="S6854" s="262"/>
      <c r="T6854" s="262"/>
      <c r="U6854" s="262"/>
      <c r="V6854" s="262"/>
    </row>
    <row r="6855" spans="1:22">
      <c r="A6855" s="858"/>
      <c r="B6855" s="866">
        <f t="shared" si="107"/>
        <v>6833</v>
      </c>
      <c r="C6855" s="919"/>
      <c r="D6855" s="860"/>
      <c r="E6855"/>
      <c r="F6855"/>
      <c r="G6855"/>
      <c r="H6855"/>
      <c r="I6855"/>
      <c r="J6855"/>
      <c r="K6855"/>
      <c r="L6855" s="262"/>
      <c r="M6855" s="262"/>
      <c r="S6855" s="262"/>
      <c r="T6855" s="262"/>
      <c r="U6855" s="262"/>
      <c r="V6855" s="262"/>
    </row>
    <row r="6856" spans="1:22">
      <c r="A6856" s="858"/>
      <c r="B6856" s="866">
        <f t="shared" si="107"/>
        <v>6834</v>
      </c>
      <c r="C6856" s="919"/>
      <c r="D6856" s="860"/>
      <c r="E6856"/>
      <c r="F6856"/>
      <c r="G6856"/>
      <c r="H6856"/>
      <c r="I6856"/>
      <c r="J6856"/>
      <c r="K6856"/>
      <c r="L6856" s="262"/>
      <c r="M6856" s="262"/>
      <c r="S6856" s="262"/>
      <c r="T6856" s="262"/>
      <c r="U6856" s="262"/>
      <c r="V6856" s="262"/>
    </row>
    <row r="6857" spans="1:22">
      <c r="A6857" s="858"/>
      <c r="B6857" s="866">
        <f t="shared" si="107"/>
        <v>6835</v>
      </c>
      <c r="C6857" s="919"/>
      <c r="D6857" s="860"/>
      <c r="E6857"/>
      <c r="F6857"/>
      <c r="G6857"/>
      <c r="H6857"/>
      <c r="I6857"/>
      <c r="J6857"/>
      <c r="K6857"/>
      <c r="L6857" s="262"/>
      <c r="M6857" s="262"/>
      <c r="S6857" s="262"/>
      <c r="T6857" s="262"/>
      <c r="U6857" s="262"/>
      <c r="V6857" s="262"/>
    </row>
    <row r="6858" spans="1:22">
      <c r="A6858" s="858"/>
      <c r="B6858" s="866">
        <f t="shared" si="107"/>
        <v>6836</v>
      </c>
      <c r="C6858" s="919"/>
      <c r="D6858" s="860"/>
      <c r="E6858"/>
      <c r="F6858"/>
      <c r="G6858"/>
      <c r="H6858"/>
      <c r="I6858"/>
      <c r="J6858"/>
      <c r="K6858"/>
      <c r="L6858" s="262"/>
      <c r="M6858" s="262"/>
      <c r="S6858" s="262"/>
      <c r="T6858" s="262"/>
      <c r="U6858" s="262"/>
      <c r="V6858" s="262"/>
    </row>
    <row r="6859" spans="1:22">
      <c r="A6859" s="858"/>
      <c r="B6859" s="866">
        <f t="shared" si="107"/>
        <v>6837</v>
      </c>
      <c r="C6859" s="919"/>
      <c r="D6859" s="860"/>
      <c r="E6859"/>
      <c r="F6859"/>
      <c r="G6859"/>
      <c r="H6859"/>
      <c r="I6859"/>
      <c r="J6859"/>
      <c r="K6859"/>
      <c r="L6859" s="262"/>
      <c r="M6859" s="262"/>
      <c r="S6859" s="262"/>
      <c r="T6859" s="262"/>
      <c r="U6859" s="262"/>
      <c r="V6859" s="262"/>
    </row>
    <row r="6860" spans="1:22">
      <c r="A6860" s="858"/>
      <c r="B6860" s="866">
        <f t="shared" si="107"/>
        <v>6838</v>
      </c>
      <c r="C6860" s="919"/>
      <c r="D6860" s="860"/>
      <c r="E6860"/>
      <c r="F6860"/>
      <c r="G6860"/>
      <c r="H6860"/>
      <c r="I6860"/>
      <c r="J6860"/>
      <c r="K6860"/>
      <c r="L6860" s="262"/>
      <c r="M6860" s="262"/>
      <c r="S6860" s="262"/>
      <c r="T6860" s="262"/>
      <c r="U6860" s="262"/>
      <c r="V6860" s="262"/>
    </row>
    <row r="6861" spans="1:22">
      <c r="A6861" s="858"/>
      <c r="B6861" s="866">
        <f t="shared" si="107"/>
        <v>6839</v>
      </c>
      <c r="C6861" s="919"/>
      <c r="D6861" s="860"/>
      <c r="E6861"/>
      <c r="F6861"/>
      <c r="G6861"/>
      <c r="H6861"/>
      <c r="I6861"/>
      <c r="J6861"/>
      <c r="K6861"/>
      <c r="L6861" s="262"/>
      <c r="M6861" s="262"/>
      <c r="S6861" s="262"/>
      <c r="T6861" s="262"/>
      <c r="U6861" s="262"/>
      <c r="V6861" s="262"/>
    </row>
    <row r="6862" spans="1:22">
      <c r="A6862" s="858"/>
      <c r="B6862" s="866">
        <f t="shared" si="107"/>
        <v>6840</v>
      </c>
      <c r="C6862" s="919"/>
      <c r="D6862" s="860"/>
      <c r="E6862"/>
      <c r="F6862"/>
      <c r="G6862"/>
      <c r="H6862"/>
      <c r="I6862"/>
      <c r="J6862"/>
      <c r="K6862"/>
      <c r="L6862" s="262"/>
      <c r="M6862" s="262"/>
      <c r="S6862" s="262"/>
      <c r="T6862" s="262"/>
      <c r="U6862" s="262"/>
      <c r="V6862" s="262"/>
    </row>
    <row r="6863" spans="1:22">
      <c r="A6863" s="858"/>
      <c r="B6863" s="866">
        <f t="shared" si="107"/>
        <v>6841</v>
      </c>
      <c r="C6863" s="919"/>
      <c r="D6863" s="860"/>
      <c r="E6863"/>
      <c r="F6863"/>
      <c r="G6863"/>
      <c r="H6863"/>
      <c r="I6863"/>
      <c r="J6863"/>
      <c r="K6863"/>
      <c r="L6863" s="262"/>
      <c r="M6863" s="262"/>
      <c r="S6863" s="262"/>
      <c r="T6863" s="262"/>
      <c r="U6863" s="262"/>
      <c r="V6863" s="262"/>
    </row>
    <row r="6864" spans="1:22">
      <c r="A6864" s="858"/>
      <c r="B6864" s="866">
        <f t="shared" si="107"/>
        <v>6842</v>
      </c>
      <c r="C6864" s="919"/>
      <c r="D6864" s="860"/>
      <c r="E6864"/>
      <c r="F6864"/>
      <c r="G6864"/>
      <c r="H6864"/>
      <c r="I6864"/>
      <c r="J6864"/>
      <c r="K6864"/>
      <c r="L6864" s="262"/>
      <c r="M6864" s="262"/>
      <c r="S6864" s="262"/>
      <c r="T6864" s="262"/>
      <c r="U6864" s="262"/>
      <c r="V6864" s="262"/>
    </row>
    <row r="6865" spans="1:22">
      <c r="A6865" s="858"/>
      <c r="B6865" s="866">
        <f t="shared" si="107"/>
        <v>6843</v>
      </c>
      <c r="C6865" s="919"/>
      <c r="D6865" s="860"/>
      <c r="E6865"/>
      <c r="F6865"/>
      <c r="G6865"/>
      <c r="H6865"/>
      <c r="I6865"/>
      <c r="J6865"/>
      <c r="K6865"/>
      <c r="L6865" s="262"/>
      <c r="M6865" s="262"/>
      <c r="S6865" s="262"/>
      <c r="T6865" s="262"/>
      <c r="U6865" s="262"/>
      <c r="V6865" s="262"/>
    </row>
    <row r="6866" spans="1:22">
      <c r="A6866" s="858"/>
      <c r="B6866" s="866">
        <f t="shared" si="107"/>
        <v>6844</v>
      </c>
      <c r="C6866" s="919"/>
      <c r="D6866" s="860"/>
      <c r="E6866"/>
      <c r="F6866"/>
      <c r="G6866"/>
      <c r="H6866"/>
      <c r="I6866"/>
      <c r="J6866"/>
      <c r="K6866"/>
      <c r="L6866" s="262"/>
      <c r="M6866" s="262"/>
      <c r="S6866" s="262"/>
      <c r="T6866" s="262"/>
      <c r="U6866" s="262"/>
      <c r="V6866" s="262"/>
    </row>
    <row r="6867" spans="1:22">
      <c r="A6867" s="858"/>
      <c r="B6867" s="866">
        <f t="shared" si="107"/>
        <v>6845</v>
      </c>
      <c r="C6867" s="919"/>
      <c r="D6867" s="860"/>
      <c r="E6867"/>
      <c r="F6867"/>
      <c r="G6867"/>
      <c r="H6867"/>
      <c r="I6867"/>
      <c r="J6867"/>
      <c r="K6867"/>
      <c r="L6867" s="262"/>
      <c r="M6867" s="262"/>
      <c r="S6867" s="262"/>
      <c r="T6867" s="262"/>
      <c r="U6867" s="262"/>
      <c r="V6867" s="262"/>
    </row>
    <row r="6868" spans="1:22">
      <c r="A6868" s="858"/>
      <c r="B6868" s="866">
        <f t="shared" si="107"/>
        <v>6846</v>
      </c>
      <c r="C6868" s="919"/>
      <c r="D6868" s="860"/>
      <c r="E6868"/>
      <c r="F6868"/>
      <c r="G6868"/>
      <c r="H6868"/>
      <c r="I6868"/>
      <c r="J6868"/>
      <c r="K6868"/>
      <c r="L6868" s="262"/>
      <c r="M6868" s="262"/>
      <c r="S6868" s="262"/>
      <c r="T6868" s="262"/>
      <c r="U6868" s="262"/>
      <c r="V6868" s="262"/>
    </row>
    <row r="6869" spans="1:22">
      <c r="A6869" s="858"/>
      <c r="B6869" s="866">
        <f t="shared" si="107"/>
        <v>6847</v>
      </c>
      <c r="C6869" s="919"/>
      <c r="D6869" s="860"/>
      <c r="E6869"/>
      <c r="F6869"/>
      <c r="G6869"/>
      <c r="H6869"/>
      <c r="I6869"/>
      <c r="J6869"/>
      <c r="K6869"/>
      <c r="L6869" s="262"/>
      <c r="M6869" s="262"/>
      <c r="S6869" s="262"/>
      <c r="T6869" s="262"/>
      <c r="U6869" s="262"/>
      <c r="V6869" s="262"/>
    </row>
    <row r="6870" spans="1:22">
      <c r="A6870" s="858"/>
      <c r="B6870" s="866">
        <f t="shared" si="107"/>
        <v>6848</v>
      </c>
      <c r="C6870" s="919"/>
      <c r="D6870" s="860"/>
      <c r="E6870"/>
      <c r="F6870"/>
      <c r="G6870"/>
      <c r="H6870"/>
      <c r="I6870"/>
      <c r="J6870"/>
      <c r="K6870"/>
      <c r="L6870" s="262"/>
      <c r="M6870" s="262"/>
      <c r="S6870" s="262"/>
      <c r="T6870" s="262"/>
      <c r="U6870" s="262"/>
      <c r="V6870" s="262"/>
    </row>
    <row r="6871" spans="1:22">
      <c r="A6871" s="858"/>
      <c r="B6871" s="866">
        <f t="shared" si="107"/>
        <v>6849</v>
      </c>
      <c r="C6871" s="919"/>
      <c r="D6871" s="860"/>
      <c r="E6871"/>
      <c r="F6871"/>
      <c r="G6871"/>
      <c r="H6871"/>
      <c r="I6871"/>
      <c r="J6871"/>
      <c r="K6871"/>
      <c r="L6871" s="262"/>
      <c r="M6871" s="262"/>
      <c r="S6871" s="262"/>
      <c r="T6871" s="262"/>
      <c r="U6871" s="262"/>
      <c r="V6871" s="262"/>
    </row>
    <row r="6872" spans="1:22">
      <c r="A6872" s="858"/>
      <c r="B6872" s="866">
        <f t="shared" ref="B6872:B6935" si="108">B6871+1</f>
        <v>6850</v>
      </c>
      <c r="C6872" s="919"/>
      <c r="D6872" s="860"/>
      <c r="E6872"/>
      <c r="F6872"/>
      <c r="G6872"/>
      <c r="H6872"/>
      <c r="I6872"/>
      <c r="J6872"/>
      <c r="K6872"/>
      <c r="L6872" s="262"/>
      <c r="M6872" s="262"/>
      <c r="S6872" s="262"/>
      <c r="T6872" s="262"/>
      <c r="U6872" s="262"/>
      <c r="V6872" s="262"/>
    </row>
    <row r="6873" spans="1:22">
      <c r="A6873" s="858"/>
      <c r="B6873" s="866">
        <f t="shared" si="108"/>
        <v>6851</v>
      </c>
      <c r="C6873" s="919"/>
      <c r="D6873" s="860"/>
      <c r="E6873"/>
      <c r="F6873"/>
      <c r="G6873"/>
      <c r="H6873"/>
      <c r="I6873"/>
      <c r="J6873"/>
      <c r="K6873"/>
      <c r="L6873" s="262"/>
      <c r="M6873" s="262"/>
      <c r="S6873" s="262"/>
      <c r="T6873" s="262"/>
      <c r="U6873" s="262"/>
      <c r="V6873" s="262"/>
    </row>
    <row r="6874" spans="1:22">
      <c r="A6874" s="858"/>
      <c r="B6874" s="866">
        <f t="shared" si="108"/>
        <v>6852</v>
      </c>
      <c r="C6874" s="919"/>
      <c r="D6874" s="860"/>
      <c r="E6874"/>
      <c r="F6874"/>
      <c r="G6874"/>
      <c r="H6874"/>
      <c r="I6874"/>
      <c r="J6874"/>
      <c r="K6874"/>
      <c r="L6874" s="262"/>
      <c r="M6874" s="262"/>
      <c r="S6874" s="262"/>
      <c r="T6874" s="262"/>
      <c r="U6874" s="262"/>
      <c r="V6874" s="262"/>
    </row>
    <row r="6875" spans="1:22">
      <c r="A6875" s="858"/>
      <c r="B6875" s="866">
        <f t="shared" si="108"/>
        <v>6853</v>
      </c>
      <c r="C6875" s="919"/>
      <c r="D6875" s="860"/>
      <c r="E6875"/>
      <c r="F6875"/>
      <c r="G6875"/>
      <c r="H6875"/>
      <c r="I6875"/>
      <c r="J6875"/>
      <c r="K6875"/>
      <c r="L6875" s="262"/>
      <c r="M6875" s="262"/>
      <c r="S6875" s="262"/>
      <c r="T6875" s="262"/>
      <c r="U6875" s="262"/>
      <c r="V6875" s="262"/>
    </row>
    <row r="6876" spans="1:22">
      <c r="A6876" s="858"/>
      <c r="B6876" s="866">
        <f t="shared" si="108"/>
        <v>6854</v>
      </c>
      <c r="C6876" s="919"/>
      <c r="D6876" s="860"/>
      <c r="E6876"/>
      <c r="F6876"/>
      <c r="G6876"/>
      <c r="H6876"/>
      <c r="I6876"/>
      <c r="J6876"/>
      <c r="K6876"/>
      <c r="L6876" s="262"/>
      <c r="M6876" s="262"/>
      <c r="S6876" s="262"/>
      <c r="T6876" s="262"/>
      <c r="U6876" s="262"/>
      <c r="V6876" s="262"/>
    </row>
    <row r="6877" spans="1:22">
      <c r="A6877" s="858"/>
      <c r="B6877" s="866">
        <f t="shared" si="108"/>
        <v>6855</v>
      </c>
      <c r="C6877" s="919"/>
      <c r="D6877" s="860"/>
      <c r="E6877"/>
      <c r="F6877"/>
      <c r="G6877"/>
      <c r="H6877"/>
      <c r="I6877"/>
      <c r="J6877"/>
      <c r="K6877"/>
      <c r="L6877" s="262"/>
      <c r="M6877" s="262"/>
      <c r="S6877" s="262"/>
      <c r="T6877" s="262"/>
      <c r="U6877" s="262"/>
      <c r="V6877" s="262"/>
    </row>
    <row r="6878" spans="1:22">
      <c r="A6878" s="858"/>
      <c r="B6878" s="866">
        <f t="shared" si="108"/>
        <v>6856</v>
      </c>
      <c r="C6878" s="919"/>
      <c r="D6878" s="860"/>
      <c r="E6878"/>
      <c r="F6878"/>
      <c r="G6878"/>
      <c r="H6878"/>
      <c r="I6878"/>
      <c r="J6878"/>
      <c r="K6878"/>
      <c r="L6878" s="262"/>
      <c r="M6878" s="262"/>
      <c r="S6878" s="262"/>
      <c r="T6878" s="262"/>
      <c r="U6878" s="262"/>
      <c r="V6878" s="262"/>
    </row>
    <row r="6879" spans="1:22">
      <c r="A6879" s="858"/>
      <c r="B6879" s="866">
        <f t="shared" si="108"/>
        <v>6857</v>
      </c>
      <c r="C6879" s="919"/>
      <c r="D6879" s="860"/>
      <c r="E6879"/>
      <c r="F6879"/>
      <c r="G6879"/>
      <c r="H6879"/>
      <c r="I6879"/>
      <c r="J6879"/>
      <c r="K6879"/>
      <c r="L6879" s="262"/>
      <c r="M6879" s="262"/>
      <c r="S6879" s="262"/>
      <c r="T6879" s="262"/>
      <c r="U6879" s="262"/>
      <c r="V6879" s="262"/>
    </row>
    <row r="6880" spans="1:22">
      <c r="A6880" s="858"/>
      <c r="B6880" s="866">
        <f t="shared" si="108"/>
        <v>6858</v>
      </c>
      <c r="C6880" s="919"/>
      <c r="D6880" s="860"/>
      <c r="E6880"/>
      <c r="F6880"/>
      <c r="G6880"/>
      <c r="H6880"/>
      <c r="I6880"/>
      <c r="J6880"/>
      <c r="K6880"/>
      <c r="L6880" s="262"/>
      <c r="M6880" s="262"/>
      <c r="S6880" s="262"/>
      <c r="T6880" s="262"/>
      <c r="U6880" s="262"/>
      <c r="V6880" s="262"/>
    </row>
    <row r="6881" spans="1:22">
      <c r="A6881" s="858"/>
      <c r="B6881" s="866">
        <f t="shared" si="108"/>
        <v>6859</v>
      </c>
      <c r="C6881" s="919"/>
      <c r="D6881" s="860"/>
      <c r="E6881"/>
      <c r="F6881"/>
      <c r="G6881"/>
      <c r="H6881"/>
      <c r="I6881"/>
      <c r="J6881"/>
      <c r="K6881"/>
      <c r="L6881" s="262"/>
      <c r="M6881" s="262"/>
      <c r="S6881" s="262"/>
      <c r="T6881" s="262"/>
      <c r="U6881" s="262"/>
      <c r="V6881" s="262"/>
    </row>
    <row r="6882" spans="1:22">
      <c r="A6882" s="858"/>
      <c r="B6882" s="866">
        <f t="shared" si="108"/>
        <v>6860</v>
      </c>
      <c r="C6882" s="919"/>
      <c r="D6882" s="860"/>
      <c r="E6882"/>
      <c r="F6882"/>
      <c r="G6882"/>
      <c r="H6882"/>
      <c r="I6882"/>
      <c r="J6882"/>
      <c r="K6882"/>
      <c r="L6882" s="262"/>
      <c r="M6882" s="262"/>
      <c r="S6882" s="262"/>
      <c r="T6882" s="262"/>
      <c r="U6882" s="262"/>
      <c r="V6882" s="262"/>
    </row>
    <row r="6883" spans="1:22">
      <c r="A6883" s="858"/>
      <c r="B6883" s="866">
        <f t="shared" si="108"/>
        <v>6861</v>
      </c>
      <c r="C6883" s="919"/>
      <c r="D6883" s="860"/>
      <c r="E6883"/>
      <c r="F6883"/>
      <c r="G6883"/>
      <c r="H6883"/>
      <c r="I6883"/>
      <c r="J6883"/>
      <c r="K6883"/>
      <c r="L6883" s="262"/>
      <c r="M6883" s="262"/>
      <c r="S6883" s="262"/>
      <c r="T6883" s="262"/>
      <c r="U6883" s="262"/>
      <c r="V6883" s="262"/>
    </row>
    <row r="6884" spans="1:22">
      <c r="A6884" s="858"/>
      <c r="B6884" s="866">
        <f t="shared" si="108"/>
        <v>6862</v>
      </c>
      <c r="C6884" s="919"/>
      <c r="D6884" s="860"/>
      <c r="E6884"/>
      <c r="F6884"/>
      <c r="G6884"/>
      <c r="H6884"/>
      <c r="I6884"/>
      <c r="J6884"/>
      <c r="K6884"/>
      <c r="L6884" s="262"/>
      <c r="M6884" s="262"/>
      <c r="S6884" s="262"/>
      <c r="T6884" s="262"/>
      <c r="U6884" s="262"/>
      <c r="V6884" s="262"/>
    </row>
    <row r="6885" spans="1:22">
      <c r="A6885" s="858"/>
      <c r="B6885" s="866">
        <f t="shared" si="108"/>
        <v>6863</v>
      </c>
      <c r="C6885" s="919"/>
      <c r="D6885" s="860"/>
      <c r="E6885"/>
      <c r="F6885"/>
      <c r="G6885"/>
      <c r="H6885"/>
      <c r="I6885"/>
      <c r="J6885"/>
      <c r="K6885"/>
      <c r="L6885" s="262"/>
      <c r="M6885" s="262"/>
      <c r="S6885" s="262"/>
      <c r="T6885" s="262"/>
      <c r="U6885" s="262"/>
      <c r="V6885" s="262"/>
    </row>
    <row r="6886" spans="1:22">
      <c r="A6886" s="858"/>
      <c r="B6886" s="866">
        <f t="shared" si="108"/>
        <v>6864</v>
      </c>
      <c r="C6886" s="919"/>
      <c r="D6886" s="860"/>
      <c r="E6886"/>
      <c r="F6886"/>
      <c r="G6886"/>
      <c r="H6886"/>
      <c r="I6886"/>
      <c r="J6886"/>
      <c r="K6886"/>
      <c r="L6886" s="262"/>
      <c r="M6886" s="262"/>
      <c r="S6886" s="262"/>
      <c r="T6886" s="262"/>
      <c r="U6886" s="262"/>
      <c r="V6886" s="262"/>
    </row>
    <row r="6887" spans="1:22">
      <c r="A6887" s="858"/>
      <c r="B6887" s="866">
        <f t="shared" si="108"/>
        <v>6865</v>
      </c>
      <c r="C6887" s="919"/>
      <c r="D6887" s="860"/>
      <c r="E6887"/>
      <c r="F6887"/>
      <c r="G6887"/>
      <c r="H6887"/>
      <c r="I6887"/>
      <c r="J6887"/>
      <c r="K6887"/>
      <c r="L6887" s="262"/>
      <c r="M6887" s="262"/>
      <c r="S6887" s="262"/>
      <c r="T6887" s="262"/>
      <c r="U6887" s="262"/>
      <c r="V6887" s="262"/>
    </row>
    <row r="6888" spans="1:22">
      <c r="A6888" s="858"/>
      <c r="B6888" s="866">
        <f t="shared" si="108"/>
        <v>6866</v>
      </c>
      <c r="C6888" s="919"/>
      <c r="D6888" s="860"/>
      <c r="E6888"/>
      <c r="F6888"/>
      <c r="G6888"/>
      <c r="H6888"/>
      <c r="I6888"/>
      <c r="J6888"/>
      <c r="K6888"/>
      <c r="L6888" s="262"/>
      <c r="M6888" s="262"/>
      <c r="S6888" s="262"/>
      <c r="T6888" s="262"/>
      <c r="U6888" s="262"/>
      <c r="V6888" s="262"/>
    </row>
    <row r="6889" spans="1:22">
      <c r="A6889" s="858"/>
      <c r="B6889" s="866">
        <f t="shared" si="108"/>
        <v>6867</v>
      </c>
      <c r="C6889" s="919"/>
      <c r="D6889" s="860"/>
      <c r="E6889"/>
      <c r="F6889"/>
      <c r="G6889"/>
      <c r="H6889"/>
      <c r="I6889"/>
      <c r="J6889"/>
      <c r="K6889"/>
      <c r="L6889" s="262"/>
      <c r="M6889" s="262"/>
      <c r="S6889" s="262"/>
      <c r="T6889" s="262"/>
      <c r="U6889" s="262"/>
      <c r="V6889" s="262"/>
    </row>
    <row r="6890" spans="1:22">
      <c r="A6890" s="858"/>
      <c r="B6890" s="866">
        <f t="shared" si="108"/>
        <v>6868</v>
      </c>
      <c r="C6890" s="919"/>
      <c r="D6890" s="860"/>
      <c r="E6890"/>
      <c r="F6890"/>
      <c r="G6890"/>
      <c r="H6890"/>
      <c r="I6890"/>
      <c r="J6890"/>
      <c r="K6890"/>
      <c r="L6890" s="262"/>
      <c r="M6890" s="262"/>
      <c r="S6890" s="262"/>
      <c r="T6890" s="262"/>
      <c r="U6890" s="262"/>
      <c r="V6890" s="262"/>
    </row>
    <row r="6891" spans="1:22">
      <c r="A6891" s="858"/>
      <c r="B6891" s="866">
        <f t="shared" si="108"/>
        <v>6869</v>
      </c>
      <c r="C6891" s="919"/>
      <c r="D6891" s="860"/>
      <c r="E6891"/>
      <c r="F6891"/>
      <c r="G6891"/>
      <c r="H6891"/>
      <c r="I6891"/>
      <c r="J6891"/>
      <c r="K6891"/>
      <c r="L6891" s="262"/>
      <c r="M6891" s="262"/>
      <c r="S6891" s="262"/>
      <c r="T6891" s="262"/>
      <c r="U6891" s="262"/>
      <c r="V6891" s="262"/>
    </row>
    <row r="6892" spans="1:22">
      <c r="A6892" s="858"/>
      <c r="B6892" s="866">
        <f t="shared" si="108"/>
        <v>6870</v>
      </c>
      <c r="C6892" s="919"/>
      <c r="D6892" s="860"/>
      <c r="E6892"/>
      <c r="F6892"/>
      <c r="G6892"/>
      <c r="H6892"/>
      <c r="I6892"/>
      <c r="J6892"/>
      <c r="K6892"/>
      <c r="L6892" s="262"/>
      <c r="M6892" s="262"/>
      <c r="S6892" s="262"/>
      <c r="T6892" s="262"/>
      <c r="U6892" s="262"/>
      <c r="V6892" s="262"/>
    </row>
    <row r="6893" spans="1:22">
      <c r="A6893" s="858"/>
      <c r="B6893" s="866">
        <f t="shared" si="108"/>
        <v>6871</v>
      </c>
      <c r="C6893" s="919"/>
      <c r="D6893" s="860"/>
      <c r="E6893"/>
      <c r="F6893"/>
      <c r="G6893"/>
      <c r="H6893"/>
      <c r="I6893"/>
      <c r="J6893"/>
      <c r="K6893"/>
      <c r="L6893" s="262"/>
      <c r="M6893" s="262"/>
      <c r="S6893" s="262"/>
      <c r="T6893" s="262"/>
      <c r="U6893" s="262"/>
      <c r="V6893" s="262"/>
    </row>
    <row r="6894" spans="1:22">
      <c r="A6894" s="858"/>
      <c r="B6894" s="866">
        <f t="shared" si="108"/>
        <v>6872</v>
      </c>
      <c r="C6894" s="919"/>
      <c r="D6894" s="860"/>
      <c r="E6894"/>
      <c r="F6894"/>
      <c r="G6894"/>
      <c r="H6894"/>
      <c r="I6894"/>
      <c r="J6894"/>
      <c r="K6894"/>
      <c r="L6894" s="262"/>
      <c r="M6894" s="262"/>
      <c r="S6894" s="262"/>
      <c r="T6894" s="262"/>
      <c r="U6894" s="262"/>
      <c r="V6894" s="262"/>
    </row>
    <row r="6895" spans="1:22">
      <c r="A6895" s="858"/>
      <c r="B6895" s="866">
        <f t="shared" si="108"/>
        <v>6873</v>
      </c>
      <c r="C6895" s="919"/>
      <c r="D6895" s="860"/>
      <c r="E6895"/>
      <c r="F6895"/>
      <c r="G6895"/>
      <c r="H6895"/>
      <c r="I6895"/>
      <c r="J6895"/>
      <c r="K6895"/>
      <c r="L6895" s="262"/>
      <c r="M6895" s="262"/>
      <c r="S6895" s="262"/>
      <c r="T6895" s="262"/>
      <c r="U6895" s="262"/>
      <c r="V6895" s="262"/>
    </row>
    <row r="6896" spans="1:22">
      <c r="A6896" s="858"/>
      <c r="B6896" s="866">
        <f t="shared" si="108"/>
        <v>6874</v>
      </c>
      <c r="C6896" s="919"/>
      <c r="D6896" s="860"/>
      <c r="E6896"/>
      <c r="F6896"/>
      <c r="G6896"/>
      <c r="H6896"/>
      <c r="I6896"/>
      <c r="J6896"/>
      <c r="K6896"/>
      <c r="L6896" s="262"/>
      <c r="M6896" s="262"/>
      <c r="S6896" s="262"/>
      <c r="T6896" s="262"/>
      <c r="U6896" s="262"/>
      <c r="V6896" s="262"/>
    </row>
    <row r="6897" spans="1:22">
      <c r="A6897" s="858"/>
      <c r="B6897" s="866">
        <f t="shared" si="108"/>
        <v>6875</v>
      </c>
      <c r="C6897" s="919"/>
      <c r="D6897" s="860"/>
      <c r="E6897"/>
      <c r="F6897"/>
      <c r="G6897"/>
      <c r="H6897"/>
      <c r="I6897"/>
      <c r="J6897"/>
      <c r="K6897"/>
      <c r="L6897" s="262"/>
      <c r="M6897" s="262"/>
      <c r="S6897" s="262"/>
      <c r="T6897" s="262"/>
      <c r="U6897" s="262"/>
      <c r="V6897" s="262"/>
    </row>
    <row r="6898" spans="1:22">
      <c r="A6898" s="858"/>
      <c r="B6898" s="866">
        <f t="shared" si="108"/>
        <v>6876</v>
      </c>
      <c r="C6898" s="919"/>
      <c r="D6898" s="860"/>
      <c r="E6898"/>
      <c r="F6898"/>
      <c r="G6898"/>
      <c r="H6898"/>
      <c r="I6898"/>
      <c r="J6898"/>
      <c r="K6898"/>
      <c r="L6898" s="262"/>
      <c r="M6898" s="262"/>
      <c r="S6898" s="262"/>
      <c r="T6898" s="262"/>
      <c r="U6898" s="262"/>
      <c r="V6898" s="262"/>
    </row>
    <row r="6899" spans="1:22">
      <c r="A6899" s="858"/>
      <c r="B6899" s="866">
        <f t="shared" si="108"/>
        <v>6877</v>
      </c>
      <c r="C6899" s="919"/>
      <c r="D6899" s="860"/>
      <c r="E6899"/>
      <c r="F6899"/>
      <c r="G6899"/>
      <c r="H6899"/>
      <c r="I6899"/>
      <c r="J6899"/>
      <c r="K6899"/>
      <c r="L6899" s="262"/>
      <c r="M6899" s="262"/>
      <c r="S6899" s="262"/>
      <c r="T6899" s="262"/>
      <c r="U6899" s="262"/>
      <c r="V6899" s="262"/>
    </row>
    <row r="6900" spans="1:22">
      <c r="A6900" s="858"/>
      <c r="B6900" s="866">
        <f t="shared" si="108"/>
        <v>6878</v>
      </c>
      <c r="C6900" s="919"/>
      <c r="D6900" s="860"/>
      <c r="E6900"/>
      <c r="F6900"/>
      <c r="G6900"/>
      <c r="H6900"/>
      <c r="I6900"/>
      <c r="J6900"/>
      <c r="K6900"/>
      <c r="L6900" s="262"/>
      <c r="M6900" s="262"/>
      <c r="S6900" s="262"/>
      <c r="T6900" s="262"/>
      <c r="U6900" s="262"/>
      <c r="V6900" s="262"/>
    </row>
    <row r="6901" spans="1:22">
      <c r="A6901" s="858"/>
      <c r="B6901" s="866">
        <f t="shared" si="108"/>
        <v>6879</v>
      </c>
      <c r="C6901" s="919"/>
      <c r="D6901" s="860"/>
      <c r="E6901"/>
      <c r="F6901"/>
      <c r="G6901"/>
      <c r="H6901"/>
      <c r="I6901"/>
      <c r="J6901"/>
      <c r="K6901"/>
      <c r="L6901" s="262"/>
      <c r="M6901" s="262"/>
      <c r="S6901" s="262"/>
      <c r="T6901" s="262"/>
      <c r="U6901" s="262"/>
      <c r="V6901" s="262"/>
    </row>
    <row r="6902" spans="1:22">
      <c r="A6902" s="858"/>
      <c r="B6902" s="866">
        <f t="shared" si="108"/>
        <v>6880</v>
      </c>
      <c r="C6902" s="919"/>
      <c r="D6902" s="860"/>
      <c r="E6902"/>
      <c r="F6902"/>
      <c r="G6902"/>
      <c r="H6902"/>
      <c r="I6902"/>
      <c r="J6902"/>
      <c r="K6902"/>
      <c r="L6902" s="262"/>
      <c r="M6902" s="262"/>
      <c r="S6902" s="262"/>
      <c r="T6902" s="262"/>
      <c r="U6902" s="262"/>
      <c r="V6902" s="262"/>
    </row>
    <row r="6903" spans="1:22">
      <c r="A6903" s="858"/>
      <c r="B6903" s="866">
        <f t="shared" si="108"/>
        <v>6881</v>
      </c>
      <c r="C6903" s="919"/>
      <c r="D6903" s="860"/>
      <c r="E6903"/>
      <c r="F6903"/>
      <c r="G6903"/>
      <c r="H6903"/>
      <c r="I6903"/>
      <c r="J6903"/>
      <c r="K6903"/>
      <c r="L6903" s="262"/>
      <c r="M6903" s="262"/>
      <c r="S6903" s="262"/>
      <c r="T6903" s="262"/>
      <c r="U6903" s="262"/>
      <c r="V6903" s="262"/>
    </row>
    <row r="6904" spans="1:22">
      <c r="A6904" s="858"/>
      <c r="B6904" s="866">
        <f t="shared" si="108"/>
        <v>6882</v>
      </c>
      <c r="C6904" s="919"/>
      <c r="D6904" s="860"/>
      <c r="E6904"/>
      <c r="F6904"/>
      <c r="G6904"/>
      <c r="H6904"/>
      <c r="I6904"/>
      <c r="J6904"/>
      <c r="K6904"/>
      <c r="L6904" s="262"/>
      <c r="M6904" s="262"/>
      <c r="S6904" s="262"/>
      <c r="T6904" s="262"/>
      <c r="U6904" s="262"/>
      <c r="V6904" s="262"/>
    </row>
    <row r="6905" spans="1:22">
      <c r="A6905" s="858"/>
      <c r="B6905" s="866">
        <f t="shared" si="108"/>
        <v>6883</v>
      </c>
      <c r="C6905" s="919"/>
      <c r="D6905" s="860"/>
      <c r="E6905"/>
      <c r="F6905"/>
      <c r="G6905"/>
      <c r="H6905"/>
      <c r="I6905"/>
      <c r="J6905"/>
      <c r="K6905"/>
      <c r="L6905" s="262"/>
      <c r="M6905" s="262"/>
      <c r="S6905" s="262"/>
      <c r="T6905" s="262"/>
      <c r="U6905" s="262"/>
      <c r="V6905" s="262"/>
    </row>
    <row r="6906" spans="1:22">
      <c r="A6906" s="858"/>
      <c r="B6906" s="866">
        <f t="shared" si="108"/>
        <v>6884</v>
      </c>
      <c r="C6906" s="919"/>
      <c r="D6906" s="860"/>
      <c r="E6906"/>
      <c r="F6906"/>
      <c r="G6906"/>
      <c r="H6906"/>
      <c r="I6906"/>
      <c r="J6906"/>
      <c r="K6906"/>
      <c r="L6906" s="262"/>
      <c r="M6906" s="262"/>
      <c r="S6906" s="262"/>
      <c r="T6906" s="262"/>
      <c r="U6906" s="262"/>
      <c r="V6906" s="262"/>
    </row>
    <row r="6907" spans="1:22">
      <c r="A6907" s="858"/>
      <c r="B6907" s="866">
        <f t="shared" si="108"/>
        <v>6885</v>
      </c>
      <c r="C6907" s="919"/>
      <c r="D6907" s="860"/>
      <c r="E6907"/>
      <c r="F6907"/>
      <c r="G6907"/>
      <c r="H6907"/>
      <c r="I6907"/>
      <c r="J6907"/>
      <c r="K6907"/>
      <c r="L6907" s="262"/>
      <c r="M6907" s="262"/>
      <c r="S6907" s="262"/>
      <c r="T6907" s="262"/>
      <c r="U6907" s="262"/>
      <c r="V6907" s="262"/>
    </row>
    <row r="6908" spans="1:22">
      <c r="A6908" s="858"/>
      <c r="B6908" s="866">
        <f t="shared" si="108"/>
        <v>6886</v>
      </c>
      <c r="C6908" s="919"/>
      <c r="D6908" s="860"/>
      <c r="E6908"/>
      <c r="F6908"/>
      <c r="G6908"/>
      <c r="H6908"/>
      <c r="I6908"/>
      <c r="J6908"/>
      <c r="K6908"/>
      <c r="L6908" s="262"/>
      <c r="M6908" s="262"/>
      <c r="S6908" s="262"/>
      <c r="T6908" s="262"/>
      <c r="U6908" s="262"/>
      <c r="V6908" s="262"/>
    </row>
    <row r="6909" spans="1:22">
      <c r="A6909" s="858"/>
      <c r="B6909" s="866">
        <f t="shared" si="108"/>
        <v>6887</v>
      </c>
      <c r="C6909" s="919"/>
      <c r="D6909" s="860"/>
      <c r="E6909"/>
      <c r="F6909"/>
      <c r="G6909"/>
      <c r="H6909"/>
      <c r="I6909"/>
      <c r="J6909"/>
      <c r="K6909"/>
      <c r="L6909" s="262"/>
      <c r="M6909" s="262"/>
      <c r="S6909" s="262"/>
      <c r="T6909" s="262"/>
      <c r="U6909" s="262"/>
      <c r="V6909" s="262"/>
    </row>
    <row r="6910" spans="1:22">
      <c r="A6910" s="858"/>
      <c r="B6910" s="866">
        <f t="shared" si="108"/>
        <v>6888</v>
      </c>
      <c r="C6910" s="919"/>
      <c r="D6910" s="860"/>
      <c r="E6910"/>
      <c r="F6910"/>
      <c r="G6910"/>
      <c r="H6910"/>
      <c r="I6910"/>
      <c r="J6910"/>
      <c r="K6910"/>
      <c r="L6910" s="262"/>
      <c r="M6910" s="262"/>
      <c r="S6910" s="262"/>
      <c r="T6910" s="262"/>
      <c r="U6910" s="262"/>
      <c r="V6910" s="262"/>
    </row>
    <row r="6911" spans="1:22">
      <c r="A6911" s="858"/>
      <c r="B6911" s="866">
        <f t="shared" si="108"/>
        <v>6889</v>
      </c>
      <c r="C6911" s="919"/>
      <c r="D6911" s="860"/>
      <c r="E6911"/>
      <c r="F6911"/>
      <c r="G6911"/>
      <c r="H6911"/>
      <c r="I6911"/>
      <c r="J6911"/>
      <c r="K6911"/>
      <c r="L6911" s="262"/>
      <c r="M6911" s="262"/>
      <c r="S6911" s="262"/>
      <c r="T6911" s="262"/>
      <c r="U6911" s="262"/>
      <c r="V6911" s="262"/>
    </row>
    <row r="6912" spans="1:22">
      <c r="A6912" s="858"/>
      <c r="B6912" s="866">
        <f t="shared" si="108"/>
        <v>6890</v>
      </c>
      <c r="C6912" s="919"/>
      <c r="D6912" s="860"/>
      <c r="E6912"/>
      <c r="F6912"/>
      <c r="G6912"/>
      <c r="H6912"/>
      <c r="I6912"/>
      <c r="J6912"/>
      <c r="K6912"/>
      <c r="L6912" s="262"/>
      <c r="M6912" s="262"/>
      <c r="S6912" s="262"/>
      <c r="T6912" s="262"/>
      <c r="U6912" s="262"/>
      <c r="V6912" s="262"/>
    </row>
    <row r="6913" spans="1:22">
      <c r="A6913" s="858"/>
      <c r="B6913" s="866">
        <f t="shared" si="108"/>
        <v>6891</v>
      </c>
      <c r="C6913" s="919"/>
      <c r="D6913" s="860"/>
      <c r="E6913"/>
      <c r="F6913"/>
      <c r="G6913"/>
      <c r="H6913"/>
      <c r="I6913"/>
      <c r="J6913"/>
      <c r="K6913"/>
      <c r="L6913" s="262"/>
      <c r="M6913" s="262"/>
      <c r="S6913" s="262"/>
      <c r="T6913" s="262"/>
      <c r="U6913" s="262"/>
      <c r="V6913" s="262"/>
    </row>
    <row r="6914" spans="1:22">
      <c r="A6914" s="858"/>
      <c r="B6914" s="866">
        <f t="shared" si="108"/>
        <v>6892</v>
      </c>
      <c r="C6914" s="919"/>
      <c r="D6914" s="860"/>
      <c r="E6914"/>
      <c r="F6914"/>
      <c r="G6914"/>
      <c r="H6914"/>
      <c r="I6914"/>
      <c r="J6914"/>
      <c r="K6914"/>
      <c r="L6914" s="262"/>
      <c r="M6914" s="262"/>
      <c r="S6914" s="262"/>
      <c r="T6914" s="262"/>
      <c r="U6914" s="262"/>
      <c r="V6914" s="262"/>
    </row>
    <row r="6915" spans="1:22">
      <c r="A6915" s="858"/>
      <c r="B6915" s="866">
        <f t="shared" si="108"/>
        <v>6893</v>
      </c>
      <c r="C6915" s="919"/>
      <c r="D6915" s="860"/>
      <c r="E6915"/>
      <c r="F6915"/>
      <c r="G6915"/>
      <c r="H6915"/>
      <c r="I6915"/>
      <c r="J6915"/>
      <c r="K6915"/>
      <c r="L6915" s="262"/>
      <c r="M6915" s="262"/>
      <c r="S6915" s="262"/>
      <c r="T6915" s="262"/>
      <c r="U6915" s="262"/>
      <c r="V6915" s="262"/>
    </row>
    <row r="6916" spans="1:22">
      <c r="A6916" s="858"/>
      <c r="B6916" s="866">
        <f t="shared" si="108"/>
        <v>6894</v>
      </c>
      <c r="C6916" s="919"/>
      <c r="D6916" s="860"/>
      <c r="E6916"/>
      <c r="F6916"/>
      <c r="G6916"/>
      <c r="H6916"/>
      <c r="I6916"/>
      <c r="J6916"/>
      <c r="K6916"/>
      <c r="L6916" s="262"/>
      <c r="M6916" s="262"/>
      <c r="S6916" s="262"/>
      <c r="T6916" s="262"/>
      <c r="U6916" s="262"/>
      <c r="V6916" s="262"/>
    </row>
    <row r="6917" spans="1:22">
      <c r="A6917" s="858"/>
      <c r="B6917" s="866">
        <f t="shared" si="108"/>
        <v>6895</v>
      </c>
      <c r="C6917" s="919"/>
      <c r="D6917" s="860"/>
      <c r="E6917"/>
      <c r="F6917"/>
      <c r="G6917"/>
      <c r="H6917"/>
      <c r="I6917"/>
      <c r="J6917"/>
      <c r="K6917"/>
      <c r="L6917" s="262"/>
      <c r="M6917" s="262"/>
      <c r="S6917" s="262"/>
      <c r="T6917" s="262"/>
      <c r="U6917" s="262"/>
      <c r="V6917" s="262"/>
    </row>
    <row r="6918" spans="1:22">
      <c r="A6918" s="858"/>
      <c r="B6918" s="866">
        <f t="shared" si="108"/>
        <v>6896</v>
      </c>
      <c r="C6918" s="919"/>
      <c r="D6918" s="860"/>
      <c r="E6918"/>
      <c r="F6918"/>
      <c r="G6918"/>
      <c r="H6918"/>
      <c r="I6918"/>
      <c r="J6918"/>
      <c r="K6918"/>
      <c r="L6918" s="262"/>
      <c r="M6918" s="262"/>
      <c r="S6918" s="262"/>
      <c r="T6918" s="262"/>
      <c r="U6918" s="262"/>
      <c r="V6918" s="262"/>
    </row>
    <row r="6919" spans="1:22">
      <c r="A6919" s="858"/>
      <c r="B6919" s="866">
        <f t="shared" si="108"/>
        <v>6897</v>
      </c>
      <c r="C6919" s="919"/>
      <c r="D6919" s="860"/>
      <c r="E6919"/>
      <c r="F6919"/>
      <c r="G6919"/>
      <c r="H6919"/>
      <c r="I6919"/>
      <c r="J6919"/>
      <c r="K6919"/>
      <c r="L6919" s="262"/>
      <c r="M6919" s="262"/>
      <c r="S6919" s="262"/>
      <c r="T6919" s="262"/>
      <c r="U6919" s="262"/>
      <c r="V6919" s="262"/>
    </row>
    <row r="6920" spans="1:22">
      <c r="A6920" s="858"/>
      <c r="B6920" s="866">
        <f t="shared" si="108"/>
        <v>6898</v>
      </c>
      <c r="C6920" s="919"/>
      <c r="D6920" s="860"/>
      <c r="E6920"/>
      <c r="F6920"/>
      <c r="G6920"/>
      <c r="H6920"/>
      <c r="I6920"/>
      <c r="J6920"/>
      <c r="K6920"/>
      <c r="L6920" s="262"/>
      <c r="M6920" s="262"/>
      <c r="S6920" s="262"/>
      <c r="T6920" s="262"/>
      <c r="U6920" s="262"/>
      <c r="V6920" s="262"/>
    </row>
    <row r="6921" spans="1:22">
      <c r="A6921" s="858"/>
      <c r="B6921" s="866">
        <f t="shared" si="108"/>
        <v>6899</v>
      </c>
      <c r="C6921" s="919"/>
      <c r="D6921" s="860"/>
      <c r="E6921"/>
      <c r="F6921"/>
      <c r="G6921"/>
      <c r="H6921"/>
      <c r="I6921"/>
      <c r="J6921"/>
      <c r="K6921"/>
      <c r="L6921" s="262"/>
      <c r="M6921" s="262"/>
      <c r="S6921" s="262"/>
      <c r="T6921" s="262"/>
      <c r="U6921" s="262"/>
      <c r="V6921" s="262"/>
    </row>
    <row r="6922" spans="1:22">
      <c r="A6922" s="858"/>
      <c r="B6922" s="866">
        <f t="shared" si="108"/>
        <v>6900</v>
      </c>
      <c r="C6922" s="919"/>
      <c r="D6922" s="860"/>
      <c r="E6922"/>
      <c r="F6922"/>
      <c r="G6922"/>
      <c r="H6922"/>
      <c r="I6922"/>
      <c r="J6922"/>
      <c r="K6922"/>
      <c r="L6922" s="262"/>
      <c r="M6922" s="262"/>
      <c r="S6922" s="262"/>
      <c r="T6922" s="262"/>
      <c r="U6922" s="262"/>
      <c r="V6922" s="262"/>
    </row>
    <row r="6923" spans="1:22">
      <c r="A6923" s="858"/>
      <c r="B6923" s="866">
        <f t="shared" si="108"/>
        <v>6901</v>
      </c>
      <c r="C6923" s="919"/>
      <c r="D6923" s="860"/>
      <c r="E6923"/>
      <c r="F6923"/>
      <c r="G6923"/>
      <c r="H6923"/>
      <c r="I6923"/>
      <c r="J6923"/>
      <c r="K6923"/>
      <c r="L6923" s="262"/>
      <c r="M6923" s="262"/>
      <c r="S6923" s="262"/>
      <c r="T6923" s="262"/>
      <c r="U6923" s="262"/>
      <c r="V6923" s="262"/>
    </row>
    <row r="6924" spans="1:22">
      <c r="A6924" s="858"/>
      <c r="B6924" s="866">
        <f t="shared" si="108"/>
        <v>6902</v>
      </c>
      <c r="C6924" s="919"/>
      <c r="D6924" s="860"/>
      <c r="E6924"/>
      <c r="F6924"/>
      <c r="G6924"/>
      <c r="H6924"/>
      <c r="I6924"/>
      <c r="J6924"/>
      <c r="K6924"/>
      <c r="L6924" s="262"/>
      <c r="M6924" s="262"/>
      <c r="S6924" s="262"/>
      <c r="T6924" s="262"/>
      <c r="U6924" s="262"/>
      <c r="V6924" s="262"/>
    </row>
    <row r="6925" spans="1:22">
      <c r="A6925" s="858"/>
      <c r="B6925" s="866">
        <f t="shared" si="108"/>
        <v>6903</v>
      </c>
      <c r="C6925" s="919"/>
      <c r="D6925" s="860"/>
      <c r="E6925"/>
      <c r="F6925"/>
      <c r="G6925"/>
      <c r="H6925"/>
      <c r="I6925"/>
      <c r="J6925"/>
      <c r="K6925"/>
      <c r="L6925" s="262"/>
      <c r="M6925" s="262"/>
      <c r="S6925" s="262"/>
      <c r="T6925" s="262"/>
      <c r="U6925" s="262"/>
      <c r="V6925" s="262"/>
    </row>
    <row r="6926" spans="1:22">
      <c r="A6926" s="858"/>
      <c r="B6926" s="866">
        <f t="shared" si="108"/>
        <v>6904</v>
      </c>
      <c r="C6926" s="919"/>
      <c r="D6926" s="860"/>
      <c r="E6926"/>
      <c r="F6926"/>
      <c r="G6926"/>
      <c r="H6926"/>
      <c r="I6926"/>
      <c r="J6926"/>
      <c r="K6926"/>
      <c r="L6926" s="262"/>
      <c r="M6926" s="262"/>
      <c r="S6926" s="262"/>
      <c r="T6926" s="262"/>
      <c r="U6926" s="262"/>
      <c r="V6926" s="262"/>
    </row>
    <row r="6927" spans="1:22">
      <c r="A6927" s="858"/>
      <c r="B6927" s="866">
        <f t="shared" si="108"/>
        <v>6905</v>
      </c>
      <c r="C6927" s="919"/>
      <c r="D6927" s="860"/>
      <c r="E6927"/>
      <c r="F6927"/>
      <c r="G6927"/>
      <c r="H6927"/>
      <c r="I6927"/>
      <c r="J6927"/>
      <c r="K6927"/>
      <c r="L6927" s="262"/>
      <c r="M6927" s="262"/>
      <c r="S6927" s="262"/>
      <c r="T6927" s="262"/>
      <c r="U6927" s="262"/>
      <c r="V6927" s="262"/>
    </row>
    <row r="6928" spans="1:22">
      <c r="A6928" s="858"/>
      <c r="B6928" s="866">
        <f t="shared" si="108"/>
        <v>6906</v>
      </c>
      <c r="C6928" s="919"/>
      <c r="D6928" s="860"/>
      <c r="E6928"/>
      <c r="F6928"/>
      <c r="G6928"/>
      <c r="H6928"/>
      <c r="I6928"/>
      <c r="J6928"/>
      <c r="K6928"/>
      <c r="L6928" s="262"/>
      <c r="M6928" s="262"/>
      <c r="S6928" s="262"/>
      <c r="T6928" s="262"/>
      <c r="U6928" s="262"/>
      <c r="V6928" s="262"/>
    </row>
    <row r="6929" spans="1:22">
      <c r="A6929" s="858"/>
      <c r="B6929" s="866">
        <f t="shared" si="108"/>
        <v>6907</v>
      </c>
      <c r="C6929" s="919"/>
      <c r="D6929" s="860"/>
      <c r="E6929"/>
      <c r="F6929"/>
      <c r="G6929"/>
      <c r="H6929"/>
      <c r="I6929"/>
      <c r="J6929"/>
      <c r="K6929"/>
      <c r="L6929" s="262"/>
      <c r="M6929" s="262"/>
      <c r="S6929" s="262"/>
      <c r="T6929" s="262"/>
      <c r="U6929" s="262"/>
      <c r="V6929" s="262"/>
    </row>
    <row r="6930" spans="1:22">
      <c r="A6930" s="858"/>
      <c r="B6930" s="866">
        <f t="shared" si="108"/>
        <v>6908</v>
      </c>
      <c r="C6930" s="919"/>
      <c r="D6930" s="860"/>
      <c r="E6930"/>
      <c r="F6930"/>
      <c r="G6930"/>
      <c r="H6930"/>
      <c r="I6930"/>
      <c r="J6930"/>
      <c r="K6930"/>
      <c r="L6930" s="262"/>
      <c r="M6930" s="262"/>
      <c r="S6930" s="262"/>
      <c r="T6930" s="262"/>
      <c r="U6930" s="262"/>
      <c r="V6930" s="262"/>
    </row>
    <row r="6931" spans="1:22">
      <c r="A6931" s="858"/>
      <c r="B6931" s="866">
        <f t="shared" si="108"/>
        <v>6909</v>
      </c>
      <c r="C6931" s="919"/>
      <c r="D6931" s="860"/>
      <c r="E6931"/>
      <c r="F6931"/>
      <c r="G6931"/>
      <c r="H6931"/>
      <c r="I6931"/>
      <c r="J6931"/>
      <c r="K6931"/>
      <c r="L6931" s="262"/>
      <c r="M6931" s="262"/>
      <c r="S6931" s="262"/>
      <c r="T6931" s="262"/>
      <c r="U6931" s="262"/>
      <c r="V6931" s="262"/>
    </row>
    <row r="6932" spans="1:22">
      <c r="A6932" s="858"/>
      <c r="B6932" s="866">
        <f t="shared" si="108"/>
        <v>6910</v>
      </c>
      <c r="C6932" s="919"/>
      <c r="D6932" s="860"/>
      <c r="E6932"/>
      <c r="F6932"/>
      <c r="G6932"/>
      <c r="H6932"/>
      <c r="I6932"/>
      <c r="J6932"/>
      <c r="K6932"/>
      <c r="L6932" s="262"/>
      <c r="M6932" s="262"/>
      <c r="S6932" s="262"/>
      <c r="T6932" s="262"/>
      <c r="U6932" s="262"/>
      <c r="V6932" s="262"/>
    </row>
    <row r="6933" spans="1:22">
      <c r="A6933" s="858"/>
      <c r="B6933" s="866">
        <f t="shared" si="108"/>
        <v>6911</v>
      </c>
      <c r="C6933" s="919"/>
      <c r="D6933" s="860"/>
      <c r="E6933"/>
      <c r="F6933"/>
      <c r="G6933"/>
      <c r="H6933"/>
      <c r="I6933"/>
      <c r="J6933"/>
      <c r="K6933"/>
      <c r="L6933" s="262"/>
      <c r="M6933" s="262"/>
      <c r="S6933" s="262"/>
      <c r="T6933" s="262"/>
      <c r="U6933" s="262"/>
      <c r="V6933" s="262"/>
    </row>
    <row r="6934" spans="1:22">
      <c r="A6934" s="858"/>
      <c r="B6934" s="866">
        <f t="shared" si="108"/>
        <v>6912</v>
      </c>
      <c r="C6934" s="919"/>
      <c r="D6934" s="860"/>
      <c r="E6934"/>
      <c r="F6934"/>
      <c r="G6934"/>
      <c r="H6934"/>
      <c r="I6934"/>
      <c r="J6934"/>
      <c r="K6934"/>
      <c r="L6934" s="262"/>
      <c r="M6934" s="262"/>
      <c r="S6934" s="262"/>
      <c r="T6934" s="262"/>
      <c r="U6934" s="262"/>
      <c r="V6934" s="262"/>
    </row>
    <row r="6935" spans="1:22">
      <c r="A6935" s="858"/>
      <c r="B6935" s="866">
        <f t="shared" si="108"/>
        <v>6913</v>
      </c>
      <c r="C6935" s="919"/>
      <c r="D6935" s="860"/>
      <c r="E6935"/>
      <c r="F6935"/>
      <c r="G6935"/>
      <c r="H6935"/>
      <c r="I6935"/>
      <c r="J6935"/>
      <c r="K6935"/>
      <c r="L6935" s="262"/>
      <c r="M6935" s="262"/>
      <c r="S6935" s="262"/>
      <c r="T6935" s="262"/>
      <c r="U6935" s="262"/>
      <c r="V6935" s="262"/>
    </row>
    <row r="6936" spans="1:22">
      <c r="A6936" s="858"/>
      <c r="B6936" s="866">
        <f t="shared" ref="B6936:B6999" si="109">B6935+1</f>
        <v>6914</v>
      </c>
      <c r="C6936" s="919"/>
      <c r="D6936" s="860"/>
      <c r="E6936"/>
      <c r="F6936"/>
      <c r="G6936"/>
      <c r="H6936"/>
      <c r="I6936"/>
      <c r="J6936"/>
      <c r="K6936"/>
      <c r="L6936" s="262"/>
      <c r="M6936" s="262"/>
      <c r="S6936" s="262"/>
      <c r="T6936" s="262"/>
      <c r="U6936" s="262"/>
      <c r="V6936" s="262"/>
    </row>
    <row r="6937" spans="1:22">
      <c r="A6937" s="858"/>
      <c r="B6937" s="866">
        <f t="shared" si="109"/>
        <v>6915</v>
      </c>
      <c r="C6937" s="919"/>
      <c r="D6937" s="860"/>
      <c r="E6937"/>
      <c r="F6937"/>
      <c r="G6937"/>
      <c r="H6937"/>
      <c r="I6937"/>
      <c r="J6937"/>
      <c r="K6937"/>
      <c r="L6937" s="262"/>
      <c r="M6937" s="262"/>
      <c r="S6937" s="262"/>
      <c r="T6937" s="262"/>
      <c r="U6937" s="262"/>
      <c r="V6937" s="262"/>
    </row>
    <row r="6938" spans="1:22">
      <c r="A6938" s="858"/>
      <c r="B6938" s="866">
        <f t="shared" si="109"/>
        <v>6916</v>
      </c>
      <c r="C6938" s="919"/>
      <c r="D6938" s="860"/>
      <c r="E6938"/>
      <c r="F6938"/>
      <c r="G6938"/>
      <c r="H6938"/>
      <c r="I6938"/>
      <c r="J6938"/>
      <c r="K6938"/>
      <c r="L6938" s="262"/>
      <c r="M6938" s="262"/>
      <c r="S6938" s="262"/>
      <c r="T6938" s="262"/>
      <c r="U6938" s="262"/>
      <c r="V6938" s="262"/>
    </row>
    <row r="6939" spans="1:22">
      <c r="A6939" s="858"/>
      <c r="B6939" s="866">
        <f t="shared" si="109"/>
        <v>6917</v>
      </c>
      <c r="C6939" s="919"/>
      <c r="D6939" s="860"/>
      <c r="E6939"/>
      <c r="F6939"/>
      <c r="G6939"/>
      <c r="H6939"/>
      <c r="I6939"/>
      <c r="J6939"/>
      <c r="K6939"/>
      <c r="L6939" s="262"/>
      <c r="M6939" s="262"/>
      <c r="S6939" s="262"/>
      <c r="T6939" s="262"/>
      <c r="U6939" s="262"/>
      <c r="V6939" s="262"/>
    </row>
    <row r="6940" spans="1:22">
      <c r="A6940" s="858"/>
      <c r="B6940" s="866">
        <f t="shared" si="109"/>
        <v>6918</v>
      </c>
      <c r="C6940" s="919"/>
      <c r="D6940" s="860"/>
      <c r="E6940"/>
      <c r="F6940"/>
      <c r="G6940"/>
      <c r="H6940"/>
      <c r="I6940"/>
      <c r="J6940"/>
      <c r="K6940"/>
      <c r="L6940" s="262"/>
      <c r="M6940" s="262"/>
      <c r="S6940" s="262"/>
      <c r="T6940" s="262"/>
      <c r="U6940" s="262"/>
      <c r="V6940" s="262"/>
    </row>
    <row r="6941" spans="1:22">
      <c r="A6941" s="858"/>
      <c r="B6941" s="866">
        <f t="shared" si="109"/>
        <v>6919</v>
      </c>
      <c r="C6941" s="919"/>
      <c r="D6941" s="860"/>
      <c r="E6941"/>
      <c r="F6941"/>
      <c r="G6941"/>
      <c r="H6941"/>
      <c r="I6941"/>
      <c r="J6941"/>
      <c r="K6941"/>
      <c r="L6941" s="262"/>
      <c r="M6941" s="262"/>
      <c r="S6941" s="262"/>
      <c r="T6941" s="262"/>
      <c r="U6941" s="262"/>
      <c r="V6941" s="262"/>
    </row>
    <row r="6942" spans="1:22">
      <c r="A6942" s="858"/>
      <c r="B6942" s="866">
        <f t="shared" si="109"/>
        <v>6920</v>
      </c>
      <c r="C6942" s="919"/>
      <c r="D6942" s="860"/>
      <c r="E6942"/>
      <c r="F6942"/>
      <c r="G6942"/>
      <c r="H6942"/>
      <c r="I6942"/>
      <c r="J6942"/>
      <c r="K6942"/>
      <c r="L6942" s="262"/>
      <c r="M6942" s="262"/>
      <c r="S6942" s="262"/>
      <c r="T6942" s="262"/>
      <c r="U6942" s="262"/>
      <c r="V6942" s="262"/>
    </row>
    <row r="6943" spans="1:22">
      <c r="A6943" s="858"/>
      <c r="B6943" s="866">
        <f t="shared" si="109"/>
        <v>6921</v>
      </c>
      <c r="C6943" s="919"/>
      <c r="D6943" s="860"/>
      <c r="E6943"/>
      <c r="F6943"/>
      <c r="G6943"/>
      <c r="H6943"/>
      <c r="I6943"/>
      <c r="J6943"/>
      <c r="K6943"/>
      <c r="L6943" s="262"/>
      <c r="M6943" s="262"/>
      <c r="S6943" s="262"/>
      <c r="T6943" s="262"/>
      <c r="U6943" s="262"/>
      <c r="V6943" s="262"/>
    </row>
    <row r="6944" spans="1:22">
      <c r="A6944" s="858"/>
      <c r="B6944" s="866">
        <f t="shared" si="109"/>
        <v>6922</v>
      </c>
      <c r="C6944" s="919"/>
      <c r="D6944" s="860"/>
      <c r="E6944"/>
      <c r="F6944"/>
      <c r="G6944"/>
      <c r="H6944"/>
      <c r="I6944"/>
      <c r="J6944"/>
      <c r="K6944"/>
      <c r="L6944" s="262"/>
      <c r="M6944" s="262"/>
      <c r="S6944" s="262"/>
      <c r="T6944" s="262"/>
      <c r="U6944" s="262"/>
      <c r="V6944" s="262"/>
    </row>
    <row r="6945" spans="1:22">
      <c r="A6945" s="858"/>
      <c r="B6945" s="866">
        <f t="shared" si="109"/>
        <v>6923</v>
      </c>
      <c r="C6945" s="919"/>
      <c r="D6945" s="860"/>
      <c r="E6945"/>
      <c r="F6945"/>
      <c r="G6945"/>
      <c r="H6945"/>
      <c r="I6945"/>
      <c r="J6945"/>
      <c r="K6945"/>
      <c r="L6945" s="262"/>
      <c r="M6945" s="262"/>
      <c r="S6945" s="262"/>
      <c r="T6945" s="262"/>
      <c r="U6945" s="262"/>
      <c r="V6945" s="262"/>
    </row>
    <row r="6946" spans="1:22">
      <c r="A6946" s="858"/>
      <c r="B6946" s="866">
        <f t="shared" si="109"/>
        <v>6924</v>
      </c>
      <c r="C6946" s="919"/>
      <c r="D6946" s="860"/>
      <c r="E6946"/>
      <c r="F6946"/>
      <c r="G6946"/>
      <c r="H6946"/>
      <c r="I6946"/>
      <c r="J6946"/>
      <c r="K6946"/>
      <c r="L6946" s="262"/>
      <c r="M6946" s="262"/>
      <c r="S6946" s="262"/>
      <c r="T6946" s="262"/>
      <c r="U6946" s="262"/>
      <c r="V6946" s="262"/>
    </row>
    <row r="6947" spans="1:22">
      <c r="A6947" s="858"/>
      <c r="B6947" s="866">
        <f t="shared" si="109"/>
        <v>6925</v>
      </c>
      <c r="C6947" s="919"/>
      <c r="D6947" s="860"/>
      <c r="E6947"/>
      <c r="F6947"/>
      <c r="G6947"/>
      <c r="H6947"/>
      <c r="I6947"/>
      <c r="J6947"/>
      <c r="K6947"/>
      <c r="L6947" s="262"/>
      <c r="M6947" s="262"/>
      <c r="S6947" s="262"/>
      <c r="T6947" s="262"/>
      <c r="U6947" s="262"/>
      <c r="V6947" s="262"/>
    </row>
    <row r="6948" spans="1:22">
      <c r="A6948" s="858"/>
      <c r="B6948" s="866">
        <f t="shared" si="109"/>
        <v>6926</v>
      </c>
      <c r="C6948" s="919"/>
      <c r="D6948" s="860"/>
      <c r="E6948"/>
      <c r="F6948"/>
      <c r="G6948"/>
      <c r="H6948"/>
      <c r="I6948"/>
      <c r="J6948"/>
      <c r="K6948"/>
      <c r="L6948" s="262"/>
      <c r="M6948" s="262"/>
      <c r="S6948" s="262"/>
      <c r="T6948" s="262"/>
      <c r="U6948" s="262"/>
      <c r="V6948" s="262"/>
    </row>
    <row r="6949" spans="1:22">
      <c r="A6949" s="858"/>
      <c r="B6949" s="866">
        <f t="shared" si="109"/>
        <v>6927</v>
      </c>
      <c r="C6949" s="919"/>
      <c r="D6949" s="860"/>
      <c r="E6949"/>
      <c r="F6949"/>
      <c r="G6949"/>
      <c r="H6949"/>
      <c r="I6949"/>
      <c r="J6949"/>
      <c r="K6949"/>
      <c r="L6949" s="262"/>
      <c r="M6949" s="262"/>
      <c r="S6949" s="262"/>
      <c r="T6949" s="262"/>
      <c r="U6949" s="262"/>
      <c r="V6949" s="262"/>
    </row>
    <row r="6950" spans="1:22">
      <c r="A6950" s="858"/>
      <c r="B6950" s="866">
        <f t="shared" si="109"/>
        <v>6928</v>
      </c>
      <c r="C6950" s="919"/>
      <c r="D6950" s="860"/>
      <c r="E6950"/>
      <c r="F6950"/>
      <c r="G6950"/>
      <c r="H6950"/>
      <c r="I6950"/>
      <c r="J6950"/>
      <c r="K6950"/>
      <c r="L6950" s="262"/>
      <c r="M6950" s="262"/>
      <c r="S6950" s="262"/>
      <c r="T6950" s="262"/>
      <c r="U6950" s="262"/>
      <c r="V6950" s="262"/>
    </row>
    <row r="6951" spans="1:22">
      <c r="A6951" s="858"/>
      <c r="B6951" s="866">
        <f t="shared" si="109"/>
        <v>6929</v>
      </c>
      <c r="C6951" s="919"/>
      <c r="D6951" s="860"/>
      <c r="E6951"/>
      <c r="F6951"/>
      <c r="G6951"/>
      <c r="H6951"/>
      <c r="I6951"/>
      <c r="J6951"/>
      <c r="K6951"/>
      <c r="L6951" s="262"/>
      <c r="M6951" s="262"/>
      <c r="S6951" s="262"/>
      <c r="T6951" s="262"/>
      <c r="U6951" s="262"/>
      <c r="V6951" s="262"/>
    </row>
    <row r="6952" spans="1:22">
      <c r="A6952" s="858"/>
      <c r="B6952" s="866">
        <f t="shared" si="109"/>
        <v>6930</v>
      </c>
      <c r="C6952" s="919"/>
      <c r="D6952" s="860"/>
      <c r="E6952"/>
      <c r="F6952"/>
      <c r="G6952"/>
      <c r="H6952"/>
      <c r="I6952"/>
      <c r="J6952"/>
      <c r="K6952"/>
      <c r="L6952" s="262"/>
      <c r="M6952" s="262"/>
      <c r="S6952" s="262"/>
      <c r="T6952" s="262"/>
      <c r="U6952" s="262"/>
      <c r="V6952" s="262"/>
    </row>
    <row r="6953" spans="1:22">
      <c r="A6953" s="858"/>
      <c r="B6953" s="866">
        <f t="shared" si="109"/>
        <v>6931</v>
      </c>
      <c r="C6953" s="919"/>
      <c r="D6953" s="860"/>
      <c r="E6953"/>
      <c r="F6953"/>
      <c r="G6953"/>
      <c r="H6953"/>
      <c r="I6953"/>
      <c r="J6953"/>
      <c r="K6953"/>
      <c r="L6953" s="262"/>
      <c r="M6953" s="262"/>
      <c r="S6953" s="262"/>
      <c r="T6953" s="262"/>
      <c r="U6953" s="262"/>
      <c r="V6953" s="262"/>
    </row>
    <row r="6954" spans="1:22">
      <c r="A6954" s="858"/>
      <c r="B6954" s="866">
        <f t="shared" si="109"/>
        <v>6932</v>
      </c>
      <c r="C6954" s="919"/>
      <c r="D6954" s="860"/>
      <c r="E6954"/>
      <c r="F6954"/>
      <c r="G6954"/>
      <c r="H6954"/>
      <c r="I6954"/>
      <c r="J6954"/>
      <c r="K6954"/>
      <c r="L6954" s="262"/>
      <c r="M6954" s="262"/>
      <c r="S6954" s="262"/>
      <c r="T6954" s="262"/>
      <c r="U6954" s="262"/>
      <c r="V6954" s="262"/>
    </row>
    <row r="6955" spans="1:22">
      <c r="A6955" s="858"/>
      <c r="B6955" s="866">
        <f t="shared" si="109"/>
        <v>6933</v>
      </c>
      <c r="C6955" s="919"/>
      <c r="D6955" s="860"/>
      <c r="E6955"/>
      <c r="F6955"/>
      <c r="G6955"/>
      <c r="H6955"/>
      <c r="I6955"/>
      <c r="J6955"/>
      <c r="K6955"/>
      <c r="L6955" s="262"/>
      <c r="M6955" s="262"/>
      <c r="S6955" s="262"/>
      <c r="T6955" s="262"/>
      <c r="U6955" s="262"/>
      <c r="V6955" s="262"/>
    </row>
    <row r="6956" spans="1:22">
      <c r="A6956" s="858"/>
      <c r="B6956" s="866">
        <f t="shared" si="109"/>
        <v>6934</v>
      </c>
      <c r="C6956" s="919"/>
      <c r="D6956" s="860"/>
      <c r="E6956"/>
      <c r="F6956"/>
      <c r="G6956"/>
      <c r="H6956"/>
      <c r="I6956"/>
      <c r="J6956"/>
      <c r="K6956"/>
      <c r="L6956" s="262"/>
      <c r="M6956" s="262"/>
      <c r="S6956" s="262"/>
      <c r="T6956" s="262"/>
      <c r="U6956" s="262"/>
      <c r="V6956" s="262"/>
    </row>
    <row r="6957" spans="1:22">
      <c r="A6957" s="858"/>
      <c r="B6957" s="866">
        <f t="shared" si="109"/>
        <v>6935</v>
      </c>
      <c r="C6957" s="919"/>
      <c r="D6957" s="860"/>
      <c r="E6957"/>
      <c r="F6957"/>
      <c r="G6957"/>
      <c r="H6957"/>
      <c r="I6957"/>
      <c r="J6957"/>
      <c r="K6957"/>
      <c r="L6957" s="262"/>
      <c r="M6957" s="262"/>
      <c r="S6957" s="262"/>
      <c r="T6957" s="262"/>
      <c r="U6957" s="262"/>
      <c r="V6957" s="262"/>
    </row>
    <row r="6958" spans="1:22">
      <c r="A6958" s="858"/>
      <c r="B6958" s="866">
        <f t="shared" si="109"/>
        <v>6936</v>
      </c>
      <c r="C6958" s="919"/>
      <c r="D6958" s="860"/>
      <c r="E6958"/>
      <c r="F6958"/>
      <c r="G6958"/>
      <c r="H6958"/>
      <c r="I6958"/>
      <c r="J6958"/>
      <c r="K6958"/>
      <c r="L6958" s="262"/>
      <c r="M6958" s="262"/>
      <c r="S6958" s="262"/>
      <c r="T6958" s="262"/>
      <c r="U6958" s="262"/>
      <c r="V6958" s="262"/>
    </row>
    <row r="6959" spans="1:22">
      <c r="A6959" s="858"/>
      <c r="B6959" s="866">
        <f t="shared" si="109"/>
        <v>6937</v>
      </c>
      <c r="C6959" s="919"/>
      <c r="D6959" s="860"/>
      <c r="E6959"/>
      <c r="F6959"/>
      <c r="G6959"/>
      <c r="H6959"/>
      <c r="I6959"/>
      <c r="J6959"/>
      <c r="K6959"/>
      <c r="L6959" s="262"/>
      <c r="M6959" s="262"/>
      <c r="S6959" s="262"/>
      <c r="T6959" s="262"/>
      <c r="U6959" s="262"/>
      <c r="V6959" s="262"/>
    </row>
    <row r="6960" spans="1:22">
      <c r="A6960" s="858"/>
      <c r="B6960" s="866">
        <f t="shared" si="109"/>
        <v>6938</v>
      </c>
      <c r="C6960" s="919"/>
      <c r="D6960" s="860"/>
      <c r="E6960"/>
      <c r="F6960"/>
      <c r="G6960"/>
      <c r="H6960"/>
      <c r="I6960"/>
      <c r="J6960"/>
      <c r="K6960"/>
      <c r="L6960" s="262"/>
      <c r="M6960" s="262"/>
      <c r="S6960" s="262"/>
      <c r="T6960" s="262"/>
      <c r="U6960" s="262"/>
      <c r="V6960" s="262"/>
    </row>
    <row r="6961" spans="1:22">
      <c r="A6961" s="858"/>
      <c r="B6961" s="866">
        <f t="shared" si="109"/>
        <v>6939</v>
      </c>
      <c r="C6961" s="919"/>
      <c r="D6961" s="860"/>
      <c r="E6961"/>
      <c r="F6961"/>
      <c r="G6961"/>
      <c r="H6961"/>
      <c r="I6961"/>
      <c r="J6961"/>
      <c r="K6961"/>
      <c r="L6961" s="262"/>
      <c r="M6961" s="262"/>
      <c r="S6961" s="262"/>
      <c r="T6961" s="262"/>
      <c r="U6961" s="262"/>
      <c r="V6961" s="262"/>
    </row>
    <row r="6962" spans="1:22">
      <c r="A6962" s="858"/>
      <c r="B6962" s="866">
        <f t="shared" si="109"/>
        <v>6940</v>
      </c>
      <c r="C6962" s="919"/>
      <c r="D6962" s="860"/>
      <c r="E6962"/>
      <c r="F6962"/>
      <c r="G6962"/>
      <c r="H6962"/>
      <c r="I6962"/>
      <c r="J6962"/>
      <c r="K6962"/>
      <c r="L6962" s="262"/>
      <c r="M6962" s="262"/>
      <c r="S6962" s="262"/>
      <c r="T6962" s="262"/>
      <c r="U6962" s="262"/>
      <c r="V6962" s="262"/>
    </row>
    <row r="6963" spans="1:22">
      <c r="A6963" s="858"/>
      <c r="B6963" s="866">
        <f t="shared" si="109"/>
        <v>6941</v>
      </c>
      <c r="C6963" s="919"/>
      <c r="D6963" s="860"/>
      <c r="E6963"/>
      <c r="F6963"/>
      <c r="G6963"/>
      <c r="H6963"/>
      <c r="I6963"/>
      <c r="J6963"/>
      <c r="K6963"/>
      <c r="L6963" s="262"/>
      <c r="M6963" s="262"/>
      <c r="S6963" s="262"/>
      <c r="T6963" s="262"/>
      <c r="U6963" s="262"/>
      <c r="V6963" s="262"/>
    </row>
    <row r="6964" spans="1:22">
      <c r="A6964" s="858"/>
      <c r="B6964" s="866">
        <f t="shared" si="109"/>
        <v>6942</v>
      </c>
      <c r="C6964" s="919"/>
      <c r="D6964" s="860"/>
      <c r="E6964"/>
      <c r="F6964"/>
      <c r="G6964"/>
      <c r="H6964"/>
      <c r="I6964"/>
      <c r="J6964"/>
      <c r="K6964"/>
      <c r="L6964" s="262"/>
      <c r="M6964" s="262"/>
      <c r="S6964" s="262"/>
      <c r="T6964" s="262"/>
      <c r="U6964" s="262"/>
      <c r="V6964" s="262"/>
    </row>
    <row r="6965" spans="1:22">
      <c r="A6965" s="858"/>
      <c r="B6965" s="866">
        <f t="shared" si="109"/>
        <v>6943</v>
      </c>
      <c r="C6965" s="919"/>
      <c r="D6965" s="860"/>
      <c r="E6965"/>
      <c r="F6965"/>
      <c r="G6965"/>
      <c r="H6965"/>
      <c r="I6965"/>
      <c r="J6965"/>
      <c r="K6965"/>
      <c r="L6965" s="262"/>
      <c r="M6965" s="262"/>
      <c r="S6965" s="262"/>
      <c r="T6965" s="262"/>
      <c r="U6965" s="262"/>
      <c r="V6965" s="262"/>
    </row>
    <row r="6966" spans="1:22">
      <c r="A6966" s="858"/>
      <c r="B6966" s="866">
        <f t="shared" si="109"/>
        <v>6944</v>
      </c>
      <c r="C6966" s="919"/>
      <c r="D6966" s="860"/>
      <c r="E6966"/>
      <c r="F6966"/>
      <c r="G6966"/>
      <c r="H6966"/>
      <c r="I6966"/>
      <c r="J6966"/>
      <c r="K6966"/>
      <c r="L6966" s="262"/>
      <c r="M6966" s="262"/>
      <c r="S6966" s="262"/>
      <c r="T6966" s="262"/>
      <c r="U6966" s="262"/>
      <c r="V6966" s="262"/>
    </row>
    <row r="6967" spans="1:22">
      <c r="A6967" s="858"/>
      <c r="B6967" s="866">
        <f t="shared" si="109"/>
        <v>6945</v>
      </c>
      <c r="C6967" s="919"/>
      <c r="D6967" s="860"/>
      <c r="E6967"/>
      <c r="F6967"/>
      <c r="G6967"/>
      <c r="H6967"/>
      <c r="I6967"/>
      <c r="J6967"/>
      <c r="K6967"/>
      <c r="L6967" s="262"/>
      <c r="M6967" s="262"/>
      <c r="S6967" s="262"/>
      <c r="T6967" s="262"/>
      <c r="U6967" s="262"/>
      <c r="V6967" s="262"/>
    </row>
    <row r="6968" spans="1:22">
      <c r="A6968" s="858"/>
      <c r="B6968" s="866">
        <f t="shared" si="109"/>
        <v>6946</v>
      </c>
      <c r="C6968" s="919"/>
      <c r="D6968" s="860"/>
      <c r="E6968"/>
      <c r="F6968"/>
      <c r="G6968"/>
      <c r="H6968"/>
      <c r="I6968"/>
      <c r="J6968"/>
      <c r="K6968"/>
      <c r="L6968" s="262"/>
      <c r="M6968" s="262"/>
      <c r="S6968" s="262"/>
      <c r="T6968" s="262"/>
      <c r="U6968" s="262"/>
      <c r="V6968" s="262"/>
    </row>
    <row r="6969" spans="1:22">
      <c r="A6969" s="858"/>
      <c r="B6969" s="866">
        <f t="shared" si="109"/>
        <v>6947</v>
      </c>
      <c r="C6969" s="919"/>
      <c r="D6969" s="860"/>
      <c r="E6969"/>
      <c r="F6969"/>
      <c r="G6969"/>
      <c r="H6969"/>
      <c r="I6969"/>
      <c r="J6969"/>
      <c r="K6969"/>
      <c r="L6969" s="262"/>
      <c r="M6969" s="262"/>
      <c r="S6969" s="262"/>
      <c r="T6969" s="262"/>
      <c r="U6969" s="262"/>
      <c r="V6969" s="262"/>
    </row>
    <row r="6970" spans="1:22">
      <c r="A6970" s="858"/>
      <c r="B6970" s="866">
        <f t="shared" si="109"/>
        <v>6948</v>
      </c>
      <c r="C6970" s="919"/>
      <c r="D6970" s="860"/>
      <c r="E6970"/>
      <c r="F6970"/>
      <c r="G6970"/>
      <c r="H6970"/>
      <c r="I6970"/>
      <c r="J6970"/>
      <c r="K6970"/>
      <c r="L6970" s="262"/>
      <c r="M6970" s="262"/>
      <c r="S6970" s="262"/>
      <c r="T6970" s="262"/>
      <c r="U6970" s="262"/>
      <c r="V6970" s="262"/>
    </row>
    <row r="6971" spans="1:22">
      <c r="A6971" s="858"/>
      <c r="B6971" s="866">
        <f t="shared" si="109"/>
        <v>6949</v>
      </c>
      <c r="C6971" s="919"/>
      <c r="D6971" s="860"/>
      <c r="E6971"/>
      <c r="F6971"/>
      <c r="G6971"/>
      <c r="H6971"/>
      <c r="I6971"/>
      <c r="J6971"/>
      <c r="K6971"/>
      <c r="L6971" s="262"/>
      <c r="M6971" s="262"/>
      <c r="S6971" s="262"/>
      <c r="T6971" s="262"/>
      <c r="U6971" s="262"/>
      <c r="V6971" s="262"/>
    </row>
    <row r="6972" spans="1:22">
      <c r="A6972" s="858"/>
      <c r="B6972" s="866">
        <f t="shared" si="109"/>
        <v>6950</v>
      </c>
      <c r="C6972" s="919"/>
      <c r="D6972" s="860"/>
      <c r="E6972"/>
      <c r="F6972"/>
      <c r="G6972"/>
      <c r="H6972"/>
      <c r="I6972"/>
      <c r="J6972"/>
      <c r="K6972"/>
      <c r="L6972" s="262"/>
      <c r="M6972" s="262"/>
      <c r="S6972" s="262"/>
      <c r="T6972" s="262"/>
      <c r="U6972" s="262"/>
      <c r="V6972" s="262"/>
    </row>
    <row r="6973" spans="1:22">
      <c r="A6973" s="858"/>
      <c r="B6973" s="866">
        <f t="shared" si="109"/>
        <v>6951</v>
      </c>
      <c r="C6973" s="919"/>
      <c r="D6973" s="860"/>
      <c r="E6973"/>
      <c r="F6973"/>
      <c r="G6973"/>
      <c r="H6973"/>
      <c r="I6973"/>
      <c r="J6973"/>
      <c r="K6973"/>
      <c r="L6973" s="262"/>
      <c r="M6973" s="262"/>
      <c r="S6973" s="262"/>
      <c r="T6973" s="262"/>
      <c r="U6973" s="262"/>
      <c r="V6973" s="262"/>
    </row>
    <row r="6974" spans="1:22">
      <c r="A6974" s="858"/>
      <c r="B6974" s="866">
        <f t="shared" si="109"/>
        <v>6952</v>
      </c>
      <c r="C6974" s="919"/>
      <c r="D6974" s="860"/>
      <c r="E6974"/>
      <c r="F6974"/>
      <c r="G6974"/>
      <c r="H6974"/>
      <c r="I6974"/>
      <c r="J6974"/>
      <c r="K6974"/>
      <c r="L6974" s="262"/>
      <c r="M6974" s="262"/>
      <c r="S6974" s="262"/>
      <c r="T6974" s="262"/>
      <c r="U6974" s="262"/>
      <c r="V6974" s="262"/>
    </row>
    <row r="6975" spans="1:22">
      <c r="A6975" s="858"/>
      <c r="B6975" s="866">
        <f t="shared" si="109"/>
        <v>6953</v>
      </c>
      <c r="C6975" s="919"/>
      <c r="D6975" s="860"/>
      <c r="E6975"/>
      <c r="F6975"/>
      <c r="G6975"/>
      <c r="H6975"/>
      <c r="I6975"/>
      <c r="J6975"/>
      <c r="K6975"/>
      <c r="L6975" s="262"/>
      <c r="M6975" s="262"/>
      <c r="S6975" s="262"/>
      <c r="T6975" s="262"/>
      <c r="U6975" s="262"/>
      <c r="V6975" s="262"/>
    </row>
    <row r="6976" spans="1:22">
      <c r="A6976" s="858"/>
      <c r="B6976" s="866">
        <f t="shared" si="109"/>
        <v>6954</v>
      </c>
      <c r="C6976" s="919"/>
      <c r="D6976" s="860"/>
      <c r="E6976"/>
      <c r="F6976"/>
      <c r="G6976"/>
      <c r="H6976"/>
      <c r="I6976"/>
      <c r="J6976"/>
      <c r="K6976"/>
      <c r="L6976" s="262"/>
      <c r="M6976" s="262"/>
      <c r="S6976" s="262"/>
      <c r="T6976" s="262"/>
      <c r="U6976" s="262"/>
      <c r="V6976" s="262"/>
    </row>
    <row r="6977" spans="1:22">
      <c r="A6977" s="858"/>
      <c r="B6977" s="866">
        <f t="shared" si="109"/>
        <v>6955</v>
      </c>
      <c r="C6977" s="919"/>
      <c r="D6977" s="860"/>
      <c r="E6977"/>
      <c r="F6977"/>
      <c r="G6977"/>
      <c r="H6977"/>
      <c r="I6977"/>
      <c r="J6977"/>
      <c r="K6977"/>
      <c r="L6977" s="262"/>
      <c r="M6977" s="262"/>
      <c r="S6977" s="262"/>
      <c r="T6977" s="262"/>
      <c r="U6977" s="262"/>
      <c r="V6977" s="262"/>
    </row>
    <row r="6978" spans="1:22">
      <c r="A6978" s="858"/>
      <c r="B6978" s="866">
        <f t="shared" si="109"/>
        <v>6956</v>
      </c>
      <c r="C6978" s="919"/>
      <c r="D6978" s="860"/>
      <c r="E6978"/>
      <c r="F6978"/>
      <c r="G6978"/>
      <c r="H6978"/>
      <c r="I6978"/>
      <c r="J6978"/>
      <c r="K6978"/>
      <c r="L6978" s="262"/>
      <c r="M6978" s="262"/>
      <c r="S6978" s="262"/>
      <c r="T6978" s="262"/>
      <c r="U6978" s="262"/>
      <c r="V6978" s="262"/>
    </row>
    <row r="6979" spans="1:22">
      <c r="A6979" s="858"/>
      <c r="B6979" s="866">
        <f t="shared" si="109"/>
        <v>6957</v>
      </c>
      <c r="C6979" s="919"/>
      <c r="D6979" s="860"/>
      <c r="E6979"/>
      <c r="F6979"/>
      <c r="G6979"/>
      <c r="H6979"/>
      <c r="I6979"/>
      <c r="J6979"/>
      <c r="K6979"/>
      <c r="L6979" s="262"/>
      <c r="M6979" s="262"/>
      <c r="S6979" s="262"/>
      <c r="T6979" s="262"/>
      <c r="U6979" s="262"/>
      <c r="V6979" s="262"/>
    </row>
    <row r="6980" spans="1:22">
      <c r="A6980" s="858"/>
      <c r="B6980" s="866">
        <f t="shared" si="109"/>
        <v>6958</v>
      </c>
      <c r="C6980" s="919"/>
      <c r="D6980" s="860"/>
      <c r="E6980"/>
      <c r="F6980"/>
      <c r="G6980"/>
      <c r="H6980"/>
      <c r="I6980"/>
      <c r="J6980"/>
      <c r="K6980"/>
      <c r="L6980" s="262"/>
      <c r="M6980" s="262"/>
      <c r="S6980" s="262"/>
      <c r="T6980" s="262"/>
      <c r="U6980" s="262"/>
      <c r="V6980" s="262"/>
    </row>
    <row r="6981" spans="1:22">
      <c r="A6981" s="858"/>
      <c r="B6981" s="866">
        <f t="shared" si="109"/>
        <v>6959</v>
      </c>
      <c r="C6981" s="919"/>
      <c r="D6981" s="860"/>
      <c r="E6981"/>
      <c r="F6981"/>
      <c r="G6981"/>
      <c r="H6981"/>
      <c r="I6981"/>
      <c r="J6981"/>
      <c r="K6981"/>
      <c r="L6981" s="262"/>
      <c r="M6981" s="262"/>
      <c r="S6981" s="262"/>
      <c r="T6981" s="262"/>
      <c r="U6981" s="262"/>
      <c r="V6981" s="262"/>
    </row>
    <row r="6982" spans="1:22">
      <c r="A6982" s="858"/>
      <c r="B6982" s="866">
        <f t="shared" si="109"/>
        <v>6960</v>
      </c>
      <c r="C6982" s="919"/>
      <c r="D6982" s="860"/>
      <c r="E6982"/>
      <c r="F6982"/>
      <c r="G6982"/>
      <c r="H6982"/>
      <c r="I6982"/>
      <c r="J6982"/>
      <c r="K6982"/>
      <c r="L6982" s="262"/>
      <c r="M6982" s="262"/>
      <c r="S6982" s="262"/>
      <c r="T6982" s="262"/>
      <c r="U6982" s="262"/>
      <c r="V6982" s="262"/>
    </row>
    <row r="6983" spans="1:22">
      <c r="A6983" s="858"/>
      <c r="B6983" s="866">
        <f t="shared" si="109"/>
        <v>6961</v>
      </c>
      <c r="C6983" s="919"/>
      <c r="D6983" s="860"/>
      <c r="E6983"/>
      <c r="F6983"/>
      <c r="G6983"/>
      <c r="H6983"/>
      <c r="I6983"/>
      <c r="J6983"/>
      <c r="K6983"/>
      <c r="L6983" s="262"/>
      <c r="M6983" s="262"/>
      <c r="S6983" s="262"/>
      <c r="T6983" s="262"/>
      <c r="U6983" s="262"/>
      <c r="V6983" s="262"/>
    </row>
    <row r="6984" spans="1:22">
      <c r="A6984" s="858"/>
      <c r="B6984" s="866">
        <f t="shared" si="109"/>
        <v>6962</v>
      </c>
      <c r="C6984" s="919"/>
      <c r="D6984" s="860"/>
      <c r="E6984"/>
      <c r="F6984"/>
      <c r="G6984"/>
      <c r="H6984"/>
      <c r="I6984"/>
      <c r="J6984"/>
      <c r="K6984"/>
      <c r="L6984" s="262"/>
      <c r="M6984" s="262"/>
      <c r="S6984" s="262"/>
      <c r="T6984" s="262"/>
      <c r="U6984" s="262"/>
      <c r="V6984" s="262"/>
    </row>
    <row r="6985" spans="1:22">
      <c r="A6985" s="858"/>
      <c r="B6985" s="866">
        <f t="shared" si="109"/>
        <v>6963</v>
      </c>
      <c r="C6985" s="919"/>
      <c r="D6985" s="860"/>
      <c r="E6985"/>
      <c r="F6985"/>
      <c r="G6985"/>
      <c r="H6985"/>
      <c r="I6985"/>
      <c r="J6985"/>
      <c r="K6985"/>
      <c r="L6985" s="262"/>
      <c r="M6985" s="262"/>
      <c r="S6985" s="262"/>
      <c r="T6985" s="262"/>
      <c r="U6985" s="262"/>
      <c r="V6985" s="262"/>
    </row>
    <row r="6986" spans="1:22">
      <c r="A6986" s="858"/>
      <c r="B6986" s="866">
        <f t="shared" si="109"/>
        <v>6964</v>
      </c>
      <c r="C6986" s="919"/>
      <c r="D6986" s="860"/>
      <c r="E6986"/>
      <c r="F6986"/>
      <c r="G6986"/>
      <c r="H6986"/>
      <c r="I6986"/>
      <c r="J6986"/>
      <c r="K6986"/>
      <c r="L6986" s="262"/>
      <c r="M6986" s="262"/>
      <c r="S6986" s="262"/>
      <c r="T6986" s="262"/>
      <c r="U6986" s="262"/>
      <c r="V6986" s="262"/>
    </row>
    <row r="6987" spans="1:22">
      <c r="A6987" s="858"/>
      <c r="B6987" s="866">
        <f t="shared" si="109"/>
        <v>6965</v>
      </c>
      <c r="C6987" s="919"/>
      <c r="D6987" s="860"/>
      <c r="E6987"/>
      <c r="F6987"/>
      <c r="G6987"/>
      <c r="H6987"/>
      <c r="I6987"/>
      <c r="J6987"/>
      <c r="K6987"/>
      <c r="L6987" s="262"/>
      <c r="M6987" s="262"/>
      <c r="S6987" s="262"/>
      <c r="T6987" s="262"/>
      <c r="U6987" s="262"/>
      <c r="V6987" s="262"/>
    </row>
    <row r="6988" spans="1:22">
      <c r="A6988" s="858"/>
      <c r="B6988" s="866">
        <f t="shared" si="109"/>
        <v>6966</v>
      </c>
      <c r="C6988" s="919"/>
      <c r="D6988" s="860"/>
      <c r="E6988"/>
      <c r="F6988"/>
      <c r="G6988"/>
      <c r="H6988"/>
      <c r="I6988"/>
      <c r="J6988"/>
      <c r="K6988"/>
      <c r="L6988" s="262"/>
      <c r="M6988" s="262"/>
      <c r="S6988" s="262"/>
      <c r="T6988" s="262"/>
      <c r="U6988" s="262"/>
      <c r="V6988" s="262"/>
    </row>
    <row r="6989" spans="1:22">
      <c r="A6989" s="858"/>
      <c r="B6989" s="866">
        <f t="shared" si="109"/>
        <v>6967</v>
      </c>
      <c r="C6989" s="919"/>
      <c r="D6989" s="860"/>
      <c r="E6989"/>
      <c r="F6989"/>
      <c r="G6989"/>
      <c r="H6989"/>
      <c r="I6989"/>
      <c r="J6989"/>
      <c r="K6989"/>
      <c r="L6989" s="262"/>
      <c r="M6989" s="262"/>
      <c r="S6989" s="262"/>
      <c r="T6989" s="262"/>
      <c r="U6989" s="262"/>
      <c r="V6989" s="262"/>
    </row>
    <row r="6990" spans="1:22">
      <c r="A6990" s="858"/>
      <c r="B6990" s="866">
        <f t="shared" si="109"/>
        <v>6968</v>
      </c>
      <c r="C6990" s="919"/>
      <c r="D6990" s="860"/>
      <c r="E6990"/>
      <c r="F6990"/>
      <c r="G6990"/>
      <c r="H6990"/>
      <c r="I6990"/>
      <c r="J6990"/>
      <c r="K6990"/>
      <c r="L6990" s="262"/>
      <c r="M6990" s="262"/>
      <c r="S6990" s="262"/>
      <c r="T6990" s="262"/>
      <c r="U6990" s="262"/>
      <c r="V6990" s="262"/>
    </row>
    <row r="6991" spans="1:22">
      <c r="A6991" s="858"/>
      <c r="B6991" s="866">
        <f t="shared" si="109"/>
        <v>6969</v>
      </c>
      <c r="C6991" s="919"/>
      <c r="D6991" s="860"/>
      <c r="E6991"/>
      <c r="F6991"/>
      <c r="G6991"/>
      <c r="H6991"/>
      <c r="I6991"/>
      <c r="J6991"/>
      <c r="K6991"/>
      <c r="L6991" s="262"/>
      <c r="M6991" s="262"/>
      <c r="S6991" s="262"/>
      <c r="T6991" s="262"/>
      <c r="U6991" s="262"/>
      <c r="V6991" s="262"/>
    </row>
    <row r="6992" spans="1:22">
      <c r="A6992" s="858"/>
      <c r="B6992" s="866">
        <f t="shared" si="109"/>
        <v>6970</v>
      </c>
      <c r="C6992" s="919"/>
      <c r="D6992" s="860"/>
      <c r="E6992"/>
      <c r="F6992"/>
      <c r="G6992"/>
      <c r="H6992"/>
      <c r="I6992"/>
      <c r="J6992"/>
      <c r="K6992"/>
      <c r="L6992" s="262"/>
      <c r="M6992" s="262"/>
      <c r="S6992" s="262"/>
      <c r="T6992" s="262"/>
      <c r="U6992" s="262"/>
      <c r="V6992" s="262"/>
    </row>
    <row r="6993" spans="1:22">
      <c r="A6993" s="858"/>
      <c r="B6993" s="866">
        <f t="shared" si="109"/>
        <v>6971</v>
      </c>
      <c r="C6993" s="919"/>
      <c r="D6993" s="860"/>
      <c r="E6993"/>
      <c r="F6993"/>
      <c r="G6993"/>
      <c r="H6993"/>
      <c r="I6993"/>
      <c r="J6993"/>
      <c r="K6993"/>
      <c r="L6993" s="262"/>
      <c r="M6993" s="262"/>
      <c r="S6993" s="262"/>
      <c r="T6993" s="262"/>
      <c r="U6993" s="262"/>
      <c r="V6993" s="262"/>
    </row>
    <row r="6994" spans="1:22">
      <c r="A6994" s="858"/>
      <c r="B6994" s="866">
        <f t="shared" si="109"/>
        <v>6972</v>
      </c>
      <c r="C6994" s="919"/>
      <c r="D6994" s="860"/>
      <c r="E6994"/>
      <c r="F6994"/>
      <c r="G6994"/>
      <c r="H6994"/>
      <c r="I6994"/>
      <c r="J6994"/>
      <c r="K6994"/>
      <c r="L6994" s="262"/>
      <c r="M6994" s="262"/>
      <c r="S6994" s="262"/>
      <c r="T6994" s="262"/>
      <c r="U6994" s="262"/>
      <c r="V6994" s="262"/>
    </row>
    <row r="6995" spans="1:22">
      <c r="A6995" s="858"/>
      <c r="B6995" s="866">
        <f t="shared" si="109"/>
        <v>6973</v>
      </c>
      <c r="C6995" s="919"/>
      <c r="D6995" s="860"/>
      <c r="E6995"/>
      <c r="F6995"/>
      <c r="G6995"/>
      <c r="H6995"/>
      <c r="I6995"/>
      <c r="J6995"/>
      <c r="K6995"/>
      <c r="L6995" s="262"/>
      <c r="M6995" s="262"/>
      <c r="S6995" s="262"/>
      <c r="T6995" s="262"/>
      <c r="U6995" s="262"/>
      <c r="V6995" s="262"/>
    </row>
    <row r="6996" spans="1:22">
      <c r="A6996" s="858"/>
      <c r="B6996" s="866">
        <f t="shared" si="109"/>
        <v>6974</v>
      </c>
      <c r="C6996" s="919"/>
      <c r="D6996" s="860"/>
      <c r="E6996"/>
      <c r="F6996"/>
      <c r="G6996"/>
      <c r="H6996"/>
      <c r="I6996"/>
      <c r="J6996"/>
      <c r="K6996"/>
      <c r="L6996" s="262"/>
      <c r="M6996" s="262"/>
      <c r="S6996" s="262"/>
      <c r="T6996" s="262"/>
      <c r="U6996" s="262"/>
      <c r="V6996" s="262"/>
    </row>
    <row r="6997" spans="1:22">
      <c r="A6997" s="858"/>
      <c r="B6997" s="866">
        <f t="shared" si="109"/>
        <v>6975</v>
      </c>
      <c r="C6997" s="919"/>
      <c r="D6997" s="860"/>
      <c r="E6997"/>
      <c r="F6997"/>
      <c r="G6997"/>
      <c r="H6997"/>
      <c r="I6997"/>
      <c r="J6997"/>
      <c r="K6997"/>
      <c r="L6997" s="262"/>
      <c r="M6997" s="262"/>
      <c r="S6997" s="262"/>
      <c r="T6997" s="262"/>
      <c r="U6997" s="262"/>
      <c r="V6997" s="262"/>
    </row>
    <row r="6998" spans="1:22">
      <c r="A6998" s="858"/>
      <c r="B6998" s="866">
        <f t="shared" si="109"/>
        <v>6976</v>
      </c>
      <c r="C6998" s="919"/>
      <c r="D6998" s="860"/>
      <c r="E6998"/>
      <c r="F6998"/>
      <c r="G6998"/>
      <c r="H6998"/>
      <c r="I6998"/>
      <c r="J6998"/>
      <c r="K6998"/>
      <c r="L6998" s="262"/>
      <c r="M6998" s="262"/>
      <c r="S6998" s="262"/>
      <c r="T6998" s="262"/>
      <c r="U6998" s="262"/>
      <c r="V6998" s="262"/>
    </row>
    <row r="6999" spans="1:22">
      <c r="A6999" s="858"/>
      <c r="B6999" s="866">
        <f t="shared" si="109"/>
        <v>6977</v>
      </c>
      <c r="C6999" s="919"/>
      <c r="D6999" s="860"/>
      <c r="E6999"/>
      <c r="F6999"/>
      <c r="G6999"/>
      <c r="H6999"/>
      <c r="I6999"/>
      <c r="J6999"/>
      <c r="K6999"/>
      <c r="L6999" s="262"/>
      <c r="M6999" s="262"/>
      <c r="S6999" s="262"/>
      <c r="T6999" s="262"/>
      <c r="U6999" s="262"/>
      <c r="V6999" s="262"/>
    </row>
    <row r="7000" spans="1:22">
      <c r="A7000" s="858"/>
      <c r="B7000" s="866">
        <f t="shared" ref="B7000:B7063" si="110">B6999+1</f>
        <v>6978</v>
      </c>
      <c r="C7000" s="919"/>
      <c r="D7000" s="860"/>
      <c r="E7000"/>
      <c r="F7000"/>
      <c r="G7000"/>
      <c r="H7000"/>
      <c r="I7000"/>
      <c r="J7000"/>
      <c r="K7000"/>
      <c r="L7000" s="262"/>
      <c r="M7000" s="262"/>
      <c r="S7000" s="262"/>
      <c r="T7000" s="262"/>
      <c r="U7000" s="262"/>
      <c r="V7000" s="262"/>
    </row>
    <row r="7001" spans="1:22">
      <c r="A7001" s="858"/>
      <c r="B7001" s="866">
        <f t="shared" si="110"/>
        <v>6979</v>
      </c>
      <c r="C7001" s="919"/>
      <c r="D7001" s="860"/>
      <c r="E7001"/>
      <c r="F7001"/>
      <c r="G7001"/>
      <c r="H7001"/>
      <c r="I7001"/>
      <c r="J7001"/>
      <c r="K7001"/>
      <c r="L7001" s="262"/>
      <c r="M7001" s="262"/>
      <c r="S7001" s="262"/>
      <c r="T7001" s="262"/>
      <c r="U7001" s="262"/>
      <c r="V7001" s="262"/>
    </row>
    <row r="7002" spans="1:22">
      <c r="A7002" s="858"/>
      <c r="B7002" s="866">
        <f t="shared" si="110"/>
        <v>6980</v>
      </c>
      <c r="C7002" s="919"/>
      <c r="D7002" s="860"/>
      <c r="E7002"/>
      <c r="F7002"/>
      <c r="G7002"/>
      <c r="H7002"/>
      <c r="I7002"/>
      <c r="J7002"/>
      <c r="K7002"/>
      <c r="L7002" s="262"/>
      <c r="M7002" s="262"/>
      <c r="S7002" s="262"/>
      <c r="T7002" s="262"/>
      <c r="U7002" s="262"/>
      <c r="V7002" s="262"/>
    </row>
    <row r="7003" spans="1:22">
      <c r="A7003" s="858"/>
      <c r="B7003" s="866">
        <f t="shared" si="110"/>
        <v>6981</v>
      </c>
      <c r="C7003" s="919"/>
      <c r="D7003" s="860"/>
      <c r="E7003"/>
      <c r="F7003"/>
      <c r="G7003"/>
      <c r="H7003"/>
      <c r="I7003"/>
      <c r="J7003"/>
      <c r="K7003"/>
      <c r="L7003" s="262"/>
      <c r="M7003" s="262"/>
      <c r="S7003" s="262"/>
      <c r="T7003" s="262"/>
      <c r="U7003" s="262"/>
      <c r="V7003" s="262"/>
    </row>
    <row r="7004" spans="1:22">
      <c r="A7004" s="858"/>
      <c r="B7004" s="866">
        <f t="shared" si="110"/>
        <v>6982</v>
      </c>
      <c r="C7004" s="919"/>
      <c r="D7004" s="860"/>
      <c r="E7004"/>
      <c r="F7004"/>
      <c r="G7004"/>
      <c r="H7004"/>
      <c r="I7004"/>
      <c r="J7004"/>
      <c r="K7004"/>
      <c r="L7004" s="262"/>
      <c r="M7004" s="262"/>
      <c r="S7004" s="262"/>
      <c r="T7004" s="262"/>
      <c r="U7004" s="262"/>
      <c r="V7004" s="262"/>
    </row>
    <row r="7005" spans="1:22">
      <c r="A7005" s="858"/>
      <c r="B7005" s="866">
        <f t="shared" si="110"/>
        <v>6983</v>
      </c>
      <c r="C7005" s="919"/>
      <c r="D7005" s="860"/>
      <c r="E7005"/>
      <c r="F7005"/>
      <c r="G7005"/>
      <c r="H7005"/>
      <c r="I7005"/>
      <c r="J7005"/>
      <c r="K7005"/>
      <c r="L7005" s="262"/>
      <c r="M7005" s="262"/>
      <c r="S7005" s="262"/>
      <c r="T7005" s="262"/>
      <c r="U7005" s="262"/>
      <c r="V7005" s="262"/>
    </row>
    <row r="7006" spans="1:22">
      <c r="A7006" s="858"/>
      <c r="B7006" s="866">
        <f t="shared" si="110"/>
        <v>6984</v>
      </c>
      <c r="C7006" s="919"/>
      <c r="D7006" s="860"/>
      <c r="E7006"/>
      <c r="F7006"/>
      <c r="G7006"/>
      <c r="H7006"/>
      <c r="I7006"/>
      <c r="J7006"/>
      <c r="K7006"/>
      <c r="L7006" s="262"/>
      <c r="M7006" s="262"/>
      <c r="S7006" s="262"/>
      <c r="T7006" s="262"/>
      <c r="U7006" s="262"/>
      <c r="V7006" s="262"/>
    </row>
    <row r="7007" spans="1:22">
      <c r="A7007" s="858"/>
      <c r="B7007" s="866">
        <f t="shared" si="110"/>
        <v>6985</v>
      </c>
      <c r="C7007" s="919"/>
      <c r="D7007" s="860"/>
      <c r="E7007"/>
      <c r="F7007"/>
      <c r="G7007"/>
      <c r="H7007"/>
      <c r="I7007"/>
      <c r="J7007"/>
      <c r="K7007"/>
      <c r="L7007" s="262"/>
      <c r="M7007" s="262"/>
      <c r="S7007" s="262"/>
      <c r="T7007" s="262"/>
      <c r="U7007" s="262"/>
      <c r="V7007" s="262"/>
    </row>
    <row r="7008" spans="1:22">
      <c r="A7008" s="858"/>
      <c r="B7008" s="866">
        <f t="shared" si="110"/>
        <v>6986</v>
      </c>
      <c r="C7008" s="919"/>
      <c r="D7008" s="860"/>
      <c r="E7008"/>
      <c r="F7008"/>
      <c r="G7008"/>
      <c r="H7008"/>
      <c r="I7008"/>
      <c r="J7008"/>
      <c r="K7008"/>
      <c r="L7008" s="262"/>
      <c r="M7008" s="262"/>
      <c r="S7008" s="262"/>
      <c r="T7008" s="262"/>
      <c r="U7008" s="262"/>
      <c r="V7008" s="262"/>
    </row>
    <row r="7009" spans="1:22">
      <c r="A7009" s="858"/>
      <c r="B7009" s="866">
        <f t="shared" si="110"/>
        <v>6987</v>
      </c>
      <c r="C7009" s="919"/>
      <c r="D7009" s="860"/>
      <c r="E7009"/>
      <c r="F7009"/>
      <c r="G7009"/>
      <c r="H7009"/>
      <c r="I7009"/>
      <c r="J7009"/>
      <c r="K7009"/>
      <c r="L7009" s="262"/>
      <c r="M7009" s="262"/>
      <c r="S7009" s="262"/>
      <c r="T7009" s="262"/>
      <c r="U7009" s="262"/>
      <c r="V7009" s="262"/>
    </row>
    <row r="7010" spans="1:22">
      <c r="A7010" s="858"/>
      <c r="B7010" s="866">
        <f t="shared" si="110"/>
        <v>6988</v>
      </c>
      <c r="C7010" s="919"/>
      <c r="D7010" s="860"/>
      <c r="E7010"/>
      <c r="F7010"/>
      <c r="G7010"/>
      <c r="H7010"/>
      <c r="I7010"/>
      <c r="J7010"/>
      <c r="K7010"/>
      <c r="L7010" s="262"/>
      <c r="M7010" s="262"/>
      <c r="S7010" s="262"/>
      <c r="T7010" s="262"/>
      <c r="U7010" s="262"/>
      <c r="V7010" s="262"/>
    </row>
    <row r="7011" spans="1:22">
      <c r="A7011" s="858"/>
      <c r="B7011" s="866">
        <f t="shared" si="110"/>
        <v>6989</v>
      </c>
      <c r="C7011" s="919"/>
      <c r="D7011" s="860"/>
      <c r="E7011"/>
      <c r="F7011"/>
      <c r="G7011"/>
      <c r="H7011"/>
      <c r="I7011"/>
      <c r="J7011"/>
      <c r="K7011"/>
      <c r="L7011" s="262"/>
      <c r="M7011" s="262"/>
      <c r="S7011" s="262"/>
      <c r="T7011" s="262"/>
      <c r="U7011" s="262"/>
      <c r="V7011" s="262"/>
    </row>
    <row r="7012" spans="1:22">
      <c r="A7012" s="858"/>
      <c r="B7012" s="866">
        <f t="shared" si="110"/>
        <v>6990</v>
      </c>
      <c r="C7012" s="919"/>
      <c r="D7012" s="860"/>
      <c r="E7012"/>
      <c r="F7012"/>
      <c r="G7012"/>
      <c r="H7012"/>
      <c r="I7012"/>
      <c r="J7012"/>
      <c r="K7012"/>
      <c r="L7012" s="262"/>
      <c r="M7012" s="262"/>
      <c r="S7012" s="262"/>
      <c r="T7012" s="262"/>
      <c r="U7012" s="262"/>
      <c r="V7012" s="262"/>
    </row>
    <row r="7013" spans="1:22">
      <c r="A7013" s="858"/>
      <c r="B7013" s="866">
        <f t="shared" si="110"/>
        <v>6991</v>
      </c>
      <c r="C7013" s="919"/>
      <c r="D7013" s="860"/>
      <c r="E7013"/>
      <c r="F7013"/>
      <c r="G7013"/>
      <c r="H7013"/>
      <c r="I7013"/>
      <c r="J7013"/>
      <c r="K7013"/>
      <c r="L7013" s="262"/>
      <c r="M7013" s="262"/>
      <c r="S7013" s="262"/>
      <c r="T7013" s="262"/>
      <c r="U7013" s="262"/>
      <c r="V7013" s="262"/>
    </row>
    <row r="7014" spans="1:22">
      <c r="A7014" s="858"/>
      <c r="B7014" s="866">
        <f t="shared" si="110"/>
        <v>6992</v>
      </c>
      <c r="C7014" s="919"/>
      <c r="D7014" s="860"/>
      <c r="E7014"/>
      <c r="F7014"/>
      <c r="G7014"/>
      <c r="H7014"/>
      <c r="I7014"/>
      <c r="J7014"/>
      <c r="K7014"/>
      <c r="L7014" s="262"/>
      <c r="M7014" s="262"/>
      <c r="S7014" s="262"/>
      <c r="T7014" s="262"/>
      <c r="U7014" s="262"/>
      <c r="V7014" s="262"/>
    </row>
    <row r="7015" spans="1:22">
      <c r="A7015" s="858"/>
      <c r="B7015" s="866">
        <f t="shared" si="110"/>
        <v>6993</v>
      </c>
      <c r="C7015" s="919"/>
      <c r="D7015" s="860"/>
      <c r="E7015"/>
      <c r="F7015"/>
      <c r="G7015"/>
      <c r="H7015"/>
      <c r="I7015"/>
      <c r="J7015"/>
      <c r="K7015"/>
      <c r="L7015" s="262"/>
      <c r="M7015" s="262"/>
      <c r="S7015" s="262"/>
      <c r="T7015" s="262"/>
      <c r="U7015" s="262"/>
      <c r="V7015" s="262"/>
    </row>
    <row r="7016" spans="1:22">
      <c r="A7016" s="858"/>
      <c r="B7016" s="866">
        <f t="shared" si="110"/>
        <v>6994</v>
      </c>
      <c r="C7016" s="919"/>
      <c r="D7016" s="860"/>
      <c r="E7016"/>
      <c r="F7016"/>
      <c r="G7016"/>
      <c r="H7016"/>
      <c r="I7016"/>
      <c r="J7016"/>
      <c r="K7016"/>
      <c r="L7016" s="262"/>
      <c r="M7016" s="262"/>
      <c r="S7016" s="262"/>
      <c r="T7016" s="262"/>
      <c r="U7016" s="262"/>
      <c r="V7016" s="262"/>
    </row>
    <row r="7017" spans="1:22">
      <c r="A7017" s="858"/>
      <c r="B7017" s="866">
        <f t="shared" si="110"/>
        <v>6995</v>
      </c>
      <c r="C7017" s="919"/>
      <c r="D7017" s="860"/>
      <c r="E7017"/>
      <c r="F7017"/>
      <c r="G7017"/>
      <c r="H7017"/>
      <c r="I7017"/>
      <c r="J7017"/>
      <c r="K7017"/>
      <c r="L7017" s="262"/>
      <c r="M7017" s="262"/>
      <c r="S7017" s="262"/>
      <c r="T7017" s="262"/>
      <c r="U7017" s="262"/>
      <c r="V7017" s="262"/>
    </row>
    <row r="7018" spans="1:22">
      <c r="A7018" s="858"/>
      <c r="B7018" s="866">
        <f t="shared" si="110"/>
        <v>6996</v>
      </c>
      <c r="C7018" s="919"/>
      <c r="D7018" s="860"/>
      <c r="E7018"/>
      <c r="F7018"/>
      <c r="G7018"/>
      <c r="H7018"/>
      <c r="I7018"/>
      <c r="J7018"/>
      <c r="K7018"/>
      <c r="L7018" s="262"/>
      <c r="M7018" s="262"/>
      <c r="S7018" s="262"/>
      <c r="T7018" s="262"/>
      <c r="U7018" s="262"/>
      <c r="V7018" s="262"/>
    </row>
    <row r="7019" spans="1:22">
      <c r="A7019" s="858"/>
      <c r="B7019" s="866">
        <f t="shared" si="110"/>
        <v>6997</v>
      </c>
      <c r="C7019" s="919"/>
      <c r="D7019" s="860"/>
      <c r="E7019"/>
      <c r="F7019"/>
      <c r="G7019"/>
      <c r="H7019"/>
      <c r="I7019"/>
      <c r="J7019"/>
      <c r="K7019"/>
      <c r="L7019" s="262"/>
      <c r="M7019" s="262"/>
      <c r="S7019" s="262"/>
      <c r="T7019" s="262"/>
      <c r="U7019" s="262"/>
      <c r="V7019" s="262"/>
    </row>
    <row r="7020" spans="1:22">
      <c r="A7020" s="858"/>
      <c r="B7020" s="866">
        <f t="shared" si="110"/>
        <v>6998</v>
      </c>
      <c r="C7020" s="919"/>
      <c r="D7020" s="860"/>
      <c r="E7020"/>
      <c r="F7020"/>
      <c r="G7020"/>
      <c r="H7020"/>
      <c r="I7020"/>
      <c r="J7020"/>
      <c r="K7020"/>
      <c r="L7020" s="262"/>
      <c r="M7020" s="262"/>
      <c r="S7020" s="262"/>
      <c r="T7020" s="262"/>
      <c r="U7020" s="262"/>
      <c r="V7020" s="262"/>
    </row>
    <row r="7021" spans="1:22">
      <c r="A7021" s="858"/>
      <c r="B7021" s="866">
        <f t="shared" si="110"/>
        <v>6999</v>
      </c>
      <c r="C7021" s="919"/>
      <c r="D7021" s="860"/>
      <c r="E7021"/>
      <c r="F7021"/>
      <c r="G7021"/>
      <c r="H7021"/>
      <c r="I7021"/>
      <c r="J7021"/>
      <c r="K7021"/>
      <c r="L7021" s="262"/>
      <c r="M7021" s="262"/>
      <c r="S7021" s="262"/>
      <c r="T7021" s="262"/>
      <c r="U7021" s="262"/>
      <c r="V7021" s="262"/>
    </row>
    <row r="7022" spans="1:22">
      <c r="A7022" s="858"/>
      <c r="B7022" s="866">
        <f t="shared" si="110"/>
        <v>7000</v>
      </c>
      <c r="C7022" s="919"/>
      <c r="D7022" s="860"/>
      <c r="E7022"/>
      <c r="F7022"/>
      <c r="G7022"/>
      <c r="H7022"/>
      <c r="I7022"/>
      <c r="J7022"/>
      <c r="K7022"/>
      <c r="L7022" s="262"/>
      <c r="M7022" s="262"/>
      <c r="S7022" s="262"/>
      <c r="T7022" s="262"/>
      <c r="U7022" s="262"/>
      <c r="V7022" s="262"/>
    </row>
    <row r="7023" spans="1:22">
      <c r="A7023" s="858"/>
      <c r="B7023" s="866">
        <f t="shared" si="110"/>
        <v>7001</v>
      </c>
      <c r="C7023" s="919"/>
      <c r="D7023" s="860"/>
      <c r="E7023"/>
      <c r="F7023"/>
      <c r="G7023"/>
      <c r="H7023"/>
      <c r="I7023"/>
      <c r="J7023"/>
      <c r="K7023"/>
      <c r="L7023" s="262"/>
      <c r="M7023" s="262"/>
      <c r="S7023" s="262"/>
      <c r="T7023" s="262"/>
      <c r="U7023" s="262"/>
      <c r="V7023" s="262"/>
    </row>
    <row r="7024" spans="1:22">
      <c r="A7024" s="858"/>
      <c r="B7024" s="866">
        <f t="shared" si="110"/>
        <v>7002</v>
      </c>
      <c r="C7024" s="919"/>
      <c r="D7024" s="860"/>
      <c r="E7024"/>
      <c r="F7024"/>
      <c r="G7024"/>
      <c r="H7024"/>
      <c r="I7024"/>
      <c r="J7024"/>
      <c r="K7024"/>
      <c r="L7024" s="262"/>
      <c r="M7024" s="262"/>
      <c r="S7024" s="262"/>
      <c r="T7024" s="262"/>
      <c r="U7024" s="262"/>
      <c r="V7024" s="262"/>
    </row>
    <row r="7025" spans="1:22">
      <c r="A7025" s="858"/>
      <c r="B7025" s="866">
        <f t="shared" si="110"/>
        <v>7003</v>
      </c>
      <c r="C7025" s="919"/>
      <c r="D7025" s="860"/>
      <c r="E7025"/>
      <c r="F7025"/>
      <c r="G7025"/>
      <c r="H7025"/>
      <c r="I7025"/>
      <c r="J7025"/>
      <c r="K7025"/>
      <c r="L7025" s="262"/>
      <c r="M7025" s="262"/>
      <c r="S7025" s="262"/>
      <c r="T7025" s="262"/>
      <c r="U7025" s="262"/>
      <c r="V7025" s="262"/>
    </row>
    <row r="7026" spans="1:22">
      <c r="A7026" s="858"/>
      <c r="B7026" s="866">
        <f t="shared" si="110"/>
        <v>7004</v>
      </c>
      <c r="C7026" s="919"/>
      <c r="D7026" s="860"/>
      <c r="E7026"/>
      <c r="F7026"/>
      <c r="G7026"/>
      <c r="H7026"/>
      <c r="I7026"/>
      <c r="J7026"/>
      <c r="K7026"/>
      <c r="L7026" s="262"/>
      <c r="M7026" s="262"/>
      <c r="S7026" s="262"/>
      <c r="T7026" s="262"/>
      <c r="U7026" s="262"/>
      <c r="V7026" s="262"/>
    </row>
    <row r="7027" spans="1:22">
      <c r="A7027" s="858"/>
      <c r="B7027" s="866">
        <f t="shared" si="110"/>
        <v>7005</v>
      </c>
      <c r="C7027" s="919"/>
      <c r="D7027" s="860"/>
      <c r="E7027"/>
      <c r="F7027"/>
      <c r="G7027"/>
      <c r="H7027"/>
      <c r="I7027"/>
      <c r="J7027"/>
      <c r="K7027"/>
      <c r="L7027" s="262"/>
      <c r="M7027" s="262"/>
      <c r="S7027" s="262"/>
      <c r="T7027" s="262"/>
      <c r="U7027" s="262"/>
      <c r="V7027" s="262"/>
    </row>
    <row r="7028" spans="1:22">
      <c r="A7028" s="858"/>
      <c r="B7028" s="866">
        <f t="shared" si="110"/>
        <v>7006</v>
      </c>
      <c r="C7028" s="919"/>
      <c r="D7028" s="860"/>
      <c r="E7028"/>
      <c r="F7028"/>
      <c r="G7028"/>
      <c r="H7028"/>
      <c r="I7028"/>
      <c r="J7028"/>
      <c r="K7028"/>
      <c r="L7028" s="262"/>
      <c r="M7028" s="262"/>
      <c r="S7028" s="262"/>
      <c r="T7028" s="262"/>
      <c r="U7028" s="262"/>
      <c r="V7028" s="262"/>
    </row>
    <row r="7029" spans="1:22">
      <c r="A7029" s="858"/>
      <c r="B7029" s="866">
        <f t="shared" si="110"/>
        <v>7007</v>
      </c>
      <c r="C7029" s="919"/>
      <c r="D7029" s="860"/>
      <c r="E7029"/>
      <c r="F7029"/>
      <c r="G7029"/>
      <c r="H7029"/>
      <c r="I7029"/>
      <c r="J7029"/>
      <c r="K7029"/>
      <c r="L7029" s="262"/>
      <c r="M7029" s="262"/>
      <c r="S7029" s="262"/>
      <c r="T7029" s="262"/>
      <c r="U7029" s="262"/>
      <c r="V7029" s="262"/>
    </row>
    <row r="7030" spans="1:22">
      <c r="A7030" s="858"/>
      <c r="B7030" s="866">
        <f t="shared" si="110"/>
        <v>7008</v>
      </c>
      <c r="C7030" s="919"/>
      <c r="D7030" s="860"/>
      <c r="E7030"/>
      <c r="F7030"/>
      <c r="G7030"/>
      <c r="H7030"/>
      <c r="I7030"/>
      <c r="J7030"/>
      <c r="K7030"/>
      <c r="L7030" s="262"/>
      <c r="M7030" s="262"/>
      <c r="S7030" s="262"/>
      <c r="T7030" s="262"/>
      <c r="U7030" s="262"/>
      <c r="V7030" s="262"/>
    </row>
    <row r="7031" spans="1:22">
      <c r="A7031" s="858"/>
      <c r="B7031" s="866">
        <f t="shared" si="110"/>
        <v>7009</v>
      </c>
      <c r="C7031" s="919"/>
      <c r="D7031" s="860"/>
      <c r="E7031"/>
      <c r="F7031"/>
      <c r="G7031"/>
      <c r="H7031"/>
      <c r="I7031"/>
      <c r="J7031"/>
      <c r="K7031"/>
      <c r="L7031" s="262"/>
      <c r="M7031" s="262"/>
      <c r="S7031" s="262"/>
      <c r="T7031" s="262"/>
      <c r="U7031" s="262"/>
      <c r="V7031" s="262"/>
    </row>
    <row r="7032" spans="1:22">
      <c r="A7032" s="858"/>
      <c r="B7032" s="866">
        <f t="shared" si="110"/>
        <v>7010</v>
      </c>
      <c r="C7032" s="919"/>
      <c r="D7032" s="860"/>
      <c r="E7032"/>
      <c r="F7032"/>
      <c r="G7032"/>
      <c r="H7032"/>
      <c r="I7032"/>
      <c r="J7032"/>
      <c r="K7032"/>
      <c r="L7032" s="262"/>
      <c r="M7032" s="262"/>
      <c r="S7032" s="262"/>
      <c r="T7032" s="262"/>
      <c r="U7032" s="262"/>
      <c r="V7032" s="262"/>
    </row>
    <row r="7033" spans="1:22">
      <c r="A7033" s="858"/>
      <c r="B7033" s="866">
        <f t="shared" si="110"/>
        <v>7011</v>
      </c>
      <c r="C7033" s="919"/>
      <c r="D7033" s="860"/>
      <c r="E7033"/>
      <c r="F7033"/>
      <c r="G7033"/>
      <c r="H7033"/>
      <c r="I7033"/>
      <c r="J7033"/>
      <c r="K7033"/>
      <c r="L7033" s="262"/>
      <c r="M7033" s="262"/>
      <c r="S7033" s="262"/>
      <c r="T7033" s="262"/>
      <c r="U7033" s="262"/>
      <c r="V7033" s="262"/>
    </row>
    <row r="7034" spans="1:22">
      <c r="A7034" s="858"/>
      <c r="B7034" s="866">
        <f t="shared" si="110"/>
        <v>7012</v>
      </c>
      <c r="C7034" s="919"/>
      <c r="D7034" s="860"/>
      <c r="E7034"/>
      <c r="F7034"/>
      <c r="G7034"/>
      <c r="H7034"/>
      <c r="I7034"/>
      <c r="J7034"/>
      <c r="K7034"/>
      <c r="L7034" s="262"/>
      <c r="M7034" s="262"/>
      <c r="S7034" s="262"/>
      <c r="T7034" s="262"/>
      <c r="U7034" s="262"/>
      <c r="V7034" s="262"/>
    </row>
    <row r="7035" spans="1:22">
      <c r="A7035" s="858"/>
      <c r="B7035" s="866">
        <f t="shared" si="110"/>
        <v>7013</v>
      </c>
      <c r="C7035" s="919"/>
      <c r="D7035" s="860"/>
      <c r="E7035"/>
      <c r="F7035"/>
      <c r="G7035"/>
      <c r="H7035"/>
      <c r="I7035"/>
      <c r="J7035"/>
      <c r="K7035"/>
      <c r="L7035" s="262"/>
      <c r="M7035" s="262"/>
      <c r="S7035" s="262"/>
      <c r="T7035" s="262"/>
      <c r="U7035" s="262"/>
      <c r="V7035" s="262"/>
    </row>
    <row r="7036" spans="1:22">
      <c r="A7036" s="858"/>
      <c r="B7036" s="866">
        <f t="shared" si="110"/>
        <v>7014</v>
      </c>
      <c r="C7036" s="919"/>
      <c r="D7036" s="860"/>
      <c r="E7036"/>
      <c r="F7036"/>
      <c r="G7036"/>
      <c r="H7036"/>
      <c r="I7036"/>
      <c r="J7036"/>
      <c r="K7036"/>
      <c r="L7036" s="262"/>
      <c r="M7036" s="262"/>
      <c r="S7036" s="262"/>
      <c r="T7036" s="262"/>
      <c r="U7036" s="262"/>
      <c r="V7036" s="262"/>
    </row>
    <row r="7037" spans="1:22">
      <c r="A7037" s="858"/>
      <c r="B7037" s="866">
        <f t="shared" si="110"/>
        <v>7015</v>
      </c>
      <c r="C7037" s="919"/>
      <c r="D7037" s="860"/>
      <c r="E7037"/>
      <c r="F7037"/>
      <c r="G7037"/>
      <c r="H7037"/>
      <c r="I7037"/>
      <c r="J7037"/>
      <c r="K7037"/>
      <c r="L7037" s="262"/>
      <c r="M7037" s="262"/>
      <c r="S7037" s="262"/>
      <c r="T7037" s="262"/>
      <c r="U7037" s="262"/>
      <c r="V7037" s="262"/>
    </row>
    <row r="7038" spans="1:22">
      <c r="A7038" s="858"/>
      <c r="B7038" s="866">
        <f t="shared" si="110"/>
        <v>7016</v>
      </c>
      <c r="C7038" s="919"/>
      <c r="D7038" s="860"/>
      <c r="E7038"/>
      <c r="F7038"/>
      <c r="G7038"/>
      <c r="H7038"/>
      <c r="I7038"/>
      <c r="J7038"/>
      <c r="K7038"/>
      <c r="L7038" s="262"/>
      <c r="M7038" s="262"/>
      <c r="S7038" s="262"/>
      <c r="T7038" s="262"/>
      <c r="U7038" s="262"/>
      <c r="V7038" s="262"/>
    </row>
    <row r="7039" spans="1:22">
      <c r="A7039" s="858"/>
      <c r="B7039" s="866">
        <f t="shared" si="110"/>
        <v>7017</v>
      </c>
      <c r="C7039" s="919"/>
      <c r="D7039" s="860"/>
      <c r="E7039"/>
      <c r="F7039"/>
      <c r="G7039"/>
      <c r="H7039"/>
      <c r="I7039"/>
      <c r="J7039"/>
      <c r="K7039"/>
      <c r="L7039" s="262"/>
      <c r="M7039" s="262"/>
      <c r="S7039" s="262"/>
      <c r="T7039" s="262"/>
      <c r="U7039" s="262"/>
      <c r="V7039" s="262"/>
    </row>
    <row r="7040" spans="1:22">
      <c r="A7040" s="858"/>
      <c r="B7040" s="866">
        <f t="shared" si="110"/>
        <v>7018</v>
      </c>
      <c r="C7040" s="919"/>
      <c r="D7040" s="860"/>
      <c r="E7040"/>
      <c r="F7040"/>
      <c r="G7040"/>
      <c r="H7040"/>
      <c r="I7040"/>
      <c r="J7040"/>
      <c r="K7040"/>
      <c r="L7040" s="262"/>
      <c r="M7040" s="262"/>
      <c r="S7040" s="262"/>
      <c r="T7040" s="262"/>
      <c r="U7040" s="262"/>
      <c r="V7040" s="262"/>
    </row>
    <row r="7041" spans="1:22">
      <c r="A7041" s="858"/>
      <c r="B7041" s="866">
        <f t="shared" si="110"/>
        <v>7019</v>
      </c>
      <c r="C7041" s="919"/>
      <c r="D7041" s="860"/>
      <c r="E7041"/>
      <c r="F7041"/>
      <c r="G7041"/>
      <c r="H7041"/>
      <c r="I7041"/>
      <c r="J7041"/>
      <c r="K7041"/>
      <c r="L7041" s="262"/>
      <c r="M7041" s="262"/>
      <c r="S7041" s="262"/>
      <c r="T7041" s="262"/>
      <c r="U7041" s="262"/>
      <c r="V7041" s="262"/>
    </row>
    <row r="7042" spans="1:22">
      <c r="A7042" s="858"/>
      <c r="B7042" s="866">
        <f t="shared" si="110"/>
        <v>7020</v>
      </c>
      <c r="C7042" s="919"/>
      <c r="D7042" s="860"/>
      <c r="E7042"/>
      <c r="F7042"/>
      <c r="G7042"/>
      <c r="H7042"/>
      <c r="I7042"/>
      <c r="J7042"/>
      <c r="K7042"/>
      <c r="L7042" s="262"/>
      <c r="M7042" s="262"/>
      <c r="S7042" s="262"/>
      <c r="T7042" s="262"/>
      <c r="U7042" s="262"/>
      <c r="V7042" s="262"/>
    </row>
    <row r="7043" spans="1:22">
      <c r="A7043" s="858"/>
      <c r="B7043" s="866">
        <f t="shared" si="110"/>
        <v>7021</v>
      </c>
      <c r="C7043" s="919"/>
      <c r="D7043" s="860"/>
      <c r="E7043"/>
      <c r="F7043"/>
      <c r="G7043"/>
      <c r="H7043"/>
      <c r="I7043"/>
      <c r="J7043"/>
      <c r="K7043"/>
      <c r="L7043" s="262"/>
      <c r="M7043" s="262"/>
      <c r="S7043" s="262"/>
      <c r="T7043" s="262"/>
      <c r="U7043" s="262"/>
      <c r="V7043" s="262"/>
    </row>
    <row r="7044" spans="1:22">
      <c r="A7044" s="858"/>
      <c r="B7044" s="866">
        <f t="shared" si="110"/>
        <v>7022</v>
      </c>
      <c r="C7044" s="919"/>
      <c r="D7044" s="860"/>
      <c r="E7044"/>
      <c r="F7044"/>
      <c r="G7044"/>
      <c r="H7044"/>
      <c r="I7044"/>
      <c r="J7044"/>
      <c r="K7044"/>
      <c r="L7044" s="262"/>
      <c r="M7044" s="262"/>
      <c r="S7044" s="262"/>
      <c r="T7044" s="262"/>
      <c r="U7044" s="262"/>
      <c r="V7044" s="262"/>
    </row>
    <row r="7045" spans="1:22">
      <c r="A7045" s="858"/>
      <c r="B7045" s="866">
        <f t="shared" si="110"/>
        <v>7023</v>
      </c>
      <c r="C7045" s="919"/>
      <c r="D7045" s="860"/>
      <c r="E7045"/>
      <c r="F7045"/>
      <c r="G7045"/>
      <c r="H7045"/>
      <c r="I7045"/>
      <c r="J7045"/>
      <c r="K7045"/>
      <c r="L7045" s="262"/>
      <c r="M7045" s="262"/>
      <c r="S7045" s="262"/>
      <c r="T7045" s="262"/>
      <c r="U7045" s="262"/>
      <c r="V7045" s="262"/>
    </row>
    <row r="7046" spans="1:22">
      <c r="A7046" s="858"/>
      <c r="B7046" s="866">
        <f t="shared" si="110"/>
        <v>7024</v>
      </c>
      <c r="C7046" s="919"/>
      <c r="D7046" s="860"/>
      <c r="E7046"/>
      <c r="F7046"/>
      <c r="G7046"/>
      <c r="H7046"/>
      <c r="I7046"/>
      <c r="J7046"/>
      <c r="K7046"/>
      <c r="L7046" s="262"/>
      <c r="M7046" s="262"/>
      <c r="S7046" s="262"/>
      <c r="T7046" s="262"/>
      <c r="U7046" s="262"/>
      <c r="V7046" s="262"/>
    </row>
    <row r="7047" spans="1:22">
      <c r="A7047" s="858"/>
      <c r="B7047" s="866">
        <f t="shared" si="110"/>
        <v>7025</v>
      </c>
      <c r="C7047" s="919"/>
      <c r="D7047" s="860"/>
      <c r="E7047"/>
      <c r="F7047"/>
      <c r="G7047"/>
      <c r="H7047"/>
      <c r="I7047"/>
      <c r="J7047"/>
      <c r="K7047"/>
      <c r="L7047" s="262"/>
      <c r="M7047" s="262"/>
      <c r="S7047" s="262"/>
      <c r="T7047" s="262"/>
      <c r="U7047" s="262"/>
      <c r="V7047" s="262"/>
    </row>
    <row r="7048" spans="1:22">
      <c r="A7048" s="858"/>
      <c r="B7048" s="866">
        <f t="shared" si="110"/>
        <v>7026</v>
      </c>
      <c r="C7048" s="919"/>
      <c r="D7048" s="860"/>
      <c r="E7048"/>
      <c r="F7048"/>
      <c r="G7048"/>
      <c r="H7048"/>
      <c r="I7048"/>
      <c r="J7048"/>
      <c r="K7048"/>
      <c r="L7048" s="262"/>
      <c r="M7048" s="262"/>
      <c r="S7048" s="262"/>
      <c r="T7048" s="262"/>
      <c r="U7048" s="262"/>
      <c r="V7048" s="262"/>
    </row>
    <row r="7049" spans="1:22">
      <c r="A7049" s="858"/>
      <c r="B7049" s="866">
        <f t="shared" si="110"/>
        <v>7027</v>
      </c>
      <c r="C7049" s="919"/>
      <c r="D7049" s="860"/>
      <c r="E7049"/>
      <c r="F7049"/>
      <c r="G7049"/>
      <c r="H7049"/>
      <c r="I7049"/>
      <c r="J7049"/>
      <c r="K7049"/>
      <c r="L7049" s="262"/>
      <c r="M7049" s="262"/>
      <c r="S7049" s="262"/>
      <c r="T7049" s="262"/>
      <c r="U7049" s="262"/>
      <c r="V7049" s="262"/>
    </row>
    <row r="7050" spans="1:22">
      <c r="A7050" s="858"/>
      <c r="B7050" s="866">
        <f t="shared" si="110"/>
        <v>7028</v>
      </c>
      <c r="C7050" s="919"/>
      <c r="D7050" s="860"/>
      <c r="E7050"/>
      <c r="F7050"/>
      <c r="G7050"/>
      <c r="H7050"/>
      <c r="I7050"/>
      <c r="J7050"/>
      <c r="K7050"/>
      <c r="L7050" s="262"/>
      <c r="M7050" s="262"/>
      <c r="S7050" s="262"/>
      <c r="T7050" s="262"/>
      <c r="U7050" s="262"/>
      <c r="V7050" s="262"/>
    </row>
    <row r="7051" spans="1:22">
      <c r="A7051" s="858"/>
      <c r="B7051" s="866">
        <f t="shared" si="110"/>
        <v>7029</v>
      </c>
      <c r="C7051" s="919"/>
      <c r="D7051" s="860"/>
      <c r="E7051"/>
      <c r="F7051"/>
      <c r="G7051"/>
      <c r="H7051"/>
      <c r="I7051"/>
      <c r="J7051"/>
      <c r="K7051"/>
      <c r="L7051" s="262"/>
      <c r="M7051" s="262"/>
      <c r="S7051" s="262"/>
      <c r="T7051" s="262"/>
      <c r="U7051" s="262"/>
      <c r="V7051" s="262"/>
    </row>
    <row r="7052" spans="1:22">
      <c r="A7052" s="858"/>
      <c r="B7052" s="866">
        <f t="shared" si="110"/>
        <v>7030</v>
      </c>
      <c r="C7052" s="919"/>
      <c r="D7052" s="860"/>
      <c r="E7052"/>
      <c r="F7052"/>
      <c r="G7052"/>
      <c r="H7052"/>
      <c r="I7052"/>
      <c r="J7052"/>
      <c r="K7052"/>
      <c r="L7052" s="262"/>
      <c r="M7052" s="262"/>
      <c r="S7052" s="262"/>
      <c r="T7052" s="262"/>
      <c r="U7052" s="262"/>
      <c r="V7052" s="262"/>
    </row>
    <row r="7053" spans="1:22">
      <c r="A7053" s="858"/>
      <c r="B7053" s="866">
        <f t="shared" si="110"/>
        <v>7031</v>
      </c>
      <c r="C7053" s="919"/>
      <c r="D7053" s="860"/>
      <c r="E7053"/>
      <c r="F7053"/>
      <c r="G7053"/>
      <c r="H7053"/>
      <c r="I7053"/>
      <c r="J7053"/>
      <c r="K7053"/>
      <c r="L7053" s="262"/>
      <c r="M7053" s="262"/>
      <c r="S7053" s="262"/>
      <c r="T7053" s="262"/>
      <c r="U7053" s="262"/>
      <c r="V7053" s="262"/>
    </row>
    <row r="7054" spans="1:22">
      <c r="A7054" s="858"/>
      <c r="B7054" s="866">
        <f t="shared" si="110"/>
        <v>7032</v>
      </c>
      <c r="C7054" s="919"/>
      <c r="D7054" s="860"/>
      <c r="E7054"/>
      <c r="F7054"/>
      <c r="G7054"/>
      <c r="H7054"/>
      <c r="I7054"/>
      <c r="J7054"/>
      <c r="K7054"/>
      <c r="L7054" s="262"/>
      <c r="M7054" s="262"/>
      <c r="S7054" s="262"/>
      <c r="T7054" s="262"/>
      <c r="U7054" s="262"/>
      <c r="V7054" s="262"/>
    </row>
    <row r="7055" spans="1:22">
      <c r="A7055" s="858"/>
      <c r="B7055" s="866">
        <f t="shared" si="110"/>
        <v>7033</v>
      </c>
      <c r="C7055" s="919"/>
      <c r="D7055" s="860"/>
      <c r="E7055"/>
      <c r="F7055"/>
      <c r="G7055"/>
      <c r="H7055"/>
      <c r="I7055"/>
      <c r="J7055"/>
      <c r="K7055"/>
      <c r="L7055" s="262"/>
      <c r="M7055" s="262"/>
      <c r="S7055" s="262"/>
      <c r="T7055" s="262"/>
      <c r="U7055" s="262"/>
      <c r="V7055" s="262"/>
    </row>
    <row r="7056" spans="1:22">
      <c r="A7056" s="858"/>
      <c r="B7056" s="866">
        <f t="shared" si="110"/>
        <v>7034</v>
      </c>
      <c r="C7056" s="919"/>
      <c r="D7056" s="860"/>
      <c r="E7056"/>
      <c r="F7056"/>
      <c r="G7056"/>
      <c r="H7056"/>
      <c r="I7056"/>
      <c r="J7056"/>
      <c r="K7056"/>
      <c r="L7056" s="262"/>
      <c r="M7056" s="262"/>
      <c r="S7056" s="262"/>
      <c r="T7056" s="262"/>
      <c r="U7056" s="262"/>
      <c r="V7056" s="262"/>
    </row>
    <row r="7057" spans="1:22">
      <c r="A7057" s="858"/>
      <c r="B7057" s="866">
        <f t="shared" si="110"/>
        <v>7035</v>
      </c>
      <c r="C7057" s="919"/>
      <c r="D7057" s="860"/>
      <c r="E7057"/>
      <c r="F7057"/>
      <c r="G7057"/>
      <c r="H7057"/>
      <c r="I7057"/>
      <c r="J7057"/>
      <c r="K7057"/>
      <c r="L7057" s="262"/>
      <c r="M7057" s="262"/>
      <c r="S7057" s="262"/>
      <c r="T7057" s="262"/>
      <c r="U7057" s="262"/>
      <c r="V7057" s="262"/>
    </row>
    <row r="7058" spans="1:22">
      <c r="A7058" s="858"/>
      <c r="B7058" s="866">
        <f t="shared" si="110"/>
        <v>7036</v>
      </c>
      <c r="C7058" s="919"/>
      <c r="D7058" s="860"/>
      <c r="E7058"/>
      <c r="F7058"/>
      <c r="G7058"/>
      <c r="H7058"/>
      <c r="I7058"/>
      <c r="J7058"/>
      <c r="K7058"/>
      <c r="L7058" s="262"/>
      <c r="M7058" s="262"/>
      <c r="S7058" s="262"/>
      <c r="T7058" s="262"/>
      <c r="U7058" s="262"/>
      <c r="V7058" s="262"/>
    </row>
    <row r="7059" spans="1:22">
      <c r="A7059" s="858"/>
      <c r="B7059" s="866">
        <f t="shared" si="110"/>
        <v>7037</v>
      </c>
      <c r="C7059" s="919"/>
      <c r="D7059" s="860"/>
      <c r="E7059"/>
      <c r="F7059"/>
      <c r="G7059"/>
      <c r="H7059"/>
      <c r="I7059"/>
      <c r="J7059"/>
      <c r="K7059"/>
      <c r="L7059" s="262"/>
      <c r="M7059" s="262"/>
      <c r="S7059" s="262"/>
      <c r="T7059" s="262"/>
      <c r="U7059" s="262"/>
      <c r="V7059" s="262"/>
    </row>
    <row r="7060" spans="1:22">
      <c r="A7060" s="858"/>
      <c r="B7060" s="866">
        <f t="shared" si="110"/>
        <v>7038</v>
      </c>
      <c r="C7060" s="919"/>
      <c r="D7060" s="860"/>
      <c r="E7060"/>
      <c r="F7060"/>
      <c r="G7060"/>
      <c r="H7060"/>
      <c r="I7060"/>
      <c r="J7060"/>
      <c r="K7060"/>
      <c r="L7060" s="262"/>
      <c r="M7060" s="262"/>
      <c r="S7060" s="262"/>
      <c r="T7060" s="262"/>
      <c r="U7060" s="262"/>
      <c r="V7060" s="262"/>
    </row>
    <row r="7061" spans="1:22">
      <c r="A7061" s="858"/>
      <c r="B7061" s="866">
        <f t="shared" si="110"/>
        <v>7039</v>
      </c>
      <c r="C7061" s="919"/>
      <c r="D7061" s="860"/>
      <c r="E7061"/>
      <c r="F7061"/>
      <c r="G7061"/>
      <c r="H7061"/>
      <c r="I7061"/>
      <c r="J7061"/>
      <c r="K7061"/>
      <c r="L7061" s="262"/>
      <c r="M7061" s="262"/>
      <c r="S7061" s="262"/>
      <c r="T7061" s="262"/>
      <c r="U7061" s="262"/>
      <c r="V7061" s="262"/>
    </row>
    <row r="7062" spans="1:22">
      <c r="A7062" s="858"/>
      <c r="B7062" s="866">
        <f t="shared" si="110"/>
        <v>7040</v>
      </c>
      <c r="C7062" s="919"/>
      <c r="D7062" s="860"/>
      <c r="E7062"/>
      <c r="F7062"/>
      <c r="G7062"/>
      <c r="H7062"/>
      <c r="I7062"/>
      <c r="J7062"/>
      <c r="K7062"/>
      <c r="L7062" s="262"/>
      <c r="M7062" s="262"/>
      <c r="S7062" s="262"/>
      <c r="T7062" s="262"/>
      <c r="U7062" s="262"/>
      <c r="V7062" s="262"/>
    </row>
    <row r="7063" spans="1:22">
      <c r="A7063" s="858"/>
      <c r="B7063" s="866">
        <f t="shared" si="110"/>
        <v>7041</v>
      </c>
      <c r="C7063" s="919"/>
      <c r="D7063" s="860"/>
      <c r="E7063"/>
      <c r="F7063"/>
      <c r="G7063"/>
      <c r="H7063"/>
      <c r="I7063"/>
      <c r="J7063"/>
      <c r="K7063"/>
      <c r="L7063" s="262"/>
      <c r="M7063" s="262"/>
      <c r="S7063" s="262"/>
      <c r="T7063" s="262"/>
      <c r="U7063" s="262"/>
      <c r="V7063" s="262"/>
    </row>
    <row r="7064" spans="1:22">
      <c r="A7064" s="858"/>
      <c r="B7064" s="866">
        <f t="shared" ref="B7064:B7127" si="111">B7063+1</f>
        <v>7042</v>
      </c>
      <c r="C7064" s="919"/>
      <c r="D7064" s="860"/>
      <c r="E7064"/>
      <c r="F7064"/>
      <c r="G7064"/>
      <c r="H7064"/>
      <c r="I7064"/>
      <c r="J7064"/>
      <c r="K7064"/>
      <c r="L7064" s="262"/>
      <c r="M7064" s="262"/>
      <c r="S7064" s="262"/>
      <c r="T7064" s="262"/>
      <c r="U7064" s="262"/>
      <c r="V7064" s="262"/>
    </row>
    <row r="7065" spans="1:22">
      <c r="A7065" s="858"/>
      <c r="B7065" s="866">
        <f t="shared" si="111"/>
        <v>7043</v>
      </c>
      <c r="C7065" s="919"/>
      <c r="D7065" s="860"/>
      <c r="E7065"/>
      <c r="F7065"/>
      <c r="G7065"/>
      <c r="H7065"/>
      <c r="I7065"/>
      <c r="J7065"/>
      <c r="K7065"/>
      <c r="L7065" s="262"/>
      <c r="M7065" s="262"/>
      <c r="S7065" s="262"/>
      <c r="T7065" s="262"/>
      <c r="U7065" s="262"/>
      <c r="V7065" s="262"/>
    </row>
    <row r="7066" spans="1:22">
      <c r="A7066" s="858"/>
      <c r="B7066" s="866">
        <f t="shared" si="111"/>
        <v>7044</v>
      </c>
      <c r="C7066" s="919"/>
      <c r="D7066" s="860"/>
      <c r="E7066"/>
      <c r="F7066"/>
      <c r="G7066"/>
      <c r="H7066"/>
      <c r="I7066"/>
      <c r="J7066"/>
      <c r="K7066"/>
      <c r="L7066" s="262"/>
      <c r="M7066" s="262"/>
      <c r="S7066" s="262"/>
      <c r="T7066" s="262"/>
      <c r="U7066" s="262"/>
      <c r="V7066" s="262"/>
    </row>
    <row r="7067" spans="1:22">
      <c r="A7067" s="858"/>
      <c r="B7067" s="866">
        <f t="shared" si="111"/>
        <v>7045</v>
      </c>
      <c r="C7067" s="919"/>
      <c r="D7067" s="860"/>
      <c r="E7067"/>
      <c r="F7067"/>
      <c r="G7067"/>
      <c r="H7067"/>
      <c r="I7067"/>
      <c r="J7067"/>
      <c r="K7067"/>
      <c r="L7067" s="262"/>
      <c r="M7067" s="262"/>
      <c r="S7067" s="262"/>
      <c r="T7067" s="262"/>
      <c r="U7067" s="262"/>
      <c r="V7067" s="262"/>
    </row>
    <row r="7068" spans="1:22">
      <c r="A7068" s="858"/>
      <c r="B7068" s="866">
        <f t="shared" si="111"/>
        <v>7046</v>
      </c>
      <c r="C7068" s="919"/>
      <c r="D7068" s="860"/>
      <c r="E7068"/>
      <c r="F7068"/>
      <c r="G7068"/>
      <c r="H7068"/>
      <c r="I7068"/>
      <c r="J7068"/>
      <c r="K7068"/>
      <c r="L7068" s="262"/>
      <c r="M7068" s="262"/>
      <c r="S7068" s="262"/>
      <c r="T7068" s="262"/>
      <c r="U7068" s="262"/>
      <c r="V7068" s="262"/>
    </row>
    <row r="7069" spans="1:22">
      <c r="A7069" s="858"/>
      <c r="B7069" s="866">
        <f t="shared" si="111"/>
        <v>7047</v>
      </c>
      <c r="C7069" s="919"/>
      <c r="D7069" s="860"/>
      <c r="E7069"/>
      <c r="F7069"/>
      <c r="G7069"/>
      <c r="H7069"/>
      <c r="I7069"/>
      <c r="J7069"/>
      <c r="K7069"/>
      <c r="L7069" s="262"/>
      <c r="M7069" s="262"/>
      <c r="S7069" s="262"/>
      <c r="T7069" s="262"/>
      <c r="U7069" s="262"/>
      <c r="V7069" s="262"/>
    </row>
    <row r="7070" spans="1:22">
      <c r="A7070" s="858"/>
      <c r="B7070" s="866">
        <f t="shared" si="111"/>
        <v>7048</v>
      </c>
      <c r="C7070" s="919"/>
      <c r="D7070" s="860"/>
      <c r="E7070"/>
      <c r="F7070"/>
      <c r="G7070"/>
      <c r="H7070"/>
      <c r="I7070"/>
      <c r="J7070"/>
      <c r="K7070"/>
      <c r="L7070" s="262"/>
      <c r="M7070" s="262"/>
      <c r="S7070" s="262"/>
      <c r="T7070" s="262"/>
      <c r="U7070" s="262"/>
      <c r="V7070" s="262"/>
    </row>
    <row r="7071" spans="1:22">
      <c r="A7071" s="858"/>
      <c r="B7071" s="866">
        <f t="shared" si="111"/>
        <v>7049</v>
      </c>
      <c r="C7071" s="919"/>
      <c r="D7071" s="860"/>
      <c r="E7071"/>
      <c r="F7071"/>
      <c r="G7071"/>
      <c r="H7071"/>
      <c r="I7071"/>
      <c r="J7071"/>
      <c r="K7071"/>
      <c r="L7071" s="262"/>
      <c r="M7071" s="262"/>
      <c r="S7071" s="262"/>
      <c r="T7071" s="262"/>
      <c r="U7071" s="262"/>
      <c r="V7071" s="262"/>
    </row>
    <row r="7072" spans="1:22">
      <c r="A7072" s="858"/>
      <c r="B7072" s="866">
        <f t="shared" si="111"/>
        <v>7050</v>
      </c>
      <c r="C7072" s="919"/>
      <c r="D7072" s="860"/>
      <c r="E7072"/>
      <c r="F7072"/>
      <c r="G7072"/>
      <c r="H7072"/>
      <c r="I7072"/>
      <c r="J7072"/>
      <c r="K7072"/>
      <c r="L7072" s="262"/>
      <c r="M7072" s="262"/>
      <c r="S7072" s="262"/>
      <c r="T7072" s="262"/>
      <c r="U7072" s="262"/>
      <c r="V7072" s="262"/>
    </row>
    <row r="7073" spans="1:22">
      <c r="A7073" s="858"/>
      <c r="B7073" s="866">
        <f t="shared" si="111"/>
        <v>7051</v>
      </c>
      <c r="C7073" s="919"/>
      <c r="D7073" s="860"/>
      <c r="E7073"/>
      <c r="F7073"/>
      <c r="G7073"/>
      <c r="H7073"/>
      <c r="I7073"/>
      <c r="J7073"/>
      <c r="K7073"/>
      <c r="L7073" s="262"/>
      <c r="M7073" s="262"/>
      <c r="S7073" s="262"/>
      <c r="T7073" s="262"/>
      <c r="U7073" s="262"/>
      <c r="V7073" s="262"/>
    </row>
    <row r="7074" spans="1:22">
      <c r="A7074" s="858"/>
      <c r="B7074" s="866">
        <f t="shared" si="111"/>
        <v>7052</v>
      </c>
      <c r="C7074" s="919"/>
      <c r="D7074" s="860"/>
      <c r="E7074"/>
      <c r="F7074"/>
      <c r="G7074"/>
      <c r="H7074"/>
      <c r="I7074"/>
      <c r="J7074"/>
      <c r="K7074"/>
      <c r="L7074" s="262"/>
      <c r="M7074" s="262"/>
      <c r="S7074" s="262"/>
      <c r="T7074" s="262"/>
      <c r="U7074" s="262"/>
      <c r="V7074" s="262"/>
    </row>
    <row r="7075" spans="1:22">
      <c r="A7075" s="858"/>
      <c r="B7075" s="866">
        <f t="shared" si="111"/>
        <v>7053</v>
      </c>
      <c r="C7075" s="919"/>
      <c r="D7075" s="860"/>
      <c r="E7075"/>
      <c r="F7075"/>
      <c r="G7075"/>
      <c r="H7075"/>
      <c r="I7075"/>
      <c r="J7075"/>
      <c r="K7075"/>
      <c r="L7075" s="262"/>
      <c r="M7075" s="262"/>
      <c r="S7075" s="262"/>
      <c r="T7075" s="262"/>
      <c r="U7075" s="262"/>
      <c r="V7075" s="262"/>
    </row>
    <row r="7076" spans="1:22">
      <c r="A7076" s="858"/>
      <c r="B7076" s="866">
        <f t="shared" si="111"/>
        <v>7054</v>
      </c>
      <c r="C7076" s="919"/>
      <c r="D7076" s="860"/>
      <c r="E7076"/>
      <c r="F7076"/>
      <c r="G7076"/>
      <c r="H7076"/>
      <c r="I7076"/>
      <c r="J7076"/>
      <c r="K7076"/>
      <c r="L7076" s="262"/>
      <c r="M7076" s="262"/>
      <c r="S7076" s="262"/>
      <c r="T7076" s="262"/>
      <c r="U7076" s="262"/>
      <c r="V7076" s="262"/>
    </row>
    <row r="7077" spans="1:22">
      <c r="A7077" s="858"/>
      <c r="B7077" s="866">
        <f t="shared" si="111"/>
        <v>7055</v>
      </c>
      <c r="C7077" s="919"/>
      <c r="D7077" s="860"/>
      <c r="E7077"/>
      <c r="F7077"/>
      <c r="G7077"/>
      <c r="H7077"/>
      <c r="I7077"/>
      <c r="J7077"/>
      <c r="K7077"/>
      <c r="L7077" s="262"/>
      <c r="M7077" s="262"/>
      <c r="S7077" s="262"/>
      <c r="T7077" s="262"/>
      <c r="U7077" s="262"/>
      <c r="V7077" s="262"/>
    </row>
    <row r="7078" spans="1:22">
      <c r="A7078" s="858"/>
      <c r="B7078" s="866">
        <f t="shared" si="111"/>
        <v>7056</v>
      </c>
      <c r="C7078" s="919"/>
      <c r="D7078" s="860"/>
      <c r="E7078"/>
      <c r="F7078"/>
      <c r="G7078"/>
      <c r="H7078"/>
      <c r="I7078"/>
      <c r="J7078"/>
      <c r="K7078"/>
      <c r="L7078" s="262"/>
      <c r="M7078" s="262"/>
      <c r="S7078" s="262"/>
      <c r="T7078" s="262"/>
      <c r="U7078" s="262"/>
      <c r="V7078" s="262"/>
    </row>
    <row r="7079" spans="1:22">
      <c r="A7079" s="858"/>
      <c r="B7079" s="866">
        <f t="shared" si="111"/>
        <v>7057</v>
      </c>
      <c r="C7079" s="919"/>
      <c r="D7079" s="860"/>
      <c r="E7079"/>
      <c r="F7079"/>
      <c r="G7079"/>
      <c r="H7079"/>
      <c r="I7079"/>
      <c r="J7079"/>
      <c r="K7079"/>
      <c r="L7079" s="262"/>
      <c r="M7079" s="262"/>
      <c r="S7079" s="262"/>
      <c r="T7079" s="262"/>
      <c r="U7079" s="262"/>
      <c r="V7079" s="262"/>
    </row>
    <row r="7080" spans="1:22">
      <c r="A7080" s="858"/>
      <c r="B7080" s="866">
        <f t="shared" si="111"/>
        <v>7058</v>
      </c>
      <c r="C7080" s="919"/>
      <c r="D7080" s="860"/>
      <c r="E7080"/>
      <c r="F7080"/>
      <c r="G7080"/>
      <c r="H7080"/>
      <c r="I7080"/>
      <c r="J7080"/>
      <c r="K7080"/>
      <c r="L7080" s="262"/>
      <c r="M7080" s="262"/>
      <c r="S7080" s="262"/>
      <c r="T7080" s="262"/>
      <c r="U7080" s="262"/>
      <c r="V7080" s="262"/>
    </row>
    <row r="7081" spans="1:22">
      <c r="A7081" s="858"/>
      <c r="B7081" s="866">
        <f t="shared" si="111"/>
        <v>7059</v>
      </c>
      <c r="C7081" s="919"/>
      <c r="D7081" s="860"/>
      <c r="E7081"/>
      <c r="F7081"/>
      <c r="G7081"/>
      <c r="H7081"/>
      <c r="I7081"/>
      <c r="J7081"/>
      <c r="K7081"/>
      <c r="L7081" s="262"/>
      <c r="M7081" s="262"/>
      <c r="S7081" s="262"/>
      <c r="T7081" s="262"/>
      <c r="U7081" s="262"/>
      <c r="V7081" s="262"/>
    </row>
    <row r="7082" spans="1:22">
      <c r="A7082" s="858"/>
      <c r="B7082" s="866">
        <f t="shared" si="111"/>
        <v>7060</v>
      </c>
      <c r="C7082" s="919"/>
      <c r="D7082" s="860"/>
      <c r="E7082"/>
      <c r="F7082"/>
      <c r="G7082"/>
      <c r="H7082"/>
      <c r="I7082"/>
      <c r="J7082"/>
      <c r="K7082"/>
      <c r="L7082" s="262"/>
      <c r="M7082" s="262"/>
      <c r="S7082" s="262"/>
      <c r="T7082" s="262"/>
      <c r="U7082" s="262"/>
      <c r="V7082" s="262"/>
    </row>
    <row r="7083" spans="1:22">
      <c r="A7083" s="858"/>
      <c r="B7083" s="866">
        <f t="shared" si="111"/>
        <v>7061</v>
      </c>
      <c r="C7083" s="919"/>
      <c r="D7083" s="860"/>
      <c r="E7083"/>
      <c r="F7083"/>
      <c r="G7083"/>
      <c r="H7083"/>
      <c r="I7083"/>
      <c r="J7083"/>
      <c r="K7083"/>
      <c r="L7083" s="262"/>
      <c r="M7083" s="262"/>
      <c r="S7083" s="262"/>
      <c r="T7083" s="262"/>
      <c r="U7083" s="262"/>
      <c r="V7083" s="262"/>
    </row>
    <row r="7084" spans="1:22">
      <c r="A7084" s="858"/>
      <c r="B7084" s="866">
        <f t="shared" si="111"/>
        <v>7062</v>
      </c>
      <c r="C7084" s="919"/>
      <c r="D7084" s="860"/>
      <c r="E7084"/>
      <c r="F7084"/>
      <c r="G7084"/>
      <c r="H7084"/>
      <c r="I7084"/>
      <c r="J7084"/>
      <c r="K7084"/>
      <c r="L7084" s="262"/>
      <c r="M7084" s="262"/>
      <c r="S7084" s="262"/>
      <c r="T7084" s="262"/>
      <c r="U7084" s="262"/>
      <c r="V7084" s="262"/>
    </row>
    <row r="7085" spans="1:22">
      <c r="A7085" s="858"/>
      <c r="B7085" s="866">
        <f t="shared" si="111"/>
        <v>7063</v>
      </c>
      <c r="C7085" s="919"/>
      <c r="D7085" s="860"/>
      <c r="E7085"/>
      <c r="F7085"/>
      <c r="G7085"/>
      <c r="H7085"/>
      <c r="I7085"/>
      <c r="J7085"/>
      <c r="K7085"/>
      <c r="L7085" s="262"/>
      <c r="M7085" s="262"/>
      <c r="S7085" s="262"/>
      <c r="T7085" s="262"/>
      <c r="U7085" s="262"/>
      <c r="V7085" s="262"/>
    </row>
    <row r="7086" spans="1:22">
      <c r="A7086" s="858"/>
      <c r="B7086" s="866">
        <f t="shared" si="111"/>
        <v>7064</v>
      </c>
      <c r="C7086" s="919"/>
      <c r="D7086" s="860"/>
      <c r="E7086"/>
      <c r="F7086"/>
      <c r="G7086"/>
      <c r="H7086"/>
      <c r="I7086"/>
      <c r="J7086"/>
      <c r="K7086"/>
      <c r="L7086" s="262"/>
      <c r="M7086" s="262"/>
      <c r="S7086" s="262"/>
      <c r="T7086" s="262"/>
      <c r="U7086" s="262"/>
      <c r="V7086" s="262"/>
    </row>
    <row r="7087" spans="1:22">
      <c r="A7087" s="858"/>
      <c r="B7087" s="866">
        <f t="shared" si="111"/>
        <v>7065</v>
      </c>
      <c r="C7087" s="919"/>
      <c r="D7087" s="860"/>
      <c r="E7087"/>
      <c r="F7087"/>
      <c r="G7087"/>
      <c r="H7087"/>
      <c r="I7087"/>
      <c r="J7087"/>
      <c r="K7087"/>
      <c r="L7087" s="262"/>
      <c r="M7087" s="262"/>
      <c r="S7087" s="262"/>
      <c r="T7087" s="262"/>
      <c r="U7087" s="262"/>
      <c r="V7087" s="262"/>
    </row>
    <row r="7088" spans="1:22">
      <c r="A7088" s="858"/>
      <c r="B7088" s="866">
        <f t="shared" si="111"/>
        <v>7066</v>
      </c>
      <c r="C7088" s="919"/>
      <c r="D7088" s="860"/>
      <c r="E7088"/>
      <c r="F7088"/>
      <c r="G7088"/>
      <c r="H7088"/>
      <c r="I7088"/>
      <c r="J7088"/>
      <c r="K7088"/>
      <c r="L7088" s="262"/>
      <c r="M7088" s="262"/>
      <c r="S7088" s="262"/>
      <c r="T7088" s="262"/>
      <c r="U7088" s="262"/>
      <c r="V7088" s="262"/>
    </row>
    <row r="7089" spans="1:22">
      <c r="A7089" s="858"/>
      <c r="B7089" s="866">
        <f t="shared" si="111"/>
        <v>7067</v>
      </c>
      <c r="C7089" s="919"/>
      <c r="D7089" s="860"/>
      <c r="E7089"/>
      <c r="F7089"/>
      <c r="G7089"/>
      <c r="H7089"/>
      <c r="I7089"/>
      <c r="J7089"/>
      <c r="K7089"/>
      <c r="L7089" s="262"/>
      <c r="M7089" s="262"/>
      <c r="S7089" s="262"/>
      <c r="T7089" s="262"/>
      <c r="U7089" s="262"/>
      <c r="V7089" s="262"/>
    </row>
    <row r="7090" spans="1:22">
      <c r="A7090" s="858"/>
      <c r="B7090" s="866">
        <f t="shared" si="111"/>
        <v>7068</v>
      </c>
      <c r="C7090" s="919"/>
      <c r="D7090" s="860"/>
      <c r="E7090"/>
      <c r="F7090"/>
      <c r="G7090"/>
      <c r="H7090"/>
      <c r="I7090"/>
      <c r="J7090"/>
      <c r="K7090"/>
      <c r="L7090" s="262"/>
      <c r="M7090" s="262"/>
      <c r="S7090" s="262"/>
      <c r="T7090" s="262"/>
      <c r="U7090" s="262"/>
      <c r="V7090" s="262"/>
    </row>
    <row r="7091" spans="1:22">
      <c r="A7091" s="858"/>
      <c r="B7091" s="866">
        <f t="shared" si="111"/>
        <v>7069</v>
      </c>
      <c r="C7091" s="919"/>
      <c r="D7091" s="860"/>
      <c r="E7091"/>
      <c r="F7091"/>
      <c r="G7091"/>
      <c r="H7091"/>
      <c r="I7091"/>
      <c r="J7091"/>
      <c r="K7091"/>
      <c r="L7091" s="262"/>
      <c r="M7091" s="262"/>
      <c r="S7091" s="262"/>
      <c r="T7091" s="262"/>
      <c r="U7091" s="262"/>
      <c r="V7091" s="262"/>
    </row>
    <row r="7092" spans="1:22">
      <c r="A7092" s="858"/>
      <c r="B7092" s="866">
        <f t="shared" si="111"/>
        <v>7070</v>
      </c>
      <c r="C7092" s="919"/>
      <c r="D7092" s="860"/>
      <c r="E7092"/>
      <c r="F7092"/>
      <c r="G7092"/>
      <c r="H7092"/>
      <c r="I7092"/>
      <c r="J7092"/>
      <c r="K7092"/>
      <c r="L7092" s="262"/>
      <c r="M7092" s="262"/>
      <c r="S7092" s="262"/>
      <c r="T7092" s="262"/>
      <c r="U7092" s="262"/>
      <c r="V7092" s="262"/>
    </row>
    <row r="7093" spans="1:22">
      <c r="A7093" s="858"/>
      <c r="B7093" s="866">
        <f t="shared" si="111"/>
        <v>7071</v>
      </c>
      <c r="C7093" s="919"/>
      <c r="D7093" s="860"/>
      <c r="E7093"/>
      <c r="F7093"/>
      <c r="G7093"/>
      <c r="H7093"/>
      <c r="I7093"/>
      <c r="J7093"/>
      <c r="K7093"/>
      <c r="L7093" s="262"/>
      <c r="M7093" s="262"/>
      <c r="S7093" s="262"/>
      <c r="T7093" s="262"/>
      <c r="U7093" s="262"/>
      <c r="V7093" s="262"/>
    </row>
    <row r="7094" spans="1:22">
      <c r="A7094" s="858"/>
      <c r="B7094" s="866">
        <f t="shared" si="111"/>
        <v>7072</v>
      </c>
      <c r="C7094" s="919"/>
      <c r="D7094" s="860"/>
      <c r="E7094"/>
      <c r="F7094"/>
      <c r="G7094"/>
      <c r="H7094"/>
      <c r="I7094"/>
      <c r="J7094"/>
      <c r="K7094"/>
      <c r="L7094" s="262"/>
      <c r="M7094" s="262"/>
      <c r="S7094" s="262"/>
      <c r="T7094" s="262"/>
      <c r="U7094" s="262"/>
      <c r="V7094" s="262"/>
    </row>
    <row r="7095" spans="1:22">
      <c r="A7095" s="858"/>
      <c r="B7095" s="866">
        <f t="shared" si="111"/>
        <v>7073</v>
      </c>
      <c r="C7095" s="919"/>
      <c r="D7095" s="860"/>
      <c r="E7095"/>
      <c r="F7095"/>
      <c r="G7095"/>
      <c r="H7095"/>
      <c r="I7095"/>
      <c r="J7095"/>
      <c r="K7095"/>
      <c r="L7095" s="262"/>
      <c r="M7095" s="262"/>
      <c r="S7095" s="262"/>
      <c r="T7095" s="262"/>
      <c r="U7095" s="262"/>
      <c r="V7095" s="262"/>
    </row>
    <row r="7096" spans="1:22">
      <c r="A7096" s="858"/>
      <c r="B7096" s="866">
        <f t="shared" si="111"/>
        <v>7074</v>
      </c>
      <c r="C7096" s="919"/>
      <c r="D7096" s="860"/>
      <c r="E7096"/>
      <c r="F7096"/>
      <c r="G7096"/>
      <c r="H7096"/>
      <c r="I7096"/>
      <c r="J7096"/>
      <c r="K7096"/>
      <c r="L7096" s="262"/>
      <c r="M7096" s="262"/>
      <c r="S7096" s="262"/>
      <c r="T7096" s="262"/>
      <c r="U7096" s="262"/>
      <c r="V7096" s="262"/>
    </row>
    <row r="7097" spans="1:22">
      <c r="A7097" s="858"/>
      <c r="B7097" s="866">
        <f t="shared" si="111"/>
        <v>7075</v>
      </c>
      <c r="C7097" s="919"/>
      <c r="D7097" s="860"/>
      <c r="E7097"/>
      <c r="F7097"/>
      <c r="G7097"/>
      <c r="H7097"/>
      <c r="I7097"/>
      <c r="J7097"/>
      <c r="K7097"/>
      <c r="L7097" s="262"/>
      <c r="M7097" s="262"/>
      <c r="S7097" s="262"/>
      <c r="T7097" s="262"/>
      <c r="U7097" s="262"/>
      <c r="V7097" s="262"/>
    </row>
    <row r="7098" spans="1:22">
      <c r="A7098" s="858"/>
      <c r="B7098" s="866">
        <f t="shared" si="111"/>
        <v>7076</v>
      </c>
      <c r="C7098" s="919"/>
      <c r="D7098" s="860"/>
      <c r="E7098"/>
      <c r="F7098"/>
      <c r="G7098"/>
      <c r="H7098"/>
      <c r="I7098"/>
      <c r="J7098"/>
      <c r="K7098"/>
      <c r="L7098" s="262"/>
      <c r="M7098" s="262"/>
      <c r="S7098" s="262"/>
      <c r="T7098" s="262"/>
      <c r="U7098" s="262"/>
      <c r="V7098" s="262"/>
    </row>
    <row r="7099" spans="1:22">
      <c r="A7099" s="858"/>
      <c r="B7099" s="866">
        <f t="shared" si="111"/>
        <v>7077</v>
      </c>
      <c r="C7099" s="919"/>
      <c r="D7099" s="860"/>
      <c r="E7099"/>
      <c r="F7099"/>
      <c r="G7099"/>
      <c r="H7099"/>
      <c r="I7099"/>
      <c r="J7099"/>
      <c r="K7099"/>
      <c r="L7099" s="262"/>
      <c r="M7099" s="262"/>
      <c r="S7099" s="262"/>
      <c r="T7099" s="262"/>
      <c r="U7099" s="262"/>
      <c r="V7099" s="262"/>
    </row>
    <row r="7100" spans="1:22">
      <c r="A7100" s="858"/>
      <c r="B7100" s="866">
        <f t="shared" si="111"/>
        <v>7078</v>
      </c>
      <c r="C7100" s="919"/>
      <c r="D7100" s="860"/>
      <c r="E7100"/>
      <c r="F7100"/>
      <c r="G7100"/>
      <c r="H7100"/>
      <c r="I7100"/>
      <c r="J7100"/>
      <c r="K7100"/>
      <c r="L7100" s="262"/>
      <c r="M7100" s="262"/>
      <c r="S7100" s="262"/>
      <c r="T7100" s="262"/>
      <c r="U7100" s="262"/>
      <c r="V7100" s="262"/>
    </row>
    <row r="7101" spans="1:22">
      <c r="A7101" s="858"/>
      <c r="B7101" s="866">
        <f t="shared" si="111"/>
        <v>7079</v>
      </c>
      <c r="C7101" s="919"/>
      <c r="D7101" s="860"/>
      <c r="E7101"/>
      <c r="F7101"/>
      <c r="G7101"/>
      <c r="H7101"/>
      <c r="I7101"/>
      <c r="J7101"/>
      <c r="K7101"/>
      <c r="L7101" s="262"/>
      <c r="M7101" s="262"/>
      <c r="S7101" s="262"/>
      <c r="T7101" s="262"/>
      <c r="U7101" s="262"/>
      <c r="V7101" s="262"/>
    </row>
    <row r="7102" spans="1:22">
      <c r="A7102" s="858"/>
      <c r="B7102" s="866">
        <f t="shared" si="111"/>
        <v>7080</v>
      </c>
      <c r="C7102" s="919"/>
      <c r="D7102" s="860"/>
      <c r="E7102"/>
      <c r="F7102"/>
      <c r="G7102"/>
      <c r="H7102"/>
      <c r="I7102"/>
      <c r="J7102"/>
      <c r="K7102"/>
      <c r="L7102" s="262"/>
      <c r="M7102" s="262"/>
      <c r="S7102" s="262"/>
      <c r="T7102" s="262"/>
      <c r="U7102" s="262"/>
      <c r="V7102" s="262"/>
    </row>
    <row r="7103" spans="1:22">
      <c r="A7103" s="858"/>
      <c r="B7103" s="866">
        <f t="shared" si="111"/>
        <v>7081</v>
      </c>
      <c r="C7103" s="919"/>
      <c r="D7103" s="860"/>
      <c r="E7103"/>
      <c r="F7103"/>
      <c r="G7103"/>
      <c r="H7103"/>
      <c r="I7103"/>
      <c r="J7103"/>
      <c r="K7103"/>
      <c r="L7103" s="262"/>
      <c r="M7103" s="262"/>
      <c r="S7103" s="262"/>
      <c r="T7103" s="262"/>
      <c r="U7103" s="262"/>
      <c r="V7103" s="262"/>
    </row>
    <row r="7104" spans="1:22">
      <c r="A7104" s="858"/>
      <c r="B7104" s="866">
        <f t="shared" si="111"/>
        <v>7082</v>
      </c>
      <c r="C7104" s="919"/>
      <c r="D7104" s="860"/>
      <c r="E7104"/>
      <c r="F7104"/>
      <c r="G7104"/>
      <c r="H7104"/>
      <c r="I7104"/>
      <c r="J7104"/>
      <c r="K7104"/>
      <c r="L7104" s="262"/>
      <c r="M7104" s="262"/>
      <c r="S7104" s="262"/>
      <c r="T7104" s="262"/>
      <c r="U7104" s="262"/>
      <c r="V7104" s="262"/>
    </row>
    <row r="7105" spans="1:22">
      <c r="A7105" s="858"/>
      <c r="B7105" s="866">
        <f t="shared" si="111"/>
        <v>7083</v>
      </c>
      <c r="C7105" s="919"/>
      <c r="D7105" s="860"/>
      <c r="E7105"/>
      <c r="F7105"/>
      <c r="G7105"/>
      <c r="H7105"/>
      <c r="I7105"/>
      <c r="J7105"/>
      <c r="K7105"/>
      <c r="L7105" s="262"/>
      <c r="M7105" s="262"/>
      <c r="S7105" s="262"/>
      <c r="T7105" s="262"/>
      <c r="U7105" s="262"/>
      <c r="V7105" s="262"/>
    </row>
    <row r="7106" spans="1:22">
      <c r="A7106" s="858"/>
      <c r="B7106" s="866">
        <f t="shared" si="111"/>
        <v>7084</v>
      </c>
      <c r="C7106" s="919"/>
      <c r="D7106" s="860"/>
      <c r="E7106"/>
      <c r="F7106"/>
      <c r="G7106"/>
      <c r="H7106"/>
      <c r="I7106"/>
      <c r="J7106"/>
      <c r="K7106"/>
      <c r="L7106" s="262"/>
      <c r="M7106" s="262"/>
      <c r="S7106" s="262"/>
      <c r="T7106" s="262"/>
      <c r="U7106" s="262"/>
      <c r="V7106" s="262"/>
    </row>
    <row r="7107" spans="1:22">
      <c r="A7107" s="858"/>
      <c r="B7107" s="866">
        <f t="shared" si="111"/>
        <v>7085</v>
      </c>
      <c r="C7107" s="919"/>
      <c r="D7107" s="860"/>
      <c r="E7107"/>
      <c r="F7107"/>
      <c r="G7107"/>
      <c r="H7107"/>
      <c r="I7107"/>
      <c r="J7107"/>
      <c r="K7107"/>
      <c r="L7107" s="262"/>
      <c r="M7107" s="262"/>
      <c r="S7107" s="262"/>
      <c r="T7107" s="262"/>
      <c r="U7107" s="262"/>
      <c r="V7107" s="262"/>
    </row>
    <row r="7108" spans="1:22">
      <c r="A7108" s="858"/>
      <c r="B7108" s="866">
        <f t="shared" si="111"/>
        <v>7086</v>
      </c>
      <c r="C7108" s="919"/>
      <c r="D7108" s="860"/>
      <c r="E7108"/>
      <c r="F7108"/>
      <c r="G7108"/>
      <c r="H7108"/>
      <c r="I7108"/>
      <c r="J7108"/>
      <c r="K7108"/>
      <c r="L7108" s="262"/>
      <c r="M7108" s="262"/>
      <c r="S7108" s="262"/>
      <c r="T7108" s="262"/>
      <c r="U7108" s="262"/>
      <c r="V7108" s="262"/>
    </row>
    <row r="7109" spans="1:22">
      <c r="A7109" s="858"/>
      <c r="B7109" s="866">
        <f t="shared" si="111"/>
        <v>7087</v>
      </c>
      <c r="C7109" s="919"/>
      <c r="D7109" s="860"/>
      <c r="E7109"/>
      <c r="F7109"/>
      <c r="G7109"/>
      <c r="H7109"/>
      <c r="I7109"/>
      <c r="J7109"/>
      <c r="K7109"/>
      <c r="L7109" s="262"/>
      <c r="M7109" s="262"/>
      <c r="S7109" s="262"/>
      <c r="T7109" s="262"/>
      <c r="U7109" s="262"/>
      <c r="V7109" s="262"/>
    </row>
    <row r="7110" spans="1:22">
      <c r="A7110" s="858"/>
      <c r="B7110" s="866">
        <f t="shared" si="111"/>
        <v>7088</v>
      </c>
      <c r="C7110" s="919"/>
      <c r="D7110" s="860"/>
      <c r="E7110"/>
      <c r="F7110"/>
      <c r="G7110"/>
      <c r="H7110"/>
      <c r="I7110"/>
      <c r="J7110"/>
      <c r="K7110"/>
      <c r="L7110" s="262"/>
      <c r="M7110" s="262"/>
      <c r="S7110" s="262"/>
      <c r="T7110" s="262"/>
      <c r="U7110" s="262"/>
      <c r="V7110" s="262"/>
    </row>
    <row r="7111" spans="1:22">
      <c r="A7111" s="858"/>
      <c r="B7111" s="866">
        <f t="shared" si="111"/>
        <v>7089</v>
      </c>
      <c r="C7111" s="919"/>
      <c r="D7111" s="860"/>
      <c r="E7111"/>
      <c r="F7111"/>
      <c r="G7111"/>
      <c r="H7111"/>
      <c r="I7111"/>
      <c r="J7111"/>
      <c r="K7111"/>
      <c r="L7111" s="262"/>
      <c r="M7111" s="262"/>
      <c r="S7111" s="262"/>
      <c r="T7111" s="262"/>
      <c r="U7111" s="262"/>
      <c r="V7111" s="262"/>
    </row>
    <row r="7112" spans="1:22">
      <c r="A7112" s="858"/>
      <c r="B7112" s="866">
        <f t="shared" si="111"/>
        <v>7090</v>
      </c>
      <c r="C7112" s="919"/>
      <c r="D7112" s="860"/>
      <c r="E7112"/>
      <c r="F7112"/>
      <c r="G7112"/>
      <c r="H7112"/>
      <c r="I7112"/>
      <c r="J7112"/>
      <c r="K7112"/>
      <c r="L7112" s="262"/>
      <c r="M7112" s="262"/>
      <c r="S7112" s="262"/>
      <c r="T7112" s="262"/>
      <c r="U7112" s="262"/>
      <c r="V7112" s="262"/>
    </row>
    <row r="7113" spans="1:22">
      <c r="A7113" s="858"/>
      <c r="B7113" s="866">
        <f t="shared" si="111"/>
        <v>7091</v>
      </c>
      <c r="C7113" s="919"/>
      <c r="D7113" s="860"/>
      <c r="E7113"/>
      <c r="F7113"/>
      <c r="G7113"/>
      <c r="H7113"/>
      <c r="I7113"/>
      <c r="J7113"/>
      <c r="K7113"/>
      <c r="L7113" s="262"/>
      <c r="M7113" s="262"/>
      <c r="S7113" s="262"/>
      <c r="T7113" s="262"/>
      <c r="U7113" s="262"/>
      <c r="V7113" s="262"/>
    </row>
    <row r="7114" spans="1:22">
      <c r="A7114" s="858"/>
      <c r="B7114" s="866">
        <f t="shared" si="111"/>
        <v>7092</v>
      </c>
      <c r="C7114" s="919"/>
      <c r="D7114" s="860"/>
      <c r="E7114"/>
      <c r="F7114"/>
      <c r="G7114"/>
      <c r="H7114"/>
      <c r="I7114"/>
      <c r="J7114"/>
      <c r="K7114"/>
      <c r="L7114" s="262"/>
      <c r="M7114" s="262"/>
      <c r="S7114" s="262"/>
      <c r="T7114" s="262"/>
      <c r="U7114" s="262"/>
      <c r="V7114" s="262"/>
    </row>
    <row r="7115" spans="1:22">
      <c r="A7115" s="858"/>
      <c r="B7115" s="866">
        <f t="shared" si="111"/>
        <v>7093</v>
      </c>
      <c r="C7115" s="919"/>
      <c r="D7115" s="860"/>
      <c r="E7115"/>
      <c r="F7115"/>
      <c r="G7115"/>
      <c r="H7115"/>
      <c r="I7115"/>
      <c r="J7115"/>
      <c r="K7115"/>
      <c r="L7115" s="262"/>
      <c r="M7115" s="262"/>
      <c r="S7115" s="262"/>
      <c r="T7115" s="262"/>
      <c r="U7115" s="262"/>
      <c r="V7115" s="262"/>
    </row>
    <row r="7116" spans="1:22">
      <c r="A7116" s="858"/>
      <c r="B7116" s="866">
        <f t="shared" si="111"/>
        <v>7094</v>
      </c>
      <c r="C7116" s="919"/>
      <c r="D7116" s="860"/>
      <c r="E7116"/>
      <c r="F7116"/>
      <c r="G7116"/>
      <c r="H7116"/>
      <c r="I7116"/>
      <c r="J7116"/>
      <c r="K7116"/>
      <c r="L7116" s="262"/>
      <c r="M7116" s="262"/>
      <c r="S7116" s="262"/>
      <c r="T7116" s="262"/>
      <c r="U7116" s="262"/>
      <c r="V7116" s="262"/>
    </row>
    <row r="7117" spans="1:22">
      <c r="A7117" s="858"/>
      <c r="B7117" s="866">
        <f t="shared" si="111"/>
        <v>7095</v>
      </c>
      <c r="C7117" s="919"/>
      <c r="D7117" s="860"/>
      <c r="E7117"/>
      <c r="F7117"/>
      <c r="G7117"/>
      <c r="H7117"/>
      <c r="I7117"/>
      <c r="J7117"/>
      <c r="K7117"/>
      <c r="L7117" s="262"/>
      <c r="M7117" s="262"/>
      <c r="S7117" s="262"/>
      <c r="T7117" s="262"/>
      <c r="U7117" s="262"/>
      <c r="V7117" s="262"/>
    </row>
    <row r="7118" spans="1:22">
      <c r="A7118" s="858"/>
      <c r="B7118" s="866">
        <f t="shared" si="111"/>
        <v>7096</v>
      </c>
      <c r="C7118" s="919"/>
      <c r="D7118" s="860"/>
      <c r="E7118"/>
      <c r="F7118"/>
      <c r="G7118"/>
      <c r="H7118"/>
      <c r="I7118"/>
      <c r="J7118"/>
      <c r="K7118"/>
      <c r="L7118" s="262"/>
      <c r="M7118" s="262"/>
      <c r="S7118" s="262"/>
      <c r="T7118" s="262"/>
      <c r="U7118" s="262"/>
      <c r="V7118" s="262"/>
    </row>
    <row r="7119" spans="1:22">
      <c r="A7119" s="858"/>
      <c r="B7119" s="866">
        <f t="shared" si="111"/>
        <v>7097</v>
      </c>
      <c r="C7119" s="919"/>
      <c r="D7119" s="860"/>
      <c r="E7119"/>
      <c r="F7119"/>
      <c r="G7119"/>
      <c r="H7119"/>
      <c r="I7119"/>
      <c r="J7119"/>
      <c r="K7119"/>
      <c r="L7119" s="262"/>
      <c r="M7119" s="262"/>
      <c r="S7119" s="262"/>
      <c r="T7119" s="262"/>
      <c r="U7119" s="262"/>
      <c r="V7119" s="262"/>
    </row>
    <row r="7120" spans="1:22">
      <c r="A7120" s="858"/>
      <c r="B7120" s="866">
        <f t="shared" si="111"/>
        <v>7098</v>
      </c>
      <c r="C7120" s="919"/>
      <c r="D7120" s="860"/>
      <c r="E7120"/>
      <c r="F7120"/>
      <c r="G7120"/>
      <c r="H7120"/>
      <c r="I7120"/>
      <c r="J7120"/>
      <c r="K7120"/>
      <c r="L7120" s="262"/>
      <c r="M7120" s="262"/>
      <c r="S7120" s="262"/>
      <c r="T7120" s="262"/>
      <c r="U7120" s="262"/>
      <c r="V7120" s="262"/>
    </row>
    <row r="7121" spans="1:22">
      <c r="A7121" s="858"/>
      <c r="B7121" s="866">
        <f t="shared" si="111"/>
        <v>7099</v>
      </c>
      <c r="C7121" s="919"/>
      <c r="D7121" s="860"/>
      <c r="E7121"/>
      <c r="F7121"/>
      <c r="G7121"/>
      <c r="H7121"/>
      <c r="I7121"/>
      <c r="J7121"/>
      <c r="K7121"/>
      <c r="L7121" s="262"/>
      <c r="M7121" s="262"/>
      <c r="S7121" s="262"/>
      <c r="T7121" s="262"/>
      <c r="U7121" s="262"/>
      <c r="V7121" s="262"/>
    </row>
    <row r="7122" spans="1:22">
      <c r="A7122" s="858"/>
      <c r="B7122" s="866">
        <f t="shared" si="111"/>
        <v>7100</v>
      </c>
      <c r="C7122" s="919"/>
      <c r="D7122" s="860"/>
      <c r="E7122"/>
      <c r="F7122"/>
      <c r="G7122"/>
      <c r="H7122"/>
      <c r="I7122"/>
      <c r="J7122"/>
      <c r="K7122"/>
      <c r="L7122" s="262"/>
      <c r="M7122" s="262"/>
      <c r="S7122" s="262"/>
      <c r="T7122" s="262"/>
      <c r="U7122" s="262"/>
      <c r="V7122" s="262"/>
    </row>
    <row r="7123" spans="1:22">
      <c r="A7123" s="858"/>
      <c r="B7123" s="866">
        <f t="shared" si="111"/>
        <v>7101</v>
      </c>
      <c r="C7123" s="919"/>
      <c r="D7123" s="860"/>
      <c r="E7123"/>
      <c r="F7123"/>
      <c r="G7123"/>
      <c r="H7123"/>
      <c r="I7123"/>
      <c r="J7123"/>
      <c r="K7123"/>
      <c r="L7123" s="262"/>
      <c r="M7123" s="262"/>
      <c r="S7123" s="262"/>
      <c r="T7123" s="262"/>
      <c r="U7123" s="262"/>
      <c r="V7123" s="262"/>
    </row>
    <row r="7124" spans="1:22">
      <c r="A7124" s="858"/>
      <c r="B7124" s="866">
        <f t="shared" si="111"/>
        <v>7102</v>
      </c>
      <c r="C7124" s="919"/>
      <c r="D7124" s="860"/>
      <c r="E7124"/>
      <c r="F7124"/>
      <c r="G7124"/>
      <c r="H7124"/>
      <c r="I7124"/>
      <c r="J7124"/>
      <c r="K7124"/>
      <c r="L7124" s="262"/>
      <c r="M7124" s="262"/>
      <c r="S7124" s="262"/>
      <c r="T7124" s="262"/>
      <c r="U7124" s="262"/>
      <c r="V7124" s="262"/>
    </row>
    <row r="7125" spans="1:22">
      <c r="A7125" s="858"/>
      <c r="B7125" s="866">
        <f t="shared" si="111"/>
        <v>7103</v>
      </c>
      <c r="C7125" s="919"/>
      <c r="D7125" s="860"/>
      <c r="E7125"/>
      <c r="F7125"/>
      <c r="G7125"/>
      <c r="H7125"/>
      <c r="I7125"/>
      <c r="J7125"/>
      <c r="K7125"/>
      <c r="L7125" s="262"/>
      <c r="M7125" s="262"/>
      <c r="S7125" s="262"/>
      <c r="T7125" s="262"/>
      <c r="U7125" s="262"/>
      <c r="V7125" s="262"/>
    </row>
    <row r="7126" spans="1:22">
      <c r="A7126" s="858"/>
      <c r="B7126" s="866">
        <f t="shared" si="111"/>
        <v>7104</v>
      </c>
      <c r="C7126" s="919"/>
      <c r="D7126" s="860"/>
      <c r="E7126"/>
      <c r="F7126"/>
      <c r="G7126"/>
      <c r="H7126"/>
      <c r="I7126"/>
      <c r="J7126"/>
      <c r="K7126"/>
      <c r="L7126" s="262"/>
      <c r="M7126" s="262"/>
      <c r="S7126" s="262"/>
      <c r="T7126" s="262"/>
      <c r="U7126" s="262"/>
      <c r="V7126" s="262"/>
    </row>
    <row r="7127" spans="1:22">
      <c r="A7127" s="858"/>
      <c r="B7127" s="866">
        <f t="shared" si="111"/>
        <v>7105</v>
      </c>
      <c r="C7127" s="919"/>
      <c r="D7127" s="860"/>
      <c r="E7127"/>
      <c r="F7127"/>
      <c r="G7127"/>
      <c r="H7127"/>
      <c r="I7127"/>
      <c r="J7127"/>
      <c r="K7127"/>
      <c r="L7127" s="262"/>
      <c r="M7127" s="262"/>
      <c r="S7127" s="262"/>
      <c r="T7127" s="262"/>
      <c r="U7127" s="262"/>
      <c r="V7127" s="262"/>
    </row>
    <row r="7128" spans="1:22">
      <c r="A7128" s="858"/>
      <c r="B7128" s="866">
        <f t="shared" ref="B7128:B7191" si="112">B7127+1</f>
        <v>7106</v>
      </c>
      <c r="C7128" s="919"/>
      <c r="D7128" s="860"/>
      <c r="E7128"/>
      <c r="F7128"/>
      <c r="G7128"/>
      <c r="H7128"/>
      <c r="I7128"/>
      <c r="J7128"/>
      <c r="K7128"/>
      <c r="L7128" s="262"/>
      <c r="M7128" s="262"/>
      <c r="S7128" s="262"/>
      <c r="T7128" s="262"/>
      <c r="U7128" s="262"/>
      <c r="V7128" s="262"/>
    </row>
    <row r="7129" spans="1:22">
      <c r="A7129" s="858"/>
      <c r="B7129" s="866">
        <f t="shared" si="112"/>
        <v>7107</v>
      </c>
      <c r="C7129" s="919"/>
      <c r="D7129" s="860"/>
      <c r="E7129"/>
      <c r="F7129"/>
      <c r="G7129"/>
      <c r="H7129"/>
      <c r="I7129"/>
      <c r="J7129"/>
      <c r="K7129"/>
      <c r="L7129" s="262"/>
      <c r="M7129" s="262"/>
      <c r="S7129" s="262"/>
      <c r="T7129" s="262"/>
      <c r="U7129" s="262"/>
      <c r="V7129" s="262"/>
    </row>
    <row r="7130" spans="1:22">
      <c r="A7130" s="858"/>
      <c r="B7130" s="866">
        <f t="shared" si="112"/>
        <v>7108</v>
      </c>
      <c r="C7130" s="919"/>
      <c r="D7130" s="860"/>
      <c r="E7130"/>
      <c r="F7130"/>
      <c r="G7130"/>
      <c r="H7130"/>
      <c r="I7130"/>
      <c r="J7130"/>
      <c r="K7130"/>
      <c r="L7130" s="262"/>
      <c r="M7130" s="262"/>
      <c r="S7130" s="262"/>
      <c r="T7130" s="262"/>
      <c r="U7130" s="262"/>
      <c r="V7130" s="262"/>
    </row>
    <row r="7131" spans="1:22">
      <c r="A7131" s="858"/>
      <c r="B7131" s="866">
        <f t="shared" si="112"/>
        <v>7109</v>
      </c>
      <c r="C7131" s="919"/>
      <c r="D7131" s="860"/>
      <c r="E7131"/>
      <c r="F7131"/>
      <c r="G7131"/>
      <c r="H7131"/>
      <c r="I7131"/>
      <c r="J7131"/>
      <c r="K7131"/>
      <c r="L7131" s="262"/>
      <c r="M7131" s="262"/>
      <c r="S7131" s="262"/>
      <c r="T7131" s="262"/>
      <c r="U7131" s="262"/>
      <c r="V7131" s="262"/>
    </row>
    <row r="7132" spans="1:22">
      <c r="A7132" s="858"/>
      <c r="B7132" s="866">
        <f t="shared" si="112"/>
        <v>7110</v>
      </c>
      <c r="C7132" s="919"/>
      <c r="D7132" s="860"/>
      <c r="E7132"/>
      <c r="F7132"/>
      <c r="G7132"/>
      <c r="H7132"/>
      <c r="I7132"/>
      <c r="J7132"/>
      <c r="K7132"/>
      <c r="L7132" s="262"/>
      <c r="M7132" s="262"/>
      <c r="S7132" s="262"/>
      <c r="T7132" s="262"/>
      <c r="U7132" s="262"/>
      <c r="V7132" s="262"/>
    </row>
    <row r="7133" spans="1:22">
      <c r="A7133" s="858"/>
      <c r="B7133" s="866">
        <f t="shared" si="112"/>
        <v>7111</v>
      </c>
      <c r="C7133" s="919"/>
      <c r="D7133" s="860"/>
      <c r="E7133"/>
      <c r="F7133"/>
      <c r="G7133"/>
      <c r="H7133"/>
      <c r="I7133"/>
      <c r="J7133"/>
      <c r="K7133"/>
      <c r="L7133" s="262"/>
      <c r="M7133" s="262"/>
      <c r="S7133" s="262"/>
      <c r="T7133" s="262"/>
      <c r="U7133" s="262"/>
      <c r="V7133" s="262"/>
    </row>
    <row r="7134" spans="1:22">
      <c r="A7134" s="858"/>
      <c r="B7134" s="866">
        <f t="shared" si="112"/>
        <v>7112</v>
      </c>
      <c r="C7134" s="919"/>
      <c r="D7134" s="860"/>
      <c r="E7134"/>
      <c r="F7134"/>
      <c r="G7134"/>
      <c r="H7134"/>
      <c r="I7134"/>
      <c r="J7134"/>
      <c r="K7134"/>
      <c r="L7134" s="262"/>
      <c r="M7134" s="262"/>
      <c r="S7134" s="262"/>
      <c r="T7134" s="262"/>
      <c r="U7134" s="262"/>
      <c r="V7134" s="262"/>
    </row>
    <row r="7135" spans="1:22">
      <c r="A7135" s="858"/>
      <c r="B7135" s="866">
        <f t="shared" si="112"/>
        <v>7113</v>
      </c>
      <c r="C7135" s="919"/>
      <c r="D7135" s="860"/>
      <c r="E7135"/>
      <c r="F7135"/>
      <c r="G7135"/>
      <c r="H7135"/>
      <c r="I7135"/>
      <c r="J7135"/>
      <c r="K7135"/>
      <c r="L7135" s="262"/>
      <c r="M7135" s="262"/>
      <c r="S7135" s="262"/>
      <c r="T7135" s="262"/>
      <c r="U7135" s="262"/>
      <c r="V7135" s="262"/>
    </row>
    <row r="7136" spans="1:22">
      <c r="A7136" s="858"/>
      <c r="B7136" s="866">
        <f t="shared" si="112"/>
        <v>7114</v>
      </c>
      <c r="C7136" s="919"/>
      <c r="D7136" s="860"/>
      <c r="E7136"/>
      <c r="F7136"/>
      <c r="G7136"/>
      <c r="H7136"/>
      <c r="I7136"/>
      <c r="J7136"/>
      <c r="K7136"/>
      <c r="L7136" s="262"/>
      <c r="M7136" s="262"/>
      <c r="S7136" s="262"/>
      <c r="T7136" s="262"/>
      <c r="U7136" s="262"/>
      <c r="V7136" s="262"/>
    </row>
    <row r="7137" spans="1:22">
      <c r="A7137" s="858"/>
      <c r="B7137" s="866">
        <f t="shared" si="112"/>
        <v>7115</v>
      </c>
      <c r="C7137" s="919"/>
      <c r="D7137" s="860"/>
      <c r="E7137"/>
      <c r="F7137"/>
      <c r="G7137"/>
      <c r="H7137"/>
      <c r="I7137"/>
      <c r="J7137"/>
      <c r="K7137"/>
      <c r="L7137" s="262"/>
      <c r="M7137" s="262"/>
      <c r="S7137" s="262"/>
      <c r="T7137" s="262"/>
      <c r="U7137" s="262"/>
      <c r="V7137" s="262"/>
    </row>
    <row r="7138" spans="1:22">
      <c r="A7138" s="858"/>
      <c r="B7138" s="866">
        <f t="shared" si="112"/>
        <v>7116</v>
      </c>
      <c r="C7138" s="919"/>
      <c r="D7138" s="860"/>
      <c r="E7138"/>
      <c r="F7138"/>
      <c r="G7138"/>
      <c r="H7138"/>
      <c r="I7138"/>
      <c r="J7138"/>
      <c r="K7138"/>
      <c r="L7138" s="262"/>
      <c r="M7138" s="262"/>
      <c r="S7138" s="262"/>
      <c r="T7138" s="262"/>
      <c r="U7138" s="262"/>
      <c r="V7138" s="262"/>
    </row>
    <row r="7139" spans="1:22">
      <c r="A7139" s="858"/>
      <c r="B7139" s="866">
        <f t="shared" si="112"/>
        <v>7117</v>
      </c>
      <c r="C7139" s="919"/>
      <c r="D7139" s="860"/>
      <c r="E7139"/>
      <c r="F7139"/>
      <c r="G7139"/>
      <c r="H7139"/>
      <c r="I7139"/>
      <c r="J7139"/>
      <c r="K7139"/>
      <c r="L7139" s="262"/>
      <c r="M7139" s="262"/>
      <c r="S7139" s="262"/>
      <c r="T7139" s="262"/>
      <c r="U7139" s="262"/>
      <c r="V7139" s="262"/>
    </row>
    <row r="7140" spans="1:22">
      <c r="A7140" s="858"/>
      <c r="B7140" s="866">
        <f t="shared" si="112"/>
        <v>7118</v>
      </c>
      <c r="C7140" s="919"/>
      <c r="D7140" s="860"/>
      <c r="E7140"/>
      <c r="F7140"/>
      <c r="G7140"/>
      <c r="H7140"/>
      <c r="I7140"/>
      <c r="J7140"/>
      <c r="K7140"/>
      <c r="L7140" s="262"/>
      <c r="M7140" s="262"/>
      <c r="S7140" s="262"/>
      <c r="T7140" s="262"/>
      <c r="U7140" s="262"/>
      <c r="V7140" s="262"/>
    </row>
    <row r="7141" spans="1:22">
      <c r="A7141" s="858"/>
      <c r="B7141" s="866">
        <f t="shared" si="112"/>
        <v>7119</v>
      </c>
      <c r="C7141" s="919"/>
      <c r="D7141" s="860"/>
      <c r="E7141"/>
      <c r="F7141"/>
      <c r="G7141"/>
      <c r="H7141"/>
      <c r="I7141"/>
      <c r="J7141"/>
      <c r="K7141"/>
      <c r="L7141" s="262"/>
      <c r="M7141" s="262"/>
      <c r="S7141" s="262"/>
      <c r="T7141" s="262"/>
      <c r="U7141" s="262"/>
      <c r="V7141" s="262"/>
    </row>
    <row r="7142" spans="1:22">
      <c r="A7142" s="858"/>
      <c r="B7142" s="866">
        <f t="shared" si="112"/>
        <v>7120</v>
      </c>
      <c r="C7142" s="919"/>
      <c r="D7142" s="860"/>
      <c r="E7142"/>
      <c r="F7142"/>
      <c r="G7142"/>
      <c r="H7142"/>
      <c r="I7142"/>
      <c r="J7142"/>
      <c r="K7142"/>
      <c r="L7142" s="262"/>
      <c r="M7142" s="262"/>
      <c r="S7142" s="262"/>
      <c r="T7142" s="262"/>
      <c r="U7142" s="262"/>
      <c r="V7142" s="262"/>
    </row>
    <row r="7143" spans="1:22">
      <c r="A7143" s="858"/>
      <c r="B7143" s="866">
        <f t="shared" si="112"/>
        <v>7121</v>
      </c>
      <c r="C7143" s="919"/>
      <c r="D7143" s="860"/>
      <c r="E7143"/>
      <c r="F7143"/>
      <c r="G7143"/>
      <c r="H7143"/>
      <c r="I7143"/>
      <c r="J7143"/>
      <c r="K7143"/>
      <c r="L7143" s="262"/>
      <c r="M7143" s="262"/>
      <c r="S7143" s="262"/>
      <c r="T7143" s="262"/>
      <c r="U7143" s="262"/>
      <c r="V7143" s="262"/>
    </row>
    <row r="7144" spans="1:22">
      <c r="A7144" s="858"/>
      <c r="B7144" s="866">
        <f t="shared" si="112"/>
        <v>7122</v>
      </c>
      <c r="C7144" s="919"/>
      <c r="D7144" s="860"/>
      <c r="E7144"/>
      <c r="F7144"/>
      <c r="G7144"/>
      <c r="H7144"/>
      <c r="I7144"/>
      <c r="J7144"/>
      <c r="K7144"/>
      <c r="L7144" s="262"/>
      <c r="M7144" s="262"/>
      <c r="S7144" s="262"/>
      <c r="T7144" s="262"/>
      <c r="U7144" s="262"/>
      <c r="V7144" s="262"/>
    </row>
    <row r="7145" spans="1:22">
      <c r="A7145" s="858"/>
      <c r="B7145" s="866">
        <f t="shared" si="112"/>
        <v>7123</v>
      </c>
      <c r="C7145" s="919"/>
      <c r="D7145" s="860"/>
      <c r="E7145"/>
      <c r="F7145"/>
      <c r="G7145"/>
      <c r="H7145"/>
      <c r="I7145"/>
      <c r="J7145"/>
      <c r="K7145"/>
      <c r="L7145" s="262"/>
      <c r="M7145" s="262"/>
      <c r="S7145" s="262"/>
      <c r="T7145" s="262"/>
      <c r="U7145" s="262"/>
      <c r="V7145" s="262"/>
    </row>
    <row r="7146" spans="1:22">
      <c r="A7146" s="858"/>
      <c r="B7146" s="866">
        <f t="shared" si="112"/>
        <v>7124</v>
      </c>
      <c r="C7146" s="919"/>
      <c r="D7146" s="860"/>
      <c r="E7146"/>
      <c r="F7146"/>
      <c r="G7146"/>
      <c r="H7146"/>
      <c r="I7146"/>
      <c r="J7146"/>
      <c r="K7146"/>
      <c r="L7146" s="262"/>
      <c r="M7146" s="262"/>
      <c r="S7146" s="262"/>
      <c r="T7146" s="262"/>
      <c r="U7146" s="262"/>
      <c r="V7146" s="262"/>
    </row>
    <row r="7147" spans="1:22">
      <c r="A7147" s="858"/>
      <c r="B7147" s="866">
        <f t="shared" si="112"/>
        <v>7125</v>
      </c>
      <c r="C7147" s="919"/>
      <c r="D7147" s="860"/>
      <c r="E7147"/>
      <c r="F7147"/>
      <c r="G7147"/>
      <c r="H7147"/>
      <c r="I7147"/>
      <c r="J7147"/>
      <c r="K7147"/>
      <c r="L7147" s="262"/>
      <c r="M7147" s="262"/>
      <c r="S7147" s="262"/>
      <c r="T7147" s="262"/>
      <c r="U7147" s="262"/>
      <c r="V7147" s="262"/>
    </row>
    <row r="7148" spans="1:22">
      <c r="A7148" s="858"/>
      <c r="B7148" s="866">
        <f t="shared" si="112"/>
        <v>7126</v>
      </c>
      <c r="C7148" s="919"/>
      <c r="D7148" s="860"/>
      <c r="E7148"/>
      <c r="F7148"/>
      <c r="G7148"/>
      <c r="H7148"/>
      <c r="I7148"/>
      <c r="J7148"/>
      <c r="K7148"/>
      <c r="L7148" s="262"/>
      <c r="M7148" s="262"/>
      <c r="S7148" s="262"/>
      <c r="T7148" s="262"/>
      <c r="U7148" s="262"/>
      <c r="V7148" s="262"/>
    </row>
    <row r="7149" spans="1:22">
      <c r="A7149" s="858"/>
      <c r="B7149" s="866">
        <f t="shared" si="112"/>
        <v>7127</v>
      </c>
      <c r="C7149" s="919"/>
      <c r="D7149" s="860"/>
      <c r="E7149"/>
      <c r="F7149"/>
      <c r="G7149"/>
      <c r="H7149"/>
      <c r="I7149"/>
      <c r="J7149"/>
      <c r="K7149"/>
      <c r="L7149" s="262"/>
      <c r="M7149" s="262"/>
      <c r="S7149" s="262"/>
      <c r="T7149" s="262"/>
      <c r="U7149" s="262"/>
      <c r="V7149" s="262"/>
    </row>
    <row r="7150" spans="1:22">
      <c r="A7150" s="858"/>
      <c r="B7150" s="866">
        <f t="shared" si="112"/>
        <v>7128</v>
      </c>
      <c r="C7150" s="919"/>
      <c r="D7150" s="860"/>
      <c r="E7150"/>
      <c r="F7150"/>
      <c r="G7150"/>
      <c r="H7150"/>
      <c r="I7150"/>
      <c r="J7150"/>
      <c r="K7150"/>
      <c r="L7150" s="262"/>
      <c r="M7150" s="262"/>
      <c r="S7150" s="262"/>
      <c r="T7150" s="262"/>
      <c r="U7150" s="262"/>
      <c r="V7150" s="262"/>
    </row>
    <row r="7151" spans="1:22">
      <c r="A7151" s="858"/>
      <c r="B7151" s="866">
        <f t="shared" si="112"/>
        <v>7129</v>
      </c>
      <c r="C7151" s="919"/>
      <c r="D7151" s="860"/>
      <c r="E7151"/>
      <c r="F7151"/>
      <c r="G7151"/>
      <c r="H7151"/>
      <c r="I7151"/>
      <c r="J7151"/>
      <c r="K7151"/>
      <c r="L7151" s="262"/>
      <c r="M7151" s="262"/>
      <c r="S7151" s="262"/>
      <c r="T7151" s="262"/>
      <c r="U7151" s="262"/>
      <c r="V7151" s="262"/>
    </row>
    <row r="7152" spans="1:22">
      <c r="A7152" s="858"/>
      <c r="B7152" s="866">
        <f t="shared" si="112"/>
        <v>7130</v>
      </c>
      <c r="C7152" s="919"/>
      <c r="D7152" s="860"/>
      <c r="E7152"/>
      <c r="F7152"/>
      <c r="G7152"/>
      <c r="H7152"/>
      <c r="I7152"/>
      <c r="J7152"/>
      <c r="K7152"/>
      <c r="L7152" s="262"/>
      <c r="M7152" s="262"/>
      <c r="S7152" s="262"/>
      <c r="T7152" s="262"/>
      <c r="U7152" s="262"/>
      <c r="V7152" s="262"/>
    </row>
    <row r="7153" spans="1:22">
      <c r="A7153" s="858"/>
      <c r="B7153" s="866">
        <f t="shared" si="112"/>
        <v>7131</v>
      </c>
      <c r="C7153" s="919"/>
      <c r="D7153" s="860"/>
      <c r="E7153"/>
      <c r="F7153"/>
      <c r="G7153"/>
      <c r="H7153"/>
      <c r="I7153"/>
      <c r="J7153"/>
      <c r="K7153"/>
      <c r="L7153" s="262"/>
      <c r="M7153" s="262"/>
      <c r="S7153" s="262"/>
      <c r="T7153" s="262"/>
      <c r="U7153" s="262"/>
      <c r="V7153" s="262"/>
    </row>
    <row r="7154" spans="1:22">
      <c r="A7154" s="858"/>
      <c r="B7154" s="866">
        <f t="shared" si="112"/>
        <v>7132</v>
      </c>
      <c r="C7154" s="919"/>
      <c r="D7154" s="860"/>
      <c r="E7154"/>
      <c r="F7154"/>
      <c r="G7154"/>
      <c r="H7154"/>
      <c r="I7154"/>
      <c r="J7154"/>
      <c r="K7154"/>
      <c r="L7154" s="262"/>
      <c r="M7154" s="262"/>
      <c r="S7154" s="262"/>
      <c r="T7154" s="262"/>
      <c r="U7154" s="262"/>
      <c r="V7154" s="262"/>
    </row>
    <row r="7155" spans="1:22">
      <c r="A7155" s="858"/>
      <c r="B7155" s="866">
        <f t="shared" si="112"/>
        <v>7133</v>
      </c>
      <c r="C7155" s="919"/>
      <c r="D7155" s="860"/>
      <c r="E7155"/>
      <c r="F7155"/>
      <c r="G7155"/>
      <c r="H7155"/>
      <c r="I7155"/>
      <c r="J7155"/>
      <c r="K7155"/>
      <c r="L7155" s="262"/>
      <c r="M7155" s="262"/>
      <c r="S7155" s="262"/>
      <c r="T7155" s="262"/>
      <c r="U7155" s="262"/>
      <c r="V7155" s="262"/>
    </row>
    <row r="7156" spans="1:22">
      <c r="A7156" s="858"/>
      <c r="B7156" s="866">
        <f t="shared" si="112"/>
        <v>7134</v>
      </c>
      <c r="C7156" s="919"/>
      <c r="D7156" s="860"/>
      <c r="E7156"/>
      <c r="F7156"/>
      <c r="G7156"/>
      <c r="H7156"/>
      <c r="I7156"/>
      <c r="J7156"/>
      <c r="K7156"/>
      <c r="L7156" s="262"/>
      <c r="M7156" s="262"/>
      <c r="S7156" s="262"/>
      <c r="T7156" s="262"/>
      <c r="U7156" s="262"/>
      <c r="V7156" s="262"/>
    </row>
    <row r="7157" spans="1:22">
      <c r="A7157" s="858"/>
      <c r="B7157" s="866">
        <f t="shared" si="112"/>
        <v>7135</v>
      </c>
      <c r="C7157" s="919"/>
      <c r="D7157" s="860"/>
      <c r="E7157"/>
      <c r="F7157"/>
      <c r="G7157"/>
      <c r="H7157"/>
      <c r="I7157"/>
      <c r="J7157"/>
      <c r="K7157"/>
      <c r="L7157" s="262"/>
      <c r="M7157" s="262"/>
      <c r="S7157" s="262"/>
      <c r="T7157" s="262"/>
      <c r="U7157" s="262"/>
      <c r="V7157" s="262"/>
    </row>
    <row r="7158" spans="1:22">
      <c r="A7158" s="858"/>
      <c r="B7158" s="866">
        <f t="shared" si="112"/>
        <v>7136</v>
      </c>
      <c r="C7158" s="919"/>
      <c r="D7158" s="860"/>
      <c r="E7158"/>
      <c r="F7158"/>
      <c r="G7158"/>
      <c r="H7158"/>
      <c r="I7158"/>
      <c r="J7158"/>
      <c r="K7158"/>
      <c r="L7158" s="262"/>
      <c r="M7158" s="262"/>
      <c r="S7158" s="262"/>
      <c r="T7158" s="262"/>
      <c r="U7158" s="262"/>
      <c r="V7158" s="262"/>
    </row>
    <row r="7159" spans="1:22">
      <c r="A7159" s="858"/>
      <c r="B7159" s="866">
        <f t="shared" si="112"/>
        <v>7137</v>
      </c>
      <c r="C7159" s="919"/>
      <c r="D7159" s="860"/>
      <c r="E7159"/>
      <c r="F7159"/>
      <c r="G7159"/>
      <c r="H7159"/>
      <c r="I7159"/>
      <c r="J7159"/>
      <c r="K7159"/>
      <c r="L7159" s="262"/>
      <c r="M7159" s="262"/>
      <c r="S7159" s="262"/>
      <c r="T7159" s="262"/>
      <c r="U7159" s="262"/>
      <c r="V7159" s="262"/>
    </row>
    <row r="7160" spans="1:22">
      <c r="A7160" s="858"/>
      <c r="B7160" s="866">
        <f t="shared" si="112"/>
        <v>7138</v>
      </c>
      <c r="C7160" s="919"/>
      <c r="D7160" s="860"/>
      <c r="E7160"/>
      <c r="F7160"/>
      <c r="G7160"/>
      <c r="H7160"/>
      <c r="I7160"/>
      <c r="J7160"/>
      <c r="K7160"/>
      <c r="L7160" s="262"/>
      <c r="M7160" s="262"/>
      <c r="S7160" s="262"/>
      <c r="T7160" s="262"/>
      <c r="U7160" s="262"/>
      <c r="V7160" s="262"/>
    </row>
    <row r="7161" spans="1:22">
      <c r="A7161" s="858"/>
      <c r="B7161" s="866">
        <f t="shared" si="112"/>
        <v>7139</v>
      </c>
      <c r="C7161" s="919"/>
      <c r="D7161" s="860"/>
      <c r="E7161"/>
      <c r="F7161"/>
      <c r="G7161"/>
      <c r="H7161"/>
      <c r="I7161"/>
      <c r="J7161"/>
      <c r="K7161"/>
      <c r="L7161" s="262"/>
      <c r="M7161" s="262"/>
      <c r="S7161" s="262"/>
      <c r="T7161" s="262"/>
      <c r="U7161" s="262"/>
      <c r="V7161" s="262"/>
    </row>
    <row r="7162" spans="1:22">
      <c r="A7162" s="858"/>
      <c r="B7162" s="866">
        <f t="shared" si="112"/>
        <v>7140</v>
      </c>
      <c r="C7162" s="919"/>
      <c r="D7162" s="860"/>
      <c r="E7162"/>
      <c r="F7162"/>
      <c r="G7162"/>
      <c r="H7162"/>
      <c r="I7162"/>
      <c r="J7162"/>
      <c r="K7162"/>
      <c r="L7162" s="262"/>
      <c r="M7162" s="262"/>
      <c r="S7162" s="262"/>
      <c r="T7162" s="262"/>
      <c r="U7162" s="262"/>
      <c r="V7162" s="262"/>
    </row>
    <row r="7163" spans="1:22">
      <c r="A7163" s="858"/>
      <c r="B7163" s="866">
        <f t="shared" si="112"/>
        <v>7141</v>
      </c>
      <c r="C7163" s="919"/>
      <c r="D7163" s="860"/>
      <c r="E7163"/>
      <c r="F7163"/>
      <c r="G7163"/>
      <c r="H7163"/>
      <c r="I7163"/>
      <c r="J7163"/>
      <c r="K7163"/>
      <c r="L7163" s="262"/>
      <c r="M7163" s="262"/>
      <c r="S7163" s="262"/>
      <c r="T7163" s="262"/>
      <c r="U7163" s="262"/>
      <c r="V7163" s="262"/>
    </row>
    <row r="7164" spans="1:22">
      <c r="A7164" s="858"/>
      <c r="B7164" s="866">
        <f t="shared" si="112"/>
        <v>7142</v>
      </c>
      <c r="C7164" s="919"/>
      <c r="D7164" s="860"/>
      <c r="E7164"/>
      <c r="F7164"/>
      <c r="G7164"/>
      <c r="H7164"/>
      <c r="I7164"/>
      <c r="J7164"/>
      <c r="K7164"/>
      <c r="L7164" s="262"/>
      <c r="M7164" s="262"/>
      <c r="S7164" s="262"/>
      <c r="T7164" s="262"/>
      <c r="U7164" s="262"/>
      <c r="V7164" s="262"/>
    </row>
    <row r="7165" spans="1:22">
      <c r="A7165" s="858"/>
      <c r="B7165" s="866">
        <f t="shared" si="112"/>
        <v>7143</v>
      </c>
      <c r="C7165" s="919"/>
      <c r="D7165" s="860"/>
      <c r="E7165"/>
      <c r="F7165"/>
      <c r="G7165"/>
      <c r="H7165"/>
      <c r="I7165"/>
      <c r="J7165"/>
      <c r="K7165"/>
      <c r="L7165" s="262"/>
      <c r="M7165" s="262"/>
      <c r="S7165" s="262"/>
      <c r="T7165" s="262"/>
      <c r="U7165" s="262"/>
      <c r="V7165" s="262"/>
    </row>
    <row r="7166" spans="1:22">
      <c r="A7166" s="858"/>
      <c r="B7166" s="866">
        <f t="shared" si="112"/>
        <v>7144</v>
      </c>
      <c r="C7166" s="919"/>
      <c r="D7166" s="860"/>
      <c r="E7166"/>
      <c r="F7166"/>
      <c r="G7166"/>
      <c r="H7166"/>
      <c r="I7166"/>
      <c r="J7166"/>
      <c r="K7166"/>
      <c r="L7166" s="262"/>
      <c r="M7166" s="262"/>
      <c r="S7166" s="262"/>
      <c r="T7166" s="262"/>
      <c r="U7166" s="262"/>
      <c r="V7166" s="262"/>
    </row>
    <row r="7167" spans="1:22">
      <c r="A7167" s="858"/>
      <c r="B7167" s="866">
        <f t="shared" si="112"/>
        <v>7145</v>
      </c>
      <c r="C7167" s="919"/>
      <c r="D7167" s="860"/>
      <c r="E7167"/>
      <c r="F7167"/>
      <c r="G7167"/>
      <c r="H7167"/>
      <c r="I7167"/>
      <c r="J7167"/>
      <c r="K7167"/>
      <c r="L7167" s="262"/>
      <c r="M7167" s="262"/>
      <c r="S7167" s="262"/>
      <c r="T7167" s="262"/>
      <c r="U7167" s="262"/>
      <c r="V7167" s="262"/>
    </row>
    <row r="7168" spans="1:22">
      <c r="A7168" s="858"/>
      <c r="B7168" s="866">
        <f t="shared" si="112"/>
        <v>7146</v>
      </c>
      <c r="C7168" s="919"/>
      <c r="D7168" s="860"/>
      <c r="E7168"/>
      <c r="F7168"/>
      <c r="G7168"/>
      <c r="H7168"/>
      <c r="I7168"/>
      <c r="J7168"/>
      <c r="K7168"/>
      <c r="L7168" s="262"/>
      <c r="M7168" s="262"/>
      <c r="S7168" s="262"/>
      <c r="T7168" s="262"/>
      <c r="U7168" s="262"/>
      <c r="V7168" s="262"/>
    </row>
    <row r="7169" spans="1:22">
      <c r="A7169" s="858"/>
      <c r="B7169" s="866">
        <f t="shared" si="112"/>
        <v>7147</v>
      </c>
      <c r="C7169" s="919"/>
      <c r="D7169" s="860"/>
      <c r="E7169"/>
      <c r="F7169"/>
      <c r="G7169"/>
      <c r="H7169"/>
      <c r="I7169"/>
      <c r="J7169"/>
      <c r="K7169"/>
      <c r="L7169" s="262"/>
      <c r="M7169" s="262"/>
      <c r="S7169" s="262"/>
      <c r="T7169" s="262"/>
      <c r="U7169" s="262"/>
      <c r="V7169" s="262"/>
    </row>
    <row r="7170" spans="1:22">
      <c r="A7170" s="858"/>
      <c r="B7170" s="866">
        <f t="shared" si="112"/>
        <v>7148</v>
      </c>
      <c r="C7170" s="919"/>
      <c r="D7170" s="860"/>
      <c r="E7170"/>
      <c r="F7170"/>
      <c r="G7170"/>
      <c r="H7170"/>
      <c r="I7170"/>
      <c r="J7170"/>
      <c r="K7170"/>
      <c r="L7170" s="262"/>
      <c r="M7170" s="262"/>
      <c r="S7170" s="262"/>
      <c r="T7170" s="262"/>
      <c r="U7170" s="262"/>
      <c r="V7170" s="262"/>
    </row>
    <row r="7171" spans="1:22">
      <c r="A7171" s="858"/>
      <c r="B7171" s="866">
        <f t="shared" si="112"/>
        <v>7149</v>
      </c>
      <c r="C7171" s="919"/>
      <c r="D7171" s="860"/>
      <c r="E7171"/>
      <c r="F7171"/>
      <c r="G7171"/>
      <c r="H7171"/>
      <c r="I7171"/>
      <c r="J7171"/>
      <c r="K7171"/>
      <c r="L7171" s="262"/>
      <c r="M7171" s="262"/>
      <c r="S7171" s="262"/>
      <c r="T7171" s="262"/>
      <c r="U7171" s="262"/>
      <c r="V7171" s="262"/>
    </row>
    <row r="7172" spans="1:22">
      <c r="A7172" s="858"/>
      <c r="B7172" s="866">
        <f t="shared" si="112"/>
        <v>7150</v>
      </c>
      <c r="C7172" s="919"/>
      <c r="D7172" s="860"/>
      <c r="E7172"/>
      <c r="F7172"/>
      <c r="G7172"/>
      <c r="H7172"/>
      <c r="I7172"/>
      <c r="J7172"/>
      <c r="K7172"/>
      <c r="L7172" s="262"/>
      <c r="M7172" s="262"/>
      <c r="S7172" s="262"/>
      <c r="T7172" s="262"/>
      <c r="U7172" s="262"/>
      <c r="V7172" s="262"/>
    </row>
    <row r="7173" spans="1:22">
      <c r="A7173" s="858"/>
      <c r="B7173" s="866">
        <f t="shared" si="112"/>
        <v>7151</v>
      </c>
      <c r="C7173" s="919"/>
      <c r="D7173" s="860"/>
      <c r="E7173"/>
      <c r="F7173"/>
      <c r="G7173"/>
      <c r="H7173"/>
      <c r="I7173"/>
      <c r="J7173"/>
      <c r="K7173"/>
      <c r="L7173" s="262"/>
      <c r="M7173" s="262"/>
      <c r="S7173" s="262"/>
      <c r="T7173" s="262"/>
      <c r="U7173" s="262"/>
      <c r="V7173" s="262"/>
    </row>
    <row r="7174" spans="1:22">
      <c r="A7174" s="858"/>
      <c r="B7174" s="866">
        <f t="shared" si="112"/>
        <v>7152</v>
      </c>
      <c r="C7174" s="919"/>
      <c r="D7174" s="860"/>
      <c r="E7174"/>
      <c r="F7174"/>
      <c r="G7174"/>
      <c r="H7174"/>
      <c r="I7174"/>
      <c r="J7174"/>
      <c r="K7174"/>
      <c r="L7174" s="262"/>
      <c r="M7174" s="262"/>
      <c r="S7174" s="262"/>
      <c r="T7174" s="262"/>
      <c r="U7174" s="262"/>
      <c r="V7174" s="262"/>
    </row>
    <row r="7175" spans="1:22">
      <c r="A7175" s="858"/>
      <c r="B7175" s="866">
        <f t="shared" si="112"/>
        <v>7153</v>
      </c>
      <c r="C7175" s="919"/>
      <c r="D7175" s="860"/>
      <c r="E7175"/>
      <c r="F7175"/>
      <c r="G7175"/>
      <c r="H7175"/>
      <c r="I7175"/>
      <c r="J7175"/>
      <c r="K7175"/>
      <c r="L7175" s="262"/>
      <c r="M7175" s="262"/>
      <c r="S7175" s="262"/>
      <c r="T7175" s="262"/>
      <c r="U7175" s="262"/>
      <c r="V7175" s="262"/>
    </row>
    <row r="7176" spans="1:22">
      <c r="A7176" s="858"/>
      <c r="B7176" s="866">
        <f t="shared" si="112"/>
        <v>7154</v>
      </c>
      <c r="C7176" s="919"/>
      <c r="D7176" s="860"/>
      <c r="E7176"/>
      <c r="F7176"/>
      <c r="G7176"/>
      <c r="H7176"/>
      <c r="I7176"/>
      <c r="J7176"/>
      <c r="K7176"/>
      <c r="L7176" s="262"/>
      <c r="M7176" s="262"/>
      <c r="S7176" s="262"/>
      <c r="T7176" s="262"/>
      <c r="U7176" s="262"/>
      <c r="V7176" s="262"/>
    </row>
    <row r="7177" spans="1:22">
      <c r="A7177" s="858"/>
      <c r="B7177" s="866">
        <f t="shared" si="112"/>
        <v>7155</v>
      </c>
      <c r="C7177" s="919"/>
      <c r="D7177" s="860"/>
      <c r="E7177"/>
      <c r="F7177"/>
      <c r="G7177"/>
      <c r="H7177"/>
      <c r="I7177"/>
      <c r="J7177"/>
      <c r="K7177"/>
      <c r="L7177" s="262"/>
      <c r="M7177" s="262"/>
      <c r="S7177" s="262"/>
      <c r="T7177" s="262"/>
      <c r="U7177" s="262"/>
      <c r="V7177" s="262"/>
    </row>
    <row r="7178" spans="1:22">
      <c r="A7178" s="858"/>
      <c r="B7178" s="866">
        <f t="shared" si="112"/>
        <v>7156</v>
      </c>
      <c r="C7178" s="919"/>
      <c r="D7178" s="860"/>
      <c r="E7178"/>
      <c r="F7178"/>
      <c r="G7178"/>
      <c r="H7178"/>
      <c r="I7178"/>
      <c r="J7178"/>
      <c r="K7178"/>
      <c r="L7178" s="262"/>
      <c r="M7178" s="262"/>
      <c r="S7178" s="262"/>
      <c r="T7178" s="262"/>
      <c r="U7178" s="262"/>
      <c r="V7178" s="262"/>
    </row>
    <row r="7179" spans="1:22">
      <c r="A7179" s="858"/>
      <c r="B7179" s="866">
        <f t="shared" si="112"/>
        <v>7157</v>
      </c>
      <c r="C7179" s="919"/>
      <c r="D7179" s="860"/>
      <c r="E7179"/>
      <c r="F7179"/>
      <c r="G7179"/>
      <c r="H7179"/>
      <c r="I7179"/>
      <c r="J7179"/>
      <c r="K7179"/>
      <c r="L7179" s="262"/>
      <c r="M7179" s="262"/>
      <c r="S7179" s="262"/>
      <c r="T7179" s="262"/>
      <c r="U7179" s="262"/>
      <c r="V7179" s="262"/>
    </row>
    <row r="7180" spans="1:22">
      <c r="A7180" s="858"/>
      <c r="B7180" s="866">
        <f t="shared" si="112"/>
        <v>7158</v>
      </c>
      <c r="C7180" s="919"/>
      <c r="D7180" s="860"/>
      <c r="E7180"/>
      <c r="F7180"/>
      <c r="G7180"/>
      <c r="H7180"/>
      <c r="I7180"/>
      <c r="J7180"/>
      <c r="K7180"/>
      <c r="L7180" s="262"/>
      <c r="M7180" s="262"/>
      <c r="S7180" s="262"/>
      <c r="T7180" s="262"/>
      <c r="U7180" s="262"/>
      <c r="V7180" s="262"/>
    </row>
    <row r="7181" spans="1:22">
      <c r="A7181" s="858"/>
      <c r="B7181" s="866">
        <f t="shared" si="112"/>
        <v>7159</v>
      </c>
      <c r="C7181" s="919"/>
      <c r="D7181" s="860"/>
      <c r="E7181"/>
      <c r="F7181"/>
      <c r="G7181"/>
      <c r="H7181"/>
      <c r="I7181"/>
      <c r="J7181"/>
      <c r="K7181"/>
      <c r="L7181" s="262"/>
      <c r="M7181" s="262"/>
      <c r="S7181" s="262"/>
      <c r="T7181" s="262"/>
      <c r="U7181" s="262"/>
      <c r="V7181" s="262"/>
    </row>
    <row r="7182" spans="1:22">
      <c r="A7182" s="858"/>
      <c r="B7182" s="866">
        <f t="shared" si="112"/>
        <v>7160</v>
      </c>
      <c r="C7182" s="919"/>
      <c r="D7182" s="860"/>
      <c r="E7182"/>
      <c r="F7182"/>
      <c r="G7182"/>
      <c r="H7182"/>
      <c r="I7182"/>
      <c r="J7182"/>
      <c r="K7182"/>
      <c r="L7182" s="262"/>
      <c r="M7182" s="262"/>
      <c r="S7182" s="262"/>
      <c r="T7182" s="262"/>
      <c r="U7182" s="262"/>
      <c r="V7182" s="262"/>
    </row>
    <row r="7183" spans="1:22">
      <c r="A7183" s="858"/>
      <c r="B7183" s="866">
        <f t="shared" si="112"/>
        <v>7161</v>
      </c>
      <c r="C7183" s="919"/>
      <c r="D7183" s="860"/>
      <c r="E7183"/>
      <c r="F7183"/>
      <c r="G7183"/>
      <c r="H7183"/>
      <c r="I7183"/>
      <c r="J7183"/>
      <c r="K7183"/>
      <c r="L7183" s="262"/>
      <c r="M7183" s="262"/>
      <c r="S7183" s="262"/>
      <c r="T7183" s="262"/>
      <c r="U7183" s="262"/>
      <c r="V7183" s="262"/>
    </row>
    <row r="7184" spans="1:22">
      <c r="A7184" s="858"/>
      <c r="B7184" s="866">
        <f t="shared" si="112"/>
        <v>7162</v>
      </c>
      <c r="C7184" s="919"/>
      <c r="D7184" s="860"/>
      <c r="E7184"/>
      <c r="F7184"/>
      <c r="G7184"/>
      <c r="H7184"/>
      <c r="I7184"/>
      <c r="J7184"/>
      <c r="K7184"/>
      <c r="L7184" s="262"/>
      <c r="M7184" s="262"/>
      <c r="S7184" s="262"/>
      <c r="T7184" s="262"/>
      <c r="U7184" s="262"/>
      <c r="V7184" s="262"/>
    </row>
    <row r="7185" spans="1:22">
      <c r="A7185" s="858"/>
      <c r="B7185" s="866">
        <f t="shared" si="112"/>
        <v>7163</v>
      </c>
      <c r="C7185" s="919"/>
      <c r="D7185" s="860"/>
      <c r="E7185"/>
      <c r="F7185"/>
      <c r="G7185"/>
      <c r="H7185"/>
      <c r="I7185"/>
      <c r="J7185"/>
      <c r="K7185"/>
      <c r="L7185" s="262"/>
      <c r="M7185" s="262"/>
      <c r="S7185" s="262"/>
      <c r="T7185" s="262"/>
      <c r="U7185" s="262"/>
      <c r="V7185" s="262"/>
    </row>
    <row r="7186" spans="1:22">
      <c r="A7186" s="858"/>
      <c r="B7186" s="866">
        <f t="shared" si="112"/>
        <v>7164</v>
      </c>
      <c r="C7186" s="919"/>
      <c r="D7186" s="860"/>
      <c r="E7186"/>
      <c r="F7186"/>
      <c r="G7186"/>
      <c r="H7186"/>
      <c r="I7186"/>
      <c r="J7186"/>
      <c r="K7186"/>
      <c r="L7186" s="262"/>
      <c r="M7186" s="262"/>
      <c r="S7186" s="262"/>
      <c r="T7186" s="262"/>
      <c r="U7186" s="262"/>
      <c r="V7186" s="262"/>
    </row>
    <row r="7187" spans="1:22">
      <c r="A7187" s="858"/>
      <c r="B7187" s="866">
        <f t="shared" si="112"/>
        <v>7165</v>
      </c>
      <c r="C7187" s="919"/>
      <c r="D7187" s="860"/>
      <c r="E7187"/>
      <c r="F7187"/>
      <c r="G7187"/>
      <c r="H7187"/>
      <c r="I7187"/>
      <c r="J7187"/>
      <c r="K7187"/>
      <c r="L7187" s="262"/>
      <c r="M7187" s="262"/>
      <c r="S7187" s="262"/>
      <c r="T7187" s="262"/>
      <c r="U7187" s="262"/>
      <c r="V7187" s="262"/>
    </row>
    <row r="7188" spans="1:22">
      <c r="A7188" s="858"/>
      <c r="B7188" s="866">
        <f t="shared" si="112"/>
        <v>7166</v>
      </c>
      <c r="C7188" s="919"/>
      <c r="D7188" s="860"/>
      <c r="E7188"/>
      <c r="F7188"/>
      <c r="G7188"/>
      <c r="H7188"/>
      <c r="I7188"/>
      <c r="J7188"/>
      <c r="K7188"/>
      <c r="L7188" s="262"/>
      <c r="M7188" s="262"/>
      <c r="S7188" s="262"/>
      <c r="T7188" s="262"/>
      <c r="U7188" s="262"/>
      <c r="V7188" s="262"/>
    </row>
    <row r="7189" spans="1:22">
      <c r="A7189" s="858"/>
      <c r="B7189" s="866">
        <f t="shared" si="112"/>
        <v>7167</v>
      </c>
      <c r="C7189" s="919"/>
      <c r="D7189" s="860"/>
      <c r="E7189"/>
      <c r="F7189"/>
      <c r="G7189"/>
      <c r="H7189"/>
      <c r="I7189"/>
      <c r="J7189"/>
      <c r="K7189"/>
      <c r="L7189" s="262"/>
      <c r="M7189" s="262"/>
      <c r="S7189" s="262"/>
      <c r="T7189" s="262"/>
      <c r="U7189" s="262"/>
      <c r="V7189" s="262"/>
    </row>
    <row r="7190" spans="1:22">
      <c r="A7190" s="858"/>
      <c r="B7190" s="866">
        <f t="shared" si="112"/>
        <v>7168</v>
      </c>
      <c r="C7190" s="919"/>
      <c r="D7190" s="860"/>
      <c r="E7190"/>
      <c r="F7190"/>
      <c r="G7190"/>
      <c r="H7190"/>
      <c r="I7190"/>
      <c r="J7190"/>
      <c r="K7190"/>
      <c r="L7190" s="262"/>
      <c r="M7190" s="262"/>
      <c r="S7190" s="262"/>
      <c r="T7190" s="262"/>
      <c r="U7190" s="262"/>
      <c r="V7190" s="262"/>
    </row>
    <row r="7191" spans="1:22">
      <c r="A7191" s="858"/>
      <c r="B7191" s="866">
        <f t="shared" si="112"/>
        <v>7169</v>
      </c>
      <c r="C7191" s="919"/>
      <c r="D7191" s="860"/>
      <c r="E7191"/>
      <c r="F7191"/>
      <c r="G7191"/>
      <c r="H7191"/>
      <c r="I7191"/>
      <c r="J7191"/>
      <c r="K7191"/>
      <c r="L7191" s="262"/>
      <c r="M7191" s="262"/>
      <c r="S7191" s="262"/>
      <c r="T7191" s="262"/>
      <c r="U7191" s="262"/>
      <c r="V7191" s="262"/>
    </row>
    <row r="7192" spans="1:22">
      <c r="A7192" s="858"/>
      <c r="B7192" s="866">
        <f t="shared" ref="B7192:B7255" si="113">B7191+1</f>
        <v>7170</v>
      </c>
      <c r="C7192" s="919"/>
      <c r="D7192" s="860"/>
      <c r="E7192"/>
      <c r="F7192"/>
      <c r="G7192"/>
      <c r="H7192"/>
      <c r="I7192"/>
      <c r="J7192"/>
      <c r="K7192"/>
      <c r="L7192" s="262"/>
      <c r="M7192" s="262"/>
      <c r="S7192" s="262"/>
      <c r="T7192" s="262"/>
      <c r="U7192" s="262"/>
      <c r="V7192" s="262"/>
    </row>
    <row r="7193" spans="1:22">
      <c r="A7193" s="858"/>
      <c r="B7193" s="866">
        <f t="shared" si="113"/>
        <v>7171</v>
      </c>
      <c r="C7193" s="919"/>
      <c r="D7193" s="860"/>
      <c r="E7193"/>
      <c r="F7193"/>
      <c r="G7193"/>
      <c r="H7193"/>
      <c r="I7193"/>
      <c r="J7193"/>
      <c r="K7193"/>
      <c r="L7193" s="262"/>
      <c r="M7193" s="262"/>
      <c r="S7193" s="262"/>
      <c r="T7193" s="262"/>
      <c r="U7193" s="262"/>
      <c r="V7193" s="262"/>
    </row>
    <row r="7194" spans="1:22">
      <c r="A7194" s="858"/>
      <c r="B7194" s="866">
        <f t="shared" si="113"/>
        <v>7172</v>
      </c>
      <c r="C7194" s="919"/>
      <c r="D7194" s="860"/>
      <c r="E7194"/>
      <c r="F7194"/>
      <c r="G7194"/>
      <c r="H7194"/>
      <c r="I7194"/>
      <c r="J7194"/>
      <c r="K7194"/>
      <c r="L7194" s="262"/>
      <c r="M7194" s="262"/>
      <c r="S7194" s="262"/>
      <c r="T7194" s="262"/>
      <c r="U7194" s="262"/>
      <c r="V7194" s="262"/>
    </row>
    <row r="7195" spans="1:22">
      <c r="A7195" s="858"/>
      <c r="B7195" s="866">
        <f t="shared" si="113"/>
        <v>7173</v>
      </c>
      <c r="C7195" s="919"/>
      <c r="D7195" s="860"/>
      <c r="E7195"/>
      <c r="F7195"/>
      <c r="G7195"/>
      <c r="H7195"/>
      <c r="I7195"/>
      <c r="J7195"/>
      <c r="K7195"/>
      <c r="L7195" s="262"/>
      <c r="M7195" s="262"/>
      <c r="S7195" s="262"/>
      <c r="T7195" s="262"/>
      <c r="U7195" s="262"/>
      <c r="V7195" s="262"/>
    </row>
    <row r="7196" spans="1:22">
      <c r="A7196" s="858"/>
      <c r="B7196" s="866">
        <f t="shared" si="113"/>
        <v>7174</v>
      </c>
      <c r="C7196" s="919"/>
      <c r="D7196" s="860"/>
      <c r="E7196"/>
      <c r="F7196"/>
      <c r="G7196"/>
      <c r="H7196"/>
      <c r="I7196"/>
      <c r="J7196"/>
      <c r="K7196"/>
      <c r="L7196" s="262"/>
      <c r="M7196" s="262"/>
      <c r="S7196" s="262"/>
      <c r="T7196" s="262"/>
      <c r="U7196" s="262"/>
      <c r="V7196" s="262"/>
    </row>
    <row r="7197" spans="1:22">
      <c r="A7197" s="858"/>
      <c r="B7197" s="866">
        <f t="shared" si="113"/>
        <v>7175</v>
      </c>
      <c r="C7197" s="919"/>
      <c r="D7197" s="860"/>
      <c r="E7197"/>
      <c r="F7197"/>
      <c r="G7197"/>
      <c r="H7197"/>
      <c r="I7197"/>
      <c r="J7197"/>
      <c r="K7197"/>
      <c r="L7197" s="262"/>
      <c r="M7197" s="262"/>
      <c r="S7197" s="262"/>
      <c r="T7197" s="262"/>
      <c r="U7197" s="262"/>
      <c r="V7197" s="262"/>
    </row>
    <row r="7198" spans="1:22">
      <c r="A7198" s="858"/>
      <c r="B7198" s="866">
        <f t="shared" si="113"/>
        <v>7176</v>
      </c>
      <c r="C7198" s="919"/>
      <c r="D7198" s="860"/>
      <c r="E7198"/>
      <c r="F7198"/>
      <c r="G7198"/>
      <c r="H7198"/>
      <c r="I7198"/>
      <c r="J7198"/>
      <c r="K7198"/>
      <c r="L7198" s="262"/>
      <c r="M7198" s="262"/>
      <c r="S7198" s="262"/>
      <c r="T7198" s="262"/>
      <c r="U7198" s="262"/>
      <c r="V7198" s="262"/>
    </row>
    <row r="7199" spans="1:22">
      <c r="A7199" s="858"/>
      <c r="B7199" s="866">
        <f t="shared" si="113"/>
        <v>7177</v>
      </c>
      <c r="C7199" s="919"/>
      <c r="D7199" s="860"/>
      <c r="E7199"/>
      <c r="F7199"/>
      <c r="G7199"/>
      <c r="H7199"/>
      <c r="I7199"/>
      <c r="J7199"/>
      <c r="K7199"/>
      <c r="L7199" s="262"/>
      <c r="M7199" s="262"/>
      <c r="S7199" s="262"/>
      <c r="T7199" s="262"/>
      <c r="U7199" s="262"/>
      <c r="V7199" s="262"/>
    </row>
    <row r="7200" spans="1:22">
      <c r="A7200" s="858"/>
      <c r="B7200" s="866">
        <f t="shared" si="113"/>
        <v>7178</v>
      </c>
      <c r="C7200" s="919"/>
      <c r="D7200" s="860"/>
      <c r="E7200"/>
      <c r="F7200"/>
      <c r="G7200"/>
      <c r="H7200"/>
      <c r="I7200"/>
      <c r="J7200"/>
      <c r="K7200"/>
      <c r="L7200" s="262"/>
      <c r="M7200" s="262"/>
      <c r="S7200" s="262"/>
      <c r="T7200" s="262"/>
      <c r="U7200" s="262"/>
      <c r="V7200" s="262"/>
    </row>
    <row r="7201" spans="1:22">
      <c r="A7201" s="858"/>
      <c r="B7201" s="866">
        <f t="shared" si="113"/>
        <v>7179</v>
      </c>
      <c r="C7201" s="919"/>
      <c r="D7201" s="860"/>
      <c r="E7201"/>
      <c r="F7201"/>
      <c r="G7201"/>
      <c r="H7201"/>
      <c r="I7201"/>
      <c r="J7201"/>
      <c r="K7201"/>
      <c r="L7201" s="262"/>
      <c r="M7201" s="262"/>
      <c r="S7201" s="262"/>
      <c r="T7201" s="262"/>
      <c r="U7201" s="262"/>
      <c r="V7201" s="262"/>
    </row>
    <row r="7202" spans="1:22">
      <c r="A7202" s="858"/>
      <c r="B7202" s="866">
        <f t="shared" si="113"/>
        <v>7180</v>
      </c>
      <c r="C7202" s="919"/>
      <c r="D7202" s="860"/>
      <c r="E7202"/>
      <c r="F7202"/>
      <c r="G7202"/>
      <c r="H7202"/>
      <c r="I7202"/>
      <c r="J7202"/>
      <c r="K7202"/>
      <c r="L7202" s="262"/>
      <c r="M7202" s="262"/>
      <c r="S7202" s="262"/>
      <c r="T7202" s="262"/>
      <c r="U7202" s="262"/>
      <c r="V7202" s="262"/>
    </row>
    <row r="7203" spans="1:22">
      <c r="A7203" s="858"/>
      <c r="B7203" s="866">
        <f t="shared" si="113"/>
        <v>7181</v>
      </c>
      <c r="C7203" s="919"/>
      <c r="D7203" s="860"/>
      <c r="E7203"/>
      <c r="F7203"/>
      <c r="G7203"/>
      <c r="H7203"/>
      <c r="I7203"/>
      <c r="J7203"/>
      <c r="K7203"/>
      <c r="L7203" s="262"/>
      <c r="M7203" s="262"/>
      <c r="S7203" s="262"/>
      <c r="T7203" s="262"/>
      <c r="U7203" s="262"/>
      <c r="V7203" s="262"/>
    </row>
    <row r="7204" spans="1:22">
      <c r="A7204" s="858"/>
      <c r="B7204" s="866">
        <f t="shared" si="113"/>
        <v>7182</v>
      </c>
      <c r="C7204" s="919"/>
      <c r="D7204" s="860"/>
      <c r="E7204"/>
      <c r="F7204"/>
      <c r="G7204"/>
      <c r="H7204"/>
      <c r="I7204"/>
      <c r="J7204"/>
      <c r="K7204"/>
      <c r="L7204" s="262"/>
      <c r="M7204" s="262"/>
      <c r="S7204" s="262"/>
      <c r="T7204" s="262"/>
      <c r="U7204" s="262"/>
      <c r="V7204" s="262"/>
    </row>
    <row r="7205" spans="1:22">
      <c r="A7205" s="858"/>
      <c r="B7205" s="866">
        <f t="shared" si="113"/>
        <v>7183</v>
      </c>
      <c r="C7205" s="919"/>
      <c r="D7205" s="860"/>
      <c r="E7205"/>
      <c r="F7205"/>
      <c r="G7205"/>
      <c r="H7205"/>
      <c r="I7205"/>
      <c r="J7205"/>
      <c r="K7205"/>
      <c r="L7205" s="262"/>
      <c r="M7205" s="262"/>
      <c r="S7205" s="262"/>
      <c r="T7205" s="262"/>
      <c r="U7205" s="262"/>
      <c r="V7205" s="262"/>
    </row>
    <row r="7206" spans="1:22">
      <c r="A7206" s="858"/>
      <c r="B7206" s="866">
        <f t="shared" si="113"/>
        <v>7184</v>
      </c>
      <c r="C7206" s="919"/>
      <c r="D7206" s="860"/>
      <c r="E7206"/>
      <c r="F7206"/>
      <c r="G7206"/>
      <c r="H7206"/>
      <c r="I7206"/>
      <c r="J7206"/>
      <c r="K7206"/>
      <c r="L7206" s="262"/>
      <c r="M7206" s="262"/>
      <c r="S7206" s="262"/>
      <c r="T7206" s="262"/>
      <c r="U7206" s="262"/>
      <c r="V7206" s="262"/>
    </row>
    <row r="7207" spans="1:22">
      <c r="A7207" s="858"/>
      <c r="B7207" s="866">
        <f t="shared" si="113"/>
        <v>7185</v>
      </c>
      <c r="C7207" s="919"/>
      <c r="D7207" s="860"/>
      <c r="E7207"/>
      <c r="F7207"/>
      <c r="G7207"/>
      <c r="H7207"/>
      <c r="I7207"/>
      <c r="J7207"/>
      <c r="K7207"/>
      <c r="L7207" s="262"/>
      <c r="M7207" s="262"/>
      <c r="S7207" s="262"/>
      <c r="T7207" s="262"/>
      <c r="U7207" s="262"/>
      <c r="V7207" s="262"/>
    </row>
    <row r="7208" spans="1:22">
      <c r="A7208" s="858"/>
      <c r="B7208" s="866">
        <f t="shared" si="113"/>
        <v>7186</v>
      </c>
      <c r="C7208" s="919"/>
      <c r="D7208" s="860"/>
      <c r="E7208"/>
      <c r="F7208"/>
      <c r="G7208"/>
      <c r="H7208"/>
      <c r="I7208"/>
      <c r="J7208"/>
      <c r="K7208"/>
      <c r="L7208" s="262"/>
      <c r="M7208" s="262"/>
      <c r="S7208" s="262"/>
      <c r="T7208" s="262"/>
      <c r="U7208" s="262"/>
      <c r="V7208" s="262"/>
    </row>
    <row r="7209" spans="1:22">
      <c r="A7209" s="858"/>
      <c r="B7209" s="866">
        <f t="shared" si="113"/>
        <v>7187</v>
      </c>
      <c r="C7209" s="919"/>
      <c r="D7209" s="860"/>
      <c r="E7209"/>
      <c r="F7209"/>
      <c r="G7209"/>
      <c r="H7209"/>
      <c r="I7209"/>
      <c r="J7209"/>
      <c r="K7209"/>
      <c r="L7209" s="262"/>
      <c r="M7209" s="262"/>
      <c r="S7209" s="262"/>
      <c r="T7209" s="262"/>
      <c r="U7209" s="262"/>
      <c r="V7209" s="262"/>
    </row>
    <row r="7210" spans="1:22">
      <c r="A7210" s="858"/>
      <c r="B7210" s="866">
        <f t="shared" si="113"/>
        <v>7188</v>
      </c>
      <c r="C7210" s="919"/>
      <c r="D7210" s="860"/>
      <c r="E7210"/>
      <c r="F7210"/>
      <c r="G7210"/>
      <c r="H7210"/>
      <c r="I7210"/>
      <c r="J7210"/>
      <c r="K7210"/>
      <c r="L7210" s="262"/>
      <c r="M7210" s="262"/>
      <c r="S7210" s="262"/>
      <c r="T7210" s="262"/>
      <c r="U7210" s="262"/>
      <c r="V7210" s="262"/>
    </row>
    <row r="7211" spans="1:22">
      <c r="A7211" s="858"/>
      <c r="B7211" s="866">
        <f t="shared" si="113"/>
        <v>7189</v>
      </c>
      <c r="C7211" s="919"/>
      <c r="D7211" s="860"/>
      <c r="E7211"/>
      <c r="F7211"/>
      <c r="G7211"/>
      <c r="H7211"/>
      <c r="I7211"/>
      <c r="J7211"/>
      <c r="K7211"/>
      <c r="L7211" s="262"/>
      <c r="M7211" s="262"/>
      <c r="S7211" s="262"/>
      <c r="T7211" s="262"/>
      <c r="U7211" s="262"/>
      <c r="V7211" s="262"/>
    </row>
    <row r="7212" spans="1:22">
      <c r="A7212" s="858"/>
      <c r="B7212" s="866">
        <f t="shared" si="113"/>
        <v>7190</v>
      </c>
      <c r="C7212" s="919"/>
      <c r="D7212" s="860"/>
      <c r="E7212"/>
      <c r="F7212"/>
      <c r="G7212"/>
      <c r="H7212"/>
      <c r="I7212"/>
      <c r="J7212"/>
      <c r="K7212"/>
      <c r="L7212" s="262"/>
      <c r="M7212" s="262"/>
      <c r="S7212" s="262"/>
      <c r="T7212" s="262"/>
      <c r="U7212" s="262"/>
      <c r="V7212" s="262"/>
    </row>
    <row r="7213" spans="1:22">
      <c r="A7213" s="858"/>
      <c r="B7213" s="866">
        <f t="shared" si="113"/>
        <v>7191</v>
      </c>
      <c r="C7213" s="919"/>
      <c r="D7213" s="860"/>
      <c r="E7213"/>
      <c r="F7213"/>
      <c r="G7213"/>
      <c r="H7213"/>
      <c r="I7213"/>
      <c r="J7213"/>
      <c r="K7213"/>
      <c r="L7213" s="262"/>
      <c r="M7213" s="262"/>
      <c r="S7213" s="262"/>
      <c r="T7213" s="262"/>
      <c r="U7213" s="262"/>
      <c r="V7213" s="262"/>
    </row>
    <row r="7214" spans="1:22">
      <c r="A7214" s="858"/>
      <c r="B7214" s="866">
        <f t="shared" si="113"/>
        <v>7192</v>
      </c>
      <c r="C7214" s="919"/>
      <c r="D7214" s="860"/>
      <c r="E7214"/>
      <c r="F7214"/>
      <c r="G7214"/>
      <c r="H7214"/>
      <c r="I7214"/>
      <c r="J7214"/>
      <c r="K7214"/>
      <c r="L7214" s="262"/>
      <c r="M7214" s="262"/>
      <c r="S7214" s="262"/>
      <c r="T7214" s="262"/>
      <c r="U7214" s="262"/>
      <c r="V7214" s="262"/>
    </row>
    <row r="7215" spans="1:22">
      <c r="A7215" s="858"/>
      <c r="B7215" s="866">
        <f t="shared" si="113"/>
        <v>7193</v>
      </c>
      <c r="C7215" s="919"/>
      <c r="D7215" s="860"/>
      <c r="E7215"/>
      <c r="F7215"/>
      <c r="G7215"/>
      <c r="H7215"/>
      <c r="I7215"/>
      <c r="J7215"/>
      <c r="K7215"/>
      <c r="L7215" s="262"/>
      <c r="M7215" s="262"/>
      <c r="S7215" s="262"/>
      <c r="T7215" s="262"/>
      <c r="U7215" s="262"/>
      <c r="V7215" s="262"/>
    </row>
    <row r="7216" spans="1:22">
      <c r="A7216" s="858"/>
      <c r="B7216" s="866">
        <f t="shared" si="113"/>
        <v>7194</v>
      </c>
      <c r="C7216" s="919"/>
      <c r="D7216" s="860"/>
      <c r="E7216"/>
      <c r="F7216"/>
      <c r="G7216"/>
      <c r="H7216"/>
      <c r="I7216"/>
      <c r="J7216"/>
      <c r="K7216"/>
      <c r="L7216" s="262"/>
      <c r="M7216" s="262"/>
      <c r="S7216" s="262"/>
      <c r="T7216" s="262"/>
      <c r="U7216" s="262"/>
      <c r="V7216" s="262"/>
    </row>
    <row r="7217" spans="1:22">
      <c r="A7217" s="858"/>
      <c r="B7217" s="866">
        <f t="shared" si="113"/>
        <v>7195</v>
      </c>
      <c r="C7217" s="919"/>
      <c r="D7217" s="860"/>
      <c r="E7217"/>
      <c r="F7217"/>
      <c r="G7217"/>
      <c r="H7217"/>
      <c r="I7217"/>
      <c r="J7217"/>
      <c r="K7217"/>
      <c r="L7217" s="262"/>
      <c r="M7217" s="262"/>
      <c r="S7217" s="262"/>
      <c r="T7217" s="262"/>
      <c r="U7217" s="262"/>
      <c r="V7217" s="262"/>
    </row>
    <row r="7218" spans="1:22">
      <c r="A7218" s="858"/>
      <c r="B7218" s="866">
        <f t="shared" si="113"/>
        <v>7196</v>
      </c>
      <c r="C7218" s="919"/>
      <c r="D7218" s="860"/>
      <c r="E7218"/>
      <c r="F7218"/>
      <c r="G7218"/>
      <c r="H7218"/>
      <c r="I7218"/>
      <c r="J7218"/>
      <c r="K7218"/>
      <c r="L7218" s="262"/>
      <c r="M7218" s="262"/>
      <c r="S7218" s="262"/>
      <c r="T7218" s="262"/>
      <c r="U7218" s="262"/>
      <c r="V7218" s="262"/>
    </row>
    <row r="7219" spans="1:22">
      <c r="A7219" s="858"/>
      <c r="B7219" s="866">
        <f t="shared" si="113"/>
        <v>7197</v>
      </c>
      <c r="C7219" s="919"/>
      <c r="D7219" s="860"/>
      <c r="E7219"/>
      <c r="F7219"/>
      <c r="G7219"/>
      <c r="H7219"/>
      <c r="I7219"/>
      <c r="J7219"/>
      <c r="K7219"/>
      <c r="L7219" s="262"/>
      <c r="M7219" s="262"/>
      <c r="S7219" s="262"/>
      <c r="T7219" s="262"/>
      <c r="U7219" s="262"/>
      <c r="V7219" s="262"/>
    </row>
    <row r="7220" spans="1:22">
      <c r="A7220" s="858"/>
      <c r="B7220" s="866">
        <f t="shared" si="113"/>
        <v>7198</v>
      </c>
      <c r="C7220" s="919"/>
      <c r="D7220" s="860"/>
      <c r="E7220"/>
      <c r="F7220"/>
      <c r="G7220"/>
      <c r="H7220"/>
      <c r="I7220"/>
      <c r="J7220"/>
      <c r="K7220"/>
      <c r="L7220" s="262"/>
      <c r="M7220" s="262"/>
      <c r="S7220" s="262"/>
      <c r="T7220" s="262"/>
      <c r="U7220" s="262"/>
      <c r="V7220" s="262"/>
    </row>
    <row r="7221" spans="1:22">
      <c r="A7221" s="858"/>
      <c r="B7221" s="866">
        <f t="shared" si="113"/>
        <v>7199</v>
      </c>
      <c r="C7221" s="919"/>
      <c r="D7221" s="860"/>
      <c r="E7221"/>
      <c r="F7221"/>
      <c r="G7221"/>
      <c r="H7221"/>
      <c r="I7221"/>
      <c r="J7221"/>
      <c r="K7221"/>
      <c r="L7221" s="262"/>
      <c r="M7221" s="262"/>
      <c r="S7221" s="262"/>
      <c r="T7221" s="262"/>
      <c r="U7221" s="262"/>
      <c r="V7221" s="262"/>
    </row>
    <row r="7222" spans="1:22">
      <c r="A7222" s="858"/>
      <c r="B7222" s="866">
        <f t="shared" si="113"/>
        <v>7200</v>
      </c>
      <c r="C7222" s="919"/>
      <c r="D7222" s="860"/>
      <c r="E7222"/>
      <c r="F7222"/>
      <c r="G7222"/>
      <c r="H7222"/>
      <c r="I7222"/>
      <c r="J7222"/>
      <c r="K7222"/>
      <c r="L7222" s="262"/>
      <c r="M7222" s="262"/>
      <c r="S7222" s="262"/>
      <c r="T7222" s="262"/>
      <c r="U7222" s="262"/>
      <c r="V7222" s="262"/>
    </row>
    <row r="7223" spans="1:22">
      <c r="A7223" s="858"/>
      <c r="B7223" s="866">
        <f t="shared" si="113"/>
        <v>7201</v>
      </c>
      <c r="C7223" s="919"/>
      <c r="D7223" s="860"/>
      <c r="E7223"/>
      <c r="F7223"/>
      <c r="G7223"/>
      <c r="H7223"/>
      <c r="I7223"/>
      <c r="J7223"/>
      <c r="K7223"/>
      <c r="L7223" s="262"/>
      <c r="M7223" s="262"/>
      <c r="S7223" s="262"/>
      <c r="T7223" s="262"/>
      <c r="U7223" s="262"/>
      <c r="V7223" s="262"/>
    </row>
    <row r="7224" spans="1:22">
      <c r="A7224" s="858"/>
      <c r="B7224" s="866">
        <f t="shared" si="113"/>
        <v>7202</v>
      </c>
      <c r="C7224" s="919"/>
      <c r="D7224" s="860"/>
      <c r="E7224"/>
      <c r="F7224"/>
      <c r="G7224"/>
      <c r="H7224"/>
      <c r="I7224"/>
      <c r="J7224"/>
      <c r="K7224"/>
      <c r="L7224" s="262"/>
      <c r="M7224" s="262"/>
      <c r="S7224" s="262"/>
      <c r="T7224" s="262"/>
      <c r="U7224" s="262"/>
      <c r="V7224" s="262"/>
    </row>
    <row r="7225" spans="1:22">
      <c r="A7225" s="858"/>
      <c r="B7225" s="866">
        <f t="shared" si="113"/>
        <v>7203</v>
      </c>
      <c r="C7225" s="919"/>
      <c r="D7225" s="860"/>
      <c r="E7225"/>
      <c r="F7225"/>
      <c r="G7225"/>
      <c r="H7225"/>
      <c r="I7225"/>
      <c r="J7225"/>
      <c r="K7225"/>
      <c r="L7225" s="262"/>
      <c r="M7225" s="262"/>
      <c r="S7225" s="262"/>
      <c r="T7225" s="262"/>
      <c r="U7225" s="262"/>
      <c r="V7225" s="262"/>
    </row>
    <row r="7226" spans="1:22">
      <c r="A7226" s="858"/>
      <c r="B7226" s="866">
        <f t="shared" si="113"/>
        <v>7204</v>
      </c>
      <c r="C7226" s="919"/>
      <c r="D7226" s="860"/>
      <c r="E7226"/>
      <c r="F7226"/>
      <c r="G7226"/>
      <c r="H7226"/>
      <c r="I7226"/>
      <c r="J7226"/>
      <c r="K7226"/>
      <c r="L7226" s="262"/>
      <c r="M7226" s="262"/>
      <c r="S7226" s="262"/>
      <c r="T7226" s="262"/>
      <c r="U7226" s="262"/>
      <c r="V7226" s="262"/>
    </row>
    <row r="7227" spans="1:22">
      <c r="A7227" s="858"/>
      <c r="B7227" s="866">
        <f t="shared" si="113"/>
        <v>7205</v>
      </c>
      <c r="C7227" s="919"/>
      <c r="D7227" s="860"/>
      <c r="E7227"/>
      <c r="F7227"/>
      <c r="G7227"/>
      <c r="H7227"/>
      <c r="I7227"/>
      <c r="J7227"/>
      <c r="K7227"/>
      <c r="L7227" s="262"/>
      <c r="M7227" s="262"/>
      <c r="S7227" s="262"/>
      <c r="T7227" s="262"/>
      <c r="U7227" s="262"/>
      <c r="V7227" s="262"/>
    </row>
    <row r="7228" spans="1:22">
      <c r="A7228" s="858"/>
      <c r="B7228" s="866">
        <f t="shared" si="113"/>
        <v>7206</v>
      </c>
      <c r="C7228" s="919"/>
      <c r="D7228" s="860"/>
      <c r="E7228"/>
      <c r="F7228"/>
      <c r="G7228"/>
      <c r="H7228"/>
      <c r="I7228"/>
      <c r="J7228"/>
      <c r="K7228"/>
      <c r="L7228" s="262"/>
      <c r="M7228" s="262"/>
      <c r="S7228" s="262"/>
      <c r="T7228" s="262"/>
      <c r="U7228" s="262"/>
      <c r="V7228" s="262"/>
    </row>
    <row r="7229" spans="1:22">
      <c r="A7229" s="858"/>
      <c r="B7229" s="866">
        <f t="shared" si="113"/>
        <v>7207</v>
      </c>
      <c r="C7229" s="919"/>
      <c r="D7229" s="860"/>
      <c r="E7229"/>
      <c r="F7229"/>
      <c r="G7229"/>
      <c r="H7229"/>
      <c r="I7229"/>
      <c r="J7229"/>
      <c r="K7229"/>
      <c r="L7229" s="262"/>
      <c r="M7229" s="262"/>
      <c r="S7229" s="262"/>
      <c r="T7229" s="262"/>
      <c r="U7229" s="262"/>
      <c r="V7229" s="262"/>
    </row>
    <row r="7230" spans="1:22">
      <c r="A7230" s="858"/>
      <c r="B7230" s="866">
        <f t="shared" si="113"/>
        <v>7208</v>
      </c>
      <c r="C7230" s="919"/>
      <c r="D7230" s="860"/>
      <c r="E7230"/>
      <c r="F7230"/>
      <c r="G7230"/>
      <c r="H7230"/>
      <c r="I7230"/>
      <c r="J7230"/>
      <c r="K7230"/>
      <c r="L7230" s="262"/>
      <c r="M7230" s="262"/>
      <c r="S7230" s="262"/>
      <c r="T7230" s="262"/>
      <c r="U7230" s="262"/>
      <c r="V7230" s="262"/>
    </row>
    <row r="7231" spans="1:22">
      <c r="A7231" s="858"/>
      <c r="B7231" s="866">
        <f t="shared" si="113"/>
        <v>7209</v>
      </c>
      <c r="C7231" s="919"/>
      <c r="D7231" s="860"/>
      <c r="E7231"/>
      <c r="F7231"/>
      <c r="G7231"/>
      <c r="H7231"/>
      <c r="I7231"/>
      <c r="J7231"/>
      <c r="K7231"/>
      <c r="L7231" s="262"/>
      <c r="M7231" s="262"/>
      <c r="S7231" s="262"/>
      <c r="T7231" s="262"/>
      <c r="U7231" s="262"/>
      <c r="V7231" s="262"/>
    </row>
    <row r="7232" spans="1:22">
      <c r="A7232" s="858"/>
      <c r="B7232" s="866">
        <f t="shared" si="113"/>
        <v>7210</v>
      </c>
      <c r="C7232" s="919"/>
      <c r="D7232" s="860"/>
      <c r="E7232"/>
      <c r="F7232"/>
      <c r="G7232"/>
      <c r="H7232"/>
      <c r="I7232"/>
      <c r="J7232"/>
      <c r="K7232"/>
      <c r="L7232" s="262"/>
      <c r="M7232" s="262"/>
      <c r="S7232" s="262"/>
      <c r="T7232" s="262"/>
      <c r="U7232" s="262"/>
      <c r="V7232" s="262"/>
    </row>
    <row r="7233" spans="1:22">
      <c r="A7233" s="858"/>
      <c r="B7233" s="866">
        <f t="shared" si="113"/>
        <v>7211</v>
      </c>
      <c r="C7233" s="919"/>
      <c r="D7233" s="860"/>
      <c r="E7233"/>
      <c r="F7233"/>
      <c r="G7233"/>
      <c r="H7233"/>
      <c r="I7233"/>
      <c r="J7233"/>
      <c r="K7233"/>
      <c r="L7233" s="262"/>
      <c r="M7233" s="262"/>
      <c r="S7233" s="262"/>
      <c r="T7233" s="262"/>
      <c r="U7233" s="262"/>
      <c r="V7233" s="262"/>
    </row>
    <row r="7234" spans="1:22">
      <c r="A7234" s="858"/>
      <c r="B7234" s="866">
        <f t="shared" si="113"/>
        <v>7212</v>
      </c>
      <c r="C7234" s="919"/>
      <c r="D7234" s="860"/>
      <c r="E7234"/>
      <c r="F7234"/>
      <c r="G7234"/>
      <c r="H7234"/>
      <c r="I7234"/>
      <c r="J7234"/>
      <c r="K7234"/>
      <c r="L7234" s="262"/>
      <c r="M7234" s="262"/>
      <c r="S7234" s="262"/>
      <c r="T7234" s="262"/>
      <c r="U7234" s="262"/>
      <c r="V7234" s="262"/>
    </row>
    <row r="7235" spans="1:22">
      <c r="A7235" s="858"/>
      <c r="B7235" s="866">
        <f t="shared" si="113"/>
        <v>7213</v>
      </c>
      <c r="C7235" s="919"/>
      <c r="D7235" s="860"/>
      <c r="E7235"/>
      <c r="F7235"/>
      <c r="G7235"/>
      <c r="H7235"/>
      <c r="I7235"/>
      <c r="J7235"/>
      <c r="K7235"/>
      <c r="L7235" s="262"/>
      <c r="M7235" s="262"/>
      <c r="S7235" s="262"/>
      <c r="T7235" s="262"/>
      <c r="U7235" s="262"/>
      <c r="V7235" s="262"/>
    </row>
    <row r="7236" spans="1:22">
      <c r="A7236" s="858"/>
      <c r="B7236" s="866">
        <f t="shared" si="113"/>
        <v>7214</v>
      </c>
      <c r="C7236" s="919"/>
      <c r="D7236" s="860"/>
      <c r="E7236"/>
      <c r="F7236"/>
      <c r="G7236"/>
      <c r="H7236"/>
      <c r="I7236"/>
      <c r="J7236"/>
      <c r="K7236"/>
      <c r="L7236" s="262"/>
      <c r="M7236" s="262"/>
      <c r="S7236" s="262"/>
      <c r="T7236" s="262"/>
      <c r="U7236" s="262"/>
      <c r="V7236" s="262"/>
    </row>
    <row r="7237" spans="1:22">
      <c r="A7237" s="858"/>
      <c r="B7237" s="866">
        <f t="shared" si="113"/>
        <v>7215</v>
      </c>
      <c r="C7237" s="919"/>
      <c r="D7237" s="860"/>
      <c r="E7237"/>
      <c r="F7237"/>
      <c r="G7237"/>
      <c r="H7237"/>
      <c r="I7237"/>
      <c r="J7237"/>
      <c r="K7237"/>
      <c r="L7237" s="262"/>
      <c r="M7237" s="262"/>
      <c r="S7237" s="262"/>
      <c r="T7237" s="262"/>
      <c r="U7237" s="262"/>
      <c r="V7237" s="262"/>
    </row>
    <row r="7238" spans="1:22">
      <c r="A7238" s="858"/>
      <c r="B7238" s="866">
        <f t="shared" si="113"/>
        <v>7216</v>
      </c>
      <c r="C7238" s="919"/>
      <c r="D7238" s="860"/>
      <c r="E7238"/>
      <c r="F7238"/>
      <c r="G7238"/>
      <c r="H7238"/>
      <c r="I7238"/>
      <c r="J7238"/>
      <c r="K7238"/>
      <c r="L7238" s="262"/>
      <c r="M7238" s="262"/>
      <c r="S7238" s="262"/>
      <c r="T7238" s="262"/>
      <c r="U7238" s="262"/>
      <c r="V7238" s="262"/>
    </row>
    <row r="7239" spans="1:22">
      <c r="A7239" s="858"/>
      <c r="B7239" s="866">
        <f t="shared" si="113"/>
        <v>7217</v>
      </c>
      <c r="C7239" s="919"/>
      <c r="D7239" s="860"/>
      <c r="E7239"/>
      <c r="F7239"/>
      <c r="G7239"/>
      <c r="H7239"/>
      <c r="I7239"/>
      <c r="J7239"/>
      <c r="K7239"/>
      <c r="L7239" s="262"/>
      <c r="M7239" s="262"/>
      <c r="S7239" s="262"/>
      <c r="T7239" s="262"/>
      <c r="U7239" s="262"/>
      <c r="V7239" s="262"/>
    </row>
    <row r="7240" spans="1:22">
      <c r="A7240" s="858"/>
      <c r="B7240" s="866">
        <f t="shared" si="113"/>
        <v>7218</v>
      </c>
      <c r="C7240" s="919"/>
      <c r="D7240" s="860"/>
      <c r="E7240"/>
      <c r="F7240"/>
      <c r="G7240"/>
      <c r="H7240"/>
      <c r="I7240"/>
      <c r="J7240"/>
      <c r="K7240"/>
      <c r="L7240" s="262"/>
      <c r="M7240" s="262"/>
      <c r="S7240" s="262"/>
      <c r="T7240" s="262"/>
      <c r="U7240" s="262"/>
      <c r="V7240" s="262"/>
    </row>
    <row r="7241" spans="1:22">
      <c r="A7241" s="858"/>
      <c r="B7241" s="866">
        <f t="shared" si="113"/>
        <v>7219</v>
      </c>
      <c r="C7241" s="919"/>
      <c r="D7241" s="860"/>
      <c r="E7241"/>
      <c r="F7241"/>
      <c r="G7241"/>
      <c r="H7241"/>
      <c r="I7241"/>
      <c r="J7241"/>
      <c r="K7241"/>
      <c r="L7241" s="262"/>
      <c r="M7241" s="262"/>
      <c r="S7241" s="262"/>
      <c r="T7241" s="262"/>
      <c r="U7241" s="262"/>
      <c r="V7241" s="262"/>
    </row>
    <row r="7242" spans="1:22">
      <c r="A7242" s="858"/>
      <c r="B7242" s="866">
        <f t="shared" si="113"/>
        <v>7220</v>
      </c>
      <c r="C7242" s="919"/>
      <c r="D7242" s="860"/>
      <c r="E7242"/>
      <c r="F7242"/>
      <c r="G7242"/>
      <c r="H7242"/>
      <c r="I7242"/>
      <c r="J7242"/>
      <c r="K7242"/>
      <c r="L7242" s="262"/>
      <c r="M7242" s="262"/>
      <c r="S7242" s="262"/>
      <c r="T7242" s="262"/>
      <c r="U7242" s="262"/>
      <c r="V7242" s="262"/>
    </row>
    <row r="7243" spans="1:22">
      <c r="A7243" s="858"/>
      <c r="B7243" s="866">
        <f t="shared" si="113"/>
        <v>7221</v>
      </c>
      <c r="C7243" s="919"/>
      <c r="D7243" s="860"/>
      <c r="E7243"/>
      <c r="F7243"/>
      <c r="G7243"/>
      <c r="H7243"/>
      <c r="I7243"/>
      <c r="J7243"/>
      <c r="K7243"/>
      <c r="L7243" s="262"/>
      <c r="M7243" s="262"/>
      <c r="S7243" s="262"/>
      <c r="T7243" s="262"/>
      <c r="U7243" s="262"/>
      <c r="V7243" s="262"/>
    </row>
    <row r="7244" spans="1:22">
      <c r="A7244" s="858"/>
      <c r="B7244" s="866">
        <f t="shared" si="113"/>
        <v>7222</v>
      </c>
      <c r="C7244" s="919"/>
      <c r="D7244" s="860"/>
      <c r="E7244"/>
      <c r="F7244"/>
      <c r="G7244"/>
      <c r="H7244"/>
      <c r="I7244"/>
      <c r="J7244"/>
      <c r="K7244"/>
      <c r="L7244" s="262"/>
      <c r="M7244" s="262"/>
      <c r="S7244" s="262"/>
      <c r="T7244" s="262"/>
      <c r="U7244" s="262"/>
      <c r="V7244" s="262"/>
    </row>
    <row r="7245" spans="1:22">
      <c r="A7245" s="858"/>
      <c r="B7245" s="866">
        <f t="shared" si="113"/>
        <v>7223</v>
      </c>
      <c r="C7245" s="919"/>
      <c r="D7245" s="860"/>
      <c r="E7245"/>
      <c r="F7245"/>
      <c r="G7245"/>
      <c r="H7245"/>
      <c r="I7245"/>
      <c r="J7245"/>
      <c r="K7245"/>
      <c r="L7245" s="262"/>
      <c r="M7245" s="262"/>
      <c r="S7245" s="262"/>
      <c r="T7245" s="262"/>
      <c r="U7245" s="262"/>
      <c r="V7245" s="262"/>
    </row>
    <row r="7246" spans="1:22">
      <c r="A7246" s="858"/>
      <c r="B7246" s="866">
        <f t="shared" si="113"/>
        <v>7224</v>
      </c>
      <c r="C7246" s="919"/>
      <c r="D7246" s="860"/>
      <c r="E7246"/>
      <c r="F7246"/>
      <c r="G7246"/>
      <c r="H7246"/>
      <c r="I7246"/>
      <c r="J7246"/>
      <c r="K7246"/>
      <c r="L7246" s="262"/>
      <c r="M7246" s="262"/>
      <c r="S7246" s="262"/>
      <c r="T7246" s="262"/>
      <c r="U7246" s="262"/>
      <c r="V7246" s="262"/>
    </row>
    <row r="7247" spans="1:22">
      <c r="A7247" s="858"/>
      <c r="B7247" s="866">
        <f t="shared" si="113"/>
        <v>7225</v>
      </c>
      <c r="C7247" s="919"/>
      <c r="D7247" s="860"/>
      <c r="E7247"/>
      <c r="F7247"/>
      <c r="G7247"/>
      <c r="H7247"/>
      <c r="I7247"/>
      <c r="J7247"/>
      <c r="K7247"/>
      <c r="L7247" s="262"/>
      <c r="M7247" s="262"/>
      <c r="S7247" s="262"/>
      <c r="T7247" s="262"/>
      <c r="U7247" s="262"/>
      <c r="V7247" s="262"/>
    </row>
    <row r="7248" spans="1:22">
      <c r="A7248" s="858"/>
      <c r="B7248" s="866">
        <f t="shared" si="113"/>
        <v>7226</v>
      </c>
      <c r="C7248" s="919"/>
      <c r="D7248" s="860"/>
      <c r="E7248"/>
      <c r="F7248"/>
      <c r="G7248"/>
      <c r="H7248"/>
      <c r="I7248"/>
      <c r="J7248"/>
      <c r="K7248"/>
      <c r="L7248" s="262"/>
      <c r="M7248" s="262"/>
      <c r="S7248" s="262"/>
      <c r="T7248" s="262"/>
      <c r="U7248" s="262"/>
      <c r="V7248" s="262"/>
    </row>
    <row r="7249" spans="1:22">
      <c r="A7249" s="858"/>
      <c r="B7249" s="866">
        <f t="shared" si="113"/>
        <v>7227</v>
      </c>
      <c r="C7249" s="919"/>
      <c r="D7249" s="860"/>
      <c r="E7249"/>
      <c r="F7249"/>
      <c r="G7249"/>
      <c r="H7249"/>
      <c r="I7249"/>
      <c r="J7249"/>
      <c r="K7249"/>
      <c r="L7249" s="262"/>
      <c r="M7249" s="262"/>
      <c r="S7249" s="262"/>
      <c r="T7249" s="262"/>
      <c r="U7249" s="262"/>
      <c r="V7249" s="262"/>
    </row>
    <row r="7250" spans="1:22">
      <c r="A7250" s="858"/>
      <c r="B7250" s="866">
        <f t="shared" si="113"/>
        <v>7228</v>
      </c>
      <c r="C7250" s="919"/>
      <c r="D7250" s="860"/>
      <c r="E7250"/>
      <c r="F7250"/>
      <c r="G7250"/>
      <c r="H7250"/>
      <c r="I7250"/>
      <c r="J7250"/>
      <c r="K7250"/>
      <c r="L7250" s="262"/>
      <c r="M7250" s="262"/>
      <c r="S7250" s="262"/>
      <c r="T7250" s="262"/>
      <c r="U7250" s="262"/>
      <c r="V7250" s="262"/>
    </row>
    <row r="7251" spans="1:22">
      <c r="A7251" s="858"/>
      <c r="B7251" s="866">
        <f t="shared" si="113"/>
        <v>7229</v>
      </c>
      <c r="C7251" s="919"/>
      <c r="D7251" s="860"/>
      <c r="E7251"/>
      <c r="F7251"/>
      <c r="G7251"/>
      <c r="H7251"/>
      <c r="I7251"/>
      <c r="J7251"/>
      <c r="K7251"/>
      <c r="L7251" s="262"/>
      <c r="M7251" s="262"/>
      <c r="S7251" s="262"/>
      <c r="T7251" s="262"/>
      <c r="U7251" s="262"/>
      <c r="V7251" s="262"/>
    </row>
    <row r="7252" spans="1:22">
      <c r="A7252" s="858"/>
      <c r="B7252" s="866">
        <f t="shared" si="113"/>
        <v>7230</v>
      </c>
      <c r="C7252" s="919"/>
      <c r="D7252" s="860"/>
      <c r="E7252"/>
      <c r="F7252"/>
      <c r="G7252"/>
      <c r="H7252"/>
      <c r="I7252"/>
      <c r="J7252"/>
      <c r="K7252"/>
      <c r="L7252" s="262"/>
      <c r="M7252" s="262"/>
      <c r="S7252" s="262"/>
      <c r="T7252" s="262"/>
      <c r="U7252" s="262"/>
      <c r="V7252" s="262"/>
    </row>
    <row r="7253" spans="1:22">
      <c r="A7253" s="858"/>
      <c r="B7253" s="866">
        <f t="shared" si="113"/>
        <v>7231</v>
      </c>
      <c r="C7253" s="919"/>
      <c r="D7253" s="860"/>
      <c r="E7253"/>
      <c r="F7253"/>
      <c r="G7253"/>
      <c r="H7253"/>
      <c r="I7253"/>
      <c r="J7253"/>
      <c r="K7253"/>
      <c r="L7253" s="262"/>
      <c r="M7253" s="262"/>
      <c r="S7253" s="262"/>
      <c r="T7253" s="262"/>
      <c r="U7253" s="262"/>
      <c r="V7253" s="262"/>
    </row>
    <row r="7254" spans="1:22">
      <c r="A7254" s="858"/>
      <c r="B7254" s="866">
        <f t="shared" si="113"/>
        <v>7232</v>
      </c>
      <c r="C7254" s="919"/>
      <c r="D7254" s="860"/>
      <c r="E7254"/>
      <c r="F7254"/>
      <c r="G7254"/>
      <c r="H7254"/>
      <c r="I7254"/>
      <c r="J7254"/>
      <c r="K7254"/>
      <c r="L7254" s="262"/>
      <c r="M7254" s="262"/>
      <c r="S7254" s="262"/>
      <c r="T7254" s="262"/>
      <c r="U7254" s="262"/>
      <c r="V7254" s="262"/>
    </row>
    <row r="7255" spans="1:22">
      <c r="A7255" s="858"/>
      <c r="B7255" s="866">
        <f t="shared" si="113"/>
        <v>7233</v>
      </c>
      <c r="C7255" s="919"/>
      <c r="D7255" s="860"/>
      <c r="E7255"/>
      <c r="F7255"/>
      <c r="G7255"/>
      <c r="H7255"/>
      <c r="I7255"/>
      <c r="J7255"/>
      <c r="K7255"/>
      <c r="L7255" s="262"/>
      <c r="M7255" s="262"/>
      <c r="S7255" s="262"/>
      <c r="T7255" s="262"/>
      <c r="U7255" s="262"/>
      <c r="V7255" s="262"/>
    </row>
    <row r="7256" spans="1:22">
      <c r="A7256" s="858"/>
      <c r="B7256" s="866">
        <f t="shared" ref="B7256:B7319" si="114">B7255+1</f>
        <v>7234</v>
      </c>
      <c r="C7256" s="919"/>
      <c r="D7256" s="860"/>
      <c r="E7256"/>
      <c r="F7256"/>
      <c r="G7256"/>
      <c r="H7256"/>
      <c r="I7256"/>
      <c r="J7256"/>
      <c r="K7256"/>
      <c r="L7256" s="262"/>
      <c r="M7256" s="262"/>
      <c r="S7256" s="262"/>
      <c r="T7256" s="262"/>
      <c r="U7256" s="262"/>
      <c r="V7256" s="262"/>
    </row>
    <row r="7257" spans="1:22">
      <c r="A7257" s="858"/>
      <c r="B7257" s="866">
        <f t="shared" si="114"/>
        <v>7235</v>
      </c>
      <c r="C7257" s="919"/>
      <c r="D7257" s="860"/>
      <c r="E7257"/>
      <c r="F7257"/>
      <c r="G7257"/>
      <c r="H7257"/>
      <c r="I7257"/>
      <c r="J7257"/>
      <c r="K7257"/>
      <c r="L7257" s="262"/>
      <c r="M7257" s="262"/>
      <c r="S7257" s="262"/>
      <c r="T7257" s="262"/>
      <c r="U7257" s="262"/>
      <c r="V7257" s="262"/>
    </row>
    <row r="7258" spans="1:22">
      <c r="A7258" s="858"/>
      <c r="B7258" s="866">
        <f t="shared" si="114"/>
        <v>7236</v>
      </c>
      <c r="C7258" s="919"/>
      <c r="D7258" s="860"/>
      <c r="E7258"/>
      <c r="F7258"/>
      <c r="G7258"/>
      <c r="H7258"/>
      <c r="I7258"/>
      <c r="J7258"/>
      <c r="K7258"/>
      <c r="L7258" s="262"/>
      <c r="M7258" s="262"/>
      <c r="S7258" s="262"/>
      <c r="T7258" s="262"/>
      <c r="U7258" s="262"/>
      <c r="V7258" s="262"/>
    </row>
    <row r="7259" spans="1:22">
      <c r="A7259" s="858"/>
      <c r="B7259" s="866">
        <f t="shared" si="114"/>
        <v>7237</v>
      </c>
      <c r="C7259" s="919"/>
      <c r="D7259" s="860"/>
      <c r="E7259"/>
      <c r="F7259"/>
      <c r="G7259"/>
      <c r="H7259"/>
      <c r="I7259"/>
      <c r="J7259"/>
      <c r="K7259"/>
      <c r="L7259" s="262"/>
      <c r="M7259" s="262"/>
      <c r="S7259" s="262"/>
      <c r="T7259" s="262"/>
      <c r="U7259" s="262"/>
      <c r="V7259" s="262"/>
    </row>
    <row r="7260" spans="1:22">
      <c r="A7260" s="858"/>
      <c r="B7260" s="866">
        <f t="shared" si="114"/>
        <v>7238</v>
      </c>
      <c r="C7260" s="919"/>
      <c r="D7260" s="860"/>
      <c r="E7260"/>
      <c r="F7260"/>
      <c r="G7260"/>
      <c r="H7260"/>
      <c r="I7260"/>
      <c r="J7260"/>
      <c r="K7260"/>
      <c r="L7260" s="262"/>
      <c r="M7260" s="262"/>
      <c r="S7260" s="262"/>
      <c r="T7260" s="262"/>
      <c r="U7260" s="262"/>
      <c r="V7260" s="262"/>
    </row>
    <row r="7261" spans="1:22">
      <c r="A7261" s="858"/>
      <c r="B7261" s="866">
        <f t="shared" si="114"/>
        <v>7239</v>
      </c>
      <c r="C7261" s="919"/>
      <c r="D7261" s="860"/>
      <c r="E7261"/>
      <c r="F7261"/>
      <c r="G7261"/>
      <c r="H7261"/>
      <c r="I7261"/>
      <c r="J7261"/>
      <c r="K7261"/>
      <c r="L7261" s="262"/>
      <c r="M7261" s="262"/>
      <c r="S7261" s="262"/>
      <c r="T7261" s="262"/>
      <c r="U7261" s="262"/>
      <c r="V7261" s="262"/>
    </row>
    <row r="7262" spans="1:22">
      <c r="A7262" s="858"/>
      <c r="B7262" s="866">
        <f t="shared" si="114"/>
        <v>7240</v>
      </c>
      <c r="C7262" s="919"/>
      <c r="D7262" s="860"/>
      <c r="E7262"/>
      <c r="F7262"/>
      <c r="G7262"/>
      <c r="H7262"/>
      <c r="I7262"/>
      <c r="J7262"/>
      <c r="K7262"/>
      <c r="L7262" s="262"/>
      <c r="M7262" s="262"/>
      <c r="S7262" s="262"/>
      <c r="T7262" s="262"/>
      <c r="U7262" s="262"/>
      <c r="V7262" s="262"/>
    </row>
    <row r="7263" spans="1:22">
      <c r="A7263" s="858"/>
      <c r="B7263" s="866">
        <f t="shared" si="114"/>
        <v>7241</v>
      </c>
      <c r="C7263" s="919"/>
      <c r="D7263" s="860"/>
      <c r="E7263"/>
      <c r="F7263"/>
      <c r="G7263"/>
      <c r="H7263"/>
      <c r="I7263"/>
      <c r="J7263"/>
      <c r="K7263"/>
      <c r="L7263" s="262"/>
      <c r="M7263" s="262"/>
      <c r="S7263" s="262"/>
      <c r="T7263" s="262"/>
      <c r="U7263" s="262"/>
      <c r="V7263" s="262"/>
    </row>
    <row r="7264" spans="1:22">
      <c r="A7264" s="858"/>
      <c r="B7264" s="866">
        <f t="shared" si="114"/>
        <v>7242</v>
      </c>
      <c r="C7264" s="919"/>
      <c r="D7264" s="860"/>
      <c r="E7264"/>
      <c r="F7264"/>
      <c r="G7264"/>
      <c r="H7264"/>
      <c r="I7264"/>
      <c r="J7264"/>
      <c r="K7264"/>
      <c r="L7264" s="262"/>
      <c r="M7264" s="262"/>
      <c r="S7264" s="262"/>
      <c r="T7264" s="262"/>
      <c r="U7264" s="262"/>
      <c r="V7264" s="262"/>
    </row>
    <row r="7265" spans="1:22">
      <c r="A7265" s="858"/>
      <c r="B7265" s="866">
        <f t="shared" si="114"/>
        <v>7243</v>
      </c>
      <c r="C7265" s="919"/>
      <c r="D7265" s="860"/>
      <c r="E7265"/>
      <c r="F7265"/>
      <c r="G7265"/>
      <c r="H7265"/>
      <c r="I7265"/>
      <c r="J7265"/>
      <c r="K7265"/>
      <c r="L7265" s="262"/>
      <c r="M7265" s="262"/>
      <c r="S7265" s="262"/>
      <c r="T7265" s="262"/>
      <c r="U7265" s="262"/>
      <c r="V7265" s="262"/>
    </row>
    <row r="7266" spans="1:22">
      <c r="A7266" s="858"/>
      <c r="B7266" s="866">
        <f t="shared" si="114"/>
        <v>7244</v>
      </c>
      <c r="C7266" s="919"/>
      <c r="D7266" s="860"/>
      <c r="E7266"/>
      <c r="F7266"/>
      <c r="G7266"/>
      <c r="H7266"/>
      <c r="I7266"/>
      <c r="J7266"/>
      <c r="K7266"/>
      <c r="L7266" s="262"/>
      <c r="M7266" s="262"/>
      <c r="S7266" s="262"/>
      <c r="T7266" s="262"/>
      <c r="U7266" s="262"/>
      <c r="V7266" s="262"/>
    </row>
    <row r="7267" spans="1:22">
      <c r="A7267" s="858"/>
      <c r="B7267" s="866">
        <f t="shared" si="114"/>
        <v>7245</v>
      </c>
      <c r="C7267" s="919"/>
      <c r="D7267" s="860"/>
      <c r="E7267"/>
      <c r="F7267"/>
      <c r="G7267"/>
      <c r="H7267"/>
      <c r="I7267"/>
      <c r="J7267"/>
      <c r="K7267"/>
      <c r="L7267" s="262"/>
      <c r="M7267" s="262"/>
      <c r="S7267" s="262"/>
      <c r="T7267" s="262"/>
      <c r="U7267" s="262"/>
      <c r="V7267" s="262"/>
    </row>
    <row r="7268" spans="1:22">
      <c r="A7268" s="858"/>
      <c r="B7268" s="866">
        <f t="shared" si="114"/>
        <v>7246</v>
      </c>
      <c r="C7268" s="919"/>
      <c r="D7268" s="860"/>
      <c r="E7268"/>
      <c r="F7268"/>
      <c r="G7268"/>
      <c r="H7268"/>
      <c r="I7268"/>
      <c r="J7268"/>
      <c r="K7268"/>
      <c r="L7268" s="262"/>
      <c r="M7268" s="262"/>
      <c r="S7268" s="262"/>
      <c r="T7268" s="262"/>
      <c r="U7268" s="262"/>
      <c r="V7268" s="262"/>
    </row>
    <row r="7269" spans="1:22">
      <c r="A7269" s="858"/>
      <c r="B7269" s="866">
        <f t="shared" si="114"/>
        <v>7247</v>
      </c>
      <c r="C7269" s="919"/>
      <c r="D7269" s="860"/>
      <c r="E7269"/>
      <c r="F7269"/>
      <c r="G7269"/>
      <c r="H7269"/>
      <c r="I7269"/>
      <c r="J7269"/>
      <c r="K7269"/>
      <c r="L7269" s="262"/>
      <c r="M7269" s="262"/>
      <c r="S7269" s="262"/>
      <c r="T7269" s="262"/>
      <c r="U7269" s="262"/>
      <c r="V7269" s="262"/>
    </row>
    <row r="7270" spans="1:22">
      <c r="A7270" s="858"/>
      <c r="B7270" s="866">
        <f t="shared" si="114"/>
        <v>7248</v>
      </c>
      <c r="C7270" s="919"/>
      <c r="D7270" s="860"/>
      <c r="E7270"/>
      <c r="F7270"/>
      <c r="G7270"/>
      <c r="H7270"/>
      <c r="I7270"/>
      <c r="J7270"/>
      <c r="K7270"/>
      <c r="L7270" s="262"/>
      <c r="M7270" s="262"/>
      <c r="S7270" s="262"/>
      <c r="T7270" s="262"/>
      <c r="U7270" s="262"/>
      <c r="V7270" s="262"/>
    </row>
    <row r="7271" spans="1:22">
      <c r="A7271" s="858"/>
      <c r="B7271" s="866">
        <f t="shared" si="114"/>
        <v>7249</v>
      </c>
      <c r="C7271" s="919"/>
      <c r="D7271" s="860"/>
      <c r="E7271"/>
      <c r="F7271"/>
      <c r="G7271"/>
      <c r="H7271"/>
      <c r="I7271"/>
      <c r="J7271"/>
      <c r="K7271"/>
      <c r="L7271" s="262"/>
      <c r="M7271" s="262"/>
      <c r="S7271" s="262"/>
      <c r="T7271" s="262"/>
      <c r="U7271" s="262"/>
      <c r="V7271" s="262"/>
    </row>
    <row r="7272" spans="1:22">
      <c r="A7272" s="858"/>
      <c r="B7272" s="866">
        <f t="shared" si="114"/>
        <v>7250</v>
      </c>
      <c r="C7272" s="919"/>
      <c r="D7272" s="860"/>
      <c r="E7272"/>
      <c r="F7272"/>
      <c r="G7272"/>
      <c r="H7272"/>
      <c r="I7272"/>
      <c r="J7272"/>
      <c r="K7272"/>
      <c r="L7272" s="262"/>
      <c r="M7272" s="262"/>
      <c r="S7272" s="262"/>
      <c r="T7272" s="262"/>
      <c r="U7272" s="262"/>
      <c r="V7272" s="262"/>
    </row>
    <row r="7273" spans="1:22">
      <c r="A7273" s="858"/>
      <c r="B7273" s="866">
        <f t="shared" si="114"/>
        <v>7251</v>
      </c>
      <c r="C7273" s="919"/>
      <c r="D7273" s="860"/>
      <c r="E7273"/>
      <c r="F7273"/>
      <c r="G7273"/>
      <c r="H7273"/>
      <c r="I7273"/>
      <c r="J7273"/>
      <c r="K7273"/>
      <c r="L7273" s="262"/>
      <c r="M7273" s="262"/>
      <c r="S7273" s="262"/>
      <c r="T7273" s="262"/>
      <c r="U7273" s="262"/>
      <c r="V7273" s="262"/>
    </row>
    <row r="7274" spans="1:22">
      <c r="A7274" s="858"/>
      <c r="B7274" s="866">
        <f t="shared" si="114"/>
        <v>7252</v>
      </c>
      <c r="C7274" s="919"/>
      <c r="D7274" s="860"/>
      <c r="E7274"/>
      <c r="F7274"/>
      <c r="G7274"/>
      <c r="H7274"/>
      <c r="I7274"/>
      <c r="J7274"/>
      <c r="K7274"/>
      <c r="L7274" s="262"/>
      <c r="M7274" s="262"/>
      <c r="S7274" s="262"/>
      <c r="T7274" s="262"/>
      <c r="U7274" s="262"/>
      <c r="V7274" s="262"/>
    </row>
    <row r="7275" spans="1:22">
      <c r="A7275" s="858"/>
      <c r="B7275" s="866">
        <f t="shared" si="114"/>
        <v>7253</v>
      </c>
      <c r="C7275" s="919"/>
      <c r="D7275" s="860"/>
      <c r="E7275"/>
      <c r="F7275"/>
      <c r="G7275"/>
      <c r="H7275"/>
      <c r="I7275"/>
      <c r="J7275"/>
      <c r="K7275"/>
      <c r="L7275" s="262"/>
      <c r="M7275" s="262"/>
      <c r="S7275" s="262"/>
      <c r="T7275" s="262"/>
      <c r="U7275" s="262"/>
      <c r="V7275" s="262"/>
    </row>
    <row r="7276" spans="1:22">
      <c r="A7276" s="858"/>
      <c r="B7276" s="866">
        <f t="shared" si="114"/>
        <v>7254</v>
      </c>
      <c r="C7276" s="919"/>
      <c r="D7276" s="860"/>
      <c r="E7276"/>
      <c r="F7276"/>
      <c r="G7276"/>
      <c r="H7276"/>
      <c r="I7276"/>
      <c r="J7276"/>
      <c r="K7276"/>
      <c r="L7276" s="262"/>
      <c r="M7276" s="262"/>
      <c r="S7276" s="262"/>
      <c r="T7276" s="262"/>
      <c r="U7276" s="262"/>
      <c r="V7276" s="262"/>
    </row>
    <row r="7277" spans="1:22">
      <c r="A7277" s="858"/>
      <c r="B7277" s="866">
        <f t="shared" si="114"/>
        <v>7255</v>
      </c>
      <c r="C7277" s="919"/>
      <c r="D7277" s="860"/>
      <c r="E7277"/>
      <c r="F7277"/>
      <c r="G7277"/>
      <c r="H7277"/>
      <c r="I7277"/>
      <c r="J7277"/>
      <c r="K7277"/>
      <c r="L7277" s="262"/>
      <c r="M7277" s="262"/>
      <c r="S7277" s="262"/>
      <c r="T7277" s="262"/>
      <c r="U7277" s="262"/>
      <c r="V7277" s="262"/>
    </row>
    <row r="7278" spans="1:22">
      <c r="A7278" s="858"/>
      <c r="B7278" s="866">
        <f t="shared" si="114"/>
        <v>7256</v>
      </c>
      <c r="C7278" s="919"/>
      <c r="D7278" s="860"/>
      <c r="E7278"/>
      <c r="F7278"/>
      <c r="G7278"/>
      <c r="H7278"/>
      <c r="I7278"/>
      <c r="J7278"/>
      <c r="K7278"/>
      <c r="L7278" s="262"/>
      <c r="M7278" s="262"/>
      <c r="S7278" s="262"/>
      <c r="T7278" s="262"/>
      <c r="U7278" s="262"/>
      <c r="V7278" s="262"/>
    </row>
    <row r="7279" spans="1:22">
      <c r="A7279" s="858"/>
      <c r="B7279" s="866">
        <f t="shared" si="114"/>
        <v>7257</v>
      </c>
      <c r="C7279" s="919"/>
      <c r="D7279" s="860"/>
      <c r="E7279"/>
      <c r="F7279"/>
      <c r="G7279"/>
      <c r="H7279"/>
      <c r="I7279"/>
      <c r="J7279"/>
      <c r="K7279"/>
      <c r="L7279" s="262"/>
      <c r="M7279" s="262"/>
      <c r="S7279" s="262"/>
      <c r="T7279" s="262"/>
      <c r="U7279" s="262"/>
      <c r="V7279" s="262"/>
    </row>
    <row r="7280" spans="1:22">
      <c r="A7280" s="858"/>
      <c r="B7280" s="866">
        <f t="shared" si="114"/>
        <v>7258</v>
      </c>
      <c r="C7280" s="919"/>
      <c r="D7280" s="860"/>
      <c r="E7280"/>
      <c r="F7280"/>
      <c r="G7280"/>
      <c r="H7280"/>
      <c r="I7280"/>
      <c r="J7280"/>
      <c r="K7280"/>
      <c r="L7280" s="262"/>
      <c r="M7280" s="262"/>
      <c r="S7280" s="262"/>
      <c r="T7280" s="262"/>
      <c r="U7280" s="262"/>
      <c r="V7280" s="262"/>
    </row>
    <row r="7281" spans="1:22">
      <c r="A7281" s="858"/>
      <c r="B7281" s="866">
        <f t="shared" si="114"/>
        <v>7259</v>
      </c>
      <c r="C7281" s="919"/>
      <c r="D7281" s="860"/>
      <c r="E7281"/>
      <c r="F7281"/>
      <c r="G7281"/>
      <c r="H7281"/>
      <c r="I7281"/>
      <c r="J7281"/>
      <c r="K7281"/>
      <c r="L7281" s="262"/>
      <c r="M7281" s="262"/>
      <c r="S7281" s="262"/>
      <c r="T7281" s="262"/>
      <c r="U7281" s="262"/>
      <c r="V7281" s="262"/>
    </row>
    <row r="7282" spans="1:22">
      <c r="A7282" s="858"/>
      <c r="B7282" s="866">
        <f t="shared" si="114"/>
        <v>7260</v>
      </c>
      <c r="C7282" s="919"/>
      <c r="D7282" s="860"/>
      <c r="E7282"/>
      <c r="F7282"/>
      <c r="G7282"/>
      <c r="H7282"/>
      <c r="I7282"/>
      <c r="J7282"/>
      <c r="K7282"/>
      <c r="L7282" s="262"/>
      <c r="M7282" s="262"/>
      <c r="S7282" s="262"/>
      <c r="T7282" s="262"/>
      <c r="U7282" s="262"/>
      <c r="V7282" s="262"/>
    </row>
    <row r="7283" spans="1:22">
      <c r="A7283" s="858"/>
      <c r="B7283" s="866">
        <f t="shared" si="114"/>
        <v>7261</v>
      </c>
      <c r="C7283" s="919"/>
      <c r="D7283" s="860"/>
      <c r="E7283"/>
      <c r="F7283"/>
      <c r="G7283"/>
      <c r="H7283"/>
      <c r="I7283"/>
      <c r="J7283"/>
      <c r="K7283"/>
      <c r="L7283" s="262"/>
      <c r="M7283" s="262"/>
      <c r="S7283" s="262"/>
      <c r="T7283" s="262"/>
      <c r="U7283" s="262"/>
      <c r="V7283" s="262"/>
    </row>
    <row r="7284" spans="1:22">
      <c r="A7284" s="858"/>
      <c r="B7284" s="866">
        <f t="shared" si="114"/>
        <v>7262</v>
      </c>
      <c r="C7284" s="919"/>
      <c r="D7284" s="860"/>
      <c r="E7284"/>
      <c r="F7284"/>
      <c r="G7284"/>
      <c r="H7284"/>
      <c r="I7284"/>
      <c r="J7284"/>
      <c r="K7284"/>
      <c r="L7284" s="262"/>
      <c r="M7284" s="262"/>
      <c r="S7284" s="262"/>
      <c r="T7284" s="262"/>
      <c r="U7284" s="262"/>
      <c r="V7284" s="262"/>
    </row>
    <row r="7285" spans="1:22">
      <c r="A7285" s="858"/>
      <c r="B7285" s="866">
        <f t="shared" si="114"/>
        <v>7263</v>
      </c>
      <c r="C7285" s="919"/>
      <c r="D7285" s="860"/>
      <c r="E7285"/>
      <c r="F7285"/>
      <c r="G7285"/>
      <c r="H7285"/>
      <c r="I7285"/>
      <c r="J7285"/>
      <c r="K7285"/>
      <c r="L7285" s="262"/>
      <c r="M7285" s="262"/>
      <c r="S7285" s="262"/>
      <c r="T7285" s="262"/>
      <c r="U7285" s="262"/>
      <c r="V7285" s="262"/>
    </row>
    <row r="7286" spans="1:22">
      <c r="A7286" s="858"/>
      <c r="B7286" s="866">
        <f t="shared" si="114"/>
        <v>7264</v>
      </c>
      <c r="C7286" s="919"/>
      <c r="D7286" s="860"/>
      <c r="E7286"/>
      <c r="F7286"/>
      <c r="G7286"/>
      <c r="H7286"/>
      <c r="I7286"/>
      <c r="J7286"/>
      <c r="K7286"/>
      <c r="L7286" s="262"/>
      <c r="M7286" s="262"/>
      <c r="S7286" s="262"/>
      <c r="T7286" s="262"/>
      <c r="U7286" s="262"/>
      <c r="V7286" s="262"/>
    </row>
    <row r="7287" spans="1:22">
      <c r="A7287" s="858"/>
      <c r="B7287" s="866">
        <f t="shared" si="114"/>
        <v>7265</v>
      </c>
      <c r="C7287" s="919"/>
      <c r="D7287" s="860"/>
      <c r="E7287"/>
      <c r="F7287"/>
      <c r="G7287"/>
      <c r="H7287"/>
      <c r="I7287"/>
      <c r="J7287"/>
      <c r="K7287"/>
      <c r="L7287" s="262"/>
      <c r="M7287" s="262"/>
      <c r="S7287" s="262"/>
      <c r="T7287" s="262"/>
      <c r="U7287" s="262"/>
      <c r="V7287" s="262"/>
    </row>
    <row r="7288" spans="1:22">
      <c r="A7288" s="858"/>
      <c r="B7288" s="866">
        <f t="shared" si="114"/>
        <v>7266</v>
      </c>
      <c r="C7288" s="919"/>
      <c r="D7288" s="860"/>
      <c r="E7288"/>
      <c r="F7288"/>
      <c r="G7288"/>
      <c r="H7288"/>
      <c r="I7288"/>
      <c r="J7288"/>
      <c r="K7288"/>
      <c r="L7288" s="262"/>
      <c r="M7288" s="262"/>
      <c r="S7288" s="262"/>
      <c r="T7288" s="262"/>
      <c r="U7288" s="262"/>
      <c r="V7288" s="262"/>
    </row>
    <row r="7289" spans="1:22">
      <c r="A7289" s="858"/>
      <c r="B7289" s="866">
        <f t="shared" si="114"/>
        <v>7267</v>
      </c>
      <c r="C7289" s="919"/>
      <c r="D7289" s="860"/>
      <c r="E7289"/>
      <c r="F7289"/>
      <c r="G7289"/>
      <c r="H7289"/>
      <c r="I7289"/>
      <c r="J7289"/>
      <c r="K7289"/>
      <c r="L7289" s="262"/>
      <c r="M7289" s="262"/>
      <c r="S7289" s="262"/>
      <c r="T7289" s="262"/>
      <c r="U7289" s="262"/>
      <c r="V7289" s="262"/>
    </row>
    <row r="7290" spans="1:22">
      <c r="A7290" s="858"/>
      <c r="B7290" s="866">
        <f t="shared" si="114"/>
        <v>7268</v>
      </c>
      <c r="C7290" s="919"/>
      <c r="D7290" s="860"/>
      <c r="E7290"/>
      <c r="F7290"/>
      <c r="G7290"/>
      <c r="H7290"/>
      <c r="I7290"/>
      <c r="J7290"/>
      <c r="K7290"/>
      <c r="L7290" s="262"/>
      <c r="M7290" s="262"/>
      <c r="S7290" s="262"/>
      <c r="T7290" s="262"/>
      <c r="U7290" s="262"/>
      <c r="V7290" s="262"/>
    </row>
    <row r="7291" spans="1:22">
      <c r="A7291" s="858"/>
      <c r="B7291" s="866">
        <f t="shared" si="114"/>
        <v>7269</v>
      </c>
      <c r="C7291" s="919"/>
      <c r="D7291" s="860"/>
      <c r="E7291"/>
      <c r="F7291"/>
      <c r="G7291"/>
      <c r="H7291"/>
      <c r="I7291"/>
      <c r="J7291"/>
      <c r="K7291"/>
      <c r="L7291" s="262"/>
      <c r="M7291" s="262"/>
      <c r="S7291" s="262"/>
      <c r="T7291" s="262"/>
      <c r="U7291" s="262"/>
      <c r="V7291" s="262"/>
    </row>
    <row r="7292" spans="1:22">
      <c r="A7292" s="858"/>
      <c r="B7292" s="866">
        <f t="shared" si="114"/>
        <v>7270</v>
      </c>
      <c r="C7292" s="919"/>
      <c r="D7292" s="860"/>
      <c r="E7292"/>
      <c r="F7292"/>
      <c r="G7292"/>
      <c r="H7292"/>
      <c r="I7292"/>
      <c r="J7292"/>
      <c r="K7292"/>
      <c r="L7292" s="262"/>
      <c r="M7292" s="262"/>
      <c r="S7292" s="262"/>
      <c r="T7292" s="262"/>
      <c r="U7292" s="262"/>
      <c r="V7292" s="262"/>
    </row>
    <row r="7293" spans="1:22">
      <c r="A7293" s="858"/>
      <c r="B7293" s="866">
        <f t="shared" si="114"/>
        <v>7271</v>
      </c>
      <c r="C7293" s="919"/>
      <c r="D7293" s="860"/>
      <c r="E7293"/>
      <c r="F7293"/>
      <c r="G7293"/>
      <c r="H7293"/>
      <c r="I7293"/>
      <c r="J7293"/>
      <c r="K7293"/>
      <c r="L7293" s="262"/>
      <c r="M7293" s="262"/>
      <c r="S7293" s="262"/>
      <c r="T7293" s="262"/>
      <c r="U7293" s="262"/>
      <c r="V7293" s="262"/>
    </row>
    <row r="7294" spans="1:22">
      <c r="A7294" s="858"/>
      <c r="B7294" s="866">
        <f t="shared" si="114"/>
        <v>7272</v>
      </c>
      <c r="C7294" s="919"/>
      <c r="D7294" s="860"/>
      <c r="E7294"/>
      <c r="F7294"/>
      <c r="G7294"/>
      <c r="H7294"/>
      <c r="I7294"/>
      <c r="J7294"/>
      <c r="K7294"/>
      <c r="L7294" s="262"/>
      <c r="M7294" s="262"/>
      <c r="S7294" s="262"/>
      <c r="T7294" s="262"/>
      <c r="U7294" s="262"/>
      <c r="V7294" s="262"/>
    </row>
    <row r="7295" spans="1:22">
      <c r="A7295" s="858"/>
      <c r="B7295" s="866">
        <f t="shared" si="114"/>
        <v>7273</v>
      </c>
      <c r="C7295" s="919"/>
      <c r="D7295" s="860"/>
      <c r="E7295"/>
      <c r="F7295"/>
      <c r="G7295"/>
      <c r="H7295"/>
      <c r="I7295"/>
      <c r="J7295"/>
      <c r="K7295"/>
      <c r="L7295" s="262"/>
      <c r="M7295" s="262"/>
      <c r="S7295" s="262"/>
      <c r="T7295" s="262"/>
      <c r="U7295" s="262"/>
      <c r="V7295" s="262"/>
    </row>
    <row r="7296" spans="1:22">
      <c r="A7296" s="858"/>
      <c r="B7296" s="866">
        <f t="shared" si="114"/>
        <v>7274</v>
      </c>
      <c r="C7296" s="919"/>
      <c r="D7296" s="860"/>
      <c r="E7296"/>
      <c r="F7296"/>
      <c r="G7296"/>
      <c r="H7296"/>
      <c r="I7296"/>
      <c r="J7296"/>
      <c r="K7296"/>
      <c r="L7296" s="262"/>
      <c r="M7296" s="262"/>
      <c r="S7296" s="262"/>
      <c r="T7296" s="262"/>
      <c r="U7296" s="262"/>
      <c r="V7296" s="262"/>
    </row>
    <row r="7297" spans="1:22">
      <c r="A7297" s="858"/>
      <c r="B7297" s="866">
        <f t="shared" si="114"/>
        <v>7275</v>
      </c>
      <c r="C7297" s="919"/>
      <c r="D7297" s="860"/>
      <c r="E7297"/>
      <c r="F7297"/>
      <c r="G7297"/>
      <c r="H7297"/>
      <c r="I7297"/>
      <c r="J7297"/>
      <c r="K7297"/>
      <c r="L7297" s="262"/>
      <c r="M7297" s="262"/>
      <c r="S7297" s="262"/>
      <c r="T7297" s="262"/>
      <c r="U7297" s="262"/>
      <c r="V7297" s="262"/>
    </row>
    <row r="7298" spans="1:22">
      <c r="A7298" s="858"/>
      <c r="B7298" s="866">
        <f t="shared" si="114"/>
        <v>7276</v>
      </c>
      <c r="C7298" s="919"/>
      <c r="D7298" s="860"/>
      <c r="E7298"/>
      <c r="F7298"/>
      <c r="G7298"/>
      <c r="H7298"/>
      <c r="I7298"/>
      <c r="J7298"/>
      <c r="K7298"/>
      <c r="L7298" s="262"/>
      <c r="M7298" s="262"/>
      <c r="S7298" s="262"/>
      <c r="T7298" s="262"/>
      <c r="U7298" s="262"/>
      <c r="V7298" s="262"/>
    </row>
    <row r="7299" spans="1:22">
      <c r="A7299" s="858"/>
      <c r="B7299" s="866">
        <f t="shared" si="114"/>
        <v>7277</v>
      </c>
      <c r="C7299" s="919"/>
      <c r="D7299" s="860"/>
      <c r="E7299"/>
      <c r="F7299"/>
      <c r="G7299"/>
      <c r="H7299"/>
      <c r="I7299"/>
      <c r="J7299"/>
      <c r="K7299"/>
      <c r="L7299" s="262"/>
      <c r="M7299" s="262"/>
      <c r="S7299" s="262"/>
      <c r="T7299" s="262"/>
      <c r="U7299" s="262"/>
      <c r="V7299" s="262"/>
    </row>
    <row r="7300" spans="1:22">
      <c r="A7300" s="858"/>
      <c r="B7300" s="866">
        <f t="shared" si="114"/>
        <v>7278</v>
      </c>
      <c r="C7300" s="919"/>
      <c r="D7300" s="860"/>
      <c r="E7300"/>
      <c r="F7300"/>
      <c r="G7300"/>
      <c r="H7300"/>
      <c r="I7300"/>
      <c r="J7300"/>
      <c r="K7300"/>
      <c r="L7300" s="262"/>
      <c r="M7300" s="262"/>
      <c r="S7300" s="262"/>
      <c r="T7300" s="262"/>
      <c r="U7300" s="262"/>
      <c r="V7300" s="262"/>
    </row>
    <row r="7301" spans="1:22">
      <c r="A7301" s="858"/>
      <c r="B7301" s="866">
        <f t="shared" si="114"/>
        <v>7279</v>
      </c>
      <c r="C7301" s="919"/>
      <c r="D7301" s="860"/>
      <c r="E7301"/>
      <c r="F7301"/>
      <c r="G7301"/>
      <c r="H7301"/>
      <c r="I7301"/>
      <c r="J7301"/>
      <c r="K7301"/>
      <c r="L7301" s="262"/>
      <c r="M7301" s="262"/>
      <c r="S7301" s="262"/>
      <c r="T7301" s="262"/>
      <c r="U7301" s="262"/>
      <c r="V7301" s="262"/>
    </row>
    <row r="7302" spans="1:22">
      <c r="A7302" s="858"/>
      <c r="B7302" s="866">
        <f t="shared" si="114"/>
        <v>7280</v>
      </c>
      <c r="C7302" s="919"/>
      <c r="D7302" s="860"/>
      <c r="E7302"/>
      <c r="F7302"/>
      <c r="G7302"/>
      <c r="H7302"/>
      <c r="I7302"/>
      <c r="J7302"/>
      <c r="K7302"/>
      <c r="L7302" s="262"/>
      <c r="M7302" s="262"/>
      <c r="S7302" s="262"/>
      <c r="T7302" s="262"/>
      <c r="U7302" s="262"/>
      <c r="V7302" s="262"/>
    </row>
    <row r="7303" spans="1:22">
      <c r="A7303" s="858"/>
      <c r="B7303" s="866">
        <f t="shared" si="114"/>
        <v>7281</v>
      </c>
      <c r="C7303" s="919"/>
      <c r="D7303" s="860"/>
      <c r="E7303"/>
      <c r="F7303"/>
      <c r="G7303"/>
      <c r="H7303"/>
      <c r="I7303"/>
      <c r="J7303"/>
      <c r="K7303"/>
      <c r="L7303" s="262"/>
      <c r="M7303" s="262"/>
      <c r="S7303" s="262"/>
      <c r="T7303" s="262"/>
      <c r="U7303" s="262"/>
      <c r="V7303" s="262"/>
    </row>
    <row r="7304" spans="1:22">
      <c r="A7304" s="858"/>
      <c r="B7304" s="866">
        <f t="shared" si="114"/>
        <v>7282</v>
      </c>
      <c r="C7304" s="919"/>
      <c r="D7304" s="860"/>
      <c r="E7304"/>
      <c r="F7304"/>
      <c r="G7304"/>
      <c r="H7304"/>
      <c r="I7304"/>
      <c r="J7304"/>
      <c r="K7304"/>
      <c r="L7304" s="262"/>
      <c r="M7304" s="262"/>
      <c r="S7304" s="262"/>
      <c r="T7304" s="262"/>
      <c r="U7304" s="262"/>
      <c r="V7304" s="262"/>
    </row>
    <row r="7305" spans="1:22">
      <c r="A7305" s="858"/>
      <c r="B7305" s="866">
        <f t="shared" si="114"/>
        <v>7283</v>
      </c>
      <c r="C7305" s="919"/>
      <c r="D7305" s="860"/>
      <c r="E7305"/>
      <c r="F7305"/>
      <c r="G7305"/>
      <c r="H7305"/>
      <c r="I7305"/>
      <c r="J7305"/>
      <c r="K7305"/>
      <c r="L7305" s="262"/>
      <c r="M7305" s="262"/>
      <c r="S7305" s="262"/>
      <c r="T7305" s="262"/>
      <c r="U7305" s="262"/>
      <c r="V7305" s="262"/>
    </row>
    <row r="7306" spans="1:22">
      <c r="A7306" s="858"/>
      <c r="B7306" s="866">
        <f t="shared" si="114"/>
        <v>7284</v>
      </c>
      <c r="C7306" s="919"/>
      <c r="D7306" s="860"/>
      <c r="E7306"/>
      <c r="F7306"/>
      <c r="G7306"/>
      <c r="H7306"/>
      <c r="I7306"/>
      <c r="J7306"/>
      <c r="K7306"/>
      <c r="L7306" s="262"/>
      <c r="M7306" s="262"/>
      <c r="S7306" s="262"/>
      <c r="T7306" s="262"/>
      <c r="U7306" s="262"/>
      <c r="V7306" s="262"/>
    </row>
    <row r="7307" spans="1:22">
      <c r="A7307" s="858"/>
      <c r="B7307" s="866">
        <f t="shared" si="114"/>
        <v>7285</v>
      </c>
      <c r="C7307" s="919"/>
      <c r="D7307" s="860"/>
      <c r="E7307"/>
      <c r="F7307"/>
      <c r="G7307"/>
      <c r="H7307"/>
      <c r="I7307"/>
      <c r="J7307"/>
      <c r="K7307"/>
      <c r="L7307" s="262"/>
      <c r="M7307" s="262"/>
      <c r="S7307" s="262"/>
      <c r="T7307" s="262"/>
      <c r="U7307" s="262"/>
      <c r="V7307" s="262"/>
    </row>
    <row r="7308" spans="1:22">
      <c r="A7308" s="858"/>
      <c r="B7308" s="866">
        <f t="shared" si="114"/>
        <v>7286</v>
      </c>
      <c r="C7308" s="919"/>
      <c r="D7308" s="860"/>
      <c r="E7308"/>
      <c r="F7308"/>
      <c r="G7308"/>
      <c r="H7308"/>
      <c r="I7308"/>
      <c r="J7308"/>
      <c r="K7308"/>
      <c r="L7308" s="262"/>
      <c r="M7308" s="262"/>
      <c r="S7308" s="262"/>
      <c r="T7308" s="262"/>
      <c r="U7308" s="262"/>
      <c r="V7308" s="262"/>
    </row>
    <row r="7309" spans="1:22">
      <c r="A7309" s="858"/>
      <c r="B7309" s="866">
        <f t="shared" si="114"/>
        <v>7287</v>
      </c>
      <c r="C7309" s="919"/>
      <c r="D7309" s="860"/>
      <c r="E7309"/>
      <c r="F7309"/>
      <c r="G7309"/>
      <c r="H7309"/>
      <c r="I7309"/>
      <c r="J7309"/>
      <c r="K7309"/>
      <c r="L7309" s="262"/>
      <c r="M7309" s="262"/>
      <c r="S7309" s="262"/>
      <c r="T7309" s="262"/>
      <c r="U7309" s="262"/>
      <c r="V7309" s="262"/>
    </row>
    <row r="7310" spans="1:22">
      <c r="A7310" s="858"/>
      <c r="B7310" s="866">
        <f t="shared" si="114"/>
        <v>7288</v>
      </c>
      <c r="C7310" s="919"/>
      <c r="D7310" s="860"/>
      <c r="E7310"/>
      <c r="F7310"/>
      <c r="G7310"/>
      <c r="H7310"/>
      <c r="I7310"/>
      <c r="J7310"/>
      <c r="K7310"/>
      <c r="L7310" s="262"/>
      <c r="M7310" s="262"/>
      <c r="S7310" s="262"/>
      <c r="T7310" s="262"/>
      <c r="U7310" s="262"/>
      <c r="V7310" s="262"/>
    </row>
    <row r="7311" spans="1:22">
      <c r="A7311" s="858"/>
      <c r="B7311" s="866">
        <f t="shared" si="114"/>
        <v>7289</v>
      </c>
      <c r="C7311" s="919"/>
      <c r="D7311" s="860"/>
      <c r="E7311"/>
      <c r="F7311"/>
      <c r="G7311"/>
      <c r="H7311"/>
      <c r="I7311"/>
      <c r="J7311"/>
      <c r="K7311"/>
      <c r="L7311" s="262"/>
      <c r="M7311" s="262"/>
      <c r="S7311" s="262"/>
      <c r="T7311" s="262"/>
      <c r="U7311" s="262"/>
      <c r="V7311" s="262"/>
    </row>
    <row r="7312" spans="1:22">
      <c r="A7312" s="858"/>
      <c r="B7312" s="866">
        <f t="shared" si="114"/>
        <v>7290</v>
      </c>
      <c r="C7312" s="919"/>
      <c r="D7312" s="860"/>
      <c r="E7312"/>
      <c r="F7312"/>
      <c r="G7312"/>
      <c r="H7312"/>
      <c r="I7312"/>
      <c r="J7312"/>
      <c r="K7312"/>
      <c r="L7312" s="262"/>
      <c r="M7312" s="262"/>
      <c r="S7312" s="262"/>
      <c r="T7312" s="262"/>
      <c r="U7312" s="262"/>
      <c r="V7312" s="262"/>
    </row>
    <row r="7313" spans="1:22">
      <c r="A7313" s="858"/>
      <c r="B7313" s="866">
        <f t="shared" si="114"/>
        <v>7291</v>
      </c>
      <c r="C7313" s="919"/>
      <c r="D7313" s="860"/>
      <c r="E7313"/>
      <c r="F7313"/>
      <c r="G7313"/>
      <c r="H7313"/>
      <c r="I7313"/>
      <c r="J7313"/>
      <c r="K7313"/>
      <c r="L7313" s="262"/>
      <c r="M7313" s="262"/>
      <c r="S7313" s="262"/>
      <c r="T7313" s="262"/>
      <c r="U7313" s="262"/>
      <c r="V7313" s="262"/>
    </row>
    <row r="7314" spans="1:22">
      <c r="A7314" s="858"/>
      <c r="B7314" s="866">
        <f t="shared" si="114"/>
        <v>7292</v>
      </c>
      <c r="C7314" s="919"/>
      <c r="D7314" s="860"/>
      <c r="E7314"/>
      <c r="F7314"/>
      <c r="G7314"/>
      <c r="H7314"/>
      <c r="I7314"/>
      <c r="J7314"/>
      <c r="K7314"/>
      <c r="L7314" s="262"/>
      <c r="M7314" s="262"/>
      <c r="S7314" s="262"/>
      <c r="T7314" s="262"/>
      <c r="U7314" s="262"/>
      <c r="V7314" s="262"/>
    </row>
    <row r="7315" spans="1:22">
      <c r="A7315" s="858"/>
      <c r="B7315" s="866">
        <f t="shared" si="114"/>
        <v>7293</v>
      </c>
      <c r="C7315" s="919"/>
      <c r="D7315" s="860"/>
      <c r="E7315"/>
      <c r="F7315"/>
      <c r="G7315"/>
      <c r="H7315"/>
      <c r="I7315"/>
      <c r="J7315"/>
      <c r="K7315"/>
      <c r="L7315" s="262"/>
      <c r="M7315" s="262"/>
      <c r="S7315" s="262"/>
      <c r="T7315" s="262"/>
      <c r="U7315" s="262"/>
      <c r="V7315" s="262"/>
    </row>
    <row r="7316" spans="1:22">
      <c r="A7316" s="858"/>
      <c r="B7316" s="866">
        <f t="shared" si="114"/>
        <v>7294</v>
      </c>
      <c r="C7316" s="919"/>
      <c r="D7316" s="860"/>
      <c r="E7316"/>
      <c r="F7316"/>
      <c r="G7316"/>
      <c r="H7316"/>
      <c r="I7316"/>
      <c r="J7316"/>
      <c r="K7316"/>
      <c r="L7316" s="262"/>
      <c r="M7316" s="262"/>
      <c r="S7316" s="262"/>
      <c r="T7316" s="262"/>
      <c r="U7316" s="262"/>
      <c r="V7316" s="262"/>
    </row>
    <row r="7317" spans="1:22">
      <c r="A7317" s="858"/>
      <c r="B7317" s="866">
        <f t="shared" si="114"/>
        <v>7295</v>
      </c>
      <c r="C7317" s="919"/>
      <c r="D7317" s="860"/>
      <c r="E7317"/>
      <c r="F7317"/>
      <c r="G7317"/>
      <c r="H7317"/>
      <c r="I7317"/>
      <c r="J7317"/>
      <c r="K7317"/>
      <c r="L7317" s="262"/>
      <c r="M7317" s="262"/>
      <c r="S7317" s="262"/>
      <c r="T7317" s="262"/>
      <c r="U7317" s="262"/>
      <c r="V7317" s="262"/>
    </row>
    <row r="7318" spans="1:22">
      <c r="A7318" s="858"/>
      <c r="B7318" s="866">
        <f t="shared" si="114"/>
        <v>7296</v>
      </c>
      <c r="C7318" s="919"/>
      <c r="D7318" s="860"/>
      <c r="E7318"/>
      <c r="F7318"/>
      <c r="G7318"/>
      <c r="H7318"/>
      <c r="I7318"/>
      <c r="J7318"/>
      <c r="K7318"/>
      <c r="L7318" s="262"/>
      <c r="M7318" s="262"/>
      <c r="S7318" s="262"/>
      <c r="T7318" s="262"/>
      <c r="U7318" s="262"/>
      <c r="V7318" s="262"/>
    </row>
    <row r="7319" spans="1:22">
      <c r="A7319" s="858"/>
      <c r="B7319" s="866">
        <f t="shared" si="114"/>
        <v>7297</v>
      </c>
      <c r="C7319" s="919"/>
      <c r="D7319" s="860"/>
      <c r="E7319"/>
      <c r="F7319"/>
      <c r="G7319"/>
      <c r="H7319"/>
      <c r="I7319"/>
      <c r="J7319"/>
      <c r="K7319"/>
      <c r="L7319" s="262"/>
      <c r="M7319" s="262"/>
      <c r="S7319" s="262"/>
      <c r="T7319" s="262"/>
      <c r="U7319" s="262"/>
      <c r="V7319" s="262"/>
    </row>
    <row r="7320" spans="1:22">
      <c r="A7320" s="858"/>
      <c r="B7320" s="866">
        <f t="shared" ref="B7320:B7383" si="115">B7319+1</f>
        <v>7298</v>
      </c>
      <c r="C7320" s="919"/>
      <c r="D7320" s="860"/>
      <c r="E7320"/>
      <c r="F7320"/>
      <c r="G7320"/>
      <c r="H7320"/>
      <c r="I7320"/>
      <c r="J7320"/>
      <c r="K7320"/>
      <c r="L7320" s="262"/>
      <c r="M7320" s="262"/>
      <c r="S7320" s="262"/>
      <c r="T7320" s="262"/>
      <c r="U7320" s="262"/>
      <c r="V7320" s="262"/>
    </row>
    <row r="7321" spans="1:22">
      <c r="A7321" s="858"/>
      <c r="B7321" s="866">
        <f t="shared" si="115"/>
        <v>7299</v>
      </c>
      <c r="C7321" s="919"/>
      <c r="D7321" s="860"/>
      <c r="E7321"/>
      <c r="F7321"/>
      <c r="G7321"/>
      <c r="H7321"/>
      <c r="I7321"/>
      <c r="J7321"/>
      <c r="K7321"/>
      <c r="L7321" s="262"/>
      <c r="M7321" s="262"/>
      <c r="S7321" s="262"/>
      <c r="T7321" s="262"/>
      <c r="U7321" s="262"/>
      <c r="V7321" s="262"/>
    </row>
    <row r="7322" spans="1:22">
      <c r="A7322" s="858"/>
      <c r="B7322" s="866">
        <f t="shared" si="115"/>
        <v>7300</v>
      </c>
      <c r="C7322" s="919"/>
      <c r="D7322" s="860"/>
      <c r="E7322"/>
      <c r="F7322"/>
      <c r="G7322"/>
      <c r="H7322"/>
      <c r="I7322"/>
      <c r="J7322"/>
      <c r="K7322"/>
      <c r="L7322" s="262"/>
      <c r="M7322" s="262"/>
      <c r="S7322" s="262"/>
      <c r="T7322" s="262"/>
      <c r="U7322" s="262"/>
      <c r="V7322" s="262"/>
    </row>
    <row r="7323" spans="1:22">
      <c r="A7323" s="858"/>
      <c r="B7323" s="866">
        <f t="shared" si="115"/>
        <v>7301</v>
      </c>
      <c r="C7323" s="919"/>
      <c r="D7323" s="860"/>
      <c r="E7323"/>
      <c r="F7323"/>
      <c r="G7323"/>
      <c r="H7323"/>
      <c r="I7323"/>
      <c r="J7323"/>
      <c r="K7323"/>
      <c r="L7323" s="262"/>
      <c r="M7323" s="262"/>
      <c r="S7323" s="262"/>
      <c r="T7323" s="262"/>
      <c r="U7323" s="262"/>
      <c r="V7323" s="262"/>
    </row>
    <row r="7324" spans="1:22">
      <c r="A7324" s="858"/>
      <c r="B7324" s="866">
        <f t="shared" si="115"/>
        <v>7302</v>
      </c>
      <c r="C7324" s="919"/>
      <c r="D7324" s="860"/>
      <c r="E7324"/>
      <c r="F7324"/>
      <c r="G7324"/>
      <c r="H7324"/>
      <c r="I7324"/>
      <c r="J7324"/>
      <c r="K7324"/>
      <c r="L7324" s="262"/>
      <c r="M7324" s="262"/>
      <c r="S7324" s="262"/>
      <c r="T7324" s="262"/>
      <c r="U7324" s="262"/>
      <c r="V7324" s="262"/>
    </row>
    <row r="7325" spans="1:22">
      <c r="A7325" s="858"/>
      <c r="B7325" s="866">
        <f t="shared" si="115"/>
        <v>7303</v>
      </c>
      <c r="C7325" s="919"/>
      <c r="D7325" s="860"/>
      <c r="E7325"/>
      <c r="F7325"/>
      <c r="G7325"/>
      <c r="H7325"/>
      <c r="I7325"/>
      <c r="J7325"/>
      <c r="K7325"/>
      <c r="L7325" s="262"/>
      <c r="M7325" s="262"/>
      <c r="S7325" s="262"/>
      <c r="T7325" s="262"/>
      <c r="U7325" s="262"/>
      <c r="V7325" s="262"/>
    </row>
    <row r="7326" spans="1:22">
      <c r="A7326" s="858"/>
      <c r="B7326" s="866">
        <f t="shared" si="115"/>
        <v>7304</v>
      </c>
      <c r="C7326" s="919"/>
      <c r="D7326" s="860"/>
      <c r="E7326"/>
      <c r="F7326"/>
      <c r="G7326"/>
      <c r="H7326"/>
      <c r="I7326"/>
      <c r="J7326"/>
      <c r="K7326"/>
      <c r="L7326" s="262"/>
      <c r="M7326" s="262"/>
      <c r="S7326" s="262"/>
      <c r="T7326" s="262"/>
      <c r="U7326" s="262"/>
      <c r="V7326" s="262"/>
    </row>
    <row r="7327" spans="1:22">
      <c r="A7327" s="858"/>
      <c r="B7327" s="866">
        <f t="shared" si="115"/>
        <v>7305</v>
      </c>
      <c r="C7327" s="919"/>
      <c r="D7327" s="860"/>
      <c r="E7327"/>
      <c r="F7327"/>
      <c r="G7327"/>
      <c r="H7327"/>
      <c r="I7327"/>
      <c r="J7327"/>
      <c r="K7327"/>
      <c r="L7327" s="262"/>
      <c r="M7327" s="262"/>
      <c r="S7327" s="262"/>
      <c r="T7327" s="262"/>
      <c r="U7327" s="262"/>
      <c r="V7327" s="262"/>
    </row>
    <row r="7328" spans="1:22">
      <c r="A7328" s="858"/>
      <c r="B7328" s="866">
        <f t="shared" si="115"/>
        <v>7306</v>
      </c>
      <c r="C7328" s="919"/>
      <c r="D7328" s="860"/>
      <c r="E7328"/>
      <c r="F7328"/>
      <c r="G7328"/>
      <c r="H7328"/>
      <c r="I7328"/>
      <c r="J7328"/>
      <c r="K7328"/>
      <c r="L7328" s="262"/>
      <c r="M7328" s="262"/>
      <c r="S7328" s="262"/>
      <c r="T7328" s="262"/>
      <c r="U7328" s="262"/>
      <c r="V7328" s="262"/>
    </row>
    <row r="7329" spans="1:22">
      <c r="A7329" s="858"/>
      <c r="B7329" s="866">
        <f t="shared" si="115"/>
        <v>7307</v>
      </c>
      <c r="C7329" s="919"/>
      <c r="D7329" s="860"/>
      <c r="E7329"/>
      <c r="F7329"/>
      <c r="G7329"/>
      <c r="H7329"/>
      <c r="I7329"/>
      <c r="J7329"/>
      <c r="K7329"/>
      <c r="L7329" s="262"/>
      <c r="M7329" s="262"/>
      <c r="S7329" s="262"/>
      <c r="T7329" s="262"/>
      <c r="U7329" s="262"/>
      <c r="V7329" s="262"/>
    </row>
    <row r="7330" spans="1:22">
      <c r="A7330" s="858"/>
      <c r="B7330" s="866">
        <f t="shared" si="115"/>
        <v>7308</v>
      </c>
      <c r="C7330" s="919"/>
      <c r="D7330" s="860"/>
      <c r="E7330"/>
      <c r="F7330"/>
      <c r="G7330"/>
      <c r="H7330"/>
      <c r="I7330"/>
      <c r="J7330"/>
      <c r="K7330"/>
      <c r="L7330" s="262"/>
      <c r="M7330" s="262"/>
      <c r="S7330" s="262"/>
      <c r="T7330" s="262"/>
      <c r="U7330" s="262"/>
      <c r="V7330" s="262"/>
    </row>
    <row r="7331" spans="1:22">
      <c r="A7331" s="858"/>
      <c r="B7331" s="866">
        <f t="shared" si="115"/>
        <v>7309</v>
      </c>
      <c r="C7331" s="919"/>
      <c r="D7331" s="860"/>
      <c r="E7331"/>
      <c r="F7331"/>
      <c r="G7331"/>
      <c r="H7331"/>
      <c r="I7331"/>
      <c r="J7331"/>
      <c r="K7331"/>
      <c r="L7331" s="262"/>
      <c r="M7331" s="262"/>
      <c r="S7331" s="262"/>
      <c r="T7331" s="262"/>
      <c r="U7331" s="262"/>
      <c r="V7331" s="262"/>
    </row>
    <row r="7332" spans="1:22">
      <c r="A7332" s="858"/>
      <c r="B7332" s="866">
        <f t="shared" si="115"/>
        <v>7310</v>
      </c>
      <c r="C7332" s="919"/>
      <c r="D7332" s="860"/>
      <c r="E7332"/>
      <c r="F7332"/>
      <c r="G7332"/>
      <c r="H7332"/>
      <c r="I7332"/>
      <c r="J7332"/>
      <c r="K7332"/>
      <c r="L7332" s="262"/>
      <c r="M7332" s="262"/>
      <c r="S7332" s="262"/>
      <c r="T7332" s="262"/>
      <c r="U7332" s="262"/>
      <c r="V7332" s="262"/>
    </row>
    <row r="7333" spans="1:22">
      <c r="A7333" s="858"/>
      <c r="B7333" s="866">
        <f t="shared" si="115"/>
        <v>7311</v>
      </c>
      <c r="C7333" s="919"/>
      <c r="D7333" s="860"/>
      <c r="E7333"/>
      <c r="F7333"/>
      <c r="G7333"/>
      <c r="H7333"/>
      <c r="I7333"/>
      <c r="J7333"/>
      <c r="K7333"/>
      <c r="L7333" s="262"/>
      <c r="M7333" s="262"/>
      <c r="S7333" s="262"/>
      <c r="T7333" s="262"/>
      <c r="U7333" s="262"/>
      <c r="V7333" s="262"/>
    </row>
    <row r="7334" spans="1:22">
      <c r="A7334" s="858"/>
      <c r="B7334" s="866">
        <f t="shared" si="115"/>
        <v>7312</v>
      </c>
      <c r="C7334" s="919"/>
      <c r="D7334" s="860"/>
      <c r="E7334"/>
      <c r="F7334"/>
      <c r="G7334"/>
      <c r="H7334"/>
      <c r="I7334"/>
      <c r="J7334"/>
      <c r="K7334"/>
      <c r="L7334" s="262"/>
      <c r="M7334" s="262"/>
      <c r="S7334" s="262"/>
      <c r="T7334" s="262"/>
      <c r="U7334" s="262"/>
      <c r="V7334" s="262"/>
    </row>
    <row r="7335" spans="1:22">
      <c r="A7335" s="858"/>
      <c r="B7335" s="866">
        <f t="shared" si="115"/>
        <v>7313</v>
      </c>
      <c r="C7335" s="919"/>
      <c r="D7335" s="860"/>
      <c r="E7335"/>
      <c r="F7335"/>
      <c r="G7335"/>
      <c r="H7335"/>
      <c r="I7335"/>
      <c r="J7335"/>
      <c r="K7335"/>
      <c r="L7335" s="262"/>
      <c r="M7335" s="262"/>
      <c r="S7335" s="262"/>
      <c r="T7335" s="262"/>
      <c r="U7335" s="262"/>
      <c r="V7335" s="262"/>
    </row>
    <row r="7336" spans="1:22">
      <c r="A7336" s="858"/>
      <c r="B7336" s="866">
        <f t="shared" si="115"/>
        <v>7314</v>
      </c>
      <c r="C7336" s="919"/>
      <c r="D7336" s="860"/>
      <c r="E7336"/>
      <c r="F7336"/>
      <c r="G7336"/>
      <c r="H7336"/>
      <c r="I7336"/>
      <c r="J7336"/>
      <c r="K7336"/>
      <c r="L7336" s="262"/>
      <c r="M7336" s="262"/>
      <c r="S7336" s="262"/>
      <c r="T7336" s="262"/>
      <c r="U7336" s="262"/>
      <c r="V7336" s="262"/>
    </row>
    <row r="7337" spans="1:22">
      <c r="A7337" s="858"/>
      <c r="B7337" s="866">
        <f t="shared" si="115"/>
        <v>7315</v>
      </c>
      <c r="C7337" s="919"/>
      <c r="D7337" s="860"/>
      <c r="E7337"/>
      <c r="F7337"/>
      <c r="G7337"/>
      <c r="H7337"/>
      <c r="I7337"/>
      <c r="J7337"/>
      <c r="K7337"/>
      <c r="L7337" s="262"/>
      <c r="M7337" s="262"/>
      <c r="S7337" s="262"/>
      <c r="T7337" s="262"/>
      <c r="U7337" s="262"/>
      <c r="V7337" s="262"/>
    </row>
    <row r="7338" spans="1:22">
      <c r="A7338" s="858"/>
      <c r="B7338" s="866">
        <f t="shared" si="115"/>
        <v>7316</v>
      </c>
      <c r="C7338" s="919"/>
      <c r="D7338" s="860"/>
      <c r="E7338"/>
      <c r="F7338"/>
      <c r="G7338"/>
      <c r="H7338"/>
      <c r="I7338"/>
      <c r="J7338"/>
      <c r="K7338"/>
      <c r="L7338" s="262"/>
      <c r="M7338" s="262"/>
      <c r="S7338" s="262"/>
      <c r="T7338" s="262"/>
      <c r="U7338" s="262"/>
      <c r="V7338" s="262"/>
    </row>
    <row r="7339" spans="1:22">
      <c r="A7339" s="858"/>
      <c r="B7339" s="866">
        <f t="shared" si="115"/>
        <v>7317</v>
      </c>
      <c r="C7339" s="919"/>
      <c r="D7339" s="860"/>
      <c r="E7339"/>
      <c r="F7339"/>
      <c r="G7339"/>
      <c r="H7339"/>
      <c r="I7339"/>
      <c r="J7339"/>
      <c r="K7339"/>
      <c r="L7339" s="262"/>
      <c r="M7339" s="262"/>
      <c r="S7339" s="262"/>
      <c r="T7339" s="262"/>
      <c r="U7339" s="262"/>
      <c r="V7339" s="262"/>
    </row>
    <row r="7340" spans="1:22">
      <c r="A7340" s="858"/>
      <c r="B7340" s="866">
        <f t="shared" si="115"/>
        <v>7318</v>
      </c>
      <c r="C7340" s="919"/>
      <c r="D7340" s="860"/>
      <c r="E7340"/>
      <c r="F7340"/>
      <c r="G7340"/>
      <c r="H7340"/>
      <c r="I7340"/>
      <c r="J7340"/>
      <c r="K7340"/>
      <c r="L7340" s="262"/>
      <c r="M7340" s="262"/>
      <c r="S7340" s="262"/>
      <c r="T7340" s="262"/>
      <c r="U7340" s="262"/>
      <c r="V7340" s="262"/>
    </row>
    <row r="7341" spans="1:22">
      <c r="A7341" s="858"/>
      <c r="B7341" s="866">
        <f t="shared" si="115"/>
        <v>7319</v>
      </c>
      <c r="C7341" s="919"/>
      <c r="D7341" s="860"/>
      <c r="E7341"/>
      <c r="F7341"/>
      <c r="G7341"/>
      <c r="H7341"/>
      <c r="I7341"/>
      <c r="J7341"/>
      <c r="K7341"/>
      <c r="L7341" s="262"/>
      <c r="M7341" s="262"/>
      <c r="S7341" s="262"/>
      <c r="T7341" s="262"/>
      <c r="U7341" s="262"/>
      <c r="V7341" s="262"/>
    </row>
    <row r="7342" spans="1:22">
      <c r="A7342" s="858"/>
      <c r="B7342" s="866">
        <f t="shared" si="115"/>
        <v>7320</v>
      </c>
      <c r="C7342" s="919"/>
      <c r="D7342" s="860"/>
      <c r="E7342"/>
      <c r="F7342"/>
      <c r="G7342"/>
      <c r="H7342"/>
      <c r="I7342"/>
      <c r="J7342"/>
      <c r="K7342"/>
      <c r="L7342" s="262"/>
      <c r="M7342" s="262"/>
      <c r="S7342" s="262"/>
      <c r="T7342" s="262"/>
      <c r="U7342" s="262"/>
      <c r="V7342" s="262"/>
    </row>
    <row r="7343" spans="1:22">
      <c r="A7343" s="858"/>
      <c r="B7343" s="866">
        <f t="shared" si="115"/>
        <v>7321</v>
      </c>
      <c r="C7343" s="919"/>
      <c r="D7343" s="860"/>
      <c r="E7343"/>
      <c r="F7343"/>
      <c r="G7343"/>
      <c r="H7343"/>
      <c r="I7343"/>
      <c r="J7343"/>
      <c r="K7343"/>
      <c r="L7343" s="262"/>
      <c r="M7343" s="262"/>
      <c r="S7343" s="262"/>
      <c r="T7343" s="262"/>
      <c r="U7343" s="262"/>
      <c r="V7343" s="262"/>
    </row>
    <row r="7344" spans="1:22">
      <c r="A7344" s="858"/>
      <c r="B7344" s="866">
        <f t="shared" si="115"/>
        <v>7322</v>
      </c>
      <c r="C7344" s="919"/>
      <c r="D7344" s="860"/>
      <c r="E7344"/>
      <c r="F7344"/>
      <c r="G7344"/>
      <c r="H7344"/>
      <c r="I7344"/>
      <c r="J7344"/>
      <c r="K7344"/>
      <c r="L7344" s="262"/>
      <c r="M7344" s="262"/>
      <c r="S7344" s="262"/>
      <c r="T7344" s="262"/>
      <c r="U7344" s="262"/>
      <c r="V7344" s="262"/>
    </row>
    <row r="7345" spans="1:22">
      <c r="A7345" s="858"/>
      <c r="B7345" s="866">
        <f t="shared" si="115"/>
        <v>7323</v>
      </c>
      <c r="C7345" s="919"/>
      <c r="D7345" s="860"/>
      <c r="E7345"/>
      <c r="F7345"/>
      <c r="G7345"/>
      <c r="H7345"/>
      <c r="I7345"/>
      <c r="J7345"/>
      <c r="K7345"/>
      <c r="L7345" s="262"/>
      <c r="M7345" s="262"/>
      <c r="S7345" s="262"/>
      <c r="T7345" s="262"/>
      <c r="U7345" s="262"/>
      <c r="V7345" s="262"/>
    </row>
    <row r="7346" spans="1:22">
      <c r="A7346" s="858"/>
      <c r="B7346" s="866">
        <f t="shared" si="115"/>
        <v>7324</v>
      </c>
      <c r="C7346" s="919"/>
      <c r="D7346" s="860"/>
      <c r="E7346"/>
      <c r="F7346"/>
      <c r="G7346"/>
      <c r="H7346"/>
      <c r="I7346"/>
      <c r="J7346"/>
      <c r="K7346"/>
      <c r="L7346" s="262"/>
      <c r="M7346" s="262"/>
      <c r="S7346" s="262"/>
      <c r="T7346" s="262"/>
      <c r="U7346" s="262"/>
      <c r="V7346" s="262"/>
    </row>
    <row r="7347" spans="1:22">
      <c r="A7347" s="858"/>
      <c r="B7347" s="866">
        <f t="shared" si="115"/>
        <v>7325</v>
      </c>
      <c r="C7347" s="919"/>
      <c r="D7347" s="860"/>
      <c r="E7347"/>
      <c r="F7347"/>
      <c r="G7347"/>
      <c r="H7347"/>
      <c r="I7347"/>
      <c r="J7347"/>
      <c r="K7347"/>
      <c r="L7347" s="262"/>
      <c r="M7347" s="262"/>
      <c r="S7347" s="262"/>
      <c r="T7347" s="262"/>
      <c r="U7347" s="262"/>
      <c r="V7347" s="262"/>
    </row>
    <row r="7348" spans="1:22">
      <c r="A7348" s="858"/>
      <c r="B7348" s="866">
        <f t="shared" si="115"/>
        <v>7326</v>
      </c>
      <c r="C7348" s="919"/>
      <c r="D7348" s="860"/>
      <c r="E7348"/>
      <c r="F7348"/>
      <c r="G7348"/>
      <c r="H7348"/>
      <c r="I7348"/>
      <c r="J7348"/>
      <c r="K7348"/>
      <c r="L7348" s="262"/>
      <c r="M7348" s="262"/>
      <c r="S7348" s="262"/>
      <c r="T7348" s="262"/>
      <c r="U7348" s="262"/>
      <c r="V7348" s="262"/>
    </row>
    <row r="7349" spans="1:22">
      <c r="A7349" s="858"/>
      <c r="B7349" s="866">
        <f t="shared" si="115"/>
        <v>7327</v>
      </c>
      <c r="C7349" s="919"/>
      <c r="D7349" s="860"/>
      <c r="E7349"/>
      <c r="F7349"/>
      <c r="G7349"/>
      <c r="H7349"/>
      <c r="I7349"/>
      <c r="J7349"/>
      <c r="K7349"/>
      <c r="L7349" s="262"/>
      <c r="M7349" s="262"/>
      <c r="S7349" s="262"/>
      <c r="T7349" s="262"/>
      <c r="U7349" s="262"/>
      <c r="V7349" s="262"/>
    </row>
    <row r="7350" spans="1:22">
      <c r="A7350" s="858"/>
      <c r="B7350" s="866">
        <f t="shared" si="115"/>
        <v>7328</v>
      </c>
      <c r="C7350" s="919"/>
      <c r="D7350" s="860"/>
      <c r="E7350"/>
      <c r="F7350"/>
      <c r="G7350"/>
      <c r="H7350"/>
      <c r="I7350"/>
      <c r="J7350"/>
      <c r="K7350"/>
      <c r="L7350" s="262"/>
      <c r="M7350" s="262"/>
      <c r="S7350" s="262"/>
      <c r="T7350" s="262"/>
      <c r="U7350" s="262"/>
      <c r="V7350" s="262"/>
    </row>
    <row r="7351" spans="1:22">
      <c r="A7351" s="858"/>
      <c r="B7351" s="866">
        <f t="shared" si="115"/>
        <v>7329</v>
      </c>
      <c r="C7351" s="919"/>
      <c r="D7351" s="860"/>
      <c r="E7351"/>
      <c r="F7351"/>
      <c r="G7351"/>
      <c r="H7351"/>
      <c r="I7351"/>
      <c r="J7351"/>
      <c r="K7351"/>
      <c r="L7351" s="262"/>
      <c r="M7351" s="262"/>
      <c r="S7351" s="262"/>
      <c r="T7351" s="262"/>
      <c r="U7351" s="262"/>
      <c r="V7351" s="262"/>
    </row>
    <row r="7352" spans="1:22">
      <c r="A7352" s="858"/>
      <c r="B7352" s="866">
        <f t="shared" si="115"/>
        <v>7330</v>
      </c>
      <c r="C7352" s="919"/>
      <c r="D7352" s="860"/>
      <c r="E7352"/>
      <c r="F7352"/>
      <c r="G7352"/>
      <c r="H7352"/>
      <c r="I7352"/>
      <c r="J7352"/>
      <c r="K7352"/>
      <c r="L7352" s="262"/>
      <c r="M7352" s="262"/>
      <c r="S7352" s="262"/>
      <c r="T7352" s="262"/>
      <c r="U7352" s="262"/>
      <c r="V7352" s="262"/>
    </row>
    <row r="7353" spans="1:22">
      <c r="A7353" s="858"/>
      <c r="B7353" s="866">
        <f t="shared" si="115"/>
        <v>7331</v>
      </c>
      <c r="C7353" s="919"/>
      <c r="D7353" s="860"/>
      <c r="E7353"/>
      <c r="F7353"/>
      <c r="G7353"/>
      <c r="H7353"/>
      <c r="I7353"/>
      <c r="J7353"/>
      <c r="K7353"/>
      <c r="L7353" s="262"/>
      <c r="M7353" s="262"/>
      <c r="S7353" s="262"/>
      <c r="T7353" s="262"/>
      <c r="U7353" s="262"/>
      <c r="V7353" s="262"/>
    </row>
    <row r="7354" spans="1:22">
      <c r="A7354" s="858"/>
      <c r="B7354" s="866">
        <f t="shared" si="115"/>
        <v>7332</v>
      </c>
      <c r="C7354" s="919"/>
      <c r="D7354" s="860"/>
      <c r="E7354"/>
      <c r="F7354"/>
      <c r="G7354"/>
      <c r="H7354"/>
      <c r="I7354"/>
      <c r="J7354"/>
      <c r="K7354"/>
      <c r="L7354" s="262"/>
      <c r="M7354" s="262"/>
      <c r="S7354" s="262"/>
      <c r="T7354" s="262"/>
      <c r="U7354" s="262"/>
      <c r="V7354" s="262"/>
    </row>
    <row r="7355" spans="1:22">
      <c r="A7355" s="858"/>
      <c r="B7355" s="866">
        <f t="shared" si="115"/>
        <v>7333</v>
      </c>
      <c r="C7355" s="919"/>
      <c r="D7355" s="860"/>
      <c r="E7355"/>
      <c r="F7355"/>
      <c r="G7355"/>
      <c r="H7355"/>
      <c r="I7355"/>
      <c r="J7355"/>
      <c r="K7355"/>
      <c r="L7355" s="262"/>
      <c r="M7355" s="262"/>
      <c r="S7355" s="262"/>
      <c r="T7355" s="262"/>
      <c r="U7355" s="262"/>
      <c r="V7355" s="262"/>
    </row>
    <row r="7356" spans="1:22">
      <c r="A7356" s="858"/>
      <c r="B7356" s="866">
        <f t="shared" si="115"/>
        <v>7334</v>
      </c>
      <c r="C7356" s="919"/>
      <c r="D7356" s="860"/>
      <c r="E7356"/>
      <c r="F7356"/>
      <c r="G7356"/>
      <c r="H7356"/>
      <c r="I7356"/>
      <c r="J7356"/>
      <c r="K7356"/>
      <c r="L7356" s="262"/>
      <c r="M7356" s="262"/>
      <c r="S7356" s="262"/>
      <c r="T7356" s="262"/>
      <c r="U7356" s="262"/>
      <c r="V7356" s="262"/>
    </row>
    <row r="7357" spans="1:22">
      <c r="A7357" s="858"/>
      <c r="B7357" s="866">
        <f t="shared" si="115"/>
        <v>7335</v>
      </c>
      <c r="C7357" s="919"/>
      <c r="D7357" s="860"/>
      <c r="E7357"/>
      <c r="F7357"/>
      <c r="G7357"/>
      <c r="H7357"/>
      <c r="I7357"/>
      <c r="J7357"/>
      <c r="K7357"/>
      <c r="L7357" s="262"/>
      <c r="M7357" s="262"/>
      <c r="S7357" s="262"/>
      <c r="T7357" s="262"/>
      <c r="U7357" s="262"/>
      <c r="V7357" s="262"/>
    </row>
    <row r="7358" spans="1:22">
      <c r="A7358" s="858"/>
      <c r="B7358" s="866">
        <f t="shared" si="115"/>
        <v>7336</v>
      </c>
      <c r="C7358" s="919"/>
      <c r="D7358" s="860"/>
      <c r="E7358"/>
      <c r="F7358"/>
      <c r="G7358"/>
      <c r="H7358"/>
      <c r="I7358"/>
      <c r="J7358"/>
      <c r="K7358"/>
      <c r="L7358" s="262"/>
      <c r="M7358" s="262"/>
      <c r="S7358" s="262"/>
      <c r="T7358" s="262"/>
      <c r="U7358" s="262"/>
      <c r="V7358" s="262"/>
    </row>
    <row r="7359" spans="1:22">
      <c r="A7359" s="858"/>
      <c r="B7359" s="866">
        <f t="shared" si="115"/>
        <v>7337</v>
      </c>
      <c r="C7359" s="919"/>
      <c r="D7359" s="860"/>
      <c r="E7359"/>
      <c r="F7359"/>
      <c r="G7359"/>
      <c r="H7359"/>
      <c r="I7359"/>
      <c r="J7359"/>
      <c r="K7359"/>
      <c r="L7359" s="262"/>
      <c r="M7359" s="262"/>
      <c r="S7359" s="262"/>
      <c r="T7359" s="262"/>
      <c r="U7359" s="262"/>
      <c r="V7359" s="262"/>
    </row>
    <row r="7360" spans="1:22">
      <c r="A7360" s="858"/>
      <c r="B7360" s="866">
        <f t="shared" si="115"/>
        <v>7338</v>
      </c>
      <c r="C7360" s="919"/>
      <c r="D7360" s="860"/>
      <c r="E7360"/>
      <c r="F7360"/>
      <c r="G7360"/>
      <c r="H7360"/>
      <c r="I7360"/>
      <c r="J7360"/>
      <c r="K7360"/>
      <c r="L7360" s="262"/>
      <c r="M7360" s="262"/>
      <c r="S7360" s="262"/>
      <c r="T7360" s="262"/>
      <c r="U7360" s="262"/>
      <c r="V7360" s="262"/>
    </row>
    <row r="7361" spans="1:22">
      <c r="A7361" s="858"/>
      <c r="B7361" s="866">
        <f t="shared" si="115"/>
        <v>7339</v>
      </c>
      <c r="C7361" s="919"/>
      <c r="D7361" s="860"/>
      <c r="E7361"/>
      <c r="F7361"/>
      <c r="G7361"/>
      <c r="H7361"/>
      <c r="I7361"/>
      <c r="J7361"/>
      <c r="K7361"/>
      <c r="L7361" s="262"/>
      <c r="M7361" s="262"/>
      <c r="S7361" s="262"/>
      <c r="T7361" s="262"/>
      <c r="U7361" s="262"/>
      <c r="V7361" s="262"/>
    </row>
    <row r="7362" spans="1:22">
      <c r="A7362" s="858"/>
      <c r="B7362" s="866">
        <f t="shared" si="115"/>
        <v>7340</v>
      </c>
      <c r="C7362" s="919"/>
      <c r="D7362" s="860"/>
      <c r="E7362"/>
      <c r="F7362"/>
      <c r="G7362"/>
      <c r="H7362"/>
      <c r="I7362"/>
      <c r="J7362"/>
      <c r="K7362"/>
      <c r="L7362" s="262"/>
      <c r="M7362" s="262"/>
      <c r="S7362" s="262"/>
      <c r="T7362" s="262"/>
      <c r="U7362" s="262"/>
      <c r="V7362" s="262"/>
    </row>
    <row r="7363" spans="1:22">
      <c r="A7363" s="858"/>
      <c r="B7363" s="866">
        <f t="shared" si="115"/>
        <v>7341</v>
      </c>
      <c r="C7363" s="919"/>
      <c r="D7363" s="860"/>
      <c r="E7363"/>
      <c r="F7363"/>
      <c r="G7363"/>
      <c r="H7363"/>
      <c r="I7363"/>
      <c r="J7363"/>
      <c r="K7363"/>
      <c r="L7363" s="262"/>
      <c r="M7363" s="262"/>
      <c r="S7363" s="262"/>
      <c r="T7363" s="262"/>
      <c r="U7363" s="262"/>
      <c r="V7363" s="262"/>
    </row>
    <row r="7364" spans="1:22">
      <c r="A7364" s="858"/>
      <c r="B7364" s="866">
        <f t="shared" si="115"/>
        <v>7342</v>
      </c>
      <c r="C7364" s="919"/>
      <c r="D7364" s="860"/>
      <c r="E7364"/>
      <c r="F7364"/>
      <c r="G7364"/>
      <c r="H7364"/>
      <c r="I7364"/>
      <c r="J7364"/>
      <c r="K7364"/>
      <c r="L7364" s="262"/>
      <c r="M7364" s="262"/>
      <c r="S7364" s="262"/>
      <c r="T7364" s="262"/>
      <c r="U7364" s="262"/>
      <c r="V7364" s="262"/>
    </row>
    <row r="7365" spans="1:22">
      <c r="A7365" s="858"/>
      <c r="B7365" s="866">
        <f t="shared" si="115"/>
        <v>7343</v>
      </c>
      <c r="C7365" s="919"/>
      <c r="D7365" s="860"/>
      <c r="E7365"/>
      <c r="F7365"/>
      <c r="G7365"/>
      <c r="H7365"/>
      <c r="I7365"/>
      <c r="J7365"/>
      <c r="K7365"/>
      <c r="L7365" s="262"/>
      <c r="M7365" s="262"/>
      <c r="S7365" s="262"/>
      <c r="T7365" s="262"/>
      <c r="U7365" s="262"/>
      <c r="V7365" s="262"/>
    </row>
    <row r="7366" spans="1:22">
      <c r="A7366" s="858"/>
      <c r="B7366" s="866">
        <f t="shared" si="115"/>
        <v>7344</v>
      </c>
      <c r="C7366" s="919"/>
      <c r="D7366" s="860"/>
      <c r="E7366"/>
      <c r="F7366"/>
      <c r="G7366"/>
      <c r="H7366"/>
      <c r="I7366"/>
      <c r="J7366"/>
      <c r="K7366"/>
      <c r="L7366" s="262"/>
      <c r="M7366" s="262"/>
      <c r="S7366" s="262"/>
      <c r="T7366" s="262"/>
      <c r="U7366" s="262"/>
      <c r="V7366" s="262"/>
    </row>
    <row r="7367" spans="1:22">
      <c r="A7367" s="858"/>
      <c r="B7367" s="866">
        <f t="shared" si="115"/>
        <v>7345</v>
      </c>
      <c r="C7367" s="919"/>
      <c r="D7367" s="860"/>
      <c r="E7367"/>
      <c r="F7367"/>
      <c r="G7367"/>
      <c r="H7367"/>
      <c r="I7367"/>
      <c r="J7367"/>
      <c r="K7367"/>
      <c r="L7367" s="262"/>
      <c r="M7367" s="262"/>
      <c r="S7367" s="262"/>
      <c r="T7367" s="262"/>
      <c r="U7367" s="262"/>
      <c r="V7367" s="262"/>
    </row>
    <row r="7368" spans="1:22">
      <c r="A7368" s="858"/>
      <c r="B7368" s="866">
        <f t="shared" si="115"/>
        <v>7346</v>
      </c>
      <c r="C7368" s="919"/>
      <c r="D7368" s="860"/>
      <c r="E7368"/>
      <c r="F7368"/>
      <c r="G7368"/>
      <c r="H7368"/>
      <c r="I7368"/>
      <c r="J7368"/>
      <c r="K7368"/>
      <c r="L7368" s="262"/>
      <c r="M7368" s="262"/>
      <c r="S7368" s="262"/>
      <c r="T7368" s="262"/>
      <c r="U7368" s="262"/>
      <c r="V7368" s="262"/>
    </row>
    <row r="7369" spans="1:22">
      <c r="A7369" s="858"/>
      <c r="B7369" s="866">
        <f t="shared" si="115"/>
        <v>7347</v>
      </c>
      <c r="C7369" s="919"/>
      <c r="D7369" s="860"/>
      <c r="E7369"/>
      <c r="F7369"/>
      <c r="G7369"/>
      <c r="H7369"/>
      <c r="I7369"/>
      <c r="J7369"/>
      <c r="K7369"/>
      <c r="L7369" s="262"/>
      <c r="M7369" s="262"/>
      <c r="S7369" s="262"/>
      <c r="T7369" s="262"/>
      <c r="U7369" s="262"/>
      <c r="V7369" s="262"/>
    </row>
    <row r="7370" spans="1:22">
      <c r="A7370" s="858"/>
      <c r="B7370" s="866">
        <f t="shared" si="115"/>
        <v>7348</v>
      </c>
      <c r="C7370" s="919"/>
      <c r="D7370" s="860"/>
      <c r="E7370"/>
      <c r="F7370"/>
      <c r="G7370"/>
      <c r="H7370"/>
      <c r="I7370"/>
      <c r="J7370"/>
      <c r="K7370"/>
      <c r="L7370" s="262"/>
      <c r="M7370" s="262"/>
      <c r="S7370" s="262"/>
      <c r="T7370" s="262"/>
      <c r="U7370" s="262"/>
      <c r="V7370" s="262"/>
    </row>
    <row r="7371" spans="1:22">
      <c r="A7371" s="858"/>
      <c r="B7371" s="866">
        <f t="shared" si="115"/>
        <v>7349</v>
      </c>
      <c r="C7371" s="919"/>
      <c r="D7371" s="860"/>
      <c r="E7371"/>
      <c r="F7371"/>
      <c r="G7371"/>
      <c r="H7371"/>
      <c r="I7371"/>
      <c r="J7371"/>
      <c r="K7371"/>
      <c r="L7371" s="262"/>
      <c r="M7371" s="262"/>
      <c r="S7371" s="262"/>
      <c r="T7371" s="262"/>
      <c r="U7371" s="262"/>
      <c r="V7371" s="262"/>
    </row>
    <row r="7372" spans="1:22">
      <c r="A7372" s="858"/>
      <c r="B7372" s="866">
        <f t="shared" si="115"/>
        <v>7350</v>
      </c>
      <c r="C7372" s="919"/>
      <c r="D7372" s="860"/>
      <c r="E7372"/>
      <c r="F7372"/>
      <c r="G7372"/>
      <c r="H7372"/>
      <c r="I7372"/>
      <c r="J7372"/>
      <c r="K7372"/>
      <c r="L7372" s="262"/>
      <c r="M7372" s="262"/>
      <c r="S7372" s="262"/>
      <c r="T7372" s="262"/>
      <c r="U7372" s="262"/>
      <c r="V7372" s="262"/>
    </row>
    <row r="7373" spans="1:22">
      <c r="A7373" s="858"/>
      <c r="B7373" s="866">
        <f t="shared" si="115"/>
        <v>7351</v>
      </c>
      <c r="C7373" s="919"/>
      <c r="D7373" s="860"/>
      <c r="E7373"/>
      <c r="F7373"/>
      <c r="G7373"/>
      <c r="H7373"/>
      <c r="I7373"/>
      <c r="J7373"/>
      <c r="K7373"/>
      <c r="L7373" s="262"/>
      <c r="M7373" s="262"/>
      <c r="S7373" s="262"/>
      <c r="T7373" s="262"/>
      <c r="U7373" s="262"/>
      <c r="V7373" s="262"/>
    </row>
    <row r="7374" spans="1:22">
      <c r="A7374" s="858"/>
      <c r="B7374" s="866">
        <f t="shared" si="115"/>
        <v>7352</v>
      </c>
      <c r="C7374" s="919"/>
      <c r="D7374" s="860"/>
      <c r="E7374"/>
      <c r="F7374"/>
      <c r="G7374"/>
      <c r="H7374"/>
      <c r="I7374"/>
      <c r="J7374"/>
      <c r="K7374"/>
      <c r="L7374" s="262"/>
      <c r="M7374" s="262"/>
      <c r="S7374" s="262"/>
      <c r="T7374" s="262"/>
      <c r="U7374" s="262"/>
      <c r="V7374" s="262"/>
    </row>
    <row r="7375" spans="1:22">
      <c r="A7375" s="858"/>
      <c r="B7375" s="866">
        <f t="shared" si="115"/>
        <v>7353</v>
      </c>
      <c r="C7375" s="919"/>
      <c r="D7375" s="860"/>
      <c r="E7375"/>
      <c r="F7375"/>
      <c r="G7375"/>
      <c r="H7375"/>
      <c r="I7375"/>
      <c r="J7375"/>
      <c r="K7375"/>
      <c r="L7375" s="262"/>
      <c r="M7375" s="262"/>
      <c r="S7375" s="262"/>
      <c r="T7375" s="262"/>
      <c r="U7375" s="262"/>
      <c r="V7375" s="262"/>
    </row>
    <row r="7376" spans="1:22">
      <c r="A7376" s="858"/>
      <c r="B7376" s="866">
        <f t="shared" si="115"/>
        <v>7354</v>
      </c>
      <c r="C7376" s="919"/>
      <c r="D7376" s="860"/>
      <c r="E7376"/>
      <c r="F7376"/>
      <c r="G7376"/>
      <c r="H7376"/>
      <c r="I7376"/>
      <c r="J7376"/>
      <c r="K7376"/>
      <c r="L7376" s="262"/>
      <c r="M7376" s="262"/>
      <c r="S7376" s="262"/>
      <c r="T7376" s="262"/>
      <c r="U7376" s="262"/>
      <c r="V7376" s="262"/>
    </row>
    <row r="7377" spans="1:22">
      <c r="A7377" s="858"/>
      <c r="B7377" s="866">
        <f t="shared" si="115"/>
        <v>7355</v>
      </c>
      <c r="C7377" s="919"/>
      <c r="D7377" s="860"/>
      <c r="E7377"/>
      <c r="F7377"/>
      <c r="G7377"/>
      <c r="H7377"/>
      <c r="I7377"/>
      <c r="J7377"/>
      <c r="K7377"/>
      <c r="L7377" s="262"/>
      <c r="M7377" s="262"/>
      <c r="S7377" s="262"/>
      <c r="T7377" s="262"/>
      <c r="U7377" s="262"/>
      <c r="V7377" s="262"/>
    </row>
    <row r="7378" spans="1:22">
      <c r="A7378" s="858"/>
      <c r="B7378" s="866">
        <f t="shared" si="115"/>
        <v>7356</v>
      </c>
      <c r="C7378" s="919"/>
      <c r="D7378" s="860"/>
      <c r="E7378"/>
      <c r="F7378"/>
      <c r="G7378"/>
      <c r="H7378"/>
      <c r="I7378"/>
      <c r="J7378"/>
      <c r="K7378"/>
      <c r="L7378" s="262"/>
      <c r="M7378" s="262"/>
      <c r="S7378" s="262"/>
      <c r="T7378" s="262"/>
      <c r="U7378" s="262"/>
      <c r="V7378" s="262"/>
    </row>
    <row r="7379" spans="1:22">
      <c r="A7379" s="858"/>
      <c r="B7379" s="866">
        <f t="shared" si="115"/>
        <v>7357</v>
      </c>
      <c r="C7379" s="919"/>
      <c r="D7379" s="860"/>
      <c r="E7379"/>
      <c r="F7379"/>
      <c r="G7379"/>
      <c r="H7379"/>
      <c r="I7379"/>
      <c r="J7379"/>
      <c r="K7379"/>
      <c r="L7379" s="262"/>
      <c r="M7379" s="262"/>
      <c r="S7379" s="262"/>
      <c r="T7379" s="262"/>
      <c r="U7379" s="262"/>
      <c r="V7379" s="262"/>
    </row>
    <row r="7380" spans="1:22">
      <c r="A7380" s="858"/>
      <c r="B7380" s="866">
        <f t="shared" si="115"/>
        <v>7358</v>
      </c>
      <c r="C7380" s="919"/>
      <c r="D7380" s="860"/>
      <c r="E7380"/>
      <c r="F7380"/>
      <c r="G7380"/>
      <c r="H7380"/>
      <c r="I7380"/>
      <c r="J7380"/>
      <c r="K7380"/>
      <c r="L7380" s="262"/>
      <c r="M7380" s="262"/>
      <c r="S7380" s="262"/>
      <c r="T7380" s="262"/>
      <c r="U7380" s="262"/>
      <c r="V7380" s="262"/>
    </row>
    <row r="7381" spans="1:22">
      <c r="A7381" s="858"/>
      <c r="B7381" s="866">
        <f t="shared" si="115"/>
        <v>7359</v>
      </c>
      <c r="C7381" s="919"/>
      <c r="D7381" s="860"/>
      <c r="E7381"/>
      <c r="F7381"/>
      <c r="G7381"/>
      <c r="H7381"/>
      <c r="I7381"/>
      <c r="J7381"/>
      <c r="K7381"/>
      <c r="L7381" s="262"/>
      <c r="M7381" s="262"/>
      <c r="S7381" s="262"/>
      <c r="T7381" s="262"/>
      <c r="U7381" s="262"/>
      <c r="V7381" s="262"/>
    </row>
    <row r="7382" spans="1:22">
      <c r="A7382" s="858"/>
      <c r="B7382" s="866">
        <f t="shared" si="115"/>
        <v>7360</v>
      </c>
      <c r="C7382" s="919"/>
      <c r="D7382" s="860"/>
      <c r="E7382"/>
      <c r="F7382"/>
      <c r="G7382"/>
      <c r="H7382"/>
      <c r="I7382"/>
      <c r="J7382"/>
      <c r="K7382"/>
      <c r="L7382" s="262"/>
      <c r="M7382" s="262"/>
      <c r="S7382" s="262"/>
      <c r="T7382" s="262"/>
      <c r="U7382" s="262"/>
      <c r="V7382" s="262"/>
    </row>
    <row r="7383" spans="1:22">
      <c r="A7383" s="858"/>
      <c r="B7383" s="866">
        <f t="shared" si="115"/>
        <v>7361</v>
      </c>
      <c r="C7383" s="919"/>
      <c r="D7383" s="860"/>
      <c r="E7383"/>
      <c r="F7383"/>
      <c r="G7383"/>
      <c r="H7383"/>
      <c r="I7383"/>
      <c r="J7383"/>
      <c r="K7383"/>
      <c r="L7383" s="262"/>
      <c r="M7383" s="262"/>
      <c r="S7383" s="262"/>
      <c r="T7383" s="262"/>
      <c r="U7383" s="262"/>
      <c r="V7383" s="262"/>
    </row>
    <row r="7384" spans="1:22">
      <c r="A7384" s="858"/>
      <c r="B7384" s="866">
        <f t="shared" ref="B7384:B7447" si="116">B7383+1</f>
        <v>7362</v>
      </c>
      <c r="C7384" s="919"/>
      <c r="D7384" s="860"/>
      <c r="E7384"/>
      <c r="F7384"/>
      <c r="G7384"/>
      <c r="H7384"/>
      <c r="I7384"/>
      <c r="J7384"/>
      <c r="K7384"/>
      <c r="L7384" s="262"/>
      <c r="M7384" s="262"/>
      <c r="S7384" s="262"/>
      <c r="T7384" s="262"/>
      <c r="U7384" s="262"/>
      <c r="V7384" s="262"/>
    </row>
    <row r="7385" spans="1:22">
      <c r="A7385" s="858"/>
      <c r="B7385" s="866">
        <f t="shared" si="116"/>
        <v>7363</v>
      </c>
      <c r="C7385" s="919"/>
      <c r="D7385" s="860"/>
      <c r="E7385"/>
      <c r="F7385"/>
      <c r="G7385"/>
      <c r="H7385"/>
      <c r="I7385"/>
      <c r="J7385"/>
      <c r="K7385"/>
      <c r="L7385" s="262"/>
      <c r="M7385" s="262"/>
      <c r="S7385" s="262"/>
      <c r="T7385" s="262"/>
      <c r="U7385" s="262"/>
      <c r="V7385" s="262"/>
    </row>
    <row r="7386" spans="1:22">
      <c r="A7386" s="858"/>
      <c r="B7386" s="866">
        <f t="shared" si="116"/>
        <v>7364</v>
      </c>
      <c r="C7386" s="919"/>
      <c r="D7386" s="860"/>
      <c r="E7386"/>
      <c r="F7386"/>
      <c r="G7386"/>
      <c r="H7386"/>
      <c r="I7386"/>
      <c r="J7386"/>
      <c r="K7386"/>
      <c r="L7386" s="262"/>
      <c r="M7386" s="262"/>
      <c r="S7386" s="262"/>
      <c r="T7386" s="262"/>
      <c r="U7386" s="262"/>
      <c r="V7386" s="262"/>
    </row>
    <row r="7387" spans="1:22">
      <c r="A7387" s="858"/>
      <c r="B7387" s="866">
        <f t="shared" si="116"/>
        <v>7365</v>
      </c>
      <c r="C7387" s="919"/>
      <c r="D7387" s="860"/>
      <c r="E7387"/>
      <c r="F7387"/>
      <c r="G7387"/>
      <c r="H7387"/>
      <c r="I7387"/>
      <c r="J7387"/>
      <c r="K7387"/>
      <c r="L7387" s="262"/>
      <c r="M7387" s="262"/>
      <c r="S7387" s="262"/>
      <c r="T7387" s="262"/>
      <c r="U7387" s="262"/>
      <c r="V7387" s="262"/>
    </row>
    <row r="7388" spans="1:22">
      <c r="A7388" s="858"/>
      <c r="B7388" s="866">
        <f t="shared" si="116"/>
        <v>7366</v>
      </c>
      <c r="C7388" s="919"/>
      <c r="D7388" s="860"/>
      <c r="E7388"/>
      <c r="F7388"/>
      <c r="G7388"/>
      <c r="H7388"/>
      <c r="I7388"/>
      <c r="J7388"/>
      <c r="K7388"/>
      <c r="L7388" s="262"/>
      <c r="M7388" s="262"/>
      <c r="S7388" s="262"/>
      <c r="T7388" s="262"/>
      <c r="U7388" s="262"/>
      <c r="V7388" s="262"/>
    </row>
    <row r="7389" spans="1:22">
      <c r="A7389" s="858"/>
      <c r="B7389" s="866">
        <f t="shared" si="116"/>
        <v>7367</v>
      </c>
      <c r="C7389" s="919"/>
      <c r="D7389" s="860"/>
      <c r="E7389"/>
      <c r="F7389"/>
      <c r="G7389"/>
      <c r="H7389"/>
      <c r="I7389"/>
      <c r="J7389"/>
      <c r="K7389"/>
      <c r="L7389" s="262"/>
      <c r="M7389" s="262"/>
      <c r="S7389" s="262"/>
      <c r="T7389" s="262"/>
      <c r="U7389" s="262"/>
      <c r="V7389" s="262"/>
    </row>
    <row r="7390" spans="1:22">
      <c r="A7390" s="858"/>
      <c r="B7390" s="866">
        <f t="shared" si="116"/>
        <v>7368</v>
      </c>
      <c r="C7390" s="919"/>
      <c r="D7390" s="860"/>
      <c r="E7390"/>
      <c r="F7390"/>
      <c r="G7390"/>
      <c r="H7390"/>
      <c r="I7390"/>
      <c r="J7390"/>
      <c r="K7390"/>
      <c r="L7390" s="262"/>
      <c r="M7390" s="262"/>
      <c r="S7390" s="262"/>
      <c r="T7390" s="262"/>
      <c r="U7390" s="262"/>
      <c r="V7390" s="262"/>
    </row>
    <row r="7391" spans="1:22">
      <c r="A7391" s="858"/>
      <c r="B7391" s="866">
        <f t="shared" si="116"/>
        <v>7369</v>
      </c>
      <c r="C7391" s="919"/>
      <c r="D7391" s="860"/>
      <c r="E7391"/>
      <c r="F7391"/>
      <c r="G7391"/>
      <c r="H7391"/>
      <c r="I7391"/>
      <c r="J7391"/>
      <c r="K7391"/>
      <c r="L7391" s="262"/>
      <c r="M7391" s="262"/>
      <c r="S7391" s="262"/>
      <c r="T7391" s="262"/>
      <c r="U7391" s="262"/>
      <c r="V7391" s="262"/>
    </row>
    <row r="7392" spans="1:22">
      <c r="A7392" s="858"/>
      <c r="B7392" s="866">
        <f t="shared" si="116"/>
        <v>7370</v>
      </c>
      <c r="C7392" s="919"/>
      <c r="D7392" s="860"/>
      <c r="E7392"/>
      <c r="F7392"/>
      <c r="G7392"/>
      <c r="H7392"/>
      <c r="I7392"/>
      <c r="J7392"/>
      <c r="K7392"/>
      <c r="L7392" s="262"/>
      <c r="M7392" s="262"/>
      <c r="S7392" s="262"/>
      <c r="T7392" s="262"/>
      <c r="U7392" s="262"/>
      <c r="V7392" s="262"/>
    </row>
    <row r="7393" spans="1:22">
      <c r="A7393" s="858"/>
      <c r="B7393" s="866">
        <f t="shared" si="116"/>
        <v>7371</v>
      </c>
      <c r="C7393" s="919"/>
      <c r="D7393" s="860"/>
      <c r="E7393"/>
      <c r="F7393"/>
      <c r="G7393"/>
      <c r="H7393"/>
      <c r="I7393"/>
      <c r="J7393"/>
      <c r="K7393"/>
      <c r="L7393" s="262"/>
      <c r="M7393" s="262"/>
      <c r="S7393" s="262"/>
      <c r="T7393" s="262"/>
      <c r="U7393" s="262"/>
      <c r="V7393" s="262"/>
    </row>
    <row r="7394" spans="1:22">
      <c r="A7394" s="858"/>
      <c r="B7394" s="866">
        <f t="shared" si="116"/>
        <v>7372</v>
      </c>
      <c r="C7394" s="919"/>
      <c r="D7394" s="860"/>
      <c r="E7394"/>
      <c r="F7394"/>
      <c r="G7394"/>
      <c r="H7394"/>
      <c r="I7394"/>
      <c r="J7394"/>
      <c r="K7394"/>
      <c r="L7394" s="262"/>
      <c r="M7394" s="262"/>
      <c r="S7394" s="262"/>
      <c r="T7394" s="262"/>
      <c r="U7394" s="262"/>
      <c r="V7394" s="262"/>
    </row>
    <row r="7395" spans="1:22">
      <c r="A7395" s="858"/>
      <c r="B7395" s="866">
        <f t="shared" si="116"/>
        <v>7373</v>
      </c>
      <c r="C7395" s="919"/>
      <c r="D7395" s="860"/>
      <c r="E7395"/>
      <c r="F7395"/>
      <c r="G7395"/>
      <c r="H7395"/>
      <c r="I7395"/>
      <c r="J7395"/>
      <c r="K7395"/>
      <c r="L7395" s="262"/>
      <c r="M7395" s="262"/>
      <c r="S7395" s="262"/>
      <c r="T7395" s="262"/>
      <c r="U7395" s="262"/>
      <c r="V7395" s="262"/>
    </row>
    <row r="7396" spans="1:22">
      <c r="A7396" s="858"/>
      <c r="B7396" s="866">
        <f t="shared" si="116"/>
        <v>7374</v>
      </c>
      <c r="C7396" s="919"/>
      <c r="D7396" s="860"/>
      <c r="E7396"/>
      <c r="F7396"/>
      <c r="G7396"/>
      <c r="H7396"/>
      <c r="I7396"/>
      <c r="J7396"/>
      <c r="K7396"/>
      <c r="L7396" s="262"/>
      <c r="M7396" s="262"/>
      <c r="S7396" s="262"/>
      <c r="T7396" s="262"/>
      <c r="U7396" s="262"/>
      <c r="V7396" s="262"/>
    </row>
    <row r="7397" spans="1:22">
      <c r="A7397" s="858"/>
      <c r="B7397" s="866">
        <f t="shared" si="116"/>
        <v>7375</v>
      </c>
      <c r="C7397" s="919"/>
      <c r="D7397" s="860"/>
      <c r="E7397"/>
      <c r="F7397"/>
      <c r="G7397"/>
      <c r="H7397"/>
      <c r="I7397"/>
      <c r="J7397"/>
      <c r="K7397"/>
      <c r="L7397" s="262"/>
      <c r="M7397" s="262"/>
      <c r="S7397" s="262"/>
      <c r="T7397" s="262"/>
      <c r="U7397" s="262"/>
      <c r="V7397" s="262"/>
    </row>
    <row r="7398" spans="1:22">
      <c r="A7398" s="858"/>
      <c r="B7398" s="866">
        <f t="shared" si="116"/>
        <v>7376</v>
      </c>
      <c r="C7398" s="919"/>
      <c r="D7398" s="860"/>
      <c r="E7398"/>
      <c r="F7398"/>
      <c r="G7398"/>
      <c r="H7398"/>
      <c r="I7398"/>
      <c r="J7398"/>
      <c r="K7398"/>
      <c r="L7398" s="262"/>
      <c r="M7398" s="262"/>
      <c r="S7398" s="262"/>
      <c r="T7398" s="262"/>
      <c r="U7398" s="262"/>
      <c r="V7398" s="262"/>
    </row>
    <row r="7399" spans="1:22">
      <c r="A7399" s="858"/>
      <c r="B7399" s="866">
        <f t="shared" si="116"/>
        <v>7377</v>
      </c>
      <c r="C7399" s="919"/>
      <c r="D7399" s="860"/>
      <c r="E7399"/>
      <c r="F7399"/>
      <c r="G7399"/>
      <c r="H7399"/>
      <c r="I7399"/>
      <c r="J7399"/>
      <c r="K7399"/>
      <c r="L7399" s="262"/>
      <c r="M7399" s="262"/>
      <c r="S7399" s="262"/>
      <c r="T7399" s="262"/>
      <c r="U7399" s="262"/>
      <c r="V7399" s="262"/>
    </row>
    <row r="7400" spans="1:22">
      <c r="A7400" s="858"/>
      <c r="B7400" s="866">
        <f t="shared" si="116"/>
        <v>7378</v>
      </c>
      <c r="C7400" s="919"/>
      <c r="D7400" s="860"/>
      <c r="E7400"/>
      <c r="F7400"/>
      <c r="G7400"/>
      <c r="H7400"/>
      <c r="I7400"/>
      <c r="J7400"/>
      <c r="K7400"/>
      <c r="L7400" s="262"/>
      <c r="M7400" s="262"/>
      <c r="S7400" s="262"/>
      <c r="T7400" s="262"/>
      <c r="U7400" s="262"/>
      <c r="V7400" s="262"/>
    </row>
    <row r="7401" spans="1:22">
      <c r="A7401" s="858"/>
      <c r="B7401" s="866">
        <f t="shared" si="116"/>
        <v>7379</v>
      </c>
      <c r="C7401" s="919"/>
      <c r="D7401" s="860"/>
      <c r="E7401"/>
      <c r="F7401"/>
      <c r="G7401"/>
      <c r="H7401"/>
      <c r="I7401"/>
      <c r="J7401"/>
      <c r="K7401"/>
      <c r="L7401" s="262"/>
      <c r="M7401" s="262"/>
      <c r="S7401" s="262"/>
      <c r="T7401" s="262"/>
      <c r="U7401" s="262"/>
      <c r="V7401" s="262"/>
    </row>
    <row r="7402" spans="1:22">
      <c r="A7402" s="858"/>
      <c r="B7402" s="866">
        <f t="shared" si="116"/>
        <v>7380</v>
      </c>
      <c r="C7402" s="919"/>
      <c r="D7402" s="860"/>
      <c r="E7402"/>
      <c r="F7402"/>
      <c r="G7402"/>
      <c r="H7402"/>
      <c r="I7402"/>
      <c r="J7402"/>
      <c r="K7402"/>
      <c r="L7402" s="262"/>
      <c r="M7402" s="262"/>
      <c r="S7402" s="262"/>
      <c r="T7402" s="262"/>
      <c r="U7402" s="262"/>
      <c r="V7402" s="262"/>
    </row>
    <row r="7403" spans="1:22">
      <c r="A7403" s="858"/>
      <c r="B7403" s="866">
        <f t="shared" si="116"/>
        <v>7381</v>
      </c>
      <c r="C7403" s="919"/>
      <c r="D7403" s="860"/>
      <c r="E7403"/>
      <c r="F7403"/>
      <c r="G7403"/>
      <c r="H7403"/>
      <c r="I7403"/>
      <c r="J7403"/>
      <c r="K7403"/>
      <c r="L7403" s="262"/>
      <c r="M7403" s="262"/>
      <c r="S7403" s="262"/>
      <c r="T7403" s="262"/>
      <c r="U7403" s="262"/>
      <c r="V7403" s="262"/>
    </row>
    <row r="7404" spans="1:22">
      <c r="A7404" s="858"/>
      <c r="B7404" s="866">
        <f t="shared" si="116"/>
        <v>7382</v>
      </c>
      <c r="C7404" s="919"/>
      <c r="D7404" s="860"/>
      <c r="E7404"/>
      <c r="F7404"/>
      <c r="G7404"/>
      <c r="H7404"/>
      <c r="I7404"/>
      <c r="J7404"/>
      <c r="K7404"/>
      <c r="L7404" s="262"/>
      <c r="M7404" s="262"/>
      <c r="S7404" s="262"/>
      <c r="T7404" s="262"/>
      <c r="U7404" s="262"/>
      <c r="V7404" s="262"/>
    </row>
    <row r="7405" spans="1:22">
      <c r="A7405" s="858"/>
      <c r="B7405" s="866">
        <f t="shared" si="116"/>
        <v>7383</v>
      </c>
      <c r="C7405" s="919"/>
      <c r="D7405" s="860"/>
      <c r="E7405"/>
      <c r="F7405"/>
      <c r="G7405"/>
      <c r="H7405"/>
      <c r="I7405"/>
      <c r="J7405"/>
      <c r="K7405"/>
      <c r="L7405" s="262"/>
      <c r="M7405" s="262"/>
      <c r="S7405" s="262"/>
      <c r="T7405" s="262"/>
      <c r="U7405" s="262"/>
      <c r="V7405" s="262"/>
    </row>
    <row r="7406" spans="1:22">
      <c r="A7406" s="858"/>
      <c r="B7406" s="866">
        <f t="shared" si="116"/>
        <v>7384</v>
      </c>
      <c r="C7406" s="919"/>
      <c r="D7406" s="860"/>
      <c r="E7406"/>
      <c r="F7406"/>
      <c r="G7406"/>
      <c r="H7406"/>
      <c r="I7406"/>
      <c r="J7406"/>
      <c r="K7406"/>
      <c r="L7406" s="262"/>
      <c r="M7406" s="262"/>
      <c r="S7406" s="262"/>
      <c r="T7406" s="262"/>
      <c r="U7406" s="262"/>
      <c r="V7406" s="262"/>
    </row>
    <row r="7407" spans="1:22">
      <c r="A7407" s="858"/>
      <c r="B7407" s="866">
        <f t="shared" si="116"/>
        <v>7385</v>
      </c>
      <c r="C7407" s="919"/>
      <c r="D7407" s="860"/>
      <c r="E7407"/>
      <c r="F7407"/>
      <c r="G7407"/>
      <c r="H7407"/>
      <c r="I7407"/>
      <c r="J7407"/>
      <c r="K7407"/>
      <c r="L7407" s="262"/>
      <c r="M7407" s="262"/>
      <c r="S7407" s="262"/>
      <c r="T7407" s="262"/>
      <c r="U7407" s="262"/>
      <c r="V7407" s="262"/>
    </row>
    <row r="7408" spans="1:22">
      <c r="A7408" s="858"/>
      <c r="B7408" s="866">
        <f t="shared" si="116"/>
        <v>7386</v>
      </c>
      <c r="C7408" s="919"/>
      <c r="D7408" s="860"/>
      <c r="E7408"/>
      <c r="F7408"/>
      <c r="G7408"/>
      <c r="H7408"/>
      <c r="I7408"/>
      <c r="J7408"/>
      <c r="K7408"/>
      <c r="L7408" s="262"/>
      <c r="M7408" s="262"/>
      <c r="S7408" s="262"/>
      <c r="T7408" s="262"/>
      <c r="U7408" s="262"/>
      <c r="V7408" s="262"/>
    </row>
    <row r="7409" spans="1:22">
      <c r="A7409" s="858"/>
      <c r="B7409" s="866">
        <f t="shared" si="116"/>
        <v>7387</v>
      </c>
      <c r="C7409" s="919"/>
      <c r="D7409" s="860"/>
      <c r="E7409"/>
      <c r="F7409"/>
      <c r="G7409"/>
      <c r="H7409"/>
      <c r="I7409"/>
      <c r="J7409"/>
      <c r="K7409"/>
      <c r="L7409" s="262"/>
      <c r="M7409" s="262"/>
      <c r="S7409" s="262"/>
      <c r="T7409" s="262"/>
      <c r="U7409" s="262"/>
      <c r="V7409" s="262"/>
    </row>
    <row r="7410" spans="1:22">
      <c r="A7410" s="858"/>
      <c r="B7410" s="866">
        <f t="shared" si="116"/>
        <v>7388</v>
      </c>
      <c r="C7410" s="919"/>
      <c r="D7410" s="860"/>
      <c r="E7410"/>
      <c r="F7410"/>
      <c r="G7410"/>
      <c r="H7410"/>
      <c r="I7410"/>
      <c r="J7410"/>
      <c r="K7410"/>
      <c r="L7410" s="262"/>
      <c r="M7410" s="262"/>
      <c r="S7410" s="262"/>
      <c r="T7410" s="262"/>
      <c r="U7410" s="262"/>
      <c r="V7410" s="262"/>
    </row>
    <row r="7411" spans="1:22">
      <c r="A7411" s="858"/>
      <c r="B7411" s="866">
        <f t="shared" si="116"/>
        <v>7389</v>
      </c>
      <c r="C7411" s="919"/>
      <c r="D7411" s="860"/>
      <c r="E7411"/>
      <c r="F7411"/>
      <c r="G7411"/>
      <c r="H7411"/>
      <c r="I7411"/>
      <c r="J7411"/>
      <c r="K7411"/>
      <c r="L7411" s="262"/>
      <c r="M7411" s="262"/>
      <c r="S7411" s="262"/>
      <c r="T7411" s="262"/>
      <c r="U7411" s="262"/>
      <c r="V7411" s="262"/>
    </row>
    <row r="7412" spans="1:22">
      <c r="A7412" s="858"/>
      <c r="B7412" s="866">
        <f t="shared" si="116"/>
        <v>7390</v>
      </c>
      <c r="C7412" s="919"/>
      <c r="D7412" s="860"/>
      <c r="E7412"/>
      <c r="F7412"/>
      <c r="G7412"/>
      <c r="H7412"/>
      <c r="I7412"/>
      <c r="J7412"/>
      <c r="K7412"/>
      <c r="L7412" s="262"/>
      <c r="M7412" s="262"/>
      <c r="S7412" s="262"/>
      <c r="T7412" s="262"/>
      <c r="U7412" s="262"/>
      <c r="V7412" s="262"/>
    </row>
    <row r="7413" spans="1:22">
      <c r="A7413" s="858"/>
      <c r="B7413" s="866">
        <f t="shared" si="116"/>
        <v>7391</v>
      </c>
      <c r="C7413" s="919"/>
      <c r="D7413" s="860"/>
      <c r="E7413"/>
      <c r="F7413"/>
      <c r="G7413"/>
      <c r="H7413"/>
      <c r="I7413"/>
      <c r="J7413"/>
      <c r="K7413"/>
      <c r="L7413" s="262"/>
      <c r="M7413" s="262"/>
      <c r="S7413" s="262"/>
      <c r="T7413" s="262"/>
      <c r="U7413" s="262"/>
      <c r="V7413" s="262"/>
    </row>
    <row r="7414" spans="1:22">
      <c r="A7414" s="858"/>
      <c r="B7414" s="866">
        <f t="shared" si="116"/>
        <v>7392</v>
      </c>
      <c r="C7414" s="919"/>
      <c r="D7414" s="860"/>
      <c r="E7414"/>
      <c r="F7414"/>
      <c r="G7414"/>
      <c r="H7414"/>
      <c r="I7414"/>
      <c r="J7414"/>
      <c r="K7414"/>
      <c r="L7414" s="262"/>
      <c r="M7414" s="262"/>
      <c r="S7414" s="262"/>
      <c r="T7414" s="262"/>
      <c r="U7414" s="262"/>
      <c r="V7414" s="262"/>
    </row>
    <row r="7415" spans="1:22">
      <c r="A7415" s="858"/>
      <c r="B7415" s="866">
        <f t="shared" si="116"/>
        <v>7393</v>
      </c>
      <c r="C7415" s="919"/>
      <c r="D7415" s="860"/>
      <c r="E7415"/>
      <c r="F7415"/>
      <c r="G7415"/>
      <c r="H7415"/>
      <c r="I7415"/>
      <c r="J7415"/>
      <c r="K7415"/>
      <c r="L7415" s="262"/>
      <c r="M7415" s="262"/>
      <c r="S7415" s="262"/>
      <c r="T7415" s="262"/>
      <c r="U7415" s="262"/>
      <c r="V7415" s="262"/>
    </row>
    <row r="7416" spans="1:22">
      <c r="A7416" s="858"/>
      <c r="B7416" s="866">
        <f t="shared" si="116"/>
        <v>7394</v>
      </c>
      <c r="C7416" s="919"/>
      <c r="D7416" s="860"/>
      <c r="E7416"/>
      <c r="F7416"/>
      <c r="G7416"/>
      <c r="H7416"/>
      <c r="I7416"/>
      <c r="J7416"/>
      <c r="K7416"/>
      <c r="L7416" s="262"/>
      <c r="M7416" s="262"/>
      <c r="S7416" s="262"/>
      <c r="T7416" s="262"/>
      <c r="U7416" s="262"/>
      <c r="V7416" s="262"/>
    </row>
    <row r="7417" spans="1:22">
      <c r="A7417" s="858"/>
      <c r="B7417" s="866">
        <f t="shared" si="116"/>
        <v>7395</v>
      </c>
      <c r="C7417" s="919"/>
      <c r="D7417" s="860"/>
      <c r="E7417"/>
      <c r="F7417"/>
      <c r="G7417"/>
      <c r="H7417"/>
      <c r="I7417"/>
      <c r="J7417"/>
      <c r="K7417"/>
      <c r="L7417" s="262"/>
      <c r="M7417" s="262"/>
      <c r="S7417" s="262"/>
      <c r="T7417" s="262"/>
      <c r="U7417" s="262"/>
      <c r="V7417" s="262"/>
    </row>
    <row r="7418" spans="1:22">
      <c r="A7418" s="858"/>
      <c r="B7418" s="866">
        <f t="shared" si="116"/>
        <v>7396</v>
      </c>
      <c r="C7418" s="919"/>
      <c r="D7418" s="860"/>
      <c r="E7418"/>
      <c r="F7418"/>
      <c r="G7418"/>
      <c r="H7418"/>
      <c r="I7418"/>
      <c r="J7418"/>
      <c r="K7418"/>
      <c r="L7418" s="262"/>
      <c r="M7418" s="262"/>
      <c r="S7418" s="262"/>
      <c r="T7418" s="262"/>
      <c r="U7418" s="262"/>
      <c r="V7418" s="262"/>
    </row>
    <row r="7419" spans="1:22">
      <c r="A7419" s="858"/>
      <c r="B7419" s="866">
        <f t="shared" si="116"/>
        <v>7397</v>
      </c>
      <c r="C7419" s="919"/>
      <c r="D7419" s="860"/>
      <c r="E7419"/>
      <c r="F7419"/>
      <c r="G7419"/>
      <c r="H7419"/>
      <c r="I7419"/>
      <c r="J7419"/>
      <c r="K7419"/>
      <c r="L7419" s="262"/>
      <c r="M7419" s="262"/>
      <c r="S7419" s="262"/>
      <c r="T7419" s="262"/>
      <c r="U7419" s="262"/>
      <c r="V7419" s="262"/>
    </row>
    <row r="7420" spans="1:22">
      <c r="A7420" s="858"/>
      <c r="B7420" s="866">
        <f t="shared" si="116"/>
        <v>7398</v>
      </c>
      <c r="C7420" s="919"/>
      <c r="D7420" s="860"/>
      <c r="E7420"/>
      <c r="F7420"/>
      <c r="G7420"/>
      <c r="H7420"/>
      <c r="I7420"/>
      <c r="J7420"/>
      <c r="K7420"/>
      <c r="L7420" s="262"/>
      <c r="M7420" s="262"/>
      <c r="S7420" s="262"/>
      <c r="T7420" s="262"/>
      <c r="U7420" s="262"/>
      <c r="V7420" s="262"/>
    </row>
    <row r="7421" spans="1:22">
      <c r="A7421" s="858"/>
      <c r="B7421" s="866">
        <f t="shared" si="116"/>
        <v>7399</v>
      </c>
      <c r="C7421" s="919"/>
      <c r="D7421" s="860"/>
      <c r="E7421"/>
      <c r="F7421"/>
      <c r="G7421"/>
      <c r="H7421"/>
      <c r="I7421"/>
      <c r="J7421"/>
      <c r="K7421"/>
      <c r="L7421" s="262"/>
      <c r="M7421" s="262"/>
      <c r="S7421" s="262"/>
      <c r="T7421" s="262"/>
      <c r="U7421" s="262"/>
      <c r="V7421" s="262"/>
    </row>
    <row r="7422" spans="1:22">
      <c r="A7422" s="858"/>
      <c r="B7422" s="866">
        <f t="shared" si="116"/>
        <v>7400</v>
      </c>
      <c r="C7422" s="919"/>
      <c r="D7422" s="860"/>
      <c r="E7422"/>
      <c r="F7422"/>
      <c r="G7422"/>
      <c r="H7422"/>
      <c r="I7422"/>
      <c r="J7422"/>
      <c r="K7422"/>
      <c r="L7422" s="262"/>
      <c r="M7422" s="262"/>
      <c r="S7422" s="262"/>
      <c r="T7422" s="262"/>
      <c r="U7422" s="262"/>
      <c r="V7422" s="262"/>
    </row>
    <row r="7423" spans="1:22">
      <c r="A7423" s="858"/>
      <c r="B7423" s="866">
        <f t="shared" si="116"/>
        <v>7401</v>
      </c>
      <c r="C7423" s="919"/>
      <c r="D7423" s="860"/>
      <c r="E7423"/>
      <c r="F7423"/>
      <c r="G7423"/>
      <c r="H7423"/>
      <c r="I7423"/>
      <c r="J7423"/>
      <c r="K7423"/>
      <c r="L7423" s="262"/>
      <c r="M7423" s="262"/>
      <c r="S7423" s="262"/>
      <c r="T7423" s="262"/>
      <c r="U7423" s="262"/>
      <c r="V7423" s="262"/>
    </row>
    <row r="7424" spans="1:22">
      <c r="A7424" s="858"/>
      <c r="B7424" s="866">
        <f t="shared" si="116"/>
        <v>7402</v>
      </c>
      <c r="C7424" s="919"/>
      <c r="D7424" s="860"/>
      <c r="E7424"/>
      <c r="F7424"/>
      <c r="G7424"/>
      <c r="H7424"/>
      <c r="I7424"/>
      <c r="J7424"/>
      <c r="K7424"/>
      <c r="L7424" s="262"/>
      <c r="M7424" s="262"/>
      <c r="S7424" s="262"/>
      <c r="T7424" s="262"/>
      <c r="U7424" s="262"/>
      <c r="V7424" s="262"/>
    </row>
    <row r="7425" spans="1:22">
      <c r="A7425" s="858"/>
      <c r="B7425" s="866">
        <f t="shared" si="116"/>
        <v>7403</v>
      </c>
      <c r="C7425" s="919"/>
      <c r="D7425" s="860"/>
      <c r="E7425"/>
      <c r="F7425"/>
      <c r="G7425"/>
      <c r="H7425"/>
      <c r="I7425"/>
      <c r="J7425"/>
      <c r="K7425"/>
      <c r="L7425" s="262"/>
      <c r="M7425" s="262"/>
      <c r="S7425" s="262"/>
      <c r="T7425" s="262"/>
      <c r="U7425" s="262"/>
      <c r="V7425" s="262"/>
    </row>
    <row r="7426" spans="1:22">
      <c r="A7426" s="858"/>
      <c r="B7426" s="866">
        <f t="shared" si="116"/>
        <v>7404</v>
      </c>
      <c r="C7426" s="919"/>
      <c r="D7426" s="860"/>
      <c r="E7426"/>
      <c r="F7426"/>
      <c r="G7426"/>
      <c r="H7426"/>
      <c r="I7426"/>
      <c r="J7426"/>
      <c r="K7426"/>
      <c r="L7426" s="262"/>
      <c r="M7426" s="262"/>
      <c r="S7426" s="262"/>
      <c r="T7426" s="262"/>
      <c r="U7426" s="262"/>
      <c r="V7426" s="262"/>
    </row>
    <row r="7427" spans="1:22">
      <c r="A7427" s="858"/>
      <c r="B7427" s="866">
        <f t="shared" si="116"/>
        <v>7405</v>
      </c>
      <c r="C7427" s="919"/>
      <c r="D7427" s="860"/>
      <c r="E7427"/>
      <c r="F7427"/>
      <c r="G7427"/>
      <c r="H7427"/>
      <c r="I7427"/>
      <c r="J7427"/>
      <c r="K7427"/>
      <c r="L7427" s="262"/>
      <c r="M7427" s="262"/>
      <c r="S7427" s="262"/>
      <c r="T7427" s="262"/>
      <c r="U7427" s="262"/>
      <c r="V7427" s="262"/>
    </row>
    <row r="7428" spans="1:22">
      <c r="A7428" s="858"/>
      <c r="B7428" s="866">
        <f t="shared" si="116"/>
        <v>7406</v>
      </c>
      <c r="C7428" s="919"/>
      <c r="D7428" s="860"/>
      <c r="E7428"/>
      <c r="F7428"/>
      <c r="G7428"/>
      <c r="H7428"/>
      <c r="I7428"/>
      <c r="J7428"/>
      <c r="K7428"/>
      <c r="L7428" s="262"/>
      <c r="M7428" s="262"/>
      <c r="S7428" s="262"/>
      <c r="T7428" s="262"/>
      <c r="U7428" s="262"/>
      <c r="V7428" s="262"/>
    </row>
    <row r="7429" spans="1:22">
      <c r="A7429" s="858"/>
      <c r="B7429" s="866">
        <f t="shared" si="116"/>
        <v>7407</v>
      </c>
      <c r="C7429" s="919"/>
      <c r="D7429" s="860"/>
      <c r="E7429"/>
      <c r="F7429"/>
      <c r="G7429"/>
      <c r="H7429"/>
      <c r="I7429"/>
      <c r="J7429"/>
      <c r="K7429"/>
      <c r="L7429" s="262"/>
      <c r="M7429" s="262"/>
      <c r="S7429" s="262"/>
      <c r="T7429" s="262"/>
      <c r="U7429" s="262"/>
      <c r="V7429" s="262"/>
    </row>
    <row r="7430" spans="1:22">
      <c r="A7430" s="858"/>
      <c r="B7430" s="866">
        <f t="shared" si="116"/>
        <v>7408</v>
      </c>
      <c r="C7430" s="919"/>
      <c r="D7430" s="860"/>
      <c r="E7430"/>
      <c r="F7430"/>
      <c r="G7430"/>
      <c r="H7430"/>
      <c r="I7430"/>
      <c r="J7430"/>
      <c r="K7430"/>
      <c r="L7430" s="262"/>
      <c r="M7430" s="262"/>
      <c r="S7430" s="262"/>
      <c r="T7430" s="262"/>
      <c r="U7430" s="262"/>
      <c r="V7430" s="262"/>
    </row>
    <row r="7431" spans="1:22">
      <c r="A7431" s="858"/>
      <c r="B7431" s="866">
        <f t="shared" si="116"/>
        <v>7409</v>
      </c>
      <c r="C7431" s="919"/>
      <c r="D7431" s="860"/>
      <c r="E7431"/>
      <c r="F7431"/>
      <c r="G7431"/>
      <c r="H7431"/>
      <c r="I7431"/>
      <c r="J7431"/>
      <c r="K7431"/>
      <c r="L7431" s="262"/>
      <c r="M7431" s="262"/>
      <c r="S7431" s="262"/>
      <c r="T7431" s="262"/>
      <c r="U7431" s="262"/>
      <c r="V7431" s="262"/>
    </row>
    <row r="7432" spans="1:22">
      <c r="A7432" s="858"/>
      <c r="B7432" s="866">
        <f t="shared" si="116"/>
        <v>7410</v>
      </c>
      <c r="C7432" s="919"/>
      <c r="D7432" s="860"/>
      <c r="E7432"/>
      <c r="F7432"/>
      <c r="G7432"/>
      <c r="H7432"/>
      <c r="I7432"/>
      <c r="J7432"/>
      <c r="K7432"/>
      <c r="L7432" s="262"/>
      <c r="M7432" s="262"/>
      <c r="S7432" s="262"/>
      <c r="T7432" s="262"/>
      <c r="U7432" s="262"/>
      <c r="V7432" s="262"/>
    </row>
    <row r="7433" spans="1:22">
      <c r="A7433" s="858"/>
      <c r="B7433" s="866">
        <f t="shared" si="116"/>
        <v>7411</v>
      </c>
      <c r="C7433" s="919"/>
      <c r="D7433" s="860"/>
      <c r="E7433"/>
      <c r="F7433"/>
      <c r="G7433"/>
      <c r="H7433"/>
      <c r="I7433"/>
      <c r="J7433"/>
      <c r="K7433"/>
      <c r="L7433" s="262"/>
      <c r="M7433" s="262"/>
      <c r="S7433" s="262"/>
      <c r="T7433" s="262"/>
      <c r="U7433" s="262"/>
      <c r="V7433" s="262"/>
    </row>
    <row r="7434" spans="1:22">
      <c r="A7434" s="858"/>
      <c r="B7434" s="866">
        <f t="shared" si="116"/>
        <v>7412</v>
      </c>
      <c r="C7434" s="919"/>
      <c r="D7434" s="860"/>
      <c r="E7434"/>
      <c r="F7434"/>
      <c r="G7434"/>
      <c r="H7434"/>
      <c r="I7434"/>
      <c r="J7434"/>
      <c r="K7434"/>
      <c r="L7434" s="262"/>
      <c r="M7434" s="262"/>
      <c r="S7434" s="262"/>
      <c r="T7434" s="262"/>
      <c r="U7434" s="262"/>
      <c r="V7434" s="262"/>
    </row>
    <row r="7435" spans="1:22">
      <c r="A7435" s="858"/>
      <c r="B7435" s="866">
        <f t="shared" si="116"/>
        <v>7413</v>
      </c>
      <c r="C7435" s="919"/>
      <c r="D7435" s="860"/>
      <c r="E7435"/>
      <c r="F7435"/>
      <c r="G7435"/>
      <c r="H7435"/>
      <c r="I7435"/>
      <c r="J7435"/>
      <c r="K7435"/>
      <c r="L7435" s="262"/>
      <c r="M7435" s="262"/>
      <c r="S7435" s="262"/>
      <c r="T7435" s="262"/>
      <c r="U7435" s="262"/>
      <c r="V7435" s="262"/>
    </row>
    <row r="7436" spans="1:22">
      <c r="A7436" s="858"/>
      <c r="B7436" s="866">
        <f t="shared" si="116"/>
        <v>7414</v>
      </c>
      <c r="C7436" s="919"/>
      <c r="D7436" s="860"/>
      <c r="E7436"/>
      <c r="F7436"/>
      <c r="G7436"/>
      <c r="H7436"/>
      <c r="I7436"/>
      <c r="J7436"/>
      <c r="K7436"/>
      <c r="L7436" s="262"/>
      <c r="M7436" s="262"/>
      <c r="S7436" s="262"/>
      <c r="T7436" s="262"/>
      <c r="U7436" s="262"/>
      <c r="V7436" s="262"/>
    </row>
    <row r="7437" spans="1:22">
      <c r="A7437" s="858"/>
      <c r="B7437" s="866">
        <f t="shared" si="116"/>
        <v>7415</v>
      </c>
      <c r="C7437" s="919"/>
      <c r="D7437" s="860"/>
      <c r="E7437"/>
      <c r="F7437"/>
      <c r="G7437"/>
      <c r="H7437"/>
      <c r="I7437"/>
      <c r="J7437"/>
      <c r="K7437"/>
      <c r="L7437" s="262"/>
      <c r="M7437" s="262"/>
      <c r="S7437" s="262"/>
      <c r="T7437" s="262"/>
      <c r="U7437" s="262"/>
      <c r="V7437" s="262"/>
    </row>
    <row r="7438" spans="1:22">
      <c r="A7438" s="858"/>
      <c r="B7438" s="866">
        <f t="shared" si="116"/>
        <v>7416</v>
      </c>
      <c r="C7438" s="919"/>
      <c r="D7438" s="860"/>
      <c r="E7438"/>
      <c r="F7438"/>
      <c r="G7438"/>
      <c r="H7438"/>
      <c r="I7438"/>
      <c r="J7438"/>
      <c r="K7438"/>
      <c r="L7438" s="262"/>
      <c r="M7438" s="262"/>
      <c r="S7438" s="262"/>
      <c r="T7438" s="262"/>
      <c r="U7438" s="262"/>
      <c r="V7438" s="262"/>
    </row>
    <row r="7439" spans="1:22">
      <c r="A7439" s="858"/>
      <c r="B7439" s="866">
        <f t="shared" si="116"/>
        <v>7417</v>
      </c>
      <c r="C7439" s="919"/>
      <c r="D7439" s="860"/>
      <c r="E7439"/>
      <c r="F7439"/>
      <c r="G7439"/>
      <c r="H7439"/>
      <c r="I7439"/>
      <c r="J7439"/>
      <c r="K7439"/>
      <c r="L7439" s="262"/>
      <c r="M7439" s="262"/>
      <c r="S7439" s="262"/>
      <c r="T7439" s="262"/>
      <c r="U7439" s="262"/>
      <c r="V7439" s="262"/>
    </row>
    <row r="7440" spans="1:22">
      <c r="A7440" s="858"/>
      <c r="B7440" s="866">
        <f t="shared" si="116"/>
        <v>7418</v>
      </c>
      <c r="C7440" s="919"/>
      <c r="D7440" s="860"/>
      <c r="E7440"/>
      <c r="F7440"/>
      <c r="G7440"/>
      <c r="H7440"/>
      <c r="I7440"/>
      <c r="J7440"/>
      <c r="K7440"/>
      <c r="L7440" s="262"/>
      <c r="M7440" s="262"/>
      <c r="S7440" s="262"/>
      <c r="T7440" s="262"/>
      <c r="U7440" s="262"/>
      <c r="V7440" s="262"/>
    </row>
    <row r="7441" spans="1:22">
      <c r="A7441" s="858"/>
      <c r="B7441" s="866">
        <f t="shared" si="116"/>
        <v>7419</v>
      </c>
      <c r="C7441" s="919"/>
      <c r="D7441" s="860"/>
      <c r="E7441"/>
      <c r="F7441"/>
      <c r="G7441"/>
      <c r="H7441"/>
      <c r="I7441"/>
      <c r="J7441"/>
      <c r="K7441"/>
      <c r="L7441" s="262"/>
      <c r="M7441" s="262"/>
      <c r="S7441" s="262"/>
      <c r="T7441" s="262"/>
      <c r="U7441" s="262"/>
      <c r="V7441" s="262"/>
    </row>
    <row r="7442" spans="1:22">
      <c r="A7442" s="858"/>
      <c r="B7442" s="866">
        <f t="shared" si="116"/>
        <v>7420</v>
      </c>
      <c r="C7442" s="919"/>
      <c r="D7442" s="860"/>
      <c r="E7442"/>
      <c r="F7442"/>
      <c r="G7442"/>
      <c r="H7442"/>
      <c r="I7442"/>
      <c r="J7442"/>
      <c r="K7442"/>
      <c r="L7442" s="262"/>
      <c r="M7442" s="262"/>
      <c r="S7442" s="262"/>
      <c r="T7442" s="262"/>
      <c r="U7442" s="262"/>
      <c r="V7442" s="262"/>
    </row>
    <row r="7443" spans="1:22">
      <c r="A7443" s="858"/>
      <c r="B7443" s="866">
        <f t="shared" si="116"/>
        <v>7421</v>
      </c>
      <c r="C7443" s="919"/>
      <c r="D7443" s="860"/>
      <c r="E7443"/>
      <c r="F7443"/>
      <c r="G7443"/>
      <c r="H7443"/>
      <c r="I7443"/>
      <c r="J7443"/>
      <c r="K7443"/>
      <c r="L7443" s="262"/>
      <c r="M7443" s="262"/>
      <c r="S7443" s="262"/>
      <c r="T7443" s="262"/>
      <c r="U7443" s="262"/>
      <c r="V7443" s="262"/>
    </row>
    <row r="7444" spans="1:22">
      <c r="A7444" s="858"/>
      <c r="B7444" s="866">
        <f t="shared" si="116"/>
        <v>7422</v>
      </c>
      <c r="C7444" s="919"/>
      <c r="D7444" s="860"/>
      <c r="E7444"/>
      <c r="F7444"/>
      <c r="G7444"/>
      <c r="H7444"/>
      <c r="I7444"/>
      <c r="J7444"/>
      <c r="K7444"/>
      <c r="L7444" s="262"/>
      <c r="M7444" s="262"/>
      <c r="S7444" s="262"/>
      <c r="T7444" s="262"/>
      <c r="U7444" s="262"/>
      <c r="V7444" s="262"/>
    </row>
    <row r="7445" spans="1:22">
      <c r="A7445" s="858"/>
      <c r="B7445" s="866">
        <f t="shared" si="116"/>
        <v>7423</v>
      </c>
      <c r="C7445" s="919"/>
      <c r="D7445" s="860"/>
      <c r="E7445"/>
      <c r="F7445"/>
      <c r="G7445"/>
      <c r="H7445"/>
      <c r="I7445"/>
      <c r="J7445"/>
      <c r="K7445"/>
      <c r="L7445" s="262"/>
      <c r="M7445" s="262"/>
      <c r="S7445" s="262"/>
      <c r="T7445" s="262"/>
      <c r="U7445" s="262"/>
      <c r="V7445" s="262"/>
    </row>
    <row r="7446" spans="1:22">
      <c r="A7446" s="858"/>
      <c r="B7446" s="866">
        <f t="shared" si="116"/>
        <v>7424</v>
      </c>
      <c r="C7446" s="919"/>
      <c r="D7446" s="860"/>
      <c r="E7446"/>
      <c r="F7446"/>
      <c r="G7446"/>
      <c r="H7446"/>
      <c r="I7446"/>
      <c r="J7446"/>
      <c r="K7446"/>
      <c r="L7446" s="262"/>
      <c r="M7446" s="262"/>
      <c r="S7446" s="262"/>
      <c r="T7446" s="262"/>
      <c r="U7446" s="262"/>
      <c r="V7446" s="262"/>
    </row>
    <row r="7447" spans="1:22">
      <c r="A7447" s="858"/>
      <c r="B7447" s="866">
        <f t="shared" si="116"/>
        <v>7425</v>
      </c>
      <c r="C7447" s="919"/>
      <c r="D7447" s="860"/>
      <c r="E7447"/>
      <c r="F7447"/>
      <c r="G7447"/>
      <c r="H7447"/>
      <c r="I7447"/>
      <c r="J7447"/>
      <c r="K7447"/>
      <c r="L7447" s="262"/>
      <c r="M7447" s="262"/>
      <c r="S7447" s="262"/>
      <c r="T7447" s="262"/>
      <c r="U7447" s="262"/>
      <c r="V7447" s="262"/>
    </row>
    <row r="7448" spans="1:22">
      <c r="A7448" s="858"/>
      <c r="B7448" s="866">
        <f t="shared" ref="B7448:B7511" si="117">B7447+1</f>
        <v>7426</v>
      </c>
      <c r="C7448" s="919"/>
      <c r="D7448" s="860"/>
      <c r="E7448"/>
      <c r="F7448"/>
      <c r="G7448"/>
      <c r="H7448"/>
      <c r="I7448"/>
      <c r="J7448"/>
      <c r="K7448"/>
      <c r="L7448" s="262"/>
      <c r="M7448" s="262"/>
      <c r="S7448" s="262"/>
      <c r="T7448" s="262"/>
      <c r="U7448" s="262"/>
      <c r="V7448" s="262"/>
    </row>
    <row r="7449" spans="1:22">
      <c r="A7449" s="858"/>
      <c r="B7449" s="866">
        <f t="shared" si="117"/>
        <v>7427</v>
      </c>
      <c r="C7449" s="919"/>
      <c r="D7449" s="860"/>
      <c r="E7449"/>
      <c r="F7449"/>
      <c r="G7449"/>
      <c r="H7449"/>
      <c r="I7449"/>
      <c r="J7449"/>
      <c r="K7449"/>
      <c r="L7449" s="262"/>
      <c r="M7449" s="262"/>
      <c r="S7449" s="262"/>
      <c r="T7449" s="262"/>
      <c r="U7449" s="262"/>
      <c r="V7449" s="262"/>
    </row>
    <row r="7450" spans="1:22">
      <c r="A7450" s="858"/>
      <c r="B7450" s="866">
        <f t="shared" si="117"/>
        <v>7428</v>
      </c>
      <c r="C7450" s="919"/>
      <c r="D7450" s="860"/>
      <c r="E7450"/>
      <c r="F7450"/>
      <c r="G7450"/>
      <c r="H7450"/>
      <c r="I7450"/>
      <c r="J7450"/>
      <c r="K7450"/>
      <c r="L7450" s="262"/>
      <c r="M7450" s="262"/>
      <c r="S7450" s="262"/>
      <c r="T7450" s="262"/>
      <c r="U7450" s="262"/>
      <c r="V7450" s="262"/>
    </row>
    <row r="7451" spans="1:22">
      <c r="A7451" s="858"/>
      <c r="B7451" s="866">
        <f t="shared" si="117"/>
        <v>7429</v>
      </c>
      <c r="C7451" s="919"/>
      <c r="D7451" s="860"/>
      <c r="E7451"/>
      <c r="F7451"/>
      <c r="G7451"/>
      <c r="H7451"/>
      <c r="I7451"/>
      <c r="J7451"/>
      <c r="K7451"/>
      <c r="L7451" s="262"/>
      <c r="M7451" s="262"/>
      <c r="S7451" s="262"/>
      <c r="T7451" s="262"/>
      <c r="U7451" s="262"/>
      <c r="V7451" s="262"/>
    </row>
    <row r="7452" spans="1:22">
      <c r="A7452" s="858"/>
      <c r="B7452" s="866">
        <f t="shared" si="117"/>
        <v>7430</v>
      </c>
      <c r="C7452" s="919"/>
      <c r="D7452" s="860"/>
      <c r="E7452"/>
      <c r="F7452"/>
      <c r="G7452"/>
      <c r="H7452"/>
      <c r="I7452"/>
      <c r="J7452"/>
      <c r="K7452"/>
      <c r="L7452" s="262"/>
      <c r="M7452" s="262"/>
      <c r="S7452" s="262"/>
      <c r="T7452" s="262"/>
      <c r="U7452" s="262"/>
      <c r="V7452" s="262"/>
    </row>
    <row r="7453" spans="1:22">
      <c r="A7453" s="858"/>
      <c r="B7453" s="866">
        <f t="shared" si="117"/>
        <v>7431</v>
      </c>
      <c r="C7453" s="919"/>
      <c r="D7453" s="860"/>
      <c r="E7453"/>
      <c r="F7453"/>
      <c r="G7453"/>
      <c r="H7453"/>
      <c r="I7453"/>
      <c r="J7453"/>
      <c r="K7453"/>
      <c r="L7453" s="262"/>
      <c r="M7453" s="262"/>
      <c r="S7453" s="262"/>
      <c r="T7453" s="262"/>
      <c r="U7453" s="262"/>
      <c r="V7453" s="262"/>
    </row>
    <row r="7454" spans="1:22">
      <c r="A7454" s="858"/>
      <c r="B7454" s="866">
        <f t="shared" si="117"/>
        <v>7432</v>
      </c>
      <c r="C7454" s="919"/>
      <c r="D7454" s="860"/>
      <c r="E7454"/>
      <c r="F7454"/>
      <c r="G7454"/>
      <c r="H7454"/>
      <c r="I7454"/>
      <c r="J7454"/>
      <c r="K7454"/>
      <c r="L7454" s="262"/>
      <c r="M7454" s="262"/>
      <c r="S7454" s="262"/>
      <c r="T7454" s="262"/>
      <c r="U7454" s="262"/>
      <c r="V7454" s="262"/>
    </row>
    <row r="7455" spans="1:22">
      <c r="A7455" s="858"/>
      <c r="B7455" s="866">
        <f t="shared" si="117"/>
        <v>7433</v>
      </c>
      <c r="C7455" s="919"/>
      <c r="D7455" s="860"/>
      <c r="E7455"/>
      <c r="F7455"/>
      <c r="G7455"/>
      <c r="H7455"/>
      <c r="I7455"/>
      <c r="J7455"/>
      <c r="K7455"/>
      <c r="L7455" s="262"/>
      <c r="M7455" s="262"/>
      <c r="S7455" s="262"/>
      <c r="T7455" s="262"/>
      <c r="U7455" s="262"/>
      <c r="V7455" s="262"/>
    </row>
    <row r="7456" spans="1:22">
      <c r="A7456" s="858"/>
      <c r="B7456" s="866">
        <f t="shared" si="117"/>
        <v>7434</v>
      </c>
      <c r="C7456" s="919"/>
      <c r="D7456" s="860"/>
      <c r="E7456"/>
      <c r="F7456"/>
      <c r="G7456"/>
      <c r="H7456"/>
      <c r="I7456"/>
      <c r="J7456"/>
      <c r="K7456"/>
      <c r="L7456" s="262"/>
      <c r="M7456" s="262"/>
      <c r="S7456" s="262"/>
      <c r="T7456" s="262"/>
      <c r="U7456" s="262"/>
      <c r="V7456" s="262"/>
    </row>
    <row r="7457" spans="1:22">
      <c r="A7457" s="858"/>
      <c r="B7457" s="866">
        <f t="shared" si="117"/>
        <v>7435</v>
      </c>
      <c r="C7457" s="919"/>
      <c r="D7457" s="860"/>
      <c r="E7457"/>
      <c r="F7457"/>
      <c r="G7457"/>
      <c r="H7457"/>
      <c r="I7457"/>
      <c r="J7457"/>
      <c r="K7457"/>
      <c r="L7457" s="262"/>
      <c r="M7457" s="262"/>
      <c r="S7457" s="262"/>
      <c r="T7457" s="262"/>
      <c r="U7457" s="262"/>
      <c r="V7457" s="262"/>
    </row>
    <row r="7458" spans="1:22">
      <c r="A7458" s="858"/>
      <c r="B7458" s="866">
        <f t="shared" si="117"/>
        <v>7436</v>
      </c>
      <c r="C7458" s="919"/>
      <c r="D7458" s="860"/>
      <c r="E7458"/>
      <c r="F7458"/>
      <c r="G7458"/>
      <c r="H7458"/>
      <c r="I7458"/>
      <c r="J7458"/>
      <c r="K7458"/>
      <c r="L7458" s="262"/>
      <c r="M7458" s="262"/>
      <c r="S7458" s="262"/>
      <c r="T7458" s="262"/>
      <c r="U7458" s="262"/>
      <c r="V7458" s="262"/>
    </row>
    <row r="7459" spans="1:22">
      <c r="A7459" s="858"/>
      <c r="B7459" s="866">
        <f t="shared" si="117"/>
        <v>7437</v>
      </c>
      <c r="C7459" s="919"/>
      <c r="D7459" s="860"/>
      <c r="E7459"/>
      <c r="F7459"/>
      <c r="G7459"/>
      <c r="H7459"/>
      <c r="I7459"/>
      <c r="J7459"/>
      <c r="K7459"/>
      <c r="L7459" s="262"/>
      <c r="M7459" s="262"/>
      <c r="S7459" s="262"/>
      <c r="T7459" s="262"/>
      <c r="U7459" s="262"/>
      <c r="V7459" s="262"/>
    </row>
    <row r="7460" spans="1:22">
      <c r="A7460" s="858"/>
      <c r="B7460" s="866">
        <f t="shared" si="117"/>
        <v>7438</v>
      </c>
      <c r="C7460" s="919"/>
      <c r="D7460" s="860"/>
      <c r="E7460"/>
      <c r="F7460"/>
      <c r="G7460"/>
      <c r="H7460"/>
      <c r="I7460"/>
      <c r="J7460"/>
      <c r="K7460"/>
      <c r="L7460" s="262"/>
      <c r="M7460" s="262"/>
      <c r="S7460" s="262"/>
      <c r="T7460" s="262"/>
      <c r="U7460" s="262"/>
      <c r="V7460" s="262"/>
    </row>
    <row r="7461" spans="1:22">
      <c r="A7461" s="858"/>
      <c r="B7461" s="866">
        <f t="shared" si="117"/>
        <v>7439</v>
      </c>
      <c r="C7461" s="919"/>
      <c r="D7461" s="860"/>
      <c r="E7461"/>
      <c r="F7461"/>
      <c r="G7461"/>
      <c r="H7461"/>
      <c r="I7461"/>
      <c r="J7461"/>
      <c r="K7461"/>
      <c r="L7461" s="262"/>
      <c r="M7461" s="262"/>
      <c r="S7461" s="262"/>
      <c r="T7461" s="262"/>
      <c r="U7461" s="262"/>
      <c r="V7461" s="262"/>
    </row>
    <row r="7462" spans="1:22">
      <c r="A7462" s="858"/>
      <c r="B7462" s="866">
        <f t="shared" si="117"/>
        <v>7440</v>
      </c>
      <c r="C7462" s="919"/>
      <c r="D7462" s="860"/>
      <c r="E7462"/>
      <c r="F7462"/>
      <c r="G7462"/>
      <c r="H7462"/>
      <c r="I7462"/>
      <c r="J7462"/>
      <c r="K7462"/>
      <c r="L7462" s="262"/>
      <c r="M7462" s="262"/>
      <c r="S7462" s="262"/>
      <c r="T7462" s="262"/>
      <c r="U7462" s="262"/>
      <c r="V7462" s="262"/>
    </row>
    <row r="7463" spans="1:22">
      <c r="A7463" s="858"/>
      <c r="B7463" s="866">
        <f t="shared" si="117"/>
        <v>7441</v>
      </c>
      <c r="C7463" s="919"/>
      <c r="D7463" s="860"/>
      <c r="E7463"/>
      <c r="F7463"/>
      <c r="G7463"/>
      <c r="H7463"/>
      <c r="I7463"/>
      <c r="J7463"/>
      <c r="K7463"/>
      <c r="L7463" s="262"/>
      <c r="M7463" s="262"/>
      <c r="S7463" s="262"/>
      <c r="T7463" s="262"/>
      <c r="U7463" s="262"/>
      <c r="V7463" s="262"/>
    </row>
    <row r="7464" spans="1:22">
      <c r="A7464" s="858"/>
      <c r="B7464" s="866">
        <f t="shared" si="117"/>
        <v>7442</v>
      </c>
      <c r="C7464" s="919"/>
      <c r="D7464" s="860"/>
      <c r="E7464"/>
      <c r="F7464"/>
      <c r="G7464"/>
      <c r="H7464"/>
      <c r="I7464"/>
      <c r="J7464"/>
      <c r="K7464"/>
      <c r="L7464" s="262"/>
      <c r="M7464" s="262"/>
      <c r="S7464" s="262"/>
      <c r="T7464" s="262"/>
      <c r="U7464" s="262"/>
      <c r="V7464" s="262"/>
    </row>
    <row r="7465" spans="1:22">
      <c r="A7465" s="858"/>
      <c r="B7465" s="866">
        <f t="shared" si="117"/>
        <v>7443</v>
      </c>
      <c r="C7465" s="919"/>
      <c r="D7465" s="860"/>
      <c r="E7465"/>
      <c r="F7465"/>
      <c r="G7465"/>
      <c r="H7465"/>
      <c r="I7465"/>
      <c r="J7465"/>
      <c r="K7465"/>
      <c r="L7465" s="262"/>
      <c r="M7465" s="262"/>
      <c r="S7465" s="262"/>
      <c r="T7465" s="262"/>
      <c r="U7465" s="262"/>
      <c r="V7465" s="262"/>
    </row>
    <row r="7466" spans="1:22">
      <c r="A7466" s="858"/>
      <c r="B7466" s="866">
        <f t="shared" si="117"/>
        <v>7444</v>
      </c>
      <c r="C7466" s="919"/>
      <c r="D7466" s="860"/>
      <c r="E7466"/>
      <c r="F7466"/>
      <c r="G7466"/>
      <c r="H7466"/>
      <c r="I7466"/>
      <c r="J7466"/>
      <c r="K7466"/>
      <c r="L7466" s="262"/>
      <c r="M7466" s="262"/>
      <c r="S7466" s="262"/>
      <c r="T7466" s="262"/>
      <c r="U7466" s="262"/>
      <c r="V7466" s="262"/>
    </row>
    <row r="7467" spans="1:22">
      <c r="A7467" s="858"/>
      <c r="B7467" s="866">
        <f t="shared" si="117"/>
        <v>7445</v>
      </c>
      <c r="C7467" s="919"/>
      <c r="D7467" s="860"/>
      <c r="E7467"/>
      <c r="F7467"/>
      <c r="G7467"/>
      <c r="H7467"/>
      <c r="I7467"/>
      <c r="J7467"/>
      <c r="K7467"/>
      <c r="L7467" s="262"/>
      <c r="M7467" s="262"/>
      <c r="S7467" s="262"/>
      <c r="T7467" s="262"/>
      <c r="U7467" s="262"/>
      <c r="V7467" s="262"/>
    </row>
    <row r="7468" spans="1:22">
      <c r="A7468" s="858"/>
      <c r="B7468" s="866">
        <f t="shared" si="117"/>
        <v>7446</v>
      </c>
      <c r="C7468" s="919"/>
      <c r="D7468" s="860"/>
      <c r="E7468"/>
      <c r="F7468"/>
      <c r="G7468"/>
      <c r="H7468"/>
      <c r="I7468"/>
      <c r="J7468"/>
      <c r="K7468"/>
      <c r="L7468" s="262"/>
      <c r="M7468" s="262"/>
      <c r="S7468" s="262"/>
      <c r="T7468" s="262"/>
      <c r="U7468" s="262"/>
      <c r="V7468" s="262"/>
    </row>
    <row r="7469" spans="1:22">
      <c r="A7469" s="858"/>
      <c r="B7469" s="866">
        <f t="shared" si="117"/>
        <v>7447</v>
      </c>
      <c r="C7469" s="919"/>
      <c r="D7469" s="860"/>
      <c r="E7469"/>
      <c r="F7469"/>
      <c r="G7469"/>
      <c r="H7469"/>
      <c r="I7469"/>
      <c r="J7469"/>
      <c r="K7469"/>
      <c r="L7469" s="262"/>
      <c r="M7469" s="262"/>
      <c r="S7469" s="262"/>
      <c r="T7469" s="262"/>
      <c r="U7469" s="262"/>
      <c r="V7469" s="262"/>
    </row>
    <row r="7470" spans="1:22">
      <c r="A7470" s="858"/>
      <c r="B7470" s="866">
        <f t="shared" si="117"/>
        <v>7448</v>
      </c>
      <c r="C7470" s="919"/>
      <c r="D7470" s="860"/>
      <c r="E7470"/>
      <c r="F7470"/>
      <c r="G7470"/>
      <c r="H7470"/>
      <c r="I7470"/>
      <c r="J7470"/>
      <c r="K7470"/>
      <c r="L7470" s="262"/>
      <c r="M7470" s="262"/>
      <c r="S7470" s="262"/>
      <c r="T7470" s="262"/>
      <c r="U7470" s="262"/>
      <c r="V7470" s="262"/>
    </row>
    <row r="7471" spans="1:22">
      <c r="A7471" s="858"/>
      <c r="B7471" s="866">
        <f t="shared" si="117"/>
        <v>7449</v>
      </c>
      <c r="C7471" s="919"/>
      <c r="D7471" s="860"/>
      <c r="E7471"/>
      <c r="F7471"/>
      <c r="G7471"/>
      <c r="H7471"/>
      <c r="I7471"/>
      <c r="J7471"/>
      <c r="K7471"/>
      <c r="L7471" s="262"/>
      <c r="M7471" s="262"/>
      <c r="S7471" s="262"/>
      <c r="T7471" s="262"/>
      <c r="U7471" s="262"/>
      <c r="V7471" s="262"/>
    </row>
    <row r="7472" spans="1:22">
      <c r="A7472" s="858"/>
      <c r="B7472" s="866">
        <f t="shared" si="117"/>
        <v>7450</v>
      </c>
      <c r="C7472" s="919"/>
      <c r="D7472" s="860"/>
      <c r="E7472"/>
      <c r="F7472"/>
      <c r="G7472"/>
      <c r="H7472"/>
      <c r="I7472"/>
      <c r="J7472"/>
      <c r="K7472"/>
      <c r="L7472" s="262"/>
      <c r="M7472" s="262"/>
      <c r="S7472" s="262"/>
      <c r="T7472" s="262"/>
      <c r="U7472" s="262"/>
      <c r="V7472" s="262"/>
    </row>
    <row r="7473" spans="1:22">
      <c r="A7473" s="858"/>
      <c r="B7473" s="866">
        <f t="shared" si="117"/>
        <v>7451</v>
      </c>
      <c r="C7473" s="919"/>
      <c r="D7473" s="860"/>
      <c r="E7473"/>
      <c r="F7473"/>
      <c r="G7473"/>
      <c r="H7473"/>
      <c r="I7473"/>
      <c r="J7473"/>
      <c r="K7473"/>
      <c r="L7473" s="262"/>
      <c r="M7473" s="262"/>
      <c r="S7473" s="262"/>
      <c r="T7473" s="262"/>
      <c r="U7473" s="262"/>
      <c r="V7473" s="262"/>
    </row>
    <row r="7474" spans="1:22">
      <c r="A7474" s="858"/>
      <c r="B7474" s="866">
        <f t="shared" si="117"/>
        <v>7452</v>
      </c>
      <c r="C7474" s="919"/>
      <c r="D7474" s="860"/>
      <c r="E7474"/>
      <c r="F7474"/>
      <c r="G7474"/>
      <c r="H7474"/>
      <c r="I7474"/>
      <c r="J7474"/>
      <c r="K7474"/>
      <c r="L7474" s="262"/>
      <c r="M7474" s="262"/>
      <c r="S7474" s="262"/>
      <c r="T7474" s="262"/>
      <c r="U7474" s="262"/>
      <c r="V7474" s="262"/>
    </row>
    <row r="7475" spans="1:22">
      <c r="A7475" s="858"/>
      <c r="B7475" s="866">
        <f t="shared" si="117"/>
        <v>7453</v>
      </c>
      <c r="C7475" s="919"/>
      <c r="D7475" s="860"/>
      <c r="E7475"/>
      <c r="F7475"/>
      <c r="G7475"/>
      <c r="H7475"/>
      <c r="I7475"/>
      <c r="J7475"/>
      <c r="K7475"/>
      <c r="L7475" s="262"/>
      <c r="M7475" s="262"/>
      <c r="S7475" s="262"/>
      <c r="T7475" s="262"/>
      <c r="U7475" s="262"/>
      <c r="V7475" s="262"/>
    </row>
    <row r="7476" spans="1:22">
      <c r="A7476" s="858"/>
      <c r="B7476" s="866">
        <f t="shared" si="117"/>
        <v>7454</v>
      </c>
      <c r="C7476" s="919"/>
      <c r="D7476" s="860"/>
      <c r="E7476"/>
      <c r="F7476"/>
      <c r="G7476"/>
      <c r="H7476"/>
      <c r="I7476"/>
      <c r="J7476"/>
      <c r="K7476"/>
      <c r="L7476" s="262"/>
      <c r="M7476" s="262"/>
      <c r="S7476" s="262"/>
      <c r="T7476" s="262"/>
      <c r="U7476" s="262"/>
      <c r="V7476" s="262"/>
    </row>
    <row r="7477" spans="1:22">
      <c r="A7477" s="858"/>
      <c r="B7477" s="866">
        <f t="shared" si="117"/>
        <v>7455</v>
      </c>
      <c r="C7477" s="919"/>
      <c r="D7477" s="860"/>
      <c r="E7477"/>
      <c r="F7477"/>
      <c r="G7477"/>
      <c r="H7477"/>
      <c r="I7477"/>
      <c r="J7477"/>
      <c r="K7477"/>
      <c r="L7477" s="262"/>
      <c r="M7477" s="262"/>
      <c r="S7477" s="262"/>
      <c r="T7477" s="262"/>
      <c r="U7477" s="262"/>
      <c r="V7477" s="262"/>
    </row>
    <row r="7478" spans="1:22">
      <c r="A7478" s="858"/>
      <c r="B7478" s="866">
        <f t="shared" si="117"/>
        <v>7456</v>
      </c>
      <c r="C7478" s="919"/>
      <c r="D7478" s="860"/>
      <c r="E7478"/>
      <c r="F7478"/>
      <c r="G7478"/>
      <c r="H7478"/>
      <c r="I7478"/>
      <c r="J7478"/>
      <c r="K7478"/>
      <c r="L7478" s="262"/>
      <c r="M7478" s="262"/>
      <c r="S7478" s="262"/>
      <c r="T7478" s="262"/>
      <c r="U7478" s="262"/>
      <c r="V7478" s="262"/>
    </row>
    <row r="7479" spans="1:22">
      <c r="A7479" s="858"/>
      <c r="B7479" s="866">
        <f t="shared" si="117"/>
        <v>7457</v>
      </c>
      <c r="C7479" s="919"/>
      <c r="D7479" s="860"/>
      <c r="E7479"/>
      <c r="F7479"/>
      <c r="G7479"/>
      <c r="H7479"/>
      <c r="I7479"/>
      <c r="J7479"/>
      <c r="K7479"/>
      <c r="L7479" s="262"/>
      <c r="M7479" s="262"/>
      <c r="S7479" s="262"/>
      <c r="T7479" s="262"/>
      <c r="U7479" s="262"/>
      <c r="V7479" s="262"/>
    </row>
    <row r="7480" spans="1:22">
      <c r="A7480" s="858"/>
      <c r="B7480" s="866">
        <f t="shared" si="117"/>
        <v>7458</v>
      </c>
      <c r="C7480" s="919"/>
      <c r="D7480" s="860"/>
      <c r="E7480"/>
      <c r="F7480"/>
      <c r="G7480"/>
      <c r="H7480"/>
      <c r="I7480"/>
      <c r="J7480"/>
      <c r="K7480"/>
      <c r="L7480" s="262"/>
      <c r="M7480" s="262"/>
      <c r="S7480" s="262"/>
      <c r="T7480" s="262"/>
      <c r="U7480" s="262"/>
      <c r="V7480" s="262"/>
    </row>
    <row r="7481" spans="1:22">
      <c r="A7481" s="858"/>
      <c r="B7481" s="866">
        <f t="shared" si="117"/>
        <v>7459</v>
      </c>
      <c r="C7481" s="919"/>
      <c r="D7481" s="860"/>
      <c r="E7481"/>
      <c r="F7481"/>
      <c r="G7481"/>
      <c r="H7481"/>
      <c r="I7481"/>
      <c r="J7481"/>
      <c r="K7481"/>
      <c r="L7481" s="262"/>
      <c r="M7481" s="262"/>
      <c r="S7481" s="262"/>
      <c r="T7481" s="262"/>
      <c r="U7481" s="262"/>
      <c r="V7481" s="262"/>
    </row>
    <row r="7482" spans="1:22">
      <c r="A7482" s="858"/>
      <c r="B7482" s="866">
        <f t="shared" si="117"/>
        <v>7460</v>
      </c>
      <c r="C7482" s="919"/>
      <c r="D7482" s="860"/>
      <c r="E7482"/>
      <c r="F7482"/>
      <c r="G7482"/>
      <c r="H7482"/>
      <c r="I7482"/>
      <c r="J7482"/>
      <c r="K7482"/>
      <c r="L7482" s="262"/>
      <c r="M7482" s="262"/>
      <c r="S7482" s="262"/>
      <c r="T7482" s="262"/>
      <c r="U7482" s="262"/>
      <c r="V7482" s="262"/>
    </row>
    <row r="7483" spans="1:22">
      <c r="A7483" s="858"/>
      <c r="B7483" s="866">
        <f t="shared" si="117"/>
        <v>7461</v>
      </c>
      <c r="C7483" s="919"/>
      <c r="D7483" s="860"/>
      <c r="E7483"/>
      <c r="F7483"/>
      <c r="G7483"/>
      <c r="H7483"/>
      <c r="I7483"/>
      <c r="J7483"/>
      <c r="K7483"/>
      <c r="L7483" s="262"/>
      <c r="M7483" s="262"/>
      <c r="S7483" s="262"/>
      <c r="T7483" s="262"/>
      <c r="U7483" s="262"/>
      <c r="V7483" s="262"/>
    </row>
    <row r="7484" spans="1:22">
      <c r="A7484" s="858"/>
      <c r="B7484" s="866">
        <f t="shared" si="117"/>
        <v>7462</v>
      </c>
      <c r="C7484" s="919"/>
      <c r="D7484" s="860"/>
      <c r="E7484"/>
      <c r="F7484"/>
      <c r="G7484"/>
      <c r="H7484"/>
      <c r="I7484"/>
      <c r="J7484"/>
      <c r="K7484"/>
      <c r="L7484" s="262"/>
      <c r="M7484" s="262"/>
      <c r="S7484" s="262"/>
      <c r="T7484" s="262"/>
      <c r="U7484" s="262"/>
      <c r="V7484" s="262"/>
    </row>
    <row r="7485" spans="1:22">
      <c r="A7485" s="858"/>
      <c r="B7485" s="866">
        <f t="shared" si="117"/>
        <v>7463</v>
      </c>
      <c r="C7485" s="919"/>
      <c r="D7485" s="860"/>
      <c r="E7485"/>
      <c r="F7485"/>
      <c r="G7485"/>
      <c r="H7485"/>
      <c r="I7485"/>
      <c r="J7485"/>
      <c r="K7485"/>
      <c r="L7485" s="262"/>
      <c r="M7485" s="262"/>
      <c r="S7485" s="262"/>
      <c r="T7485" s="262"/>
      <c r="U7485" s="262"/>
      <c r="V7485" s="262"/>
    </row>
    <row r="7486" spans="1:22">
      <c r="A7486" s="858"/>
      <c r="B7486" s="866">
        <f t="shared" si="117"/>
        <v>7464</v>
      </c>
      <c r="C7486" s="919"/>
      <c r="D7486" s="860"/>
      <c r="E7486"/>
      <c r="F7486"/>
      <c r="G7486"/>
      <c r="H7486"/>
      <c r="I7486"/>
      <c r="J7486"/>
      <c r="K7486"/>
      <c r="L7486" s="262"/>
      <c r="M7486" s="262"/>
      <c r="S7486" s="262"/>
      <c r="T7486" s="262"/>
      <c r="U7486" s="262"/>
      <c r="V7486" s="262"/>
    </row>
    <row r="7487" spans="1:22">
      <c r="A7487" s="858"/>
      <c r="B7487" s="866">
        <f t="shared" si="117"/>
        <v>7465</v>
      </c>
      <c r="C7487" s="919"/>
      <c r="D7487" s="860"/>
      <c r="E7487"/>
      <c r="F7487"/>
      <c r="G7487"/>
      <c r="H7487"/>
      <c r="I7487"/>
      <c r="J7487"/>
      <c r="K7487"/>
      <c r="L7487" s="262"/>
      <c r="M7487" s="262"/>
      <c r="S7487" s="262"/>
      <c r="T7487" s="262"/>
      <c r="U7487" s="262"/>
      <c r="V7487" s="262"/>
    </row>
    <row r="7488" spans="1:22">
      <c r="A7488" s="858"/>
      <c r="B7488" s="866">
        <f t="shared" si="117"/>
        <v>7466</v>
      </c>
      <c r="C7488" s="919"/>
      <c r="D7488" s="860"/>
      <c r="E7488"/>
      <c r="F7488"/>
      <c r="G7488"/>
      <c r="H7488"/>
      <c r="I7488"/>
      <c r="J7488"/>
      <c r="K7488"/>
      <c r="L7488" s="262"/>
      <c r="M7488" s="262"/>
      <c r="S7488" s="262"/>
      <c r="T7488" s="262"/>
      <c r="U7488" s="262"/>
      <c r="V7488" s="262"/>
    </row>
    <row r="7489" spans="1:22">
      <c r="A7489" s="858"/>
      <c r="B7489" s="866">
        <f t="shared" si="117"/>
        <v>7467</v>
      </c>
      <c r="C7489" s="919"/>
      <c r="D7489" s="860"/>
      <c r="E7489"/>
      <c r="F7489"/>
      <c r="G7489"/>
      <c r="H7489"/>
      <c r="I7489"/>
      <c r="J7489"/>
      <c r="K7489"/>
      <c r="L7489" s="262"/>
      <c r="M7489" s="262"/>
      <c r="S7489" s="262"/>
      <c r="T7489" s="262"/>
      <c r="U7489" s="262"/>
      <c r="V7489" s="262"/>
    </row>
    <row r="7490" spans="1:22">
      <c r="A7490" s="858"/>
      <c r="B7490" s="866">
        <f t="shared" si="117"/>
        <v>7468</v>
      </c>
      <c r="C7490" s="919"/>
      <c r="D7490" s="860"/>
      <c r="E7490"/>
      <c r="F7490"/>
      <c r="G7490"/>
      <c r="H7490"/>
      <c r="I7490"/>
      <c r="J7490"/>
      <c r="K7490"/>
      <c r="L7490" s="262"/>
      <c r="M7490" s="262"/>
      <c r="S7490" s="262"/>
      <c r="T7490" s="262"/>
      <c r="U7490" s="262"/>
      <c r="V7490" s="262"/>
    </row>
    <row r="7491" spans="1:22">
      <c r="A7491" s="858"/>
      <c r="B7491" s="866">
        <f t="shared" si="117"/>
        <v>7469</v>
      </c>
      <c r="C7491" s="919"/>
      <c r="D7491" s="860"/>
      <c r="E7491"/>
      <c r="F7491"/>
      <c r="G7491"/>
      <c r="H7491"/>
      <c r="I7491"/>
      <c r="J7491"/>
      <c r="K7491"/>
      <c r="L7491" s="262"/>
      <c r="M7491" s="262"/>
      <c r="S7491" s="262"/>
      <c r="T7491" s="262"/>
      <c r="U7491" s="262"/>
      <c r="V7491" s="262"/>
    </row>
    <row r="7492" spans="1:22">
      <c r="A7492" s="858"/>
      <c r="B7492" s="866">
        <f t="shared" si="117"/>
        <v>7470</v>
      </c>
      <c r="C7492" s="919"/>
      <c r="D7492" s="860"/>
      <c r="E7492"/>
      <c r="F7492"/>
      <c r="G7492"/>
      <c r="H7492"/>
      <c r="I7492"/>
      <c r="J7492"/>
      <c r="K7492"/>
      <c r="L7492" s="262"/>
      <c r="M7492" s="262"/>
      <c r="S7492" s="262"/>
      <c r="T7492" s="262"/>
      <c r="U7492" s="262"/>
      <c r="V7492" s="262"/>
    </row>
    <row r="7493" spans="1:22">
      <c r="A7493" s="858"/>
      <c r="B7493" s="866">
        <f t="shared" si="117"/>
        <v>7471</v>
      </c>
      <c r="C7493" s="919"/>
      <c r="D7493" s="860"/>
      <c r="E7493"/>
      <c r="F7493"/>
      <c r="G7493"/>
      <c r="H7493"/>
      <c r="I7493"/>
      <c r="J7493"/>
      <c r="K7493"/>
      <c r="L7493" s="262"/>
      <c r="M7493" s="262"/>
      <c r="S7493" s="262"/>
      <c r="T7493" s="262"/>
      <c r="U7493" s="262"/>
      <c r="V7493" s="262"/>
    </row>
    <row r="7494" spans="1:22">
      <c r="A7494" s="858"/>
      <c r="B7494" s="866">
        <f t="shared" si="117"/>
        <v>7472</v>
      </c>
      <c r="C7494" s="919"/>
      <c r="D7494" s="860"/>
      <c r="E7494"/>
      <c r="F7494"/>
      <c r="G7494"/>
      <c r="H7494"/>
      <c r="I7494"/>
      <c r="J7494"/>
      <c r="K7494"/>
      <c r="L7494" s="262"/>
      <c r="M7494" s="262"/>
      <c r="S7494" s="262"/>
      <c r="T7494" s="262"/>
      <c r="U7494" s="262"/>
      <c r="V7494" s="262"/>
    </row>
    <row r="7495" spans="1:22">
      <c r="A7495" s="858"/>
      <c r="B7495" s="866">
        <f t="shared" si="117"/>
        <v>7473</v>
      </c>
      <c r="C7495" s="919"/>
      <c r="D7495" s="860"/>
      <c r="E7495"/>
      <c r="F7495"/>
      <c r="G7495"/>
      <c r="H7495"/>
      <c r="I7495"/>
      <c r="J7495"/>
      <c r="K7495"/>
      <c r="L7495" s="262"/>
      <c r="M7495" s="262"/>
      <c r="S7495" s="262"/>
      <c r="T7495" s="262"/>
      <c r="U7495" s="262"/>
      <c r="V7495" s="262"/>
    </row>
    <row r="7496" spans="1:22">
      <c r="A7496" s="858"/>
      <c r="B7496" s="866">
        <f t="shared" si="117"/>
        <v>7474</v>
      </c>
      <c r="C7496" s="919"/>
      <c r="D7496" s="860"/>
      <c r="E7496"/>
      <c r="F7496"/>
      <c r="G7496"/>
      <c r="H7496"/>
      <c r="I7496"/>
      <c r="J7496"/>
      <c r="K7496"/>
      <c r="L7496" s="262"/>
      <c r="M7496" s="262"/>
      <c r="S7496" s="262"/>
      <c r="T7496" s="262"/>
      <c r="U7496" s="262"/>
      <c r="V7496" s="262"/>
    </row>
    <row r="7497" spans="1:22">
      <c r="A7497" s="858"/>
      <c r="B7497" s="866">
        <f t="shared" si="117"/>
        <v>7475</v>
      </c>
      <c r="C7497" s="919"/>
      <c r="D7497" s="860"/>
      <c r="E7497"/>
      <c r="F7497"/>
      <c r="G7497"/>
      <c r="H7497"/>
      <c r="I7497"/>
      <c r="J7497"/>
      <c r="K7497"/>
      <c r="L7497" s="262"/>
      <c r="M7497" s="262"/>
      <c r="S7497" s="262"/>
      <c r="T7497" s="262"/>
      <c r="U7497" s="262"/>
      <c r="V7497" s="262"/>
    </row>
    <row r="7498" spans="1:22">
      <c r="A7498" s="858"/>
      <c r="B7498" s="866">
        <f t="shared" si="117"/>
        <v>7476</v>
      </c>
      <c r="C7498" s="919"/>
      <c r="D7498" s="860"/>
      <c r="E7498"/>
      <c r="F7498"/>
      <c r="G7498"/>
      <c r="H7498"/>
      <c r="I7498"/>
      <c r="J7498"/>
      <c r="K7498"/>
      <c r="L7498" s="262"/>
      <c r="M7498" s="262"/>
      <c r="S7498" s="262"/>
      <c r="T7498" s="262"/>
      <c r="U7498" s="262"/>
      <c r="V7498" s="262"/>
    </row>
    <row r="7499" spans="1:22">
      <c r="A7499" s="858"/>
      <c r="B7499" s="866">
        <f t="shared" si="117"/>
        <v>7477</v>
      </c>
      <c r="C7499" s="919"/>
      <c r="D7499" s="860"/>
      <c r="E7499"/>
      <c r="F7499"/>
      <c r="G7499"/>
      <c r="H7499"/>
      <c r="I7499"/>
      <c r="J7499"/>
      <c r="K7499"/>
      <c r="L7499" s="262"/>
      <c r="M7499" s="262"/>
      <c r="S7499" s="262"/>
      <c r="T7499" s="262"/>
      <c r="U7499" s="262"/>
      <c r="V7499" s="262"/>
    </row>
    <row r="7500" spans="1:22">
      <c r="A7500" s="858"/>
      <c r="B7500" s="866">
        <f t="shared" si="117"/>
        <v>7478</v>
      </c>
      <c r="C7500" s="919"/>
      <c r="D7500" s="860"/>
      <c r="E7500"/>
      <c r="F7500"/>
      <c r="G7500"/>
      <c r="H7500"/>
      <c r="I7500"/>
      <c r="J7500"/>
      <c r="K7500"/>
      <c r="L7500" s="262"/>
      <c r="M7500" s="262"/>
      <c r="S7500" s="262"/>
      <c r="T7500" s="262"/>
      <c r="U7500" s="262"/>
      <c r="V7500" s="262"/>
    </row>
    <row r="7501" spans="1:22">
      <c r="A7501" s="858"/>
      <c r="B7501" s="866">
        <f t="shared" si="117"/>
        <v>7479</v>
      </c>
      <c r="C7501" s="919"/>
      <c r="D7501" s="860"/>
      <c r="E7501"/>
      <c r="F7501"/>
      <c r="G7501"/>
      <c r="H7501"/>
      <c r="I7501"/>
      <c r="J7501"/>
      <c r="K7501"/>
      <c r="L7501" s="262"/>
      <c r="M7501" s="262"/>
      <c r="S7501" s="262"/>
      <c r="T7501" s="262"/>
      <c r="U7501" s="262"/>
      <c r="V7501" s="262"/>
    </row>
    <row r="7502" spans="1:22">
      <c r="A7502" s="858"/>
      <c r="B7502" s="866">
        <f t="shared" si="117"/>
        <v>7480</v>
      </c>
      <c r="C7502" s="919"/>
      <c r="D7502" s="860"/>
      <c r="E7502"/>
      <c r="F7502"/>
      <c r="G7502"/>
      <c r="H7502"/>
      <c r="I7502"/>
      <c r="J7502"/>
      <c r="K7502"/>
      <c r="L7502" s="262"/>
      <c r="M7502" s="262"/>
      <c r="S7502" s="262"/>
      <c r="T7502" s="262"/>
      <c r="U7502" s="262"/>
      <c r="V7502" s="262"/>
    </row>
    <row r="7503" spans="1:22">
      <c r="A7503" s="858"/>
      <c r="B7503" s="866">
        <f t="shared" si="117"/>
        <v>7481</v>
      </c>
      <c r="C7503" s="919"/>
      <c r="D7503" s="860"/>
      <c r="E7503"/>
      <c r="F7503"/>
      <c r="G7503"/>
      <c r="H7503"/>
      <c r="I7503"/>
      <c r="J7503"/>
      <c r="K7503"/>
      <c r="L7503" s="262"/>
      <c r="M7503" s="262"/>
      <c r="S7503" s="262"/>
      <c r="T7503" s="262"/>
      <c r="U7503" s="262"/>
      <c r="V7503" s="262"/>
    </row>
    <row r="7504" spans="1:22">
      <c r="A7504" s="858"/>
      <c r="B7504" s="866">
        <f t="shared" si="117"/>
        <v>7482</v>
      </c>
      <c r="C7504" s="919"/>
      <c r="D7504" s="860"/>
      <c r="E7504"/>
      <c r="F7504"/>
      <c r="G7504"/>
      <c r="H7504"/>
      <c r="I7504"/>
      <c r="J7504"/>
      <c r="K7504"/>
      <c r="L7504" s="262"/>
      <c r="M7504" s="262"/>
      <c r="S7504" s="262"/>
      <c r="T7504" s="262"/>
      <c r="U7504" s="262"/>
      <c r="V7504" s="262"/>
    </row>
    <row r="7505" spans="1:22">
      <c r="A7505" s="858"/>
      <c r="B7505" s="866">
        <f t="shared" si="117"/>
        <v>7483</v>
      </c>
      <c r="C7505" s="919"/>
      <c r="D7505" s="860"/>
      <c r="E7505"/>
      <c r="F7505"/>
      <c r="G7505"/>
      <c r="H7505"/>
      <c r="I7505"/>
      <c r="J7505"/>
      <c r="K7505"/>
      <c r="L7505" s="262"/>
      <c r="M7505" s="262"/>
      <c r="S7505" s="262"/>
      <c r="T7505" s="262"/>
      <c r="U7505" s="262"/>
      <c r="V7505" s="262"/>
    </row>
    <row r="7506" spans="1:22">
      <c r="A7506" s="858"/>
      <c r="B7506" s="866">
        <f t="shared" si="117"/>
        <v>7484</v>
      </c>
      <c r="C7506" s="919"/>
      <c r="D7506" s="860"/>
      <c r="E7506"/>
      <c r="F7506"/>
      <c r="G7506"/>
      <c r="H7506"/>
      <c r="I7506"/>
      <c r="J7506"/>
      <c r="K7506"/>
      <c r="L7506" s="262"/>
      <c r="M7506" s="262"/>
      <c r="S7506" s="262"/>
      <c r="T7506" s="262"/>
      <c r="U7506" s="262"/>
      <c r="V7506" s="262"/>
    </row>
    <row r="7507" spans="1:22">
      <c r="A7507" s="858"/>
      <c r="B7507" s="866">
        <f t="shared" si="117"/>
        <v>7485</v>
      </c>
      <c r="C7507" s="919"/>
      <c r="D7507" s="860"/>
      <c r="E7507"/>
      <c r="F7507"/>
      <c r="G7507"/>
      <c r="H7507"/>
      <c r="I7507"/>
      <c r="J7507"/>
      <c r="K7507"/>
      <c r="L7507" s="262"/>
      <c r="M7507" s="262"/>
      <c r="S7507" s="262"/>
      <c r="T7507" s="262"/>
      <c r="U7507" s="262"/>
      <c r="V7507" s="262"/>
    </row>
    <row r="7508" spans="1:22">
      <c r="A7508" s="858"/>
      <c r="B7508" s="866">
        <f t="shared" si="117"/>
        <v>7486</v>
      </c>
      <c r="C7508" s="919"/>
      <c r="D7508" s="860"/>
      <c r="E7508"/>
      <c r="F7508"/>
      <c r="G7508"/>
      <c r="H7508"/>
      <c r="I7508"/>
      <c r="J7508"/>
      <c r="K7508"/>
      <c r="L7508" s="262"/>
      <c r="M7508" s="262"/>
      <c r="S7508" s="262"/>
      <c r="T7508" s="262"/>
      <c r="U7508" s="262"/>
      <c r="V7508" s="262"/>
    </row>
    <row r="7509" spans="1:22">
      <c r="A7509" s="858"/>
      <c r="B7509" s="866">
        <f t="shared" si="117"/>
        <v>7487</v>
      </c>
      <c r="C7509" s="919"/>
      <c r="D7509" s="860"/>
      <c r="E7509"/>
      <c r="F7509"/>
      <c r="G7509"/>
      <c r="H7509"/>
      <c r="I7509"/>
      <c r="J7509"/>
      <c r="K7509"/>
      <c r="L7509" s="262"/>
      <c r="M7509" s="262"/>
      <c r="S7509" s="262"/>
      <c r="T7509" s="262"/>
      <c r="U7509" s="262"/>
      <c r="V7509" s="262"/>
    </row>
    <row r="7510" spans="1:22">
      <c r="A7510" s="858"/>
      <c r="B7510" s="866">
        <f t="shared" si="117"/>
        <v>7488</v>
      </c>
      <c r="C7510" s="919"/>
      <c r="D7510" s="860"/>
      <c r="E7510"/>
      <c r="F7510"/>
      <c r="G7510"/>
      <c r="H7510"/>
      <c r="I7510"/>
      <c r="J7510"/>
      <c r="K7510"/>
      <c r="L7510" s="262"/>
      <c r="M7510" s="262"/>
      <c r="S7510" s="262"/>
      <c r="T7510" s="262"/>
      <c r="U7510" s="262"/>
      <c r="V7510" s="262"/>
    </row>
    <row r="7511" spans="1:22">
      <c r="A7511" s="858"/>
      <c r="B7511" s="866">
        <f t="shared" si="117"/>
        <v>7489</v>
      </c>
      <c r="C7511" s="919"/>
      <c r="D7511" s="860"/>
      <c r="E7511"/>
      <c r="F7511"/>
      <c r="G7511"/>
      <c r="H7511"/>
      <c r="I7511"/>
      <c r="J7511"/>
      <c r="K7511"/>
      <c r="L7511" s="262"/>
      <c r="M7511" s="262"/>
      <c r="S7511" s="262"/>
      <c r="T7511" s="262"/>
      <c r="U7511" s="262"/>
      <c r="V7511" s="262"/>
    </row>
    <row r="7512" spans="1:22">
      <c r="A7512" s="858"/>
      <c r="B7512" s="866">
        <f t="shared" ref="B7512:B7575" si="118">B7511+1</f>
        <v>7490</v>
      </c>
      <c r="C7512" s="919"/>
      <c r="D7512" s="860"/>
      <c r="E7512"/>
      <c r="F7512"/>
      <c r="G7512"/>
      <c r="H7512"/>
      <c r="I7512"/>
      <c r="J7512"/>
      <c r="K7512"/>
      <c r="L7512" s="262"/>
      <c r="M7512" s="262"/>
      <c r="S7512" s="262"/>
      <c r="T7512" s="262"/>
      <c r="U7512" s="262"/>
      <c r="V7512" s="262"/>
    </row>
    <row r="7513" spans="1:22">
      <c r="A7513" s="858"/>
      <c r="B7513" s="866">
        <f t="shared" si="118"/>
        <v>7491</v>
      </c>
      <c r="C7513" s="919"/>
      <c r="D7513" s="860"/>
      <c r="E7513"/>
      <c r="F7513"/>
      <c r="G7513"/>
      <c r="H7513"/>
      <c r="I7513"/>
      <c r="J7513"/>
      <c r="K7513"/>
      <c r="L7513" s="262"/>
      <c r="M7513" s="262"/>
      <c r="S7513" s="262"/>
      <c r="T7513" s="262"/>
      <c r="U7513" s="262"/>
      <c r="V7513" s="262"/>
    </row>
    <row r="7514" spans="1:22">
      <c r="A7514" s="858"/>
      <c r="B7514" s="866">
        <f t="shared" si="118"/>
        <v>7492</v>
      </c>
      <c r="C7514" s="919"/>
      <c r="D7514" s="860"/>
      <c r="E7514"/>
      <c r="F7514"/>
      <c r="G7514"/>
      <c r="H7514"/>
      <c r="I7514"/>
      <c r="J7514"/>
      <c r="K7514"/>
      <c r="L7514" s="262"/>
      <c r="M7514" s="262"/>
      <c r="S7514" s="262"/>
      <c r="T7514" s="262"/>
      <c r="U7514" s="262"/>
      <c r="V7514" s="262"/>
    </row>
    <row r="7515" spans="1:22">
      <c r="A7515" s="858"/>
      <c r="B7515" s="866">
        <f t="shared" si="118"/>
        <v>7493</v>
      </c>
      <c r="C7515" s="919"/>
      <c r="D7515" s="860"/>
      <c r="E7515"/>
      <c r="F7515"/>
      <c r="G7515"/>
      <c r="H7515"/>
      <c r="I7515"/>
      <c r="J7515"/>
      <c r="K7515"/>
      <c r="L7515" s="262"/>
      <c r="M7515" s="262"/>
      <c r="S7515" s="262"/>
      <c r="T7515" s="262"/>
      <c r="U7515" s="262"/>
      <c r="V7515" s="262"/>
    </row>
    <row r="7516" spans="1:22">
      <c r="A7516" s="858"/>
      <c r="B7516" s="866">
        <f t="shared" si="118"/>
        <v>7494</v>
      </c>
      <c r="C7516" s="919"/>
      <c r="D7516" s="860"/>
      <c r="E7516"/>
      <c r="F7516"/>
      <c r="G7516"/>
      <c r="H7516"/>
      <c r="I7516"/>
      <c r="J7516"/>
      <c r="K7516"/>
      <c r="L7516" s="262"/>
      <c r="M7516" s="262"/>
      <c r="S7516" s="262"/>
      <c r="T7516" s="262"/>
      <c r="U7516" s="262"/>
      <c r="V7516" s="262"/>
    </row>
    <row r="7517" spans="1:22">
      <c r="A7517" s="858"/>
      <c r="B7517" s="866">
        <f t="shared" si="118"/>
        <v>7495</v>
      </c>
      <c r="C7517" s="919"/>
      <c r="D7517" s="860"/>
      <c r="E7517"/>
      <c r="F7517"/>
      <c r="G7517"/>
      <c r="H7517"/>
      <c r="I7517"/>
      <c r="J7517"/>
      <c r="K7517"/>
      <c r="L7517" s="262"/>
      <c r="M7517" s="262"/>
      <c r="S7517" s="262"/>
      <c r="T7517" s="262"/>
      <c r="U7517" s="262"/>
      <c r="V7517" s="262"/>
    </row>
    <row r="7518" spans="1:22">
      <c r="A7518" s="858"/>
      <c r="B7518" s="866">
        <f t="shared" si="118"/>
        <v>7496</v>
      </c>
      <c r="C7518" s="919"/>
      <c r="D7518" s="860"/>
      <c r="E7518"/>
      <c r="F7518"/>
      <c r="G7518"/>
      <c r="H7518"/>
      <c r="I7518"/>
      <c r="J7518"/>
      <c r="K7518"/>
      <c r="L7518" s="262"/>
      <c r="M7518" s="262"/>
      <c r="S7518" s="262"/>
      <c r="T7518" s="262"/>
      <c r="U7518" s="262"/>
      <c r="V7518" s="262"/>
    </row>
    <row r="7519" spans="1:22">
      <c r="A7519" s="858"/>
      <c r="B7519" s="866">
        <f t="shared" si="118"/>
        <v>7497</v>
      </c>
      <c r="C7519" s="919"/>
      <c r="D7519" s="860"/>
      <c r="E7519"/>
      <c r="F7519"/>
      <c r="G7519"/>
      <c r="H7519"/>
      <c r="I7519"/>
      <c r="J7519"/>
      <c r="K7519"/>
      <c r="L7519" s="262"/>
      <c r="M7519" s="262"/>
      <c r="S7519" s="262"/>
      <c r="T7519" s="262"/>
      <c r="U7519" s="262"/>
      <c r="V7519" s="262"/>
    </row>
    <row r="7520" spans="1:22">
      <c r="A7520" s="858"/>
      <c r="B7520" s="866">
        <f t="shared" si="118"/>
        <v>7498</v>
      </c>
      <c r="C7520" s="919"/>
      <c r="D7520" s="860"/>
      <c r="E7520"/>
      <c r="F7520"/>
      <c r="G7520"/>
      <c r="H7520"/>
      <c r="I7520"/>
      <c r="J7520"/>
      <c r="K7520"/>
      <c r="L7520" s="262"/>
      <c r="M7520" s="262"/>
      <c r="S7520" s="262"/>
      <c r="T7520" s="262"/>
      <c r="U7520" s="262"/>
      <c r="V7520" s="262"/>
    </row>
    <row r="7521" spans="1:22">
      <c r="A7521" s="858"/>
      <c r="B7521" s="866">
        <f t="shared" si="118"/>
        <v>7499</v>
      </c>
      <c r="C7521" s="919"/>
      <c r="D7521" s="860"/>
      <c r="E7521"/>
      <c r="F7521"/>
      <c r="G7521"/>
      <c r="H7521"/>
      <c r="I7521"/>
      <c r="J7521"/>
      <c r="K7521"/>
      <c r="L7521" s="262"/>
      <c r="M7521" s="262"/>
      <c r="S7521" s="262"/>
      <c r="T7521" s="262"/>
      <c r="U7521" s="262"/>
      <c r="V7521" s="262"/>
    </row>
    <row r="7522" spans="1:22">
      <c r="A7522" s="858"/>
      <c r="B7522" s="866">
        <f t="shared" si="118"/>
        <v>7500</v>
      </c>
      <c r="C7522" s="919"/>
      <c r="D7522" s="860"/>
      <c r="E7522"/>
      <c r="F7522"/>
      <c r="G7522"/>
      <c r="H7522"/>
      <c r="I7522"/>
      <c r="J7522"/>
      <c r="K7522"/>
      <c r="L7522" s="262"/>
      <c r="M7522" s="262"/>
      <c r="S7522" s="262"/>
      <c r="T7522" s="262"/>
      <c r="U7522" s="262"/>
      <c r="V7522" s="262"/>
    </row>
    <row r="7523" spans="1:22">
      <c r="A7523" s="858"/>
      <c r="B7523" s="866">
        <f t="shared" si="118"/>
        <v>7501</v>
      </c>
      <c r="C7523" s="919"/>
      <c r="D7523" s="860"/>
      <c r="E7523"/>
      <c r="F7523"/>
      <c r="G7523"/>
      <c r="H7523"/>
      <c r="I7523"/>
      <c r="J7523"/>
      <c r="K7523"/>
      <c r="L7523" s="262"/>
      <c r="M7523" s="262"/>
      <c r="S7523" s="262"/>
      <c r="T7523" s="262"/>
      <c r="U7523" s="262"/>
      <c r="V7523" s="262"/>
    </row>
    <row r="7524" spans="1:22">
      <c r="A7524" s="858"/>
      <c r="B7524" s="866">
        <f t="shared" si="118"/>
        <v>7502</v>
      </c>
      <c r="C7524" s="919"/>
      <c r="D7524" s="860"/>
      <c r="E7524"/>
      <c r="F7524"/>
      <c r="G7524"/>
      <c r="H7524"/>
      <c r="I7524"/>
      <c r="J7524"/>
      <c r="K7524"/>
      <c r="L7524" s="262"/>
      <c r="M7524" s="262"/>
      <c r="S7524" s="262"/>
      <c r="T7524" s="262"/>
      <c r="U7524" s="262"/>
      <c r="V7524" s="262"/>
    </row>
    <row r="7525" spans="1:22">
      <c r="A7525" s="858"/>
      <c r="B7525" s="866">
        <f t="shared" si="118"/>
        <v>7503</v>
      </c>
      <c r="C7525" s="919"/>
      <c r="D7525" s="860"/>
      <c r="E7525"/>
      <c r="F7525"/>
      <c r="G7525"/>
      <c r="H7525"/>
      <c r="I7525"/>
      <c r="J7525"/>
      <c r="K7525"/>
      <c r="L7525" s="262"/>
      <c r="M7525" s="262"/>
      <c r="S7525" s="262"/>
      <c r="T7525" s="262"/>
      <c r="U7525" s="262"/>
      <c r="V7525" s="262"/>
    </row>
    <row r="7526" spans="1:22">
      <c r="A7526" s="858"/>
      <c r="B7526" s="866">
        <f t="shared" si="118"/>
        <v>7504</v>
      </c>
      <c r="C7526" s="919"/>
      <c r="D7526" s="860"/>
      <c r="E7526"/>
      <c r="F7526"/>
      <c r="G7526"/>
      <c r="H7526"/>
      <c r="I7526"/>
      <c r="J7526"/>
      <c r="K7526"/>
      <c r="L7526" s="262"/>
      <c r="M7526" s="262"/>
      <c r="S7526" s="262"/>
      <c r="T7526" s="262"/>
      <c r="U7526" s="262"/>
      <c r="V7526" s="262"/>
    </row>
    <row r="7527" spans="1:22">
      <c r="A7527" s="858"/>
      <c r="B7527" s="866">
        <f t="shared" si="118"/>
        <v>7505</v>
      </c>
      <c r="C7527" s="919"/>
      <c r="D7527" s="860"/>
      <c r="E7527"/>
      <c r="F7527"/>
      <c r="G7527"/>
      <c r="H7527"/>
      <c r="I7527"/>
      <c r="J7527"/>
      <c r="K7527"/>
      <c r="L7527" s="262"/>
      <c r="M7527" s="262"/>
      <c r="S7527" s="262"/>
      <c r="T7527" s="262"/>
      <c r="U7527" s="262"/>
      <c r="V7527" s="262"/>
    </row>
    <row r="7528" spans="1:22">
      <c r="A7528" s="858"/>
      <c r="B7528" s="866">
        <f t="shared" si="118"/>
        <v>7506</v>
      </c>
      <c r="C7528" s="919"/>
      <c r="D7528" s="860"/>
      <c r="E7528"/>
      <c r="F7528"/>
      <c r="G7528"/>
      <c r="H7528"/>
      <c r="I7528"/>
      <c r="J7528"/>
      <c r="K7528"/>
      <c r="L7528" s="262"/>
      <c r="M7528" s="262"/>
      <c r="S7528" s="262"/>
      <c r="T7528" s="262"/>
      <c r="U7528" s="262"/>
      <c r="V7528" s="262"/>
    </row>
    <row r="7529" spans="1:22">
      <c r="A7529" s="858"/>
      <c r="B7529" s="866">
        <f t="shared" si="118"/>
        <v>7507</v>
      </c>
      <c r="C7529" s="919"/>
      <c r="D7529" s="860"/>
      <c r="E7529"/>
      <c r="F7529"/>
      <c r="G7529"/>
      <c r="H7529"/>
      <c r="I7529"/>
      <c r="J7529"/>
      <c r="K7529"/>
      <c r="L7529" s="262"/>
      <c r="M7529" s="262"/>
      <c r="S7529" s="262"/>
      <c r="T7529" s="262"/>
      <c r="U7529" s="262"/>
      <c r="V7529" s="262"/>
    </row>
    <row r="7530" spans="1:22">
      <c r="A7530" s="858"/>
      <c r="B7530" s="866">
        <f t="shared" si="118"/>
        <v>7508</v>
      </c>
      <c r="C7530" s="919"/>
      <c r="D7530" s="860"/>
      <c r="E7530"/>
      <c r="F7530"/>
      <c r="G7530"/>
      <c r="H7530"/>
      <c r="I7530"/>
      <c r="J7530"/>
      <c r="K7530"/>
      <c r="L7530" s="262"/>
      <c r="M7530" s="262"/>
      <c r="S7530" s="262"/>
      <c r="T7530" s="262"/>
      <c r="U7530" s="262"/>
      <c r="V7530" s="262"/>
    </row>
    <row r="7531" spans="1:22">
      <c r="A7531" s="858"/>
      <c r="B7531" s="866">
        <f t="shared" si="118"/>
        <v>7509</v>
      </c>
      <c r="C7531" s="919"/>
      <c r="D7531" s="860"/>
      <c r="E7531"/>
      <c r="F7531"/>
      <c r="G7531"/>
      <c r="H7531"/>
      <c r="I7531"/>
      <c r="J7531"/>
      <c r="K7531"/>
      <c r="L7531" s="262"/>
      <c r="M7531" s="262"/>
      <c r="S7531" s="262"/>
      <c r="T7531" s="262"/>
      <c r="U7531" s="262"/>
      <c r="V7531" s="262"/>
    </row>
    <row r="7532" spans="1:22">
      <c r="A7532" s="858"/>
      <c r="B7532" s="866">
        <f t="shared" si="118"/>
        <v>7510</v>
      </c>
      <c r="C7532" s="919"/>
      <c r="D7532" s="860"/>
      <c r="E7532"/>
      <c r="F7532"/>
      <c r="G7532"/>
      <c r="H7532"/>
      <c r="I7532"/>
      <c r="J7532"/>
      <c r="K7532"/>
      <c r="L7532" s="262"/>
      <c r="M7532" s="262"/>
      <c r="S7532" s="262"/>
      <c r="T7532" s="262"/>
      <c r="U7532" s="262"/>
      <c r="V7532" s="262"/>
    </row>
    <row r="7533" spans="1:22">
      <c r="A7533" s="858"/>
      <c r="B7533" s="866">
        <f t="shared" si="118"/>
        <v>7511</v>
      </c>
      <c r="C7533" s="919"/>
      <c r="D7533" s="860"/>
      <c r="E7533"/>
      <c r="F7533"/>
      <c r="G7533"/>
      <c r="H7533"/>
      <c r="I7533"/>
      <c r="J7533"/>
      <c r="K7533"/>
      <c r="L7533" s="262"/>
      <c r="M7533" s="262"/>
      <c r="S7533" s="262"/>
      <c r="T7533" s="262"/>
      <c r="U7533" s="262"/>
      <c r="V7533" s="262"/>
    </row>
    <row r="7534" spans="1:22">
      <c r="A7534" s="858"/>
      <c r="B7534" s="866">
        <f t="shared" si="118"/>
        <v>7512</v>
      </c>
      <c r="C7534" s="919"/>
      <c r="D7534" s="860"/>
      <c r="E7534"/>
      <c r="F7534"/>
      <c r="G7534"/>
      <c r="H7534"/>
      <c r="I7534"/>
      <c r="J7534"/>
      <c r="K7534"/>
      <c r="L7534" s="262"/>
      <c r="M7534" s="262"/>
      <c r="S7534" s="262"/>
      <c r="T7534" s="262"/>
      <c r="U7534" s="262"/>
      <c r="V7534" s="262"/>
    </row>
    <row r="7535" spans="1:22">
      <c r="A7535" s="858"/>
      <c r="B7535" s="866">
        <f t="shared" si="118"/>
        <v>7513</v>
      </c>
      <c r="C7535" s="919"/>
      <c r="D7535" s="860"/>
      <c r="E7535"/>
      <c r="F7535"/>
      <c r="G7535"/>
      <c r="H7535"/>
      <c r="I7535"/>
      <c r="J7535"/>
      <c r="K7535"/>
      <c r="L7535" s="262"/>
      <c r="M7535" s="262"/>
      <c r="S7535" s="262"/>
      <c r="T7535" s="262"/>
      <c r="U7535" s="262"/>
      <c r="V7535" s="262"/>
    </row>
    <row r="7536" spans="1:22">
      <c r="A7536" s="858"/>
      <c r="B7536" s="866">
        <f t="shared" si="118"/>
        <v>7514</v>
      </c>
      <c r="C7536" s="919"/>
      <c r="D7536" s="860"/>
      <c r="E7536"/>
      <c r="F7536"/>
      <c r="G7536"/>
      <c r="H7536"/>
      <c r="I7536"/>
      <c r="J7536"/>
      <c r="K7536"/>
      <c r="L7536" s="262"/>
      <c r="M7536" s="262"/>
      <c r="S7536" s="262"/>
      <c r="T7536" s="262"/>
      <c r="U7536" s="262"/>
      <c r="V7536" s="262"/>
    </row>
    <row r="7537" spans="1:22">
      <c r="A7537" s="858"/>
      <c r="B7537" s="866">
        <f t="shared" si="118"/>
        <v>7515</v>
      </c>
      <c r="C7537" s="919"/>
      <c r="D7537" s="860"/>
      <c r="E7537"/>
      <c r="F7537"/>
      <c r="G7537"/>
      <c r="H7537"/>
      <c r="I7537"/>
      <c r="J7537"/>
      <c r="K7537"/>
      <c r="L7537" s="262"/>
      <c r="M7537" s="262"/>
      <c r="S7537" s="262"/>
      <c r="T7537" s="262"/>
      <c r="U7537" s="262"/>
      <c r="V7537" s="262"/>
    </row>
    <row r="7538" spans="1:22">
      <c r="A7538" s="858"/>
      <c r="B7538" s="866">
        <f t="shared" si="118"/>
        <v>7516</v>
      </c>
      <c r="C7538" s="919"/>
      <c r="D7538" s="860"/>
      <c r="E7538"/>
      <c r="F7538"/>
      <c r="G7538"/>
      <c r="H7538"/>
      <c r="I7538"/>
      <c r="J7538"/>
      <c r="K7538"/>
      <c r="L7538" s="262"/>
      <c r="M7538" s="262"/>
      <c r="S7538" s="262"/>
      <c r="T7538" s="262"/>
      <c r="U7538" s="262"/>
      <c r="V7538" s="262"/>
    </row>
    <row r="7539" spans="1:22">
      <c r="A7539" s="858"/>
      <c r="B7539" s="866">
        <f t="shared" si="118"/>
        <v>7517</v>
      </c>
      <c r="C7539" s="919"/>
      <c r="D7539" s="860"/>
      <c r="E7539"/>
      <c r="F7539"/>
      <c r="G7539"/>
      <c r="H7539"/>
      <c r="I7539"/>
      <c r="J7539"/>
      <c r="K7539"/>
      <c r="L7539" s="262"/>
      <c r="M7539" s="262"/>
      <c r="S7539" s="262"/>
      <c r="T7539" s="262"/>
      <c r="U7539" s="262"/>
      <c r="V7539" s="262"/>
    </row>
    <row r="7540" spans="1:22">
      <c r="A7540" s="858"/>
      <c r="B7540" s="866">
        <f t="shared" si="118"/>
        <v>7518</v>
      </c>
      <c r="C7540" s="919"/>
      <c r="D7540" s="860"/>
      <c r="E7540"/>
      <c r="F7540"/>
      <c r="G7540"/>
      <c r="H7540"/>
      <c r="I7540"/>
      <c r="J7540"/>
      <c r="K7540"/>
      <c r="L7540" s="262"/>
      <c r="M7540" s="262"/>
      <c r="S7540" s="262"/>
      <c r="T7540" s="262"/>
      <c r="U7540" s="262"/>
      <c r="V7540" s="262"/>
    </row>
    <row r="7541" spans="1:22">
      <c r="A7541" s="858"/>
      <c r="B7541" s="866">
        <f t="shared" si="118"/>
        <v>7519</v>
      </c>
      <c r="C7541" s="919"/>
      <c r="D7541" s="860"/>
      <c r="E7541"/>
      <c r="F7541"/>
      <c r="G7541"/>
      <c r="H7541"/>
      <c r="I7541"/>
      <c r="J7541"/>
      <c r="K7541"/>
      <c r="L7541" s="262"/>
      <c r="M7541" s="262"/>
      <c r="S7541" s="262"/>
      <c r="T7541" s="262"/>
      <c r="U7541" s="262"/>
      <c r="V7541" s="262"/>
    </row>
    <row r="7542" spans="1:22">
      <c r="A7542" s="858"/>
      <c r="B7542" s="866">
        <f t="shared" si="118"/>
        <v>7520</v>
      </c>
      <c r="C7542" s="919"/>
      <c r="D7542" s="860"/>
      <c r="E7542"/>
      <c r="F7542"/>
      <c r="G7542"/>
      <c r="H7542"/>
      <c r="I7542"/>
      <c r="J7542"/>
      <c r="K7542"/>
      <c r="L7542" s="262"/>
      <c r="M7542" s="262"/>
      <c r="S7542" s="262"/>
      <c r="T7542" s="262"/>
      <c r="U7542" s="262"/>
      <c r="V7542" s="262"/>
    </row>
    <row r="7543" spans="1:22">
      <c r="A7543" s="858"/>
      <c r="B7543" s="866">
        <f t="shared" si="118"/>
        <v>7521</v>
      </c>
      <c r="C7543" s="919"/>
      <c r="D7543" s="860"/>
      <c r="E7543"/>
      <c r="F7543"/>
      <c r="G7543"/>
      <c r="H7543"/>
      <c r="I7543"/>
      <c r="J7543"/>
      <c r="K7543"/>
      <c r="L7543" s="262"/>
      <c r="M7543" s="262"/>
      <c r="S7543" s="262"/>
      <c r="T7543" s="262"/>
      <c r="U7543" s="262"/>
      <c r="V7543" s="262"/>
    </row>
    <row r="7544" spans="1:22">
      <c r="A7544" s="858"/>
      <c r="B7544" s="866">
        <f t="shared" si="118"/>
        <v>7522</v>
      </c>
      <c r="C7544" s="919"/>
      <c r="D7544" s="860"/>
      <c r="E7544"/>
      <c r="F7544"/>
      <c r="G7544"/>
      <c r="H7544"/>
      <c r="I7544"/>
      <c r="J7544"/>
      <c r="K7544"/>
      <c r="L7544" s="262"/>
      <c r="M7544" s="262"/>
      <c r="S7544" s="262"/>
      <c r="T7544" s="262"/>
      <c r="U7544" s="262"/>
      <c r="V7544" s="262"/>
    </row>
    <row r="7545" spans="1:22">
      <c r="A7545" s="858"/>
      <c r="B7545" s="866">
        <f t="shared" si="118"/>
        <v>7523</v>
      </c>
      <c r="C7545" s="919"/>
      <c r="D7545" s="860"/>
      <c r="E7545"/>
      <c r="F7545"/>
      <c r="G7545"/>
      <c r="H7545"/>
      <c r="I7545"/>
      <c r="J7545"/>
      <c r="K7545"/>
      <c r="L7545" s="262"/>
      <c r="M7545" s="262"/>
      <c r="S7545" s="262"/>
      <c r="T7545" s="262"/>
      <c r="U7545" s="262"/>
      <c r="V7545" s="262"/>
    </row>
    <row r="7546" spans="1:22">
      <c r="A7546" s="858"/>
      <c r="B7546" s="866">
        <f t="shared" si="118"/>
        <v>7524</v>
      </c>
      <c r="C7546" s="919"/>
      <c r="D7546" s="860"/>
      <c r="E7546"/>
      <c r="F7546"/>
      <c r="G7546"/>
      <c r="H7546"/>
      <c r="I7546"/>
      <c r="J7546"/>
      <c r="K7546"/>
      <c r="L7546" s="262"/>
      <c r="M7546" s="262"/>
      <c r="S7546" s="262"/>
      <c r="T7546" s="262"/>
      <c r="U7546" s="262"/>
      <c r="V7546" s="262"/>
    </row>
    <row r="7547" spans="1:22">
      <c r="A7547" s="858"/>
      <c r="B7547" s="866">
        <f t="shared" si="118"/>
        <v>7525</v>
      </c>
      <c r="C7547" s="919"/>
      <c r="D7547" s="860"/>
      <c r="E7547"/>
      <c r="F7547"/>
      <c r="G7547"/>
      <c r="H7547"/>
      <c r="I7547"/>
      <c r="J7547"/>
      <c r="K7547"/>
      <c r="L7547" s="262"/>
      <c r="M7547" s="262"/>
      <c r="S7547" s="262"/>
      <c r="T7547" s="262"/>
      <c r="U7547" s="262"/>
      <c r="V7547" s="262"/>
    </row>
    <row r="7548" spans="1:22">
      <c r="A7548" s="858"/>
      <c r="B7548" s="866">
        <f t="shared" si="118"/>
        <v>7526</v>
      </c>
      <c r="C7548" s="919"/>
      <c r="D7548" s="860"/>
      <c r="E7548"/>
      <c r="F7548"/>
      <c r="G7548"/>
      <c r="H7548"/>
      <c r="I7548"/>
      <c r="J7548"/>
      <c r="K7548"/>
      <c r="L7548" s="262"/>
      <c r="M7548" s="262"/>
      <c r="S7548" s="262"/>
      <c r="T7548" s="262"/>
      <c r="U7548" s="262"/>
      <c r="V7548" s="262"/>
    </row>
    <row r="7549" spans="1:22">
      <c r="A7549" s="858"/>
      <c r="B7549" s="866">
        <f t="shared" si="118"/>
        <v>7527</v>
      </c>
      <c r="C7549" s="919"/>
      <c r="D7549" s="860"/>
      <c r="E7549"/>
      <c r="F7549"/>
      <c r="G7549"/>
      <c r="H7549"/>
      <c r="I7549"/>
      <c r="J7549"/>
      <c r="K7549"/>
      <c r="L7549" s="262"/>
      <c r="M7549" s="262"/>
      <c r="S7549" s="262"/>
      <c r="T7549" s="262"/>
      <c r="U7549" s="262"/>
      <c r="V7549" s="262"/>
    </row>
    <row r="7550" spans="1:22">
      <c r="A7550" s="858"/>
      <c r="B7550" s="866">
        <f t="shared" si="118"/>
        <v>7528</v>
      </c>
      <c r="C7550" s="919"/>
      <c r="D7550" s="860"/>
      <c r="E7550"/>
      <c r="F7550"/>
      <c r="G7550"/>
      <c r="H7550"/>
      <c r="I7550"/>
      <c r="J7550"/>
      <c r="K7550"/>
      <c r="L7550" s="262"/>
      <c r="M7550" s="262"/>
      <c r="S7550" s="262"/>
      <c r="T7550" s="262"/>
      <c r="U7550" s="262"/>
      <c r="V7550" s="262"/>
    </row>
    <row r="7551" spans="1:22">
      <c r="A7551" s="858"/>
      <c r="B7551" s="866">
        <f t="shared" si="118"/>
        <v>7529</v>
      </c>
      <c r="C7551" s="919"/>
      <c r="D7551" s="860"/>
      <c r="E7551"/>
      <c r="F7551"/>
      <c r="G7551"/>
      <c r="H7551"/>
      <c r="I7551"/>
      <c r="J7551"/>
      <c r="K7551"/>
      <c r="L7551" s="262"/>
      <c r="M7551" s="262"/>
      <c r="S7551" s="262"/>
      <c r="T7551" s="262"/>
      <c r="U7551" s="262"/>
      <c r="V7551" s="262"/>
    </row>
    <row r="7552" spans="1:22">
      <c r="A7552" s="858"/>
      <c r="B7552" s="866">
        <f t="shared" si="118"/>
        <v>7530</v>
      </c>
      <c r="C7552" s="919"/>
      <c r="D7552" s="860"/>
      <c r="E7552"/>
      <c r="F7552"/>
      <c r="G7552"/>
      <c r="H7552"/>
      <c r="I7552"/>
      <c r="J7552"/>
      <c r="K7552"/>
      <c r="L7552" s="262"/>
      <c r="M7552" s="262"/>
      <c r="S7552" s="262"/>
      <c r="T7552" s="262"/>
      <c r="U7552" s="262"/>
      <c r="V7552" s="262"/>
    </row>
    <row r="7553" spans="1:22">
      <c r="A7553" s="858"/>
      <c r="B7553" s="866">
        <f t="shared" si="118"/>
        <v>7531</v>
      </c>
      <c r="C7553" s="919"/>
      <c r="D7553" s="860"/>
      <c r="E7553"/>
      <c r="F7553"/>
      <c r="G7553"/>
      <c r="H7553"/>
      <c r="I7553"/>
      <c r="J7553"/>
      <c r="K7553"/>
      <c r="L7553" s="262"/>
      <c r="M7553" s="262"/>
      <c r="S7553" s="262"/>
      <c r="T7553" s="262"/>
      <c r="U7553" s="262"/>
      <c r="V7553" s="262"/>
    </row>
    <row r="7554" spans="1:22">
      <c r="A7554" s="858"/>
      <c r="B7554" s="866">
        <f t="shared" si="118"/>
        <v>7532</v>
      </c>
      <c r="C7554" s="919"/>
      <c r="D7554" s="860"/>
      <c r="E7554"/>
      <c r="F7554"/>
      <c r="G7554"/>
      <c r="H7554"/>
      <c r="I7554"/>
      <c r="J7554"/>
      <c r="K7554"/>
      <c r="L7554" s="262"/>
      <c r="M7554" s="262"/>
      <c r="S7554" s="262"/>
      <c r="T7554" s="262"/>
      <c r="U7554" s="262"/>
      <c r="V7554" s="262"/>
    </row>
    <row r="7555" spans="1:22">
      <c r="A7555" s="858"/>
      <c r="B7555" s="866">
        <f t="shared" si="118"/>
        <v>7533</v>
      </c>
      <c r="C7555" s="919"/>
      <c r="D7555" s="860"/>
      <c r="E7555"/>
      <c r="F7555"/>
      <c r="G7555"/>
      <c r="H7555"/>
      <c r="I7555"/>
      <c r="J7555"/>
      <c r="K7555"/>
      <c r="L7555" s="262"/>
      <c r="M7555" s="262"/>
      <c r="S7555" s="262"/>
      <c r="T7555" s="262"/>
      <c r="U7555" s="262"/>
      <c r="V7555" s="262"/>
    </row>
    <row r="7556" spans="1:22">
      <c r="A7556" s="858"/>
      <c r="B7556" s="866">
        <f t="shared" si="118"/>
        <v>7534</v>
      </c>
      <c r="C7556" s="919"/>
      <c r="D7556" s="860"/>
      <c r="E7556"/>
      <c r="F7556"/>
      <c r="G7556"/>
      <c r="H7556"/>
      <c r="I7556"/>
      <c r="J7556"/>
      <c r="K7556"/>
      <c r="L7556" s="262"/>
      <c r="M7556" s="262"/>
      <c r="S7556" s="262"/>
      <c r="T7556" s="262"/>
      <c r="U7556" s="262"/>
      <c r="V7556" s="262"/>
    </row>
    <row r="7557" spans="1:22">
      <c r="A7557" s="858"/>
      <c r="B7557" s="866">
        <f t="shared" si="118"/>
        <v>7535</v>
      </c>
      <c r="C7557" s="919"/>
      <c r="D7557" s="860"/>
      <c r="E7557"/>
      <c r="F7557"/>
      <c r="G7557"/>
      <c r="H7557"/>
      <c r="I7557"/>
      <c r="J7557"/>
      <c r="K7557"/>
      <c r="L7557" s="262"/>
      <c r="M7557" s="262"/>
      <c r="S7557" s="262"/>
      <c r="T7557" s="262"/>
      <c r="U7557" s="262"/>
      <c r="V7557" s="262"/>
    </row>
    <row r="7558" spans="1:22">
      <c r="A7558" s="858"/>
      <c r="B7558" s="866">
        <f t="shared" si="118"/>
        <v>7536</v>
      </c>
      <c r="C7558" s="919"/>
      <c r="D7558" s="860"/>
      <c r="E7558"/>
      <c r="F7558"/>
      <c r="G7558"/>
      <c r="H7558"/>
      <c r="I7558"/>
      <c r="J7558"/>
      <c r="K7558"/>
      <c r="L7558" s="262"/>
      <c r="M7558" s="262"/>
      <c r="S7558" s="262"/>
      <c r="T7558" s="262"/>
      <c r="U7558" s="262"/>
      <c r="V7558" s="262"/>
    </row>
    <row r="7559" spans="1:22">
      <c r="A7559" s="858"/>
      <c r="B7559" s="866">
        <f t="shared" si="118"/>
        <v>7537</v>
      </c>
      <c r="C7559" s="919"/>
      <c r="D7559" s="860"/>
      <c r="E7559"/>
      <c r="F7559"/>
      <c r="G7559"/>
      <c r="H7559"/>
      <c r="I7559"/>
      <c r="J7559"/>
      <c r="K7559"/>
      <c r="L7559" s="262"/>
      <c r="M7559" s="262"/>
      <c r="S7559" s="262"/>
      <c r="T7559" s="262"/>
      <c r="U7559" s="262"/>
      <c r="V7559" s="262"/>
    </row>
    <row r="7560" spans="1:22">
      <c r="A7560" s="858"/>
      <c r="B7560" s="866">
        <f t="shared" si="118"/>
        <v>7538</v>
      </c>
      <c r="C7560" s="919"/>
      <c r="D7560" s="860"/>
      <c r="E7560"/>
      <c r="F7560"/>
      <c r="G7560"/>
      <c r="H7560"/>
      <c r="I7560"/>
      <c r="J7560"/>
      <c r="K7560"/>
      <c r="L7560" s="262"/>
      <c r="M7560" s="262"/>
      <c r="S7560" s="262"/>
      <c r="T7560" s="262"/>
      <c r="U7560" s="262"/>
      <c r="V7560" s="262"/>
    </row>
    <row r="7561" spans="1:22">
      <c r="A7561" s="858"/>
      <c r="B7561" s="866">
        <f t="shared" si="118"/>
        <v>7539</v>
      </c>
      <c r="C7561" s="919"/>
      <c r="D7561" s="860"/>
      <c r="E7561"/>
      <c r="F7561"/>
      <c r="G7561"/>
      <c r="H7561"/>
      <c r="I7561"/>
      <c r="J7561"/>
      <c r="K7561"/>
      <c r="L7561" s="262"/>
      <c r="M7561" s="262"/>
      <c r="S7561" s="262"/>
      <c r="T7561" s="262"/>
      <c r="U7561" s="262"/>
      <c r="V7561" s="262"/>
    </row>
    <row r="7562" spans="1:22">
      <c r="A7562" s="858"/>
      <c r="B7562" s="866">
        <f t="shared" si="118"/>
        <v>7540</v>
      </c>
      <c r="C7562" s="919"/>
      <c r="D7562" s="860"/>
      <c r="E7562"/>
      <c r="F7562"/>
      <c r="G7562"/>
      <c r="H7562"/>
      <c r="I7562"/>
      <c r="J7562"/>
      <c r="K7562"/>
      <c r="L7562" s="262"/>
      <c r="M7562" s="262"/>
      <c r="S7562" s="262"/>
      <c r="T7562" s="262"/>
      <c r="U7562" s="262"/>
      <c r="V7562" s="262"/>
    </row>
    <row r="7563" spans="1:22">
      <c r="A7563" s="858"/>
      <c r="B7563" s="866">
        <f t="shared" si="118"/>
        <v>7541</v>
      </c>
      <c r="C7563" s="919"/>
      <c r="D7563" s="860"/>
      <c r="E7563"/>
      <c r="F7563"/>
      <c r="G7563"/>
      <c r="H7563"/>
      <c r="I7563"/>
      <c r="J7563"/>
      <c r="K7563"/>
      <c r="L7563" s="262"/>
      <c r="M7563" s="262"/>
      <c r="S7563" s="262"/>
      <c r="T7563" s="262"/>
      <c r="U7563" s="262"/>
      <c r="V7563" s="262"/>
    </row>
    <row r="7564" spans="1:22">
      <c r="A7564" s="858"/>
      <c r="B7564" s="866">
        <f t="shared" si="118"/>
        <v>7542</v>
      </c>
      <c r="C7564" s="919"/>
      <c r="D7564" s="860"/>
      <c r="E7564"/>
      <c r="F7564"/>
      <c r="G7564"/>
      <c r="H7564"/>
      <c r="I7564"/>
      <c r="J7564"/>
      <c r="K7564"/>
      <c r="L7564" s="262"/>
      <c r="M7564" s="262"/>
      <c r="S7564" s="262"/>
      <c r="T7564" s="262"/>
      <c r="U7564" s="262"/>
      <c r="V7564" s="262"/>
    </row>
    <row r="7565" spans="1:22">
      <c r="A7565" s="858"/>
      <c r="B7565" s="866">
        <f t="shared" si="118"/>
        <v>7543</v>
      </c>
      <c r="C7565" s="919"/>
      <c r="D7565" s="860"/>
      <c r="E7565"/>
      <c r="F7565"/>
      <c r="G7565"/>
      <c r="H7565"/>
      <c r="I7565"/>
      <c r="J7565"/>
      <c r="K7565"/>
      <c r="L7565" s="262"/>
      <c r="M7565" s="262"/>
      <c r="S7565" s="262"/>
      <c r="T7565" s="262"/>
      <c r="U7565" s="262"/>
      <c r="V7565" s="262"/>
    </row>
    <row r="7566" spans="1:22">
      <c r="A7566" s="858"/>
      <c r="B7566" s="866">
        <f t="shared" si="118"/>
        <v>7544</v>
      </c>
      <c r="C7566" s="919"/>
      <c r="D7566" s="860"/>
      <c r="E7566"/>
      <c r="F7566"/>
      <c r="G7566"/>
      <c r="H7566"/>
      <c r="I7566"/>
      <c r="J7566"/>
      <c r="K7566"/>
      <c r="L7566" s="262"/>
      <c r="M7566" s="262"/>
      <c r="S7566" s="262"/>
      <c r="T7566" s="262"/>
      <c r="U7566" s="262"/>
      <c r="V7566" s="262"/>
    </row>
    <row r="7567" spans="1:22">
      <c r="A7567" s="858"/>
      <c r="B7567" s="866">
        <f t="shared" si="118"/>
        <v>7545</v>
      </c>
      <c r="C7567" s="919"/>
      <c r="D7567" s="860"/>
      <c r="E7567"/>
      <c r="F7567"/>
      <c r="G7567"/>
      <c r="H7567"/>
      <c r="I7567"/>
      <c r="J7567"/>
      <c r="K7567"/>
      <c r="L7567" s="262"/>
      <c r="M7567" s="262"/>
      <c r="S7567" s="262"/>
      <c r="T7567" s="262"/>
      <c r="U7567" s="262"/>
      <c r="V7567" s="262"/>
    </row>
    <row r="7568" spans="1:22">
      <c r="A7568" s="858"/>
      <c r="B7568" s="866">
        <f t="shared" si="118"/>
        <v>7546</v>
      </c>
      <c r="C7568" s="919"/>
      <c r="D7568" s="860"/>
      <c r="E7568"/>
      <c r="F7568"/>
      <c r="G7568"/>
      <c r="H7568"/>
      <c r="I7568"/>
      <c r="J7568"/>
      <c r="K7568"/>
      <c r="L7568" s="262"/>
      <c r="M7568" s="262"/>
      <c r="S7568" s="262"/>
      <c r="T7568" s="262"/>
      <c r="U7568" s="262"/>
      <c r="V7568" s="262"/>
    </row>
    <row r="7569" spans="1:22">
      <c r="A7569" s="858"/>
      <c r="B7569" s="866">
        <f t="shared" si="118"/>
        <v>7547</v>
      </c>
      <c r="C7569" s="919"/>
      <c r="D7569" s="860"/>
      <c r="E7569"/>
      <c r="F7569"/>
      <c r="G7569"/>
      <c r="H7569"/>
      <c r="I7569"/>
      <c r="J7569"/>
      <c r="K7569"/>
      <c r="L7569" s="262"/>
      <c r="M7569" s="262"/>
      <c r="S7569" s="262"/>
      <c r="T7569" s="262"/>
      <c r="U7569" s="262"/>
      <c r="V7569" s="262"/>
    </row>
    <row r="7570" spans="1:22">
      <c r="A7570" s="858"/>
      <c r="B7570" s="866">
        <f t="shared" si="118"/>
        <v>7548</v>
      </c>
      <c r="C7570" s="919"/>
      <c r="D7570" s="860"/>
      <c r="E7570"/>
      <c r="F7570"/>
      <c r="G7570"/>
      <c r="H7570"/>
      <c r="I7570"/>
      <c r="J7570"/>
      <c r="K7570"/>
      <c r="L7570" s="262"/>
      <c r="M7570" s="262"/>
      <c r="S7570" s="262"/>
      <c r="T7570" s="262"/>
      <c r="U7570" s="262"/>
      <c r="V7570" s="262"/>
    </row>
    <row r="7571" spans="1:22">
      <c r="A7571" s="858"/>
      <c r="B7571" s="866">
        <f t="shared" si="118"/>
        <v>7549</v>
      </c>
      <c r="C7571" s="919"/>
      <c r="D7571" s="860"/>
      <c r="E7571"/>
      <c r="F7571"/>
      <c r="G7571"/>
      <c r="H7571"/>
      <c r="I7571"/>
      <c r="J7571"/>
      <c r="K7571"/>
      <c r="L7571" s="262"/>
      <c r="M7571" s="262"/>
      <c r="S7571" s="262"/>
      <c r="T7571" s="262"/>
      <c r="U7571" s="262"/>
      <c r="V7571" s="262"/>
    </row>
    <row r="7572" spans="1:22">
      <c r="A7572" s="858"/>
      <c r="B7572" s="866">
        <f t="shared" si="118"/>
        <v>7550</v>
      </c>
      <c r="C7572" s="919"/>
      <c r="D7572" s="860"/>
      <c r="E7572"/>
      <c r="F7572"/>
      <c r="G7572"/>
      <c r="H7572"/>
      <c r="I7572"/>
      <c r="J7572"/>
      <c r="K7572"/>
      <c r="L7572" s="262"/>
      <c r="M7572" s="262"/>
      <c r="S7572" s="262"/>
      <c r="T7572" s="262"/>
      <c r="U7572" s="262"/>
      <c r="V7572" s="262"/>
    </row>
    <row r="7573" spans="1:22">
      <c r="A7573" s="858"/>
      <c r="B7573" s="866">
        <f t="shared" si="118"/>
        <v>7551</v>
      </c>
      <c r="C7573" s="919"/>
      <c r="D7573" s="860"/>
      <c r="E7573"/>
      <c r="F7573"/>
      <c r="G7573"/>
      <c r="H7573"/>
      <c r="I7573"/>
      <c r="J7573"/>
      <c r="K7573"/>
      <c r="L7573" s="262"/>
      <c r="M7573" s="262"/>
      <c r="S7573" s="262"/>
      <c r="T7573" s="262"/>
      <c r="U7573" s="262"/>
      <c r="V7573" s="262"/>
    </row>
    <row r="7574" spans="1:22">
      <c r="A7574" s="858"/>
      <c r="B7574" s="866">
        <f t="shared" si="118"/>
        <v>7552</v>
      </c>
      <c r="C7574" s="919"/>
      <c r="D7574" s="860"/>
      <c r="E7574"/>
      <c r="F7574"/>
      <c r="G7574"/>
      <c r="H7574"/>
      <c r="I7574"/>
      <c r="J7574"/>
      <c r="K7574"/>
      <c r="L7574" s="262"/>
      <c r="M7574" s="262"/>
      <c r="S7574" s="262"/>
      <c r="T7574" s="262"/>
      <c r="U7574" s="262"/>
      <c r="V7574" s="262"/>
    </row>
    <row r="7575" spans="1:22">
      <c r="A7575" s="858"/>
      <c r="B7575" s="866">
        <f t="shared" si="118"/>
        <v>7553</v>
      </c>
      <c r="C7575" s="919"/>
      <c r="D7575" s="860"/>
      <c r="E7575"/>
      <c r="F7575"/>
      <c r="G7575"/>
      <c r="H7575"/>
      <c r="I7575"/>
      <c r="J7575"/>
      <c r="K7575"/>
      <c r="L7575" s="262"/>
      <c r="M7575" s="262"/>
      <c r="S7575" s="262"/>
      <c r="T7575" s="262"/>
      <c r="U7575" s="262"/>
      <c r="V7575" s="262"/>
    </row>
    <row r="7576" spans="1:22">
      <c r="A7576" s="858"/>
      <c r="B7576" s="866">
        <f t="shared" ref="B7576:B7639" si="119">B7575+1</f>
        <v>7554</v>
      </c>
      <c r="C7576" s="919"/>
      <c r="D7576" s="860"/>
      <c r="E7576"/>
      <c r="F7576"/>
      <c r="G7576"/>
      <c r="H7576"/>
      <c r="I7576"/>
      <c r="J7576"/>
      <c r="K7576"/>
      <c r="L7576" s="262"/>
      <c r="M7576" s="262"/>
      <c r="S7576" s="262"/>
      <c r="T7576" s="262"/>
      <c r="U7576" s="262"/>
      <c r="V7576" s="262"/>
    </row>
    <row r="7577" spans="1:22">
      <c r="A7577" s="858"/>
      <c r="B7577" s="866">
        <f t="shared" si="119"/>
        <v>7555</v>
      </c>
      <c r="C7577" s="919"/>
      <c r="D7577" s="860"/>
      <c r="E7577"/>
      <c r="F7577"/>
      <c r="G7577"/>
      <c r="H7577"/>
      <c r="I7577"/>
      <c r="J7577"/>
      <c r="K7577"/>
      <c r="L7577" s="262"/>
      <c r="M7577" s="262"/>
      <c r="S7577" s="262"/>
      <c r="T7577" s="262"/>
      <c r="U7577" s="262"/>
      <c r="V7577" s="262"/>
    </row>
    <row r="7578" spans="1:22">
      <c r="A7578" s="858"/>
      <c r="B7578" s="866">
        <f t="shared" si="119"/>
        <v>7556</v>
      </c>
      <c r="C7578" s="919"/>
      <c r="D7578" s="860"/>
      <c r="E7578"/>
      <c r="F7578"/>
      <c r="G7578"/>
      <c r="H7578"/>
      <c r="I7578"/>
      <c r="J7578"/>
      <c r="K7578"/>
      <c r="L7578" s="262"/>
      <c r="M7578" s="262"/>
      <c r="S7578" s="262"/>
      <c r="T7578" s="262"/>
      <c r="U7578" s="262"/>
      <c r="V7578" s="262"/>
    </row>
    <row r="7579" spans="1:22">
      <c r="A7579" s="858"/>
      <c r="B7579" s="866">
        <f t="shared" si="119"/>
        <v>7557</v>
      </c>
      <c r="C7579" s="919"/>
      <c r="D7579" s="860"/>
      <c r="E7579"/>
      <c r="F7579"/>
      <c r="G7579"/>
      <c r="H7579"/>
      <c r="I7579"/>
      <c r="J7579"/>
      <c r="K7579"/>
      <c r="L7579" s="262"/>
      <c r="M7579" s="262"/>
      <c r="S7579" s="262"/>
      <c r="T7579" s="262"/>
      <c r="U7579" s="262"/>
      <c r="V7579" s="262"/>
    </row>
    <row r="7580" spans="1:22">
      <c r="A7580" s="858"/>
      <c r="B7580" s="866">
        <f t="shared" si="119"/>
        <v>7558</v>
      </c>
      <c r="C7580" s="919"/>
      <c r="D7580" s="860"/>
      <c r="E7580"/>
      <c r="F7580"/>
      <c r="G7580"/>
      <c r="H7580"/>
      <c r="I7580"/>
      <c r="J7580"/>
      <c r="K7580"/>
      <c r="L7580" s="262"/>
      <c r="M7580" s="262"/>
      <c r="S7580" s="262"/>
      <c r="T7580" s="262"/>
      <c r="U7580" s="262"/>
      <c r="V7580" s="262"/>
    </row>
    <row r="7581" spans="1:22">
      <c r="A7581" s="858"/>
      <c r="B7581" s="866">
        <f t="shared" si="119"/>
        <v>7559</v>
      </c>
      <c r="C7581" s="919"/>
      <c r="D7581" s="860"/>
      <c r="E7581"/>
      <c r="F7581"/>
      <c r="G7581"/>
      <c r="H7581"/>
      <c r="I7581"/>
      <c r="J7581"/>
      <c r="K7581"/>
      <c r="L7581" s="262"/>
      <c r="M7581" s="262"/>
      <c r="S7581" s="262"/>
      <c r="T7581" s="262"/>
      <c r="U7581" s="262"/>
      <c r="V7581" s="262"/>
    </row>
    <row r="7582" spans="1:22">
      <c r="A7582" s="858"/>
      <c r="B7582" s="866">
        <f t="shared" si="119"/>
        <v>7560</v>
      </c>
      <c r="C7582" s="919"/>
      <c r="D7582" s="860"/>
      <c r="E7582"/>
      <c r="F7582"/>
      <c r="G7582"/>
      <c r="H7582"/>
      <c r="I7582"/>
      <c r="J7582"/>
      <c r="K7582"/>
      <c r="L7582" s="262"/>
      <c r="M7582" s="262"/>
      <c r="S7582" s="262"/>
      <c r="T7582" s="262"/>
      <c r="U7582" s="262"/>
      <c r="V7582" s="262"/>
    </row>
    <row r="7583" spans="1:22">
      <c r="A7583" s="858"/>
      <c r="B7583" s="866">
        <f t="shared" si="119"/>
        <v>7561</v>
      </c>
      <c r="C7583" s="919"/>
      <c r="D7583" s="860"/>
      <c r="E7583"/>
      <c r="F7583"/>
      <c r="G7583"/>
      <c r="H7583"/>
      <c r="I7583"/>
      <c r="J7583"/>
      <c r="K7583"/>
      <c r="L7583" s="262"/>
      <c r="M7583" s="262"/>
      <c r="S7583" s="262"/>
      <c r="T7583" s="262"/>
      <c r="U7583" s="262"/>
      <c r="V7583" s="262"/>
    </row>
    <row r="7584" spans="1:22">
      <c r="A7584" s="858"/>
      <c r="B7584" s="866">
        <f t="shared" si="119"/>
        <v>7562</v>
      </c>
      <c r="C7584" s="919"/>
      <c r="D7584" s="860"/>
      <c r="E7584"/>
      <c r="F7584"/>
      <c r="G7584"/>
      <c r="H7584"/>
      <c r="I7584"/>
      <c r="J7584"/>
      <c r="K7584"/>
      <c r="L7584" s="262"/>
      <c r="M7584" s="262"/>
      <c r="S7584" s="262"/>
      <c r="T7584" s="262"/>
      <c r="U7584" s="262"/>
      <c r="V7584" s="262"/>
    </row>
    <row r="7585" spans="1:22">
      <c r="A7585" s="858"/>
      <c r="B7585" s="866">
        <f t="shared" si="119"/>
        <v>7563</v>
      </c>
      <c r="C7585" s="919"/>
      <c r="D7585" s="860"/>
      <c r="E7585"/>
      <c r="F7585"/>
      <c r="G7585"/>
      <c r="H7585"/>
      <c r="I7585"/>
      <c r="J7585"/>
      <c r="K7585"/>
      <c r="L7585" s="262"/>
      <c r="M7585" s="262"/>
      <c r="S7585" s="262"/>
      <c r="T7585" s="262"/>
      <c r="U7585" s="262"/>
      <c r="V7585" s="262"/>
    </row>
    <row r="7586" spans="1:22">
      <c r="A7586" s="858"/>
      <c r="B7586" s="866">
        <f t="shared" si="119"/>
        <v>7564</v>
      </c>
      <c r="C7586" s="919"/>
      <c r="D7586" s="860"/>
      <c r="E7586"/>
      <c r="F7586"/>
      <c r="G7586"/>
      <c r="H7586"/>
      <c r="I7586"/>
      <c r="J7586"/>
      <c r="K7586"/>
      <c r="L7586" s="262"/>
      <c r="M7586" s="262"/>
      <c r="S7586" s="262"/>
      <c r="T7586" s="262"/>
      <c r="U7586" s="262"/>
      <c r="V7586" s="262"/>
    </row>
    <row r="7587" spans="1:22">
      <c r="A7587" s="858"/>
      <c r="B7587" s="866">
        <f t="shared" si="119"/>
        <v>7565</v>
      </c>
      <c r="C7587" s="919"/>
      <c r="D7587" s="860"/>
      <c r="E7587"/>
      <c r="F7587"/>
      <c r="G7587"/>
      <c r="H7587"/>
      <c r="I7587"/>
      <c r="J7587"/>
      <c r="K7587"/>
      <c r="L7587" s="262"/>
      <c r="M7587" s="262"/>
      <c r="S7587" s="262"/>
      <c r="T7587" s="262"/>
      <c r="U7587" s="262"/>
      <c r="V7587" s="262"/>
    </row>
    <row r="7588" spans="1:22">
      <c r="A7588" s="858"/>
      <c r="B7588" s="866">
        <f t="shared" si="119"/>
        <v>7566</v>
      </c>
      <c r="C7588" s="919"/>
      <c r="D7588" s="860"/>
      <c r="E7588"/>
      <c r="F7588"/>
      <c r="G7588"/>
      <c r="H7588"/>
      <c r="I7588"/>
      <c r="J7588"/>
      <c r="K7588"/>
      <c r="L7588" s="262"/>
      <c r="M7588" s="262"/>
      <c r="S7588" s="262"/>
      <c r="T7588" s="262"/>
      <c r="U7588" s="262"/>
      <c r="V7588" s="262"/>
    </row>
    <row r="7589" spans="1:22">
      <c r="A7589" s="858"/>
      <c r="B7589" s="866">
        <f t="shared" si="119"/>
        <v>7567</v>
      </c>
      <c r="C7589" s="919"/>
      <c r="D7589" s="860"/>
      <c r="E7589"/>
      <c r="F7589"/>
      <c r="G7589"/>
      <c r="H7589"/>
      <c r="I7589"/>
      <c r="J7589"/>
      <c r="K7589"/>
      <c r="L7589" s="262"/>
      <c r="M7589" s="262"/>
      <c r="S7589" s="262"/>
      <c r="T7589" s="262"/>
      <c r="U7589" s="262"/>
      <c r="V7589" s="262"/>
    </row>
    <row r="7590" spans="1:22">
      <c r="A7590" s="858"/>
      <c r="B7590" s="866">
        <f t="shared" si="119"/>
        <v>7568</v>
      </c>
      <c r="C7590" s="919"/>
      <c r="D7590" s="860"/>
      <c r="E7590"/>
      <c r="F7590"/>
      <c r="G7590"/>
      <c r="H7590"/>
      <c r="I7590"/>
      <c r="J7590"/>
      <c r="K7590"/>
      <c r="L7590" s="262"/>
      <c r="M7590" s="262"/>
      <c r="S7590" s="262"/>
      <c r="T7590" s="262"/>
      <c r="U7590" s="262"/>
      <c r="V7590" s="262"/>
    </row>
    <row r="7591" spans="1:22">
      <c r="A7591" s="858"/>
      <c r="B7591" s="866">
        <f t="shared" si="119"/>
        <v>7569</v>
      </c>
      <c r="C7591" s="919"/>
      <c r="D7591" s="860"/>
      <c r="E7591"/>
      <c r="F7591"/>
      <c r="G7591"/>
      <c r="H7591"/>
      <c r="I7591"/>
      <c r="J7591"/>
      <c r="K7591"/>
      <c r="L7591" s="262"/>
      <c r="M7591" s="262"/>
      <c r="S7591" s="262"/>
      <c r="T7591" s="262"/>
      <c r="U7591" s="262"/>
      <c r="V7591" s="262"/>
    </row>
    <row r="7592" spans="1:22">
      <c r="A7592" s="858"/>
      <c r="B7592" s="866">
        <f t="shared" si="119"/>
        <v>7570</v>
      </c>
      <c r="C7592" s="919"/>
      <c r="D7592" s="860"/>
      <c r="E7592"/>
      <c r="F7592"/>
      <c r="G7592"/>
      <c r="H7592"/>
      <c r="I7592"/>
      <c r="J7592"/>
      <c r="K7592"/>
      <c r="L7592" s="262"/>
      <c r="M7592" s="262"/>
      <c r="S7592" s="262"/>
      <c r="T7592" s="262"/>
      <c r="U7592" s="262"/>
      <c r="V7592" s="262"/>
    </row>
    <row r="7593" spans="1:22">
      <c r="A7593" s="858"/>
      <c r="B7593" s="866">
        <f t="shared" si="119"/>
        <v>7571</v>
      </c>
      <c r="C7593" s="919"/>
      <c r="D7593" s="860"/>
      <c r="E7593"/>
      <c r="F7593"/>
      <c r="G7593"/>
      <c r="H7593"/>
      <c r="I7593"/>
      <c r="J7593"/>
      <c r="K7593"/>
      <c r="L7593" s="262"/>
      <c r="M7593" s="262"/>
      <c r="S7593" s="262"/>
      <c r="T7593" s="262"/>
      <c r="U7593" s="262"/>
      <c r="V7593" s="262"/>
    </row>
    <row r="7594" spans="1:22">
      <c r="A7594" s="858"/>
      <c r="B7594" s="866">
        <f t="shared" si="119"/>
        <v>7572</v>
      </c>
      <c r="C7594" s="919"/>
      <c r="D7594" s="860"/>
      <c r="E7594"/>
      <c r="F7594"/>
      <c r="G7594"/>
      <c r="H7594"/>
      <c r="I7594"/>
      <c r="J7594"/>
      <c r="K7594"/>
      <c r="L7594" s="262"/>
      <c r="M7594" s="262"/>
      <c r="S7594" s="262"/>
      <c r="T7594" s="262"/>
      <c r="U7594" s="262"/>
      <c r="V7594" s="262"/>
    </row>
    <row r="7595" spans="1:22">
      <c r="A7595" s="858"/>
      <c r="B7595" s="866">
        <f t="shared" si="119"/>
        <v>7573</v>
      </c>
      <c r="C7595" s="919"/>
      <c r="D7595" s="860"/>
      <c r="E7595"/>
      <c r="F7595"/>
      <c r="G7595"/>
      <c r="H7595"/>
      <c r="I7595"/>
      <c r="J7595"/>
      <c r="K7595"/>
      <c r="L7595" s="262"/>
      <c r="M7595" s="262"/>
      <c r="S7595" s="262"/>
      <c r="T7595" s="262"/>
      <c r="U7595" s="262"/>
      <c r="V7595" s="262"/>
    </row>
    <row r="7596" spans="1:22">
      <c r="A7596" s="858"/>
      <c r="B7596" s="866">
        <f t="shared" si="119"/>
        <v>7574</v>
      </c>
      <c r="C7596" s="919"/>
      <c r="D7596" s="860"/>
      <c r="E7596"/>
      <c r="F7596"/>
      <c r="G7596"/>
      <c r="H7596"/>
      <c r="I7596"/>
      <c r="J7596"/>
      <c r="K7596"/>
      <c r="L7596" s="262"/>
      <c r="M7596" s="262"/>
      <c r="S7596" s="262"/>
      <c r="T7596" s="262"/>
      <c r="U7596" s="262"/>
      <c r="V7596" s="262"/>
    </row>
    <row r="7597" spans="1:22">
      <c r="A7597" s="858"/>
      <c r="B7597" s="866">
        <f t="shared" si="119"/>
        <v>7575</v>
      </c>
      <c r="C7597" s="919"/>
      <c r="D7597" s="860"/>
      <c r="E7597"/>
      <c r="F7597"/>
      <c r="G7597"/>
      <c r="H7597"/>
      <c r="I7597"/>
      <c r="J7597"/>
      <c r="K7597"/>
      <c r="L7597" s="262"/>
      <c r="M7597" s="262"/>
      <c r="S7597" s="262"/>
      <c r="T7597" s="262"/>
      <c r="U7597" s="262"/>
      <c r="V7597" s="262"/>
    </row>
    <row r="7598" spans="1:22">
      <c r="A7598" s="858"/>
      <c r="B7598" s="866">
        <f t="shared" si="119"/>
        <v>7576</v>
      </c>
      <c r="C7598" s="919"/>
      <c r="D7598" s="860"/>
      <c r="E7598"/>
      <c r="F7598"/>
      <c r="G7598"/>
      <c r="H7598"/>
      <c r="I7598"/>
      <c r="J7598"/>
      <c r="K7598"/>
      <c r="L7598" s="262"/>
      <c r="M7598" s="262"/>
      <c r="S7598" s="262"/>
      <c r="T7598" s="262"/>
      <c r="U7598" s="262"/>
      <c r="V7598" s="262"/>
    </row>
    <row r="7599" spans="1:22">
      <c r="A7599" s="858"/>
      <c r="B7599" s="866">
        <f t="shared" si="119"/>
        <v>7577</v>
      </c>
      <c r="C7599" s="919"/>
      <c r="D7599" s="860"/>
      <c r="E7599"/>
      <c r="F7599"/>
      <c r="G7599"/>
      <c r="H7599"/>
      <c r="I7599"/>
      <c r="J7599"/>
      <c r="K7599"/>
      <c r="L7599" s="262"/>
      <c r="M7599" s="262"/>
      <c r="S7599" s="262"/>
      <c r="T7599" s="262"/>
      <c r="U7599" s="262"/>
      <c r="V7599" s="262"/>
    </row>
    <row r="7600" spans="1:22">
      <c r="A7600" s="858"/>
      <c r="B7600" s="866">
        <f t="shared" si="119"/>
        <v>7578</v>
      </c>
      <c r="C7600" s="919"/>
      <c r="D7600" s="860"/>
      <c r="E7600"/>
      <c r="F7600"/>
      <c r="G7600"/>
      <c r="H7600"/>
      <c r="I7600"/>
      <c r="J7600"/>
      <c r="K7600"/>
      <c r="L7600" s="262"/>
      <c r="M7600" s="262"/>
      <c r="S7600" s="262"/>
      <c r="T7600" s="262"/>
      <c r="U7600" s="262"/>
      <c r="V7600" s="262"/>
    </row>
    <row r="7601" spans="1:22">
      <c r="A7601" s="858"/>
      <c r="B7601" s="866">
        <f t="shared" si="119"/>
        <v>7579</v>
      </c>
      <c r="C7601" s="919"/>
      <c r="D7601" s="860"/>
      <c r="E7601"/>
      <c r="F7601"/>
      <c r="G7601"/>
      <c r="H7601"/>
      <c r="I7601"/>
      <c r="J7601"/>
      <c r="K7601"/>
      <c r="L7601" s="262"/>
      <c r="M7601" s="262"/>
      <c r="S7601" s="262"/>
      <c r="T7601" s="262"/>
      <c r="U7601" s="262"/>
      <c r="V7601" s="262"/>
    </row>
    <row r="7602" spans="1:22">
      <c r="A7602" s="858"/>
      <c r="B7602" s="866">
        <f t="shared" si="119"/>
        <v>7580</v>
      </c>
      <c r="C7602" s="919"/>
      <c r="D7602" s="860"/>
      <c r="E7602"/>
      <c r="F7602"/>
      <c r="G7602"/>
      <c r="H7602"/>
      <c r="I7602"/>
      <c r="J7602"/>
      <c r="K7602"/>
      <c r="L7602" s="262"/>
      <c r="M7602" s="262"/>
      <c r="S7602" s="262"/>
      <c r="T7602" s="262"/>
      <c r="U7602" s="262"/>
      <c r="V7602" s="262"/>
    </row>
    <row r="7603" spans="1:22">
      <c r="A7603" s="858"/>
      <c r="B7603" s="866">
        <f t="shared" si="119"/>
        <v>7581</v>
      </c>
      <c r="C7603" s="919"/>
      <c r="D7603" s="860"/>
      <c r="E7603"/>
      <c r="F7603"/>
      <c r="G7603"/>
      <c r="H7603"/>
      <c r="I7603"/>
      <c r="J7603"/>
      <c r="K7603"/>
      <c r="L7603" s="262"/>
      <c r="M7603" s="262"/>
      <c r="S7603" s="262"/>
      <c r="T7603" s="262"/>
      <c r="U7603" s="262"/>
      <c r="V7603" s="262"/>
    </row>
    <row r="7604" spans="1:22">
      <c r="A7604" s="858"/>
      <c r="B7604" s="866">
        <f t="shared" si="119"/>
        <v>7582</v>
      </c>
      <c r="C7604" s="919"/>
      <c r="D7604" s="860"/>
      <c r="E7604"/>
      <c r="F7604"/>
      <c r="G7604"/>
      <c r="H7604"/>
      <c r="I7604"/>
      <c r="J7604"/>
      <c r="K7604"/>
      <c r="L7604" s="262"/>
      <c r="M7604" s="262"/>
      <c r="S7604" s="262"/>
      <c r="T7604" s="262"/>
      <c r="U7604" s="262"/>
      <c r="V7604" s="262"/>
    </row>
    <row r="7605" spans="1:22">
      <c r="A7605" s="858"/>
      <c r="B7605" s="866">
        <f t="shared" si="119"/>
        <v>7583</v>
      </c>
      <c r="C7605" s="919"/>
      <c r="D7605" s="860"/>
      <c r="E7605"/>
      <c r="F7605"/>
      <c r="G7605"/>
      <c r="H7605"/>
      <c r="I7605"/>
      <c r="J7605"/>
      <c r="K7605"/>
      <c r="L7605" s="262"/>
      <c r="M7605" s="262"/>
      <c r="S7605" s="262"/>
      <c r="T7605" s="262"/>
      <c r="U7605" s="262"/>
      <c r="V7605" s="262"/>
    </row>
    <row r="7606" spans="1:22">
      <c r="A7606" s="858"/>
      <c r="B7606" s="866">
        <f t="shared" si="119"/>
        <v>7584</v>
      </c>
      <c r="C7606" s="919"/>
      <c r="D7606" s="860"/>
      <c r="E7606"/>
      <c r="F7606"/>
      <c r="G7606"/>
      <c r="H7606"/>
      <c r="I7606"/>
      <c r="J7606"/>
      <c r="K7606"/>
      <c r="L7606" s="262"/>
      <c r="M7606" s="262"/>
      <c r="S7606" s="262"/>
      <c r="T7606" s="262"/>
      <c r="U7606" s="262"/>
      <c r="V7606" s="262"/>
    </row>
    <row r="7607" spans="1:22">
      <c r="A7607" s="858"/>
      <c r="B7607" s="866">
        <f t="shared" si="119"/>
        <v>7585</v>
      </c>
      <c r="C7607" s="919"/>
      <c r="D7607" s="860"/>
      <c r="E7607"/>
      <c r="F7607"/>
      <c r="G7607"/>
      <c r="H7607"/>
      <c r="I7607"/>
      <c r="J7607"/>
      <c r="K7607"/>
      <c r="L7607" s="262"/>
      <c r="M7607" s="262"/>
      <c r="S7607" s="262"/>
      <c r="T7607" s="262"/>
      <c r="U7607" s="262"/>
      <c r="V7607" s="262"/>
    </row>
    <row r="7608" spans="1:22">
      <c r="A7608" s="858"/>
      <c r="B7608" s="866">
        <f t="shared" si="119"/>
        <v>7586</v>
      </c>
      <c r="C7608" s="919"/>
      <c r="D7608" s="860"/>
      <c r="E7608"/>
      <c r="F7608"/>
      <c r="G7608"/>
      <c r="H7608"/>
      <c r="I7608"/>
      <c r="J7608"/>
      <c r="K7608"/>
      <c r="L7608" s="262"/>
      <c r="M7608" s="262"/>
      <c r="S7608" s="262"/>
      <c r="T7608" s="262"/>
      <c r="U7608" s="262"/>
      <c r="V7608" s="262"/>
    </row>
    <row r="7609" spans="1:22">
      <c r="A7609" s="858"/>
      <c r="B7609" s="866">
        <f t="shared" si="119"/>
        <v>7587</v>
      </c>
      <c r="C7609" s="919"/>
      <c r="D7609" s="860"/>
      <c r="E7609"/>
      <c r="F7609"/>
      <c r="G7609"/>
      <c r="H7609"/>
      <c r="I7609"/>
      <c r="J7609"/>
      <c r="K7609"/>
      <c r="L7609" s="262"/>
      <c r="M7609" s="262"/>
      <c r="S7609" s="262"/>
      <c r="T7609" s="262"/>
      <c r="U7609" s="262"/>
      <c r="V7609" s="262"/>
    </row>
    <row r="7610" spans="1:22">
      <c r="A7610" s="858"/>
      <c r="B7610" s="866">
        <f t="shared" si="119"/>
        <v>7588</v>
      </c>
      <c r="C7610" s="919"/>
      <c r="D7610" s="860"/>
      <c r="E7610"/>
      <c r="F7610"/>
      <c r="G7610"/>
      <c r="H7610"/>
      <c r="I7610"/>
      <c r="J7610"/>
      <c r="K7610"/>
      <c r="L7610" s="262"/>
      <c r="M7610" s="262"/>
      <c r="S7610" s="262"/>
      <c r="T7610" s="262"/>
      <c r="U7610" s="262"/>
      <c r="V7610" s="262"/>
    </row>
    <row r="7611" spans="1:22">
      <c r="A7611" s="858"/>
      <c r="B7611" s="866">
        <f t="shared" si="119"/>
        <v>7589</v>
      </c>
      <c r="C7611" s="919"/>
      <c r="D7611" s="860"/>
      <c r="E7611"/>
      <c r="F7611"/>
      <c r="G7611"/>
      <c r="H7611"/>
      <c r="I7611"/>
      <c r="J7611"/>
      <c r="K7611"/>
      <c r="L7611" s="262"/>
      <c r="M7611" s="262"/>
      <c r="S7611" s="262"/>
      <c r="T7611" s="262"/>
      <c r="U7611" s="262"/>
      <c r="V7611" s="262"/>
    </row>
    <row r="7612" spans="1:22">
      <c r="A7612" s="858"/>
      <c r="B7612" s="866">
        <f t="shared" si="119"/>
        <v>7590</v>
      </c>
      <c r="C7612" s="919"/>
      <c r="D7612" s="860"/>
      <c r="E7612"/>
      <c r="F7612"/>
      <c r="G7612"/>
      <c r="H7612"/>
      <c r="I7612"/>
      <c r="J7612"/>
      <c r="K7612"/>
      <c r="L7612" s="262"/>
      <c r="M7612" s="262"/>
      <c r="S7612" s="262"/>
      <c r="T7612" s="262"/>
      <c r="U7612" s="262"/>
      <c r="V7612" s="262"/>
    </row>
    <row r="7613" spans="1:22">
      <c r="A7613" s="858"/>
      <c r="B7613" s="866">
        <f t="shared" si="119"/>
        <v>7591</v>
      </c>
      <c r="C7613" s="919"/>
      <c r="D7613" s="860"/>
      <c r="E7613"/>
      <c r="F7613"/>
      <c r="G7613"/>
      <c r="H7613"/>
      <c r="I7613"/>
      <c r="J7613"/>
      <c r="K7613"/>
      <c r="L7613" s="262"/>
      <c r="M7613" s="262"/>
      <c r="S7613" s="262"/>
      <c r="T7613" s="262"/>
      <c r="U7613" s="262"/>
      <c r="V7613" s="262"/>
    </row>
    <row r="7614" spans="1:22">
      <c r="A7614" s="858"/>
      <c r="B7614" s="866">
        <f t="shared" si="119"/>
        <v>7592</v>
      </c>
      <c r="C7614" s="919"/>
      <c r="D7614" s="860"/>
      <c r="E7614"/>
      <c r="F7614"/>
      <c r="G7614"/>
      <c r="H7614"/>
      <c r="I7614"/>
      <c r="J7614"/>
      <c r="K7614"/>
      <c r="L7614" s="262"/>
      <c r="M7614" s="262"/>
      <c r="S7614" s="262"/>
      <c r="T7614" s="262"/>
      <c r="U7614" s="262"/>
      <c r="V7614" s="262"/>
    </row>
    <row r="7615" spans="1:22">
      <c r="A7615" s="858"/>
      <c r="B7615" s="866">
        <f t="shared" si="119"/>
        <v>7593</v>
      </c>
      <c r="C7615" s="919"/>
      <c r="D7615" s="860"/>
      <c r="E7615"/>
      <c r="F7615"/>
      <c r="G7615"/>
      <c r="H7615"/>
      <c r="I7615"/>
      <c r="J7615"/>
      <c r="K7615"/>
      <c r="L7615" s="262"/>
      <c r="M7615" s="262"/>
      <c r="S7615" s="262"/>
      <c r="T7615" s="262"/>
      <c r="U7615" s="262"/>
      <c r="V7615" s="262"/>
    </row>
    <row r="7616" spans="1:22">
      <c r="A7616" s="858"/>
      <c r="B7616" s="866">
        <f t="shared" si="119"/>
        <v>7594</v>
      </c>
      <c r="C7616" s="919"/>
      <c r="D7616" s="860"/>
      <c r="E7616"/>
      <c r="F7616"/>
      <c r="G7616"/>
      <c r="H7616"/>
      <c r="I7616"/>
      <c r="J7616"/>
      <c r="K7616"/>
      <c r="L7616" s="262"/>
      <c r="M7616" s="262"/>
      <c r="S7616" s="262"/>
      <c r="T7616" s="262"/>
      <c r="U7616" s="262"/>
      <c r="V7616" s="262"/>
    </row>
    <row r="7617" spans="1:22">
      <c r="A7617" s="858"/>
      <c r="B7617" s="866">
        <f t="shared" si="119"/>
        <v>7595</v>
      </c>
      <c r="C7617" s="919"/>
      <c r="D7617" s="860"/>
      <c r="E7617"/>
      <c r="F7617"/>
      <c r="G7617"/>
      <c r="H7617"/>
      <c r="I7617"/>
      <c r="J7617"/>
      <c r="K7617"/>
      <c r="L7617" s="262"/>
      <c r="M7617" s="262"/>
      <c r="S7617" s="262"/>
      <c r="T7617" s="262"/>
      <c r="U7617" s="262"/>
      <c r="V7617" s="262"/>
    </row>
    <row r="7618" spans="1:22">
      <c r="A7618" s="858"/>
      <c r="B7618" s="866">
        <f t="shared" si="119"/>
        <v>7596</v>
      </c>
      <c r="C7618" s="919"/>
      <c r="D7618" s="860"/>
      <c r="E7618"/>
      <c r="F7618"/>
      <c r="G7618"/>
      <c r="H7618"/>
      <c r="I7618"/>
      <c r="J7618"/>
      <c r="K7618"/>
      <c r="L7618" s="262"/>
      <c r="M7618" s="262"/>
      <c r="S7618" s="262"/>
      <c r="T7618" s="262"/>
      <c r="U7618" s="262"/>
      <c r="V7618" s="262"/>
    </row>
    <row r="7619" spans="1:22">
      <c r="A7619" s="858"/>
      <c r="B7619" s="866">
        <f t="shared" si="119"/>
        <v>7597</v>
      </c>
      <c r="C7619" s="919"/>
      <c r="D7619" s="860"/>
      <c r="E7619"/>
      <c r="F7619"/>
      <c r="G7619"/>
      <c r="H7619"/>
      <c r="I7619"/>
      <c r="J7619"/>
      <c r="K7619"/>
      <c r="L7619" s="262"/>
      <c r="M7619" s="262"/>
      <c r="S7619" s="262"/>
      <c r="T7619" s="262"/>
      <c r="U7619" s="262"/>
      <c r="V7619" s="262"/>
    </row>
    <row r="7620" spans="1:22">
      <c r="A7620" s="858"/>
      <c r="B7620" s="866">
        <f t="shared" si="119"/>
        <v>7598</v>
      </c>
      <c r="C7620" s="919"/>
      <c r="D7620" s="860"/>
      <c r="E7620"/>
      <c r="F7620"/>
      <c r="G7620"/>
      <c r="H7620"/>
      <c r="I7620"/>
      <c r="J7620"/>
      <c r="K7620"/>
      <c r="L7620" s="262"/>
      <c r="M7620" s="262"/>
      <c r="S7620" s="262"/>
      <c r="T7620" s="262"/>
      <c r="U7620" s="262"/>
      <c r="V7620" s="262"/>
    </row>
    <row r="7621" spans="1:22">
      <c r="A7621" s="858"/>
      <c r="B7621" s="866">
        <f t="shared" si="119"/>
        <v>7599</v>
      </c>
      <c r="C7621" s="919"/>
      <c r="D7621" s="860"/>
      <c r="E7621"/>
      <c r="F7621"/>
      <c r="G7621"/>
      <c r="H7621"/>
      <c r="I7621"/>
      <c r="J7621"/>
      <c r="K7621"/>
      <c r="L7621" s="262"/>
      <c r="M7621" s="262"/>
      <c r="S7621" s="262"/>
      <c r="T7621" s="262"/>
      <c r="U7621" s="262"/>
      <c r="V7621" s="262"/>
    </row>
    <row r="7622" spans="1:22">
      <c r="A7622" s="858"/>
      <c r="B7622" s="866">
        <f t="shared" si="119"/>
        <v>7600</v>
      </c>
      <c r="C7622" s="919"/>
      <c r="D7622" s="860"/>
      <c r="E7622"/>
      <c r="F7622"/>
      <c r="G7622"/>
      <c r="H7622"/>
      <c r="I7622"/>
      <c r="J7622"/>
      <c r="K7622"/>
      <c r="L7622" s="262"/>
      <c r="M7622" s="262"/>
      <c r="S7622" s="262"/>
      <c r="T7622" s="262"/>
      <c r="U7622" s="262"/>
      <c r="V7622" s="262"/>
    </row>
    <row r="7623" spans="1:22">
      <c r="A7623" s="858"/>
      <c r="B7623" s="866">
        <f t="shared" si="119"/>
        <v>7601</v>
      </c>
      <c r="C7623" s="919"/>
      <c r="D7623" s="860"/>
      <c r="E7623"/>
      <c r="F7623"/>
      <c r="G7623"/>
      <c r="H7623"/>
      <c r="I7623"/>
      <c r="J7623"/>
      <c r="K7623"/>
      <c r="L7623" s="262"/>
      <c r="M7623" s="262"/>
      <c r="S7623" s="262"/>
      <c r="T7623" s="262"/>
      <c r="U7623" s="262"/>
      <c r="V7623" s="262"/>
    </row>
    <row r="7624" spans="1:22">
      <c r="A7624" s="858"/>
      <c r="B7624" s="866">
        <f t="shared" si="119"/>
        <v>7602</v>
      </c>
      <c r="C7624" s="919"/>
      <c r="D7624" s="860"/>
      <c r="E7624"/>
      <c r="F7624"/>
      <c r="G7624"/>
      <c r="H7624"/>
      <c r="I7624"/>
      <c r="J7624"/>
      <c r="K7624"/>
      <c r="L7624" s="262"/>
      <c r="M7624" s="262"/>
      <c r="S7624" s="262"/>
      <c r="T7624" s="262"/>
      <c r="U7624" s="262"/>
      <c r="V7624" s="262"/>
    </row>
    <row r="7625" spans="1:22">
      <c r="A7625" s="858"/>
      <c r="B7625" s="866">
        <f t="shared" si="119"/>
        <v>7603</v>
      </c>
      <c r="C7625" s="919"/>
      <c r="D7625" s="860"/>
      <c r="E7625"/>
      <c r="F7625"/>
      <c r="G7625"/>
      <c r="H7625"/>
      <c r="I7625"/>
      <c r="J7625"/>
      <c r="K7625"/>
      <c r="L7625" s="262"/>
      <c r="M7625" s="262"/>
      <c r="S7625" s="262"/>
      <c r="T7625" s="262"/>
      <c r="U7625" s="262"/>
      <c r="V7625" s="262"/>
    </row>
    <row r="7626" spans="1:22">
      <c r="A7626" s="858"/>
      <c r="B7626" s="866">
        <f t="shared" si="119"/>
        <v>7604</v>
      </c>
      <c r="C7626" s="919"/>
      <c r="D7626" s="860"/>
      <c r="E7626"/>
      <c r="F7626"/>
      <c r="G7626"/>
      <c r="H7626"/>
      <c r="I7626"/>
      <c r="J7626"/>
      <c r="K7626"/>
      <c r="L7626" s="262"/>
      <c r="M7626" s="262"/>
      <c r="S7626" s="262"/>
      <c r="T7626" s="262"/>
      <c r="U7626" s="262"/>
      <c r="V7626" s="262"/>
    </row>
    <row r="7627" spans="1:22">
      <c r="A7627" s="858"/>
      <c r="B7627" s="866">
        <f t="shared" si="119"/>
        <v>7605</v>
      </c>
      <c r="C7627" s="919"/>
      <c r="D7627" s="860"/>
      <c r="E7627"/>
      <c r="F7627"/>
      <c r="G7627"/>
      <c r="H7627"/>
      <c r="I7627"/>
      <c r="J7627"/>
      <c r="K7627"/>
      <c r="L7627" s="262"/>
      <c r="M7627" s="262"/>
      <c r="S7627" s="262"/>
      <c r="T7627" s="262"/>
      <c r="U7627" s="262"/>
      <c r="V7627" s="262"/>
    </row>
    <row r="7628" spans="1:22">
      <c r="A7628" s="858"/>
      <c r="B7628" s="866">
        <f t="shared" si="119"/>
        <v>7606</v>
      </c>
      <c r="C7628" s="919"/>
      <c r="D7628" s="860"/>
      <c r="E7628"/>
      <c r="F7628"/>
      <c r="G7628"/>
      <c r="H7628"/>
      <c r="I7628"/>
      <c r="J7628"/>
      <c r="K7628"/>
      <c r="L7628" s="262"/>
      <c r="M7628" s="262"/>
      <c r="S7628" s="262"/>
      <c r="T7628" s="262"/>
      <c r="U7628" s="262"/>
      <c r="V7628" s="262"/>
    </row>
    <row r="7629" spans="1:22">
      <c r="A7629" s="858"/>
      <c r="B7629" s="866">
        <f t="shared" si="119"/>
        <v>7607</v>
      </c>
      <c r="C7629" s="919"/>
      <c r="D7629" s="860"/>
      <c r="E7629"/>
      <c r="F7629"/>
      <c r="G7629"/>
      <c r="H7629"/>
      <c r="I7629"/>
      <c r="J7629"/>
      <c r="K7629"/>
      <c r="L7629" s="262"/>
      <c r="M7629" s="262"/>
      <c r="S7629" s="262"/>
      <c r="T7629" s="262"/>
      <c r="U7629" s="262"/>
      <c r="V7629" s="262"/>
    </row>
    <row r="7630" spans="1:22">
      <c r="A7630" s="858"/>
      <c r="B7630" s="866">
        <f t="shared" si="119"/>
        <v>7608</v>
      </c>
      <c r="C7630" s="919"/>
      <c r="D7630" s="860"/>
      <c r="E7630"/>
      <c r="F7630"/>
      <c r="G7630"/>
      <c r="H7630"/>
      <c r="I7630"/>
      <c r="J7630"/>
      <c r="K7630"/>
      <c r="L7630" s="262"/>
      <c r="M7630" s="262"/>
      <c r="S7630" s="262"/>
      <c r="T7630" s="262"/>
      <c r="U7630" s="262"/>
      <c r="V7630" s="262"/>
    </row>
    <row r="7631" spans="1:22">
      <c r="A7631" s="858"/>
      <c r="B7631" s="866">
        <f t="shared" si="119"/>
        <v>7609</v>
      </c>
      <c r="C7631" s="919"/>
      <c r="D7631" s="860"/>
      <c r="E7631"/>
      <c r="F7631"/>
      <c r="G7631"/>
      <c r="H7631"/>
      <c r="I7631"/>
      <c r="J7631"/>
      <c r="K7631"/>
      <c r="L7631" s="262"/>
      <c r="M7631" s="262"/>
      <c r="S7631" s="262"/>
      <c r="T7631" s="262"/>
      <c r="U7631" s="262"/>
      <c r="V7631" s="262"/>
    </row>
    <row r="7632" spans="1:22">
      <c r="A7632" s="858"/>
      <c r="B7632" s="866">
        <f t="shared" si="119"/>
        <v>7610</v>
      </c>
      <c r="C7632" s="919"/>
      <c r="D7632" s="860"/>
      <c r="E7632"/>
      <c r="F7632"/>
      <c r="G7632"/>
      <c r="H7632"/>
      <c r="I7632"/>
      <c r="J7632"/>
      <c r="K7632"/>
      <c r="L7632" s="262"/>
      <c r="M7632" s="262"/>
      <c r="S7632" s="262"/>
      <c r="T7632" s="262"/>
      <c r="U7632" s="262"/>
      <c r="V7632" s="262"/>
    </row>
    <row r="7633" spans="1:22">
      <c r="A7633" s="858"/>
      <c r="B7633" s="866">
        <f t="shared" si="119"/>
        <v>7611</v>
      </c>
      <c r="C7633" s="919"/>
      <c r="D7633" s="860"/>
      <c r="E7633"/>
      <c r="F7633"/>
      <c r="G7633"/>
      <c r="H7633"/>
      <c r="I7633"/>
      <c r="J7633"/>
      <c r="K7633"/>
      <c r="L7633" s="262"/>
      <c r="M7633" s="262"/>
      <c r="S7633" s="262"/>
      <c r="T7633" s="262"/>
      <c r="U7633" s="262"/>
      <c r="V7633" s="262"/>
    </row>
    <row r="7634" spans="1:22">
      <c r="A7634" s="858"/>
      <c r="B7634" s="866">
        <f t="shared" si="119"/>
        <v>7612</v>
      </c>
      <c r="C7634" s="919"/>
      <c r="D7634" s="860"/>
      <c r="E7634"/>
      <c r="F7634"/>
      <c r="G7634"/>
      <c r="H7634"/>
      <c r="I7634"/>
      <c r="J7634"/>
      <c r="K7634"/>
      <c r="L7634" s="262"/>
      <c r="M7634" s="262"/>
      <c r="S7634" s="262"/>
      <c r="T7634" s="262"/>
      <c r="U7634" s="262"/>
      <c r="V7634" s="262"/>
    </row>
    <row r="7635" spans="1:22">
      <c r="A7635" s="858"/>
      <c r="B7635" s="866">
        <f t="shared" si="119"/>
        <v>7613</v>
      </c>
      <c r="C7635" s="919"/>
      <c r="D7635" s="860"/>
      <c r="E7635"/>
      <c r="F7635"/>
      <c r="G7635"/>
      <c r="H7635"/>
      <c r="I7635"/>
      <c r="J7635"/>
      <c r="K7635"/>
      <c r="L7635" s="262"/>
      <c r="M7635" s="262"/>
      <c r="S7635" s="262"/>
      <c r="T7635" s="262"/>
      <c r="U7635" s="262"/>
      <c r="V7635" s="262"/>
    </row>
    <row r="7636" spans="1:22">
      <c r="A7636" s="858"/>
      <c r="B7636" s="866">
        <f t="shared" si="119"/>
        <v>7614</v>
      </c>
      <c r="C7636" s="919"/>
      <c r="D7636" s="860"/>
      <c r="E7636"/>
      <c r="F7636"/>
      <c r="G7636"/>
      <c r="H7636"/>
      <c r="I7636"/>
      <c r="J7636"/>
      <c r="K7636"/>
      <c r="L7636" s="262"/>
      <c r="M7636" s="262"/>
      <c r="S7636" s="262"/>
      <c r="T7636" s="262"/>
      <c r="U7636" s="262"/>
      <c r="V7636" s="262"/>
    </row>
    <row r="7637" spans="1:22">
      <c r="A7637" s="858"/>
      <c r="B7637" s="866">
        <f t="shared" si="119"/>
        <v>7615</v>
      </c>
      <c r="C7637" s="919"/>
      <c r="D7637" s="860"/>
      <c r="E7637"/>
      <c r="F7637"/>
      <c r="G7637"/>
      <c r="H7637"/>
      <c r="I7637"/>
      <c r="J7637"/>
      <c r="K7637"/>
      <c r="L7637" s="262"/>
      <c r="M7637" s="262"/>
      <c r="S7637" s="262"/>
      <c r="T7637" s="262"/>
      <c r="U7637" s="262"/>
      <c r="V7637" s="262"/>
    </row>
    <row r="7638" spans="1:22">
      <c r="A7638" s="858"/>
      <c r="B7638" s="866">
        <f t="shared" si="119"/>
        <v>7616</v>
      </c>
      <c r="C7638" s="919"/>
      <c r="D7638" s="860"/>
      <c r="E7638"/>
      <c r="F7638"/>
      <c r="G7638"/>
      <c r="H7638"/>
      <c r="I7638"/>
      <c r="J7638"/>
      <c r="K7638"/>
      <c r="L7638" s="262"/>
      <c r="M7638" s="262"/>
      <c r="S7638" s="262"/>
      <c r="T7638" s="262"/>
      <c r="U7638" s="262"/>
      <c r="V7638" s="262"/>
    </row>
    <row r="7639" spans="1:22">
      <c r="A7639" s="858"/>
      <c r="B7639" s="866">
        <f t="shared" si="119"/>
        <v>7617</v>
      </c>
      <c r="C7639" s="919"/>
      <c r="D7639" s="860"/>
      <c r="E7639"/>
      <c r="F7639"/>
      <c r="G7639"/>
      <c r="H7639"/>
      <c r="I7639"/>
      <c r="J7639"/>
      <c r="K7639"/>
      <c r="L7639" s="262"/>
      <c r="M7639" s="262"/>
      <c r="S7639" s="262"/>
      <c r="T7639" s="262"/>
      <c r="U7639" s="262"/>
      <c r="V7639" s="262"/>
    </row>
    <row r="7640" spans="1:22">
      <c r="A7640" s="858"/>
      <c r="B7640" s="866">
        <f t="shared" ref="B7640:B7703" si="120">B7639+1</f>
        <v>7618</v>
      </c>
      <c r="C7640" s="919"/>
      <c r="D7640" s="860"/>
      <c r="E7640"/>
      <c r="F7640"/>
      <c r="G7640"/>
      <c r="H7640"/>
      <c r="I7640"/>
      <c r="J7640"/>
      <c r="K7640"/>
      <c r="L7640" s="262"/>
      <c r="M7640" s="262"/>
      <c r="S7640" s="262"/>
      <c r="T7640" s="262"/>
      <c r="U7640" s="262"/>
      <c r="V7640" s="262"/>
    </row>
    <row r="7641" spans="1:22">
      <c r="A7641" s="858"/>
      <c r="B7641" s="866">
        <f t="shared" si="120"/>
        <v>7619</v>
      </c>
      <c r="C7641" s="919"/>
      <c r="D7641" s="860"/>
      <c r="E7641"/>
      <c r="F7641"/>
      <c r="G7641"/>
      <c r="H7641"/>
      <c r="I7641"/>
      <c r="J7641"/>
      <c r="K7641"/>
      <c r="L7641" s="262"/>
      <c r="M7641" s="262"/>
      <c r="S7641" s="262"/>
      <c r="T7641" s="262"/>
      <c r="U7641" s="262"/>
      <c r="V7641" s="262"/>
    </row>
    <row r="7642" spans="1:22">
      <c r="A7642" s="858"/>
      <c r="B7642" s="866">
        <f t="shared" si="120"/>
        <v>7620</v>
      </c>
      <c r="C7642" s="919"/>
      <c r="D7642" s="860"/>
      <c r="E7642"/>
      <c r="F7642"/>
      <c r="G7642"/>
      <c r="H7642"/>
      <c r="I7642"/>
      <c r="J7642"/>
      <c r="K7642"/>
      <c r="L7642" s="262"/>
      <c r="M7642" s="262"/>
      <c r="S7642" s="262"/>
      <c r="T7642" s="262"/>
      <c r="U7642" s="262"/>
      <c r="V7642" s="262"/>
    </row>
    <row r="7643" spans="1:22">
      <c r="A7643" s="858"/>
      <c r="B7643" s="866">
        <f t="shared" si="120"/>
        <v>7621</v>
      </c>
      <c r="C7643" s="919"/>
      <c r="D7643" s="860"/>
      <c r="E7643"/>
      <c r="F7643"/>
      <c r="G7643"/>
      <c r="H7643"/>
      <c r="I7643"/>
      <c r="J7643"/>
      <c r="K7643"/>
      <c r="L7643" s="262"/>
      <c r="M7643" s="262"/>
      <c r="S7643" s="262"/>
      <c r="T7643" s="262"/>
      <c r="U7643" s="262"/>
      <c r="V7643" s="262"/>
    </row>
    <row r="7644" spans="1:22">
      <c r="A7644" s="858"/>
      <c r="B7644" s="866">
        <f t="shared" si="120"/>
        <v>7622</v>
      </c>
      <c r="C7644" s="919"/>
      <c r="D7644" s="860"/>
      <c r="E7644"/>
      <c r="F7644"/>
      <c r="G7644"/>
      <c r="H7644"/>
      <c r="I7644"/>
      <c r="J7644"/>
      <c r="K7644"/>
      <c r="L7644" s="262"/>
      <c r="M7644" s="262"/>
      <c r="S7644" s="262"/>
      <c r="T7644" s="262"/>
      <c r="U7644" s="262"/>
      <c r="V7644" s="262"/>
    </row>
    <row r="7645" spans="1:22">
      <c r="A7645" s="858"/>
      <c r="B7645" s="866">
        <f t="shared" si="120"/>
        <v>7623</v>
      </c>
      <c r="C7645" s="919"/>
      <c r="D7645" s="860"/>
      <c r="E7645"/>
      <c r="F7645"/>
      <c r="G7645"/>
      <c r="H7645"/>
      <c r="I7645"/>
      <c r="J7645"/>
      <c r="K7645"/>
      <c r="L7645" s="262"/>
      <c r="M7645" s="262"/>
      <c r="S7645" s="262"/>
      <c r="T7645" s="262"/>
      <c r="U7645" s="262"/>
      <c r="V7645" s="262"/>
    </row>
    <row r="7646" spans="1:22">
      <c r="A7646" s="858"/>
      <c r="B7646" s="866">
        <f t="shared" si="120"/>
        <v>7624</v>
      </c>
      <c r="C7646" s="919"/>
      <c r="D7646" s="860"/>
      <c r="E7646"/>
      <c r="F7646"/>
      <c r="G7646"/>
      <c r="H7646"/>
      <c r="I7646"/>
      <c r="J7646"/>
      <c r="K7646"/>
      <c r="L7646" s="262"/>
      <c r="M7646" s="262"/>
      <c r="S7646" s="262"/>
      <c r="T7646" s="262"/>
      <c r="U7646" s="262"/>
      <c r="V7646" s="262"/>
    </row>
    <row r="7647" spans="1:22">
      <c r="A7647" s="858"/>
      <c r="B7647" s="866">
        <f t="shared" si="120"/>
        <v>7625</v>
      </c>
      <c r="C7647" s="919"/>
      <c r="D7647" s="860"/>
      <c r="E7647"/>
      <c r="F7647"/>
      <c r="G7647"/>
      <c r="H7647"/>
      <c r="I7647"/>
      <c r="J7647"/>
      <c r="K7647"/>
      <c r="L7647" s="262"/>
      <c r="M7647" s="262"/>
      <c r="S7647" s="262"/>
      <c r="T7647" s="262"/>
      <c r="U7647" s="262"/>
      <c r="V7647" s="262"/>
    </row>
    <row r="7648" spans="1:22">
      <c r="A7648" s="858"/>
      <c r="B7648" s="866">
        <f t="shared" si="120"/>
        <v>7626</v>
      </c>
      <c r="C7648" s="919"/>
      <c r="D7648" s="860"/>
      <c r="E7648"/>
      <c r="F7648"/>
      <c r="G7648"/>
      <c r="H7648"/>
      <c r="I7648"/>
      <c r="J7648"/>
      <c r="K7648"/>
      <c r="L7648" s="262"/>
      <c r="M7648" s="262"/>
      <c r="S7648" s="262"/>
      <c r="T7648" s="262"/>
      <c r="U7648" s="262"/>
      <c r="V7648" s="262"/>
    </row>
    <row r="7649" spans="1:22">
      <c r="A7649" s="858"/>
      <c r="B7649" s="866">
        <f t="shared" si="120"/>
        <v>7627</v>
      </c>
      <c r="C7649" s="919"/>
      <c r="D7649" s="860"/>
      <c r="E7649"/>
      <c r="F7649"/>
      <c r="G7649"/>
      <c r="H7649"/>
      <c r="I7649"/>
      <c r="J7649"/>
      <c r="K7649"/>
      <c r="L7649" s="262"/>
      <c r="M7649" s="262"/>
      <c r="S7649" s="262"/>
      <c r="T7649" s="262"/>
      <c r="U7649" s="262"/>
      <c r="V7649" s="262"/>
    </row>
    <row r="7650" spans="1:22">
      <c r="A7650" s="858"/>
      <c r="B7650" s="866">
        <f t="shared" si="120"/>
        <v>7628</v>
      </c>
      <c r="C7650" s="919"/>
      <c r="D7650" s="860"/>
      <c r="E7650"/>
      <c r="F7650"/>
      <c r="G7650"/>
      <c r="H7650"/>
      <c r="I7650"/>
      <c r="J7650"/>
      <c r="K7650"/>
      <c r="L7650" s="262"/>
      <c r="M7650" s="262"/>
      <c r="S7650" s="262"/>
      <c r="T7650" s="262"/>
      <c r="U7650" s="262"/>
      <c r="V7650" s="262"/>
    </row>
    <row r="7651" spans="1:22">
      <c r="A7651" s="858"/>
      <c r="B7651" s="866">
        <f t="shared" si="120"/>
        <v>7629</v>
      </c>
      <c r="C7651" s="919"/>
      <c r="D7651" s="860"/>
      <c r="E7651"/>
      <c r="F7651"/>
      <c r="G7651"/>
      <c r="H7651"/>
      <c r="I7651"/>
      <c r="J7651"/>
      <c r="K7651"/>
      <c r="L7651" s="262"/>
      <c r="M7651" s="262"/>
      <c r="S7651" s="262"/>
      <c r="T7651" s="262"/>
      <c r="U7651" s="262"/>
      <c r="V7651" s="262"/>
    </row>
    <row r="7652" spans="1:22">
      <c r="A7652" s="858"/>
      <c r="B7652" s="866">
        <f t="shared" si="120"/>
        <v>7630</v>
      </c>
      <c r="C7652" s="919"/>
      <c r="D7652" s="860"/>
      <c r="E7652"/>
      <c r="F7652"/>
      <c r="G7652"/>
      <c r="H7652"/>
      <c r="I7652"/>
      <c r="J7652"/>
      <c r="K7652"/>
      <c r="L7652" s="262"/>
      <c r="M7652" s="262"/>
      <c r="S7652" s="262"/>
      <c r="T7652" s="262"/>
      <c r="U7652" s="262"/>
      <c r="V7652" s="262"/>
    </row>
    <row r="7653" spans="1:22">
      <c r="A7653" s="858"/>
      <c r="B7653" s="866">
        <f t="shared" si="120"/>
        <v>7631</v>
      </c>
      <c r="C7653" s="919"/>
      <c r="D7653" s="860"/>
      <c r="E7653"/>
      <c r="F7653"/>
      <c r="G7653"/>
      <c r="H7653"/>
      <c r="I7653"/>
      <c r="J7653"/>
      <c r="K7653"/>
      <c r="L7653" s="262"/>
      <c r="M7653" s="262"/>
      <c r="S7653" s="262"/>
      <c r="T7653" s="262"/>
      <c r="U7653" s="262"/>
      <c r="V7653" s="262"/>
    </row>
    <row r="7654" spans="1:22">
      <c r="A7654" s="858"/>
      <c r="B7654" s="866">
        <f t="shared" si="120"/>
        <v>7632</v>
      </c>
      <c r="C7654" s="919"/>
      <c r="D7654" s="860"/>
      <c r="E7654"/>
      <c r="F7654"/>
      <c r="G7654"/>
      <c r="H7654"/>
      <c r="I7654"/>
      <c r="J7654"/>
      <c r="K7654"/>
      <c r="L7654" s="262"/>
      <c r="M7654" s="262"/>
      <c r="S7654" s="262"/>
      <c r="T7654" s="262"/>
      <c r="U7654" s="262"/>
      <c r="V7654" s="262"/>
    </row>
    <row r="7655" spans="1:22">
      <c r="A7655" s="858"/>
      <c r="B7655" s="866">
        <f t="shared" si="120"/>
        <v>7633</v>
      </c>
      <c r="C7655" s="919"/>
      <c r="D7655" s="860"/>
      <c r="E7655"/>
      <c r="F7655"/>
      <c r="G7655"/>
      <c r="H7655"/>
      <c r="I7655"/>
      <c r="J7655"/>
      <c r="K7655"/>
      <c r="L7655" s="262"/>
      <c r="M7655" s="262"/>
      <c r="S7655" s="262"/>
      <c r="T7655" s="262"/>
      <c r="U7655" s="262"/>
      <c r="V7655" s="262"/>
    </row>
    <row r="7656" spans="1:22">
      <c r="A7656" s="858"/>
      <c r="B7656" s="866">
        <f t="shared" si="120"/>
        <v>7634</v>
      </c>
      <c r="C7656" s="919"/>
      <c r="D7656" s="860"/>
      <c r="E7656"/>
      <c r="F7656"/>
      <c r="G7656"/>
      <c r="H7656"/>
      <c r="I7656"/>
      <c r="J7656"/>
      <c r="K7656"/>
      <c r="L7656" s="262"/>
      <c r="M7656" s="262"/>
      <c r="S7656" s="262"/>
      <c r="T7656" s="262"/>
      <c r="U7656" s="262"/>
      <c r="V7656" s="262"/>
    </row>
    <row r="7657" spans="1:22">
      <c r="A7657" s="858"/>
      <c r="B7657" s="866">
        <f t="shared" si="120"/>
        <v>7635</v>
      </c>
      <c r="C7657" s="919"/>
      <c r="D7657" s="860"/>
      <c r="E7657"/>
      <c r="F7657"/>
      <c r="G7657"/>
      <c r="H7657"/>
      <c r="I7657"/>
      <c r="J7657"/>
      <c r="K7657"/>
      <c r="L7657" s="262"/>
      <c r="M7657" s="262"/>
      <c r="S7657" s="262"/>
      <c r="T7657" s="262"/>
      <c r="U7657" s="262"/>
      <c r="V7657" s="262"/>
    </row>
    <row r="7658" spans="1:22">
      <c r="A7658" s="858"/>
      <c r="B7658" s="866">
        <f t="shared" si="120"/>
        <v>7636</v>
      </c>
      <c r="C7658" s="919"/>
      <c r="D7658" s="860"/>
      <c r="E7658"/>
      <c r="F7658"/>
      <c r="G7658"/>
      <c r="H7658"/>
      <c r="I7658"/>
      <c r="J7658"/>
      <c r="K7658"/>
      <c r="L7658" s="262"/>
      <c r="M7658" s="262"/>
      <c r="S7658" s="262"/>
      <c r="T7658" s="262"/>
      <c r="U7658" s="262"/>
      <c r="V7658" s="262"/>
    </row>
    <row r="7659" spans="1:22">
      <c r="A7659" s="858"/>
      <c r="B7659" s="866">
        <f t="shared" si="120"/>
        <v>7637</v>
      </c>
      <c r="C7659" s="919"/>
      <c r="D7659" s="860"/>
      <c r="E7659"/>
      <c r="F7659"/>
      <c r="G7659"/>
      <c r="H7659"/>
      <c r="I7659"/>
      <c r="J7659"/>
      <c r="K7659"/>
      <c r="L7659" s="262"/>
      <c r="M7659" s="262"/>
      <c r="S7659" s="262"/>
      <c r="T7659" s="262"/>
      <c r="U7659" s="262"/>
      <c r="V7659" s="262"/>
    </row>
    <row r="7660" spans="1:22">
      <c r="A7660" s="858"/>
      <c r="B7660" s="866">
        <f t="shared" si="120"/>
        <v>7638</v>
      </c>
      <c r="C7660" s="919"/>
      <c r="D7660" s="860"/>
      <c r="E7660"/>
      <c r="F7660"/>
      <c r="G7660"/>
      <c r="H7660"/>
      <c r="I7660"/>
      <c r="J7660"/>
      <c r="K7660"/>
      <c r="L7660" s="262"/>
      <c r="M7660" s="262"/>
      <c r="S7660" s="262"/>
      <c r="T7660" s="262"/>
      <c r="U7660" s="262"/>
      <c r="V7660" s="262"/>
    </row>
    <row r="7661" spans="1:22">
      <c r="A7661" s="858"/>
      <c r="B7661" s="866">
        <f t="shared" si="120"/>
        <v>7639</v>
      </c>
      <c r="C7661" s="919"/>
      <c r="D7661" s="860"/>
      <c r="E7661"/>
      <c r="F7661"/>
      <c r="G7661"/>
      <c r="H7661"/>
      <c r="I7661"/>
      <c r="J7661"/>
      <c r="K7661"/>
      <c r="L7661" s="262"/>
      <c r="M7661" s="262"/>
      <c r="S7661" s="262"/>
      <c r="T7661" s="262"/>
      <c r="U7661" s="262"/>
      <c r="V7661" s="262"/>
    </row>
    <row r="7662" spans="1:22">
      <c r="A7662" s="858"/>
      <c r="B7662" s="866">
        <f t="shared" si="120"/>
        <v>7640</v>
      </c>
      <c r="C7662" s="919"/>
      <c r="D7662" s="860"/>
      <c r="E7662"/>
      <c r="F7662"/>
      <c r="G7662"/>
      <c r="H7662"/>
      <c r="I7662"/>
      <c r="J7662"/>
      <c r="K7662"/>
      <c r="L7662" s="262"/>
      <c r="M7662" s="262"/>
      <c r="S7662" s="262"/>
      <c r="T7662" s="262"/>
      <c r="U7662" s="262"/>
      <c r="V7662" s="262"/>
    </row>
    <row r="7663" spans="1:22">
      <c r="A7663" s="858"/>
      <c r="B7663" s="866">
        <f t="shared" si="120"/>
        <v>7641</v>
      </c>
      <c r="C7663" s="919"/>
      <c r="D7663" s="860"/>
      <c r="E7663"/>
      <c r="F7663"/>
      <c r="G7663"/>
      <c r="H7663"/>
      <c r="I7663"/>
      <c r="J7663"/>
      <c r="K7663"/>
      <c r="L7663" s="262"/>
      <c r="M7663" s="262"/>
      <c r="S7663" s="262"/>
      <c r="T7663" s="262"/>
      <c r="U7663" s="262"/>
      <c r="V7663" s="262"/>
    </row>
    <row r="7664" spans="1:22">
      <c r="A7664" s="858"/>
      <c r="B7664" s="866">
        <f t="shared" si="120"/>
        <v>7642</v>
      </c>
      <c r="C7664" s="919"/>
      <c r="D7664" s="860"/>
      <c r="E7664"/>
      <c r="F7664"/>
      <c r="G7664"/>
      <c r="H7664"/>
      <c r="I7664"/>
      <c r="J7664"/>
      <c r="K7664"/>
      <c r="L7664" s="262"/>
      <c r="M7664" s="262"/>
      <c r="S7664" s="262"/>
      <c r="T7664" s="262"/>
      <c r="U7664" s="262"/>
      <c r="V7664" s="262"/>
    </row>
    <row r="7665" spans="1:22">
      <c r="A7665" s="858"/>
      <c r="B7665" s="866">
        <f t="shared" si="120"/>
        <v>7643</v>
      </c>
      <c r="C7665" s="919"/>
      <c r="D7665" s="860"/>
      <c r="E7665"/>
      <c r="F7665"/>
      <c r="G7665"/>
      <c r="H7665"/>
      <c r="I7665"/>
      <c r="J7665"/>
      <c r="K7665"/>
      <c r="L7665" s="262"/>
      <c r="M7665" s="262"/>
      <c r="S7665" s="262"/>
      <c r="T7665" s="262"/>
      <c r="U7665" s="262"/>
      <c r="V7665" s="262"/>
    </row>
    <row r="7666" spans="1:22">
      <c r="A7666" s="858"/>
      <c r="B7666" s="866">
        <f t="shared" si="120"/>
        <v>7644</v>
      </c>
      <c r="C7666" s="919"/>
      <c r="D7666" s="860"/>
      <c r="E7666"/>
      <c r="F7666"/>
      <c r="G7666"/>
      <c r="H7666"/>
      <c r="I7666"/>
      <c r="J7666"/>
      <c r="K7666"/>
      <c r="L7666" s="262"/>
      <c r="M7666" s="262"/>
      <c r="S7666" s="262"/>
      <c r="T7666" s="262"/>
      <c r="U7666" s="262"/>
      <c r="V7666" s="262"/>
    </row>
    <row r="7667" spans="1:22">
      <c r="A7667" s="858"/>
      <c r="B7667" s="866">
        <f t="shared" si="120"/>
        <v>7645</v>
      </c>
      <c r="C7667" s="919"/>
      <c r="D7667" s="860"/>
      <c r="E7667"/>
      <c r="F7667"/>
      <c r="G7667"/>
      <c r="H7667"/>
      <c r="I7667"/>
      <c r="J7667"/>
      <c r="K7667"/>
      <c r="L7667" s="262"/>
      <c r="M7667" s="262"/>
      <c r="S7667" s="262"/>
      <c r="T7667" s="262"/>
      <c r="U7667" s="262"/>
      <c r="V7667" s="262"/>
    </row>
    <row r="7668" spans="1:22">
      <c r="A7668" s="858"/>
      <c r="B7668" s="866">
        <f t="shared" si="120"/>
        <v>7646</v>
      </c>
      <c r="C7668" s="919"/>
      <c r="D7668" s="860"/>
      <c r="E7668"/>
      <c r="F7668"/>
      <c r="G7668"/>
      <c r="H7668"/>
      <c r="I7668"/>
      <c r="J7668"/>
      <c r="K7668"/>
      <c r="L7668" s="262"/>
      <c r="M7668" s="262"/>
      <c r="S7668" s="262"/>
      <c r="T7668" s="262"/>
      <c r="U7668" s="262"/>
      <c r="V7668" s="262"/>
    </row>
    <row r="7669" spans="1:22">
      <c r="A7669" s="858"/>
      <c r="B7669" s="866">
        <f t="shared" si="120"/>
        <v>7647</v>
      </c>
      <c r="C7669" s="919"/>
      <c r="D7669" s="860"/>
      <c r="E7669"/>
      <c r="F7669"/>
      <c r="G7669"/>
      <c r="H7669"/>
      <c r="I7669"/>
      <c r="J7669"/>
      <c r="K7669"/>
      <c r="L7669" s="262"/>
      <c r="M7669" s="262"/>
      <c r="S7669" s="262"/>
      <c r="T7669" s="262"/>
      <c r="U7669" s="262"/>
      <c r="V7669" s="262"/>
    </row>
    <row r="7670" spans="1:22">
      <c r="A7670" s="858"/>
      <c r="B7670" s="866">
        <f t="shared" si="120"/>
        <v>7648</v>
      </c>
      <c r="C7670" s="919"/>
      <c r="D7670" s="860"/>
      <c r="E7670"/>
      <c r="F7670"/>
      <c r="G7670"/>
      <c r="H7670"/>
      <c r="I7670"/>
      <c r="J7670"/>
      <c r="K7670"/>
      <c r="L7670" s="262"/>
      <c r="M7670" s="262"/>
      <c r="S7670" s="262"/>
      <c r="T7670" s="262"/>
      <c r="U7670" s="262"/>
      <c r="V7670" s="262"/>
    </row>
    <row r="7671" spans="1:22">
      <c r="A7671" s="858"/>
      <c r="B7671" s="866">
        <f t="shared" si="120"/>
        <v>7649</v>
      </c>
      <c r="C7671" s="919"/>
      <c r="D7671" s="860"/>
      <c r="E7671"/>
      <c r="F7671"/>
      <c r="G7671"/>
      <c r="H7671"/>
      <c r="I7671"/>
      <c r="J7671"/>
      <c r="K7671"/>
      <c r="L7671" s="262"/>
      <c r="M7671" s="262"/>
      <c r="S7671" s="262"/>
      <c r="T7671" s="262"/>
      <c r="U7671" s="262"/>
      <c r="V7671" s="262"/>
    </row>
    <row r="7672" spans="1:22">
      <c r="A7672" s="858"/>
      <c r="B7672" s="866">
        <f t="shared" si="120"/>
        <v>7650</v>
      </c>
      <c r="C7672" s="919"/>
      <c r="D7672" s="860"/>
      <c r="E7672"/>
      <c r="F7672"/>
      <c r="G7672"/>
      <c r="H7672"/>
      <c r="I7672"/>
      <c r="J7672"/>
      <c r="K7672"/>
      <c r="L7672" s="262"/>
      <c r="M7672" s="262"/>
      <c r="S7672" s="262"/>
      <c r="T7672" s="262"/>
      <c r="U7672" s="262"/>
      <c r="V7672" s="262"/>
    </row>
    <row r="7673" spans="1:22">
      <c r="A7673" s="858"/>
      <c r="B7673" s="866">
        <f t="shared" si="120"/>
        <v>7651</v>
      </c>
      <c r="C7673" s="919"/>
      <c r="D7673" s="860"/>
      <c r="E7673"/>
      <c r="F7673"/>
      <c r="G7673"/>
      <c r="H7673"/>
      <c r="I7673"/>
      <c r="J7673"/>
      <c r="K7673"/>
      <c r="L7673" s="262"/>
      <c r="M7673" s="262"/>
      <c r="S7673" s="262"/>
      <c r="T7673" s="262"/>
      <c r="U7673" s="262"/>
      <c r="V7673" s="262"/>
    </row>
    <row r="7674" spans="1:22">
      <c r="A7674" s="858"/>
      <c r="B7674" s="866">
        <f t="shared" si="120"/>
        <v>7652</v>
      </c>
      <c r="C7674" s="919"/>
      <c r="D7674" s="860"/>
      <c r="E7674"/>
      <c r="F7674"/>
      <c r="G7674"/>
      <c r="H7674"/>
      <c r="I7674"/>
      <c r="J7674"/>
      <c r="K7674"/>
      <c r="L7674" s="262"/>
      <c r="M7674" s="262"/>
      <c r="S7674" s="262"/>
      <c r="T7674" s="262"/>
      <c r="U7674" s="262"/>
      <c r="V7674" s="262"/>
    </row>
    <row r="7675" spans="1:22">
      <c r="A7675" s="858"/>
      <c r="B7675" s="866">
        <f t="shared" si="120"/>
        <v>7653</v>
      </c>
      <c r="C7675" s="919"/>
      <c r="D7675" s="860"/>
      <c r="E7675"/>
      <c r="F7675"/>
      <c r="G7675"/>
      <c r="H7675"/>
      <c r="I7675"/>
      <c r="J7675"/>
      <c r="K7675"/>
      <c r="L7675" s="262"/>
      <c r="M7675" s="262"/>
      <c r="S7675" s="262"/>
      <c r="T7675" s="262"/>
      <c r="U7675" s="262"/>
      <c r="V7675" s="262"/>
    </row>
    <row r="7676" spans="1:22">
      <c r="A7676" s="858"/>
      <c r="B7676" s="866">
        <f t="shared" si="120"/>
        <v>7654</v>
      </c>
      <c r="C7676" s="919"/>
      <c r="D7676" s="860"/>
      <c r="E7676"/>
      <c r="F7676"/>
      <c r="G7676"/>
      <c r="H7676"/>
      <c r="I7676"/>
      <c r="J7676"/>
      <c r="K7676"/>
      <c r="L7676" s="262"/>
      <c r="M7676" s="262"/>
      <c r="S7676" s="262"/>
      <c r="T7676" s="262"/>
      <c r="U7676" s="262"/>
      <c r="V7676" s="262"/>
    </row>
    <row r="7677" spans="1:22">
      <c r="A7677" s="858"/>
      <c r="B7677" s="866">
        <f t="shared" si="120"/>
        <v>7655</v>
      </c>
      <c r="C7677" s="919"/>
      <c r="D7677" s="860"/>
      <c r="E7677"/>
      <c r="F7677"/>
      <c r="G7677"/>
      <c r="H7677"/>
      <c r="I7677"/>
      <c r="J7677"/>
      <c r="K7677"/>
      <c r="L7677" s="262"/>
      <c r="M7677" s="262"/>
      <c r="S7677" s="262"/>
      <c r="T7677" s="262"/>
      <c r="U7677" s="262"/>
      <c r="V7677" s="262"/>
    </row>
    <row r="7678" spans="1:22">
      <c r="A7678" s="858"/>
      <c r="B7678" s="866">
        <f t="shared" si="120"/>
        <v>7656</v>
      </c>
      <c r="C7678" s="919"/>
      <c r="D7678" s="860"/>
      <c r="E7678"/>
      <c r="F7678"/>
      <c r="G7678"/>
      <c r="H7678"/>
      <c r="I7678"/>
      <c r="J7678"/>
      <c r="K7678"/>
      <c r="L7678" s="262"/>
      <c r="M7678" s="262"/>
      <c r="S7678" s="262"/>
      <c r="T7678" s="262"/>
      <c r="U7678" s="262"/>
      <c r="V7678" s="262"/>
    </row>
    <row r="7679" spans="1:22">
      <c r="A7679" s="858"/>
      <c r="B7679" s="866">
        <f t="shared" si="120"/>
        <v>7657</v>
      </c>
      <c r="C7679" s="919"/>
      <c r="D7679" s="860"/>
      <c r="E7679"/>
      <c r="F7679"/>
      <c r="G7679"/>
      <c r="H7679"/>
      <c r="I7679"/>
      <c r="J7679"/>
      <c r="K7679"/>
      <c r="L7679" s="262"/>
      <c r="M7679" s="262"/>
      <c r="S7679" s="262"/>
      <c r="T7679" s="262"/>
      <c r="U7679" s="262"/>
      <c r="V7679" s="262"/>
    </row>
    <row r="7680" spans="1:22">
      <c r="A7680" s="858"/>
      <c r="B7680" s="866">
        <f t="shared" si="120"/>
        <v>7658</v>
      </c>
      <c r="C7680" s="919"/>
      <c r="D7680" s="860"/>
      <c r="E7680"/>
      <c r="F7680"/>
      <c r="G7680"/>
      <c r="H7680"/>
      <c r="I7680"/>
      <c r="J7680"/>
      <c r="K7680"/>
      <c r="L7680" s="262"/>
      <c r="M7680" s="262"/>
      <c r="S7680" s="262"/>
      <c r="T7680" s="262"/>
      <c r="U7680" s="262"/>
      <c r="V7680" s="262"/>
    </row>
    <row r="7681" spans="1:22">
      <c r="A7681" s="858"/>
      <c r="B7681" s="866">
        <f t="shared" si="120"/>
        <v>7659</v>
      </c>
      <c r="C7681" s="919"/>
      <c r="D7681" s="860"/>
      <c r="E7681"/>
      <c r="F7681"/>
      <c r="G7681"/>
      <c r="H7681"/>
      <c r="I7681"/>
      <c r="J7681"/>
      <c r="K7681"/>
      <c r="L7681" s="262"/>
      <c r="M7681" s="262"/>
      <c r="S7681" s="262"/>
      <c r="T7681" s="262"/>
      <c r="U7681" s="262"/>
      <c r="V7681" s="262"/>
    </row>
    <row r="7682" spans="1:22">
      <c r="A7682" s="858"/>
      <c r="B7682" s="866">
        <f t="shared" si="120"/>
        <v>7660</v>
      </c>
      <c r="C7682" s="919"/>
      <c r="D7682" s="860"/>
      <c r="E7682"/>
      <c r="F7682"/>
      <c r="G7682"/>
      <c r="H7682"/>
      <c r="I7682"/>
      <c r="J7682"/>
      <c r="K7682"/>
      <c r="L7682" s="262"/>
      <c r="M7682" s="262"/>
      <c r="S7682" s="262"/>
      <c r="T7682" s="262"/>
      <c r="U7682" s="262"/>
      <c r="V7682" s="262"/>
    </row>
    <row r="7683" spans="1:22">
      <c r="A7683" s="858"/>
      <c r="B7683" s="866">
        <f t="shared" si="120"/>
        <v>7661</v>
      </c>
      <c r="C7683" s="919"/>
      <c r="D7683" s="860"/>
      <c r="E7683"/>
      <c r="F7683"/>
      <c r="G7683"/>
      <c r="H7683"/>
      <c r="I7683"/>
      <c r="J7683"/>
      <c r="K7683"/>
      <c r="L7683" s="262"/>
      <c r="M7683" s="262"/>
      <c r="S7683" s="262"/>
      <c r="T7683" s="262"/>
      <c r="U7683" s="262"/>
      <c r="V7683" s="262"/>
    </row>
    <row r="7684" spans="1:22">
      <c r="A7684" s="858"/>
      <c r="B7684" s="866">
        <f t="shared" si="120"/>
        <v>7662</v>
      </c>
      <c r="C7684" s="919"/>
      <c r="D7684" s="860"/>
      <c r="E7684"/>
      <c r="F7684"/>
      <c r="G7684"/>
      <c r="H7684"/>
      <c r="I7684"/>
      <c r="J7684"/>
      <c r="K7684"/>
      <c r="L7684" s="262"/>
      <c r="M7684" s="262"/>
      <c r="S7684" s="262"/>
      <c r="T7684" s="262"/>
      <c r="U7684" s="262"/>
      <c r="V7684" s="262"/>
    </row>
    <row r="7685" spans="1:22">
      <c r="A7685" s="858"/>
      <c r="B7685" s="866">
        <f t="shared" si="120"/>
        <v>7663</v>
      </c>
      <c r="C7685" s="919"/>
      <c r="D7685" s="860"/>
      <c r="E7685"/>
      <c r="F7685"/>
      <c r="G7685"/>
      <c r="H7685"/>
      <c r="I7685"/>
      <c r="J7685"/>
      <c r="K7685"/>
      <c r="L7685" s="262"/>
      <c r="M7685" s="262"/>
      <c r="S7685" s="262"/>
      <c r="T7685" s="262"/>
      <c r="U7685" s="262"/>
      <c r="V7685" s="262"/>
    </row>
    <row r="7686" spans="1:22">
      <c r="A7686" s="858"/>
      <c r="B7686" s="866">
        <f t="shared" si="120"/>
        <v>7664</v>
      </c>
      <c r="C7686" s="919"/>
      <c r="D7686" s="860"/>
      <c r="E7686"/>
      <c r="F7686"/>
      <c r="G7686"/>
      <c r="H7686"/>
      <c r="I7686"/>
      <c r="J7686"/>
      <c r="K7686"/>
      <c r="L7686" s="262"/>
      <c r="M7686" s="262"/>
      <c r="S7686" s="262"/>
      <c r="T7686" s="262"/>
      <c r="U7686" s="262"/>
      <c r="V7686" s="262"/>
    </row>
    <row r="7687" spans="1:22">
      <c r="A7687" s="858"/>
      <c r="B7687" s="866">
        <f t="shared" si="120"/>
        <v>7665</v>
      </c>
      <c r="C7687" s="919"/>
      <c r="D7687" s="860"/>
      <c r="E7687"/>
      <c r="F7687"/>
      <c r="G7687"/>
      <c r="H7687"/>
      <c r="I7687"/>
      <c r="J7687"/>
      <c r="K7687"/>
      <c r="L7687" s="262"/>
      <c r="M7687" s="262"/>
      <c r="S7687" s="262"/>
      <c r="T7687" s="262"/>
      <c r="U7687" s="262"/>
      <c r="V7687" s="262"/>
    </row>
    <row r="7688" spans="1:22">
      <c r="A7688" s="858"/>
      <c r="B7688" s="866">
        <f t="shared" si="120"/>
        <v>7666</v>
      </c>
      <c r="C7688" s="919"/>
      <c r="D7688" s="860"/>
      <c r="E7688"/>
      <c r="F7688"/>
      <c r="G7688"/>
      <c r="H7688"/>
      <c r="I7688"/>
      <c r="J7688"/>
      <c r="K7688"/>
      <c r="L7688" s="262"/>
      <c r="M7688" s="262"/>
      <c r="S7688" s="262"/>
      <c r="T7688" s="262"/>
      <c r="U7688" s="262"/>
      <c r="V7688" s="262"/>
    </row>
    <row r="7689" spans="1:22">
      <c r="A7689" s="858"/>
      <c r="B7689" s="866">
        <f t="shared" si="120"/>
        <v>7667</v>
      </c>
      <c r="C7689" s="919"/>
      <c r="D7689" s="860"/>
      <c r="E7689"/>
      <c r="F7689"/>
      <c r="G7689"/>
      <c r="H7689"/>
      <c r="I7689"/>
      <c r="J7689"/>
      <c r="K7689"/>
      <c r="L7689" s="262"/>
      <c r="M7689" s="262"/>
      <c r="S7689" s="262"/>
      <c r="T7689" s="262"/>
      <c r="U7689" s="262"/>
      <c r="V7689" s="262"/>
    </row>
    <row r="7690" spans="1:22">
      <c r="A7690" s="858"/>
      <c r="B7690" s="866">
        <f t="shared" si="120"/>
        <v>7668</v>
      </c>
      <c r="C7690" s="919"/>
      <c r="D7690" s="860"/>
      <c r="E7690"/>
      <c r="F7690"/>
      <c r="G7690"/>
      <c r="H7690"/>
      <c r="I7690"/>
      <c r="J7690"/>
      <c r="K7690"/>
      <c r="L7690" s="262"/>
      <c r="M7690" s="262"/>
      <c r="S7690" s="262"/>
      <c r="T7690" s="262"/>
      <c r="U7690" s="262"/>
      <c r="V7690" s="262"/>
    </row>
    <row r="7691" spans="1:22">
      <c r="A7691" s="858"/>
      <c r="B7691" s="866">
        <f t="shared" si="120"/>
        <v>7669</v>
      </c>
      <c r="C7691" s="919"/>
      <c r="D7691" s="860"/>
      <c r="E7691"/>
      <c r="F7691"/>
      <c r="G7691"/>
      <c r="H7691"/>
      <c r="I7691"/>
      <c r="J7691"/>
      <c r="K7691"/>
      <c r="L7691" s="262"/>
      <c r="M7691" s="262"/>
      <c r="S7691" s="262"/>
      <c r="T7691" s="262"/>
      <c r="U7691" s="262"/>
      <c r="V7691" s="262"/>
    </row>
    <row r="7692" spans="1:22">
      <c r="A7692" s="858"/>
      <c r="B7692" s="866">
        <f t="shared" si="120"/>
        <v>7670</v>
      </c>
      <c r="C7692" s="919"/>
      <c r="D7692" s="860"/>
      <c r="E7692"/>
      <c r="F7692"/>
      <c r="G7692"/>
      <c r="H7692"/>
      <c r="I7692"/>
      <c r="J7692"/>
      <c r="K7692"/>
      <c r="L7692" s="262"/>
      <c r="M7692" s="262"/>
      <c r="S7692" s="262"/>
      <c r="T7692" s="262"/>
      <c r="U7692" s="262"/>
      <c r="V7692" s="262"/>
    </row>
    <row r="7693" spans="1:22">
      <c r="A7693" s="858"/>
      <c r="B7693" s="866">
        <f t="shared" si="120"/>
        <v>7671</v>
      </c>
      <c r="C7693" s="919"/>
      <c r="D7693" s="860"/>
      <c r="E7693"/>
      <c r="F7693"/>
      <c r="G7693"/>
      <c r="H7693"/>
      <c r="I7693"/>
      <c r="J7693"/>
      <c r="K7693"/>
      <c r="L7693" s="262"/>
      <c r="M7693" s="262"/>
      <c r="S7693" s="262"/>
      <c r="T7693" s="262"/>
      <c r="U7693" s="262"/>
      <c r="V7693" s="262"/>
    </row>
    <row r="7694" spans="1:22">
      <c r="A7694" s="858"/>
      <c r="B7694" s="866">
        <f t="shared" si="120"/>
        <v>7672</v>
      </c>
      <c r="C7694" s="919"/>
      <c r="D7694" s="860"/>
      <c r="E7694"/>
      <c r="F7694"/>
      <c r="G7694"/>
      <c r="H7694"/>
      <c r="I7694"/>
      <c r="J7694"/>
      <c r="K7694"/>
      <c r="L7694" s="262"/>
      <c r="M7694" s="262"/>
      <c r="S7694" s="262"/>
      <c r="T7694" s="262"/>
      <c r="U7694" s="262"/>
      <c r="V7694" s="262"/>
    </row>
    <row r="7695" spans="1:22">
      <c r="A7695" s="858"/>
      <c r="B7695" s="866">
        <f t="shared" si="120"/>
        <v>7673</v>
      </c>
      <c r="C7695" s="919"/>
      <c r="D7695" s="860"/>
      <c r="E7695"/>
      <c r="F7695"/>
      <c r="G7695"/>
      <c r="H7695"/>
      <c r="I7695"/>
      <c r="J7695"/>
      <c r="K7695"/>
      <c r="L7695" s="262"/>
      <c r="M7695" s="262"/>
      <c r="S7695" s="262"/>
      <c r="T7695" s="262"/>
      <c r="U7695" s="262"/>
      <c r="V7695" s="262"/>
    </row>
    <row r="7696" spans="1:22">
      <c r="A7696" s="858"/>
      <c r="B7696" s="866">
        <f t="shared" si="120"/>
        <v>7674</v>
      </c>
      <c r="C7696" s="919"/>
      <c r="D7696" s="860"/>
      <c r="E7696"/>
      <c r="F7696"/>
      <c r="G7696"/>
      <c r="H7696"/>
      <c r="I7696"/>
      <c r="J7696"/>
      <c r="K7696"/>
      <c r="L7696" s="262"/>
      <c r="M7696" s="262"/>
      <c r="S7696" s="262"/>
      <c r="T7696" s="262"/>
      <c r="U7696" s="262"/>
      <c r="V7696" s="262"/>
    </row>
    <row r="7697" spans="1:22">
      <c r="A7697" s="858"/>
      <c r="B7697" s="866">
        <f t="shared" si="120"/>
        <v>7675</v>
      </c>
      <c r="C7697" s="919"/>
      <c r="D7697" s="860"/>
      <c r="E7697"/>
      <c r="F7697"/>
      <c r="G7697"/>
      <c r="H7697"/>
      <c r="I7697"/>
      <c r="J7697"/>
      <c r="K7697"/>
      <c r="L7697" s="262"/>
      <c r="M7697" s="262"/>
      <c r="S7697" s="262"/>
      <c r="T7697" s="262"/>
      <c r="U7697" s="262"/>
      <c r="V7697" s="262"/>
    </row>
    <row r="7698" spans="1:22">
      <c r="A7698" s="858"/>
      <c r="B7698" s="866">
        <f t="shared" si="120"/>
        <v>7676</v>
      </c>
      <c r="C7698" s="919"/>
      <c r="D7698" s="860"/>
      <c r="E7698"/>
      <c r="F7698"/>
      <c r="G7698"/>
      <c r="H7698"/>
      <c r="I7698"/>
      <c r="J7698"/>
      <c r="K7698"/>
      <c r="L7698" s="262"/>
      <c r="M7698" s="262"/>
      <c r="S7698" s="262"/>
      <c r="T7698" s="262"/>
      <c r="U7698" s="262"/>
      <c r="V7698" s="262"/>
    </row>
    <row r="7699" spans="1:22">
      <c r="A7699" s="858"/>
      <c r="B7699" s="866">
        <f t="shared" si="120"/>
        <v>7677</v>
      </c>
      <c r="C7699" s="919"/>
      <c r="D7699" s="860"/>
      <c r="E7699"/>
      <c r="F7699"/>
      <c r="G7699"/>
      <c r="H7699"/>
      <c r="I7699"/>
      <c r="J7699"/>
      <c r="K7699"/>
      <c r="L7699" s="262"/>
      <c r="M7699" s="262"/>
      <c r="S7699" s="262"/>
      <c r="T7699" s="262"/>
      <c r="U7699" s="262"/>
      <c r="V7699" s="262"/>
    </row>
    <row r="7700" spans="1:22">
      <c r="A7700" s="858"/>
      <c r="B7700" s="866">
        <f t="shared" si="120"/>
        <v>7678</v>
      </c>
      <c r="C7700" s="919"/>
      <c r="D7700" s="860"/>
      <c r="E7700"/>
      <c r="F7700"/>
      <c r="G7700"/>
      <c r="H7700"/>
      <c r="I7700"/>
      <c r="J7700"/>
      <c r="K7700"/>
      <c r="L7700" s="262"/>
      <c r="M7700" s="262"/>
      <c r="S7700" s="262"/>
      <c r="T7700" s="262"/>
      <c r="U7700" s="262"/>
      <c r="V7700" s="262"/>
    </row>
    <row r="7701" spans="1:22">
      <c r="A7701" s="858"/>
      <c r="B7701" s="866">
        <f t="shared" si="120"/>
        <v>7679</v>
      </c>
      <c r="C7701" s="919"/>
      <c r="D7701" s="860"/>
      <c r="E7701"/>
      <c r="F7701"/>
      <c r="G7701"/>
      <c r="H7701"/>
      <c r="I7701"/>
      <c r="J7701"/>
      <c r="K7701"/>
      <c r="L7701" s="262"/>
      <c r="M7701" s="262"/>
      <c r="S7701" s="262"/>
      <c r="T7701" s="262"/>
      <c r="U7701" s="262"/>
      <c r="V7701" s="262"/>
    </row>
    <row r="7702" spans="1:22">
      <c r="A7702" s="858"/>
      <c r="B7702" s="866">
        <f t="shared" si="120"/>
        <v>7680</v>
      </c>
      <c r="C7702" s="919"/>
      <c r="D7702" s="860"/>
      <c r="E7702"/>
      <c r="F7702"/>
      <c r="G7702"/>
      <c r="H7702"/>
      <c r="I7702"/>
      <c r="J7702"/>
      <c r="K7702"/>
      <c r="L7702" s="262"/>
      <c r="M7702" s="262"/>
      <c r="S7702" s="262"/>
      <c r="T7702" s="262"/>
      <c r="U7702" s="262"/>
      <c r="V7702" s="262"/>
    </row>
    <row r="7703" spans="1:22">
      <c r="A7703" s="858"/>
      <c r="B7703" s="866">
        <f t="shared" si="120"/>
        <v>7681</v>
      </c>
      <c r="C7703" s="919"/>
      <c r="D7703" s="860"/>
      <c r="E7703"/>
      <c r="F7703"/>
      <c r="G7703"/>
      <c r="H7703"/>
      <c r="I7703"/>
      <c r="J7703"/>
      <c r="K7703"/>
      <c r="L7703" s="262"/>
      <c r="M7703" s="262"/>
      <c r="S7703" s="262"/>
      <c r="T7703" s="262"/>
      <c r="U7703" s="262"/>
      <c r="V7703" s="262"/>
    </row>
    <row r="7704" spans="1:22">
      <c r="A7704" s="858"/>
      <c r="B7704" s="866">
        <f t="shared" ref="B7704:B7767" si="121">B7703+1</f>
        <v>7682</v>
      </c>
      <c r="C7704" s="919"/>
      <c r="D7704" s="860"/>
      <c r="E7704"/>
      <c r="F7704"/>
      <c r="G7704"/>
      <c r="H7704"/>
      <c r="I7704"/>
      <c r="J7704"/>
      <c r="K7704"/>
      <c r="L7704" s="262"/>
      <c r="M7704" s="262"/>
      <c r="S7704" s="262"/>
      <c r="T7704" s="262"/>
      <c r="U7704" s="262"/>
      <c r="V7704" s="262"/>
    </row>
    <row r="7705" spans="1:22">
      <c r="A7705" s="858"/>
      <c r="B7705" s="866">
        <f t="shared" si="121"/>
        <v>7683</v>
      </c>
      <c r="C7705" s="919"/>
      <c r="D7705" s="860"/>
      <c r="E7705"/>
      <c r="F7705"/>
      <c r="G7705"/>
      <c r="H7705"/>
      <c r="I7705"/>
      <c r="J7705"/>
      <c r="K7705"/>
      <c r="L7705" s="262"/>
      <c r="M7705" s="262"/>
      <c r="S7705" s="262"/>
      <c r="T7705" s="262"/>
      <c r="U7705" s="262"/>
      <c r="V7705" s="262"/>
    </row>
    <row r="7706" spans="1:22">
      <c r="A7706" s="858"/>
      <c r="B7706" s="866">
        <f t="shared" si="121"/>
        <v>7684</v>
      </c>
      <c r="C7706" s="919"/>
      <c r="D7706" s="860"/>
      <c r="E7706"/>
      <c r="F7706"/>
      <c r="G7706"/>
      <c r="H7706"/>
      <c r="I7706"/>
      <c r="J7706"/>
      <c r="K7706"/>
      <c r="L7706" s="262"/>
      <c r="M7706" s="262"/>
      <c r="S7706" s="262"/>
      <c r="T7706" s="262"/>
      <c r="U7706" s="262"/>
      <c r="V7706" s="262"/>
    </row>
    <row r="7707" spans="1:22">
      <c r="A7707" s="858"/>
      <c r="B7707" s="866">
        <f t="shared" si="121"/>
        <v>7685</v>
      </c>
      <c r="C7707" s="919"/>
      <c r="D7707" s="860"/>
      <c r="E7707"/>
      <c r="F7707"/>
      <c r="G7707"/>
      <c r="H7707"/>
      <c r="I7707"/>
      <c r="J7707"/>
      <c r="K7707"/>
      <c r="L7707" s="262"/>
      <c r="M7707" s="262"/>
      <c r="S7707" s="262"/>
      <c r="T7707" s="262"/>
      <c r="U7707" s="262"/>
      <c r="V7707" s="262"/>
    </row>
    <row r="7708" spans="1:22">
      <c r="A7708" s="858"/>
      <c r="B7708" s="866">
        <f t="shared" si="121"/>
        <v>7686</v>
      </c>
      <c r="C7708" s="919"/>
      <c r="D7708" s="860"/>
      <c r="E7708"/>
      <c r="F7708"/>
      <c r="G7708"/>
      <c r="H7708"/>
      <c r="I7708"/>
      <c r="J7708"/>
      <c r="K7708"/>
      <c r="L7708" s="262"/>
      <c r="M7708" s="262"/>
      <c r="S7708" s="262"/>
      <c r="T7708" s="262"/>
      <c r="U7708" s="262"/>
      <c r="V7708" s="262"/>
    </row>
    <row r="7709" spans="1:22">
      <c r="A7709" s="858"/>
      <c r="B7709" s="866">
        <f t="shared" si="121"/>
        <v>7687</v>
      </c>
      <c r="C7709" s="919"/>
      <c r="D7709" s="860"/>
      <c r="E7709"/>
      <c r="F7709"/>
      <c r="G7709"/>
      <c r="H7709"/>
      <c r="I7709"/>
      <c r="J7709"/>
      <c r="K7709"/>
      <c r="L7709" s="262"/>
      <c r="M7709" s="262"/>
      <c r="S7709" s="262"/>
      <c r="T7709" s="262"/>
      <c r="U7709" s="262"/>
      <c r="V7709" s="262"/>
    </row>
    <row r="7710" spans="1:22">
      <c r="A7710" s="858"/>
      <c r="B7710" s="866">
        <f t="shared" si="121"/>
        <v>7688</v>
      </c>
      <c r="C7710" s="919"/>
      <c r="D7710" s="860"/>
      <c r="E7710"/>
      <c r="F7710"/>
      <c r="G7710"/>
      <c r="H7710"/>
      <c r="I7710"/>
      <c r="J7710"/>
      <c r="K7710"/>
      <c r="L7710" s="262"/>
      <c r="M7710" s="262"/>
      <c r="S7710" s="262"/>
      <c r="T7710" s="262"/>
      <c r="U7710" s="262"/>
      <c r="V7710" s="262"/>
    </row>
    <row r="7711" spans="1:22">
      <c r="A7711" s="858"/>
      <c r="B7711" s="866">
        <f t="shared" si="121"/>
        <v>7689</v>
      </c>
      <c r="C7711" s="919"/>
      <c r="D7711" s="860"/>
      <c r="E7711"/>
      <c r="F7711"/>
      <c r="G7711"/>
      <c r="H7711"/>
      <c r="I7711"/>
      <c r="J7711"/>
      <c r="K7711"/>
      <c r="L7711" s="262"/>
      <c r="M7711" s="262"/>
      <c r="S7711" s="262"/>
      <c r="T7711" s="262"/>
      <c r="U7711" s="262"/>
      <c r="V7711" s="262"/>
    </row>
    <row r="7712" spans="1:22">
      <c r="A7712" s="858"/>
      <c r="B7712" s="866">
        <f t="shared" si="121"/>
        <v>7690</v>
      </c>
      <c r="C7712" s="919"/>
      <c r="D7712" s="860"/>
      <c r="E7712"/>
      <c r="F7712"/>
      <c r="G7712"/>
      <c r="H7712"/>
      <c r="I7712"/>
      <c r="J7712"/>
      <c r="K7712"/>
      <c r="L7712" s="262"/>
      <c r="M7712" s="262"/>
      <c r="S7712" s="262"/>
      <c r="T7712" s="262"/>
      <c r="U7712" s="262"/>
      <c r="V7712" s="262"/>
    </row>
    <row r="7713" spans="1:22">
      <c r="A7713" s="858"/>
      <c r="B7713" s="866">
        <f t="shared" si="121"/>
        <v>7691</v>
      </c>
      <c r="C7713" s="919"/>
      <c r="D7713" s="860"/>
      <c r="E7713"/>
      <c r="F7713"/>
      <c r="G7713"/>
      <c r="H7713"/>
      <c r="I7713"/>
      <c r="J7713"/>
      <c r="K7713"/>
      <c r="L7713" s="262"/>
      <c r="M7713" s="262"/>
      <c r="S7713" s="262"/>
      <c r="T7713" s="262"/>
      <c r="U7713" s="262"/>
      <c r="V7713" s="262"/>
    </row>
    <row r="7714" spans="1:22">
      <c r="A7714" s="858"/>
      <c r="B7714" s="866">
        <f t="shared" si="121"/>
        <v>7692</v>
      </c>
      <c r="C7714" s="919"/>
      <c r="D7714" s="860"/>
      <c r="E7714"/>
      <c r="F7714"/>
      <c r="G7714"/>
      <c r="H7714"/>
      <c r="I7714"/>
      <c r="J7714"/>
      <c r="K7714"/>
      <c r="L7714" s="262"/>
      <c r="M7714" s="262"/>
      <c r="S7714" s="262"/>
      <c r="T7714" s="262"/>
      <c r="U7714" s="262"/>
      <c r="V7714" s="262"/>
    </row>
    <row r="7715" spans="1:22">
      <c r="A7715" s="858"/>
      <c r="B7715" s="866">
        <f t="shared" si="121"/>
        <v>7693</v>
      </c>
      <c r="C7715" s="919"/>
      <c r="D7715" s="860"/>
      <c r="E7715"/>
      <c r="F7715"/>
      <c r="G7715"/>
      <c r="H7715"/>
      <c r="I7715"/>
      <c r="J7715"/>
      <c r="K7715"/>
      <c r="L7715" s="262"/>
      <c r="M7715" s="262"/>
      <c r="S7715" s="262"/>
      <c r="T7715" s="262"/>
      <c r="U7715" s="262"/>
      <c r="V7715" s="262"/>
    </row>
    <row r="7716" spans="1:22">
      <c r="A7716" s="858"/>
      <c r="B7716" s="866">
        <f t="shared" si="121"/>
        <v>7694</v>
      </c>
      <c r="C7716" s="919"/>
      <c r="D7716" s="860"/>
      <c r="E7716"/>
      <c r="F7716"/>
      <c r="G7716"/>
      <c r="H7716"/>
      <c r="I7716"/>
      <c r="J7716"/>
      <c r="K7716"/>
      <c r="L7716" s="262"/>
      <c r="M7716" s="262"/>
      <c r="S7716" s="262"/>
      <c r="T7716" s="262"/>
      <c r="U7716" s="262"/>
      <c r="V7716" s="262"/>
    </row>
    <row r="7717" spans="1:22">
      <c r="A7717" s="858"/>
      <c r="B7717" s="866">
        <f t="shared" si="121"/>
        <v>7695</v>
      </c>
      <c r="C7717" s="919"/>
      <c r="D7717" s="860"/>
      <c r="E7717"/>
      <c r="F7717"/>
      <c r="G7717"/>
      <c r="H7717"/>
      <c r="I7717"/>
      <c r="J7717"/>
      <c r="K7717"/>
      <c r="L7717" s="262"/>
      <c r="M7717" s="262"/>
      <c r="S7717" s="262"/>
      <c r="T7717" s="262"/>
      <c r="U7717" s="262"/>
      <c r="V7717" s="262"/>
    </row>
    <row r="7718" spans="1:22">
      <c r="A7718" s="858"/>
      <c r="B7718" s="866">
        <f t="shared" si="121"/>
        <v>7696</v>
      </c>
      <c r="C7718" s="919"/>
      <c r="D7718" s="860"/>
      <c r="E7718"/>
      <c r="F7718"/>
      <c r="G7718"/>
      <c r="H7718"/>
      <c r="I7718"/>
      <c r="J7718"/>
      <c r="K7718"/>
      <c r="L7718" s="262"/>
      <c r="M7718" s="262"/>
      <c r="S7718" s="262"/>
      <c r="T7718" s="262"/>
      <c r="U7718" s="262"/>
      <c r="V7718" s="262"/>
    </row>
    <row r="7719" spans="1:22">
      <c r="A7719" s="858"/>
      <c r="B7719" s="866">
        <f t="shared" si="121"/>
        <v>7697</v>
      </c>
      <c r="C7719" s="919"/>
      <c r="D7719" s="860"/>
      <c r="E7719"/>
      <c r="F7719"/>
      <c r="G7719"/>
      <c r="H7719"/>
      <c r="I7719"/>
      <c r="J7719"/>
      <c r="K7719"/>
      <c r="L7719" s="262"/>
      <c r="M7719" s="262"/>
      <c r="S7719" s="262"/>
      <c r="T7719" s="262"/>
      <c r="U7719" s="262"/>
      <c r="V7719" s="262"/>
    </row>
    <row r="7720" spans="1:22">
      <c r="A7720" s="858"/>
      <c r="B7720" s="866">
        <f t="shared" si="121"/>
        <v>7698</v>
      </c>
      <c r="C7720" s="919"/>
      <c r="D7720" s="860"/>
      <c r="E7720"/>
      <c r="F7720"/>
      <c r="G7720"/>
      <c r="H7720"/>
      <c r="I7720"/>
      <c r="J7720"/>
      <c r="K7720"/>
      <c r="L7720" s="262"/>
      <c r="M7720" s="262"/>
      <c r="S7720" s="262"/>
      <c r="T7720" s="262"/>
      <c r="U7720" s="262"/>
      <c r="V7720" s="262"/>
    </row>
    <row r="7721" spans="1:22">
      <c r="A7721" s="858"/>
      <c r="B7721" s="866">
        <f t="shared" si="121"/>
        <v>7699</v>
      </c>
      <c r="C7721" s="919"/>
      <c r="D7721" s="860"/>
      <c r="E7721"/>
      <c r="F7721"/>
      <c r="G7721"/>
      <c r="H7721"/>
      <c r="I7721"/>
      <c r="J7721"/>
      <c r="K7721"/>
      <c r="L7721" s="262"/>
      <c r="M7721" s="262"/>
      <c r="S7721" s="262"/>
      <c r="T7721" s="262"/>
      <c r="U7721" s="262"/>
      <c r="V7721" s="262"/>
    </row>
    <row r="7722" spans="1:22">
      <c r="A7722" s="858"/>
      <c r="B7722" s="866">
        <f t="shared" si="121"/>
        <v>7700</v>
      </c>
      <c r="C7722" s="919"/>
      <c r="D7722" s="860"/>
      <c r="E7722"/>
      <c r="F7722"/>
      <c r="G7722"/>
      <c r="H7722"/>
      <c r="I7722"/>
      <c r="J7722"/>
      <c r="K7722"/>
      <c r="L7722" s="262"/>
      <c r="M7722" s="262"/>
      <c r="S7722" s="262"/>
      <c r="T7722" s="262"/>
      <c r="U7722" s="262"/>
      <c r="V7722" s="262"/>
    </row>
    <row r="7723" spans="1:22">
      <c r="A7723" s="858"/>
      <c r="B7723" s="866">
        <f t="shared" si="121"/>
        <v>7701</v>
      </c>
      <c r="C7723" s="919"/>
      <c r="D7723" s="860"/>
      <c r="E7723"/>
      <c r="F7723"/>
      <c r="G7723"/>
      <c r="H7723"/>
      <c r="I7723"/>
      <c r="J7723"/>
      <c r="K7723"/>
      <c r="L7723" s="262"/>
      <c r="M7723" s="262"/>
      <c r="S7723" s="262"/>
      <c r="T7723" s="262"/>
      <c r="U7723" s="262"/>
      <c r="V7723" s="262"/>
    </row>
    <row r="7724" spans="1:22">
      <c r="A7724" s="858"/>
      <c r="B7724" s="866">
        <f t="shared" si="121"/>
        <v>7702</v>
      </c>
      <c r="C7724" s="919"/>
      <c r="D7724" s="860"/>
      <c r="E7724"/>
      <c r="F7724"/>
      <c r="G7724"/>
      <c r="H7724"/>
      <c r="I7724"/>
      <c r="J7724"/>
      <c r="K7724"/>
      <c r="L7724" s="262"/>
      <c r="M7724" s="262"/>
      <c r="S7724" s="262"/>
      <c r="T7724" s="262"/>
      <c r="U7724" s="262"/>
      <c r="V7724" s="262"/>
    </row>
    <row r="7725" spans="1:22">
      <c r="A7725" s="858"/>
      <c r="B7725" s="866">
        <f t="shared" si="121"/>
        <v>7703</v>
      </c>
      <c r="C7725" s="919"/>
      <c r="D7725" s="860"/>
      <c r="E7725"/>
      <c r="F7725"/>
      <c r="G7725"/>
      <c r="H7725"/>
      <c r="I7725"/>
      <c r="J7725"/>
      <c r="K7725"/>
      <c r="L7725" s="262"/>
      <c r="M7725" s="262"/>
      <c r="S7725" s="262"/>
      <c r="T7725" s="262"/>
      <c r="U7725" s="262"/>
      <c r="V7725" s="262"/>
    </row>
    <row r="7726" spans="1:22">
      <c r="A7726" s="858"/>
      <c r="B7726" s="866">
        <f t="shared" si="121"/>
        <v>7704</v>
      </c>
      <c r="C7726" s="919"/>
      <c r="D7726" s="860"/>
      <c r="E7726"/>
      <c r="F7726"/>
      <c r="G7726"/>
      <c r="H7726"/>
      <c r="I7726"/>
      <c r="J7726"/>
      <c r="K7726"/>
      <c r="L7726" s="262"/>
      <c r="M7726" s="262"/>
      <c r="S7726" s="262"/>
      <c r="T7726" s="262"/>
      <c r="U7726" s="262"/>
      <c r="V7726" s="262"/>
    </row>
    <row r="7727" spans="1:22">
      <c r="A7727" s="858"/>
      <c r="B7727" s="866">
        <f t="shared" si="121"/>
        <v>7705</v>
      </c>
      <c r="C7727" s="919"/>
      <c r="D7727" s="860"/>
      <c r="E7727"/>
      <c r="F7727"/>
      <c r="G7727"/>
      <c r="H7727"/>
      <c r="I7727"/>
      <c r="J7727"/>
      <c r="K7727"/>
      <c r="L7727" s="262"/>
      <c r="M7727" s="262"/>
      <c r="S7727" s="262"/>
      <c r="T7727" s="262"/>
      <c r="U7727" s="262"/>
      <c r="V7727" s="262"/>
    </row>
    <row r="7728" spans="1:22">
      <c r="A7728" s="858"/>
      <c r="B7728" s="866">
        <f t="shared" si="121"/>
        <v>7706</v>
      </c>
      <c r="C7728" s="919"/>
      <c r="D7728" s="860"/>
      <c r="E7728"/>
      <c r="F7728"/>
      <c r="G7728"/>
      <c r="H7728"/>
      <c r="I7728"/>
      <c r="J7728"/>
      <c r="K7728"/>
      <c r="L7728" s="262"/>
      <c r="M7728" s="262"/>
      <c r="S7728" s="262"/>
      <c r="T7728" s="262"/>
      <c r="U7728" s="262"/>
      <c r="V7728" s="262"/>
    </row>
    <row r="7729" spans="1:22">
      <c r="A7729" s="858"/>
      <c r="B7729" s="866">
        <f t="shared" si="121"/>
        <v>7707</v>
      </c>
      <c r="C7729" s="919"/>
      <c r="D7729" s="860"/>
      <c r="E7729"/>
      <c r="F7729"/>
      <c r="G7729"/>
      <c r="H7729"/>
      <c r="I7729"/>
      <c r="J7729"/>
      <c r="K7729"/>
      <c r="L7729" s="262"/>
      <c r="M7729" s="262"/>
      <c r="S7729" s="262"/>
      <c r="T7729" s="262"/>
      <c r="U7729" s="262"/>
      <c r="V7729" s="262"/>
    </row>
    <row r="7730" spans="1:22">
      <c r="A7730" s="858"/>
      <c r="B7730" s="866">
        <f t="shared" si="121"/>
        <v>7708</v>
      </c>
      <c r="C7730" s="919"/>
      <c r="D7730" s="860"/>
      <c r="E7730"/>
      <c r="F7730"/>
      <c r="G7730"/>
      <c r="H7730"/>
      <c r="I7730"/>
      <c r="J7730"/>
      <c r="K7730"/>
      <c r="L7730" s="262"/>
      <c r="M7730" s="262"/>
      <c r="S7730" s="262"/>
      <c r="T7730" s="262"/>
      <c r="U7730" s="262"/>
      <c r="V7730" s="262"/>
    </row>
    <row r="7731" spans="1:22">
      <c r="A7731" s="858"/>
      <c r="B7731" s="866">
        <f t="shared" si="121"/>
        <v>7709</v>
      </c>
      <c r="C7731" s="919"/>
      <c r="D7731" s="860"/>
      <c r="E7731"/>
      <c r="F7731"/>
      <c r="G7731"/>
      <c r="H7731"/>
      <c r="I7731"/>
      <c r="J7731"/>
      <c r="K7731"/>
      <c r="L7731" s="262"/>
      <c r="M7731" s="262"/>
      <c r="S7731" s="262"/>
      <c r="T7731" s="262"/>
      <c r="U7731" s="262"/>
      <c r="V7731" s="262"/>
    </row>
    <row r="7732" spans="1:22">
      <c r="A7732" s="858"/>
      <c r="B7732" s="866">
        <f t="shared" si="121"/>
        <v>7710</v>
      </c>
      <c r="C7732" s="919"/>
      <c r="D7732" s="860"/>
      <c r="E7732"/>
      <c r="F7732"/>
      <c r="G7732"/>
      <c r="H7732"/>
      <c r="I7732"/>
      <c r="J7732"/>
      <c r="K7732"/>
      <c r="L7732" s="262"/>
      <c r="M7732" s="262"/>
      <c r="S7732" s="262"/>
      <c r="T7732" s="262"/>
      <c r="U7732" s="262"/>
      <c r="V7732" s="262"/>
    </row>
    <row r="7733" spans="1:22">
      <c r="A7733" s="858"/>
      <c r="B7733" s="866">
        <f t="shared" si="121"/>
        <v>7711</v>
      </c>
      <c r="C7733" s="919"/>
      <c r="D7733" s="860"/>
      <c r="E7733"/>
      <c r="F7733"/>
      <c r="G7733"/>
      <c r="H7733"/>
      <c r="I7733"/>
      <c r="J7733"/>
      <c r="K7733"/>
      <c r="L7733" s="262"/>
      <c r="M7733" s="262"/>
      <c r="S7733" s="262"/>
      <c r="T7733" s="262"/>
      <c r="U7733" s="262"/>
      <c r="V7733" s="262"/>
    </row>
    <row r="7734" spans="1:22">
      <c r="A7734" s="858"/>
      <c r="B7734" s="866">
        <f t="shared" si="121"/>
        <v>7712</v>
      </c>
      <c r="C7734" s="919"/>
      <c r="D7734" s="860"/>
      <c r="E7734"/>
      <c r="F7734"/>
      <c r="G7734"/>
      <c r="H7734"/>
      <c r="I7734"/>
      <c r="J7734"/>
      <c r="K7734"/>
      <c r="L7734" s="262"/>
      <c r="M7734" s="262"/>
      <c r="S7734" s="262"/>
      <c r="T7734" s="262"/>
      <c r="U7734" s="262"/>
      <c r="V7734" s="262"/>
    </row>
    <row r="7735" spans="1:22">
      <c r="A7735" s="858"/>
      <c r="B7735" s="866">
        <f t="shared" si="121"/>
        <v>7713</v>
      </c>
      <c r="C7735" s="919"/>
      <c r="D7735" s="860"/>
      <c r="E7735"/>
      <c r="F7735"/>
      <c r="G7735"/>
      <c r="H7735"/>
      <c r="I7735"/>
      <c r="J7735"/>
      <c r="K7735"/>
      <c r="L7735" s="262"/>
      <c r="M7735" s="262"/>
      <c r="S7735" s="262"/>
      <c r="T7735" s="262"/>
      <c r="U7735" s="262"/>
      <c r="V7735" s="262"/>
    </row>
    <row r="7736" spans="1:22">
      <c r="A7736" s="858"/>
      <c r="B7736" s="866">
        <f t="shared" si="121"/>
        <v>7714</v>
      </c>
      <c r="C7736" s="919"/>
      <c r="D7736" s="860"/>
      <c r="E7736"/>
      <c r="F7736"/>
      <c r="G7736"/>
      <c r="H7736"/>
      <c r="I7736"/>
      <c r="J7736"/>
      <c r="K7736"/>
      <c r="L7736" s="262"/>
      <c r="M7736" s="262"/>
      <c r="S7736" s="262"/>
      <c r="T7736" s="262"/>
      <c r="U7736" s="262"/>
      <c r="V7736" s="262"/>
    </row>
    <row r="7737" spans="1:22">
      <c r="A7737" s="858"/>
      <c r="B7737" s="866">
        <f t="shared" si="121"/>
        <v>7715</v>
      </c>
      <c r="C7737" s="919"/>
      <c r="D7737" s="860"/>
      <c r="E7737"/>
      <c r="F7737"/>
      <c r="G7737"/>
      <c r="H7737"/>
      <c r="I7737"/>
      <c r="J7737"/>
      <c r="K7737"/>
      <c r="L7737" s="262"/>
      <c r="M7737" s="262"/>
      <c r="S7737" s="262"/>
      <c r="T7737" s="262"/>
      <c r="U7737" s="262"/>
      <c r="V7737" s="262"/>
    </row>
    <row r="7738" spans="1:22">
      <c r="A7738" s="858"/>
      <c r="B7738" s="866">
        <f t="shared" si="121"/>
        <v>7716</v>
      </c>
      <c r="C7738" s="919"/>
      <c r="D7738" s="860"/>
      <c r="E7738"/>
      <c r="F7738"/>
      <c r="G7738"/>
      <c r="H7738"/>
      <c r="I7738"/>
      <c r="J7738"/>
      <c r="K7738"/>
      <c r="L7738" s="262"/>
      <c r="M7738" s="262"/>
      <c r="S7738" s="262"/>
      <c r="T7738" s="262"/>
      <c r="U7738" s="262"/>
      <c r="V7738" s="262"/>
    </row>
    <row r="7739" spans="1:22">
      <c r="A7739" s="858"/>
      <c r="B7739" s="866">
        <f t="shared" si="121"/>
        <v>7717</v>
      </c>
      <c r="C7739" s="919"/>
      <c r="D7739" s="860"/>
      <c r="E7739"/>
      <c r="F7739"/>
      <c r="G7739"/>
      <c r="H7739"/>
      <c r="I7739"/>
      <c r="J7739"/>
      <c r="K7739"/>
      <c r="L7739" s="262"/>
      <c r="M7739" s="262"/>
      <c r="S7739" s="262"/>
      <c r="T7739" s="262"/>
      <c r="U7739" s="262"/>
      <c r="V7739" s="262"/>
    </row>
    <row r="7740" spans="1:22">
      <c r="A7740" s="858"/>
      <c r="B7740" s="866">
        <f t="shared" si="121"/>
        <v>7718</v>
      </c>
      <c r="C7740" s="919"/>
      <c r="D7740" s="860"/>
      <c r="E7740"/>
      <c r="F7740"/>
      <c r="G7740"/>
      <c r="H7740"/>
      <c r="I7740"/>
      <c r="J7740"/>
      <c r="K7740"/>
      <c r="L7740" s="262"/>
      <c r="M7740" s="262"/>
      <c r="S7740" s="262"/>
      <c r="T7740" s="262"/>
      <c r="U7740" s="262"/>
      <c r="V7740" s="262"/>
    </row>
    <row r="7741" spans="1:22">
      <c r="A7741" s="858"/>
      <c r="B7741" s="866">
        <f t="shared" si="121"/>
        <v>7719</v>
      </c>
      <c r="C7741" s="919"/>
      <c r="D7741" s="860"/>
      <c r="E7741"/>
      <c r="F7741"/>
      <c r="G7741"/>
      <c r="H7741"/>
      <c r="I7741"/>
      <c r="J7741"/>
      <c r="K7741"/>
      <c r="L7741" s="262"/>
      <c r="M7741" s="262"/>
      <c r="S7741" s="262"/>
      <c r="T7741" s="262"/>
      <c r="U7741" s="262"/>
      <c r="V7741" s="262"/>
    </row>
    <row r="7742" spans="1:22">
      <c r="A7742" s="858"/>
      <c r="B7742" s="866">
        <f t="shared" si="121"/>
        <v>7720</v>
      </c>
      <c r="C7742" s="919"/>
      <c r="D7742" s="860"/>
      <c r="E7742"/>
      <c r="F7742"/>
      <c r="G7742"/>
      <c r="H7742"/>
      <c r="I7742"/>
      <c r="J7742"/>
      <c r="K7742"/>
      <c r="L7742" s="262"/>
      <c r="M7742" s="262"/>
      <c r="S7742" s="262"/>
      <c r="T7742" s="262"/>
      <c r="U7742" s="262"/>
      <c r="V7742" s="262"/>
    </row>
    <row r="7743" spans="1:22">
      <c r="A7743" s="858"/>
      <c r="B7743" s="866">
        <f t="shared" si="121"/>
        <v>7721</v>
      </c>
      <c r="C7743" s="919"/>
      <c r="D7743" s="860"/>
      <c r="E7743"/>
      <c r="F7743"/>
      <c r="G7743"/>
      <c r="H7743"/>
      <c r="I7743"/>
      <c r="J7743"/>
      <c r="K7743"/>
      <c r="L7743" s="262"/>
      <c r="M7743" s="262"/>
      <c r="S7743" s="262"/>
      <c r="T7743" s="262"/>
      <c r="U7743" s="262"/>
      <c r="V7743" s="262"/>
    </row>
    <row r="7744" spans="1:22">
      <c r="A7744" s="858"/>
      <c r="B7744" s="866">
        <f t="shared" si="121"/>
        <v>7722</v>
      </c>
      <c r="C7744" s="919"/>
      <c r="D7744" s="860"/>
      <c r="E7744"/>
      <c r="F7744"/>
      <c r="G7744"/>
      <c r="H7744"/>
      <c r="I7744"/>
      <c r="J7744"/>
      <c r="K7744"/>
      <c r="L7744" s="262"/>
      <c r="M7744" s="262"/>
      <c r="S7744" s="262"/>
      <c r="T7744" s="262"/>
      <c r="U7744" s="262"/>
      <c r="V7744" s="262"/>
    </row>
    <row r="7745" spans="1:22">
      <c r="A7745" s="858"/>
      <c r="B7745" s="866">
        <f t="shared" si="121"/>
        <v>7723</v>
      </c>
      <c r="C7745" s="919"/>
      <c r="D7745" s="860"/>
      <c r="E7745"/>
      <c r="F7745"/>
      <c r="G7745"/>
      <c r="H7745"/>
      <c r="I7745"/>
      <c r="J7745"/>
      <c r="K7745"/>
      <c r="L7745" s="262"/>
      <c r="M7745" s="262"/>
      <c r="S7745" s="262"/>
      <c r="T7745" s="262"/>
      <c r="U7745" s="262"/>
      <c r="V7745" s="262"/>
    </row>
    <row r="7746" spans="1:22">
      <c r="A7746" s="858"/>
      <c r="B7746" s="866">
        <f t="shared" si="121"/>
        <v>7724</v>
      </c>
      <c r="C7746" s="919"/>
      <c r="D7746" s="860"/>
      <c r="E7746"/>
      <c r="F7746"/>
      <c r="G7746"/>
      <c r="H7746"/>
      <c r="I7746"/>
      <c r="J7746"/>
      <c r="K7746"/>
      <c r="L7746" s="262"/>
      <c r="M7746" s="262"/>
      <c r="S7746" s="262"/>
      <c r="T7746" s="262"/>
      <c r="U7746" s="262"/>
      <c r="V7746" s="262"/>
    </row>
    <row r="7747" spans="1:22">
      <c r="A7747" s="858"/>
      <c r="B7747" s="866">
        <f t="shared" si="121"/>
        <v>7725</v>
      </c>
      <c r="C7747" s="919"/>
      <c r="D7747" s="860"/>
      <c r="E7747"/>
      <c r="F7747"/>
      <c r="G7747"/>
      <c r="H7747"/>
      <c r="I7747"/>
      <c r="J7747"/>
      <c r="K7747"/>
      <c r="L7747" s="262"/>
      <c r="M7747" s="262"/>
      <c r="S7747" s="262"/>
      <c r="T7747" s="262"/>
      <c r="U7747" s="262"/>
      <c r="V7747" s="262"/>
    </row>
    <row r="7748" spans="1:22">
      <c r="A7748" s="858"/>
      <c r="B7748" s="866">
        <f t="shared" si="121"/>
        <v>7726</v>
      </c>
      <c r="C7748" s="919"/>
      <c r="D7748" s="860"/>
      <c r="E7748"/>
      <c r="F7748"/>
      <c r="G7748"/>
      <c r="H7748"/>
      <c r="I7748"/>
      <c r="J7748"/>
      <c r="K7748"/>
      <c r="L7748" s="262"/>
      <c r="M7748" s="262"/>
      <c r="S7748" s="262"/>
      <c r="T7748" s="262"/>
      <c r="U7748" s="262"/>
      <c r="V7748" s="262"/>
    </row>
    <row r="7749" spans="1:22">
      <c r="A7749" s="858"/>
      <c r="B7749" s="866">
        <f t="shared" si="121"/>
        <v>7727</v>
      </c>
      <c r="C7749" s="919"/>
      <c r="D7749" s="860"/>
      <c r="E7749"/>
      <c r="F7749"/>
      <c r="G7749"/>
      <c r="H7749"/>
      <c r="I7749"/>
      <c r="J7749"/>
      <c r="K7749"/>
      <c r="L7749" s="262"/>
      <c r="M7749" s="262"/>
      <c r="S7749" s="262"/>
      <c r="T7749" s="262"/>
      <c r="U7749" s="262"/>
      <c r="V7749" s="262"/>
    </row>
    <row r="7750" spans="1:22">
      <c r="A7750" s="858"/>
      <c r="B7750" s="866">
        <f t="shared" si="121"/>
        <v>7728</v>
      </c>
      <c r="C7750" s="919"/>
      <c r="D7750" s="860"/>
      <c r="E7750"/>
      <c r="F7750"/>
      <c r="G7750"/>
      <c r="H7750"/>
      <c r="I7750"/>
      <c r="J7750"/>
      <c r="K7750"/>
      <c r="L7750" s="262"/>
      <c r="M7750" s="262"/>
      <c r="S7750" s="262"/>
      <c r="T7750" s="262"/>
      <c r="U7750" s="262"/>
      <c r="V7750" s="262"/>
    </row>
    <row r="7751" spans="1:22">
      <c r="A7751" s="858"/>
      <c r="B7751" s="866">
        <f t="shared" si="121"/>
        <v>7729</v>
      </c>
      <c r="C7751" s="919"/>
      <c r="D7751" s="860"/>
      <c r="E7751"/>
      <c r="F7751"/>
      <c r="G7751"/>
      <c r="H7751"/>
      <c r="I7751"/>
      <c r="J7751"/>
      <c r="K7751"/>
      <c r="L7751" s="262"/>
      <c r="M7751" s="262"/>
      <c r="S7751" s="262"/>
      <c r="T7751" s="262"/>
      <c r="U7751" s="262"/>
      <c r="V7751" s="262"/>
    </row>
    <row r="7752" spans="1:22">
      <c r="A7752" s="858"/>
      <c r="B7752" s="866">
        <f t="shared" si="121"/>
        <v>7730</v>
      </c>
      <c r="C7752" s="919"/>
      <c r="D7752" s="860"/>
      <c r="E7752"/>
      <c r="F7752"/>
      <c r="G7752"/>
      <c r="H7752"/>
      <c r="I7752"/>
      <c r="J7752"/>
      <c r="K7752"/>
      <c r="L7752" s="262"/>
      <c r="M7752" s="262"/>
      <c r="S7752" s="262"/>
      <c r="T7752" s="262"/>
      <c r="U7752" s="262"/>
      <c r="V7752" s="262"/>
    </row>
    <row r="7753" spans="1:22">
      <c r="A7753" s="858"/>
      <c r="B7753" s="866">
        <f t="shared" si="121"/>
        <v>7731</v>
      </c>
      <c r="C7753" s="919"/>
      <c r="D7753" s="860"/>
      <c r="E7753"/>
      <c r="F7753"/>
      <c r="G7753"/>
      <c r="H7753"/>
      <c r="I7753"/>
      <c r="J7753"/>
      <c r="K7753"/>
      <c r="L7753" s="262"/>
      <c r="M7753" s="262"/>
      <c r="S7753" s="262"/>
      <c r="T7753" s="262"/>
      <c r="U7753" s="262"/>
      <c r="V7753" s="262"/>
    </row>
    <row r="7754" spans="1:22">
      <c r="A7754" s="858"/>
      <c r="B7754" s="866">
        <f t="shared" si="121"/>
        <v>7732</v>
      </c>
      <c r="C7754" s="919"/>
      <c r="D7754" s="860"/>
      <c r="E7754"/>
      <c r="F7754"/>
      <c r="G7754"/>
      <c r="H7754"/>
      <c r="I7754"/>
      <c r="J7754"/>
      <c r="K7754"/>
      <c r="L7754" s="262"/>
      <c r="M7754" s="262"/>
      <c r="S7754" s="262"/>
      <c r="T7754" s="262"/>
      <c r="U7754" s="262"/>
      <c r="V7754" s="262"/>
    </row>
    <row r="7755" spans="1:22">
      <c r="A7755" s="858"/>
      <c r="B7755" s="866">
        <f t="shared" si="121"/>
        <v>7733</v>
      </c>
      <c r="C7755" s="919"/>
      <c r="D7755" s="860"/>
      <c r="E7755"/>
      <c r="F7755"/>
      <c r="G7755"/>
      <c r="H7755"/>
      <c r="I7755"/>
      <c r="J7755"/>
      <c r="K7755"/>
      <c r="L7755" s="262"/>
      <c r="M7755" s="262"/>
      <c r="S7755" s="262"/>
      <c r="T7755" s="262"/>
      <c r="U7755" s="262"/>
      <c r="V7755" s="262"/>
    </row>
    <row r="7756" spans="1:22">
      <c r="A7756" s="858"/>
      <c r="B7756" s="866">
        <f t="shared" si="121"/>
        <v>7734</v>
      </c>
      <c r="C7756" s="919"/>
      <c r="D7756" s="860"/>
      <c r="E7756"/>
      <c r="F7756"/>
      <c r="G7756"/>
      <c r="H7756"/>
      <c r="I7756"/>
      <c r="J7756"/>
      <c r="K7756"/>
      <c r="L7756" s="262"/>
      <c r="M7756" s="262"/>
      <c r="S7756" s="262"/>
      <c r="T7756" s="262"/>
      <c r="U7756" s="262"/>
      <c r="V7756" s="262"/>
    </row>
    <row r="7757" spans="1:22">
      <c r="A7757" s="858"/>
      <c r="B7757" s="866">
        <f t="shared" si="121"/>
        <v>7735</v>
      </c>
      <c r="C7757" s="919"/>
      <c r="D7757" s="860"/>
      <c r="E7757"/>
      <c r="F7757"/>
      <c r="G7757"/>
      <c r="H7757"/>
      <c r="I7757"/>
      <c r="J7757"/>
      <c r="K7757"/>
      <c r="L7757" s="262"/>
      <c r="M7757" s="262"/>
      <c r="S7757" s="262"/>
      <c r="T7757" s="262"/>
      <c r="U7757" s="262"/>
      <c r="V7757" s="262"/>
    </row>
    <row r="7758" spans="1:22">
      <c r="A7758" s="858"/>
      <c r="B7758" s="866">
        <f t="shared" si="121"/>
        <v>7736</v>
      </c>
      <c r="C7758" s="919"/>
      <c r="D7758" s="860"/>
      <c r="E7758"/>
      <c r="F7758"/>
      <c r="G7758"/>
      <c r="H7758"/>
      <c r="I7758"/>
      <c r="J7758"/>
      <c r="K7758"/>
      <c r="L7758" s="262"/>
      <c r="M7758" s="262"/>
      <c r="S7758" s="262"/>
      <c r="T7758" s="262"/>
      <c r="U7758" s="262"/>
      <c r="V7758" s="262"/>
    </row>
    <row r="7759" spans="1:22">
      <c r="A7759" s="858"/>
      <c r="B7759" s="866">
        <f t="shared" si="121"/>
        <v>7737</v>
      </c>
      <c r="C7759" s="919"/>
      <c r="D7759" s="860"/>
      <c r="E7759"/>
      <c r="F7759"/>
      <c r="G7759"/>
      <c r="H7759"/>
      <c r="I7759"/>
      <c r="J7759"/>
      <c r="K7759"/>
      <c r="L7759" s="262"/>
      <c r="M7759" s="262"/>
      <c r="S7759" s="262"/>
      <c r="T7759" s="262"/>
      <c r="U7759" s="262"/>
      <c r="V7759" s="262"/>
    </row>
    <row r="7760" spans="1:22">
      <c r="A7760" s="858"/>
      <c r="B7760" s="866">
        <f t="shared" si="121"/>
        <v>7738</v>
      </c>
      <c r="C7760" s="919"/>
      <c r="D7760" s="860"/>
      <c r="E7760"/>
      <c r="F7760"/>
      <c r="G7760"/>
      <c r="H7760"/>
      <c r="I7760"/>
      <c r="J7760"/>
      <c r="K7760"/>
      <c r="L7760" s="262"/>
      <c r="M7760" s="262"/>
      <c r="S7760" s="262"/>
      <c r="T7760" s="262"/>
      <c r="U7760" s="262"/>
      <c r="V7760" s="262"/>
    </row>
    <row r="7761" spans="1:22">
      <c r="A7761" s="858"/>
      <c r="B7761" s="866">
        <f t="shared" si="121"/>
        <v>7739</v>
      </c>
      <c r="C7761" s="919"/>
      <c r="D7761" s="860"/>
      <c r="E7761"/>
      <c r="F7761"/>
      <c r="G7761"/>
      <c r="H7761"/>
      <c r="I7761"/>
      <c r="J7761"/>
      <c r="K7761"/>
      <c r="L7761" s="262"/>
      <c r="M7761" s="262"/>
      <c r="S7761" s="262"/>
      <c r="T7761" s="262"/>
      <c r="U7761" s="262"/>
      <c r="V7761" s="262"/>
    </row>
    <row r="7762" spans="1:22">
      <c r="A7762" s="858"/>
      <c r="B7762" s="866">
        <f t="shared" si="121"/>
        <v>7740</v>
      </c>
      <c r="C7762" s="919"/>
      <c r="D7762" s="860"/>
      <c r="E7762"/>
      <c r="F7762"/>
      <c r="G7762"/>
      <c r="H7762"/>
      <c r="I7762"/>
      <c r="J7762"/>
      <c r="K7762"/>
      <c r="L7762" s="262"/>
      <c r="M7762" s="262"/>
      <c r="S7762" s="262"/>
      <c r="T7762" s="262"/>
      <c r="U7762" s="262"/>
      <c r="V7762" s="262"/>
    </row>
    <row r="7763" spans="1:22">
      <c r="A7763" s="858"/>
      <c r="B7763" s="866">
        <f t="shared" si="121"/>
        <v>7741</v>
      </c>
      <c r="C7763" s="919"/>
      <c r="D7763" s="860"/>
      <c r="E7763"/>
      <c r="F7763"/>
      <c r="G7763"/>
      <c r="H7763"/>
      <c r="I7763"/>
      <c r="J7763"/>
      <c r="K7763"/>
      <c r="L7763" s="262"/>
      <c r="M7763" s="262"/>
      <c r="S7763" s="262"/>
      <c r="T7763" s="262"/>
      <c r="U7763" s="262"/>
      <c r="V7763" s="262"/>
    </row>
    <row r="7764" spans="1:22">
      <c r="A7764" s="858"/>
      <c r="B7764" s="866">
        <f t="shared" si="121"/>
        <v>7742</v>
      </c>
      <c r="C7764" s="919"/>
      <c r="D7764" s="860"/>
      <c r="E7764"/>
      <c r="F7764"/>
      <c r="G7764"/>
      <c r="H7764"/>
      <c r="I7764"/>
      <c r="J7764"/>
      <c r="K7764"/>
      <c r="L7764" s="262"/>
      <c r="M7764" s="262"/>
      <c r="S7764" s="262"/>
      <c r="T7764" s="262"/>
      <c r="U7764" s="262"/>
      <c r="V7764" s="262"/>
    </row>
    <row r="7765" spans="1:22">
      <c r="A7765" s="858"/>
      <c r="B7765" s="866">
        <f t="shared" si="121"/>
        <v>7743</v>
      </c>
      <c r="C7765" s="919"/>
      <c r="D7765" s="860"/>
      <c r="E7765"/>
      <c r="F7765"/>
      <c r="G7765"/>
      <c r="H7765"/>
      <c r="I7765"/>
      <c r="J7765"/>
      <c r="K7765"/>
      <c r="L7765" s="262"/>
      <c r="M7765" s="262"/>
      <c r="S7765" s="262"/>
      <c r="T7765" s="262"/>
      <c r="U7765" s="262"/>
      <c r="V7765" s="262"/>
    </row>
    <row r="7766" spans="1:22">
      <c r="A7766" s="858"/>
      <c r="B7766" s="866">
        <f t="shared" si="121"/>
        <v>7744</v>
      </c>
      <c r="C7766" s="919"/>
      <c r="D7766" s="860"/>
      <c r="E7766"/>
      <c r="F7766"/>
      <c r="G7766"/>
      <c r="H7766"/>
      <c r="I7766"/>
      <c r="J7766"/>
      <c r="K7766"/>
      <c r="L7766" s="262"/>
      <c r="M7766" s="262"/>
      <c r="S7766" s="262"/>
      <c r="T7766" s="262"/>
      <c r="U7766" s="262"/>
      <c r="V7766" s="262"/>
    </row>
    <row r="7767" spans="1:22">
      <c r="A7767" s="858"/>
      <c r="B7767" s="866">
        <f t="shared" si="121"/>
        <v>7745</v>
      </c>
      <c r="C7767" s="919"/>
      <c r="D7767" s="860"/>
      <c r="E7767"/>
      <c r="F7767"/>
      <c r="G7767"/>
      <c r="H7767"/>
      <c r="I7767"/>
      <c r="J7767"/>
      <c r="K7767"/>
      <c r="L7767" s="262"/>
      <c r="M7767" s="262"/>
      <c r="S7767" s="262"/>
      <c r="T7767" s="262"/>
      <c r="U7767" s="262"/>
      <c r="V7767" s="262"/>
    </row>
    <row r="7768" spans="1:22">
      <c r="A7768" s="858"/>
      <c r="B7768" s="866">
        <f t="shared" ref="B7768:B7831" si="122">B7767+1</f>
        <v>7746</v>
      </c>
      <c r="C7768" s="919"/>
      <c r="D7768" s="860"/>
      <c r="E7768"/>
      <c r="F7768"/>
      <c r="G7768"/>
      <c r="H7768"/>
      <c r="I7768"/>
      <c r="J7768"/>
      <c r="K7768"/>
      <c r="L7768" s="262"/>
      <c r="M7768" s="262"/>
      <c r="S7768" s="262"/>
      <c r="T7768" s="262"/>
      <c r="U7768" s="262"/>
      <c r="V7768" s="262"/>
    </row>
    <row r="7769" spans="1:22">
      <c r="A7769" s="858"/>
      <c r="B7769" s="866">
        <f t="shared" si="122"/>
        <v>7747</v>
      </c>
      <c r="C7769" s="919"/>
      <c r="D7769" s="860"/>
      <c r="E7769"/>
      <c r="F7769"/>
      <c r="G7769"/>
      <c r="H7769"/>
      <c r="I7769"/>
      <c r="J7769"/>
      <c r="K7769"/>
      <c r="L7769" s="262"/>
      <c r="M7769" s="262"/>
      <c r="S7769" s="262"/>
      <c r="T7769" s="262"/>
      <c r="U7769" s="262"/>
      <c r="V7769" s="262"/>
    </row>
    <row r="7770" spans="1:22">
      <c r="A7770" s="858"/>
      <c r="B7770" s="866">
        <f t="shared" si="122"/>
        <v>7748</v>
      </c>
      <c r="C7770" s="919"/>
      <c r="D7770" s="860"/>
      <c r="E7770"/>
      <c r="F7770"/>
      <c r="G7770"/>
      <c r="H7770"/>
      <c r="I7770"/>
      <c r="J7770"/>
      <c r="K7770"/>
      <c r="L7770" s="262"/>
      <c r="M7770" s="262"/>
      <c r="S7770" s="262"/>
      <c r="T7770" s="262"/>
      <c r="U7770" s="262"/>
      <c r="V7770" s="262"/>
    </row>
    <row r="7771" spans="1:22">
      <c r="A7771" s="858"/>
      <c r="B7771" s="866">
        <f t="shared" si="122"/>
        <v>7749</v>
      </c>
      <c r="C7771" s="919"/>
      <c r="D7771" s="860"/>
      <c r="E7771"/>
      <c r="F7771"/>
      <c r="G7771"/>
      <c r="H7771"/>
      <c r="I7771"/>
      <c r="J7771"/>
      <c r="K7771"/>
      <c r="L7771" s="262"/>
      <c r="M7771" s="262"/>
      <c r="S7771" s="262"/>
      <c r="T7771" s="262"/>
      <c r="U7771" s="262"/>
      <c r="V7771" s="262"/>
    </row>
    <row r="7772" spans="1:22">
      <c r="A7772" s="858"/>
      <c r="B7772" s="866">
        <f t="shared" si="122"/>
        <v>7750</v>
      </c>
      <c r="C7772" s="919"/>
      <c r="D7772" s="860"/>
      <c r="E7772"/>
      <c r="F7772"/>
      <c r="G7772"/>
      <c r="H7772"/>
      <c r="I7772"/>
      <c r="J7772"/>
      <c r="K7772"/>
      <c r="L7772" s="262"/>
      <c r="M7772" s="262"/>
      <c r="S7772" s="262"/>
      <c r="T7772" s="262"/>
      <c r="U7772" s="262"/>
      <c r="V7772" s="262"/>
    </row>
    <row r="7773" spans="1:22">
      <c r="A7773" s="858"/>
      <c r="B7773" s="866">
        <f t="shared" si="122"/>
        <v>7751</v>
      </c>
      <c r="C7773" s="919"/>
      <c r="D7773" s="860"/>
      <c r="E7773"/>
      <c r="F7773"/>
      <c r="G7773"/>
      <c r="H7773"/>
      <c r="I7773"/>
      <c r="J7773"/>
      <c r="K7773"/>
      <c r="L7773" s="262"/>
      <c r="M7773" s="262"/>
      <c r="S7773" s="262"/>
      <c r="T7773" s="262"/>
      <c r="U7773" s="262"/>
      <c r="V7773" s="262"/>
    </row>
    <row r="7774" spans="1:22">
      <c r="A7774" s="858"/>
      <c r="B7774" s="866">
        <f t="shared" si="122"/>
        <v>7752</v>
      </c>
      <c r="C7774" s="919"/>
      <c r="D7774" s="860"/>
      <c r="E7774"/>
      <c r="F7774"/>
      <c r="G7774"/>
      <c r="H7774"/>
      <c r="I7774"/>
      <c r="J7774"/>
      <c r="K7774"/>
      <c r="L7774" s="262"/>
      <c r="M7774" s="262"/>
      <c r="S7774" s="262"/>
      <c r="T7774" s="262"/>
      <c r="U7774" s="262"/>
      <c r="V7774" s="262"/>
    </row>
    <row r="7775" spans="1:22">
      <c r="A7775" s="858"/>
      <c r="B7775" s="866">
        <f t="shared" si="122"/>
        <v>7753</v>
      </c>
      <c r="C7775" s="919"/>
      <c r="D7775" s="860"/>
      <c r="E7775"/>
      <c r="F7775"/>
      <c r="G7775"/>
      <c r="H7775"/>
      <c r="I7775"/>
      <c r="J7775"/>
      <c r="K7775"/>
      <c r="L7775" s="262"/>
      <c r="M7775" s="262"/>
      <c r="S7775" s="262"/>
      <c r="T7775" s="262"/>
      <c r="U7775" s="262"/>
      <c r="V7775" s="262"/>
    </row>
    <row r="7776" spans="1:22">
      <c r="A7776" s="858"/>
      <c r="B7776" s="866">
        <f t="shared" si="122"/>
        <v>7754</v>
      </c>
      <c r="C7776" s="919"/>
      <c r="D7776" s="860"/>
      <c r="E7776"/>
      <c r="F7776"/>
      <c r="G7776"/>
      <c r="H7776"/>
      <c r="I7776"/>
      <c r="J7776"/>
      <c r="K7776"/>
      <c r="L7776" s="262"/>
      <c r="M7776" s="262"/>
      <c r="S7776" s="262"/>
      <c r="T7776" s="262"/>
      <c r="U7776" s="262"/>
      <c r="V7776" s="262"/>
    </row>
    <row r="7777" spans="1:22">
      <c r="A7777" s="858"/>
      <c r="B7777" s="866">
        <f t="shared" si="122"/>
        <v>7755</v>
      </c>
      <c r="C7777" s="919"/>
      <c r="D7777" s="860"/>
      <c r="E7777"/>
      <c r="F7777"/>
      <c r="G7777"/>
      <c r="H7777"/>
      <c r="I7777"/>
      <c r="J7777"/>
      <c r="K7777"/>
      <c r="L7777" s="262"/>
      <c r="M7777" s="262"/>
      <c r="S7777" s="262"/>
      <c r="T7777" s="262"/>
      <c r="U7777" s="262"/>
      <c r="V7777" s="262"/>
    </row>
    <row r="7778" spans="1:22">
      <c r="A7778" s="858"/>
      <c r="B7778" s="866">
        <f t="shared" si="122"/>
        <v>7756</v>
      </c>
      <c r="C7778" s="919"/>
      <c r="D7778" s="860"/>
      <c r="E7778"/>
      <c r="F7778"/>
      <c r="G7778"/>
      <c r="H7778"/>
      <c r="I7778"/>
      <c r="J7778"/>
      <c r="K7778"/>
      <c r="L7778" s="262"/>
      <c r="M7778" s="262"/>
      <c r="S7778" s="262"/>
      <c r="T7778" s="262"/>
      <c r="U7778" s="262"/>
      <c r="V7778" s="262"/>
    </row>
    <row r="7779" spans="1:22">
      <c r="A7779" s="858"/>
      <c r="B7779" s="866">
        <f t="shared" si="122"/>
        <v>7757</v>
      </c>
      <c r="C7779" s="919"/>
      <c r="D7779" s="860"/>
      <c r="E7779"/>
      <c r="F7779"/>
      <c r="G7779"/>
      <c r="H7779"/>
      <c r="I7779"/>
      <c r="J7779"/>
      <c r="K7779"/>
      <c r="L7779" s="262"/>
      <c r="M7779" s="262"/>
      <c r="S7779" s="262"/>
      <c r="T7779" s="262"/>
      <c r="U7779" s="262"/>
      <c r="V7779" s="262"/>
    </row>
    <row r="7780" spans="1:22">
      <c r="A7780" s="858"/>
      <c r="B7780" s="866">
        <f t="shared" si="122"/>
        <v>7758</v>
      </c>
      <c r="C7780" s="919"/>
      <c r="D7780" s="860"/>
      <c r="E7780"/>
      <c r="F7780"/>
      <c r="G7780"/>
      <c r="H7780"/>
      <c r="I7780"/>
      <c r="J7780"/>
      <c r="K7780"/>
      <c r="L7780" s="262"/>
      <c r="M7780" s="262"/>
      <c r="S7780" s="262"/>
      <c r="T7780" s="262"/>
      <c r="U7780" s="262"/>
      <c r="V7780" s="262"/>
    </row>
    <row r="7781" spans="1:22">
      <c r="A7781" s="858"/>
      <c r="B7781" s="866">
        <f t="shared" si="122"/>
        <v>7759</v>
      </c>
      <c r="C7781" s="919"/>
      <c r="D7781" s="860"/>
      <c r="E7781"/>
      <c r="F7781"/>
      <c r="G7781"/>
      <c r="H7781"/>
      <c r="I7781"/>
      <c r="J7781"/>
      <c r="K7781"/>
      <c r="L7781" s="262"/>
      <c r="M7781" s="262"/>
      <c r="S7781" s="262"/>
      <c r="T7781" s="262"/>
      <c r="U7781" s="262"/>
      <c r="V7781" s="262"/>
    </row>
    <row r="7782" spans="1:22">
      <c r="A7782" s="858"/>
      <c r="B7782" s="866">
        <f t="shared" si="122"/>
        <v>7760</v>
      </c>
      <c r="C7782" s="919"/>
      <c r="D7782" s="860"/>
      <c r="E7782"/>
      <c r="F7782"/>
      <c r="G7782"/>
      <c r="H7782"/>
      <c r="I7782"/>
      <c r="J7782"/>
      <c r="K7782"/>
      <c r="L7782" s="262"/>
      <c r="M7782" s="262"/>
      <c r="S7782" s="262"/>
      <c r="T7782" s="262"/>
      <c r="U7782" s="262"/>
      <c r="V7782" s="262"/>
    </row>
    <row r="7783" spans="1:22">
      <c r="A7783" s="858"/>
      <c r="B7783" s="866">
        <f t="shared" si="122"/>
        <v>7761</v>
      </c>
      <c r="C7783" s="919"/>
      <c r="D7783" s="860"/>
      <c r="E7783"/>
      <c r="F7783"/>
      <c r="G7783"/>
      <c r="H7783"/>
      <c r="I7783"/>
      <c r="J7783"/>
      <c r="K7783"/>
      <c r="L7783" s="262"/>
      <c r="M7783" s="262"/>
      <c r="S7783" s="262"/>
      <c r="T7783" s="262"/>
      <c r="U7783" s="262"/>
      <c r="V7783" s="262"/>
    </row>
    <row r="7784" spans="1:22">
      <c r="A7784" s="858"/>
      <c r="B7784" s="866">
        <f t="shared" si="122"/>
        <v>7762</v>
      </c>
      <c r="C7784" s="919"/>
      <c r="D7784" s="860"/>
      <c r="E7784"/>
      <c r="F7784"/>
      <c r="G7784"/>
      <c r="H7784"/>
      <c r="I7784"/>
      <c r="J7784"/>
      <c r="K7784"/>
      <c r="L7784" s="262"/>
      <c r="M7784" s="262"/>
      <c r="S7784" s="262"/>
      <c r="T7784" s="262"/>
      <c r="U7784" s="262"/>
      <c r="V7784" s="262"/>
    </row>
    <row r="7785" spans="1:22">
      <c r="A7785" s="858"/>
      <c r="B7785" s="866">
        <f t="shared" si="122"/>
        <v>7763</v>
      </c>
      <c r="C7785" s="919"/>
      <c r="D7785" s="860"/>
      <c r="E7785"/>
      <c r="F7785"/>
      <c r="G7785"/>
      <c r="H7785"/>
      <c r="I7785"/>
      <c r="J7785"/>
      <c r="K7785"/>
      <c r="L7785" s="262"/>
      <c r="M7785" s="262"/>
      <c r="S7785" s="262"/>
      <c r="T7785" s="262"/>
      <c r="U7785" s="262"/>
      <c r="V7785" s="262"/>
    </row>
    <row r="7786" spans="1:22">
      <c r="A7786" s="858"/>
      <c r="B7786" s="866">
        <f t="shared" si="122"/>
        <v>7764</v>
      </c>
      <c r="C7786" s="919"/>
      <c r="D7786" s="860"/>
      <c r="E7786"/>
      <c r="F7786"/>
      <c r="G7786"/>
      <c r="H7786"/>
      <c r="I7786"/>
      <c r="J7786"/>
      <c r="K7786"/>
      <c r="L7786" s="262"/>
      <c r="M7786" s="262"/>
      <c r="S7786" s="262"/>
      <c r="T7786" s="262"/>
      <c r="U7786" s="262"/>
      <c r="V7786" s="262"/>
    </row>
    <row r="7787" spans="1:22">
      <c r="A7787" s="858"/>
      <c r="B7787" s="866">
        <f t="shared" si="122"/>
        <v>7765</v>
      </c>
      <c r="C7787" s="919"/>
      <c r="D7787" s="860"/>
      <c r="E7787"/>
      <c r="F7787"/>
      <c r="G7787"/>
      <c r="H7787"/>
      <c r="I7787"/>
      <c r="J7787"/>
      <c r="K7787"/>
      <c r="L7787" s="262"/>
      <c r="M7787" s="262"/>
      <c r="S7787" s="262"/>
      <c r="T7787" s="262"/>
      <c r="U7787" s="262"/>
      <c r="V7787" s="262"/>
    </row>
    <row r="7788" spans="1:22">
      <c r="A7788" s="858"/>
      <c r="B7788" s="866">
        <f t="shared" si="122"/>
        <v>7766</v>
      </c>
      <c r="C7788" s="919"/>
      <c r="D7788" s="860"/>
      <c r="E7788"/>
      <c r="F7788"/>
      <c r="G7788"/>
      <c r="H7788"/>
      <c r="I7788"/>
      <c r="J7788"/>
      <c r="K7788"/>
      <c r="L7788" s="262"/>
      <c r="M7788" s="262"/>
      <c r="S7788" s="262"/>
      <c r="T7788" s="262"/>
      <c r="U7788" s="262"/>
      <c r="V7788" s="262"/>
    </row>
    <row r="7789" spans="1:22">
      <c r="A7789" s="858"/>
      <c r="B7789" s="866">
        <f t="shared" si="122"/>
        <v>7767</v>
      </c>
      <c r="C7789" s="919"/>
      <c r="D7789" s="860"/>
      <c r="E7789"/>
      <c r="F7789"/>
      <c r="G7789"/>
      <c r="H7789"/>
      <c r="I7789"/>
      <c r="J7789"/>
      <c r="K7789"/>
      <c r="L7789" s="262"/>
      <c r="M7789" s="262"/>
      <c r="S7789" s="262"/>
      <c r="T7789" s="262"/>
      <c r="U7789" s="262"/>
      <c r="V7789" s="262"/>
    </row>
    <row r="7790" spans="1:22">
      <c r="A7790" s="858"/>
      <c r="B7790" s="866">
        <f t="shared" si="122"/>
        <v>7768</v>
      </c>
      <c r="C7790" s="919"/>
      <c r="D7790" s="860"/>
      <c r="E7790"/>
      <c r="F7790"/>
      <c r="G7790"/>
      <c r="H7790"/>
      <c r="I7790"/>
      <c r="J7790"/>
      <c r="K7790"/>
      <c r="L7790" s="262"/>
      <c r="M7790" s="262"/>
      <c r="S7790" s="262"/>
      <c r="T7790" s="262"/>
      <c r="U7790" s="262"/>
      <c r="V7790" s="262"/>
    </row>
    <row r="7791" spans="1:22">
      <c r="A7791" s="858"/>
      <c r="B7791" s="866">
        <f t="shared" si="122"/>
        <v>7769</v>
      </c>
      <c r="C7791" s="919"/>
      <c r="D7791" s="860"/>
      <c r="E7791"/>
      <c r="F7791"/>
      <c r="G7791"/>
      <c r="H7791"/>
      <c r="I7791"/>
      <c r="J7791"/>
      <c r="K7791"/>
      <c r="L7791" s="262"/>
      <c r="M7791" s="262"/>
      <c r="S7791" s="262"/>
      <c r="T7791" s="262"/>
      <c r="U7791" s="262"/>
      <c r="V7791" s="262"/>
    </row>
    <row r="7792" spans="1:22">
      <c r="A7792" s="858"/>
      <c r="B7792" s="866">
        <f t="shared" si="122"/>
        <v>7770</v>
      </c>
      <c r="C7792" s="919"/>
      <c r="D7792" s="860"/>
      <c r="E7792"/>
      <c r="F7792"/>
      <c r="G7792"/>
      <c r="H7792"/>
      <c r="I7792"/>
      <c r="J7792"/>
      <c r="K7792"/>
      <c r="L7792" s="262"/>
      <c r="M7792" s="262"/>
      <c r="S7792" s="262"/>
      <c r="T7792" s="262"/>
      <c r="U7792" s="262"/>
      <c r="V7792" s="262"/>
    </row>
    <row r="7793" spans="1:22">
      <c r="A7793" s="858"/>
      <c r="B7793" s="866">
        <f t="shared" si="122"/>
        <v>7771</v>
      </c>
      <c r="C7793" s="919"/>
      <c r="D7793" s="860"/>
      <c r="E7793"/>
      <c r="F7793"/>
      <c r="G7793"/>
      <c r="H7793"/>
      <c r="I7793"/>
      <c r="J7793"/>
      <c r="K7793"/>
      <c r="L7793" s="262"/>
      <c r="M7793" s="262"/>
      <c r="S7793" s="262"/>
      <c r="T7793" s="262"/>
      <c r="U7793" s="262"/>
      <c r="V7793" s="262"/>
    </row>
    <row r="7794" spans="1:22">
      <c r="A7794" s="858"/>
      <c r="B7794" s="866">
        <f t="shared" si="122"/>
        <v>7772</v>
      </c>
      <c r="C7794" s="919"/>
      <c r="D7794" s="860"/>
      <c r="E7794"/>
      <c r="F7794"/>
      <c r="G7794"/>
      <c r="H7794"/>
      <c r="I7794"/>
      <c r="J7794"/>
      <c r="K7794"/>
      <c r="L7794" s="262"/>
      <c r="M7794" s="262"/>
      <c r="S7794" s="262"/>
      <c r="T7794" s="262"/>
      <c r="U7794" s="262"/>
      <c r="V7794" s="262"/>
    </row>
    <row r="7795" spans="1:22">
      <c r="A7795" s="858"/>
      <c r="B7795" s="866">
        <f t="shared" si="122"/>
        <v>7773</v>
      </c>
      <c r="C7795" s="919"/>
      <c r="D7795" s="860"/>
      <c r="E7795"/>
      <c r="F7795"/>
      <c r="G7795"/>
      <c r="H7795"/>
      <c r="I7795"/>
      <c r="J7795"/>
      <c r="K7795"/>
      <c r="L7795" s="262"/>
      <c r="M7795" s="262"/>
      <c r="S7795" s="262"/>
      <c r="T7795" s="262"/>
      <c r="U7795" s="262"/>
      <c r="V7795" s="262"/>
    </row>
    <row r="7796" spans="1:22">
      <c r="A7796" s="858"/>
      <c r="B7796" s="866">
        <f t="shared" si="122"/>
        <v>7774</v>
      </c>
      <c r="C7796" s="919"/>
      <c r="D7796" s="860"/>
      <c r="E7796"/>
      <c r="F7796"/>
      <c r="G7796"/>
      <c r="H7796"/>
      <c r="I7796"/>
      <c r="J7796"/>
      <c r="K7796"/>
      <c r="L7796" s="262"/>
      <c r="M7796" s="262"/>
      <c r="S7796" s="262"/>
      <c r="T7796" s="262"/>
      <c r="U7796" s="262"/>
      <c r="V7796" s="262"/>
    </row>
    <row r="7797" spans="1:22">
      <c r="A7797" s="858"/>
      <c r="B7797" s="866">
        <f t="shared" si="122"/>
        <v>7775</v>
      </c>
      <c r="C7797" s="919"/>
      <c r="D7797" s="860"/>
      <c r="E7797"/>
      <c r="F7797"/>
      <c r="G7797"/>
      <c r="H7797"/>
      <c r="I7797"/>
      <c r="J7797"/>
      <c r="K7797"/>
      <c r="L7797" s="262"/>
      <c r="M7797" s="262"/>
      <c r="S7797" s="262"/>
      <c r="T7797" s="262"/>
      <c r="U7797" s="262"/>
      <c r="V7797" s="262"/>
    </row>
    <row r="7798" spans="1:22">
      <c r="A7798" s="858"/>
      <c r="B7798" s="866">
        <f t="shared" si="122"/>
        <v>7776</v>
      </c>
      <c r="C7798" s="919"/>
      <c r="D7798" s="860"/>
      <c r="E7798"/>
      <c r="F7798"/>
      <c r="G7798"/>
      <c r="H7798"/>
      <c r="I7798"/>
      <c r="J7798"/>
      <c r="K7798"/>
      <c r="L7798" s="262"/>
      <c r="M7798" s="262"/>
      <c r="S7798" s="262"/>
      <c r="T7798" s="262"/>
      <c r="U7798" s="262"/>
      <c r="V7798" s="262"/>
    </row>
    <row r="7799" spans="1:22">
      <c r="A7799" s="858"/>
      <c r="B7799" s="866">
        <f t="shared" si="122"/>
        <v>7777</v>
      </c>
      <c r="C7799" s="919"/>
      <c r="D7799" s="860"/>
      <c r="E7799"/>
      <c r="F7799"/>
      <c r="G7799"/>
      <c r="H7799"/>
      <c r="I7799"/>
      <c r="J7799"/>
      <c r="K7799"/>
      <c r="L7799" s="262"/>
      <c r="M7799" s="262"/>
      <c r="S7799" s="262"/>
      <c r="T7799" s="262"/>
      <c r="U7799" s="262"/>
      <c r="V7799" s="262"/>
    </row>
    <row r="7800" spans="1:22">
      <c r="A7800" s="858"/>
      <c r="B7800" s="866">
        <f t="shared" si="122"/>
        <v>7778</v>
      </c>
      <c r="C7800" s="919"/>
      <c r="D7800" s="860"/>
      <c r="E7800"/>
      <c r="F7800"/>
      <c r="G7800"/>
      <c r="H7800"/>
      <c r="I7800"/>
      <c r="J7800"/>
      <c r="K7800"/>
      <c r="L7800" s="262"/>
      <c r="M7800" s="262"/>
      <c r="S7800" s="262"/>
      <c r="T7800" s="262"/>
      <c r="U7800" s="262"/>
      <c r="V7800" s="262"/>
    </row>
    <row r="7801" spans="1:22">
      <c r="A7801" s="858"/>
      <c r="B7801" s="866">
        <f t="shared" si="122"/>
        <v>7779</v>
      </c>
      <c r="C7801" s="919"/>
      <c r="D7801" s="860"/>
      <c r="E7801"/>
      <c r="F7801"/>
      <c r="G7801"/>
      <c r="H7801"/>
      <c r="I7801"/>
      <c r="J7801"/>
      <c r="K7801"/>
      <c r="L7801" s="262"/>
      <c r="M7801" s="262"/>
      <c r="S7801" s="262"/>
      <c r="T7801" s="262"/>
      <c r="U7801" s="262"/>
      <c r="V7801" s="262"/>
    </row>
    <row r="7802" spans="1:22">
      <c r="A7802" s="858"/>
      <c r="B7802" s="866">
        <f t="shared" si="122"/>
        <v>7780</v>
      </c>
      <c r="C7802" s="919"/>
      <c r="D7802" s="860"/>
      <c r="E7802"/>
      <c r="F7802"/>
      <c r="G7802"/>
      <c r="H7802"/>
      <c r="I7802"/>
      <c r="J7802"/>
      <c r="K7802"/>
      <c r="L7802" s="262"/>
      <c r="M7802" s="262"/>
      <c r="S7802" s="262"/>
      <c r="T7802" s="262"/>
      <c r="U7802" s="262"/>
      <c r="V7802" s="262"/>
    </row>
    <row r="7803" spans="1:22">
      <c r="A7803" s="858"/>
      <c r="B7803" s="866">
        <f t="shared" si="122"/>
        <v>7781</v>
      </c>
      <c r="C7803" s="919"/>
      <c r="D7803" s="860"/>
      <c r="E7803"/>
      <c r="F7803"/>
      <c r="G7803"/>
      <c r="H7803"/>
      <c r="I7803"/>
      <c r="J7803"/>
      <c r="K7803"/>
      <c r="L7803" s="262"/>
      <c r="M7803" s="262"/>
      <c r="S7803" s="262"/>
      <c r="T7803" s="262"/>
      <c r="U7803" s="262"/>
      <c r="V7803" s="262"/>
    </row>
    <row r="7804" spans="1:22">
      <c r="A7804" s="858"/>
      <c r="B7804" s="866">
        <f t="shared" si="122"/>
        <v>7782</v>
      </c>
      <c r="C7804" s="919"/>
      <c r="D7804" s="860"/>
      <c r="E7804"/>
      <c r="F7804"/>
      <c r="G7804"/>
      <c r="H7804"/>
      <c r="I7804"/>
      <c r="J7804"/>
      <c r="K7804"/>
      <c r="L7804" s="262"/>
      <c r="M7804" s="262"/>
      <c r="S7804" s="262"/>
      <c r="T7804" s="262"/>
      <c r="U7804" s="262"/>
      <c r="V7804" s="262"/>
    </row>
    <row r="7805" spans="1:22">
      <c r="A7805" s="858"/>
      <c r="B7805" s="866">
        <f t="shared" si="122"/>
        <v>7783</v>
      </c>
      <c r="C7805" s="919"/>
      <c r="D7805" s="860"/>
      <c r="E7805"/>
      <c r="F7805"/>
      <c r="G7805"/>
      <c r="H7805"/>
      <c r="I7805"/>
      <c r="J7805"/>
      <c r="K7805"/>
      <c r="L7805" s="262"/>
      <c r="M7805" s="262"/>
      <c r="S7805" s="262"/>
      <c r="T7805" s="262"/>
      <c r="U7805" s="262"/>
      <c r="V7805" s="262"/>
    </row>
    <row r="7806" spans="1:22">
      <c r="A7806" s="858"/>
      <c r="B7806" s="866">
        <f t="shared" si="122"/>
        <v>7784</v>
      </c>
      <c r="C7806" s="919"/>
      <c r="D7806" s="860"/>
      <c r="E7806"/>
      <c r="F7806"/>
      <c r="G7806"/>
      <c r="H7806"/>
      <c r="I7806"/>
      <c r="J7806"/>
      <c r="K7806"/>
      <c r="L7806" s="262"/>
      <c r="M7806" s="262"/>
      <c r="S7806" s="262"/>
      <c r="T7806" s="262"/>
      <c r="U7806" s="262"/>
      <c r="V7806" s="262"/>
    </row>
    <row r="7807" spans="1:22">
      <c r="A7807" s="858"/>
      <c r="B7807" s="866">
        <f t="shared" si="122"/>
        <v>7785</v>
      </c>
      <c r="C7807" s="919"/>
      <c r="D7807" s="860"/>
      <c r="E7807"/>
      <c r="F7807"/>
      <c r="G7807"/>
      <c r="H7807"/>
      <c r="I7807"/>
      <c r="J7807"/>
      <c r="K7807"/>
      <c r="L7807" s="262"/>
      <c r="M7807" s="262"/>
      <c r="S7807" s="262"/>
      <c r="T7807" s="262"/>
      <c r="U7807" s="262"/>
      <c r="V7807" s="262"/>
    </row>
    <row r="7808" spans="1:22">
      <c r="A7808" s="858"/>
      <c r="B7808" s="866">
        <f t="shared" si="122"/>
        <v>7786</v>
      </c>
      <c r="C7808" s="919"/>
      <c r="D7808" s="860"/>
      <c r="E7808"/>
      <c r="F7808"/>
      <c r="G7808"/>
      <c r="H7808"/>
      <c r="I7808"/>
      <c r="J7808"/>
      <c r="K7808"/>
      <c r="L7808" s="262"/>
      <c r="M7808" s="262"/>
      <c r="S7808" s="262"/>
      <c r="T7808" s="262"/>
      <c r="U7808" s="262"/>
      <c r="V7808" s="262"/>
    </row>
    <row r="7809" spans="1:22">
      <c r="A7809" s="858"/>
      <c r="B7809" s="866">
        <f t="shared" si="122"/>
        <v>7787</v>
      </c>
      <c r="C7809" s="919"/>
      <c r="D7809" s="860"/>
      <c r="E7809"/>
      <c r="F7809"/>
      <c r="G7809"/>
      <c r="H7809"/>
      <c r="I7809"/>
      <c r="J7809"/>
      <c r="K7809"/>
      <c r="L7809" s="262"/>
      <c r="M7809" s="262"/>
      <c r="S7809" s="262"/>
      <c r="T7809" s="262"/>
      <c r="U7809" s="262"/>
      <c r="V7809" s="262"/>
    </row>
    <row r="7810" spans="1:22">
      <c r="A7810" s="858"/>
      <c r="B7810" s="866">
        <f t="shared" si="122"/>
        <v>7788</v>
      </c>
      <c r="C7810" s="919"/>
      <c r="D7810" s="860"/>
      <c r="E7810"/>
      <c r="F7810"/>
      <c r="G7810"/>
      <c r="H7810"/>
      <c r="I7810"/>
      <c r="J7810"/>
      <c r="K7810"/>
      <c r="L7810" s="262"/>
      <c r="M7810" s="262"/>
      <c r="S7810" s="262"/>
      <c r="T7810" s="262"/>
      <c r="U7810" s="262"/>
      <c r="V7810" s="262"/>
    </row>
    <row r="7811" spans="1:22">
      <c r="A7811" s="858"/>
      <c r="B7811" s="866">
        <f t="shared" si="122"/>
        <v>7789</v>
      </c>
      <c r="C7811" s="919"/>
      <c r="D7811" s="860"/>
      <c r="E7811"/>
      <c r="F7811"/>
      <c r="G7811"/>
      <c r="H7811"/>
      <c r="I7811"/>
      <c r="J7811"/>
      <c r="K7811"/>
      <c r="L7811" s="262"/>
      <c r="M7811" s="262"/>
      <c r="S7811" s="262"/>
      <c r="T7811" s="262"/>
      <c r="U7811" s="262"/>
      <c r="V7811" s="262"/>
    </row>
    <row r="7812" spans="1:22">
      <c r="A7812" s="858"/>
      <c r="B7812" s="866">
        <f t="shared" si="122"/>
        <v>7790</v>
      </c>
      <c r="C7812" s="919"/>
      <c r="D7812" s="860"/>
      <c r="E7812"/>
      <c r="F7812"/>
      <c r="G7812"/>
      <c r="H7812"/>
      <c r="I7812"/>
      <c r="J7812"/>
      <c r="K7812"/>
      <c r="L7812" s="262"/>
      <c r="M7812" s="262"/>
      <c r="S7812" s="262"/>
      <c r="T7812" s="262"/>
      <c r="U7812" s="262"/>
      <c r="V7812" s="262"/>
    </row>
    <row r="7813" spans="1:22">
      <c r="A7813" s="858"/>
      <c r="B7813" s="866">
        <f t="shared" si="122"/>
        <v>7791</v>
      </c>
      <c r="C7813" s="919"/>
      <c r="D7813" s="860"/>
      <c r="E7813"/>
      <c r="F7813"/>
      <c r="G7813"/>
      <c r="H7813"/>
      <c r="I7813"/>
      <c r="J7813"/>
      <c r="K7813"/>
      <c r="L7813" s="262"/>
      <c r="M7813" s="262"/>
      <c r="S7813" s="262"/>
      <c r="T7813" s="262"/>
      <c r="U7813" s="262"/>
      <c r="V7813" s="262"/>
    </row>
    <row r="7814" spans="1:22">
      <c r="A7814" s="858"/>
      <c r="B7814" s="866">
        <f t="shared" si="122"/>
        <v>7792</v>
      </c>
      <c r="C7814" s="919"/>
      <c r="D7814" s="860"/>
      <c r="E7814"/>
      <c r="F7814"/>
      <c r="G7814"/>
      <c r="H7814"/>
      <c r="I7814"/>
      <c r="J7814"/>
      <c r="K7814"/>
      <c r="L7814" s="262"/>
      <c r="M7814" s="262"/>
      <c r="S7814" s="262"/>
      <c r="T7814" s="262"/>
      <c r="U7814" s="262"/>
      <c r="V7814" s="262"/>
    </row>
    <row r="7815" spans="1:22">
      <c r="A7815" s="858"/>
      <c r="B7815" s="866">
        <f t="shared" si="122"/>
        <v>7793</v>
      </c>
      <c r="C7815" s="919"/>
      <c r="D7815" s="860"/>
      <c r="E7815"/>
      <c r="F7815"/>
      <c r="G7815"/>
      <c r="H7815"/>
      <c r="I7815"/>
      <c r="J7815"/>
      <c r="K7815"/>
      <c r="L7815" s="262"/>
      <c r="M7815" s="262"/>
      <c r="S7815" s="262"/>
      <c r="T7815" s="262"/>
      <c r="U7815" s="262"/>
      <c r="V7815" s="262"/>
    </row>
    <row r="7816" spans="1:22">
      <c r="A7816" s="858"/>
      <c r="B7816" s="866">
        <f t="shared" si="122"/>
        <v>7794</v>
      </c>
      <c r="C7816" s="919"/>
      <c r="D7816" s="860"/>
      <c r="E7816"/>
      <c r="F7816"/>
      <c r="G7816"/>
      <c r="H7816"/>
      <c r="I7816"/>
      <c r="J7816"/>
      <c r="K7816"/>
      <c r="L7816" s="262"/>
      <c r="M7816" s="262"/>
      <c r="S7816" s="262"/>
      <c r="T7816" s="262"/>
      <c r="U7816" s="262"/>
      <c r="V7816" s="262"/>
    </row>
    <row r="7817" spans="1:22">
      <c r="A7817" s="858"/>
      <c r="B7817" s="866">
        <f t="shared" si="122"/>
        <v>7795</v>
      </c>
      <c r="C7817" s="919"/>
      <c r="D7817" s="860"/>
      <c r="E7817"/>
      <c r="F7817"/>
      <c r="G7817"/>
      <c r="H7817"/>
      <c r="I7817"/>
      <c r="J7817"/>
      <c r="K7817"/>
      <c r="L7817" s="262"/>
      <c r="M7817" s="262"/>
      <c r="S7817" s="262"/>
      <c r="T7817" s="262"/>
      <c r="U7817" s="262"/>
      <c r="V7817" s="262"/>
    </row>
    <row r="7818" spans="1:22">
      <c r="A7818" s="858"/>
      <c r="B7818" s="866">
        <f t="shared" si="122"/>
        <v>7796</v>
      </c>
      <c r="C7818" s="919"/>
      <c r="D7818" s="860"/>
      <c r="E7818"/>
      <c r="F7818"/>
      <c r="G7818"/>
      <c r="H7818"/>
      <c r="I7818"/>
      <c r="J7818"/>
      <c r="K7818"/>
      <c r="L7818" s="262"/>
      <c r="M7818" s="262"/>
      <c r="S7818" s="262"/>
      <c r="T7818" s="262"/>
      <c r="U7818" s="262"/>
      <c r="V7818" s="262"/>
    </row>
    <row r="7819" spans="1:22">
      <c r="A7819" s="858"/>
      <c r="B7819" s="866">
        <f t="shared" si="122"/>
        <v>7797</v>
      </c>
      <c r="C7819" s="919"/>
      <c r="D7819" s="860"/>
      <c r="E7819"/>
      <c r="F7819"/>
      <c r="G7819"/>
      <c r="H7819"/>
      <c r="I7819"/>
      <c r="J7819"/>
      <c r="K7819"/>
      <c r="L7819" s="262"/>
      <c r="M7819" s="262"/>
      <c r="S7819" s="262"/>
      <c r="T7819" s="262"/>
      <c r="U7819" s="262"/>
      <c r="V7819" s="262"/>
    </row>
    <row r="7820" spans="1:22">
      <c r="A7820" s="858"/>
      <c r="B7820" s="866">
        <f t="shared" si="122"/>
        <v>7798</v>
      </c>
      <c r="C7820" s="919"/>
      <c r="D7820" s="860"/>
      <c r="E7820"/>
      <c r="F7820"/>
      <c r="G7820"/>
      <c r="H7820"/>
      <c r="I7820"/>
      <c r="J7820"/>
      <c r="K7820"/>
      <c r="L7820" s="262"/>
      <c r="M7820" s="262"/>
      <c r="S7820" s="262"/>
      <c r="T7820" s="262"/>
      <c r="U7820" s="262"/>
      <c r="V7820" s="262"/>
    </row>
    <row r="7821" spans="1:22">
      <c r="A7821" s="858"/>
      <c r="B7821" s="866">
        <f t="shared" si="122"/>
        <v>7799</v>
      </c>
      <c r="C7821" s="919"/>
      <c r="D7821" s="860"/>
      <c r="E7821"/>
      <c r="F7821"/>
      <c r="G7821"/>
      <c r="H7821"/>
      <c r="I7821"/>
      <c r="J7821"/>
      <c r="K7821"/>
      <c r="L7821" s="262"/>
      <c r="M7821" s="262"/>
      <c r="S7821" s="262"/>
      <c r="T7821" s="262"/>
      <c r="U7821" s="262"/>
      <c r="V7821" s="262"/>
    </row>
    <row r="7822" spans="1:22">
      <c r="A7822" s="858"/>
      <c r="B7822" s="866">
        <f t="shared" si="122"/>
        <v>7800</v>
      </c>
      <c r="C7822" s="919"/>
      <c r="D7822" s="860"/>
      <c r="E7822"/>
      <c r="F7822"/>
      <c r="G7822"/>
      <c r="H7822"/>
      <c r="I7822"/>
      <c r="J7822"/>
      <c r="K7822"/>
      <c r="L7822" s="262"/>
      <c r="M7822" s="262"/>
      <c r="S7822" s="262"/>
      <c r="T7822" s="262"/>
      <c r="U7822" s="262"/>
      <c r="V7822" s="262"/>
    </row>
    <row r="7823" spans="1:22">
      <c r="A7823" s="858"/>
      <c r="B7823" s="866">
        <f t="shared" si="122"/>
        <v>7801</v>
      </c>
      <c r="C7823" s="919"/>
      <c r="D7823" s="860"/>
      <c r="E7823"/>
      <c r="F7823"/>
      <c r="G7823"/>
      <c r="H7823"/>
      <c r="I7823"/>
      <c r="J7823"/>
      <c r="K7823"/>
      <c r="L7823" s="262"/>
      <c r="M7823" s="262"/>
      <c r="S7823" s="262"/>
      <c r="T7823" s="262"/>
      <c r="U7823" s="262"/>
      <c r="V7823" s="262"/>
    </row>
    <row r="7824" spans="1:22">
      <c r="A7824" s="858"/>
      <c r="B7824" s="866">
        <f t="shared" si="122"/>
        <v>7802</v>
      </c>
      <c r="C7824" s="919"/>
      <c r="D7824" s="860"/>
      <c r="E7824"/>
      <c r="F7824"/>
      <c r="G7824"/>
      <c r="H7824"/>
      <c r="I7824"/>
      <c r="J7824"/>
      <c r="K7824"/>
      <c r="L7824" s="262"/>
      <c r="M7824" s="262"/>
      <c r="S7824" s="262"/>
      <c r="T7824" s="262"/>
      <c r="U7824" s="262"/>
      <c r="V7824" s="262"/>
    </row>
    <row r="7825" spans="1:22">
      <c r="A7825" s="858"/>
      <c r="B7825" s="866">
        <f t="shared" si="122"/>
        <v>7803</v>
      </c>
      <c r="C7825" s="919"/>
      <c r="D7825" s="860"/>
      <c r="E7825"/>
      <c r="F7825"/>
      <c r="G7825"/>
      <c r="H7825"/>
      <c r="I7825"/>
      <c r="J7825"/>
      <c r="K7825"/>
      <c r="L7825" s="262"/>
      <c r="M7825" s="262"/>
      <c r="S7825" s="262"/>
      <c r="T7825" s="262"/>
      <c r="U7825" s="262"/>
      <c r="V7825" s="262"/>
    </row>
    <row r="7826" spans="1:22">
      <c r="A7826" s="858"/>
      <c r="B7826" s="866">
        <f t="shared" si="122"/>
        <v>7804</v>
      </c>
      <c r="C7826" s="919"/>
      <c r="D7826" s="860"/>
      <c r="E7826"/>
      <c r="F7826"/>
      <c r="G7826"/>
      <c r="H7826"/>
      <c r="I7826"/>
      <c r="J7826"/>
      <c r="K7826"/>
      <c r="L7826" s="262"/>
      <c r="M7826" s="262"/>
      <c r="S7826" s="262"/>
      <c r="T7826" s="262"/>
      <c r="U7826" s="262"/>
      <c r="V7826" s="262"/>
    </row>
    <row r="7827" spans="1:22">
      <c r="A7827" s="858"/>
      <c r="B7827" s="866">
        <f t="shared" si="122"/>
        <v>7805</v>
      </c>
      <c r="C7827" s="919"/>
      <c r="D7827" s="860"/>
      <c r="E7827"/>
      <c r="F7827"/>
      <c r="G7827"/>
      <c r="H7827"/>
      <c r="I7827"/>
      <c r="J7827"/>
      <c r="K7827"/>
      <c r="L7827" s="262"/>
      <c r="M7827" s="262"/>
      <c r="S7827" s="262"/>
      <c r="T7827" s="262"/>
      <c r="U7827" s="262"/>
      <c r="V7827" s="262"/>
    </row>
    <row r="7828" spans="1:22">
      <c r="A7828" s="858"/>
      <c r="B7828" s="866">
        <f t="shared" si="122"/>
        <v>7806</v>
      </c>
      <c r="C7828" s="919"/>
      <c r="D7828" s="860"/>
      <c r="E7828"/>
      <c r="F7828"/>
      <c r="G7828"/>
      <c r="H7828"/>
      <c r="I7828"/>
      <c r="J7828"/>
      <c r="K7828"/>
      <c r="L7828" s="262"/>
      <c r="M7828" s="262"/>
      <c r="S7828" s="262"/>
      <c r="T7828" s="262"/>
      <c r="U7828" s="262"/>
      <c r="V7828" s="262"/>
    </row>
    <row r="7829" spans="1:22">
      <c r="A7829" s="858"/>
      <c r="B7829" s="866">
        <f t="shared" si="122"/>
        <v>7807</v>
      </c>
      <c r="C7829" s="919"/>
      <c r="D7829" s="860"/>
      <c r="E7829"/>
      <c r="F7829"/>
      <c r="G7829"/>
      <c r="H7829"/>
      <c r="I7829"/>
      <c r="J7829"/>
      <c r="K7829"/>
      <c r="L7829" s="262"/>
      <c r="M7829" s="262"/>
      <c r="S7829" s="262"/>
      <c r="T7829" s="262"/>
      <c r="U7829" s="262"/>
      <c r="V7829" s="262"/>
    </row>
    <row r="7830" spans="1:22">
      <c r="A7830" s="858"/>
      <c r="B7830" s="866">
        <f t="shared" si="122"/>
        <v>7808</v>
      </c>
      <c r="C7830" s="919"/>
      <c r="D7830" s="860"/>
      <c r="E7830"/>
      <c r="F7830"/>
      <c r="G7830"/>
      <c r="H7830"/>
      <c r="I7830"/>
      <c r="J7830"/>
      <c r="K7830"/>
      <c r="L7830" s="262"/>
      <c r="M7830" s="262"/>
      <c r="S7830" s="262"/>
      <c r="T7830" s="262"/>
      <c r="U7830" s="262"/>
      <c r="V7830" s="262"/>
    </row>
    <row r="7831" spans="1:22">
      <c r="A7831" s="858"/>
      <c r="B7831" s="866">
        <f t="shared" si="122"/>
        <v>7809</v>
      </c>
      <c r="C7831" s="919"/>
      <c r="D7831" s="860"/>
      <c r="E7831"/>
      <c r="F7831"/>
      <c r="G7831"/>
      <c r="H7831"/>
      <c r="I7831"/>
      <c r="J7831"/>
      <c r="K7831"/>
      <c r="L7831" s="262"/>
      <c r="M7831" s="262"/>
      <c r="S7831" s="262"/>
      <c r="T7831" s="262"/>
      <c r="U7831" s="262"/>
      <c r="V7831" s="262"/>
    </row>
    <row r="7832" spans="1:22">
      <c r="A7832" s="858"/>
      <c r="B7832" s="866">
        <f t="shared" ref="B7832:B7895" si="123">B7831+1</f>
        <v>7810</v>
      </c>
      <c r="C7832" s="919"/>
      <c r="D7832" s="860"/>
      <c r="E7832"/>
      <c r="F7832"/>
      <c r="G7832"/>
      <c r="H7832"/>
      <c r="I7832"/>
      <c r="J7832"/>
      <c r="K7832"/>
      <c r="L7832" s="262"/>
      <c r="M7832" s="262"/>
      <c r="S7832" s="262"/>
      <c r="T7832" s="262"/>
      <c r="U7832" s="262"/>
      <c r="V7832" s="262"/>
    </row>
    <row r="7833" spans="1:22">
      <c r="A7833" s="858"/>
      <c r="B7833" s="866">
        <f t="shared" si="123"/>
        <v>7811</v>
      </c>
      <c r="C7833" s="919"/>
      <c r="D7833" s="860"/>
      <c r="E7833"/>
      <c r="F7833"/>
      <c r="G7833"/>
      <c r="H7833"/>
      <c r="I7833"/>
      <c r="J7833"/>
      <c r="K7833"/>
      <c r="L7833" s="262"/>
      <c r="M7833" s="262"/>
      <c r="S7833" s="262"/>
      <c r="T7833" s="262"/>
      <c r="U7833" s="262"/>
      <c r="V7833" s="262"/>
    </row>
    <row r="7834" spans="1:22">
      <c r="A7834" s="858"/>
      <c r="B7834" s="866">
        <f t="shared" si="123"/>
        <v>7812</v>
      </c>
      <c r="C7834" s="919"/>
      <c r="D7834" s="860"/>
      <c r="E7834"/>
      <c r="F7834"/>
      <c r="G7834"/>
      <c r="H7834"/>
      <c r="I7834"/>
      <c r="J7834"/>
      <c r="K7834"/>
      <c r="L7834" s="262"/>
      <c r="M7834" s="262"/>
      <c r="S7834" s="262"/>
      <c r="T7834" s="262"/>
      <c r="U7834" s="262"/>
      <c r="V7834" s="262"/>
    </row>
    <row r="7835" spans="1:22">
      <c r="A7835" s="858"/>
      <c r="B7835" s="866">
        <f t="shared" si="123"/>
        <v>7813</v>
      </c>
      <c r="C7835" s="919"/>
      <c r="D7835" s="860"/>
      <c r="E7835"/>
      <c r="F7835"/>
      <c r="G7835"/>
      <c r="H7835"/>
      <c r="I7835"/>
      <c r="J7835"/>
      <c r="K7835"/>
      <c r="L7835" s="262"/>
      <c r="M7835" s="262"/>
      <c r="S7835" s="262"/>
      <c r="T7835" s="262"/>
      <c r="U7835" s="262"/>
      <c r="V7835" s="262"/>
    </row>
    <row r="7836" spans="1:22">
      <c r="A7836" s="858"/>
      <c r="B7836" s="866">
        <f t="shared" si="123"/>
        <v>7814</v>
      </c>
      <c r="C7836" s="919"/>
      <c r="D7836" s="860"/>
      <c r="E7836"/>
      <c r="F7836"/>
      <c r="G7836"/>
      <c r="H7836"/>
      <c r="I7836"/>
      <c r="J7836"/>
      <c r="K7836"/>
      <c r="L7836" s="262"/>
      <c r="M7836" s="262"/>
      <c r="S7836" s="262"/>
      <c r="T7836" s="262"/>
      <c r="U7836" s="262"/>
      <c r="V7836" s="262"/>
    </row>
    <row r="7837" spans="1:22">
      <c r="A7837" s="858"/>
      <c r="B7837" s="866">
        <f t="shared" si="123"/>
        <v>7815</v>
      </c>
      <c r="C7837" s="919"/>
      <c r="D7837" s="860"/>
      <c r="E7837"/>
      <c r="F7837"/>
      <c r="G7837"/>
      <c r="H7837"/>
      <c r="I7837"/>
      <c r="J7837"/>
      <c r="K7837"/>
      <c r="L7837" s="262"/>
      <c r="M7837" s="262"/>
      <c r="S7837" s="262"/>
      <c r="T7837" s="262"/>
      <c r="U7837" s="262"/>
      <c r="V7837" s="262"/>
    </row>
    <row r="7838" spans="1:22">
      <c r="A7838" s="858"/>
      <c r="B7838" s="866">
        <f t="shared" si="123"/>
        <v>7816</v>
      </c>
      <c r="C7838" s="919"/>
      <c r="D7838" s="860"/>
      <c r="E7838"/>
      <c r="F7838"/>
      <c r="G7838"/>
      <c r="H7838"/>
      <c r="I7838"/>
      <c r="J7838"/>
      <c r="K7838"/>
      <c r="L7838" s="262"/>
      <c r="M7838" s="262"/>
      <c r="S7838" s="262"/>
      <c r="T7838" s="262"/>
      <c r="U7838" s="262"/>
      <c r="V7838" s="262"/>
    </row>
    <row r="7839" spans="1:22">
      <c r="A7839" s="858"/>
      <c r="B7839" s="866">
        <f t="shared" si="123"/>
        <v>7817</v>
      </c>
      <c r="C7839" s="919"/>
      <c r="D7839" s="860"/>
      <c r="E7839"/>
      <c r="F7839"/>
      <c r="G7839"/>
      <c r="H7839"/>
      <c r="I7839"/>
      <c r="J7839"/>
      <c r="K7839"/>
      <c r="L7839" s="262"/>
      <c r="M7839" s="262"/>
      <c r="S7839" s="262"/>
      <c r="T7839" s="262"/>
      <c r="U7839" s="262"/>
      <c r="V7839" s="262"/>
    </row>
    <row r="7840" spans="1:22">
      <c r="A7840" s="858"/>
      <c r="B7840" s="866">
        <f t="shared" si="123"/>
        <v>7818</v>
      </c>
      <c r="C7840" s="919"/>
      <c r="D7840" s="860"/>
      <c r="E7840"/>
      <c r="F7840"/>
      <c r="G7840"/>
      <c r="H7840"/>
      <c r="I7840"/>
      <c r="J7840"/>
      <c r="K7840"/>
      <c r="L7840" s="262"/>
      <c r="M7840" s="262"/>
      <c r="S7840" s="262"/>
      <c r="T7840" s="262"/>
      <c r="U7840" s="262"/>
      <c r="V7840" s="262"/>
    </row>
    <row r="7841" spans="1:22">
      <c r="A7841" s="858"/>
      <c r="B7841" s="866">
        <f t="shared" si="123"/>
        <v>7819</v>
      </c>
      <c r="C7841" s="919"/>
      <c r="D7841" s="860"/>
      <c r="E7841"/>
      <c r="F7841"/>
      <c r="G7841"/>
      <c r="H7841"/>
      <c r="I7841"/>
      <c r="J7841"/>
      <c r="K7841"/>
      <c r="L7841" s="262"/>
      <c r="M7841" s="262"/>
      <c r="S7841" s="262"/>
      <c r="T7841" s="262"/>
      <c r="U7841" s="262"/>
      <c r="V7841" s="262"/>
    </row>
    <row r="7842" spans="1:22">
      <c r="A7842" s="858"/>
      <c r="B7842" s="866">
        <f t="shared" si="123"/>
        <v>7820</v>
      </c>
      <c r="C7842" s="919"/>
      <c r="D7842" s="860"/>
      <c r="E7842"/>
      <c r="F7842"/>
      <c r="G7842"/>
      <c r="H7842"/>
      <c r="I7842"/>
      <c r="J7842"/>
      <c r="K7842"/>
      <c r="L7842" s="262"/>
      <c r="M7842" s="262"/>
      <c r="S7842" s="262"/>
      <c r="T7842" s="262"/>
      <c r="U7842" s="262"/>
      <c r="V7842" s="262"/>
    </row>
    <row r="7843" spans="1:22">
      <c r="A7843" s="858"/>
      <c r="B7843" s="866">
        <f t="shared" si="123"/>
        <v>7821</v>
      </c>
      <c r="C7843" s="919"/>
      <c r="D7843" s="860"/>
      <c r="E7843"/>
      <c r="F7843"/>
      <c r="G7843"/>
      <c r="H7843"/>
      <c r="I7843"/>
      <c r="J7843"/>
      <c r="K7843"/>
      <c r="L7843" s="262"/>
      <c r="M7843" s="262"/>
      <c r="S7843" s="262"/>
      <c r="T7843" s="262"/>
      <c r="U7843" s="262"/>
      <c r="V7843" s="262"/>
    </row>
    <row r="7844" spans="1:22">
      <c r="A7844" s="858"/>
      <c r="B7844" s="866">
        <f t="shared" si="123"/>
        <v>7822</v>
      </c>
      <c r="C7844" s="919"/>
      <c r="D7844" s="860"/>
      <c r="E7844"/>
      <c r="F7844"/>
      <c r="G7844"/>
      <c r="H7844"/>
      <c r="I7844"/>
      <c r="J7844"/>
      <c r="K7844"/>
      <c r="L7844" s="262"/>
      <c r="M7844" s="262"/>
      <c r="S7844" s="262"/>
      <c r="T7844" s="262"/>
      <c r="U7844" s="262"/>
      <c r="V7844" s="262"/>
    </row>
    <row r="7845" spans="1:22">
      <c r="A7845" s="858"/>
      <c r="B7845" s="866">
        <f t="shared" si="123"/>
        <v>7823</v>
      </c>
      <c r="C7845" s="919"/>
      <c r="D7845" s="860"/>
      <c r="E7845"/>
      <c r="F7845"/>
      <c r="G7845"/>
      <c r="H7845"/>
      <c r="I7845"/>
      <c r="J7845"/>
      <c r="K7845"/>
      <c r="L7845" s="262"/>
      <c r="M7845" s="262"/>
      <c r="S7845" s="262"/>
      <c r="T7845" s="262"/>
      <c r="U7845" s="262"/>
      <c r="V7845" s="262"/>
    </row>
    <row r="7846" spans="1:22">
      <c r="A7846" s="858"/>
      <c r="B7846" s="866">
        <f t="shared" si="123"/>
        <v>7824</v>
      </c>
      <c r="C7846" s="919"/>
      <c r="D7846" s="860"/>
      <c r="E7846"/>
      <c r="F7846"/>
      <c r="G7846"/>
      <c r="H7846"/>
      <c r="I7846"/>
      <c r="J7846"/>
      <c r="K7846"/>
      <c r="L7846" s="262"/>
      <c r="M7846" s="262"/>
      <c r="S7846" s="262"/>
      <c r="T7846" s="262"/>
      <c r="U7846" s="262"/>
      <c r="V7846" s="262"/>
    </row>
    <row r="7847" spans="1:22">
      <c r="A7847" s="858"/>
      <c r="B7847" s="866">
        <f t="shared" si="123"/>
        <v>7825</v>
      </c>
      <c r="C7847" s="919"/>
      <c r="D7847" s="860"/>
      <c r="E7847"/>
      <c r="F7847"/>
      <c r="G7847"/>
      <c r="H7847"/>
      <c r="I7847"/>
      <c r="J7847"/>
      <c r="K7847"/>
      <c r="L7847" s="262"/>
      <c r="M7847" s="262"/>
      <c r="S7847" s="262"/>
      <c r="T7847" s="262"/>
      <c r="U7847" s="262"/>
      <c r="V7847" s="262"/>
    </row>
    <row r="7848" spans="1:22">
      <c r="A7848" s="858"/>
      <c r="B7848" s="866">
        <f t="shared" si="123"/>
        <v>7826</v>
      </c>
      <c r="C7848" s="919"/>
      <c r="D7848" s="860"/>
      <c r="E7848"/>
      <c r="F7848"/>
      <c r="G7848"/>
      <c r="H7848"/>
      <c r="I7848"/>
      <c r="J7848"/>
      <c r="K7848"/>
      <c r="L7848" s="262"/>
      <c r="M7848" s="262"/>
      <c r="S7848" s="262"/>
      <c r="T7848" s="262"/>
      <c r="U7848" s="262"/>
      <c r="V7848" s="262"/>
    </row>
    <row r="7849" spans="1:22">
      <c r="A7849" s="858"/>
      <c r="B7849" s="866">
        <f t="shared" si="123"/>
        <v>7827</v>
      </c>
      <c r="C7849" s="919"/>
      <c r="D7849" s="860"/>
      <c r="E7849"/>
      <c r="F7849"/>
      <c r="G7849"/>
      <c r="H7849"/>
      <c r="I7849"/>
      <c r="J7849"/>
      <c r="K7849"/>
      <c r="L7849" s="262"/>
      <c r="M7849" s="262"/>
      <c r="S7849" s="262"/>
      <c r="T7849" s="262"/>
      <c r="U7849" s="262"/>
      <c r="V7849" s="262"/>
    </row>
    <row r="7850" spans="1:22">
      <c r="A7850" s="858"/>
      <c r="B7850" s="866">
        <f t="shared" si="123"/>
        <v>7828</v>
      </c>
      <c r="C7850" s="919"/>
      <c r="D7850" s="860"/>
      <c r="E7850"/>
      <c r="F7850"/>
      <c r="G7850"/>
      <c r="H7850"/>
      <c r="I7850"/>
      <c r="J7850"/>
      <c r="K7850"/>
      <c r="L7850" s="262"/>
      <c r="M7850" s="262"/>
      <c r="S7850" s="262"/>
      <c r="T7850" s="262"/>
      <c r="U7850" s="262"/>
      <c r="V7850" s="262"/>
    </row>
    <row r="7851" spans="1:22">
      <c r="A7851" s="858"/>
      <c r="B7851" s="866">
        <f t="shared" si="123"/>
        <v>7829</v>
      </c>
      <c r="C7851" s="919"/>
      <c r="D7851" s="860"/>
      <c r="E7851"/>
      <c r="F7851"/>
      <c r="G7851"/>
      <c r="H7851"/>
      <c r="I7851"/>
      <c r="J7851"/>
      <c r="K7851"/>
      <c r="L7851" s="262"/>
      <c r="M7851" s="262"/>
      <c r="S7851" s="262"/>
      <c r="T7851" s="262"/>
      <c r="U7851" s="262"/>
      <c r="V7851" s="262"/>
    </row>
    <row r="7852" spans="1:22">
      <c r="A7852" s="858"/>
      <c r="B7852" s="866">
        <f t="shared" si="123"/>
        <v>7830</v>
      </c>
      <c r="C7852" s="919"/>
      <c r="D7852" s="860"/>
      <c r="E7852"/>
      <c r="F7852"/>
      <c r="G7852"/>
      <c r="H7852"/>
      <c r="I7852"/>
      <c r="J7852"/>
      <c r="K7852"/>
      <c r="L7852" s="262"/>
      <c r="M7852" s="262"/>
      <c r="S7852" s="262"/>
      <c r="T7852" s="262"/>
      <c r="U7852" s="262"/>
      <c r="V7852" s="262"/>
    </row>
    <row r="7853" spans="1:22">
      <c r="A7853" s="858"/>
      <c r="B7853" s="866">
        <f t="shared" si="123"/>
        <v>7831</v>
      </c>
      <c r="C7853" s="919"/>
      <c r="D7853" s="860"/>
      <c r="E7853"/>
      <c r="F7853"/>
      <c r="G7853"/>
      <c r="H7853"/>
      <c r="I7853"/>
      <c r="J7853"/>
      <c r="K7853"/>
      <c r="L7853" s="262"/>
      <c r="M7853" s="262"/>
      <c r="S7853" s="262"/>
      <c r="T7853" s="262"/>
      <c r="U7853" s="262"/>
      <c r="V7853" s="262"/>
    </row>
    <row r="7854" spans="1:22">
      <c r="A7854" s="858"/>
      <c r="B7854" s="866">
        <f t="shared" si="123"/>
        <v>7832</v>
      </c>
      <c r="C7854" s="919"/>
      <c r="D7854" s="860"/>
      <c r="E7854"/>
      <c r="F7854"/>
      <c r="G7854"/>
      <c r="H7854"/>
      <c r="I7854"/>
      <c r="J7854"/>
      <c r="K7854"/>
      <c r="L7854" s="262"/>
      <c r="M7854" s="262"/>
      <c r="S7854" s="262"/>
      <c r="T7854" s="262"/>
      <c r="U7854" s="262"/>
      <c r="V7854" s="262"/>
    </row>
    <row r="7855" spans="1:22">
      <c r="A7855" s="858"/>
      <c r="B7855" s="866">
        <f t="shared" si="123"/>
        <v>7833</v>
      </c>
      <c r="C7855" s="919"/>
      <c r="D7855" s="860"/>
      <c r="E7855"/>
      <c r="F7855"/>
      <c r="G7855"/>
      <c r="H7855"/>
      <c r="I7855"/>
      <c r="J7855"/>
      <c r="K7855"/>
      <c r="L7855" s="262"/>
      <c r="M7855" s="262"/>
      <c r="S7855" s="262"/>
      <c r="T7855" s="262"/>
      <c r="U7855" s="262"/>
      <c r="V7855" s="262"/>
    </row>
    <row r="7856" spans="1:22">
      <c r="A7856" s="858"/>
      <c r="B7856" s="866">
        <f t="shared" si="123"/>
        <v>7834</v>
      </c>
      <c r="C7856" s="919"/>
      <c r="D7856" s="860"/>
      <c r="E7856"/>
      <c r="F7856"/>
      <c r="G7856"/>
      <c r="H7856"/>
      <c r="I7856"/>
      <c r="J7856"/>
      <c r="K7856"/>
      <c r="L7856" s="262"/>
      <c r="M7856" s="262"/>
      <c r="S7856" s="262"/>
      <c r="T7856" s="262"/>
      <c r="U7856" s="262"/>
      <c r="V7856" s="262"/>
    </row>
    <row r="7857" spans="1:22">
      <c r="A7857" s="858"/>
      <c r="B7857" s="866">
        <f t="shared" si="123"/>
        <v>7835</v>
      </c>
      <c r="C7857" s="919"/>
      <c r="D7857" s="860"/>
      <c r="E7857"/>
      <c r="F7857"/>
      <c r="G7857"/>
      <c r="H7857"/>
      <c r="I7857"/>
      <c r="J7857"/>
      <c r="K7857"/>
      <c r="L7857" s="262"/>
      <c r="M7857" s="262"/>
      <c r="S7857" s="262"/>
      <c r="T7857" s="262"/>
      <c r="U7857" s="262"/>
      <c r="V7857" s="262"/>
    </row>
    <row r="7858" spans="1:22">
      <c r="A7858" s="858"/>
      <c r="B7858" s="866">
        <f t="shared" si="123"/>
        <v>7836</v>
      </c>
      <c r="C7858" s="919"/>
      <c r="D7858" s="860"/>
      <c r="E7858"/>
      <c r="F7858"/>
      <c r="G7858"/>
      <c r="H7858"/>
      <c r="I7858"/>
      <c r="J7858"/>
      <c r="K7858"/>
      <c r="L7858" s="262"/>
      <c r="M7858" s="262"/>
      <c r="S7858" s="262"/>
      <c r="T7858" s="262"/>
      <c r="U7858" s="262"/>
      <c r="V7858" s="262"/>
    </row>
    <row r="7859" spans="1:22">
      <c r="A7859" s="858"/>
      <c r="B7859" s="866">
        <f t="shared" si="123"/>
        <v>7837</v>
      </c>
      <c r="C7859" s="919"/>
      <c r="D7859" s="860"/>
      <c r="E7859"/>
      <c r="F7859"/>
      <c r="G7859"/>
      <c r="H7859"/>
      <c r="I7859"/>
      <c r="J7859"/>
      <c r="K7859"/>
      <c r="L7859" s="262"/>
      <c r="M7859" s="262"/>
      <c r="S7859" s="262"/>
      <c r="T7859" s="262"/>
      <c r="U7859" s="262"/>
      <c r="V7859" s="262"/>
    </row>
    <row r="7860" spans="1:22">
      <c r="A7860" s="858"/>
      <c r="B7860" s="866">
        <f t="shared" si="123"/>
        <v>7838</v>
      </c>
      <c r="C7860" s="919"/>
      <c r="D7860" s="860"/>
      <c r="E7860"/>
      <c r="F7860"/>
      <c r="G7860"/>
      <c r="H7860"/>
      <c r="I7860"/>
      <c r="J7860"/>
      <c r="K7860"/>
      <c r="L7860" s="262"/>
      <c r="M7860" s="262"/>
      <c r="S7860" s="262"/>
      <c r="T7860" s="262"/>
      <c r="U7860" s="262"/>
      <c r="V7860" s="262"/>
    </row>
    <row r="7861" spans="1:22">
      <c r="A7861" s="858"/>
      <c r="B7861" s="866">
        <f t="shared" si="123"/>
        <v>7839</v>
      </c>
      <c r="C7861" s="919"/>
      <c r="D7861" s="860"/>
      <c r="E7861"/>
      <c r="F7861"/>
      <c r="G7861"/>
      <c r="H7861"/>
      <c r="I7861"/>
      <c r="J7861"/>
      <c r="K7861"/>
      <c r="L7861" s="262"/>
      <c r="M7861" s="262"/>
      <c r="S7861" s="262"/>
      <c r="T7861" s="262"/>
      <c r="U7861" s="262"/>
      <c r="V7861" s="262"/>
    </row>
    <row r="7862" spans="1:22">
      <c r="A7862" s="858"/>
      <c r="B7862" s="866">
        <f t="shared" si="123"/>
        <v>7840</v>
      </c>
      <c r="C7862" s="919"/>
      <c r="D7862" s="860"/>
      <c r="E7862"/>
      <c r="F7862"/>
      <c r="G7862"/>
      <c r="H7862"/>
      <c r="I7862"/>
      <c r="J7862"/>
      <c r="K7862"/>
      <c r="L7862" s="262"/>
      <c r="M7862" s="262"/>
      <c r="S7862" s="262"/>
      <c r="T7862" s="262"/>
      <c r="U7862" s="262"/>
      <c r="V7862" s="262"/>
    </row>
    <row r="7863" spans="1:22">
      <c r="A7863" s="858"/>
      <c r="B7863" s="866">
        <f t="shared" si="123"/>
        <v>7841</v>
      </c>
      <c r="C7863" s="919"/>
      <c r="D7863" s="860"/>
      <c r="E7863"/>
      <c r="F7863"/>
      <c r="G7863"/>
      <c r="H7863"/>
      <c r="I7863"/>
      <c r="J7863"/>
      <c r="K7863"/>
      <c r="L7863" s="262"/>
      <c r="M7863" s="262"/>
      <c r="S7863" s="262"/>
      <c r="T7863" s="262"/>
      <c r="U7863" s="262"/>
      <c r="V7863" s="262"/>
    </row>
    <row r="7864" spans="1:22">
      <c r="A7864" s="858"/>
      <c r="B7864" s="866">
        <f t="shared" si="123"/>
        <v>7842</v>
      </c>
      <c r="C7864" s="919"/>
      <c r="D7864" s="860"/>
      <c r="E7864"/>
      <c r="F7864"/>
      <c r="G7864"/>
      <c r="H7864"/>
      <c r="I7864"/>
      <c r="J7864"/>
      <c r="K7864"/>
      <c r="L7864" s="262"/>
      <c r="M7864" s="262"/>
      <c r="S7864" s="262"/>
      <c r="T7864" s="262"/>
      <c r="U7864" s="262"/>
      <c r="V7864" s="262"/>
    </row>
    <row r="7865" spans="1:22">
      <c r="A7865" s="858"/>
      <c r="B7865" s="866">
        <f t="shared" si="123"/>
        <v>7843</v>
      </c>
      <c r="C7865" s="919"/>
      <c r="D7865" s="860"/>
      <c r="E7865"/>
      <c r="F7865"/>
      <c r="G7865"/>
      <c r="H7865"/>
      <c r="I7865"/>
      <c r="J7865"/>
      <c r="K7865"/>
      <c r="L7865" s="262"/>
      <c r="M7865" s="262"/>
      <c r="S7865" s="262"/>
      <c r="T7865" s="262"/>
      <c r="U7865" s="262"/>
      <c r="V7865" s="262"/>
    </row>
    <row r="7866" spans="1:22">
      <c r="A7866" s="858"/>
      <c r="B7866" s="866">
        <f t="shared" si="123"/>
        <v>7844</v>
      </c>
      <c r="C7866" s="919"/>
      <c r="D7866" s="860"/>
      <c r="E7866"/>
      <c r="F7866"/>
      <c r="G7866"/>
      <c r="H7866"/>
      <c r="I7866"/>
      <c r="J7866"/>
      <c r="K7866"/>
      <c r="L7866" s="262"/>
      <c r="M7866" s="262"/>
      <c r="S7866" s="262"/>
      <c r="T7866" s="262"/>
      <c r="U7866" s="262"/>
      <c r="V7866" s="262"/>
    </row>
    <row r="7867" spans="1:22">
      <c r="A7867" s="858"/>
      <c r="B7867" s="866">
        <f t="shared" si="123"/>
        <v>7845</v>
      </c>
      <c r="C7867" s="919"/>
      <c r="D7867" s="860"/>
      <c r="E7867"/>
      <c r="F7867"/>
      <c r="G7867"/>
      <c r="H7867"/>
      <c r="I7867"/>
      <c r="J7867"/>
      <c r="K7867"/>
      <c r="L7867" s="262"/>
      <c r="M7867" s="262"/>
      <c r="S7867" s="262"/>
      <c r="T7867" s="262"/>
      <c r="U7867" s="262"/>
      <c r="V7867" s="262"/>
    </row>
    <row r="7868" spans="1:22">
      <c r="A7868" s="858"/>
      <c r="B7868" s="866">
        <f t="shared" si="123"/>
        <v>7846</v>
      </c>
      <c r="C7868" s="919"/>
      <c r="D7868" s="860"/>
      <c r="E7868"/>
      <c r="F7868"/>
      <c r="G7868"/>
      <c r="H7868"/>
      <c r="I7868"/>
      <c r="J7868"/>
      <c r="K7868"/>
      <c r="L7868" s="262"/>
      <c r="M7868" s="262"/>
      <c r="S7868" s="262"/>
      <c r="T7868" s="262"/>
      <c r="U7868" s="262"/>
      <c r="V7868" s="262"/>
    </row>
    <row r="7869" spans="1:22">
      <c r="A7869" s="858"/>
      <c r="B7869" s="866">
        <f t="shared" si="123"/>
        <v>7847</v>
      </c>
      <c r="C7869" s="919"/>
      <c r="D7869" s="860"/>
      <c r="E7869"/>
      <c r="F7869"/>
      <c r="G7869"/>
      <c r="H7869"/>
      <c r="I7869"/>
      <c r="J7869"/>
      <c r="K7869"/>
      <c r="L7869" s="262"/>
      <c r="M7869" s="262"/>
      <c r="S7869" s="262"/>
      <c r="T7869" s="262"/>
      <c r="U7869" s="262"/>
      <c r="V7869" s="262"/>
    </row>
    <row r="7870" spans="1:22">
      <c r="A7870" s="858"/>
      <c r="B7870" s="866">
        <f t="shared" si="123"/>
        <v>7848</v>
      </c>
      <c r="C7870" s="919"/>
      <c r="D7870" s="860"/>
      <c r="E7870"/>
      <c r="F7870"/>
      <c r="G7870"/>
      <c r="H7870"/>
      <c r="I7870"/>
      <c r="J7870"/>
      <c r="K7870"/>
      <c r="L7870" s="262"/>
      <c r="M7870" s="262"/>
      <c r="S7870" s="262"/>
      <c r="T7870" s="262"/>
      <c r="U7870" s="262"/>
      <c r="V7870" s="262"/>
    </row>
    <row r="7871" spans="1:22">
      <c r="A7871" s="858"/>
      <c r="B7871" s="866">
        <f t="shared" si="123"/>
        <v>7849</v>
      </c>
      <c r="C7871" s="919"/>
      <c r="D7871" s="860"/>
      <c r="E7871"/>
      <c r="F7871"/>
      <c r="G7871"/>
      <c r="H7871"/>
      <c r="I7871"/>
      <c r="J7871"/>
      <c r="K7871"/>
      <c r="L7871" s="262"/>
      <c r="M7871" s="262"/>
      <c r="S7871" s="262"/>
      <c r="T7871" s="262"/>
      <c r="U7871" s="262"/>
      <c r="V7871" s="262"/>
    </row>
    <row r="7872" spans="1:22">
      <c r="A7872" s="858"/>
      <c r="B7872" s="866">
        <f t="shared" si="123"/>
        <v>7850</v>
      </c>
      <c r="C7872" s="919"/>
      <c r="D7872" s="860"/>
      <c r="E7872"/>
      <c r="F7872"/>
      <c r="G7872"/>
      <c r="H7872"/>
      <c r="I7872"/>
      <c r="J7872"/>
      <c r="K7872"/>
      <c r="L7872" s="262"/>
      <c r="M7872" s="262"/>
      <c r="S7872" s="262"/>
      <c r="T7872" s="262"/>
      <c r="U7872" s="262"/>
      <c r="V7872" s="262"/>
    </row>
    <row r="7873" spans="1:22">
      <c r="A7873" s="858"/>
      <c r="B7873" s="866">
        <f t="shared" si="123"/>
        <v>7851</v>
      </c>
      <c r="C7873" s="919"/>
      <c r="D7873" s="860"/>
      <c r="E7873"/>
      <c r="F7873"/>
      <c r="G7873"/>
      <c r="H7873"/>
      <c r="I7873"/>
      <c r="J7873"/>
      <c r="K7873"/>
      <c r="L7873" s="262"/>
      <c r="M7873" s="262"/>
      <c r="S7873" s="262"/>
      <c r="T7873" s="262"/>
      <c r="U7873" s="262"/>
      <c r="V7873" s="262"/>
    </row>
    <row r="7874" spans="1:22">
      <c r="A7874" s="858"/>
      <c r="B7874" s="866">
        <f t="shared" si="123"/>
        <v>7852</v>
      </c>
      <c r="C7874" s="919"/>
      <c r="D7874" s="860"/>
      <c r="E7874"/>
      <c r="F7874"/>
      <c r="G7874"/>
      <c r="H7874"/>
      <c r="I7874"/>
      <c r="J7874"/>
      <c r="K7874"/>
      <c r="L7874" s="262"/>
      <c r="M7874" s="262"/>
      <c r="S7874" s="262"/>
      <c r="T7874" s="262"/>
      <c r="U7874" s="262"/>
      <c r="V7874" s="262"/>
    </row>
    <row r="7875" spans="1:22">
      <c r="A7875" s="858"/>
      <c r="B7875" s="866">
        <f t="shared" si="123"/>
        <v>7853</v>
      </c>
      <c r="C7875" s="919"/>
      <c r="D7875" s="860"/>
      <c r="E7875"/>
      <c r="F7875"/>
      <c r="G7875"/>
      <c r="H7875"/>
      <c r="I7875"/>
      <c r="J7875"/>
      <c r="K7875"/>
      <c r="L7875" s="262"/>
      <c r="M7875" s="262"/>
      <c r="S7875" s="262"/>
      <c r="T7875" s="262"/>
      <c r="U7875" s="262"/>
      <c r="V7875" s="262"/>
    </row>
    <row r="7876" spans="1:22">
      <c r="A7876" s="858"/>
      <c r="B7876" s="866">
        <f t="shared" si="123"/>
        <v>7854</v>
      </c>
      <c r="C7876" s="919"/>
      <c r="D7876" s="860"/>
      <c r="E7876"/>
      <c r="F7876"/>
      <c r="G7876"/>
      <c r="H7876"/>
      <c r="I7876"/>
      <c r="J7876"/>
      <c r="K7876"/>
      <c r="L7876" s="262"/>
      <c r="M7876" s="262"/>
      <c r="S7876" s="262"/>
      <c r="T7876" s="262"/>
      <c r="U7876" s="262"/>
      <c r="V7876" s="262"/>
    </row>
    <row r="7877" spans="1:22">
      <c r="A7877" s="858"/>
      <c r="B7877" s="866">
        <f t="shared" si="123"/>
        <v>7855</v>
      </c>
      <c r="C7877" s="919"/>
      <c r="D7877" s="860"/>
      <c r="E7877"/>
      <c r="F7877"/>
      <c r="G7877"/>
      <c r="H7877"/>
      <c r="I7877"/>
      <c r="J7877"/>
      <c r="K7877"/>
      <c r="L7877" s="262"/>
      <c r="M7877" s="262"/>
      <c r="S7877" s="262"/>
      <c r="T7877" s="262"/>
      <c r="U7877" s="262"/>
      <c r="V7877" s="262"/>
    </row>
    <row r="7878" spans="1:22">
      <c r="A7878" s="858"/>
      <c r="B7878" s="866">
        <f t="shared" si="123"/>
        <v>7856</v>
      </c>
      <c r="C7878" s="919"/>
      <c r="D7878" s="860"/>
      <c r="E7878"/>
      <c r="F7878"/>
      <c r="G7878"/>
      <c r="H7878"/>
      <c r="I7878"/>
      <c r="J7878"/>
      <c r="K7878"/>
      <c r="L7878" s="262"/>
      <c r="M7878" s="262"/>
      <c r="S7878" s="262"/>
      <c r="T7878" s="262"/>
      <c r="U7878" s="262"/>
      <c r="V7878" s="262"/>
    </row>
    <row r="7879" spans="1:22">
      <c r="A7879" s="858"/>
      <c r="B7879" s="866">
        <f t="shared" si="123"/>
        <v>7857</v>
      </c>
      <c r="C7879" s="919"/>
      <c r="D7879" s="860"/>
      <c r="E7879"/>
      <c r="F7879"/>
      <c r="G7879"/>
      <c r="H7879"/>
      <c r="I7879"/>
      <c r="J7879"/>
      <c r="K7879"/>
      <c r="L7879" s="262"/>
      <c r="M7879" s="262"/>
      <c r="S7879" s="262"/>
      <c r="T7879" s="262"/>
      <c r="U7879" s="262"/>
      <c r="V7879" s="262"/>
    </row>
    <row r="7880" spans="1:22">
      <c r="A7880" s="858"/>
      <c r="B7880" s="866">
        <f t="shared" si="123"/>
        <v>7858</v>
      </c>
      <c r="C7880" s="919"/>
      <c r="D7880" s="860"/>
      <c r="E7880"/>
      <c r="F7880"/>
      <c r="G7880"/>
      <c r="H7880"/>
      <c r="I7880"/>
      <c r="J7880"/>
      <c r="K7880"/>
      <c r="L7880" s="262"/>
      <c r="M7880" s="262"/>
      <c r="S7880" s="262"/>
      <c r="T7880" s="262"/>
      <c r="U7880" s="262"/>
      <c r="V7880" s="262"/>
    </row>
    <row r="7881" spans="1:22">
      <c r="A7881" s="858"/>
      <c r="B7881" s="866">
        <f t="shared" si="123"/>
        <v>7859</v>
      </c>
      <c r="C7881" s="919"/>
      <c r="D7881" s="860"/>
      <c r="E7881"/>
      <c r="F7881"/>
      <c r="G7881"/>
      <c r="H7881"/>
      <c r="I7881"/>
      <c r="J7881"/>
      <c r="K7881"/>
      <c r="L7881" s="262"/>
      <c r="M7881" s="262"/>
      <c r="S7881" s="262"/>
      <c r="T7881" s="262"/>
      <c r="U7881" s="262"/>
      <c r="V7881" s="262"/>
    </row>
    <row r="7882" spans="1:22">
      <c r="A7882" s="858"/>
      <c r="B7882" s="866">
        <f t="shared" si="123"/>
        <v>7860</v>
      </c>
      <c r="C7882" s="919"/>
      <c r="D7882" s="860"/>
      <c r="E7882"/>
      <c r="F7882"/>
      <c r="G7882"/>
      <c r="H7882"/>
      <c r="I7882"/>
      <c r="J7882"/>
      <c r="K7882"/>
      <c r="L7882" s="262"/>
      <c r="M7882" s="262"/>
      <c r="S7882" s="262"/>
      <c r="T7882" s="262"/>
      <c r="U7882" s="262"/>
      <c r="V7882" s="262"/>
    </row>
    <row r="7883" spans="1:22">
      <c r="A7883" s="858"/>
      <c r="B7883" s="866">
        <f t="shared" si="123"/>
        <v>7861</v>
      </c>
      <c r="C7883" s="919"/>
      <c r="D7883" s="860"/>
      <c r="E7883"/>
      <c r="F7883"/>
      <c r="G7883"/>
      <c r="H7883"/>
      <c r="I7883"/>
      <c r="J7883"/>
      <c r="K7883"/>
      <c r="L7883" s="262"/>
      <c r="M7883" s="262"/>
      <c r="S7883" s="262"/>
      <c r="T7883" s="262"/>
      <c r="U7883" s="262"/>
      <c r="V7883" s="262"/>
    </row>
    <row r="7884" spans="1:22">
      <c r="A7884" s="858"/>
      <c r="B7884" s="866">
        <f t="shared" si="123"/>
        <v>7862</v>
      </c>
      <c r="C7884" s="919"/>
      <c r="D7884" s="860"/>
      <c r="E7884"/>
      <c r="F7884"/>
      <c r="G7884"/>
      <c r="H7884"/>
      <c r="I7884"/>
      <c r="J7884"/>
      <c r="K7884"/>
      <c r="L7884" s="262"/>
      <c r="M7884" s="262"/>
      <c r="S7884" s="262"/>
      <c r="T7884" s="262"/>
      <c r="U7884" s="262"/>
      <c r="V7884" s="262"/>
    </row>
    <row r="7885" spans="1:22">
      <c r="A7885" s="858"/>
      <c r="B7885" s="866">
        <f t="shared" si="123"/>
        <v>7863</v>
      </c>
      <c r="C7885" s="919"/>
      <c r="D7885" s="860"/>
      <c r="E7885"/>
      <c r="F7885"/>
      <c r="G7885"/>
      <c r="H7885"/>
      <c r="I7885"/>
      <c r="J7885"/>
      <c r="K7885"/>
      <c r="L7885" s="262"/>
      <c r="M7885" s="262"/>
      <c r="S7885" s="262"/>
      <c r="T7885" s="262"/>
      <c r="U7885" s="262"/>
      <c r="V7885" s="262"/>
    </row>
    <row r="7886" spans="1:22">
      <c r="A7886" s="858"/>
      <c r="B7886" s="866">
        <f t="shared" si="123"/>
        <v>7864</v>
      </c>
      <c r="C7886" s="919"/>
      <c r="D7886" s="860"/>
      <c r="E7886"/>
      <c r="F7886"/>
      <c r="G7886"/>
      <c r="H7886"/>
      <c r="I7886"/>
      <c r="J7886"/>
      <c r="K7886"/>
      <c r="L7886" s="262"/>
      <c r="M7886" s="262"/>
      <c r="S7886" s="262"/>
      <c r="T7886" s="262"/>
      <c r="U7886" s="262"/>
      <c r="V7886" s="262"/>
    </row>
    <row r="7887" spans="1:22">
      <c r="A7887" s="858"/>
      <c r="B7887" s="866">
        <f t="shared" si="123"/>
        <v>7865</v>
      </c>
      <c r="C7887" s="919"/>
      <c r="D7887" s="860"/>
      <c r="E7887"/>
      <c r="F7887"/>
      <c r="G7887"/>
      <c r="H7887"/>
      <c r="I7887"/>
      <c r="J7887"/>
      <c r="K7887"/>
      <c r="L7887" s="262"/>
      <c r="M7887" s="262"/>
      <c r="S7887" s="262"/>
      <c r="T7887" s="262"/>
      <c r="U7887" s="262"/>
      <c r="V7887" s="262"/>
    </row>
    <row r="7888" spans="1:22">
      <c r="A7888" s="858"/>
      <c r="B7888" s="866">
        <f t="shared" si="123"/>
        <v>7866</v>
      </c>
      <c r="C7888" s="919"/>
      <c r="D7888" s="860"/>
      <c r="E7888"/>
      <c r="F7888"/>
      <c r="G7888"/>
      <c r="H7888"/>
      <c r="I7888"/>
      <c r="J7888"/>
      <c r="K7888"/>
      <c r="L7888" s="262"/>
      <c r="M7888" s="262"/>
      <c r="S7888" s="262"/>
      <c r="T7888" s="262"/>
      <c r="U7888" s="262"/>
      <c r="V7888" s="262"/>
    </row>
    <row r="7889" spans="1:22">
      <c r="A7889" s="858"/>
      <c r="B7889" s="866">
        <f t="shared" si="123"/>
        <v>7867</v>
      </c>
      <c r="C7889" s="919"/>
      <c r="D7889" s="860"/>
      <c r="E7889"/>
      <c r="F7889"/>
      <c r="G7889"/>
      <c r="H7889"/>
      <c r="I7889"/>
      <c r="J7889"/>
      <c r="K7889"/>
      <c r="L7889" s="262"/>
      <c r="M7889" s="262"/>
      <c r="S7889" s="262"/>
      <c r="T7889" s="262"/>
      <c r="U7889" s="262"/>
      <c r="V7889" s="262"/>
    </row>
    <row r="7890" spans="1:22">
      <c r="A7890" s="858"/>
      <c r="B7890" s="866">
        <f t="shared" si="123"/>
        <v>7868</v>
      </c>
      <c r="C7890" s="919"/>
      <c r="D7890" s="860"/>
      <c r="E7890"/>
      <c r="F7890"/>
      <c r="G7890"/>
      <c r="H7890"/>
      <c r="I7890"/>
      <c r="J7890"/>
      <c r="K7890"/>
      <c r="L7890" s="262"/>
      <c r="M7890" s="262"/>
      <c r="S7890" s="262"/>
      <c r="T7890" s="262"/>
      <c r="U7890" s="262"/>
      <c r="V7890" s="262"/>
    </row>
    <row r="7891" spans="1:22">
      <c r="A7891" s="858"/>
      <c r="B7891" s="866">
        <f t="shared" si="123"/>
        <v>7869</v>
      </c>
      <c r="C7891" s="919"/>
      <c r="D7891" s="860"/>
      <c r="E7891"/>
      <c r="F7891"/>
      <c r="G7891"/>
      <c r="H7891"/>
      <c r="I7891"/>
      <c r="J7891"/>
      <c r="K7891"/>
      <c r="L7891" s="262"/>
      <c r="M7891" s="262"/>
      <c r="S7891" s="262"/>
      <c r="T7891" s="262"/>
      <c r="U7891" s="262"/>
      <c r="V7891" s="262"/>
    </row>
    <row r="7892" spans="1:22">
      <c r="A7892" s="858"/>
      <c r="B7892" s="866">
        <f t="shared" si="123"/>
        <v>7870</v>
      </c>
      <c r="C7892" s="919"/>
      <c r="D7892" s="860"/>
      <c r="E7892"/>
      <c r="F7892"/>
      <c r="G7892"/>
      <c r="H7892"/>
      <c r="I7892"/>
      <c r="J7892"/>
      <c r="K7892"/>
      <c r="L7892" s="262"/>
      <c r="M7892" s="262"/>
      <c r="S7892" s="262"/>
      <c r="T7892" s="262"/>
      <c r="U7892" s="262"/>
      <c r="V7892" s="262"/>
    </row>
    <row r="7893" spans="1:22">
      <c r="A7893" s="858"/>
      <c r="B7893" s="866">
        <f t="shared" si="123"/>
        <v>7871</v>
      </c>
      <c r="C7893" s="919"/>
      <c r="D7893" s="860"/>
      <c r="E7893"/>
      <c r="F7893"/>
      <c r="G7893"/>
      <c r="H7893"/>
      <c r="I7893"/>
      <c r="J7893"/>
      <c r="K7893"/>
      <c r="L7893" s="262"/>
      <c r="M7893" s="262"/>
      <c r="S7893" s="262"/>
      <c r="T7893" s="262"/>
      <c r="U7893" s="262"/>
      <c r="V7893" s="262"/>
    </row>
    <row r="7894" spans="1:22">
      <c r="A7894" s="858"/>
      <c r="B7894" s="866">
        <f t="shared" si="123"/>
        <v>7872</v>
      </c>
      <c r="C7894" s="919"/>
      <c r="D7894" s="860"/>
      <c r="E7894"/>
      <c r="F7894"/>
      <c r="G7894"/>
      <c r="H7894"/>
      <c r="I7894"/>
      <c r="J7894"/>
      <c r="K7894"/>
      <c r="L7894" s="262"/>
      <c r="M7894" s="262"/>
      <c r="S7894" s="262"/>
      <c r="T7894" s="262"/>
      <c r="U7894" s="262"/>
      <c r="V7894" s="262"/>
    </row>
    <row r="7895" spans="1:22">
      <c r="A7895" s="858"/>
      <c r="B7895" s="866">
        <f t="shared" si="123"/>
        <v>7873</v>
      </c>
      <c r="C7895" s="919"/>
      <c r="D7895" s="860"/>
      <c r="E7895"/>
      <c r="F7895"/>
      <c r="G7895"/>
      <c r="H7895"/>
      <c r="I7895"/>
      <c r="J7895"/>
      <c r="K7895"/>
      <c r="L7895" s="262"/>
      <c r="M7895" s="262"/>
      <c r="S7895" s="262"/>
      <c r="T7895" s="262"/>
      <c r="U7895" s="262"/>
      <c r="V7895" s="262"/>
    </row>
    <row r="7896" spans="1:22">
      <c r="A7896" s="858"/>
      <c r="B7896" s="866">
        <f t="shared" ref="B7896:B7959" si="124">B7895+1</f>
        <v>7874</v>
      </c>
      <c r="C7896" s="919"/>
      <c r="D7896" s="860"/>
      <c r="E7896"/>
      <c r="F7896"/>
      <c r="G7896"/>
      <c r="H7896"/>
      <c r="I7896"/>
      <c r="J7896"/>
      <c r="K7896"/>
      <c r="L7896" s="262"/>
      <c r="M7896" s="262"/>
      <c r="S7896" s="262"/>
      <c r="T7896" s="262"/>
      <c r="U7896" s="262"/>
      <c r="V7896" s="262"/>
    </row>
    <row r="7897" spans="1:22">
      <c r="A7897" s="858"/>
      <c r="B7897" s="866">
        <f t="shared" si="124"/>
        <v>7875</v>
      </c>
      <c r="C7897" s="919"/>
      <c r="D7897" s="860"/>
      <c r="E7897"/>
      <c r="F7897"/>
      <c r="G7897"/>
      <c r="H7897"/>
      <c r="I7897"/>
      <c r="J7897"/>
      <c r="K7897"/>
      <c r="L7897" s="262"/>
      <c r="M7897" s="262"/>
      <c r="S7897" s="262"/>
      <c r="T7897" s="262"/>
      <c r="U7897" s="262"/>
      <c r="V7897" s="262"/>
    </row>
    <row r="7898" spans="1:22">
      <c r="A7898" s="858"/>
      <c r="B7898" s="866">
        <f t="shared" si="124"/>
        <v>7876</v>
      </c>
      <c r="C7898" s="919"/>
      <c r="D7898" s="860"/>
      <c r="E7898"/>
      <c r="F7898"/>
      <c r="G7898"/>
      <c r="H7898"/>
      <c r="I7898"/>
      <c r="J7898"/>
      <c r="K7898"/>
      <c r="L7898" s="262"/>
      <c r="M7898" s="262"/>
      <c r="S7898" s="262"/>
      <c r="T7898" s="262"/>
      <c r="U7898" s="262"/>
      <c r="V7898" s="262"/>
    </row>
    <row r="7899" spans="1:22">
      <c r="A7899" s="858"/>
      <c r="B7899" s="866">
        <f t="shared" si="124"/>
        <v>7877</v>
      </c>
      <c r="C7899" s="919"/>
      <c r="D7899" s="860"/>
      <c r="E7899"/>
      <c r="F7899"/>
      <c r="G7899"/>
      <c r="H7899"/>
      <c r="I7899"/>
      <c r="J7899"/>
      <c r="K7899"/>
      <c r="L7899" s="262"/>
      <c r="M7899" s="262"/>
      <c r="S7899" s="262"/>
      <c r="T7899" s="262"/>
      <c r="U7899" s="262"/>
      <c r="V7899" s="262"/>
    </row>
    <row r="7900" spans="1:22">
      <c r="A7900" s="858"/>
      <c r="B7900" s="866">
        <f t="shared" si="124"/>
        <v>7878</v>
      </c>
      <c r="C7900" s="919"/>
      <c r="D7900" s="860"/>
      <c r="E7900"/>
      <c r="F7900"/>
      <c r="G7900"/>
      <c r="H7900"/>
      <c r="I7900"/>
      <c r="J7900"/>
      <c r="K7900"/>
      <c r="L7900" s="262"/>
      <c r="M7900" s="262"/>
      <c r="S7900" s="262"/>
      <c r="T7900" s="262"/>
      <c r="U7900" s="262"/>
      <c r="V7900" s="262"/>
    </row>
    <row r="7901" spans="1:22">
      <c r="A7901" s="858"/>
      <c r="B7901" s="866">
        <f t="shared" si="124"/>
        <v>7879</v>
      </c>
      <c r="C7901" s="919"/>
      <c r="D7901" s="860"/>
      <c r="E7901"/>
      <c r="F7901"/>
      <c r="G7901"/>
      <c r="H7901"/>
      <c r="I7901"/>
      <c r="J7901"/>
      <c r="K7901"/>
      <c r="L7901" s="262"/>
      <c r="M7901" s="262"/>
      <c r="S7901" s="262"/>
      <c r="T7901" s="262"/>
      <c r="U7901" s="262"/>
      <c r="V7901" s="262"/>
    </row>
    <row r="7902" spans="1:22">
      <c r="A7902" s="858"/>
      <c r="B7902" s="866">
        <f t="shared" si="124"/>
        <v>7880</v>
      </c>
      <c r="C7902" s="919"/>
      <c r="D7902" s="860"/>
      <c r="E7902"/>
      <c r="F7902"/>
      <c r="G7902"/>
      <c r="H7902"/>
      <c r="I7902"/>
      <c r="J7902"/>
      <c r="K7902"/>
      <c r="L7902" s="262"/>
      <c r="M7902" s="262"/>
      <c r="S7902" s="262"/>
      <c r="T7902" s="262"/>
      <c r="U7902" s="262"/>
      <c r="V7902" s="262"/>
    </row>
    <row r="7903" spans="1:22">
      <c r="A7903" s="858"/>
      <c r="B7903" s="866">
        <f t="shared" si="124"/>
        <v>7881</v>
      </c>
      <c r="C7903" s="919"/>
      <c r="D7903" s="860"/>
      <c r="E7903"/>
      <c r="F7903"/>
      <c r="G7903"/>
      <c r="H7903"/>
      <c r="I7903"/>
      <c r="J7903"/>
      <c r="K7903"/>
      <c r="L7903" s="262"/>
      <c r="M7903" s="262"/>
      <c r="S7903" s="262"/>
      <c r="T7903" s="262"/>
      <c r="U7903" s="262"/>
      <c r="V7903" s="262"/>
    </row>
    <row r="7904" spans="1:22">
      <c r="A7904" s="858"/>
      <c r="B7904" s="866">
        <f t="shared" si="124"/>
        <v>7882</v>
      </c>
      <c r="C7904" s="919"/>
      <c r="D7904" s="860"/>
      <c r="E7904"/>
      <c r="F7904"/>
      <c r="G7904"/>
      <c r="H7904"/>
      <c r="I7904"/>
      <c r="J7904"/>
      <c r="K7904"/>
      <c r="L7904" s="262"/>
      <c r="M7904" s="262"/>
      <c r="S7904" s="262"/>
      <c r="T7904" s="262"/>
      <c r="U7904" s="262"/>
      <c r="V7904" s="262"/>
    </row>
    <row r="7905" spans="1:22">
      <c r="A7905" s="858"/>
      <c r="B7905" s="866">
        <f t="shared" si="124"/>
        <v>7883</v>
      </c>
      <c r="C7905" s="919"/>
      <c r="D7905" s="860"/>
      <c r="E7905"/>
      <c r="F7905"/>
      <c r="G7905"/>
      <c r="H7905"/>
      <c r="I7905"/>
      <c r="J7905"/>
      <c r="K7905"/>
      <c r="L7905" s="262"/>
      <c r="M7905" s="262"/>
      <c r="S7905" s="262"/>
      <c r="T7905" s="262"/>
      <c r="U7905" s="262"/>
      <c r="V7905" s="262"/>
    </row>
    <row r="7906" spans="1:22">
      <c r="A7906" s="858"/>
      <c r="B7906" s="866">
        <f t="shared" si="124"/>
        <v>7884</v>
      </c>
      <c r="C7906" s="919"/>
      <c r="D7906" s="860"/>
      <c r="E7906"/>
      <c r="F7906"/>
      <c r="G7906"/>
      <c r="H7906"/>
      <c r="I7906"/>
      <c r="J7906"/>
      <c r="K7906"/>
      <c r="L7906" s="262"/>
      <c r="M7906" s="262"/>
      <c r="S7906" s="262"/>
      <c r="T7906" s="262"/>
      <c r="U7906" s="262"/>
      <c r="V7906" s="262"/>
    </row>
    <row r="7907" spans="1:22">
      <c r="A7907" s="858"/>
      <c r="B7907" s="866">
        <f t="shared" si="124"/>
        <v>7885</v>
      </c>
      <c r="C7907" s="919"/>
      <c r="D7907" s="860"/>
      <c r="E7907"/>
      <c r="F7907"/>
      <c r="G7907"/>
      <c r="H7907"/>
      <c r="I7907"/>
      <c r="J7907"/>
      <c r="K7907"/>
      <c r="L7907" s="262"/>
      <c r="M7907" s="262"/>
      <c r="S7907" s="262"/>
      <c r="T7907" s="262"/>
      <c r="U7907" s="262"/>
      <c r="V7907" s="262"/>
    </row>
    <row r="7908" spans="1:22">
      <c r="A7908" s="858"/>
      <c r="B7908" s="866">
        <f t="shared" si="124"/>
        <v>7886</v>
      </c>
      <c r="C7908" s="919"/>
      <c r="D7908" s="860"/>
      <c r="E7908"/>
      <c r="F7908"/>
      <c r="G7908"/>
      <c r="H7908"/>
      <c r="I7908"/>
      <c r="J7908"/>
      <c r="K7908"/>
      <c r="L7908" s="262"/>
      <c r="M7908" s="262"/>
      <c r="S7908" s="262"/>
      <c r="T7908" s="262"/>
      <c r="U7908" s="262"/>
      <c r="V7908" s="262"/>
    </row>
    <row r="7909" spans="1:22">
      <c r="A7909" s="858"/>
      <c r="B7909" s="866">
        <f t="shared" si="124"/>
        <v>7887</v>
      </c>
      <c r="C7909" s="919"/>
      <c r="D7909" s="860"/>
      <c r="E7909"/>
      <c r="F7909"/>
      <c r="G7909"/>
      <c r="H7909"/>
      <c r="I7909"/>
      <c r="J7909"/>
      <c r="K7909"/>
      <c r="L7909" s="262"/>
      <c r="M7909" s="262"/>
      <c r="S7909" s="262"/>
      <c r="T7909" s="262"/>
      <c r="U7909" s="262"/>
      <c r="V7909" s="262"/>
    </row>
    <row r="7910" spans="1:22">
      <c r="A7910" s="858"/>
      <c r="B7910" s="866">
        <f t="shared" si="124"/>
        <v>7888</v>
      </c>
      <c r="C7910" s="919"/>
      <c r="D7910" s="860"/>
      <c r="E7910"/>
      <c r="F7910"/>
      <c r="G7910"/>
      <c r="H7910"/>
      <c r="I7910"/>
      <c r="J7910"/>
      <c r="K7910"/>
      <c r="L7910" s="262"/>
      <c r="M7910" s="262"/>
      <c r="S7910" s="262"/>
      <c r="T7910" s="262"/>
      <c r="U7910" s="262"/>
      <c r="V7910" s="262"/>
    </row>
    <row r="7911" spans="1:22">
      <c r="A7911" s="858"/>
      <c r="B7911" s="866">
        <f t="shared" si="124"/>
        <v>7889</v>
      </c>
      <c r="C7911" s="919"/>
      <c r="D7911" s="860"/>
      <c r="E7911"/>
      <c r="F7911"/>
      <c r="G7911"/>
      <c r="H7911"/>
      <c r="I7911"/>
      <c r="J7911"/>
      <c r="K7911"/>
      <c r="L7911" s="262"/>
      <c r="M7911" s="262"/>
      <c r="S7911" s="262"/>
      <c r="T7911" s="262"/>
      <c r="U7911" s="262"/>
      <c r="V7911" s="262"/>
    </row>
    <row r="7912" spans="1:22">
      <c r="A7912" s="858"/>
      <c r="B7912" s="866">
        <f t="shared" si="124"/>
        <v>7890</v>
      </c>
      <c r="C7912" s="919"/>
      <c r="D7912" s="860"/>
      <c r="E7912"/>
      <c r="F7912"/>
      <c r="G7912"/>
      <c r="H7912"/>
      <c r="I7912"/>
      <c r="J7912"/>
      <c r="K7912"/>
      <c r="L7912" s="262"/>
      <c r="M7912" s="262"/>
      <c r="S7912" s="262"/>
      <c r="T7912" s="262"/>
      <c r="U7912" s="262"/>
      <c r="V7912" s="262"/>
    </row>
    <row r="7913" spans="1:22">
      <c r="A7913" s="858"/>
      <c r="B7913" s="866">
        <f t="shared" si="124"/>
        <v>7891</v>
      </c>
      <c r="C7913" s="919"/>
      <c r="D7913" s="860"/>
      <c r="E7913"/>
      <c r="F7913"/>
      <c r="G7913"/>
      <c r="H7913"/>
      <c r="I7913"/>
      <c r="J7913"/>
      <c r="K7913"/>
      <c r="L7913" s="262"/>
      <c r="M7913" s="262"/>
      <c r="S7913" s="262"/>
      <c r="T7913" s="262"/>
      <c r="U7913" s="262"/>
      <c r="V7913" s="262"/>
    </row>
    <row r="7914" spans="1:22">
      <c r="A7914" s="858"/>
      <c r="B7914" s="866">
        <f t="shared" si="124"/>
        <v>7892</v>
      </c>
      <c r="C7914" s="919"/>
      <c r="D7914" s="860"/>
      <c r="E7914"/>
      <c r="F7914"/>
      <c r="G7914"/>
      <c r="H7914"/>
      <c r="I7914"/>
      <c r="J7914"/>
      <c r="K7914"/>
      <c r="L7914" s="262"/>
      <c r="M7914" s="262"/>
      <c r="S7914" s="262"/>
      <c r="T7914" s="262"/>
      <c r="U7914" s="262"/>
      <c r="V7914" s="262"/>
    </row>
    <row r="7915" spans="1:22">
      <c r="A7915" s="858"/>
      <c r="B7915" s="866">
        <f t="shared" si="124"/>
        <v>7893</v>
      </c>
      <c r="C7915" s="919"/>
      <c r="D7915" s="860"/>
      <c r="E7915"/>
      <c r="F7915"/>
      <c r="G7915"/>
      <c r="H7915"/>
      <c r="I7915"/>
      <c r="J7915"/>
      <c r="K7915"/>
      <c r="L7915" s="262"/>
      <c r="M7915" s="262"/>
      <c r="S7915" s="262"/>
      <c r="T7915" s="262"/>
      <c r="U7915" s="262"/>
      <c r="V7915" s="262"/>
    </row>
    <row r="7916" spans="1:22">
      <c r="A7916" s="858"/>
      <c r="B7916" s="866">
        <f t="shared" si="124"/>
        <v>7894</v>
      </c>
      <c r="C7916" s="919"/>
      <c r="D7916" s="860"/>
      <c r="E7916"/>
      <c r="F7916"/>
      <c r="G7916"/>
      <c r="H7916"/>
      <c r="I7916"/>
      <c r="J7916"/>
      <c r="K7916"/>
      <c r="L7916" s="262"/>
      <c r="M7916" s="262"/>
      <c r="S7916" s="262"/>
      <c r="T7916" s="262"/>
      <c r="U7916" s="262"/>
      <c r="V7916" s="262"/>
    </row>
    <row r="7917" spans="1:22">
      <c r="A7917" s="858"/>
      <c r="B7917" s="866">
        <f t="shared" si="124"/>
        <v>7895</v>
      </c>
      <c r="C7917" s="919"/>
      <c r="D7917" s="860"/>
      <c r="E7917"/>
      <c r="F7917"/>
      <c r="G7917"/>
      <c r="H7917"/>
      <c r="I7917"/>
      <c r="J7917"/>
      <c r="K7917"/>
      <c r="L7917" s="262"/>
      <c r="M7917" s="262"/>
      <c r="S7917" s="262"/>
      <c r="T7917" s="262"/>
      <c r="U7917" s="262"/>
      <c r="V7917" s="262"/>
    </row>
    <row r="7918" spans="1:22">
      <c r="A7918" s="858"/>
      <c r="B7918" s="866">
        <f t="shared" si="124"/>
        <v>7896</v>
      </c>
      <c r="C7918" s="919"/>
      <c r="D7918" s="860"/>
      <c r="E7918"/>
      <c r="F7918"/>
      <c r="G7918"/>
      <c r="H7918"/>
      <c r="I7918"/>
      <c r="J7918"/>
      <c r="K7918"/>
      <c r="L7918" s="262"/>
      <c r="M7918" s="262"/>
      <c r="S7918" s="262"/>
      <c r="T7918" s="262"/>
      <c r="U7918" s="262"/>
      <c r="V7918" s="262"/>
    </row>
    <row r="7919" spans="1:22">
      <c r="A7919" s="858"/>
      <c r="B7919" s="866">
        <f t="shared" si="124"/>
        <v>7897</v>
      </c>
      <c r="C7919" s="919"/>
      <c r="D7919" s="860"/>
      <c r="E7919"/>
      <c r="F7919"/>
      <c r="G7919"/>
      <c r="H7919"/>
      <c r="I7919"/>
      <c r="J7919"/>
      <c r="K7919"/>
      <c r="L7919" s="262"/>
      <c r="M7919" s="262"/>
      <c r="S7919" s="262"/>
      <c r="T7919" s="262"/>
      <c r="U7919" s="262"/>
      <c r="V7919" s="262"/>
    </row>
    <row r="7920" spans="1:22">
      <c r="A7920" s="858"/>
      <c r="B7920" s="866">
        <f t="shared" si="124"/>
        <v>7898</v>
      </c>
      <c r="C7920" s="919"/>
      <c r="D7920" s="860"/>
      <c r="E7920"/>
      <c r="F7920"/>
      <c r="G7920"/>
      <c r="H7920"/>
      <c r="I7920"/>
      <c r="J7920"/>
      <c r="K7920"/>
      <c r="L7920" s="262"/>
      <c r="M7920" s="262"/>
      <c r="S7920" s="262"/>
      <c r="T7920" s="262"/>
      <c r="U7920" s="262"/>
      <c r="V7920" s="262"/>
    </row>
    <row r="7921" spans="1:22">
      <c r="A7921" s="858"/>
      <c r="B7921" s="866">
        <f t="shared" si="124"/>
        <v>7899</v>
      </c>
      <c r="C7921" s="919"/>
      <c r="D7921" s="860"/>
      <c r="E7921"/>
      <c r="F7921"/>
      <c r="G7921"/>
      <c r="H7921"/>
      <c r="I7921"/>
      <c r="J7921"/>
      <c r="K7921"/>
      <c r="L7921" s="262"/>
      <c r="M7921" s="262"/>
      <c r="S7921" s="262"/>
      <c r="T7921" s="262"/>
      <c r="U7921" s="262"/>
      <c r="V7921" s="262"/>
    </row>
    <row r="7922" spans="1:22">
      <c r="A7922" s="858"/>
      <c r="B7922" s="866">
        <f t="shared" si="124"/>
        <v>7900</v>
      </c>
      <c r="C7922" s="919"/>
      <c r="D7922" s="860"/>
      <c r="E7922"/>
      <c r="F7922"/>
      <c r="G7922"/>
      <c r="H7922"/>
      <c r="I7922"/>
      <c r="J7922"/>
      <c r="K7922"/>
      <c r="L7922" s="262"/>
      <c r="M7922" s="262"/>
      <c r="S7922" s="262"/>
      <c r="T7922" s="262"/>
      <c r="U7922" s="262"/>
      <c r="V7922" s="262"/>
    </row>
    <row r="7923" spans="1:22">
      <c r="A7923" s="858"/>
      <c r="B7923" s="866">
        <f t="shared" si="124"/>
        <v>7901</v>
      </c>
      <c r="C7923" s="919"/>
      <c r="D7923" s="860"/>
      <c r="E7923"/>
      <c r="F7923"/>
      <c r="G7923"/>
      <c r="H7923"/>
      <c r="I7923"/>
      <c r="J7923"/>
      <c r="K7923"/>
      <c r="L7923" s="262"/>
      <c r="M7923" s="262"/>
      <c r="S7923" s="262"/>
      <c r="T7923" s="262"/>
      <c r="U7923" s="262"/>
      <c r="V7923" s="262"/>
    </row>
    <row r="7924" spans="1:22">
      <c r="A7924" s="858"/>
      <c r="B7924" s="866">
        <f t="shared" si="124"/>
        <v>7902</v>
      </c>
      <c r="C7924" s="919"/>
      <c r="D7924" s="860"/>
      <c r="E7924"/>
      <c r="F7924"/>
      <c r="G7924"/>
      <c r="H7924"/>
      <c r="I7924"/>
      <c r="J7924"/>
      <c r="K7924"/>
      <c r="L7924" s="262"/>
      <c r="M7924" s="262"/>
      <c r="S7924" s="262"/>
      <c r="T7924" s="262"/>
      <c r="U7924" s="262"/>
      <c r="V7924" s="262"/>
    </row>
    <row r="7925" spans="1:22">
      <c r="A7925" s="858"/>
      <c r="B7925" s="866">
        <f t="shared" si="124"/>
        <v>7903</v>
      </c>
      <c r="C7925" s="919"/>
      <c r="D7925" s="860"/>
      <c r="E7925"/>
      <c r="F7925"/>
      <c r="G7925"/>
      <c r="H7925"/>
      <c r="I7925"/>
      <c r="J7925"/>
      <c r="K7925"/>
      <c r="L7925" s="262"/>
      <c r="M7925" s="262"/>
      <c r="S7925" s="262"/>
      <c r="T7925" s="262"/>
      <c r="U7925" s="262"/>
      <c r="V7925" s="262"/>
    </row>
    <row r="7926" spans="1:22">
      <c r="A7926" s="858"/>
      <c r="B7926" s="866">
        <f t="shared" si="124"/>
        <v>7904</v>
      </c>
      <c r="C7926" s="919"/>
      <c r="D7926" s="860"/>
      <c r="E7926"/>
      <c r="F7926"/>
      <c r="G7926"/>
      <c r="H7926"/>
      <c r="I7926"/>
      <c r="J7926"/>
      <c r="K7926"/>
      <c r="L7926" s="262"/>
      <c r="M7926" s="262"/>
      <c r="S7926" s="262"/>
      <c r="T7926" s="262"/>
      <c r="U7926" s="262"/>
      <c r="V7926" s="262"/>
    </row>
    <row r="7927" spans="1:22">
      <c r="A7927" s="858"/>
      <c r="B7927" s="866">
        <f t="shared" si="124"/>
        <v>7905</v>
      </c>
      <c r="C7927" s="919"/>
      <c r="D7927" s="860"/>
      <c r="E7927"/>
      <c r="F7927"/>
      <c r="G7927"/>
      <c r="H7927"/>
      <c r="I7927"/>
      <c r="J7927"/>
      <c r="K7927"/>
      <c r="L7927" s="262"/>
      <c r="M7927" s="262"/>
      <c r="S7927" s="262"/>
      <c r="T7927" s="262"/>
      <c r="U7927" s="262"/>
      <c r="V7927" s="262"/>
    </row>
    <row r="7928" spans="1:22">
      <c r="A7928" s="858"/>
      <c r="B7928" s="866">
        <f t="shared" si="124"/>
        <v>7906</v>
      </c>
      <c r="C7928" s="919"/>
      <c r="D7928" s="860"/>
      <c r="E7928"/>
      <c r="F7928"/>
      <c r="G7928"/>
      <c r="H7928"/>
      <c r="I7928"/>
      <c r="J7928"/>
      <c r="K7928"/>
      <c r="L7928" s="262"/>
      <c r="M7928" s="262"/>
      <c r="S7928" s="262"/>
      <c r="T7928" s="262"/>
      <c r="U7928" s="262"/>
      <c r="V7928" s="262"/>
    </row>
    <row r="7929" spans="1:22">
      <c r="A7929" s="858"/>
      <c r="B7929" s="866">
        <f t="shared" si="124"/>
        <v>7907</v>
      </c>
      <c r="C7929" s="919"/>
      <c r="D7929" s="860"/>
      <c r="E7929"/>
      <c r="F7929"/>
      <c r="G7929"/>
      <c r="H7929"/>
      <c r="I7929"/>
      <c r="J7929"/>
      <c r="K7929"/>
      <c r="L7929" s="262"/>
      <c r="M7929" s="262"/>
      <c r="S7929" s="262"/>
      <c r="T7929" s="262"/>
      <c r="U7929" s="262"/>
      <c r="V7929" s="262"/>
    </row>
    <row r="7930" spans="1:22">
      <c r="A7930" s="858"/>
      <c r="B7930" s="866">
        <f t="shared" si="124"/>
        <v>7908</v>
      </c>
      <c r="C7930" s="919"/>
      <c r="D7930" s="860"/>
      <c r="E7930"/>
      <c r="F7930"/>
      <c r="G7930"/>
      <c r="H7930"/>
      <c r="I7930"/>
      <c r="J7930"/>
      <c r="K7930"/>
      <c r="L7930" s="262"/>
      <c r="M7930" s="262"/>
      <c r="S7930" s="262"/>
      <c r="T7930" s="262"/>
      <c r="U7930" s="262"/>
      <c r="V7930" s="262"/>
    </row>
    <row r="7931" spans="1:22">
      <c r="A7931" s="858"/>
      <c r="B7931" s="866">
        <f t="shared" si="124"/>
        <v>7909</v>
      </c>
      <c r="C7931" s="919"/>
      <c r="D7931" s="860"/>
      <c r="E7931"/>
      <c r="F7931"/>
      <c r="G7931"/>
      <c r="H7931"/>
      <c r="I7931"/>
      <c r="J7931"/>
      <c r="K7931"/>
      <c r="L7931" s="262"/>
      <c r="M7931" s="262"/>
      <c r="S7931" s="262"/>
      <c r="T7931" s="262"/>
      <c r="U7931" s="262"/>
      <c r="V7931" s="262"/>
    </row>
    <row r="7932" spans="1:22">
      <c r="A7932" s="858"/>
      <c r="B7932" s="866">
        <f t="shared" si="124"/>
        <v>7910</v>
      </c>
      <c r="C7932" s="919"/>
      <c r="D7932" s="860"/>
      <c r="E7932"/>
      <c r="F7932"/>
      <c r="G7932"/>
      <c r="H7932"/>
      <c r="I7932"/>
      <c r="J7932"/>
      <c r="K7932"/>
      <c r="L7932" s="262"/>
      <c r="M7932" s="262"/>
      <c r="S7932" s="262"/>
      <c r="T7932" s="262"/>
      <c r="U7932" s="262"/>
      <c r="V7932" s="262"/>
    </row>
    <row r="7933" spans="1:22">
      <c r="A7933" s="858"/>
      <c r="B7933" s="866">
        <f t="shared" si="124"/>
        <v>7911</v>
      </c>
      <c r="C7933" s="919"/>
      <c r="D7933" s="860"/>
      <c r="E7933"/>
      <c r="F7933"/>
      <c r="G7933"/>
      <c r="H7933"/>
      <c r="I7933"/>
      <c r="J7933"/>
      <c r="K7933"/>
      <c r="L7933" s="262"/>
      <c r="M7933" s="262"/>
      <c r="S7933" s="262"/>
      <c r="T7933" s="262"/>
      <c r="U7933" s="262"/>
      <c r="V7933" s="262"/>
    </row>
    <row r="7934" spans="1:22">
      <c r="A7934" s="858"/>
      <c r="B7934" s="866">
        <f t="shared" si="124"/>
        <v>7912</v>
      </c>
      <c r="C7934" s="919"/>
      <c r="D7934" s="860"/>
      <c r="E7934"/>
      <c r="F7934"/>
      <c r="G7934"/>
      <c r="H7934"/>
      <c r="I7934"/>
      <c r="J7934"/>
      <c r="K7934"/>
      <c r="L7934" s="262"/>
      <c r="M7934" s="262"/>
      <c r="S7934" s="262"/>
      <c r="T7934" s="262"/>
      <c r="U7934" s="262"/>
      <c r="V7934" s="262"/>
    </row>
    <row r="7935" spans="1:22">
      <c r="A7935" s="858"/>
      <c r="B7935" s="866">
        <f t="shared" si="124"/>
        <v>7913</v>
      </c>
      <c r="C7935" s="919"/>
      <c r="D7935" s="860"/>
      <c r="E7935"/>
      <c r="F7935"/>
      <c r="G7935"/>
      <c r="H7935"/>
      <c r="I7935"/>
      <c r="J7935"/>
      <c r="K7935"/>
      <c r="L7935" s="262"/>
      <c r="M7935" s="262"/>
      <c r="S7935" s="262"/>
      <c r="T7935" s="262"/>
      <c r="U7935" s="262"/>
      <c r="V7935" s="262"/>
    </row>
    <row r="7936" spans="1:22">
      <c r="A7936" s="858"/>
      <c r="B7936" s="866">
        <f t="shared" si="124"/>
        <v>7914</v>
      </c>
      <c r="C7936" s="919"/>
      <c r="D7936" s="860"/>
      <c r="E7936"/>
      <c r="F7936"/>
      <c r="G7936"/>
      <c r="H7936"/>
      <c r="I7936"/>
      <c r="J7936"/>
      <c r="K7936"/>
      <c r="L7936" s="262"/>
      <c r="M7936" s="262"/>
      <c r="S7936" s="262"/>
      <c r="T7936" s="262"/>
      <c r="U7936" s="262"/>
      <c r="V7936" s="262"/>
    </row>
    <row r="7937" spans="1:22">
      <c r="A7937" s="858"/>
      <c r="B7937" s="866">
        <f t="shared" si="124"/>
        <v>7915</v>
      </c>
      <c r="C7937" s="919"/>
      <c r="D7937" s="860"/>
      <c r="E7937"/>
      <c r="F7937"/>
      <c r="G7937"/>
      <c r="H7937"/>
      <c r="I7937"/>
      <c r="J7937"/>
      <c r="K7937"/>
      <c r="L7937" s="262"/>
      <c r="M7937" s="262"/>
      <c r="S7937" s="262"/>
      <c r="T7937" s="262"/>
      <c r="U7937" s="262"/>
      <c r="V7937" s="262"/>
    </row>
    <row r="7938" spans="1:22">
      <c r="A7938" s="858"/>
      <c r="B7938" s="866">
        <f t="shared" si="124"/>
        <v>7916</v>
      </c>
      <c r="C7938" s="919"/>
      <c r="D7938" s="860"/>
      <c r="E7938"/>
      <c r="F7938"/>
      <c r="G7938"/>
      <c r="H7938"/>
      <c r="I7938"/>
      <c r="J7938"/>
      <c r="K7938"/>
      <c r="L7938" s="262"/>
      <c r="M7938" s="262"/>
      <c r="S7938" s="262"/>
      <c r="T7938" s="262"/>
      <c r="U7938" s="262"/>
      <c r="V7938" s="262"/>
    </row>
    <row r="7939" spans="1:22">
      <c r="A7939" s="858"/>
      <c r="B7939" s="866">
        <f t="shared" si="124"/>
        <v>7917</v>
      </c>
      <c r="C7939" s="919"/>
      <c r="D7939" s="860"/>
      <c r="E7939"/>
      <c r="F7939"/>
      <c r="G7939"/>
      <c r="H7939"/>
      <c r="I7939"/>
      <c r="J7939"/>
      <c r="K7939"/>
      <c r="L7939" s="262"/>
      <c r="M7939" s="262"/>
      <c r="S7939" s="262"/>
      <c r="T7939" s="262"/>
      <c r="U7939" s="262"/>
      <c r="V7939" s="262"/>
    </row>
    <row r="7940" spans="1:22">
      <c r="A7940" s="858"/>
      <c r="B7940" s="866">
        <f t="shared" si="124"/>
        <v>7918</v>
      </c>
      <c r="C7940" s="919"/>
      <c r="D7940" s="860"/>
      <c r="E7940"/>
      <c r="F7940"/>
      <c r="G7940"/>
      <c r="H7940"/>
      <c r="I7940"/>
      <c r="J7940"/>
      <c r="K7940"/>
      <c r="L7940" s="262"/>
      <c r="M7940" s="262"/>
      <c r="S7940" s="262"/>
      <c r="T7940" s="262"/>
      <c r="U7940" s="262"/>
      <c r="V7940" s="262"/>
    </row>
    <row r="7941" spans="1:22">
      <c r="A7941" s="858"/>
      <c r="B7941" s="866">
        <f t="shared" si="124"/>
        <v>7919</v>
      </c>
      <c r="C7941" s="919"/>
      <c r="D7941" s="860"/>
      <c r="E7941"/>
      <c r="F7941"/>
      <c r="G7941"/>
      <c r="H7941"/>
      <c r="I7941"/>
      <c r="J7941"/>
      <c r="K7941"/>
      <c r="L7941" s="262"/>
      <c r="M7941" s="262"/>
      <c r="S7941" s="262"/>
      <c r="T7941" s="262"/>
      <c r="U7941" s="262"/>
      <c r="V7941" s="262"/>
    </row>
    <row r="7942" spans="1:22">
      <c r="A7942" s="858"/>
      <c r="B7942" s="866">
        <f t="shared" si="124"/>
        <v>7920</v>
      </c>
      <c r="C7942" s="919"/>
      <c r="D7942" s="860"/>
      <c r="E7942"/>
      <c r="F7942"/>
      <c r="G7942"/>
      <c r="H7942"/>
      <c r="I7942"/>
      <c r="J7942"/>
      <c r="K7942"/>
      <c r="L7942" s="262"/>
      <c r="M7942" s="262"/>
      <c r="S7942" s="262"/>
      <c r="T7942" s="262"/>
      <c r="U7942" s="262"/>
      <c r="V7942" s="262"/>
    </row>
    <row r="7943" spans="1:22">
      <c r="A7943" s="858"/>
      <c r="B7943" s="866">
        <f t="shared" si="124"/>
        <v>7921</v>
      </c>
      <c r="C7943" s="919"/>
      <c r="D7943" s="860"/>
      <c r="E7943"/>
      <c r="F7943"/>
      <c r="G7943"/>
      <c r="H7943"/>
      <c r="I7943"/>
      <c r="J7943"/>
      <c r="K7943"/>
      <c r="L7943" s="262"/>
      <c r="M7943" s="262"/>
      <c r="S7943" s="262"/>
      <c r="T7943" s="262"/>
      <c r="U7943" s="262"/>
      <c r="V7943" s="262"/>
    </row>
    <row r="7944" spans="1:22">
      <c r="A7944" s="858"/>
      <c r="B7944" s="866">
        <f t="shared" si="124"/>
        <v>7922</v>
      </c>
      <c r="C7944" s="919"/>
      <c r="D7944" s="860"/>
      <c r="E7944"/>
      <c r="F7944"/>
      <c r="G7944"/>
      <c r="H7944"/>
      <c r="I7944"/>
      <c r="J7944"/>
      <c r="K7944"/>
      <c r="L7944" s="262"/>
      <c r="M7944" s="262"/>
      <c r="S7944" s="262"/>
      <c r="T7944" s="262"/>
      <c r="U7944" s="262"/>
      <c r="V7944" s="262"/>
    </row>
    <row r="7945" spans="1:22">
      <c r="A7945" s="858"/>
      <c r="B7945" s="866">
        <f t="shared" si="124"/>
        <v>7923</v>
      </c>
      <c r="C7945" s="919"/>
      <c r="D7945" s="860"/>
      <c r="E7945"/>
      <c r="F7945"/>
      <c r="G7945"/>
      <c r="H7945"/>
      <c r="I7945"/>
      <c r="J7945"/>
      <c r="K7945"/>
      <c r="L7945" s="262"/>
      <c r="M7945" s="262"/>
      <c r="S7945" s="262"/>
      <c r="T7945" s="262"/>
      <c r="U7945" s="262"/>
      <c r="V7945" s="262"/>
    </row>
    <row r="7946" spans="1:22">
      <c r="A7946" s="858"/>
      <c r="B7946" s="866">
        <f t="shared" si="124"/>
        <v>7924</v>
      </c>
      <c r="C7946" s="919"/>
      <c r="D7946" s="860"/>
      <c r="E7946"/>
      <c r="F7946"/>
      <c r="G7946"/>
      <c r="H7946"/>
      <c r="I7946"/>
      <c r="J7946"/>
      <c r="K7946"/>
      <c r="L7946" s="262"/>
      <c r="M7946" s="262"/>
      <c r="S7946" s="262"/>
      <c r="T7946" s="262"/>
      <c r="U7946" s="262"/>
      <c r="V7946" s="262"/>
    </row>
    <row r="7947" spans="1:22">
      <c r="A7947" s="858"/>
      <c r="B7947" s="866">
        <f t="shared" si="124"/>
        <v>7925</v>
      </c>
      <c r="C7947" s="919"/>
      <c r="D7947" s="860"/>
      <c r="E7947"/>
      <c r="F7947"/>
      <c r="G7947"/>
      <c r="H7947"/>
      <c r="I7947"/>
      <c r="J7947"/>
      <c r="K7947"/>
      <c r="L7947" s="262"/>
      <c r="M7947" s="262"/>
      <c r="S7947" s="262"/>
      <c r="T7947" s="262"/>
      <c r="U7947" s="262"/>
      <c r="V7947" s="262"/>
    </row>
    <row r="7948" spans="1:22">
      <c r="A7948" s="858"/>
      <c r="B7948" s="866">
        <f t="shared" si="124"/>
        <v>7926</v>
      </c>
      <c r="C7948" s="919"/>
      <c r="D7948" s="860"/>
      <c r="E7948"/>
      <c r="F7948"/>
      <c r="G7948"/>
      <c r="H7948"/>
      <c r="I7948"/>
      <c r="J7948"/>
      <c r="K7948"/>
      <c r="L7948" s="262"/>
      <c r="M7948" s="262"/>
      <c r="S7948" s="262"/>
      <c r="T7948" s="262"/>
      <c r="U7948" s="262"/>
      <c r="V7948" s="262"/>
    </row>
    <row r="7949" spans="1:22">
      <c r="A7949" s="858"/>
      <c r="B7949" s="866">
        <f t="shared" si="124"/>
        <v>7927</v>
      </c>
      <c r="C7949" s="919"/>
      <c r="D7949" s="860"/>
      <c r="E7949"/>
      <c r="F7949"/>
      <c r="G7949"/>
      <c r="H7949"/>
      <c r="I7949"/>
      <c r="J7949"/>
      <c r="K7949"/>
      <c r="L7949" s="262"/>
      <c r="M7949" s="262"/>
      <c r="S7949" s="262"/>
      <c r="T7949" s="262"/>
      <c r="U7949" s="262"/>
      <c r="V7949" s="262"/>
    </row>
    <row r="7950" spans="1:22">
      <c r="A7950" s="858"/>
      <c r="B7950" s="866">
        <f t="shared" si="124"/>
        <v>7928</v>
      </c>
      <c r="C7950" s="919"/>
      <c r="D7950" s="860"/>
      <c r="E7950"/>
      <c r="F7950"/>
      <c r="G7950"/>
      <c r="H7950"/>
      <c r="I7950"/>
      <c r="J7950"/>
      <c r="K7950"/>
      <c r="L7950" s="262"/>
      <c r="M7950" s="262"/>
      <c r="S7950" s="262"/>
      <c r="T7950" s="262"/>
      <c r="U7950" s="262"/>
      <c r="V7950" s="262"/>
    </row>
    <row r="7951" spans="1:22">
      <c r="A7951" s="858"/>
      <c r="B7951" s="866">
        <f t="shared" si="124"/>
        <v>7929</v>
      </c>
      <c r="C7951" s="919"/>
      <c r="D7951" s="860"/>
      <c r="E7951"/>
      <c r="F7951"/>
      <c r="G7951"/>
      <c r="H7951"/>
      <c r="I7951"/>
      <c r="J7951"/>
      <c r="K7951"/>
      <c r="L7951" s="262"/>
      <c r="M7951" s="262"/>
      <c r="S7951" s="262"/>
      <c r="T7951" s="262"/>
      <c r="U7951" s="262"/>
      <c r="V7951" s="262"/>
    </row>
    <row r="7952" spans="1:22">
      <c r="A7952" s="858"/>
      <c r="B7952" s="866">
        <f t="shared" si="124"/>
        <v>7930</v>
      </c>
      <c r="C7952" s="919"/>
      <c r="D7952" s="860"/>
      <c r="E7952"/>
      <c r="F7952"/>
      <c r="G7952"/>
      <c r="H7952"/>
      <c r="I7952"/>
      <c r="J7952"/>
      <c r="K7952"/>
      <c r="L7952" s="262"/>
      <c r="M7952" s="262"/>
      <c r="S7952" s="262"/>
      <c r="T7952" s="262"/>
      <c r="U7952" s="262"/>
      <c r="V7952" s="262"/>
    </row>
    <row r="7953" spans="1:22">
      <c r="A7953" s="858"/>
      <c r="B7953" s="866">
        <f t="shared" si="124"/>
        <v>7931</v>
      </c>
      <c r="C7953" s="919"/>
      <c r="D7953" s="860"/>
      <c r="E7953"/>
      <c r="F7953"/>
      <c r="G7953"/>
      <c r="H7953"/>
      <c r="I7953"/>
      <c r="J7953"/>
      <c r="K7953"/>
      <c r="L7953" s="262"/>
      <c r="M7953" s="262"/>
      <c r="S7953" s="262"/>
      <c r="T7953" s="262"/>
      <c r="U7953" s="262"/>
      <c r="V7953" s="262"/>
    </row>
    <row r="7954" spans="1:22">
      <c r="A7954" s="858"/>
      <c r="B7954" s="866">
        <f t="shared" si="124"/>
        <v>7932</v>
      </c>
      <c r="C7954" s="919"/>
      <c r="D7954" s="860"/>
      <c r="E7954"/>
      <c r="F7954"/>
      <c r="G7954"/>
      <c r="H7954"/>
      <c r="I7954"/>
      <c r="J7954"/>
      <c r="K7954"/>
      <c r="L7954" s="262"/>
      <c r="M7954" s="262"/>
      <c r="S7954" s="262"/>
      <c r="T7954" s="262"/>
      <c r="U7954" s="262"/>
      <c r="V7954" s="262"/>
    </row>
    <row r="7955" spans="1:22">
      <c r="A7955" s="858"/>
      <c r="B7955" s="866">
        <f t="shared" si="124"/>
        <v>7933</v>
      </c>
      <c r="C7955" s="919"/>
      <c r="D7955" s="860"/>
      <c r="E7955"/>
      <c r="F7955"/>
      <c r="G7955"/>
      <c r="H7955"/>
      <c r="I7955"/>
      <c r="J7955"/>
      <c r="K7955"/>
      <c r="L7955" s="262"/>
      <c r="M7955" s="262"/>
      <c r="S7955" s="262"/>
      <c r="T7955" s="262"/>
      <c r="U7955" s="262"/>
      <c r="V7955" s="262"/>
    </row>
    <row r="7956" spans="1:22">
      <c r="A7956" s="858"/>
      <c r="B7956" s="866">
        <f t="shared" si="124"/>
        <v>7934</v>
      </c>
      <c r="C7956" s="919"/>
      <c r="D7956" s="860"/>
      <c r="E7956"/>
      <c r="F7956"/>
      <c r="G7956"/>
      <c r="H7956"/>
      <c r="I7956"/>
      <c r="J7956"/>
      <c r="K7956"/>
      <c r="L7956" s="262"/>
      <c r="M7956" s="262"/>
      <c r="S7956" s="262"/>
      <c r="T7956" s="262"/>
      <c r="U7956" s="262"/>
      <c r="V7956" s="262"/>
    </row>
    <row r="7957" spans="1:22">
      <c r="A7957" s="858"/>
      <c r="B7957" s="866">
        <f t="shared" si="124"/>
        <v>7935</v>
      </c>
      <c r="C7957" s="919"/>
      <c r="D7957" s="860"/>
      <c r="E7957"/>
      <c r="F7957"/>
      <c r="G7957"/>
      <c r="H7957"/>
      <c r="I7957"/>
      <c r="J7957"/>
      <c r="K7957"/>
      <c r="L7957" s="262"/>
      <c r="M7957" s="262"/>
      <c r="S7957" s="262"/>
      <c r="T7957" s="262"/>
      <c r="U7957" s="262"/>
      <c r="V7957" s="262"/>
    </row>
    <row r="7958" spans="1:22">
      <c r="A7958" s="858"/>
      <c r="B7958" s="866">
        <f t="shared" si="124"/>
        <v>7936</v>
      </c>
      <c r="C7958" s="919"/>
      <c r="D7958" s="860"/>
      <c r="E7958"/>
      <c r="F7958"/>
      <c r="G7958"/>
      <c r="H7958"/>
      <c r="I7958"/>
      <c r="J7958"/>
      <c r="K7958"/>
      <c r="L7958" s="262"/>
      <c r="M7958" s="262"/>
      <c r="S7958" s="262"/>
      <c r="T7958" s="262"/>
      <c r="U7958" s="262"/>
      <c r="V7958" s="262"/>
    </row>
    <row r="7959" spans="1:22">
      <c r="A7959" s="858"/>
      <c r="B7959" s="866">
        <f t="shared" si="124"/>
        <v>7937</v>
      </c>
      <c r="C7959" s="919"/>
      <c r="D7959" s="860"/>
      <c r="E7959"/>
      <c r="F7959"/>
      <c r="G7959"/>
      <c r="H7959"/>
      <c r="I7959"/>
      <c r="J7959"/>
      <c r="K7959"/>
      <c r="L7959" s="262"/>
      <c r="M7959" s="262"/>
      <c r="S7959" s="262"/>
      <c r="T7959" s="262"/>
      <c r="U7959" s="262"/>
      <c r="V7959" s="262"/>
    </row>
    <row r="7960" spans="1:22">
      <c r="A7960" s="858"/>
      <c r="B7960" s="866">
        <f t="shared" ref="B7960:B8023" si="125">B7959+1</f>
        <v>7938</v>
      </c>
      <c r="C7960" s="919"/>
      <c r="D7960" s="860"/>
      <c r="E7960"/>
      <c r="F7960"/>
      <c r="G7960"/>
      <c r="H7960"/>
      <c r="I7960"/>
      <c r="J7960"/>
      <c r="K7960"/>
      <c r="L7960" s="262"/>
      <c r="M7960" s="262"/>
      <c r="S7960" s="262"/>
      <c r="T7960" s="262"/>
      <c r="U7960" s="262"/>
      <c r="V7960" s="262"/>
    </row>
    <row r="7961" spans="1:22">
      <c r="A7961" s="858"/>
      <c r="B7961" s="866">
        <f t="shared" si="125"/>
        <v>7939</v>
      </c>
      <c r="C7961" s="919"/>
      <c r="D7961" s="860"/>
      <c r="E7961"/>
      <c r="F7961"/>
      <c r="G7961"/>
      <c r="H7961"/>
      <c r="I7961"/>
      <c r="J7961"/>
      <c r="K7961"/>
      <c r="L7961" s="262"/>
      <c r="M7961" s="262"/>
      <c r="S7961" s="262"/>
      <c r="T7961" s="262"/>
      <c r="U7961" s="262"/>
      <c r="V7961" s="262"/>
    </row>
    <row r="7962" spans="1:22">
      <c r="A7962" s="858"/>
      <c r="B7962" s="866">
        <f t="shared" si="125"/>
        <v>7940</v>
      </c>
      <c r="C7962" s="919"/>
      <c r="D7962" s="860"/>
      <c r="E7962"/>
      <c r="F7962"/>
      <c r="G7962"/>
      <c r="H7962"/>
      <c r="I7962"/>
      <c r="J7962"/>
      <c r="K7962"/>
      <c r="L7962" s="262"/>
      <c r="M7962" s="262"/>
      <c r="S7962" s="262"/>
      <c r="T7962" s="262"/>
      <c r="U7962" s="262"/>
      <c r="V7962" s="262"/>
    </row>
    <row r="7963" spans="1:22">
      <c r="A7963" s="858"/>
      <c r="B7963" s="866">
        <f t="shared" si="125"/>
        <v>7941</v>
      </c>
      <c r="C7963" s="919"/>
      <c r="D7963" s="860"/>
      <c r="E7963"/>
      <c r="F7963"/>
      <c r="G7963"/>
      <c r="H7963"/>
      <c r="I7963"/>
      <c r="J7963"/>
      <c r="K7963"/>
      <c r="L7963" s="262"/>
      <c r="M7963" s="262"/>
      <c r="S7963" s="262"/>
      <c r="T7963" s="262"/>
      <c r="U7963" s="262"/>
      <c r="V7963" s="262"/>
    </row>
    <row r="7964" spans="1:22">
      <c r="A7964" s="858"/>
      <c r="B7964" s="866">
        <f t="shared" si="125"/>
        <v>7942</v>
      </c>
      <c r="C7964" s="919"/>
      <c r="D7964" s="860"/>
      <c r="E7964"/>
      <c r="F7964"/>
      <c r="G7964"/>
      <c r="H7964"/>
      <c r="I7964"/>
      <c r="J7964"/>
      <c r="K7964"/>
      <c r="L7964" s="262"/>
      <c r="M7964" s="262"/>
      <c r="S7964" s="262"/>
      <c r="T7964" s="262"/>
      <c r="U7964" s="262"/>
      <c r="V7964" s="262"/>
    </row>
    <row r="7965" spans="1:22">
      <c r="A7965" s="858"/>
      <c r="B7965" s="866">
        <f t="shared" si="125"/>
        <v>7943</v>
      </c>
      <c r="C7965" s="919"/>
      <c r="D7965" s="860"/>
      <c r="E7965"/>
      <c r="F7965"/>
      <c r="G7965"/>
      <c r="H7965"/>
      <c r="I7965"/>
      <c r="J7965"/>
      <c r="K7965"/>
      <c r="L7965" s="262"/>
      <c r="M7965" s="262"/>
      <c r="S7965" s="262"/>
      <c r="T7965" s="262"/>
      <c r="U7965" s="262"/>
      <c r="V7965" s="262"/>
    </row>
    <row r="7966" spans="1:22">
      <c r="A7966" s="858"/>
      <c r="B7966" s="866">
        <f t="shared" si="125"/>
        <v>7944</v>
      </c>
      <c r="C7966" s="919"/>
      <c r="D7966" s="860"/>
      <c r="E7966"/>
      <c r="F7966"/>
      <c r="G7966"/>
      <c r="H7966"/>
      <c r="I7966"/>
      <c r="J7966"/>
      <c r="K7966"/>
      <c r="L7966" s="262"/>
      <c r="M7966" s="262"/>
      <c r="S7966" s="262"/>
      <c r="T7966" s="262"/>
      <c r="U7966" s="262"/>
      <c r="V7966" s="262"/>
    </row>
    <row r="7967" spans="1:22">
      <c r="A7967" s="858"/>
      <c r="B7967" s="866">
        <f t="shared" si="125"/>
        <v>7945</v>
      </c>
      <c r="C7967" s="919"/>
      <c r="D7967" s="860"/>
      <c r="E7967"/>
      <c r="F7967"/>
      <c r="G7967"/>
      <c r="H7967"/>
      <c r="I7967"/>
      <c r="J7967"/>
      <c r="K7967"/>
      <c r="L7967" s="262"/>
      <c r="M7967" s="262"/>
      <c r="S7967" s="262"/>
      <c r="T7967" s="262"/>
      <c r="U7967" s="262"/>
      <c r="V7967" s="262"/>
    </row>
    <row r="7968" spans="1:22">
      <c r="A7968" s="858"/>
      <c r="B7968" s="866">
        <f t="shared" si="125"/>
        <v>7946</v>
      </c>
      <c r="C7968" s="919"/>
      <c r="D7968" s="860"/>
      <c r="E7968"/>
      <c r="F7968"/>
      <c r="G7968"/>
      <c r="H7968"/>
      <c r="I7968"/>
      <c r="J7968"/>
      <c r="K7968"/>
      <c r="L7968" s="262"/>
      <c r="M7968" s="262"/>
      <c r="S7968" s="262"/>
      <c r="T7968" s="262"/>
      <c r="U7968" s="262"/>
      <c r="V7968" s="262"/>
    </row>
    <row r="7969" spans="1:22">
      <c r="A7969" s="858"/>
      <c r="B7969" s="866">
        <f t="shared" si="125"/>
        <v>7947</v>
      </c>
      <c r="C7969" s="919"/>
      <c r="D7969" s="860"/>
      <c r="E7969"/>
      <c r="F7969"/>
      <c r="G7969"/>
      <c r="H7969"/>
      <c r="I7969"/>
      <c r="J7969"/>
      <c r="K7969"/>
      <c r="L7969" s="262"/>
      <c r="M7969" s="262"/>
      <c r="S7969" s="262"/>
      <c r="T7969" s="262"/>
      <c r="U7969" s="262"/>
      <c r="V7969" s="262"/>
    </row>
    <row r="7970" spans="1:22">
      <c r="A7970" s="858"/>
      <c r="B7970" s="866">
        <f t="shared" si="125"/>
        <v>7948</v>
      </c>
      <c r="C7970" s="919"/>
      <c r="D7970" s="860"/>
      <c r="E7970"/>
      <c r="F7970"/>
      <c r="G7970"/>
      <c r="H7970"/>
      <c r="I7970"/>
      <c r="J7970"/>
      <c r="K7970"/>
      <c r="L7970" s="262"/>
      <c r="M7970" s="262"/>
      <c r="S7970" s="262"/>
      <c r="T7970" s="262"/>
      <c r="U7970" s="262"/>
      <c r="V7970" s="262"/>
    </row>
    <row r="7971" spans="1:22">
      <c r="A7971" s="858"/>
      <c r="B7971" s="866">
        <f t="shared" si="125"/>
        <v>7949</v>
      </c>
      <c r="C7971" s="919"/>
      <c r="D7971" s="860"/>
      <c r="E7971"/>
      <c r="F7971"/>
      <c r="G7971"/>
      <c r="H7971"/>
      <c r="I7971"/>
      <c r="J7971"/>
      <c r="K7971"/>
      <c r="L7971" s="262"/>
      <c r="M7971" s="262"/>
      <c r="S7971" s="262"/>
      <c r="T7971" s="262"/>
      <c r="U7971" s="262"/>
      <c r="V7971" s="262"/>
    </row>
    <row r="7972" spans="1:22">
      <c r="A7972" s="858"/>
      <c r="B7972" s="866">
        <f t="shared" si="125"/>
        <v>7950</v>
      </c>
      <c r="C7972" s="919"/>
      <c r="D7972" s="860"/>
      <c r="E7972"/>
      <c r="F7972"/>
      <c r="G7972"/>
      <c r="H7972"/>
      <c r="I7972"/>
      <c r="J7972"/>
      <c r="K7972"/>
      <c r="L7972" s="262"/>
      <c r="M7972" s="262"/>
      <c r="S7972" s="262"/>
      <c r="T7972" s="262"/>
      <c r="U7972" s="262"/>
      <c r="V7972" s="262"/>
    </row>
    <row r="7973" spans="1:22">
      <c r="A7973" s="858"/>
      <c r="B7973" s="866">
        <f t="shared" si="125"/>
        <v>7951</v>
      </c>
      <c r="C7973" s="919"/>
      <c r="D7973" s="860"/>
      <c r="E7973"/>
      <c r="F7973"/>
      <c r="G7973"/>
      <c r="H7973"/>
      <c r="I7973"/>
      <c r="J7973"/>
      <c r="K7973"/>
      <c r="L7973" s="262"/>
      <c r="M7973" s="262"/>
      <c r="S7973" s="262"/>
      <c r="T7973" s="262"/>
      <c r="U7973" s="262"/>
      <c r="V7973" s="262"/>
    </row>
    <row r="7974" spans="1:22">
      <c r="A7974" s="858"/>
      <c r="B7974" s="866">
        <f t="shared" si="125"/>
        <v>7952</v>
      </c>
      <c r="C7974" s="919"/>
      <c r="D7974" s="860"/>
      <c r="E7974"/>
      <c r="F7974"/>
      <c r="G7974"/>
      <c r="H7974"/>
      <c r="I7974"/>
      <c r="J7974"/>
      <c r="K7974"/>
      <c r="L7974" s="262"/>
      <c r="M7974" s="262"/>
      <c r="S7974" s="262"/>
      <c r="T7974" s="262"/>
      <c r="U7974" s="262"/>
      <c r="V7974" s="262"/>
    </row>
    <row r="7975" spans="1:22">
      <c r="A7975" s="858"/>
      <c r="B7975" s="866">
        <f t="shared" si="125"/>
        <v>7953</v>
      </c>
      <c r="C7975" s="919"/>
      <c r="D7975" s="860"/>
      <c r="E7975"/>
      <c r="F7975"/>
      <c r="G7975"/>
      <c r="H7975"/>
      <c r="I7975"/>
      <c r="J7975"/>
      <c r="K7975"/>
      <c r="L7975" s="262"/>
      <c r="M7975" s="262"/>
      <c r="S7975" s="262"/>
      <c r="T7975" s="262"/>
      <c r="U7975" s="262"/>
      <c r="V7975" s="262"/>
    </row>
    <row r="7976" spans="1:22">
      <c r="A7976" s="858"/>
      <c r="B7976" s="866">
        <f t="shared" si="125"/>
        <v>7954</v>
      </c>
      <c r="C7976" s="919"/>
      <c r="D7976" s="860"/>
      <c r="E7976"/>
      <c r="F7976"/>
      <c r="G7976"/>
      <c r="H7976"/>
      <c r="I7976"/>
      <c r="J7976"/>
      <c r="K7976"/>
      <c r="L7976" s="262"/>
      <c r="M7976" s="262"/>
      <c r="S7976" s="262"/>
      <c r="T7976" s="262"/>
      <c r="U7976" s="262"/>
      <c r="V7976" s="262"/>
    </row>
    <row r="7977" spans="1:22">
      <c r="A7977" s="858"/>
      <c r="B7977" s="866">
        <f t="shared" si="125"/>
        <v>7955</v>
      </c>
      <c r="C7977" s="919"/>
      <c r="D7977" s="860"/>
      <c r="E7977"/>
      <c r="F7977"/>
      <c r="G7977"/>
      <c r="H7977"/>
      <c r="I7977"/>
      <c r="J7977"/>
      <c r="K7977"/>
      <c r="L7977" s="262"/>
      <c r="M7977" s="262"/>
      <c r="S7977" s="262"/>
      <c r="T7977" s="262"/>
      <c r="U7977" s="262"/>
      <c r="V7977" s="262"/>
    </row>
    <row r="7978" spans="1:22">
      <c r="A7978" s="858"/>
      <c r="B7978" s="866">
        <f t="shared" si="125"/>
        <v>7956</v>
      </c>
      <c r="C7978" s="919"/>
      <c r="D7978" s="860"/>
      <c r="E7978"/>
      <c r="F7978"/>
      <c r="G7978"/>
      <c r="H7978"/>
      <c r="I7978"/>
      <c r="J7978"/>
      <c r="K7978"/>
      <c r="L7978" s="262"/>
      <c r="M7978" s="262"/>
      <c r="S7978" s="262"/>
      <c r="T7978" s="262"/>
      <c r="U7978" s="262"/>
      <c r="V7978" s="262"/>
    </row>
    <row r="7979" spans="1:22">
      <c r="A7979" s="858"/>
      <c r="B7979" s="866">
        <f t="shared" si="125"/>
        <v>7957</v>
      </c>
      <c r="C7979" s="919"/>
      <c r="D7979" s="860"/>
      <c r="E7979"/>
      <c r="F7979"/>
      <c r="G7979"/>
      <c r="H7979"/>
      <c r="I7979"/>
      <c r="J7979"/>
      <c r="K7979"/>
      <c r="L7979" s="262"/>
      <c r="M7979" s="262"/>
      <c r="S7979" s="262"/>
      <c r="T7979" s="262"/>
      <c r="U7979" s="262"/>
      <c r="V7979" s="262"/>
    </row>
    <row r="7980" spans="1:22">
      <c r="A7980" s="858"/>
      <c r="B7980" s="866">
        <f t="shared" si="125"/>
        <v>7958</v>
      </c>
      <c r="C7980" s="919"/>
      <c r="D7980" s="860"/>
      <c r="E7980"/>
      <c r="F7980"/>
      <c r="G7980"/>
      <c r="H7980"/>
      <c r="I7980"/>
      <c r="J7980"/>
      <c r="K7980"/>
      <c r="L7980" s="262"/>
      <c r="M7980" s="262"/>
      <c r="S7980" s="262"/>
      <c r="T7980" s="262"/>
      <c r="U7980" s="262"/>
      <c r="V7980" s="262"/>
    </row>
    <row r="7981" spans="1:22">
      <c r="A7981" s="858"/>
      <c r="B7981" s="866">
        <f t="shared" si="125"/>
        <v>7959</v>
      </c>
      <c r="C7981" s="919"/>
      <c r="D7981" s="860"/>
      <c r="E7981"/>
      <c r="F7981"/>
      <c r="G7981"/>
      <c r="H7981"/>
      <c r="I7981"/>
      <c r="J7981"/>
      <c r="K7981"/>
      <c r="L7981" s="262"/>
      <c r="M7981" s="262"/>
      <c r="S7981" s="262"/>
      <c r="T7981" s="262"/>
      <c r="U7981" s="262"/>
      <c r="V7981" s="262"/>
    </row>
    <row r="7982" spans="1:22">
      <c r="A7982" s="858"/>
      <c r="B7982" s="866">
        <f t="shared" si="125"/>
        <v>7960</v>
      </c>
      <c r="C7982" s="919"/>
      <c r="D7982" s="860"/>
      <c r="E7982"/>
      <c r="F7982"/>
      <c r="G7982"/>
      <c r="H7982"/>
      <c r="I7982"/>
      <c r="J7982"/>
      <c r="K7982"/>
      <c r="L7982" s="262"/>
      <c r="M7982" s="262"/>
      <c r="S7982" s="262"/>
      <c r="T7982" s="262"/>
      <c r="U7982" s="262"/>
      <c r="V7982" s="262"/>
    </row>
    <row r="7983" spans="1:22">
      <c r="A7983" s="858"/>
      <c r="B7983" s="866">
        <f t="shared" si="125"/>
        <v>7961</v>
      </c>
      <c r="C7983" s="919"/>
      <c r="D7983" s="860"/>
      <c r="E7983"/>
      <c r="F7983"/>
      <c r="G7983"/>
      <c r="H7983"/>
      <c r="I7983"/>
      <c r="J7983"/>
      <c r="K7983"/>
      <c r="L7983" s="262"/>
      <c r="M7983" s="262"/>
      <c r="S7983" s="262"/>
      <c r="T7983" s="262"/>
      <c r="U7983" s="262"/>
      <c r="V7983" s="262"/>
    </row>
    <row r="7984" spans="1:22">
      <c r="A7984" s="858"/>
      <c r="B7984" s="866">
        <f t="shared" si="125"/>
        <v>7962</v>
      </c>
      <c r="C7984" s="919"/>
      <c r="D7984" s="860"/>
      <c r="E7984"/>
      <c r="F7984"/>
      <c r="G7984"/>
      <c r="H7984"/>
      <c r="I7984"/>
      <c r="J7984"/>
      <c r="K7984"/>
      <c r="L7984" s="262"/>
      <c r="M7984" s="262"/>
      <c r="S7984" s="262"/>
      <c r="T7984" s="262"/>
      <c r="U7984" s="262"/>
      <c r="V7984" s="262"/>
    </row>
    <row r="7985" spans="1:22">
      <c r="A7985" s="858"/>
      <c r="B7985" s="866">
        <f t="shared" si="125"/>
        <v>7963</v>
      </c>
      <c r="C7985" s="919"/>
      <c r="D7985" s="860"/>
      <c r="E7985"/>
      <c r="F7985"/>
      <c r="G7985"/>
      <c r="H7985"/>
      <c r="I7985"/>
      <c r="J7985"/>
      <c r="K7985"/>
      <c r="L7985" s="262"/>
      <c r="M7985" s="262"/>
      <c r="S7985" s="262"/>
      <c r="T7985" s="262"/>
      <c r="U7985" s="262"/>
      <c r="V7985" s="262"/>
    </row>
    <row r="7986" spans="1:22">
      <c r="A7986" s="858"/>
      <c r="B7986" s="866">
        <f t="shared" si="125"/>
        <v>7964</v>
      </c>
      <c r="C7986" s="919"/>
      <c r="D7986" s="860"/>
      <c r="E7986"/>
      <c r="F7986"/>
      <c r="G7986"/>
      <c r="H7986"/>
      <c r="I7986"/>
      <c r="J7986"/>
      <c r="K7986"/>
      <c r="L7986" s="262"/>
      <c r="M7986" s="262"/>
      <c r="S7986" s="262"/>
      <c r="T7986" s="262"/>
      <c r="U7986" s="262"/>
      <c r="V7986" s="262"/>
    </row>
    <row r="7987" spans="1:22">
      <c r="A7987" s="858"/>
      <c r="B7987" s="866">
        <f t="shared" si="125"/>
        <v>7965</v>
      </c>
      <c r="C7987" s="919"/>
      <c r="D7987" s="860"/>
      <c r="E7987"/>
      <c r="F7987"/>
      <c r="G7987"/>
      <c r="H7987"/>
      <c r="I7987"/>
      <c r="J7987"/>
      <c r="K7987"/>
      <c r="L7987" s="262"/>
      <c r="M7987" s="262"/>
      <c r="S7987" s="262"/>
      <c r="T7987" s="262"/>
      <c r="U7987" s="262"/>
      <c r="V7987" s="262"/>
    </row>
    <row r="7988" spans="1:22">
      <c r="A7988" s="858"/>
      <c r="B7988" s="866">
        <f t="shared" si="125"/>
        <v>7966</v>
      </c>
      <c r="C7988" s="919"/>
      <c r="D7988" s="860"/>
      <c r="E7988"/>
      <c r="F7988"/>
      <c r="G7988"/>
      <c r="H7988"/>
      <c r="I7988"/>
      <c r="J7988"/>
      <c r="K7988"/>
      <c r="L7988" s="262"/>
      <c r="M7988" s="262"/>
      <c r="S7988" s="262"/>
      <c r="T7988" s="262"/>
      <c r="U7988" s="262"/>
      <c r="V7988" s="262"/>
    </row>
    <row r="7989" spans="1:22">
      <c r="A7989" s="858"/>
      <c r="B7989" s="866">
        <f t="shared" si="125"/>
        <v>7967</v>
      </c>
      <c r="C7989" s="919"/>
      <c r="D7989" s="860"/>
      <c r="E7989"/>
      <c r="F7989"/>
      <c r="G7989"/>
      <c r="H7989"/>
      <c r="I7989"/>
      <c r="J7989"/>
      <c r="K7989"/>
      <c r="L7989" s="262"/>
      <c r="M7989" s="262"/>
      <c r="S7989" s="262"/>
      <c r="T7989" s="262"/>
      <c r="U7989" s="262"/>
      <c r="V7989" s="262"/>
    </row>
    <row r="7990" spans="1:22">
      <c r="A7990" s="858"/>
      <c r="B7990" s="866">
        <f t="shared" si="125"/>
        <v>7968</v>
      </c>
      <c r="C7990" s="919"/>
      <c r="D7990" s="860"/>
      <c r="E7990"/>
      <c r="F7990"/>
      <c r="G7990"/>
      <c r="H7990"/>
      <c r="I7990"/>
      <c r="J7990"/>
      <c r="K7990"/>
      <c r="L7990" s="262"/>
      <c r="M7990" s="262"/>
      <c r="S7990" s="262"/>
      <c r="T7990" s="262"/>
      <c r="U7990" s="262"/>
      <c r="V7990" s="262"/>
    </row>
    <row r="7991" spans="1:22">
      <c r="A7991" s="858"/>
      <c r="B7991" s="866">
        <f t="shared" si="125"/>
        <v>7969</v>
      </c>
      <c r="C7991" s="919"/>
      <c r="D7991" s="860"/>
      <c r="E7991"/>
      <c r="F7991"/>
      <c r="G7991"/>
      <c r="H7991"/>
      <c r="I7991"/>
      <c r="J7991"/>
      <c r="K7991"/>
      <c r="L7991" s="262"/>
      <c r="M7991" s="262"/>
      <c r="S7991" s="262"/>
      <c r="T7991" s="262"/>
      <c r="U7991" s="262"/>
      <c r="V7991" s="262"/>
    </row>
    <row r="7992" spans="1:22">
      <c r="A7992" s="858"/>
      <c r="B7992" s="866">
        <f t="shared" si="125"/>
        <v>7970</v>
      </c>
      <c r="C7992" s="919"/>
      <c r="D7992" s="860"/>
      <c r="E7992"/>
      <c r="F7992"/>
      <c r="G7992"/>
      <c r="H7992"/>
      <c r="I7992"/>
      <c r="J7992"/>
      <c r="K7992"/>
      <c r="L7992" s="262"/>
      <c r="M7992" s="262"/>
      <c r="S7992" s="262"/>
      <c r="T7992" s="262"/>
      <c r="U7992" s="262"/>
      <c r="V7992" s="262"/>
    </row>
    <row r="7993" spans="1:22">
      <c r="A7993" s="858"/>
      <c r="B7993" s="866">
        <f t="shared" si="125"/>
        <v>7971</v>
      </c>
      <c r="C7993" s="919"/>
      <c r="D7993" s="860"/>
      <c r="E7993"/>
      <c r="F7993"/>
      <c r="G7993"/>
      <c r="H7993"/>
      <c r="I7993"/>
      <c r="J7993"/>
      <c r="K7993"/>
      <c r="L7993" s="262"/>
      <c r="M7993" s="262"/>
      <c r="S7993" s="262"/>
      <c r="T7993" s="262"/>
      <c r="U7993" s="262"/>
      <c r="V7993" s="262"/>
    </row>
    <row r="7994" spans="1:22">
      <c r="A7994" s="858"/>
      <c r="B7994" s="866">
        <f t="shared" si="125"/>
        <v>7972</v>
      </c>
      <c r="C7994" s="919"/>
      <c r="D7994" s="860"/>
      <c r="E7994"/>
      <c r="F7994"/>
      <c r="G7994"/>
      <c r="H7994"/>
      <c r="I7994"/>
      <c r="J7994"/>
      <c r="K7994"/>
      <c r="L7994" s="262"/>
      <c r="M7994" s="262"/>
      <c r="S7994" s="262"/>
      <c r="T7994" s="262"/>
      <c r="U7994" s="262"/>
      <c r="V7994" s="262"/>
    </row>
    <row r="7995" spans="1:22">
      <c r="A7995" s="858"/>
      <c r="B7995" s="866">
        <f t="shared" si="125"/>
        <v>7973</v>
      </c>
      <c r="C7995" s="919"/>
      <c r="D7995" s="860"/>
      <c r="E7995"/>
      <c r="F7995"/>
      <c r="G7995"/>
      <c r="H7995"/>
      <c r="I7995"/>
      <c r="J7995"/>
      <c r="K7995"/>
      <c r="L7995" s="262"/>
      <c r="M7995" s="262"/>
      <c r="S7995" s="262"/>
      <c r="T7995" s="262"/>
      <c r="U7995" s="262"/>
      <c r="V7995" s="262"/>
    </row>
    <row r="7996" spans="1:22">
      <c r="A7996" s="858"/>
      <c r="B7996" s="866">
        <f t="shared" si="125"/>
        <v>7974</v>
      </c>
      <c r="C7996" s="919"/>
      <c r="D7996" s="860"/>
      <c r="E7996"/>
      <c r="F7996"/>
      <c r="G7996"/>
      <c r="H7996"/>
      <c r="I7996"/>
      <c r="J7996"/>
      <c r="K7996"/>
      <c r="L7996" s="262"/>
      <c r="M7996" s="262"/>
      <c r="S7996" s="262"/>
      <c r="T7996" s="262"/>
      <c r="U7996" s="262"/>
      <c r="V7996" s="262"/>
    </row>
    <row r="7997" spans="1:22">
      <c r="A7997" s="858"/>
      <c r="B7997" s="866">
        <f t="shared" si="125"/>
        <v>7975</v>
      </c>
      <c r="C7997" s="919"/>
      <c r="D7997" s="860"/>
      <c r="E7997"/>
      <c r="F7997"/>
      <c r="G7997"/>
      <c r="H7997"/>
      <c r="I7997"/>
      <c r="J7997"/>
      <c r="K7997"/>
      <c r="L7997" s="262"/>
      <c r="M7997" s="262"/>
      <c r="S7997" s="262"/>
      <c r="T7997" s="262"/>
      <c r="U7997" s="262"/>
      <c r="V7997" s="262"/>
    </row>
    <row r="7998" spans="1:22">
      <c r="A7998" s="858"/>
      <c r="B7998" s="866">
        <f t="shared" si="125"/>
        <v>7976</v>
      </c>
      <c r="C7998" s="919"/>
      <c r="D7998" s="860"/>
      <c r="E7998"/>
      <c r="F7998"/>
      <c r="G7998"/>
      <c r="H7998"/>
      <c r="I7998"/>
      <c r="J7998"/>
      <c r="K7998"/>
      <c r="L7998" s="262"/>
      <c r="M7998" s="262"/>
      <c r="S7998" s="262"/>
      <c r="T7998" s="262"/>
      <c r="U7998" s="262"/>
      <c r="V7998" s="262"/>
    </row>
    <row r="7999" spans="1:22">
      <c r="A7999" s="858"/>
      <c r="B7999" s="866">
        <f t="shared" si="125"/>
        <v>7977</v>
      </c>
      <c r="C7999" s="919"/>
      <c r="D7999" s="860"/>
      <c r="E7999"/>
      <c r="F7999"/>
      <c r="G7999"/>
      <c r="H7999"/>
      <c r="I7999"/>
      <c r="J7999"/>
      <c r="K7999"/>
      <c r="L7999" s="262"/>
      <c r="M7999" s="262"/>
      <c r="S7999" s="262"/>
      <c r="T7999" s="262"/>
      <c r="U7999" s="262"/>
      <c r="V7999" s="262"/>
    </row>
    <row r="8000" spans="1:22">
      <c r="A8000" s="858"/>
      <c r="B8000" s="866">
        <f t="shared" si="125"/>
        <v>7978</v>
      </c>
      <c r="C8000" s="919"/>
      <c r="D8000" s="860"/>
      <c r="E8000"/>
      <c r="F8000"/>
      <c r="G8000"/>
      <c r="H8000"/>
      <c r="I8000"/>
      <c r="J8000"/>
      <c r="K8000"/>
      <c r="L8000" s="262"/>
      <c r="M8000" s="262"/>
      <c r="S8000" s="262"/>
      <c r="T8000" s="262"/>
      <c r="U8000" s="262"/>
      <c r="V8000" s="262"/>
    </row>
    <row r="8001" spans="1:22">
      <c r="A8001" s="858"/>
      <c r="B8001" s="866">
        <f t="shared" si="125"/>
        <v>7979</v>
      </c>
      <c r="C8001" s="919"/>
      <c r="D8001" s="860"/>
      <c r="E8001"/>
      <c r="F8001"/>
      <c r="G8001"/>
      <c r="H8001"/>
      <c r="I8001"/>
      <c r="J8001"/>
      <c r="K8001"/>
      <c r="L8001" s="262"/>
      <c r="M8001" s="262"/>
      <c r="S8001" s="262"/>
      <c r="T8001" s="262"/>
      <c r="U8001" s="262"/>
      <c r="V8001" s="262"/>
    </row>
    <row r="8002" spans="1:22">
      <c r="A8002" s="858"/>
      <c r="B8002" s="866">
        <f t="shared" si="125"/>
        <v>7980</v>
      </c>
      <c r="C8002" s="919"/>
      <c r="D8002" s="860"/>
      <c r="E8002"/>
      <c r="F8002"/>
      <c r="G8002"/>
      <c r="H8002"/>
      <c r="I8002"/>
      <c r="J8002"/>
      <c r="K8002"/>
      <c r="L8002" s="262"/>
      <c r="M8002" s="262"/>
      <c r="S8002" s="262"/>
      <c r="T8002" s="262"/>
      <c r="U8002" s="262"/>
      <c r="V8002" s="262"/>
    </row>
    <row r="8003" spans="1:22">
      <c r="A8003" s="858"/>
      <c r="B8003" s="866">
        <f t="shared" si="125"/>
        <v>7981</v>
      </c>
      <c r="C8003" s="919"/>
      <c r="D8003" s="860"/>
      <c r="E8003"/>
      <c r="F8003"/>
      <c r="G8003"/>
      <c r="H8003"/>
      <c r="I8003"/>
      <c r="J8003"/>
      <c r="K8003"/>
      <c r="L8003" s="262"/>
      <c r="M8003" s="262"/>
      <c r="S8003" s="262"/>
      <c r="T8003" s="262"/>
      <c r="U8003" s="262"/>
      <c r="V8003" s="262"/>
    </row>
    <row r="8004" spans="1:22">
      <c r="A8004" s="858"/>
      <c r="B8004" s="866">
        <f t="shared" si="125"/>
        <v>7982</v>
      </c>
      <c r="C8004" s="919"/>
      <c r="D8004" s="860"/>
      <c r="E8004"/>
      <c r="F8004"/>
      <c r="G8004"/>
      <c r="H8004"/>
      <c r="I8004"/>
      <c r="J8004"/>
      <c r="K8004"/>
      <c r="L8004" s="262"/>
      <c r="M8004" s="262"/>
      <c r="S8004" s="262"/>
      <c r="T8004" s="262"/>
      <c r="U8004" s="262"/>
      <c r="V8004" s="262"/>
    </row>
    <row r="8005" spans="1:22">
      <c r="A8005" s="858"/>
      <c r="B8005" s="866">
        <f t="shared" si="125"/>
        <v>7983</v>
      </c>
      <c r="C8005" s="919"/>
      <c r="D8005" s="860"/>
      <c r="E8005"/>
      <c r="F8005"/>
      <c r="G8005"/>
      <c r="H8005"/>
      <c r="I8005"/>
      <c r="J8005"/>
      <c r="K8005"/>
      <c r="L8005" s="262"/>
      <c r="M8005" s="262"/>
      <c r="S8005" s="262"/>
      <c r="T8005" s="262"/>
      <c r="U8005" s="262"/>
      <c r="V8005" s="262"/>
    </row>
    <row r="8006" spans="1:22">
      <c r="A8006" s="858"/>
      <c r="B8006" s="866">
        <f t="shared" si="125"/>
        <v>7984</v>
      </c>
      <c r="C8006" s="919"/>
      <c r="D8006" s="860"/>
      <c r="E8006"/>
      <c r="F8006"/>
      <c r="G8006"/>
      <c r="H8006"/>
      <c r="I8006"/>
      <c r="J8006"/>
      <c r="K8006"/>
      <c r="L8006" s="262"/>
      <c r="M8006" s="262"/>
      <c r="S8006" s="262"/>
      <c r="T8006" s="262"/>
      <c r="U8006" s="262"/>
      <c r="V8006" s="262"/>
    </row>
    <row r="8007" spans="1:22">
      <c r="A8007" s="858"/>
      <c r="B8007" s="866">
        <f t="shared" si="125"/>
        <v>7985</v>
      </c>
      <c r="C8007" s="919"/>
      <c r="D8007" s="860"/>
      <c r="E8007"/>
      <c r="F8007"/>
      <c r="G8007"/>
      <c r="H8007"/>
      <c r="I8007"/>
      <c r="J8007"/>
      <c r="K8007"/>
      <c r="L8007" s="262"/>
      <c r="M8007" s="262"/>
      <c r="S8007" s="262"/>
      <c r="T8007" s="262"/>
      <c r="U8007" s="262"/>
      <c r="V8007" s="262"/>
    </row>
    <row r="8008" spans="1:22">
      <c r="A8008" s="858"/>
      <c r="B8008" s="866">
        <f t="shared" si="125"/>
        <v>7986</v>
      </c>
      <c r="C8008" s="919"/>
      <c r="D8008" s="860"/>
      <c r="E8008"/>
      <c r="F8008"/>
      <c r="G8008"/>
      <c r="H8008"/>
      <c r="I8008"/>
      <c r="J8008"/>
      <c r="K8008"/>
      <c r="L8008" s="262"/>
      <c r="M8008" s="262"/>
      <c r="S8008" s="262"/>
      <c r="T8008" s="262"/>
      <c r="U8008" s="262"/>
      <c r="V8008" s="262"/>
    </row>
    <row r="8009" spans="1:22">
      <c r="A8009" s="858"/>
      <c r="B8009" s="866">
        <f t="shared" si="125"/>
        <v>7987</v>
      </c>
      <c r="C8009" s="919"/>
      <c r="D8009" s="860"/>
      <c r="E8009"/>
      <c r="F8009"/>
      <c r="G8009"/>
      <c r="H8009"/>
      <c r="I8009"/>
      <c r="J8009"/>
      <c r="K8009"/>
      <c r="L8009" s="262"/>
      <c r="M8009" s="262"/>
      <c r="S8009" s="262"/>
      <c r="T8009" s="262"/>
      <c r="U8009" s="262"/>
      <c r="V8009" s="262"/>
    </row>
    <row r="8010" spans="1:22">
      <c r="A8010" s="858"/>
      <c r="B8010" s="866">
        <f t="shared" si="125"/>
        <v>7988</v>
      </c>
      <c r="C8010" s="919"/>
      <c r="D8010" s="860"/>
      <c r="E8010"/>
      <c r="F8010"/>
      <c r="G8010"/>
      <c r="H8010"/>
      <c r="I8010"/>
      <c r="J8010"/>
      <c r="K8010"/>
      <c r="L8010" s="262"/>
      <c r="M8010" s="262"/>
      <c r="S8010" s="262"/>
      <c r="T8010" s="262"/>
      <c r="U8010" s="262"/>
      <c r="V8010" s="262"/>
    </row>
    <row r="8011" spans="1:22">
      <c r="A8011" s="858"/>
      <c r="B8011" s="866">
        <f t="shared" si="125"/>
        <v>7989</v>
      </c>
      <c r="C8011" s="919"/>
      <c r="D8011" s="860"/>
      <c r="E8011"/>
      <c r="F8011"/>
      <c r="G8011"/>
      <c r="H8011"/>
      <c r="I8011"/>
      <c r="J8011"/>
      <c r="K8011"/>
      <c r="L8011" s="262"/>
      <c r="M8011" s="262"/>
      <c r="S8011" s="262"/>
      <c r="T8011" s="262"/>
      <c r="U8011" s="262"/>
      <c r="V8011" s="262"/>
    </row>
    <row r="8012" spans="1:22">
      <c r="A8012" s="858"/>
      <c r="B8012" s="866">
        <f t="shared" si="125"/>
        <v>7990</v>
      </c>
      <c r="C8012" s="919"/>
      <c r="D8012" s="860"/>
      <c r="E8012"/>
      <c r="F8012"/>
      <c r="G8012"/>
      <c r="H8012"/>
      <c r="I8012"/>
      <c r="J8012"/>
      <c r="K8012"/>
      <c r="L8012" s="262"/>
      <c r="M8012" s="262"/>
      <c r="S8012" s="262"/>
      <c r="T8012" s="262"/>
      <c r="U8012" s="262"/>
      <c r="V8012" s="262"/>
    </row>
    <row r="8013" spans="1:22">
      <c r="A8013" s="858"/>
      <c r="B8013" s="866">
        <f t="shared" si="125"/>
        <v>7991</v>
      </c>
      <c r="C8013" s="919"/>
      <c r="D8013" s="860"/>
      <c r="E8013"/>
      <c r="F8013"/>
      <c r="G8013"/>
      <c r="H8013"/>
      <c r="I8013"/>
      <c r="J8013"/>
      <c r="K8013"/>
      <c r="L8013" s="262"/>
      <c r="M8013" s="262"/>
      <c r="S8013" s="262"/>
      <c r="T8013" s="262"/>
      <c r="U8013" s="262"/>
      <c r="V8013" s="262"/>
    </row>
    <row r="8014" spans="1:22">
      <c r="A8014" s="858"/>
      <c r="B8014" s="866">
        <f t="shared" si="125"/>
        <v>7992</v>
      </c>
      <c r="C8014" s="919"/>
      <c r="D8014" s="860"/>
      <c r="E8014"/>
      <c r="F8014"/>
      <c r="G8014"/>
      <c r="H8014"/>
      <c r="I8014"/>
      <c r="J8014"/>
      <c r="K8014"/>
      <c r="L8014" s="262"/>
      <c r="M8014" s="262"/>
      <c r="S8014" s="262"/>
      <c r="T8014" s="262"/>
      <c r="U8014" s="262"/>
      <c r="V8014" s="262"/>
    </row>
    <row r="8015" spans="1:22">
      <c r="A8015" s="858"/>
      <c r="B8015" s="866">
        <f t="shared" si="125"/>
        <v>7993</v>
      </c>
      <c r="C8015" s="919"/>
      <c r="D8015" s="860"/>
      <c r="E8015"/>
      <c r="F8015"/>
      <c r="G8015"/>
      <c r="H8015"/>
      <c r="I8015"/>
      <c r="J8015"/>
      <c r="K8015"/>
      <c r="L8015" s="262"/>
      <c r="M8015" s="262"/>
      <c r="S8015" s="262"/>
      <c r="T8015" s="262"/>
      <c r="U8015" s="262"/>
      <c r="V8015" s="262"/>
    </row>
    <row r="8016" spans="1:22">
      <c r="A8016" s="858"/>
      <c r="B8016" s="866">
        <f t="shared" si="125"/>
        <v>7994</v>
      </c>
      <c r="C8016" s="919"/>
      <c r="D8016" s="860"/>
      <c r="E8016"/>
      <c r="F8016"/>
      <c r="G8016"/>
      <c r="H8016"/>
      <c r="I8016"/>
      <c r="J8016"/>
      <c r="K8016"/>
      <c r="L8016" s="262"/>
      <c r="M8016" s="262"/>
      <c r="S8016" s="262"/>
      <c r="T8016" s="262"/>
      <c r="U8016" s="262"/>
      <c r="V8016" s="262"/>
    </row>
    <row r="8017" spans="1:22">
      <c r="A8017" s="858"/>
      <c r="B8017" s="866">
        <f t="shared" si="125"/>
        <v>7995</v>
      </c>
      <c r="C8017" s="919"/>
      <c r="D8017" s="860"/>
      <c r="E8017"/>
      <c r="F8017"/>
      <c r="G8017"/>
      <c r="H8017"/>
      <c r="I8017"/>
      <c r="J8017"/>
      <c r="K8017"/>
      <c r="L8017" s="262"/>
      <c r="M8017" s="262"/>
      <c r="S8017" s="262"/>
      <c r="T8017" s="262"/>
      <c r="U8017" s="262"/>
      <c r="V8017" s="262"/>
    </row>
    <row r="8018" spans="1:22">
      <c r="A8018" s="858"/>
      <c r="B8018" s="866">
        <f t="shared" si="125"/>
        <v>7996</v>
      </c>
      <c r="C8018" s="919"/>
      <c r="D8018" s="860"/>
      <c r="E8018"/>
      <c r="F8018"/>
      <c r="G8018"/>
      <c r="H8018"/>
      <c r="I8018"/>
      <c r="J8018"/>
      <c r="K8018"/>
      <c r="L8018" s="262"/>
      <c r="M8018" s="262"/>
      <c r="S8018" s="262"/>
      <c r="T8018" s="262"/>
      <c r="U8018" s="262"/>
      <c r="V8018" s="262"/>
    </row>
    <row r="8019" spans="1:22">
      <c r="A8019" s="858"/>
      <c r="B8019" s="866">
        <f t="shared" si="125"/>
        <v>7997</v>
      </c>
      <c r="C8019" s="919"/>
      <c r="D8019" s="860"/>
      <c r="E8019"/>
      <c r="F8019"/>
      <c r="G8019"/>
      <c r="H8019"/>
      <c r="I8019"/>
      <c r="J8019"/>
      <c r="K8019"/>
      <c r="L8019" s="262"/>
      <c r="M8019" s="262"/>
      <c r="S8019" s="262"/>
      <c r="T8019" s="262"/>
      <c r="U8019" s="262"/>
      <c r="V8019" s="262"/>
    </row>
    <row r="8020" spans="1:22">
      <c r="A8020" s="858"/>
      <c r="B8020" s="866">
        <f t="shared" si="125"/>
        <v>7998</v>
      </c>
      <c r="C8020" s="919"/>
      <c r="D8020" s="860"/>
      <c r="E8020"/>
      <c r="F8020"/>
      <c r="G8020"/>
      <c r="H8020"/>
      <c r="I8020"/>
      <c r="J8020"/>
      <c r="K8020"/>
      <c r="L8020" s="262"/>
      <c r="M8020" s="262"/>
      <c r="S8020" s="262"/>
      <c r="T8020" s="262"/>
      <c r="U8020" s="262"/>
      <c r="V8020" s="262"/>
    </row>
    <row r="8021" spans="1:22">
      <c r="A8021" s="858"/>
      <c r="B8021" s="866">
        <f t="shared" si="125"/>
        <v>7999</v>
      </c>
      <c r="C8021" s="919"/>
      <c r="D8021" s="860"/>
      <c r="E8021"/>
      <c r="F8021"/>
      <c r="G8021"/>
      <c r="H8021"/>
      <c r="I8021"/>
      <c r="J8021"/>
      <c r="K8021"/>
      <c r="L8021" s="262"/>
      <c r="M8021" s="262"/>
      <c r="S8021" s="262"/>
      <c r="T8021" s="262"/>
      <c r="U8021" s="262"/>
      <c r="V8021" s="262"/>
    </row>
    <row r="8022" spans="1:22">
      <c r="A8022" s="858"/>
      <c r="B8022" s="866">
        <f t="shared" si="125"/>
        <v>8000</v>
      </c>
      <c r="C8022" s="919"/>
      <c r="D8022" s="860"/>
      <c r="E8022"/>
      <c r="F8022"/>
      <c r="G8022"/>
      <c r="H8022"/>
      <c r="I8022"/>
      <c r="J8022"/>
      <c r="K8022"/>
      <c r="L8022" s="262"/>
      <c r="M8022" s="262"/>
      <c r="S8022" s="262"/>
      <c r="T8022" s="262"/>
      <c r="U8022" s="262"/>
      <c r="V8022" s="262"/>
    </row>
    <row r="8023" spans="1:22">
      <c r="A8023" s="858"/>
      <c r="B8023" s="866">
        <f t="shared" si="125"/>
        <v>8001</v>
      </c>
      <c r="C8023" s="919"/>
      <c r="D8023" s="860"/>
      <c r="E8023"/>
      <c r="F8023"/>
      <c r="G8023"/>
      <c r="H8023"/>
      <c r="I8023"/>
      <c r="J8023"/>
      <c r="K8023"/>
      <c r="L8023" s="262"/>
      <c r="M8023" s="262"/>
      <c r="S8023" s="262"/>
      <c r="T8023" s="262"/>
      <c r="U8023" s="262"/>
      <c r="V8023" s="262"/>
    </row>
    <row r="8024" spans="1:22">
      <c r="A8024" s="858"/>
      <c r="B8024" s="866">
        <f t="shared" ref="B8024:B8087" si="126">B8023+1</f>
        <v>8002</v>
      </c>
      <c r="C8024" s="919"/>
      <c r="D8024" s="860"/>
      <c r="E8024"/>
      <c r="F8024"/>
      <c r="G8024"/>
      <c r="H8024"/>
      <c r="I8024"/>
      <c r="J8024"/>
      <c r="K8024"/>
      <c r="L8024" s="262"/>
      <c r="M8024" s="262"/>
      <c r="S8024" s="262"/>
      <c r="T8024" s="262"/>
      <c r="U8024" s="262"/>
      <c r="V8024" s="262"/>
    </row>
    <row r="8025" spans="1:22">
      <c r="A8025" s="858"/>
      <c r="B8025" s="866">
        <f t="shared" si="126"/>
        <v>8003</v>
      </c>
      <c r="C8025" s="919"/>
      <c r="D8025" s="860"/>
      <c r="E8025"/>
      <c r="F8025"/>
      <c r="G8025"/>
      <c r="H8025"/>
      <c r="I8025"/>
      <c r="J8025"/>
      <c r="K8025"/>
      <c r="L8025" s="262"/>
      <c r="M8025" s="262"/>
      <c r="S8025" s="262"/>
      <c r="T8025" s="262"/>
      <c r="U8025" s="262"/>
      <c r="V8025" s="262"/>
    </row>
    <row r="8026" spans="1:22">
      <c r="A8026" s="858"/>
      <c r="B8026" s="866">
        <f t="shared" si="126"/>
        <v>8004</v>
      </c>
      <c r="C8026" s="919"/>
      <c r="D8026" s="860"/>
      <c r="E8026"/>
      <c r="F8026"/>
      <c r="G8026"/>
      <c r="H8026"/>
      <c r="I8026"/>
      <c r="J8026"/>
      <c r="K8026"/>
      <c r="L8026" s="262"/>
      <c r="M8026" s="262"/>
      <c r="S8026" s="262"/>
      <c r="T8026" s="262"/>
      <c r="U8026" s="262"/>
      <c r="V8026" s="262"/>
    </row>
    <row r="8027" spans="1:22">
      <c r="A8027" s="858"/>
      <c r="B8027" s="866">
        <f t="shared" si="126"/>
        <v>8005</v>
      </c>
      <c r="C8027" s="919"/>
      <c r="D8027" s="860"/>
      <c r="E8027"/>
      <c r="F8027"/>
      <c r="G8027"/>
      <c r="H8027"/>
      <c r="I8027"/>
      <c r="J8027"/>
      <c r="K8027"/>
      <c r="L8027" s="262"/>
      <c r="M8027" s="262"/>
      <c r="S8027" s="262"/>
      <c r="T8027" s="262"/>
      <c r="U8027" s="262"/>
      <c r="V8027" s="262"/>
    </row>
    <row r="8028" spans="1:22">
      <c r="A8028" s="858"/>
      <c r="B8028" s="866">
        <f t="shared" si="126"/>
        <v>8006</v>
      </c>
      <c r="C8028" s="919"/>
      <c r="D8028" s="860"/>
      <c r="E8028"/>
      <c r="F8028"/>
      <c r="G8028"/>
      <c r="H8028"/>
      <c r="I8028"/>
      <c r="J8028"/>
      <c r="K8028"/>
      <c r="L8028" s="262"/>
      <c r="M8028" s="262"/>
      <c r="S8028" s="262"/>
      <c r="T8028" s="262"/>
      <c r="U8028" s="262"/>
      <c r="V8028" s="262"/>
    </row>
    <row r="8029" spans="1:22">
      <c r="A8029" s="858"/>
      <c r="B8029" s="866">
        <f t="shared" si="126"/>
        <v>8007</v>
      </c>
      <c r="C8029" s="919"/>
      <c r="D8029" s="860"/>
      <c r="E8029"/>
      <c r="F8029"/>
      <c r="G8029"/>
      <c r="H8029"/>
      <c r="I8029"/>
      <c r="J8029"/>
      <c r="K8029"/>
      <c r="L8029" s="262"/>
      <c r="M8029" s="262"/>
      <c r="S8029" s="262"/>
      <c r="T8029" s="262"/>
      <c r="U8029" s="262"/>
      <c r="V8029" s="262"/>
    </row>
    <row r="8030" spans="1:22">
      <c r="A8030" s="858"/>
      <c r="B8030" s="866">
        <f t="shared" si="126"/>
        <v>8008</v>
      </c>
      <c r="C8030" s="919"/>
      <c r="D8030" s="860"/>
      <c r="E8030"/>
      <c r="F8030"/>
      <c r="G8030"/>
      <c r="H8030"/>
      <c r="I8030"/>
      <c r="J8030"/>
      <c r="K8030"/>
      <c r="L8030" s="262"/>
      <c r="M8030" s="262"/>
      <c r="S8030" s="262"/>
      <c r="T8030" s="262"/>
      <c r="U8030" s="262"/>
      <c r="V8030" s="262"/>
    </row>
    <row r="8031" spans="1:22">
      <c r="A8031" s="858"/>
      <c r="B8031" s="866">
        <f t="shared" si="126"/>
        <v>8009</v>
      </c>
      <c r="C8031" s="919"/>
      <c r="D8031" s="860"/>
      <c r="E8031"/>
      <c r="F8031"/>
      <c r="G8031"/>
      <c r="H8031"/>
      <c r="I8031"/>
      <c r="J8031"/>
      <c r="K8031"/>
      <c r="L8031" s="262"/>
      <c r="M8031" s="262"/>
      <c r="S8031" s="262"/>
      <c r="T8031" s="262"/>
      <c r="U8031" s="262"/>
      <c r="V8031" s="262"/>
    </row>
    <row r="8032" spans="1:22">
      <c r="A8032" s="858"/>
      <c r="B8032" s="866">
        <f t="shared" si="126"/>
        <v>8010</v>
      </c>
      <c r="C8032" s="919"/>
      <c r="D8032" s="860"/>
      <c r="E8032"/>
      <c r="F8032"/>
      <c r="G8032"/>
      <c r="H8032"/>
      <c r="I8032"/>
      <c r="J8032"/>
      <c r="K8032"/>
      <c r="L8032" s="262"/>
      <c r="M8032" s="262"/>
      <c r="S8032" s="262"/>
      <c r="T8032" s="262"/>
      <c r="U8032" s="262"/>
      <c r="V8032" s="262"/>
    </row>
    <row r="8033" spans="1:22">
      <c r="A8033" s="858"/>
      <c r="B8033" s="866">
        <f t="shared" si="126"/>
        <v>8011</v>
      </c>
      <c r="C8033" s="919"/>
      <c r="D8033" s="860"/>
      <c r="E8033"/>
      <c r="F8033"/>
      <c r="G8033"/>
      <c r="H8033"/>
      <c r="I8033"/>
      <c r="J8033"/>
      <c r="K8033"/>
      <c r="L8033" s="262"/>
      <c r="M8033" s="262"/>
      <c r="S8033" s="262"/>
      <c r="T8033" s="262"/>
      <c r="U8033" s="262"/>
      <c r="V8033" s="262"/>
    </row>
    <row r="8034" spans="1:22">
      <c r="A8034" s="858"/>
      <c r="B8034" s="866">
        <f t="shared" si="126"/>
        <v>8012</v>
      </c>
      <c r="C8034" s="919"/>
      <c r="D8034" s="860"/>
      <c r="E8034"/>
      <c r="F8034"/>
      <c r="G8034"/>
      <c r="H8034"/>
      <c r="I8034"/>
      <c r="J8034"/>
      <c r="K8034"/>
      <c r="L8034" s="262"/>
      <c r="M8034" s="262"/>
      <c r="S8034" s="262"/>
      <c r="T8034" s="262"/>
      <c r="U8034" s="262"/>
      <c r="V8034" s="262"/>
    </row>
    <row r="8035" spans="1:22">
      <c r="A8035" s="858"/>
      <c r="B8035" s="866">
        <f t="shared" si="126"/>
        <v>8013</v>
      </c>
      <c r="C8035" s="919"/>
      <c r="D8035" s="860"/>
      <c r="E8035"/>
      <c r="F8035"/>
      <c r="G8035"/>
      <c r="H8035"/>
      <c r="I8035"/>
      <c r="J8035"/>
      <c r="K8035"/>
      <c r="L8035" s="262"/>
      <c r="M8035" s="262"/>
      <c r="S8035" s="262"/>
      <c r="T8035" s="262"/>
      <c r="U8035" s="262"/>
      <c r="V8035" s="262"/>
    </row>
    <row r="8036" spans="1:22">
      <c r="A8036" s="858"/>
      <c r="B8036" s="866">
        <f t="shared" si="126"/>
        <v>8014</v>
      </c>
      <c r="C8036" s="919"/>
      <c r="D8036" s="860"/>
      <c r="E8036"/>
      <c r="F8036"/>
      <c r="G8036"/>
      <c r="H8036"/>
      <c r="I8036"/>
      <c r="J8036"/>
      <c r="K8036"/>
      <c r="L8036" s="262"/>
      <c r="M8036" s="262"/>
      <c r="S8036" s="262"/>
      <c r="T8036" s="262"/>
      <c r="U8036" s="262"/>
      <c r="V8036" s="262"/>
    </row>
    <row r="8037" spans="1:22">
      <c r="A8037" s="858"/>
      <c r="B8037" s="866">
        <f t="shared" si="126"/>
        <v>8015</v>
      </c>
      <c r="C8037" s="919"/>
      <c r="D8037" s="860"/>
      <c r="E8037"/>
      <c r="F8037"/>
      <c r="G8037"/>
      <c r="H8037"/>
      <c r="I8037"/>
      <c r="J8037"/>
      <c r="K8037"/>
      <c r="L8037" s="262"/>
      <c r="M8037" s="262"/>
      <c r="S8037" s="262"/>
      <c r="T8037" s="262"/>
      <c r="U8037" s="262"/>
      <c r="V8037" s="262"/>
    </row>
    <row r="8038" spans="1:22">
      <c r="A8038" s="858"/>
      <c r="B8038" s="866">
        <f t="shared" si="126"/>
        <v>8016</v>
      </c>
      <c r="C8038" s="919"/>
      <c r="D8038" s="860"/>
      <c r="E8038"/>
      <c r="F8038"/>
      <c r="G8038"/>
      <c r="H8038"/>
      <c r="I8038"/>
      <c r="J8038"/>
      <c r="K8038"/>
      <c r="L8038" s="262"/>
      <c r="M8038" s="262"/>
      <c r="S8038" s="262"/>
      <c r="T8038" s="262"/>
      <c r="U8038" s="262"/>
      <c r="V8038" s="262"/>
    </row>
    <row r="8039" spans="1:22">
      <c r="A8039" s="858"/>
      <c r="B8039" s="866">
        <f t="shared" si="126"/>
        <v>8017</v>
      </c>
      <c r="C8039" s="919"/>
      <c r="D8039" s="860"/>
      <c r="E8039"/>
      <c r="F8039"/>
      <c r="G8039"/>
      <c r="H8039"/>
      <c r="I8039"/>
      <c r="J8039"/>
      <c r="K8039"/>
      <c r="L8039" s="262"/>
      <c r="M8039" s="262"/>
      <c r="S8039" s="262"/>
      <c r="T8039" s="262"/>
      <c r="U8039" s="262"/>
      <c r="V8039" s="262"/>
    </row>
    <row r="8040" spans="1:22">
      <c r="A8040" s="858"/>
      <c r="B8040" s="866">
        <f t="shared" si="126"/>
        <v>8018</v>
      </c>
      <c r="C8040" s="919"/>
      <c r="D8040" s="860"/>
      <c r="E8040"/>
      <c r="F8040"/>
      <c r="G8040"/>
      <c r="H8040"/>
      <c r="I8040"/>
      <c r="J8040"/>
      <c r="K8040"/>
      <c r="L8040" s="262"/>
      <c r="M8040" s="262"/>
      <c r="S8040" s="262"/>
      <c r="T8040" s="262"/>
      <c r="U8040" s="262"/>
      <c r="V8040" s="262"/>
    </row>
    <row r="8041" spans="1:22">
      <c r="A8041" s="858"/>
      <c r="B8041" s="866">
        <f t="shared" si="126"/>
        <v>8019</v>
      </c>
      <c r="C8041" s="919"/>
      <c r="D8041" s="860"/>
      <c r="E8041"/>
      <c r="F8041"/>
      <c r="G8041"/>
      <c r="H8041"/>
      <c r="I8041"/>
      <c r="J8041"/>
      <c r="K8041"/>
      <c r="L8041" s="262"/>
      <c r="M8041" s="262"/>
      <c r="S8041" s="262"/>
      <c r="T8041" s="262"/>
      <c r="U8041" s="262"/>
      <c r="V8041" s="262"/>
    </row>
    <row r="8042" spans="1:22">
      <c r="A8042" s="858"/>
      <c r="B8042" s="866">
        <f t="shared" si="126"/>
        <v>8020</v>
      </c>
      <c r="C8042" s="919"/>
      <c r="D8042" s="860"/>
      <c r="E8042"/>
      <c r="F8042"/>
      <c r="G8042"/>
      <c r="H8042"/>
      <c r="I8042"/>
      <c r="J8042"/>
      <c r="K8042"/>
      <c r="L8042" s="262"/>
      <c r="M8042" s="262"/>
      <c r="S8042" s="262"/>
      <c r="T8042" s="262"/>
      <c r="U8042" s="262"/>
      <c r="V8042" s="262"/>
    </row>
    <row r="8043" spans="1:22">
      <c r="A8043" s="858"/>
      <c r="B8043" s="866">
        <f t="shared" si="126"/>
        <v>8021</v>
      </c>
      <c r="C8043" s="919"/>
      <c r="D8043" s="860"/>
      <c r="E8043"/>
      <c r="F8043"/>
      <c r="G8043"/>
      <c r="H8043"/>
      <c r="I8043"/>
      <c r="J8043"/>
      <c r="K8043"/>
      <c r="L8043" s="262"/>
      <c r="M8043" s="262"/>
      <c r="S8043" s="262"/>
      <c r="T8043" s="262"/>
      <c r="U8043" s="262"/>
      <c r="V8043" s="262"/>
    </row>
    <row r="8044" spans="1:22">
      <c r="A8044" s="858"/>
      <c r="B8044" s="866">
        <f t="shared" si="126"/>
        <v>8022</v>
      </c>
      <c r="C8044" s="919"/>
      <c r="D8044" s="860"/>
      <c r="E8044"/>
      <c r="F8044"/>
      <c r="G8044"/>
      <c r="H8044"/>
      <c r="I8044"/>
      <c r="J8044"/>
      <c r="K8044"/>
      <c r="L8044" s="262"/>
      <c r="M8044" s="262"/>
      <c r="S8044" s="262"/>
      <c r="T8044" s="262"/>
      <c r="U8044" s="262"/>
      <c r="V8044" s="262"/>
    </row>
    <row r="8045" spans="1:22">
      <c r="A8045" s="858"/>
      <c r="B8045" s="866">
        <f t="shared" si="126"/>
        <v>8023</v>
      </c>
      <c r="C8045" s="919"/>
      <c r="D8045" s="860"/>
      <c r="E8045"/>
      <c r="F8045"/>
      <c r="G8045"/>
      <c r="H8045"/>
      <c r="I8045"/>
      <c r="J8045"/>
      <c r="K8045"/>
      <c r="L8045" s="262"/>
      <c r="M8045" s="262"/>
      <c r="S8045" s="262"/>
      <c r="T8045" s="262"/>
      <c r="U8045" s="262"/>
      <c r="V8045" s="262"/>
    </row>
    <row r="8046" spans="1:22">
      <c r="A8046" s="858"/>
      <c r="B8046" s="866">
        <f t="shared" si="126"/>
        <v>8024</v>
      </c>
      <c r="C8046" s="919"/>
      <c r="D8046" s="860"/>
      <c r="E8046"/>
      <c r="F8046"/>
      <c r="G8046"/>
      <c r="H8046"/>
      <c r="I8046"/>
      <c r="J8046"/>
      <c r="K8046"/>
      <c r="L8046" s="262"/>
      <c r="M8046" s="262"/>
      <c r="S8046" s="262"/>
      <c r="T8046" s="262"/>
      <c r="U8046" s="262"/>
      <c r="V8046" s="262"/>
    </row>
    <row r="8047" spans="1:22">
      <c r="A8047" s="858"/>
      <c r="B8047" s="866">
        <f t="shared" si="126"/>
        <v>8025</v>
      </c>
      <c r="C8047" s="919"/>
      <c r="D8047" s="860"/>
      <c r="E8047"/>
      <c r="F8047"/>
      <c r="G8047"/>
      <c r="H8047"/>
      <c r="I8047"/>
      <c r="J8047"/>
      <c r="K8047"/>
      <c r="L8047" s="262"/>
      <c r="M8047" s="262"/>
      <c r="S8047" s="262"/>
      <c r="T8047" s="262"/>
      <c r="U8047" s="262"/>
      <c r="V8047" s="262"/>
    </row>
    <row r="8048" spans="1:22">
      <c r="A8048" s="858"/>
      <c r="B8048" s="866">
        <f t="shared" si="126"/>
        <v>8026</v>
      </c>
      <c r="C8048" s="919"/>
      <c r="D8048" s="860"/>
      <c r="E8048"/>
      <c r="F8048"/>
      <c r="G8048"/>
      <c r="H8048"/>
      <c r="I8048"/>
      <c r="J8048"/>
      <c r="K8048"/>
      <c r="L8048" s="262"/>
      <c r="M8048" s="262"/>
      <c r="S8048" s="262"/>
      <c r="T8048" s="262"/>
      <c r="U8048" s="262"/>
      <c r="V8048" s="262"/>
    </row>
    <row r="8049" spans="1:22">
      <c r="A8049" s="858"/>
      <c r="B8049" s="866">
        <f t="shared" si="126"/>
        <v>8027</v>
      </c>
      <c r="C8049" s="919"/>
      <c r="D8049" s="860"/>
      <c r="E8049"/>
      <c r="F8049"/>
      <c r="G8049"/>
      <c r="H8049"/>
      <c r="I8049"/>
      <c r="J8049"/>
      <c r="K8049"/>
      <c r="L8049" s="262"/>
      <c r="M8049" s="262"/>
      <c r="S8049" s="262"/>
      <c r="T8049" s="262"/>
      <c r="U8049" s="262"/>
      <c r="V8049" s="262"/>
    </row>
    <row r="8050" spans="1:22">
      <c r="A8050" s="858"/>
      <c r="B8050" s="866">
        <f t="shared" si="126"/>
        <v>8028</v>
      </c>
      <c r="C8050" s="919"/>
      <c r="D8050" s="860"/>
      <c r="E8050"/>
      <c r="F8050"/>
      <c r="G8050"/>
      <c r="H8050"/>
      <c r="I8050"/>
      <c r="J8050"/>
      <c r="K8050"/>
      <c r="L8050" s="262"/>
      <c r="M8050" s="262"/>
      <c r="S8050" s="262"/>
      <c r="T8050" s="262"/>
      <c r="U8050" s="262"/>
      <c r="V8050" s="262"/>
    </row>
    <row r="8051" spans="1:22">
      <c r="A8051" s="858"/>
      <c r="B8051" s="866">
        <f t="shared" si="126"/>
        <v>8029</v>
      </c>
      <c r="C8051" s="919"/>
      <c r="D8051" s="860"/>
      <c r="E8051"/>
      <c r="F8051"/>
      <c r="G8051"/>
      <c r="H8051"/>
      <c r="I8051"/>
      <c r="J8051"/>
      <c r="K8051"/>
      <c r="L8051" s="262"/>
      <c r="M8051" s="262"/>
      <c r="S8051" s="262"/>
      <c r="T8051" s="262"/>
      <c r="U8051" s="262"/>
      <c r="V8051" s="262"/>
    </row>
    <row r="8052" spans="1:22">
      <c r="A8052" s="858"/>
      <c r="B8052" s="866">
        <f t="shared" si="126"/>
        <v>8030</v>
      </c>
      <c r="C8052" s="919"/>
      <c r="D8052" s="860"/>
      <c r="E8052"/>
      <c r="F8052"/>
      <c r="G8052"/>
      <c r="H8052"/>
      <c r="I8052"/>
      <c r="J8052"/>
      <c r="K8052"/>
      <c r="L8052" s="262"/>
      <c r="M8052" s="262"/>
      <c r="S8052" s="262"/>
      <c r="T8052" s="262"/>
      <c r="U8052" s="262"/>
      <c r="V8052" s="262"/>
    </row>
    <row r="8053" spans="1:22">
      <c r="A8053" s="858"/>
      <c r="B8053" s="866">
        <f t="shared" si="126"/>
        <v>8031</v>
      </c>
      <c r="C8053" s="919"/>
      <c r="D8053" s="860"/>
      <c r="E8053"/>
      <c r="F8053"/>
      <c r="G8053"/>
      <c r="H8053"/>
      <c r="I8053"/>
      <c r="J8053"/>
      <c r="K8053"/>
      <c r="L8053" s="262"/>
      <c r="M8053" s="262"/>
      <c r="S8053" s="262"/>
      <c r="T8053" s="262"/>
      <c r="U8053" s="262"/>
      <c r="V8053" s="262"/>
    </row>
    <row r="8054" spans="1:22">
      <c r="A8054" s="858"/>
      <c r="B8054" s="866">
        <f t="shared" si="126"/>
        <v>8032</v>
      </c>
      <c r="C8054" s="919"/>
      <c r="D8054" s="860"/>
      <c r="E8054"/>
      <c r="F8054"/>
      <c r="G8054"/>
      <c r="H8054"/>
      <c r="I8054"/>
      <c r="J8054"/>
      <c r="K8054"/>
      <c r="L8054" s="262"/>
      <c r="M8054" s="262"/>
      <c r="S8054" s="262"/>
      <c r="T8054" s="262"/>
      <c r="U8054" s="262"/>
      <c r="V8054" s="262"/>
    </row>
    <row r="8055" spans="1:22">
      <c r="A8055" s="858"/>
      <c r="B8055" s="866">
        <f t="shared" si="126"/>
        <v>8033</v>
      </c>
      <c r="C8055" s="919"/>
      <c r="D8055" s="860"/>
      <c r="E8055"/>
      <c r="F8055"/>
      <c r="G8055"/>
      <c r="H8055"/>
      <c r="I8055"/>
      <c r="J8055"/>
      <c r="K8055"/>
      <c r="L8055" s="262"/>
      <c r="M8055" s="262"/>
      <c r="S8055" s="262"/>
      <c r="T8055" s="262"/>
      <c r="U8055" s="262"/>
      <c r="V8055" s="262"/>
    </row>
    <row r="8056" spans="1:22">
      <c r="A8056" s="858"/>
      <c r="B8056" s="866">
        <f t="shared" si="126"/>
        <v>8034</v>
      </c>
      <c r="C8056" s="919"/>
      <c r="D8056" s="860"/>
      <c r="E8056"/>
      <c r="F8056"/>
      <c r="G8056"/>
      <c r="H8056"/>
      <c r="I8056"/>
      <c r="J8056"/>
      <c r="K8056"/>
      <c r="L8056" s="262"/>
      <c r="M8056" s="262"/>
      <c r="S8056" s="262"/>
      <c r="T8056" s="262"/>
      <c r="U8056" s="262"/>
      <c r="V8056" s="262"/>
    </row>
    <row r="8057" spans="1:22">
      <c r="A8057" s="858"/>
      <c r="B8057" s="866">
        <f t="shared" si="126"/>
        <v>8035</v>
      </c>
      <c r="C8057" s="919"/>
      <c r="D8057" s="860"/>
      <c r="E8057"/>
      <c r="F8057"/>
      <c r="G8057"/>
      <c r="H8057"/>
      <c r="I8057"/>
      <c r="J8057"/>
      <c r="K8057"/>
      <c r="L8057" s="262"/>
      <c r="M8057" s="262"/>
      <c r="S8057" s="262"/>
      <c r="T8057" s="262"/>
      <c r="U8057" s="262"/>
      <c r="V8057" s="262"/>
    </row>
    <row r="8058" spans="1:22">
      <c r="A8058" s="858"/>
      <c r="B8058" s="866">
        <f t="shared" si="126"/>
        <v>8036</v>
      </c>
      <c r="C8058" s="919"/>
      <c r="D8058" s="860"/>
      <c r="E8058"/>
      <c r="F8058"/>
      <c r="G8058"/>
      <c r="H8058"/>
      <c r="I8058"/>
      <c r="J8058"/>
      <c r="K8058"/>
      <c r="L8058" s="262"/>
      <c r="M8058" s="262"/>
      <c r="S8058" s="262"/>
      <c r="T8058" s="262"/>
      <c r="U8058" s="262"/>
      <c r="V8058" s="262"/>
    </row>
    <row r="8059" spans="1:22">
      <c r="A8059" s="858"/>
      <c r="B8059" s="866">
        <f t="shared" si="126"/>
        <v>8037</v>
      </c>
      <c r="C8059" s="919"/>
      <c r="D8059" s="860"/>
      <c r="E8059"/>
      <c r="F8059"/>
      <c r="G8059"/>
      <c r="H8059"/>
      <c r="I8059"/>
      <c r="J8059"/>
      <c r="K8059"/>
      <c r="L8059" s="262"/>
      <c r="M8059" s="262"/>
      <c r="S8059" s="262"/>
      <c r="T8059" s="262"/>
      <c r="U8059" s="262"/>
      <c r="V8059" s="262"/>
    </row>
    <row r="8060" spans="1:22">
      <c r="A8060" s="858"/>
      <c r="B8060" s="866">
        <f t="shared" si="126"/>
        <v>8038</v>
      </c>
      <c r="C8060" s="919"/>
      <c r="D8060" s="860"/>
      <c r="E8060"/>
      <c r="F8060"/>
      <c r="G8060"/>
      <c r="H8060"/>
      <c r="I8060"/>
      <c r="J8060"/>
      <c r="K8060"/>
      <c r="L8060" s="262"/>
      <c r="M8060" s="262"/>
      <c r="S8060" s="262"/>
      <c r="T8060" s="262"/>
      <c r="U8060" s="262"/>
      <c r="V8060" s="262"/>
    </row>
    <row r="8061" spans="1:22">
      <c r="A8061" s="858"/>
      <c r="B8061" s="866">
        <f t="shared" si="126"/>
        <v>8039</v>
      </c>
      <c r="C8061" s="919"/>
      <c r="D8061" s="860"/>
      <c r="E8061"/>
      <c r="F8061"/>
      <c r="G8061"/>
      <c r="H8061"/>
      <c r="I8061"/>
      <c r="J8061"/>
      <c r="K8061"/>
      <c r="L8061" s="262"/>
      <c r="M8061" s="262"/>
      <c r="S8061" s="262"/>
      <c r="T8061" s="262"/>
      <c r="U8061" s="262"/>
      <c r="V8061" s="262"/>
    </row>
    <row r="8062" spans="1:22">
      <c r="A8062" s="858"/>
      <c r="B8062" s="866">
        <f t="shared" si="126"/>
        <v>8040</v>
      </c>
      <c r="C8062" s="919"/>
      <c r="D8062" s="860"/>
      <c r="E8062"/>
      <c r="F8062"/>
      <c r="G8062"/>
      <c r="H8062"/>
      <c r="I8062"/>
      <c r="J8062"/>
      <c r="K8062"/>
      <c r="L8062" s="262"/>
      <c r="M8062" s="262"/>
      <c r="S8062" s="262"/>
      <c r="T8062" s="262"/>
      <c r="U8062" s="262"/>
      <c r="V8062" s="262"/>
    </row>
    <row r="8063" spans="1:22">
      <c r="A8063" s="858"/>
      <c r="B8063" s="866">
        <f t="shared" si="126"/>
        <v>8041</v>
      </c>
      <c r="C8063" s="919"/>
      <c r="D8063" s="860"/>
      <c r="E8063"/>
      <c r="F8063"/>
      <c r="G8063"/>
      <c r="H8063"/>
      <c r="I8063"/>
      <c r="J8063"/>
      <c r="K8063"/>
      <c r="L8063" s="262"/>
      <c r="M8063" s="262"/>
      <c r="S8063" s="262"/>
      <c r="T8063" s="262"/>
      <c r="U8063" s="262"/>
      <c r="V8063" s="262"/>
    </row>
    <row r="8064" spans="1:22">
      <c r="A8064" s="858"/>
      <c r="B8064" s="866">
        <f t="shared" si="126"/>
        <v>8042</v>
      </c>
      <c r="C8064" s="919"/>
      <c r="D8064" s="860"/>
      <c r="E8064"/>
      <c r="F8064"/>
      <c r="G8064"/>
      <c r="H8064"/>
      <c r="I8064"/>
      <c r="J8064"/>
      <c r="K8064"/>
      <c r="L8064" s="262"/>
      <c r="M8064" s="262"/>
      <c r="S8064" s="262"/>
      <c r="T8064" s="262"/>
      <c r="U8064" s="262"/>
      <c r="V8064" s="262"/>
    </row>
    <row r="8065" spans="1:22">
      <c r="A8065" s="858"/>
      <c r="B8065" s="866">
        <f t="shared" si="126"/>
        <v>8043</v>
      </c>
      <c r="C8065" s="919"/>
      <c r="D8065" s="860"/>
      <c r="E8065"/>
      <c r="F8065"/>
      <c r="G8065"/>
      <c r="H8065"/>
      <c r="I8065"/>
      <c r="J8065"/>
      <c r="K8065"/>
      <c r="L8065" s="262"/>
      <c r="M8065" s="262"/>
      <c r="S8065" s="262"/>
      <c r="T8065" s="262"/>
      <c r="U8065" s="262"/>
      <c r="V8065" s="262"/>
    </row>
    <row r="8066" spans="1:22">
      <c r="A8066" s="858"/>
      <c r="B8066" s="866">
        <f t="shared" si="126"/>
        <v>8044</v>
      </c>
      <c r="C8066" s="919"/>
      <c r="D8066" s="860"/>
      <c r="E8066"/>
      <c r="F8066"/>
      <c r="G8066"/>
      <c r="H8066"/>
      <c r="I8066"/>
      <c r="J8066"/>
      <c r="K8066"/>
      <c r="L8066" s="262"/>
      <c r="M8066" s="262"/>
      <c r="S8066" s="262"/>
      <c r="T8066" s="262"/>
      <c r="U8066" s="262"/>
      <c r="V8066" s="262"/>
    </row>
    <row r="8067" spans="1:22">
      <c r="A8067" s="858"/>
      <c r="B8067" s="866">
        <f t="shared" si="126"/>
        <v>8045</v>
      </c>
      <c r="C8067" s="919"/>
      <c r="D8067" s="860"/>
      <c r="E8067"/>
      <c r="F8067"/>
      <c r="G8067"/>
      <c r="H8067"/>
      <c r="I8067"/>
      <c r="J8067"/>
      <c r="K8067"/>
      <c r="L8067" s="262"/>
      <c r="M8067" s="262"/>
      <c r="S8067" s="262"/>
      <c r="T8067" s="262"/>
      <c r="U8067" s="262"/>
      <c r="V8067" s="262"/>
    </row>
    <row r="8068" spans="1:22">
      <c r="A8068" s="858"/>
      <c r="B8068" s="866">
        <f t="shared" si="126"/>
        <v>8046</v>
      </c>
      <c r="C8068" s="919"/>
      <c r="D8068" s="860"/>
      <c r="E8068"/>
      <c r="F8068"/>
      <c r="G8068"/>
      <c r="H8068"/>
      <c r="I8068"/>
      <c r="J8068"/>
      <c r="K8068"/>
      <c r="L8068" s="262"/>
      <c r="M8068" s="262"/>
      <c r="S8068" s="262"/>
      <c r="T8068" s="262"/>
      <c r="U8068" s="262"/>
      <c r="V8068" s="262"/>
    </row>
    <row r="8069" spans="1:22">
      <c r="A8069" s="858"/>
      <c r="B8069" s="866">
        <f t="shared" si="126"/>
        <v>8047</v>
      </c>
      <c r="C8069" s="919"/>
      <c r="D8069" s="860"/>
      <c r="E8069"/>
      <c r="F8069"/>
      <c r="G8069"/>
      <c r="H8069"/>
      <c r="I8069"/>
      <c r="J8069"/>
      <c r="K8069"/>
      <c r="L8069" s="262"/>
      <c r="M8069" s="262"/>
      <c r="S8069" s="262"/>
      <c r="T8069" s="262"/>
      <c r="U8069" s="262"/>
      <c r="V8069" s="262"/>
    </row>
    <row r="8070" spans="1:22">
      <c r="A8070" s="858"/>
      <c r="B8070" s="866">
        <f t="shared" si="126"/>
        <v>8048</v>
      </c>
      <c r="C8070" s="919"/>
      <c r="D8070" s="860"/>
      <c r="E8070"/>
      <c r="F8070"/>
      <c r="G8070"/>
      <c r="H8070"/>
      <c r="I8070"/>
      <c r="J8070"/>
      <c r="K8070"/>
      <c r="L8070" s="262"/>
      <c r="M8070" s="262"/>
      <c r="S8070" s="262"/>
      <c r="T8070" s="262"/>
      <c r="U8070" s="262"/>
      <c r="V8070" s="262"/>
    </row>
    <row r="8071" spans="1:22">
      <c r="A8071" s="858"/>
      <c r="B8071" s="866">
        <f t="shared" si="126"/>
        <v>8049</v>
      </c>
      <c r="C8071" s="919"/>
      <c r="D8071" s="860"/>
      <c r="E8071"/>
      <c r="F8071"/>
      <c r="G8071"/>
      <c r="H8071"/>
      <c r="I8071"/>
      <c r="J8071"/>
      <c r="K8071"/>
      <c r="L8071" s="262"/>
      <c r="M8071" s="262"/>
      <c r="S8071" s="262"/>
      <c r="T8071" s="262"/>
      <c r="U8071" s="262"/>
      <c r="V8071" s="262"/>
    </row>
    <row r="8072" spans="1:22">
      <c r="A8072" s="858"/>
      <c r="B8072" s="866">
        <f t="shared" si="126"/>
        <v>8050</v>
      </c>
      <c r="C8072" s="919"/>
      <c r="D8072" s="860"/>
      <c r="E8072"/>
      <c r="F8072"/>
      <c r="G8072"/>
      <c r="H8072"/>
      <c r="I8072"/>
      <c r="J8072"/>
      <c r="K8072"/>
      <c r="L8072" s="262"/>
      <c r="M8072" s="262"/>
      <c r="S8072" s="262"/>
      <c r="T8072" s="262"/>
      <c r="U8072" s="262"/>
      <c r="V8072" s="262"/>
    </row>
    <row r="8073" spans="1:22">
      <c r="A8073" s="858"/>
      <c r="B8073" s="866">
        <f t="shared" si="126"/>
        <v>8051</v>
      </c>
      <c r="C8073" s="919"/>
      <c r="D8073" s="860"/>
      <c r="E8073"/>
      <c r="F8073"/>
      <c r="G8073"/>
      <c r="H8073"/>
      <c r="I8073"/>
      <c r="J8073"/>
      <c r="K8073"/>
      <c r="L8073" s="262"/>
      <c r="M8073" s="262"/>
      <c r="S8073" s="262"/>
      <c r="T8073" s="262"/>
      <c r="U8073" s="262"/>
      <c r="V8073" s="262"/>
    </row>
    <row r="8074" spans="1:22">
      <c r="A8074" s="858"/>
      <c r="B8074" s="866">
        <f t="shared" si="126"/>
        <v>8052</v>
      </c>
      <c r="C8074" s="919"/>
      <c r="D8074" s="860"/>
      <c r="E8074"/>
      <c r="F8074"/>
      <c r="G8074"/>
      <c r="H8074"/>
      <c r="I8074"/>
      <c r="J8074"/>
      <c r="K8074"/>
      <c r="L8074" s="262"/>
      <c r="M8074" s="262"/>
      <c r="S8074" s="262"/>
      <c r="T8074" s="262"/>
      <c r="U8074" s="262"/>
      <c r="V8074" s="262"/>
    </row>
    <row r="8075" spans="1:22">
      <c r="A8075" s="858"/>
      <c r="B8075" s="866">
        <f t="shared" si="126"/>
        <v>8053</v>
      </c>
      <c r="C8075" s="919"/>
      <c r="D8075" s="860"/>
      <c r="E8075"/>
      <c r="F8075"/>
      <c r="G8075"/>
      <c r="H8075"/>
      <c r="I8075"/>
      <c r="J8075"/>
      <c r="K8075"/>
      <c r="L8075" s="262"/>
      <c r="M8075" s="262"/>
      <c r="S8075" s="262"/>
      <c r="T8075" s="262"/>
      <c r="U8075" s="262"/>
      <c r="V8075" s="262"/>
    </row>
    <row r="8076" spans="1:22">
      <c r="A8076" s="858"/>
      <c r="B8076" s="866">
        <f t="shared" si="126"/>
        <v>8054</v>
      </c>
      <c r="C8076" s="919"/>
      <c r="D8076" s="860"/>
      <c r="E8076"/>
      <c r="F8076"/>
      <c r="G8076"/>
      <c r="H8076"/>
      <c r="I8076"/>
      <c r="J8076"/>
      <c r="K8076"/>
      <c r="L8076" s="262"/>
      <c r="M8076" s="262"/>
      <c r="S8076" s="262"/>
      <c r="T8076" s="262"/>
      <c r="U8076" s="262"/>
      <c r="V8076" s="262"/>
    </row>
    <row r="8077" spans="1:22">
      <c r="A8077" s="858"/>
      <c r="B8077" s="866">
        <f t="shared" si="126"/>
        <v>8055</v>
      </c>
      <c r="C8077" s="919"/>
      <c r="D8077" s="860"/>
      <c r="E8077"/>
      <c r="F8077"/>
      <c r="G8077"/>
      <c r="H8077"/>
      <c r="I8077"/>
      <c r="J8077"/>
      <c r="K8077"/>
      <c r="L8077" s="262"/>
      <c r="M8077" s="262"/>
      <c r="S8077" s="262"/>
      <c r="T8077" s="262"/>
      <c r="U8077" s="262"/>
      <c r="V8077" s="262"/>
    </row>
    <row r="8078" spans="1:22">
      <c r="A8078" s="858"/>
      <c r="B8078" s="866">
        <f t="shared" si="126"/>
        <v>8056</v>
      </c>
      <c r="C8078" s="919"/>
      <c r="D8078" s="860"/>
      <c r="E8078"/>
      <c r="F8078"/>
      <c r="G8078"/>
      <c r="H8078"/>
      <c r="I8078"/>
      <c r="J8078"/>
      <c r="K8078"/>
      <c r="L8078" s="262"/>
      <c r="M8078" s="262"/>
      <c r="S8078" s="262"/>
      <c r="T8078" s="262"/>
      <c r="U8078" s="262"/>
      <c r="V8078" s="262"/>
    </row>
    <row r="8079" spans="1:22">
      <c r="A8079" s="858"/>
      <c r="B8079" s="866">
        <f t="shared" si="126"/>
        <v>8057</v>
      </c>
      <c r="C8079" s="919"/>
      <c r="D8079" s="860"/>
      <c r="E8079"/>
      <c r="F8079"/>
      <c r="G8079"/>
      <c r="H8079"/>
      <c r="I8079"/>
      <c r="J8079"/>
      <c r="K8079"/>
      <c r="L8079" s="262"/>
      <c r="M8079" s="262"/>
      <c r="S8079" s="262"/>
      <c r="T8079" s="262"/>
      <c r="U8079" s="262"/>
      <c r="V8079" s="262"/>
    </row>
    <row r="8080" spans="1:22">
      <c r="A8080" s="858"/>
      <c r="B8080" s="866">
        <f t="shared" si="126"/>
        <v>8058</v>
      </c>
      <c r="C8080" s="919"/>
      <c r="D8080" s="860"/>
      <c r="E8080"/>
      <c r="F8080"/>
      <c r="G8080"/>
      <c r="H8080"/>
      <c r="I8080"/>
      <c r="J8080"/>
      <c r="K8080"/>
      <c r="L8080" s="262"/>
      <c r="M8080" s="262"/>
      <c r="S8080" s="262"/>
      <c r="T8080" s="262"/>
      <c r="U8080" s="262"/>
      <c r="V8080" s="262"/>
    </row>
    <row r="8081" spans="1:22">
      <c r="A8081" s="858"/>
      <c r="B8081" s="866">
        <f t="shared" si="126"/>
        <v>8059</v>
      </c>
      <c r="C8081" s="919"/>
      <c r="D8081" s="860"/>
      <c r="E8081"/>
      <c r="F8081"/>
      <c r="G8081"/>
      <c r="H8081"/>
      <c r="I8081"/>
      <c r="J8081"/>
      <c r="K8081"/>
      <c r="L8081" s="262"/>
      <c r="M8081" s="262"/>
      <c r="S8081" s="262"/>
      <c r="T8081" s="262"/>
      <c r="U8081" s="262"/>
      <c r="V8081" s="262"/>
    </row>
    <row r="8082" spans="1:22">
      <c r="A8082" s="858"/>
      <c r="B8082" s="866">
        <f t="shared" si="126"/>
        <v>8060</v>
      </c>
      <c r="C8082" s="919"/>
      <c r="D8082" s="860"/>
      <c r="E8082"/>
      <c r="F8082"/>
      <c r="G8082"/>
      <c r="H8082"/>
      <c r="I8082"/>
      <c r="J8082"/>
      <c r="K8082"/>
      <c r="L8082" s="262"/>
      <c r="M8082" s="262"/>
      <c r="S8082" s="262"/>
      <c r="T8082" s="262"/>
      <c r="U8082" s="262"/>
      <c r="V8082" s="262"/>
    </row>
    <row r="8083" spans="1:22">
      <c r="A8083" s="858"/>
      <c r="B8083" s="866">
        <f t="shared" si="126"/>
        <v>8061</v>
      </c>
      <c r="C8083" s="919"/>
      <c r="D8083" s="860"/>
      <c r="E8083"/>
      <c r="F8083"/>
      <c r="G8083"/>
      <c r="H8083"/>
      <c r="I8083"/>
      <c r="J8083"/>
      <c r="K8083"/>
      <c r="L8083" s="262"/>
      <c r="M8083" s="262"/>
      <c r="S8083" s="262"/>
      <c r="T8083" s="262"/>
      <c r="U8083" s="262"/>
      <c r="V8083" s="262"/>
    </row>
    <row r="8084" spans="1:22">
      <c r="A8084" s="858"/>
      <c r="B8084" s="866">
        <f t="shared" si="126"/>
        <v>8062</v>
      </c>
      <c r="C8084" s="919"/>
      <c r="D8084" s="860"/>
      <c r="E8084"/>
      <c r="F8084"/>
      <c r="G8084"/>
      <c r="H8084"/>
      <c r="I8084"/>
      <c r="J8084"/>
      <c r="K8084"/>
      <c r="L8084" s="262"/>
      <c r="M8084" s="262"/>
      <c r="S8084" s="262"/>
      <c r="T8084" s="262"/>
      <c r="U8084" s="262"/>
      <c r="V8084" s="262"/>
    </row>
    <row r="8085" spans="1:22">
      <c r="A8085" s="858"/>
      <c r="B8085" s="866">
        <f t="shared" si="126"/>
        <v>8063</v>
      </c>
      <c r="C8085" s="919"/>
      <c r="D8085" s="860"/>
      <c r="E8085"/>
      <c r="F8085"/>
      <c r="G8085"/>
      <c r="H8085"/>
      <c r="I8085"/>
      <c r="J8085"/>
      <c r="K8085"/>
      <c r="L8085" s="262"/>
      <c r="M8085" s="262"/>
      <c r="S8085" s="262"/>
      <c r="T8085" s="262"/>
      <c r="U8085" s="262"/>
      <c r="V8085" s="262"/>
    </row>
    <row r="8086" spans="1:22">
      <c r="A8086" s="858"/>
      <c r="B8086" s="866">
        <f t="shared" si="126"/>
        <v>8064</v>
      </c>
      <c r="C8086" s="919"/>
      <c r="D8086" s="860"/>
      <c r="E8086"/>
      <c r="F8086"/>
      <c r="G8086"/>
      <c r="H8086"/>
      <c r="I8086"/>
      <c r="J8086"/>
      <c r="K8086"/>
      <c r="L8086" s="262"/>
      <c r="M8086" s="262"/>
      <c r="S8086" s="262"/>
      <c r="T8086" s="262"/>
      <c r="U8086" s="262"/>
      <c r="V8086" s="262"/>
    </row>
    <row r="8087" spans="1:22">
      <c r="A8087" s="858"/>
      <c r="B8087" s="866">
        <f t="shared" si="126"/>
        <v>8065</v>
      </c>
      <c r="C8087" s="919"/>
      <c r="D8087" s="860"/>
      <c r="E8087"/>
      <c r="F8087"/>
      <c r="G8087"/>
      <c r="H8087"/>
      <c r="I8087"/>
      <c r="J8087"/>
      <c r="K8087"/>
      <c r="L8087" s="262"/>
      <c r="M8087" s="262"/>
      <c r="S8087" s="262"/>
      <c r="T8087" s="262"/>
      <c r="U8087" s="262"/>
      <c r="V8087" s="262"/>
    </row>
    <row r="8088" spans="1:22">
      <c r="A8088" s="858"/>
      <c r="B8088" s="866">
        <f t="shared" ref="B8088:B8151" si="127">B8087+1</f>
        <v>8066</v>
      </c>
      <c r="C8088" s="919"/>
      <c r="D8088" s="860"/>
      <c r="E8088"/>
      <c r="F8088"/>
      <c r="G8088"/>
      <c r="H8088"/>
      <c r="I8088"/>
      <c r="J8088"/>
      <c r="K8088"/>
      <c r="L8088" s="262"/>
      <c r="M8088" s="262"/>
      <c r="S8088" s="262"/>
      <c r="T8088" s="262"/>
      <c r="U8088" s="262"/>
      <c r="V8088" s="262"/>
    </row>
    <row r="8089" spans="1:22">
      <c r="A8089" s="858"/>
      <c r="B8089" s="866">
        <f t="shared" si="127"/>
        <v>8067</v>
      </c>
      <c r="C8089" s="919"/>
      <c r="D8089" s="860"/>
      <c r="E8089"/>
      <c r="F8089"/>
      <c r="G8089"/>
      <c r="H8089"/>
      <c r="I8089"/>
      <c r="J8089"/>
      <c r="K8089"/>
      <c r="L8089" s="262"/>
      <c r="M8089" s="262"/>
      <c r="S8089" s="262"/>
      <c r="T8089" s="262"/>
      <c r="U8089" s="262"/>
      <c r="V8089" s="262"/>
    </row>
    <row r="8090" spans="1:22">
      <c r="A8090" s="858"/>
      <c r="B8090" s="866">
        <f t="shared" si="127"/>
        <v>8068</v>
      </c>
      <c r="C8090" s="919"/>
      <c r="D8090" s="860"/>
      <c r="E8090"/>
      <c r="F8090"/>
      <c r="G8090"/>
      <c r="H8090"/>
      <c r="I8090"/>
      <c r="J8090"/>
      <c r="K8090"/>
      <c r="L8090" s="262"/>
      <c r="M8090" s="262"/>
      <c r="S8090" s="262"/>
      <c r="T8090" s="262"/>
      <c r="U8090" s="262"/>
      <c r="V8090" s="262"/>
    </row>
    <row r="8091" spans="1:22">
      <c r="A8091" s="858"/>
      <c r="B8091" s="866">
        <f t="shared" si="127"/>
        <v>8069</v>
      </c>
      <c r="C8091" s="919"/>
      <c r="D8091" s="860"/>
      <c r="E8091"/>
      <c r="F8091"/>
      <c r="G8091"/>
      <c r="H8091"/>
      <c r="I8091"/>
      <c r="J8091"/>
      <c r="K8091"/>
      <c r="L8091" s="262"/>
      <c r="M8091" s="262"/>
      <c r="S8091" s="262"/>
      <c r="T8091" s="262"/>
      <c r="U8091" s="262"/>
      <c r="V8091" s="262"/>
    </row>
    <row r="8092" spans="1:22">
      <c r="A8092" s="858"/>
      <c r="B8092" s="866">
        <f t="shared" si="127"/>
        <v>8070</v>
      </c>
      <c r="C8092" s="919"/>
      <c r="D8092" s="860"/>
      <c r="E8092"/>
      <c r="F8092"/>
      <c r="G8092"/>
      <c r="H8092"/>
      <c r="I8092"/>
      <c r="J8092"/>
      <c r="K8092"/>
      <c r="L8092" s="262"/>
      <c r="M8092" s="262"/>
      <c r="S8092" s="262"/>
      <c r="T8092" s="262"/>
      <c r="U8092" s="262"/>
      <c r="V8092" s="262"/>
    </row>
    <row r="8093" spans="1:22">
      <c r="A8093" s="858"/>
      <c r="B8093" s="866">
        <f t="shared" si="127"/>
        <v>8071</v>
      </c>
      <c r="C8093" s="919"/>
      <c r="D8093" s="860"/>
      <c r="E8093"/>
      <c r="F8093"/>
      <c r="G8093"/>
      <c r="H8093"/>
      <c r="I8093"/>
      <c r="J8093"/>
      <c r="K8093"/>
      <c r="L8093" s="262"/>
      <c r="M8093" s="262"/>
      <c r="S8093" s="262"/>
      <c r="T8093" s="262"/>
      <c r="U8093" s="262"/>
      <c r="V8093" s="262"/>
    </row>
    <row r="8094" spans="1:22">
      <c r="A8094" s="858"/>
      <c r="B8094" s="866">
        <f t="shared" si="127"/>
        <v>8072</v>
      </c>
      <c r="C8094" s="919"/>
      <c r="D8094" s="860"/>
      <c r="E8094"/>
      <c r="F8094"/>
      <c r="G8094"/>
      <c r="H8094"/>
      <c r="I8094"/>
      <c r="J8094"/>
      <c r="K8094"/>
      <c r="L8094" s="262"/>
      <c r="M8094" s="262"/>
      <c r="S8094" s="262"/>
      <c r="T8094" s="262"/>
      <c r="U8094" s="262"/>
      <c r="V8094" s="262"/>
    </row>
    <row r="8095" spans="1:22">
      <c r="A8095" s="858"/>
      <c r="B8095" s="866">
        <f t="shared" si="127"/>
        <v>8073</v>
      </c>
      <c r="C8095" s="919"/>
      <c r="D8095" s="860"/>
      <c r="E8095"/>
      <c r="F8095"/>
      <c r="G8095"/>
      <c r="H8095"/>
      <c r="I8095"/>
      <c r="J8095"/>
      <c r="K8095"/>
      <c r="L8095" s="262"/>
      <c r="M8095" s="262"/>
      <c r="S8095" s="262"/>
      <c r="T8095" s="262"/>
      <c r="U8095" s="262"/>
      <c r="V8095" s="262"/>
    </row>
    <row r="8096" spans="1:22">
      <c r="A8096" s="858"/>
      <c r="B8096" s="866">
        <f t="shared" si="127"/>
        <v>8074</v>
      </c>
      <c r="C8096" s="919"/>
      <c r="D8096" s="860"/>
      <c r="E8096"/>
      <c r="F8096"/>
      <c r="G8096"/>
      <c r="H8096"/>
      <c r="I8096"/>
      <c r="J8096"/>
      <c r="K8096"/>
      <c r="L8096" s="262"/>
      <c r="M8096" s="262"/>
      <c r="S8096" s="262"/>
      <c r="T8096" s="262"/>
      <c r="U8096" s="262"/>
      <c r="V8096" s="262"/>
    </row>
    <row r="8097" spans="1:22">
      <c r="A8097" s="858"/>
      <c r="B8097" s="866">
        <f t="shared" si="127"/>
        <v>8075</v>
      </c>
      <c r="C8097" s="919"/>
      <c r="D8097" s="860"/>
      <c r="E8097"/>
      <c r="F8097"/>
      <c r="G8097"/>
      <c r="H8097"/>
      <c r="I8097"/>
      <c r="J8097"/>
      <c r="K8097"/>
      <c r="L8097" s="262"/>
      <c r="M8097" s="262"/>
      <c r="S8097" s="262"/>
      <c r="T8097" s="262"/>
      <c r="U8097" s="262"/>
      <c r="V8097" s="262"/>
    </row>
    <row r="8098" spans="1:22">
      <c r="A8098" s="858"/>
      <c r="B8098" s="866">
        <f t="shared" si="127"/>
        <v>8076</v>
      </c>
      <c r="C8098" s="919"/>
      <c r="D8098" s="860"/>
      <c r="E8098"/>
      <c r="F8098"/>
      <c r="G8098"/>
      <c r="H8098"/>
      <c r="I8098"/>
      <c r="J8098"/>
      <c r="K8098"/>
      <c r="L8098" s="262"/>
      <c r="M8098" s="262"/>
      <c r="S8098" s="262"/>
      <c r="T8098" s="262"/>
      <c r="U8098" s="262"/>
      <c r="V8098" s="262"/>
    </row>
    <row r="8099" spans="1:22">
      <c r="A8099" s="858"/>
      <c r="B8099" s="866">
        <f t="shared" si="127"/>
        <v>8077</v>
      </c>
      <c r="C8099" s="919"/>
      <c r="D8099" s="860"/>
      <c r="E8099"/>
      <c r="F8099"/>
      <c r="G8099"/>
      <c r="H8099"/>
      <c r="I8099"/>
      <c r="J8099"/>
      <c r="K8099"/>
      <c r="L8099" s="262"/>
      <c r="M8099" s="262"/>
      <c r="S8099" s="262"/>
      <c r="T8099" s="262"/>
      <c r="U8099" s="262"/>
      <c r="V8099" s="262"/>
    </row>
    <row r="8100" spans="1:22">
      <c r="A8100" s="858"/>
      <c r="B8100" s="866">
        <f t="shared" si="127"/>
        <v>8078</v>
      </c>
      <c r="C8100" s="919"/>
      <c r="D8100" s="860"/>
      <c r="E8100"/>
      <c r="F8100"/>
      <c r="G8100"/>
      <c r="H8100"/>
      <c r="I8100"/>
      <c r="J8100"/>
      <c r="K8100"/>
      <c r="L8100" s="262"/>
      <c r="M8100" s="262"/>
      <c r="S8100" s="262"/>
      <c r="T8100" s="262"/>
      <c r="U8100" s="262"/>
      <c r="V8100" s="262"/>
    </row>
    <row r="8101" spans="1:22">
      <c r="A8101" s="858"/>
      <c r="B8101" s="866">
        <f t="shared" si="127"/>
        <v>8079</v>
      </c>
      <c r="C8101" s="919"/>
      <c r="D8101" s="860"/>
      <c r="E8101"/>
      <c r="F8101"/>
      <c r="G8101"/>
      <c r="H8101"/>
      <c r="I8101"/>
      <c r="J8101"/>
      <c r="K8101"/>
      <c r="L8101" s="262"/>
      <c r="M8101" s="262"/>
      <c r="S8101" s="262"/>
      <c r="T8101" s="262"/>
      <c r="U8101" s="262"/>
      <c r="V8101" s="262"/>
    </row>
    <row r="8102" spans="1:22">
      <c r="A8102" s="858"/>
      <c r="B8102" s="866">
        <f t="shared" si="127"/>
        <v>8080</v>
      </c>
      <c r="C8102" s="919"/>
      <c r="D8102" s="860"/>
      <c r="E8102"/>
      <c r="F8102"/>
      <c r="G8102"/>
      <c r="H8102"/>
      <c r="I8102"/>
      <c r="J8102"/>
      <c r="K8102"/>
      <c r="L8102" s="262"/>
      <c r="M8102" s="262"/>
      <c r="S8102" s="262"/>
      <c r="T8102" s="262"/>
      <c r="U8102" s="262"/>
      <c r="V8102" s="262"/>
    </row>
    <row r="8103" spans="1:22">
      <c r="A8103" s="858"/>
      <c r="B8103" s="866">
        <f t="shared" si="127"/>
        <v>8081</v>
      </c>
      <c r="C8103" s="919"/>
      <c r="D8103" s="860"/>
      <c r="E8103"/>
      <c r="F8103"/>
      <c r="G8103"/>
      <c r="H8103"/>
      <c r="I8103"/>
      <c r="J8103"/>
      <c r="K8103"/>
      <c r="L8103" s="262"/>
      <c r="M8103" s="262"/>
      <c r="S8103" s="262"/>
      <c r="T8103" s="262"/>
      <c r="U8103" s="262"/>
      <c r="V8103" s="262"/>
    </row>
    <row r="8104" spans="1:22">
      <c r="A8104" s="858"/>
      <c r="B8104" s="866">
        <f t="shared" si="127"/>
        <v>8082</v>
      </c>
      <c r="C8104" s="919"/>
      <c r="D8104" s="860"/>
      <c r="E8104"/>
      <c r="F8104"/>
      <c r="G8104"/>
      <c r="H8104"/>
      <c r="I8104"/>
      <c r="J8104"/>
      <c r="K8104"/>
      <c r="L8104" s="262"/>
      <c r="M8104" s="262"/>
      <c r="S8104" s="262"/>
      <c r="T8104" s="262"/>
      <c r="U8104" s="262"/>
      <c r="V8104" s="262"/>
    </row>
    <row r="8105" spans="1:22">
      <c r="A8105" s="858"/>
      <c r="B8105" s="866">
        <f t="shared" si="127"/>
        <v>8083</v>
      </c>
      <c r="C8105" s="919"/>
      <c r="D8105" s="860"/>
      <c r="E8105"/>
      <c r="F8105"/>
      <c r="G8105"/>
      <c r="H8105"/>
      <c r="I8105"/>
      <c r="J8105"/>
      <c r="K8105"/>
      <c r="L8105" s="262"/>
      <c r="M8105" s="262"/>
      <c r="S8105" s="262"/>
      <c r="T8105" s="262"/>
      <c r="U8105" s="262"/>
      <c r="V8105" s="262"/>
    </row>
    <row r="8106" spans="1:22">
      <c r="A8106" s="858"/>
      <c r="B8106" s="866">
        <f t="shared" si="127"/>
        <v>8084</v>
      </c>
      <c r="C8106" s="919"/>
      <c r="D8106" s="860"/>
      <c r="E8106"/>
      <c r="F8106"/>
      <c r="G8106"/>
      <c r="H8106"/>
      <c r="I8106"/>
      <c r="J8106"/>
      <c r="K8106"/>
      <c r="L8106" s="262"/>
      <c r="M8106" s="262"/>
      <c r="S8106" s="262"/>
      <c r="T8106" s="262"/>
      <c r="U8106" s="262"/>
      <c r="V8106" s="262"/>
    </row>
    <row r="8107" spans="1:22">
      <c r="A8107" s="858"/>
      <c r="B8107" s="866">
        <f t="shared" si="127"/>
        <v>8085</v>
      </c>
      <c r="C8107" s="919"/>
      <c r="D8107" s="860"/>
      <c r="E8107"/>
      <c r="F8107"/>
      <c r="G8107"/>
      <c r="H8107"/>
      <c r="I8107"/>
      <c r="J8107"/>
      <c r="K8107"/>
      <c r="L8107" s="262"/>
      <c r="M8107" s="262"/>
      <c r="S8107" s="262"/>
      <c r="T8107" s="262"/>
      <c r="U8107" s="262"/>
      <c r="V8107" s="262"/>
    </row>
    <row r="8108" spans="1:22">
      <c r="A8108" s="858"/>
      <c r="B8108" s="866">
        <f t="shared" si="127"/>
        <v>8086</v>
      </c>
      <c r="C8108" s="919"/>
      <c r="D8108" s="860"/>
      <c r="E8108"/>
      <c r="F8108"/>
      <c r="G8108"/>
      <c r="H8108"/>
      <c r="I8108"/>
      <c r="J8108"/>
      <c r="K8108"/>
      <c r="L8108" s="262"/>
      <c r="M8108" s="262"/>
      <c r="S8108" s="262"/>
      <c r="T8108" s="262"/>
      <c r="U8108" s="262"/>
      <c r="V8108" s="262"/>
    </row>
    <row r="8109" spans="1:22">
      <c r="A8109" s="858"/>
      <c r="B8109" s="866">
        <f t="shared" si="127"/>
        <v>8087</v>
      </c>
      <c r="C8109" s="919"/>
      <c r="D8109" s="860"/>
      <c r="E8109"/>
      <c r="F8109"/>
      <c r="G8109"/>
      <c r="H8109"/>
      <c r="I8109"/>
      <c r="J8109"/>
      <c r="K8109"/>
      <c r="L8109" s="262"/>
      <c r="M8109" s="262"/>
      <c r="S8109" s="262"/>
      <c r="T8109" s="262"/>
      <c r="U8109" s="262"/>
      <c r="V8109" s="262"/>
    </row>
    <row r="8110" spans="1:22">
      <c r="A8110" s="858"/>
      <c r="B8110" s="866">
        <f t="shared" si="127"/>
        <v>8088</v>
      </c>
      <c r="C8110" s="919"/>
      <c r="D8110" s="860"/>
      <c r="E8110"/>
      <c r="F8110"/>
      <c r="G8110"/>
      <c r="H8110"/>
      <c r="I8110"/>
      <c r="J8110"/>
      <c r="K8110"/>
      <c r="L8110" s="262"/>
      <c r="M8110" s="262"/>
      <c r="S8110" s="262"/>
      <c r="T8110" s="262"/>
      <c r="U8110" s="262"/>
      <c r="V8110" s="262"/>
    </row>
    <row r="8111" spans="1:22">
      <c r="A8111" s="858"/>
      <c r="B8111" s="866">
        <f t="shared" si="127"/>
        <v>8089</v>
      </c>
      <c r="C8111" s="919"/>
      <c r="D8111" s="860"/>
      <c r="E8111"/>
      <c r="F8111"/>
      <c r="G8111"/>
      <c r="H8111"/>
      <c r="I8111"/>
      <c r="J8111"/>
      <c r="K8111"/>
      <c r="L8111" s="262"/>
      <c r="M8111" s="262"/>
      <c r="S8111" s="262"/>
      <c r="T8111" s="262"/>
      <c r="U8111" s="262"/>
      <c r="V8111" s="262"/>
    </row>
    <row r="8112" spans="1:22">
      <c r="A8112" s="858"/>
      <c r="B8112" s="866">
        <f t="shared" si="127"/>
        <v>8090</v>
      </c>
      <c r="C8112" s="919"/>
      <c r="D8112" s="860"/>
      <c r="E8112"/>
      <c r="F8112"/>
      <c r="G8112"/>
      <c r="H8112"/>
      <c r="I8112"/>
      <c r="J8112"/>
      <c r="K8112"/>
      <c r="L8112" s="262"/>
      <c r="M8112" s="262"/>
      <c r="S8112" s="262"/>
      <c r="T8112" s="262"/>
      <c r="U8112" s="262"/>
      <c r="V8112" s="262"/>
    </row>
    <row r="8113" spans="1:22">
      <c r="A8113" s="858"/>
      <c r="B8113" s="866">
        <f t="shared" si="127"/>
        <v>8091</v>
      </c>
      <c r="C8113" s="919"/>
      <c r="D8113" s="860"/>
      <c r="E8113"/>
      <c r="F8113"/>
      <c r="G8113"/>
      <c r="H8113"/>
      <c r="I8113"/>
      <c r="J8113"/>
      <c r="K8113"/>
      <c r="L8113" s="262"/>
      <c r="M8113" s="262"/>
      <c r="S8113" s="262"/>
      <c r="T8113" s="262"/>
      <c r="U8113" s="262"/>
      <c r="V8113" s="262"/>
    </row>
    <row r="8114" spans="1:22">
      <c r="A8114" s="858"/>
      <c r="B8114" s="866">
        <f t="shared" si="127"/>
        <v>8092</v>
      </c>
      <c r="C8114" s="919"/>
      <c r="D8114" s="860"/>
      <c r="E8114"/>
      <c r="F8114"/>
      <c r="G8114"/>
      <c r="H8114"/>
      <c r="I8114"/>
      <c r="J8114"/>
      <c r="K8114"/>
      <c r="L8114" s="262"/>
      <c r="M8114" s="262"/>
      <c r="S8114" s="262"/>
      <c r="T8114" s="262"/>
      <c r="U8114" s="262"/>
      <c r="V8114" s="262"/>
    </row>
    <row r="8115" spans="1:22">
      <c r="A8115" s="858"/>
      <c r="B8115" s="866">
        <f t="shared" si="127"/>
        <v>8093</v>
      </c>
      <c r="C8115" s="919"/>
      <c r="D8115" s="860"/>
      <c r="E8115"/>
      <c r="F8115"/>
      <c r="G8115"/>
      <c r="H8115"/>
      <c r="I8115"/>
      <c r="J8115"/>
      <c r="K8115"/>
      <c r="L8115" s="262"/>
      <c r="M8115" s="262"/>
      <c r="S8115" s="262"/>
      <c r="T8115" s="262"/>
      <c r="U8115" s="262"/>
      <c r="V8115" s="262"/>
    </row>
    <row r="8116" spans="1:22">
      <c r="A8116" s="858"/>
      <c r="B8116" s="866">
        <f t="shared" si="127"/>
        <v>8094</v>
      </c>
      <c r="C8116" s="919"/>
      <c r="D8116" s="860"/>
      <c r="E8116"/>
      <c r="F8116"/>
      <c r="G8116"/>
      <c r="H8116"/>
      <c r="I8116"/>
      <c r="J8116"/>
      <c r="K8116"/>
      <c r="L8116" s="262"/>
      <c r="M8116" s="262"/>
      <c r="S8116" s="262"/>
      <c r="T8116" s="262"/>
      <c r="U8116" s="262"/>
      <c r="V8116" s="262"/>
    </row>
    <row r="8117" spans="1:22">
      <c r="A8117" s="858"/>
      <c r="B8117" s="866">
        <f t="shared" si="127"/>
        <v>8095</v>
      </c>
      <c r="C8117" s="919"/>
      <c r="D8117" s="860"/>
      <c r="E8117"/>
      <c r="F8117"/>
      <c r="G8117"/>
      <c r="H8117"/>
      <c r="I8117"/>
      <c r="J8117"/>
      <c r="K8117"/>
      <c r="L8117" s="262"/>
      <c r="M8117" s="262"/>
      <c r="S8117" s="262"/>
      <c r="T8117" s="262"/>
      <c r="U8117" s="262"/>
      <c r="V8117" s="262"/>
    </row>
    <row r="8118" spans="1:22">
      <c r="A8118" s="858"/>
      <c r="B8118" s="866">
        <f t="shared" si="127"/>
        <v>8096</v>
      </c>
      <c r="C8118" s="919"/>
      <c r="D8118" s="860"/>
      <c r="E8118"/>
      <c r="F8118"/>
      <c r="G8118"/>
      <c r="H8118"/>
      <c r="I8118"/>
      <c r="J8118"/>
      <c r="K8118"/>
      <c r="L8118" s="262"/>
      <c r="M8118" s="262"/>
      <c r="S8118" s="262"/>
      <c r="T8118" s="262"/>
      <c r="U8118" s="262"/>
      <c r="V8118" s="262"/>
    </row>
    <row r="8119" spans="1:22">
      <c r="A8119" s="858"/>
      <c r="B8119" s="866">
        <f t="shared" si="127"/>
        <v>8097</v>
      </c>
      <c r="C8119" s="919"/>
      <c r="D8119" s="860"/>
      <c r="E8119"/>
      <c r="F8119"/>
      <c r="G8119"/>
      <c r="H8119"/>
      <c r="I8119"/>
      <c r="J8119"/>
      <c r="K8119"/>
      <c r="L8119" s="262"/>
      <c r="M8119" s="262"/>
      <c r="S8119" s="262"/>
      <c r="T8119" s="262"/>
      <c r="U8119" s="262"/>
      <c r="V8119" s="262"/>
    </row>
    <row r="8120" spans="1:22">
      <c r="A8120" s="858"/>
      <c r="B8120" s="866">
        <f t="shared" si="127"/>
        <v>8098</v>
      </c>
      <c r="C8120" s="919"/>
      <c r="D8120" s="860"/>
      <c r="E8120"/>
      <c r="F8120"/>
      <c r="G8120"/>
      <c r="H8120"/>
      <c r="I8120"/>
      <c r="J8120"/>
      <c r="K8120"/>
      <c r="L8120" s="262"/>
      <c r="M8120" s="262"/>
      <c r="S8120" s="262"/>
      <c r="T8120" s="262"/>
      <c r="U8120" s="262"/>
      <c r="V8120" s="262"/>
    </row>
    <row r="8121" spans="1:22">
      <c r="A8121" s="858"/>
      <c r="B8121" s="866">
        <f t="shared" si="127"/>
        <v>8099</v>
      </c>
      <c r="C8121" s="919"/>
      <c r="D8121" s="860"/>
      <c r="E8121"/>
      <c r="F8121"/>
      <c r="G8121"/>
      <c r="H8121"/>
      <c r="I8121"/>
      <c r="J8121"/>
      <c r="K8121"/>
      <c r="L8121" s="262"/>
      <c r="M8121" s="262"/>
      <c r="S8121" s="262"/>
      <c r="T8121" s="262"/>
      <c r="U8121" s="262"/>
      <c r="V8121" s="262"/>
    </row>
    <row r="8122" spans="1:22">
      <c r="A8122" s="858"/>
      <c r="B8122" s="866">
        <f t="shared" si="127"/>
        <v>8100</v>
      </c>
      <c r="C8122" s="919"/>
      <c r="D8122" s="860"/>
      <c r="E8122"/>
      <c r="F8122"/>
      <c r="G8122"/>
      <c r="H8122"/>
      <c r="I8122"/>
      <c r="J8122"/>
      <c r="K8122"/>
      <c r="L8122" s="262"/>
      <c r="M8122" s="262"/>
      <c r="S8122" s="262"/>
      <c r="T8122" s="262"/>
      <c r="U8122" s="262"/>
      <c r="V8122" s="262"/>
    </row>
    <row r="8123" spans="1:22">
      <c r="A8123" s="858"/>
      <c r="B8123" s="866">
        <f t="shared" si="127"/>
        <v>8101</v>
      </c>
      <c r="C8123" s="919"/>
      <c r="D8123" s="860"/>
      <c r="E8123"/>
      <c r="F8123"/>
      <c r="G8123"/>
      <c r="H8123"/>
      <c r="I8123"/>
      <c r="J8123"/>
      <c r="K8123"/>
      <c r="L8123" s="262"/>
      <c r="M8123" s="262"/>
      <c r="S8123" s="262"/>
      <c r="T8123" s="262"/>
      <c r="U8123" s="262"/>
      <c r="V8123" s="262"/>
    </row>
    <row r="8124" spans="1:22">
      <c r="A8124" s="858"/>
      <c r="B8124" s="866">
        <f t="shared" si="127"/>
        <v>8102</v>
      </c>
      <c r="C8124" s="919"/>
      <c r="D8124" s="860"/>
      <c r="E8124"/>
      <c r="F8124"/>
      <c r="G8124"/>
      <c r="H8124"/>
      <c r="I8124"/>
      <c r="J8124"/>
      <c r="K8124"/>
      <c r="L8124" s="262"/>
      <c r="M8124" s="262"/>
      <c r="S8124" s="262"/>
      <c r="T8124" s="262"/>
      <c r="U8124" s="262"/>
      <c r="V8124" s="262"/>
    </row>
    <row r="8125" spans="1:22">
      <c r="A8125" s="858"/>
      <c r="B8125" s="866">
        <f t="shared" si="127"/>
        <v>8103</v>
      </c>
      <c r="C8125" s="919"/>
      <c r="D8125" s="860"/>
      <c r="E8125"/>
      <c r="F8125"/>
      <c r="G8125"/>
      <c r="H8125"/>
      <c r="I8125"/>
      <c r="J8125"/>
      <c r="K8125"/>
      <c r="L8125" s="262"/>
      <c r="M8125" s="262"/>
      <c r="S8125" s="262"/>
      <c r="T8125" s="262"/>
      <c r="U8125" s="262"/>
      <c r="V8125" s="262"/>
    </row>
    <row r="8126" spans="1:22">
      <c r="A8126" s="858"/>
      <c r="B8126" s="866">
        <f t="shared" si="127"/>
        <v>8104</v>
      </c>
      <c r="C8126" s="919"/>
      <c r="D8126" s="860"/>
      <c r="E8126"/>
      <c r="F8126"/>
      <c r="G8126"/>
      <c r="H8126"/>
      <c r="I8126"/>
      <c r="J8126"/>
      <c r="K8126"/>
      <c r="L8126" s="262"/>
      <c r="M8126" s="262"/>
      <c r="S8126" s="262"/>
      <c r="T8126" s="262"/>
      <c r="U8126" s="262"/>
      <c r="V8126" s="262"/>
    </row>
    <row r="8127" spans="1:22">
      <c r="A8127" s="858"/>
      <c r="B8127" s="866">
        <f t="shared" si="127"/>
        <v>8105</v>
      </c>
      <c r="C8127" s="919"/>
      <c r="D8127" s="860"/>
      <c r="E8127"/>
      <c r="F8127"/>
      <c r="G8127"/>
      <c r="H8127"/>
      <c r="I8127"/>
      <c r="J8127"/>
      <c r="K8127"/>
      <c r="L8127" s="262"/>
      <c r="M8127" s="262"/>
      <c r="S8127" s="262"/>
      <c r="T8127" s="262"/>
      <c r="U8127" s="262"/>
      <c r="V8127" s="262"/>
    </row>
    <row r="8128" spans="1:22">
      <c r="A8128" s="858"/>
      <c r="B8128" s="866">
        <f t="shared" si="127"/>
        <v>8106</v>
      </c>
      <c r="C8128" s="919"/>
      <c r="D8128" s="860"/>
      <c r="E8128"/>
      <c r="F8128"/>
      <c r="G8128"/>
      <c r="H8128"/>
      <c r="I8128"/>
      <c r="J8128"/>
      <c r="K8128"/>
      <c r="L8128" s="262"/>
      <c r="M8128" s="262"/>
      <c r="S8128" s="262"/>
      <c r="T8128" s="262"/>
      <c r="U8128" s="262"/>
      <c r="V8128" s="262"/>
    </row>
    <row r="8129" spans="1:22">
      <c r="A8129" s="858"/>
      <c r="B8129" s="866">
        <f t="shared" si="127"/>
        <v>8107</v>
      </c>
      <c r="C8129" s="919"/>
      <c r="D8129" s="860"/>
      <c r="E8129"/>
      <c r="F8129"/>
      <c r="G8129"/>
      <c r="H8129"/>
      <c r="I8129"/>
      <c r="J8129"/>
      <c r="K8129"/>
      <c r="L8129" s="262"/>
      <c r="M8129" s="262"/>
      <c r="S8129" s="262"/>
      <c r="T8129" s="262"/>
      <c r="U8129" s="262"/>
      <c r="V8129" s="262"/>
    </row>
    <row r="8130" spans="1:22">
      <c r="A8130" s="858"/>
      <c r="B8130" s="866">
        <f t="shared" si="127"/>
        <v>8108</v>
      </c>
      <c r="C8130" s="919"/>
      <c r="D8130" s="860"/>
      <c r="E8130"/>
      <c r="F8130"/>
      <c r="G8130"/>
      <c r="H8130"/>
      <c r="I8130"/>
      <c r="J8130"/>
      <c r="K8130"/>
      <c r="L8130" s="262"/>
      <c r="M8130" s="262"/>
      <c r="S8130" s="262"/>
      <c r="T8130" s="262"/>
      <c r="U8130" s="262"/>
      <c r="V8130" s="262"/>
    </row>
    <row r="8131" spans="1:22">
      <c r="A8131" s="858"/>
      <c r="B8131" s="866">
        <f t="shared" si="127"/>
        <v>8109</v>
      </c>
      <c r="C8131" s="919"/>
      <c r="D8131" s="860"/>
      <c r="E8131"/>
      <c r="F8131"/>
      <c r="G8131"/>
      <c r="H8131"/>
      <c r="I8131"/>
      <c r="J8131"/>
      <c r="K8131"/>
      <c r="L8131" s="262"/>
      <c r="M8131" s="262"/>
      <c r="S8131" s="262"/>
      <c r="T8131" s="262"/>
      <c r="U8131" s="262"/>
      <c r="V8131" s="262"/>
    </row>
    <row r="8132" spans="1:22">
      <c r="A8132" s="858"/>
      <c r="B8132" s="866">
        <f t="shared" si="127"/>
        <v>8110</v>
      </c>
      <c r="C8132" s="919"/>
      <c r="D8132" s="860"/>
      <c r="E8132"/>
      <c r="F8132"/>
      <c r="G8132"/>
      <c r="H8132"/>
      <c r="I8132"/>
      <c r="J8132"/>
      <c r="K8132"/>
      <c r="L8132" s="262"/>
      <c r="M8132" s="262"/>
      <c r="S8132" s="262"/>
      <c r="T8132" s="262"/>
      <c r="U8132" s="262"/>
      <c r="V8132" s="262"/>
    </row>
    <row r="8133" spans="1:22">
      <c r="A8133" s="858"/>
      <c r="B8133" s="866">
        <f t="shared" si="127"/>
        <v>8111</v>
      </c>
      <c r="C8133" s="919"/>
      <c r="D8133" s="860"/>
      <c r="E8133"/>
      <c r="F8133"/>
      <c r="G8133"/>
      <c r="H8133"/>
      <c r="I8133"/>
      <c r="J8133"/>
      <c r="K8133"/>
      <c r="L8133" s="262"/>
      <c r="M8133" s="262"/>
      <c r="S8133" s="262"/>
      <c r="T8133" s="262"/>
      <c r="U8133" s="262"/>
      <c r="V8133" s="262"/>
    </row>
    <row r="8134" spans="1:22">
      <c r="A8134" s="858"/>
      <c r="B8134" s="866">
        <f t="shared" si="127"/>
        <v>8112</v>
      </c>
      <c r="C8134" s="919"/>
      <c r="D8134" s="860"/>
      <c r="E8134"/>
      <c r="F8134"/>
      <c r="G8134"/>
      <c r="H8134"/>
      <c r="I8134"/>
      <c r="J8134"/>
      <c r="K8134"/>
      <c r="L8134" s="262"/>
      <c r="M8134" s="262"/>
      <c r="S8134" s="262"/>
      <c r="T8134" s="262"/>
      <c r="U8134" s="262"/>
      <c r="V8134" s="262"/>
    </row>
    <row r="8135" spans="1:22">
      <c r="A8135" s="858"/>
      <c r="B8135" s="866">
        <f t="shared" si="127"/>
        <v>8113</v>
      </c>
      <c r="C8135" s="919"/>
      <c r="D8135" s="860"/>
      <c r="E8135"/>
      <c r="F8135"/>
      <c r="G8135"/>
      <c r="H8135"/>
      <c r="I8135"/>
      <c r="J8135"/>
      <c r="K8135"/>
      <c r="L8135" s="262"/>
      <c r="M8135" s="262"/>
      <c r="S8135" s="262"/>
      <c r="T8135" s="262"/>
      <c r="U8135" s="262"/>
      <c r="V8135" s="262"/>
    </row>
    <row r="8136" spans="1:22">
      <c r="A8136" s="858"/>
      <c r="B8136" s="866">
        <f t="shared" si="127"/>
        <v>8114</v>
      </c>
      <c r="C8136" s="919"/>
      <c r="D8136" s="860"/>
      <c r="E8136"/>
      <c r="F8136"/>
      <c r="G8136"/>
      <c r="H8136"/>
      <c r="I8136"/>
      <c r="J8136"/>
      <c r="K8136"/>
      <c r="L8136" s="262"/>
      <c r="M8136" s="262"/>
      <c r="S8136" s="262"/>
      <c r="T8136" s="262"/>
      <c r="U8136" s="262"/>
      <c r="V8136" s="262"/>
    </row>
    <row r="8137" spans="1:22">
      <c r="A8137" s="858"/>
      <c r="B8137" s="866">
        <f t="shared" si="127"/>
        <v>8115</v>
      </c>
      <c r="C8137" s="919"/>
      <c r="D8137" s="860"/>
      <c r="E8137"/>
      <c r="F8137"/>
      <c r="G8137"/>
      <c r="H8137"/>
      <c r="I8137"/>
      <c r="J8137"/>
      <c r="K8137"/>
      <c r="L8137" s="262"/>
      <c r="M8137" s="262"/>
      <c r="S8137" s="262"/>
      <c r="T8137" s="262"/>
      <c r="U8137" s="262"/>
      <c r="V8137" s="262"/>
    </row>
    <row r="8138" spans="1:22">
      <c r="A8138" s="858"/>
      <c r="B8138" s="866">
        <f t="shared" si="127"/>
        <v>8116</v>
      </c>
      <c r="C8138" s="919"/>
      <c r="D8138" s="860"/>
      <c r="E8138"/>
      <c r="F8138"/>
      <c r="G8138"/>
      <c r="H8138"/>
      <c r="I8138"/>
      <c r="J8138"/>
      <c r="K8138"/>
      <c r="L8138" s="262"/>
      <c r="M8138" s="262"/>
      <c r="S8138" s="262"/>
      <c r="T8138" s="262"/>
      <c r="U8138" s="262"/>
      <c r="V8138" s="262"/>
    </row>
    <row r="8139" spans="1:22">
      <c r="A8139" s="858"/>
      <c r="B8139" s="866">
        <f t="shared" si="127"/>
        <v>8117</v>
      </c>
      <c r="C8139" s="919"/>
      <c r="D8139" s="860"/>
      <c r="E8139"/>
      <c r="F8139"/>
      <c r="G8139"/>
      <c r="H8139"/>
      <c r="I8139"/>
      <c r="J8139"/>
      <c r="K8139"/>
      <c r="L8139" s="262"/>
      <c r="M8139" s="262"/>
      <c r="S8139" s="262"/>
      <c r="T8139" s="262"/>
      <c r="U8139" s="262"/>
      <c r="V8139" s="262"/>
    </row>
    <row r="8140" spans="1:22">
      <c r="A8140" s="858"/>
      <c r="B8140" s="866">
        <f t="shared" si="127"/>
        <v>8118</v>
      </c>
      <c r="C8140" s="919"/>
      <c r="D8140" s="860"/>
      <c r="E8140"/>
      <c r="F8140"/>
      <c r="G8140"/>
      <c r="H8140"/>
      <c r="I8140"/>
      <c r="J8140"/>
      <c r="K8140"/>
      <c r="L8140" s="262"/>
      <c r="M8140" s="262"/>
      <c r="S8140" s="262"/>
      <c r="T8140" s="262"/>
      <c r="U8140" s="262"/>
      <c r="V8140" s="262"/>
    </row>
    <row r="8141" spans="1:22">
      <c r="A8141" s="858"/>
      <c r="B8141" s="866">
        <f t="shared" si="127"/>
        <v>8119</v>
      </c>
      <c r="C8141" s="919"/>
      <c r="D8141" s="860"/>
      <c r="E8141"/>
      <c r="F8141"/>
      <c r="G8141"/>
      <c r="H8141"/>
      <c r="I8141"/>
      <c r="J8141"/>
      <c r="K8141"/>
      <c r="L8141" s="262"/>
      <c r="M8141" s="262"/>
      <c r="S8141" s="262"/>
      <c r="T8141" s="262"/>
      <c r="U8141" s="262"/>
      <c r="V8141" s="262"/>
    </row>
    <row r="8142" spans="1:22">
      <c r="A8142" s="858"/>
      <c r="B8142" s="866">
        <f t="shared" si="127"/>
        <v>8120</v>
      </c>
      <c r="C8142" s="919"/>
      <c r="D8142" s="860"/>
      <c r="E8142"/>
      <c r="F8142"/>
      <c r="G8142"/>
      <c r="H8142"/>
      <c r="I8142"/>
      <c r="J8142"/>
      <c r="K8142"/>
      <c r="L8142" s="262"/>
      <c r="M8142" s="262"/>
      <c r="S8142" s="262"/>
      <c r="T8142" s="262"/>
      <c r="U8142" s="262"/>
      <c r="V8142" s="262"/>
    </row>
    <row r="8143" spans="1:22">
      <c r="A8143" s="858"/>
      <c r="B8143" s="866">
        <f t="shared" si="127"/>
        <v>8121</v>
      </c>
      <c r="C8143" s="919"/>
      <c r="D8143" s="860"/>
      <c r="E8143"/>
      <c r="F8143"/>
      <c r="G8143"/>
      <c r="H8143"/>
      <c r="I8143"/>
      <c r="J8143"/>
      <c r="K8143"/>
      <c r="L8143" s="262"/>
      <c r="M8143" s="262"/>
      <c r="S8143" s="262"/>
      <c r="T8143" s="262"/>
      <c r="U8143" s="262"/>
      <c r="V8143" s="262"/>
    </row>
    <row r="8144" spans="1:22">
      <c r="A8144" s="858"/>
      <c r="B8144" s="866">
        <f t="shared" si="127"/>
        <v>8122</v>
      </c>
      <c r="C8144" s="919"/>
      <c r="D8144" s="860"/>
      <c r="E8144"/>
      <c r="F8144"/>
      <c r="G8144"/>
      <c r="H8144"/>
      <c r="I8144"/>
      <c r="J8144"/>
      <c r="K8144"/>
      <c r="L8144" s="262"/>
      <c r="M8144" s="262"/>
      <c r="S8144" s="262"/>
      <c r="T8144" s="262"/>
      <c r="U8144" s="262"/>
      <c r="V8144" s="262"/>
    </row>
    <row r="8145" spans="1:22">
      <c r="A8145" s="858"/>
      <c r="B8145" s="866">
        <f t="shared" si="127"/>
        <v>8123</v>
      </c>
      <c r="C8145" s="919"/>
      <c r="D8145" s="860"/>
      <c r="E8145"/>
      <c r="F8145"/>
      <c r="G8145"/>
      <c r="H8145"/>
      <c r="I8145"/>
      <c r="J8145"/>
      <c r="K8145"/>
      <c r="L8145" s="262"/>
      <c r="M8145" s="262"/>
      <c r="S8145" s="262"/>
      <c r="T8145" s="262"/>
      <c r="U8145" s="262"/>
      <c r="V8145" s="262"/>
    </row>
    <row r="8146" spans="1:22">
      <c r="A8146" s="858"/>
      <c r="B8146" s="866">
        <f t="shared" si="127"/>
        <v>8124</v>
      </c>
      <c r="C8146" s="919"/>
      <c r="D8146" s="860"/>
      <c r="E8146"/>
      <c r="F8146"/>
      <c r="G8146"/>
      <c r="H8146"/>
      <c r="I8146"/>
      <c r="J8146"/>
      <c r="K8146"/>
      <c r="L8146" s="262"/>
      <c r="M8146" s="262"/>
      <c r="S8146" s="262"/>
      <c r="T8146" s="262"/>
      <c r="U8146" s="262"/>
      <c r="V8146" s="262"/>
    </row>
    <row r="8147" spans="1:22">
      <c r="A8147" s="858"/>
      <c r="B8147" s="866">
        <f t="shared" si="127"/>
        <v>8125</v>
      </c>
      <c r="C8147" s="919"/>
      <c r="D8147" s="860"/>
      <c r="E8147"/>
      <c r="F8147"/>
      <c r="G8147"/>
      <c r="H8147"/>
      <c r="I8147"/>
      <c r="J8147"/>
      <c r="K8147"/>
      <c r="L8147" s="262"/>
      <c r="M8147" s="262"/>
      <c r="S8147" s="262"/>
      <c r="T8147" s="262"/>
      <c r="U8147" s="262"/>
      <c r="V8147" s="262"/>
    </row>
    <row r="8148" spans="1:22">
      <c r="A8148" s="858"/>
      <c r="B8148" s="866">
        <f t="shared" si="127"/>
        <v>8126</v>
      </c>
      <c r="C8148" s="919"/>
      <c r="D8148" s="860"/>
      <c r="E8148"/>
      <c r="F8148"/>
      <c r="G8148"/>
      <c r="H8148"/>
      <c r="I8148"/>
      <c r="J8148"/>
      <c r="K8148"/>
      <c r="L8148" s="262"/>
      <c r="M8148" s="262"/>
      <c r="S8148" s="262"/>
      <c r="T8148" s="262"/>
      <c r="U8148" s="262"/>
      <c r="V8148" s="262"/>
    </row>
    <row r="8149" spans="1:22">
      <c r="A8149" s="858"/>
      <c r="B8149" s="866">
        <f t="shared" si="127"/>
        <v>8127</v>
      </c>
      <c r="C8149" s="919"/>
      <c r="D8149" s="860"/>
      <c r="E8149"/>
      <c r="F8149"/>
      <c r="G8149"/>
      <c r="H8149"/>
      <c r="I8149"/>
      <c r="J8149"/>
      <c r="K8149"/>
      <c r="L8149" s="262"/>
      <c r="M8149" s="262"/>
      <c r="S8149" s="262"/>
      <c r="T8149" s="262"/>
      <c r="U8149" s="262"/>
      <c r="V8149" s="262"/>
    </row>
    <row r="8150" spans="1:22">
      <c r="A8150" s="858"/>
      <c r="B8150" s="866">
        <f t="shared" si="127"/>
        <v>8128</v>
      </c>
      <c r="C8150" s="919"/>
      <c r="D8150" s="860"/>
      <c r="E8150"/>
      <c r="F8150"/>
      <c r="G8150"/>
      <c r="H8150"/>
      <c r="I8150"/>
      <c r="J8150"/>
      <c r="K8150"/>
      <c r="L8150" s="262"/>
      <c r="M8150" s="262"/>
      <c r="S8150" s="262"/>
      <c r="T8150" s="262"/>
      <c r="U8150" s="262"/>
      <c r="V8150" s="262"/>
    </row>
    <row r="8151" spans="1:22">
      <c r="A8151" s="858"/>
      <c r="B8151" s="866">
        <f t="shared" si="127"/>
        <v>8129</v>
      </c>
      <c r="C8151" s="919"/>
      <c r="D8151" s="860"/>
      <c r="E8151"/>
      <c r="F8151"/>
      <c r="G8151"/>
      <c r="H8151"/>
      <c r="I8151"/>
      <c r="J8151"/>
      <c r="K8151"/>
      <c r="L8151" s="262"/>
      <c r="M8151" s="262"/>
      <c r="S8151" s="262"/>
      <c r="T8151" s="262"/>
      <c r="U8151" s="262"/>
      <c r="V8151" s="262"/>
    </row>
    <row r="8152" spans="1:22">
      <c r="A8152" s="858"/>
      <c r="B8152" s="866">
        <f t="shared" ref="B8152:B8215" si="128">B8151+1</f>
        <v>8130</v>
      </c>
      <c r="C8152" s="919"/>
      <c r="D8152" s="860"/>
      <c r="E8152"/>
      <c r="F8152"/>
      <c r="G8152"/>
      <c r="H8152"/>
      <c r="I8152"/>
      <c r="J8152"/>
      <c r="K8152"/>
      <c r="L8152" s="262"/>
      <c r="M8152" s="262"/>
      <c r="S8152" s="262"/>
      <c r="T8152" s="262"/>
      <c r="U8152" s="262"/>
      <c r="V8152" s="262"/>
    </row>
    <row r="8153" spans="1:22">
      <c r="A8153" s="858"/>
      <c r="B8153" s="866">
        <f t="shared" si="128"/>
        <v>8131</v>
      </c>
      <c r="C8153" s="919"/>
      <c r="D8153" s="860"/>
      <c r="E8153"/>
      <c r="F8153"/>
      <c r="G8153"/>
      <c r="H8153"/>
      <c r="I8153"/>
      <c r="J8153"/>
      <c r="K8153"/>
      <c r="L8153" s="262"/>
      <c r="M8153" s="262"/>
      <c r="S8153" s="262"/>
      <c r="T8153" s="262"/>
      <c r="U8153" s="262"/>
      <c r="V8153" s="262"/>
    </row>
    <row r="8154" spans="1:22">
      <c r="A8154" s="858"/>
      <c r="B8154" s="866">
        <f t="shared" si="128"/>
        <v>8132</v>
      </c>
      <c r="C8154" s="919"/>
      <c r="D8154" s="860"/>
      <c r="E8154"/>
      <c r="F8154"/>
      <c r="G8154"/>
      <c r="H8154"/>
      <c r="I8154"/>
      <c r="J8154"/>
      <c r="K8154"/>
      <c r="L8154" s="262"/>
      <c r="M8154" s="262"/>
      <c r="S8154" s="262"/>
      <c r="T8154" s="262"/>
      <c r="U8154" s="262"/>
      <c r="V8154" s="262"/>
    </row>
    <row r="8155" spans="1:22">
      <c r="A8155" s="858"/>
      <c r="B8155" s="866">
        <f t="shared" si="128"/>
        <v>8133</v>
      </c>
      <c r="C8155" s="919"/>
      <c r="D8155" s="860"/>
      <c r="E8155"/>
      <c r="F8155"/>
      <c r="G8155"/>
      <c r="H8155"/>
      <c r="I8155"/>
      <c r="J8155"/>
      <c r="K8155"/>
      <c r="L8155" s="262"/>
      <c r="M8155" s="262"/>
      <c r="S8155" s="262"/>
      <c r="T8155" s="262"/>
      <c r="U8155" s="262"/>
      <c r="V8155" s="262"/>
    </row>
    <row r="8156" spans="1:22">
      <c r="A8156" s="858"/>
      <c r="B8156" s="866">
        <f t="shared" si="128"/>
        <v>8134</v>
      </c>
      <c r="C8156" s="919"/>
      <c r="D8156" s="860"/>
      <c r="E8156"/>
      <c r="F8156"/>
      <c r="G8156"/>
      <c r="H8156"/>
      <c r="I8156"/>
      <c r="J8156"/>
      <c r="K8156"/>
      <c r="L8156" s="262"/>
      <c r="M8156" s="262"/>
      <c r="S8156" s="262"/>
      <c r="T8156" s="262"/>
      <c r="U8156" s="262"/>
      <c r="V8156" s="262"/>
    </row>
    <row r="8157" spans="1:22">
      <c r="A8157" s="858"/>
      <c r="B8157" s="866">
        <f t="shared" si="128"/>
        <v>8135</v>
      </c>
      <c r="C8157" s="919"/>
      <c r="D8157" s="860"/>
      <c r="E8157"/>
      <c r="F8157"/>
      <c r="G8157"/>
      <c r="H8157"/>
      <c r="I8157"/>
      <c r="J8157"/>
      <c r="K8157"/>
      <c r="L8157" s="262"/>
      <c r="M8157" s="262"/>
      <c r="S8157" s="262"/>
      <c r="T8157" s="262"/>
      <c r="U8157" s="262"/>
      <c r="V8157" s="262"/>
    </row>
    <row r="8158" spans="1:22">
      <c r="A8158" s="858"/>
      <c r="B8158" s="866">
        <f t="shared" si="128"/>
        <v>8136</v>
      </c>
      <c r="C8158" s="919"/>
      <c r="D8158" s="860"/>
      <c r="E8158"/>
      <c r="F8158"/>
      <c r="G8158"/>
      <c r="H8158"/>
      <c r="I8158"/>
      <c r="J8158"/>
      <c r="K8158"/>
      <c r="L8158" s="262"/>
      <c r="M8158" s="262"/>
      <c r="S8158" s="262"/>
      <c r="T8158" s="262"/>
      <c r="U8158" s="262"/>
      <c r="V8158" s="262"/>
    </row>
    <row r="8159" spans="1:22">
      <c r="A8159" s="858"/>
      <c r="B8159" s="866">
        <f t="shared" si="128"/>
        <v>8137</v>
      </c>
      <c r="C8159" s="919"/>
      <c r="D8159" s="860"/>
      <c r="E8159"/>
      <c r="F8159"/>
      <c r="G8159"/>
      <c r="H8159"/>
      <c r="I8159"/>
      <c r="J8159"/>
      <c r="K8159"/>
      <c r="L8159" s="262"/>
      <c r="M8159" s="262"/>
      <c r="S8159" s="262"/>
      <c r="T8159" s="262"/>
      <c r="U8159" s="262"/>
      <c r="V8159" s="262"/>
    </row>
    <row r="8160" spans="1:22">
      <c r="A8160" s="858"/>
      <c r="B8160" s="866">
        <f t="shared" si="128"/>
        <v>8138</v>
      </c>
      <c r="C8160" s="919"/>
      <c r="D8160" s="860"/>
      <c r="E8160"/>
      <c r="F8160"/>
      <c r="G8160"/>
      <c r="H8160"/>
      <c r="I8160"/>
      <c r="J8160"/>
      <c r="K8160"/>
      <c r="L8160" s="262"/>
      <c r="M8160" s="262"/>
      <c r="S8160" s="262"/>
      <c r="T8160" s="262"/>
      <c r="U8160" s="262"/>
      <c r="V8160" s="262"/>
    </row>
    <row r="8161" spans="1:22">
      <c r="A8161" s="858"/>
      <c r="B8161" s="866">
        <f t="shared" si="128"/>
        <v>8139</v>
      </c>
      <c r="C8161" s="919"/>
      <c r="D8161" s="860"/>
      <c r="E8161"/>
      <c r="F8161"/>
      <c r="G8161"/>
      <c r="H8161"/>
      <c r="I8161"/>
      <c r="J8161"/>
      <c r="K8161"/>
      <c r="L8161" s="262"/>
      <c r="M8161" s="262"/>
      <c r="S8161" s="262"/>
      <c r="T8161" s="262"/>
      <c r="U8161" s="262"/>
      <c r="V8161" s="262"/>
    </row>
    <row r="8162" spans="1:22">
      <c r="A8162" s="858"/>
      <c r="B8162" s="866">
        <f t="shared" si="128"/>
        <v>8140</v>
      </c>
      <c r="C8162" s="919"/>
      <c r="D8162" s="860"/>
      <c r="E8162"/>
      <c r="F8162"/>
      <c r="G8162"/>
      <c r="H8162"/>
      <c r="I8162"/>
      <c r="J8162"/>
      <c r="K8162"/>
      <c r="L8162" s="262"/>
      <c r="M8162" s="262"/>
      <c r="S8162" s="262"/>
      <c r="T8162" s="262"/>
      <c r="U8162" s="262"/>
      <c r="V8162" s="262"/>
    </row>
    <row r="8163" spans="1:22">
      <c r="A8163" s="858"/>
      <c r="B8163" s="866">
        <f t="shared" si="128"/>
        <v>8141</v>
      </c>
      <c r="C8163" s="919"/>
      <c r="D8163" s="860"/>
      <c r="E8163"/>
      <c r="F8163"/>
      <c r="G8163"/>
      <c r="H8163"/>
      <c r="I8163"/>
      <c r="J8163"/>
      <c r="K8163"/>
      <c r="L8163" s="262"/>
      <c r="M8163" s="262"/>
      <c r="S8163" s="262"/>
      <c r="T8163" s="262"/>
      <c r="U8163" s="262"/>
      <c r="V8163" s="262"/>
    </row>
    <row r="8164" spans="1:22">
      <c r="A8164" s="858"/>
      <c r="B8164" s="866">
        <f t="shared" si="128"/>
        <v>8142</v>
      </c>
      <c r="C8164" s="919"/>
      <c r="D8164" s="860"/>
      <c r="E8164"/>
      <c r="F8164"/>
      <c r="G8164"/>
      <c r="H8164"/>
      <c r="I8164"/>
      <c r="J8164"/>
      <c r="K8164"/>
      <c r="L8164" s="262"/>
      <c r="M8164" s="262"/>
      <c r="S8164" s="262"/>
      <c r="T8164" s="262"/>
      <c r="U8164" s="262"/>
      <c r="V8164" s="262"/>
    </row>
    <row r="8165" spans="1:22">
      <c r="A8165" s="858"/>
      <c r="B8165" s="866">
        <f t="shared" si="128"/>
        <v>8143</v>
      </c>
      <c r="C8165" s="919"/>
      <c r="D8165" s="860"/>
      <c r="E8165"/>
      <c r="F8165"/>
      <c r="G8165"/>
      <c r="H8165"/>
      <c r="I8165"/>
      <c r="J8165"/>
      <c r="K8165"/>
      <c r="L8165" s="262"/>
      <c r="M8165" s="262"/>
      <c r="S8165" s="262"/>
      <c r="T8165" s="262"/>
      <c r="U8165" s="262"/>
      <c r="V8165" s="262"/>
    </row>
    <row r="8166" spans="1:22">
      <c r="A8166" s="858"/>
      <c r="B8166" s="866">
        <f t="shared" si="128"/>
        <v>8144</v>
      </c>
      <c r="C8166" s="919"/>
      <c r="D8166" s="860"/>
      <c r="E8166"/>
      <c r="F8166"/>
      <c r="G8166"/>
      <c r="H8166"/>
      <c r="I8166"/>
      <c r="J8166"/>
      <c r="K8166"/>
      <c r="L8166" s="262"/>
      <c r="M8166" s="262"/>
      <c r="S8166" s="262"/>
      <c r="T8166" s="262"/>
      <c r="U8166" s="262"/>
      <c r="V8166" s="262"/>
    </row>
    <row r="8167" spans="1:22">
      <c r="A8167" s="858"/>
      <c r="B8167" s="866">
        <f t="shared" si="128"/>
        <v>8145</v>
      </c>
      <c r="C8167" s="919"/>
      <c r="D8167" s="860"/>
      <c r="E8167"/>
      <c r="F8167"/>
      <c r="G8167"/>
      <c r="H8167"/>
      <c r="I8167"/>
      <c r="J8167"/>
      <c r="K8167"/>
      <c r="L8167" s="262"/>
      <c r="M8167" s="262"/>
      <c r="S8167" s="262"/>
      <c r="T8167" s="262"/>
      <c r="U8167" s="262"/>
      <c r="V8167" s="262"/>
    </row>
    <row r="8168" spans="1:22">
      <c r="A8168" s="858"/>
      <c r="B8168" s="866">
        <f t="shared" si="128"/>
        <v>8146</v>
      </c>
      <c r="C8168" s="919"/>
      <c r="D8168" s="860"/>
      <c r="E8168"/>
      <c r="F8168"/>
      <c r="G8168"/>
      <c r="H8168"/>
      <c r="I8168"/>
      <c r="J8168"/>
      <c r="K8168"/>
      <c r="L8168" s="262"/>
      <c r="M8168" s="262"/>
      <c r="S8168" s="262"/>
      <c r="T8168" s="262"/>
      <c r="U8168" s="262"/>
      <c r="V8168" s="262"/>
    </row>
    <row r="8169" spans="1:22">
      <c r="A8169" s="858"/>
      <c r="B8169" s="866">
        <f t="shared" si="128"/>
        <v>8147</v>
      </c>
      <c r="C8169" s="919"/>
      <c r="D8169" s="860"/>
      <c r="E8169"/>
      <c r="F8169"/>
      <c r="G8169"/>
      <c r="H8169"/>
      <c r="I8169"/>
      <c r="J8169"/>
      <c r="K8169"/>
      <c r="L8169" s="262"/>
      <c r="M8169" s="262"/>
      <c r="S8169" s="262"/>
      <c r="T8169" s="262"/>
      <c r="U8169" s="262"/>
      <c r="V8169" s="262"/>
    </row>
    <row r="8170" spans="1:22">
      <c r="A8170" s="858"/>
      <c r="B8170" s="866">
        <f t="shared" si="128"/>
        <v>8148</v>
      </c>
      <c r="C8170" s="919"/>
      <c r="D8170" s="860"/>
      <c r="E8170"/>
      <c r="F8170"/>
      <c r="G8170"/>
      <c r="H8170"/>
      <c r="I8170"/>
      <c r="J8170"/>
      <c r="K8170"/>
      <c r="L8170" s="262"/>
      <c r="M8170" s="262"/>
      <c r="S8170" s="262"/>
      <c r="T8170" s="262"/>
      <c r="U8170" s="262"/>
      <c r="V8170" s="262"/>
    </row>
    <row r="8171" spans="1:22">
      <c r="A8171" s="858"/>
      <c r="B8171" s="866">
        <f t="shared" si="128"/>
        <v>8149</v>
      </c>
      <c r="C8171" s="919"/>
      <c r="D8171" s="860"/>
      <c r="E8171"/>
      <c r="F8171"/>
      <c r="G8171"/>
      <c r="H8171"/>
      <c r="I8171"/>
      <c r="J8171"/>
      <c r="K8171"/>
      <c r="L8171" s="262"/>
      <c r="M8171" s="262"/>
      <c r="S8171" s="262"/>
      <c r="T8171" s="262"/>
      <c r="U8171" s="262"/>
      <c r="V8171" s="262"/>
    </row>
    <row r="8172" spans="1:22">
      <c r="A8172" s="858"/>
      <c r="B8172" s="866">
        <f t="shared" si="128"/>
        <v>8150</v>
      </c>
      <c r="C8172" s="919"/>
      <c r="D8172" s="860"/>
      <c r="E8172"/>
      <c r="F8172"/>
      <c r="G8172"/>
      <c r="H8172"/>
      <c r="I8172"/>
      <c r="J8172"/>
      <c r="K8172"/>
      <c r="L8172" s="262"/>
      <c r="M8172" s="262"/>
      <c r="S8172" s="262"/>
      <c r="T8172" s="262"/>
      <c r="U8172" s="262"/>
      <c r="V8172" s="262"/>
    </row>
    <row r="8173" spans="1:22">
      <c r="A8173" s="858"/>
      <c r="B8173" s="866">
        <f t="shared" si="128"/>
        <v>8151</v>
      </c>
      <c r="C8173" s="919"/>
      <c r="D8173" s="860"/>
      <c r="E8173"/>
      <c r="F8173"/>
      <c r="G8173"/>
      <c r="H8173"/>
      <c r="I8173"/>
      <c r="J8173"/>
      <c r="K8173"/>
      <c r="L8173" s="262"/>
      <c r="M8173" s="262"/>
      <c r="S8173" s="262"/>
      <c r="T8173" s="262"/>
      <c r="U8173" s="262"/>
      <c r="V8173" s="262"/>
    </row>
    <row r="8174" spans="1:22">
      <c r="A8174" s="858"/>
      <c r="B8174" s="866">
        <f t="shared" si="128"/>
        <v>8152</v>
      </c>
      <c r="C8174" s="919"/>
      <c r="D8174" s="860"/>
      <c r="E8174"/>
      <c r="F8174"/>
      <c r="G8174"/>
      <c r="H8174"/>
      <c r="I8174"/>
      <c r="J8174"/>
      <c r="K8174"/>
      <c r="L8174" s="262"/>
      <c r="M8174" s="262"/>
      <c r="S8174" s="262"/>
      <c r="T8174" s="262"/>
      <c r="U8174" s="262"/>
      <c r="V8174" s="262"/>
    </row>
    <row r="8175" spans="1:22">
      <c r="A8175" s="858"/>
      <c r="B8175" s="866">
        <f t="shared" si="128"/>
        <v>8153</v>
      </c>
      <c r="C8175" s="919"/>
      <c r="D8175" s="860"/>
      <c r="E8175"/>
      <c r="F8175"/>
      <c r="G8175"/>
      <c r="H8175"/>
      <c r="I8175"/>
      <c r="J8175"/>
      <c r="K8175"/>
      <c r="L8175" s="262"/>
      <c r="M8175" s="262"/>
      <c r="S8175" s="262"/>
      <c r="T8175" s="262"/>
      <c r="U8175" s="262"/>
      <c r="V8175" s="262"/>
    </row>
    <row r="8176" spans="1:22">
      <c r="A8176" s="858"/>
      <c r="B8176" s="866">
        <f t="shared" si="128"/>
        <v>8154</v>
      </c>
      <c r="C8176" s="919"/>
      <c r="D8176" s="860"/>
      <c r="E8176"/>
      <c r="F8176"/>
      <c r="G8176"/>
      <c r="H8176"/>
      <c r="I8176"/>
      <c r="J8176"/>
      <c r="K8176"/>
      <c r="L8176" s="262"/>
      <c r="M8176" s="262"/>
      <c r="S8176" s="262"/>
      <c r="T8176" s="262"/>
      <c r="U8176" s="262"/>
      <c r="V8176" s="262"/>
    </row>
    <row r="8177" spans="1:22">
      <c r="A8177" s="858"/>
      <c r="B8177" s="866">
        <f t="shared" si="128"/>
        <v>8155</v>
      </c>
      <c r="C8177" s="919"/>
      <c r="D8177" s="860"/>
      <c r="E8177"/>
      <c r="F8177"/>
      <c r="G8177"/>
      <c r="H8177"/>
      <c r="I8177"/>
      <c r="J8177"/>
      <c r="K8177"/>
      <c r="L8177" s="262"/>
      <c r="M8177" s="262"/>
      <c r="S8177" s="262"/>
      <c r="T8177" s="262"/>
      <c r="U8177" s="262"/>
      <c r="V8177" s="262"/>
    </row>
    <row r="8178" spans="1:22">
      <c r="A8178" s="858"/>
      <c r="B8178" s="866">
        <f t="shared" si="128"/>
        <v>8156</v>
      </c>
      <c r="C8178" s="919"/>
      <c r="D8178" s="860"/>
      <c r="E8178"/>
      <c r="F8178"/>
      <c r="G8178"/>
      <c r="H8178"/>
      <c r="I8178"/>
      <c r="J8178"/>
      <c r="K8178"/>
      <c r="L8178" s="262"/>
      <c r="M8178" s="262"/>
      <c r="S8178" s="262"/>
      <c r="T8178" s="262"/>
      <c r="U8178" s="262"/>
      <c r="V8178" s="262"/>
    </row>
    <row r="8179" spans="1:22">
      <c r="A8179" s="858"/>
      <c r="B8179" s="866">
        <f t="shared" si="128"/>
        <v>8157</v>
      </c>
      <c r="C8179" s="919"/>
      <c r="D8179" s="860"/>
      <c r="E8179"/>
      <c r="F8179"/>
      <c r="G8179"/>
      <c r="H8179"/>
      <c r="I8179"/>
      <c r="J8179"/>
      <c r="K8179"/>
      <c r="L8179" s="262"/>
      <c r="M8179" s="262"/>
      <c r="S8179" s="262"/>
      <c r="T8179" s="262"/>
      <c r="U8179" s="262"/>
      <c r="V8179" s="262"/>
    </row>
    <row r="8180" spans="1:22">
      <c r="A8180" s="858"/>
      <c r="B8180" s="866">
        <f t="shared" si="128"/>
        <v>8158</v>
      </c>
      <c r="C8180" s="919"/>
      <c r="D8180" s="860"/>
      <c r="E8180"/>
      <c r="F8180"/>
      <c r="G8180"/>
      <c r="H8180"/>
      <c r="I8180"/>
      <c r="J8180"/>
      <c r="K8180"/>
      <c r="L8180" s="262"/>
      <c r="M8180" s="262"/>
      <c r="S8180" s="262"/>
      <c r="T8180" s="262"/>
      <c r="U8180" s="262"/>
      <c r="V8180" s="262"/>
    </row>
    <row r="8181" spans="1:22">
      <c r="A8181" s="858"/>
      <c r="B8181" s="866">
        <f t="shared" si="128"/>
        <v>8159</v>
      </c>
      <c r="C8181" s="919"/>
      <c r="D8181" s="860"/>
      <c r="E8181"/>
      <c r="F8181"/>
      <c r="G8181"/>
      <c r="H8181"/>
      <c r="I8181"/>
      <c r="J8181"/>
      <c r="K8181"/>
      <c r="L8181" s="262"/>
      <c r="M8181" s="262"/>
      <c r="S8181" s="262"/>
      <c r="T8181" s="262"/>
      <c r="U8181" s="262"/>
      <c r="V8181" s="262"/>
    </row>
    <row r="8182" spans="1:22">
      <c r="A8182" s="858"/>
      <c r="B8182" s="866">
        <f t="shared" si="128"/>
        <v>8160</v>
      </c>
      <c r="C8182" s="919"/>
      <c r="D8182" s="860"/>
      <c r="E8182"/>
      <c r="F8182"/>
      <c r="G8182"/>
      <c r="H8182"/>
      <c r="I8182"/>
      <c r="J8182"/>
      <c r="K8182"/>
      <c r="L8182" s="262"/>
      <c r="M8182" s="262"/>
      <c r="S8182" s="262"/>
      <c r="T8182" s="262"/>
      <c r="U8182" s="262"/>
      <c r="V8182" s="262"/>
    </row>
    <row r="8183" spans="1:22">
      <c r="A8183" s="858"/>
      <c r="B8183" s="866">
        <f t="shared" si="128"/>
        <v>8161</v>
      </c>
      <c r="C8183" s="919"/>
      <c r="D8183" s="860"/>
      <c r="E8183"/>
      <c r="F8183"/>
      <c r="G8183"/>
      <c r="H8183"/>
      <c r="I8183"/>
      <c r="J8183"/>
      <c r="K8183"/>
      <c r="L8183" s="262"/>
      <c r="M8183" s="262"/>
      <c r="S8183" s="262"/>
      <c r="T8183" s="262"/>
      <c r="U8183" s="262"/>
      <c r="V8183" s="262"/>
    </row>
    <row r="8184" spans="1:22">
      <c r="A8184" s="858"/>
      <c r="B8184" s="866">
        <f t="shared" si="128"/>
        <v>8162</v>
      </c>
      <c r="C8184" s="919"/>
      <c r="D8184" s="860"/>
      <c r="E8184"/>
      <c r="F8184"/>
      <c r="G8184"/>
      <c r="H8184"/>
      <c r="I8184"/>
      <c r="J8184"/>
      <c r="K8184"/>
      <c r="L8184" s="262"/>
      <c r="M8184" s="262"/>
      <c r="S8184" s="262"/>
      <c r="T8184" s="262"/>
      <c r="U8184" s="262"/>
      <c r="V8184" s="262"/>
    </row>
    <row r="8185" spans="1:22">
      <c r="A8185" s="858"/>
      <c r="B8185" s="866">
        <f t="shared" si="128"/>
        <v>8163</v>
      </c>
      <c r="C8185" s="919"/>
      <c r="D8185" s="860"/>
      <c r="E8185"/>
      <c r="F8185"/>
      <c r="G8185"/>
      <c r="H8185"/>
      <c r="I8185"/>
      <c r="J8185"/>
      <c r="K8185"/>
      <c r="L8185" s="262"/>
      <c r="M8185" s="262"/>
      <c r="S8185" s="262"/>
      <c r="T8185" s="262"/>
      <c r="U8185" s="262"/>
      <c r="V8185" s="262"/>
    </row>
    <row r="8186" spans="1:22">
      <c r="A8186" s="858"/>
      <c r="B8186" s="866">
        <f t="shared" si="128"/>
        <v>8164</v>
      </c>
      <c r="C8186" s="919"/>
      <c r="D8186" s="860"/>
      <c r="E8186"/>
      <c r="F8186"/>
      <c r="G8186"/>
      <c r="H8186"/>
      <c r="I8186"/>
      <c r="J8186"/>
      <c r="K8186"/>
      <c r="L8186" s="262"/>
      <c r="M8186" s="262"/>
      <c r="S8186" s="262"/>
      <c r="T8186" s="262"/>
      <c r="U8186" s="262"/>
      <c r="V8186" s="262"/>
    </row>
    <row r="8187" spans="1:22">
      <c r="A8187" s="858"/>
      <c r="B8187" s="866">
        <f t="shared" si="128"/>
        <v>8165</v>
      </c>
      <c r="C8187" s="919"/>
      <c r="D8187" s="860"/>
      <c r="E8187"/>
      <c r="F8187"/>
      <c r="G8187"/>
      <c r="H8187"/>
      <c r="I8187"/>
      <c r="J8187"/>
      <c r="K8187"/>
      <c r="L8187" s="262"/>
      <c r="M8187" s="262"/>
      <c r="S8187" s="262"/>
      <c r="T8187" s="262"/>
      <c r="U8187" s="262"/>
      <c r="V8187" s="262"/>
    </row>
    <row r="8188" spans="1:22">
      <c r="A8188" s="858"/>
      <c r="B8188" s="866">
        <f t="shared" si="128"/>
        <v>8166</v>
      </c>
      <c r="C8188" s="919"/>
      <c r="D8188" s="860"/>
      <c r="E8188"/>
      <c r="F8188"/>
      <c r="G8188"/>
      <c r="H8188"/>
      <c r="I8188"/>
      <c r="J8188"/>
      <c r="K8188"/>
      <c r="L8188" s="262"/>
      <c r="M8188" s="262"/>
      <c r="S8188" s="262"/>
      <c r="T8188" s="262"/>
      <c r="U8188" s="262"/>
      <c r="V8188" s="262"/>
    </row>
    <row r="8189" spans="1:22">
      <c r="A8189" s="858"/>
      <c r="B8189" s="866">
        <f t="shared" si="128"/>
        <v>8167</v>
      </c>
      <c r="C8189" s="919"/>
      <c r="D8189" s="860"/>
      <c r="E8189"/>
      <c r="F8189"/>
      <c r="G8189"/>
      <c r="H8189"/>
      <c r="I8189"/>
      <c r="J8189"/>
      <c r="K8189"/>
      <c r="L8189" s="262"/>
      <c r="M8189" s="262"/>
      <c r="S8189" s="262"/>
      <c r="T8189" s="262"/>
      <c r="U8189" s="262"/>
      <c r="V8189" s="262"/>
    </row>
    <row r="8190" spans="1:22">
      <c r="A8190" s="858"/>
      <c r="B8190" s="866">
        <f t="shared" si="128"/>
        <v>8168</v>
      </c>
      <c r="C8190" s="919"/>
      <c r="D8190" s="860"/>
      <c r="E8190"/>
      <c r="F8190"/>
      <c r="G8190"/>
      <c r="H8190"/>
      <c r="I8190"/>
      <c r="J8190"/>
      <c r="K8190"/>
      <c r="L8190" s="262"/>
      <c r="M8190" s="262"/>
      <c r="S8190" s="262"/>
      <c r="T8190" s="262"/>
      <c r="U8190" s="262"/>
      <c r="V8190" s="262"/>
    </row>
    <row r="8191" spans="1:22">
      <c r="A8191" s="858"/>
      <c r="B8191" s="866">
        <f t="shared" si="128"/>
        <v>8169</v>
      </c>
      <c r="C8191" s="919"/>
      <c r="D8191" s="860"/>
      <c r="E8191"/>
      <c r="F8191"/>
      <c r="G8191"/>
      <c r="H8191"/>
      <c r="I8191"/>
      <c r="J8191"/>
      <c r="K8191"/>
      <c r="L8191" s="262"/>
      <c r="M8191" s="262"/>
      <c r="S8191" s="262"/>
      <c r="T8191" s="262"/>
      <c r="U8191" s="262"/>
      <c r="V8191" s="262"/>
    </row>
    <row r="8192" spans="1:22">
      <c r="A8192" s="858"/>
      <c r="B8192" s="866">
        <f t="shared" si="128"/>
        <v>8170</v>
      </c>
      <c r="C8192" s="919"/>
      <c r="D8192" s="860"/>
      <c r="E8192"/>
      <c r="F8192"/>
      <c r="G8192"/>
      <c r="H8192"/>
      <c r="I8192"/>
      <c r="J8192"/>
      <c r="K8192"/>
      <c r="L8192" s="262"/>
      <c r="M8192" s="262"/>
      <c r="S8192" s="262"/>
      <c r="T8192" s="262"/>
      <c r="U8192" s="262"/>
      <c r="V8192" s="262"/>
    </row>
    <row r="8193" spans="1:22">
      <c r="A8193" s="858"/>
      <c r="B8193" s="866">
        <f t="shared" si="128"/>
        <v>8171</v>
      </c>
      <c r="C8193" s="919"/>
      <c r="D8193" s="860"/>
      <c r="E8193"/>
      <c r="F8193"/>
      <c r="G8193"/>
      <c r="H8193"/>
      <c r="I8193"/>
      <c r="J8193"/>
      <c r="K8193"/>
      <c r="L8193" s="262"/>
      <c r="M8193" s="262"/>
      <c r="S8193" s="262"/>
      <c r="T8193" s="262"/>
      <c r="U8193" s="262"/>
      <c r="V8193" s="262"/>
    </row>
    <row r="8194" spans="1:22">
      <c r="A8194" s="858"/>
      <c r="B8194" s="866">
        <f t="shared" si="128"/>
        <v>8172</v>
      </c>
      <c r="C8194" s="919"/>
      <c r="D8194" s="860"/>
      <c r="E8194"/>
      <c r="F8194"/>
      <c r="G8194"/>
      <c r="H8194"/>
      <c r="I8194"/>
      <c r="J8194"/>
      <c r="K8194"/>
      <c r="L8194" s="262"/>
      <c r="M8194" s="262"/>
      <c r="S8194" s="262"/>
      <c r="T8194" s="262"/>
      <c r="U8194" s="262"/>
      <c r="V8194" s="262"/>
    </row>
    <row r="8195" spans="1:22">
      <c r="A8195" s="858"/>
      <c r="B8195" s="866">
        <f t="shared" si="128"/>
        <v>8173</v>
      </c>
      <c r="C8195" s="919"/>
      <c r="D8195" s="860"/>
      <c r="E8195"/>
      <c r="F8195"/>
      <c r="G8195"/>
      <c r="H8195"/>
      <c r="I8195"/>
      <c r="J8195"/>
      <c r="K8195"/>
      <c r="L8195" s="262"/>
      <c r="M8195" s="262"/>
      <c r="S8195" s="262"/>
      <c r="T8195" s="262"/>
      <c r="U8195" s="262"/>
      <c r="V8195" s="262"/>
    </row>
    <row r="8196" spans="1:22">
      <c r="A8196" s="858"/>
      <c r="B8196" s="866">
        <f t="shared" si="128"/>
        <v>8174</v>
      </c>
      <c r="C8196" s="919"/>
      <c r="D8196" s="860"/>
      <c r="E8196"/>
      <c r="F8196"/>
      <c r="G8196"/>
      <c r="H8196"/>
      <c r="I8196"/>
      <c r="J8196"/>
      <c r="K8196"/>
      <c r="L8196" s="262"/>
      <c r="M8196" s="262"/>
      <c r="S8196" s="262"/>
      <c r="T8196" s="262"/>
      <c r="U8196" s="262"/>
      <c r="V8196" s="262"/>
    </row>
    <row r="8197" spans="1:22">
      <c r="A8197" s="858"/>
      <c r="B8197" s="866">
        <f t="shared" si="128"/>
        <v>8175</v>
      </c>
      <c r="C8197" s="919"/>
      <c r="D8197" s="860"/>
      <c r="E8197"/>
      <c r="F8197"/>
      <c r="G8197"/>
      <c r="H8197"/>
      <c r="I8197"/>
      <c r="J8197"/>
      <c r="K8197"/>
      <c r="L8197" s="262"/>
      <c r="M8197" s="262"/>
      <c r="S8197" s="262"/>
      <c r="T8197" s="262"/>
      <c r="U8197" s="262"/>
      <c r="V8197" s="262"/>
    </row>
    <row r="8198" spans="1:22">
      <c r="A8198" s="858"/>
      <c r="B8198" s="866">
        <f t="shared" si="128"/>
        <v>8176</v>
      </c>
      <c r="C8198" s="919"/>
      <c r="D8198" s="860"/>
      <c r="E8198"/>
      <c r="F8198"/>
      <c r="G8198"/>
      <c r="H8198"/>
      <c r="I8198"/>
      <c r="J8198"/>
      <c r="K8198"/>
      <c r="L8198" s="262"/>
      <c r="M8198" s="262"/>
      <c r="S8198" s="262"/>
      <c r="T8198" s="262"/>
      <c r="U8198" s="262"/>
      <c r="V8198" s="262"/>
    </row>
    <row r="8199" spans="1:22">
      <c r="A8199" s="858"/>
      <c r="B8199" s="866">
        <f t="shared" si="128"/>
        <v>8177</v>
      </c>
      <c r="C8199" s="919"/>
      <c r="D8199" s="860"/>
      <c r="E8199"/>
      <c r="F8199"/>
      <c r="G8199"/>
      <c r="H8199"/>
      <c r="I8199"/>
      <c r="J8199"/>
      <c r="K8199"/>
      <c r="L8199" s="262"/>
      <c r="M8199" s="262"/>
      <c r="S8199" s="262"/>
      <c r="T8199" s="262"/>
      <c r="U8199" s="262"/>
      <c r="V8199" s="262"/>
    </row>
    <row r="8200" spans="1:22">
      <c r="A8200" s="858"/>
      <c r="B8200" s="866">
        <f t="shared" si="128"/>
        <v>8178</v>
      </c>
      <c r="C8200" s="919"/>
      <c r="D8200" s="860"/>
      <c r="E8200"/>
      <c r="F8200"/>
      <c r="G8200"/>
      <c r="H8200"/>
      <c r="I8200"/>
      <c r="J8200"/>
      <c r="K8200"/>
      <c r="L8200" s="262"/>
      <c r="M8200" s="262"/>
      <c r="S8200" s="262"/>
      <c r="T8200" s="262"/>
      <c r="U8200" s="262"/>
      <c r="V8200" s="262"/>
    </row>
    <row r="8201" spans="1:22">
      <c r="A8201" s="858"/>
      <c r="B8201" s="866">
        <f t="shared" si="128"/>
        <v>8179</v>
      </c>
      <c r="C8201" s="919"/>
      <c r="D8201" s="860"/>
      <c r="E8201"/>
      <c r="F8201"/>
      <c r="G8201"/>
      <c r="H8201"/>
      <c r="I8201"/>
      <c r="J8201"/>
      <c r="K8201"/>
      <c r="L8201" s="262"/>
      <c r="M8201" s="262"/>
      <c r="S8201" s="262"/>
      <c r="T8201" s="262"/>
      <c r="U8201" s="262"/>
      <c r="V8201" s="262"/>
    </row>
    <row r="8202" spans="1:22">
      <c r="A8202" s="858"/>
      <c r="B8202" s="866">
        <f t="shared" si="128"/>
        <v>8180</v>
      </c>
      <c r="C8202" s="919"/>
      <c r="D8202" s="860"/>
      <c r="E8202"/>
      <c r="F8202"/>
      <c r="G8202"/>
      <c r="H8202"/>
      <c r="I8202"/>
      <c r="J8202"/>
      <c r="K8202"/>
      <c r="L8202" s="262"/>
      <c r="M8202" s="262"/>
      <c r="S8202" s="262"/>
      <c r="T8202" s="262"/>
      <c r="U8202" s="262"/>
      <c r="V8202" s="262"/>
    </row>
    <row r="8203" spans="1:22">
      <c r="A8203" s="858"/>
      <c r="B8203" s="866">
        <f t="shared" si="128"/>
        <v>8181</v>
      </c>
      <c r="C8203" s="919"/>
      <c r="D8203" s="860"/>
      <c r="E8203"/>
      <c r="F8203"/>
      <c r="G8203"/>
      <c r="H8203"/>
      <c r="I8203"/>
      <c r="J8203"/>
      <c r="K8203"/>
      <c r="L8203" s="262"/>
      <c r="M8203" s="262"/>
      <c r="S8203" s="262"/>
      <c r="T8203" s="262"/>
      <c r="U8203" s="262"/>
      <c r="V8203" s="262"/>
    </row>
    <row r="8204" spans="1:22">
      <c r="A8204" s="858"/>
      <c r="B8204" s="866">
        <f t="shared" si="128"/>
        <v>8182</v>
      </c>
      <c r="C8204" s="919"/>
      <c r="D8204" s="860"/>
      <c r="E8204"/>
      <c r="F8204"/>
      <c r="G8204"/>
      <c r="H8204"/>
      <c r="I8204"/>
      <c r="J8204"/>
      <c r="K8204"/>
      <c r="L8204" s="262"/>
      <c r="M8204" s="262"/>
      <c r="S8204" s="262"/>
      <c r="T8204" s="262"/>
      <c r="U8204" s="262"/>
      <c r="V8204" s="262"/>
    </row>
    <row r="8205" spans="1:22">
      <c r="A8205" s="858"/>
      <c r="B8205" s="866">
        <f t="shared" si="128"/>
        <v>8183</v>
      </c>
      <c r="C8205" s="919"/>
      <c r="D8205" s="860"/>
      <c r="E8205"/>
      <c r="F8205"/>
      <c r="G8205"/>
      <c r="H8205"/>
      <c r="I8205"/>
      <c r="J8205"/>
      <c r="K8205"/>
      <c r="L8205" s="262"/>
      <c r="M8205" s="262"/>
      <c r="S8205" s="262"/>
      <c r="T8205" s="262"/>
      <c r="U8205" s="262"/>
      <c r="V8205" s="262"/>
    </row>
    <row r="8206" spans="1:22">
      <c r="A8206" s="858"/>
      <c r="B8206" s="866">
        <f t="shared" si="128"/>
        <v>8184</v>
      </c>
      <c r="C8206" s="919"/>
      <c r="D8206" s="860"/>
      <c r="E8206"/>
      <c r="F8206"/>
      <c r="G8206"/>
      <c r="H8206"/>
      <c r="I8206"/>
      <c r="J8206"/>
      <c r="K8206"/>
      <c r="L8206" s="262"/>
      <c r="M8206" s="262"/>
      <c r="S8206" s="262"/>
      <c r="T8206" s="262"/>
      <c r="U8206" s="262"/>
      <c r="V8206" s="262"/>
    </row>
    <row r="8207" spans="1:22">
      <c r="A8207" s="858"/>
      <c r="B8207" s="866">
        <f t="shared" si="128"/>
        <v>8185</v>
      </c>
      <c r="C8207" s="919"/>
      <c r="D8207" s="860"/>
      <c r="E8207"/>
      <c r="F8207"/>
      <c r="G8207"/>
      <c r="H8207"/>
      <c r="I8207"/>
      <c r="J8207"/>
      <c r="K8207"/>
      <c r="L8207" s="262"/>
      <c r="M8207" s="262"/>
      <c r="S8207" s="262"/>
      <c r="T8207" s="262"/>
      <c r="U8207" s="262"/>
      <c r="V8207" s="262"/>
    </row>
    <row r="8208" spans="1:22">
      <c r="A8208" s="858"/>
      <c r="B8208" s="866">
        <f t="shared" si="128"/>
        <v>8186</v>
      </c>
      <c r="C8208" s="919"/>
      <c r="D8208" s="860"/>
      <c r="E8208"/>
      <c r="F8208"/>
      <c r="G8208"/>
      <c r="H8208"/>
      <c r="I8208"/>
      <c r="J8208"/>
      <c r="K8208"/>
      <c r="L8208" s="262"/>
      <c r="M8208" s="262"/>
      <c r="S8208" s="262"/>
      <c r="T8208" s="262"/>
      <c r="U8208" s="262"/>
      <c r="V8208" s="262"/>
    </row>
    <row r="8209" spans="1:22">
      <c r="A8209" s="858"/>
      <c r="B8209" s="866">
        <f t="shared" si="128"/>
        <v>8187</v>
      </c>
      <c r="C8209" s="919"/>
      <c r="D8209" s="860"/>
      <c r="E8209"/>
      <c r="F8209"/>
      <c r="G8209"/>
      <c r="H8209"/>
      <c r="I8209"/>
      <c r="J8209"/>
      <c r="K8209"/>
      <c r="L8209" s="262"/>
      <c r="M8209" s="262"/>
      <c r="S8209" s="262"/>
      <c r="T8209" s="262"/>
      <c r="U8209" s="262"/>
      <c r="V8209" s="262"/>
    </row>
    <row r="8210" spans="1:22">
      <c r="A8210" s="858"/>
      <c r="B8210" s="866">
        <f t="shared" si="128"/>
        <v>8188</v>
      </c>
      <c r="C8210" s="919"/>
      <c r="D8210" s="860"/>
      <c r="E8210"/>
      <c r="F8210"/>
      <c r="G8210"/>
      <c r="H8210"/>
      <c r="I8210"/>
      <c r="J8210"/>
      <c r="K8210"/>
      <c r="L8210" s="262"/>
      <c r="M8210" s="262"/>
      <c r="S8210" s="262"/>
      <c r="T8210" s="262"/>
      <c r="U8210" s="262"/>
      <c r="V8210" s="262"/>
    </row>
    <row r="8211" spans="1:22">
      <c r="A8211" s="858"/>
      <c r="B8211" s="866">
        <f t="shared" si="128"/>
        <v>8189</v>
      </c>
      <c r="C8211" s="919"/>
      <c r="D8211" s="860"/>
      <c r="E8211"/>
      <c r="F8211"/>
      <c r="G8211"/>
      <c r="H8211"/>
      <c r="I8211"/>
      <c r="J8211"/>
      <c r="K8211"/>
      <c r="L8211" s="262"/>
      <c r="M8211" s="262"/>
      <c r="S8211" s="262"/>
      <c r="T8211" s="262"/>
      <c r="U8211" s="262"/>
      <c r="V8211" s="262"/>
    </row>
    <row r="8212" spans="1:22">
      <c r="A8212" s="858"/>
      <c r="B8212" s="866">
        <f t="shared" si="128"/>
        <v>8190</v>
      </c>
      <c r="C8212" s="919"/>
      <c r="D8212" s="860"/>
      <c r="E8212"/>
      <c r="F8212"/>
      <c r="G8212"/>
      <c r="H8212"/>
      <c r="I8212"/>
      <c r="J8212"/>
      <c r="K8212"/>
      <c r="L8212" s="262"/>
      <c r="M8212" s="262"/>
      <c r="S8212" s="262"/>
      <c r="T8212" s="262"/>
      <c r="U8212" s="262"/>
      <c r="V8212" s="262"/>
    </row>
    <row r="8213" spans="1:22">
      <c r="A8213" s="858"/>
      <c r="B8213" s="866">
        <f t="shared" si="128"/>
        <v>8191</v>
      </c>
      <c r="C8213" s="919"/>
      <c r="D8213" s="860"/>
      <c r="E8213"/>
      <c r="F8213"/>
      <c r="G8213"/>
      <c r="H8213"/>
      <c r="I8213"/>
      <c r="J8213"/>
      <c r="K8213"/>
      <c r="L8213" s="262"/>
      <c r="M8213" s="262"/>
      <c r="S8213" s="262"/>
      <c r="T8213" s="262"/>
      <c r="U8213" s="262"/>
      <c r="V8213" s="262"/>
    </row>
    <row r="8214" spans="1:22">
      <c r="A8214" s="858"/>
      <c r="B8214" s="866">
        <f t="shared" si="128"/>
        <v>8192</v>
      </c>
      <c r="C8214" s="919"/>
      <c r="D8214" s="860"/>
      <c r="E8214"/>
      <c r="F8214"/>
      <c r="G8214"/>
      <c r="H8214"/>
      <c r="I8214"/>
      <c r="J8214"/>
      <c r="K8214"/>
      <c r="L8214" s="262"/>
      <c r="M8214" s="262"/>
      <c r="S8214" s="262"/>
      <c r="T8214" s="262"/>
      <c r="U8214" s="262"/>
      <c r="V8214" s="262"/>
    </row>
    <row r="8215" spans="1:22">
      <c r="A8215" s="858"/>
      <c r="B8215" s="866">
        <f t="shared" si="128"/>
        <v>8193</v>
      </c>
      <c r="C8215" s="919"/>
      <c r="D8215" s="860"/>
      <c r="E8215"/>
      <c r="F8215"/>
      <c r="G8215"/>
      <c r="H8215"/>
      <c r="I8215"/>
      <c r="J8215"/>
      <c r="K8215"/>
      <c r="L8215" s="262"/>
      <c r="M8215" s="262"/>
      <c r="S8215" s="262"/>
      <c r="T8215" s="262"/>
      <c r="U8215" s="262"/>
      <c r="V8215" s="262"/>
    </row>
    <row r="8216" spans="1:22">
      <c r="A8216" s="858"/>
      <c r="B8216" s="866">
        <f t="shared" ref="B8216:B8279" si="129">B8215+1</f>
        <v>8194</v>
      </c>
      <c r="C8216" s="919"/>
      <c r="D8216" s="860"/>
      <c r="E8216"/>
      <c r="F8216"/>
      <c r="G8216"/>
      <c r="H8216"/>
      <c r="I8216"/>
      <c r="J8216"/>
      <c r="K8216"/>
      <c r="L8216" s="262"/>
      <c r="M8216" s="262"/>
      <c r="S8216" s="262"/>
      <c r="T8216" s="262"/>
      <c r="U8216" s="262"/>
      <c r="V8216" s="262"/>
    </row>
    <row r="8217" spans="1:22">
      <c r="A8217" s="858"/>
      <c r="B8217" s="866">
        <f t="shared" si="129"/>
        <v>8195</v>
      </c>
      <c r="C8217" s="919"/>
      <c r="D8217" s="860"/>
      <c r="E8217"/>
      <c r="F8217"/>
      <c r="G8217"/>
      <c r="H8217"/>
      <c r="I8217"/>
      <c r="J8217"/>
      <c r="K8217"/>
      <c r="L8217" s="262"/>
      <c r="M8217" s="262"/>
      <c r="S8217" s="262"/>
      <c r="T8217" s="262"/>
      <c r="U8217" s="262"/>
      <c r="V8217" s="262"/>
    </row>
    <row r="8218" spans="1:22">
      <c r="A8218" s="858"/>
      <c r="B8218" s="866">
        <f t="shared" si="129"/>
        <v>8196</v>
      </c>
      <c r="C8218" s="919"/>
      <c r="D8218" s="860"/>
      <c r="E8218"/>
      <c r="F8218"/>
      <c r="G8218"/>
      <c r="H8218"/>
      <c r="I8218"/>
      <c r="J8218"/>
      <c r="K8218"/>
      <c r="L8218" s="262"/>
      <c r="M8218" s="262"/>
      <c r="S8218" s="262"/>
      <c r="T8218" s="262"/>
      <c r="U8218" s="262"/>
      <c r="V8218" s="262"/>
    </row>
    <row r="8219" spans="1:22">
      <c r="A8219" s="858"/>
      <c r="B8219" s="866">
        <f t="shared" si="129"/>
        <v>8197</v>
      </c>
      <c r="C8219" s="919"/>
      <c r="D8219" s="860"/>
      <c r="E8219"/>
      <c r="F8219"/>
      <c r="G8219"/>
      <c r="H8219"/>
      <c r="I8219"/>
      <c r="J8219"/>
      <c r="K8219"/>
      <c r="L8219" s="262"/>
      <c r="M8219" s="262"/>
      <c r="S8219" s="262"/>
      <c r="T8219" s="262"/>
      <c r="U8219" s="262"/>
      <c r="V8219" s="262"/>
    </row>
    <row r="8220" spans="1:22">
      <c r="A8220" s="858"/>
      <c r="B8220" s="866">
        <f t="shared" si="129"/>
        <v>8198</v>
      </c>
      <c r="C8220" s="919"/>
      <c r="D8220" s="860"/>
      <c r="E8220"/>
      <c r="F8220"/>
      <c r="G8220"/>
      <c r="H8220"/>
      <c r="I8220"/>
      <c r="J8220"/>
      <c r="K8220"/>
      <c r="L8220" s="262"/>
      <c r="M8220" s="262"/>
      <c r="S8220" s="262"/>
      <c r="T8220" s="262"/>
      <c r="U8220" s="262"/>
      <c r="V8220" s="262"/>
    </row>
    <row r="8221" spans="1:22">
      <c r="A8221" s="858"/>
      <c r="B8221" s="866">
        <f t="shared" si="129"/>
        <v>8199</v>
      </c>
      <c r="C8221" s="919"/>
      <c r="D8221" s="860"/>
      <c r="E8221"/>
      <c r="F8221"/>
      <c r="G8221"/>
      <c r="H8221"/>
      <c r="I8221"/>
      <c r="J8221"/>
      <c r="K8221"/>
      <c r="L8221" s="262"/>
      <c r="M8221" s="262"/>
      <c r="S8221" s="262"/>
      <c r="T8221" s="262"/>
      <c r="U8221" s="262"/>
      <c r="V8221" s="262"/>
    </row>
    <row r="8222" spans="1:22">
      <c r="A8222" s="858"/>
      <c r="B8222" s="866">
        <f t="shared" si="129"/>
        <v>8200</v>
      </c>
      <c r="C8222" s="919"/>
      <c r="D8222" s="860"/>
      <c r="E8222"/>
      <c r="F8222"/>
      <c r="G8222"/>
      <c r="H8222"/>
      <c r="I8222"/>
      <c r="J8222"/>
      <c r="K8222"/>
      <c r="L8222" s="262"/>
      <c r="M8222" s="262"/>
      <c r="S8222" s="262"/>
      <c r="T8222" s="262"/>
      <c r="U8222" s="262"/>
      <c r="V8222" s="262"/>
    </row>
    <row r="8223" spans="1:22">
      <c r="A8223" s="858"/>
      <c r="B8223" s="866">
        <f t="shared" si="129"/>
        <v>8201</v>
      </c>
      <c r="C8223" s="919"/>
      <c r="D8223" s="860"/>
      <c r="E8223"/>
      <c r="F8223"/>
      <c r="G8223"/>
      <c r="H8223"/>
      <c r="I8223"/>
      <c r="J8223"/>
      <c r="K8223"/>
      <c r="L8223" s="262"/>
      <c r="M8223" s="262"/>
      <c r="S8223" s="262"/>
      <c r="T8223" s="262"/>
      <c r="U8223" s="262"/>
      <c r="V8223" s="262"/>
    </row>
    <row r="8224" spans="1:22">
      <c r="A8224" s="858"/>
      <c r="B8224" s="866">
        <f t="shared" si="129"/>
        <v>8202</v>
      </c>
      <c r="C8224" s="919"/>
      <c r="D8224" s="860"/>
      <c r="E8224"/>
      <c r="F8224"/>
      <c r="G8224"/>
      <c r="H8224"/>
      <c r="I8224"/>
      <c r="J8224"/>
      <c r="K8224"/>
      <c r="L8224" s="262"/>
      <c r="M8224" s="262"/>
      <c r="S8224" s="262"/>
      <c r="T8224" s="262"/>
      <c r="U8224" s="262"/>
      <c r="V8224" s="262"/>
    </row>
    <row r="8225" spans="1:22">
      <c r="A8225" s="858"/>
      <c r="B8225" s="866">
        <f t="shared" si="129"/>
        <v>8203</v>
      </c>
      <c r="C8225" s="919"/>
      <c r="D8225" s="860"/>
      <c r="E8225"/>
      <c r="F8225"/>
      <c r="G8225"/>
      <c r="H8225"/>
      <c r="I8225"/>
      <c r="J8225"/>
      <c r="K8225"/>
      <c r="L8225" s="262"/>
      <c r="M8225" s="262"/>
      <c r="S8225" s="262"/>
      <c r="T8225" s="262"/>
      <c r="U8225" s="262"/>
      <c r="V8225" s="262"/>
    </row>
    <row r="8226" spans="1:22">
      <c r="A8226" s="858"/>
      <c r="B8226" s="866">
        <f t="shared" si="129"/>
        <v>8204</v>
      </c>
      <c r="C8226" s="919"/>
      <c r="D8226" s="860"/>
      <c r="E8226"/>
      <c r="F8226"/>
      <c r="G8226"/>
      <c r="H8226"/>
      <c r="I8226"/>
      <c r="J8226"/>
      <c r="K8226"/>
      <c r="L8226" s="262"/>
      <c r="M8226" s="262"/>
      <c r="S8226" s="262"/>
      <c r="T8226" s="262"/>
      <c r="U8226" s="262"/>
      <c r="V8226" s="262"/>
    </row>
    <row r="8227" spans="1:22">
      <c r="A8227" s="858"/>
      <c r="B8227" s="866">
        <f t="shared" si="129"/>
        <v>8205</v>
      </c>
      <c r="C8227" s="919"/>
      <c r="D8227" s="860"/>
      <c r="E8227"/>
      <c r="F8227"/>
      <c r="G8227"/>
      <c r="H8227"/>
      <c r="I8227"/>
      <c r="J8227"/>
      <c r="K8227"/>
      <c r="L8227" s="262"/>
      <c r="M8227" s="262"/>
      <c r="S8227" s="262"/>
      <c r="T8227" s="262"/>
      <c r="U8227" s="262"/>
      <c r="V8227" s="262"/>
    </row>
    <row r="8228" spans="1:22">
      <c r="A8228" s="858"/>
      <c r="B8228" s="866">
        <f t="shared" si="129"/>
        <v>8206</v>
      </c>
      <c r="C8228" s="919"/>
      <c r="D8228" s="860"/>
      <c r="E8228"/>
      <c r="F8228"/>
      <c r="G8228"/>
      <c r="H8228"/>
      <c r="I8228"/>
      <c r="J8228"/>
      <c r="K8228"/>
      <c r="L8228" s="262"/>
      <c r="M8228" s="262"/>
      <c r="S8228" s="262"/>
      <c r="T8228" s="262"/>
      <c r="U8228" s="262"/>
      <c r="V8228" s="262"/>
    </row>
    <row r="8229" spans="1:22">
      <c r="A8229" s="858"/>
      <c r="B8229" s="866">
        <f t="shared" si="129"/>
        <v>8207</v>
      </c>
      <c r="C8229" s="919"/>
      <c r="D8229" s="860"/>
      <c r="E8229"/>
      <c r="F8229"/>
      <c r="G8229"/>
      <c r="H8229"/>
      <c r="I8229"/>
      <c r="J8229"/>
      <c r="K8229"/>
      <c r="L8229" s="262"/>
      <c r="M8229" s="262"/>
      <c r="S8229" s="262"/>
      <c r="T8229" s="262"/>
      <c r="U8229" s="262"/>
      <c r="V8229" s="262"/>
    </row>
    <row r="8230" spans="1:22">
      <c r="A8230" s="858"/>
      <c r="B8230" s="866">
        <f t="shared" si="129"/>
        <v>8208</v>
      </c>
      <c r="C8230" s="919"/>
      <c r="D8230" s="860"/>
      <c r="E8230"/>
      <c r="F8230"/>
      <c r="G8230"/>
      <c r="H8230"/>
      <c r="I8230"/>
      <c r="J8230"/>
      <c r="K8230"/>
      <c r="L8230" s="262"/>
      <c r="M8230" s="262"/>
      <c r="S8230" s="262"/>
      <c r="T8230" s="262"/>
      <c r="U8230" s="262"/>
      <c r="V8230" s="262"/>
    </row>
    <row r="8231" spans="1:22">
      <c r="A8231" s="858"/>
      <c r="B8231" s="866">
        <f t="shared" si="129"/>
        <v>8209</v>
      </c>
      <c r="C8231" s="919"/>
      <c r="D8231" s="860"/>
      <c r="E8231"/>
      <c r="F8231"/>
      <c r="G8231"/>
      <c r="H8231"/>
      <c r="I8231"/>
      <c r="J8231"/>
      <c r="K8231"/>
      <c r="L8231" s="262"/>
      <c r="M8231" s="262"/>
      <c r="S8231" s="262"/>
      <c r="T8231" s="262"/>
      <c r="U8231" s="262"/>
      <c r="V8231" s="262"/>
    </row>
    <row r="8232" spans="1:22">
      <c r="A8232" s="858"/>
      <c r="B8232" s="866">
        <f t="shared" si="129"/>
        <v>8210</v>
      </c>
      <c r="C8232" s="919"/>
      <c r="D8232" s="860"/>
      <c r="E8232"/>
      <c r="F8232"/>
      <c r="G8232"/>
      <c r="H8232"/>
      <c r="I8232"/>
      <c r="J8232"/>
      <c r="K8232"/>
      <c r="L8232" s="262"/>
      <c r="M8232" s="262"/>
      <c r="S8232" s="262"/>
      <c r="T8232" s="262"/>
      <c r="U8232" s="262"/>
      <c r="V8232" s="262"/>
    </row>
    <row r="8233" spans="1:22">
      <c r="A8233" s="858"/>
      <c r="B8233" s="866">
        <f t="shared" si="129"/>
        <v>8211</v>
      </c>
      <c r="C8233" s="919"/>
      <c r="D8233" s="860"/>
      <c r="E8233"/>
      <c r="F8233"/>
      <c r="G8233"/>
      <c r="H8233"/>
      <c r="I8233"/>
      <c r="J8233"/>
      <c r="K8233"/>
      <c r="L8233" s="262"/>
      <c r="M8233" s="262"/>
      <c r="S8233" s="262"/>
      <c r="T8233" s="262"/>
      <c r="U8233" s="262"/>
      <c r="V8233" s="262"/>
    </row>
    <row r="8234" spans="1:22">
      <c r="A8234" s="858"/>
      <c r="B8234" s="866">
        <f t="shared" si="129"/>
        <v>8212</v>
      </c>
      <c r="C8234" s="919"/>
      <c r="D8234" s="860"/>
      <c r="E8234"/>
      <c r="F8234"/>
      <c r="G8234"/>
      <c r="H8234"/>
      <c r="I8234"/>
      <c r="J8234"/>
      <c r="K8234"/>
      <c r="L8234" s="262"/>
      <c r="M8234" s="262"/>
      <c r="S8234" s="262"/>
      <c r="T8234" s="262"/>
      <c r="U8234" s="262"/>
      <c r="V8234" s="262"/>
    </row>
    <row r="8235" spans="1:22">
      <c r="A8235" s="858"/>
      <c r="B8235" s="866">
        <f t="shared" si="129"/>
        <v>8213</v>
      </c>
      <c r="C8235" s="919"/>
      <c r="D8235" s="860"/>
      <c r="E8235"/>
      <c r="F8235"/>
      <c r="G8235"/>
      <c r="H8235"/>
      <c r="I8235"/>
      <c r="J8235"/>
      <c r="K8235"/>
      <c r="L8235" s="262"/>
      <c r="M8235" s="262"/>
      <c r="S8235" s="262"/>
      <c r="T8235" s="262"/>
      <c r="U8235" s="262"/>
      <c r="V8235" s="262"/>
    </row>
    <row r="8236" spans="1:22">
      <c r="A8236" s="858"/>
      <c r="B8236" s="866">
        <f t="shared" si="129"/>
        <v>8214</v>
      </c>
      <c r="C8236" s="919"/>
      <c r="D8236" s="860"/>
      <c r="E8236"/>
      <c r="F8236"/>
      <c r="G8236"/>
      <c r="H8236"/>
      <c r="I8236"/>
      <c r="J8236"/>
      <c r="K8236"/>
      <c r="L8236" s="262"/>
      <c r="M8236" s="262"/>
      <c r="S8236" s="262"/>
      <c r="T8236" s="262"/>
      <c r="U8236" s="262"/>
      <c r="V8236" s="262"/>
    </row>
    <row r="8237" spans="1:22">
      <c r="A8237" s="858"/>
      <c r="B8237" s="866">
        <f t="shared" si="129"/>
        <v>8215</v>
      </c>
      <c r="C8237" s="919"/>
      <c r="D8237" s="860"/>
      <c r="E8237"/>
      <c r="F8237"/>
      <c r="G8237"/>
      <c r="H8237"/>
      <c r="I8237"/>
      <c r="J8237"/>
      <c r="K8237"/>
      <c r="L8237" s="262"/>
      <c r="M8237" s="262"/>
      <c r="S8237" s="262"/>
      <c r="T8237" s="262"/>
      <c r="U8237" s="262"/>
      <c r="V8237" s="262"/>
    </row>
    <row r="8238" spans="1:22">
      <c r="A8238" s="858"/>
      <c r="B8238" s="866">
        <f t="shared" si="129"/>
        <v>8216</v>
      </c>
      <c r="C8238" s="919"/>
      <c r="D8238" s="860"/>
      <c r="E8238"/>
      <c r="F8238"/>
      <c r="G8238"/>
      <c r="H8238"/>
      <c r="I8238"/>
      <c r="J8238"/>
      <c r="K8238"/>
      <c r="L8238" s="262"/>
      <c r="M8238" s="262"/>
      <c r="S8238" s="262"/>
      <c r="T8238" s="262"/>
      <c r="U8238" s="262"/>
      <c r="V8238" s="262"/>
    </row>
    <row r="8239" spans="1:22">
      <c r="A8239" s="858"/>
      <c r="B8239" s="866">
        <f t="shared" si="129"/>
        <v>8217</v>
      </c>
      <c r="C8239" s="919"/>
      <c r="D8239" s="860"/>
      <c r="E8239"/>
      <c r="F8239"/>
      <c r="G8239"/>
      <c r="H8239"/>
      <c r="I8239"/>
      <c r="J8239"/>
      <c r="K8239"/>
      <c r="L8239" s="262"/>
      <c r="M8239" s="262"/>
      <c r="S8239" s="262"/>
      <c r="T8239" s="262"/>
      <c r="U8239" s="262"/>
      <c r="V8239" s="262"/>
    </row>
    <row r="8240" spans="1:22">
      <c r="A8240" s="858"/>
      <c r="B8240" s="866">
        <f t="shared" si="129"/>
        <v>8218</v>
      </c>
      <c r="C8240" s="919"/>
      <c r="D8240" s="860"/>
      <c r="E8240"/>
      <c r="F8240"/>
      <c r="G8240"/>
      <c r="H8240"/>
      <c r="I8240"/>
      <c r="J8240"/>
      <c r="K8240"/>
      <c r="L8240" s="262"/>
      <c r="M8240" s="262"/>
      <c r="S8240" s="262"/>
      <c r="T8240" s="262"/>
      <c r="U8240" s="262"/>
      <c r="V8240" s="262"/>
    </row>
    <row r="8241" spans="1:22">
      <c r="A8241" s="858"/>
      <c r="B8241" s="866">
        <f t="shared" si="129"/>
        <v>8219</v>
      </c>
      <c r="C8241" s="919"/>
      <c r="D8241" s="860"/>
      <c r="E8241"/>
      <c r="F8241"/>
      <c r="G8241"/>
      <c r="H8241"/>
      <c r="I8241"/>
      <c r="J8241"/>
      <c r="K8241"/>
      <c r="L8241" s="262"/>
      <c r="M8241" s="262"/>
      <c r="S8241" s="262"/>
      <c r="T8241" s="262"/>
      <c r="U8241" s="262"/>
      <c r="V8241" s="262"/>
    </row>
    <row r="8242" spans="1:22">
      <c r="A8242" s="858"/>
      <c r="B8242" s="866">
        <f t="shared" si="129"/>
        <v>8220</v>
      </c>
      <c r="C8242" s="919"/>
      <c r="D8242" s="860"/>
      <c r="E8242"/>
      <c r="F8242"/>
      <c r="G8242"/>
      <c r="H8242"/>
      <c r="I8242"/>
      <c r="J8242"/>
      <c r="K8242"/>
      <c r="L8242" s="262"/>
      <c r="M8242" s="262"/>
      <c r="S8242" s="262"/>
      <c r="T8242" s="262"/>
      <c r="U8242" s="262"/>
      <c r="V8242" s="262"/>
    </row>
    <row r="8243" spans="1:22">
      <c r="A8243" s="858"/>
      <c r="B8243" s="866">
        <f t="shared" si="129"/>
        <v>8221</v>
      </c>
      <c r="C8243" s="919"/>
      <c r="D8243" s="860"/>
      <c r="E8243"/>
      <c r="F8243"/>
      <c r="G8243"/>
      <c r="H8243"/>
      <c r="I8243"/>
      <c r="J8243"/>
      <c r="K8243"/>
      <c r="L8243" s="262"/>
      <c r="M8243" s="262"/>
      <c r="S8243" s="262"/>
      <c r="T8243" s="262"/>
      <c r="U8243" s="262"/>
      <c r="V8243" s="262"/>
    </row>
    <row r="8244" spans="1:22">
      <c r="A8244" s="858"/>
      <c r="B8244" s="866">
        <f t="shared" si="129"/>
        <v>8222</v>
      </c>
      <c r="C8244" s="919"/>
      <c r="D8244" s="860"/>
      <c r="E8244"/>
      <c r="F8244"/>
      <c r="G8244"/>
      <c r="H8244"/>
      <c r="I8244"/>
      <c r="J8244"/>
      <c r="K8244"/>
      <c r="L8244" s="262"/>
      <c r="M8244" s="262"/>
      <c r="S8244" s="262"/>
      <c r="T8244" s="262"/>
      <c r="U8244" s="262"/>
      <c r="V8244" s="262"/>
    </row>
    <row r="8245" spans="1:22">
      <c r="A8245" s="858"/>
      <c r="B8245" s="866">
        <f t="shared" si="129"/>
        <v>8223</v>
      </c>
      <c r="C8245" s="919"/>
      <c r="D8245" s="860"/>
      <c r="E8245"/>
      <c r="F8245"/>
      <c r="G8245"/>
      <c r="H8245"/>
      <c r="I8245"/>
      <c r="J8245"/>
      <c r="K8245"/>
      <c r="L8245" s="262"/>
      <c r="M8245" s="262"/>
      <c r="S8245" s="262"/>
      <c r="T8245" s="262"/>
      <c r="U8245" s="262"/>
      <c r="V8245" s="262"/>
    </row>
    <row r="8246" spans="1:22">
      <c r="A8246" s="858"/>
      <c r="B8246" s="866">
        <f t="shared" si="129"/>
        <v>8224</v>
      </c>
      <c r="C8246" s="919"/>
      <c r="D8246" s="860"/>
      <c r="E8246"/>
      <c r="F8246"/>
      <c r="G8246"/>
      <c r="H8246"/>
      <c r="I8246"/>
      <c r="J8246"/>
      <c r="K8246"/>
      <c r="L8246" s="262"/>
      <c r="M8246" s="262"/>
      <c r="S8246" s="262"/>
      <c r="T8246" s="262"/>
      <c r="U8246" s="262"/>
      <c r="V8246" s="262"/>
    </row>
    <row r="8247" spans="1:22">
      <c r="A8247" s="858"/>
      <c r="B8247" s="866">
        <f t="shared" si="129"/>
        <v>8225</v>
      </c>
      <c r="C8247" s="919"/>
      <c r="D8247" s="860"/>
      <c r="E8247"/>
      <c r="F8247"/>
      <c r="G8247"/>
      <c r="H8247"/>
      <c r="I8247"/>
      <c r="J8247"/>
      <c r="K8247"/>
      <c r="L8247" s="262"/>
      <c r="M8247" s="262"/>
      <c r="S8247" s="262"/>
      <c r="T8247" s="262"/>
      <c r="U8247" s="262"/>
      <c r="V8247" s="262"/>
    </row>
    <row r="8248" spans="1:22">
      <c r="A8248" s="858"/>
      <c r="B8248" s="866">
        <f t="shared" si="129"/>
        <v>8226</v>
      </c>
      <c r="C8248" s="919"/>
      <c r="D8248" s="860"/>
      <c r="E8248"/>
      <c r="F8248"/>
      <c r="G8248"/>
      <c r="H8248"/>
      <c r="I8248"/>
      <c r="J8248"/>
      <c r="K8248"/>
      <c r="L8248" s="262"/>
      <c r="M8248" s="262"/>
      <c r="S8248" s="262"/>
      <c r="T8248" s="262"/>
      <c r="U8248" s="262"/>
      <c r="V8248" s="262"/>
    </row>
    <row r="8249" spans="1:22">
      <c r="A8249" s="858"/>
      <c r="B8249" s="866">
        <f t="shared" si="129"/>
        <v>8227</v>
      </c>
      <c r="C8249" s="919"/>
      <c r="D8249" s="860"/>
      <c r="E8249"/>
      <c r="F8249"/>
      <c r="G8249"/>
      <c r="H8249"/>
      <c r="I8249"/>
      <c r="J8249"/>
      <c r="K8249"/>
      <c r="L8249" s="262"/>
      <c r="M8249" s="262"/>
      <c r="S8249" s="262"/>
      <c r="T8249" s="262"/>
      <c r="U8249" s="262"/>
      <c r="V8249" s="262"/>
    </row>
    <row r="8250" spans="1:22">
      <c r="A8250" s="858"/>
      <c r="B8250" s="866">
        <f t="shared" si="129"/>
        <v>8228</v>
      </c>
      <c r="C8250" s="919"/>
      <c r="D8250" s="860"/>
      <c r="E8250"/>
      <c r="F8250"/>
      <c r="G8250"/>
      <c r="H8250"/>
      <c r="I8250"/>
      <c r="J8250"/>
      <c r="K8250"/>
      <c r="L8250" s="262"/>
      <c r="M8250" s="262"/>
      <c r="S8250" s="262"/>
      <c r="T8250" s="262"/>
      <c r="U8250" s="262"/>
      <c r="V8250" s="262"/>
    </row>
    <row r="8251" spans="1:22">
      <c r="A8251" s="858"/>
      <c r="B8251" s="866">
        <f t="shared" si="129"/>
        <v>8229</v>
      </c>
      <c r="C8251" s="919"/>
      <c r="D8251" s="860"/>
      <c r="E8251"/>
      <c r="F8251"/>
      <c r="G8251"/>
      <c r="H8251"/>
      <c r="I8251"/>
      <c r="J8251"/>
      <c r="K8251"/>
      <c r="L8251" s="262"/>
      <c r="M8251" s="262"/>
      <c r="S8251" s="262"/>
      <c r="T8251" s="262"/>
      <c r="U8251" s="262"/>
      <c r="V8251" s="262"/>
    </row>
    <row r="8252" spans="1:22">
      <c r="A8252" s="858"/>
      <c r="B8252" s="866">
        <f t="shared" si="129"/>
        <v>8230</v>
      </c>
      <c r="C8252" s="919"/>
      <c r="D8252" s="860"/>
      <c r="E8252"/>
      <c r="F8252"/>
      <c r="G8252"/>
      <c r="H8252"/>
      <c r="I8252"/>
      <c r="J8252"/>
      <c r="K8252"/>
      <c r="L8252" s="262"/>
      <c r="M8252" s="262"/>
      <c r="S8252" s="262"/>
      <c r="T8252" s="262"/>
      <c r="U8252" s="262"/>
      <c r="V8252" s="262"/>
    </row>
    <row r="8253" spans="1:22">
      <c r="A8253" s="858"/>
      <c r="B8253" s="866">
        <f t="shared" si="129"/>
        <v>8231</v>
      </c>
      <c r="C8253" s="919"/>
      <c r="D8253" s="860"/>
      <c r="E8253"/>
      <c r="F8253"/>
      <c r="G8253"/>
      <c r="H8253"/>
      <c r="I8253"/>
      <c r="J8253"/>
      <c r="K8253"/>
      <c r="L8253" s="262"/>
      <c r="M8253" s="262"/>
      <c r="S8253" s="262"/>
      <c r="T8253" s="262"/>
      <c r="U8253" s="262"/>
      <c r="V8253" s="262"/>
    </row>
    <row r="8254" spans="1:22">
      <c r="A8254" s="858"/>
      <c r="B8254" s="866">
        <f t="shared" si="129"/>
        <v>8232</v>
      </c>
      <c r="C8254" s="919"/>
      <c r="D8254" s="860"/>
      <c r="E8254"/>
      <c r="F8254"/>
      <c r="G8254"/>
      <c r="H8254"/>
      <c r="I8254"/>
      <c r="J8254"/>
      <c r="K8254"/>
      <c r="L8254" s="262"/>
      <c r="M8254" s="262"/>
      <c r="S8254" s="262"/>
      <c r="T8254" s="262"/>
      <c r="U8254" s="262"/>
      <c r="V8254" s="262"/>
    </row>
    <row r="8255" spans="1:22">
      <c r="A8255" s="858"/>
      <c r="B8255" s="866">
        <f t="shared" si="129"/>
        <v>8233</v>
      </c>
      <c r="C8255" s="919"/>
      <c r="D8255" s="860"/>
      <c r="E8255"/>
      <c r="F8255"/>
      <c r="G8255"/>
      <c r="H8255"/>
      <c r="I8255"/>
      <c r="J8255"/>
      <c r="K8255"/>
      <c r="L8255" s="262"/>
      <c r="M8255" s="262"/>
      <c r="S8255" s="262"/>
      <c r="T8255" s="262"/>
      <c r="U8255" s="262"/>
      <c r="V8255" s="262"/>
    </row>
    <row r="8256" spans="1:22">
      <c r="A8256" s="858"/>
      <c r="B8256" s="866">
        <f t="shared" si="129"/>
        <v>8234</v>
      </c>
      <c r="C8256" s="919"/>
      <c r="D8256" s="860"/>
      <c r="E8256"/>
      <c r="F8256"/>
      <c r="G8256"/>
      <c r="H8256"/>
      <c r="I8256"/>
      <c r="J8256"/>
      <c r="K8256"/>
      <c r="L8256" s="262"/>
      <c r="M8256" s="262"/>
      <c r="S8256" s="262"/>
      <c r="T8256" s="262"/>
      <c r="U8256" s="262"/>
      <c r="V8256" s="262"/>
    </row>
    <row r="8257" spans="1:22">
      <c r="A8257" s="858"/>
      <c r="B8257" s="866">
        <f t="shared" si="129"/>
        <v>8235</v>
      </c>
      <c r="C8257" s="919"/>
      <c r="D8257" s="860"/>
      <c r="E8257"/>
      <c r="F8257"/>
      <c r="G8257"/>
      <c r="H8257"/>
      <c r="I8257"/>
      <c r="J8257"/>
      <c r="K8257"/>
      <c r="L8257" s="262"/>
      <c r="M8257" s="262"/>
      <c r="S8257" s="262"/>
      <c r="T8257" s="262"/>
      <c r="U8257" s="262"/>
      <c r="V8257" s="262"/>
    </row>
    <row r="8258" spans="1:22">
      <c r="A8258" s="858"/>
      <c r="B8258" s="866">
        <f t="shared" si="129"/>
        <v>8236</v>
      </c>
      <c r="C8258" s="919"/>
      <c r="D8258" s="860"/>
      <c r="E8258"/>
      <c r="F8258"/>
      <c r="G8258"/>
      <c r="H8258"/>
      <c r="I8258"/>
      <c r="J8258"/>
      <c r="K8258"/>
      <c r="L8258" s="262"/>
      <c r="M8258" s="262"/>
      <c r="S8258" s="262"/>
      <c r="T8258" s="262"/>
      <c r="U8258" s="262"/>
      <c r="V8258" s="262"/>
    </row>
    <row r="8259" spans="1:22">
      <c r="A8259" s="858"/>
      <c r="B8259" s="866">
        <f t="shared" si="129"/>
        <v>8237</v>
      </c>
      <c r="C8259" s="919"/>
      <c r="D8259" s="860"/>
      <c r="E8259"/>
      <c r="F8259"/>
      <c r="G8259"/>
      <c r="H8259"/>
      <c r="I8259"/>
      <c r="J8259"/>
      <c r="K8259"/>
      <c r="L8259" s="262"/>
      <c r="M8259" s="262"/>
      <c r="S8259" s="262"/>
      <c r="T8259" s="262"/>
      <c r="U8259" s="262"/>
      <c r="V8259" s="262"/>
    </row>
    <row r="8260" spans="1:22">
      <c r="A8260" s="858"/>
      <c r="B8260" s="866">
        <f t="shared" si="129"/>
        <v>8238</v>
      </c>
      <c r="C8260" s="919"/>
      <c r="D8260" s="860"/>
      <c r="E8260"/>
      <c r="F8260"/>
      <c r="G8260"/>
      <c r="H8260"/>
      <c r="I8260"/>
      <c r="J8260"/>
      <c r="K8260"/>
      <c r="L8260" s="262"/>
      <c r="M8260" s="262"/>
      <c r="S8260" s="262"/>
      <c r="T8260" s="262"/>
      <c r="U8260" s="262"/>
      <c r="V8260" s="262"/>
    </row>
    <row r="8261" spans="1:22">
      <c r="A8261" s="858"/>
      <c r="B8261" s="866">
        <f t="shared" si="129"/>
        <v>8239</v>
      </c>
      <c r="C8261" s="919"/>
      <c r="D8261" s="860"/>
      <c r="E8261"/>
      <c r="F8261"/>
      <c r="G8261"/>
      <c r="H8261"/>
      <c r="I8261"/>
      <c r="J8261"/>
      <c r="K8261"/>
      <c r="L8261" s="262"/>
      <c r="M8261" s="262"/>
      <c r="S8261" s="262"/>
      <c r="T8261" s="262"/>
      <c r="U8261" s="262"/>
      <c r="V8261" s="262"/>
    </row>
    <row r="8262" spans="1:22">
      <c r="A8262" s="858"/>
      <c r="B8262" s="866">
        <f t="shared" si="129"/>
        <v>8240</v>
      </c>
      <c r="C8262" s="919"/>
      <c r="D8262" s="860"/>
      <c r="E8262"/>
      <c r="F8262"/>
      <c r="G8262"/>
      <c r="H8262"/>
      <c r="I8262"/>
      <c r="J8262"/>
      <c r="K8262"/>
      <c r="L8262" s="262"/>
      <c r="M8262" s="262"/>
      <c r="S8262" s="262"/>
      <c r="T8262" s="262"/>
      <c r="U8262" s="262"/>
      <c r="V8262" s="262"/>
    </row>
    <row r="8263" spans="1:22">
      <c r="A8263" s="858"/>
      <c r="B8263" s="866">
        <f t="shared" si="129"/>
        <v>8241</v>
      </c>
      <c r="C8263" s="919"/>
      <c r="D8263" s="860"/>
      <c r="E8263"/>
      <c r="F8263"/>
      <c r="G8263"/>
      <c r="H8263"/>
      <c r="I8263"/>
      <c r="J8263"/>
      <c r="K8263"/>
      <c r="L8263" s="262"/>
      <c r="M8263" s="262"/>
      <c r="S8263" s="262"/>
      <c r="T8263" s="262"/>
      <c r="U8263" s="262"/>
      <c r="V8263" s="262"/>
    </row>
    <row r="8264" spans="1:22">
      <c r="A8264" s="858"/>
      <c r="B8264" s="866">
        <f t="shared" si="129"/>
        <v>8242</v>
      </c>
      <c r="C8264" s="919"/>
      <c r="D8264" s="860"/>
      <c r="E8264"/>
      <c r="F8264"/>
      <c r="G8264"/>
      <c r="H8264"/>
      <c r="I8264"/>
      <c r="J8264"/>
      <c r="K8264"/>
      <c r="L8264" s="262"/>
      <c r="M8264" s="262"/>
      <c r="S8264" s="262"/>
      <c r="T8264" s="262"/>
      <c r="U8264" s="262"/>
      <c r="V8264" s="262"/>
    </row>
    <row r="8265" spans="1:22">
      <c r="A8265" s="858"/>
      <c r="B8265" s="866">
        <f t="shared" si="129"/>
        <v>8243</v>
      </c>
      <c r="C8265" s="919"/>
      <c r="D8265" s="860"/>
      <c r="E8265"/>
      <c r="F8265"/>
      <c r="G8265"/>
      <c r="H8265"/>
      <c r="I8265"/>
      <c r="J8265"/>
      <c r="K8265"/>
      <c r="L8265" s="262"/>
      <c r="M8265" s="262"/>
      <c r="S8265" s="262"/>
      <c r="T8265" s="262"/>
      <c r="U8265" s="262"/>
      <c r="V8265" s="262"/>
    </row>
    <row r="8266" spans="1:22">
      <c r="A8266" s="858"/>
      <c r="B8266" s="866">
        <f t="shared" si="129"/>
        <v>8244</v>
      </c>
      <c r="C8266" s="919"/>
      <c r="D8266" s="860"/>
      <c r="E8266"/>
      <c r="F8266"/>
      <c r="G8266"/>
      <c r="H8266"/>
      <c r="I8266"/>
      <c r="J8266"/>
      <c r="K8266"/>
      <c r="L8266" s="262"/>
      <c r="M8266" s="262"/>
      <c r="S8266" s="262"/>
      <c r="T8266" s="262"/>
      <c r="U8266" s="262"/>
      <c r="V8266" s="262"/>
    </row>
    <row r="8267" spans="1:22">
      <c r="A8267" s="858"/>
      <c r="B8267" s="866">
        <f t="shared" si="129"/>
        <v>8245</v>
      </c>
      <c r="C8267" s="919"/>
      <c r="D8267" s="860"/>
      <c r="E8267"/>
      <c r="F8267"/>
      <c r="G8267"/>
      <c r="H8267"/>
      <c r="I8267"/>
      <c r="J8267"/>
      <c r="K8267"/>
      <c r="L8267" s="262"/>
      <c r="M8267" s="262"/>
      <c r="S8267" s="262"/>
      <c r="T8267" s="262"/>
      <c r="U8267" s="262"/>
      <c r="V8267" s="262"/>
    </row>
    <row r="8268" spans="1:22">
      <c r="A8268" s="858"/>
      <c r="B8268" s="866">
        <f t="shared" si="129"/>
        <v>8246</v>
      </c>
      <c r="C8268" s="919"/>
      <c r="D8268" s="860"/>
      <c r="E8268"/>
      <c r="F8268"/>
      <c r="G8268"/>
      <c r="H8268"/>
      <c r="I8268"/>
      <c r="J8268"/>
      <c r="K8268"/>
      <c r="L8268" s="262"/>
      <c r="M8268" s="262"/>
      <c r="S8268" s="262"/>
      <c r="T8268" s="262"/>
      <c r="U8268" s="262"/>
      <c r="V8268" s="262"/>
    </row>
    <row r="8269" spans="1:22">
      <c r="A8269" s="858"/>
      <c r="B8269" s="866">
        <f t="shared" si="129"/>
        <v>8247</v>
      </c>
      <c r="C8269" s="919"/>
      <c r="D8269" s="860"/>
      <c r="E8269"/>
      <c r="F8269"/>
      <c r="G8269"/>
      <c r="H8269"/>
      <c r="I8269"/>
      <c r="J8269"/>
      <c r="K8269"/>
      <c r="L8269" s="262"/>
      <c r="M8269" s="262"/>
      <c r="S8269" s="262"/>
      <c r="T8269" s="262"/>
      <c r="U8269" s="262"/>
      <c r="V8269" s="262"/>
    </row>
    <row r="8270" spans="1:22">
      <c r="A8270" s="858"/>
      <c r="B8270" s="866">
        <f t="shared" si="129"/>
        <v>8248</v>
      </c>
      <c r="C8270" s="919"/>
      <c r="D8270" s="860"/>
      <c r="E8270"/>
      <c r="F8270"/>
      <c r="G8270"/>
      <c r="H8270"/>
      <c r="I8270"/>
      <c r="J8270"/>
      <c r="K8270"/>
      <c r="L8270" s="262"/>
      <c r="M8270" s="262"/>
      <c r="S8270" s="262"/>
      <c r="T8270" s="262"/>
      <c r="U8270" s="262"/>
      <c r="V8270" s="262"/>
    </row>
    <row r="8271" spans="1:22">
      <c r="A8271" s="858"/>
      <c r="B8271" s="866">
        <f t="shared" si="129"/>
        <v>8249</v>
      </c>
      <c r="C8271" s="919"/>
      <c r="D8271" s="860"/>
      <c r="E8271"/>
      <c r="F8271"/>
      <c r="G8271"/>
      <c r="H8271"/>
      <c r="I8271"/>
      <c r="J8271"/>
      <c r="K8271"/>
      <c r="L8271" s="262"/>
      <c r="M8271" s="262"/>
      <c r="S8271" s="262"/>
      <c r="T8271" s="262"/>
      <c r="U8271" s="262"/>
      <c r="V8271" s="262"/>
    </row>
    <row r="8272" spans="1:22">
      <c r="A8272" s="858"/>
      <c r="B8272" s="866">
        <f t="shared" si="129"/>
        <v>8250</v>
      </c>
      <c r="C8272" s="919"/>
      <c r="D8272" s="860"/>
      <c r="E8272"/>
      <c r="F8272"/>
      <c r="G8272"/>
      <c r="H8272"/>
      <c r="I8272"/>
      <c r="J8272"/>
      <c r="K8272"/>
      <c r="L8272" s="262"/>
      <c r="M8272" s="262"/>
      <c r="S8272" s="262"/>
      <c r="T8272" s="262"/>
      <c r="U8272" s="262"/>
      <c r="V8272" s="262"/>
    </row>
    <row r="8273" spans="1:22">
      <c r="A8273" s="858"/>
      <c r="B8273" s="866">
        <f t="shared" si="129"/>
        <v>8251</v>
      </c>
      <c r="C8273" s="919"/>
      <c r="D8273" s="860"/>
      <c r="E8273"/>
      <c r="F8273"/>
      <c r="G8273"/>
      <c r="H8273"/>
      <c r="I8273"/>
      <c r="J8273"/>
      <c r="K8273"/>
      <c r="L8273" s="262"/>
      <c r="M8273" s="262"/>
      <c r="S8273" s="262"/>
      <c r="T8273" s="262"/>
      <c r="U8273" s="262"/>
      <c r="V8273" s="262"/>
    </row>
    <row r="8274" spans="1:22">
      <c r="A8274" s="858"/>
      <c r="B8274" s="866">
        <f t="shared" si="129"/>
        <v>8252</v>
      </c>
      <c r="C8274" s="919"/>
      <c r="D8274" s="860"/>
      <c r="E8274"/>
      <c r="F8274"/>
      <c r="G8274"/>
      <c r="H8274"/>
      <c r="I8274"/>
      <c r="J8274"/>
      <c r="K8274"/>
      <c r="L8274" s="262"/>
      <c r="M8274" s="262"/>
      <c r="S8274" s="262"/>
      <c r="T8274" s="262"/>
      <c r="U8274" s="262"/>
      <c r="V8274" s="262"/>
    </row>
    <row r="8275" spans="1:22">
      <c r="A8275" s="858"/>
      <c r="B8275" s="866">
        <f t="shared" si="129"/>
        <v>8253</v>
      </c>
      <c r="C8275" s="919"/>
      <c r="D8275" s="860"/>
      <c r="E8275"/>
      <c r="F8275"/>
      <c r="G8275"/>
      <c r="H8275"/>
      <c r="I8275"/>
      <c r="J8275"/>
      <c r="K8275"/>
      <c r="L8275" s="262"/>
      <c r="M8275" s="262"/>
      <c r="S8275" s="262"/>
      <c r="T8275" s="262"/>
      <c r="U8275" s="262"/>
      <c r="V8275" s="262"/>
    </row>
    <row r="8276" spans="1:22">
      <c r="A8276" s="858"/>
      <c r="B8276" s="866">
        <f t="shared" si="129"/>
        <v>8254</v>
      </c>
      <c r="C8276" s="919"/>
      <c r="D8276" s="860"/>
      <c r="E8276"/>
      <c r="F8276"/>
      <c r="G8276"/>
      <c r="H8276"/>
      <c r="I8276"/>
      <c r="J8276"/>
      <c r="K8276"/>
      <c r="L8276" s="262"/>
      <c r="M8276" s="262"/>
      <c r="S8276" s="262"/>
      <c r="T8276" s="262"/>
      <c r="U8276" s="262"/>
      <c r="V8276" s="262"/>
    </row>
    <row r="8277" spans="1:22">
      <c r="A8277" s="858"/>
      <c r="B8277" s="866">
        <f t="shared" si="129"/>
        <v>8255</v>
      </c>
      <c r="C8277" s="919"/>
      <c r="D8277" s="860"/>
      <c r="E8277"/>
      <c r="F8277"/>
      <c r="G8277"/>
      <c r="H8277"/>
      <c r="I8277"/>
      <c r="J8277"/>
      <c r="K8277"/>
      <c r="L8277" s="262"/>
      <c r="M8277" s="262"/>
      <c r="S8277" s="262"/>
      <c r="T8277" s="262"/>
      <c r="U8277" s="262"/>
      <c r="V8277" s="262"/>
    </row>
    <row r="8278" spans="1:22">
      <c r="A8278" s="858"/>
      <c r="B8278" s="866">
        <f t="shared" si="129"/>
        <v>8256</v>
      </c>
      <c r="C8278" s="919"/>
      <c r="D8278" s="860"/>
      <c r="E8278"/>
      <c r="F8278"/>
      <c r="G8278"/>
      <c r="H8278"/>
      <c r="I8278"/>
      <c r="J8278"/>
      <c r="K8278"/>
      <c r="L8278" s="262"/>
      <c r="M8278" s="262"/>
      <c r="S8278" s="262"/>
      <c r="T8278" s="262"/>
      <c r="U8278" s="262"/>
      <c r="V8278" s="262"/>
    </row>
    <row r="8279" spans="1:22">
      <c r="A8279" s="858"/>
      <c r="B8279" s="866">
        <f t="shared" si="129"/>
        <v>8257</v>
      </c>
      <c r="C8279" s="919"/>
      <c r="D8279" s="860"/>
      <c r="E8279"/>
      <c r="F8279"/>
      <c r="G8279"/>
      <c r="H8279"/>
      <c r="I8279"/>
      <c r="J8279"/>
      <c r="K8279"/>
      <c r="L8279" s="262"/>
      <c r="M8279" s="262"/>
      <c r="S8279" s="262"/>
      <c r="T8279" s="262"/>
      <c r="U8279" s="262"/>
      <c r="V8279" s="262"/>
    </row>
    <row r="8280" spans="1:22">
      <c r="A8280" s="858"/>
      <c r="B8280" s="866">
        <f t="shared" ref="B8280:B8343" si="130">B8279+1</f>
        <v>8258</v>
      </c>
      <c r="C8280" s="919"/>
      <c r="D8280" s="860"/>
      <c r="E8280"/>
      <c r="F8280"/>
      <c r="G8280"/>
      <c r="H8280"/>
      <c r="I8280"/>
      <c r="J8280"/>
      <c r="K8280"/>
      <c r="L8280" s="262"/>
      <c r="M8280" s="262"/>
      <c r="S8280" s="262"/>
      <c r="T8280" s="262"/>
      <c r="U8280" s="262"/>
      <c r="V8280" s="262"/>
    </row>
    <row r="8281" spans="1:22">
      <c r="A8281" s="858"/>
      <c r="B8281" s="866">
        <f t="shared" si="130"/>
        <v>8259</v>
      </c>
      <c r="C8281" s="919"/>
      <c r="D8281" s="860"/>
      <c r="E8281"/>
      <c r="F8281"/>
      <c r="G8281"/>
      <c r="H8281"/>
      <c r="I8281"/>
      <c r="J8281"/>
      <c r="K8281"/>
      <c r="L8281" s="262"/>
      <c r="M8281" s="262"/>
      <c r="S8281" s="262"/>
      <c r="T8281" s="262"/>
      <c r="U8281" s="262"/>
      <c r="V8281" s="262"/>
    </row>
    <row r="8282" spans="1:22">
      <c r="A8282" s="858"/>
      <c r="B8282" s="866">
        <f t="shared" si="130"/>
        <v>8260</v>
      </c>
      <c r="C8282" s="919"/>
      <c r="D8282" s="860"/>
      <c r="E8282"/>
      <c r="F8282"/>
      <c r="G8282"/>
      <c r="H8282"/>
      <c r="I8282"/>
      <c r="J8282"/>
      <c r="K8282"/>
      <c r="L8282" s="262"/>
      <c r="M8282" s="262"/>
      <c r="S8282" s="262"/>
      <c r="T8282" s="262"/>
      <c r="U8282" s="262"/>
      <c r="V8282" s="262"/>
    </row>
    <row r="8283" spans="1:22">
      <c r="A8283" s="858"/>
      <c r="B8283" s="866">
        <f t="shared" si="130"/>
        <v>8261</v>
      </c>
      <c r="C8283" s="919"/>
      <c r="D8283" s="860"/>
      <c r="E8283"/>
      <c r="F8283"/>
      <c r="G8283"/>
      <c r="H8283"/>
      <c r="I8283"/>
      <c r="J8283"/>
      <c r="K8283"/>
      <c r="L8283" s="262"/>
      <c r="M8283" s="262"/>
      <c r="S8283" s="262"/>
      <c r="T8283" s="262"/>
      <c r="U8283" s="262"/>
      <c r="V8283" s="262"/>
    </row>
    <row r="8284" spans="1:22">
      <c r="A8284" s="858"/>
      <c r="B8284" s="866">
        <f t="shared" si="130"/>
        <v>8262</v>
      </c>
      <c r="C8284" s="919"/>
      <c r="D8284" s="860"/>
      <c r="E8284"/>
      <c r="F8284"/>
      <c r="G8284"/>
      <c r="H8284"/>
      <c r="I8284"/>
      <c r="J8284"/>
      <c r="K8284"/>
      <c r="L8284" s="262"/>
      <c r="M8284" s="262"/>
      <c r="S8284" s="262"/>
      <c r="T8284" s="262"/>
      <c r="U8284" s="262"/>
      <c r="V8284" s="262"/>
    </row>
    <row r="8285" spans="1:22">
      <c r="A8285" s="858"/>
      <c r="B8285" s="866">
        <f t="shared" si="130"/>
        <v>8263</v>
      </c>
      <c r="C8285" s="919"/>
      <c r="D8285" s="860"/>
      <c r="E8285"/>
      <c r="F8285"/>
      <c r="G8285"/>
      <c r="H8285"/>
      <c r="I8285"/>
      <c r="J8285"/>
      <c r="K8285"/>
      <c r="L8285" s="262"/>
      <c r="M8285" s="262"/>
      <c r="S8285" s="262"/>
      <c r="T8285" s="262"/>
      <c r="U8285" s="262"/>
      <c r="V8285" s="262"/>
    </row>
    <row r="8286" spans="1:22">
      <c r="A8286" s="858"/>
      <c r="B8286" s="866">
        <f t="shared" si="130"/>
        <v>8264</v>
      </c>
      <c r="C8286" s="919"/>
      <c r="D8286" s="860"/>
      <c r="E8286"/>
      <c r="F8286"/>
      <c r="G8286"/>
      <c r="H8286"/>
      <c r="I8286"/>
      <c r="J8286"/>
      <c r="K8286"/>
      <c r="L8286" s="262"/>
      <c r="M8286" s="262"/>
      <c r="S8286" s="262"/>
      <c r="T8286" s="262"/>
      <c r="U8286" s="262"/>
      <c r="V8286" s="262"/>
    </row>
    <row r="8287" spans="1:22">
      <c r="A8287" s="858"/>
      <c r="B8287" s="866">
        <f t="shared" si="130"/>
        <v>8265</v>
      </c>
      <c r="C8287" s="919"/>
      <c r="D8287" s="860"/>
      <c r="E8287"/>
      <c r="F8287"/>
      <c r="G8287"/>
      <c r="H8287"/>
      <c r="I8287"/>
      <c r="J8287"/>
      <c r="K8287"/>
      <c r="L8287" s="262"/>
      <c r="M8287" s="262"/>
      <c r="S8287" s="262"/>
      <c r="T8287" s="262"/>
      <c r="U8287" s="262"/>
      <c r="V8287" s="262"/>
    </row>
    <row r="8288" spans="1:22">
      <c r="A8288" s="858"/>
      <c r="B8288" s="866">
        <f t="shared" si="130"/>
        <v>8266</v>
      </c>
      <c r="C8288" s="919"/>
      <c r="D8288" s="860"/>
      <c r="E8288"/>
      <c r="F8288"/>
      <c r="G8288"/>
      <c r="H8288"/>
      <c r="I8288"/>
      <c r="J8288"/>
      <c r="K8288"/>
      <c r="L8288" s="262"/>
      <c r="M8288" s="262"/>
      <c r="S8288" s="262"/>
      <c r="T8288" s="262"/>
      <c r="U8288" s="262"/>
      <c r="V8288" s="262"/>
    </row>
    <row r="8289" spans="1:22">
      <c r="A8289" s="858"/>
      <c r="B8289" s="866">
        <f t="shared" si="130"/>
        <v>8267</v>
      </c>
      <c r="C8289" s="919"/>
      <c r="D8289" s="860"/>
      <c r="E8289"/>
      <c r="F8289"/>
      <c r="G8289"/>
      <c r="H8289"/>
      <c r="I8289"/>
      <c r="J8289"/>
      <c r="K8289"/>
      <c r="L8289" s="262"/>
      <c r="M8289" s="262"/>
      <c r="S8289" s="262"/>
      <c r="T8289" s="262"/>
      <c r="U8289" s="262"/>
      <c r="V8289" s="262"/>
    </row>
    <row r="8290" spans="1:22">
      <c r="A8290" s="858"/>
      <c r="B8290" s="866">
        <f t="shared" si="130"/>
        <v>8268</v>
      </c>
      <c r="C8290" s="919"/>
      <c r="D8290" s="860"/>
      <c r="E8290"/>
      <c r="F8290"/>
      <c r="G8290"/>
      <c r="H8290"/>
      <c r="I8290"/>
      <c r="J8290"/>
      <c r="K8290"/>
      <c r="L8290" s="262"/>
      <c r="M8290" s="262"/>
      <c r="S8290" s="262"/>
      <c r="T8290" s="262"/>
      <c r="U8290" s="262"/>
      <c r="V8290" s="262"/>
    </row>
    <row r="8291" spans="1:22">
      <c r="A8291" s="858"/>
      <c r="B8291" s="866">
        <f t="shared" si="130"/>
        <v>8269</v>
      </c>
      <c r="C8291" s="919"/>
      <c r="D8291" s="860"/>
      <c r="E8291"/>
      <c r="F8291"/>
      <c r="G8291"/>
      <c r="H8291"/>
      <c r="I8291"/>
      <c r="J8291"/>
      <c r="K8291"/>
      <c r="L8291" s="262"/>
      <c r="M8291" s="262"/>
      <c r="S8291" s="262"/>
      <c r="T8291" s="262"/>
      <c r="U8291" s="262"/>
      <c r="V8291" s="262"/>
    </row>
    <row r="8292" spans="1:22">
      <c r="A8292" s="858"/>
      <c r="B8292" s="866">
        <f t="shared" si="130"/>
        <v>8270</v>
      </c>
      <c r="C8292" s="919"/>
      <c r="D8292" s="860"/>
      <c r="E8292"/>
      <c r="F8292"/>
      <c r="G8292"/>
      <c r="H8292"/>
      <c r="I8292"/>
      <c r="J8292"/>
      <c r="K8292"/>
      <c r="L8292" s="262"/>
      <c r="M8292" s="262"/>
      <c r="S8292" s="262"/>
      <c r="T8292" s="262"/>
      <c r="U8292" s="262"/>
      <c r="V8292" s="262"/>
    </row>
    <row r="8293" spans="1:22">
      <c r="A8293" s="858"/>
      <c r="B8293" s="866">
        <f t="shared" si="130"/>
        <v>8271</v>
      </c>
      <c r="C8293" s="919"/>
      <c r="D8293" s="860"/>
      <c r="E8293"/>
      <c r="F8293"/>
      <c r="G8293"/>
      <c r="H8293"/>
      <c r="I8293"/>
      <c r="J8293"/>
      <c r="K8293"/>
      <c r="L8293" s="262"/>
      <c r="M8293" s="262"/>
      <c r="S8293" s="262"/>
      <c r="T8293" s="262"/>
      <c r="U8293" s="262"/>
      <c r="V8293" s="262"/>
    </row>
    <row r="8294" spans="1:22">
      <c r="A8294" s="858"/>
      <c r="B8294" s="866">
        <f t="shared" si="130"/>
        <v>8272</v>
      </c>
      <c r="C8294" s="919"/>
      <c r="D8294" s="860"/>
      <c r="E8294"/>
      <c r="F8294"/>
      <c r="G8294"/>
      <c r="H8294"/>
      <c r="I8294"/>
      <c r="J8294"/>
      <c r="K8294"/>
      <c r="L8294" s="262"/>
      <c r="M8294" s="262"/>
      <c r="S8294" s="262"/>
      <c r="T8294" s="262"/>
      <c r="U8294" s="262"/>
      <c r="V8294" s="262"/>
    </row>
    <row r="8295" spans="1:22">
      <c r="A8295" s="858"/>
      <c r="B8295" s="866">
        <f t="shared" si="130"/>
        <v>8273</v>
      </c>
      <c r="C8295" s="919"/>
      <c r="D8295" s="860"/>
      <c r="E8295"/>
      <c r="F8295"/>
      <c r="G8295"/>
      <c r="H8295"/>
      <c r="I8295"/>
      <c r="J8295"/>
      <c r="K8295"/>
      <c r="L8295" s="262"/>
      <c r="M8295" s="262"/>
      <c r="S8295" s="262"/>
      <c r="T8295" s="262"/>
      <c r="U8295" s="262"/>
      <c r="V8295" s="262"/>
    </row>
    <row r="8296" spans="1:22">
      <c r="A8296" s="858"/>
      <c r="B8296" s="866">
        <f t="shared" si="130"/>
        <v>8274</v>
      </c>
      <c r="C8296" s="919"/>
      <c r="D8296" s="860"/>
      <c r="E8296"/>
      <c r="F8296"/>
      <c r="G8296"/>
      <c r="H8296"/>
      <c r="I8296"/>
      <c r="J8296"/>
      <c r="K8296"/>
      <c r="L8296" s="262"/>
      <c r="M8296" s="262"/>
      <c r="S8296" s="262"/>
      <c r="T8296" s="262"/>
      <c r="U8296" s="262"/>
      <c r="V8296" s="262"/>
    </row>
    <row r="8297" spans="1:22">
      <c r="A8297" s="858"/>
      <c r="B8297" s="866">
        <f t="shared" si="130"/>
        <v>8275</v>
      </c>
      <c r="C8297" s="919"/>
      <c r="D8297" s="860"/>
      <c r="E8297"/>
      <c r="F8297"/>
      <c r="G8297"/>
      <c r="H8297"/>
      <c r="I8297"/>
      <c r="J8297"/>
      <c r="K8297"/>
      <c r="L8297" s="262"/>
      <c r="M8297" s="262"/>
      <c r="S8297" s="262"/>
      <c r="T8297" s="262"/>
      <c r="U8297" s="262"/>
      <c r="V8297" s="262"/>
    </row>
    <row r="8298" spans="1:22">
      <c r="A8298" s="858"/>
      <c r="B8298" s="866">
        <f t="shared" si="130"/>
        <v>8276</v>
      </c>
      <c r="C8298" s="919"/>
      <c r="D8298" s="860"/>
      <c r="E8298"/>
      <c r="F8298"/>
      <c r="G8298"/>
      <c r="H8298"/>
      <c r="I8298"/>
      <c r="J8298"/>
      <c r="K8298"/>
      <c r="L8298" s="262"/>
      <c r="M8298" s="262"/>
      <c r="S8298" s="262"/>
      <c r="T8298" s="262"/>
      <c r="U8298" s="262"/>
      <c r="V8298" s="262"/>
    </row>
    <row r="8299" spans="1:22">
      <c r="A8299" s="858"/>
      <c r="B8299" s="866">
        <f t="shared" si="130"/>
        <v>8277</v>
      </c>
      <c r="C8299" s="919"/>
      <c r="D8299" s="860"/>
      <c r="E8299"/>
      <c r="F8299"/>
      <c r="G8299"/>
      <c r="H8299"/>
      <c r="I8299"/>
      <c r="J8299"/>
      <c r="K8299"/>
      <c r="L8299" s="262"/>
      <c r="M8299" s="262"/>
      <c r="S8299" s="262"/>
      <c r="T8299" s="262"/>
      <c r="U8299" s="262"/>
      <c r="V8299" s="262"/>
    </row>
    <row r="8300" spans="1:22">
      <c r="A8300" s="858"/>
      <c r="B8300" s="866">
        <f t="shared" si="130"/>
        <v>8278</v>
      </c>
      <c r="C8300" s="919"/>
      <c r="D8300" s="860"/>
      <c r="E8300"/>
      <c r="F8300"/>
      <c r="G8300"/>
      <c r="H8300"/>
      <c r="I8300"/>
      <c r="J8300"/>
      <c r="K8300"/>
      <c r="L8300" s="262"/>
      <c r="M8300" s="262"/>
      <c r="S8300" s="262"/>
      <c r="T8300" s="262"/>
      <c r="U8300" s="262"/>
      <c r="V8300" s="262"/>
    </row>
    <row r="8301" spans="1:22">
      <c r="A8301" s="858"/>
      <c r="B8301" s="866">
        <f t="shared" si="130"/>
        <v>8279</v>
      </c>
      <c r="C8301" s="919"/>
      <c r="D8301" s="860"/>
      <c r="E8301"/>
      <c r="F8301"/>
      <c r="G8301"/>
      <c r="H8301"/>
      <c r="I8301"/>
      <c r="J8301"/>
      <c r="K8301"/>
      <c r="L8301" s="262"/>
      <c r="M8301" s="262"/>
      <c r="S8301" s="262"/>
      <c r="T8301" s="262"/>
      <c r="U8301" s="262"/>
      <c r="V8301" s="262"/>
    </row>
    <row r="8302" spans="1:22">
      <c r="A8302" s="858"/>
      <c r="B8302" s="866">
        <f t="shared" si="130"/>
        <v>8280</v>
      </c>
      <c r="C8302" s="919"/>
      <c r="D8302" s="860"/>
      <c r="E8302"/>
      <c r="F8302"/>
      <c r="G8302"/>
      <c r="H8302"/>
      <c r="I8302"/>
      <c r="J8302"/>
      <c r="K8302"/>
      <c r="L8302" s="262"/>
      <c r="M8302" s="262"/>
      <c r="S8302" s="262"/>
      <c r="T8302" s="262"/>
      <c r="U8302" s="262"/>
      <c r="V8302" s="262"/>
    </row>
    <row r="8303" spans="1:22">
      <c r="A8303" s="858"/>
      <c r="B8303" s="866">
        <f t="shared" si="130"/>
        <v>8281</v>
      </c>
      <c r="C8303" s="919"/>
      <c r="D8303" s="860"/>
      <c r="E8303"/>
      <c r="F8303"/>
      <c r="G8303"/>
      <c r="H8303"/>
      <c r="I8303"/>
      <c r="J8303"/>
      <c r="K8303"/>
      <c r="L8303" s="262"/>
      <c r="M8303" s="262"/>
      <c r="S8303" s="262"/>
      <c r="T8303" s="262"/>
      <c r="U8303" s="262"/>
      <c r="V8303" s="262"/>
    </row>
    <row r="8304" spans="1:22">
      <c r="A8304" s="858"/>
      <c r="B8304" s="866">
        <f t="shared" si="130"/>
        <v>8282</v>
      </c>
      <c r="C8304" s="919"/>
      <c r="D8304" s="860"/>
      <c r="E8304"/>
      <c r="F8304"/>
      <c r="G8304"/>
      <c r="H8304"/>
      <c r="I8304"/>
      <c r="J8304"/>
      <c r="K8304"/>
      <c r="L8304" s="262"/>
      <c r="M8304" s="262"/>
      <c r="S8304" s="262"/>
      <c r="T8304" s="262"/>
      <c r="U8304" s="262"/>
      <c r="V8304" s="262"/>
    </row>
    <row r="8305" spans="1:22">
      <c r="A8305" s="858"/>
      <c r="B8305" s="866">
        <f t="shared" si="130"/>
        <v>8283</v>
      </c>
      <c r="C8305" s="919"/>
      <c r="D8305" s="860"/>
      <c r="E8305"/>
      <c r="F8305"/>
      <c r="G8305"/>
      <c r="H8305"/>
      <c r="I8305"/>
      <c r="J8305"/>
      <c r="K8305"/>
      <c r="L8305" s="262"/>
      <c r="M8305" s="262"/>
      <c r="S8305" s="262"/>
      <c r="T8305" s="262"/>
      <c r="U8305" s="262"/>
      <c r="V8305" s="262"/>
    </row>
    <row r="8306" spans="1:22">
      <c r="A8306" s="858"/>
      <c r="B8306" s="866">
        <f t="shared" si="130"/>
        <v>8284</v>
      </c>
      <c r="C8306" s="919"/>
      <c r="D8306" s="860"/>
      <c r="E8306"/>
      <c r="F8306"/>
      <c r="G8306"/>
      <c r="H8306"/>
      <c r="I8306"/>
      <c r="J8306"/>
      <c r="K8306"/>
      <c r="L8306" s="262"/>
      <c r="M8306" s="262"/>
      <c r="S8306" s="262"/>
      <c r="T8306" s="262"/>
      <c r="U8306" s="262"/>
      <c r="V8306" s="262"/>
    </row>
    <row r="8307" spans="1:22">
      <c r="A8307" s="858"/>
      <c r="B8307" s="866">
        <f t="shared" si="130"/>
        <v>8285</v>
      </c>
      <c r="C8307" s="919"/>
      <c r="D8307" s="860"/>
      <c r="E8307"/>
      <c r="F8307"/>
      <c r="G8307"/>
      <c r="H8307"/>
      <c r="I8307"/>
      <c r="J8307"/>
      <c r="K8307"/>
      <c r="L8307" s="262"/>
      <c r="M8307" s="262"/>
      <c r="S8307" s="262"/>
      <c r="T8307" s="262"/>
      <c r="U8307" s="262"/>
      <c r="V8307" s="262"/>
    </row>
    <row r="8308" spans="1:22">
      <c r="A8308" s="858"/>
      <c r="B8308" s="866">
        <f t="shared" si="130"/>
        <v>8286</v>
      </c>
      <c r="C8308" s="919"/>
      <c r="D8308" s="860"/>
      <c r="E8308"/>
      <c r="F8308"/>
      <c r="G8308"/>
      <c r="H8308"/>
      <c r="I8308"/>
      <c r="J8308"/>
      <c r="K8308"/>
      <c r="L8308" s="262"/>
      <c r="M8308" s="262"/>
      <c r="S8308" s="262"/>
      <c r="T8308" s="262"/>
      <c r="U8308" s="262"/>
      <c r="V8308" s="262"/>
    </row>
    <row r="8309" spans="1:22">
      <c r="A8309" s="858"/>
      <c r="B8309" s="866">
        <f t="shared" si="130"/>
        <v>8287</v>
      </c>
      <c r="C8309" s="919"/>
      <c r="D8309" s="860"/>
      <c r="E8309"/>
      <c r="F8309"/>
      <c r="G8309"/>
      <c r="H8309"/>
      <c r="I8309"/>
      <c r="J8309"/>
      <c r="K8309"/>
      <c r="L8309" s="262"/>
      <c r="M8309" s="262"/>
      <c r="S8309" s="262"/>
      <c r="T8309" s="262"/>
      <c r="U8309" s="262"/>
      <c r="V8309" s="262"/>
    </row>
    <row r="8310" spans="1:22">
      <c r="A8310" s="858"/>
      <c r="B8310" s="866">
        <f t="shared" si="130"/>
        <v>8288</v>
      </c>
      <c r="C8310" s="919"/>
      <c r="D8310" s="860"/>
      <c r="E8310"/>
      <c r="F8310"/>
      <c r="G8310"/>
      <c r="H8310"/>
      <c r="I8310"/>
      <c r="J8310"/>
      <c r="K8310"/>
      <c r="L8310" s="262"/>
      <c r="M8310" s="262"/>
      <c r="S8310" s="262"/>
      <c r="T8310" s="262"/>
      <c r="U8310" s="262"/>
      <c r="V8310" s="262"/>
    </row>
    <row r="8311" spans="1:22">
      <c r="A8311" s="858"/>
      <c r="B8311" s="866">
        <f t="shared" si="130"/>
        <v>8289</v>
      </c>
      <c r="C8311" s="919"/>
      <c r="D8311" s="860"/>
      <c r="E8311"/>
      <c r="F8311"/>
      <c r="G8311"/>
      <c r="H8311"/>
      <c r="I8311"/>
      <c r="J8311"/>
      <c r="K8311"/>
      <c r="L8311" s="262"/>
      <c r="M8311" s="262"/>
      <c r="S8311" s="262"/>
      <c r="T8311" s="262"/>
      <c r="U8311" s="262"/>
      <c r="V8311" s="262"/>
    </row>
    <row r="8312" spans="1:22">
      <c r="A8312" s="858"/>
      <c r="B8312" s="866">
        <f t="shared" si="130"/>
        <v>8290</v>
      </c>
      <c r="C8312" s="919"/>
      <c r="D8312" s="860"/>
      <c r="E8312"/>
      <c r="F8312"/>
      <c r="G8312"/>
      <c r="H8312"/>
      <c r="I8312"/>
      <c r="J8312"/>
      <c r="K8312"/>
      <c r="L8312" s="262"/>
      <c r="M8312" s="262"/>
      <c r="S8312" s="262"/>
      <c r="T8312" s="262"/>
      <c r="U8312" s="262"/>
      <c r="V8312" s="262"/>
    </row>
    <row r="8313" spans="1:22">
      <c r="A8313" s="858"/>
      <c r="B8313" s="866">
        <f t="shared" si="130"/>
        <v>8291</v>
      </c>
      <c r="C8313" s="919"/>
      <c r="D8313" s="860"/>
      <c r="E8313"/>
      <c r="F8313"/>
      <c r="G8313"/>
      <c r="H8313"/>
      <c r="I8313"/>
      <c r="J8313"/>
      <c r="K8313"/>
      <c r="L8313" s="262"/>
      <c r="M8313" s="262"/>
      <c r="S8313" s="262"/>
      <c r="T8313" s="262"/>
      <c r="U8313" s="262"/>
      <c r="V8313" s="262"/>
    </row>
    <row r="8314" spans="1:22">
      <c r="A8314" s="858"/>
      <c r="B8314" s="866">
        <f t="shared" si="130"/>
        <v>8292</v>
      </c>
      <c r="C8314" s="919"/>
      <c r="D8314" s="860"/>
      <c r="E8314"/>
      <c r="F8314"/>
      <c r="G8314"/>
      <c r="H8314"/>
      <c r="I8314"/>
      <c r="J8314"/>
      <c r="K8314"/>
      <c r="L8314" s="262"/>
      <c r="M8314" s="262"/>
      <c r="S8314" s="262"/>
      <c r="T8314" s="262"/>
      <c r="U8314" s="262"/>
      <c r="V8314" s="262"/>
    </row>
    <row r="8315" spans="1:22">
      <c r="A8315" s="858"/>
      <c r="B8315" s="866">
        <f t="shared" si="130"/>
        <v>8293</v>
      </c>
      <c r="C8315" s="919"/>
      <c r="D8315" s="860"/>
      <c r="E8315"/>
      <c r="F8315"/>
      <c r="G8315"/>
      <c r="H8315"/>
      <c r="I8315"/>
      <c r="J8315"/>
      <c r="K8315"/>
      <c r="L8315" s="262"/>
      <c r="M8315" s="262"/>
      <c r="S8315" s="262"/>
      <c r="T8315" s="262"/>
      <c r="U8315" s="262"/>
      <c r="V8315" s="262"/>
    </row>
    <row r="8316" spans="1:22">
      <c r="A8316" s="858"/>
      <c r="B8316" s="866">
        <f t="shared" si="130"/>
        <v>8294</v>
      </c>
      <c r="C8316" s="919"/>
      <c r="D8316" s="860"/>
      <c r="E8316"/>
      <c r="F8316"/>
      <c r="G8316"/>
      <c r="H8316"/>
      <c r="I8316"/>
      <c r="J8316"/>
      <c r="K8316"/>
      <c r="L8316" s="262"/>
      <c r="M8316" s="262"/>
      <c r="S8316" s="262"/>
      <c r="T8316" s="262"/>
      <c r="U8316" s="262"/>
      <c r="V8316" s="262"/>
    </row>
    <row r="8317" spans="1:22">
      <c r="A8317" s="858"/>
      <c r="B8317" s="866">
        <f t="shared" si="130"/>
        <v>8295</v>
      </c>
      <c r="C8317" s="919"/>
      <c r="D8317" s="860"/>
      <c r="E8317"/>
      <c r="F8317"/>
      <c r="G8317"/>
      <c r="H8317"/>
      <c r="I8317"/>
      <c r="J8317"/>
      <c r="K8317"/>
      <c r="L8317" s="262"/>
      <c r="M8317" s="262"/>
      <c r="S8317" s="262"/>
      <c r="T8317" s="262"/>
      <c r="U8317" s="262"/>
      <c r="V8317" s="262"/>
    </row>
    <row r="8318" spans="1:22">
      <c r="A8318" s="858"/>
      <c r="B8318" s="866">
        <f t="shared" si="130"/>
        <v>8296</v>
      </c>
      <c r="C8318" s="919"/>
      <c r="D8318" s="860"/>
      <c r="E8318"/>
      <c r="F8318"/>
      <c r="G8318"/>
      <c r="H8318"/>
      <c r="I8318"/>
      <c r="J8318"/>
      <c r="K8318"/>
      <c r="L8318" s="262"/>
      <c r="M8318" s="262"/>
      <c r="S8318" s="262"/>
      <c r="T8318" s="262"/>
      <c r="U8318" s="262"/>
      <c r="V8318" s="262"/>
    </row>
    <row r="8319" spans="1:22">
      <c r="A8319" s="858"/>
      <c r="B8319" s="866">
        <f t="shared" si="130"/>
        <v>8297</v>
      </c>
      <c r="C8319" s="919"/>
      <c r="D8319" s="860"/>
      <c r="E8319"/>
      <c r="F8319"/>
      <c r="G8319"/>
      <c r="H8319"/>
      <c r="I8319"/>
      <c r="J8319"/>
      <c r="K8319"/>
      <c r="L8319" s="262"/>
      <c r="M8319" s="262"/>
      <c r="S8319" s="262"/>
      <c r="T8319" s="262"/>
      <c r="U8319" s="262"/>
      <c r="V8319" s="262"/>
    </row>
    <row r="8320" spans="1:22">
      <c r="A8320" s="858"/>
      <c r="B8320" s="866">
        <f t="shared" si="130"/>
        <v>8298</v>
      </c>
      <c r="C8320" s="919"/>
      <c r="D8320" s="860"/>
      <c r="E8320"/>
      <c r="F8320"/>
      <c r="G8320"/>
      <c r="H8320"/>
      <c r="I8320"/>
      <c r="J8320"/>
      <c r="K8320"/>
      <c r="L8320" s="262"/>
      <c r="M8320" s="262"/>
      <c r="S8320" s="262"/>
      <c r="T8320" s="262"/>
      <c r="U8320" s="262"/>
      <c r="V8320" s="262"/>
    </row>
    <row r="8321" spans="1:22">
      <c r="A8321" s="858"/>
      <c r="B8321" s="866">
        <f t="shared" si="130"/>
        <v>8299</v>
      </c>
      <c r="C8321" s="919"/>
      <c r="D8321" s="860"/>
      <c r="E8321"/>
      <c r="F8321"/>
      <c r="G8321"/>
      <c r="H8321"/>
      <c r="I8321"/>
      <c r="J8321"/>
      <c r="K8321"/>
      <c r="L8321" s="262"/>
      <c r="M8321" s="262"/>
      <c r="S8321" s="262"/>
      <c r="T8321" s="262"/>
      <c r="U8321" s="262"/>
      <c r="V8321" s="262"/>
    </row>
    <row r="8322" spans="1:22">
      <c r="A8322" s="858"/>
      <c r="B8322" s="866">
        <f t="shared" si="130"/>
        <v>8300</v>
      </c>
      <c r="C8322" s="919"/>
      <c r="D8322" s="860"/>
      <c r="E8322"/>
      <c r="F8322"/>
      <c r="G8322"/>
      <c r="H8322"/>
      <c r="I8322"/>
      <c r="J8322"/>
      <c r="K8322"/>
      <c r="L8322" s="262"/>
      <c r="M8322" s="262"/>
      <c r="S8322" s="262"/>
      <c r="T8322" s="262"/>
      <c r="U8322" s="262"/>
      <c r="V8322" s="262"/>
    </row>
    <row r="8323" spans="1:22">
      <c r="A8323" s="858"/>
      <c r="B8323" s="866">
        <f t="shared" si="130"/>
        <v>8301</v>
      </c>
      <c r="C8323" s="919"/>
      <c r="D8323" s="860"/>
      <c r="E8323"/>
      <c r="F8323"/>
      <c r="G8323"/>
      <c r="H8323"/>
      <c r="I8323"/>
      <c r="J8323"/>
      <c r="K8323"/>
      <c r="L8323" s="262"/>
      <c r="M8323" s="262"/>
      <c r="S8323" s="262"/>
      <c r="T8323" s="262"/>
      <c r="U8323" s="262"/>
      <c r="V8323" s="262"/>
    </row>
    <row r="8324" spans="1:22">
      <c r="A8324" s="858"/>
      <c r="B8324" s="866">
        <f t="shared" si="130"/>
        <v>8302</v>
      </c>
      <c r="C8324" s="919"/>
      <c r="D8324" s="860"/>
      <c r="E8324"/>
      <c r="F8324"/>
      <c r="G8324"/>
      <c r="H8324"/>
      <c r="I8324"/>
      <c r="J8324"/>
      <c r="K8324"/>
      <c r="L8324" s="262"/>
      <c r="M8324" s="262"/>
      <c r="S8324" s="262"/>
      <c r="T8324" s="262"/>
      <c r="U8324" s="262"/>
      <c r="V8324" s="262"/>
    </row>
    <row r="8325" spans="1:22">
      <c r="A8325" s="858"/>
      <c r="B8325" s="866">
        <f t="shared" si="130"/>
        <v>8303</v>
      </c>
      <c r="C8325" s="919"/>
      <c r="D8325" s="860"/>
      <c r="E8325"/>
      <c r="F8325"/>
      <c r="G8325"/>
      <c r="H8325"/>
      <c r="I8325"/>
      <c r="J8325"/>
      <c r="K8325"/>
      <c r="L8325" s="262"/>
      <c r="M8325" s="262"/>
      <c r="S8325" s="262"/>
      <c r="T8325" s="262"/>
      <c r="U8325" s="262"/>
      <c r="V8325" s="262"/>
    </row>
    <row r="8326" spans="1:22">
      <c r="A8326" s="858"/>
      <c r="B8326" s="866">
        <f t="shared" si="130"/>
        <v>8304</v>
      </c>
      <c r="C8326" s="919"/>
      <c r="D8326" s="860"/>
      <c r="E8326"/>
      <c r="F8326"/>
      <c r="G8326"/>
      <c r="H8326"/>
      <c r="I8326"/>
      <c r="J8326"/>
      <c r="K8326"/>
      <c r="L8326" s="262"/>
      <c r="M8326" s="262"/>
      <c r="S8326" s="262"/>
      <c r="T8326" s="262"/>
      <c r="U8326" s="262"/>
      <c r="V8326" s="262"/>
    </row>
    <row r="8327" spans="1:22">
      <c r="A8327" s="858"/>
      <c r="B8327" s="866">
        <f t="shared" si="130"/>
        <v>8305</v>
      </c>
      <c r="C8327" s="919"/>
      <c r="D8327" s="860"/>
      <c r="E8327"/>
      <c r="F8327"/>
      <c r="G8327"/>
      <c r="H8327"/>
      <c r="I8327"/>
      <c r="J8327"/>
      <c r="K8327"/>
      <c r="L8327" s="262"/>
      <c r="M8327" s="262"/>
      <c r="S8327" s="262"/>
      <c r="T8327" s="262"/>
      <c r="U8327" s="262"/>
      <c r="V8327" s="262"/>
    </row>
    <row r="8328" spans="1:22">
      <c r="A8328" s="858"/>
      <c r="B8328" s="866">
        <f t="shared" si="130"/>
        <v>8306</v>
      </c>
      <c r="C8328" s="919"/>
      <c r="D8328" s="860"/>
      <c r="E8328"/>
      <c r="F8328"/>
      <c r="G8328"/>
      <c r="H8328"/>
      <c r="I8328"/>
      <c r="J8328"/>
      <c r="K8328"/>
      <c r="L8328" s="262"/>
      <c r="M8328" s="262"/>
      <c r="S8328" s="262"/>
      <c r="T8328" s="262"/>
      <c r="U8328" s="262"/>
      <c r="V8328" s="262"/>
    </row>
    <row r="8329" spans="1:22">
      <c r="A8329" s="858"/>
      <c r="B8329" s="866">
        <f t="shared" si="130"/>
        <v>8307</v>
      </c>
      <c r="C8329" s="919"/>
      <c r="D8329" s="860"/>
      <c r="E8329"/>
      <c r="F8329"/>
      <c r="G8329"/>
      <c r="H8329"/>
      <c r="I8329"/>
      <c r="J8329"/>
      <c r="K8329"/>
      <c r="L8329" s="262"/>
      <c r="M8329" s="262"/>
      <c r="S8329" s="262"/>
      <c r="T8329" s="262"/>
      <c r="U8329" s="262"/>
      <c r="V8329" s="262"/>
    </row>
    <row r="8330" spans="1:22">
      <c r="A8330" s="858"/>
      <c r="B8330" s="866">
        <f t="shared" si="130"/>
        <v>8308</v>
      </c>
      <c r="C8330" s="919"/>
      <c r="D8330" s="860"/>
      <c r="E8330"/>
      <c r="F8330"/>
      <c r="G8330"/>
      <c r="H8330"/>
      <c r="I8330"/>
      <c r="J8330"/>
      <c r="K8330"/>
      <c r="L8330" s="262"/>
      <c r="M8330" s="262"/>
      <c r="S8330" s="262"/>
      <c r="T8330" s="262"/>
      <c r="U8330" s="262"/>
      <c r="V8330" s="262"/>
    </row>
    <row r="8331" spans="1:22">
      <c r="A8331" s="858"/>
      <c r="B8331" s="866">
        <f t="shared" si="130"/>
        <v>8309</v>
      </c>
      <c r="C8331" s="919"/>
      <c r="D8331" s="860"/>
      <c r="E8331"/>
      <c r="F8331"/>
      <c r="G8331"/>
      <c r="H8331"/>
      <c r="I8331"/>
      <c r="J8331"/>
      <c r="K8331"/>
      <c r="L8331" s="262"/>
      <c r="M8331" s="262"/>
      <c r="S8331" s="262"/>
      <c r="T8331" s="262"/>
      <c r="U8331" s="262"/>
      <c r="V8331" s="262"/>
    </row>
    <row r="8332" spans="1:22">
      <c r="A8332" s="858"/>
      <c r="B8332" s="866">
        <f t="shared" si="130"/>
        <v>8310</v>
      </c>
      <c r="C8332" s="919"/>
      <c r="D8332" s="860"/>
      <c r="E8332"/>
      <c r="F8332"/>
      <c r="G8332"/>
      <c r="H8332"/>
      <c r="I8332"/>
      <c r="J8332"/>
      <c r="K8332"/>
      <c r="L8332" s="262"/>
      <c r="M8332" s="262"/>
      <c r="S8332" s="262"/>
      <c r="T8332" s="262"/>
      <c r="U8332" s="262"/>
      <c r="V8332" s="262"/>
    </row>
    <row r="8333" spans="1:22">
      <c r="A8333" s="858"/>
      <c r="B8333" s="866">
        <f t="shared" si="130"/>
        <v>8311</v>
      </c>
      <c r="C8333" s="919"/>
      <c r="D8333" s="860"/>
      <c r="E8333"/>
      <c r="F8333"/>
      <c r="G8333"/>
      <c r="H8333"/>
      <c r="I8333"/>
      <c r="J8333"/>
      <c r="K8333"/>
      <c r="L8333" s="262"/>
      <c r="M8333" s="262"/>
      <c r="S8333" s="262"/>
      <c r="T8333" s="262"/>
      <c r="U8333" s="262"/>
      <c r="V8333" s="262"/>
    </row>
    <row r="8334" spans="1:22">
      <c r="A8334" s="858"/>
      <c r="B8334" s="866">
        <f t="shared" si="130"/>
        <v>8312</v>
      </c>
      <c r="C8334" s="919"/>
      <c r="D8334" s="860"/>
      <c r="E8334"/>
      <c r="F8334"/>
      <c r="G8334"/>
      <c r="H8334"/>
      <c r="I8334"/>
      <c r="J8334"/>
      <c r="K8334"/>
      <c r="L8334" s="262"/>
      <c r="M8334" s="262"/>
      <c r="S8334" s="262"/>
      <c r="T8334" s="262"/>
      <c r="U8334" s="262"/>
      <c r="V8334" s="262"/>
    </row>
    <row r="8335" spans="1:22">
      <c r="A8335" s="858"/>
      <c r="B8335" s="866">
        <f t="shared" si="130"/>
        <v>8313</v>
      </c>
      <c r="C8335" s="919"/>
      <c r="D8335" s="860"/>
      <c r="E8335"/>
      <c r="F8335"/>
      <c r="G8335"/>
      <c r="H8335"/>
      <c r="I8335"/>
      <c r="J8335"/>
      <c r="K8335"/>
      <c r="L8335" s="262"/>
      <c r="M8335" s="262"/>
      <c r="S8335" s="262"/>
      <c r="T8335" s="262"/>
      <c r="U8335" s="262"/>
      <c r="V8335" s="262"/>
    </row>
    <row r="8336" spans="1:22">
      <c r="A8336" s="858"/>
      <c r="B8336" s="866">
        <f t="shared" si="130"/>
        <v>8314</v>
      </c>
      <c r="C8336" s="919"/>
      <c r="D8336" s="860"/>
      <c r="E8336"/>
      <c r="F8336"/>
      <c r="G8336"/>
      <c r="H8336"/>
      <c r="I8336"/>
      <c r="J8336"/>
      <c r="K8336"/>
      <c r="L8336" s="262"/>
      <c r="M8336" s="262"/>
      <c r="S8336" s="262"/>
      <c r="T8336" s="262"/>
      <c r="U8336" s="262"/>
      <c r="V8336" s="262"/>
    </row>
    <row r="8337" spans="1:22">
      <c r="A8337" s="858"/>
      <c r="B8337" s="866">
        <f t="shared" si="130"/>
        <v>8315</v>
      </c>
      <c r="C8337" s="919"/>
      <c r="D8337" s="860"/>
      <c r="E8337"/>
      <c r="F8337"/>
      <c r="G8337"/>
      <c r="H8337"/>
      <c r="I8337"/>
      <c r="J8337"/>
      <c r="K8337"/>
      <c r="L8337" s="262"/>
      <c r="M8337" s="262"/>
      <c r="S8337" s="262"/>
      <c r="T8337" s="262"/>
      <c r="U8337" s="262"/>
      <c r="V8337" s="262"/>
    </row>
    <row r="8338" spans="1:22">
      <c r="A8338" s="858"/>
      <c r="B8338" s="866">
        <f t="shared" si="130"/>
        <v>8316</v>
      </c>
      <c r="C8338" s="919"/>
      <c r="D8338" s="860"/>
      <c r="E8338"/>
      <c r="F8338"/>
      <c r="G8338"/>
      <c r="H8338"/>
      <c r="I8338"/>
      <c r="J8338"/>
      <c r="K8338"/>
      <c r="L8338" s="262"/>
      <c r="M8338" s="262"/>
      <c r="S8338" s="262"/>
      <c r="T8338" s="262"/>
      <c r="U8338" s="262"/>
      <c r="V8338" s="262"/>
    </row>
    <row r="8339" spans="1:22">
      <c r="A8339" s="858"/>
      <c r="B8339" s="866">
        <f t="shared" si="130"/>
        <v>8317</v>
      </c>
      <c r="C8339" s="919"/>
      <c r="D8339" s="860"/>
      <c r="E8339"/>
      <c r="F8339"/>
      <c r="G8339"/>
      <c r="H8339"/>
      <c r="I8339"/>
      <c r="J8339"/>
      <c r="K8339"/>
      <c r="L8339" s="262"/>
      <c r="M8339" s="262"/>
      <c r="S8339" s="262"/>
      <c r="T8339" s="262"/>
      <c r="U8339" s="262"/>
      <c r="V8339" s="262"/>
    </row>
    <row r="8340" spans="1:22">
      <c r="A8340" s="858"/>
      <c r="B8340" s="866">
        <f t="shared" si="130"/>
        <v>8318</v>
      </c>
      <c r="C8340" s="919"/>
      <c r="D8340" s="860"/>
      <c r="E8340"/>
      <c r="F8340"/>
      <c r="G8340"/>
      <c r="H8340"/>
      <c r="I8340"/>
      <c r="J8340"/>
      <c r="K8340"/>
      <c r="L8340" s="262"/>
      <c r="M8340" s="262"/>
      <c r="S8340" s="262"/>
      <c r="T8340" s="262"/>
      <c r="U8340" s="262"/>
      <c r="V8340" s="262"/>
    </row>
    <row r="8341" spans="1:22">
      <c r="A8341" s="858"/>
      <c r="B8341" s="866">
        <f t="shared" si="130"/>
        <v>8319</v>
      </c>
      <c r="C8341" s="919"/>
      <c r="D8341" s="860"/>
      <c r="E8341"/>
      <c r="F8341"/>
      <c r="G8341"/>
      <c r="H8341"/>
      <c r="I8341"/>
      <c r="J8341"/>
      <c r="K8341"/>
      <c r="L8341" s="262"/>
      <c r="M8341" s="262"/>
      <c r="S8341" s="262"/>
      <c r="T8341" s="262"/>
      <c r="U8341" s="262"/>
      <c r="V8341" s="262"/>
    </row>
    <row r="8342" spans="1:22">
      <c r="A8342" s="858"/>
      <c r="B8342" s="866">
        <f t="shared" si="130"/>
        <v>8320</v>
      </c>
      <c r="C8342" s="919"/>
      <c r="D8342" s="860"/>
      <c r="E8342"/>
      <c r="F8342"/>
      <c r="G8342"/>
      <c r="H8342"/>
      <c r="I8342"/>
      <c r="J8342"/>
      <c r="K8342"/>
      <c r="L8342" s="262"/>
      <c r="M8342" s="262"/>
      <c r="S8342" s="262"/>
      <c r="T8342" s="262"/>
      <c r="U8342" s="262"/>
      <c r="V8342" s="262"/>
    </row>
    <row r="8343" spans="1:22">
      <c r="A8343" s="858"/>
      <c r="B8343" s="866">
        <f t="shared" si="130"/>
        <v>8321</v>
      </c>
      <c r="C8343" s="919"/>
      <c r="D8343" s="860"/>
      <c r="E8343"/>
      <c r="F8343"/>
      <c r="G8343"/>
      <c r="H8343"/>
      <c r="I8343"/>
      <c r="J8343"/>
      <c r="K8343"/>
      <c r="L8343" s="262"/>
      <c r="M8343" s="262"/>
      <c r="S8343" s="262"/>
      <c r="T8343" s="262"/>
      <c r="U8343" s="262"/>
      <c r="V8343" s="262"/>
    </row>
    <row r="8344" spans="1:22">
      <c r="A8344" s="858"/>
      <c r="B8344" s="866">
        <f t="shared" ref="B8344:B8407" si="131">B8343+1</f>
        <v>8322</v>
      </c>
      <c r="C8344" s="919"/>
      <c r="D8344" s="860"/>
      <c r="E8344"/>
      <c r="F8344"/>
      <c r="G8344"/>
      <c r="H8344"/>
      <c r="I8344"/>
      <c r="J8344"/>
      <c r="K8344"/>
      <c r="L8344" s="262"/>
      <c r="M8344" s="262"/>
      <c r="S8344" s="262"/>
      <c r="T8344" s="262"/>
      <c r="U8344" s="262"/>
      <c r="V8344" s="262"/>
    </row>
    <row r="8345" spans="1:22">
      <c r="A8345" s="858"/>
      <c r="B8345" s="866">
        <f t="shared" si="131"/>
        <v>8323</v>
      </c>
      <c r="C8345" s="919"/>
      <c r="D8345" s="860"/>
      <c r="E8345"/>
      <c r="F8345"/>
      <c r="G8345"/>
      <c r="H8345"/>
      <c r="I8345"/>
      <c r="J8345"/>
      <c r="K8345"/>
      <c r="L8345" s="262"/>
      <c r="M8345" s="262"/>
      <c r="S8345" s="262"/>
      <c r="T8345" s="262"/>
      <c r="U8345" s="262"/>
      <c r="V8345" s="262"/>
    </row>
    <row r="8346" spans="1:22">
      <c r="A8346" s="858"/>
      <c r="B8346" s="866">
        <f t="shared" si="131"/>
        <v>8324</v>
      </c>
      <c r="C8346" s="919"/>
      <c r="D8346" s="860"/>
      <c r="E8346"/>
      <c r="F8346"/>
      <c r="G8346"/>
      <c r="H8346"/>
      <c r="I8346"/>
      <c r="J8346"/>
      <c r="K8346"/>
      <c r="L8346" s="262"/>
      <c r="M8346" s="262"/>
      <c r="S8346" s="262"/>
      <c r="T8346" s="262"/>
      <c r="U8346" s="262"/>
      <c r="V8346" s="262"/>
    </row>
    <row r="8347" spans="1:22">
      <c r="A8347" s="858"/>
      <c r="B8347" s="866">
        <f t="shared" si="131"/>
        <v>8325</v>
      </c>
      <c r="C8347" s="919"/>
      <c r="D8347" s="860"/>
      <c r="E8347"/>
      <c r="F8347"/>
      <c r="G8347"/>
      <c r="H8347"/>
      <c r="I8347"/>
      <c r="J8347"/>
      <c r="K8347"/>
      <c r="L8347" s="262"/>
      <c r="M8347" s="262"/>
      <c r="S8347" s="262"/>
      <c r="T8347" s="262"/>
      <c r="U8347" s="262"/>
      <c r="V8347" s="262"/>
    </row>
    <row r="8348" spans="1:22">
      <c r="A8348" s="858"/>
      <c r="B8348" s="866">
        <f t="shared" si="131"/>
        <v>8326</v>
      </c>
      <c r="C8348" s="919"/>
      <c r="D8348" s="860"/>
      <c r="E8348"/>
      <c r="F8348"/>
      <c r="G8348"/>
      <c r="H8348"/>
      <c r="I8348"/>
      <c r="J8348"/>
      <c r="K8348"/>
      <c r="L8348" s="262"/>
      <c r="M8348" s="262"/>
      <c r="S8348" s="262"/>
      <c r="T8348" s="262"/>
      <c r="U8348" s="262"/>
      <c r="V8348" s="262"/>
    </row>
    <row r="8349" spans="1:22">
      <c r="A8349" s="858"/>
      <c r="B8349" s="866">
        <f t="shared" si="131"/>
        <v>8327</v>
      </c>
      <c r="C8349" s="919"/>
      <c r="D8349" s="860"/>
      <c r="E8349"/>
      <c r="F8349"/>
      <c r="G8349"/>
      <c r="H8349"/>
      <c r="I8349"/>
      <c r="J8349"/>
      <c r="K8349"/>
      <c r="L8349" s="262"/>
      <c r="M8349" s="262"/>
      <c r="S8349" s="262"/>
      <c r="T8349" s="262"/>
      <c r="U8349" s="262"/>
      <c r="V8349" s="262"/>
    </row>
    <row r="8350" spans="1:22">
      <c r="A8350" s="858"/>
      <c r="B8350" s="866">
        <f t="shared" si="131"/>
        <v>8328</v>
      </c>
      <c r="C8350" s="919"/>
      <c r="D8350" s="860"/>
      <c r="E8350"/>
      <c r="F8350"/>
      <c r="G8350"/>
      <c r="H8350"/>
      <c r="I8350"/>
      <c r="J8350"/>
      <c r="K8350"/>
      <c r="L8350" s="262"/>
      <c r="M8350" s="262"/>
      <c r="S8350" s="262"/>
      <c r="T8350" s="262"/>
      <c r="U8350" s="262"/>
      <c r="V8350" s="262"/>
    </row>
    <row r="8351" spans="1:22">
      <c r="A8351" s="858"/>
      <c r="B8351" s="866">
        <f t="shared" si="131"/>
        <v>8329</v>
      </c>
      <c r="C8351" s="919"/>
      <c r="D8351" s="860"/>
      <c r="E8351"/>
      <c r="F8351"/>
      <c r="G8351"/>
      <c r="H8351"/>
      <c r="I8351"/>
      <c r="J8351"/>
      <c r="K8351"/>
      <c r="L8351" s="262"/>
      <c r="M8351" s="262"/>
      <c r="S8351" s="262"/>
      <c r="T8351" s="262"/>
      <c r="U8351" s="262"/>
      <c r="V8351" s="262"/>
    </row>
    <row r="8352" spans="1:22">
      <c r="A8352" s="858"/>
      <c r="B8352" s="866">
        <f t="shared" si="131"/>
        <v>8330</v>
      </c>
      <c r="C8352" s="919"/>
      <c r="D8352" s="860"/>
      <c r="E8352"/>
      <c r="F8352"/>
      <c r="G8352"/>
      <c r="H8352"/>
      <c r="I8352"/>
      <c r="J8352"/>
      <c r="K8352"/>
      <c r="L8352" s="262"/>
      <c r="M8352" s="262"/>
      <c r="S8352" s="262"/>
      <c r="T8352" s="262"/>
      <c r="U8352" s="262"/>
      <c r="V8352" s="262"/>
    </row>
    <row r="8353" spans="1:22">
      <c r="A8353" s="858"/>
      <c r="B8353" s="866">
        <f t="shared" si="131"/>
        <v>8331</v>
      </c>
      <c r="C8353" s="919"/>
      <c r="D8353" s="860"/>
      <c r="E8353"/>
      <c r="F8353"/>
      <c r="G8353"/>
      <c r="H8353"/>
      <c r="I8353"/>
      <c r="J8353"/>
      <c r="K8353"/>
      <c r="L8353" s="262"/>
      <c r="M8353" s="262"/>
      <c r="S8353" s="262"/>
      <c r="T8353" s="262"/>
      <c r="U8353" s="262"/>
      <c r="V8353" s="262"/>
    </row>
    <row r="8354" spans="1:22">
      <c r="A8354" s="858"/>
      <c r="B8354" s="866">
        <f t="shared" si="131"/>
        <v>8332</v>
      </c>
      <c r="C8354" s="919"/>
      <c r="D8354" s="860"/>
      <c r="E8354"/>
      <c r="F8354"/>
      <c r="G8354"/>
      <c r="H8354"/>
      <c r="I8354"/>
      <c r="J8354"/>
      <c r="K8354"/>
      <c r="L8354" s="262"/>
      <c r="M8354" s="262"/>
      <c r="S8354" s="262"/>
      <c r="T8354" s="262"/>
      <c r="U8354" s="262"/>
      <c r="V8354" s="262"/>
    </row>
    <row r="8355" spans="1:22">
      <c r="A8355" s="858"/>
      <c r="B8355" s="866">
        <f t="shared" si="131"/>
        <v>8333</v>
      </c>
      <c r="C8355" s="919"/>
      <c r="D8355" s="860"/>
      <c r="E8355"/>
      <c r="F8355"/>
      <c r="G8355"/>
      <c r="H8355"/>
      <c r="I8355"/>
      <c r="J8355"/>
      <c r="K8355"/>
      <c r="L8355" s="262"/>
      <c r="M8355" s="262"/>
      <c r="S8355" s="262"/>
      <c r="T8355" s="262"/>
      <c r="U8355" s="262"/>
      <c r="V8355" s="262"/>
    </row>
    <row r="8356" spans="1:22">
      <c r="A8356" s="858"/>
      <c r="B8356" s="866">
        <f t="shared" si="131"/>
        <v>8334</v>
      </c>
      <c r="C8356" s="919"/>
      <c r="D8356" s="860"/>
      <c r="E8356"/>
      <c r="F8356"/>
      <c r="G8356"/>
      <c r="H8356"/>
      <c r="I8356"/>
      <c r="J8356"/>
      <c r="K8356"/>
      <c r="L8356" s="262"/>
      <c r="M8356" s="262"/>
      <c r="S8356" s="262"/>
      <c r="T8356" s="262"/>
      <c r="U8356" s="262"/>
      <c r="V8356" s="262"/>
    </row>
    <row r="8357" spans="1:22">
      <c r="A8357" s="858"/>
      <c r="B8357" s="866">
        <f t="shared" si="131"/>
        <v>8335</v>
      </c>
      <c r="C8357" s="919"/>
      <c r="D8357" s="860"/>
      <c r="E8357"/>
      <c r="F8357"/>
      <c r="G8357"/>
      <c r="H8357"/>
      <c r="I8357"/>
      <c r="J8357"/>
      <c r="K8357"/>
      <c r="L8357" s="262"/>
      <c r="M8357" s="262"/>
      <c r="S8357" s="262"/>
      <c r="T8357" s="262"/>
      <c r="U8357" s="262"/>
      <c r="V8357" s="262"/>
    </row>
    <row r="8358" spans="1:22">
      <c r="A8358" s="858"/>
      <c r="B8358" s="866">
        <f t="shared" si="131"/>
        <v>8336</v>
      </c>
      <c r="C8358" s="919"/>
      <c r="D8358" s="860"/>
      <c r="E8358"/>
      <c r="F8358"/>
      <c r="G8358"/>
      <c r="H8358"/>
      <c r="I8358"/>
      <c r="J8358"/>
      <c r="K8358"/>
      <c r="L8358" s="262"/>
      <c r="M8358" s="262"/>
      <c r="S8358" s="262"/>
      <c r="T8358" s="262"/>
      <c r="U8358" s="262"/>
      <c r="V8358" s="262"/>
    </row>
    <row r="8359" spans="1:22">
      <c r="A8359" s="858"/>
      <c r="B8359" s="866">
        <f t="shared" si="131"/>
        <v>8337</v>
      </c>
      <c r="C8359" s="919"/>
      <c r="D8359" s="860"/>
      <c r="E8359"/>
      <c r="F8359"/>
      <c r="G8359"/>
      <c r="H8359"/>
      <c r="I8359"/>
      <c r="J8359"/>
      <c r="K8359"/>
      <c r="L8359" s="262"/>
      <c r="M8359" s="262"/>
      <c r="S8359" s="262"/>
      <c r="T8359" s="262"/>
      <c r="U8359" s="262"/>
      <c r="V8359" s="262"/>
    </row>
    <row r="8360" spans="1:22">
      <c r="A8360" s="858"/>
      <c r="B8360" s="866">
        <f t="shared" si="131"/>
        <v>8338</v>
      </c>
      <c r="C8360" s="919"/>
      <c r="D8360" s="860"/>
      <c r="E8360"/>
      <c r="F8360"/>
      <c r="G8360"/>
      <c r="H8360"/>
      <c r="I8360"/>
      <c r="J8360"/>
      <c r="K8360"/>
      <c r="L8360" s="262"/>
      <c r="M8360" s="262"/>
      <c r="S8360" s="262"/>
      <c r="T8360" s="262"/>
      <c r="U8360" s="262"/>
      <c r="V8360" s="262"/>
    </row>
    <row r="8361" spans="1:22">
      <c r="A8361" s="858"/>
      <c r="B8361" s="866">
        <f t="shared" si="131"/>
        <v>8339</v>
      </c>
      <c r="C8361" s="919"/>
      <c r="D8361" s="860"/>
      <c r="E8361"/>
      <c r="F8361"/>
      <c r="G8361"/>
      <c r="H8361"/>
      <c r="I8361"/>
      <c r="J8361"/>
      <c r="K8361"/>
      <c r="L8361" s="262"/>
      <c r="M8361" s="262"/>
      <c r="S8361" s="262"/>
      <c r="T8361" s="262"/>
      <c r="U8361" s="262"/>
      <c r="V8361" s="262"/>
    </row>
    <row r="8362" spans="1:22">
      <c r="A8362" s="858"/>
      <c r="B8362" s="866">
        <f t="shared" si="131"/>
        <v>8340</v>
      </c>
      <c r="C8362" s="919"/>
      <c r="D8362" s="860"/>
      <c r="E8362"/>
      <c r="F8362"/>
      <c r="G8362"/>
      <c r="H8362"/>
      <c r="I8362"/>
      <c r="J8362"/>
      <c r="K8362"/>
      <c r="L8362" s="262"/>
      <c r="M8362" s="262"/>
      <c r="S8362" s="262"/>
      <c r="T8362" s="262"/>
      <c r="U8362" s="262"/>
      <c r="V8362" s="262"/>
    </row>
    <row r="8363" spans="1:22">
      <c r="A8363" s="858"/>
      <c r="B8363" s="866">
        <f t="shared" si="131"/>
        <v>8341</v>
      </c>
      <c r="C8363" s="919"/>
      <c r="D8363" s="860"/>
      <c r="E8363"/>
      <c r="F8363"/>
      <c r="G8363"/>
      <c r="H8363"/>
      <c r="I8363"/>
      <c r="J8363"/>
      <c r="K8363"/>
      <c r="L8363" s="262"/>
      <c r="M8363" s="262"/>
      <c r="S8363" s="262"/>
      <c r="T8363" s="262"/>
      <c r="U8363" s="262"/>
      <c r="V8363" s="262"/>
    </row>
    <row r="8364" spans="1:22">
      <c r="A8364" s="858"/>
      <c r="B8364" s="866">
        <f t="shared" si="131"/>
        <v>8342</v>
      </c>
      <c r="C8364" s="919"/>
      <c r="D8364" s="860"/>
      <c r="E8364"/>
      <c r="F8364"/>
      <c r="G8364"/>
      <c r="H8364"/>
      <c r="I8364"/>
      <c r="J8364"/>
      <c r="K8364"/>
      <c r="L8364" s="262"/>
      <c r="M8364" s="262"/>
      <c r="S8364" s="262"/>
      <c r="T8364" s="262"/>
      <c r="U8364" s="262"/>
      <c r="V8364" s="262"/>
    </row>
    <row r="8365" spans="1:22">
      <c r="A8365" s="858"/>
      <c r="B8365" s="866">
        <f t="shared" si="131"/>
        <v>8343</v>
      </c>
      <c r="C8365" s="919"/>
      <c r="D8365" s="860"/>
      <c r="E8365"/>
      <c r="F8365"/>
      <c r="G8365"/>
      <c r="H8365"/>
      <c r="I8365"/>
      <c r="J8365"/>
      <c r="K8365"/>
      <c r="L8365" s="262"/>
      <c r="M8365" s="262"/>
      <c r="S8365" s="262"/>
      <c r="T8365" s="262"/>
      <c r="U8365" s="262"/>
      <c r="V8365" s="262"/>
    </row>
    <row r="8366" spans="1:22">
      <c r="A8366" s="858"/>
      <c r="B8366" s="866">
        <f t="shared" si="131"/>
        <v>8344</v>
      </c>
      <c r="C8366" s="919"/>
      <c r="D8366" s="860"/>
      <c r="E8366"/>
      <c r="F8366"/>
      <c r="G8366"/>
      <c r="H8366"/>
      <c r="I8366"/>
      <c r="J8366"/>
      <c r="K8366"/>
      <c r="L8366" s="262"/>
      <c r="M8366" s="262"/>
      <c r="S8366" s="262"/>
      <c r="T8366" s="262"/>
      <c r="U8366" s="262"/>
      <c r="V8366" s="262"/>
    </row>
    <row r="8367" spans="1:22">
      <c r="A8367" s="858"/>
      <c r="B8367" s="866">
        <f t="shared" si="131"/>
        <v>8345</v>
      </c>
      <c r="C8367" s="919"/>
      <c r="D8367" s="860"/>
      <c r="E8367"/>
      <c r="F8367"/>
      <c r="G8367"/>
      <c r="H8367"/>
      <c r="I8367"/>
      <c r="J8367"/>
      <c r="K8367"/>
      <c r="L8367" s="262"/>
      <c r="M8367" s="262"/>
      <c r="S8367" s="262"/>
      <c r="T8367" s="262"/>
      <c r="U8367" s="262"/>
      <c r="V8367" s="262"/>
    </row>
    <row r="8368" spans="1:22">
      <c r="A8368" s="858"/>
      <c r="B8368" s="866">
        <f t="shared" si="131"/>
        <v>8346</v>
      </c>
      <c r="C8368" s="919"/>
      <c r="D8368" s="860"/>
      <c r="E8368"/>
      <c r="F8368"/>
      <c r="G8368"/>
      <c r="H8368"/>
      <c r="I8368"/>
      <c r="J8368"/>
      <c r="K8368"/>
      <c r="L8368" s="262"/>
      <c r="M8368" s="262"/>
      <c r="S8368" s="262"/>
      <c r="T8368" s="262"/>
      <c r="U8368" s="262"/>
      <c r="V8368" s="262"/>
    </row>
    <row r="8369" spans="1:22">
      <c r="A8369" s="858"/>
      <c r="B8369" s="866">
        <f t="shared" si="131"/>
        <v>8347</v>
      </c>
      <c r="C8369" s="919"/>
      <c r="D8369" s="860"/>
      <c r="E8369"/>
      <c r="F8369"/>
      <c r="G8369"/>
      <c r="H8369"/>
      <c r="I8369"/>
      <c r="J8369"/>
      <c r="K8369"/>
      <c r="L8369" s="262"/>
      <c r="M8369" s="262"/>
      <c r="S8369" s="262"/>
      <c r="T8369" s="262"/>
      <c r="U8369" s="262"/>
      <c r="V8369" s="262"/>
    </row>
    <row r="8370" spans="1:22">
      <c r="A8370" s="858"/>
      <c r="B8370" s="866">
        <f t="shared" si="131"/>
        <v>8348</v>
      </c>
      <c r="C8370" s="919"/>
      <c r="D8370" s="860"/>
      <c r="E8370"/>
      <c r="F8370"/>
      <c r="G8370"/>
      <c r="H8370"/>
      <c r="I8370"/>
      <c r="J8370"/>
      <c r="K8370"/>
      <c r="L8370" s="262"/>
      <c r="M8370" s="262"/>
      <c r="S8370" s="262"/>
      <c r="T8370" s="262"/>
      <c r="U8370" s="262"/>
      <c r="V8370" s="262"/>
    </row>
    <row r="8371" spans="1:22">
      <c r="A8371" s="858"/>
      <c r="B8371" s="866">
        <f t="shared" si="131"/>
        <v>8349</v>
      </c>
      <c r="C8371" s="919"/>
      <c r="D8371" s="860"/>
      <c r="E8371"/>
      <c r="F8371"/>
      <c r="G8371"/>
      <c r="H8371"/>
      <c r="I8371"/>
      <c r="J8371"/>
      <c r="K8371"/>
      <c r="L8371" s="262"/>
      <c r="M8371" s="262"/>
      <c r="S8371" s="262"/>
      <c r="T8371" s="262"/>
      <c r="U8371" s="262"/>
      <c r="V8371" s="262"/>
    </row>
    <row r="8372" spans="1:22">
      <c r="A8372" s="858"/>
      <c r="B8372" s="866">
        <f t="shared" si="131"/>
        <v>8350</v>
      </c>
      <c r="C8372" s="919"/>
      <c r="D8372" s="860"/>
      <c r="E8372"/>
      <c r="F8372"/>
      <c r="G8372"/>
      <c r="H8372"/>
      <c r="I8372"/>
      <c r="J8372"/>
      <c r="K8372"/>
      <c r="L8372" s="262"/>
      <c r="M8372" s="262"/>
      <c r="S8372" s="262"/>
      <c r="T8372" s="262"/>
      <c r="U8372" s="262"/>
      <c r="V8372" s="262"/>
    </row>
    <row r="8373" spans="1:22">
      <c r="A8373" s="858"/>
      <c r="B8373" s="866">
        <f t="shared" si="131"/>
        <v>8351</v>
      </c>
      <c r="C8373" s="919"/>
      <c r="D8373" s="860"/>
      <c r="E8373"/>
      <c r="F8373"/>
      <c r="G8373"/>
      <c r="H8373"/>
      <c r="I8373"/>
      <c r="J8373"/>
      <c r="K8373"/>
      <c r="L8373" s="262"/>
      <c r="M8373" s="262"/>
      <c r="S8373" s="262"/>
      <c r="T8373" s="262"/>
      <c r="U8373" s="262"/>
      <c r="V8373" s="262"/>
    </row>
    <row r="8374" spans="1:22">
      <c r="A8374" s="858"/>
      <c r="B8374" s="866">
        <f t="shared" si="131"/>
        <v>8352</v>
      </c>
      <c r="C8374" s="919"/>
      <c r="D8374" s="860"/>
      <c r="E8374"/>
      <c r="F8374"/>
      <c r="G8374"/>
      <c r="H8374"/>
      <c r="I8374"/>
      <c r="J8374"/>
      <c r="K8374"/>
      <c r="L8374" s="262"/>
      <c r="M8374" s="262"/>
      <c r="S8374" s="262"/>
      <c r="T8374" s="262"/>
      <c r="U8374" s="262"/>
      <c r="V8374" s="262"/>
    </row>
    <row r="8375" spans="1:22">
      <c r="A8375" s="858"/>
      <c r="B8375" s="866">
        <f t="shared" si="131"/>
        <v>8353</v>
      </c>
      <c r="C8375" s="919"/>
      <c r="D8375" s="860"/>
      <c r="E8375"/>
      <c r="F8375"/>
      <c r="G8375"/>
      <c r="H8375"/>
      <c r="I8375"/>
      <c r="J8375"/>
      <c r="K8375"/>
      <c r="L8375" s="262"/>
      <c r="M8375" s="262"/>
      <c r="S8375" s="262"/>
      <c r="T8375" s="262"/>
      <c r="U8375" s="262"/>
      <c r="V8375" s="262"/>
    </row>
    <row r="8376" spans="1:22">
      <c r="A8376" s="858"/>
      <c r="B8376" s="866">
        <f t="shared" si="131"/>
        <v>8354</v>
      </c>
      <c r="C8376" s="919"/>
      <c r="D8376" s="860"/>
      <c r="E8376"/>
      <c r="F8376"/>
      <c r="G8376"/>
      <c r="H8376"/>
      <c r="I8376"/>
      <c r="J8376"/>
      <c r="K8376"/>
      <c r="L8376" s="262"/>
      <c r="M8376" s="262"/>
      <c r="S8376" s="262"/>
      <c r="T8376" s="262"/>
      <c r="U8376" s="262"/>
      <c r="V8376" s="262"/>
    </row>
    <row r="8377" spans="1:22">
      <c r="A8377" s="858"/>
      <c r="B8377" s="866">
        <f t="shared" si="131"/>
        <v>8355</v>
      </c>
      <c r="C8377" s="919"/>
      <c r="D8377" s="860"/>
      <c r="E8377"/>
      <c r="F8377"/>
      <c r="G8377"/>
      <c r="H8377"/>
      <c r="I8377"/>
      <c r="J8377"/>
      <c r="K8377"/>
      <c r="L8377" s="262"/>
      <c r="M8377" s="262"/>
      <c r="S8377" s="262"/>
      <c r="T8377" s="262"/>
      <c r="U8377" s="262"/>
      <c r="V8377" s="262"/>
    </row>
    <row r="8378" spans="1:22">
      <c r="A8378" s="858"/>
      <c r="B8378" s="866">
        <f t="shared" si="131"/>
        <v>8356</v>
      </c>
      <c r="C8378" s="919"/>
      <c r="D8378" s="860"/>
      <c r="E8378"/>
      <c r="F8378"/>
      <c r="G8378"/>
      <c r="H8378"/>
      <c r="I8378"/>
      <c r="J8378"/>
      <c r="K8378"/>
      <c r="L8378" s="262"/>
      <c r="M8378" s="262"/>
      <c r="S8378" s="262"/>
      <c r="T8378" s="262"/>
      <c r="U8378" s="262"/>
      <c r="V8378" s="262"/>
    </row>
    <row r="8379" spans="1:22">
      <c r="A8379" s="858"/>
      <c r="B8379" s="866">
        <f t="shared" si="131"/>
        <v>8357</v>
      </c>
      <c r="C8379" s="919"/>
      <c r="D8379" s="860"/>
      <c r="E8379"/>
      <c r="F8379"/>
      <c r="G8379"/>
      <c r="H8379"/>
      <c r="I8379"/>
      <c r="J8379"/>
      <c r="K8379"/>
      <c r="L8379" s="262"/>
      <c r="M8379" s="262"/>
      <c r="S8379" s="262"/>
      <c r="T8379" s="262"/>
      <c r="U8379" s="262"/>
      <c r="V8379" s="262"/>
    </row>
    <row r="8380" spans="1:22">
      <c r="A8380" s="858"/>
      <c r="B8380" s="866">
        <f t="shared" si="131"/>
        <v>8358</v>
      </c>
      <c r="C8380" s="919"/>
      <c r="D8380" s="860"/>
      <c r="E8380"/>
      <c r="F8380"/>
      <c r="G8380"/>
      <c r="H8380"/>
      <c r="I8380"/>
      <c r="J8380"/>
      <c r="K8380"/>
      <c r="L8380" s="262"/>
      <c r="M8380" s="262"/>
      <c r="S8380" s="262"/>
      <c r="T8380" s="262"/>
      <c r="U8380" s="262"/>
      <c r="V8380" s="262"/>
    </row>
    <row r="8381" spans="1:22">
      <c r="A8381" s="858"/>
      <c r="B8381" s="866">
        <f t="shared" si="131"/>
        <v>8359</v>
      </c>
      <c r="C8381" s="919"/>
      <c r="D8381" s="860"/>
      <c r="E8381"/>
      <c r="F8381"/>
      <c r="G8381"/>
      <c r="H8381"/>
      <c r="I8381"/>
      <c r="J8381"/>
      <c r="K8381"/>
      <c r="L8381" s="262"/>
      <c r="M8381" s="262"/>
      <c r="S8381" s="262"/>
      <c r="T8381" s="262"/>
      <c r="U8381" s="262"/>
      <c r="V8381" s="262"/>
    </row>
    <row r="8382" spans="1:22">
      <c r="A8382" s="858"/>
      <c r="B8382" s="866">
        <f t="shared" si="131"/>
        <v>8360</v>
      </c>
      <c r="C8382" s="919"/>
      <c r="D8382" s="860"/>
      <c r="E8382"/>
      <c r="F8382"/>
      <c r="G8382"/>
      <c r="H8382"/>
      <c r="I8382"/>
      <c r="J8382"/>
      <c r="K8382"/>
      <c r="L8382" s="262"/>
      <c r="M8382" s="262"/>
      <c r="S8382" s="262"/>
      <c r="T8382" s="262"/>
      <c r="U8382" s="262"/>
      <c r="V8382" s="262"/>
    </row>
    <row r="8383" spans="1:22">
      <c r="A8383" s="858"/>
      <c r="B8383" s="866">
        <f t="shared" si="131"/>
        <v>8361</v>
      </c>
      <c r="C8383" s="919"/>
      <c r="D8383" s="860"/>
      <c r="E8383"/>
      <c r="F8383"/>
      <c r="G8383"/>
      <c r="H8383"/>
      <c r="I8383"/>
      <c r="J8383"/>
      <c r="K8383"/>
      <c r="L8383" s="262"/>
      <c r="M8383" s="262"/>
      <c r="S8383" s="262"/>
      <c r="T8383" s="262"/>
      <c r="U8383" s="262"/>
      <c r="V8383" s="262"/>
    </row>
    <row r="8384" spans="1:22">
      <c r="A8384" s="858"/>
      <c r="B8384" s="866">
        <f t="shared" si="131"/>
        <v>8362</v>
      </c>
      <c r="C8384" s="919"/>
      <c r="D8384" s="860"/>
      <c r="E8384"/>
      <c r="F8384"/>
      <c r="G8384"/>
      <c r="H8384"/>
      <c r="I8384"/>
      <c r="J8384"/>
      <c r="K8384"/>
      <c r="L8384" s="262"/>
      <c r="M8384" s="262"/>
      <c r="S8384" s="262"/>
      <c r="T8384" s="262"/>
      <c r="U8384" s="262"/>
      <c r="V8384" s="262"/>
    </row>
    <row r="8385" spans="1:22">
      <c r="A8385" s="858"/>
      <c r="B8385" s="866">
        <f t="shared" si="131"/>
        <v>8363</v>
      </c>
      <c r="C8385" s="919"/>
      <c r="D8385" s="860"/>
      <c r="E8385"/>
      <c r="F8385"/>
      <c r="G8385"/>
      <c r="H8385"/>
      <c r="I8385"/>
      <c r="J8385"/>
      <c r="K8385"/>
      <c r="L8385" s="262"/>
      <c r="M8385" s="262"/>
      <c r="S8385" s="262"/>
      <c r="T8385" s="262"/>
      <c r="U8385" s="262"/>
      <c r="V8385" s="262"/>
    </row>
    <row r="8386" spans="1:22">
      <c r="A8386" s="858"/>
      <c r="B8386" s="866">
        <f t="shared" si="131"/>
        <v>8364</v>
      </c>
      <c r="C8386" s="919"/>
      <c r="D8386" s="860"/>
      <c r="E8386"/>
      <c r="F8386"/>
      <c r="G8386"/>
      <c r="H8386"/>
      <c r="I8386"/>
      <c r="J8386"/>
      <c r="K8386"/>
      <c r="L8386" s="262"/>
      <c r="M8386" s="262"/>
      <c r="S8386" s="262"/>
      <c r="T8386" s="262"/>
      <c r="U8386" s="262"/>
      <c r="V8386" s="262"/>
    </row>
    <row r="8387" spans="1:22">
      <c r="A8387" s="858"/>
      <c r="B8387" s="866">
        <f t="shared" si="131"/>
        <v>8365</v>
      </c>
      <c r="C8387" s="919"/>
      <c r="D8387" s="860"/>
      <c r="E8387"/>
      <c r="F8387"/>
      <c r="G8387"/>
      <c r="H8387"/>
      <c r="I8387"/>
      <c r="J8387"/>
      <c r="K8387"/>
      <c r="L8387" s="262"/>
      <c r="M8387" s="262"/>
      <c r="S8387" s="262"/>
      <c r="T8387" s="262"/>
      <c r="U8387" s="262"/>
      <c r="V8387" s="262"/>
    </row>
    <row r="8388" spans="1:22">
      <c r="A8388" s="858"/>
      <c r="B8388" s="866">
        <f t="shared" si="131"/>
        <v>8366</v>
      </c>
      <c r="C8388" s="919"/>
      <c r="D8388" s="860"/>
      <c r="E8388"/>
      <c r="F8388"/>
      <c r="G8388"/>
      <c r="H8388"/>
      <c r="I8388"/>
      <c r="J8388"/>
      <c r="K8388"/>
      <c r="L8388" s="262"/>
      <c r="M8388" s="262"/>
      <c r="S8388" s="262"/>
      <c r="T8388" s="262"/>
      <c r="U8388" s="262"/>
      <c r="V8388" s="262"/>
    </row>
    <row r="8389" spans="1:22">
      <c r="A8389" s="858"/>
      <c r="B8389" s="866">
        <f t="shared" si="131"/>
        <v>8367</v>
      </c>
      <c r="C8389" s="919"/>
      <c r="D8389" s="860"/>
      <c r="E8389"/>
      <c r="F8389"/>
      <c r="G8389"/>
      <c r="H8389"/>
      <c r="I8389"/>
      <c r="J8389"/>
      <c r="K8389"/>
      <c r="L8389" s="262"/>
      <c r="M8389" s="262"/>
      <c r="S8389" s="262"/>
      <c r="T8389" s="262"/>
      <c r="U8389" s="262"/>
      <c r="V8389" s="262"/>
    </row>
    <row r="8390" spans="1:22">
      <c r="A8390" s="858"/>
      <c r="B8390" s="866">
        <f t="shared" si="131"/>
        <v>8368</v>
      </c>
      <c r="C8390" s="919"/>
      <c r="D8390" s="860"/>
      <c r="E8390"/>
      <c r="F8390"/>
      <c r="G8390"/>
      <c r="H8390"/>
      <c r="I8390"/>
      <c r="J8390"/>
      <c r="K8390"/>
      <c r="L8390" s="262"/>
      <c r="M8390" s="262"/>
      <c r="S8390" s="262"/>
      <c r="T8390" s="262"/>
      <c r="U8390" s="262"/>
      <c r="V8390" s="262"/>
    </row>
    <row r="8391" spans="1:22">
      <c r="A8391" s="858"/>
      <c r="B8391" s="866">
        <f t="shared" si="131"/>
        <v>8369</v>
      </c>
      <c r="C8391" s="919"/>
      <c r="D8391" s="860"/>
      <c r="E8391"/>
      <c r="F8391"/>
      <c r="G8391"/>
      <c r="H8391"/>
      <c r="I8391"/>
      <c r="J8391"/>
      <c r="K8391"/>
      <c r="L8391" s="262"/>
      <c r="M8391" s="262"/>
      <c r="S8391" s="262"/>
      <c r="T8391" s="262"/>
      <c r="U8391" s="262"/>
      <c r="V8391" s="262"/>
    </row>
    <row r="8392" spans="1:22">
      <c r="A8392" s="858"/>
      <c r="B8392" s="866">
        <f t="shared" si="131"/>
        <v>8370</v>
      </c>
      <c r="C8392" s="919"/>
      <c r="D8392" s="860"/>
      <c r="E8392"/>
      <c r="F8392"/>
      <c r="G8392"/>
      <c r="H8392"/>
      <c r="I8392"/>
      <c r="J8392"/>
      <c r="K8392"/>
      <c r="L8392" s="262"/>
      <c r="M8392" s="262"/>
      <c r="S8392" s="262"/>
      <c r="T8392" s="262"/>
      <c r="U8392" s="262"/>
      <c r="V8392" s="262"/>
    </row>
    <row r="8393" spans="1:22">
      <c r="A8393" s="858"/>
      <c r="B8393" s="866">
        <f t="shared" si="131"/>
        <v>8371</v>
      </c>
      <c r="C8393" s="919"/>
      <c r="D8393" s="860"/>
      <c r="E8393"/>
      <c r="F8393"/>
      <c r="G8393"/>
      <c r="H8393"/>
      <c r="I8393"/>
      <c r="J8393"/>
      <c r="K8393"/>
      <c r="L8393" s="262"/>
      <c r="M8393" s="262"/>
      <c r="S8393" s="262"/>
      <c r="T8393" s="262"/>
      <c r="U8393" s="262"/>
      <c r="V8393" s="262"/>
    </row>
    <row r="8394" spans="1:22">
      <c r="A8394" s="858"/>
      <c r="B8394" s="866">
        <f t="shared" si="131"/>
        <v>8372</v>
      </c>
      <c r="C8394" s="919"/>
      <c r="D8394" s="860"/>
      <c r="E8394"/>
      <c r="F8394"/>
      <c r="G8394"/>
      <c r="H8394"/>
      <c r="I8394"/>
      <c r="J8394"/>
      <c r="K8394"/>
      <c r="L8394" s="262"/>
      <c r="M8394" s="262"/>
      <c r="S8394" s="262"/>
      <c r="T8394" s="262"/>
      <c r="U8394" s="262"/>
      <c r="V8394" s="262"/>
    </row>
    <row r="8395" spans="1:22">
      <c r="A8395" s="858"/>
      <c r="B8395" s="866">
        <f t="shared" si="131"/>
        <v>8373</v>
      </c>
      <c r="C8395" s="919"/>
      <c r="D8395" s="860"/>
      <c r="E8395"/>
      <c r="F8395"/>
      <c r="G8395"/>
      <c r="H8395"/>
      <c r="I8395"/>
      <c r="J8395"/>
      <c r="K8395"/>
      <c r="L8395" s="262"/>
      <c r="M8395" s="262"/>
      <c r="S8395" s="262"/>
      <c r="T8395" s="262"/>
      <c r="U8395" s="262"/>
      <c r="V8395" s="262"/>
    </row>
    <row r="8396" spans="1:22">
      <c r="A8396" s="858"/>
      <c r="B8396" s="866">
        <f t="shared" si="131"/>
        <v>8374</v>
      </c>
      <c r="C8396" s="919"/>
      <c r="D8396" s="860"/>
      <c r="E8396"/>
      <c r="F8396"/>
      <c r="G8396"/>
      <c r="H8396"/>
      <c r="I8396"/>
      <c r="J8396"/>
      <c r="K8396"/>
      <c r="L8396" s="262"/>
      <c r="M8396" s="262"/>
      <c r="S8396" s="262"/>
      <c r="T8396" s="262"/>
      <c r="U8396" s="262"/>
      <c r="V8396" s="262"/>
    </row>
    <row r="8397" spans="1:22">
      <c r="A8397" s="858"/>
      <c r="B8397" s="866">
        <f t="shared" si="131"/>
        <v>8375</v>
      </c>
      <c r="C8397" s="919"/>
      <c r="D8397" s="860"/>
      <c r="E8397"/>
      <c r="F8397"/>
      <c r="G8397"/>
      <c r="H8397"/>
      <c r="I8397"/>
      <c r="J8397"/>
      <c r="K8397"/>
      <c r="L8397" s="262"/>
      <c r="M8397" s="262"/>
      <c r="S8397" s="262"/>
      <c r="T8397" s="262"/>
      <c r="U8397" s="262"/>
      <c r="V8397" s="262"/>
    </row>
    <row r="8398" spans="1:22">
      <c r="A8398" s="858"/>
      <c r="B8398" s="866">
        <f t="shared" si="131"/>
        <v>8376</v>
      </c>
      <c r="C8398" s="919"/>
      <c r="D8398" s="860"/>
      <c r="E8398"/>
      <c r="F8398"/>
      <c r="G8398"/>
      <c r="H8398"/>
      <c r="I8398"/>
      <c r="J8398"/>
      <c r="K8398"/>
      <c r="L8398" s="262"/>
      <c r="M8398" s="262"/>
      <c r="S8398" s="262"/>
      <c r="T8398" s="262"/>
      <c r="U8398" s="262"/>
      <c r="V8398" s="262"/>
    </row>
    <row r="8399" spans="1:22">
      <c r="A8399" s="858"/>
      <c r="B8399" s="866">
        <f t="shared" si="131"/>
        <v>8377</v>
      </c>
      <c r="C8399" s="919"/>
      <c r="D8399" s="860"/>
      <c r="E8399"/>
      <c r="F8399"/>
      <c r="G8399"/>
      <c r="H8399"/>
      <c r="I8399"/>
      <c r="J8399"/>
      <c r="K8399"/>
      <c r="L8399" s="262"/>
      <c r="M8399" s="262"/>
      <c r="S8399" s="262"/>
      <c r="T8399" s="262"/>
      <c r="U8399" s="262"/>
      <c r="V8399" s="262"/>
    </row>
    <row r="8400" spans="1:22">
      <c r="A8400" s="858"/>
      <c r="B8400" s="866">
        <f t="shared" si="131"/>
        <v>8378</v>
      </c>
      <c r="C8400" s="919"/>
      <c r="D8400" s="860"/>
      <c r="E8400"/>
      <c r="F8400"/>
      <c r="G8400"/>
      <c r="H8400"/>
      <c r="I8400"/>
      <c r="J8400"/>
      <c r="K8400"/>
      <c r="L8400" s="262"/>
      <c r="M8400" s="262"/>
      <c r="S8400" s="262"/>
      <c r="T8400" s="262"/>
      <c r="U8400" s="262"/>
      <c r="V8400" s="262"/>
    </row>
    <row r="8401" spans="1:22">
      <c r="A8401" s="858"/>
      <c r="B8401" s="866">
        <f t="shared" si="131"/>
        <v>8379</v>
      </c>
      <c r="C8401" s="919"/>
      <c r="D8401" s="860"/>
      <c r="E8401"/>
      <c r="F8401"/>
      <c r="G8401"/>
      <c r="H8401"/>
      <c r="I8401"/>
      <c r="J8401"/>
      <c r="K8401"/>
      <c r="L8401" s="262"/>
      <c r="M8401" s="262"/>
      <c r="S8401" s="262"/>
      <c r="T8401" s="262"/>
      <c r="U8401" s="262"/>
      <c r="V8401" s="262"/>
    </row>
    <row r="8402" spans="1:22">
      <c r="A8402" s="858"/>
      <c r="B8402" s="866">
        <f t="shared" si="131"/>
        <v>8380</v>
      </c>
      <c r="C8402" s="919"/>
      <c r="D8402" s="860"/>
      <c r="E8402"/>
      <c r="F8402"/>
      <c r="G8402"/>
      <c r="H8402"/>
      <c r="I8402"/>
      <c r="J8402"/>
      <c r="K8402"/>
      <c r="L8402" s="262"/>
      <c r="M8402" s="262"/>
      <c r="S8402" s="262"/>
      <c r="T8402" s="262"/>
      <c r="U8402" s="262"/>
      <c r="V8402" s="262"/>
    </row>
    <row r="8403" spans="1:22">
      <c r="A8403" s="858"/>
      <c r="B8403" s="866">
        <f t="shared" si="131"/>
        <v>8381</v>
      </c>
      <c r="C8403" s="919"/>
      <c r="D8403" s="860"/>
      <c r="E8403"/>
      <c r="F8403"/>
      <c r="G8403"/>
      <c r="H8403"/>
      <c r="I8403"/>
      <c r="J8403"/>
      <c r="K8403"/>
      <c r="L8403" s="262"/>
      <c r="M8403" s="262"/>
      <c r="S8403" s="262"/>
      <c r="T8403" s="262"/>
      <c r="U8403" s="262"/>
      <c r="V8403" s="262"/>
    </row>
    <row r="8404" spans="1:22">
      <c r="A8404" s="858"/>
      <c r="B8404" s="866">
        <f t="shared" si="131"/>
        <v>8382</v>
      </c>
      <c r="C8404" s="919"/>
      <c r="D8404" s="860"/>
      <c r="E8404"/>
      <c r="F8404"/>
      <c r="G8404"/>
      <c r="H8404"/>
      <c r="I8404"/>
      <c r="J8404"/>
      <c r="K8404"/>
      <c r="L8404" s="262"/>
      <c r="M8404" s="262"/>
      <c r="S8404" s="262"/>
      <c r="T8404" s="262"/>
      <c r="U8404" s="262"/>
      <c r="V8404" s="262"/>
    </row>
    <row r="8405" spans="1:22">
      <c r="A8405" s="858"/>
      <c r="B8405" s="866">
        <f t="shared" si="131"/>
        <v>8383</v>
      </c>
      <c r="C8405" s="919"/>
      <c r="D8405" s="860"/>
      <c r="E8405"/>
      <c r="F8405"/>
      <c r="G8405"/>
      <c r="H8405"/>
      <c r="I8405"/>
      <c r="J8405"/>
      <c r="K8405"/>
      <c r="L8405" s="262"/>
      <c r="M8405" s="262"/>
      <c r="S8405" s="262"/>
      <c r="T8405" s="262"/>
      <c r="U8405" s="262"/>
      <c r="V8405" s="262"/>
    </row>
    <row r="8406" spans="1:22">
      <c r="A8406" s="858"/>
      <c r="B8406" s="866">
        <f t="shared" si="131"/>
        <v>8384</v>
      </c>
      <c r="C8406" s="919"/>
      <c r="D8406" s="860"/>
      <c r="E8406"/>
      <c r="F8406"/>
      <c r="G8406"/>
      <c r="H8406"/>
      <c r="I8406"/>
      <c r="J8406"/>
      <c r="K8406"/>
      <c r="L8406" s="262"/>
      <c r="M8406" s="262"/>
      <c r="S8406" s="262"/>
      <c r="T8406" s="262"/>
      <c r="U8406" s="262"/>
      <c r="V8406" s="262"/>
    </row>
    <row r="8407" spans="1:22">
      <c r="A8407" s="858"/>
      <c r="B8407" s="866">
        <f t="shared" si="131"/>
        <v>8385</v>
      </c>
      <c r="C8407" s="919"/>
      <c r="D8407" s="860"/>
      <c r="E8407"/>
      <c r="F8407"/>
      <c r="G8407"/>
      <c r="H8407"/>
      <c r="I8407"/>
      <c r="J8407"/>
      <c r="K8407"/>
      <c r="L8407" s="262"/>
      <c r="M8407" s="262"/>
      <c r="S8407" s="262"/>
      <c r="T8407" s="262"/>
      <c r="U8407" s="262"/>
      <c r="V8407" s="262"/>
    </row>
    <row r="8408" spans="1:22">
      <c r="A8408" s="858"/>
      <c r="B8408" s="866">
        <f t="shared" ref="B8408:B8471" si="132">B8407+1</f>
        <v>8386</v>
      </c>
      <c r="C8408" s="919"/>
      <c r="D8408" s="860"/>
      <c r="E8408"/>
      <c r="F8408"/>
      <c r="G8408"/>
      <c r="H8408"/>
      <c r="I8408"/>
      <c r="J8408"/>
      <c r="K8408"/>
      <c r="L8408" s="262"/>
      <c r="M8408" s="262"/>
      <c r="S8408" s="262"/>
      <c r="T8408" s="262"/>
      <c r="U8408" s="262"/>
      <c r="V8408" s="262"/>
    </row>
    <row r="8409" spans="1:22">
      <c r="A8409" s="858"/>
      <c r="B8409" s="866">
        <f t="shared" si="132"/>
        <v>8387</v>
      </c>
      <c r="C8409" s="919"/>
      <c r="D8409" s="860"/>
      <c r="E8409"/>
      <c r="F8409"/>
      <c r="G8409"/>
      <c r="H8409"/>
      <c r="I8409"/>
      <c r="J8409"/>
      <c r="K8409"/>
      <c r="L8409" s="262"/>
      <c r="M8409" s="262"/>
      <c r="S8409" s="262"/>
      <c r="T8409" s="262"/>
      <c r="U8409" s="262"/>
      <c r="V8409" s="262"/>
    </row>
    <row r="8410" spans="1:22">
      <c r="A8410" s="858"/>
      <c r="B8410" s="866">
        <f t="shared" si="132"/>
        <v>8388</v>
      </c>
      <c r="C8410" s="919"/>
      <c r="D8410" s="860"/>
      <c r="E8410"/>
      <c r="F8410"/>
      <c r="G8410"/>
      <c r="H8410"/>
      <c r="I8410"/>
      <c r="J8410"/>
      <c r="K8410"/>
      <c r="L8410" s="262"/>
      <c r="M8410" s="262"/>
      <c r="S8410" s="262"/>
      <c r="T8410" s="262"/>
      <c r="U8410" s="262"/>
      <c r="V8410" s="262"/>
    </row>
    <row r="8411" spans="1:22">
      <c r="A8411" s="858"/>
      <c r="B8411" s="866">
        <f t="shared" si="132"/>
        <v>8389</v>
      </c>
      <c r="C8411" s="919"/>
      <c r="D8411" s="860"/>
      <c r="E8411"/>
      <c r="F8411"/>
      <c r="G8411"/>
      <c r="H8411"/>
      <c r="I8411"/>
      <c r="J8411"/>
      <c r="K8411"/>
      <c r="L8411" s="262"/>
      <c r="M8411" s="262"/>
      <c r="S8411" s="262"/>
      <c r="T8411" s="262"/>
      <c r="U8411" s="262"/>
      <c r="V8411" s="262"/>
    </row>
    <row r="8412" spans="1:22">
      <c r="A8412" s="858"/>
      <c r="B8412" s="866">
        <f t="shared" si="132"/>
        <v>8390</v>
      </c>
      <c r="C8412" s="919"/>
      <c r="D8412" s="860"/>
      <c r="E8412"/>
      <c r="F8412"/>
      <c r="G8412"/>
      <c r="H8412"/>
      <c r="I8412"/>
      <c r="J8412"/>
      <c r="K8412"/>
      <c r="L8412" s="262"/>
      <c r="M8412" s="262"/>
      <c r="S8412" s="262"/>
      <c r="T8412" s="262"/>
      <c r="U8412" s="262"/>
      <c r="V8412" s="262"/>
    </row>
    <row r="8413" spans="1:22">
      <c r="A8413" s="858"/>
      <c r="B8413" s="866">
        <f t="shared" si="132"/>
        <v>8391</v>
      </c>
      <c r="C8413" s="919"/>
      <c r="D8413" s="860"/>
      <c r="E8413"/>
      <c r="F8413"/>
      <c r="G8413"/>
      <c r="H8413"/>
      <c r="I8413"/>
      <c r="J8413"/>
      <c r="K8413"/>
      <c r="L8413" s="262"/>
      <c r="M8413" s="262"/>
      <c r="S8413" s="262"/>
      <c r="T8413" s="262"/>
      <c r="U8413" s="262"/>
      <c r="V8413" s="262"/>
    </row>
    <row r="8414" spans="1:22">
      <c r="A8414" s="858"/>
      <c r="B8414" s="866">
        <f t="shared" si="132"/>
        <v>8392</v>
      </c>
      <c r="C8414" s="919"/>
      <c r="D8414" s="860"/>
      <c r="E8414"/>
      <c r="F8414"/>
      <c r="G8414"/>
      <c r="H8414"/>
      <c r="I8414"/>
      <c r="J8414"/>
      <c r="K8414"/>
      <c r="L8414" s="262"/>
      <c r="M8414" s="262"/>
      <c r="S8414" s="262"/>
      <c r="T8414" s="262"/>
      <c r="U8414" s="262"/>
      <c r="V8414" s="262"/>
    </row>
    <row r="8415" spans="1:22">
      <c r="A8415" s="858"/>
      <c r="B8415" s="866">
        <f t="shared" si="132"/>
        <v>8393</v>
      </c>
      <c r="C8415" s="919"/>
      <c r="D8415" s="860"/>
      <c r="E8415"/>
      <c r="F8415"/>
      <c r="G8415"/>
      <c r="H8415"/>
      <c r="I8415"/>
      <c r="J8415"/>
      <c r="K8415"/>
      <c r="L8415" s="262"/>
      <c r="M8415" s="262"/>
      <c r="S8415" s="262"/>
      <c r="T8415" s="262"/>
      <c r="U8415" s="262"/>
      <c r="V8415" s="262"/>
    </row>
    <row r="8416" spans="1:22">
      <c r="A8416" s="858"/>
      <c r="B8416" s="866">
        <f t="shared" si="132"/>
        <v>8394</v>
      </c>
      <c r="C8416" s="919"/>
      <c r="D8416" s="860"/>
      <c r="E8416"/>
      <c r="F8416"/>
      <c r="G8416"/>
      <c r="H8416"/>
      <c r="I8416"/>
      <c r="J8416"/>
      <c r="K8416"/>
      <c r="L8416" s="262"/>
      <c r="M8416" s="262"/>
      <c r="S8416" s="262"/>
      <c r="T8416" s="262"/>
      <c r="U8416" s="262"/>
      <c r="V8416" s="262"/>
    </row>
    <row r="8417" spans="1:22">
      <c r="A8417" s="858"/>
      <c r="B8417" s="866">
        <f t="shared" si="132"/>
        <v>8395</v>
      </c>
      <c r="C8417" s="919"/>
      <c r="D8417" s="860"/>
      <c r="E8417"/>
      <c r="F8417"/>
      <c r="G8417"/>
      <c r="H8417"/>
      <c r="I8417"/>
      <c r="J8417"/>
      <c r="K8417"/>
      <c r="L8417" s="262"/>
      <c r="M8417" s="262"/>
      <c r="S8417" s="262"/>
      <c r="T8417" s="262"/>
      <c r="U8417" s="262"/>
      <c r="V8417" s="262"/>
    </row>
    <row r="8418" spans="1:22">
      <c r="A8418" s="858"/>
      <c r="B8418" s="866">
        <f t="shared" si="132"/>
        <v>8396</v>
      </c>
      <c r="C8418" s="919"/>
      <c r="D8418" s="860"/>
      <c r="E8418"/>
      <c r="F8418"/>
      <c r="G8418"/>
      <c r="H8418"/>
      <c r="I8418"/>
      <c r="J8418"/>
      <c r="K8418"/>
      <c r="L8418" s="262"/>
      <c r="M8418" s="262"/>
      <c r="S8418" s="262"/>
      <c r="T8418" s="262"/>
      <c r="U8418" s="262"/>
      <c r="V8418" s="262"/>
    </row>
    <row r="8419" spans="1:22">
      <c r="A8419" s="858"/>
      <c r="B8419" s="866">
        <f t="shared" si="132"/>
        <v>8397</v>
      </c>
      <c r="C8419" s="919"/>
      <c r="D8419" s="860"/>
      <c r="E8419"/>
      <c r="F8419"/>
      <c r="G8419"/>
      <c r="H8419"/>
      <c r="I8419"/>
      <c r="J8419"/>
      <c r="K8419"/>
      <c r="L8419" s="262"/>
      <c r="M8419" s="262"/>
      <c r="S8419" s="262"/>
      <c r="T8419" s="262"/>
      <c r="U8419" s="262"/>
      <c r="V8419" s="262"/>
    </row>
    <row r="8420" spans="1:22">
      <c r="A8420" s="858"/>
      <c r="B8420" s="866">
        <f t="shared" si="132"/>
        <v>8398</v>
      </c>
      <c r="C8420" s="919"/>
      <c r="D8420" s="860"/>
      <c r="E8420"/>
      <c r="F8420"/>
      <c r="G8420"/>
      <c r="H8420"/>
      <c r="I8420"/>
      <c r="J8420"/>
      <c r="K8420"/>
      <c r="L8420" s="262"/>
      <c r="M8420" s="262"/>
      <c r="S8420" s="262"/>
      <c r="T8420" s="262"/>
      <c r="U8420" s="262"/>
      <c r="V8420" s="262"/>
    </row>
    <row r="8421" spans="1:22">
      <c r="A8421" s="858"/>
      <c r="B8421" s="866">
        <f t="shared" si="132"/>
        <v>8399</v>
      </c>
      <c r="C8421" s="919"/>
      <c r="D8421" s="860"/>
      <c r="E8421"/>
      <c r="F8421"/>
      <c r="G8421"/>
      <c r="H8421"/>
      <c r="I8421"/>
      <c r="J8421"/>
      <c r="K8421"/>
      <c r="L8421" s="262"/>
      <c r="M8421" s="262"/>
      <c r="S8421" s="262"/>
      <c r="T8421" s="262"/>
      <c r="U8421" s="262"/>
      <c r="V8421" s="262"/>
    </row>
    <row r="8422" spans="1:22">
      <c r="A8422" s="858"/>
      <c r="B8422" s="866">
        <f t="shared" si="132"/>
        <v>8400</v>
      </c>
      <c r="C8422" s="919"/>
      <c r="D8422" s="860"/>
      <c r="E8422"/>
      <c r="F8422"/>
      <c r="G8422"/>
      <c r="H8422"/>
      <c r="I8422"/>
      <c r="J8422"/>
      <c r="K8422"/>
      <c r="L8422" s="262"/>
      <c r="M8422" s="262"/>
      <c r="S8422" s="262"/>
      <c r="T8422" s="262"/>
      <c r="U8422" s="262"/>
      <c r="V8422" s="262"/>
    </row>
    <row r="8423" spans="1:22">
      <c r="A8423" s="858"/>
      <c r="B8423" s="866">
        <f t="shared" si="132"/>
        <v>8401</v>
      </c>
      <c r="C8423" s="919"/>
      <c r="D8423" s="860"/>
      <c r="E8423"/>
      <c r="F8423"/>
      <c r="G8423"/>
      <c r="H8423"/>
      <c r="I8423"/>
      <c r="J8423"/>
      <c r="K8423"/>
      <c r="L8423" s="262"/>
      <c r="M8423" s="262"/>
      <c r="S8423" s="262"/>
      <c r="T8423" s="262"/>
      <c r="U8423" s="262"/>
      <c r="V8423" s="262"/>
    </row>
    <row r="8424" spans="1:22">
      <c r="A8424" s="858"/>
      <c r="B8424" s="866">
        <f t="shared" si="132"/>
        <v>8402</v>
      </c>
      <c r="C8424" s="919"/>
      <c r="D8424" s="860"/>
      <c r="E8424"/>
      <c r="F8424"/>
      <c r="G8424"/>
      <c r="H8424"/>
      <c r="I8424"/>
      <c r="J8424"/>
      <c r="K8424"/>
      <c r="L8424" s="262"/>
      <c r="M8424" s="262"/>
      <c r="S8424" s="262"/>
      <c r="T8424" s="262"/>
      <c r="U8424" s="262"/>
      <c r="V8424" s="262"/>
    </row>
    <row r="8425" spans="1:22">
      <c r="A8425" s="858"/>
      <c r="B8425" s="866">
        <f t="shared" si="132"/>
        <v>8403</v>
      </c>
      <c r="C8425" s="919"/>
      <c r="D8425" s="860"/>
      <c r="E8425"/>
      <c r="F8425"/>
      <c r="G8425"/>
      <c r="H8425"/>
      <c r="I8425"/>
      <c r="J8425"/>
      <c r="K8425"/>
      <c r="L8425" s="262"/>
      <c r="M8425" s="262"/>
      <c r="S8425" s="262"/>
      <c r="T8425" s="262"/>
      <c r="U8425" s="262"/>
      <c r="V8425" s="262"/>
    </row>
    <row r="8426" spans="1:22">
      <c r="A8426" s="858"/>
      <c r="B8426" s="866">
        <f t="shared" si="132"/>
        <v>8404</v>
      </c>
      <c r="C8426" s="919"/>
      <c r="D8426" s="860"/>
      <c r="E8426"/>
      <c r="F8426"/>
      <c r="G8426"/>
      <c r="H8426"/>
      <c r="I8426"/>
      <c r="J8426"/>
      <c r="K8426"/>
      <c r="L8426" s="262"/>
      <c r="M8426" s="262"/>
      <c r="S8426" s="262"/>
      <c r="T8426" s="262"/>
      <c r="U8426" s="262"/>
      <c r="V8426" s="262"/>
    </row>
    <row r="8427" spans="1:22">
      <c r="A8427" s="858"/>
      <c r="B8427" s="866">
        <f t="shared" si="132"/>
        <v>8405</v>
      </c>
      <c r="C8427" s="919"/>
      <c r="D8427" s="860"/>
      <c r="E8427"/>
      <c r="F8427"/>
      <c r="G8427"/>
      <c r="H8427"/>
      <c r="I8427"/>
      <c r="J8427"/>
      <c r="K8427"/>
      <c r="L8427" s="262"/>
      <c r="M8427" s="262"/>
      <c r="S8427" s="262"/>
      <c r="T8427" s="262"/>
      <c r="U8427" s="262"/>
      <c r="V8427" s="262"/>
    </row>
    <row r="8428" spans="1:22">
      <c r="A8428" s="858"/>
      <c r="B8428" s="866">
        <f t="shared" si="132"/>
        <v>8406</v>
      </c>
      <c r="C8428" s="919"/>
      <c r="D8428" s="860"/>
      <c r="E8428"/>
      <c r="F8428"/>
      <c r="G8428"/>
      <c r="H8428"/>
      <c r="I8428"/>
      <c r="J8428"/>
      <c r="K8428"/>
      <c r="L8428" s="262"/>
      <c r="M8428" s="262"/>
      <c r="S8428" s="262"/>
      <c r="T8428" s="262"/>
      <c r="U8428" s="262"/>
      <c r="V8428" s="262"/>
    </row>
    <row r="8429" spans="1:22">
      <c r="A8429" s="858"/>
      <c r="B8429" s="866">
        <f t="shared" si="132"/>
        <v>8407</v>
      </c>
      <c r="C8429" s="919"/>
      <c r="D8429" s="860"/>
      <c r="E8429"/>
      <c r="F8429"/>
      <c r="G8429"/>
      <c r="H8429"/>
      <c r="I8429"/>
      <c r="J8429"/>
      <c r="K8429"/>
      <c r="L8429" s="262"/>
      <c r="M8429" s="262"/>
      <c r="S8429" s="262"/>
      <c r="T8429" s="262"/>
      <c r="U8429" s="262"/>
      <c r="V8429" s="262"/>
    </row>
    <row r="8430" spans="1:22">
      <c r="A8430" s="858"/>
      <c r="B8430" s="866">
        <f t="shared" si="132"/>
        <v>8408</v>
      </c>
      <c r="C8430" s="919"/>
      <c r="D8430" s="860"/>
      <c r="E8430"/>
      <c r="F8430"/>
      <c r="G8430"/>
      <c r="H8430"/>
      <c r="I8430"/>
      <c r="J8430"/>
      <c r="K8430"/>
      <c r="L8430" s="262"/>
      <c r="M8430" s="262"/>
      <c r="S8430" s="262"/>
      <c r="T8430" s="262"/>
      <c r="U8430" s="262"/>
      <c r="V8430" s="262"/>
    </row>
    <row r="8431" spans="1:22">
      <c r="A8431" s="858"/>
      <c r="B8431" s="866">
        <f t="shared" si="132"/>
        <v>8409</v>
      </c>
      <c r="C8431" s="919"/>
      <c r="D8431" s="860"/>
      <c r="E8431"/>
      <c r="F8431"/>
      <c r="G8431"/>
      <c r="H8431"/>
      <c r="I8431"/>
      <c r="J8431"/>
      <c r="K8431"/>
      <c r="L8431" s="262"/>
      <c r="M8431" s="262"/>
      <c r="S8431" s="262"/>
      <c r="T8431" s="262"/>
      <c r="U8431" s="262"/>
      <c r="V8431" s="262"/>
    </row>
    <row r="8432" spans="1:22">
      <c r="A8432" s="858"/>
      <c r="B8432" s="866">
        <f t="shared" si="132"/>
        <v>8410</v>
      </c>
      <c r="C8432" s="919"/>
      <c r="D8432" s="860"/>
      <c r="E8432"/>
      <c r="F8432"/>
      <c r="G8432"/>
      <c r="H8432"/>
      <c r="I8432"/>
      <c r="J8432"/>
      <c r="K8432"/>
      <c r="L8432" s="262"/>
      <c r="M8432" s="262"/>
      <c r="S8432" s="262"/>
      <c r="T8432" s="262"/>
      <c r="U8432" s="262"/>
      <c r="V8432" s="262"/>
    </row>
    <row r="8433" spans="1:22">
      <c r="A8433" s="858"/>
      <c r="B8433" s="866">
        <f t="shared" si="132"/>
        <v>8411</v>
      </c>
      <c r="C8433" s="919"/>
      <c r="D8433" s="860"/>
      <c r="E8433"/>
      <c r="F8433"/>
      <c r="G8433"/>
      <c r="H8433"/>
      <c r="I8433"/>
      <c r="J8433"/>
      <c r="K8433"/>
      <c r="L8433" s="262"/>
      <c r="M8433" s="262"/>
      <c r="S8433" s="262"/>
      <c r="T8433" s="262"/>
      <c r="U8433" s="262"/>
      <c r="V8433" s="262"/>
    </row>
    <row r="8434" spans="1:22">
      <c r="A8434" s="858"/>
      <c r="B8434" s="866">
        <f t="shared" si="132"/>
        <v>8412</v>
      </c>
      <c r="C8434" s="919"/>
      <c r="D8434" s="860"/>
      <c r="E8434"/>
      <c r="F8434"/>
      <c r="G8434"/>
      <c r="H8434"/>
      <c r="I8434"/>
      <c r="J8434"/>
      <c r="K8434"/>
      <c r="L8434" s="262"/>
      <c r="M8434" s="262"/>
      <c r="S8434" s="262"/>
      <c r="T8434" s="262"/>
      <c r="U8434" s="262"/>
      <c r="V8434" s="262"/>
    </row>
    <row r="8435" spans="1:22">
      <c r="A8435" s="858"/>
      <c r="B8435" s="866">
        <f t="shared" si="132"/>
        <v>8413</v>
      </c>
      <c r="C8435" s="919"/>
      <c r="D8435" s="860"/>
      <c r="E8435"/>
      <c r="F8435"/>
      <c r="G8435"/>
      <c r="H8435"/>
      <c r="I8435"/>
      <c r="J8435"/>
      <c r="K8435"/>
      <c r="L8435" s="262"/>
      <c r="M8435" s="262"/>
      <c r="S8435" s="262"/>
      <c r="T8435" s="262"/>
      <c r="U8435" s="262"/>
      <c r="V8435" s="262"/>
    </row>
    <row r="8436" spans="1:22">
      <c r="A8436" s="858"/>
      <c r="B8436" s="866">
        <f t="shared" si="132"/>
        <v>8414</v>
      </c>
      <c r="C8436" s="919"/>
      <c r="D8436" s="860"/>
      <c r="E8436"/>
      <c r="F8436"/>
      <c r="G8436"/>
      <c r="H8436"/>
      <c r="I8436"/>
      <c r="J8436"/>
      <c r="K8436"/>
      <c r="L8436" s="262"/>
      <c r="M8436" s="262"/>
      <c r="S8436" s="262"/>
      <c r="T8436" s="262"/>
      <c r="U8436" s="262"/>
      <c r="V8436" s="262"/>
    </row>
    <row r="8437" spans="1:22">
      <c r="A8437" s="858"/>
      <c r="B8437" s="866">
        <f t="shared" si="132"/>
        <v>8415</v>
      </c>
      <c r="C8437" s="919"/>
      <c r="D8437" s="860"/>
      <c r="E8437"/>
      <c r="F8437"/>
      <c r="G8437"/>
      <c r="H8437"/>
      <c r="I8437"/>
      <c r="J8437"/>
      <c r="K8437"/>
      <c r="L8437" s="262"/>
      <c r="M8437" s="262"/>
      <c r="S8437" s="262"/>
      <c r="T8437" s="262"/>
      <c r="U8437" s="262"/>
      <c r="V8437" s="262"/>
    </row>
    <row r="8438" spans="1:22">
      <c r="A8438" s="858"/>
      <c r="B8438" s="866">
        <f t="shared" si="132"/>
        <v>8416</v>
      </c>
      <c r="C8438" s="919"/>
      <c r="D8438" s="860"/>
      <c r="E8438"/>
      <c r="F8438"/>
      <c r="G8438"/>
      <c r="H8438"/>
      <c r="I8438"/>
      <c r="J8438"/>
      <c r="K8438"/>
      <c r="L8438" s="262"/>
      <c r="M8438" s="262"/>
      <c r="S8438" s="262"/>
      <c r="T8438" s="262"/>
      <c r="U8438" s="262"/>
      <c r="V8438" s="262"/>
    </row>
    <row r="8439" spans="1:22">
      <c r="A8439" s="858"/>
      <c r="B8439" s="866">
        <f t="shared" si="132"/>
        <v>8417</v>
      </c>
      <c r="C8439" s="919"/>
      <c r="D8439" s="860"/>
      <c r="E8439"/>
      <c r="F8439"/>
      <c r="G8439"/>
      <c r="H8439"/>
      <c r="I8439"/>
      <c r="J8439"/>
      <c r="K8439"/>
      <c r="L8439" s="262"/>
      <c r="M8439" s="262"/>
      <c r="S8439" s="262"/>
      <c r="T8439" s="262"/>
      <c r="U8439" s="262"/>
      <c r="V8439" s="262"/>
    </row>
    <row r="8440" spans="1:22">
      <c r="A8440" s="858"/>
      <c r="B8440" s="866">
        <f t="shared" si="132"/>
        <v>8418</v>
      </c>
      <c r="C8440" s="919"/>
      <c r="D8440" s="860"/>
      <c r="E8440"/>
      <c r="F8440"/>
      <c r="G8440"/>
      <c r="H8440"/>
      <c r="I8440"/>
      <c r="J8440"/>
      <c r="K8440"/>
      <c r="L8440" s="262"/>
      <c r="M8440" s="262"/>
      <c r="S8440" s="262"/>
      <c r="T8440" s="262"/>
      <c r="U8440" s="262"/>
      <c r="V8440" s="262"/>
    </row>
    <row r="8441" spans="1:22">
      <c r="A8441" s="858"/>
      <c r="B8441" s="866">
        <f t="shared" si="132"/>
        <v>8419</v>
      </c>
      <c r="C8441" s="919"/>
      <c r="D8441" s="860"/>
      <c r="E8441"/>
      <c r="F8441"/>
      <c r="G8441"/>
      <c r="H8441"/>
      <c r="I8441"/>
      <c r="J8441"/>
      <c r="K8441"/>
      <c r="L8441" s="262"/>
      <c r="M8441" s="262"/>
      <c r="S8441" s="262"/>
      <c r="T8441" s="262"/>
      <c r="U8441" s="262"/>
      <c r="V8441" s="262"/>
    </row>
    <row r="8442" spans="1:22">
      <c r="A8442" s="858"/>
      <c r="B8442" s="866">
        <f t="shared" si="132"/>
        <v>8420</v>
      </c>
      <c r="C8442" s="919"/>
      <c r="D8442" s="860"/>
      <c r="E8442"/>
      <c r="F8442"/>
      <c r="G8442"/>
      <c r="H8442"/>
      <c r="I8442"/>
      <c r="J8442"/>
      <c r="K8442"/>
      <c r="L8442" s="262"/>
      <c r="M8442" s="262"/>
      <c r="S8442" s="262"/>
      <c r="T8442" s="262"/>
      <c r="U8442" s="262"/>
      <c r="V8442" s="262"/>
    </row>
    <row r="8443" spans="1:22">
      <c r="A8443" s="858"/>
      <c r="B8443" s="866">
        <f t="shared" si="132"/>
        <v>8421</v>
      </c>
      <c r="C8443" s="919"/>
      <c r="D8443" s="860"/>
      <c r="E8443"/>
      <c r="F8443"/>
      <c r="G8443"/>
      <c r="H8443"/>
      <c r="I8443"/>
      <c r="J8443"/>
      <c r="K8443"/>
      <c r="L8443" s="262"/>
      <c r="M8443" s="262"/>
      <c r="S8443" s="262"/>
      <c r="T8443" s="262"/>
      <c r="U8443" s="262"/>
      <c r="V8443" s="262"/>
    </row>
    <row r="8444" spans="1:22">
      <c r="A8444" s="858"/>
      <c r="B8444" s="866">
        <f t="shared" si="132"/>
        <v>8422</v>
      </c>
      <c r="C8444" s="919"/>
      <c r="D8444" s="860"/>
      <c r="E8444"/>
      <c r="F8444"/>
      <c r="G8444"/>
      <c r="H8444"/>
      <c r="I8444"/>
      <c r="J8444"/>
      <c r="K8444"/>
      <c r="L8444" s="262"/>
      <c r="M8444" s="262"/>
      <c r="S8444" s="262"/>
      <c r="T8444" s="262"/>
      <c r="U8444" s="262"/>
      <c r="V8444" s="262"/>
    </row>
    <row r="8445" spans="1:22">
      <c r="A8445" s="858"/>
      <c r="B8445" s="866">
        <f t="shared" si="132"/>
        <v>8423</v>
      </c>
      <c r="C8445" s="919"/>
      <c r="D8445" s="860"/>
      <c r="E8445"/>
      <c r="F8445"/>
      <c r="G8445"/>
      <c r="H8445"/>
      <c r="I8445"/>
      <c r="J8445"/>
      <c r="K8445"/>
      <c r="L8445" s="262"/>
      <c r="M8445" s="262"/>
      <c r="S8445" s="262"/>
      <c r="T8445" s="262"/>
      <c r="U8445" s="262"/>
      <c r="V8445" s="262"/>
    </row>
    <row r="8446" spans="1:22">
      <c r="A8446" s="858"/>
      <c r="B8446" s="866">
        <f t="shared" si="132"/>
        <v>8424</v>
      </c>
      <c r="C8446" s="919"/>
      <c r="D8446" s="860"/>
      <c r="E8446"/>
      <c r="F8446"/>
      <c r="G8446"/>
      <c r="H8446"/>
      <c r="I8446"/>
      <c r="J8446"/>
      <c r="K8446"/>
      <c r="L8446" s="262"/>
      <c r="M8446" s="262"/>
      <c r="S8446" s="262"/>
      <c r="T8446" s="262"/>
      <c r="U8446" s="262"/>
      <c r="V8446" s="262"/>
    </row>
    <row r="8447" spans="1:22">
      <c r="A8447" s="858"/>
      <c r="B8447" s="866">
        <f t="shared" si="132"/>
        <v>8425</v>
      </c>
      <c r="C8447" s="919"/>
      <c r="D8447" s="860"/>
      <c r="E8447"/>
      <c r="F8447"/>
      <c r="G8447"/>
      <c r="H8447"/>
      <c r="I8447"/>
      <c r="J8447"/>
      <c r="K8447"/>
      <c r="L8447" s="262"/>
      <c r="M8447" s="262"/>
      <c r="S8447" s="262"/>
      <c r="T8447" s="262"/>
      <c r="U8447" s="262"/>
      <c r="V8447" s="262"/>
    </row>
    <row r="8448" spans="1:22">
      <c r="A8448" s="858"/>
      <c r="B8448" s="866">
        <f t="shared" si="132"/>
        <v>8426</v>
      </c>
      <c r="C8448" s="919"/>
      <c r="D8448" s="860"/>
      <c r="E8448"/>
      <c r="F8448"/>
      <c r="G8448"/>
      <c r="H8448"/>
      <c r="I8448"/>
      <c r="J8448"/>
      <c r="K8448"/>
      <c r="L8448" s="262"/>
      <c r="M8448" s="262"/>
      <c r="S8448" s="262"/>
      <c r="T8448" s="262"/>
      <c r="U8448" s="262"/>
      <c r="V8448" s="262"/>
    </row>
    <row r="8449" spans="1:22">
      <c r="A8449" s="858"/>
      <c r="B8449" s="866">
        <f t="shared" si="132"/>
        <v>8427</v>
      </c>
      <c r="C8449" s="919"/>
      <c r="D8449" s="860"/>
      <c r="E8449"/>
      <c r="F8449"/>
      <c r="G8449"/>
      <c r="H8449"/>
      <c r="I8449"/>
      <c r="J8449"/>
      <c r="K8449"/>
      <c r="L8449" s="262"/>
      <c r="M8449" s="262"/>
      <c r="S8449" s="262"/>
      <c r="T8449" s="262"/>
      <c r="U8449" s="262"/>
      <c r="V8449" s="262"/>
    </row>
    <row r="8450" spans="1:22">
      <c r="A8450" s="858"/>
      <c r="B8450" s="866">
        <f t="shared" si="132"/>
        <v>8428</v>
      </c>
      <c r="C8450" s="919"/>
      <c r="D8450" s="860"/>
      <c r="E8450"/>
      <c r="F8450"/>
      <c r="G8450"/>
      <c r="H8450"/>
      <c r="I8450"/>
      <c r="J8450"/>
      <c r="K8450"/>
      <c r="L8450" s="262"/>
      <c r="M8450" s="262"/>
      <c r="S8450" s="262"/>
      <c r="T8450" s="262"/>
      <c r="U8450" s="262"/>
      <c r="V8450" s="262"/>
    </row>
    <row r="8451" spans="1:22">
      <c r="A8451" s="858"/>
      <c r="B8451" s="866">
        <f t="shared" si="132"/>
        <v>8429</v>
      </c>
      <c r="C8451" s="919"/>
      <c r="D8451" s="860"/>
      <c r="E8451"/>
      <c r="F8451"/>
      <c r="G8451"/>
      <c r="H8451"/>
      <c r="I8451"/>
      <c r="J8451"/>
      <c r="K8451"/>
      <c r="L8451" s="262"/>
      <c r="M8451" s="262"/>
      <c r="S8451" s="262"/>
      <c r="T8451" s="262"/>
      <c r="U8451" s="262"/>
      <c r="V8451" s="262"/>
    </row>
    <row r="8452" spans="1:22">
      <c r="A8452" s="858"/>
      <c r="B8452" s="866">
        <f t="shared" si="132"/>
        <v>8430</v>
      </c>
      <c r="C8452" s="919"/>
      <c r="D8452" s="860"/>
      <c r="E8452"/>
      <c r="F8452"/>
      <c r="G8452"/>
      <c r="H8452"/>
      <c r="I8452"/>
      <c r="J8452"/>
      <c r="K8452"/>
      <c r="L8452" s="262"/>
      <c r="M8452" s="262"/>
      <c r="S8452" s="262"/>
      <c r="T8452" s="262"/>
      <c r="U8452" s="262"/>
      <c r="V8452" s="262"/>
    </row>
    <row r="8453" spans="1:22">
      <c r="A8453" s="858"/>
      <c r="B8453" s="866">
        <f t="shared" si="132"/>
        <v>8431</v>
      </c>
      <c r="C8453" s="919"/>
      <c r="D8453" s="860"/>
      <c r="E8453"/>
      <c r="F8453"/>
      <c r="G8453"/>
      <c r="H8453"/>
      <c r="I8453"/>
      <c r="J8453"/>
      <c r="K8453"/>
      <c r="L8453" s="262"/>
      <c r="M8453" s="262"/>
      <c r="S8453" s="262"/>
      <c r="T8453" s="262"/>
      <c r="U8453" s="262"/>
      <c r="V8453" s="262"/>
    </row>
    <row r="8454" spans="1:22">
      <c r="A8454" s="858"/>
      <c r="B8454" s="866">
        <f t="shared" si="132"/>
        <v>8432</v>
      </c>
      <c r="C8454" s="919"/>
      <c r="D8454" s="860"/>
      <c r="E8454"/>
      <c r="F8454"/>
      <c r="G8454"/>
      <c r="H8454"/>
      <c r="I8454"/>
      <c r="J8454"/>
      <c r="K8454"/>
      <c r="L8454" s="262"/>
      <c r="M8454" s="262"/>
      <c r="S8454" s="262"/>
      <c r="T8454" s="262"/>
      <c r="U8454" s="262"/>
      <c r="V8454" s="262"/>
    </row>
    <row r="8455" spans="1:22">
      <c r="A8455" s="858"/>
      <c r="B8455" s="866">
        <f t="shared" si="132"/>
        <v>8433</v>
      </c>
      <c r="C8455" s="919"/>
      <c r="D8455" s="860"/>
      <c r="E8455"/>
      <c r="F8455"/>
      <c r="G8455"/>
      <c r="H8455"/>
      <c r="I8455"/>
      <c r="J8455"/>
      <c r="K8455"/>
      <c r="L8455" s="262"/>
      <c r="M8455" s="262"/>
      <c r="S8455" s="262"/>
      <c r="T8455" s="262"/>
      <c r="U8455" s="262"/>
      <c r="V8455" s="262"/>
    </row>
    <row r="8456" spans="1:22">
      <c r="A8456" s="858"/>
      <c r="B8456" s="866">
        <f t="shared" si="132"/>
        <v>8434</v>
      </c>
      <c r="C8456" s="919"/>
      <c r="D8456" s="860"/>
      <c r="E8456"/>
      <c r="F8456"/>
      <c r="G8456"/>
      <c r="H8456"/>
      <c r="I8456"/>
      <c r="J8456"/>
      <c r="K8456"/>
      <c r="L8456" s="262"/>
      <c r="M8456" s="262"/>
      <c r="S8456" s="262"/>
      <c r="T8456" s="262"/>
      <c r="U8456" s="262"/>
      <c r="V8456" s="262"/>
    </row>
    <row r="8457" spans="1:22">
      <c r="A8457" s="858"/>
      <c r="B8457" s="866">
        <f t="shared" si="132"/>
        <v>8435</v>
      </c>
      <c r="C8457" s="919"/>
      <c r="D8457" s="860"/>
      <c r="E8457"/>
      <c r="F8457"/>
      <c r="G8457"/>
      <c r="H8457"/>
      <c r="I8457"/>
      <c r="J8457"/>
      <c r="K8457"/>
      <c r="L8457" s="262"/>
      <c r="M8457" s="262"/>
      <c r="S8457" s="262"/>
      <c r="T8457" s="262"/>
      <c r="U8457" s="262"/>
      <c r="V8457" s="262"/>
    </row>
    <row r="8458" spans="1:22">
      <c r="A8458" s="858"/>
      <c r="B8458" s="866">
        <f t="shared" si="132"/>
        <v>8436</v>
      </c>
      <c r="C8458" s="919"/>
      <c r="D8458" s="860"/>
      <c r="E8458"/>
      <c r="F8458"/>
      <c r="G8458"/>
      <c r="H8458"/>
      <c r="I8458"/>
      <c r="J8458"/>
      <c r="K8458"/>
      <c r="L8458" s="262"/>
      <c r="M8458" s="262"/>
      <c r="S8458" s="262"/>
      <c r="T8458" s="262"/>
      <c r="U8458" s="262"/>
      <c r="V8458" s="262"/>
    </row>
    <row r="8459" spans="1:22">
      <c r="A8459" s="858"/>
      <c r="B8459" s="866">
        <f t="shared" si="132"/>
        <v>8437</v>
      </c>
      <c r="C8459" s="919"/>
      <c r="D8459" s="860"/>
      <c r="E8459"/>
      <c r="F8459"/>
      <c r="G8459"/>
      <c r="H8459"/>
      <c r="I8459"/>
      <c r="J8459"/>
      <c r="K8459"/>
      <c r="L8459" s="262"/>
      <c r="M8459" s="262"/>
      <c r="S8459" s="262"/>
      <c r="T8459" s="262"/>
      <c r="U8459" s="262"/>
      <c r="V8459" s="262"/>
    </row>
    <row r="8460" spans="1:22">
      <c r="A8460" s="858"/>
      <c r="B8460" s="866">
        <f t="shared" si="132"/>
        <v>8438</v>
      </c>
      <c r="C8460" s="919"/>
      <c r="D8460" s="860"/>
      <c r="E8460"/>
      <c r="F8460"/>
      <c r="G8460"/>
      <c r="H8460"/>
      <c r="I8460"/>
      <c r="J8460"/>
      <c r="K8460"/>
      <c r="L8460" s="262"/>
      <c r="M8460" s="262"/>
      <c r="S8460" s="262"/>
      <c r="T8460" s="262"/>
      <c r="U8460" s="262"/>
      <c r="V8460" s="262"/>
    </row>
    <row r="8461" spans="1:22">
      <c r="A8461" s="858"/>
      <c r="B8461" s="866">
        <f t="shared" si="132"/>
        <v>8439</v>
      </c>
      <c r="C8461" s="919"/>
      <c r="D8461" s="860"/>
      <c r="E8461"/>
      <c r="F8461"/>
      <c r="G8461"/>
      <c r="H8461"/>
      <c r="I8461"/>
      <c r="J8461"/>
      <c r="K8461"/>
      <c r="L8461" s="262"/>
      <c r="M8461" s="262"/>
      <c r="S8461" s="262"/>
      <c r="T8461" s="262"/>
      <c r="U8461" s="262"/>
      <c r="V8461" s="262"/>
    </row>
    <row r="8462" spans="1:22">
      <c r="A8462" s="858"/>
      <c r="B8462" s="866">
        <f t="shared" si="132"/>
        <v>8440</v>
      </c>
      <c r="C8462" s="919"/>
      <c r="D8462" s="860"/>
      <c r="E8462"/>
      <c r="F8462"/>
      <c r="G8462"/>
      <c r="H8462"/>
      <c r="I8462"/>
      <c r="J8462"/>
      <c r="K8462"/>
      <c r="L8462" s="262"/>
      <c r="M8462" s="262"/>
      <c r="S8462" s="262"/>
      <c r="T8462" s="262"/>
      <c r="U8462" s="262"/>
      <c r="V8462" s="262"/>
    </row>
    <row r="8463" spans="1:22">
      <c r="A8463" s="858"/>
      <c r="B8463" s="866">
        <f t="shared" si="132"/>
        <v>8441</v>
      </c>
      <c r="C8463" s="919"/>
      <c r="D8463" s="860"/>
      <c r="E8463"/>
      <c r="F8463"/>
      <c r="G8463"/>
      <c r="H8463"/>
      <c r="I8463"/>
      <c r="J8463"/>
      <c r="K8463"/>
      <c r="L8463" s="262"/>
      <c r="M8463" s="262"/>
      <c r="S8463" s="262"/>
      <c r="T8463" s="262"/>
      <c r="U8463" s="262"/>
      <c r="V8463" s="262"/>
    </row>
    <row r="8464" spans="1:22">
      <c r="A8464" s="858"/>
      <c r="B8464" s="866">
        <f t="shared" si="132"/>
        <v>8442</v>
      </c>
      <c r="C8464" s="919"/>
      <c r="D8464" s="860"/>
      <c r="E8464"/>
      <c r="F8464"/>
      <c r="G8464"/>
      <c r="H8464"/>
      <c r="I8464"/>
      <c r="J8464"/>
      <c r="K8464"/>
      <c r="L8464" s="262"/>
      <c r="M8464" s="262"/>
      <c r="S8464" s="262"/>
      <c r="T8464" s="262"/>
      <c r="U8464" s="262"/>
      <c r="V8464" s="262"/>
    </row>
    <row r="8465" spans="1:22">
      <c r="A8465" s="858"/>
      <c r="B8465" s="866">
        <f t="shared" si="132"/>
        <v>8443</v>
      </c>
      <c r="C8465" s="919"/>
      <c r="D8465" s="860"/>
      <c r="E8465"/>
      <c r="F8465"/>
      <c r="G8465"/>
      <c r="H8465"/>
      <c r="I8465"/>
      <c r="J8465"/>
      <c r="K8465"/>
      <c r="L8465" s="262"/>
      <c r="M8465" s="262"/>
      <c r="S8465" s="262"/>
      <c r="T8465" s="262"/>
      <c r="U8465" s="262"/>
      <c r="V8465" s="262"/>
    </row>
    <row r="8466" spans="1:22">
      <c r="A8466" s="858"/>
      <c r="B8466" s="866">
        <f t="shared" si="132"/>
        <v>8444</v>
      </c>
      <c r="C8466" s="919"/>
      <c r="D8466" s="860"/>
      <c r="E8466"/>
      <c r="F8466"/>
      <c r="G8466"/>
      <c r="H8466"/>
      <c r="I8466"/>
      <c r="J8466"/>
      <c r="K8466"/>
      <c r="L8466" s="262"/>
      <c r="M8466" s="262"/>
      <c r="S8466" s="262"/>
      <c r="T8466" s="262"/>
      <c r="U8466" s="262"/>
      <c r="V8466" s="262"/>
    </row>
    <row r="8467" spans="1:22">
      <c r="A8467" s="858"/>
      <c r="B8467" s="866">
        <f t="shared" si="132"/>
        <v>8445</v>
      </c>
      <c r="C8467" s="919"/>
      <c r="D8467" s="860"/>
      <c r="E8467"/>
      <c r="F8467"/>
      <c r="G8467"/>
      <c r="H8467"/>
      <c r="I8467"/>
      <c r="J8467"/>
      <c r="K8467"/>
      <c r="L8467" s="262"/>
      <c r="M8467" s="262"/>
      <c r="S8467" s="262"/>
      <c r="T8467" s="262"/>
      <c r="U8467" s="262"/>
      <c r="V8467" s="262"/>
    </row>
    <row r="8468" spans="1:22">
      <c r="A8468" s="858"/>
      <c r="B8468" s="866">
        <f t="shared" si="132"/>
        <v>8446</v>
      </c>
      <c r="C8468" s="919"/>
      <c r="D8468" s="860"/>
      <c r="E8468"/>
      <c r="F8468"/>
      <c r="G8468"/>
      <c r="H8468"/>
      <c r="I8468"/>
      <c r="J8468"/>
      <c r="K8468"/>
      <c r="L8468" s="262"/>
      <c r="M8468" s="262"/>
      <c r="S8468" s="262"/>
      <c r="T8468" s="262"/>
      <c r="U8468" s="262"/>
      <c r="V8468" s="262"/>
    </row>
    <row r="8469" spans="1:22">
      <c r="A8469" s="858"/>
      <c r="B8469" s="866">
        <f t="shared" si="132"/>
        <v>8447</v>
      </c>
      <c r="C8469" s="919"/>
      <c r="D8469" s="860"/>
      <c r="E8469"/>
      <c r="F8469"/>
      <c r="G8469"/>
      <c r="H8469"/>
      <c r="I8469"/>
      <c r="J8469"/>
      <c r="K8469"/>
      <c r="L8469" s="262"/>
      <c r="M8469" s="262"/>
      <c r="S8469" s="262"/>
      <c r="T8469" s="262"/>
      <c r="U8469" s="262"/>
      <c r="V8469" s="262"/>
    </row>
    <row r="8470" spans="1:22">
      <c r="A8470" s="858"/>
      <c r="B8470" s="866">
        <f t="shared" si="132"/>
        <v>8448</v>
      </c>
      <c r="C8470" s="919"/>
      <c r="D8470" s="860"/>
      <c r="E8470"/>
      <c r="F8470"/>
      <c r="G8470"/>
      <c r="H8470"/>
      <c r="I8470"/>
      <c r="J8470"/>
      <c r="K8470"/>
      <c r="L8470" s="262"/>
      <c r="M8470" s="262"/>
      <c r="S8470" s="262"/>
      <c r="T8470" s="262"/>
      <c r="U8470" s="262"/>
      <c r="V8470" s="262"/>
    </row>
    <row r="8471" spans="1:22">
      <c r="A8471" s="858"/>
      <c r="B8471" s="866">
        <f t="shared" si="132"/>
        <v>8449</v>
      </c>
      <c r="C8471" s="919"/>
      <c r="D8471" s="860"/>
      <c r="E8471"/>
      <c r="F8471"/>
      <c r="G8471"/>
      <c r="H8471"/>
      <c r="I8471"/>
      <c r="J8471"/>
      <c r="K8471"/>
      <c r="L8471" s="262"/>
      <c r="M8471" s="262"/>
      <c r="S8471" s="262"/>
      <c r="T8471" s="262"/>
      <c r="U8471" s="262"/>
      <c r="V8471" s="262"/>
    </row>
    <row r="8472" spans="1:22">
      <c r="A8472" s="858"/>
      <c r="B8472" s="866">
        <f t="shared" ref="B8472:B8535" si="133">B8471+1</f>
        <v>8450</v>
      </c>
      <c r="C8472" s="919"/>
      <c r="D8472" s="860"/>
      <c r="E8472"/>
      <c r="F8472"/>
      <c r="G8472"/>
      <c r="H8472"/>
      <c r="I8472"/>
      <c r="J8472"/>
      <c r="K8472"/>
      <c r="L8472" s="262"/>
      <c r="M8472" s="262"/>
      <c r="S8472" s="262"/>
      <c r="T8472" s="262"/>
      <c r="U8472" s="262"/>
      <c r="V8472" s="262"/>
    </row>
    <row r="8473" spans="1:22">
      <c r="A8473" s="858"/>
      <c r="B8473" s="866">
        <f t="shared" si="133"/>
        <v>8451</v>
      </c>
      <c r="C8473" s="919"/>
      <c r="D8473" s="860"/>
      <c r="E8473"/>
      <c r="F8473"/>
      <c r="G8473"/>
      <c r="H8473"/>
      <c r="I8473"/>
      <c r="J8473"/>
      <c r="K8473"/>
      <c r="L8473" s="262"/>
      <c r="M8473" s="262"/>
      <c r="S8473" s="262"/>
      <c r="T8473" s="262"/>
      <c r="U8473" s="262"/>
      <c r="V8473" s="262"/>
    </row>
    <row r="8474" spans="1:22">
      <c r="A8474" s="858"/>
      <c r="B8474" s="866">
        <f t="shared" si="133"/>
        <v>8452</v>
      </c>
      <c r="C8474" s="919"/>
      <c r="D8474" s="860"/>
      <c r="E8474"/>
      <c r="F8474"/>
      <c r="G8474"/>
      <c r="H8474"/>
      <c r="I8474"/>
      <c r="J8474"/>
      <c r="K8474"/>
      <c r="L8474" s="262"/>
      <c r="M8474" s="262"/>
      <c r="S8474" s="262"/>
      <c r="T8474" s="262"/>
      <c r="U8474" s="262"/>
      <c r="V8474" s="262"/>
    </row>
    <row r="8475" spans="1:22">
      <c r="A8475" s="858"/>
      <c r="B8475" s="866">
        <f t="shared" si="133"/>
        <v>8453</v>
      </c>
      <c r="C8475" s="919"/>
      <c r="D8475" s="860"/>
      <c r="E8475"/>
      <c r="F8475"/>
      <c r="G8475"/>
      <c r="H8475"/>
      <c r="I8475"/>
      <c r="J8475"/>
      <c r="K8475"/>
      <c r="L8475" s="262"/>
      <c r="M8475" s="262"/>
      <c r="S8475" s="262"/>
      <c r="T8475" s="262"/>
      <c r="U8475" s="262"/>
      <c r="V8475" s="262"/>
    </row>
    <row r="8476" spans="1:22">
      <c r="A8476" s="858"/>
      <c r="B8476" s="866">
        <f t="shared" si="133"/>
        <v>8454</v>
      </c>
      <c r="C8476" s="919"/>
      <c r="D8476" s="860"/>
      <c r="E8476"/>
      <c r="F8476"/>
      <c r="G8476"/>
      <c r="H8476"/>
      <c r="I8476"/>
      <c r="J8476"/>
      <c r="K8476"/>
      <c r="L8476" s="262"/>
      <c r="M8476" s="262"/>
      <c r="S8476" s="262"/>
      <c r="T8476" s="262"/>
      <c r="U8476" s="262"/>
      <c r="V8476" s="262"/>
    </row>
    <row r="8477" spans="1:22">
      <c r="A8477" s="858"/>
      <c r="B8477" s="866">
        <f t="shared" si="133"/>
        <v>8455</v>
      </c>
      <c r="C8477" s="919"/>
      <c r="D8477" s="860"/>
      <c r="E8477"/>
      <c r="F8477"/>
      <c r="G8477"/>
      <c r="H8477"/>
      <c r="I8477"/>
      <c r="J8477"/>
      <c r="K8477"/>
      <c r="L8477" s="262"/>
      <c r="M8477" s="262"/>
      <c r="S8477" s="262"/>
      <c r="T8477" s="262"/>
      <c r="U8477" s="262"/>
      <c r="V8477" s="262"/>
    </row>
    <row r="8478" spans="1:22">
      <c r="A8478" s="858"/>
      <c r="B8478" s="866">
        <f t="shared" si="133"/>
        <v>8456</v>
      </c>
      <c r="C8478" s="919"/>
      <c r="D8478" s="860"/>
      <c r="E8478"/>
      <c r="F8478"/>
      <c r="G8478"/>
      <c r="H8478"/>
      <c r="I8478"/>
      <c r="J8478"/>
      <c r="K8478"/>
      <c r="L8478" s="262"/>
      <c r="M8478" s="262"/>
      <c r="S8478" s="262"/>
      <c r="T8478" s="262"/>
      <c r="U8478" s="262"/>
      <c r="V8478" s="262"/>
    </row>
    <row r="8479" spans="1:22">
      <c r="A8479" s="858"/>
      <c r="B8479" s="866">
        <f t="shared" si="133"/>
        <v>8457</v>
      </c>
      <c r="C8479" s="919"/>
      <c r="D8479" s="860"/>
      <c r="E8479"/>
      <c r="F8479"/>
      <c r="G8479"/>
      <c r="H8479"/>
      <c r="I8479"/>
      <c r="J8479"/>
      <c r="K8479"/>
      <c r="L8479" s="262"/>
      <c r="M8479" s="262"/>
      <c r="S8479" s="262"/>
      <c r="T8479" s="262"/>
      <c r="U8479" s="262"/>
      <c r="V8479" s="262"/>
    </row>
    <row r="8480" spans="1:22">
      <c r="A8480" s="858"/>
      <c r="B8480" s="866">
        <f t="shared" si="133"/>
        <v>8458</v>
      </c>
      <c r="C8480" s="919"/>
      <c r="D8480" s="860"/>
      <c r="E8480"/>
      <c r="F8480"/>
      <c r="G8480"/>
      <c r="H8480"/>
      <c r="I8480"/>
      <c r="J8480"/>
      <c r="K8480"/>
      <c r="L8480" s="262"/>
      <c r="M8480" s="262"/>
      <c r="S8480" s="262"/>
      <c r="T8480" s="262"/>
      <c r="U8480" s="262"/>
      <c r="V8480" s="262"/>
    </row>
    <row r="8481" spans="1:22">
      <c r="A8481" s="858"/>
      <c r="B8481" s="866">
        <f t="shared" si="133"/>
        <v>8459</v>
      </c>
      <c r="C8481" s="919"/>
      <c r="D8481" s="860"/>
      <c r="E8481"/>
      <c r="F8481"/>
      <c r="G8481"/>
      <c r="H8481"/>
      <c r="I8481"/>
      <c r="J8481"/>
      <c r="K8481"/>
      <c r="L8481" s="262"/>
      <c r="M8481" s="262"/>
      <c r="S8481" s="262"/>
      <c r="T8481" s="262"/>
      <c r="U8481" s="262"/>
      <c r="V8481" s="262"/>
    </row>
    <row r="8482" spans="1:22">
      <c r="A8482" s="858"/>
      <c r="B8482" s="866">
        <f t="shared" si="133"/>
        <v>8460</v>
      </c>
      <c r="C8482" s="919"/>
      <c r="D8482" s="860"/>
      <c r="E8482"/>
      <c r="F8482"/>
      <c r="G8482"/>
      <c r="H8482"/>
      <c r="I8482"/>
      <c r="J8482"/>
      <c r="K8482"/>
      <c r="L8482" s="262"/>
      <c r="M8482" s="262"/>
      <c r="S8482" s="262"/>
      <c r="T8482" s="262"/>
      <c r="U8482" s="262"/>
      <c r="V8482" s="262"/>
    </row>
    <row r="8483" spans="1:22">
      <c r="A8483" s="858"/>
      <c r="B8483" s="866">
        <f t="shared" si="133"/>
        <v>8461</v>
      </c>
      <c r="C8483" s="919"/>
      <c r="D8483" s="860"/>
      <c r="E8483"/>
      <c r="F8483"/>
      <c r="G8483"/>
      <c r="H8483"/>
      <c r="I8483"/>
      <c r="J8483"/>
      <c r="K8483"/>
      <c r="L8483" s="262"/>
      <c r="M8483" s="262"/>
      <c r="S8483" s="262"/>
      <c r="T8483" s="262"/>
      <c r="U8483" s="262"/>
      <c r="V8483" s="262"/>
    </row>
    <row r="8484" spans="1:22">
      <c r="A8484" s="858"/>
      <c r="B8484" s="866">
        <f t="shared" si="133"/>
        <v>8462</v>
      </c>
      <c r="C8484" s="919"/>
      <c r="D8484" s="860"/>
      <c r="E8484"/>
      <c r="F8484"/>
      <c r="G8484"/>
      <c r="H8484"/>
      <c r="I8484"/>
      <c r="J8484"/>
      <c r="K8484"/>
      <c r="L8484" s="262"/>
      <c r="M8484" s="262"/>
      <c r="S8484" s="262"/>
      <c r="T8484" s="262"/>
      <c r="U8484" s="262"/>
      <c r="V8484" s="262"/>
    </row>
    <row r="8485" spans="1:22">
      <c r="A8485" s="858"/>
      <c r="B8485" s="866">
        <f t="shared" si="133"/>
        <v>8463</v>
      </c>
      <c r="C8485" s="919"/>
      <c r="D8485" s="860"/>
      <c r="E8485"/>
      <c r="F8485"/>
      <c r="G8485"/>
      <c r="H8485"/>
      <c r="I8485"/>
      <c r="J8485"/>
      <c r="K8485"/>
      <c r="L8485" s="262"/>
      <c r="M8485" s="262"/>
      <c r="S8485" s="262"/>
      <c r="T8485" s="262"/>
      <c r="U8485" s="262"/>
      <c r="V8485" s="262"/>
    </row>
    <row r="8486" spans="1:22">
      <c r="A8486" s="858"/>
      <c r="B8486" s="866">
        <f t="shared" si="133"/>
        <v>8464</v>
      </c>
      <c r="C8486" s="919"/>
      <c r="D8486" s="860"/>
      <c r="E8486"/>
      <c r="F8486"/>
      <c r="G8486"/>
      <c r="H8486"/>
      <c r="I8486"/>
      <c r="J8486"/>
      <c r="K8486"/>
      <c r="L8486" s="262"/>
      <c r="M8486" s="262"/>
      <c r="S8486" s="262"/>
      <c r="T8486" s="262"/>
      <c r="U8486" s="262"/>
      <c r="V8486" s="262"/>
    </row>
    <row r="8487" spans="1:22">
      <c r="A8487" s="858"/>
      <c r="B8487" s="866">
        <f t="shared" si="133"/>
        <v>8465</v>
      </c>
      <c r="C8487" s="919"/>
      <c r="D8487" s="860"/>
      <c r="E8487"/>
      <c r="F8487"/>
      <c r="G8487"/>
      <c r="H8487"/>
      <c r="I8487"/>
      <c r="J8487"/>
      <c r="K8487"/>
      <c r="L8487" s="262"/>
      <c r="M8487" s="262"/>
      <c r="S8487" s="262"/>
      <c r="T8487" s="262"/>
      <c r="U8487" s="262"/>
      <c r="V8487" s="262"/>
    </row>
    <row r="8488" spans="1:22">
      <c r="A8488" s="858"/>
      <c r="B8488" s="866">
        <f t="shared" si="133"/>
        <v>8466</v>
      </c>
      <c r="C8488" s="919"/>
      <c r="D8488" s="860"/>
      <c r="E8488"/>
      <c r="F8488"/>
      <c r="G8488"/>
      <c r="H8488"/>
      <c r="I8488"/>
      <c r="J8488"/>
      <c r="K8488"/>
      <c r="L8488" s="262"/>
      <c r="M8488" s="262"/>
      <c r="S8488" s="262"/>
      <c r="T8488" s="262"/>
      <c r="U8488" s="262"/>
      <c r="V8488" s="262"/>
    </row>
    <row r="8489" spans="1:22">
      <c r="A8489" s="858"/>
      <c r="B8489" s="866">
        <f t="shared" si="133"/>
        <v>8467</v>
      </c>
      <c r="C8489" s="919"/>
      <c r="D8489" s="860"/>
      <c r="E8489"/>
      <c r="F8489"/>
      <c r="G8489"/>
      <c r="H8489"/>
      <c r="I8489"/>
      <c r="J8489"/>
      <c r="K8489"/>
      <c r="L8489" s="262"/>
      <c r="M8489" s="262"/>
      <c r="S8489" s="262"/>
      <c r="T8489" s="262"/>
      <c r="U8489" s="262"/>
      <c r="V8489" s="262"/>
    </row>
    <row r="8490" spans="1:22">
      <c r="A8490" s="858"/>
      <c r="B8490" s="866">
        <f t="shared" si="133"/>
        <v>8468</v>
      </c>
      <c r="C8490" s="919"/>
      <c r="D8490" s="860"/>
      <c r="E8490"/>
      <c r="F8490"/>
      <c r="G8490"/>
      <c r="H8490"/>
      <c r="I8490"/>
      <c r="J8490"/>
      <c r="K8490"/>
      <c r="L8490" s="262"/>
      <c r="M8490" s="262"/>
      <c r="S8490" s="262"/>
      <c r="T8490" s="262"/>
      <c r="U8490" s="262"/>
      <c r="V8490" s="262"/>
    </row>
    <row r="8491" spans="1:22">
      <c r="A8491" s="858"/>
      <c r="B8491" s="866">
        <f t="shared" si="133"/>
        <v>8469</v>
      </c>
      <c r="C8491" s="919"/>
      <c r="D8491" s="860"/>
      <c r="E8491"/>
      <c r="F8491"/>
      <c r="G8491"/>
      <c r="H8491"/>
      <c r="I8491"/>
      <c r="J8491"/>
      <c r="K8491"/>
      <c r="L8491" s="262"/>
      <c r="M8491" s="262"/>
      <c r="S8491" s="262"/>
      <c r="T8491" s="262"/>
      <c r="U8491" s="262"/>
      <c r="V8491" s="262"/>
    </row>
    <row r="8492" spans="1:22">
      <c r="A8492" s="858"/>
      <c r="B8492" s="866">
        <f t="shared" si="133"/>
        <v>8470</v>
      </c>
      <c r="C8492" s="919"/>
      <c r="D8492" s="860"/>
      <c r="E8492"/>
      <c r="F8492"/>
      <c r="G8492"/>
      <c r="H8492"/>
      <c r="I8492"/>
      <c r="J8492"/>
      <c r="K8492"/>
      <c r="L8492" s="262"/>
      <c r="M8492" s="262"/>
      <c r="S8492" s="262"/>
      <c r="T8492" s="262"/>
      <c r="U8492" s="262"/>
      <c r="V8492" s="262"/>
    </row>
    <row r="8493" spans="1:22">
      <c r="A8493" s="858"/>
      <c r="B8493" s="866">
        <f t="shared" si="133"/>
        <v>8471</v>
      </c>
      <c r="C8493" s="919"/>
      <c r="D8493" s="860"/>
      <c r="E8493"/>
      <c r="F8493"/>
      <c r="G8493"/>
      <c r="H8493"/>
      <c r="I8493"/>
      <c r="J8493"/>
      <c r="K8493"/>
      <c r="L8493" s="262"/>
      <c r="M8493" s="262"/>
      <c r="S8493" s="262"/>
      <c r="T8493" s="262"/>
      <c r="U8493" s="262"/>
      <c r="V8493" s="262"/>
    </row>
    <row r="8494" spans="1:22">
      <c r="A8494" s="858"/>
      <c r="B8494" s="866">
        <f t="shared" si="133"/>
        <v>8472</v>
      </c>
      <c r="C8494" s="919"/>
      <c r="D8494" s="860"/>
      <c r="E8494"/>
      <c r="F8494"/>
      <c r="G8494"/>
      <c r="H8494"/>
      <c r="I8494"/>
      <c r="J8494"/>
      <c r="K8494"/>
      <c r="L8494" s="262"/>
      <c r="M8494" s="262"/>
      <c r="S8494" s="262"/>
      <c r="T8494" s="262"/>
      <c r="U8494" s="262"/>
      <c r="V8494" s="262"/>
    </row>
    <row r="8495" spans="1:22">
      <c r="A8495" s="858"/>
      <c r="B8495" s="866">
        <f t="shared" si="133"/>
        <v>8473</v>
      </c>
      <c r="C8495" s="919"/>
      <c r="D8495" s="860"/>
      <c r="E8495"/>
      <c r="F8495"/>
      <c r="G8495"/>
      <c r="H8495"/>
      <c r="I8495"/>
      <c r="J8495"/>
      <c r="K8495"/>
      <c r="L8495" s="262"/>
      <c r="M8495" s="262"/>
      <c r="S8495" s="262"/>
      <c r="T8495" s="262"/>
      <c r="U8495" s="262"/>
      <c r="V8495" s="262"/>
    </row>
    <row r="8496" spans="1:22">
      <c r="A8496" s="858"/>
      <c r="B8496" s="866">
        <f t="shared" si="133"/>
        <v>8474</v>
      </c>
      <c r="C8496" s="919"/>
      <c r="D8496" s="860"/>
      <c r="E8496"/>
      <c r="F8496"/>
      <c r="G8496"/>
      <c r="H8496"/>
      <c r="I8496"/>
      <c r="J8496"/>
      <c r="K8496"/>
      <c r="L8496" s="262"/>
      <c r="M8496" s="262"/>
      <c r="S8496" s="262"/>
      <c r="T8496" s="262"/>
      <c r="U8496" s="262"/>
      <c r="V8496" s="262"/>
    </row>
    <row r="8497" spans="1:22">
      <c r="A8497" s="858"/>
      <c r="B8497" s="866">
        <f t="shared" si="133"/>
        <v>8475</v>
      </c>
      <c r="C8497" s="919"/>
      <c r="D8497" s="860"/>
      <c r="E8497"/>
      <c r="F8497"/>
      <c r="G8497"/>
      <c r="H8497"/>
      <c r="I8497"/>
      <c r="J8497"/>
      <c r="K8497"/>
      <c r="L8497" s="262"/>
      <c r="M8497" s="262"/>
      <c r="S8497" s="262"/>
      <c r="T8497" s="262"/>
      <c r="U8497" s="262"/>
      <c r="V8497" s="262"/>
    </row>
    <row r="8498" spans="1:22">
      <c r="A8498" s="858"/>
      <c r="B8498" s="866">
        <f t="shared" si="133"/>
        <v>8476</v>
      </c>
      <c r="C8498" s="919"/>
      <c r="D8498" s="860"/>
      <c r="E8498"/>
      <c r="F8498"/>
      <c r="G8498"/>
      <c r="H8498"/>
      <c r="I8498"/>
      <c r="J8498"/>
      <c r="K8498"/>
      <c r="L8498" s="262"/>
      <c r="M8498" s="262"/>
      <c r="S8498" s="262"/>
      <c r="T8498" s="262"/>
      <c r="U8498" s="262"/>
      <c r="V8498" s="262"/>
    </row>
    <row r="8499" spans="1:22">
      <c r="A8499" s="858"/>
      <c r="B8499" s="866">
        <f t="shared" si="133"/>
        <v>8477</v>
      </c>
      <c r="C8499" s="919"/>
      <c r="D8499" s="860"/>
      <c r="E8499"/>
      <c r="F8499"/>
      <c r="G8499"/>
      <c r="H8499"/>
      <c r="I8499"/>
      <c r="J8499"/>
      <c r="K8499"/>
      <c r="L8499" s="262"/>
      <c r="M8499" s="262"/>
      <c r="S8499" s="262"/>
      <c r="T8499" s="262"/>
      <c r="U8499" s="262"/>
      <c r="V8499" s="262"/>
    </row>
    <row r="8500" spans="1:22">
      <c r="A8500" s="858"/>
      <c r="B8500" s="866">
        <f t="shared" si="133"/>
        <v>8478</v>
      </c>
      <c r="C8500" s="919"/>
      <c r="D8500" s="860"/>
      <c r="E8500"/>
      <c r="F8500"/>
      <c r="G8500"/>
      <c r="H8500"/>
      <c r="I8500"/>
      <c r="J8500"/>
      <c r="K8500"/>
      <c r="L8500" s="262"/>
      <c r="M8500" s="262"/>
      <c r="S8500" s="262"/>
      <c r="T8500" s="262"/>
      <c r="U8500" s="262"/>
      <c r="V8500" s="262"/>
    </row>
    <row r="8501" spans="1:22">
      <c r="A8501" s="858"/>
      <c r="B8501" s="866">
        <f t="shared" si="133"/>
        <v>8479</v>
      </c>
      <c r="C8501" s="919"/>
      <c r="D8501" s="860"/>
      <c r="E8501"/>
      <c r="F8501"/>
      <c r="G8501"/>
      <c r="H8501"/>
      <c r="I8501"/>
      <c r="J8501"/>
      <c r="K8501"/>
      <c r="L8501" s="262"/>
      <c r="M8501" s="262"/>
      <c r="S8501" s="262"/>
      <c r="T8501" s="262"/>
      <c r="U8501" s="262"/>
      <c r="V8501" s="262"/>
    </row>
    <row r="8502" spans="1:22">
      <c r="A8502" s="858"/>
      <c r="B8502" s="866">
        <f t="shared" si="133"/>
        <v>8480</v>
      </c>
      <c r="C8502" s="919"/>
      <c r="D8502" s="860"/>
      <c r="E8502"/>
      <c r="F8502"/>
      <c r="G8502"/>
      <c r="H8502"/>
      <c r="I8502"/>
      <c r="J8502"/>
      <c r="K8502"/>
      <c r="L8502" s="262"/>
      <c r="M8502" s="262"/>
      <c r="S8502" s="262"/>
      <c r="T8502" s="262"/>
      <c r="U8502" s="262"/>
      <c r="V8502" s="262"/>
    </row>
    <row r="8503" spans="1:22">
      <c r="A8503" s="858"/>
      <c r="B8503" s="866">
        <f t="shared" si="133"/>
        <v>8481</v>
      </c>
      <c r="C8503" s="919"/>
      <c r="D8503" s="860"/>
      <c r="E8503"/>
      <c r="F8503"/>
      <c r="G8503"/>
      <c r="H8503"/>
      <c r="I8503"/>
      <c r="J8503"/>
      <c r="K8503"/>
      <c r="L8503" s="262"/>
      <c r="M8503" s="262"/>
      <c r="S8503" s="262"/>
      <c r="T8503" s="262"/>
      <c r="U8503" s="262"/>
      <c r="V8503" s="262"/>
    </row>
    <row r="8504" spans="1:22">
      <c r="A8504" s="858"/>
      <c r="B8504" s="866">
        <f t="shared" si="133"/>
        <v>8482</v>
      </c>
      <c r="C8504" s="919"/>
      <c r="D8504" s="860"/>
      <c r="E8504"/>
      <c r="F8504"/>
      <c r="G8504"/>
      <c r="H8504"/>
      <c r="I8504"/>
      <c r="J8504"/>
      <c r="K8504"/>
      <c r="L8504" s="262"/>
      <c r="M8504" s="262"/>
      <c r="S8504" s="262"/>
      <c r="T8504" s="262"/>
      <c r="U8504" s="262"/>
      <c r="V8504" s="262"/>
    </row>
    <row r="8505" spans="1:22">
      <c r="A8505" s="858"/>
      <c r="B8505" s="866">
        <f t="shared" si="133"/>
        <v>8483</v>
      </c>
      <c r="C8505" s="919"/>
      <c r="D8505" s="860"/>
      <c r="E8505"/>
      <c r="F8505"/>
      <c r="G8505"/>
      <c r="H8505"/>
      <c r="I8505"/>
      <c r="J8505"/>
      <c r="K8505"/>
      <c r="L8505" s="262"/>
      <c r="M8505" s="262"/>
      <c r="S8505" s="262"/>
      <c r="T8505" s="262"/>
      <c r="U8505" s="262"/>
      <c r="V8505" s="262"/>
    </row>
    <row r="8506" spans="1:22">
      <c r="A8506" s="858"/>
      <c r="B8506" s="866">
        <f t="shared" si="133"/>
        <v>8484</v>
      </c>
      <c r="C8506" s="919"/>
      <c r="D8506" s="860"/>
      <c r="E8506"/>
      <c r="F8506"/>
      <c r="G8506"/>
      <c r="H8506"/>
      <c r="I8506"/>
      <c r="J8506"/>
      <c r="K8506"/>
      <c r="L8506" s="262"/>
      <c r="M8506" s="262"/>
      <c r="S8506" s="262"/>
      <c r="T8506" s="262"/>
      <c r="U8506" s="262"/>
      <c r="V8506" s="262"/>
    </row>
    <row r="8507" spans="1:22">
      <c r="A8507" s="858"/>
      <c r="B8507" s="866">
        <f t="shared" si="133"/>
        <v>8485</v>
      </c>
      <c r="C8507" s="919"/>
      <c r="D8507" s="860"/>
      <c r="E8507"/>
      <c r="F8507"/>
      <c r="G8507"/>
      <c r="H8507"/>
      <c r="I8507"/>
      <c r="J8507"/>
      <c r="K8507"/>
      <c r="L8507" s="262"/>
      <c r="M8507" s="262"/>
      <c r="S8507" s="262"/>
      <c r="T8507" s="262"/>
      <c r="U8507" s="262"/>
      <c r="V8507" s="262"/>
    </row>
    <row r="8508" spans="1:22">
      <c r="A8508" s="858"/>
      <c r="B8508" s="866">
        <f t="shared" si="133"/>
        <v>8486</v>
      </c>
      <c r="C8508" s="919"/>
      <c r="D8508" s="860"/>
      <c r="E8508"/>
      <c r="F8508"/>
      <c r="G8508"/>
      <c r="H8508"/>
      <c r="I8508"/>
      <c r="J8508"/>
      <c r="K8508"/>
      <c r="L8508" s="262"/>
      <c r="M8508" s="262"/>
      <c r="S8508" s="262"/>
      <c r="T8508" s="262"/>
      <c r="U8508" s="262"/>
      <c r="V8508" s="262"/>
    </row>
    <row r="8509" spans="1:22">
      <c r="A8509" s="858"/>
      <c r="B8509" s="866">
        <f t="shared" si="133"/>
        <v>8487</v>
      </c>
      <c r="C8509" s="919"/>
      <c r="D8509" s="860"/>
      <c r="E8509"/>
      <c r="F8509"/>
      <c r="G8509"/>
      <c r="H8509"/>
      <c r="I8509"/>
      <c r="J8509"/>
      <c r="K8509"/>
      <c r="L8509" s="262"/>
      <c r="M8509" s="262"/>
      <c r="S8509" s="262"/>
      <c r="T8509" s="262"/>
      <c r="U8509" s="262"/>
      <c r="V8509" s="262"/>
    </row>
    <row r="8510" spans="1:22">
      <c r="A8510" s="858"/>
      <c r="B8510" s="866">
        <f t="shared" si="133"/>
        <v>8488</v>
      </c>
      <c r="C8510" s="919"/>
      <c r="D8510" s="860"/>
      <c r="E8510"/>
      <c r="F8510"/>
      <c r="G8510"/>
      <c r="H8510"/>
      <c r="I8510"/>
      <c r="J8510"/>
      <c r="K8510"/>
      <c r="L8510" s="262"/>
      <c r="M8510" s="262"/>
      <c r="S8510" s="262"/>
      <c r="T8510" s="262"/>
      <c r="U8510" s="262"/>
      <c r="V8510" s="262"/>
    </row>
    <row r="8511" spans="1:22">
      <c r="A8511" s="858"/>
      <c r="B8511" s="866">
        <f t="shared" si="133"/>
        <v>8489</v>
      </c>
      <c r="C8511" s="919"/>
      <c r="D8511" s="860"/>
      <c r="E8511"/>
      <c r="F8511"/>
      <c r="G8511"/>
      <c r="H8511"/>
      <c r="I8511"/>
      <c r="J8511"/>
      <c r="K8511"/>
      <c r="L8511" s="262"/>
      <c r="M8511" s="262"/>
      <c r="S8511" s="262"/>
      <c r="T8511" s="262"/>
      <c r="U8511" s="262"/>
      <c r="V8511" s="262"/>
    </row>
    <row r="8512" spans="1:22">
      <c r="A8512" s="858"/>
      <c r="B8512" s="866">
        <f t="shared" si="133"/>
        <v>8490</v>
      </c>
      <c r="C8512" s="919"/>
      <c r="D8512" s="860"/>
      <c r="E8512"/>
      <c r="F8512"/>
      <c r="G8512"/>
      <c r="H8512"/>
      <c r="I8512"/>
      <c r="J8512"/>
      <c r="K8512"/>
      <c r="L8512" s="262"/>
      <c r="M8512" s="262"/>
      <c r="S8512" s="262"/>
      <c r="T8512" s="262"/>
      <c r="U8512" s="262"/>
      <c r="V8512" s="262"/>
    </row>
    <row r="8513" spans="1:22">
      <c r="A8513" s="858"/>
      <c r="B8513" s="866">
        <f t="shared" si="133"/>
        <v>8491</v>
      </c>
      <c r="C8513" s="919"/>
      <c r="D8513" s="860"/>
      <c r="E8513"/>
      <c r="F8513"/>
      <c r="G8513"/>
      <c r="H8513"/>
      <c r="I8513"/>
      <c r="J8513"/>
      <c r="K8513"/>
      <c r="L8513" s="262"/>
      <c r="M8513" s="262"/>
      <c r="S8513" s="262"/>
      <c r="T8513" s="262"/>
      <c r="U8513" s="262"/>
      <c r="V8513" s="262"/>
    </row>
    <row r="8514" spans="1:22">
      <c r="A8514" s="858"/>
      <c r="B8514" s="866">
        <f t="shared" si="133"/>
        <v>8492</v>
      </c>
      <c r="C8514" s="919"/>
      <c r="D8514" s="860"/>
      <c r="E8514"/>
      <c r="F8514"/>
      <c r="G8514"/>
      <c r="H8514"/>
      <c r="I8514"/>
      <c r="J8514"/>
      <c r="K8514"/>
      <c r="L8514" s="262"/>
      <c r="M8514" s="262"/>
      <c r="S8514" s="262"/>
      <c r="T8514" s="262"/>
      <c r="U8514" s="262"/>
      <c r="V8514" s="262"/>
    </row>
    <row r="8515" spans="1:22">
      <c r="A8515" s="858"/>
      <c r="B8515" s="866">
        <f t="shared" si="133"/>
        <v>8493</v>
      </c>
      <c r="C8515" s="919"/>
      <c r="D8515" s="860"/>
      <c r="E8515"/>
      <c r="F8515"/>
      <c r="G8515"/>
      <c r="H8515"/>
      <c r="I8515"/>
      <c r="J8515"/>
      <c r="K8515"/>
      <c r="L8515" s="262"/>
      <c r="M8515" s="262"/>
      <c r="S8515" s="262"/>
      <c r="T8515" s="262"/>
      <c r="U8515" s="262"/>
      <c r="V8515" s="262"/>
    </row>
    <row r="8516" spans="1:22">
      <c r="A8516" s="858"/>
      <c r="B8516" s="866">
        <f t="shared" si="133"/>
        <v>8494</v>
      </c>
      <c r="C8516" s="919"/>
      <c r="D8516" s="860"/>
      <c r="E8516"/>
      <c r="F8516"/>
      <c r="G8516"/>
      <c r="H8516"/>
      <c r="I8516"/>
      <c r="J8516"/>
      <c r="K8516"/>
      <c r="L8516" s="262"/>
      <c r="M8516" s="262"/>
      <c r="S8516" s="262"/>
      <c r="T8516" s="262"/>
      <c r="U8516" s="262"/>
      <c r="V8516" s="262"/>
    </row>
    <row r="8517" spans="1:22">
      <c r="A8517" s="858"/>
      <c r="B8517" s="866">
        <f t="shared" si="133"/>
        <v>8495</v>
      </c>
      <c r="C8517" s="919"/>
      <c r="D8517" s="860"/>
      <c r="E8517"/>
      <c r="F8517"/>
      <c r="G8517"/>
      <c r="H8517"/>
      <c r="I8517"/>
      <c r="J8517"/>
      <c r="K8517"/>
      <c r="L8517" s="262"/>
      <c r="M8517" s="262"/>
      <c r="S8517" s="262"/>
      <c r="T8517" s="262"/>
      <c r="U8517" s="262"/>
      <c r="V8517" s="262"/>
    </row>
    <row r="8518" spans="1:22">
      <c r="A8518" s="858"/>
      <c r="B8518" s="866">
        <f t="shared" si="133"/>
        <v>8496</v>
      </c>
      <c r="C8518" s="919"/>
      <c r="D8518" s="860"/>
      <c r="E8518"/>
      <c r="F8518"/>
      <c r="G8518"/>
      <c r="H8518"/>
      <c r="I8518"/>
      <c r="J8518"/>
      <c r="K8518"/>
      <c r="L8518" s="262"/>
      <c r="M8518" s="262"/>
      <c r="S8518" s="262"/>
      <c r="T8518" s="262"/>
      <c r="U8518" s="262"/>
      <c r="V8518" s="262"/>
    </row>
    <row r="8519" spans="1:22">
      <c r="A8519" s="858"/>
      <c r="B8519" s="866">
        <f t="shared" si="133"/>
        <v>8497</v>
      </c>
      <c r="C8519" s="919"/>
      <c r="D8519" s="860"/>
      <c r="E8519"/>
      <c r="F8519"/>
      <c r="G8519"/>
      <c r="H8519"/>
      <c r="I8519"/>
      <c r="J8519"/>
      <c r="K8519"/>
      <c r="L8519" s="262"/>
      <c r="M8519" s="262"/>
      <c r="S8519" s="262"/>
      <c r="T8519" s="262"/>
      <c r="U8519" s="262"/>
      <c r="V8519" s="262"/>
    </row>
    <row r="8520" spans="1:22">
      <c r="A8520" s="858"/>
      <c r="B8520" s="866">
        <f t="shared" si="133"/>
        <v>8498</v>
      </c>
      <c r="C8520" s="919"/>
      <c r="D8520" s="860"/>
      <c r="E8520"/>
      <c r="F8520"/>
      <c r="G8520"/>
      <c r="H8520"/>
      <c r="I8520"/>
      <c r="J8520"/>
      <c r="K8520"/>
      <c r="L8520" s="262"/>
      <c r="M8520" s="262"/>
      <c r="S8520" s="262"/>
      <c r="T8520" s="262"/>
      <c r="U8520" s="262"/>
      <c r="V8520" s="262"/>
    </row>
    <row r="8521" spans="1:22">
      <c r="A8521" s="858"/>
      <c r="B8521" s="866">
        <f t="shared" si="133"/>
        <v>8499</v>
      </c>
      <c r="C8521" s="919"/>
      <c r="D8521" s="860"/>
      <c r="E8521"/>
      <c r="F8521"/>
      <c r="G8521"/>
      <c r="H8521"/>
      <c r="I8521"/>
      <c r="J8521"/>
      <c r="K8521"/>
      <c r="L8521" s="262"/>
      <c r="M8521" s="262"/>
      <c r="S8521" s="262"/>
      <c r="T8521" s="262"/>
      <c r="U8521" s="262"/>
      <c r="V8521" s="262"/>
    </row>
    <row r="8522" spans="1:22">
      <c r="A8522" s="858"/>
      <c r="B8522" s="866">
        <f t="shared" si="133"/>
        <v>8500</v>
      </c>
      <c r="C8522" s="919"/>
      <c r="D8522" s="860"/>
      <c r="E8522"/>
      <c r="F8522"/>
      <c r="G8522"/>
      <c r="H8522"/>
      <c r="I8522"/>
      <c r="J8522"/>
      <c r="K8522"/>
      <c r="L8522" s="262"/>
      <c r="M8522" s="262"/>
      <c r="S8522" s="262"/>
      <c r="T8522" s="262"/>
      <c r="U8522" s="262"/>
      <c r="V8522" s="262"/>
    </row>
    <row r="8523" spans="1:22">
      <c r="A8523" s="858"/>
      <c r="B8523" s="866">
        <f t="shared" si="133"/>
        <v>8501</v>
      </c>
      <c r="C8523" s="919"/>
      <c r="D8523" s="860"/>
      <c r="E8523"/>
      <c r="F8523"/>
      <c r="G8523"/>
      <c r="H8523"/>
      <c r="I8523"/>
      <c r="J8523"/>
      <c r="K8523"/>
      <c r="L8523" s="262"/>
      <c r="M8523" s="262"/>
      <c r="S8523" s="262"/>
      <c r="T8523" s="262"/>
      <c r="U8523" s="262"/>
      <c r="V8523" s="262"/>
    </row>
    <row r="8524" spans="1:22">
      <c r="A8524" s="858"/>
      <c r="B8524" s="866">
        <f t="shared" si="133"/>
        <v>8502</v>
      </c>
      <c r="C8524" s="919"/>
      <c r="D8524" s="860"/>
      <c r="E8524"/>
      <c r="F8524"/>
      <c r="G8524"/>
      <c r="H8524"/>
      <c r="I8524"/>
      <c r="J8524"/>
      <c r="K8524"/>
      <c r="L8524" s="262"/>
      <c r="M8524" s="262"/>
      <c r="S8524" s="262"/>
      <c r="T8524" s="262"/>
      <c r="U8524" s="262"/>
      <c r="V8524" s="262"/>
    </row>
    <row r="8525" spans="1:22">
      <c r="A8525" s="858"/>
      <c r="B8525" s="866">
        <f t="shared" si="133"/>
        <v>8503</v>
      </c>
      <c r="C8525" s="919"/>
      <c r="D8525" s="860"/>
      <c r="E8525"/>
      <c r="F8525"/>
      <c r="G8525"/>
      <c r="H8525"/>
      <c r="I8525"/>
      <c r="J8525"/>
      <c r="K8525"/>
      <c r="L8525" s="262"/>
      <c r="M8525" s="262"/>
      <c r="S8525" s="262"/>
      <c r="T8525" s="262"/>
      <c r="U8525" s="262"/>
      <c r="V8525" s="262"/>
    </row>
    <row r="8526" spans="1:22">
      <c r="A8526" s="858"/>
      <c r="B8526" s="866">
        <f t="shared" si="133"/>
        <v>8504</v>
      </c>
      <c r="C8526" s="919"/>
      <c r="D8526" s="860"/>
      <c r="E8526"/>
      <c r="F8526"/>
      <c r="G8526"/>
      <c r="H8526"/>
      <c r="I8526"/>
      <c r="J8526"/>
      <c r="K8526"/>
      <c r="L8526" s="262"/>
      <c r="M8526" s="262"/>
      <c r="S8526" s="262"/>
      <c r="T8526" s="262"/>
      <c r="U8526" s="262"/>
      <c r="V8526" s="262"/>
    </row>
    <row r="8527" spans="1:22">
      <c r="A8527" s="858"/>
      <c r="B8527" s="866">
        <f t="shared" si="133"/>
        <v>8505</v>
      </c>
      <c r="C8527" s="919"/>
      <c r="D8527" s="860"/>
      <c r="E8527"/>
      <c r="F8527"/>
      <c r="G8527"/>
      <c r="H8527"/>
      <c r="I8527"/>
      <c r="J8527"/>
      <c r="K8527"/>
      <c r="L8527" s="262"/>
      <c r="M8527" s="262"/>
      <c r="S8527" s="262"/>
      <c r="T8527" s="262"/>
      <c r="U8527" s="262"/>
      <c r="V8527" s="262"/>
    </row>
    <row r="8528" spans="1:22">
      <c r="A8528" s="858"/>
      <c r="B8528" s="866">
        <f t="shared" si="133"/>
        <v>8506</v>
      </c>
      <c r="C8528" s="919"/>
      <c r="D8528" s="860"/>
      <c r="E8528"/>
      <c r="F8528"/>
      <c r="G8528"/>
      <c r="H8528"/>
      <c r="I8528"/>
      <c r="J8528"/>
      <c r="K8528"/>
      <c r="L8528" s="262"/>
      <c r="M8528" s="262"/>
      <c r="S8528" s="262"/>
      <c r="T8528" s="262"/>
      <c r="U8528" s="262"/>
      <c r="V8528" s="262"/>
    </row>
    <row r="8529" spans="1:22">
      <c r="A8529" s="858"/>
      <c r="B8529" s="866">
        <f t="shared" si="133"/>
        <v>8507</v>
      </c>
      <c r="C8529" s="919"/>
      <c r="D8529" s="860"/>
      <c r="E8529"/>
      <c r="F8529"/>
      <c r="G8529"/>
      <c r="H8529"/>
      <c r="I8529"/>
      <c r="J8529"/>
      <c r="K8529"/>
      <c r="L8529" s="262"/>
      <c r="M8529" s="262"/>
      <c r="S8529" s="262"/>
      <c r="T8529" s="262"/>
      <c r="U8529" s="262"/>
      <c r="V8529" s="262"/>
    </row>
    <row r="8530" spans="1:22">
      <c r="A8530" s="858"/>
      <c r="B8530" s="866">
        <f t="shared" si="133"/>
        <v>8508</v>
      </c>
      <c r="C8530" s="919"/>
      <c r="D8530" s="860"/>
      <c r="E8530"/>
      <c r="F8530"/>
      <c r="G8530"/>
      <c r="H8530"/>
      <c r="I8530"/>
      <c r="J8530"/>
      <c r="K8530"/>
      <c r="L8530" s="262"/>
      <c r="M8530" s="262"/>
      <c r="S8530" s="262"/>
      <c r="T8530" s="262"/>
      <c r="U8530" s="262"/>
      <c r="V8530" s="262"/>
    </row>
    <row r="8531" spans="1:22">
      <c r="A8531" s="858"/>
      <c r="B8531" s="866">
        <f t="shared" si="133"/>
        <v>8509</v>
      </c>
      <c r="C8531" s="919"/>
      <c r="D8531" s="860"/>
      <c r="E8531"/>
      <c r="F8531"/>
      <c r="G8531"/>
      <c r="H8531"/>
      <c r="I8531"/>
      <c r="J8531"/>
      <c r="K8531"/>
      <c r="L8531" s="262"/>
      <c r="M8531" s="262"/>
      <c r="S8531" s="262"/>
      <c r="T8531" s="262"/>
      <c r="U8531" s="262"/>
      <c r="V8531" s="262"/>
    </row>
    <row r="8532" spans="1:22">
      <c r="A8532" s="858"/>
      <c r="B8532" s="866">
        <f t="shared" si="133"/>
        <v>8510</v>
      </c>
      <c r="C8532" s="919"/>
      <c r="D8532" s="860"/>
      <c r="E8532"/>
      <c r="F8532"/>
      <c r="G8532"/>
      <c r="H8532"/>
      <c r="I8532"/>
      <c r="J8532"/>
      <c r="K8532"/>
      <c r="L8532" s="262"/>
      <c r="M8532" s="262"/>
      <c r="S8532" s="262"/>
      <c r="T8532" s="262"/>
      <c r="U8532" s="262"/>
      <c r="V8532" s="262"/>
    </row>
    <row r="8533" spans="1:22">
      <c r="A8533" s="858"/>
      <c r="B8533" s="866">
        <f t="shared" si="133"/>
        <v>8511</v>
      </c>
      <c r="C8533" s="919"/>
      <c r="D8533" s="860"/>
      <c r="E8533"/>
      <c r="F8533"/>
      <c r="G8533"/>
      <c r="H8533"/>
      <c r="I8533"/>
      <c r="J8533"/>
      <c r="K8533"/>
      <c r="L8533" s="262"/>
      <c r="M8533" s="262"/>
      <c r="S8533" s="262"/>
      <c r="T8533" s="262"/>
      <c r="U8533" s="262"/>
      <c r="V8533" s="262"/>
    </row>
    <row r="8534" spans="1:22">
      <c r="A8534" s="858"/>
      <c r="B8534" s="866">
        <f t="shared" si="133"/>
        <v>8512</v>
      </c>
      <c r="C8534" s="919"/>
      <c r="D8534" s="860"/>
      <c r="E8534"/>
      <c r="F8534"/>
      <c r="G8534"/>
      <c r="H8534"/>
      <c r="I8534"/>
      <c r="J8534"/>
      <c r="K8534"/>
      <c r="L8534" s="262"/>
      <c r="M8534" s="262"/>
      <c r="S8534" s="262"/>
      <c r="T8534" s="262"/>
      <c r="U8534" s="262"/>
      <c r="V8534" s="262"/>
    </row>
    <row r="8535" spans="1:22">
      <c r="A8535" s="858"/>
      <c r="B8535" s="866">
        <f t="shared" si="133"/>
        <v>8513</v>
      </c>
      <c r="C8535" s="919"/>
      <c r="D8535" s="860"/>
      <c r="E8535"/>
      <c r="F8535"/>
      <c r="G8535"/>
      <c r="H8535"/>
      <c r="I8535"/>
      <c r="J8535"/>
      <c r="K8535"/>
      <c r="L8535" s="262"/>
      <c r="M8535" s="262"/>
      <c r="S8535" s="262"/>
      <c r="T8535" s="262"/>
      <c r="U8535" s="262"/>
      <c r="V8535" s="262"/>
    </row>
    <row r="8536" spans="1:22">
      <c r="A8536" s="858"/>
      <c r="B8536" s="866">
        <f t="shared" ref="B8536:B8599" si="134">B8535+1</f>
        <v>8514</v>
      </c>
      <c r="C8536" s="919"/>
      <c r="D8536" s="860"/>
      <c r="E8536"/>
      <c r="F8536"/>
      <c r="G8536"/>
      <c r="H8536"/>
      <c r="I8536"/>
      <c r="J8536"/>
      <c r="K8536"/>
      <c r="L8536" s="262"/>
      <c r="M8536" s="262"/>
      <c r="S8536" s="262"/>
      <c r="T8536" s="262"/>
      <c r="U8536" s="262"/>
      <c r="V8536" s="262"/>
    </row>
    <row r="8537" spans="1:22">
      <c r="A8537" s="858"/>
      <c r="B8537" s="866">
        <f t="shared" si="134"/>
        <v>8515</v>
      </c>
      <c r="C8537" s="919"/>
      <c r="D8537" s="860"/>
      <c r="E8537"/>
      <c r="F8537"/>
      <c r="G8537"/>
      <c r="H8537"/>
      <c r="I8537"/>
      <c r="J8537"/>
      <c r="K8537"/>
      <c r="L8537" s="262"/>
      <c r="M8537" s="262"/>
      <c r="S8537" s="262"/>
      <c r="T8537" s="262"/>
      <c r="U8537" s="262"/>
      <c r="V8537" s="262"/>
    </row>
    <row r="8538" spans="1:22">
      <c r="A8538" s="858"/>
      <c r="B8538" s="866">
        <f t="shared" si="134"/>
        <v>8516</v>
      </c>
      <c r="C8538" s="919"/>
      <c r="D8538" s="860"/>
      <c r="E8538"/>
      <c r="F8538"/>
      <c r="G8538"/>
      <c r="H8538"/>
      <c r="I8538"/>
      <c r="J8538"/>
      <c r="K8538"/>
      <c r="L8538" s="262"/>
      <c r="M8538" s="262"/>
      <c r="S8538" s="262"/>
      <c r="T8538" s="262"/>
      <c r="U8538" s="262"/>
      <c r="V8538" s="262"/>
    </row>
    <row r="8539" spans="1:22">
      <c r="A8539" s="858"/>
      <c r="B8539" s="866">
        <f t="shared" si="134"/>
        <v>8517</v>
      </c>
      <c r="C8539" s="919"/>
      <c r="D8539" s="860"/>
      <c r="E8539"/>
      <c r="F8539"/>
      <c r="G8539"/>
      <c r="H8539"/>
      <c r="I8539"/>
      <c r="J8539"/>
      <c r="K8539"/>
      <c r="L8539" s="262"/>
      <c r="M8539" s="262"/>
      <c r="S8539" s="262"/>
      <c r="T8539" s="262"/>
      <c r="U8539" s="262"/>
      <c r="V8539" s="262"/>
    </row>
    <row r="8540" spans="1:22">
      <c r="A8540" s="858"/>
      <c r="B8540" s="866">
        <f t="shared" si="134"/>
        <v>8518</v>
      </c>
      <c r="C8540" s="919"/>
      <c r="D8540" s="860"/>
      <c r="E8540"/>
      <c r="F8540"/>
      <c r="G8540"/>
      <c r="H8540"/>
      <c r="I8540"/>
      <c r="J8540"/>
      <c r="K8540"/>
      <c r="L8540" s="262"/>
      <c r="M8540" s="262"/>
      <c r="S8540" s="262"/>
      <c r="T8540" s="262"/>
      <c r="U8540" s="262"/>
      <c r="V8540" s="262"/>
    </row>
    <row r="8541" spans="1:22">
      <c r="A8541" s="858"/>
      <c r="B8541" s="866">
        <f t="shared" si="134"/>
        <v>8519</v>
      </c>
      <c r="C8541" s="919"/>
      <c r="D8541" s="860"/>
      <c r="E8541"/>
      <c r="F8541"/>
      <c r="G8541"/>
      <c r="H8541"/>
      <c r="I8541"/>
      <c r="J8541"/>
      <c r="K8541"/>
      <c r="L8541" s="262"/>
      <c r="M8541" s="262"/>
      <c r="S8541" s="262"/>
      <c r="T8541" s="262"/>
      <c r="U8541" s="262"/>
      <c r="V8541" s="262"/>
    </row>
    <row r="8542" spans="1:22">
      <c r="A8542" s="858"/>
      <c r="B8542" s="866">
        <f t="shared" si="134"/>
        <v>8520</v>
      </c>
      <c r="C8542" s="919"/>
      <c r="D8542" s="860"/>
      <c r="E8542"/>
      <c r="F8542"/>
      <c r="G8542"/>
      <c r="H8542"/>
      <c r="I8542"/>
      <c r="J8542"/>
      <c r="K8542"/>
      <c r="L8542" s="262"/>
      <c r="M8542" s="262"/>
      <c r="S8542" s="262"/>
      <c r="T8542" s="262"/>
      <c r="U8542" s="262"/>
      <c r="V8542" s="262"/>
    </row>
    <row r="8543" spans="1:22">
      <c r="A8543" s="858"/>
      <c r="B8543" s="866">
        <f t="shared" si="134"/>
        <v>8521</v>
      </c>
      <c r="C8543" s="919"/>
      <c r="D8543" s="860"/>
      <c r="E8543"/>
      <c r="F8543"/>
      <c r="G8543"/>
      <c r="H8543"/>
      <c r="I8543"/>
      <c r="J8543"/>
      <c r="K8543"/>
      <c r="L8543" s="262"/>
      <c r="M8543" s="262"/>
      <c r="S8543" s="262"/>
      <c r="T8543" s="262"/>
      <c r="U8543" s="262"/>
      <c r="V8543" s="262"/>
    </row>
    <row r="8544" spans="1:22">
      <c r="A8544" s="858"/>
      <c r="B8544" s="866">
        <f t="shared" si="134"/>
        <v>8522</v>
      </c>
      <c r="C8544" s="919"/>
      <c r="D8544" s="860"/>
      <c r="E8544"/>
      <c r="F8544"/>
      <c r="G8544"/>
      <c r="H8544"/>
      <c r="I8544"/>
      <c r="J8544"/>
      <c r="K8544"/>
      <c r="L8544" s="262"/>
      <c r="M8544" s="262"/>
      <c r="S8544" s="262"/>
      <c r="T8544" s="262"/>
      <c r="U8544" s="262"/>
      <c r="V8544" s="262"/>
    </row>
    <row r="8545" spans="1:22">
      <c r="A8545" s="858"/>
      <c r="B8545" s="866">
        <f t="shared" si="134"/>
        <v>8523</v>
      </c>
      <c r="C8545" s="919"/>
      <c r="D8545" s="860"/>
      <c r="E8545"/>
      <c r="F8545"/>
      <c r="G8545"/>
      <c r="H8545"/>
      <c r="I8545"/>
      <c r="J8545"/>
      <c r="K8545"/>
      <c r="L8545" s="262"/>
      <c r="M8545" s="262"/>
      <c r="S8545" s="262"/>
      <c r="T8545" s="262"/>
      <c r="U8545" s="262"/>
      <c r="V8545" s="262"/>
    </row>
    <row r="8546" spans="1:22">
      <c r="A8546" s="858"/>
      <c r="B8546" s="866">
        <f t="shared" si="134"/>
        <v>8524</v>
      </c>
      <c r="C8546" s="919"/>
      <c r="D8546" s="860"/>
      <c r="E8546"/>
      <c r="F8546"/>
      <c r="G8546"/>
      <c r="H8546"/>
      <c r="I8546"/>
      <c r="J8546"/>
      <c r="K8546"/>
      <c r="L8546" s="262"/>
      <c r="M8546" s="262"/>
      <c r="S8546" s="262"/>
      <c r="T8546" s="262"/>
      <c r="U8546" s="262"/>
      <c r="V8546" s="262"/>
    </row>
    <row r="8547" spans="1:22">
      <c r="A8547" s="858"/>
      <c r="B8547" s="866">
        <f t="shared" si="134"/>
        <v>8525</v>
      </c>
      <c r="C8547" s="919"/>
      <c r="D8547" s="860"/>
      <c r="E8547"/>
      <c r="F8547"/>
      <c r="G8547"/>
      <c r="H8547"/>
      <c r="I8547"/>
      <c r="J8547"/>
      <c r="K8547"/>
      <c r="L8547" s="262"/>
      <c r="M8547" s="262"/>
      <c r="S8547" s="262"/>
      <c r="T8547" s="262"/>
      <c r="U8547" s="262"/>
      <c r="V8547" s="262"/>
    </row>
    <row r="8548" spans="1:22">
      <c r="A8548" s="858"/>
      <c r="B8548" s="866">
        <f t="shared" si="134"/>
        <v>8526</v>
      </c>
      <c r="C8548" s="919"/>
      <c r="D8548" s="860"/>
      <c r="E8548"/>
      <c r="F8548"/>
      <c r="G8548"/>
      <c r="H8548"/>
      <c r="I8548"/>
      <c r="J8548"/>
      <c r="K8548"/>
      <c r="L8548" s="262"/>
      <c r="M8548" s="262"/>
      <c r="S8548" s="262"/>
      <c r="T8548" s="262"/>
      <c r="U8548" s="262"/>
      <c r="V8548" s="262"/>
    </row>
    <row r="8549" spans="1:22">
      <c r="A8549" s="858"/>
      <c r="B8549" s="866">
        <f t="shared" si="134"/>
        <v>8527</v>
      </c>
      <c r="C8549" s="919"/>
      <c r="D8549" s="860"/>
      <c r="E8549"/>
      <c r="F8549"/>
      <c r="G8549"/>
      <c r="H8549"/>
      <c r="I8549"/>
      <c r="J8549"/>
      <c r="K8549"/>
      <c r="L8549" s="262"/>
      <c r="M8549" s="262"/>
      <c r="S8549" s="262"/>
      <c r="T8549" s="262"/>
      <c r="U8549" s="262"/>
      <c r="V8549" s="262"/>
    </row>
    <row r="8550" spans="1:22">
      <c r="A8550" s="858"/>
      <c r="B8550" s="866">
        <f t="shared" si="134"/>
        <v>8528</v>
      </c>
      <c r="C8550" s="919"/>
      <c r="D8550" s="860"/>
      <c r="E8550"/>
      <c r="F8550"/>
      <c r="G8550"/>
      <c r="H8550"/>
      <c r="I8550"/>
      <c r="J8550"/>
      <c r="K8550"/>
      <c r="L8550" s="262"/>
      <c r="M8550" s="262"/>
      <c r="S8550" s="262"/>
      <c r="T8550" s="262"/>
      <c r="U8550" s="262"/>
      <c r="V8550" s="262"/>
    </row>
    <row r="8551" spans="1:22">
      <c r="A8551" s="858"/>
      <c r="B8551" s="866">
        <f t="shared" si="134"/>
        <v>8529</v>
      </c>
      <c r="C8551" s="919"/>
      <c r="D8551" s="860"/>
      <c r="E8551"/>
      <c r="F8551"/>
      <c r="G8551"/>
      <c r="H8551"/>
      <c r="I8551"/>
      <c r="J8551"/>
      <c r="K8551"/>
      <c r="L8551" s="262"/>
      <c r="M8551" s="262"/>
      <c r="S8551" s="262"/>
      <c r="T8551" s="262"/>
      <c r="U8551" s="262"/>
      <c r="V8551" s="262"/>
    </row>
    <row r="8552" spans="1:22">
      <c r="A8552" s="858"/>
      <c r="B8552" s="866">
        <f t="shared" si="134"/>
        <v>8530</v>
      </c>
      <c r="C8552" s="919"/>
      <c r="D8552" s="860"/>
      <c r="E8552"/>
      <c r="F8552"/>
      <c r="G8552"/>
      <c r="H8552"/>
      <c r="I8552"/>
      <c r="J8552"/>
      <c r="K8552"/>
      <c r="L8552" s="262"/>
      <c r="M8552" s="262"/>
      <c r="S8552" s="262"/>
      <c r="T8552" s="262"/>
      <c r="U8552" s="262"/>
      <c r="V8552" s="262"/>
    </row>
    <row r="8553" spans="1:22">
      <c r="A8553" s="858"/>
      <c r="B8553" s="866">
        <f t="shared" si="134"/>
        <v>8531</v>
      </c>
      <c r="C8553" s="919"/>
      <c r="D8553" s="860"/>
      <c r="E8553"/>
      <c r="F8553"/>
      <c r="G8553"/>
      <c r="H8553"/>
      <c r="I8553"/>
      <c r="J8553"/>
      <c r="K8553"/>
      <c r="L8553" s="262"/>
      <c r="M8553" s="262"/>
      <c r="S8553" s="262"/>
      <c r="T8553" s="262"/>
      <c r="U8553" s="262"/>
      <c r="V8553" s="262"/>
    </row>
    <row r="8554" spans="1:22">
      <c r="A8554" s="858"/>
      <c r="B8554" s="866">
        <f t="shared" si="134"/>
        <v>8532</v>
      </c>
      <c r="C8554" s="919"/>
      <c r="D8554" s="860"/>
      <c r="E8554"/>
      <c r="F8554"/>
      <c r="G8554"/>
      <c r="H8554"/>
      <c r="I8554"/>
      <c r="J8554"/>
      <c r="K8554"/>
      <c r="L8554" s="262"/>
      <c r="M8554" s="262"/>
      <c r="S8554" s="262"/>
      <c r="T8554" s="262"/>
      <c r="U8554" s="262"/>
      <c r="V8554" s="262"/>
    </row>
    <row r="8555" spans="1:22">
      <c r="A8555" s="858"/>
      <c r="B8555" s="866">
        <f t="shared" si="134"/>
        <v>8533</v>
      </c>
      <c r="C8555" s="919"/>
      <c r="D8555" s="860"/>
      <c r="E8555"/>
      <c r="F8555"/>
      <c r="G8555"/>
      <c r="H8555"/>
      <c r="I8555"/>
      <c r="J8555"/>
      <c r="K8555"/>
      <c r="L8555" s="262"/>
      <c r="M8555" s="262"/>
      <c r="S8555" s="262"/>
      <c r="T8555" s="262"/>
      <c r="U8555" s="262"/>
      <c r="V8555" s="262"/>
    </row>
    <row r="8556" spans="1:22">
      <c r="A8556" s="858"/>
      <c r="B8556" s="866">
        <f t="shared" si="134"/>
        <v>8534</v>
      </c>
      <c r="C8556" s="919"/>
      <c r="D8556" s="860"/>
      <c r="E8556"/>
      <c r="F8556"/>
      <c r="G8556"/>
      <c r="H8556"/>
      <c r="I8556"/>
      <c r="J8556"/>
      <c r="K8556"/>
      <c r="L8556" s="262"/>
      <c r="M8556" s="262"/>
      <c r="S8556" s="262"/>
      <c r="T8556" s="262"/>
      <c r="U8556" s="262"/>
      <c r="V8556" s="262"/>
    </row>
    <row r="8557" spans="1:22">
      <c r="A8557" s="858"/>
      <c r="B8557" s="866">
        <f t="shared" si="134"/>
        <v>8535</v>
      </c>
      <c r="C8557" s="919"/>
      <c r="D8557" s="860"/>
      <c r="E8557"/>
      <c r="F8557"/>
      <c r="G8557"/>
      <c r="H8557"/>
      <c r="I8557"/>
      <c r="J8557"/>
      <c r="K8557"/>
      <c r="L8557" s="262"/>
      <c r="M8557" s="262"/>
      <c r="S8557" s="262"/>
      <c r="T8557" s="262"/>
      <c r="U8557" s="262"/>
      <c r="V8557" s="262"/>
    </row>
    <row r="8558" spans="1:22">
      <c r="A8558" s="858"/>
      <c r="B8558" s="866">
        <f t="shared" si="134"/>
        <v>8536</v>
      </c>
      <c r="C8558" s="919"/>
      <c r="D8558" s="860"/>
      <c r="E8558"/>
      <c r="F8558"/>
      <c r="G8558"/>
      <c r="H8558"/>
      <c r="I8558"/>
      <c r="J8558"/>
      <c r="K8558"/>
      <c r="L8558" s="262"/>
      <c r="M8558" s="262"/>
      <c r="S8558" s="262"/>
      <c r="T8558" s="262"/>
      <c r="U8558" s="262"/>
      <c r="V8558" s="262"/>
    </row>
    <row r="8559" spans="1:22">
      <c r="A8559" s="858"/>
      <c r="B8559" s="866">
        <f t="shared" si="134"/>
        <v>8537</v>
      </c>
      <c r="C8559" s="919"/>
      <c r="D8559" s="860"/>
      <c r="E8559"/>
      <c r="F8559"/>
      <c r="G8559"/>
      <c r="H8559"/>
      <c r="I8559"/>
      <c r="J8559"/>
      <c r="K8559"/>
      <c r="L8559" s="262"/>
      <c r="M8559" s="262"/>
      <c r="S8559" s="262"/>
      <c r="T8559" s="262"/>
      <c r="U8559" s="262"/>
      <c r="V8559" s="262"/>
    </row>
    <row r="8560" spans="1:22">
      <c r="A8560" s="858"/>
      <c r="B8560" s="866">
        <f t="shared" si="134"/>
        <v>8538</v>
      </c>
      <c r="C8560" s="919"/>
      <c r="D8560" s="860"/>
      <c r="E8560"/>
      <c r="F8560"/>
      <c r="G8560"/>
      <c r="H8560"/>
      <c r="I8560"/>
      <c r="J8560"/>
      <c r="K8560"/>
      <c r="L8560" s="262"/>
      <c r="M8560" s="262"/>
      <c r="S8560" s="262"/>
      <c r="T8560" s="262"/>
      <c r="U8560" s="262"/>
      <c r="V8560" s="262"/>
    </row>
    <row r="8561" spans="1:22">
      <c r="A8561" s="858"/>
      <c r="B8561" s="866">
        <f t="shared" si="134"/>
        <v>8539</v>
      </c>
      <c r="C8561" s="919"/>
      <c r="D8561" s="860"/>
      <c r="E8561"/>
      <c r="F8561"/>
      <c r="G8561"/>
      <c r="H8561"/>
      <c r="I8561"/>
      <c r="J8561"/>
      <c r="K8561"/>
      <c r="L8561" s="262"/>
      <c r="M8561" s="262"/>
      <c r="S8561" s="262"/>
      <c r="T8561" s="262"/>
      <c r="U8561" s="262"/>
      <c r="V8561" s="262"/>
    </row>
    <row r="8562" spans="1:22">
      <c r="A8562" s="858"/>
      <c r="B8562" s="866">
        <f t="shared" si="134"/>
        <v>8540</v>
      </c>
      <c r="C8562" s="919"/>
      <c r="D8562" s="860"/>
      <c r="E8562"/>
      <c r="F8562"/>
      <c r="G8562"/>
      <c r="H8562"/>
      <c r="I8562"/>
      <c r="J8562"/>
      <c r="K8562"/>
      <c r="L8562" s="262"/>
      <c r="M8562" s="262"/>
      <c r="S8562" s="262"/>
      <c r="T8562" s="262"/>
      <c r="U8562" s="262"/>
      <c r="V8562" s="262"/>
    </row>
    <row r="8563" spans="1:22">
      <c r="A8563" s="858"/>
      <c r="B8563" s="866">
        <f t="shared" si="134"/>
        <v>8541</v>
      </c>
      <c r="C8563" s="919"/>
      <c r="D8563" s="860"/>
      <c r="E8563"/>
      <c r="F8563"/>
      <c r="G8563"/>
      <c r="H8563"/>
      <c r="I8563"/>
      <c r="J8563"/>
      <c r="K8563"/>
      <c r="L8563" s="262"/>
      <c r="M8563" s="262"/>
      <c r="S8563" s="262"/>
      <c r="T8563" s="262"/>
      <c r="U8563" s="262"/>
      <c r="V8563" s="262"/>
    </row>
    <row r="8564" spans="1:22">
      <c r="A8564" s="858"/>
      <c r="B8564" s="866">
        <f t="shared" si="134"/>
        <v>8542</v>
      </c>
      <c r="C8564" s="919"/>
      <c r="D8564" s="860"/>
      <c r="E8564"/>
      <c r="F8564"/>
      <c r="G8564"/>
      <c r="H8564"/>
      <c r="I8564"/>
      <c r="J8564"/>
      <c r="K8564"/>
      <c r="L8564" s="262"/>
      <c r="M8564" s="262"/>
      <c r="S8564" s="262"/>
      <c r="T8564" s="262"/>
      <c r="U8564" s="262"/>
      <c r="V8564" s="262"/>
    </row>
    <row r="8565" spans="1:22">
      <c r="A8565" s="858"/>
      <c r="B8565" s="866">
        <f t="shared" si="134"/>
        <v>8543</v>
      </c>
      <c r="C8565" s="919"/>
      <c r="D8565" s="860"/>
      <c r="E8565"/>
      <c r="F8565"/>
      <c r="G8565"/>
      <c r="H8565"/>
      <c r="I8565"/>
      <c r="J8565"/>
      <c r="K8565"/>
      <c r="L8565" s="262"/>
      <c r="M8565" s="262"/>
      <c r="S8565" s="262"/>
      <c r="T8565" s="262"/>
      <c r="U8565" s="262"/>
      <c r="V8565" s="262"/>
    </row>
    <row r="8566" spans="1:22">
      <c r="A8566" s="858"/>
      <c r="B8566" s="866">
        <f t="shared" si="134"/>
        <v>8544</v>
      </c>
      <c r="C8566" s="919"/>
      <c r="D8566" s="860"/>
      <c r="E8566"/>
      <c r="F8566"/>
      <c r="G8566"/>
      <c r="H8566"/>
      <c r="I8566"/>
      <c r="J8566"/>
      <c r="K8566"/>
      <c r="L8566" s="262"/>
      <c r="M8566" s="262"/>
      <c r="S8566" s="262"/>
      <c r="T8566" s="262"/>
      <c r="U8566" s="262"/>
      <c r="V8566" s="262"/>
    </row>
    <row r="8567" spans="1:22">
      <c r="A8567" s="858"/>
      <c r="B8567" s="866">
        <f t="shared" si="134"/>
        <v>8545</v>
      </c>
      <c r="C8567" s="919"/>
      <c r="D8567" s="860"/>
      <c r="E8567"/>
      <c r="F8567"/>
      <c r="G8567"/>
      <c r="H8567"/>
      <c r="I8567"/>
      <c r="J8567"/>
      <c r="K8567"/>
      <c r="L8567" s="262"/>
      <c r="M8567" s="262"/>
      <c r="S8567" s="262"/>
      <c r="T8567" s="262"/>
      <c r="U8567" s="262"/>
      <c r="V8567" s="262"/>
    </row>
    <row r="8568" spans="1:22">
      <c r="A8568" s="858"/>
      <c r="B8568" s="866">
        <f t="shared" si="134"/>
        <v>8546</v>
      </c>
      <c r="C8568" s="919"/>
      <c r="D8568" s="860"/>
      <c r="E8568"/>
      <c r="F8568"/>
      <c r="G8568"/>
      <c r="H8568"/>
      <c r="I8568"/>
      <c r="J8568"/>
      <c r="K8568"/>
      <c r="L8568" s="262"/>
      <c r="M8568" s="262"/>
      <c r="S8568" s="262"/>
      <c r="T8568" s="262"/>
      <c r="U8568" s="262"/>
      <c r="V8568" s="262"/>
    </row>
    <row r="8569" spans="1:22">
      <c r="A8569" s="858"/>
      <c r="B8569" s="866">
        <f t="shared" si="134"/>
        <v>8547</v>
      </c>
      <c r="C8569" s="919"/>
      <c r="D8569" s="860"/>
      <c r="E8569"/>
      <c r="F8569"/>
      <c r="G8569"/>
      <c r="H8569"/>
      <c r="I8569"/>
      <c r="J8569"/>
      <c r="K8569"/>
      <c r="L8569" s="262"/>
      <c r="M8569" s="262"/>
      <c r="S8569" s="262"/>
      <c r="T8569" s="262"/>
      <c r="U8569" s="262"/>
      <c r="V8569" s="262"/>
    </row>
    <row r="8570" spans="1:22">
      <c r="A8570" s="858"/>
      <c r="B8570" s="866">
        <f t="shared" si="134"/>
        <v>8548</v>
      </c>
      <c r="C8570" s="919"/>
      <c r="D8570" s="860"/>
      <c r="E8570"/>
      <c r="F8570"/>
      <c r="G8570"/>
      <c r="H8570"/>
      <c r="I8570"/>
      <c r="J8570"/>
      <c r="K8570"/>
      <c r="L8570" s="262"/>
      <c r="M8570" s="262"/>
      <c r="S8570" s="262"/>
      <c r="T8570" s="262"/>
      <c r="U8570" s="262"/>
      <c r="V8570" s="262"/>
    </row>
    <row r="8571" spans="1:22">
      <c r="A8571" s="858"/>
      <c r="B8571" s="866">
        <f t="shared" si="134"/>
        <v>8549</v>
      </c>
      <c r="C8571" s="919"/>
      <c r="D8571" s="860"/>
      <c r="E8571"/>
      <c r="F8571"/>
      <c r="G8571"/>
      <c r="H8571"/>
      <c r="I8571"/>
      <c r="J8571"/>
      <c r="K8571"/>
      <c r="L8571" s="262"/>
      <c r="M8571" s="262"/>
      <c r="S8571" s="262"/>
      <c r="T8571" s="262"/>
      <c r="U8571" s="262"/>
      <c r="V8571" s="262"/>
    </row>
    <row r="8572" spans="1:22">
      <c r="A8572" s="858"/>
      <c r="B8572" s="866">
        <f t="shared" si="134"/>
        <v>8550</v>
      </c>
      <c r="C8572" s="919"/>
      <c r="D8572" s="860"/>
      <c r="E8572"/>
      <c r="F8572"/>
      <c r="G8572"/>
      <c r="H8572"/>
      <c r="I8572"/>
      <c r="J8572"/>
      <c r="K8572"/>
      <c r="L8572" s="262"/>
      <c r="M8572" s="262"/>
      <c r="S8572" s="262"/>
      <c r="T8572" s="262"/>
      <c r="U8572" s="262"/>
      <c r="V8572" s="262"/>
    </row>
    <row r="8573" spans="1:22">
      <c r="A8573" s="858"/>
      <c r="B8573" s="866">
        <f t="shared" si="134"/>
        <v>8551</v>
      </c>
      <c r="C8573" s="919"/>
      <c r="D8573" s="860"/>
      <c r="E8573"/>
      <c r="F8573"/>
      <c r="G8573"/>
      <c r="H8573"/>
      <c r="I8573"/>
      <c r="J8573"/>
      <c r="K8573"/>
      <c r="L8573" s="262"/>
      <c r="M8573" s="262"/>
      <c r="S8573" s="262"/>
      <c r="T8573" s="262"/>
      <c r="U8573" s="262"/>
      <c r="V8573" s="262"/>
    </row>
    <row r="8574" spans="1:22">
      <c r="A8574" s="858"/>
      <c r="B8574" s="866">
        <f t="shared" si="134"/>
        <v>8552</v>
      </c>
      <c r="C8574" s="919"/>
      <c r="D8574" s="860"/>
      <c r="E8574"/>
      <c r="F8574"/>
      <c r="G8574"/>
      <c r="H8574"/>
      <c r="I8574"/>
      <c r="J8574"/>
      <c r="K8574"/>
      <c r="L8574" s="262"/>
      <c r="M8574" s="262"/>
      <c r="S8574" s="262"/>
      <c r="T8574" s="262"/>
      <c r="U8574" s="262"/>
      <c r="V8574" s="262"/>
    </row>
    <row r="8575" spans="1:22">
      <c r="A8575" s="858"/>
      <c r="B8575" s="866">
        <f t="shared" si="134"/>
        <v>8553</v>
      </c>
      <c r="C8575" s="919"/>
      <c r="D8575" s="860"/>
      <c r="E8575"/>
      <c r="F8575"/>
      <c r="G8575"/>
      <c r="H8575"/>
      <c r="I8575"/>
      <c r="J8575"/>
      <c r="K8575"/>
      <c r="L8575" s="262"/>
      <c r="M8575" s="262"/>
      <c r="S8575" s="262"/>
      <c r="T8575" s="262"/>
      <c r="U8575" s="262"/>
      <c r="V8575" s="262"/>
    </row>
    <row r="8576" spans="1:22">
      <c r="A8576" s="858"/>
      <c r="B8576" s="866">
        <f t="shared" si="134"/>
        <v>8554</v>
      </c>
      <c r="C8576" s="919"/>
      <c r="D8576" s="860"/>
      <c r="E8576"/>
      <c r="F8576"/>
      <c r="G8576"/>
      <c r="H8576"/>
      <c r="I8576"/>
      <c r="J8576"/>
      <c r="K8576"/>
      <c r="L8576" s="262"/>
      <c r="M8576" s="262"/>
      <c r="S8576" s="262"/>
      <c r="T8576" s="262"/>
      <c r="U8576" s="262"/>
      <c r="V8576" s="262"/>
    </row>
    <row r="8577" spans="1:22">
      <c r="A8577" s="858"/>
      <c r="B8577" s="866">
        <f t="shared" si="134"/>
        <v>8555</v>
      </c>
      <c r="C8577" s="919"/>
      <c r="D8577" s="860"/>
      <c r="E8577"/>
      <c r="F8577"/>
      <c r="G8577"/>
      <c r="H8577"/>
      <c r="I8577"/>
      <c r="J8577"/>
      <c r="K8577"/>
      <c r="L8577" s="262"/>
      <c r="M8577" s="262"/>
      <c r="S8577" s="262"/>
      <c r="T8577" s="262"/>
      <c r="U8577" s="262"/>
      <c r="V8577" s="262"/>
    </row>
    <row r="8578" spans="1:22">
      <c r="A8578" s="858"/>
      <c r="B8578" s="866">
        <f t="shared" si="134"/>
        <v>8556</v>
      </c>
      <c r="C8578" s="919"/>
      <c r="D8578" s="860"/>
      <c r="E8578"/>
      <c r="F8578"/>
      <c r="G8578"/>
      <c r="H8578"/>
      <c r="I8578"/>
      <c r="J8578"/>
      <c r="K8578"/>
      <c r="L8578" s="262"/>
      <c r="M8578" s="262"/>
      <c r="S8578" s="262"/>
      <c r="T8578" s="262"/>
      <c r="U8578" s="262"/>
      <c r="V8578" s="262"/>
    </row>
    <row r="8579" spans="1:22">
      <c r="A8579" s="858"/>
      <c r="B8579" s="866">
        <f t="shared" si="134"/>
        <v>8557</v>
      </c>
      <c r="C8579" s="919"/>
      <c r="D8579" s="860"/>
      <c r="E8579"/>
      <c r="F8579"/>
      <c r="G8579"/>
      <c r="H8579"/>
      <c r="I8579"/>
      <c r="J8579"/>
      <c r="K8579"/>
      <c r="L8579" s="262"/>
      <c r="M8579" s="262"/>
      <c r="S8579" s="262"/>
      <c r="T8579" s="262"/>
      <c r="U8579" s="262"/>
      <c r="V8579" s="262"/>
    </row>
    <row r="8580" spans="1:22">
      <c r="A8580" s="858"/>
      <c r="B8580" s="866">
        <f t="shared" si="134"/>
        <v>8558</v>
      </c>
      <c r="C8580" s="919"/>
      <c r="D8580" s="860"/>
      <c r="E8580"/>
      <c r="F8580"/>
      <c r="G8580"/>
      <c r="H8580"/>
      <c r="I8580"/>
      <c r="J8580"/>
      <c r="K8580"/>
      <c r="L8580" s="262"/>
      <c r="M8580" s="262"/>
      <c r="S8580" s="262"/>
      <c r="T8580" s="262"/>
      <c r="U8580" s="262"/>
      <c r="V8580" s="262"/>
    </row>
    <row r="8581" spans="1:22">
      <c r="A8581" s="858"/>
      <c r="B8581" s="866">
        <f t="shared" si="134"/>
        <v>8559</v>
      </c>
      <c r="C8581" s="919"/>
      <c r="D8581" s="860"/>
      <c r="E8581"/>
      <c r="F8581"/>
      <c r="G8581"/>
      <c r="H8581"/>
      <c r="I8581"/>
      <c r="J8581"/>
      <c r="K8581"/>
      <c r="L8581" s="262"/>
      <c r="M8581" s="262"/>
      <c r="S8581" s="262"/>
      <c r="T8581" s="262"/>
      <c r="U8581" s="262"/>
      <c r="V8581" s="262"/>
    </row>
    <row r="8582" spans="1:22">
      <c r="A8582" s="858"/>
      <c r="B8582" s="866">
        <f t="shared" si="134"/>
        <v>8560</v>
      </c>
      <c r="C8582" s="919"/>
      <c r="D8582" s="860"/>
      <c r="E8582"/>
      <c r="F8582"/>
      <c r="G8582"/>
      <c r="H8582"/>
      <c r="I8582"/>
      <c r="J8582"/>
      <c r="K8582"/>
      <c r="L8582" s="262"/>
      <c r="M8582" s="262"/>
      <c r="S8582" s="262"/>
      <c r="T8582" s="262"/>
      <c r="U8582" s="262"/>
      <c r="V8582" s="262"/>
    </row>
    <row r="8583" spans="1:22">
      <c r="A8583" s="858"/>
      <c r="B8583" s="866">
        <f t="shared" si="134"/>
        <v>8561</v>
      </c>
      <c r="C8583" s="919"/>
      <c r="D8583" s="860"/>
      <c r="E8583"/>
      <c r="F8583"/>
      <c r="G8583"/>
      <c r="H8583"/>
      <c r="I8583"/>
      <c r="J8583"/>
      <c r="K8583"/>
      <c r="L8583" s="262"/>
      <c r="M8583" s="262"/>
      <c r="S8583" s="262"/>
      <c r="T8583" s="262"/>
      <c r="U8583" s="262"/>
      <c r="V8583" s="262"/>
    </row>
    <row r="8584" spans="1:22">
      <c r="A8584" s="858"/>
      <c r="B8584" s="866">
        <f t="shared" si="134"/>
        <v>8562</v>
      </c>
      <c r="C8584" s="919"/>
      <c r="D8584" s="860"/>
      <c r="E8584"/>
      <c r="F8584"/>
      <c r="G8584"/>
      <c r="H8584"/>
      <c r="I8584"/>
      <c r="J8584"/>
      <c r="K8584"/>
      <c r="L8584" s="262"/>
      <c r="M8584" s="262"/>
      <c r="S8584" s="262"/>
      <c r="T8584" s="262"/>
      <c r="U8584" s="262"/>
      <c r="V8584" s="262"/>
    </row>
    <row r="8585" spans="1:22">
      <c r="A8585" s="858"/>
      <c r="B8585" s="866">
        <f t="shared" si="134"/>
        <v>8563</v>
      </c>
      <c r="C8585" s="919"/>
      <c r="D8585" s="860"/>
      <c r="E8585"/>
      <c r="F8585"/>
      <c r="G8585"/>
      <c r="H8585"/>
      <c r="I8585"/>
      <c r="J8585"/>
      <c r="K8585"/>
      <c r="L8585" s="262"/>
      <c r="M8585" s="262"/>
      <c r="S8585" s="262"/>
      <c r="T8585" s="262"/>
      <c r="U8585" s="262"/>
      <c r="V8585" s="262"/>
    </row>
    <row r="8586" spans="1:22">
      <c r="A8586" s="858"/>
      <c r="B8586" s="866">
        <f t="shared" si="134"/>
        <v>8564</v>
      </c>
      <c r="C8586" s="919"/>
      <c r="D8586" s="860"/>
      <c r="E8586"/>
      <c r="F8586"/>
      <c r="G8586"/>
      <c r="H8586"/>
      <c r="I8586"/>
      <c r="J8586"/>
      <c r="K8586"/>
      <c r="L8586" s="262"/>
      <c r="M8586" s="262"/>
      <c r="S8586" s="262"/>
      <c r="T8586" s="262"/>
      <c r="U8586" s="262"/>
      <c r="V8586" s="262"/>
    </row>
    <row r="8587" spans="1:22">
      <c r="A8587" s="858"/>
      <c r="B8587" s="866">
        <f t="shared" si="134"/>
        <v>8565</v>
      </c>
      <c r="C8587" s="919"/>
      <c r="D8587" s="860"/>
      <c r="E8587"/>
      <c r="F8587"/>
      <c r="G8587"/>
      <c r="H8587"/>
      <c r="I8587"/>
      <c r="J8587"/>
      <c r="K8587"/>
      <c r="L8587" s="262"/>
      <c r="M8587" s="262"/>
      <c r="S8587" s="262"/>
      <c r="T8587" s="262"/>
      <c r="U8587" s="262"/>
      <c r="V8587" s="262"/>
    </row>
    <row r="8588" spans="1:22">
      <c r="A8588" s="858"/>
      <c r="B8588" s="866">
        <f t="shared" si="134"/>
        <v>8566</v>
      </c>
      <c r="C8588" s="919"/>
      <c r="D8588" s="860"/>
      <c r="E8588"/>
      <c r="F8588"/>
      <c r="G8588"/>
      <c r="H8588"/>
      <c r="I8588"/>
      <c r="J8588"/>
      <c r="K8588"/>
      <c r="L8588" s="262"/>
      <c r="M8588" s="262"/>
      <c r="S8588" s="262"/>
      <c r="T8588" s="262"/>
      <c r="U8588" s="262"/>
      <c r="V8588" s="262"/>
    </row>
    <row r="8589" spans="1:22">
      <c r="A8589" s="858"/>
      <c r="B8589" s="866">
        <f t="shared" si="134"/>
        <v>8567</v>
      </c>
      <c r="C8589" s="919"/>
      <c r="D8589" s="860"/>
      <c r="E8589"/>
      <c r="F8589"/>
      <c r="G8589"/>
      <c r="H8589"/>
      <c r="I8589"/>
      <c r="J8589"/>
      <c r="K8589"/>
      <c r="L8589" s="262"/>
      <c r="M8589" s="262"/>
      <c r="S8589" s="262"/>
      <c r="T8589" s="262"/>
      <c r="U8589" s="262"/>
      <c r="V8589" s="262"/>
    </row>
    <row r="8590" spans="1:22">
      <c r="A8590" s="858"/>
      <c r="B8590" s="866">
        <f t="shared" si="134"/>
        <v>8568</v>
      </c>
      <c r="C8590" s="919"/>
      <c r="D8590" s="860"/>
      <c r="E8590"/>
      <c r="F8590"/>
      <c r="G8590"/>
      <c r="H8590"/>
      <c r="I8590"/>
      <c r="J8590"/>
      <c r="K8590"/>
      <c r="L8590" s="262"/>
      <c r="M8590" s="262"/>
      <c r="S8590" s="262"/>
      <c r="T8590" s="262"/>
      <c r="U8590" s="262"/>
      <c r="V8590" s="262"/>
    </row>
    <row r="8591" spans="1:22">
      <c r="A8591" s="858"/>
      <c r="B8591" s="866">
        <f t="shared" si="134"/>
        <v>8569</v>
      </c>
      <c r="C8591" s="919"/>
      <c r="D8591" s="860"/>
      <c r="E8591"/>
      <c r="F8591"/>
      <c r="G8591"/>
      <c r="H8591"/>
      <c r="I8591"/>
      <c r="J8591"/>
      <c r="K8591"/>
      <c r="L8591" s="262"/>
      <c r="M8591" s="262"/>
      <c r="S8591" s="262"/>
      <c r="T8591" s="262"/>
      <c r="U8591" s="262"/>
      <c r="V8591" s="262"/>
    </row>
    <row r="8592" spans="1:22">
      <c r="A8592" s="858"/>
      <c r="B8592" s="866">
        <f t="shared" si="134"/>
        <v>8570</v>
      </c>
      <c r="C8592" s="919"/>
      <c r="D8592" s="860"/>
      <c r="E8592"/>
      <c r="F8592"/>
      <c r="G8592"/>
      <c r="H8592"/>
      <c r="I8592"/>
      <c r="J8592"/>
      <c r="K8592"/>
      <c r="L8592" s="262"/>
      <c r="M8592" s="262"/>
      <c r="S8592" s="262"/>
      <c r="T8592" s="262"/>
      <c r="U8592" s="262"/>
      <c r="V8592" s="262"/>
    </row>
    <row r="8593" spans="1:22">
      <c r="A8593" s="858"/>
      <c r="B8593" s="866">
        <f t="shared" si="134"/>
        <v>8571</v>
      </c>
      <c r="C8593" s="919"/>
      <c r="D8593" s="860"/>
      <c r="E8593"/>
      <c r="F8593"/>
      <c r="G8593"/>
      <c r="H8593"/>
      <c r="I8593"/>
      <c r="J8593"/>
      <c r="K8593"/>
      <c r="L8593" s="262"/>
      <c r="M8593" s="262"/>
      <c r="S8593" s="262"/>
      <c r="T8593" s="262"/>
      <c r="U8593" s="262"/>
      <c r="V8593" s="262"/>
    </row>
    <row r="8594" spans="1:22">
      <c r="A8594" s="858"/>
      <c r="B8594" s="866">
        <f t="shared" si="134"/>
        <v>8572</v>
      </c>
      <c r="C8594" s="919"/>
      <c r="D8594" s="860"/>
      <c r="E8594"/>
      <c r="F8594"/>
      <c r="G8594"/>
      <c r="H8594"/>
      <c r="I8594"/>
      <c r="J8594"/>
      <c r="K8594"/>
      <c r="L8594" s="262"/>
      <c r="M8594" s="262"/>
      <c r="S8594" s="262"/>
      <c r="T8594" s="262"/>
      <c r="U8594" s="262"/>
      <c r="V8594" s="262"/>
    </row>
    <row r="8595" spans="1:22">
      <c r="A8595" s="858"/>
      <c r="B8595" s="866">
        <f t="shared" si="134"/>
        <v>8573</v>
      </c>
      <c r="C8595" s="919"/>
      <c r="D8595" s="860"/>
      <c r="E8595"/>
      <c r="F8595"/>
      <c r="G8595"/>
      <c r="H8595"/>
      <c r="I8595"/>
      <c r="J8595"/>
      <c r="K8595"/>
      <c r="L8595" s="262"/>
      <c r="M8595" s="262"/>
      <c r="S8595" s="262"/>
      <c r="T8595" s="262"/>
      <c r="U8595" s="262"/>
      <c r="V8595" s="262"/>
    </row>
    <row r="8596" spans="1:22">
      <c r="A8596" s="858"/>
      <c r="B8596" s="866">
        <f t="shared" si="134"/>
        <v>8574</v>
      </c>
      <c r="C8596" s="919"/>
      <c r="D8596" s="860"/>
      <c r="E8596"/>
      <c r="F8596"/>
      <c r="G8596"/>
      <c r="H8596"/>
      <c r="I8596"/>
      <c r="J8596"/>
      <c r="K8596"/>
      <c r="L8596" s="262"/>
      <c r="M8596" s="262"/>
      <c r="S8596" s="262"/>
      <c r="T8596" s="262"/>
      <c r="U8596" s="262"/>
      <c r="V8596" s="262"/>
    </row>
    <row r="8597" spans="1:22">
      <c r="A8597" s="858"/>
      <c r="B8597" s="866">
        <f t="shared" si="134"/>
        <v>8575</v>
      </c>
      <c r="C8597" s="919"/>
      <c r="D8597" s="860"/>
      <c r="E8597"/>
      <c r="F8597"/>
      <c r="G8597"/>
      <c r="H8597"/>
      <c r="I8597"/>
      <c r="J8597"/>
      <c r="K8597"/>
      <c r="L8597" s="262"/>
      <c r="M8597" s="262"/>
      <c r="S8597" s="262"/>
      <c r="T8597" s="262"/>
      <c r="U8597" s="262"/>
      <c r="V8597" s="262"/>
    </row>
    <row r="8598" spans="1:22">
      <c r="A8598" s="858"/>
      <c r="B8598" s="866">
        <f t="shared" si="134"/>
        <v>8576</v>
      </c>
      <c r="C8598" s="919"/>
      <c r="D8598" s="860"/>
      <c r="E8598"/>
      <c r="F8598"/>
      <c r="G8598"/>
      <c r="H8598"/>
      <c r="I8598"/>
      <c r="J8598"/>
      <c r="K8598"/>
      <c r="L8598" s="262"/>
      <c r="M8598" s="262"/>
      <c r="S8598" s="262"/>
      <c r="T8598" s="262"/>
      <c r="U8598" s="262"/>
      <c r="V8598" s="262"/>
    </row>
    <row r="8599" spans="1:22">
      <c r="A8599" s="858"/>
      <c r="B8599" s="866">
        <f t="shared" si="134"/>
        <v>8577</v>
      </c>
      <c r="C8599" s="919"/>
      <c r="D8599" s="860"/>
      <c r="E8599"/>
      <c r="F8599"/>
      <c r="G8599"/>
      <c r="H8599"/>
      <c r="I8599"/>
      <c r="J8599"/>
      <c r="K8599"/>
      <c r="L8599" s="262"/>
      <c r="M8599" s="262"/>
      <c r="S8599" s="262"/>
      <c r="T8599" s="262"/>
      <c r="U8599" s="262"/>
      <c r="V8599" s="262"/>
    </row>
    <row r="8600" spans="1:22">
      <c r="A8600" s="858"/>
      <c r="B8600" s="866">
        <f t="shared" ref="B8600:B8663" si="135">B8599+1</f>
        <v>8578</v>
      </c>
      <c r="C8600" s="919"/>
      <c r="D8600" s="860"/>
      <c r="E8600"/>
      <c r="F8600"/>
      <c r="G8600"/>
      <c r="H8600"/>
      <c r="I8600"/>
      <c r="J8600"/>
      <c r="K8600"/>
      <c r="L8600" s="262"/>
      <c r="M8600" s="262"/>
      <c r="S8600" s="262"/>
      <c r="T8600" s="262"/>
      <c r="U8600" s="262"/>
      <c r="V8600" s="262"/>
    </row>
    <row r="8601" spans="1:22">
      <c r="A8601" s="858"/>
      <c r="B8601" s="866">
        <f t="shared" si="135"/>
        <v>8579</v>
      </c>
      <c r="C8601" s="919"/>
      <c r="D8601" s="860"/>
      <c r="E8601"/>
      <c r="F8601"/>
      <c r="G8601"/>
      <c r="H8601"/>
      <c r="I8601"/>
      <c r="J8601"/>
      <c r="K8601"/>
      <c r="L8601" s="262"/>
      <c r="M8601" s="262"/>
      <c r="S8601" s="262"/>
      <c r="T8601" s="262"/>
      <c r="U8601" s="262"/>
      <c r="V8601" s="262"/>
    </row>
    <row r="8602" spans="1:22">
      <c r="A8602" s="858"/>
      <c r="B8602" s="866">
        <f t="shared" si="135"/>
        <v>8580</v>
      </c>
      <c r="C8602" s="919"/>
      <c r="D8602" s="860"/>
      <c r="E8602"/>
      <c r="F8602"/>
      <c r="G8602"/>
      <c r="H8602"/>
      <c r="I8602"/>
      <c r="J8602"/>
      <c r="K8602"/>
      <c r="L8602" s="262"/>
      <c r="M8602" s="262"/>
      <c r="S8602" s="262"/>
      <c r="T8602" s="262"/>
      <c r="U8602" s="262"/>
      <c r="V8602" s="262"/>
    </row>
    <row r="8603" spans="1:22">
      <c r="A8603" s="858"/>
      <c r="B8603" s="866">
        <f t="shared" si="135"/>
        <v>8581</v>
      </c>
      <c r="C8603" s="919"/>
      <c r="D8603" s="860"/>
      <c r="E8603"/>
      <c r="F8603"/>
      <c r="G8603"/>
      <c r="H8603"/>
      <c r="I8603"/>
      <c r="J8603"/>
      <c r="K8603"/>
      <c r="L8603" s="262"/>
      <c r="M8603" s="262"/>
      <c r="S8603" s="262"/>
      <c r="T8603" s="262"/>
      <c r="U8603" s="262"/>
      <c r="V8603" s="262"/>
    </row>
    <row r="8604" spans="1:22">
      <c r="A8604" s="858"/>
      <c r="B8604" s="866">
        <f t="shared" si="135"/>
        <v>8582</v>
      </c>
      <c r="C8604" s="919"/>
      <c r="D8604" s="860"/>
      <c r="E8604"/>
      <c r="F8604"/>
      <c r="G8604"/>
      <c r="H8604"/>
      <c r="I8604"/>
      <c r="J8604"/>
      <c r="K8604"/>
      <c r="L8604" s="262"/>
      <c r="M8604" s="262"/>
      <c r="S8604" s="262"/>
      <c r="T8604" s="262"/>
      <c r="U8604" s="262"/>
      <c r="V8604" s="262"/>
    </row>
    <row r="8605" spans="1:22">
      <c r="A8605" s="858"/>
      <c r="B8605" s="866">
        <f t="shared" si="135"/>
        <v>8583</v>
      </c>
      <c r="C8605" s="919"/>
      <c r="D8605" s="860"/>
      <c r="E8605"/>
      <c r="F8605"/>
      <c r="G8605"/>
      <c r="H8605"/>
      <c r="I8605"/>
      <c r="J8605"/>
      <c r="K8605"/>
      <c r="L8605" s="262"/>
      <c r="M8605" s="262"/>
      <c r="S8605" s="262"/>
      <c r="T8605" s="262"/>
      <c r="U8605" s="262"/>
      <c r="V8605" s="262"/>
    </row>
    <row r="8606" spans="1:22">
      <c r="A8606" s="858"/>
      <c r="B8606" s="866">
        <f t="shared" si="135"/>
        <v>8584</v>
      </c>
      <c r="C8606" s="919"/>
      <c r="D8606" s="860"/>
      <c r="E8606"/>
      <c r="F8606"/>
      <c r="G8606"/>
      <c r="H8606"/>
      <c r="I8606"/>
      <c r="J8606"/>
      <c r="K8606"/>
      <c r="L8606" s="262"/>
      <c r="M8606" s="262"/>
      <c r="S8606" s="262"/>
      <c r="T8606" s="262"/>
      <c r="U8606" s="262"/>
      <c r="V8606" s="262"/>
    </row>
    <row r="8607" spans="1:22">
      <c r="A8607" s="858"/>
      <c r="B8607" s="866">
        <f t="shared" si="135"/>
        <v>8585</v>
      </c>
      <c r="C8607" s="919"/>
      <c r="D8607" s="860"/>
      <c r="E8607"/>
      <c r="F8607"/>
      <c r="G8607"/>
      <c r="H8607"/>
      <c r="I8607"/>
      <c r="J8607"/>
      <c r="K8607"/>
      <c r="L8607" s="262"/>
      <c r="M8607" s="262"/>
      <c r="S8607" s="262"/>
      <c r="T8607" s="262"/>
      <c r="U8607" s="262"/>
      <c r="V8607" s="262"/>
    </row>
    <row r="8608" spans="1:22">
      <c r="A8608" s="858"/>
      <c r="B8608" s="866">
        <f t="shared" si="135"/>
        <v>8586</v>
      </c>
      <c r="C8608" s="919"/>
      <c r="D8608" s="860"/>
      <c r="E8608"/>
      <c r="F8608"/>
      <c r="G8608"/>
      <c r="H8608"/>
      <c r="I8608"/>
      <c r="J8608"/>
      <c r="K8608"/>
      <c r="L8608" s="262"/>
      <c r="M8608" s="262"/>
      <c r="S8608" s="262"/>
      <c r="T8608" s="262"/>
      <c r="U8608" s="262"/>
      <c r="V8608" s="262"/>
    </row>
    <row r="8609" spans="1:22">
      <c r="A8609" s="858"/>
      <c r="B8609" s="866">
        <f t="shared" si="135"/>
        <v>8587</v>
      </c>
      <c r="C8609" s="919"/>
      <c r="D8609" s="860"/>
      <c r="E8609"/>
      <c r="F8609"/>
      <c r="G8609"/>
      <c r="H8609"/>
      <c r="I8609"/>
      <c r="J8609"/>
      <c r="K8609"/>
      <c r="L8609" s="262"/>
      <c r="M8609" s="262"/>
      <c r="S8609" s="262"/>
      <c r="T8609" s="262"/>
      <c r="U8609" s="262"/>
      <c r="V8609" s="262"/>
    </row>
    <row r="8610" spans="1:22">
      <c r="A8610" s="858"/>
      <c r="B8610" s="866">
        <f t="shared" si="135"/>
        <v>8588</v>
      </c>
      <c r="C8610" s="919"/>
      <c r="D8610" s="860"/>
      <c r="E8610"/>
      <c r="F8610"/>
      <c r="G8610"/>
      <c r="H8610"/>
      <c r="I8610"/>
      <c r="J8610"/>
      <c r="K8610"/>
      <c r="L8610" s="262"/>
      <c r="M8610" s="262"/>
      <c r="S8610" s="262"/>
      <c r="T8610" s="262"/>
      <c r="U8610" s="262"/>
      <c r="V8610" s="262"/>
    </row>
    <row r="8611" spans="1:22">
      <c r="A8611" s="858"/>
      <c r="B8611" s="866">
        <f t="shared" si="135"/>
        <v>8589</v>
      </c>
      <c r="C8611" s="919"/>
      <c r="D8611" s="860"/>
      <c r="E8611"/>
      <c r="F8611"/>
      <c r="G8611"/>
      <c r="H8611"/>
      <c r="I8611"/>
      <c r="J8611"/>
      <c r="K8611"/>
      <c r="L8611" s="262"/>
      <c r="M8611" s="262"/>
      <c r="S8611" s="262"/>
      <c r="T8611" s="262"/>
      <c r="U8611" s="262"/>
      <c r="V8611" s="262"/>
    </row>
    <row r="8612" spans="1:22">
      <c r="A8612" s="858"/>
      <c r="B8612" s="866">
        <f t="shared" si="135"/>
        <v>8590</v>
      </c>
      <c r="C8612" s="919"/>
      <c r="D8612" s="860"/>
      <c r="E8612"/>
      <c r="F8612"/>
      <c r="G8612"/>
      <c r="H8612"/>
      <c r="I8612"/>
      <c r="J8612"/>
      <c r="K8612"/>
      <c r="L8612" s="262"/>
      <c r="M8612" s="262"/>
      <c r="S8612" s="262"/>
      <c r="T8612" s="262"/>
      <c r="U8612" s="262"/>
      <c r="V8612" s="262"/>
    </row>
    <row r="8613" spans="1:22">
      <c r="A8613" s="858"/>
      <c r="B8613" s="866">
        <f t="shared" si="135"/>
        <v>8591</v>
      </c>
      <c r="C8613" s="919"/>
      <c r="D8613" s="860"/>
      <c r="E8613"/>
      <c r="F8613"/>
      <c r="G8613"/>
      <c r="H8613"/>
      <c r="I8613"/>
      <c r="J8613"/>
      <c r="K8613"/>
      <c r="L8613" s="262"/>
      <c r="M8613" s="262"/>
      <c r="S8613" s="262"/>
      <c r="T8613" s="262"/>
      <c r="U8613" s="262"/>
      <c r="V8613" s="262"/>
    </row>
    <row r="8614" spans="1:22">
      <c r="A8614" s="858"/>
      <c r="B8614" s="866">
        <f t="shared" si="135"/>
        <v>8592</v>
      </c>
      <c r="C8614" s="919"/>
      <c r="D8614" s="860"/>
      <c r="E8614"/>
      <c r="F8614"/>
      <c r="G8614"/>
      <c r="H8614"/>
      <c r="I8614"/>
      <c r="J8614"/>
      <c r="K8614"/>
      <c r="L8614" s="262"/>
      <c r="M8614" s="262"/>
      <c r="S8614" s="262"/>
      <c r="T8614" s="262"/>
      <c r="U8614" s="262"/>
      <c r="V8614" s="262"/>
    </row>
    <row r="8615" spans="1:22">
      <c r="A8615" s="858"/>
      <c r="B8615" s="866">
        <f t="shared" si="135"/>
        <v>8593</v>
      </c>
      <c r="C8615" s="919"/>
      <c r="D8615" s="860"/>
      <c r="E8615"/>
      <c r="F8615"/>
      <c r="G8615"/>
      <c r="H8615"/>
      <c r="I8615"/>
      <c r="J8615"/>
      <c r="K8615"/>
      <c r="L8615" s="262"/>
      <c r="M8615" s="262"/>
      <c r="S8615" s="262"/>
      <c r="T8615" s="262"/>
      <c r="U8615" s="262"/>
      <c r="V8615" s="262"/>
    </row>
    <row r="8616" spans="1:22">
      <c r="A8616" s="858"/>
      <c r="B8616" s="866">
        <f t="shared" si="135"/>
        <v>8594</v>
      </c>
      <c r="C8616" s="919"/>
      <c r="D8616" s="860"/>
      <c r="E8616"/>
      <c r="F8616"/>
      <c r="G8616"/>
      <c r="H8616"/>
      <c r="I8616"/>
      <c r="J8616"/>
      <c r="K8616"/>
      <c r="L8616" s="262"/>
      <c r="M8616" s="262"/>
      <c r="S8616" s="262"/>
      <c r="T8616" s="262"/>
      <c r="U8616" s="262"/>
      <c r="V8616" s="262"/>
    </row>
    <row r="8617" spans="1:22">
      <c r="A8617" s="858"/>
      <c r="B8617" s="866">
        <f t="shared" si="135"/>
        <v>8595</v>
      </c>
      <c r="C8617" s="919"/>
      <c r="D8617" s="860"/>
      <c r="E8617"/>
      <c r="F8617"/>
      <c r="G8617"/>
      <c r="H8617"/>
      <c r="I8617"/>
      <c r="J8617"/>
      <c r="K8617"/>
      <c r="L8617" s="262"/>
      <c r="M8617" s="262"/>
      <c r="S8617" s="262"/>
      <c r="T8617" s="262"/>
      <c r="U8617" s="262"/>
      <c r="V8617" s="262"/>
    </row>
    <row r="8618" spans="1:22">
      <c r="A8618" s="858"/>
      <c r="B8618" s="866">
        <f t="shared" si="135"/>
        <v>8596</v>
      </c>
      <c r="C8618" s="919"/>
      <c r="D8618" s="860"/>
      <c r="E8618"/>
      <c r="F8618"/>
      <c r="G8618"/>
      <c r="H8618"/>
      <c r="I8618"/>
      <c r="J8618"/>
      <c r="K8618"/>
      <c r="L8618" s="262"/>
      <c r="M8618" s="262"/>
      <c r="S8618" s="262"/>
      <c r="T8618" s="262"/>
      <c r="U8618" s="262"/>
      <c r="V8618" s="262"/>
    </row>
    <row r="8619" spans="1:22">
      <c r="A8619" s="858"/>
      <c r="B8619" s="866">
        <f t="shared" si="135"/>
        <v>8597</v>
      </c>
      <c r="C8619" s="919"/>
      <c r="D8619" s="860"/>
      <c r="E8619"/>
      <c r="F8619"/>
      <c r="G8619"/>
      <c r="H8619"/>
      <c r="I8619"/>
      <c r="J8619"/>
      <c r="K8619"/>
      <c r="L8619" s="262"/>
      <c r="M8619" s="262"/>
      <c r="S8619" s="262"/>
      <c r="T8619" s="262"/>
      <c r="U8619" s="262"/>
      <c r="V8619" s="262"/>
    </row>
    <row r="8620" spans="1:22">
      <c r="A8620" s="858"/>
      <c r="B8620" s="866">
        <f t="shared" si="135"/>
        <v>8598</v>
      </c>
      <c r="C8620" s="919"/>
      <c r="D8620" s="860"/>
      <c r="E8620"/>
      <c r="F8620"/>
      <c r="G8620"/>
      <c r="H8620"/>
      <c r="I8620"/>
      <c r="J8620"/>
      <c r="K8620"/>
      <c r="L8620" s="262"/>
      <c r="M8620" s="262"/>
      <c r="S8620" s="262"/>
      <c r="T8620" s="262"/>
      <c r="U8620" s="262"/>
      <c r="V8620" s="262"/>
    </row>
    <row r="8621" spans="1:22">
      <c r="A8621" s="858"/>
      <c r="B8621" s="866">
        <f t="shared" si="135"/>
        <v>8599</v>
      </c>
      <c r="C8621" s="919"/>
      <c r="D8621" s="860"/>
      <c r="E8621"/>
      <c r="F8621"/>
      <c r="G8621"/>
      <c r="H8621"/>
      <c r="I8621"/>
      <c r="J8621"/>
      <c r="K8621"/>
      <c r="L8621" s="262"/>
      <c r="M8621" s="262"/>
      <c r="S8621" s="262"/>
      <c r="T8621" s="262"/>
      <c r="U8621" s="262"/>
      <c r="V8621" s="262"/>
    </row>
    <row r="8622" spans="1:22">
      <c r="A8622" s="858"/>
      <c r="B8622" s="866">
        <f t="shared" si="135"/>
        <v>8600</v>
      </c>
      <c r="C8622" s="919"/>
      <c r="D8622" s="860"/>
      <c r="E8622"/>
      <c r="F8622"/>
      <c r="G8622"/>
      <c r="H8622"/>
      <c r="I8622"/>
      <c r="J8622"/>
      <c r="K8622"/>
      <c r="L8622" s="262"/>
      <c r="M8622" s="262"/>
      <c r="S8622" s="262"/>
      <c r="T8622" s="262"/>
      <c r="U8622" s="262"/>
      <c r="V8622" s="262"/>
    </row>
    <row r="8623" spans="1:22">
      <c r="A8623" s="858"/>
      <c r="B8623" s="866">
        <f t="shared" si="135"/>
        <v>8601</v>
      </c>
      <c r="C8623" s="919"/>
      <c r="D8623" s="860"/>
      <c r="E8623"/>
      <c r="F8623"/>
      <c r="G8623"/>
      <c r="H8623"/>
      <c r="I8623"/>
      <c r="J8623"/>
      <c r="K8623"/>
      <c r="L8623" s="262"/>
      <c r="M8623" s="262"/>
      <c r="S8623" s="262"/>
      <c r="T8623" s="262"/>
      <c r="U8623" s="262"/>
      <c r="V8623" s="262"/>
    </row>
    <row r="8624" spans="1:22">
      <c r="A8624" s="858"/>
      <c r="B8624" s="866">
        <f t="shared" si="135"/>
        <v>8602</v>
      </c>
      <c r="C8624" s="919"/>
      <c r="D8624" s="860"/>
      <c r="E8624"/>
      <c r="F8624"/>
      <c r="G8624"/>
      <c r="H8624"/>
      <c r="I8624"/>
      <c r="J8624"/>
      <c r="K8624"/>
      <c r="L8624" s="262"/>
      <c r="M8624" s="262"/>
      <c r="S8624" s="262"/>
      <c r="T8624" s="262"/>
      <c r="U8624" s="262"/>
      <c r="V8624" s="262"/>
    </row>
    <row r="8625" spans="1:22">
      <c r="A8625" s="858"/>
      <c r="B8625" s="866">
        <f t="shared" si="135"/>
        <v>8603</v>
      </c>
      <c r="C8625" s="919"/>
      <c r="D8625" s="860"/>
      <c r="E8625"/>
      <c r="F8625"/>
      <c r="G8625"/>
      <c r="H8625"/>
      <c r="I8625"/>
      <c r="J8625"/>
      <c r="K8625"/>
      <c r="L8625" s="262"/>
      <c r="M8625" s="262"/>
      <c r="S8625" s="262"/>
      <c r="T8625" s="262"/>
      <c r="U8625" s="262"/>
      <c r="V8625" s="262"/>
    </row>
    <row r="8626" spans="1:22">
      <c r="A8626" s="858"/>
      <c r="B8626" s="866">
        <f t="shared" si="135"/>
        <v>8604</v>
      </c>
      <c r="C8626" s="919"/>
      <c r="D8626" s="860"/>
      <c r="E8626"/>
      <c r="F8626"/>
      <c r="G8626"/>
      <c r="H8626"/>
      <c r="I8626"/>
      <c r="J8626"/>
      <c r="K8626"/>
      <c r="L8626" s="262"/>
      <c r="M8626" s="262"/>
      <c r="S8626" s="262"/>
      <c r="T8626" s="262"/>
      <c r="U8626" s="262"/>
      <c r="V8626" s="262"/>
    </row>
    <row r="8627" spans="1:22">
      <c r="A8627" s="858"/>
      <c r="B8627" s="866">
        <f t="shared" si="135"/>
        <v>8605</v>
      </c>
      <c r="C8627" s="919"/>
      <c r="D8627" s="860"/>
      <c r="E8627"/>
      <c r="F8627"/>
      <c r="G8627"/>
      <c r="H8627"/>
      <c r="I8627"/>
      <c r="J8627"/>
      <c r="K8627"/>
      <c r="L8627" s="262"/>
      <c r="M8627" s="262"/>
      <c r="S8627" s="262"/>
      <c r="T8627" s="262"/>
      <c r="U8627" s="262"/>
      <c r="V8627" s="262"/>
    </row>
    <row r="8628" spans="1:22">
      <c r="A8628" s="858"/>
      <c r="B8628" s="866">
        <f t="shared" si="135"/>
        <v>8606</v>
      </c>
      <c r="C8628" s="919"/>
      <c r="D8628" s="860"/>
      <c r="E8628"/>
      <c r="F8628"/>
      <c r="G8628"/>
      <c r="H8628"/>
      <c r="I8628"/>
      <c r="J8628"/>
      <c r="K8628"/>
      <c r="L8628" s="262"/>
      <c r="M8628" s="262"/>
      <c r="S8628" s="262"/>
      <c r="T8628" s="262"/>
      <c r="U8628" s="262"/>
      <c r="V8628" s="262"/>
    </row>
    <row r="8629" spans="1:22">
      <c r="A8629" s="858"/>
      <c r="B8629" s="866">
        <f t="shared" si="135"/>
        <v>8607</v>
      </c>
      <c r="C8629" s="919"/>
      <c r="D8629" s="860"/>
      <c r="E8629"/>
      <c r="F8629"/>
      <c r="G8629"/>
      <c r="H8629"/>
      <c r="I8629"/>
      <c r="J8629"/>
      <c r="K8629"/>
      <c r="L8629" s="262"/>
      <c r="M8629" s="262"/>
      <c r="S8629" s="262"/>
      <c r="T8629" s="262"/>
      <c r="U8629" s="262"/>
      <c r="V8629" s="262"/>
    </row>
    <row r="8630" spans="1:22">
      <c r="A8630" s="858"/>
      <c r="B8630" s="866">
        <f t="shared" si="135"/>
        <v>8608</v>
      </c>
      <c r="C8630" s="919"/>
      <c r="D8630" s="860"/>
      <c r="E8630"/>
      <c r="F8630"/>
      <c r="G8630"/>
      <c r="H8630"/>
      <c r="I8630"/>
      <c r="J8630"/>
      <c r="K8630"/>
      <c r="L8630" s="262"/>
      <c r="M8630" s="262"/>
      <c r="S8630" s="262"/>
      <c r="T8630" s="262"/>
      <c r="U8630" s="262"/>
      <c r="V8630" s="262"/>
    </row>
    <row r="8631" spans="1:22">
      <c r="A8631" s="858"/>
      <c r="B8631" s="866">
        <f t="shared" si="135"/>
        <v>8609</v>
      </c>
      <c r="C8631" s="919"/>
      <c r="D8631" s="860"/>
      <c r="E8631"/>
      <c r="F8631"/>
      <c r="G8631"/>
      <c r="H8631"/>
      <c r="I8631"/>
      <c r="J8631"/>
      <c r="K8631"/>
      <c r="L8631" s="262"/>
      <c r="M8631" s="262"/>
      <c r="S8631" s="262"/>
      <c r="T8631" s="262"/>
      <c r="U8631" s="262"/>
      <c r="V8631" s="262"/>
    </row>
    <row r="8632" spans="1:22">
      <c r="A8632" s="858"/>
      <c r="B8632" s="866">
        <f t="shared" si="135"/>
        <v>8610</v>
      </c>
      <c r="C8632" s="919"/>
      <c r="D8632" s="860"/>
      <c r="E8632"/>
      <c r="F8632"/>
      <c r="G8632"/>
      <c r="H8632"/>
      <c r="I8632"/>
      <c r="J8632"/>
      <c r="K8632"/>
      <c r="L8632" s="262"/>
      <c r="M8632" s="262"/>
      <c r="S8632" s="262"/>
      <c r="T8632" s="262"/>
      <c r="U8632" s="262"/>
      <c r="V8632" s="262"/>
    </row>
    <row r="8633" spans="1:22">
      <c r="A8633" s="858"/>
      <c r="B8633" s="866">
        <f t="shared" si="135"/>
        <v>8611</v>
      </c>
      <c r="C8633" s="919"/>
      <c r="D8633" s="860"/>
      <c r="E8633"/>
      <c r="F8633"/>
      <c r="G8633"/>
      <c r="H8633"/>
      <c r="I8633"/>
      <c r="J8633"/>
      <c r="K8633"/>
      <c r="L8633" s="262"/>
      <c r="M8633" s="262"/>
      <c r="S8633" s="262"/>
      <c r="T8633" s="262"/>
      <c r="U8633" s="262"/>
      <c r="V8633" s="262"/>
    </row>
    <row r="8634" spans="1:22">
      <c r="A8634" s="858"/>
      <c r="B8634" s="866">
        <f t="shared" si="135"/>
        <v>8612</v>
      </c>
      <c r="C8634" s="919"/>
      <c r="D8634" s="860"/>
      <c r="E8634"/>
      <c r="F8634"/>
      <c r="G8634"/>
      <c r="H8634"/>
      <c r="I8634"/>
      <c r="J8634"/>
      <c r="K8634"/>
      <c r="L8634" s="262"/>
      <c r="M8634" s="262"/>
      <c r="S8634" s="262"/>
      <c r="T8634" s="262"/>
      <c r="U8634" s="262"/>
      <c r="V8634" s="262"/>
    </row>
    <row r="8635" spans="1:22">
      <c r="A8635" s="858"/>
      <c r="B8635" s="866">
        <f t="shared" si="135"/>
        <v>8613</v>
      </c>
      <c r="C8635" s="919"/>
      <c r="D8635" s="860"/>
      <c r="E8635"/>
      <c r="F8635"/>
      <c r="G8635"/>
      <c r="H8635"/>
      <c r="I8635"/>
      <c r="J8635"/>
      <c r="K8635"/>
      <c r="L8635" s="262"/>
      <c r="M8635" s="262"/>
      <c r="S8635" s="262"/>
      <c r="T8635" s="262"/>
      <c r="U8635" s="262"/>
      <c r="V8635" s="262"/>
    </row>
    <row r="8636" spans="1:22">
      <c r="A8636" s="858"/>
      <c r="B8636" s="866">
        <f t="shared" si="135"/>
        <v>8614</v>
      </c>
      <c r="C8636" s="919"/>
      <c r="D8636" s="860"/>
      <c r="E8636"/>
      <c r="F8636"/>
      <c r="G8636"/>
      <c r="H8636"/>
      <c r="I8636"/>
      <c r="J8636"/>
      <c r="K8636"/>
      <c r="L8636" s="262"/>
      <c r="M8636" s="262"/>
      <c r="S8636" s="262"/>
      <c r="T8636" s="262"/>
      <c r="U8636" s="262"/>
      <c r="V8636" s="262"/>
    </row>
    <row r="8637" spans="1:22">
      <c r="A8637" s="858"/>
      <c r="B8637" s="866">
        <f t="shared" si="135"/>
        <v>8615</v>
      </c>
      <c r="C8637" s="919"/>
      <c r="D8637" s="860"/>
      <c r="E8637"/>
      <c r="F8637"/>
      <c r="G8637"/>
      <c r="H8637"/>
      <c r="I8637"/>
      <c r="J8637"/>
      <c r="K8637"/>
      <c r="L8637" s="262"/>
      <c r="M8637" s="262"/>
      <c r="S8637" s="262"/>
      <c r="T8637" s="262"/>
      <c r="U8637" s="262"/>
      <c r="V8637" s="262"/>
    </row>
    <row r="8638" spans="1:22">
      <c r="A8638" s="858"/>
      <c r="B8638" s="866">
        <f t="shared" si="135"/>
        <v>8616</v>
      </c>
      <c r="C8638" s="919"/>
      <c r="D8638" s="860"/>
      <c r="E8638"/>
      <c r="F8638"/>
      <c r="G8638"/>
      <c r="H8638"/>
      <c r="I8638"/>
      <c r="J8638"/>
      <c r="K8638"/>
      <c r="L8638" s="262"/>
      <c r="M8638" s="262"/>
      <c r="S8638" s="262"/>
      <c r="T8638" s="262"/>
      <c r="U8638" s="262"/>
      <c r="V8638" s="262"/>
    </row>
    <row r="8639" spans="1:22">
      <c r="A8639" s="858"/>
      <c r="B8639" s="866">
        <f t="shared" si="135"/>
        <v>8617</v>
      </c>
      <c r="C8639" s="919"/>
      <c r="D8639" s="860"/>
      <c r="E8639"/>
      <c r="F8639"/>
      <c r="G8639"/>
      <c r="H8639"/>
      <c r="I8639"/>
      <c r="J8639"/>
      <c r="K8639"/>
      <c r="L8639" s="262"/>
      <c r="M8639" s="262"/>
      <c r="S8639" s="262"/>
      <c r="T8639" s="262"/>
      <c r="U8639" s="262"/>
      <c r="V8639" s="262"/>
    </row>
    <row r="8640" spans="1:22">
      <c r="A8640" s="858"/>
      <c r="B8640" s="866">
        <f t="shared" si="135"/>
        <v>8618</v>
      </c>
      <c r="C8640" s="919"/>
      <c r="D8640" s="860"/>
      <c r="E8640"/>
      <c r="F8640"/>
      <c r="G8640"/>
      <c r="H8640"/>
      <c r="I8640"/>
      <c r="J8640"/>
      <c r="K8640"/>
      <c r="L8640" s="262"/>
      <c r="M8640" s="262"/>
      <c r="S8640" s="262"/>
      <c r="T8640" s="262"/>
      <c r="U8640" s="262"/>
      <c r="V8640" s="262"/>
    </row>
    <row r="8641" spans="1:22">
      <c r="A8641" s="858"/>
      <c r="B8641" s="866">
        <f t="shared" si="135"/>
        <v>8619</v>
      </c>
      <c r="C8641" s="919"/>
      <c r="D8641" s="860"/>
      <c r="E8641"/>
      <c r="F8641"/>
      <c r="G8641"/>
      <c r="H8641"/>
      <c r="I8641"/>
      <c r="J8641"/>
      <c r="K8641"/>
      <c r="L8641" s="262"/>
      <c r="M8641" s="262"/>
      <c r="S8641" s="262"/>
      <c r="T8641" s="262"/>
      <c r="U8641" s="262"/>
      <c r="V8641" s="262"/>
    </row>
    <row r="8642" spans="1:22">
      <c r="A8642" s="858"/>
      <c r="B8642" s="866">
        <f t="shared" si="135"/>
        <v>8620</v>
      </c>
      <c r="C8642" s="919"/>
      <c r="D8642" s="860"/>
      <c r="E8642"/>
      <c r="F8642"/>
      <c r="G8642"/>
      <c r="H8642"/>
      <c r="I8642"/>
      <c r="J8642"/>
      <c r="K8642"/>
      <c r="L8642" s="262"/>
      <c r="M8642" s="262"/>
      <c r="S8642" s="262"/>
      <c r="T8642" s="262"/>
      <c r="U8642" s="262"/>
      <c r="V8642" s="262"/>
    </row>
    <row r="8643" spans="1:22">
      <c r="A8643" s="858"/>
      <c r="B8643" s="866">
        <f t="shared" si="135"/>
        <v>8621</v>
      </c>
      <c r="C8643" s="919"/>
      <c r="D8643" s="860"/>
      <c r="E8643"/>
      <c r="F8643"/>
      <c r="G8643"/>
      <c r="H8643"/>
      <c r="I8643"/>
      <c r="J8643"/>
      <c r="K8643"/>
      <c r="L8643" s="262"/>
      <c r="M8643" s="262"/>
      <c r="S8643" s="262"/>
      <c r="T8643" s="262"/>
      <c r="U8643" s="262"/>
      <c r="V8643" s="262"/>
    </row>
    <row r="8644" spans="1:22">
      <c r="A8644" s="858"/>
      <c r="B8644" s="866">
        <f t="shared" si="135"/>
        <v>8622</v>
      </c>
      <c r="C8644" s="919"/>
      <c r="D8644" s="860"/>
      <c r="E8644"/>
      <c r="F8644"/>
      <c r="G8644"/>
      <c r="H8644"/>
      <c r="I8644"/>
      <c r="J8644"/>
      <c r="K8644"/>
      <c r="L8644" s="262"/>
      <c r="M8644" s="262"/>
      <c r="S8644" s="262"/>
      <c r="T8644" s="262"/>
      <c r="U8644" s="262"/>
      <c r="V8644" s="262"/>
    </row>
    <row r="8645" spans="1:22">
      <c r="A8645" s="858"/>
      <c r="B8645" s="866">
        <f t="shared" si="135"/>
        <v>8623</v>
      </c>
      <c r="C8645" s="919"/>
      <c r="D8645" s="860"/>
      <c r="E8645"/>
      <c r="F8645"/>
      <c r="G8645"/>
      <c r="H8645"/>
      <c r="I8645"/>
      <c r="J8645"/>
      <c r="K8645"/>
      <c r="L8645" s="262"/>
      <c r="M8645" s="262"/>
      <c r="S8645" s="262"/>
      <c r="T8645" s="262"/>
      <c r="U8645" s="262"/>
      <c r="V8645" s="262"/>
    </row>
    <row r="8646" spans="1:22">
      <c r="A8646" s="858"/>
      <c r="B8646" s="866">
        <f t="shared" si="135"/>
        <v>8624</v>
      </c>
      <c r="C8646" s="919"/>
      <c r="D8646" s="860"/>
      <c r="E8646"/>
      <c r="F8646"/>
      <c r="G8646"/>
      <c r="H8646"/>
      <c r="I8646"/>
      <c r="J8646"/>
      <c r="K8646"/>
      <c r="L8646" s="262"/>
      <c r="M8646" s="262"/>
      <c r="S8646" s="262"/>
      <c r="T8646" s="262"/>
      <c r="U8646" s="262"/>
      <c r="V8646" s="262"/>
    </row>
    <row r="8647" spans="1:22">
      <c r="A8647" s="858"/>
      <c r="B8647" s="866">
        <f t="shared" si="135"/>
        <v>8625</v>
      </c>
      <c r="C8647" s="919"/>
      <c r="D8647" s="860"/>
      <c r="E8647"/>
      <c r="F8647"/>
      <c r="G8647"/>
      <c r="H8647"/>
      <c r="I8647"/>
      <c r="J8647"/>
      <c r="K8647"/>
      <c r="L8647" s="262"/>
      <c r="M8647" s="262"/>
      <c r="S8647" s="262"/>
      <c r="T8647" s="262"/>
      <c r="U8647" s="262"/>
      <c r="V8647" s="262"/>
    </row>
    <row r="8648" spans="1:22">
      <c r="A8648" s="858"/>
      <c r="B8648" s="866">
        <f t="shared" si="135"/>
        <v>8626</v>
      </c>
      <c r="C8648" s="919"/>
      <c r="D8648" s="860"/>
      <c r="E8648"/>
      <c r="F8648"/>
      <c r="G8648"/>
      <c r="H8648"/>
      <c r="I8648"/>
      <c r="J8648"/>
      <c r="K8648"/>
      <c r="L8648" s="262"/>
      <c r="M8648" s="262"/>
      <c r="S8648" s="262"/>
      <c r="T8648" s="262"/>
      <c r="U8648" s="262"/>
      <c r="V8648" s="262"/>
    </row>
    <row r="8649" spans="1:22">
      <c r="A8649" s="858"/>
      <c r="B8649" s="866">
        <f t="shared" si="135"/>
        <v>8627</v>
      </c>
      <c r="C8649" s="919"/>
      <c r="D8649" s="860"/>
      <c r="E8649"/>
      <c r="F8649"/>
      <c r="G8649"/>
      <c r="H8649"/>
      <c r="I8649"/>
      <c r="J8649"/>
      <c r="K8649"/>
      <c r="L8649" s="262"/>
      <c r="M8649" s="262"/>
      <c r="S8649" s="262"/>
      <c r="T8649" s="262"/>
      <c r="U8649" s="262"/>
      <c r="V8649" s="262"/>
    </row>
    <row r="8650" spans="1:22">
      <c r="A8650" s="858"/>
      <c r="B8650" s="866">
        <f t="shared" si="135"/>
        <v>8628</v>
      </c>
      <c r="C8650" s="919"/>
      <c r="D8650" s="860"/>
      <c r="E8650"/>
      <c r="F8650"/>
      <c r="G8650"/>
      <c r="H8650"/>
      <c r="I8650"/>
      <c r="J8650"/>
      <c r="K8650"/>
      <c r="L8650" s="262"/>
      <c r="M8650" s="262"/>
      <c r="S8650" s="262"/>
      <c r="T8650" s="262"/>
      <c r="U8650" s="262"/>
      <c r="V8650" s="262"/>
    </row>
    <row r="8651" spans="1:22">
      <c r="A8651" s="858"/>
      <c r="B8651" s="866">
        <f t="shared" si="135"/>
        <v>8629</v>
      </c>
      <c r="C8651" s="919"/>
      <c r="D8651" s="860"/>
      <c r="E8651"/>
      <c r="F8651"/>
      <c r="G8651"/>
      <c r="H8651"/>
      <c r="I8651"/>
      <c r="J8651"/>
      <c r="K8651"/>
      <c r="L8651" s="262"/>
      <c r="M8651" s="262"/>
      <c r="S8651" s="262"/>
      <c r="T8651" s="262"/>
      <c r="U8651" s="262"/>
      <c r="V8651" s="262"/>
    </row>
    <row r="8652" spans="1:22">
      <c r="A8652" s="858"/>
      <c r="B8652" s="866">
        <f t="shared" si="135"/>
        <v>8630</v>
      </c>
      <c r="C8652" s="919"/>
      <c r="D8652" s="860"/>
      <c r="E8652"/>
      <c r="F8652"/>
      <c r="G8652"/>
      <c r="H8652"/>
      <c r="I8652"/>
      <c r="J8652"/>
      <c r="K8652"/>
      <c r="L8652" s="262"/>
      <c r="M8652" s="262"/>
      <c r="S8652" s="262"/>
      <c r="T8652" s="262"/>
      <c r="U8652" s="262"/>
      <c r="V8652" s="262"/>
    </row>
    <row r="8653" spans="1:22">
      <c r="A8653" s="858"/>
      <c r="B8653" s="866">
        <f t="shared" si="135"/>
        <v>8631</v>
      </c>
      <c r="C8653" s="919"/>
      <c r="D8653" s="860"/>
      <c r="E8653"/>
      <c r="F8653"/>
      <c r="G8653"/>
      <c r="H8653"/>
      <c r="I8653"/>
      <c r="J8653"/>
      <c r="K8653"/>
      <c r="L8653" s="262"/>
      <c r="M8653" s="262"/>
      <c r="S8653" s="262"/>
      <c r="T8653" s="262"/>
      <c r="U8653" s="262"/>
      <c r="V8653" s="262"/>
    </row>
    <row r="8654" spans="1:22">
      <c r="A8654" s="858"/>
      <c r="B8654" s="866">
        <f t="shared" si="135"/>
        <v>8632</v>
      </c>
      <c r="C8654" s="919"/>
      <c r="D8654" s="860"/>
      <c r="E8654"/>
      <c r="F8654"/>
      <c r="G8654"/>
      <c r="H8654"/>
      <c r="I8654"/>
      <c r="J8654"/>
      <c r="K8654"/>
      <c r="L8654" s="262"/>
      <c r="M8654" s="262"/>
      <c r="S8654" s="262"/>
      <c r="T8654" s="262"/>
      <c r="U8654" s="262"/>
      <c r="V8654" s="262"/>
    </row>
    <row r="8655" spans="1:22">
      <c r="A8655" s="858"/>
      <c r="B8655" s="866">
        <f t="shared" si="135"/>
        <v>8633</v>
      </c>
      <c r="C8655" s="919"/>
      <c r="D8655" s="860"/>
      <c r="E8655"/>
      <c r="F8655"/>
      <c r="G8655"/>
      <c r="H8655"/>
      <c r="I8655"/>
      <c r="J8655"/>
      <c r="K8655"/>
      <c r="L8655" s="262"/>
      <c r="M8655" s="262"/>
      <c r="S8655" s="262"/>
      <c r="T8655" s="262"/>
      <c r="U8655" s="262"/>
      <c r="V8655" s="262"/>
    </row>
    <row r="8656" spans="1:22">
      <c r="A8656" s="858"/>
      <c r="B8656" s="866">
        <f t="shared" si="135"/>
        <v>8634</v>
      </c>
      <c r="C8656" s="919"/>
      <c r="D8656" s="860"/>
      <c r="E8656"/>
      <c r="F8656"/>
      <c r="G8656"/>
      <c r="H8656"/>
      <c r="I8656"/>
      <c r="J8656"/>
      <c r="K8656"/>
      <c r="L8656" s="262"/>
      <c r="M8656" s="262"/>
      <c r="S8656" s="262"/>
      <c r="T8656" s="262"/>
      <c r="U8656" s="262"/>
      <c r="V8656" s="262"/>
    </row>
    <row r="8657" spans="1:22">
      <c r="A8657" s="858"/>
      <c r="B8657" s="866">
        <f t="shared" si="135"/>
        <v>8635</v>
      </c>
      <c r="C8657" s="919"/>
      <c r="D8657" s="860"/>
      <c r="E8657"/>
      <c r="F8657"/>
      <c r="G8657"/>
      <c r="H8657"/>
      <c r="I8657"/>
      <c r="J8657"/>
      <c r="K8657"/>
      <c r="L8657" s="262"/>
      <c r="M8657" s="262"/>
      <c r="S8657" s="262"/>
      <c r="T8657" s="262"/>
      <c r="U8657" s="262"/>
      <c r="V8657" s="262"/>
    </row>
    <row r="8658" spans="1:22">
      <c r="A8658" s="858"/>
      <c r="B8658" s="866">
        <f t="shared" si="135"/>
        <v>8636</v>
      </c>
      <c r="C8658" s="919"/>
      <c r="D8658" s="860"/>
      <c r="E8658"/>
      <c r="F8658"/>
      <c r="G8658"/>
      <c r="H8658"/>
      <c r="I8658"/>
      <c r="J8658"/>
      <c r="K8658"/>
      <c r="L8658" s="262"/>
      <c r="M8658" s="262"/>
      <c r="S8658" s="262"/>
      <c r="T8658" s="262"/>
      <c r="U8658" s="262"/>
      <c r="V8658" s="262"/>
    </row>
    <row r="8659" spans="1:22">
      <c r="A8659" s="858"/>
      <c r="B8659" s="866">
        <f t="shared" si="135"/>
        <v>8637</v>
      </c>
      <c r="C8659" s="919"/>
      <c r="D8659" s="860"/>
      <c r="E8659"/>
      <c r="F8659"/>
      <c r="G8659"/>
      <c r="H8659"/>
      <c r="I8659"/>
      <c r="J8659"/>
      <c r="K8659"/>
      <c r="L8659" s="262"/>
      <c r="M8659" s="262"/>
      <c r="S8659" s="262"/>
      <c r="T8659" s="262"/>
      <c r="U8659" s="262"/>
      <c r="V8659" s="262"/>
    </row>
    <row r="8660" spans="1:22">
      <c r="A8660" s="858"/>
      <c r="B8660" s="866">
        <f t="shared" si="135"/>
        <v>8638</v>
      </c>
      <c r="C8660" s="919"/>
      <c r="D8660" s="860"/>
      <c r="E8660"/>
      <c r="F8660"/>
      <c r="G8660"/>
      <c r="H8660"/>
      <c r="I8660"/>
      <c r="J8660"/>
      <c r="K8660"/>
      <c r="L8660" s="262"/>
      <c r="M8660" s="262"/>
      <c r="S8660" s="262"/>
      <c r="T8660" s="262"/>
      <c r="U8660" s="262"/>
      <c r="V8660" s="262"/>
    </row>
    <row r="8661" spans="1:22">
      <c r="A8661" s="858"/>
      <c r="B8661" s="866">
        <f t="shared" si="135"/>
        <v>8639</v>
      </c>
      <c r="C8661" s="919"/>
      <c r="D8661" s="860"/>
      <c r="E8661"/>
      <c r="F8661"/>
      <c r="G8661"/>
      <c r="H8661"/>
      <c r="I8661"/>
      <c r="J8661"/>
      <c r="K8661"/>
      <c r="L8661" s="262"/>
      <c r="M8661" s="262"/>
      <c r="S8661" s="262"/>
      <c r="T8661" s="262"/>
      <c r="U8661" s="262"/>
      <c r="V8661" s="262"/>
    </row>
    <row r="8662" spans="1:22">
      <c r="A8662" s="858"/>
      <c r="B8662" s="866">
        <f t="shared" si="135"/>
        <v>8640</v>
      </c>
      <c r="C8662" s="919"/>
      <c r="D8662" s="860"/>
      <c r="E8662"/>
      <c r="F8662"/>
      <c r="G8662"/>
      <c r="H8662"/>
      <c r="I8662"/>
      <c r="J8662"/>
      <c r="K8662"/>
      <c r="L8662" s="262"/>
      <c r="M8662" s="262"/>
      <c r="S8662" s="262"/>
      <c r="T8662" s="262"/>
      <c r="U8662" s="262"/>
      <c r="V8662" s="262"/>
    </row>
    <row r="8663" spans="1:22">
      <c r="A8663" s="858"/>
      <c r="B8663" s="866">
        <f t="shared" si="135"/>
        <v>8641</v>
      </c>
      <c r="C8663" s="919"/>
      <c r="D8663" s="860"/>
      <c r="E8663"/>
      <c r="F8663"/>
      <c r="G8663"/>
      <c r="H8663"/>
      <c r="I8663"/>
      <c r="J8663"/>
      <c r="K8663"/>
      <c r="L8663" s="262"/>
      <c r="M8663" s="262"/>
      <c r="S8663" s="262"/>
      <c r="T8663" s="262"/>
      <c r="U8663" s="262"/>
      <c r="V8663" s="262"/>
    </row>
    <row r="8664" spans="1:22">
      <c r="A8664" s="858"/>
      <c r="B8664" s="866">
        <f t="shared" ref="B8664:B8727" si="136">B8663+1</f>
        <v>8642</v>
      </c>
      <c r="C8664" s="919"/>
      <c r="D8664" s="860"/>
      <c r="E8664"/>
      <c r="F8664"/>
      <c r="G8664"/>
      <c r="H8664"/>
      <c r="I8664"/>
      <c r="J8664"/>
      <c r="K8664"/>
      <c r="L8664" s="262"/>
      <c r="M8664" s="262"/>
      <c r="S8664" s="262"/>
      <c r="T8664" s="262"/>
      <c r="U8664" s="262"/>
      <c r="V8664" s="262"/>
    </row>
    <row r="8665" spans="1:22">
      <c r="A8665" s="858"/>
      <c r="B8665" s="866">
        <f t="shared" si="136"/>
        <v>8643</v>
      </c>
      <c r="C8665" s="919"/>
      <c r="D8665" s="860"/>
      <c r="E8665"/>
      <c r="F8665"/>
      <c r="G8665"/>
      <c r="H8665"/>
      <c r="I8665"/>
      <c r="J8665"/>
      <c r="K8665"/>
      <c r="L8665" s="262"/>
      <c r="M8665" s="262"/>
      <c r="S8665" s="262"/>
      <c r="T8665" s="262"/>
      <c r="U8665" s="262"/>
      <c r="V8665" s="262"/>
    </row>
    <row r="8666" spans="1:22">
      <c r="A8666" s="858"/>
      <c r="B8666" s="866">
        <f t="shared" si="136"/>
        <v>8644</v>
      </c>
      <c r="C8666" s="919"/>
      <c r="D8666" s="860"/>
      <c r="E8666"/>
      <c r="F8666"/>
      <c r="G8666"/>
      <c r="H8666"/>
      <c r="I8666"/>
      <c r="J8666"/>
      <c r="K8666"/>
      <c r="L8666" s="262"/>
      <c r="M8666" s="262"/>
      <c r="S8666" s="262"/>
      <c r="T8666" s="262"/>
      <c r="U8666" s="262"/>
      <c r="V8666" s="262"/>
    </row>
    <row r="8667" spans="1:22">
      <c r="A8667" s="858"/>
      <c r="B8667" s="866">
        <f t="shared" si="136"/>
        <v>8645</v>
      </c>
      <c r="C8667" s="919"/>
      <c r="D8667" s="860"/>
      <c r="E8667"/>
      <c r="F8667"/>
      <c r="G8667"/>
      <c r="H8667"/>
      <c r="I8667"/>
      <c r="J8667"/>
      <c r="K8667"/>
      <c r="L8667" s="262"/>
      <c r="M8667" s="262"/>
      <c r="S8667" s="262"/>
      <c r="T8667" s="262"/>
      <c r="U8667" s="262"/>
      <c r="V8667" s="262"/>
    </row>
    <row r="8668" spans="1:22">
      <c r="A8668" s="858"/>
      <c r="B8668" s="866">
        <f t="shared" si="136"/>
        <v>8646</v>
      </c>
      <c r="C8668" s="919"/>
      <c r="D8668" s="860"/>
      <c r="E8668"/>
      <c r="F8668"/>
      <c r="G8668"/>
      <c r="H8668"/>
      <c r="I8668"/>
      <c r="J8668"/>
      <c r="K8668"/>
      <c r="L8668" s="262"/>
      <c r="M8668" s="262"/>
      <c r="S8668" s="262"/>
      <c r="T8668" s="262"/>
      <c r="U8668" s="262"/>
      <c r="V8668" s="262"/>
    </row>
    <row r="8669" spans="1:22">
      <c r="A8669" s="858"/>
      <c r="B8669" s="866">
        <f t="shared" si="136"/>
        <v>8647</v>
      </c>
      <c r="C8669" s="919"/>
      <c r="D8669" s="860"/>
      <c r="E8669"/>
      <c r="F8669"/>
      <c r="G8669"/>
      <c r="H8669"/>
      <c r="I8669"/>
      <c r="J8669"/>
      <c r="K8669"/>
      <c r="L8669" s="262"/>
      <c r="M8669" s="262"/>
      <c r="S8669" s="262"/>
      <c r="T8669" s="262"/>
      <c r="U8669" s="262"/>
      <c r="V8669" s="262"/>
    </row>
    <row r="8670" spans="1:22">
      <c r="A8670" s="858"/>
      <c r="B8670" s="866">
        <f t="shared" si="136"/>
        <v>8648</v>
      </c>
      <c r="C8670" s="919"/>
      <c r="D8670" s="860"/>
      <c r="E8670"/>
      <c r="F8670"/>
      <c r="G8670"/>
      <c r="H8670"/>
      <c r="I8670"/>
      <c r="J8670"/>
      <c r="K8670"/>
      <c r="L8670" s="262"/>
      <c r="M8670" s="262"/>
      <c r="S8670" s="262"/>
      <c r="T8670" s="262"/>
      <c r="U8670" s="262"/>
      <c r="V8670" s="262"/>
    </row>
    <row r="8671" spans="1:22">
      <c r="A8671" s="858"/>
      <c r="B8671" s="866">
        <f t="shared" si="136"/>
        <v>8649</v>
      </c>
      <c r="C8671" s="919"/>
      <c r="D8671" s="860"/>
      <c r="E8671"/>
      <c r="F8671"/>
      <c r="G8671"/>
      <c r="H8671"/>
      <c r="I8671"/>
      <c r="J8671"/>
      <c r="K8671"/>
      <c r="L8671" s="262"/>
      <c r="M8671" s="262"/>
      <c r="S8671" s="262"/>
      <c r="T8671" s="262"/>
      <c r="U8671" s="262"/>
      <c r="V8671" s="262"/>
    </row>
    <row r="8672" spans="1:22">
      <c r="A8672" s="858"/>
      <c r="B8672" s="866">
        <f t="shared" si="136"/>
        <v>8650</v>
      </c>
      <c r="C8672" s="919"/>
      <c r="D8672" s="860"/>
      <c r="E8672"/>
      <c r="F8672"/>
      <c r="G8672"/>
      <c r="H8672"/>
      <c r="I8672"/>
      <c r="J8672"/>
      <c r="K8672"/>
      <c r="L8672" s="262"/>
      <c r="M8672" s="262"/>
      <c r="S8672" s="262"/>
      <c r="T8672" s="262"/>
      <c r="U8672" s="262"/>
      <c r="V8672" s="262"/>
    </row>
    <row r="8673" spans="1:22">
      <c r="A8673" s="858"/>
      <c r="B8673" s="866">
        <f t="shared" si="136"/>
        <v>8651</v>
      </c>
      <c r="C8673" s="919"/>
      <c r="D8673" s="860"/>
      <c r="E8673"/>
      <c r="F8673"/>
      <c r="G8673"/>
      <c r="H8673"/>
      <c r="I8673"/>
      <c r="J8673"/>
      <c r="K8673"/>
      <c r="L8673" s="262"/>
      <c r="M8673" s="262"/>
      <c r="S8673" s="262"/>
      <c r="T8673" s="262"/>
      <c r="U8673" s="262"/>
      <c r="V8673" s="262"/>
    </row>
    <row r="8674" spans="1:22">
      <c r="A8674" s="858"/>
      <c r="B8674" s="866">
        <f t="shared" si="136"/>
        <v>8652</v>
      </c>
      <c r="C8674" s="919"/>
      <c r="D8674" s="860"/>
      <c r="E8674"/>
      <c r="F8674"/>
      <c r="G8674"/>
      <c r="H8674"/>
      <c r="I8674"/>
      <c r="J8674"/>
      <c r="K8674"/>
      <c r="L8674" s="262"/>
      <c r="M8674" s="262"/>
      <c r="S8674" s="262"/>
      <c r="T8674" s="262"/>
      <c r="U8674" s="262"/>
      <c r="V8674" s="262"/>
    </row>
    <row r="8675" spans="1:22">
      <c r="A8675" s="858"/>
      <c r="B8675" s="866">
        <f t="shared" si="136"/>
        <v>8653</v>
      </c>
      <c r="C8675" s="919"/>
      <c r="D8675" s="860"/>
      <c r="E8675"/>
      <c r="F8675"/>
      <c r="G8675"/>
      <c r="H8675"/>
      <c r="I8675"/>
      <c r="J8675"/>
      <c r="K8675"/>
      <c r="L8675" s="262"/>
      <c r="M8675" s="262"/>
      <c r="S8675" s="262"/>
      <c r="T8675" s="262"/>
      <c r="U8675" s="262"/>
      <c r="V8675" s="262"/>
    </row>
    <row r="8676" spans="1:22">
      <c r="A8676" s="858"/>
      <c r="B8676" s="866">
        <f t="shared" si="136"/>
        <v>8654</v>
      </c>
      <c r="C8676" s="919"/>
      <c r="D8676" s="860"/>
      <c r="E8676"/>
      <c r="F8676"/>
      <c r="G8676"/>
      <c r="H8676"/>
      <c r="I8676"/>
      <c r="J8676"/>
      <c r="K8676"/>
      <c r="L8676" s="262"/>
      <c r="M8676" s="262"/>
      <c r="S8676" s="262"/>
      <c r="T8676" s="262"/>
      <c r="U8676" s="262"/>
      <c r="V8676" s="262"/>
    </row>
    <row r="8677" spans="1:22">
      <c r="A8677" s="858"/>
      <c r="B8677" s="866">
        <f t="shared" si="136"/>
        <v>8655</v>
      </c>
      <c r="C8677" s="919"/>
      <c r="D8677" s="860"/>
      <c r="E8677"/>
      <c r="F8677"/>
      <c r="G8677"/>
      <c r="H8677"/>
      <c r="I8677"/>
      <c r="J8677"/>
      <c r="K8677"/>
      <c r="L8677" s="262"/>
      <c r="M8677" s="262"/>
      <c r="S8677" s="262"/>
      <c r="T8677" s="262"/>
      <c r="U8677" s="262"/>
      <c r="V8677" s="262"/>
    </row>
    <row r="8678" spans="1:22">
      <c r="A8678" s="858"/>
      <c r="B8678" s="866">
        <f t="shared" si="136"/>
        <v>8656</v>
      </c>
      <c r="C8678" s="919"/>
      <c r="D8678" s="860"/>
      <c r="E8678"/>
      <c r="F8678"/>
      <c r="G8678"/>
      <c r="H8678"/>
      <c r="I8678"/>
      <c r="J8678"/>
      <c r="K8678"/>
      <c r="L8678" s="262"/>
      <c r="M8678" s="262"/>
      <c r="S8678" s="262"/>
      <c r="T8678" s="262"/>
      <c r="U8678" s="262"/>
      <c r="V8678" s="262"/>
    </row>
    <row r="8679" spans="1:22">
      <c r="A8679" s="858"/>
      <c r="B8679" s="866">
        <f t="shared" si="136"/>
        <v>8657</v>
      </c>
      <c r="C8679" s="919"/>
      <c r="D8679" s="860"/>
      <c r="E8679"/>
      <c r="F8679"/>
      <c r="G8679"/>
      <c r="H8679"/>
      <c r="I8679"/>
      <c r="J8679"/>
      <c r="K8679"/>
      <c r="L8679" s="262"/>
      <c r="M8679" s="262"/>
      <c r="S8679" s="262"/>
      <c r="T8679" s="262"/>
      <c r="U8679" s="262"/>
      <c r="V8679" s="262"/>
    </row>
    <row r="8680" spans="1:22">
      <c r="A8680" s="858"/>
      <c r="B8680" s="866">
        <f t="shared" si="136"/>
        <v>8658</v>
      </c>
      <c r="C8680" s="919"/>
      <c r="D8680" s="860"/>
      <c r="E8680"/>
      <c r="F8680"/>
      <c r="G8680"/>
      <c r="H8680"/>
      <c r="I8680"/>
      <c r="J8680"/>
      <c r="K8680"/>
      <c r="L8680" s="262"/>
      <c r="M8680" s="262"/>
      <c r="S8680" s="262"/>
      <c r="T8680" s="262"/>
      <c r="U8680" s="262"/>
      <c r="V8680" s="262"/>
    </row>
    <row r="8681" spans="1:22">
      <c r="A8681" s="858"/>
      <c r="B8681" s="866">
        <f t="shared" si="136"/>
        <v>8659</v>
      </c>
      <c r="C8681" s="919"/>
      <c r="D8681" s="860"/>
      <c r="E8681"/>
      <c r="F8681"/>
      <c r="G8681"/>
      <c r="H8681"/>
      <c r="I8681"/>
      <c r="J8681"/>
      <c r="K8681"/>
      <c r="L8681" s="262"/>
      <c r="M8681" s="262"/>
      <c r="S8681" s="262"/>
      <c r="T8681" s="262"/>
      <c r="U8681" s="262"/>
      <c r="V8681" s="262"/>
    </row>
    <row r="8682" spans="1:22">
      <c r="A8682" s="858"/>
      <c r="B8682" s="866">
        <f t="shared" si="136"/>
        <v>8660</v>
      </c>
      <c r="C8682" s="919"/>
      <c r="D8682" s="860"/>
      <c r="E8682"/>
      <c r="F8682"/>
      <c r="G8682"/>
      <c r="H8682"/>
      <c r="I8682"/>
      <c r="J8682"/>
      <c r="K8682"/>
      <c r="L8682" s="262"/>
      <c r="M8682" s="262"/>
      <c r="S8682" s="262"/>
      <c r="T8682" s="262"/>
      <c r="U8682" s="262"/>
      <c r="V8682" s="262"/>
    </row>
    <row r="8683" spans="1:22">
      <c r="A8683" s="858"/>
      <c r="B8683" s="866">
        <f t="shared" si="136"/>
        <v>8661</v>
      </c>
      <c r="C8683" s="919"/>
      <c r="D8683" s="860"/>
      <c r="E8683"/>
      <c r="F8683"/>
      <c r="G8683"/>
      <c r="H8683"/>
      <c r="I8683"/>
      <c r="J8683"/>
      <c r="K8683"/>
      <c r="L8683" s="262"/>
      <c r="M8683" s="262"/>
      <c r="S8683" s="262"/>
      <c r="T8683" s="262"/>
      <c r="U8683" s="262"/>
      <c r="V8683" s="262"/>
    </row>
    <row r="8684" spans="1:22">
      <c r="A8684" s="858"/>
      <c r="B8684" s="866">
        <f t="shared" si="136"/>
        <v>8662</v>
      </c>
      <c r="C8684" s="919"/>
      <c r="D8684" s="860"/>
      <c r="E8684"/>
      <c r="F8684"/>
      <c r="G8684"/>
      <c r="H8684"/>
      <c r="I8684"/>
      <c r="J8684"/>
      <c r="K8684"/>
      <c r="L8684" s="262"/>
      <c r="M8684" s="262"/>
      <c r="S8684" s="262"/>
      <c r="T8684" s="262"/>
      <c r="U8684" s="262"/>
      <c r="V8684" s="262"/>
    </row>
    <row r="8685" spans="1:22">
      <c r="A8685" s="858"/>
      <c r="B8685" s="866">
        <f t="shared" si="136"/>
        <v>8663</v>
      </c>
      <c r="C8685" s="919"/>
      <c r="D8685" s="860"/>
      <c r="E8685"/>
      <c r="F8685"/>
      <c r="G8685"/>
      <c r="H8685"/>
      <c r="I8685"/>
      <c r="J8685"/>
      <c r="K8685"/>
      <c r="L8685" s="262"/>
      <c r="M8685" s="262"/>
      <c r="S8685" s="262"/>
      <c r="T8685" s="262"/>
      <c r="U8685" s="262"/>
      <c r="V8685" s="262"/>
    </row>
    <row r="8686" spans="1:22">
      <c r="A8686" s="858"/>
      <c r="B8686" s="866">
        <f t="shared" si="136"/>
        <v>8664</v>
      </c>
      <c r="C8686" s="919"/>
      <c r="D8686" s="860"/>
      <c r="E8686"/>
      <c r="F8686"/>
      <c r="G8686"/>
      <c r="H8686"/>
      <c r="I8686"/>
      <c r="J8686"/>
      <c r="K8686"/>
      <c r="L8686" s="262"/>
      <c r="M8686" s="262"/>
      <c r="S8686" s="262"/>
      <c r="T8686" s="262"/>
      <c r="U8686" s="262"/>
      <c r="V8686" s="262"/>
    </row>
    <row r="8687" spans="1:22">
      <c r="A8687" s="858"/>
      <c r="B8687" s="866">
        <f t="shared" si="136"/>
        <v>8665</v>
      </c>
      <c r="C8687" s="919"/>
      <c r="D8687" s="860"/>
      <c r="E8687"/>
      <c r="F8687"/>
      <c r="G8687"/>
      <c r="H8687"/>
      <c r="I8687"/>
      <c r="J8687"/>
      <c r="K8687"/>
      <c r="L8687" s="262"/>
      <c r="M8687" s="262"/>
      <c r="S8687" s="262"/>
      <c r="T8687" s="262"/>
      <c r="U8687" s="262"/>
      <c r="V8687" s="262"/>
    </row>
    <row r="8688" spans="1:22">
      <c r="A8688" s="858"/>
      <c r="B8688" s="866">
        <f t="shared" si="136"/>
        <v>8666</v>
      </c>
      <c r="C8688" s="919"/>
      <c r="D8688" s="860"/>
      <c r="E8688"/>
      <c r="F8688"/>
      <c r="G8688"/>
      <c r="H8688"/>
      <c r="I8688"/>
      <c r="J8688"/>
      <c r="K8688"/>
      <c r="L8688" s="262"/>
      <c r="M8688" s="262"/>
      <c r="S8688" s="262"/>
      <c r="T8688" s="262"/>
      <c r="U8688" s="262"/>
      <c r="V8688" s="262"/>
    </row>
    <row r="8689" spans="1:22">
      <c r="A8689" s="858"/>
      <c r="B8689" s="866">
        <f t="shared" si="136"/>
        <v>8667</v>
      </c>
      <c r="C8689" s="919"/>
      <c r="D8689" s="860"/>
      <c r="E8689"/>
      <c r="F8689"/>
      <c r="G8689"/>
      <c r="H8689"/>
      <c r="I8689"/>
      <c r="J8689"/>
      <c r="K8689"/>
      <c r="L8689" s="262"/>
      <c r="M8689" s="262"/>
      <c r="S8689" s="262"/>
      <c r="T8689" s="262"/>
      <c r="U8689" s="262"/>
      <c r="V8689" s="262"/>
    </row>
    <row r="8690" spans="1:22">
      <c r="A8690" s="858"/>
      <c r="B8690" s="866">
        <f t="shared" si="136"/>
        <v>8668</v>
      </c>
      <c r="C8690" s="919"/>
      <c r="D8690" s="860"/>
      <c r="E8690"/>
      <c r="F8690"/>
      <c r="G8690"/>
      <c r="H8690"/>
      <c r="I8690"/>
      <c r="J8690"/>
      <c r="K8690"/>
      <c r="L8690" s="262"/>
      <c r="M8690" s="262"/>
      <c r="S8690" s="262"/>
      <c r="T8690" s="262"/>
      <c r="U8690" s="262"/>
      <c r="V8690" s="262"/>
    </row>
    <row r="8691" spans="1:22">
      <c r="A8691" s="858"/>
      <c r="B8691" s="866">
        <f t="shared" si="136"/>
        <v>8669</v>
      </c>
      <c r="C8691" s="919"/>
      <c r="D8691" s="860"/>
      <c r="E8691"/>
      <c r="F8691"/>
      <c r="G8691"/>
      <c r="H8691"/>
      <c r="I8691"/>
      <c r="J8691"/>
      <c r="K8691"/>
      <c r="L8691" s="262"/>
      <c r="M8691" s="262"/>
      <c r="S8691" s="262"/>
      <c r="T8691" s="262"/>
      <c r="U8691" s="262"/>
      <c r="V8691" s="262"/>
    </row>
    <row r="8692" spans="1:22">
      <c r="A8692" s="858"/>
      <c r="B8692" s="866">
        <f t="shared" si="136"/>
        <v>8670</v>
      </c>
      <c r="C8692" s="919"/>
      <c r="D8692" s="860"/>
      <c r="E8692"/>
      <c r="F8692"/>
      <c r="G8692"/>
      <c r="H8692"/>
      <c r="I8692"/>
      <c r="J8692"/>
      <c r="K8692"/>
      <c r="L8692" s="262"/>
      <c r="M8692" s="262"/>
      <c r="S8692" s="262"/>
      <c r="T8692" s="262"/>
      <c r="U8692" s="262"/>
      <c r="V8692" s="262"/>
    </row>
    <row r="8693" spans="1:22">
      <c r="A8693" s="858"/>
      <c r="B8693" s="866">
        <f t="shared" si="136"/>
        <v>8671</v>
      </c>
      <c r="C8693" s="919"/>
      <c r="D8693" s="860"/>
      <c r="E8693"/>
      <c r="F8693"/>
      <c r="G8693"/>
      <c r="H8693"/>
      <c r="I8693"/>
      <c r="J8693"/>
      <c r="K8693"/>
      <c r="L8693" s="262"/>
      <c r="M8693" s="262"/>
      <c r="S8693" s="262"/>
      <c r="T8693" s="262"/>
      <c r="U8693" s="262"/>
      <c r="V8693" s="262"/>
    </row>
    <row r="8694" spans="1:22">
      <c r="A8694" s="858"/>
      <c r="B8694" s="866">
        <f t="shared" si="136"/>
        <v>8672</v>
      </c>
      <c r="C8694" s="919"/>
      <c r="D8694" s="860"/>
      <c r="E8694"/>
      <c r="F8694"/>
      <c r="G8694"/>
      <c r="H8694"/>
      <c r="I8694"/>
      <c r="J8694"/>
      <c r="K8694"/>
      <c r="L8694" s="262"/>
      <c r="M8694" s="262"/>
      <c r="S8694" s="262"/>
      <c r="T8694" s="262"/>
      <c r="U8694" s="262"/>
      <c r="V8694" s="262"/>
    </row>
    <row r="8695" spans="1:22">
      <c r="A8695" s="858"/>
      <c r="B8695" s="866">
        <f t="shared" si="136"/>
        <v>8673</v>
      </c>
      <c r="C8695" s="919"/>
      <c r="D8695" s="860"/>
      <c r="E8695"/>
      <c r="F8695"/>
      <c r="G8695"/>
      <c r="H8695"/>
      <c r="I8695"/>
      <c r="J8695"/>
      <c r="K8695"/>
      <c r="L8695" s="262"/>
      <c r="M8695" s="262"/>
      <c r="S8695" s="262"/>
      <c r="T8695" s="262"/>
      <c r="U8695" s="262"/>
      <c r="V8695" s="262"/>
    </row>
    <row r="8696" spans="1:22">
      <c r="A8696" s="858"/>
      <c r="B8696" s="866">
        <f t="shared" si="136"/>
        <v>8674</v>
      </c>
      <c r="C8696" s="919"/>
      <c r="D8696" s="860"/>
      <c r="E8696"/>
      <c r="F8696"/>
      <c r="G8696"/>
      <c r="H8696"/>
      <c r="I8696"/>
      <c r="J8696"/>
      <c r="K8696"/>
      <c r="L8696" s="262"/>
      <c r="M8696" s="262"/>
      <c r="S8696" s="262"/>
      <c r="T8696" s="262"/>
      <c r="U8696" s="262"/>
      <c r="V8696" s="262"/>
    </row>
    <row r="8697" spans="1:22">
      <c r="A8697" s="858"/>
      <c r="B8697" s="866">
        <f t="shared" si="136"/>
        <v>8675</v>
      </c>
      <c r="C8697" s="919"/>
      <c r="D8697" s="860"/>
      <c r="E8697"/>
      <c r="F8697"/>
      <c r="G8697"/>
      <c r="H8697"/>
      <c r="I8697"/>
      <c r="J8697"/>
      <c r="K8697"/>
      <c r="L8697" s="262"/>
      <c r="M8697" s="262"/>
      <c r="S8697" s="262"/>
      <c r="T8697" s="262"/>
      <c r="U8697" s="262"/>
      <c r="V8697" s="262"/>
    </row>
    <row r="8698" spans="1:22">
      <c r="A8698" s="858"/>
      <c r="B8698" s="866">
        <f t="shared" si="136"/>
        <v>8676</v>
      </c>
      <c r="C8698" s="919"/>
      <c r="D8698" s="860"/>
      <c r="E8698"/>
      <c r="F8698"/>
      <c r="G8698"/>
      <c r="H8698"/>
      <c r="I8698"/>
      <c r="J8698"/>
      <c r="K8698"/>
      <c r="L8698" s="262"/>
      <c r="M8698" s="262"/>
      <c r="S8698" s="262"/>
      <c r="T8698" s="262"/>
      <c r="U8698" s="262"/>
      <c r="V8698" s="262"/>
    </row>
    <row r="8699" spans="1:22">
      <c r="A8699" s="858"/>
      <c r="B8699" s="866">
        <f t="shared" si="136"/>
        <v>8677</v>
      </c>
      <c r="C8699" s="919"/>
      <c r="D8699" s="860"/>
      <c r="E8699"/>
      <c r="F8699"/>
      <c r="G8699"/>
      <c r="H8699"/>
      <c r="I8699"/>
      <c r="J8699"/>
      <c r="K8699"/>
      <c r="L8699" s="262"/>
      <c r="M8699" s="262"/>
      <c r="S8699" s="262"/>
      <c r="T8699" s="262"/>
      <c r="U8699" s="262"/>
      <c r="V8699" s="262"/>
    </row>
    <row r="8700" spans="1:22">
      <c r="A8700" s="858"/>
      <c r="B8700" s="866">
        <f t="shared" si="136"/>
        <v>8678</v>
      </c>
      <c r="C8700" s="919"/>
      <c r="D8700" s="860"/>
      <c r="E8700"/>
      <c r="F8700"/>
      <c r="G8700"/>
      <c r="H8700"/>
      <c r="I8700"/>
      <c r="J8700"/>
      <c r="K8700"/>
      <c r="L8700" s="262"/>
      <c r="M8700" s="262"/>
      <c r="S8700" s="262"/>
      <c r="T8700" s="262"/>
      <c r="U8700" s="262"/>
      <c r="V8700" s="262"/>
    </row>
    <row r="8701" spans="1:22">
      <c r="A8701" s="858"/>
      <c r="B8701" s="866">
        <f t="shared" si="136"/>
        <v>8679</v>
      </c>
      <c r="C8701" s="919"/>
      <c r="D8701" s="860"/>
      <c r="E8701"/>
      <c r="F8701"/>
      <c r="G8701"/>
      <c r="H8701"/>
      <c r="I8701"/>
      <c r="J8701"/>
      <c r="K8701"/>
      <c r="L8701" s="262"/>
      <c r="M8701" s="262"/>
      <c r="S8701" s="262"/>
      <c r="T8701" s="262"/>
      <c r="U8701" s="262"/>
      <c r="V8701" s="262"/>
    </row>
    <row r="8702" spans="1:22">
      <c r="A8702" s="858"/>
      <c r="B8702" s="866">
        <f t="shared" si="136"/>
        <v>8680</v>
      </c>
      <c r="C8702" s="919"/>
      <c r="D8702" s="860"/>
      <c r="E8702"/>
      <c r="F8702"/>
      <c r="G8702"/>
      <c r="H8702"/>
      <c r="I8702"/>
      <c r="J8702"/>
      <c r="K8702"/>
      <c r="L8702" s="262"/>
      <c r="M8702" s="262"/>
      <c r="S8702" s="262"/>
      <c r="T8702" s="262"/>
      <c r="U8702" s="262"/>
      <c r="V8702" s="262"/>
    </row>
    <row r="8703" spans="1:22">
      <c r="A8703" s="858"/>
      <c r="B8703" s="866">
        <f t="shared" si="136"/>
        <v>8681</v>
      </c>
      <c r="C8703" s="919"/>
      <c r="D8703" s="860"/>
      <c r="E8703"/>
      <c r="F8703"/>
      <c r="G8703"/>
      <c r="H8703"/>
      <c r="I8703"/>
      <c r="J8703"/>
      <c r="K8703"/>
      <c r="L8703" s="262"/>
      <c r="M8703" s="262"/>
      <c r="S8703" s="262"/>
      <c r="T8703" s="262"/>
      <c r="U8703" s="262"/>
      <c r="V8703" s="262"/>
    </row>
    <row r="8704" spans="1:22">
      <c r="A8704" s="858"/>
      <c r="B8704" s="866">
        <f t="shared" si="136"/>
        <v>8682</v>
      </c>
      <c r="C8704" s="919"/>
      <c r="D8704" s="860"/>
      <c r="E8704"/>
      <c r="F8704"/>
      <c r="G8704"/>
      <c r="H8704"/>
      <c r="I8704"/>
      <c r="J8704"/>
      <c r="K8704"/>
      <c r="L8704" s="262"/>
      <c r="M8704" s="262"/>
      <c r="S8704" s="262"/>
      <c r="T8704" s="262"/>
      <c r="U8704" s="262"/>
      <c r="V8704" s="262"/>
    </row>
    <row r="8705" spans="1:22">
      <c r="A8705" s="858"/>
      <c r="B8705" s="866">
        <f t="shared" si="136"/>
        <v>8683</v>
      </c>
      <c r="C8705" s="919"/>
      <c r="D8705" s="860"/>
      <c r="E8705"/>
      <c r="F8705"/>
      <c r="G8705"/>
      <c r="H8705"/>
      <c r="I8705"/>
      <c r="J8705"/>
      <c r="K8705"/>
      <c r="L8705" s="262"/>
      <c r="M8705" s="262"/>
      <c r="S8705" s="262"/>
      <c r="T8705" s="262"/>
      <c r="U8705" s="262"/>
      <c r="V8705" s="262"/>
    </row>
    <row r="8706" spans="1:22">
      <c r="A8706" s="858"/>
      <c r="B8706" s="866">
        <f t="shared" si="136"/>
        <v>8684</v>
      </c>
      <c r="C8706" s="919"/>
      <c r="D8706" s="860"/>
      <c r="E8706"/>
      <c r="F8706"/>
      <c r="G8706"/>
      <c r="H8706"/>
      <c r="I8706"/>
      <c r="J8706"/>
      <c r="K8706"/>
      <c r="L8706" s="262"/>
      <c r="M8706" s="262"/>
      <c r="S8706" s="262"/>
      <c r="T8706" s="262"/>
      <c r="U8706" s="262"/>
      <c r="V8706" s="262"/>
    </row>
    <row r="8707" spans="1:22">
      <c r="A8707" s="858"/>
      <c r="B8707" s="866">
        <f t="shared" si="136"/>
        <v>8685</v>
      </c>
      <c r="C8707" s="919"/>
      <c r="D8707" s="860"/>
      <c r="E8707"/>
      <c r="F8707"/>
      <c r="G8707"/>
      <c r="H8707"/>
      <c r="I8707"/>
      <c r="J8707"/>
      <c r="K8707"/>
      <c r="L8707" s="262"/>
      <c r="M8707" s="262"/>
      <c r="S8707" s="262"/>
      <c r="T8707" s="262"/>
      <c r="U8707" s="262"/>
      <c r="V8707" s="262"/>
    </row>
    <row r="8708" spans="1:22">
      <c r="A8708" s="858"/>
      <c r="B8708" s="866">
        <f t="shared" si="136"/>
        <v>8686</v>
      </c>
      <c r="C8708" s="919"/>
      <c r="D8708" s="860"/>
      <c r="E8708"/>
      <c r="F8708"/>
      <c r="G8708"/>
      <c r="H8708"/>
      <c r="I8708"/>
      <c r="J8708"/>
      <c r="K8708"/>
      <c r="L8708" s="262"/>
      <c r="M8708" s="262"/>
      <c r="S8708" s="262"/>
      <c r="T8708" s="262"/>
      <c r="U8708" s="262"/>
      <c r="V8708" s="262"/>
    </row>
    <row r="8709" spans="1:22">
      <c r="A8709" s="858"/>
      <c r="B8709" s="866">
        <f t="shared" si="136"/>
        <v>8687</v>
      </c>
      <c r="C8709" s="919"/>
      <c r="D8709" s="860"/>
      <c r="E8709"/>
      <c r="F8709"/>
      <c r="G8709"/>
      <c r="H8709"/>
      <c r="I8709"/>
      <c r="J8709"/>
      <c r="K8709"/>
      <c r="L8709" s="262"/>
      <c r="M8709" s="262"/>
      <c r="S8709" s="262"/>
      <c r="T8709" s="262"/>
      <c r="U8709" s="262"/>
      <c r="V8709" s="262"/>
    </row>
    <row r="8710" spans="1:22">
      <c r="A8710" s="858"/>
      <c r="B8710" s="866">
        <f t="shared" si="136"/>
        <v>8688</v>
      </c>
      <c r="C8710" s="919"/>
      <c r="D8710" s="860"/>
      <c r="E8710"/>
      <c r="F8710"/>
      <c r="G8710"/>
      <c r="H8710"/>
      <c r="I8710"/>
      <c r="J8710"/>
      <c r="K8710"/>
      <c r="L8710" s="262"/>
      <c r="M8710" s="262"/>
      <c r="S8710" s="262"/>
      <c r="T8710" s="262"/>
      <c r="U8710" s="262"/>
      <c r="V8710" s="262"/>
    </row>
    <row r="8711" spans="1:22">
      <c r="A8711" s="858"/>
      <c r="B8711" s="866">
        <f t="shared" si="136"/>
        <v>8689</v>
      </c>
      <c r="C8711" s="919"/>
      <c r="D8711" s="860"/>
      <c r="E8711"/>
      <c r="F8711"/>
      <c r="G8711"/>
      <c r="H8711"/>
      <c r="I8711"/>
      <c r="J8711"/>
      <c r="K8711"/>
      <c r="L8711" s="262"/>
      <c r="M8711" s="262"/>
      <c r="S8711" s="262"/>
      <c r="T8711" s="262"/>
      <c r="U8711" s="262"/>
      <c r="V8711" s="262"/>
    </row>
    <row r="8712" spans="1:22">
      <c r="A8712" s="858"/>
      <c r="B8712" s="866">
        <f t="shared" si="136"/>
        <v>8690</v>
      </c>
      <c r="C8712" s="919"/>
      <c r="D8712" s="860"/>
      <c r="E8712"/>
      <c r="F8712"/>
      <c r="G8712"/>
      <c r="H8712"/>
      <c r="I8712"/>
      <c r="J8712"/>
      <c r="K8712"/>
      <c r="L8712" s="262"/>
      <c r="M8712" s="262"/>
      <c r="S8712" s="262"/>
      <c r="T8712" s="262"/>
      <c r="U8712" s="262"/>
      <c r="V8712" s="262"/>
    </row>
    <row r="8713" spans="1:22">
      <c r="A8713" s="858"/>
      <c r="B8713" s="866">
        <f t="shared" si="136"/>
        <v>8691</v>
      </c>
      <c r="C8713" s="919"/>
      <c r="D8713" s="860"/>
      <c r="E8713"/>
      <c r="F8713"/>
      <c r="G8713"/>
      <c r="H8713"/>
      <c r="I8713"/>
      <c r="J8713"/>
      <c r="K8713"/>
      <c r="L8713" s="262"/>
      <c r="M8713" s="262"/>
      <c r="S8713" s="262"/>
      <c r="T8713" s="262"/>
      <c r="U8713" s="262"/>
      <c r="V8713" s="262"/>
    </row>
    <row r="8714" spans="1:22">
      <c r="A8714" s="858"/>
      <c r="B8714" s="866">
        <f t="shared" si="136"/>
        <v>8692</v>
      </c>
      <c r="C8714" s="919"/>
      <c r="D8714" s="860"/>
      <c r="E8714"/>
      <c r="F8714"/>
      <c r="G8714"/>
      <c r="H8714"/>
      <c r="I8714"/>
      <c r="J8714"/>
      <c r="K8714"/>
      <c r="L8714" s="262"/>
      <c r="M8714" s="262"/>
      <c r="S8714" s="262"/>
      <c r="T8714" s="262"/>
      <c r="U8714" s="262"/>
      <c r="V8714" s="262"/>
    </row>
    <row r="8715" spans="1:22">
      <c r="A8715" s="858"/>
      <c r="B8715" s="866">
        <f t="shared" si="136"/>
        <v>8693</v>
      </c>
      <c r="C8715" s="919"/>
      <c r="D8715" s="860"/>
      <c r="E8715"/>
      <c r="F8715"/>
      <c r="G8715"/>
      <c r="H8715"/>
      <c r="I8715"/>
      <c r="J8715"/>
      <c r="K8715"/>
      <c r="L8715" s="262"/>
      <c r="M8715" s="262"/>
      <c r="S8715" s="262"/>
      <c r="T8715" s="262"/>
      <c r="U8715" s="262"/>
      <c r="V8715" s="262"/>
    </row>
    <row r="8716" spans="1:22">
      <c r="A8716" s="858"/>
      <c r="B8716" s="866">
        <f t="shared" si="136"/>
        <v>8694</v>
      </c>
      <c r="C8716" s="919"/>
      <c r="D8716" s="860"/>
      <c r="E8716"/>
      <c r="F8716"/>
      <c r="G8716"/>
      <c r="H8716"/>
      <c r="I8716"/>
      <c r="J8716"/>
      <c r="K8716"/>
      <c r="L8716" s="262"/>
      <c r="M8716" s="262"/>
      <c r="S8716" s="262"/>
      <c r="T8716" s="262"/>
      <c r="U8716" s="262"/>
      <c r="V8716" s="262"/>
    </row>
    <row r="8717" spans="1:22">
      <c r="A8717" s="858"/>
      <c r="B8717" s="866">
        <f t="shared" si="136"/>
        <v>8695</v>
      </c>
      <c r="C8717" s="919"/>
      <c r="D8717" s="860"/>
      <c r="E8717"/>
      <c r="F8717"/>
      <c r="G8717"/>
      <c r="H8717"/>
      <c r="I8717"/>
      <c r="J8717"/>
      <c r="K8717"/>
      <c r="L8717" s="262"/>
      <c r="M8717" s="262"/>
      <c r="S8717" s="262"/>
      <c r="T8717" s="262"/>
      <c r="U8717" s="262"/>
      <c r="V8717" s="262"/>
    </row>
    <row r="8718" spans="1:22">
      <c r="A8718" s="858"/>
      <c r="B8718" s="866">
        <f t="shared" si="136"/>
        <v>8696</v>
      </c>
      <c r="C8718" s="919"/>
      <c r="D8718" s="860"/>
      <c r="E8718"/>
      <c r="F8718"/>
      <c r="G8718"/>
      <c r="H8718"/>
      <c r="I8718"/>
      <c r="J8718"/>
      <c r="K8718"/>
      <c r="L8718" s="262"/>
      <c r="M8718" s="262"/>
      <c r="S8718" s="262"/>
      <c r="T8718" s="262"/>
      <c r="U8718" s="262"/>
      <c r="V8718" s="262"/>
    </row>
    <row r="8719" spans="1:22">
      <c r="A8719" s="858"/>
      <c r="B8719" s="866">
        <f t="shared" si="136"/>
        <v>8697</v>
      </c>
      <c r="C8719" s="919"/>
      <c r="D8719" s="860"/>
      <c r="E8719"/>
      <c r="F8719"/>
      <c r="G8719"/>
      <c r="H8719"/>
      <c r="I8719"/>
      <c r="J8719"/>
      <c r="K8719"/>
      <c r="L8719" s="262"/>
      <c r="M8719" s="262"/>
      <c r="S8719" s="262"/>
      <c r="T8719" s="262"/>
      <c r="U8719" s="262"/>
      <c r="V8719" s="262"/>
    </row>
    <row r="8720" spans="1:22">
      <c r="A8720" s="858"/>
      <c r="B8720" s="866">
        <f t="shared" si="136"/>
        <v>8698</v>
      </c>
      <c r="C8720" s="919"/>
      <c r="D8720" s="860"/>
      <c r="E8720"/>
      <c r="F8720"/>
      <c r="G8720"/>
      <c r="H8720"/>
      <c r="I8720"/>
      <c r="J8720"/>
      <c r="K8720"/>
      <c r="L8720" s="262"/>
      <c r="M8720" s="262"/>
      <c r="S8720" s="262"/>
      <c r="T8720" s="262"/>
      <c r="U8720" s="262"/>
      <c r="V8720" s="262"/>
    </row>
    <row r="8721" spans="1:22">
      <c r="A8721" s="858"/>
      <c r="B8721" s="866">
        <f t="shared" si="136"/>
        <v>8699</v>
      </c>
      <c r="C8721" s="919"/>
      <c r="D8721" s="860"/>
      <c r="E8721"/>
      <c r="F8721"/>
      <c r="G8721"/>
      <c r="H8721"/>
      <c r="I8721"/>
      <c r="J8721"/>
      <c r="K8721"/>
      <c r="L8721" s="262"/>
      <c r="M8721" s="262"/>
      <c r="S8721" s="262"/>
      <c r="T8721" s="262"/>
      <c r="U8721" s="262"/>
      <c r="V8721" s="262"/>
    </row>
    <row r="8722" spans="1:22">
      <c r="A8722" s="858"/>
      <c r="B8722" s="866">
        <f t="shared" si="136"/>
        <v>8700</v>
      </c>
      <c r="C8722" s="919"/>
      <c r="D8722" s="860"/>
      <c r="E8722"/>
      <c r="F8722"/>
      <c r="G8722"/>
      <c r="H8722"/>
      <c r="I8722"/>
      <c r="J8722"/>
      <c r="K8722"/>
      <c r="L8722" s="262"/>
      <c r="M8722" s="262"/>
      <c r="S8722" s="262"/>
      <c r="T8722" s="262"/>
      <c r="U8722" s="262"/>
      <c r="V8722" s="262"/>
    </row>
    <row r="8723" spans="1:22">
      <c r="A8723" s="858"/>
      <c r="B8723" s="866">
        <f t="shared" si="136"/>
        <v>8701</v>
      </c>
      <c r="C8723" s="919"/>
      <c r="D8723" s="860"/>
      <c r="E8723"/>
      <c r="F8723"/>
      <c r="G8723"/>
      <c r="H8723"/>
      <c r="I8723"/>
      <c r="J8723"/>
      <c r="K8723"/>
      <c r="L8723" s="262"/>
      <c r="M8723" s="262"/>
      <c r="S8723" s="262"/>
      <c r="T8723" s="262"/>
      <c r="U8723" s="262"/>
      <c r="V8723" s="262"/>
    </row>
    <row r="8724" spans="1:22">
      <c r="A8724" s="858"/>
      <c r="B8724" s="866">
        <f t="shared" si="136"/>
        <v>8702</v>
      </c>
      <c r="C8724" s="919"/>
      <c r="D8724" s="860"/>
      <c r="E8724"/>
      <c r="F8724"/>
      <c r="G8724"/>
      <c r="H8724"/>
      <c r="I8724"/>
      <c r="J8724"/>
      <c r="K8724"/>
      <c r="L8724" s="262"/>
      <c r="M8724" s="262"/>
      <c r="S8724" s="262"/>
      <c r="T8724" s="262"/>
      <c r="U8724" s="262"/>
      <c r="V8724" s="262"/>
    </row>
    <row r="8725" spans="1:22">
      <c r="A8725" s="858"/>
      <c r="B8725" s="866">
        <f t="shared" si="136"/>
        <v>8703</v>
      </c>
      <c r="C8725" s="919"/>
      <c r="D8725" s="860"/>
      <c r="E8725"/>
      <c r="F8725"/>
      <c r="G8725"/>
      <c r="H8725"/>
      <c r="I8725"/>
      <c r="J8725"/>
      <c r="K8725"/>
      <c r="L8725" s="262"/>
      <c r="M8725" s="262"/>
      <c r="S8725" s="262"/>
      <c r="T8725" s="262"/>
      <c r="U8725" s="262"/>
      <c r="V8725" s="262"/>
    </row>
    <row r="8726" spans="1:22">
      <c r="A8726" s="858"/>
      <c r="B8726" s="866">
        <f t="shared" si="136"/>
        <v>8704</v>
      </c>
      <c r="C8726" s="919"/>
      <c r="D8726" s="860"/>
      <c r="E8726"/>
      <c r="F8726"/>
      <c r="G8726"/>
      <c r="H8726"/>
      <c r="I8726"/>
      <c r="J8726"/>
      <c r="K8726"/>
      <c r="L8726" s="262"/>
      <c r="M8726" s="262"/>
      <c r="S8726" s="262"/>
      <c r="T8726" s="262"/>
      <c r="U8726" s="262"/>
      <c r="V8726" s="262"/>
    </row>
    <row r="8727" spans="1:22">
      <c r="A8727" s="858"/>
      <c r="B8727" s="866">
        <f t="shared" si="136"/>
        <v>8705</v>
      </c>
      <c r="C8727" s="919"/>
      <c r="D8727" s="860"/>
      <c r="E8727"/>
      <c r="F8727"/>
      <c r="G8727"/>
      <c r="H8727"/>
      <c r="I8727"/>
      <c r="J8727"/>
      <c r="K8727"/>
      <c r="L8727" s="262"/>
      <c r="M8727" s="262"/>
      <c r="S8727" s="262"/>
      <c r="T8727" s="262"/>
      <c r="U8727" s="262"/>
      <c r="V8727" s="262"/>
    </row>
    <row r="8728" spans="1:22">
      <c r="A8728" s="858"/>
      <c r="B8728" s="866">
        <f t="shared" ref="B8728:B8782" si="137">B8727+1</f>
        <v>8706</v>
      </c>
      <c r="C8728" s="919"/>
      <c r="D8728" s="860"/>
      <c r="E8728"/>
      <c r="F8728"/>
      <c r="G8728"/>
      <c r="H8728"/>
      <c r="I8728"/>
      <c r="J8728"/>
      <c r="K8728"/>
      <c r="L8728" s="262"/>
      <c r="M8728" s="262"/>
      <c r="S8728" s="262"/>
      <c r="T8728" s="262"/>
      <c r="U8728" s="262"/>
      <c r="V8728" s="262"/>
    </row>
    <row r="8729" spans="1:22">
      <c r="A8729" s="858"/>
      <c r="B8729" s="866">
        <f t="shared" si="137"/>
        <v>8707</v>
      </c>
      <c r="C8729" s="919"/>
      <c r="D8729" s="860"/>
      <c r="E8729"/>
      <c r="F8729"/>
      <c r="G8729"/>
      <c r="H8729"/>
      <c r="I8729"/>
      <c r="J8729"/>
      <c r="K8729"/>
      <c r="L8729" s="262"/>
      <c r="M8729" s="262"/>
      <c r="S8729" s="262"/>
      <c r="T8729" s="262"/>
      <c r="U8729" s="262"/>
      <c r="V8729" s="262"/>
    </row>
    <row r="8730" spans="1:22">
      <c r="A8730" s="858"/>
      <c r="B8730" s="866">
        <f t="shared" si="137"/>
        <v>8708</v>
      </c>
      <c r="C8730" s="919"/>
      <c r="D8730" s="860"/>
      <c r="E8730"/>
      <c r="F8730"/>
      <c r="G8730"/>
      <c r="H8730"/>
      <c r="I8730"/>
      <c r="J8730"/>
      <c r="K8730"/>
      <c r="L8730" s="262"/>
      <c r="M8730" s="262"/>
      <c r="S8730" s="262"/>
      <c r="T8730" s="262"/>
      <c r="U8730" s="262"/>
      <c r="V8730" s="262"/>
    </row>
    <row r="8731" spans="1:22">
      <c r="A8731" s="858"/>
      <c r="B8731" s="866">
        <f t="shared" si="137"/>
        <v>8709</v>
      </c>
      <c r="C8731" s="919"/>
      <c r="D8731" s="860"/>
      <c r="E8731"/>
      <c r="F8731"/>
      <c r="G8731"/>
      <c r="H8731"/>
      <c r="I8731"/>
      <c r="J8731"/>
      <c r="K8731"/>
      <c r="L8731" s="262"/>
      <c r="M8731" s="262"/>
      <c r="S8731" s="262"/>
      <c r="T8731" s="262"/>
      <c r="U8731" s="262"/>
      <c r="V8731" s="262"/>
    </row>
    <row r="8732" spans="1:22">
      <c r="A8732" s="858"/>
      <c r="B8732" s="866">
        <f t="shared" si="137"/>
        <v>8710</v>
      </c>
      <c r="C8732" s="919"/>
      <c r="D8732" s="860"/>
      <c r="E8732"/>
      <c r="F8732"/>
      <c r="G8732"/>
      <c r="H8732"/>
      <c r="I8732"/>
      <c r="J8732"/>
      <c r="K8732"/>
      <c r="L8732" s="262"/>
      <c r="M8732" s="262"/>
      <c r="S8732" s="262"/>
      <c r="T8732" s="262"/>
      <c r="U8732" s="262"/>
      <c r="V8732" s="262"/>
    </row>
    <row r="8733" spans="1:22">
      <c r="A8733" s="858"/>
      <c r="B8733" s="866">
        <f t="shared" si="137"/>
        <v>8711</v>
      </c>
      <c r="C8733" s="919"/>
      <c r="D8733" s="860"/>
      <c r="E8733"/>
      <c r="F8733"/>
      <c r="G8733"/>
      <c r="H8733"/>
      <c r="I8733"/>
      <c r="J8733"/>
      <c r="K8733"/>
      <c r="L8733" s="262"/>
      <c r="M8733" s="262"/>
      <c r="S8733" s="262"/>
      <c r="T8733" s="262"/>
      <c r="U8733" s="262"/>
      <c r="V8733" s="262"/>
    </row>
    <row r="8734" spans="1:22">
      <c r="A8734" s="858"/>
      <c r="B8734" s="866">
        <f t="shared" si="137"/>
        <v>8712</v>
      </c>
      <c r="C8734" s="919"/>
      <c r="D8734" s="860"/>
      <c r="E8734"/>
      <c r="F8734"/>
      <c r="G8734"/>
      <c r="H8734"/>
      <c r="I8734"/>
      <c r="J8734"/>
      <c r="K8734"/>
      <c r="L8734" s="262"/>
      <c r="M8734" s="262"/>
      <c r="S8734" s="262"/>
      <c r="T8734" s="262"/>
      <c r="U8734" s="262"/>
      <c r="V8734" s="262"/>
    </row>
    <row r="8735" spans="1:22">
      <c r="A8735" s="858"/>
      <c r="B8735" s="866">
        <f t="shared" si="137"/>
        <v>8713</v>
      </c>
      <c r="C8735" s="919"/>
      <c r="D8735" s="860"/>
      <c r="E8735"/>
      <c r="F8735"/>
      <c r="G8735"/>
      <c r="H8735"/>
      <c r="I8735"/>
      <c r="J8735"/>
      <c r="K8735"/>
      <c r="L8735" s="262"/>
      <c r="M8735" s="262"/>
      <c r="S8735" s="262"/>
      <c r="T8735" s="262"/>
      <c r="U8735" s="262"/>
      <c r="V8735" s="262"/>
    </row>
    <row r="8736" spans="1:22">
      <c r="A8736" s="858"/>
      <c r="B8736" s="866">
        <f t="shared" si="137"/>
        <v>8714</v>
      </c>
      <c r="C8736" s="919"/>
      <c r="D8736" s="860"/>
      <c r="E8736"/>
      <c r="F8736"/>
      <c r="G8736"/>
      <c r="H8736"/>
      <c r="I8736"/>
      <c r="J8736"/>
      <c r="K8736"/>
      <c r="L8736" s="262"/>
      <c r="M8736" s="262"/>
      <c r="S8736" s="262"/>
      <c r="T8736" s="262"/>
      <c r="U8736" s="262"/>
      <c r="V8736" s="262"/>
    </row>
    <row r="8737" spans="1:22">
      <c r="A8737" s="858"/>
      <c r="B8737" s="866">
        <f t="shared" si="137"/>
        <v>8715</v>
      </c>
      <c r="C8737" s="919"/>
      <c r="D8737" s="860"/>
      <c r="E8737"/>
      <c r="F8737"/>
      <c r="G8737"/>
      <c r="H8737"/>
      <c r="I8737"/>
      <c r="J8737"/>
      <c r="K8737"/>
      <c r="L8737" s="262"/>
      <c r="M8737" s="262"/>
      <c r="S8737" s="262"/>
      <c r="T8737" s="262"/>
      <c r="U8737" s="262"/>
      <c r="V8737" s="262"/>
    </row>
    <row r="8738" spans="1:22">
      <c r="A8738" s="858"/>
      <c r="B8738" s="866">
        <f t="shared" si="137"/>
        <v>8716</v>
      </c>
      <c r="C8738" s="919"/>
      <c r="D8738" s="860"/>
      <c r="E8738"/>
      <c r="F8738"/>
      <c r="G8738"/>
      <c r="H8738"/>
      <c r="I8738"/>
      <c r="J8738"/>
      <c r="K8738"/>
      <c r="L8738" s="262"/>
      <c r="M8738" s="262"/>
      <c r="S8738" s="262"/>
      <c r="T8738" s="262"/>
      <c r="U8738" s="262"/>
      <c r="V8738" s="262"/>
    </row>
    <row r="8739" spans="1:22">
      <c r="A8739" s="858"/>
      <c r="B8739" s="866">
        <f t="shared" si="137"/>
        <v>8717</v>
      </c>
      <c r="C8739" s="919"/>
      <c r="D8739" s="860"/>
      <c r="E8739"/>
      <c r="F8739"/>
      <c r="G8739"/>
      <c r="H8739"/>
      <c r="I8739"/>
      <c r="J8739"/>
      <c r="K8739"/>
      <c r="L8739" s="262"/>
      <c r="M8739" s="262"/>
      <c r="S8739" s="262"/>
      <c r="T8739" s="262"/>
      <c r="U8739" s="262"/>
      <c r="V8739" s="262"/>
    </row>
    <row r="8740" spans="1:22">
      <c r="A8740" s="858"/>
      <c r="B8740" s="866">
        <f t="shared" si="137"/>
        <v>8718</v>
      </c>
      <c r="C8740" s="919"/>
      <c r="D8740" s="860"/>
      <c r="E8740"/>
      <c r="F8740"/>
      <c r="G8740"/>
      <c r="H8740"/>
      <c r="I8740"/>
      <c r="J8740"/>
      <c r="K8740"/>
      <c r="L8740" s="262"/>
      <c r="M8740" s="262"/>
      <c r="S8740" s="262"/>
      <c r="T8740" s="262"/>
      <c r="U8740" s="262"/>
      <c r="V8740" s="262"/>
    </row>
    <row r="8741" spans="1:22">
      <c r="A8741" s="858"/>
      <c r="B8741" s="866">
        <f t="shared" si="137"/>
        <v>8719</v>
      </c>
      <c r="C8741" s="919"/>
      <c r="D8741" s="860"/>
      <c r="E8741"/>
      <c r="F8741"/>
      <c r="G8741"/>
      <c r="H8741"/>
      <c r="I8741"/>
      <c r="J8741"/>
      <c r="K8741"/>
      <c r="L8741" s="262"/>
      <c r="M8741" s="262"/>
      <c r="S8741" s="262"/>
      <c r="T8741" s="262"/>
      <c r="U8741" s="262"/>
      <c r="V8741" s="262"/>
    </row>
    <row r="8742" spans="1:22">
      <c r="A8742" s="858"/>
      <c r="B8742" s="866">
        <f t="shared" si="137"/>
        <v>8720</v>
      </c>
      <c r="C8742" s="919"/>
      <c r="D8742" s="860"/>
      <c r="E8742"/>
      <c r="F8742"/>
      <c r="G8742"/>
      <c r="H8742"/>
      <c r="I8742"/>
      <c r="J8742"/>
      <c r="K8742"/>
      <c r="L8742" s="262"/>
      <c r="M8742" s="262"/>
      <c r="S8742" s="262"/>
      <c r="T8742" s="262"/>
      <c r="U8742" s="262"/>
      <c r="V8742" s="262"/>
    </row>
    <row r="8743" spans="1:22">
      <c r="A8743" s="858"/>
      <c r="B8743" s="866">
        <f t="shared" si="137"/>
        <v>8721</v>
      </c>
      <c r="C8743" s="919"/>
      <c r="D8743" s="860"/>
      <c r="E8743"/>
      <c r="F8743"/>
      <c r="G8743"/>
      <c r="H8743"/>
      <c r="I8743"/>
      <c r="J8743"/>
      <c r="K8743"/>
      <c r="L8743" s="262"/>
      <c r="M8743" s="262"/>
      <c r="S8743" s="262"/>
      <c r="T8743" s="262"/>
      <c r="U8743" s="262"/>
      <c r="V8743" s="262"/>
    </row>
    <row r="8744" spans="1:22">
      <c r="A8744" s="858"/>
      <c r="B8744" s="866">
        <f t="shared" si="137"/>
        <v>8722</v>
      </c>
      <c r="C8744" s="919"/>
      <c r="D8744" s="860"/>
      <c r="E8744"/>
      <c r="F8744"/>
      <c r="G8744"/>
      <c r="H8744"/>
      <c r="I8744"/>
      <c r="J8744"/>
      <c r="K8744"/>
      <c r="L8744" s="262"/>
      <c r="M8744" s="262"/>
      <c r="S8744" s="262"/>
      <c r="T8744" s="262"/>
      <c r="U8744" s="262"/>
      <c r="V8744" s="262"/>
    </row>
    <row r="8745" spans="1:22">
      <c r="A8745" s="858"/>
      <c r="B8745" s="866">
        <f t="shared" si="137"/>
        <v>8723</v>
      </c>
      <c r="C8745" s="919"/>
      <c r="D8745" s="860"/>
      <c r="E8745"/>
      <c r="F8745"/>
      <c r="G8745"/>
      <c r="H8745"/>
      <c r="I8745"/>
      <c r="J8745"/>
      <c r="K8745"/>
      <c r="L8745" s="262"/>
      <c r="M8745" s="262"/>
      <c r="S8745" s="262"/>
      <c r="T8745" s="262"/>
      <c r="U8745" s="262"/>
      <c r="V8745" s="262"/>
    </row>
    <row r="8746" spans="1:22">
      <c r="A8746" s="858"/>
      <c r="B8746" s="866">
        <f t="shared" si="137"/>
        <v>8724</v>
      </c>
      <c r="C8746" s="919"/>
      <c r="D8746" s="860"/>
      <c r="E8746"/>
      <c r="F8746"/>
      <c r="G8746"/>
      <c r="H8746"/>
      <c r="I8746"/>
      <c r="J8746"/>
      <c r="K8746"/>
      <c r="L8746" s="262"/>
      <c r="M8746" s="262"/>
      <c r="S8746" s="262"/>
      <c r="T8746" s="262"/>
      <c r="U8746" s="262"/>
      <c r="V8746" s="262"/>
    </row>
    <row r="8747" spans="1:22">
      <c r="A8747" s="858"/>
      <c r="B8747" s="866">
        <f t="shared" si="137"/>
        <v>8725</v>
      </c>
      <c r="C8747" s="919"/>
      <c r="D8747" s="860"/>
      <c r="E8747"/>
      <c r="F8747"/>
      <c r="G8747"/>
      <c r="H8747"/>
      <c r="I8747"/>
      <c r="J8747"/>
      <c r="K8747"/>
      <c r="L8747" s="262"/>
      <c r="M8747" s="262"/>
      <c r="S8747" s="262"/>
      <c r="T8747" s="262"/>
      <c r="U8747" s="262"/>
      <c r="V8747" s="262"/>
    </row>
    <row r="8748" spans="1:22">
      <c r="A8748" s="858"/>
      <c r="B8748" s="866">
        <f t="shared" si="137"/>
        <v>8726</v>
      </c>
      <c r="C8748" s="919"/>
      <c r="D8748" s="860"/>
      <c r="E8748"/>
      <c r="F8748"/>
      <c r="G8748"/>
      <c r="H8748"/>
      <c r="I8748"/>
      <c r="J8748"/>
      <c r="K8748"/>
      <c r="L8748" s="262"/>
      <c r="M8748" s="262"/>
      <c r="S8748" s="262"/>
      <c r="T8748" s="262"/>
      <c r="U8748" s="262"/>
      <c r="V8748" s="262"/>
    </row>
    <row r="8749" spans="1:22">
      <c r="A8749" s="858"/>
      <c r="B8749" s="866">
        <f t="shared" si="137"/>
        <v>8727</v>
      </c>
      <c r="C8749" s="919"/>
      <c r="D8749" s="860"/>
      <c r="E8749"/>
      <c r="F8749"/>
      <c r="G8749"/>
      <c r="H8749"/>
      <c r="I8749"/>
      <c r="J8749"/>
      <c r="K8749"/>
      <c r="L8749" s="262"/>
      <c r="M8749" s="262"/>
      <c r="S8749" s="262"/>
      <c r="T8749" s="262"/>
      <c r="U8749" s="262"/>
      <c r="V8749" s="262"/>
    </row>
    <row r="8750" spans="1:22">
      <c r="A8750" s="858"/>
      <c r="B8750" s="866">
        <f t="shared" si="137"/>
        <v>8728</v>
      </c>
      <c r="C8750" s="919"/>
      <c r="D8750" s="860"/>
      <c r="E8750"/>
      <c r="F8750"/>
      <c r="G8750"/>
      <c r="H8750"/>
      <c r="I8750"/>
      <c r="J8750"/>
      <c r="K8750"/>
      <c r="L8750" s="262"/>
      <c r="M8750" s="262"/>
      <c r="S8750" s="262"/>
      <c r="T8750" s="262"/>
      <c r="U8750" s="262"/>
      <c r="V8750" s="262"/>
    </row>
    <row r="8751" spans="1:22">
      <c r="A8751" s="858"/>
      <c r="B8751" s="866">
        <f t="shared" si="137"/>
        <v>8729</v>
      </c>
      <c r="C8751" s="919"/>
      <c r="D8751" s="860"/>
      <c r="E8751"/>
      <c r="F8751"/>
      <c r="G8751"/>
      <c r="H8751"/>
      <c r="I8751"/>
      <c r="J8751"/>
      <c r="K8751"/>
      <c r="L8751" s="262"/>
      <c r="M8751" s="262"/>
      <c r="S8751" s="262"/>
      <c r="T8751" s="262"/>
      <c r="U8751" s="262"/>
      <c r="V8751" s="262"/>
    </row>
    <row r="8752" spans="1:22">
      <c r="A8752" s="858"/>
      <c r="B8752" s="866">
        <f t="shared" si="137"/>
        <v>8730</v>
      </c>
      <c r="C8752" s="919"/>
      <c r="D8752" s="860"/>
      <c r="E8752"/>
      <c r="F8752"/>
      <c r="G8752"/>
      <c r="H8752"/>
      <c r="I8752"/>
      <c r="J8752"/>
      <c r="K8752"/>
      <c r="L8752" s="262"/>
      <c r="M8752" s="262"/>
      <c r="S8752" s="262"/>
      <c r="T8752" s="262"/>
      <c r="U8752" s="262"/>
      <c r="V8752" s="262"/>
    </row>
    <row r="8753" spans="1:22">
      <c r="A8753" s="858"/>
      <c r="B8753" s="866">
        <f t="shared" si="137"/>
        <v>8731</v>
      </c>
      <c r="C8753" s="919"/>
      <c r="D8753" s="860"/>
      <c r="E8753"/>
      <c r="F8753"/>
      <c r="G8753"/>
      <c r="H8753"/>
      <c r="I8753"/>
      <c r="J8753"/>
      <c r="K8753"/>
      <c r="L8753" s="262"/>
      <c r="M8753" s="262"/>
      <c r="S8753" s="262"/>
      <c r="T8753" s="262"/>
      <c r="U8753" s="262"/>
      <c r="V8753" s="262"/>
    </row>
    <row r="8754" spans="1:22">
      <c r="A8754" s="858"/>
      <c r="B8754" s="866">
        <f t="shared" si="137"/>
        <v>8732</v>
      </c>
      <c r="C8754" s="919"/>
      <c r="D8754" s="860"/>
      <c r="E8754"/>
      <c r="F8754"/>
      <c r="G8754"/>
      <c r="H8754"/>
      <c r="I8754"/>
      <c r="J8754"/>
      <c r="K8754"/>
      <c r="L8754" s="262"/>
      <c r="M8754" s="262"/>
      <c r="S8754" s="262"/>
      <c r="T8754" s="262"/>
      <c r="U8754" s="262"/>
      <c r="V8754" s="262"/>
    </row>
    <row r="8755" spans="1:22">
      <c r="A8755" s="858"/>
      <c r="B8755" s="866">
        <f t="shared" si="137"/>
        <v>8733</v>
      </c>
      <c r="C8755" s="919"/>
      <c r="D8755" s="860"/>
      <c r="E8755"/>
      <c r="F8755"/>
      <c r="G8755"/>
      <c r="H8755"/>
      <c r="I8755"/>
      <c r="J8755"/>
      <c r="K8755"/>
      <c r="L8755" s="262"/>
      <c r="M8755" s="262"/>
      <c r="S8755" s="262"/>
      <c r="T8755" s="262"/>
      <c r="U8755" s="262"/>
      <c r="V8755" s="262"/>
    </row>
    <row r="8756" spans="1:22">
      <c r="A8756" s="858"/>
      <c r="B8756" s="866">
        <f t="shared" si="137"/>
        <v>8734</v>
      </c>
      <c r="C8756" s="919"/>
      <c r="D8756" s="860"/>
      <c r="E8756"/>
      <c r="F8756"/>
      <c r="G8756"/>
      <c r="H8756"/>
      <c r="I8756"/>
      <c r="J8756"/>
      <c r="K8756"/>
      <c r="L8756" s="262"/>
      <c r="M8756" s="262"/>
      <c r="S8756" s="262"/>
      <c r="T8756" s="262"/>
      <c r="U8756" s="262"/>
      <c r="V8756" s="262"/>
    </row>
    <row r="8757" spans="1:22">
      <c r="A8757" s="858"/>
      <c r="B8757" s="866">
        <f t="shared" si="137"/>
        <v>8735</v>
      </c>
      <c r="C8757" s="919"/>
      <c r="D8757" s="860"/>
      <c r="E8757"/>
      <c r="F8757"/>
      <c r="G8757"/>
      <c r="H8757"/>
      <c r="I8757"/>
      <c r="J8757"/>
      <c r="K8757"/>
      <c r="L8757" s="262"/>
      <c r="M8757" s="262"/>
      <c r="S8757" s="262"/>
      <c r="T8757" s="262"/>
      <c r="U8757" s="262"/>
      <c r="V8757" s="262"/>
    </row>
    <row r="8758" spans="1:22">
      <c r="A8758" s="858"/>
      <c r="B8758" s="866">
        <f t="shared" si="137"/>
        <v>8736</v>
      </c>
      <c r="C8758" s="919"/>
      <c r="D8758" s="860"/>
      <c r="E8758"/>
      <c r="F8758"/>
      <c r="G8758"/>
      <c r="H8758"/>
      <c r="I8758"/>
      <c r="J8758"/>
      <c r="K8758"/>
      <c r="L8758" s="262"/>
      <c r="M8758" s="262"/>
      <c r="S8758" s="262"/>
      <c r="T8758" s="262"/>
      <c r="U8758" s="262"/>
      <c r="V8758" s="262"/>
    </row>
    <row r="8759" spans="1:22">
      <c r="A8759" s="858"/>
      <c r="B8759" s="866">
        <f t="shared" si="137"/>
        <v>8737</v>
      </c>
      <c r="C8759" s="919"/>
      <c r="D8759" s="860"/>
      <c r="E8759"/>
      <c r="F8759"/>
      <c r="G8759"/>
      <c r="H8759"/>
      <c r="I8759"/>
      <c r="J8759"/>
      <c r="K8759"/>
      <c r="L8759" s="262"/>
      <c r="M8759" s="262"/>
      <c r="S8759" s="262"/>
      <c r="T8759" s="262"/>
      <c r="U8759" s="262"/>
      <c r="V8759" s="262"/>
    </row>
    <row r="8760" spans="1:22">
      <c r="A8760" s="858"/>
      <c r="B8760" s="866">
        <f t="shared" si="137"/>
        <v>8738</v>
      </c>
      <c r="C8760" s="919"/>
      <c r="D8760" s="860"/>
      <c r="E8760"/>
      <c r="F8760"/>
      <c r="G8760"/>
      <c r="H8760"/>
      <c r="I8760"/>
      <c r="J8760"/>
      <c r="K8760"/>
      <c r="L8760" s="262"/>
      <c r="M8760" s="262"/>
      <c r="S8760" s="262"/>
      <c r="T8760" s="262"/>
      <c r="U8760" s="262"/>
      <c r="V8760" s="262"/>
    </row>
    <row r="8761" spans="1:22">
      <c r="A8761" s="858"/>
      <c r="B8761" s="866">
        <f t="shared" si="137"/>
        <v>8739</v>
      </c>
      <c r="C8761" s="919"/>
      <c r="D8761" s="860"/>
      <c r="E8761"/>
      <c r="F8761"/>
      <c r="G8761"/>
      <c r="H8761"/>
      <c r="I8761"/>
      <c r="J8761"/>
      <c r="K8761"/>
      <c r="L8761" s="262"/>
      <c r="M8761" s="262"/>
      <c r="S8761" s="262"/>
      <c r="T8761" s="262"/>
      <c r="U8761" s="262"/>
      <c r="V8761" s="262"/>
    </row>
    <row r="8762" spans="1:22">
      <c r="A8762" s="858"/>
      <c r="B8762" s="866">
        <f t="shared" si="137"/>
        <v>8740</v>
      </c>
      <c r="C8762" s="919"/>
      <c r="D8762" s="860"/>
      <c r="E8762"/>
      <c r="F8762"/>
      <c r="G8762"/>
      <c r="H8762"/>
      <c r="I8762"/>
      <c r="J8762"/>
      <c r="K8762"/>
      <c r="L8762" s="262"/>
      <c r="M8762" s="262"/>
      <c r="S8762" s="262"/>
      <c r="T8762" s="262"/>
      <c r="U8762" s="262"/>
      <c r="V8762" s="262"/>
    </row>
    <row r="8763" spans="1:22">
      <c r="A8763" s="858"/>
      <c r="B8763" s="866">
        <f t="shared" si="137"/>
        <v>8741</v>
      </c>
      <c r="C8763" s="919"/>
      <c r="D8763" s="860"/>
      <c r="E8763"/>
      <c r="F8763"/>
      <c r="G8763"/>
      <c r="H8763"/>
      <c r="I8763"/>
      <c r="J8763"/>
      <c r="K8763"/>
      <c r="L8763" s="262"/>
      <c r="M8763" s="262"/>
      <c r="S8763" s="262"/>
      <c r="T8763" s="262"/>
      <c r="U8763" s="262"/>
      <c r="V8763" s="262"/>
    </row>
    <row r="8764" spans="1:22">
      <c r="A8764" s="858"/>
      <c r="B8764" s="866">
        <f t="shared" si="137"/>
        <v>8742</v>
      </c>
      <c r="C8764" s="919"/>
      <c r="D8764" s="860"/>
      <c r="E8764"/>
      <c r="F8764"/>
      <c r="G8764"/>
      <c r="H8764"/>
      <c r="I8764"/>
      <c r="J8764"/>
      <c r="K8764"/>
      <c r="L8764" s="262"/>
      <c r="M8764" s="262"/>
      <c r="S8764" s="262"/>
      <c r="T8764" s="262"/>
      <c r="U8764" s="262"/>
      <c r="V8764" s="262"/>
    </row>
    <row r="8765" spans="1:22">
      <c r="A8765" s="858"/>
      <c r="B8765" s="866">
        <f t="shared" si="137"/>
        <v>8743</v>
      </c>
      <c r="C8765" s="919"/>
      <c r="D8765" s="860"/>
      <c r="E8765"/>
      <c r="F8765"/>
      <c r="G8765"/>
      <c r="H8765"/>
      <c r="I8765"/>
      <c r="J8765"/>
      <c r="K8765"/>
      <c r="L8765" s="262"/>
      <c r="M8765" s="262"/>
      <c r="S8765" s="262"/>
      <c r="T8765" s="262"/>
      <c r="U8765" s="262"/>
      <c r="V8765" s="262"/>
    </row>
    <row r="8766" spans="1:22">
      <c r="A8766" s="858"/>
      <c r="B8766" s="866">
        <f t="shared" si="137"/>
        <v>8744</v>
      </c>
      <c r="C8766" s="919"/>
      <c r="D8766" s="860"/>
      <c r="E8766"/>
      <c r="F8766"/>
      <c r="G8766"/>
      <c r="H8766"/>
      <c r="I8766"/>
      <c r="J8766"/>
      <c r="K8766"/>
      <c r="L8766" s="262"/>
      <c r="M8766" s="262"/>
      <c r="S8766" s="262"/>
      <c r="T8766" s="262"/>
      <c r="U8766" s="262"/>
      <c r="V8766" s="262"/>
    </row>
    <row r="8767" spans="1:22">
      <c r="A8767" s="858"/>
      <c r="B8767" s="866">
        <f t="shared" si="137"/>
        <v>8745</v>
      </c>
      <c r="C8767" s="919"/>
      <c r="D8767" s="860"/>
      <c r="E8767"/>
      <c r="F8767"/>
      <c r="G8767"/>
      <c r="H8767"/>
      <c r="I8767"/>
      <c r="J8767"/>
      <c r="K8767"/>
      <c r="L8767" s="262"/>
      <c r="M8767" s="262"/>
      <c r="S8767" s="262"/>
      <c r="T8767" s="262"/>
      <c r="U8767" s="262"/>
      <c r="V8767" s="262"/>
    </row>
    <row r="8768" spans="1:22">
      <c r="A8768" s="858"/>
      <c r="B8768" s="866">
        <f t="shared" si="137"/>
        <v>8746</v>
      </c>
      <c r="C8768" s="919"/>
      <c r="D8768" s="860"/>
      <c r="E8768"/>
      <c r="F8768"/>
      <c r="G8768"/>
      <c r="H8768"/>
      <c r="I8768"/>
      <c r="J8768"/>
      <c r="K8768"/>
      <c r="L8768" s="262"/>
      <c r="M8768" s="262"/>
      <c r="S8768" s="262"/>
      <c r="T8768" s="262"/>
      <c r="U8768" s="262"/>
      <c r="V8768" s="262"/>
    </row>
    <row r="8769" spans="1:22">
      <c r="A8769" s="858"/>
      <c r="B8769" s="866">
        <f t="shared" si="137"/>
        <v>8747</v>
      </c>
      <c r="C8769" s="919"/>
      <c r="D8769" s="860"/>
      <c r="E8769"/>
      <c r="F8769"/>
      <c r="G8769"/>
      <c r="H8769"/>
      <c r="I8769"/>
      <c r="J8769"/>
      <c r="K8769"/>
      <c r="L8769" s="262"/>
      <c r="M8769" s="262"/>
      <c r="S8769" s="262"/>
      <c r="T8769" s="262"/>
      <c r="U8769" s="262"/>
      <c r="V8769" s="262"/>
    </row>
    <row r="8770" spans="1:22">
      <c r="A8770" s="858"/>
      <c r="B8770" s="866">
        <f t="shared" si="137"/>
        <v>8748</v>
      </c>
      <c r="C8770" s="919"/>
      <c r="D8770" s="860"/>
      <c r="E8770"/>
      <c r="F8770"/>
      <c r="G8770"/>
      <c r="H8770"/>
      <c r="I8770"/>
      <c r="J8770"/>
      <c r="K8770"/>
      <c r="L8770" s="262"/>
      <c r="M8770" s="262"/>
      <c r="S8770" s="262"/>
      <c r="T8770" s="262"/>
      <c r="U8770" s="262"/>
      <c r="V8770" s="262"/>
    </row>
    <row r="8771" spans="1:22">
      <c r="A8771" s="858"/>
      <c r="B8771" s="866">
        <f t="shared" si="137"/>
        <v>8749</v>
      </c>
      <c r="C8771" s="919"/>
      <c r="D8771" s="860"/>
      <c r="E8771"/>
      <c r="F8771"/>
      <c r="G8771"/>
      <c r="H8771"/>
      <c r="I8771"/>
      <c r="J8771"/>
      <c r="K8771"/>
      <c r="L8771" s="262"/>
      <c r="M8771" s="262"/>
      <c r="S8771" s="262"/>
      <c r="T8771" s="262"/>
      <c r="U8771" s="262"/>
      <c r="V8771" s="262"/>
    </row>
    <row r="8772" spans="1:22">
      <c r="A8772" s="858"/>
      <c r="B8772" s="866">
        <f t="shared" si="137"/>
        <v>8750</v>
      </c>
      <c r="C8772" s="919"/>
      <c r="D8772" s="860"/>
      <c r="E8772"/>
      <c r="F8772"/>
      <c r="G8772"/>
      <c r="H8772"/>
      <c r="I8772"/>
      <c r="J8772"/>
      <c r="K8772"/>
      <c r="L8772" s="262"/>
      <c r="M8772" s="262"/>
      <c r="S8772" s="262"/>
      <c r="T8772" s="262"/>
      <c r="U8772" s="262"/>
      <c r="V8772" s="262"/>
    </row>
    <row r="8773" spans="1:22">
      <c r="A8773" s="858"/>
      <c r="B8773" s="866">
        <f t="shared" si="137"/>
        <v>8751</v>
      </c>
      <c r="C8773" s="919"/>
      <c r="D8773" s="860"/>
      <c r="E8773"/>
      <c r="F8773"/>
      <c r="G8773"/>
      <c r="H8773"/>
      <c r="I8773"/>
      <c r="J8773"/>
      <c r="K8773"/>
      <c r="L8773" s="262"/>
      <c r="M8773" s="262"/>
      <c r="S8773" s="262"/>
      <c r="T8773" s="262"/>
      <c r="U8773" s="262"/>
      <c r="V8773" s="262"/>
    </row>
    <row r="8774" spans="1:22">
      <c r="A8774" s="858"/>
      <c r="B8774" s="866">
        <f t="shared" si="137"/>
        <v>8752</v>
      </c>
      <c r="C8774" s="919"/>
      <c r="D8774" s="860"/>
      <c r="E8774"/>
      <c r="F8774"/>
      <c r="G8774"/>
      <c r="H8774"/>
      <c r="I8774"/>
      <c r="J8774"/>
      <c r="K8774"/>
      <c r="L8774" s="262"/>
      <c r="M8774" s="262"/>
      <c r="S8774" s="262"/>
      <c r="T8774" s="262"/>
      <c r="U8774" s="262"/>
      <c r="V8774" s="262"/>
    </row>
    <row r="8775" spans="1:22">
      <c r="A8775" s="858"/>
      <c r="B8775" s="866">
        <f t="shared" si="137"/>
        <v>8753</v>
      </c>
      <c r="C8775" s="919"/>
      <c r="D8775" s="860"/>
      <c r="E8775"/>
      <c r="F8775"/>
      <c r="G8775"/>
      <c r="H8775"/>
      <c r="I8775"/>
      <c r="J8775"/>
      <c r="K8775"/>
      <c r="L8775" s="262"/>
      <c r="M8775" s="262"/>
      <c r="S8775" s="262"/>
      <c r="T8775" s="262"/>
      <c r="U8775" s="262"/>
      <c r="V8775" s="262"/>
    </row>
    <row r="8776" spans="1:22">
      <c r="A8776" s="858"/>
      <c r="B8776" s="866">
        <f t="shared" si="137"/>
        <v>8754</v>
      </c>
      <c r="C8776" s="919"/>
      <c r="D8776" s="860"/>
      <c r="E8776"/>
      <c r="F8776"/>
      <c r="G8776"/>
      <c r="H8776"/>
      <c r="I8776"/>
      <c r="J8776"/>
      <c r="K8776"/>
      <c r="L8776" s="262"/>
      <c r="M8776" s="262"/>
      <c r="S8776" s="262"/>
      <c r="T8776" s="262"/>
      <c r="U8776" s="262"/>
      <c r="V8776" s="262"/>
    </row>
    <row r="8777" spans="1:22">
      <c r="A8777" s="858"/>
      <c r="B8777" s="866">
        <f t="shared" si="137"/>
        <v>8755</v>
      </c>
      <c r="C8777" s="919"/>
      <c r="D8777" s="860"/>
      <c r="E8777"/>
      <c r="F8777"/>
      <c r="G8777"/>
      <c r="H8777"/>
      <c r="I8777"/>
      <c r="J8777"/>
      <c r="K8777"/>
      <c r="L8777" s="262"/>
      <c r="M8777" s="262"/>
      <c r="S8777" s="262"/>
      <c r="T8777" s="262"/>
      <c r="U8777" s="262"/>
      <c r="V8777" s="262"/>
    </row>
    <row r="8778" spans="1:22">
      <c r="A8778" s="858"/>
      <c r="B8778" s="866">
        <f t="shared" si="137"/>
        <v>8756</v>
      </c>
      <c r="C8778" s="919"/>
      <c r="D8778" s="860"/>
      <c r="E8778"/>
      <c r="F8778"/>
      <c r="G8778"/>
      <c r="H8778"/>
      <c r="I8778"/>
      <c r="J8778"/>
      <c r="K8778"/>
      <c r="L8778" s="262"/>
      <c r="M8778" s="262"/>
      <c r="S8778" s="262"/>
      <c r="T8778" s="262"/>
      <c r="U8778" s="262"/>
      <c r="V8778" s="262"/>
    </row>
    <row r="8779" spans="1:22">
      <c r="A8779" s="858"/>
      <c r="B8779" s="866">
        <f t="shared" si="137"/>
        <v>8757</v>
      </c>
      <c r="C8779" s="919"/>
      <c r="D8779" s="860"/>
      <c r="E8779"/>
      <c r="F8779"/>
      <c r="G8779"/>
      <c r="H8779"/>
      <c r="I8779"/>
      <c r="J8779"/>
      <c r="K8779"/>
      <c r="L8779" s="262"/>
      <c r="M8779" s="262"/>
      <c r="S8779" s="262"/>
      <c r="T8779" s="262"/>
      <c r="U8779" s="262"/>
      <c r="V8779" s="262"/>
    </row>
    <row r="8780" spans="1:22">
      <c r="A8780" s="858"/>
      <c r="B8780" s="866">
        <f t="shared" si="137"/>
        <v>8758</v>
      </c>
      <c r="C8780" s="919"/>
      <c r="D8780" s="860"/>
      <c r="E8780"/>
      <c r="F8780"/>
      <c r="G8780"/>
      <c r="H8780"/>
      <c r="I8780"/>
      <c r="J8780"/>
      <c r="K8780"/>
      <c r="L8780" s="262"/>
      <c r="M8780" s="262"/>
      <c r="S8780" s="262"/>
      <c r="T8780" s="262"/>
      <c r="U8780" s="262"/>
      <c r="V8780" s="262"/>
    </row>
    <row r="8781" spans="1:22">
      <c r="A8781" s="858"/>
      <c r="B8781" s="866">
        <f t="shared" si="137"/>
        <v>8759</v>
      </c>
      <c r="C8781" s="919"/>
      <c r="D8781" s="860"/>
      <c r="E8781"/>
      <c r="F8781"/>
      <c r="G8781"/>
      <c r="H8781"/>
      <c r="I8781"/>
      <c r="J8781"/>
      <c r="K8781"/>
      <c r="L8781" s="262"/>
      <c r="M8781" s="262"/>
      <c r="S8781" s="262"/>
      <c r="T8781" s="262"/>
      <c r="U8781" s="262"/>
      <c r="V8781" s="262"/>
    </row>
    <row r="8782" spans="1:22">
      <c r="A8782" s="858"/>
      <c r="B8782" s="866">
        <f t="shared" si="137"/>
        <v>8760</v>
      </c>
      <c r="C8782" s="919"/>
      <c r="D8782" s="860"/>
      <c r="E8782"/>
      <c r="F8782"/>
      <c r="G8782"/>
      <c r="H8782"/>
      <c r="I8782"/>
      <c r="J8782"/>
      <c r="K8782"/>
      <c r="L8782" s="262"/>
      <c r="M8782" s="262"/>
      <c r="S8782" s="262"/>
      <c r="T8782" s="262"/>
      <c r="U8782" s="262"/>
      <c r="V8782" s="262"/>
    </row>
    <row r="8783" spans="1:22" ht="13" thickBot="1">
      <c r="A8783" s="871"/>
      <c r="B8783" s="872"/>
      <c r="C8783" s="872"/>
      <c r="D8783" s="873"/>
      <c r="E8783"/>
      <c r="F8783"/>
      <c r="G8783"/>
      <c r="H8783"/>
      <c r="I8783"/>
      <c r="J8783"/>
      <c r="K8783"/>
    </row>
  </sheetData>
  <mergeCells count="24">
    <mergeCell ref="B18:C18"/>
    <mergeCell ref="B19:C19"/>
    <mergeCell ref="Y2:Y3"/>
    <mergeCell ref="Z2:Z3"/>
    <mergeCell ref="AA2:AA3"/>
    <mergeCell ref="B17:C17"/>
    <mergeCell ref="S2:S3"/>
    <mergeCell ref="T2:T3"/>
    <mergeCell ref="U2:U3"/>
    <mergeCell ref="V2:V3"/>
    <mergeCell ref="A1:D1"/>
    <mergeCell ref="L1:V1"/>
    <mergeCell ref="W1:AB1"/>
    <mergeCell ref="A2:D2"/>
    <mergeCell ref="L2:L3"/>
    <mergeCell ref="M2:N2"/>
    <mergeCell ref="O2:O3"/>
    <mergeCell ref="P2:P3"/>
    <mergeCell ref="Q2:Q3"/>
    <mergeCell ref="R2:R3"/>
    <mergeCell ref="AB2:AB3"/>
    <mergeCell ref="A3:D3"/>
    <mergeCell ref="W2:W3"/>
    <mergeCell ref="X2:X3"/>
  </mergeCells>
  <conditionalFormatting sqref="B23:B8782">
    <cfRule type="expression" dxfId="9" priority="1">
      <formula>ISBLANK($C$8)</formula>
    </cfRule>
  </conditionalFormatting>
  <dataValidations count="2">
    <dataValidation type="list" operator="greaterThan" allowBlank="1" showInputMessage="1" showErrorMessage="1" promptTitle="Complete if applicable" prompt="Please select &quot;Yes&quot; if completing this energy profile as part of a variable energy resource proposal" sqref="C8">
      <formula1>$AE$8</formula1>
    </dataValidation>
    <dataValidation allowBlank="1" showInputMessage="1" showErrorMessage="1" promptTitle="Required field" prompt=" " sqref="C11 C14"/>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BH8776"/>
  <sheetViews>
    <sheetView zoomScale="110" zoomScaleNormal="110" zoomScaleSheetLayoutView="100" workbookViewId="0">
      <pane ySplit="2" topLeftCell="A3" activePane="bottomLeft" state="frozen"/>
      <selection pane="bottomLeft" activeCell="B16" sqref="B16"/>
    </sheetView>
  </sheetViews>
  <sheetFormatPr defaultColWidth="9.1796875" defaultRowHeight="12.5"/>
  <cols>
    <col min="1" max="1" width="10.1796875" style="2" customWidth="1"/>
    <col min="2" max="2" width="34.54296875" style="2" customWidth="1"/>
    <col min="3" max="3" width="53.81640625" style="2" customWidth="1"/>
    <col min="4" max="4" width="13" style="2" customWidth="1"/>
    <col min="5" max="5" width="3" customWidth="1"/>
    <col min="6" max="6" width="3" hidden="1" customWidth="1"/>
    <col min="7" max="7" width="47.7265625" hidden="1" customWidth="1"/>
    <col min="8" max="8" width="6.81640625" hidden="1" customWidth="1"/>
    <col min="9" max="11" width="3" hidden="1" customWidth="1"/>
    <col min="12" max="12" width="6.453125" style="265" hidden="1" customWidth="1"/>
    <col min="13" max="13" width="2.1796875" style="265" hidden="1" customWidth="1"/>
    <col min="14" max="14" width="21.1796875" style="265" hidden="1" customWidth="1"/>
    <col min="15" max="15" width="26.54296875" style="265" hidden="1" customWidth="1"/>
    <col min="16" max="16" width="16.1796875" style="265" hidden="1" customWidth="1"/>
    <col min="17" max="17" width="7.54296875" style="265" hidden="1" customWidth="1"/>
    <col min="18" max="18" width="26.81640625" style="265" hidden="1" customWidth="1"/>
    <col min="19" max="19" width="10.453125" style="265" hidden="1" customWidth="1"/>
    <col min="20" max="20" width="15.54296875" style="265" hidden="1" customWidth="1"/>
    <col min="21" max="21" width="12.54296875" style="265" hidden="1" customWidth="1"/>
    <col min="22" max="22" width="9.453125" style="265" hidden="1" customWidth="1"/>
    <col min="23" max="23" width="18" style="266" hidden="1" customWidth="1"/>
    <col min="24" max="24" width="18.81640625" style="266" hidden="1" customWidth="1"/>
    <col min="25" max="25" width="48.453125" style="266" hidden="1" customWidth="1"/>
    <col min="26" max="26" width="21.453125" style="266" hidden="1" customWidth="1"/>
    <col min="27" max="27" width="11.453125" style="266" hidden="1" customWidth="1"/>
    <col min="28" max="28" width="15.453125" style="2" hidden="1" customWidth="1"/>
    <col min="29" max="29" width="15.26953125" style="2" hidden="1" customWidth="1"/>
    <col min="30" max="30" width="28.453125" style="2" hidden="1" customWidth="1"/>
    <col min="31" max="39" width="5.54296875" style="2" hidden="1" customWidth="1"/>
    <col min="40" max="59" width="6.54296875" style="2" hidden="1" customWidth="1"/>
    <col min="60" max="60" width="6.54296875" style="402" hidden="1" customWidth="1"/>
    <col min="61" max="16384" width="9.1796875" style="2"/>
  </cols>
  <sheetData>
    <row r="1" spans="1:60" customFormat="1" ht="24.75" customHeight="1">
      <c r="A1" s="1013" t="s">
        <v>1406</v>
      </c>
      <c r="B1" s="1014"/>
      <c r="C1" s="1014"/>
      <c r="D1" s="1015"/>
      <c r="L1" s="1010" t="s">
        <v>18</v>
      </c>
      <c r="M1" s="1010"/>
      <c r="N1" s="1010"/>
      <c r="O1" s="1010"/>
      <c r="P1" s="1010"/>
      <c r="Q1" s="1010"/>
      <c r="R1" s="1010"/>
      <c r="S1" s="1010"/>
      <c r="T1" s="1010"/>
      <c r="U1" s="1010"/>
      <c r="V1" s="1010"/>
      <c r="W1" s="993" t="s">
        <v>19</v>
      </c>
      <c r="X1" s="993"/>
      <c r="Y1" s="993"/>
      <c r="Z1" s="993"/>
      <c r="AA1" s="993"/>
      <c r="AB1" s="993"/>
      <c r="AE1" s="2"/>
      <c r="BH1" s="385"/>
    </row>
    <row r="2" spans="1:60" customFormat="1" ht="15.75" customHeight="1" thickBot="1">
      <c r="A2" s="1322" t="s">
        <v>996</v>
      </c>
      <c r="B2" s="1323"/>
      <c r="C2" s="1323"/>
      <c r="D2" s="1324"/>
      <c r="F2" s="25"/>
      <c r="G2" t="s">
        <v>40</v>
      </c>
      <c r="H2" t="s">
        <v>41</v>
      </c>
      <c r="L2" s="1109" t="s">
        <v>21</v>
      </c>
      <c r="M2" s="1111" t="s">
        <v>22</v>
      </c>
      <c r="N2" s="1111"/>
      <c r="O2" s="1091" t="s">
        <v>23</v>
      </c>
      <c r="P2" s="1091" t="s">
        <v>24</v>
      </c>
      <c r="Q2" s="1091" t="s">
        <v>25</v>
      </c>
      <c r="R2" s="1091" t="s">
        <v>26</v>
      </c>
      <c r="S2" s="1091" t="s">
        <v>27</v>
      </c>
      <c r="T2" s="1091" t="s">
        <v>28</v>
      </c>
      <c r="U2" s="1091" t="s">
        <v>29</v>
      </c>
      <c r="V2" s="1091" t="s">
        <v>30</v>
      </c>
      <c r="W2" s="1107" t="s">
        <v>31</v>
      </c>
      <c r="X2" s="1107" t="s">
        <v>32</v>
      </c>
      <c r="Y2" s="1107" t="s">
        <v>33</v>
      </c>
      <c r="Z2" s="1107" t="s">
        <v>34</v>
      </c>
      <c r="AA2" s="1107" t="s">
        <v>35</v>
      </c>
      <c r="AB2" s="1107" t="s">
        <v>36</v>
      </c>
      <c r="AD2" s="25"/>
      <c r="AE2" s="2"/>
      <c r="BH2" s="385"/>
    </row>
    <row r="3" spans="1:60" customFormat="1" ht="15" customHeight="1" thickBot="1">
      <c r="A3" s="1332"/>
      <c r="B3" s="1333"/>
      <c r="C3" s="1333"/>
      <c r="D3" s="1334"/>
      <c r="J3" t="s">
        <v>42</v>
      </c>
      <c r="L3" s="1110"/>
      <c r="M3" s="503" t="s">
        <v>43</v>
      </c>
      <c r="N3" s="274" t="s">
        <v>44</v>
      </c>
      <c r="O3" s="1092"/>
      <c r="P3" s="1092"/>
      <c r="Q3" s="1092"/>
      <c r="R3" s="1092"/>
      <c r="S3" s="1092"/>
      <c r="T3" s="1092"/>
      <c r="U3" s="1092"/>
      <c r="V3" s="1092"/>
      <c r="W3" s="1108"/>
      <c r="X3" s="1108"/>
      <c r="Y3" s="1108"/>
      <c r="Z3" s="1108"/>
      <c r="AA3" s="1108"/>
      <c r="AB3" s="1108"/>
      <c r="AC3" s="388"/>
      <c r="AD3" s="2"/>
      <c r="AE3" s="409" t="s">
        <v>45</v>
      </c>
      <c r="AF3" s="409" t="s">
        <v>46</v>
      </c>
      <c r="AG3" s="409" t="s">
        <v>47</v>
      </c>
      <c r="AH3" s="409" t="s">
        <v>48</v>
      </c>
      <c r="AI3" s="409" t="s">
        <v>49</v>
      </c>
      <c r="AJ3" s="390" t="s">
        <v>50</v>
      </c>
      <c r="AK3" s="390" t="s">
        <v>51</v>
      </c>
      <c r="AL3" s="390" t="s">
        <v>52</v>
      </c>
      <c r="AM3" s="390" t="s">
        <v>53</v>
      </c>
      <c r="AN3" s="390" t="s">
        <v>54</v>
      </c>
      <c r="AO3" s="390" t="s">
        <v>55</v>
      </c>
      <c r="AP3" s="390" t="s">
        <v>56</v>
      </c>
      <c r="AQ3" s="390" t="s">
        <v>57</v>
      </c>
      <c r="AR3" s="390" t="s">
        <v>58</v>
      </c>
      <c r="AS3" s="390" t="s">
        <v>59</v>
      </c>
      <c r="AT3" s="390" t="s">
        <v>60</v>
      </c>
      <c r="AU3" s="390" t="s">
        <v>61</v>
      </c>
      <c r="AV3" s="390" t="s">
        <v>62</v>
      </c>
      <c r="AW3" s="390" t="s">
        <v>63</v>
      </c>
      <c r="AX3" s="390" t="s">
        <v>64</v>
      </c>
      <c r="AY3" s="390" t="s">
        <v>65</v>
      </c>
      <c r="AZ3" s="390" t="s">
        <v>66</v>
      </c>
      <c r="BA3" s="390" t="s">
        <v>67</v>
      </c>
      <c r="BB3" s="388" t="s">
        <v>68</v>
      </c>
      <c r="BC3" s="388" t="s">
        <v>69</v>
      </c>
      <c r="BD3" s="388" t="s">
        <v>70</v>
      </c>
      <c r="BE3" s="388" t="s">
        <v>71</v>
      </c>
      <c r="BF3" s="388" t="s">
        <v>72</v>
      </c>
      <c r="BG3" s="388" t="s">
        <v>73</v>
      </c>
      <c r="BH3" s="394" t="s">
        <v>74</v>
      </c>
    </row>
    <row r="4" spans="1:60" ht="11.25" customHeight="1">
      <c r="A4" s="45"/>
      <c r="B4" s="46"/>
      <c r="C4" s="47"/>
      <c r="D4" s="48"/>
      <c r="J4" t="s">
        <v>42</v>
      </c>
    </row>
    <row r="5" spans="1:60" ht="11.25" customHeight="1">
      <c r="A5" s="45"/>
      <c r="B5" s="46"/>
      <c r="C5" s="310" t="s">
        <v>977</v>
      </c>
      <c r="D5" s="48"/>
      <c r="J5" t="s">
        <v>42</v>
      </c>
      <c r="L5"/>
      <c r="M5"/>
      <c r="N5"/>
      <c r="O5"/>
      <c r="P5"/>
      <c r="Q5"/>
      <c r="R5"/>
      <c r="S5"/>
      <c r="T5"/>
      <c r="U5"/>
      <c r="V5"/>
      <c r="W5"/>
      <c r="X5"/>
      <c r="Y5"/>
      <c r="Z5"/>
      <c r="AA5"/>
      <c r="AB5"/>
    </row>
    <row r="6" spans="1:60" ht="5.25" customHeight="1">
      <c r="A6" s="45"/>
      <c r="B6" s="46"/>
      <c r="C6" s="47"/>
      <c r="D6" s="48"/>
      <c r="I6" t="s">
        <v>78</v>
      </c>
      <c r="L6"/>
      <c r="M6"/>
      <c r="N6"/>
      <c r="O6"/>
      <c r="P6"/>
      <c r="Q6"/>
      <c r="R6"/>
      <c r="S6"/>
      <c r="T6"/>
      <c r="U6"/>
      <c r="V6"/>
      <c r="W6"/>
      <c r="X6"/>
      <c r="Y6"/>
      <c r="Z6"/>
      <c r="AA6"/>
      <c r="AB6"/>
    </row>
    <row r="7" spans="1:60" ht="5.25" customHeight="1" thickBot="1">
      <c r="A7" s="45"/>
      <c r="B7" s="46"/>
      <c r="C7" s="47"/>
      <c r="D7" s="48"/>
      <c r="I7" t="s">
        <v>78</v>
      </c>
    </row>
    <row r="8" spans="1:60" ht="18" customHeight="1" thickTop="1" thickBot="1">
      <c r="A8" s="45"/>
      <c r="B8" s="416" t="s">
        <v>997</v>
      </c>
      <c r="C8" s="488"/>
      <c r="D8" s="48"/>
      <c r="G8" s="450" t="s">
        <v>746</v>
      </c>
      <c r="J8" t="s">
        <v>42</v>
      </c>
      <c r="L8" s="259" t="str">
        <f ca="1">SUBSTITUTE(CELL("address",C8),"$","")</f>
        <v>C8</v>
      </c>
      <c r="M8" s="339">
        <v>4</v>
      </c>
      <c r="N8" s="259" t="str">
        <f t="shared" ref="N8" ca="1" si="0">MID(CELL("filename",M8),FIND("]",CELL("filename",M8))+1,256)</f>
        <v>5b. Solar Irradiance (8760)</v>
      </c>
      <c r="O8" s="265" t="s">
        <v>979</v>
      </c>
      <c r="P8" s="265" t="s">
        <v>980</v>
      </c>
      <c r="Q8" s="265">
        <v>1</v>
      </c>
      <c r="R8" s="265" t="str">
        <f t="shared" ref="R8" ca="1" si="1">M8&amp;"_"&amp;L8&amp;"_"&amp;P8&amp;"_"&amp;Q8</f>
        <v>4_C8_Energy_Used_1</v>
      </c>
      <c r="S8" s="259" t="s">
        <v>83</v>
      </c>
      <c r="T8" s="259"/>
      <c r="U8" s="259" t="str">
        <f>AE8</f>
        <v>Yes</v>
      </c>
      <c r="V8" s="259" t="s">
        <v>85</v>
      </c>
      <c r="W8" s="259" t="s">
        <v>85</v>
      </c>
      <c r="AC8"/>
      <c r="AD8"/>
      <c r="AE8" s="2" t="s">
        <v>84</v>
      </c>
    </row>
    <row r="9" spans="1:60" ht="18" customHeight="1" thickTop="1">
      <c r="A9" s="45"/>
      <c r="B9" s="416"/>
      <c r="C9" s="878"/>
      <c r="D9" s="48"/>
      <c r="J9" t="s">
        <v>42</v>
      </c>
      <c r="L9" s="259" t="str">
        <f ca="1">SUBSTITUTE(CELL("address",C9),"$","")</f>
        <v>C9</v>
      </c>
      <c r="M9" s="259">
        <f t="shared" ref="M9" si="2">$M$8</f>
        <v>4</v>
      </c>
      <c r="N9" s="259" t="str">
        <f ca="1">MID(CELL("filename",M8),FIND("]",CELL("filename",M8))+1,256)</f>
        <v>5b. Solar Irradiance (8760)</v>
      </c>
      <c r="O9" s="265" t="s">
        <v>979</v>
      </c>
      <c r="P9" s="265" t="s">
        <v>982</v>
      </c>
      <c r="Q9" s="265">
        <v>1</v>
      </c>
      <c r="R9" s="265" t="str">
        <f ca="1">M8&amp;"_"&amp;L9&amp;"_"&amp;P9&amp;"_"&amp;Q9</f>
        <v>4_C9_POI_MW_1</v>
      </c>
      <c r="S9" s="259" t="s">
        <v>540</v>
      </c>
      <c r="T9" s="259"/>
      <c r="U9" s="259" t="s">
        <v>983</v>
      </c>
      <c r="V9" s="259" t="s">
        <v>85</v>
      </c>
      <c r="W9" s="259" t="s">
        <v>85</v>
      </c>
      <c r="Y9" s="263" t="str">
        <f ca="1">"Requirement: "&amp;$L$8&amp;" answer of ""Yes"""</f>
        <v>Requirement: C8 answer of "Yes"</v>
      </c>
      <c r="AC9"/>
      <c r="AD9"/>
    </row>
    <row r="10" spans="1:60" ht="15.75" customHeight="1">
      <c r="A10" s="45"/>
      <c r="B10" s="1343" t="s">
        <v>986</v>
      </c>
      <c r="C10" s="1344"/>
      <c r="D10" s="48"/>
      <c r="J10" t="s">
        <v>42</v>
      </c>
      <c r="L10" s="2"/>
      <c r="M10" s="259"/>
      <c r="S10" s="259"/>
      <c r="T10" s="259"/>
      <c r="U10" s="259"/>
      <c r="V10" s="259"/>
      <c r="AC10"/>
      <c r="AD10"/>
    </row>
    <row r="11" spans="1:60">
      <c r="A11" s="45"/>
      <c r="B11" s="1341" t="s">
        <v>988</v>
      </c>
      <c r="C11" s="1342"/>
      <c r="D11" s="48"/>
      <c r="J11" t="s">
        <v>42</v>
      </c>
      <c r="L11" s="2"/>
      <c r="M11" s="259"/>
      <c r="S11" s="259"/>
      <c r="T11" s="259"/>
      <c r="U11" s="259"/>
      <c r="V11" s="259"/>
      <c r="AC11"/>
      <c r="AD11"/>
    </row>
    <row r="12" spans="1:60">
      <c r="A12" s="45"/>
      <c r="B12" s="879"/>
      <c r="C12" s="47"/>
      <c r="D12" s="48"/>
      <c r="L12" s="2"/>
      <c r="M12" s="259"/>
      <c r="S12" s="259"/>
      <c r="T12" s="259"/>
      <c r="U12" s="259"/>
      <c r="V12" s="259"/>
      <c r="AC12"/>
      <c r="AD12"/>
    </row>
    <row r="13" spans="1:60" ht="24.75" customHeight="1">
      <c r="A13" s="45"/>
      <c r="B13" s="46"/>
      <c r="C13" s="310" t="s">
        <v>977</v>
      </c>
      <c r="D13" s="48"/>
      <c r="J13" t="s">
        <v>42</v>
      </c>
      <c r="L13" s="2"/>
      <c r="M13" s="259"/>
      <c r="S13" s="259"/>
      <c r="T13" s="259"/>
      <c r="U13" s="259"/>
      <c r="V13" s="259"/>
      <c r="AC13"/>
      <c r="AD13"/>
    </row>
    <row r="14" spans="1:60" ht="5.25" customHeight="1">
      <c r="A14" s="45"/>
      <c r="B14" s="47"/>
      <c r="C14" s="47"/>
      <c r="D14" s="48"/>
      <c r="I14" t="s">
        <v>78</v>
      </c>
      <c r="AC14"/>
      <c r="AD14"/>
    </row>
    <row r="15" spans="1:60" s="3" customFormat="1" ht="13">
      <c r="A15" s="49"/>
      <c r="B15" s="44" t="s">
        <v>989</v>
      </c>
      <c r="C15" s="44" t="s">
        <v>998</v>
      </c>
      <c r="D15" s="309"/>
      <c r="E15"/>
      <c r="F15"/>
      <c r="G15"/>
      <c r="H15"/>
      <c r="I15"/>
      <c r="J15" t="s">
        <v>42</v>
      </c>
      <c r="K15"/>
      <c r="L15" s="265"/>
      <c r="M15" s="265"/>
      <c r="N15" s="265"/>
      <c r="O15" s="265"/>
      <c r="P15" s="265"/>
      <c r="Q15" s="265"/>
      <c r="R15" s="265"/>
      <c r="S15" s="265"/>
      <c r="T15" s="265"/>
      <c r="U15" s="265"/>
      <c r="V15" s="265"/>
      <c r="W15" s="267"/>
      <c r="X15" s="267"/>
      <c r="Y15" s="267"/>
      <c r="Z15" s="267"/>
      <c r="AA15" s="267"/>
      <c r="AC15"/>
      <c r="AD15"/>
      <c r="BH15" s="403"/>
    </row>
    <row r="16" spans="1:60">
      <c r="A16" s="45"/>
      <c r="B16" s="43">
        <v>1</v>
      </c>
      <c r="C16" s="919"/>
      <c r="D16" s="48"/>
      <c r="J16" t="s">
        <v>42</v>
      </c>
      <c r="L16" s="259" t="str">
        <f ca="1">SUBSTITUTE(CELL("address",C16),"$","")</f>
        <v>C16</v>
      </c>
      <c r="M16" s="259">
        <f>$M$8</f>
        <v>4</v>
      </c>
      <c r="N16" s="259" t="str">
        <f t="shared" ref="N16:N18" ca="1" si="3">MID(CELL("filename",M16),FIND("]",CELL("filename",M16))+1,256)</f>
        <v>5b. Solar Irradiance (8760)</v>
      </c>
      <c r="O16" s="265" t="s">
        <v>979</v>
      </c>
      <c r="P16" s="265" t="s">
        <v>991</v>
      </c>
      <c r="Q16" s="265">
        <v>1</v>
      </c>
      <c r="R16" s="265" t="str">
        <f t="shared" ref="R16:R18" ca="1" si="4">M16&amp;"_"&amp;L16&amp;"_"&amp;P16&amp;"_"&amp;Q16</f>
        <v>4_C16_Hour_1</v>
      </c>
      <c r="S16" s="259" t="s">
        <v>357</v>
      </c>
      <c r="T16" s="259"/>
      <c r="U16" s="259" t="s">
        <v>992</v>
      </c>
      <c r="V16" s="259" t="s">
        <v>85</v>
      </c>
      <c r="W16" s="259" t="s">
        <v>85</v>
      </c>
      <c r="Y16" s="263" t="str">
        <f ca="1">"Requirement: "&amp;$L$8&amp;" answer of ""Yes"""</f>
        <v>Requirement: C8 answer of "Yes"</v>
      </c>
      <c r="Z16" s="268"/>
      <c r="AA16" s="268"/>
      <c r="AB16" s="2" t="s">
        <v>993</v>
      </c>
    </row>
    <row r="17" spans="1:60">
      <c r="A17" s="45"/>
      <c r="B17" s="43">
        <f>B16+1</f>
        <v>2</v>
      </c>
      <c r="C17" s="919"/>
      <c r="D17" s="48"/>
      <c r="J17" t="s">
        <v>42</v>
      </c>
      <c r="L17" s="259" t="e">
        <f ca="1">SUBSTITUTE(CELL("address",#REF!),"$","")</f>
        <v>#REF!</v>
      </c>
      <c r="M17" s="259">
        <f>$M$8</f>
        <v>4</v>
      </c>
      <c r="N17" s="259" t="str">
        <f t="shared" ca="1" si="3"/>
        <v>5b. Solar Irradiance (8760)</v>
      </c>
      <c r="O17" s="265" t="s">
        <v>979</v>
      </c>
      <c r="P17" s="265" t="s">
        <v>991</v>
      </c>
      <c r="Q17" s="265">
        <v>1</v>
      </c>
      <c r="R17" s="265" t="e">
        <f t="shared" ca="1" si="4"/>
        <v>#REF!</v>
      </c>
      <c r="S17" s="259" t="s">
        <v>357</v>
      </c>
      <c r="T17" s="259"/>
      <c r="U17" s="259" t="s">
        <v>992</v>
      </c>
      <c r="V17" s="259" t="s">
        <v>85</v>
      </c>
      <c r="W17" s="259" t="s">
        <v>85</v>
      </c>
      <c r="Y17" s="263" t="e">
        <f>"Requirement: "&amp;#REF!&amp;" answer of ""Yes"""</f>
        <v>#REF!</v>
      </c>
      <c r="Z17" s="268"/>
      <c r="AB17" s="2" t="s">
        <v>994</v>
      </c>
    </row>
    <row r="18" spans="1:60">
      <c r="A18" s="45"/>
      <c r="B18" s="43">
        <f t="shared" ref="B18:B81" si="5">B17+1</f>
        <v>3</v>
      </c>
      <c r="C18" s="919"/>
      <c r="D18" s="48"/>
      <c r="J18" t="s">
        <v>42</v>
      </c>
      <c r="L18" s="389" t="e">
        <f ca="1">SUBSTITUTE(CELL("address",#REF!),"$","")</f>
        <v>#REF!</v>
      </c>
      <c r="M18" s="389">
        <f>$M$8</f>
        <v>4</v>
      </c>
      <c r="N18" s="389" t="str">
        <f t="shared" ca="1" si="3"/>
        <v>5b. Solar Irradiance (8760)</v>
      </c>
      <c r="O18" s="391" t="s">
        <v>979</v>
      </c>
      <c r="P18" s="391" t="s">
        <v>991</v>
      </c>
      <c r="Q18" s="391">
        <v>1</v>
      </c>
      <c r="R18" s="391" t="e">
        <f t="shared" ca="1" si="4"/>
        <v>#REF!</v>
      </c>
      <c r="S18" s="389" t="s">
        <v>357</v>
      </c>
      <c r="T18" s="389"/>
      <c r="U18" s="389" t="s">
        <v>992</v>
      </c>
      <c r="V18" s="389" t="s">
        <v>85</v>
      </c>
      <c r="W18" s="389" t="s">
        <v>85</v>
      </c>
      <c r="X18" s="417"/>
      <c r="Y18" s="263" t="e">
        <f>"Requirement: "&amp;#REF!&amp;" answer of ""Yes"""</f>
        <v>#REF!</v>
      </c>
      <c r="Z18" s="397"/>
      <c r="AA18" s="417"/>
      <c r="AB18" s="418" t="s">
        <v>995</v>
      </c>
      <c r="AC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9"/>
    </row>
    <row r="19" spans="1:60">
      <c r="A19" s="45"/>
      <c r="B19" s="43">
        <f t="shared" si="5"/>
        <v>4</v>
      </c>
      <c r="C19" s="919"/>
      <c r="D19" s="48"/>
      <c r="J19" t="s">
        <v>42</v>
      </c>
      <c r="L19" s="259"/>
      <c r="M19" s="259"/>
      <c r="S19" s="259"/>
      <c r="T19" s="259"/>
      <c r="U19" s="259"/>
      <c r="V19" s="259"/>
    </row>
    <row r="20" spans="1:60">
      <c r="A20" s="45"/>
      <c r="B20" s="43">
        <f t="shared" si="5"/>
        <v>5</v>
      </c>
      <c r="C20" s="919"/>
      <c r="D20" s="48"/>
      <c r="J20" t="s">
        <v>42</v>
      </c>
      <c r="L20" s="259">
        <f ca="1">COUNTA(L8:L18)</f>
        <v>5</v>
      </c>
      <c r="M20" s="259"/>
      <c r="S20" s="259"/>
      <c r="T20" s="259"/>
      <c r="U20" s="259"/>
      <c r="V20" s="259"/>
    </row>
    <row r="21" spans="1:60">
      <c r="A21" s="45"/>
      <c r="B21" s="43">
        <f t="shared" si="5"/>
        <v>6</v>
      </c>
      <c r="C21" s="919"/>
      <c r="D21" s="48"/>
      <c r="J21" t="s">
        <v>42</v>
      </c>
      <c r="L21" s="259"/>
      <c r="M21" s="259"/>
      <c r="S21" s="259"/>
      <c r="T21" s="259"/>
      <c r="U21" s="259"/>
      <c r="V21" s="259"/>
    </row>
    <row r="22" spans="1:60">
      <c r="A22" s="45"/>
      <c r="B22" s="43">
        <f t="shared" si="5"/>
        <v>7</v>
      </c>
      <c r="C22" s="919"/>
      <c r="D22" s="48"/>
      <c r="J22" t="s">
        <v>42</v>
      </c>
      <c r="L22" s="259"/>
      <c r="M22" s="259"/>
      <c r="S22" s="259"/>
      <c r="T22" s="259"/>
      <c r="U22" s="259"/>
      <c r="V22" s="259"/>
    </row>
    <row r="23" spans="1:60">
      <c r="A23" s="45"/>
      <c r="B23" s="43">
        <f t="shared" si="5"/>
        <v>8</v>
      </c>
      <c r="C23" s="919"/>
      <c r="D23" s="48"/>
      <c r="J23" t="s">
        <v>42</v>
      </c>
      <c r="L23" s="259"/>
      <c r="M23" s="259"/>
      <c r="S23" s="259"/>
      <c r="T23" s="259"/>
      <c r="U23" s="259"/>
      <c r="V23" s="259"/>
    </row>
    <row r="24" spans="1:60">
      <c r="A24" s="45"/>
      <c r="B24" s="43">
        <f t="shared" si="5"/>
        <v>9</v>
      </c>
      <c r="C24" s="919"/>
      <c r="D24" s="48"/>
      <c r="J24" t="s">
        <v>42</v>
      </c>
      <c r="L24" s="259"/>
      <c r="M24" s="259"/>
      <c r="S24" s="259"/>
      <c r="T24" s="259"/>
      <c r="U24" s="259"/>
      <c r="V24" s="259"/>
    </row>
    <row r="25" spans="1:60">
      <c r="A25" s="45"/>
      <c r="B25" s="43">
        <f t="shared" si="5"/>
        <v>10</v>
      </c>
      <c r="C25" s="919"/>
      <c r="D25" s="48"/>
      <c r="J25" t="s">
        <v>42</v>
      </c>
      <c r="L25" s="259"/>
      <c r="M25" s="259"/>
      <c r="S25" s="259"/>
      <c r="T25" s="259"/>
      <c r="U25" s="259"/>
      <c r="V25" s="259"/>
    </row>
    <row r="26" spans="1:60">
      <c r="A26" s="45"/>
      <c r="B26" s="43">
        <f t="shared" si="5"/>
        <v>11</v>
      </c>
      <c r="C26" s="919"/>
      <c r="D26" s="48"/>
      <c r="J26" t="s">
        <v>42</v>
      </c>
      <c r="L26" s="259"/>
      <c r="M26" s="259"/>
      <c r="S26" s="259"/>
      <c r="T26" s="259"/>
      <c r="U26" s="259"/>
      <c r="V26" s="259"/>
    </row>
    <row r="27" spans="1:60">
      <c r="A27" s="45"/>
      <c r="B27" s="43">
        <f t="shared" si="5"/>
        <v>12</v>
      </c>
      <c r="C27" s="919"/>
      <c r="D27" s="48"/>
      <c r="J27" t="s">
        <v>42</v>
      </c>
      <c r="L27" s="259"/>
      <c r="M27" s="259"/>
      <c r="S27" s="259"/>
      <c r="T27" s="259"/>
      <c r="U27" s="259"/>
      <c r="V27" s="259"/>
    </row>
    <row r="28" spans="1:60">
      <c r="A28" s="45"/>
      <c r="B28" s="43">
        <f t="shared" si="5"/>
        <v>13</v>
      </c>
      <c r="C28" s="919"/>
      <c r="D28" s="48"/>
      <c r="J28" t="s">
        <v>42</v>
      </c>
      <c r="L28" s="259"/>
      <c r="M28" s="259"/>
      <c r="S28" s="259"/>
      <c r="T28" s="259"/>
      <c r="U28" s="259"/>
      <c r="V28" s="259"/>
    </row>
    <row r="29" spans="1:60">
      <c r="A29" s="45"/>
      <c r="B29" s="43">
        <f t="shared" si="5"/>
        <v>14</v>
      </c>
      <c r="C29" s="919"/>
      <c r="D29" s="48"/>
      <c r="J29" t="s">
        <v>42</v>
      </c>
      <c r="L29" s="259"/>
      <c r="M29" s="259"/>
      <c r="S29" s="259"/>
      <c r="T29" s="259"/>
      <c r="U29" s="259"/>
      <c r="V29" s="259"/>
    </row>
    <row r="30" spans="1:60">
      <c r="A30" s="45"/>
      <c r="B30" s="43">
        <f t="shared" si="5"/>
        <v>15</v>
      </c>
      <c r="C30" s="919"/>
      <c r="D30" s="48"/>
      <c r="J30" t="s">
        <v>42</v>
      </c>
      <c r="L30" s="259"/>
      <c r="M30" s="259"/>
      <c r="S30" s="259"/>
      <c r="T30" s="259"/>
      <c r="U30" s="259"/>
      <c r="V30" s="259"/>
    </row>
    <row r="31" spans="1:60">
      <c r="A31" s="45"/>
      <c r="B31" s="43">
        <f t="shared" si="5"/>
        <v>16</v>
      </c>
      <c r="C31" s="919"/>
      <c r="D31" s="48"/>
      <c r="J31" t="s">
        <v>42</v>
      </c>
      <c r="L31" s="259"/>
      <c r="M31" s="259"/>
      <c r="S31" s="259"/>
      <c r="T31" s="259"/>
      <c r="U31" s="259"/>
      <c r="V31" s="259"/>
    </row>
    <row r="32" spans="1:60">
      <c r="A32" s="45"/>
      <c r="B32" s="43">
        <f t="shared" si="5"/>
        <v>17</v>
      </c>
      <c r="C32" s="919"/>
      <c r="D32" s="48"/>
      <c r="J32" t="s">
        <v>42</v>
      </c>
      <c r="L32" s="259"/>
      <c r="M32" s="259"/>
      <c r="S32" s="259"/>
      <c r="T32" s="259"/>
      <c r="U32" s="259"/>
      <c r="V32" s="259"/>
    </row>
    <row r="33" spans="1:22">
      <c r="A33" s="45"/>
      <c r="B33" s="43">
        <f t="shared" si="5"/>
        <v>18</v>
      </c>
      <c r="C33" s="919"/>
      <c r="D33" s="48"/>
      <c r="J33" t="s">
        <v>42</v>
      </c>
      <c r="L33" s="259"/>
      <c r="M33" s="259"/>
      <c r="S33" s="259"/>
      <c r="T33" s="259"/>
      <c r="U33" s="259"/>
      <c r="V33" s="259"/>
    </row>
    <row r="34" spans="1:22">
      <c r="A34" s="45"/>
      <c r="B34" s="43">
        <f t="shared" si="5"/>
        <v>19</v>
      </c>
      <c r="C34" s="919"/>
      <c r="D34" s="48"/>
      <c r="J34" t="s">
        <v>42</v>
      </c>
      <c r="L34" s="259"/>
      <c r="M34" s="259"/>
      <c r="S34" s="259"/>
      <c r="T34" s="259"/>
      <c r="U34" s="259"/>
      <c r="V34" s="259"/>
    </row>
    <row r="35" spans="1:22">
      <c r="A35" s="45"/>
      <c r="B35" s="43">
        <f t="shared" si="5"/>
        <v>20</v>
      </c>
      <c r="C35" s="919"/>
      <c r="D35" s="48"/>
      <c r="J35" t="s">
        <v>42</v>
      </c>
      <c r="L35" s="259"/>
      <c r="M35" s="259"/>
      <c r="S35" s="259"/>
      <c r="T35" s="259"/>
      <c r="U35" s="259"/>
      <c r="V35" s="259"/>
    </row>
    <row r="36" spans="1:22">
      <c r="A36" s="45"/>
      <c r="B36" s="43">
        <f t="shared" si="5"/>
        <v>21</v>
      </c>
      <c r="C36" s="919"/>
      <c r="D36" s="48"/>
      <c r="J36" t="s">
        <v>42</v>
      </c>
      <c r="L36" s="259"/>
      <c r="M36" s="259"/>
      <c r="S36" s="259"/>
      <c r="T36" s="259"/>
      <c r="U36" s="259"/>
      <c r="V36" s="259"/>
    </row>
    <row r="37" spans="1:22">
      <c r="A37" s="45"/>
      <c r="B37" s="43">
        <f t="shared" si="5"/>
        <v>22</v>
      </c>
      <c r="C37" s="919"/>
      <c r="D37" s="48"/>
      <c r="J37" t="s">
        <v>42</v>
      </c>
      <c r="L37" s="259"/>
      <c r="M37" s="259"/>
      <c r="S37" s="259"/>
      <c r="T37" s="259"/>
      <c r="U37" s="259"/>
      <c r="V37" s="259"/>
    </row>
    <row r="38" spans="1:22">
      <c r="A38" s="45"/>
      <c r="B38" s="43">
        <f t="shared" si="5"/>
        <v>23</v>
      </c>
      <c r="C38" s="919"/>
      <c r="D38" s="48"/>
      <c r="J38" t="s">
        <v>42</v>
      </c>
      <c r="L38" s="259"/>
      <c r="M38" s="259"/>
      <c r="S38" s="259"/>
      <c r="T38" s="259"/>
      <c r="U38" s="259"/>
      <c r="V38" s="259"/>
    </row>
    <row r="39" spans="1:22">
      <c r="A39" s="45"/>
      <c r="B39" s="43">
        <f t="shared" si="5"/>
        <v>24</v>
      </c>
      <c r="C39" s="919"/>
      <c r="D39" s="48"/>
      <c r="J39" t="s">
        <v>42</v>
      </c>
      <c r="L39" s="259"/>
      <c r="M39" s="259"/>
      <c r="S39" s="259"/>
      <c r="T39" s="259"/>
      <c r="U39" s="259"/>
      <c r="V39" s="259"/>
    </row>
    <row r="40" spans="1:22">
      <c r="A40" s="45"/>
      <c r="B40" s="43">
        <f t="shared" si="5"/>
        <v>25</v>
      </c>
      <c r="C40" s="919"/>
      <c r="D40" s="48"/>
      <c r="J40" t="s">
        <v>42</v>
      </c>
      <c r="L40" s="259"/>
      <c r="M40" s="259"/>
      <c r="S40" s="259"/>
      <c r="T40" s="259"/>
      <c r="U40" s="259"/>
      <c r="V40" s="259"/>
    </row>
    <row r="41" spans="1:22">
      <c r="A41" s="45"/>
      <c r="B41" s="43">
        <f t="shared" si="5"/>
        <v>26</v>
      </c>
      <c r="C41" s="919"/>
      <c r="D41" s="48"/>
      <c r="J41" t="s">
        <v>42</v>
      </c>
      <c r="L41" s="259"/>
      <c r="M41" s="259"/>
      <c r="S41" s="259"/>
      <c r="T41" s="259"/>
      <c r="U41" s="259"/>
      <c r="V41" s="259"/>
    </row>
    <row r="42" spans="1:22">
      <c r="A42" s="45"/>
      <c r="B42" s="43">
        <f t="shared" si="5"/>
        <v>27</v>
      </c>
      <c r="C42" s="919"/>
      <c r="D42" s="48"/>
      <c r="J42" t="s">
        <v>42</v>
      </c>
      <c r="L42" s="259"/>
      <c r="M42" s="259"/>
      <c r="S42" s="259"/>
      <c r="T42" s="259"/>
      <c r="U42" s="259"/>
      <c r="V42" s="259"/>
    </row>
    <row r="43" spans="1:22">
      <c r="A43" s="45"/>
      <c r="B43" s="43">
        <f t="shared" si="5"/>
        <v>28</v>
      </c>
      <c r="C43" s="919"/>
      <c r="D43" s="48"/>
      <c r="J43" t="s">
        <v>42</v>
      </c>
      <c r="L43" s="259"/>
      <c r="M43" s="259"/>
      <c r="S43" s="259"/>
      <c r="T43" s="259"/>
      <c r="U43" s="259"/>
      <c r="V43" s="259"/>
    </row>
    <row r="44" spans="1:22">
      <c r="A44" s="45"/>
      <c r="B44" s="43">
        <f t="shared" si="5"/>
        <v>29</v>
      </c>
      <c r="C44" s="919"/>
      <c r="D44" s="48"/>
      <c r="J44" t="s">
        <v>42</v>
      </c>
      <c r="L44" s="259"/>
      <c r="M44" s="259"/>
      <c r="S44" s="259"/>
      <c r="T44" s="259"/>
      <c r="U44" s="259"/>
      <c r="V44" s="259"/>
    </row>
    <row r="45" spans="1:22">
      <c r="A45" s="45"/>
      <c r="B45" s="43">
        <f t="shared" si="5"/>
        <v>30</v>
      </c>
      <c r="C45" s="919"/>
      <c r="D45" s="48"/>
      <c r="J45" t="s">
        <v>42</v>
      </c>
      <c r="L45" s="259"/>
      <c r="M45" s="259"/>
      <c r="S45" s="259"/>
      <c r="T45" s="259"/>
      <c r="U45" s="259"/>
      <c r="V45" s="259"/>
    </row>
    <row r="46" spans="1:22">
      <c r="A46" s="45"/>
      <c r="B46" s="43">
        <f t="shared" si="5"/>
        <v>31</v>
      </c>
      <c r="C46" s="919"/>
      <c r="D46" s="48"/>
      <c r="J46" t="s">
        <v>42</v>
      </c>
      <c r="L46" s="259"/>
      <c r="M46" s="259"/>
      <c r="S46" s="259"/>
      <c r="T46" s="259"/>
      <c r="U46" s="259"/>
      <c r="V46" s="259"/>
    </row>
    <row r="47" spans="1:22">
      <c r="A47" s="45"/>
      <c r="B47" s="43">
        <f t="shared" si="5"/>
        <v>32</v>
      </c>
      <c r="C47" s="919"/>
      <c r="D47" s="48"/>
      <c r="J47" t="s">
        <v>42</v>
      </c>
      <c r="L47" s="259"/>
      <c r="M47" s="259"/>
      <c r="S47" s="259"/>
      <c r="T47" s="259"/>
      <c r="U47" s="259"/>
      <c r="V47" s="259"/>
    </row>
    <row r="48" spans="1:22">
      <c r="A48" s="45"/>
      <c r="B48" s="43">
        <f t="shared" si="5"/>
        <v>33</v>
      </c>
      <c r="C48" s="919"/>
      <c r="D48" s="48"/>
      <c r="J48" t="s">
        <v>42</v>
      </c>
      <c r="L48" s="259"/>
      <c r="M48" s="259"/>
      <c r="S48" s="259"/>
      <c r="T48" s="259"/>
      <c r="U48" s="259"/>
      <c r="V48" s="259"/>
    </row>
    <row r="49" spans="1:22">
      <c r="A49" s="45"/>
      <c r="B49" s="43">
        <f t="shared" si="5"/>
        <v>34</v>
      </c>
      <c r="C49" s="919"/>
      <c r="D49" s="48"/>
      <c r="J49" t="s">
        <v>42</v>
      </c>
      <c r="L49" s="259"/>
      <c r="M49" s="259"/>
      <c r="S49" s="259"/>
      <c r="T49" s="259"/>
      <c r="U49" s="259"/>
      <c r="V49" s="259"/>
    </row>
    <row r="50" spans="1:22">
      <c r="A50" s="45"/>
      <c r="B50" s="43">
        <f t="shared" si="5"/>
        <v>35</v>
      </c>
      <c r="C50" s="919"/>
      <c r="D50" s="48"/>
      <c r="J50" t="s">
        <v>42</v>
      </c>
      <c r="L50" s="259"/>
      <c r="M50" s="259"/>
      <c r="S50" s="259"/>
      <c r="T50" s="259"/>
      <c r="U50" s="259"/>
      <c r="V50" s="259"/>
    </row>
    <row r="51" spans="1:22">
      <c r="A51" s="45"/>
      <c r="B51" s="43">
        <f t="shared" si="5"/>
        <v>36</v>
      </c>
      <c r="C51" s="919"/>
      <c r="D51" s="48"/>
      <c r="J51" t="s">
        <v>42</v>
      </c>
      <c r="L51" s="259"/>
      <c r="M51" s="259"/>
      <c r="S51" s="259"/>
      <c r="T51" s="259"/>
      <c r="U51" s="259"/>
      <c r="V51" s="259"/>
    </row>
    <row r="52" spans="1:22">
      <c r="A52" s="45"/>
      <c r="B52" s="43">
        <f t="shared" si="5"/>
        <v>37</v>
      </c>
      <c r="C52" s="919"/>
      <c r="D52" s="48"/>
      <c r="J52" t="s">
        <v>42</v>
      </c>
      <c r="L52" s="259"/>
      <c r="M52" s="259"/>
      <c r="S52" s="259"/>
      <c r="T52" s="259"/>
      <c r="U52" s="259"/>
      <c r="V52" s="259"/>
    </row>
    <row r="53" spans="1:22">
      <c r="A53" s="45"/>
      <c r="B53" s="43">
        <f t="shared" si="5"/>
        <v>38</v>
      </c>
      <c r="C53" s="919"/>
      <c r="D53" s="48"/>
      <c r="J53" t="s">
        <v>42</v>
      </c>
      <c r="L53" s="259"/>
      <c r="M53" s="259"/>
      <c r="S53" s="259"/>
      <c r="T53" s="259"/>
      <c r="U53" s="259"/>
      <c r="V53" s="259"/>
    </row>
    <row r="54" spans="1:22">
      <c r="A54" s="45"/>
      <c r="B54" s="43">
        <f t="shared" si="5"/>
        <v>39</v>
      </c>
      <c r="C54" s="919"/>
      <c r="D54" s="48"/>
      <c r="J54" t="s">
        <v>42</v>
      </c>
      <c r="L54" s="259"/>
      <c r="M54" s="259"/>
      <c r="S54" s="259"/>
      <c r="T54" s="259"/>
      <c r="U54" s="259"/>
      <c r="V54" s="259"/>
    </row>
    <row r="55" spans="1:22">
      <c r="A55" s="45"/>
      <c r="B55" s="43">
        <f t="shared" si="5"/>
        <v>40</v>
      </c>
      <c r="C55" s="919"/>
      <c r="D55" s="48"/>
      <c r="J55" t="s">
        <v>42</v>
      </c>
      <c r="L55" s="259"/>
      <c r="M55" s="259"/>
      <c r="S55" s="259"/>
      <c r="T55" s="259"/>
      <c r="U55" s="259"/>
      <c r="V55" s="259"/>
    </row>
    <row r="56" spans="1:22">
      <c r="A56" s="45"/>
      <c r="B56" s="43">
        <f t="shared" si="5"/>
        <v>41</v>
      </c>
      <c r="C56" s="919"/>
      <c r="D56" s="48"/>
      <c r="J56" t="s">
        <v>42</v>
      </c>
      <c r="L56" s="259"/>
      <c r="M56" s="259"/>
      <c r="S56" s="259"/>
      <c r="T56" s="259"/>
      <c r="U56" s="259"/>
      <c r="V56" s="259"/>
    </row>
    <row r="57" spans="1:22">
      <c r="A57" s="45"/>
      <c r="B57" s="43">
        <f t="shared" si="5"/>
        <v>42</v>
      </c>
      <c r="C57" s="919"/>
      <c r="D57" s="48"/>
      <c r="J57" t="s">
        <v>42</v>
      </c>
      <c r="L57" s="259"/>
      <c r="M57" s="259"/>
      <c r="S57" s="259"/>
      <c r="T57" s="259"/>
      <c r="U57" s="259"/>
      <c r="V57" s="259"/>
    </row>
    <row r="58" spans="1:22">
      <c r="A58" s="45"/>
      <c r="B58" s="43">
        <f t="shared" si="5"/>
        <v>43</v>
      </c>
      <c r="C58" s="919"/>
      <c r="D58" s="48"/>
      <c r="J58" t="s">
        <v>42</v>
      </c>
      <c r="L58" s="259"/>
      <c r="M58" s="259"/>
      <c r="S58" s="259"/>
      <c r="T58" s="259"/>
      <c r="U58" s="259"/>
      <c r="V58" s="259"/>
    </row>
    <row r="59" spans="1:22">
      <c r="A59" s="45"/>
      <c r="B59" s="43">
        <f t="shared" si="5"/>
        <v>44</v>
      </c>
      <c r="C59" s="919"/>
      <c r="D59" s="48"/>
      <c r="J59" t="s">
        <v>42</v>
      </c>
      <c r="L59" s="259"/>
      <c r="M59" s="259"/>
      <c r="S59" s="259"/>
      <c r="T59" s="259"/>
      <c r="U59" s="259"/>
      <c r="V59" s="259"/>
    </row>
    <row r="60" spans="1:22">
      <c r="A60" s="45"/>
      <c r="B60" s="43">
        <f t="shared" si="5"/>
        <v>45</v>
      </c>
      <c r="C60" s="919"/>
      <c r="D60" s="48"/>
      <c r="J60" t="s">
        <v>42</v>
      </c>
      <c r="L60" s="259"/>
      <c r="M60" s="259"/>
      <c r="S60" s="259"/>
      <c r="T60" s="259"/>
      <c r="U60" s="259"/>
      <c r="V60" s="259"/>
    </row>
    <row r="61" spans="1:22">
      <c r="A61" s="45"/>
      <c r="B61" s="43">
        <f t="shared" si="5"/>
        <v>46</v>
      </c>
      <c r="C61" s="919"/>
      <c r="D61" s="48"/>
      <c r="J61" t="s">
        <v>42</v>
      </c>
      <c r="L61" s="259"/>
      <c r="M61" s="259"/>
      <c r="S61" s="259"/>
      <c r="T61" s="259"/>
      <c r="U61" s="259"/>
      <c r="V61" s="259"/>
    </row>
    <row r="62" spans="1:22">
      <c r="A62" s="45"/>
      <c r="B62" s="43">
        <f t="shared" si="5"/>
        <v>47</v>
      </c>
      <c r="C62" s="919"/>
      <c r="D62" s="48"/>
      <c r="J62" t="s">
        <v>42</v>
      </c>
      <c r="L62" s="259"/>
      <c r="M62" s="259"/>
      <c r="S62" s="259"/>
      <c r="T62" s="259"/>
      <c r="U62" s="259"/>
      <c r="V62" s="259"/>
    </row>
    <row r="63" spans="1:22">
      <c r="A63" s="45"/>
      <c r="B63" s="43">
        <f t="shared" si="5"/>
        <v>48</v>
      </c>
      <c r="C63" s="919"/>
      <c r="D63" s="48"/>
      <c r="J63" t="s">
        <v>42</v>
      </c>
      <c r="L63" s="259"/>
      <c r="M63" s="259"/>
      <c r="S63" s="259"/>
      <c r="T63" s="259"/>
      <c r="U63" s="259"/>
      <c r="V63" s="259"/>
    </row>
    <row r="64" spans="1:22">
      <c r="A64" s="45"/>
      <c r="B64" s="43">
        <f t="shared" si="5"/>
        <v>49</v>
      </c>
      <c r="C64" s="919"/>
      <c r="D64" s="48"/>
      <c r="J64" t="s">
        <v>42</v>
      </c>
      <c r="L64" s="259"/>
      <c r="M64" s="259"/>
      <c r="S64" s="259"/>
      <c r="T64" s="259"/>
      <c r="U64" s="259"/>
      <c r="V64" s="259"/>
    </row>
    <row r="65" spans="1:22">
      <c r="A65" s="45"/>
      <c r="B65" s="43">
        <f t="shared" si="5"/>
        <v>50</v>
      </c>
      <c r="C65" s="919"/>
      <c r="D65" s="48"/>
      <c r="J65" t="s">
        <v>42</v>
      </c>
      <c r="L65" s="259"/>
      <c r="M65" s="259"/>
      <c r="S65" s="259"/>
      <c r="T65" s="259"/>
      <c r="U65" s="259"/>
      <c r="V65" s="259"/>
    </row>
    <row r="66" spans="1:22">
      <c r="A66" s="45"/>
      <c r="B66" s="43">
        <f t="shared" si="5"/>
        <v>51</v>
      </c>
      <c r="C66" s="919"/>
      <c r="D66" s="48"/>
      <c r="J66" t="s">
        <v>42</v>
      </c>
      <c r="L66" s="259"/>
      <c r="M66" s="259"/>
      <c r="S66" s="259"/>
      <c r="T66" s="259"/>
      <c r="U66" s="259"/>
      <c r="V66" s="259"/>
    </row>
    <row r="67" spans="1:22">
      <c r="A67" s="45"/>
      <c r="B67" s="43">
        <f t="shared" si="5"/>
        <v>52</v>
      </c>
      <c r="C67" s="919"/>
      <c r="D67" s="48"/>
      <c r="J67" t="s">
        <v>42</v>
      </c>
      <c r="L67" s="259"/>
      <c r="M67" s="259"/>
      <c r="S67" s="259"/>
      <c r="T67" s="259"/>
      <c r="U67" s="259"/>
      <c r="V67" s="259"/>
    </row>
    <row r="68" spans="1:22">
      <c r="A68" s="45"/>
      <c r="B68" s="43">
        <f t="shared" si="5"/>
        <v>53</v>
      </c>
      <c r="C68" s="919"/>
      <c r="D68" s="48"/>
      <c r="J68" t="s">
        <v>42</v>
      </c>
      <c r="L68" s="259"/>
      <c r="M68" s="259"/>
      <c r="S68" s="259"/>
      <c r="T68" s="259"/>
      <c r="U68" s="259"/>
      <c r="V68" s="259"/>
    </row>
    <row r="69" spans="1:22">
      <c r="A69" s="45"/>
      <c r="B69" s="43">
        <f t="shared" si="5"/>
        <v>54</v>
      </c>
      <c r="C69" s="919"/>
      <c r="D69" s="48"/>
      <c r="J69" t="s">
        <v>42</v>
      </c>
      <c r="L69" s="259"/>
      <c r="M69" s="259"/>
      <c r="S69" s="259"/>
      <c r="T69" s="259"/>
      <c r="U69" s="259"/>
      <c r="V69" s="259"/>
    </row>
    <row r="70" spans="1:22">
      <c r="A70" s="45"/>
      <c r="B70" s="43">
        <f t="shared" si="5"/>
        <v>55</v>
      </c>
      <c r="C70" s="919"/>
      <c r="D70" s="48"/>
      <c r="J70" t="s">
        <v>42</v>
      </c>
      <c r="L70" s="259"/>
      <c r="M70" s="259"/>
      <c r="S70" s="259"/>
      <c r="T70" s="259"/>
      <c r="U70" s="259"/>
      <c r="V70" s="259"/>
    </row>
    <row r="71" spans="1:22">
      <c r="A71" s="45"/>
      <c r="B71" s="43">
        <f t="shared" si="5"/>
        <v>56</v>
      </c>
      <c r="C71" s="919"/>
      <c r="D71" s="48"/>
      <c r="J71" t="s">
        <v>42</v>
      </c>
      <c r="L71" s="259"/>
      <c r="M71" s="259"/>
      <c r="S71" s="259"/>
      <c r="T71" s="259"/>
      <c r="U71" s="259"/>
      <c r="V71" s="259"/>
    </row>
    <row r="72" spans="1:22">
      <c r="A72" s="45"/>
      <c r="B72" s="43">
        <f t="shared" si="5"/>
        <v>57</v>
      </c>
      <c r="C72" s="919"/>
      <c r="D72" s="48"/>
      <c r="J72" t="s">
        <v>42</v>
      </c>
      <c r="L72" s="259"/>
      <c r="M72" s="259"/>
      <c r="S72" s="259"/>
      <c r="T72" s="259"/>
      <c r="U72" s="259"/>
      <c r="V72" s="259"/>
    </row>
    <row r="73" spans="1:22">
      <c r="A73" s="45"/>
      <c r="B73" s="43">
        <f t="shared" si="5"/>
        <v>58</v>
      </c>
      <c r="C73" s="919"/>
      <c r="D73" s="48"/>
      <c r="J73" t="s">
        <v>42</v>
      </c>
      <c r="L73" s="259"/>
      <c r="M73" s="259"/>
      <c r="S73" s="259"/>
      <c r="T73" s="259"/>
      <c r="U73" s="259"/>
      <c r="V73" s="259"/>
    </row>
    <row r="74" spans="1:22">
      <c r="A74" s="45"/>
      <c r="B74" s="43">
        <f t="shared" si="5"/>
        <v>59</v>
      </c>
      <c r="C74" s="919"/>
      <c r="D74" s="48"/>
      <c r="J74" t="s">
        <v>42</v>
      </c>
      <c r="L74" s="259"/>
      <c r="M74" s="259"/>
      <c r="S74" s="259"/>
      <c r="T74" s="259"/>
      <c r="U74" s="259"/>
      <c r="V74" s="259"/>
    </row>
    <row r="75" spans="1:22">
      <c r="A75" s="45"/>
      <c r="B75" s="43">
        <f t="shared" si="5"/>
        <v>60</v>
      </c>
      <c r="C75" s="919"/>
      <c r="D75" s="48"/>
      <c r="J75" t="s">
        <v>42</v>
      </c>
      <c r="L75" s="259"/>
      <c r="M75" s="259"/>
      <c r="S75" s="259"/>
      <c r="T75" s="259"/>
      <c r="U75" s="259"/>
      <c r="V75" s="259"/>
    </row>
    <row r="76" spans="1:22">
      <c r="A76" s="45"/>
      <c r="B76" s="43">
        <f t="shared" si="5"/>
        <v>61</v>
      </c>
      <c r="C76" s="919"/>
      <c r="D76" s="48"/>
      <c r="J76" t="s">
        <v>42</v>
      </c>
      <c r="L76" s="259"/>
      <c r="M76" s="259"/>
      <c r="S76" s="259"/>
      <c r="T76" s="259"/>
      <c r="U76" s="259"/>
      <c r="V76" s="259"/>
    </row>
    <row r="77" spans="1:22">
      <c r="A77" s="45"/>
      <c r="B77" s="43">
        <f t="shared" si="5"/>
        <v>62</v>
      </c>
      <c r="C77" s="919"/>
      <c r="D77" s="48"/>
      <c r="J77" t="s">
        <v>42</v>
      </c>
      <c r="L77" s="259"/>
      <c r="M77" s="259"/>
      <c r="S77" s="259"/>
      <c r="T77" s="259"/>
      <c r="U77" s="259"/>
      <c r="V77" s="259"/>
    </row>
    <row r="78" spans="1:22">
      <c r="A78" s="45"/>
      <c r="B78" s="43">
        <f t="shared" si="5"/>
        <v>63</v>
      </c>
      <c r="C78" s="919"/>
      <c r="D78" s="48"/>
      <c r="J78" t="s">
        <v>42</v>
      </c>
      <c r="L78" s="259"/>
      <c r="M78" s="259"/>
      <c r="S78" s="259"/>
      <c r="T78" s="259"/>
      <c r="U78" s="259"/>
      <c r="V78" s="259"/>
    </row>
    <row r="79" spans="1:22">
      <c r="A79" s="45"/>
      <c r="B79" s="43">
        <f t="shared" si="5"/>
        <v>64</v>
      </c>
      <c r="C79" s="919"/>
      <c r="D79" s="48"/>
      <c r="J79" t="s">
        <v>42</v>
      </c>
      <c r="L79" s="259"/>
      <c r="M79" s="259"/>
      <c r="S79" s="259"/>
      <c r="T79" s="259"/>
      <c r="U79" s="259"/>
      <c r="V79" s="259"/>
    </row>
    <row r="80" spans="1:22">
      <c r="A80" s="45"/>
      <c r="B80" s="43">
        <f t="shared" si="5"/>
        <v>65</v>
      </c>
      <c r="C80" s="919"/>
      <c r="D80" s="48"/>
      <c r="J80" t="s">
        <v>42</v>
      </c>
      <c r="L80" s="259"/>
      <c r="M80" s="259"/>
      <c r="S80" s="259"/>
      <c r="T80" s="259"/>
      <c r="U80" s="259"/>
      <c r="V80" s="259"/>
    </row>
    <row r="81" spans="1:22">
      <c r="A81" s="45"/>
      <c r="B81" s="43">
        <f t="shared" si="5"/>
        <v>66</v>
      </c>
      <c r="C81" s="919"/>
      <c r="D81" s="48"/>
      <c r="J81" t="s">
        <v>42</v>
      </c>
      <c r="L81" s="259"/>
      <c r="M81" s="259"/>
      <c r="S81" s="259"/>
      <c r="T81" s="259"/>
      <c r="U81" s="259"/>
      <c r="V81" s="259"/>
    </row>
    <row r="82" spans="1:22">
      <c r="A82" s="45"/>
      <c r="B82" s="43">
        <f t="shared" ref="B82:B145" si="6">B81+1</f>
        <v>67</v>
      </c>
      <c r="C82" s="919"/>
      <c r="D82" s="48"/>
      <c r="J82" t="s">
        <v>42</v>
      </c>
      <c r="L82" s="259"/>
      <c r="M82" s="259"/>
      <c r="S82" s="259"/>
      <c r="T82" s="259"/>
      <c r="U82" s="259"/>
      <c r="V82" s="259"/>
    </row>
    <row r="83" spans="1:22">
      <c r="A83" s="45"/>
      <c r="B83" s="43">
        <f t="shared" si="6"/>
        <v>68</v>
      </c>
      <c r="C83" s="919"/>
      <c r="D83" s="48"/>
      <c r="J83" t="s">
        <v>42</v>
      </c>
      <c r="L83" s="259"/>
      <c r="M83" s="259"/>
      <c r="S83" s="259"/>
      <c r="T83" s="259"/>
      <c r="U83" s="259"/>
      <c r="V83" s="259"/>
    </row>
    <row r="84" spans="1:22">
      <c r="A84" s="45"/>
      <c r="B84" s="43">
        <f t="shared" si="6"/>
        <v>69</v>
      </c>
      <c r="C84" s="919"/>
      <c r="D84" s="48"/>
      <c r="J84" t="s">
        <v>42</v>
      </c>
      <c r="L84" s="259"/>
      <c r="M84" s="259"/>
      <c r="S84" s="259"/>
      <c r="T84" s="259"/>
      <c r="U84" s="259"/>
      <c r="V84" s="259"/>
    </row>
    <row r="85" spans="1:22">
      <c r="A85" s="45"/>
      <c r="B85" s="43">
        <f t="shared" si="6"/>
        <v>70</v>
      </c>
      <c r="C85" s="919"/>
      <c r="D85" s="48"/>
      <c r="J85" t="s">
        <v>42</v>
      </c>
      <c r="L85" s="259"/>
      <c r="M85" s="259"/>
      <c r="S85" s="259"/>
      <c r="T85" s="259"/>
      <c r="U85" s="259"/>
      <c r="V85" s="259"/>
    </row>
    <row r="86" spans="1:22">
      <c r="A86" s="45"/>
      <c r="B86" s="43">
        <f t="shared" si="6"/>
        <v>71</v>
      </c>
      <c r="C86" s="919"/>
      <c r="D86" s="48"/>
      <c r="J86" t="s">
        <v>42</v>
      </c>
      <c r="L86" s="259"/>
      <c r="M86" s="259"/>
      <c r="S86" s="259"/>
      <c r="T86" s="259"/>
      <c r="U86" s="259"/>
      <c r="V86" s="259"/>
    </row>
    <row r="87" spans="1:22">
      <c r="A87" s="45"/>
      <c r="B87" s="43">
        <f t="shared" si="6"/>
        <v>72</v>
      </c>
      <c r="C87" s="919"/>
      <c r="D87" s="48"/>
      <c r="J87" t="s">
        <v>42</v>
      </c>
      <c r="L87" s="259"/>
      <c r="M87" s="259"/>
      <c r="S87" s="259"/>
      <c r="T87" s="259"/>
      <c r="U87" s="259"/>
      <c r="V87" s="259"/>
    </row>
    <row r="88" spans="1:22">
      <c r="A88" s="45"/>
      <c r="B88" s="43">
        <f t="shared" si="6"/>
        <v>73</v>
      </c>
      <c r="C88" s="919"/>
      <c r="D88" s="48"/>
      <c r="J88" t="s">
        <v>42</v>
      </c>
      <c r="L88" s="259"/>
      <c r="M88" s="259"/>
      <c r="S88" s="259"/>
      <c r="T88" s="259"/>
      <c r="U88" s="259"/>
      <c r="V88" s="259"/>
    </row>
    <row r="89" spans="1:22">
      <c r="A89" s="45"/>
      <c r="B89" s="43">
        <f t="shared" si="6"/>
        <v>74</v>
      </c>
      <c r="C89" s="919"/>
      <c r="D89" s="48"/>
      <c r="J89" t="s">
        <v>42</v>
      </c>
      <c r="L89" s="259"/>
      <c r="M89" s="259"/>
      <c r="S89" s="259"/>
      <c r="T89" s="259"/>
      <c r="U89" s="259"/>
      <c r="V89" s="259"/>
    </row>
    <row r="90" spans="1:22">
      <c r="A90" s="45"/>
      <c r="B90" s="43">
        <f t="shared" si="6"/>
        <v>75</v>
      </c>
      <c r="C90" s="919"/>
      <c r="D90" s="48"/>
      <c r="J90" t="s">
        <v>42</v>
      </c>
      <c r="L90" s="259"/>
      <c r="M90" s="259"/>
      <c r="S90" s="259"/>
      <c r="T90" s="259"/>
      <c r="U90" s="259"/>
      <c r="V90" s="259"/>
    </row>
    <row r="91" spans="1:22">
      <c r="A91" s="45"/>
      <c r="B91" s="43">
        <f t="shared" si="6"/>
        <v>76</v>
      </c>
      <c r="C91" s="919"/>
      <c r="D91" s="48"/>
      <c r="J91" t="s">
        <v>42</v>
      </c>
      <c r="L91" s="259"/>
      <c r="M91" s="259"/>
      <c r="S91" s="259"/>
      <c r="T91" s="259"/>
      <c r="U91" s="259"/>
      <c r="V91" s="259"/>
    </row>
    <row r="92" spans="1:22">
      <c r="A92" s="45"/>
      <c r="B92" s="43">
        <f t="shared" si="6"/>
        <v>77</v>
      </c>
      <c r="C92" s="919"/>
      <c r="D92" s="48"/>
      <c r="J92" t="s">
        <v>42</v>
      </c>
      <c r="L92" s="259"/>
      <c r="M92" s="259"/>
      <c r="S92" s="259"/>
      <c r="T92" s="259"/>
      <c r="U92" s="259"/>
      <c r="V92" s="259"/>
    </row>
    <row r="93" spans="1:22">
      <c r="A93" s="45"/>
      <c r="B93" s="43">
        <f t="shared" si="6"/>
        <v>78</v>
      </c>
      <c r="C93" s="919"/>
      <c r="D93" s="48"/>
      <c r="J93" t="s">
        <v>42</v>
      </c>
      <c r="L93" s="259"/>
      <c r="M93" s="259"/>
      <c r="S93" s="259"/>
      <c r="T93" s="259"/>
      <c r="U93" s="259"/>
      <c r="V93" s="259"/>
    </row>
    <row r="94" spans="1:22">
      <c r="A94" s="45"/>
      <c r="B94" s="43">
        <f t="shared" si="6"/>
        <v>79</v>
      </c>
      <c r="C94" s="919"/>
      <c r="D94" s="48"/>
      <c r="J94" t="s">
        <v>42</v>
      </c>
      <c r="L94" s="259"/>
      <c r="M94" s="259"/>
      <c r="S94" s="259"/>
      <c r="T94" s="259"/>
      <c r="U94" s="259"/>
      <c r="V94" s="259"/>
    </row>
    <row r="95" spans="1:22">
      <c r="A95" s="45"/>
      <c r="B95" s="43">
        <f t="shared" si="6"/>
        <v>80</v>
      </c>
      <c r="C95" s="919"/>
      <c r="D95" s="48"/>
      <c r="J95" t="s">
        <v>42</v>
      </c>
      <c r="L95" s="259"/>
      <c r="M95" s="259"/>
      <c r="S95" s="259"/>
      <c r="T95" s="259"/>
      <c r="U95" s="259"/>
      <c r="V95" s="259"/>
    </row>
    <row r="96" spans="1:22">
      <c r="A96" s="45"/>
      <c r="B96" s="43">
        <f t="shared" si="6"/>
        <v>81</v>
      </c>
      <c r="C96" s="919"/>
      <c r="D96" s="48"/>
      <c r="J96" t="s">
        <v>42</v>
      </c>
      <c r="L96" s="259"/>
      <c r="M96" s="259"/>
      <c r="S96" s="259"/>
      <c r="T96" s="259"/>
      <c r="U96" s="259"/>
      <c r="V96" s="259"/>
    </row>
    <row r="97" spans="1:22">
      <c r="A97" s="45"/>
      <c r="B97" s="43">
        <f t="shared" si="6"/>
        <v>82</v>
      </c>
      <c r="C97" s="919"/>
      <c r="D97" s="48"/>
      <c r="J97" t="s">
        <v>42</v>
      </c>
      <c r="L97" s="259"/>
      <c r="M97" s="259"/>
      <c r="S97" s="259"/>
      <c r="T97" s="259"/>
      <c r="U97" s="259"/>
      <c r="V97" s="259"/>
    </row>
    <row r="98" spans="1:22">
      <c r="A98" s="45"/>
      <c r="B98" s="43">
        <f t="shared" si="6"/>
        <v>83</v>
      </c>
      <c r="C98" s="919"/>
      <c r="D98" s="48"/>
      <c r="J98" t="s">
        <v>42</v>
      </c>
      <c r="L98" s="259"/>
      <c r="M98" s="259"/>
      <c r="S98" s="259"/>
      <c r="T98" s="259"/>
      <c r="U98" s="259"/>
      <c r="V98" s="259"/>
    </row>
    <row r="99" spans="1:22">
      <c r="A99" s="45"/>
      <c r="B99" s="43">
        <f t="shared" si="6"/>
        <v>84</v>
      </c>
      <c r="C99" s="919"/>
      <c r="D99" s="48"/>
      <c r="J99" t="s">
        <v>42</v>
      </c>
      <c r="L99" s="259"/>
      <c r="M99" s="259"/>
      <c r="S99" s="259"/>
      <c r="T99" s="259"/>
      <c r="U99" s="259"/>
      <c r="V99" s="259"/>
    </row>
    <row r="100" spans="1:22">
      <c r="A100" s="45"/>
      <c r="B100" s="43">
        <f t="shared" si="6"/>
        <v>85</v>
      </c>
      <c r="C100" s="919"/>
      <c r="D100" s="48"/>
      <c r="J100" t="s">
        <v>42</v>
      </c>
      <c r="L100" s="259"/>
      <c r="M100" s="259"/>
      <c r="S100" s="259"/>
      <c r="T100" s="259"/>
      <c r="U100" s="259"/>
      <c r="V100" s="259"/>
    </row>
    <row r="101" spans="1:22">
      <c r="A101" s="45"/>
      <c r="B101" s="43">
        <f t="shared" si="6"/>
        <v>86</v>
      </c>
      <c r="C101" s="919"/>
      <c r="D101" s="48"/>
      <c r="J101" t="s">
        <v>42</v>
      </c>
      <c r="L101" s="259"/>
      <c r="M101" s="259"/>
      <c r="S101" s="259"/>
      <c r="T101" s="259"/>
      <c r="U101" s="259"/>
      <c r="V101" s="259"/>
    </row>
    <row r="102" spans="1:22">
      <c r="A102" s="45"/>
      <c r="B102" s="43">
        <f t="shared" si="6"/>
        <v>87</v>
      </c>
      <c r="C102" s="919"/>
      <c r="D102" s="48"/>
      <c r="J102" t="s">
        <v>42</v>
      </c>
      <c r="L102" s="259"/>
      <c r="M102" s="259"/>
      <c r="S102" s="259"/>
      <c r="T102" s="259"/>
      <c r="U102" s="259"/>
      <c r="V102" s="259"/>
    </row>
    <row r="103" spans="1:22">
      <c r="A103" s="45"/>
      <c r="B103" s="43">
        <f t="shared" si="6"/>
        <v>88</v>
      </c>
      <c r="C103" s="919"/>
      <c r="D103" s="48"/>
      <c r="J103" t="s">
        <v>42</v>
      </c>
      <c r="L103" s="259"/>
      <c r="M103" s="259"/>
      <c r="S103" s="259"/>
      <c r="T103" s="259"/>
      <c r="U103" s="259"/>
      <c r="V103" s="259"/>
    </row>
    <row r="104" spans="1:22">
      <c r="A104" s="45"/>
      <c r="B104" s="43">
        <f t="shared" si="6"/>
        <v>89</v>
      </c>
      <c r="C104" s="919"/>
      <c r="D104" s="48"/>
      <c r="J104" t="s">
        <v>42</v>
      </c>
      <c r="L104" s="259"/>
      <c r="M104" s="259"/>
      <c r="S104" s="259"/>
      <c r="T104" s="259"/>
      <c r="U104" s="259"/>
      <c r="V104" s="259"/>
    </row>
    <row r="105" spans="1:22">
      <c r="A105" s="45"/>
      <c r="B105" s="43">
        <f t="shared" si="6"/>
        <v>90</v>
      </c>
      <c r="C105" s="919"/>
      <c r="D105" s="48"/>
      <c r="J105" t="s">
        <v>42</v>
      </c>
      <c r="L105" s="259"/>
      <c r="M105" s="259"/>
      <c r="S105" s="259"/>
      <c r="T105" s="259"/>
      <c r="U105" s="259"/>
      <c r="V105" s="259"/>
    </row>
    <row r="106" spans="1:22">
      <c r="A106" s="45"/>
      <c r="B106" s="43">
        <f t="shared" si="6"/>
        <v>91</v>
      </c>
      <c r="C106" s="919"/>
      <c r="D106" s="48"/>
      <c r="J106" t="s">
        <v>42</v>
      </c>
      <c r="L106" s="259"/>
      <c r="M106" s="259"/>
      <c r="S106" s="259"/>
      <c r="T106" s="259"/>
      <c r="U106" s="259"/>
      <c r="V106" s="259"/>
    </row>
    <row r="107" spans="1:22">
      <c r="A107" s="45"/>
      <c r="B107" s="43">
        <f t="shared" si="6"/>
        <v>92</v>
      </c>
      <c r="C107" s="919"/>
      <c r="D107" s="48"/>
      <c r="J107" t="s">
        <v>42</v>
      </c>
      <c r="L107" s="259"/>
      <c r="M107" s="259"/>
      <c r="S107" s="259"/>
      <c r="T107" s="259"/>
      <c r="U107" s="259"/>
      <c r="V107" s="259"/>
    </row>
    <row r="108" spans="1:22">
      <c r="A108" s="45"/>
      <c r="B108" s="43">
        <f t="shared" si="6"/>
        <v>93</v>
      </c>
      <c r="C108" s="919"/>
      <c r="D108" s="48"/>
      <c r="J108" t="s">
        <v>42</v>
      </c>
      <c r="L108" s="259"/>
      <c r="M108" s="259"/>
      <c r="S108" s="259"/>
      <c r="T108" s="259"/>
      <c r="U108" s="259"/>
      <c r="V108" s="259"/>
    </row>
    <row r="109" spans="1:22">
      <c r="A109" s="45"/>
      <c r="B109" s="43">
        <f t="shared" si="6"/>
        <v>94</v>
      </c>
      <c r="C109" s="919"/>
      <c r="D109" s="48"/>
      <c r="J109" t="s">
        <v>42</v>
      </c>
      <c r="L109" s="259"/>
      <c r="M109" s="259"/>
      <c r="S109" s="259"/>
      <c r="T109" s="259"/>
      <c r="U109" s="259"/>
      <c r="V109" s="259"/>
    </row>
    <row r="110" spans="1:22">
      <c r="A110" s="45"/>
      <c r="B110" s="43">
        <f t="shared" si="6"/>
        <v>95</v>
      </c>
      <c r="C110" s="919"/>
      <c r="D110" s="48"/>
      <c r="J110" t="s">
        <v>42</v>
      </c>
      <c r="L110" s="259"/>
      <c r="M110" s="259"/>
      <c r="S110" s="259"/>
      <c r="T110" s="259"/>
      <c r="U110" s="259"/>
      <c r="V110" s="259"/>
    </row>
    <row r="111" spans="1:22">
      <c r="A111" s="45"/>
      <c r="B111" s="43">
        <f t="shared" si="6"/>
        <v>96</v>
      </c>
      <c r="C111" s="919"/>
      <c r="D111" s="48"/>
      <c r="J111" t="s">
        <v>42</v>
      </c>
      <c r="L111" s="259"/>
      <c r="M111" s="259"/>
      <c r="S111" s="259"/>
      <c r="T111" s="259"/>
      <c r="U111" s="259"/>
      <c r="V111" s="259"/>
    </row>
    <row r="112" spans="1:22">
      <c r="A112" s="45"/>
      <c r="B112" s="43">
        <f t="shared" si="6"/>
        <v>97</v>
      </c>
      <c r="C112" s="919"/>
      <c r="D112" s="48"/>
      <c r="J112" t="s">
        <v>42</v>
      </c>
      <c r="L112" s="259"/>
      <c r="M112" s="259"/>
      <c r="S112" s="259"/>
      <c r="T112" s="259"/>
      <c r="U112" s="259"/>
      <c r="V112" s="259"/>
    </row>
    <row r="113" spans="1:22">
      <c r="A113" s="45"/>
      <c r="B113" s="43">
        <f t="shared" si="6"/>
        <v>98</v>
      </c>
      <c r="C113" s="919"/>
      <c r="D113" s="48"/>
      <c r="J113" t="s">
        <v>42</v>
      </c>
      <c r="L113" s="259"/>
      <c r="M113" s="259"/>
      <c r="S113" s="259"/>
      <c r="T113" s="259"/>
      <c r="U113" s="259"/>
      <c r="V113" s="259"/>
    </row>
    <row r="114" spans="1:22">
      <c r="A114" s="45"/>
      <c r="B114" s="43">
        <f t="shared" si="6"/>
        <v>99</v>
      </c>
      <c r="C114" s="919"/>
      <c r="D114" s="48"/>
      <c r="J114" t="s">
        <v>42</v>
      </c>
      <c r="L114" s="259"/>
      <c r="M114" s="259"/>
      <c r="S114" s="259"/>
      <c r="T114" s="259"/>
      <c r="U114" s="259"/>
      <c r="V114" s="259"/>
    </row>
    <row r="115" spans="1:22">
      <c r="A115" s="45"/>
      <c r="B115" s="43">
        <f t="shared" si="6"/>
        <v>100</v>
      </c>
      <c r="C115" s="919"/>
      <c r="D115" s="48"/>
      <c r="J115" t="s">
        <v>42</v>
      </c>
      <c r="L115" s="259"/>
      <c r="M115" s="259"/>
      <c r="S115" s="259"/>
      <c r="T115" s="259"/>
      <c r="U115" s="259"/>
      <c r="V115" s="259"/>
    </row>
    <row r="116" spans="1:22">
      <c r="A116" s="45"/>
      <c r="B116" s="43">
        <f t="shared" si="6"/>
        <v>101</v>
      </c>
      <c r="C116" s="919"/>
      <c r="D116" s="48"/>
      <c r="J116" t="s">
        <v>42</v>
      </c>
      <c r="L116" s="259"/>
      <c r="M116" s="259"/>
      <c r="S116" s="259"/>
      <c r="T116" s="259"/>
      <c r="U116" s="259"/>
      <c r="V116" s="259"/>
    </row>
    <row r="117" spans="1:22">
      <c r="A117" s="45"/>
      <c r="B117" s="43">
        <f t="shared" si="6"/>
        <v>102</v>
      </c>
      <c r="C117" s="919"/>
      <c r="D117" s="48"/>
      <c r="J117" t="s">
        <v>42</v>
      </c>
      <c r="L117" s="259"/>
      <c r="M117" s="259"/>
      <c r="S117" s="259"/>
      <c r="T117" s="259"/>
      <c r="U117" s="259"/>
      <c r="V117" s="259"/>
    </row>
    <row r="118" spans="1:22">
      <c r="A118" s="45"/>
      <c r="B118" s="43">
        <f t="shared" si="6"/>
        <v>103</v>
      </c>
      <c r="C118" s="919"/>
      <c r="D118" s="48"/>
      <c r="J118" t="s">
        <v>42</v>
      </c>
      <c r="L118" s="259"/>
      <c r="M118" s="259"/>
      <c r="S118" s="259"/>
      <c r="T118" s="259"/>
      <c r="U118" s="259"/>
      <c r="V118" s="259"/>
    </row>
    <row r="119" spans="1:22">
      <c r="A119" s="45"/>
      <c r="B119" s="43">
        <f t="shared" si="6"/>
        <v>104</v>
      </c>
      <c r="C119" s="919"/>
      <c r="D119" s="48"/>
      <c r="J119" t="s">
        <v>42</v>
      </c>
      <c r="L119" s="259"/>
      <c r="M119" s="259"/>
      <c r="S119" s="259"/>
      <c r="T119" s="259"/>
      <c r="U119" s="259"/>
      <c r="V119" s="259"/>
    </row>
    <row r="120" spans="1:22">
      <c r="A120" s="45"/>
      <c r="B120" s="43">
        <f t="shared" si="6"/>
        <v>105</v>
      </c>
      <c r="C120" s="919"/>
      <c r="D120" s="48"/>
      <c r="J120" t="s">
        <v>42</v>
      </c>
      <c r="L120" s="259"/>
      <c r="M120" s="259"/>
      <c r="S120" s="259"/>
      <c r="T120" s="259"/>
      <c r="U120" s="259"/>
      <c r="V120" s="259"/>
    </row>
    <row r="121" spans="1:22">
      <c r="A121" s="45"/>
      <c r="B121" s="43">
        <f t="shared" si="6"/>
        <v>106</v>
      </c>
      <c r="C121" s="919"/>
      <c r="D121" s="48"/>
      <c r="J121" t="s">
        <v>42</v>
      </c>
      <c r="L121" s="259"/>
      <c r="M121" s="259"/>
      <c r="S121" s="259"/>
      <c r="T121" s="259"/>
      <c r="U121" s="259"/>
      <c r="V121" s="259"/>
    </row>
    <row r="122" spans="1:22">
      <c r="A122" s="45"/>
      <c r="B122" s="43">
        <f t="shared" si="6"/>
        <v>107</v>
      </c>
      <c r="C122" s="919"/>
      <c r="D122" s="48"/>
      <c r="J122" t="s">
        <v>42</v>
      </c>
      <c r="L122" s="259"/>
      <c r="M122" s="259"/>
      <c r="S122" s="259"/>
      <c r="T122" s="259"/>
      <c r="U122" s="259"/>
      <c r="V122" s="259"/>
    </row>
    <row r="123" spans="1:22">
      <c r="A123" s="45"/>
      <c r="B123" s="43">
        <f t="shared" si="6"/>
        <v>108</v>
      </c>
      <c r="C123" s="919"/>
      <c r="D123" s="48"/>
      <c r="J123" t="s">
        <v>42</v>
      </c>
      <c r="L123" s="259"/>
      <c r="M123" s="259"/>
      <c r="S123" s="259"/>
      <c r="T123" s="259"/>
      <c r="U123" s="259"/>
      <c r="V123" s="259"/>
    </row>
    <row r="124" spans="1:22">
      <c r="A124" s="45"/>
      <c r="B124" s="43">
        <f t="shared" si="6"/>
        <v>109</v>
      </c>
      <c r="C124" s="919"/>
      <c r="D124" s="48"/>
      <c r="J124" t="s">
        <v>42</v>
      </c>
      <c r="L124" s="259"/>
      <c r="M124" s="259"/>
      <c r="S124" s="259"/>
      <c r="T124" s="259"/>
      <c r="U124" s="259"/>
      <c r="V124" s="259"/>
    </row>
    <row r="125" spans="1:22">
      <c r="A125" s="45"/>
      <c r="B125" s="43">
        <f t="shared" si="6"/>
        <v>110</v>
      </c>
      <c r="C125" s="919"/>
      <c r="D125" s="48"/>
      <c r="J125" t="s">
        <v>42</v>
      </c>
      <c r="L125" s="259"/>
      <c r="M125" s="259"/>
      <c r="S125" s="259"/>
      <c r="T125" s="259"/>
      <c r="U125" s="259"/>
      <c r="V125" s="259"/>
    </row>
    <row r="126" spans="1:22">
      <c r="A126" s="45"/>
      <c r="B126" s="43">
        <f t="shared" si="6"/>
        <v>111</v>
      </c>
      <c r="C126" s="919"/>
      <c r="D126" s="48"/>
      <c r="J126" t="s">
        <v>42</v>
      </c>
      <c r="L126" s="259"/>
      <c r="M126" s="259"/>
      <c r="S126" s="259"/>
      <c r="T126" s="259"/>
      <c r="U126" s="259"/>
      <c r="V126" s="259"/>
    </row>
    <row r="127" spans="1:22">
      <c r="A127" s="45"/>
      <c r="B127" s="43">
        <f t="shared" si="6"/>
        <v>112</v>
      </c>
      <c r="C127" s="919"/>
      <c r="D127" s="48"/>
      <c r="J127" t="s">
        <v>42</v>
      </c>
      <c r="L127" s="259"/>
      <c r="M127" s="259"/>
      <c r="S127" s="259"/>
      <c r="T127" s="259"/>
      <c r="U127" s="259"/>
      <c r="V127" s="259"/>
    </row>
    <row r="128" spans="1:22">
      <c r="A128" s="45"/>
      <c r="B128" s="43">
        <f t="shared" si="6"/>
        <v>113</v>
      </c>
      <c r="C128" s="919"/>
      <c r="D128" s="48"/>
      <c r="J128" t="s">
        <v>42</v>
      </c>
      <c r="L128" s="259"/>
      <c r="M128" s="259"/>
      <c r="S128" s="259"/>
      <c r="T128" s="259"/>
      <c r="U128" s="259"/>
      <c r="V128" s="259"/>
    </row>
    <row r="129" spans="1:22">
      <c r="A129" s="45"/>
      <c r="B129" s="43">
        <f t="shared" si="6"/>
        <v>114</v>
      </c>
      <c r="C129" s="919"/>
      <c r="D129" s="48"/>
      <c r="J129" t="s">
        <v>42</v>
      </c>
      <c r="L129" s="259"/>
      <c r="M129" s="259"/>
      <c r="S129" s="259"/>
      <c r="T129" s="259"/>
      <c r="U129" s="259"/>
      <c r="V129" s="259"/>
    </row>
    <row r="130" spans="1:22">
      <c r="A130" s="45"/>
      <c r="B130" s="43">
        <f t="shared" si="6"/>
        <v>115</v>
      </c>
      <c r="C130" s="919"/>
      <c r="D130" s="48"/>
      <c r="J130" t="s">
        <v>42</v>
      </c>
      <c r="L130" s="259"/>
      <c r="M130" s="259"/>
      <c r="S130" s="259"/>
      <c r="T130" s="259"/>
      <c r="U130" s="259"/>
      <c r="V130" s="259"/>
    </row>
    <row r="131" spans="1:22">
      <c r="A131" s="45"/>
      <c r="B131" s="43">
        <f t="shared" si="6"/>
        <v>116</v>
      </c>
      <c r="C131" s="919"/>
      <c r="D131" s="48"/>
      <c r="J131" t="s">
        <v>42</v>
      </c>
      <c r="L131" s="259"/>
      <c r="M131" s="259"/>
      <c r="S131" s="259"/>
      <c r="T131" s="259"/>
      <c r="U131" s="259"/>
      <c r="V131" s="259"/>
    </row>
    <row r="132" spans="1:22">
      <c r="A132" s="45"/>
      <c r="B132" s="43">
        <f t="shared" si="6"/>
        <v>117</v>
      </c>
      <c r="C132" s="919"/>
      <c r="D132" s="48"/>
      <c r="J132" t="s">
        <v>42</v>
      </c>
      <c r="L132" s="259"/>
      <c r="M132" s="259"/>
      <c r="S132" s="259"/>
      <c r="T132" s="259"/>
      <c r="U132" s="259"/>
      <c r="V132" s="259"/>
    </row>
    <row r="133" spans="1:22">
      <c r="A133" s="45"/>
      <c r="B133" s="43">
        <f t="shared" si="6"/>
        <v>118</v>
      </c>
      <c r="C133" s="919"/>
      <c r="D133" s="48"/>
      <c r="J133" t="s">
        <v>42</v>
      </c>
      <c r="L133" s="259"/>
      <c r="M133" s="259"/>
      <c r="S133" s="259"/>
      <c r="T133" s="259"/>
      <c r="U133" s="259"/>
      <c r="V133" s="259"/>
    </row>
    <row r="134" spans="1:22">
      <c r="A134" s="45"/>
      <c r="B134" s="43">
        <f t="shared" si="6"/>
        <v>119</v>
      </c>
      <c r="C134" s="919"/>
      <c r="D134" s="48"/>
      <c r="J134" t="s">
        <v>42</v>
      </c>
      <c r="L134" s="259"/>
      <c r="M134" s="259"/>
      <c r="S134" s="259"/>
      <c r="T134" s="259"/>
      <c r="U134" s="259"/>
      <c r="V134" s="259"/>
    </row>
    <row r="135" spans="1:22">
      <c r="A135" s="45"/>
      <c r="B135" s="43">
        <f t="shared" si="6"/>
        <v>120</v>
      </c>
      <c r="C135" s="919"/>
      <c r="D135" s="48"/>
      <c r="J135" t="s">
        <v>42</v>
      </c>
      <c r="L135" s="259"/>
      <c r="M135" s="259"/>
      <c r="S135" s="259"/>
      <c r="T135" s="259"/>
      <c r="U135" s="259"/>
      <c r="V135" s="259"/>
    </row>
    <row r="136" spans="1:22">
      <c r="A136" s="45"/>
      <c r="B136" s="43">
        <f t="shared" si="6"/>
        <v>121</v>
      </c>
      <c r="C136" s="919"/>
      <c r="D136" s="48"/>
      <c r="J136" t="s">
        <v>42</v>
      </c>
      <c r="L136" s="259"/>
      <c r="M136" s="259"/>
      <c r="S136" s="259"/>
      <c r="T136" s="259"/>
      <c r="U136" s="259"/>
      <c r="V136" s="259"/>
    </row>
    <row r="137" spans="1:22">
      <c r="A137" s="45"/>
      <c r="B137" s="43">
        <f t="shared" si="6"/>
        <v>122</v>
      </c>
      <c r="C137" s="919"/>
      <c r="D137" s="48"/>
      <c r="J137" t="s">
        <v>42</v>
      </c>
      <c r="L137" s="259"/>
      <c r="M137" s="259"/>
      <c r="S137" s="259"/>
      <c r="T137" s="259"/>
      <c r="U137" s="259"/>
      <c r="V137" s="259"/>
    </row>
    <row r="138" spans="1:22">
      <c r="A138" s="45"/>
      <c r="B138" s="43">
        <f t="shared" si="6"/>
        <v>123</v>
      </c>
      <c r="C138" s="919"/>
      <c r="D138" s="48"/>
      <c r="J138" t="s">
        <v>42</v>
      </c>
      <c r="L138" s="259"/>
      <c r="M138" s="259"/>
      <c r="S138" s="259"/>
      <c r="T138" s="259"/>
      <c r="U138" s="259"/>
      <c r="V138" s="259"/>
    </row>
    <row r="139" spans="1:22">
      <c r="A139" s="45"/>
      <c r="B139" s="43">
        <f t="shared" si="6"/>
        <v>124</v>
      </c>
      <c r="C139" s="919"/>
      <c r="D139" s="48"/>
      <c r="J139" t="s">
        <v>42</v>
      </c>
      <c r="L139" s="259"/>
      <c r="M139" s="259"/>
      <c r="S139" s="259"/>
      <c r="T139" s="259"/>
      <c r="U139" s="259"/>
      <c r="V139" s="259"/>
    </row>
    <row r="140" spans="1:22">
      <c r="A140" s="45"/>
      <c r="B140" s="43">
        <f t="shared" si="6"/>
        <v>125</v>
      </c>
      <c r="C140" s="919"/>
      <c r="D140" s="48"/>
      <c r="J140" t="s">
        <v>42</v>
      </c>
      <c r="L140" s="259"/>
      <c r="M140" s="259"/>
      <c r="S140" s="259"/>
      <c r="T140" s="259"/>
      <c r="U140" s="259"/>
      <c r="V140" s="259"/>
    </row>
    <row r="141" spans="1:22">
      <c r="A141" s="45"/>
      <c r="B141" s="43">
        <f t="shared" si="6"/>
        <v>126</v>
      </c>
      <c r="C141" s="919"/>
      <c r="D141" s="48"/>
      <c r="J141" t="s">
        <v>42</v>
      </c>
      <c r="L141" s="259"/>
      <c r="M141" s="259"/>
      <c r="S141" s="259"/>
      <c r="T141" s="259"/>
      <c r="U141" s="259"/>
      <c r="V141" s="259"/>
    </row>
    <row r="142" spans="1:22">
      <c r="A142" s="45"/>
      <c r="B142" s="43">
        <f t="shared" si="6"/>
        <v>127</v>
      </c>
      <c r="C142" s="919"/>
      <c r="D142" s="48"/>
      <c r="J142" t="s">
        <v>42</v>
      </c>
      <c r="L142" s="259"/>
      <c r="M142" s="259"/>
      <c r="S142" s="259"/>
      <c r="T142" s="259"/>
      <c r="U142" s="259"/>
      <c r="V142" s="259"/>
    </row>
    <row r="143" spans="1:22">
      <c r="A143" s="45"/>
      <c r="B143" s="43">
        <f t="shared" si="6"/>
        <v>128</v>
      </c>
      <c r="C143" s="919"/>
      <c r="D143" s="48"/>
      <c r="J143" t="s">
        <v>42</v>
      </c>
      <c r="L143" s="259"/>
      <c r="M143" s="259"/>
      <c r="S143" s="259"/>
      <c r="T143" s="259"/>
      <c r="U143" s="259"/>
      <c r="V143" s="259"/>
    </row>
    <row r="144" spans="1:22">
      <c r="A144" s="45"/>
      <c r="B144" s="43">
        <f t="shared" si="6"/>
        <v>129</v>
      </c>
      <c r="C144" s="919"/>
      <c r="D144" s="48"/>
      <c r="J144" t="s">
        <v>42</v>
      </c>
      <c r="L144" s="259"/>
      <c r="M144" s="259"/>
      <c r="S144" s="259"/>
      <c r="T144" s="259"/>
      <c r="U144" s="259"/>
      <c r="V144" s="259"/>
    </row>
    <row r="145" spans="1:22">
      <c r="A145" s="45"/>
      <c r="B145" s="43">
        <f t="shared" si="6"/>
        <v>130</v>
      </c>
      <c r="C145" s="919"/>
      <c r="D145" s="48"/>
      <c r="J145" t="s">
        <v>42</v>
      </c>
      <c r="L145" s="259"/>
      <c r="M145" s="259"/>
      <c r="S145" s="259"/>
      <c r="T145" s="259"/>
      <c r="U145" s="259"/>
      <c r="V145" s="259"/>
    </row>
    <row r="146" spans="1:22">
      <c r="A146" s="45"/>
      <c r="B146" s="43">
        <f t="shared" ref="B146:B209" si="7">B145+1</f>
        <v>131</v>
      </c>
      <c r="C146" s="919"/>
      <c r="D146" s="48"/>
      <c r="J146" t="s">
        <v>42</v>
      </c>
      <c r="L146" s="259"/>
      <c r="M146" s="259"/>
      <c r="S146" s="259"/>
      <c r="T146" s="259"/>
      <c r="U146" s="259"/>
      <c r="V146" s="259"/>
    </row>
    <row r="147" spans="1:22">
      <c r="A147" s="45"/>
      <c r="B147" s="43">
        <f t="shared" si="7"/>
        <v>132</v>
      </c>
      <c r="C147" s="919"/>
      <c r="D147" s="48"/>
      <c r="J147" t="s">
        <v>42</v>
      </c>
      <c r="L147" s="259"/>
      <c r="M147" s="259"/>
      <c r="S147" s="259"/>
      <c r="T147" s="259"/>
      <c r="U147" s="259"/>
      <c r="V147" s="259"/>
    </row>
    <row r="148" spans="1:22">
      <c r="A148" s="45"/>
      <c r="B148" s="43">
        <f t="shared" si="7"/>
        <v>133</v>
      </c>
      <c r="C148" s="919"/>
      <c r="D148" s="48"/>
      <c r="J148" t="s">
        <v>42</v>
      </c>
      <c r="L148" s="259"/>
      <c r="M148" s="259"/>
      <c r="S148" s="259"/>
      <c r="T148" s="259"/>
      <c r="U148" s="259"/>
      <c r="V148" s="259"/>
    </row>
    <row r="149" spans="1:22">
      <c r="A149" s="45"/>
      <c r="B149" s="43">
        <f t="shared" si="7"/>
        <v>134</v>
      </c>
      <c r="C149" s="919"/>
      <c r="D149" s="48"/>
      <c r="J149" t="s">
        <v>42</v>
      </c>
      <c r="L149" s="259"/>
      <c r="M149" s="259"/>
      <c r="S149" s="259"/>
      <c r="T149" s="259"/>
      <c r="U149" s="259"/>
      <c r="V149" s="259"/>
    </row>
    <row r="150" spans="1:22">
      <c r="A150" s="45"/>
      <c r="B150" s="43">
        <f t="shared" si="7"/>
        <v>135</v>
      </c>
      <c r="C150" s="919"/>
      <c r="D150" s="48"/>
      <c r="J150" t="s">
        <v>42</v>
      </c>
      <c r="L150" s="259"/>
      <c r="M150" s="259"/>
      <c r="S150" s="259"/>
      <c r="T150" s="259"/>
      <c r="U150" s="259"/>
      <c r="V150" s="259"/>
    </row>
    <row r="151" spans="1:22">
      <c r="A151" s="45"/>
      <c r="B151" s="43">
        <f t="shared" si="7"/>
        <v>136</v>
      </c>
      <c r="C151" s="919"/>
      <c r="D151" s="48"/>
      <c r="J151" t="s">
        <v>42</v>
      </c>
      <c r="L151" s="259"/>
      <c r="M151" s="259"/>
      <c r="S151" s="259"/>
      <c r="T151" s="259"/>
      <c r="U151" s="259"/>
      <c r="V151" s="259"/>
    </row>
    <row r="152" spans="1:22">
      <c r="A152" s="45"/>
      <c r="B152" s="43">
        <f t="shared" si="7"/>
        <v>137</v>
      </c>
      <c r="C152" s="919"/>
      <c r="D152" s="48"/>
      <c r="J152" t="s">
        <v>42</v>
      </c>
      <c r="L152" s="259"/>
      <c r="M152" s="259"/>
      <c r="S152" s="259"/>
      <c r="T152" s="259"/>
      <c r="U152" s="259"/>
      <c r="V152" s="259"/>
    </row>
    <row r="153" spans="1:22">
      <c r="A153" s="45"/>
      <c r="B153" s="43">
        <f t="shared" si="7"/>
        <v>138</v>
      </c>
      <c r="C153" s="919"/>
      <c r="D153" s="48"/>
      <c r="J153" t="s">
        <v>42</v>
      </c>
      <c r="L153" s="259"/>
      <c r="M153" s="259"/>
      <c r="S153" s="259"/>
      <c r="T153" s="259"/>
      <c r="U153" s="259"/>
      <c r="V153" s="259"/>
    </row>
    <row r="154" spans="1:22">
      <c r="A154" s="45"/>
      <c r="B154" s="43">
        <f t="shared" si="7"/>
        <v>139</v>
      </c>
      <c r="C154" s="919"/>
      <c r="D154" s="48"/>
      <c r="J154" t="s">
        <v>42</v>
      </c>
      <c r="L154" s="259"/>
      <c r="M154" s="259"/>
      <c r="S154" s="259"/>
      <c r="T154" s="259"/>
      <c r="U154" s="259"/>
      <c r="V154" s="259"/>
    </row>
    <row r="155" spans="1:22">
      <c r="A155" s="45"/>
      <c r="B155" s="43">
        <f t="shared" si="7"/>
        <v>140</v>
      </c>
      <c r="C155" s="919"/>
      <c r="D155" s="48"/>
      <c r="J155" t="s">
        <v>42</v>
      </c>
      <c r="L155" s="259"/>
      <c r="M155" s="259"/>
      <c r="S155" s="259"/>
      <c r="T155" s="259"/>
      <c r="U155" s="259"/>
      <c r="V155" s="259"/>
    </row>
    <row r="156" spans="1:22">
      <c r="A156" s="45"/>
      <c r="B156" s="43">
        <f t="shared" si="7"/>
        <v>141</v>
      </c>
      <c r="C156" s="919"/>
      <c r="D156" s="48"/>
      <c r="J156" t="s">
        <v>42</v>
      </c>
      <c r="L156" s="259"/>
      <c r="M156" s="259"/>
      <c r="S156" s="259"/>
      <c r="T156" s="259"/>
      <c r="U156" s="259"/>
      <c r="V156" s="259"/>
    </row>
    <row r="157" spans="1:22">
      <c r="A157" s="45"/>
      <c r="B157" s="43">
        <f t="shared" si="7"/>
        <v>142</v>
      </c>
      <c r="C157" s="919"/>
      <c r="D157" s="48"/>
      <c r="J157" t="s">
        <v>42</v>
      </c>
      <c r="L157" s="259"/>
      <c r="M157" s="259"/>
      <c r="S157" s="259"/>
      <c r="T157" s="259"/>
      <c r="U157" s="259"/>
      <c r="V157" s="259"/>
    </row>
    <row r="158" spans="1:22">
      <c r="A158" s="45"/>
      <c r="B158" s="43">
        <f t="shared" si="7"/>
        <v>143</v>
      </c>
      <c r="C158" s="919"/>
      <c r="D158" s="48"/>
      <c r="J158" t="s">
        <v>42</v>
      </c>
      <c r="L158" s="259"/>
      <c r="M158" s="259"/>
      <c r="S158" s="259"/>
      <c r="T158" s="259"/>
      <c r="U158" s="259"/>
      <c r="V158" s="259"/>
    </row>
    <row r="159" spans="1:22">
      <c r="A159" s="45"/>
      <c r="B159" s="43">
        <f t="shared" si="7"/>
        <v>144</v>
      </c>
      <c r="C159" s="919"/>
      <c r="D159" s="48"/>
      <c r="J159" t="s">
        <v>42</v>
      </c>
      <c r="L159" s="259"/>
      <c r="M159" s="259"/>
      <c r="S159" s="259"/>
      <c r="T159" s="259"/>
      <c r="U159" s="259"/>
      <c r="V159" s="259"/>
    </row>
    <row r="160" spans="1:22">
      <c r="A160" s="45"/>
      <c r="B160" s="43">
        <f t="shared" si="7"/>
        <v>145</v>
      </c>
      <c r="C160" s="919"/>
      <c r="D160" s="48"/>
      <c r="J160" t="s">
        <v>42</v>
      </c>
      <c r="L160" s="259"/>
      <c r="M160" s="259"/>
      <c r="S160" s="259"/>
      <c r="T160" s="259"/>
      <c r="U160" s="259"/>
      <c r="V160" s="259"/>
    </row>
    <row r="161" spans="1:22">
      <c r="A161" s="45"/>
      <c r="B161" s="43">
        <f t="shared" si="7"/>
        <v>146</v>
      </c>
      <c r="C161" s="919"/>
      <c r="D161" s="48"/>
      <c r="J161" t="s">
        <v>42</v>
      </c>
      <c r="L161" s="259"/>
      <c r="M161" s="259"/>
      <c r="S161" s="259"/>
      <c r="T161" s="259"/>
      <c r="U161" s="259"/>
      <c r="V161" s="259"/>
    </row>
    <row r="162" spans="1:22">
      <c r="A162" s="45"/>
      <c r="B162" s="43">
        <f t="shared" si="7"/>
        <v>147</v>
      </c>
      <c r="C162" s="919"/>
      <c r="D162" s="48"/>
      <c r="J162" t="s">
        <v>42</v>
      </c>
      <c r="L162" s="259"/>
      <c r="M162" s="259"/>
      <c r="S162" s="259"/>
      <c r="T162" s="259"/>
      <c r="U162" s="259"/>
      <c r="V162" s="259"/>
    </row>
    <row r="163" spans="1:22">
      <c r="A163" s="45"/>
      <c r="B163" s="43">
        <f t="shared" si="7"/>
        <v>148</v>
      </c>
      <c r="C163" s="919"/>
      <c r="D163" s="48"/>
      <c r="J163" t="s">
        <v>42</v>
      </c>
      <c r="L163" s="259"/>
      <c r="M163" s="259"/>
      <c r="S163" s="259"/>
      <c r="T163" s="259"/>
      <c r="U163" s="259"/>
      <c r="V163" s="259"/>
    </row>
    <row r="164" spans="1:22">
      <c r="A164" s="45"/>
      <c r="B164" s="43">
        <f t="shared" si="7"/>
        <v>149</v>
      </c>
      <c r="C164" s="919"/>
      <c r="D164" s="48"/>
      <c r="J164" t="s">
        <v>42</v>
      </c>
      <c r="L164" s="259"/>
      <c r="M164" s="259"/>
      <c r="S164" s="259"/>
      <c r="T164" s="259"/>
      <c r="U164" s="259"/>
      <c r="V164" s="259"/>
    </row>
    <row r="165" spans="1:22">
      <c r="A165" s="45"/>
      <c r="B165" s="43">
        <f t="shared" si="7"/>
        <v>150</v>
      </c>
      <c r="C165" s="919"/>
      <c r="D165" s="48"/>
      <c r="J165" t="s">
        <v>42</v>
      </c>
      <c r="L165" s="259"/>
      <c r="M165" s="259"/>
      <c r="S165" s="259"/>
      <c r="T165" s="259"/>
      <c r="U165" s="259"/>
      <c r="V165" s="259"/>
    </row>
    <row r="166" spans="1:22">
      <c r="A166" s="45"/>
      <c r="B166" s="43">
        <f t="shared" si="7"/>
        <v>151</v>
      </c>
      <c r="C166" s="919"/>
      <c r="D166" s="48"/>
      <c r="J166" t="s">
        <v>42</v>
      </c>
      <c r="L166" s="259"/>
      <c r="M166" s="259"/>
      <c r="S166" s="259"/>
      <c r="T166" s="259"/>
      <c r="U166" s="259"/>
      <c r="V166" s="259"/>
    </row>
    <row r="167" spans="1:22">
      <c r="A167" s="45"/>
      <c r="B167" s="43">
        <f t="shared" si="7"/>
        <v>152</v>
      </c>
      <c r="C167" s="919"/>
      <c r="D167" s="48"/>
      <c r="J167" t="s">
        <v>42</v>
      </c>
      <c r="L167" s="259"/>
      <c r="M167" s="259"/>
      <c r="S167" s="259"/>
      <c r="T167" s="259"/>
      <c r="U167" s="259"/>
      <c r="V167" s="259"/>
    </row>
    <row r="168" spans="1:22">
      <c r="A168" s="45"/>
      <c r="B168" s="43">
        <f t="shared" si="7"/>
        <v>153</v>
      </c>
      <c r="C168" s="919"/>
      <c r="D168" s="48"/>
      <c r="J168" t="s">
        <v>42</v>
      </c>
      <c r="L168" s="259"/>
      <c r="M168" s="259"/>
      <c r="S168" s="259"/>
      <c r="T168" s="259"/>
      <c r="U168" s="259"/>
      <c r="V168" s="259"/>
    </row>
    <row r="169" spans="1:22">
      <c r="A169" s="45"/>
      <c r="B169" s="43">
        <f t="shared" si="7"/>
        <v>154</v>
      </c>
      <c r="C169" s="919"/>
      <c r="D169" s="48"/>
      <c r="J169" t="s">
        <v>42</v>
      </c>
      <c r="L169" s="259"/>
      <c r="M169" s="259"/>
      <c r="S169" s="259"/>
      <c r="T169" s="259"/>
      <c r="U169" s="259"/>
      <c r="V169" s="259"/>
    </row>
    <row r="170" spans="1:22">
      <c r="A170" s="45"/>
      <c r="B170" s="43">
        <f t="shared" si="7"/>
        <v>155</v>
      </c>
      <c r="C170" s="919"/>
      <c r="D170" s="48"/>
      <c r="J170" t="s">
        <v>42</v>
      </c>
      <c r="L170" s="259"/>
      <c r="M170" s="259"/>
      <c r="S170" s="259"/>
      <c r="T170" s="259"/>
      <c r="U170" s="259"/>
      <c r="V170" s="259"/>
    </row>
    <row r="171" spans="1:22">
      <c r="A171" s="45"/>
      <c r="B171" s="43">
        <f t="shared" si="7"/>
        <v>156</v>
      </c>
      <c r="C171" s="919"/>
      <c r="D171" s="48"/>
      <c r="J171" t="s">
        <v>42</v>
      </c>
      <c r="L171" s="259"/>
      <c r="M171" s="259"/>
      <c r="S171" s="259"/>
      <c r="T171" s="259"/>
      <c r="U171" s="259"/>
      <c r="V171" s="259"/>
    </row>
    <row r="172" spans="1:22">
      <c r="A172" s="45"/>
      <c r="B172" s="43">
        <f t="shared" si="7"/>
        <v>157</v>
      </c>
      <c r="C172" s="919"/>
      <c r="D172" s="48"/>
      <c r="J172" t="s">
        <v>42</v>
      </c>
      <c r="L172" s="259"/>
      <c r="M172" s="259"/>
      <c r="S172" s="259"/>
      <c r="T172" s="259"/>
      <c r="U172" s="259"/>
      <c r="V172" s="259"/>
    </row>
    <row r="173" spans="1:22">
      <c r="A173" s="45"/>
      <c r="B173" s="43">
        <f t="shared" si="7"/>
        <v>158</v>
      </c>
      <c r="C173" s="919"/>
      <c r="D173" s="48"/>
      <c r="J173" t="s">
        <v>42</v>
      </c>
      <c r="L173" s="259"/>
      <c r="M173" s="259"/>
      <c r="S173" s="259"/>
      <c r="T173" s="259"/>
      <c r="U173" s="259"/>
      <c r="V173" s="259"/>
    </row>
    <row r="174" spans="1:22">
      <c r="A174" s="45"/>
      <c r="B174" s="43">
        <f t="shared" si="7"/>
        <v>159</v>
      </c>
      <c r="C174" s="919"/>
      <c r="D174" s="48"/>
      <c r="J174" t="s">
        <v>42</v>
      </c>
      <c r="L174" s="259"/>
      <c r="M174" s="259"/>
      <c r="S174" s="259"/>
      <c r="T174" s="259"/>
      <c r="U174" s="259"/>
      <c r="V174" s="259"/>
    </row>
    <row r="175" spans="1:22">
      <c r="A175" s="45"/>
      <c r="B175" s="43">
        <f t="shared" si="7"/>
        <v>160</v>
      </c>
      <c r="C175" s="919"/>
      <c r="D175" s="48"/>
      <c r="J175" t="s">
        <v>42</v>
      </c>
      <c r="L175" s="259"/>
      <c r="M175" s="259"/>
      <c r="S175" s="259"/>
      <c r="T175" s="259"/>
      <c r="U175" s="259"/>
      <c r="V175" s="259"/>
    </row>
    <row r="176" spans="1:22">
      <c r="A176" s="45"/>
      <c r="B176" s="43">
        <f t="shared" si="7"/>
        <v>161</v>
      </c>
      <c r="C176" s="919"/>
      <c r="D176" s="48"/>
      <c r="J176" t="s">
        <v>42</v>
      </c>
      <c r="L176" s="259"/>
      <c r="M176" s="259"/>
      <c r="S176" s="259"/>
      <c r="T176" s="259"/>
      <c r="U176" s="259"/>
      <c r="V176" s="259"/>
    </row>
    <row r="177" spans="1:22">
      <c r="A177" s="45"/>
      <c r="B177" s="43">
        <f t="shared" si="7"/>
        <v>162</v>
      </c>
      <c r="C177" s="919"/>
      <c r="D177" s="48"/>
      <c r="J177" t="s">
        <v>42</v>
      </c>
      <c r="L177" s="259"/>
      <c r="M177" s="259"/>
      <c r="S177" s="259"/>
      <c r="T177" s="259"/>
      <c r="U177" s="259"/>
      <c r="V177" s="259"/>
    </row>
    <row r="178" spans="1:22">
      <c r="A178" s="45"/>
      <c r="B178" s="43">
        <f t="shared" si="7"/>
        <v>163</v>
      </c>
      <c r="C178" s="919"/>
      <c r="D178" s="48"/>
      <c r="J178" t="s">
        <v>42</v>
      </c>
      <c r="L178" s="259"/>
      <c r="M178" s="259"/>
      <c r="S178" s="259"/>
      <c r="T178" s="259"/>
      <c r="U178" s="259"/>
      <c r="V178" s="259"/>
    </row>
    <row r="179" spans="1:22">
      <c r="A179" s="45"/>
      <c r="B179" s="43">
        <f t="shared" si="7"/>
        <v>164</v>
      </c>
      <c r="C179" s="919"/>
      <c r="D179" s="48"/>
      <c r="J179" t="s">
        <v>42</v>
      </c>
      <c r="L179" s="259"/>
      <c r="M179" s="259"/>
      <c r="S179" s="259"/>
      <c r="T179" s="259"/>
      <c r="U179" s="259"/>
      <c r="V179" s="259"/>
    </row>
    <row r="180" spans="1:22">
      <c r="A180" s="45"/>
      <c r="B180" s="43">
        <f t="shared" si="7"/>
        <v>165</v>
      </c>
      <c r="C180" s="919"/>
      <c r="D180" s="48"/>
      <c r="J180" t="s">
        <v>42</v>
      </c>
      <c r="L180" s="259"/>
      <c r="M180" s="259"/>
      <c r="S180" s="259"/>
      <c r="T180" s="259"/>
      <c r="U180" s="259"/>
      <c r="V180" s="259"/>
    </row>
    <row r="181" spans="1:22">
      <c r="A181" s="45"/>
      <c r="B181" s="43">
        <f t="shared" si="7"/>
        <v>166</v>
      </c>
      <c r="C181" s="919"/>
      <c r="D181" s="48"/>
      <c r="J181" t="s">
        <v>42</v>
      </c>
      <c r="L181" s="259"/>
      <c r="M181" s="259"/>
      <c r="S181" s="259"/>
      <c r="T181" s="259"/>
      <c r="U181" s="259"/>
      <c r="V181" s="259"/>
    </row>
    <row r="182" spans="1:22">
      <c r="A182" s="45"/>
      <c r="B182" s="43">
        <f t="shared" si="7"/>
        <v>167</v>
      </c>
      <c r="C182" s="919"/>
      <c r="D182" s="48"/>
      <c r="J182" t="s">
        <v>42</v>
      </c>
      <c r="L182" s="259"/>
      <c r="M182" s="259"/>
      <c r="S182" s="259"/>
      <c r="T182" s="259"/>
      <c r="U182" s="259"/>
      <c r="V182" s="259"/>
    </row>
    <row r="183" spans="1:22">
      <c r="A183" s="45"/>
      <c r="B183" s="43">
        <f t="shared" si="7"/>
        <v>168</v>
      </c>
      <c r="C183" s="919"/>
      <c r="D183" s="48"/>
      <c r="J183" t="s">
        <v>42</v>
      </c>
      <c r="L183" s="259"/>
      <c r="M183" s="259"/>
      <c r="S183" s="259"/>
      <c r="T183" s="259"/>
      <c r="U183" s="259"/>
      <c r="V183" s="259"/>
    </row>
    <row r="184" spans="1:22">
      <c r="A184" s="45"/>
      <c r="B184" s="43">
        <f t="shared" si="7"/>
        <v>169</v>
      </c>
      <c r="C184" s="919"/>
      <c r="D184" s="48"/>
      <c r="J184" t="s">
        <v>42</v>
      </c>
      <c r="L184" s="259"/>
      <c r="M184" s="259"/>
      <c r="S184" s="259"/>
      <c r="T184" s="259"/>
      <c r="U184" s="259"/>
      <c r="V184" s="259"/>
    </row>
    <row r="185" spans="1:22">
      <c r="A185" s="45"/>
      <c r="B185" s="43">
        <f t="shared" si="7"/>
        <v>170</v>
      </c>
      <c r="C185" s="919"/>
      <c r="D185" s="48"/>
      <c r="J185" t="s">
        <v>42</v>
      </c>
      <c r="L185" s="259"/>
      <c r="M185" s="259"/>
      <c r="S185" s="259"/>
      <c r="T185" s="259"/>
      <c r="U185" s="259"/>
      <c r="V185" s="259"/>
    </row>
    <row r="186" spans="1:22">
      <c r="A186" s="45"/>
      <c r="B186" s="43">
        <f t="shared" si="7"/>
        <v>171</v>
      </c>
      <c r="C186" s="919"/>
      <c r="D186" s="48"/>
      <c r="J186" t="s">
        <v>42</v>
      </c>
      <c r="L186" s="259"/>
      <c r="M186" s="259"/>
      <c r="S186" s="259"/>
      <c r="T186" s="259"/>
      <c r="U186" s="259"/>
      <c r="V186" s="259"/>
    </row>
    <row r="187" spans="1:22">
      <c r="A187" s="45"/>
      <c r="B187" s="43">
        <f t="shared" si="7"/>
        <v>172</v>
      </c>
      <c r="C187" s="919"/>
      <c r="D187" s="48"/>
      <c r="J187" t="s">
        <v>42</v>
      </c>
      <c r="L187" s="259"/>
      <c r="M187" s="259"/>
      <c r="S187" s="259"/>
      <c r="T187" s="259"/>
      <c r="U187" s="259"/>
      <c r="V187" s="259"/>
    </row>
    <row r="188" spans="1:22">
      <c r="A188" s="45"/>
      <c r="B188" s="43">
        <f t="shared" si="7"/>
        <v>173</v>
      </c>
      <c r="C188" s="919"/>
      <c r="D188" s="48"/>
      <c r="J188" t="s">
        <v>42</v>
      </c>
      <c r="L188" s="259"/>
      <c r="M188" s="259"/>
      <c r="S188" s="259"/>
      <c r="T188" s="259"/>
      <c r="U188" s="259"/>
      <c r="V188" s="259"/>
    </row>
    <row r="189" spans="1:22">
      <c r="A189" s="45"/>
      <c r="B189" s="43">
        <f t="shared" si="7"/>
        <v>174</v>
      </c>
      <c r="C189" s="919"/>
      <c r="D189" s="48"/>
      <c r="J189" t="s">
        <v>42</v>
      </c>
      <c r="L189" s="259"/>
      <c r="M189" s="259"/>
      <c r="S189" s="259"/>
      <c r="T189" s="259"/>
      <c r="U189" s="259"/>
      <c r="V189" s="259"/>
    </row>
    <row r="190" spans="1:22">
      <c r="A190" s="45"/>
      <c r="B190" s="43">
        <f t="shared" si="7"/>
        <v>175</v>
      </c>
      <c r="C190" s="919"/>
      <c r="D190" s="48"/>
      <c r="J190" t="s">
        <v>42</v>
      </c>
      <c r="L190" s="259"/>
      <c r="M190" s="259"/>
      <c r="S190" s="259"/>
      <c r="T190" s="259"/>
      <c r="U190" s="259"/>
      <c r="V190" s="259"/>
    </row>
    <row r="191" spans="1:22">
      <c r="A191" s="45"/>
      <c r="B191" s="43">
        <f t="shared" si="7"/>
        <v>176</v>
      </c>
      <c r="C191" s="919"/>
      <c r="D191" s="48"/>
      <c r="J191" t="s">
        <v>42</v>
      </c>
      <c r="L191" s="259"/>
      <c r="M191" s="259"/>
      <c r="S191" s="259"/>
      <c r="T191" s="259"/>
      <c r="U191" s="259"/>
      <c r="V191" s="259"/>
    </row>
    <row r="192" spans="1:22">
      <c r="A192" s="45"/>
      <c r="B192" s="43">
        <f t="shared" si="7"/>
        <v>177</v>
      </c>
      <c r="C192" s="919"/>
      <c r="D192" s="48"/>
      <c r="J192" t="s">
        <v>42</v>
      </c>
      <c r="L192" s="259"/>
      <c r="M192" s="259"/>
      <c r="S192" s="259"/>
      <c r="T192" s="259"/>
      <c r="U192" s="259"/>
      <c r="V192" s="259"/>
    </row>
    <row r="193" spans="1:22">
      <c r="A193" s="45"/>
      <c r="B193" s="43">
        <f t="shared" si="7"/>
        <v>178</v>
      </c>
      <c r="C193" s="919"/>
      <c r="D193" s="48"/>
      <c r="J193" t="s">
        <v>42</v>
      </c>
      <c r="L193" s="259"/>
      <c r="M193" s="259"/>
      <c r="S193" s="259"/>
      <c r="T193" s="259"/>
      <c r="U193" s="259"/>
      <c r="V193" s="259"/>
    </row>
    <row r="194" spans="1:22">
      <c r="A194" s="45"/>
      <c r="B194" s="43">
        <f t="shared" si="7"/>
        <v>179</v>
      </c>
      <c r="C194" s="919"/>
      <c r="D194" s="48"/>
      <c r="J194" t="s">
        <v>42</v>
      </c>
      <c r="L194" s="259"/>
      <c r="M194" s="259"/>
      <c r="S194" s="259"/>
      <c r="T194" s="259"/>
      <c r="U194" s="259"/>
      <c r="V194" s="259"/>
    </row>
    <row r="195" spans="1:22">
      <c r="A195" s="45"/>
      <c r="B195" s="43">
        <f t="shared" si="7"/>
        <v>180</v>
      </c>
      <c r="C195" s="919"/>
      <c r="D195" s="48"/>
      <c r="J195" t="s">
        <v>42</v>
      </c>
      <c r="L195" s="259"/>
      <c r="M195" s="259"/>
      <c r="S195" s="259"/>
      <c r="T195" s="259"/>
      <c r="U195" s="259"/>
      <c r="V195" s="259"/>
    </row>
    <row r="196" spans="1:22">
      <c r="A196" s="45"/>
      <c r="B196" s="43">
        <f t="shared" si="7"/>
        <v>181</v>
      </c>
      <c r="C196" s="919"/>
      <c r="D196" s="48"/>
      <c r="J196" t="s">
        <v>42</v>
      </c>
      <c r="L196" s="259"/>
      <c r="M196" s="259"/>
      <c r="S196" s="259"/>
      <c r="T196" s="259"/>
      <c r="U196" s="259"/>
      <c r="V196" s="259"/>
    </row>
    <row r="197" spans="1:22">
      <c r="A197" s="45"/>
      <c r="B197" s="43">
        <f t="shared" si="7"/>
        <v>182</v>
      </c>
      <c r="C197" s="919"/>
      <c r="D197" s="48"/>
      <c r="J197" t="s">
        <v>42</v>
      </c>
      <c r="L197" s="259"/>
      <c r="M197" s="259"/>
      <c r="S197" s="259"/>
      <c r="T197" s="259"/>
      <c r="U197" s="259"/>
      <c r="V197" s="259"/>
    </row>
    <row r="198" spans="1:22">
      <c r="A198" s="45"/>
      <c r="B198" s="43">
        <f t="shared" si="7"/>
        <v>183</v>
      </c>
      <c r="C198" s="919"/>
      <c r="D198" s="48"/>
      <c r="J198" t="s">
        <v>42</v>
      </c>
      <c r="L198" s="259"/>
      <c r="M198" s="259"/>
      <c r="S198" s="259"/>
      <c r="T198" s="259"/>
      <c r="U198" s="259"/>
      <c r="V198" s="259"/>
    </row>
    <row r="199" spans="1:22">
      <c r="A199" s="45"/>
      <c r="B199" s="43">
        <f t="shared" si="7"/>
        <v>184</v>
      </c>
      <c r="C199" s="919"/>
      <c r="D199" s="48"/>
      <c r="J199" t="s">
        <v>42</v>
      </c>
      <c r="L199" s="259"/>
      <c r="M199" s="259"/>
      <c r="S199" s="259"/>
      <c r="T199" s="259"/>
      <c r="U199" s="259"/>
      <c r="V199" s="259"/>
    </row>
    <row r="200" spans="1:22">
      <c r="A200" s="45"/>
      <c r="B200" s="43">
        <f t="shared" si="7"/>
        <v>185</v>
      </c>
      <c r="C200" s="919"/>
      <c r="D200" s="48"/>
      <c r="J200" t="s">
        <v>42</v>
      </c>
      <c r="L200" s="259"/>
      <c r="M200" s="259"/>
      <c r="S200" s="259"/>
      <c r="T200" s="259"/>
      <c r="U200" s="259"/>
      <c r="V200" s="259"/>
    </row>
    <row r="201" spans="1:22">
      <c r="A201" s="45"/>
      <c r="B201" s="43">
        <f t="shared" si="7"/>
        <v>186</v>
      </c>
      <c r="C201" s="919"/>
      <c r="D201" s="48"/>
      <c r="J201" t="s">
        <v>42</v>
      </c>
      <c r="L201" s="259"/>
      <c r="M201" s="259"/>
      <c r="S201" s="259"/>
      <c r="T201" s="259"/>
      <c r="U201" s="259"/>
      <c r="V201" s="259"/>
    </row>
    <row r="202" spans="1:22">
      <c r="A202" s="45"/>
      <c r="B202" s="43">
        <f t="shared" si="7"/>
        <v>187</v>
      </c>
      <c r="C202" s="919"/>
      <c r="D202" s="48"/>
      <c r="J202" t="s">
        <v>42</v>
      </c>
      <c r="L202" s="259"/>
      <c r="M202" s="259"/>
      <c r="S202" s="259"/>
      <c r="T202" s="259"/>
      <c r="U202" s="259"/>
      <c r="V202" s="259"/>
    </row>
    <row r="203" spans="1:22">
      <c r="A203" s="45"/>
      <c r="B203" s="43">
        <f t="shared" si="7"/>
        <v>188</v>
      </c>
      <c r="C203" s="919"/>
      <c r="D203" s="48"/>
      <c r="J203" t="s">
        <v>42</v>
      </c>
      <c r="L203" s="259"/>
      <c r="M203" s="259"/>
      <c r="S203" s="259"/>
      <c r="T203" s="259"/>
      <c r="U203" s="259"/>
      <c r="V203" s="259"/>
    </row>
    <row r="204" spans="1:22">
      <c r="A204" s="45"/>
      <c r="B204" s="43">
        <f t="shared" si="7"/>
        <v>189</v>
      </c>
      <c r="C204" s="919"/>
      <c r="D204" s="48"/>
      <c r="J204" t="s">
        <v>42</v>
      </c>
      <c r="L204" s="259"/>
      <c r="M204" s="259"/>
      <c r="S204" s="259"/>
      <c r="T204" s="259"/>
      <c r="U204" s="259"/>
      <c r="V204" s="259"/>
    </row>
    <row r="205" spans="1:22">
      <c r="A205" s="45"/>
      <c r="B205" s="43">
        <f t="shared" si="7"/>
        <v>190</v>
      </c>
      <c r="C205" s="919"/>
      <c r="D205" s="48"/>
      <c r="J205" t="s">
        <v>42</v>
      </c>
      <c r="L205" s="259"/>
      <c r="M205" s="259"/>
      <c r="S205" s="259"/>
      <c r="T205" s="259"/>
      <c r="U205" s="259"/>
      <c r="V205" s="259"/>
    </row>
    <row r="206" spans="1:22">
      <c r="A206" s="45"/>
      <c r="B206" s="43">
        <f t="shared" si="7"/>
        <v>191</v>
      </c>
      <c r="C206" s="919"/>
      <c r="D206" s="48"/>
      <c r="J206" t="s">
        <v>42</v>
      </c>
      <c r="L206" s="259"/>
      <c r="M206" s="259"/>
      <c r="S206" s="259"/>
      <c r="T206" s="259"/>
      <c r="U206" s="259"/>
      <c r="V206" s="259"/>
    </row>
    <row r="207" spans="1:22">
      <c r="A207" s="45"/>
      <c r="B207" s="43">
        <f t="shared" si="7"/>
        <v>192</v>
      </c>
      <c r="C207" s="919"/>
      <c r="D207" s="48"/>
      <c r="J207" t="s">
        <v>42</v>
      </c>
      <c r="L207" s="259"/>
      <c r="M207" s="259"/>
      <c r="S207" s="259"/>
      <c r="T207" s="259"/>
      <c r="U207" s="259"/>
      <c r="V207" s="259"/>
    </row>
    <row r="208" spans="1:22">
      <c r="A208" s="45"/>
      <c r="B208" s="43">
        <f t="shared" si="7"/>
        <v>193</v>
      </c>
      <c r="C208" s="919"/>
      <c r="D208" s="48"/>
      <c r="J208" t="s">
        <v>42</v>
      </c>
      <c r="L208" s="259"/>
      <c r="M208" s="259"/>
      <c r="S208" s="259"/>
      <c r="T208" s="259"/>
      <c r="U208" s="259"/>
      <c r="V208" s="259"/>
    </row>
    <row r="209" spans="1:22">
      <c r="A209" s="45"/>
      <c r="B209" s="43">
        <f t="shared" si="7"/>
        <v>194</v>
      </c>
      <c r="C209" s="919"/>
      <c r="D209" s="48"/>
      <c r="J209" t="s">
        <v>42</v>
      </c>
      <c r="L209" s="259"/>
      <c r="M209" s="259"/>
      <c r="S209" s="259"/>
      <c r="T209" s="259"/>
      <c r="U209" s="259"/>
      <c r="V209" s="259"/>
    </row>
    <row r="210" spans="1:22">
      <c r="A210" s="45"/>
      <c r="B210" s="43">
        <f t="shared" ref="B210:B273" si="8">B209+1</f>
        <v>195</v>
      </c>
      <c r="C210" s="919"/>
      <c r="D210" s="48"/>
      <c r="J210" t="s">
        <v>42</v>
      </c>
      <c r="L210" s="259"/>
      <c r="M210" s="259"/>
      <c r="S210" s="259"/>
      <c r="T210" s="259"/>
      <c r="U210" s="259"/>
      <c r="V210" s="259"/>
    </row>
    <row r="211" spans="1:22">
      <c r="A211" s="45"/>
      <c r="B211" s="43">
        <f t="shared" si="8"/>
        <v>196</v>
      </c>
      <c r="C211" s="919"/>
      <c r="D211" s="48"/>
      <c r="J211" t="s">
        <v>42</v>
      </c>
      <c r="L211" s="259"/>
      <c r="M211" s="259"/>
      <c r="S211" s="259"/>
      <c r="T211" s="259"/>
      <c r="U211" s="259"/>
      <c r="V211" s="259"/>
    </row>
    <row r="212" spans="1:22">
      <c r="A212" s="45"/>
      <c r="B212" s="43">
        <f t="shared" si="8"/>
        <v>197</v>
      </c>
      <c r="C212" s="919"/>
      <c r="D212" s="48"/>
      <c r="J212" t="s">
        <v>42</v>
      </c>
      <c r="L212" s="259"/>
      <c r="M212" s="259"/>
      <c r="S212" s="259"/>
      <c r="T212" s="259"/>
      <c r="U212" s="259"/>
      <c r="V212" s="259"/>
    </row>
    <row r="213" spans="1:22">
      <c r="A213" s="45"/>
      <c r="B213" s="43">
        <f t="shared" si="8"/>
        <v>198</v>
      </c>
      <c r="C213" s="919"/>
      <c r="D213" s="48"/>
      <c r="J213" t="s">
        <v>42</v>
      </c>
      <c r="L213" s="259"/>
      <c r="M213" s="259"/>
      <c r="S213" s="259"/>
      <c r="T213" s="259"/>
      <c r="U213" s="259"/>
      <c r="V213" s="259"/>
    </row>
    <row r="214" spans="1:22">
      <c r="A214" s="45"/>
      <c r="B214" s="43">
        <f t="shared" si="8"/>
        <v>199</v>
      </c>
      <c r="C214" s="919"/>
      <c r="D214" s="48"/>
      <c r="J214" t="s">
        <v>42</v>
      </c>
      <c r="L214" s="259"/>
      <c r="M214" s="259"/>
      <c r="S214" s="259"/>
      <c r="T214" s="259"/>
      <c r="U214" s="259"/>
      <c r="V214" s="259"/>
    </row>
    <row r="215" spans="1:22">
      <c r="A215" s="45"/>
      <c r="B215" s="43">
        <f t="shared" si="8"/>
        <v>200</v>
      </c>
      <c r="C215" s="919"/>
      <c r="D215" s="48"/>
      <c r="J215" t="s">
        <v>42</v>
      </c>
      <c r="L215" s="259"/>
      <c r="M215" s="259"/>
      <c r="S215" s="259"/>
      <c r="T215" s="259"/>
      <c r="U215" s="259"/>
      <c r="V215" s="259"/>
    </row>
    <row r="216" spans="1:22">
      <c r="A216" s="45"/>
      <c r="B216" s="43">
        <f t="shared" si="8"/>
        <v>201</v>
      </c>
      <c r="C216" s="919"/>
      <c r="D216" s="48"/>
      <c r="J216" t="s">
        <v>42</v>
      </c>
      <c r="L216" s="259"/>
      <c r="M216" s="259"/>
      <c r="S216" s="259"/>
      <c r="T216" s="259"/>
      <c r="U216" s="259"/>
      <c r="V216" s="259"/>
    </row>
    <row r="217" spans="1:22">
      <c r="A217" s="45"/>
      <c r="B217" s="43">
        <f t="shared" si="8"/>
        <v>202</v>
      </c>
      <c r="C217" s="919"/>
      <c r="D217" s="48"/>
      <c r="J217" t="s">
        <v>42</v>
      </c>
      <c r="L217" s="259"/>
      <c r="M217" s="259"/>
      <c r="S217" s="259"/>
      <c r="T217" s="259"/>
      <c r="U217" s="259"/>
      <c r="V217" s="259"/>
    </row>
    <row r="218" spans="1:22">
      <c r="A218" s="45"/>
      <c r="B218" s="43">
        <f t="shared" si="8"/>
        <v>203</v>
      </c>
      <c r="C218" s="919"/>
      <c r="D218" s="48"/>
      <c r="J218" t="s">
        <v>42</v>
      </c>
      <c r="L218" s="259"/>
      <c r="M218" s="259"/>
      <c r="S218" s="259"/>
      <c r="T218" s="259"/>
      <c r="U218" s="259"/>
      <c r="V218" s="259"/>
    </row>
    <row r="219" spans="1:22">
      <c r="A219" s="45"/>
      <c r="B219" s="43">
        <f t="shared" si="8"/>
        <v>204</v>
      </c>
      <c r="C219" s="919"/>
      <c r="D219" s="48"/>
      <c r="J219" t="s">
        <v>42</v>
      </c>
      <c r="L219" s="259"/>
      <c r="M219" s="259"/>
      <c r="S219" s="259"/>
      <c r="T219" s="259"/>
      <c r="U219" s="259"/>
      <c r="V219" s="259"/>
    </row>
    <row r="220" spans="1:22">
      <c r="A220" s="45"/>
      <c r="B220" s="43">
        <f t="shared" si="8"/>
        <v>205</v>
      </c>
      <c r="C220" s="919"/>
      <c r="D220" s="48"/>
      <c r="J220" t="s">
        <v>42</v>
      </c>
      <c r="L220" s="259"/>
      <c r="M220" s="259"/>
      <c r="S220" s="259"/>
      <c r="T220" s="259"/>
      <c r="U220" s="259"/>
      <c r="V220" s="259"/>
    </row>
    <row r="221" spans="1:22">
      <c r="A221" s="45"/>
      <c r="B221" s="43">
        <f t="shared" si="8"/>
        <v>206</v>
      </c>
      <c r="C221" s="919"/>
      <c r="D221" s="48"/>
      <c r="J221" t="s">
        <v>42</v>
      </c>
      <c r="L221" s="259"/>
      <c r="M221" s="259"/>
      <c r="S221" s="259"/>
      <c r="T221" s="259"/>
      <c r="U221" s="259"/>
      <c r="V221" s="259"/>
    </row>
    <row r="222" spans="1:22">
      <c r="A222" s="45"/>
      <c r="B222" s="43">
        <f t="shared" si="8"/>
        <v>207</v>
      </c>
      <c r="C222" s="919"/>
      <c r="D222" s="48"/>
      <c r="J222" t="s">
        <v>42</v>
      </c>
      <c r="L222" s="259"/>
      <c r="M222" s="259"/>
      <c r="S222" s="259"/>
      <c r="T222" s="259"/>
      <c r="U222" s="259"/>
      <c r="V222" s="259"/>
    </row>
    <row r="223" spans="1:22">
      <c r="A223" s="45"/>
      <c r="B223" s="43">
        <f t="shared" si="8"/>
        <v>208</v>
      </c>
      <c r="C223" s="919"/>
      <c r="D223" s="48"/>
      <c r="J223" t="s">
        <v>42</v>
      </c>
      <c r="L223" s="259"/>
      <c r="M223" s="259"/>
      <c r="S223" s="259"/>
      <c r="T223" s="259"/>
      <c r="U223" s="259"/>
      <c r="V223" s="259"/>
    </row>
    <row r="224" spans="1:22">
      <c r="A224" s="45"/>
      <c r="B224" s="43">
        <f t="shared" si="8"/>
        <v>209</v>
      </c>
      <c r="C224" s="919"/>
      <c r="D224" s="48"/>
      <c r="J224" t="s">
        <v>42</v>
      </c>
      <c r="L224" s="259"/>
      <c r="M224" s="259"/>
      <c r="S224" s="259"/>
      <c r="T224" s="259"/>
      <c r="U224" s="259"/>
      <c r="V224" s="259"/>
    </row>
    <row r="225" spans="1:22">
      <c r="A225" s="45"/>
      <c r="B225" s="43">
        <f t="shared" si="8"/>
        <v>210</v>
      </c>
      <c r="C225" s="919"/>
      <c r="D225" s="48"/>
      <c r="J225" t="s">
        <v>42</v>
      </c>
      <c r="L225" s="259"/>
      <c r="M225" s="259"/>
      <c r="S225" s="259"/>
      <c r="T225" s="259"/>
      <c r="U225" s="259"/>
      <c r="V225" s="259"/>
    </row>
    <row r="226" spans="1:22">
      <c r="A226" s="45"/>
      <c r="B226" s="43">
        <f t="shared" si="8"/>
        <v>211</v>
      </c>
      <c r="C226" s="919"/>
      <c r="D226" s="48"/>
      <c r="L226" s="259"/>
      <c r="M226" s="259"/>
      <c r="S226" s="259"/>
      <c r="T226" s="259"/>
      <c r="U226" s="259"/>
      <c r="V226" s="259"/>
    </row>
    <row r="227" spans="1:22">
      <c r="A227" s="45"/>
      <c r="B227" s="43">
        <f t="shared" si="8"/>
        <v>212</v>
      </c>
      <c r="C227" s="919"/>
      <c r="D227" s="48"/>
      <c r="L227" s="259"/>
      <c r="M227" s="259"/>
      <c r="S227" s="259"/>
      <c r="T227" s="259"/>
      <c r="U227" s="259"/>
      <c r="V227" s="259"/>
    </row>
    <row r="228" spans="1:22">
      <c r="A228" s="45"/>
      <c r="B228" s="43">
        <f t="shared" si="8"/>
        <v>213</v>
      </c>
      <c r="C228" s="919"/>
      <c r="D228" s="48"/>
      <c r="L228" s="259"/>
      <c r="M228" s="259"/>
      <c r="S228" s="259"/>
      <c r="T228" s="259"/>
      <c r="U228" s="259"/>
      <c r="V228" s="259"/>
    </row>
    <row r="229" spans="1:22">
      <c r="A229" s="45"/>
      <c r="B229" s="43">
        <f t="shared" si="8"/>
        <v>214</v>
      </c>
      <c r="C229" s="919"/>
      <c r="D229" s="48"/>
      <c r="L229" s="259"/>
      <c r="M229" s="259"/>
      <c r="S229" s="259"/>
      <c r="T229" s="259"/>
      <c r="U229" s="259"/>
      <c r="V229" s="259"/>
    </row>
    <row r="230" spans="1:22">
      <c r="A230" s="45"/>
      <c r="B230" s="43">
        <f t="shared" si="8"/>
        <v>215</v>
      </c>
      <c r="C230" s="919"/>
      <c r="D230" s="48"/>
      <c r="L230" s="259"/>
      <c r="M230" s="259"/>
      <c r="S230" s="259"/>
      <c r="T230" s="259"/>
      <c r="U230" s="259"/>
      <c r="V230" s="259"/>
    </row>
    <row r="231" spans="1:22">
      <c r="A231" s="45"/>
      <c r="B231" s="43">
        <f t="shared" si="8"/>
        <v>216</v>
      </c>
      <c r="C231" s="919"/>
      <c r="D231" s="48"/>
      <c r="L231" s="259"/>
      <c r="M231" s="259"/>
      <c r="S231" s="259"/>
      <c r="T231" s="259"/>
      <c r="U231" s="259"/>
      <c r="V231" s="259"/>
    </row>
    <row r="232" spans="1:22">
      <c r="A232" s="45"/>
      <c r="B232" s="43">
        <f t="shared" si="8"/>
        <v>217</v>
      </c>
      <c r="C232" s="919"/>
      <c r="D232" s="48"/>
      <c r="L232" s="259"/>
      <c r="M232" s="259"/>
      <c r="S232" s="259"/>
      <c r="T232" s="259"/>
      <c r="U232" s="259"/>
      <c r="V232" s="259"/>
    </row>
    <row r="233" spans="1:22">
      <c r="A233" s="45"/>
      <c r="B233" s="43">
        <f t="shared" si="8"/>
        <v>218</v>
      </c>
      <c r="C233" s="919"/>
      <c r="D233" s="48"/>
      <c r="L233" s="259"/>
      <c r="M233" s="259"/>
      <c r="S233" s="259"/>
      <c r="T233" s="259"/>
      <c r="U233" s="259"/>
      <c r="V233" s="259"/>
    </row>
    <row r="234" spans="1:22">
      <c r="A234" s="45"/>
      <c r="B234" s="43">
        <f t="shared" si="8"/>
        <v>219</v>
      </c>
      <c r="C234" s="919"/>
      <c r="D234" s="48"/>
      <c r="L234" s="259"/>
      <c r="M234" s="259"/>
      <c r="S234" s="259"/>
      <c r="T234" s="259"/>
      <c r="U234" s="259"/>
      <c r="V234" s="259"/>
    </row>
    <row r="235" spans="1:22">
      <c r="A235" s="45"/>
      <c r="B235" s="43">
        <f t="shared" si="8"/>
        <v>220</v>
      </c>
      <c r="C235" s="919"/>
      <c r="D235" s="48"/>
      <c r="L235" s="259"/>
      <c r="M235" s="259"/>
      <c r="S235" s="259"/>
      <c r="T235" s="259"/>
      <c r="U235" s="259"/>
      <c r="V235" s="259"/>
    </row>
    <row r="236" spans="1:22">
      <c r="A236" s="45"/>
      <c r="B236" s="43">
        <f t="shared" si="8"/>
        <v>221</v>
      </c>
      <c r="C236" s="919"/>
      <c r="D236" s="48"/>
      <c r="L236" s="259"/>
      <c r="M236" s="259"/>
      <c r="S236" s="259"/>
      <c r="T236" s="259"/>
      <c r="U236" s="259"/>
      <c r="V236" s="259"/>
    </row>
    <row r="237" spans="1:22">
      <c r="A237" s="45"/>
      <c r="B237" s="43">
        <f t="shared" si="8"/>
        <v>222</v>
      </c>
      <c r="C237" s="919"/>
      <c r="D237" s="48"/>
      <c r="L237" s="259"/>
      <c r="M237" s="259"/>
      <c r="S237" s="259"/>
      <c r="T237" s="259"/>
      <c r="U237" s="259"/>
      <c r="V237" s="259"/>
    </row>
    <row r="238" spans="1:22">
      <c r="A238" s="45"/>
      <c r="B238" s="43">
        <f t="shared" si="8"/>
        <v>223</v>
      </c>
      <c r="C238" s="919"/>
      <c r="D238" s="48"/>
      <c r="L238" s="259"/>
      <c r="M238" s="259"/>
      <c r="S238" s="259"/>
      <c r="T238" s="259"/>
      <c r="U238" s="259"/>
      <c r="V238" s="259"/>
    </row>
    <row r="239" spans="1:22">
      <c r="A239" s="45"/>
      <c r="B239" s="43">
        <f t="shared" si="8"/>
        <v>224</v>
      </c>
      <c r="C239" s="919"/>
      <c r="D239" s="48"/>
      <c r="L239" s="259"/>
      <c r="M239" s="259"/>
      <c r="S239" s="259"/>
      <c r="T239" s="259"/>
      <c r="U239" s="259"/>
      <c r="V239" s="259"/>
    </row>
    <row r="240" spans="1:22">
      <c r="A240" s="45"/>
      <c r="B240" s="43">
        <f t="shared" si="8"/>
        <v>225</v>
      </c>
      <c r="C240" s="919"/>
      <c r="D240" s="48"/>
      <c r="L240" s="259"/>
      <c r="M240" s="259"/>
      <c r="S240" s="259"/>
      <c r="T240" s="259"/>
      <c r="U240" s="259"/>
      <c r="V240" s="259"/>
    </row>
    <row r="241" spans="1:22">
      <c r="A241" s="45"/>
      <c r="B241" s="43">
        <f t="shared" si="8"/>
        <v>226</v>
      </c>
      <c r="C241" s="919"/>
      <c r="D241" s="48"/>
      <c r="L241" s="259"/>
      <c r="M241" s="259"/>
      <c r="S241" s="259"/>
      <c r="T241" s="259"/>
      <c r="U241" s="259"/>
      <c r="V241" s="259"/>
    </row>
    <row r="242" spans="1:22">
      <c r="A242" s="45"/>
      <c r="B242" s="43">
        <f t="shared" si="8"/>
        <v>227</v>
      </c>
      <c r="C242" s="919"/>
      <c r="D242" s="48"/>
      <c r="L242" s="259"/>
      <c r="M242" s="259"/>
      <c r="S242" s="259"/>
      <c r="T242" s="259"/>
      <c r="U242" s="259"/>
      <c r="V242" s="259"/>
    </row>
    <row r="243" spans="1:22">
      <c r="A243" s="45"/>
      <c r="B243" s="43">
        <f t="shared" si="8"/>
        <v>228</v>
      </c>
      <c r="C243" s="919"/>
      <c r="D243" s="48"/>
      <c r="L243" s="259"/>
      <c r="M243" s="259"/>
      <c r="S243" s="259"/>
      <c r="T243" s="259"/>
      <c r="U243" s="259"/>
      <c r="V243" s="259"/>
    </row>
    <row r="244" spans="1:22">
      <c r="A244" s="45"/>
      <c r="B244" s="43">
        <f t="shared" si="8"/>
        <v>229</v>
      </c>
      <c r="C244" s="919"/>
      <c r="D244" s="48"/>
      <c r="L244" s="259"/>
      <c r="M244" s="259"/>
      <c r="S244" s="259"/>
      <c r="T244" s="259"/>
      <c r="U244" s="259"/>
      <c r="V244" s="259"/>
    </row>
    <row r="245" spans="1:22">
      <c r="A245" s="45"/>
      <c r="B245" s="43">
        <f t="shared" si="8"/>
        <v>230</v>
      </c>
      <c r="C245" s="919"/>
      <c r="D245" s="48"/>
      <c r="L245" s="259"/>
      <c r="M245" s="259"/>
      <c r="S245" s="259"/>
      <c r="T245" s="259"/>
      <c r="U245" s="259"/>
      <c r="V245" s="259"/>
    </row>
    <row r="246" spans="1:22">
      <c r="A246" s="45"/>
      <c r="B246" s="43">
        <f t="shared" si="8"/>
        <v>231</v>
      </c>
      <c r="C246" s="919"/>
      <c r="D246" s="48"/>
      <c r="L246" s="259"/>
      <c r="M246" s="259"/>
      <c r="S246" s="259"/>
      <c r="T246" s="259"/>
      <c r="U246" s="259"/>
      <c r="V246" s="259"/>
    </row>
    <row r="247" spans="1:22">
      <c r="A247" s="45"/>
      <c r="B247" s="43">
        <f t="shared" si="8"/>
        <v>232</v>
      </c>
      <c r="C247" s="919"/>
      <c r="D247" s="48"/>
      <c r="L247" s="259"/>
      <c r="M247" s="259"/>
      <c r="S247" s="259"/>
      <c r="T247" s="259"/>
      <c r="U247" s="259"/>
      <c r="V247" s="259"/>
    </row>
    <row r="248" spans="1:22">
      <c r="A248" s="45"/>
      <c r="B248" s="43">
        <f t="shared" si="8"/>
        <v>233</v>
      </c>
      <c r="C248" s="919"/>
      <c r="D248" s="48"/>
      <c r="L248" s="259"/>
      <c r="M248" s="259"/>
      <c r="S248" s="259"/>
      <c r="T248" s="259"/>
      <c r="U248" s="259"/>
      <c r="V248" s="259"/>
    </row>
    <row r="249" spans="1:22">
      <c r="A249" s="45"/>
      <c r="B249" s="43">
        <f t="shared" si="8"/>
        <v>234</v>
      </c>
      <c r="C249" s="919"/>
      <c r="D249" s="48"/>
      <c r="L249" s="259"/>
      <c r="M249" s="259"/>
      <c r="S249" s="259"/>
      <c r="T249" s="259"/>
      <c r="U249" s="259"/>
      <c r="V249" s="259"/>
    </row>
    <row r="250" spans="1:22">
      <c r="A250" s="45"/>
      <c r="B250" s="43">
        <f t="shared" si="8"/>
        <v>235</v>
      </c>
      <c r="C250" s="919"/>
      <c r="D250" s="48"/>
      <c r="L250" s="259"/>
      <c r="M250" s="259"/>
      <c r="S250" s="259"/>
      <c r="T250" s="259"/>
      <c r="U250" s="259"/>
      <c r="V250" s="259"/>
    </row>
    <row r="251" spans="1:22">
      <c r="A251" s="45"/>
      <c r="B251" s="43">
        <f t="shared" si="8"/>
        <v>236</v>
      </c>
      <c r="C251" s="919"/>
      <c r="D251" s="48"/>
      <c r="L251" s="259"/>
      <c r="M251" s="259"/>
      <c r="S251" s="259"/>
      <c r="T251" s="259"/>
      <c r="U251" s="259"/>
      <c r="V251" s="259"/>
    </row>
    <row r="252" spans="1:22">
      <c r="A252" s="45"/>
      <c r="B252" s="43">
        <f t="shared" si="8"/>
        <v>237</v>
      </c>
      <c r="C252" s="919"/>
      <c r="D252" s="48"/>
      <c r="L252" s="259"/>
      <c r="M252" s="259"/>
      <c r="S252" s="259"/>
      <c r="T252" s="259"/>
      <c r="U252" s="259"/>
      <c r="V252" s="259"/>
    </row>
    <row r="253" spans="1:22">
      <c r="A253" s="45"/>
      <c r="B253" s="43">
        <f t="shared" si="8"/>
        <v>238</v>
      </c>
      <c r="C253" s="919"/>
      <c r="D253" s="48"/>
      <c r="L253" s="259"/>
      <c r="M253" s="259"/>
      <c r="S253" s="259"/>
      <c r="T253" s="259"/>
      <c r="U253" s="259"/>
      <c r="V253" s="259"/>
    </row>
    <row r="254" spans="1:22">
      <c r="A254" s="45"/>
      <c r="B254" s="43">
        <f t="shared" si="8"/>
        <v>239</v>
      </c>
      <c r="C254" s="919"/>
      <c r="D254" s="48"/>
      <c r="L254" s="259"/>
      <c r="M254" s="259"/>
      <c r="S254" s="259"/>
      <c r="T254" s="259"/>
      <c r="U254" s="259"/>
      <c r="V254" s="259"/>
    </row>
    <row r="255" spans="1:22">
      <c r="A255" s="45"/>
      <c r="B255" s="43">
        <f t="shared" si="8"/>
        <v>240</v>
      </c>
      <c r="C255" s="919"/>
      <c r="D255" s="48"/>
      <c r="L255" s="259"/>
      <c r="M255" s="259"/>
      <c r="S255" s="259"/>
      <c r="T255" s="259"/>
      <c r="U255" s="259"/>
      <c r="V255" s="259"/>
    </row>
    <row r="256" spans="1:22">
      <c r="A256" s="45"/>
      <c r="B256" s="43">
        <f t="shared" si="8"/>
        <v>241</v>
      </c>
      <c r="C256" s="919"/>
      <c r="D256" s="48"/>
      <c r="L256" s="259"/>
      <c r="M256" s="259"/>
      <c r="S256" s="259"/>
      <c r="T256" s="259"/>
      <c r="U256" s="259"/>
      <c r="V256" s="259"/>
    </row>
    <row r="257" spans="1:22">
      <c r="A257" s="45"/>
      <c r="B257" s="43">
        <f t="shared" si="8"/>
        <v>242</v>
      </c>
      <c r="C257" s="919"/>
      <c r="D257" s="48"/>
      <c r="L257" s="259"/>
      <c r="M257" s="259"/>
      <c r="S257" s="259"/>
      <c r="T257" s="259"/>
      <c r="U257" s="259"/>
      <c r="V257" s="259"/>
    </row>
    <row r="258" spans="1:22">
      <c r="A258" s="45"/>
      <c r="B258" s="43">
        <f t="shared" si="8"/>
        <v>243</v>
      </c>
      <c r="C258" s="919"/>
      <c r="D258" s="48"/>
      <c r="L258" s="259"/>
      <c r="M258" s="259"/>
      <c r="S258" s="259"/>
      <c r="T258" s="259"/>
      <c r="U258" s="259"/>
      <c r="V258" s="259"/>
    </row>
    <row r="259" spans="1:22">
      <c r="A259" s="45"/>
      <c r="B259" s="43">
        <f t="shared" si="8"/>
        <v>244</v>
      </c>
      <c r="C259" s="919"/>
      <c r="D259" s="48"/>
      <c r="L259" s="259"/>
      <c r="M259" s="259"/>
      <c r="S259" s="259"/>
      <c r="T259" s="259"/>
      <c r="U259" s="259"/>
      <c r="V259" s="259"/>
    </row>
    <row r="260" spans="1:22">
      <c r="A260" s="45"/>
      <c r="B260" s="43">
        <f t="shared" si="8"/>
        <v>245</v>
      </c>
      <c r="C260" s="919"/>
      <c r="D260" s="48"/>
      <c r="L260" s="259"/>
      <c r="M260" s="259"/>
      <c r="S260" s="259"/>
      <c r="T260" s="259"/>
      <c r="U260" s="259"/>
      <c r="V260" s="259"/>
    </row>
    <row r="261" spans="1:22">
      <c r="A261" s="45"/>
      <c r="B261" s="43">
        <f t="shared" si="8"/>
        <v>246</v>
      </c>
      <c r="C261" s="919"/>
      <c r="D261" s="48"/>
      <c r="L261" s="259"/>
      <c r="M261" s="259"/>
      <c r="S261" s="259"/>
      <c r="T261" s="259"/>
      <c r="U261" s="259"/>
      <c r="V261" s="259"/>
    </row>
    <row r="262" spans="1:22">
      <c r="A262" s="45"/>
      <c r="B262" s="43">
        <f t="shared" si="8"/>
        <v>247</v>
      </c>
      <c r="C262" s="919"/>
      <c r="D262" s="48"/>
      <c r="L262" s="259"/>
      <c r="M262" s="259"/>
      <c r="S262" s="259"/>
      <c r="T262" s="259"/>
      <c r="U262" s="259"/>
      <c r="V262" s="259"/>
    </row>
    <row r="263" spans="1:22">
      <c r="A263" s="45"/>
      <c r="B263" s="43">
        <f t="shared" si="8"/>
        <v>248</v>
      </c>
      <c r="C263" s="919"/>
      <c r="D263" s="48"/>
      <c r="L263" s="259"/>
      <c r="M263" s="259"/>
      <c r="S263" s="259"/>
      <c r="T263" s="259"/>
      <c r="U263" s="259"/>
      <c r="V263" s="259"/>
    </row>
    <row r="264" spans="1:22">
      <c r="A264" s="45"/>
      <c r="B264" s="43">
        <f t="shared" si="8"/>
        <v>249</v>
      </c>
      <c r="C264" s="919"/>
      <c r="D264" s="48"/>
      <c r="L264" s="259"/>
      <c r="M264" s="259"/>
      <c r="S264" s="259"/>
      <c r="T264" s="259"/>
      <c r="U264" s="259"/>
      <c r="V264" s="259"/>
    </row>
    <row r="265" spans="1:22">
      <c r="A265" s="45"/>
      <c r="B265" s="43">
        <f t="shared" si="8"/>
        <v>250</v>
      </c>
      <c r="C265" s="919"/>
      <c r="D265" s="48"/>
      <c r="L265" s="259"/>
      <c r="M265" s="259"/>
      <c r="S265" s="259"/>
      <c r="T265" s="259"/>
      <c r="U265" s="259"/>
      <c r="V265" s="259"/>
    </row>
    <row r="266" spans="1:22">
      <c r="A266" s="45"/>
      <c r="B266" s="43">
        <f t="shared" si="8"/>
        <v>251</v>
      </c>
      <c r="C266" s="919"/>
      <c r="D266" s="48"/>
      <c r="L266" s="259"/>
      <c r="M266" s="259"/>
      <c r="S266" s="259"/>
      <c r="T266" s="259"/>
      <c r="U266" s="259"/>
      <c r="V266" s="259"/>
    </row>
    <row r="267" spans="1:22">
      <c r="A267" s="45"/>
      <c r="B267" s="43">
        <f t="shared" si="8"/>
        <v>252</v>
      </c>
      <c r="C267" s="919"/>
      <c r="D267" s="48"/>
      <c r="L267" s="259"/>
      <c r="M267" s="259"/>
      <c r="S267" s="259"/>
      <c r="T267" s="259"/>
      <c r="U267" s="259"/>
      <c r="V267" s="259"/>
    </row>
    <row r="268" spans="1:22">
      <c r="A268" s="45"/>
      <c r="B268" s="43">
        <f t="shared" si="8"/>
        <v>253</v>
      </c>
      <c r="C268" s="919"/>
      <c r="D268" s="48"/>
      <c r="L268" s="259"/>
      <c r="M268" s="259"/>
      <c r="S268" s="259"/>
      <c r="T268" s="259"/>
      <c r="U268" s="259"/>
      <c r="V268" s="259"/>
    </row>
    <row r="269" spans="1:22">
      <c r="A269" s="45"/>
      <c r="B269" s="43">
        <f t="shared" si="8"/>
        <v>254</v>
      </c>
      <c r="C269" s="919"/>
      <c r="D269" s="48"/>
      <c r="L269" s="259"/>
      <c r="M269" s="259"/>
      <c r="S269" s="259"/>
      <c r="T269" s="259"/>
      <c r="U269" s="259"/>
      <c r="V269" s="259"/>
    </row>
    <row r="270" spans="1:22">
      <c r="A270" s="45"/>
      <c r="B270" s="43">
        <f t="shared" si="8"/>
        <v>255</v>
      </c>
      <c r="C270" s="919"/>
      <c r="D270" s="48"/>
      <c r="L270" s="259"/>
      <c r="M270" s="259"/>
      <c r="S270" s="259"/>
      <c r="T270" s="259"/>
      <c r="U270" s="259"/>
      <c r="V270" s="259"/>
    </row>
    <row r="271" spans="1:22">
      <c r="A271" s="45"/>
      <c r="B271" s="43">
        <f t="shared" si="8"/>
        <v>256</v>
      </c>
      <c r="C271" s="919"/>
      <c r="D271" s="48"/>
      <c r="L271" s="259"/>
      <c r="M271" s="259"/>
      <c r="S271" s="259"/>
      <c r="T271" s="259"/>
      <c r="U271" s="259"/>
      <c r="V271" s="259"/>
    </row>
    <row r="272" spans="1:22">
      <c r="A272" s="45"/>
      <c r="B272" s="43">
        <f t="shared" si="8"/>
        <v>257</v>
      </c>
      <c r="C272" s="919"/>
      <c r="D272" s="48"/>
      <c r="L272" s="259"/>
      <c r="M272" s="259"/>
      <c r="S272" s="259"/>
      <c r="T272" s="259"/>
      <c r="U272" s="259"/>
      <c r="V272" s="259"/>
    </row>
    <row r="273" spans="1:22">
      <c r="A273" s="45"/>
      <c r="B273" s="43">
        <f t="shared" si="8"/>
        <v>258</v>
      </c>
      <c r="C273" s="919"/>
      <c r="D273" s="48"/>
      <c r="L273" s="259"/>
      <c r="M273" s="259"/>
      <c r="S273" s="259"/>
      <c r="T273" s="259"/>
      <c r="U273" s="259"/>
      <c r="V273" s="259"/>
    </row>
    <row r="274" spans="1:22">
      <c r="A274" s="45"/>
      <c r="B274" s="43">
        <f t="shared" ref="B274:B337" si="9">B273+1</f>
        <v>259</v>
      </c>
      <c r="C274" s="919"/>
      <c r="D274" s="48"/>
      <c r="L274" s="259"/>
      <c r="M274" s="259"/>
      <c r="S274" s="259"/>
      <c r="T274" s="259"/>
      <c r="U274" s="259"/>
      <c r="V274" s="259"/>
    </row>
    <row r="275" spans="1:22">
      <c r="A275" s="45"/>
      <c r="B275" s="43">
        <f t="shared" si="9"/>
        <v>260</v>
      </c>
      <c r="C275" s="919"/>
      <c r="D275" s="48"/>
      <c r="L275" s="259"/>
      <c r="M275" s="259"/>
      <c r="S275" s="259"/>
      <c r="T275" s="259"/>
      <c r="U275" s="259"/>
      <c r="V275" s="259"/>
    </row>
    <row r="276" spans="1:22">
      <c r="A276" s="45"/>
      <c r="B276" s="43">
        <f t="shared" si="9"/>
        <v>261</v>
      </c>
      <c r="C276" s="919"/>
      <c r="D276" s="48"/>
      <c r="L276" s="259"/>
      <c r="M276" s="259"/>
      <c r="S276" s="259"/>
      <c r="T276" s="259"/>
      <c r="U276" s="259"/>
      <c r="V276" s="259"/>
    </row>
    <row r="277" spans="1:22">
      <c r="A277" s="45"/>
      <c r="B277" s="43">
        <f t="shared" si="9"/>
        <v>262</v>
      </c>
      <c r="C277" s="919"/>
      <c r="D277" s="48"/>
      <c r="L277" s="259"/>
      <c r="M277" s="259"/>
      <c r="S277" s="259"/>
      <c r="T277" s="259"/>
      <c r="U277" s="259"/>
      <c r="V277" s="259"/>
    </row>
    <row r="278" spans="1:22">
      <c r="A278" s="45"/>
      <c r="B278" s="43">
        <f t="shared" si="9"/>
        <v>263</v>
      </c>
      <c r="C278" s="919"/>
      <c r="D278" s="48"/>
      <c r="L278" s="259"/>
      <c r="M278" s="259"/>
      <c r="S278" s="259"/>
      <c r="T278" s="259"/>
      <c r="U278" s="259"/>
      <c r="V278" s="259"/>
    </row>
    <row r="279" spans="1:22">
      <c r="A279" s="45"/>
      <c r="B279" s="43">
        <f t="shared" si="9"/>
        <v>264</v>
      </c>
      <c r="C279" s="919"/>
      <c r="D279" s="48"/>
      <c r="L279" s="259"/>
      <c r="M279" s="259"/>
      <c r="S279" s="259"/>
      <c r="T279" s="259"/>
      <c r="U279" s="259"/>
      <c r="V279" s="259"/>
    </row>
    <row r="280" spans="1:22">
      <c r="A280" s="45"/>
      <c r="B280" s="43">
        <f t="shared" si="9"/>
        <v>265</v>
      </c>
      <c r="C280" s="919"/>
      <c r="D280" s="48"/>
      <c r="L280" s="259"/>
      <c r="M280" s="259"/>
      <c r="S280" s="259"/>
      <c r="T280" s="259"/>
      <c r="U280" s="259"/>
      <c r="V280" s="259"/>
    </row>
    <row r="281" spans="1:22">
      <c r="A281" s="45"/>
      <c r="B281" s="43">
        <f t="shared" si="9"/>
        <v>266</v>
      </c>
      <c r="C281" s="919"/>
      <c r="D281" s="48"/>
      <c r="L281" s="259"/>
      <c r="M281" s="259"/>
      <c r="S281" s="259"/>
      <c r="T281" s="259"/>
      <c r="U281" s="259"/>
      <c r="V281" s="259"/>
    </row>
    <row r="282" spans="1:22">
      <c r="A282" s="45"/>
      <c r="B282" s="43">
        <f t="shared" si="9"/>
        <v>267</v>
      </c>
      <c r="C282" s="919"/>
      <c r="D282" s="48"/>
      <c r="L282" s="259"/>
      <c r="M282" s="259"/>
      <c r="S282" s="259"/>
      <c r="T282" s="259"/>
      <c r="U282" s="259"/>
      <c r="V282" s="259"/>
    </row>
    <row r="283" spans="1:22">
      <c r="A283" s="45"/>
      <c r="B283" s="43">
        <f t="shared" si="9"/>
        <v>268</v>
      </c>
      <c r="C283" s="919"/>
      <c r="D283" s="48"/>
      <c r="L283" s="259"/>
      <c r="M283" s="259"/>
      <c r="S283" s="259"/>
      <c r="T283" s="259"/>
      <c r="U283" s="259"/>
      <c r="V283" s="259"/>
    </row>
    <row r="284" spans="1:22">
      <c r="A284" s="45"/>
      <c r="B284" s="43">
        <f t="shared" si="9"/>
        <v>269</v>
      </c>
      <c r="C284" s="919"/>
      <c r="D284" s="48"/>
      <c r="L284" s="259"/>
      <c r="M284" s="259"/>
      <c r="S284" s="259"/>
      <c r="T284" s="259"/>
      <c r="U284" s="259"/>
      <c r="V284" s="259"/>
    </row>
    <row r="285" spans="1:22">
      <c r="A285" s="45"/>
      <c r="B285" s="43">
        <f t="shared" si="9"/>
        <v>270</v>
      </c>
      <c r="C285" s="919"/>
      <c r="D285" s="48"/>
      <c r="L285" s="259"/>
      <c r="M285" s="259"/>
      <c r="S285" s="259"/>
      <c r="T285" s="259"/>
      <c r="U285" s="259"/>
      <c r="V285" s="259"/>
    </row>
    <row r="286" spans="1:22">
      <c r="A286" s="45"/>
      <c r="B286" s="43">
        <f t="shared" si="9"/>
        <v>271</v>
      </c>
      <c r="C286" s="919"/>
      <c r="D286" s="48"/>
      <c r="L286" s="259"/>
      <c r="M286" s="259"/>
      <c r="S286" s="259"/>
      <c r="T286" s="259"/>
      <c r="U286" s="259"/>
      <c r="V286" s="259"/>
    </row>
    <row r="287" spans="1:22">
      <c r="A287" s="45"/>
      <c r="B287" s="43">
        <f t="shared" si="9"/>
        <v>272</v>
      </c>
      <c r="C287" s="919"/>
      <c r="D287" s="48"/>
      <c r="L287" s="259"/>
      <c r="M287" s="259"/>
      <c r="S287" s="259"/>
      <c r="T287" s="259"/>
      <c r="U287" s="259"/>
      <c r="V287" s="259"/>
    </row>
    <row r="288" spans="1:22">
      <c r="A288" s="45"/>
      <c r="B288" s="43">
        <f t="shared" si="9"/>
        <v>273</v>
      </c>
      <c r="C288" s="919"/>
      <c r="D288" s="48"/>
      <c r="L288" s="259"/>
      <c r="M288" s="259"/>
      <c r="S288" s="259"/>
      <c r="T288" s="259"/>
      <c r="U288" s="259"/>
      <c r="V288" s="259"/>
    </row>
    <row r="289" spans="1:22">
      <c r="A289" s="45"/>
      <c r="B289" s="43">
        <f t="shared" si="9"/>
        <v>274</v>
      </c>
      <c r="C289" s="919"/>
      <c r="D289" s="48"/>
      <c r="L289" s="259"/>
      <c r="M289" s="259"/>
      <c r="S289" s="259"/>
      <c r="T289" s="259"/>
      <c r="U289" s="259"/>
      <c r="V289" s="259"/>
    </row>
    <row r="290" spans="1:22">
      <c r="A290" s="45"/>
      <c r="B290" s="43">
        <f t="shared" si="9"/>
        <v>275</v>
      </c>
      <c r="C290" s="919"/>
      <c r="D290" s="48"/>
      <c r="L290" s="259"/>
      <c r="M290" s="259"/>
      <c r="S290" s="259"/>
      <c r="T290" s="259"/>
      <c r="U290" s="259"/>
      <c r="V290" s="259"/>
    </row>
    <row r="291" spans="1:22">
      <c r="A291" s="45"/>
      <c r="B291" s="43">
        <f t="shared" si="9"/>
        <v>276</v>
      </c>
      <c r="C291" s="919"/>
      <c r="D291" s="48"/>
      <c r="L291" s="259"/>
      <c r="M291" s="259"/>
      <c r="S291" s="259"/>
      <c r="T291" s="259"/>
      <c r="U291" s="259"/>
      <c r="V291" s="259"/>
    </row>
    <row r="292" spans="1:22">
      <c r="A292" s="45"/>
      <c r="B292" s="43">
        <f t="shared" si="9"/>
        <v>277</v>
      </c>
      <c r="C292" s="919"/>
      <c r="D292" s="48"/>
      <c r="L292" s="259"/>
      <c r="M292" s="259"/>
      <c r="S292" s="259"/>
      <c r="T292" s="259"/>
      <c r="U292" s="259"/>
      <c r="V292" s="259"/>
    </row>
    <row r="293" spans="1:22">
      <c r="A293" s="45"/>
      <c r="B293" s="43">
        <f t="shared" si="9"/>
        <v>278</v>
      </c>
      <c r="C293" s="919"/>
      <c r="D293" s="48"/>
      <c r="L293" s="259"/>
      <c r="M293" s="259"/>
      <c r="S293" s="259"/>
      <c r="T293" s="259"/>
      <c r="U293" s="259"/>
      <c r="V293" s="259"/>
    </row>
    <row r="294" spans="1:22">
      <c r="A294" s="45"/>
      <c r="B294" s="43">
        <f t="shared" si="9"/>
        <v>279</v>
      </c>
      <c r="C294" s="919"/>
      <c r="D294" s="48"/>
      <c r="L294" s="259"/>
      <c r="M294" s="259"/>
      <c r="S294" s="259"/>
      <c r="T294" s="259"/>
      <c r="U294" s="259"/>
      <c r="V294" s="259"/>
    </row>
    <row r="295" spans="1:22">
      <c r="A295" s="45"/>
      <c r="B295" s="43">
        <f t="shared" si="9"/>
        <v>280</v>
      </c>
      <c r="C295" s="919"/>
      <c r="D295" s="48"/>
      <c r="L295" s="259"/>
      <c r="M295" s="259"/>
      <c r="S295" s="259"/>
      <c r="T295" s="259"/>
      <c r="U295" s="259"/>
      <c r="V295" s="259"/>
    </row>
    <row r="296" spans="1:22">
      <c r="A296" s="45"/>
      <c r="B296" s="43">
        <f t="shared" si="9"/>
        <v>281</v>
      </c>
      <c r="C296" s="919"/>
      <c r="D296" s="48"/>
      <c r="L296" s="259"/>
      <c r="M296" s="259"/>
      <c r="S296" s="259"/>
      <c r="T296" s="259"/>
      <c r="U296" s="259"/>
      <c r="V296" s="259"/>
    </row>
    <row r="297" spans="1:22">
      <c r="A297" s="45"/>
      <c r="B297" s="43">
        <f t="shared" si="9"/>
        <v>282</v>
      </c>
      <c r="C297" s="919"/>
      <c r="D297" s="48"/>
      <c r="L297" s="259"/>
      <c r="M297" s="259"/>
      <c r="S297" s="259"/>
      <c r="T297" s="259"/>
      <c r="U297" s="259"/>
      <c r="V297" s="259"/>
    </row>
    <row r="298" spans="1:22">
      <c r="A298" s="45"/>
      <c r="B298" s="43">
        <f t="shared" si="9"/>
        <v>283</v>
      </c>
      <c r="C298" s="919"/>
      <c r="D298" s="48"/>
      <c r="L298" s="259"/>
      <c r="M298" s="259"/>
      <c r="S298" s="259"/>
      <c r="T298" s="259"/>
      <c r="U298" s="259"/>
      <c r="V298" s="259"/>
    </row>
    <row r="299" spans="1:22">
      <c r="A299" s="45"/>
      <c r="B299" s="43">
        <f t="shared" si="9"/>
        <v>284</v>
      </c>
      <c r="C299" s="919"/>
      <c r="D299" s="48"/>
      <c r="L299" s="259"/>
      <c r="M299" s="259"/>
      <c r="S299" s="259"/>
      <c r="T299" s="259"/>
      <c r="U299" s="259"/>
      <c r="V299" s="259"/>
    </row>
    <row r="300" spans="1:22">
      <c r="A300" s="45"/>
      <c r="B300" s="43">
        <f t="shared" si="9"/>
        <v>285</v>
      </c>
      <c r="C300" s="919"/>
      <c r="D300" s="48"/>
      <c r="L300" s="259"/>
      <c r="M300" s="259"/>
      <c r="S300" s="259"/>
      <c r="T300" s="259"/>
      <c r="U300" s="259"/>
      <c r="V300" s="259"/>
    </row>
    <row r="301" spans="1:22">
      <c r="A301" s="45"/>
      <c r="B301" s="43">
        <f t="shared" si="9"/>
        <v>286</v>
      </c>
      <c r="C301" s="919"/>
      <c r="D301" s="48"/>
      <c r="L301" s="259"/>
      <c r="M301" s="259"/>
      <c r="S301" s="259"/>
      <c r="T301" s="259"/>
      <c r="U301" s="259"/>
      <c r="V301" s="259"/>
    </row>
    <row r="302" spans="1:22">
      <c r="A302" s="45"/>
      <c r="B302" s="43">
        <f t="shared" si="9"/>
        <v>287</v>
      </c>
      <c r="C302" s="919"/>
      <c r="D302" s="48"/>
      <c r="L302" s="259"/>
      <c r="M302" s="259"/>
      <c r="S302" s="259"/>
      <c r="T302" s="259"/>
      <c r="U302" s="259"/>
      <c r="V302" s="259"/>
    </row>
    <row r="303" spans="1:22">
      <c r="A303" s="45"/>
      <c r="B303" s="43">
        <f t="shared" si="9"/>
        <v>288</v>
      </c>
      <c r="C303" s="919"/>
      <c r="D303" s="48"/>
      <c r="L303" s="259"/>
      <c r="M303" s="259"/>
      <c r="S303" s="259"/>
      <c r="T303" s="259"/>
      <c r="U303" s="259"/>
      <c r="V303" s="259"/>
    </row>
    <row r="304" spans="1:22">
      <c r="A304" s="45"/>
      <c r="B304" s="43">
        <f t="shared" si="9"/>
        <v>289</v>
      </c>
      <c r="C304" s="919"/>
      <c r="D304" s="48"/>
      <c r="L304" s="259"/>
      <c r="M304" s="259"/>
      <c r="S304" s="259"/>
      <c r="T304" s="259"/>
      <c r="U304" s="259"/>
      <c r="V304" s="259"/>
    </row>
    <row r="305" spans="1:22">
      <c r="A305" s="45"/>
      <c r="B305" s="43">
        <f t="shared" si="9"/>
        <v>290</v>
      </c>
      <c r="C305" s="919"/>
      <c r="D305" s="48"/>
      <c r="L305" s="259"/>
      <c r="M305" s="259"/>
      <c r="S305" s="259"/>
      <c r="T305" s="259"/>
      <c r="U305" s="259"/>
      <c r="V305" s="259"/>
    </row>
    <row r="306" spans="1:22">
      <c r="A306" s="45"/>
      <c r="B306" s="43">
        <f t="shared" si="9"/>
        <v>291</v>
      </c>
      <c r="C306" s="919"/>
      <c r="D306" s="48"/>
      <c r="L306" s="259"/>
      <c r="M306" s="259"/>
      <c r="S306" s="259"/>
      <c r="T306" s="259"/>
      <c r="U306" s="259"/>
      <c r="V306" s="259"/>
    </row>
    <row r="307" spans="1:22">
      <c r="A307" s="45"/>
      <c r="B307" s="43">
        <f t="shared" si="9"/>
        <v>292</v>
      </c>
      <c r="C307" s="919"/>
      <c r="D307" s="48"/>
      <c r="L307" s="259"/>
      <c r="M307" s="259"/>
      <c r="S307" s="259"/>
      <c r="T307" s="259"/>
      <c r="U307" s="259"/>
      <c r="V307" s="259"/>
    </row>
    <row r="308" spans="1:22">
      <c r="A308" s="45"/>
      <c r="B308" s="43">
        <f t="shared" si="9"/>
        <v>293</v>
      </c>
      <c r="C308" s="919"/>
      <c r="D308" s="48"/>
      <c r="L308" s="259"/>
      <c r="M308" s="259"/>
      <c r="S308" s="259"/>
      <c r="T308" s="259"/>
      <c r="U308" s="259"/>
      <c r="V308" s="259"/>
    </row>
    <row r="309" spans="1:22">
      <c r="A309" s="45"/>
      <c r="B309" s="43">
        <f t="shared" si="9"/>
        <v>294</v>
      </c>
      <c r="C309" s="919"/>
      <c r="D309" s="48"/>
      <c r="L309" s="259"/>
      <c r="M309" s="259"/>
      <c r="S309" s="259"/>
      <c r="T309" s="259"/>
      <c r="U309" s="259"/>
      <c r="V309" s="259"/>
    </row>
    <row r="310" spans="1:22">
      <c r="A310" s="45"/>
      <c r="B310" s="43">
        <f t="shared" si="9"/>
        <v>295</v>
      </c>
      <c r="C310" s="919"/>
      <c r="D310" s="48"/>
      <c r="L310" s="259"/>
      <c r="M310" s="259"/>
      <c r="S310" s="259"/>
      <c r="T310" s="259"/>
      <c r="U310" s="259"/>
      <c r="V310" s="259"/>
    </row>
    <row r="311" spans="1:22">
      <c r="A311" s="45"/>
      <c r="B311" s="43">
        <f t="shared" si="9"/>
        <v>296</v>
      </c>
      <c r="C311" s="919"/>
      <c r="D311" s="48"/>
      <c r="L311" s="259"/>
      <c r="M311" s="259"/>
      <c r="S311" s="259"/>
      <c r="T311" s="259"/>
      <c r="U311" s="259"/>
      <c r="V311" s="259"/>
    </row>
    <row r="312" spans="1:22">
      <c r="A312" s="45"/>
      <c r="B312" s="43">
        <f t="shared" si="9"/>
        <v>297</v>
      </c>
      <c r="C312" s="919"/>
      <c r="D312" s="48"/>
      <c r="L312" s="259"/>
      <c r="M312" s="259"/>
      <c r="S312" s="259"/>
      <c r="T312" s="259"/>
      <c r="U312" s="259"/>
      <c r="V312" s="259"/>
    </row>
    <row r="313" spans="1:22">
      <c r="A313" s="45"/>
      <c r="B313" s="43">
        <f t="shared" si="9"/>
        <v>298</v>
      </c>
      <c r="C313" s="919"/>
      <c r="D313" s="48"/>
      <c r="L313" s="259"/>
      <c r="M313" s="259"/>
      <c r="S313" s="259"/>
      <c r="T313" s="259"/>
      <c r="U313" s="259"/>
      <c r="V313" s="259"/>
    </row>
    <row r="314" spans="1:22">
      <c r="A314" s="45"/>
      <c r="B314" s="43">
        <f t="shared" si="9"/>
        <v>299</v>
      </c>
      <c r="C314" s="919"/>
      <c r="D314" s="48"/>
      <c r="L314" s="259"/>
      <c r="M314" s="259"/>
      <c r="S314" s="259"/>
      <c r="T314" s="259"/>
      <c r="U314" s="259"/>
      <c r="V314" s="259"/>
    </row>
    <row r="315" spans="1:22">
      <c r="A315" s="45"/>
      <c r="B315" s="43">
        <f t="shared" si="9"/>
        <v>300</v>
      </c>
      <c r="C315" s="919"/>
      <c r="D315" s="48"/>
      <c r="L315" s="259"/>
      <c r="M315" s="259"/>
      <c r="S315" s="259"/>
      <c r="T315" s="259"/>
      <c r="U315" s="259"/>
      <c r="V315" s="259"/>
    </row>
    <row r="316" spans="1:22">
      <c r="A316" s="45"/>
      <c r="B316" s="43">
        <f t="shared" si="9"/>
        <v>301</v>
      </c>
      <c r="C316" s="919"/>
      <c r="D316" s="48"/>
      <c r="L316" s="259"/>
      <c r="M316" s="259"/>
      <c r="S316" s="259"/>
      <c r="T316" s="259"/>
      <c r="U316" s="259"/>
      <c r="V316" s="259"/>
    </row>
    <row r="317" spans="1:22">
      <c r="A317" s="45"/>
      <c r="B317" s="43">
        <f t="shared" si="9"/>
        <v>302</v>
      </c>
      <c r="C317" s="919"/>
      <c r="D317" s="48"/>
      <c r="L317" s="259"/>
      <c r="M317" s="259"/>
      <c r="S317" s="259"/>
      <c r="T317" s="259"/>
      <c r="U317" s="259"/>
      <c r="V317" s="259"/>
    </row>
    <row r="318" spans="1:22">
      <c r="A318" s="45"/>
      <c r="B318" s="43">
        <f t="shared" si="9"/>
        <v>303</v>
      </c>
      <c r="C318" s="919"/>
      <c r="D318" s="48"/>
      <c r="L318" s="259"/>
      <c r="M318" s="259"/>
      <c r="S318" s="259"/>
      <c r="T318" s="259"/>
      <c r="U318" s="259"/>
      <c r="V318" s="259"/>
    </row>
    <row r="319" spans="1:22">
      <c r="A319" s="45"/>
      <c r="B319" s="43">
        <f t="shared" si="9"/>
        <v>304</v>
      </c>
      <c r="C319" s="919"/>
      <c r="D319" s="48"/>
      <c r="L319" s="259"/>
      <c r="M319" s="259"/>
      <c r="S319" s="259"/>
      <c r="T319" s="259"/>
      <c r="U319" s="259"/>
      <c r="V319" s="259"/>
    </row>
    <row r="320" spans="1:22">
      <c r="A320" s="45"/>
      <c r="B320" s="43">
        <f t="shared" si="9"/>
        <v>305</v>
      </c>
      <c r="C320" s="919"/>
      <c r="D320" s="48"/>
      <c r="L320" s="259"/>
      <c r="M320" s="259"/>
      <c r="S320" s="259"/>
      <c r="T320" s="259"/>
      <c r="U320" s="259"/>
      <c r="V320" s="259"/>
    </row>
    <row r="321" spans="1:22">
      <c r="A321" s="45"/>
      <c r="B321" s="43">
        <f t="shared" si="9"/>
        <v>306</v>
      </c>
      <c r="C321" s="919"/>
      <c r="D321" s="48"/>
      <c r="L321" s="259"/>
      <c r="M321" s="259"/>
      <c r="S321" s="259"/>
      <c r="T321" s="259"/>
      <c r="U321" s="259"/>
      <c r="V321" s="259"/>
    </row>
    <row r="322" spans="1:22">
      <c r="A322" s="45"/>
      <c r="B322" s="43">
        <f t="shared" si="9"/>
        <v>307</v>
      </c>
      <c r="C322" s="919"/>
      <c r="D322" s="48"/>
      <c r="L322" s="259"/>
      <c r="M322" s="259"/>
      <c r="S322" s="259"/>
      <c r="T322" s="259"/>
      <c r="U322" s="259"/>
      <c r="V322" s="259"/>
    </row>
    <row r="323" spans="1:22">
      <c r="A323" s="45"/>
      <c r="B323" s="43">
        <f t="shared" si="9"/>
        <v>308</v>
      </c>
      <c r="C323" s="919"/>
      <c r="D323" s="48"/>
      <c r="L323" s="259"/>
      <c r="M323" s="259"/>
      <c r="S323" s="259"/>
      <c r="T323" s="259"/>
      <c r="U323" s="259"/>
      <c r="V323" s="259"/>
    </row>
    <row r="324" spans="1:22">
      <c r="A324" s="45"/>
      <c r="B324" s="43">
        <f t="shared" si="9"/>
        <v>309</v>
      </c>
      <c r="C324" s="919"/>
      <c r="D324" s="48"/>
      <c r="L324" s="259"/>
      <c r="M324" s="259"/>
      <c r="S324" s="259"/>
      <c r="T324" s="259"/>
      <c r="U324" s="259"/>
      <c r="V324" s="259"/>
    </row>
    <row r="325" spans="1:22">
      <c r="A325" s="45"/>
      <c r="B325" s="43">
        <f t="shared" si="9"/>
        <v>310</v>
      </c>
      <c r="C325" s="919"/>
      <c r="D325" s="48"/>
      <c r="L325" s="259"/>
      <c r="M325" s="259"/>
      <c r="S325" s="259"/>
      <c r="T325" s="259"/>
      <c r="U325" s="259"/>
      <c r="V325" s="259"/>
    </row>
    <row r="326" spans="1:22">
      <c r="A326" s="45"/>
      <c r="B326" s="43">
        <f t="shared" si="9"/>
        <v>311</v>
      </c>
      <c r="C326" s="919"/>
      <c r="D326" s="48"/>
      <c r="L326" s="259"/>
      <c r="M326" s="259"/>
      <c r="S326" s="259"/>
      <c r="T326" s="259"/>
      <c r="U326" s="259"/>
      <c r="V326" s="259"/>
    </row>
    <row r="327" spans="1:22">
      <c r="A327" s="45"/>
      <c r="B327" s="43">
        <f t="shared" si="9"/>
        <v>312</v>
      </c>
      <c r="C327" s="919"/>
      <c r="D327" s="48"/>
      <c r="L327" s="259"/>
      <c r="M327" s="259"/>
      <c r="S327" s="259"/>
      <c r="T327" s="259"/>
      <c r="U327" s="259"/>
      <c r="V327" s="259"/>
    </row>
    <row r="328" spans="1:22">
      <c r="A328" s="45"/>
      <c r="B328" s="43">
        <f t="shared" si="9"/>
        <v>313</v>
      </c>
      <c r="C328" s="919"/>
      <c r="D328" s="48"/>
      <c r="L328" s="259"/>
      <c r="M328" s="259"/>
      <c r="S328" s="259"/>
      <c r="T328" s="259"/>
      <c r="U328" s="259"/>
      <c r="V328" s="259"/>
    </row>
    <row r="329" spans="1:22">
      <c r="A329" s="45"/>
      <c r="B329" s="43">
        <f t="shared" si="9"/>
        <v>314</v>
      </c>
      <c r="C329" s="919"/>
      <c r="D329" s="48"/>
      <c r="L329" s="259"/>
      <c r="M329" s="259"/>
      <c r="S329" s="259"/>
      <c r="T329" s="259"/>
      <c r="U329" s="259"/>
      <c r="V329" s="259"/>
    </row>
    <row r="330" spans="1:22">
      <c r="A330" s="45"/>
      <c r="B330" s="43">
        <f t="shared" si="9"/>
        <v>315</v>
      </c>
      <c r="C330" s="919"/>
      <c r="D330" s="48"/>
      <c r="L330" s="259"/>
      <c r="M330" s="259"/>
      <c r="S330" s="259"/>
      <c r="T330" s="259"/>
      <c r="U330" s="259"/>
      <c r="V330" s="259"/>
    </row>
    <row r="331" spans="1:22">
      <c r="A331" s="45"/>
      <c r="B331" s="43">
        <f t="shared" si="9"/>
        <v>316</v>
      </c>
      <c r="C331" s="919"/>
      <c r="D331" s="48"/>
      <c r="L331" s="259"/>
      <c r="M331" s="259"/>
      <c r="S331" s="259"/>
      <c r="T331" s="259"/>
      <c r="U331" s="259"/>
      <c r="V331" s="259"/>
    </row>
    <row r="332" spans="1:22">
      <c r="A332" s="45"/>
      <c r="B332" s="43">
        <f t="shared" si="9"/>
        <v>317</v>
      </c>
      <c r="C332" s="919"/>
      <c r="D332" s="48"/>
      <c r="L332" s="259"/>
      <c r="M332" s="259"/>
      <c r="S332" s="259"/>
      <c r="T332" s="259"/>
      <c r="U332" s="259"/>
      <c r="V332" s="259"/>
    </row>
    <row r="333" spans="1:22">
      <c r="A333" s="45"/>
      <c r="B333" s="43">
        <f t="shared" si="9"/>
        <v>318</v>
      </c>
      <c r="C333" s="919"/>
      <c r="D333" s="48"/>
      <c r="L333" s="259"/>
      <c r="M333" s="259"/>
      <c r="S333" s="259"/>
      <c r="T333" s="259"/>
      <c r="U333" s="259"/>
      <c r="V333" s="259"/>
    </row>
    <row r="334" spans="1:22">
      <c r="A334" s="45"/>
      <c r="B334" s="43">
        <f t="shared" si="9"/>
        <v>319</v>
      </c>
      <c r="C334" s="919"/>
      <c r="D334" s="48"/>
      <c r="L334" s="259"/>
      <c r="M334" s="259"/>
      <c r="S334" s="259"/>
      <c r="T334" s="259"/>
      <c r="U334" s="259"/>
      <c r="V334" s="259"/>
    </row>
    <row r="335" spans="1:22">
      <c r="A335" s="45"/>
      <c r="B335" s="43">
        <f t="shared" si="9"/>
        <v>320</v>
      </c>
      <c r="C335" s="919"/>
      <c r="D335" s="48"/>
      <c r="L335" s="259"/>
      <c r="M335" s="259"/>
      <c r="S335" s="259"/>
      <c r="T335" s="259"/>
      <c r="U335" s="259"/>
      <c r="V335" s="259"/>
    </row>
    <row r="336" spans="1:22">
      <c r="A336" s="45"/>
      <c r="B336" s="43">
        <f t="shared" si="9"/>
        <v>321</v>
      </c>
      <c r="C336" s="919"/>
      <c r="D336" s="48"/>
      <c r="L336" s="259"/>
      <c r="M336" s="259"/>
      <c r="S336" s="259"/>
      <c r="T336" s="259"/>
      <c r="U336" s="259"/>
      <c r="V336" s="259"/>
    </row>
    <row r="337" spans="1:22">
      <c r="A337" s="45"/>
      <c r="B337" s="43">
        <f t="shared" si="9"/>
        <v>322</v>
      </c>
      <c r="C337" s="919"/>
      <c r="D337" s="48"/>
      <c r="L337" s="259"/>
      <c r="M337" s="259"/>
      <c r="S337" s="259"/>
      <c r="T337" s="259"/>
      <c r="U337" s="259"/>
      <c r="V337" s="259"/>
    </row>
    <row r="338" spans="1:22">
      <c r="A338" s="45"/>
      <c r="B338" s="43">
        <f t="shared" ref="B338:B401" si="10">B337+1</f>
        <v>323</v>
      </c>
      <c r="C338" s="919"/>
      <c r="D338" s="48"/>
      <c r="L338" s="259"/>
      <c r="M338" s="259"/>
      <c r="S338" s="259"/>
      <c r="T338" s="259"/>
      <c r="U338" s="259"/>
      <c r="V338" s="259"/>
    </row>
    <row r="339" spans="1:22">
      <c r="A339" s="45"/>
      <c r="B339" s="43">
        <f t="shared" si="10"/>
        <v>324</v>
      </c>
      <c r="C339" s="919"/>
      <c r="D339" s="48"/>
      <c r="L339" s="259"/>
      <c r="M339" s="259"/>
      <c r="S339" s="259"/>
      <c r="T339" s="259"/>
      <c r="U339" s="259"/>
      <c r="V339" s="259"/>
    </row>
    <row r="340" spans="1:22">
      <c r="A340" s="45"/>
      <c r="B340" s="43">
        <f t="shared" si="10"/>
        <v>325</v>
      </c>
      <c r="C340" s="919"/>
      <c r="D340" s="48"/>
      <c r="L340" s="259"/>
      <c r="M340" s="259"/>
      <c r="S340" s="259"/>
      <c r="T340" s="259"/>
      <c r="U340" s="259"/>
      <c r="V340" s="259"/>
    </row>
    <row r="341" spans="1:22">
      <c r="A341" s="45"/>
      <c r="B341" s="43">
        <f t="shared" si="10"/>
        <v>326</v>
      </c>
      <c r="C341" s="919"/>
      <c r="D341" s="48"/>
      <c r="L341" s="259"/>
      <c r="M341" s="259"/>
      <c r="S341" s="259"/>
      <c r="T341" s="259"/>
      <c r="U341" s="259"/>
      <c r="V341" s="259"/>
    </row>
    <row r="342" spans="1:22">
      <c r="A342" s="45"/>
      <c r="B342" s="43">
        <f t="shared" si="10"/>
        <v>327</v>
      </c>
      <c r="C342" s="919"/>
      <c r="D342" s="48"/>
      <c r="L342" s="259"/>
      <c r="M342" s="259"/>
      <c r="S342" s="259"/>
      <c r="T342" s="259"/>
      <c r="U342" s="259"/>
      <c r="V342" s="259"/>
    </row>
    <row r="343" spans="1:22">
      <c r="A343" s="45"/>
      <c r="B343" s="43">
        <f t="shared" si="10"/>
        <v>328</v>
      </c>
      <c r="C343" s="919"/>
      <c r="D343" s="48"/>
      <c r="L343" s="259"/>
      <c r="M343" s="259"/>
      <c r="S343" s="259"/>
      <c r="T343" s="259"/>
      <c r="U343" s="259"/>
      <c r="V343" s="259"/>
    </row>
    <row r="344" spans="1:22">
      <c r="A344" s="45"/>
      <c r="B344" s="43">
        <f t="shared" si="10"/>
        <v>329</v>
      </c>
      <c r="C344" s="919"/>
      <c r="D344" s="48"/>
      <c r="L344" s="259"/>
      <c r="M344" s="259"/>
      <c r="S344" s="259"/>
      <c r="T344" s="259"/>
      <c r="U344" s="259"/>
      <c r="V344" s="259"/>
    </row>
    <row r="345" spans="1:22">
      <c r="A345" s="45"/>
      <c r="B345" s="43">
        <f t="shared" si="10"/>
        <v>330</v>
      </c>
      <c r="C345" s="919"/>
      <c r="D345" s="48"/>
      <c r="L345" s="259"/>
      <c r="M345" s="259"/>
      <c r="S345" s="259"/>
      <c r="T345" s="259"/>
      <c r="U345" s="259"/>
      <c r="V345" s="259"/>
    </row>
    <row r="346" spans="1:22">
      <c r="A346" s="45"/>
      <c r="B346" s="43">
        <f t="shared" si="10"/>
        <v>331</v>
      </c>
      <c r="C346" s="919"/>
      <c r="D346" s="48"/>
      <c r="L346" s="259"/>
      <c r="M346" s="259"/>
      <c r="S346" s="259"/>
      <c r="T346" s="259"/>
      <c r="U346" s="259"/>
      <c r="V346" s="259"/>
    </row>
    <row r="347" spans="1:22">
      <c r="A347" s="45"/>
      <c r="B347" s="43">
        <f t="shared" si="10"/>
        <v>332</v>
      </c>
      <c r="C347" s="919"/>
      <c r="D347" s="48"/>
      <c r="L347" s="259"/>
      <c r="M347" s="259"/>
      <c r="S347" s="259"/>
      <c r="T347" s="259"/>
      <c r="U347" s="259"/>
      <c r="V347" s="259"/>
    </row>
    <row r="348" spans="1:22">
      <c r="A348" s="45"/>
      <c r="B348" s="43">
        <f t="shared" si="10"/>
        <v>333</v>
      </c>
      <c r="C348" s="919"/>
      <c r="D348" s="48"/>
      <c r="L348" s="259"/>
      <c r="M348" s="259"/>
      <c r="S348" s="259"/>
      <c r="T348" s="259"/>
      <c r="U348" s="259"/>
      <c r="V348" s="259"/>
    </row>
    <row r="349" spans="1:22">
      <c r="A349" s="45"/>
      <c r="B349" s="43">
        <f t="shared" si="10"/>
        <v>334</v>
      </c>
      <c r="C349" s="919"/>
      <c r="D349" s="48"/>
      <c r="L349" s="259"/>
      <c r="M349" s="259"/>
      <c r="S349" s="259"/>
      <c r="T349" s="259"/>
      <c r="U349" s="259"/>
      <c r="V349" s="259"/>
    </row>
    <row r="350" spans="1:22">
      <c r="A350" s="45"/>
      <c r="B350" s="43">
        <f t="shared" si="10"/>
        <v>335</v>
      </c>
      <c r="C350" s="919"/>
      <c r="D350" s="48"/>
      <c r="L350" s="259"/>
      <c r="M350" s="259"/>
      <c r="S350" s="259"/>
      <c r="T350" s="259"/>
      <c r="U350" s="259"/>
      <c r="V350" s="259"/>
    </row>
    <row r="351" spans="1:22">
      <c r="A351" s="45"/>
      <c r="B351" s="43">
        <f t="shared" si="10"/>
        <v>336</v>
      </c>
      <c r="C351" s="919"/>
      <c r="D351" s="48"/>
      <c r="L351" s="259"/>
      <c r="M351" s="259"/>
      <c r="S351" s="259"/>
      <c r="T351" s="259"/>
      <c r="U351" s="259"/>
      <c r="V351" s="259"/>
    </row>
    <row r="352" spans="1:22">
      <c r="A352" s="45"/>
      <c r="B352" s="43">
        <f t="shared" si="10"/>
        <v>337</v>
      </c>
      <c r="C352" s="919"/>
      <c r="D352" s="48"/>
      <c r="L352" s="259"/>
      <c r="M352" s="259"/>
      <c r="S352" s="259"/>
      <c r="T352" s="259"/>
      <c r="U352" s="259"/>
      <c r="V352" s="259"/>
    </row>
    <row r="353" spans="1:22">
      <c r="A353" s="45"/>
      <c r="B353" s="43">
        <f t="shared" si="10"/>
        <v>338</v>
      </c>
      <c r="C353" s="919"/>
      <c r="D353" s="48"/>
      <c r="L353" s="259"/>
      <c r="M353" s="259"/>
      <c r="S353" s="259"/>
      <c r="T353" s="259"/>
      <c r="U353" s="259"/>
      <c r="V353" s="259"/>
    </row>
    <row r="354" spans="1:22">
      <c r="A354" s="45"/>
      <c r="B354" s="43">
        <f t="shared" si="10"/>
        <v>339</v>
      </c>
      <c r="C354" s="919"/>
      <c r="D354" s="48"/>
      <c r="L354" s="259"/>
      <c r="M354" s="259"/>
      <c r="S354" s="259"/>
      <c r="T354" s="259"/>
      <c r="U354" s="259"/>
      <c r="V354" s="259"/>
    </row>
    <row r="355" spans="1:22">
      <c r="A355" s="45"/>
      <c r="B355" s="43">
        <f t="shared" si="10"/>
        <v>340</v>
      </c>
      <c r="C355" s="919"/>
      <c r="D355" s="48"/>
      <c r="L355" s="259"/>
      <c r="M355" s="259"/>
      <c r="S355" s="259"/>
      <c r="T355" s="259"/>
      <c r="U355" s="259"/>
      <c r="V355" s="259"/>
    </row>
    <row r="356" spans="1:22">
      <c r="A356" s="45"/>
      <c r="B356" s="43">
        <f t="shared" si="10"/>
        <v>341</v>
      </c>
      <c r="C356" s="919"/>
      <c r="D356" s="48"/>
      <c r="L356" s="259"/>
      <c r="M356" s="259"/>
      <c r="S356" s="259"/>
      <c r="T356" s="259"/>
      <c r="U356" s="259"/>
      <c r="V356" s="259"/>
    </row>
    <row r="357" spans="1:22">
      <c r="A357" s="45"/>
      <c r="B357" s="43">
        <f t="shared" si="10"/>
        <v>342</v>
      </c>
      <c r="C357" s="919"/>
      <c r="D357" s="48"/>
      <c r="L357" s="259"/>
      <c r="M357" s="259"/>
      <c r="S357" s="259"/>
      <c r="T357" s="259"/>
      <c r="U357" s="259"/>
      <c r="V357" s="259"/>
    </row>
    <row r="358" spans="1:22">
      <c r="A358" s="45"/>
      <c r="B358" s="43">
        <f t="shared" si="10"/>
        <v>343</v>
      </c>
      <c r="C358" s="919"/>
      <c r="D358" s="48"/>
      <c r="L358" s="259"/>
      <c r="M358" s="259"/>
      <c r="S358" s="259"/>
      <c r="T358" s="259"/>
      <c r="U358" s="259"/>
      <c r="V358" s="259"/>
    </row>
    <row r="359" spans="1:22">
      <c r="A359" s="45"/>
      <c r="B359" s="43">
        <f t="shared" si="10"/>
        <v>344</v>
      </c>
      <c r="C359" s="919"/>
      <c r="D359" s="48"/>
      <c r="L359" s="259"/>
      <c r="M359" s="259"/>
      <c r="S359" s="259"/>
      <c r="T359" s="259"/>
      <c r="U359" s="259"/>
      <c r="V359" s="259"/>
    </row>
    <row r="360" spans="1:22">
      <c r="A360" s="45"/>
      <c r="B360" s="43">
        <f t="shared" si="10"/>
        <v>345</v>
      </c>
      <c r="C360" s="919"/>
      <c r="D360" s="48"/>
      <c r="L360" s="259"/>
      <c r="M360" s="259"/>
      <c r="S360" s="259"/>
      <c r="T360" s="259"/>
      <c r="U360" s="259"/>
      <c r="V360" s="259"/>
    </row>
    <row r="361" spans="1:22">
      <c r="A361" s="45"/>
      <c r="B361" s="43">
        <f t="shared" si="10"/>
        <v>346</v>
      </c>
      <c r="C361" s="919"/>
      <c r="D361" s="48"/>
      <c r="L361" s="259"/>
      <c r="M361" s="259"/>
      <c r="S361" s="259"/>
      <c r="T361" s="259"/>
      <c r="U361" s="259"/>
      <c r="V361" s="259"/>
    </row>
    <row r="362" spans="1:22">
      <c r="A362" s="45"/>
      <c r="B362" s="43">
        <f t="shared" si="10"/>
        <v>347</v>
      </c>
      <c r="C362" s="919"/>
      <c r="D362" s="48"/>
      <c r="L362" s="259"/>
      <c r="M362" s="259"/>
      <c r="S362" s="259"/>
      <c r="T362" s="259"/>
      <c r="U362" s="259"/>
      <c r="V362" s="259"/>
    </row>
    <row r="363" spans="1:22">
      <c r="A363" s="45"/>
      <c r="B363" s="43">
        <f t="shared" si="10"/>
        <v>348</v>
      </c>
      <c r="C363" s="919"/>
      <c r="D363" s="48"/>
      <c r="L363" s="259"/>
      <c r="M363" s="259"/>
      <c r="S363" s="259"/>
      <c r="T363" s="259"/>
      <c r="U363" s="259"/>
      <c r="V363" s="259"/>
    </row>
    <row r="364" spans="1:22">
      <c r="A364" s="45"/>
      <c r="B364" s="43">
        <f t="shared" si="10"/>
        <v>349</v>
      </c>
      <c r="C364" s="919"/>
      <c r="D364" s="48"/>
      <c r="L364" s="259"/>
      <c r="M364" s="259"/>
      <c r="S364" s="259"/>
      <c r="T364" s="259"/>
      <c r="U364" s="259"/>
      <c r="V364" s="259"/>
    </row>
    <row r="365" spans="1:22">
      <c r="A365" s="45"/>
      <c r="B365" s="43">
        <f t="shared" si="10"/>
        <v>350</v>
      </c>
      <c r="C365" s="919"/>
      <c r="D365" s="48"/>
      <c r="L365" s="259"/>
      <c r="M365" s="259"/>
      <c r="S365" s="259"/>
      <c r="T365" s="259"/>
      <c r="U365" s="259"/>
      <c r="V365" s="259"/>
    </row>
    <row r="366" spans="1:22">
      <c r="A366" s="45"/>
      <c r="B366" s="43">
        <f t="shared" si="10"/>
        <v>351</v>
      </c>
      <c r="C366" s="919"/>
      <c r="D366" s="48"/>
      <c r="L366" s="259"/>
      <c r="M366" s="259"/>
      <c r="S366" s="259"/>
      <c r="T366" s="259"/>
      <c r="U366" s="259"/>
      <c r="V366" s="259"/>
    </row>
    <row r="367" spans="1:22">
      <c r="A367" s="45"/>
      <c r="B367" s="43">
        <f t="shared" si="10"/>
        <v>352</v>
      </c>
      <c r="C367" s="919"/>
      <c r="D367" s="48"/>
      <c r="L367" s="259"/>
      <c r="M367" s="259"/>
      <c r="S367" s="259"/>
      <c r="T367" s="259"/>
      <c r="U367" s="259"/>
      <c r="V367" s="259"/>
    </row>
    <row r="368" spans="1:22">
      <c r="A368" s="45"/>
      <c r="B368" s="43">
        <f t="shared" si="10"/>
        <v>353</v>
      </c>
      <c r="C368" s="919"/>
      <c r="D368" s="48"/>
      <c r="L368" s="259"/>
      <c r="M368" s="259"/>
      <c r="S368" s="259"/>
      <c r="T368" s="259"/>
      <c r="U368" s="259"/>
      <c r="V368" s="259"/>
    </row>
    <row r="369" spans="1:22">
      <c r="A369" s="45"/>
      <c r="B369" s="43">
        <f t="shared" si="10"/>
        <v>354</v>
      </c>
      <c r="C369" s="919"/>
      <c r="D369" s="48"/>
      <c r="L369" s="259"/>
      <c r="M369" s="259"/>
      <c r="S369" s="259"/>
      <c r="T369" s="259"/>
      <c r="U369" s="259"/>
      <c r="V369" s="259"/>
    </row>
    <row r="370" spans="1:22">
      <c r="A370" s="45"/>
      <c r="B370" s="43">
        <f t="shared" si="10"/>
        <v>355</v>
      </c>
      <c r="C370" s="919"/>
      <c r="D370" s="48"/>
      <c r="L370" s="259"/>
      <c r="M370" s="259"/>
      <c r="S370" s="259"/>
      <c r="T370" s="259"/>
      <c r="U370" s="259"/>
      <c r="V370" s="259"/>
    </row>
    <row r="371" spans="1:22">
      <c r="A371" s="45"/>
      <c r="B371" s="43">
        <f t="shared" si="10"/>
        <v>356</v>
      </c>
      <c r="C371" s="919"/>
      <c r="D371" s="48"/>
      <c r="L371" s="259"/>
      <c r="M371" s="259"/>
      <c r="S371" s="259"/>
      <c r="T371" s="259"/>
      <c r="U371" s="259"/>
      <c r="V371" s="259"/>
    </row>
    <row r="372" spans="1:22">
      <c r="A372" s="45"/>
      <c r="B372" s="43">
        <f t="shared" si="10"/>
        <v>357</v>
      </c>
      <c r="C372" s="919"/>
      <c r="D372" s="48"/>
      <c r="L372" s="259"/>
      <c r="M372" s="259"/>
      <c r="S372" s="259"/>
      <c r="T372" s="259"/>
      <c r="U372" s="259"/>
      <c r="V372" s="259"/>
    </row>
    <row r="373" spans="1:22">
      <c r="A373" s="45"/>
      <c r="B373" s="43">
        <f t="shared" si="10"/>
        <v>358</v>
      </c>
      <c r="C373" s="919"/>
      <c r="D373" s="48"/>
      <c r="L373" s="259"/>
      <c r="M373" s="259"/>
      <c r="S373" s="259"/>
      <c r="T373" s="259"/>
      <c r="U373" s="259"/>
      <c r="V373" s="259"/>
    </row>
    <row r="374" spans="1:22">
      <c r="A374" s="45"/>
      <c r="B374" s="43">
        <f t="shared" si="10"/>
        <v>359</v>
      </c>
      <c r="C374" s="919"/>
      <c r="D374" s="48"/>
      <c r="L374" s="259"/>
      <c r="M374" s="259"/>
      <c r="S374" s="259"/>
      <c r="T374" s="259"/>
      <c r="U374" s="259"/>
      <c r="V374" s="259"/>
    </row>
    <row r="375" spans="1:22">
      <c r="A375" s="45"/>
      <c r="B375" s="43">
        <f t="shared" si="10"/>
        <v>360</v>
      </c>
      <c r="C375" s="919"/>
      <c r="D375" s="48"/>
      <c r="L375" s="259"/>
      <c r="M375" s="259"/>
      <c r="S375" s="259"/>
      <c r="T375" s="259"/>
      <c r="U375" s="259"/>
      <c r="V375" s="259"/>
    </row>
    <row r="376" spans="1:22">
      <c r="A376" s="45"/>
      <c r="B376" s="43">
        <f t="shared" si="10"/>
        <v>361</v>
      </c>
      <c r="C376" s="919"/>
      <c r="D376" s="48"/>
      <c r="L376" s="259"/>
      <c r="M376" s="259"/>
      <c r="S376" s="259"/>
      <c r="T376" s="259"/>
      <c r="U376" s="259"/>
      <c r="V376" s="259"/>
    </row>
    <row r="377" spans="1:22">
      <c r="A377" s="45"/>
      <c r="B377" s="43">
        <f t="shared" si="10"/>
        <v>362</v>
      </c>
      <c r="C377" s="919"/>
      <c r="D377" s="48"/>
      <c r="L377" s="259"/>
      <c r="M377" s="259"/>
      <c r="S377" s="259"/>
      <c r="T377" s="259"/>
      <c r="U377" s="259"/>
      <c r="V377" s="259"/>
    </row>
    <row r="378" spans="1:22">
      <c r="A378" s="45"/>
      <c r="B378" s="43">
        <f t="shared" si="10"/>
        <v>363</v>
      </c>
      <c r="C378" s="919"/>
      <c r="D378" s="48"/>
      <c r="L378" s="259"/>
      <c r="M378" s="259"/>
      <c r="S378" s="259"/>
      <c r="T378" s="259"/>
      <c r="U378" s="259"/>
      <c r="V378" s="259"/>
    </row>
    <row r="379" spans="1:22">
      <c r="A379" s="45"/>
      <c r="B379" s="43">
        <f t="shared" si="10"/>
        <v>364</v>
      </c>
      <c r="C379" s="919"/>
      <c r="D379" s="48"/>
      <c r="L379" s="259"/>
      <c r="M379" s="259"/>
      <c r="S379" s="259"/>
      <c r="T379" s="259"/>
      <c r="U379" s="259"/>
      <c r="V379" s="259"/>
    </row>
    <row r="380" spans="1:22">
      <c r="A380" s="45"/>
      <c r="B380" s="43">
        <f t="shared" si="10"/>
        <v>365</v>
      </c>
      <c r="C380" s="919"/>
      <c r="D380" s="48"/>
      <c r="L380" s="259"/>
      <c r="M380" s="259"/>
      <c r="S380" s="259"/>
      <c r="T380" s="259"/>
      <c r="U380" s="259"/>
      <c r="V380" s="259"/>
    </row>
    <row r="381" spans="1:22">
      <c r="A381" s="45"/>
      <c r="B381" s="43">
        <f t="shared" si="10"/>
        <v>366</v>
      </c>
      <c r="C381" s="919"/>
      <c r="D381" s="48"/>
      <c r="L381" s="259"/>
      <c r="M381" s="259"/>
      <c r="S381" s="259"/>
      <c r="T381" s="259"/>
      <c r="U381" s="259"/>
      <c r="V381" s="259"/>
    </row>
    <row r="382" spans="1:22">
      <c r="A382" s="45"/>
      <c r="B382" s="43">
        <f t="shared" si="10"/>
        <v>367</v>
      </c>
      <c r="C382" s="919"/>
      <c r="D382" s="48"/>
      <c r="L382" s="259"/>
      <c r="M382" s="259"/>
      <c r="S382" s="259"/>
      <c r="T382" s="259"/>
      <c r="U382" s="259"/>
      <c r="V382" s="259"/>
    </row>
    <row r="383" spans="1:22">
      <c r="A383" s="45"/>
      <c r="B383" s="43">
        <f t="shared" si="10"/>
        <v>368</v>
      </c>
      <c r="C383" s="919"/>
      <c r="D383" s="48"/>
      <c r="L383" s="259"/>
      <c r="M383" s="259"/>
      <c r="S383" s="259"/>
      <c r="T383" s="259"/>
      <c r="U383" s="259"/>
      <c r="V383" s="259"/>
    </row>
    <row r="384" spans="1:22">
      <c r="A384" s="45"/>
      <c r="B384" s="43">
        <f t="shared" si="10"/>
        <v>369</v>
      </c>
      <c r="C384" s="919"/>
      <c r="D384" s="48"/>
      <c r="L384" s="259"/>
      <c r="M384" s="259"/>
      <c r="S384" s="259"/>
      <c r="T384" s="259"/>
      <c r="U384" s="259"/>
      <c r="V384" s="259"/>
    </row>
    <row r="385" spans="1:22">
      <c r="A385" s="45"/>
      <c r="B385" s="43">
        <f t="shared" si="10"/>
        <v>370</v>
      </c>
      <c r="C385" s="919"/>
      <c r="D385" s="48"/>
      <c r="L385" s="259"/>
      <c r="M385" s="259"/>
      <c r="S385" s="259"/>
      <c r="T385" s="259"/>
      <c r="U385" s="259"/>
      <c r="V385" s="259"/>
    </row>
    <row r="386" spans="1:22">
      <c r="A386" s="45"/>
      <c r="B386" s="43">
        <f t="shared" si="10"/>
        <v>371</v>
      </c>
      <c r="C386" s="919"/>
      <c r="D386" s="48"/>
      <c r="L386" s="259"/>
      <c r="M386" s="259"/>
      <c r="S386" s="259"/>
      <c r="T386" s="259"/>
      <c r="U386" s="259"/>
      <c r="V386" s="259"/>
    </row>
    <row r="387" spans="1:22">
      <c r="A387" s="45"/>
      <c r="B387" s="43">
        <f t="shared" si="10"/>
        <v>372</v>
      </c>
      <c r="C387" s="919"/>
      <c r="D387" s="48"/>
      <c r="L387" s="259"/>
      <c r="M387" s="259"/>
      <c r="S387" s="259"/>
      <c r="T387" s="259"/>
      <c r="U387" s="259"/>
      <c r="V387" s="259"/>
    </row>
    <row r="388" spans="1:22">
      <c r="A388" s="45"/>
      <c r="B388" s="43">
        <f t="shared" si="10"/>
        <v>373</v>
      </c>
      <c r="C388" s="919"/>
      <c r="D388" s="48"/>
      <c r="L388" s="259"/>
      <c r="M388" s="259"/>
      <c r="S388" s="259"/>
      <c r="T388" s="259"/>
      <c r="U388" s="259"/>
      <c r="V388" s="259"/>
    </row>
    <row r="389" spans="1:22">
      <c r="A389" s="45"/>
      <c r="B389" s="43">
        <f t="shared" si="10"/>
        <v>374</v>
      </c>
      <c r="C389" s="919"/>
      <c r="D389" s="48"/>
      <c r="L389" s="259"/>
      <c r="M389" s="259"/>
      <c r="S389" s="259"/>
      <c r="T389" s="259"/>
      <c r="U389" s="259"/>
      <c r="V389" s="259"/>
    </row>
    <row r="390" spans="1:22">
      <c r="A390" s="45"/>
      <c r="B390" s="43">
        <f t="shared" si="10"/>
        <v>375</v>
      </c>
      <c r="C390" s="919"/>
      <c r="D390" s="48"/>
      <c r="L390" s="259"/>
      <c r="M390" s="259"/>
      <c r="S390" s="259"/>
      <c r="T390" s="259"/>
      <c r="U390" s="259"/>
      <c r="V390" s="259"/>
    </row>
    <row r="391" spans="1:22">
      <c r="A391" s="45"/>
      <c r="B391" s="43">
        <f t="shared" si="10"/>
        <v>376</v>
      </c>
      <c r="C391" s="919"/>
      <c r="D391" s="48"/>
      <c r="L391" s="259"/>
      <c r="M391" s="259"/>
      <c r="S391" s="259"/>
      <c r="T391" s="259"/>
      <c r="U391" s="259"/>
      <c r="V391" s="259"/>
    </row>
    <row r="392" spans="1:22">
      <c r="A392" s="45"/>
      <c r="B392" s="43">
        <f t="shared" si="10"/>
        <v>377</v>
      </c>
      <c r="C392" s="919"/>
      <c r="D392" s="48"/>
      <c r="L392" s="259"/>
      <c r="M392" s="259"/>
      <c r="S392" s="259"/>
      <c r="T392" s="259"/>
      <c r="U392" s="259"/>
      <c r="V392" s="259"/>
    </row>
    <row r="393" spans="1:22">
      <c r="A393" s="45"/>
      <c r="B393" s="43">
        <f t="shared" si="10"/>
        <v>378</v>
      </c>
      <c r="C393" s="919"/>
      <c r="D393" s="48"/>
      <c r="L393" s="259"/>
      <c r="M393" s="259"/>
      <c r="S393" s="259"/>
      <c r="T393" s="259"/>
      <c r="U393" s="259"/>
      <c r="V393" s="259"/>
    </row>
    <row r="394" spans="1:22">
      <c r="A394" s="45"/>
      <c r="B394" s="43">
        <f t="shared" si="10"/>
        <v>379</v>
      </c>
      <c r="C394" s="919"/>
      <c r="D394" s="48"/>
      <c r="L394" s="259"/>
      <c r="M394" s="259"/>
      <c r="S394" s="259"/>
      <c r="T394" s="259"/>
      <c r="U394" s="259"/>
      <c r="V394" s="259"/>
    </row>
    <row r="395" spans="1:22">
      <c r="A395" s="45"/>
      <c r="B395" s="43">
        <f t="shared" si="10"/>
        <v>380</v>
      </c>
      <c r="C395" s="919"/>
      <c r="D395" s="48"/>
      <c r="L395" s="259"/>
      <c r="M395" s="259"/>
      <c r="S395" s="259"/>
      <c r="T395" s="259"/>
      <c r="U395" s="259"/>
      <c r="V395" s="259"/>
    </row>
    <row r="396" spans="1:22">
      <c r="A396" s="45"/>
      <c r="B396" s="43">
        <f t="shared" si="10"/>
        <v>381</v>
      </c>
      <c r="C396" s="919"/>
      <c r="D396" s="48"/>
      <c r="L396" s="259"/>
      <c r="M396" s="259"/>
      <c r="S396" s="259"/>
      <c r="T396" s="259"/>
      <c r="U396" s="259"/>
      <c r="V396" s="259"/>
    </row>
    <row r="397" spans="1:22">
      <c r="A397" s="45"/>
      <c r="B397" s="43">
        <f t="shared" si="10"/>
        <v>382</v>
      </c>
      <c r="C397" s="919"/>
      <c r="D397" s="48"/>
      <c r="L397" s="259"/>
      <c r="M397" s="259"/>
      <c r="S397" s="259"/>
      <c r="T397" s="259"/>
      <c r="U397" s="259"/>
      <c r="V397" s="259"/>
    </row>
    <row r="398" spans="1:22">
      <c r="A398" s="45"/>
      <c r="B398" s="43">
        <f t="shared" si="10"/>
        <v>383</v>
      </c>
      <c r="C398" s="919"/>
      <c r="D398" s="48"/>
      <c r="L398" s="259"/>
      <c r="M398" s="259"/>
      <c r="S398" s="259"/>
      <c r="T398" s="259"/>
      <c r="U398" s="259"/>
      <c r="V398" s="259"/>
    </row>
    <row r="399" spans="1:22">
      <c r="A399" s="45"/>
      <c r="B399" s="43">
        <f t="shared" si="10"/>
        <v>384</v>
      </c>
      <c r="C399" s="919"/>
      <c r="D399" s="48"/>
      <c r="L399" s="259"/>
      <c r="M399" s="259"/>
      <c r="S399" s="259"/>
      <c r="T399" s="259"/>
      <c r="U399" s="259"/>
      <c r="V399" s="259"/>
    </row>
    <row r="400" spans="1:22">
      <c r="A400" s="45"/>
      <c r="B400" s="43">
        <f t="shared" si="10"/>
        <v>385</v>
      </c>
      <c r="C400" s="919"/>
      <c r="D400" s="48"/>
      <c r="L400" s="259"/>
      <c r="M400" s="259"/>
      <c r="S400" s="259"/>
      <c r="T400" s="259"/>
      <c r="U400" s="259"/>
      <c r="V400" s="259"/>
    </row>
    <row r="401" spans="1:22">
      <c r="A401" s="45"/>
      <c r="B401" s="43">
        <f t="shared" si="10"/>
        <v>386</v>
      </c>
      <c r="C401" s="919"/>
      <c r="D401" s="48"/>
      <c r="L401" s="259"/>
      <c r="M401" s="259"/>
      <c r="S401" s="259"/>
      <c r="T401" s="259"/>
      <c r="U401" s="259"/>
      <c r="V401" s="259"/>
    </row>
    <row r="402" spans="1:22">
      <c r="A402" s="45"/>
      <c r="B402" s="43">
        <f t="shared" ref="B402:B465" si="11">B401+1</f>
        <v>387</v>
      </c>
      <c r="C402" s="919"/>
      <c r="D402" s="48"/>
      <c r="L402" s="259"/>
      <c r="M402" s="259"/>
      <c r="S402" s="259"/>
      <c r="T402" s="259"/>
      <c r="U402" s="259"/>
      <c r="V402" s="259"/>
    </row>
    <row r="403" spans="1:22">
      <c r="A403" s="45"/>
      <c r="B403" s="43">
        <f t="shared" si="11"/>
        <v>388</v>
      </c>
      <c r="C403" s="919"/>
      <c r="D403" s="48"/>
      <c r="L403" s="259"/>
      <c r="M403" s="259"/>
      <c r="S403" s="259"/>
      <c r="T403" s="259"/>
      <c r="U403" s="259"/>
      <c r="V403" s="259"/>
    </row>
    <row r="404" spans="1:22">
      <c r="A404" s="45"/>
      <c r="B404" s="43">
        <f t="shared" si="11"/>
        <v>389</v>
      </c>
      <c r="C404" s="919"/>
      <c r="D404" s="48"/>
      <c r="L404" s="259"/>
      <c r="M404" s="259"/>
      <c r="S404" s="259"/>
      <c r="T404" s="259"/>
      <c r="U404" s="259"/>
      <c r="V404" s="259"/>
    </row>
    <row r="405" spans="1:22">
      <c r="A405" s="45"/>
      <c r="B405" s="43">
        <f t="shared" si="11"/>
        <v>390</v>
      </c>
      <c r="C405" s="919"/>
      <c r="D405" s="48"/>
      <c r="L405" s="259"/>
      <c r="M405" s="259"/>
      <c r="S405" s="259"/>
      <c r="T405" s="259"/>
      <c r="U405" s="259"/>
      <c r="V405" s="259"/>
    </row>
    <row r="406" spans="1:22">
      <c r="A406" s="45"/>
      <c r="B406" s="43">
        <f t="shared" si="11"/>
        <v>391</v>
      </c>
      <c r="C406" s="919"/>
      <c r="D406" s="48"/>
      <c r="L406" s="259"/>
      <c r="M406" s="259"/>
      <c r="S406" s="259"/>
      <c r="T406" s="259"/>
      <c r="U406" s="259"/>
      <c r="V406" s="259"/>
    </row>
    <row r="407" spans="1:22">
      <c r="A407" s="45"/>
      <c r="B407" s="43">
        <f t="shared" si="11"/>
        <v>392</v>
      </c>
      <c r="C407" s="919"/>
      <c r="D407" s="48"/>
      <c r="L407" s="259"/>
      <c r="M407" s="259"/>
      <c r="S407" s="259"/>
      <c r="T407" s="259"/>
      <c r="U407" s="259"/>
      <c r="V407" s="259"/>
    </row>
    <row r="408" spans="1:22">
      <c r="A408" s="45"/>
      <c r="B408" s="43">
        <f t="shared" si="11"/>
        <v>393</v>
      </c>
      <c r="C408" s="919"/>
      <c r="D408" s="48"/>
      <c r="L408" s="259"/>
      <c r="M408" s="259"/>
      <c r="S408" s="259"/>
      <c r="T408" s="259"/>
      <c r="U408" s="259"/>
      <c r="V408" s="259"/>
    </row>
    <row r="409" spans="1:22">
      <c r="A409" s="45"/>
      <c r="B409" s="43">
        <f t="shared" si="11"/>
        <v>394</v>
      </c>
      <c r="C409" s="919"/>
      <c r="D409" s="48"/>
      <c r="L409" s="259"/>
      <c r="M409" s="259"/>
      <c r="S409" s="259"/>
      <c r="T409" s="259"/>
      <c r="U409" s="259"/>
      <c r="V409" s="259"/>
    </row>
    <row r="410" spans="1:22">
      <c r="A410" s="45"/>
      <c r="B410" s="43">
        <f t="shared" si="11"/>
        <v>395</v>
      </c>
      <c r="C410" s="919"/>
      <c r="D410" s="48"/>
      <c r="L410" s="259"/>
      <c r="M410" s="259"/>
      <c r="S410" s="259"/>
      <c r="T410" s="259"/>
      <c r="U410" s="259"/>
      <c r="V410" s="259"/>
    </row>
    <row r="411" spans="1:22">
      <c r="A411" s="45"/>
      <c r="B411" s="43">
        <f t="shared" si="11"/>
        <v>396</v>
      </c>
      <c r="C411" s="919"/>
      <c r="D411" s="48"/>
      <c r="L411" s="259"/>
      <c r="M411" s="259"/>
      <c r="S411" s="259"/>
      <c r="T411" s="259"/>
      <c r="U411" s="259"/>
      <c r="V411" s="259"/>
    </row>
    <row r="412" spans="1:22">
      <c r="A412" s="45"/>
      <c r="B412" s="43">
        <f t="shared" si="11"/>
        <v>397</v>
      </c>
      <c r="C412" s="919"/>
      <c r="D412" s="48"/>
      <c r="L412" s="259"/>
      <c r="M412" s="259"/>
      <c r="S412" s="259"/>
      <c r="T412" s="259"/>
      <c r="U412" s="259"/>
      <c r="V412" s="259"/>
    </row>
    <row r="413" spans="1:22">
      <c r="A413" s="45"/>
      <c r="B413" s="43">
        <f t="shared" si="11"/>
        <v>398</v>
      </c>
      <c r="C413" s="919"/>
      <c r="D413" s="48"/>
      <c r="L413" s="259"/>
      <c r="M413" s="259"/>
      <c r="S413" s="259"/>
      <c r="T413" s="259"/>
      <c r="U413" s="259"/>
      <c r="V413" s="259"/>
    </row>
    <row r="414" spans="1:22">
      <c r="A414" s="45"/>
      <c r="B414" s="43">
        <f t="shared" si="11"/>
        <v>399</v>
      </c>
      <c r="C414" s="919"/>
      <c r="D414" s="48"/>
      <c r="L414" s="259"/>
      <c r="M414" s="259"/>
      <c r="S414" s="259"/>
      <c r="T414" s="259"/>
      <c r="U414" s="259"/>
      <c r="V414" s="259"/>
    </row>
    <row r="415" spans="1:22">
      <c r="A415" s="45"/>
      <c r="B415" s="43">
        <f t="shared" si="11"/>
        <v>400</v>
      </c>
      <c r="C415" s="919"/>
      <c r="D415" s="48"/>
      <c r="L415" s="259"/>
      <c r="M415" s="259"/>
      <c r="S415" s="259"/>
      <c r="T415" s="259"/>
      <c r="U415" s="259"/>
      <c r="V415" s="259"/>
    </row>
    <row r="416" spans="1:22">
      <c r="A416" s="45"/>
      <c r="B416" s="43">
        <f t="shared" si="11"/>
        <v>401</v>
      </c>
      <c r="C416" s="919"/>
      <c r="D416" s="48"/>
      <c r="L416" s="259"/>
      <c r="M416" s="259"/>
      <c r="S416" s="259"/>
      <c r="T416" s="259"/>
      <c r="U416" s="259"/>
      <c r="V416" s="259"/>
    </row>
    <row r="417" spans="1:22">
      <c r="A417" s="45"/>
      <c r="B417" s="43">
        <f t="shared" si="11"/>
        <v>402</v>
      </c>
      <c r="C417" s="919"/>
      <c r="D417" s="48"/>
      <c r="L417" s="259"/>
      <c r="M417" s="259"/>
      <c r="S417" s="259"/>
      <c r="T417" s="259"/>
      <c r="U417" s="259"/>
      <c r="V417" s="259"/>
    </row>
    <row r="418" spans="1:22">
      <c r="A418" s="45"/>
      <c r="B418" s="43">
        <f t="shared" si="11"/>
        <v>403</v>
      </c>
      <c r="C418" s="919"/>
      <c r="D418" s="48"/>
      <c r="L418" s="259"/>
      <c r="M418" s="259"/>
      <c r="S418" s="259"/>
      <c r="T418" s="259"/>
      <c r="U418" s="259"/>
      <c r="V418" s="259"/>
    </row>
    <row r="419" spans="1:22">
      <c r="A419" s="45"/>
      <c r="B419" s="43">
        <f t="shared" si="11"/>
        <v>404</v>
      </c>
      <c r="C419" s="919"/>
      <c r="D419" s="48"/>
      <c r="L419" s="259"/>
      <c r="M419" s="259"/>
      <c r="S419" s="259"/>
      <c r="T419" s="259"/>
      <c r="U419" s="259"/>
      <c r="V419" s="259"/>
    </row>
    <row r="420" spans="1:22">
      <c r="A420" s="45"/>
      <c r="B420" s="43">
        <f t="shared" si="11"/>
        <v>405</v>
      </c>
      <c r="C420" s="919"/>
      <c r="D420" s="48"/>
      <c r="L420" s="259"/>
      <c r="M420" s="259"/>
      <c r="S420" s="259"/>
      <c r="T420" s="259"/>
      <c r="U420" s="259"/>
      <c r="V420" s="259"/>
    </row>
    <row r="421" spans="1:22">
      <c r="A421" s="45"/>
      <c r="B421" s="43">
        <f t="shared" si="11"/>
        <v>406</v>
      </c>
      <c r="C421" s="919"/>
      <c r="D421" s="48"/>
      <c r="L421" s="259"/>
      <c r="M421" s="259"/>
      <c r="S421" s="259"/>
      <c r="T421" s="259"/>
      <c r="U421" s="259"/>
      <c r="V421" s="259"/>
    </row>
    <row r="422" spans="1:22">
      <c r="A422" s="45"/>
      <c r="B422" s="43">
        <f t="shared" si="11"/>
        <v>407</v>
      </c>
      <c r="C422" s="919"/>
      <c r="D422" s="48"/>
      <c r="L422" s="259"/>
      <c r="M422" s="259"/>
      <c r="S422" s="259"/>
      <c r="T422" s="259"/>
      <c r="U422" s="259"/>
      <c r="V422" s="259"/>
    </row>
    <row r="423" spans="1:22">
      <c r="A423" s="45"/>
      <c r="B423" s="43">
        <f t="shared" si="11"/>
        <v>408</v>
      </c>
      <c r="C423" s="919"/>
      <c r="D423" s="48"/>
      <c r="L423" s="259"/>
      <c r="M423" s="259"/>
      <c r="S423" s="259"/>
      <c r="T423" s="259"/>
      <c r="U423" s="259"/>
      <c r="V423" s="259"/>
    </row>
    <row r="424" spans="1:22">
      <c r="A424" s="45"/>
      <c r="B424" s="43">
        <f t="shared" si="11"/>
        <v>409</v>
      </c>
      <c r="C424" s="919"/>
      <c r="D424" s="48"/>
      <c r="L424" s="259"/>
      <c r="M424" s="259"/>
      <c r="S424" s="259"/>
      <c r="T424" s="259"/>
      <c r="U424" s="259"/>
      <c r="V424" s="259"/>
    </row>
    <row r="425" spans="1:22">
      <c r="A425" s="45"/>
      <c r="B425" s="43">
        <f t="shared" si="11"/>
        <v>410</v>
      </c>
      <c r="C425" s="919"/>
      <c r="D425" s="48"/>
      <c r="L425" s="259"/>
      <c r="M425" s="259"/>
      <c r="S425" s="259"/>
      <c r="T425" s="259"/>
      <c r="U425" s="259"/>
      <c r="V425" s="259"/>
    </row>
    <row r="426" spans="1:22">
      <c r="A426" s="45"/>
      <c r="B426" s="43">
        <f t="shared" si="11"/>
        <v>411</v>
      </c>
      <c r="C426" s="919"/>
      <c r="D426" s="48"/>
      <c r="L426" s="259"/>
      <c r="M426" s="259"/>
      <c r="S426" s="259"/>
      <c r="T426" s="259"/>
      <c r="U426" s="259"/>
      <c r="V426" s="259"/>
    </row>
    <row r="427" spans="1:22">
      <c r="A427" s="45"/>
      <c r="B427" s="43">
        <f t="shared" si="11"/>
        <v>412</v>
      </c>
      <c r="C427" s="919"/>
      <c r="D427" s="48"/>
      <c r="L427" s="259"/>
      <c r="M427" s="259"/>
      <c r="S427" s="259"/>
      <c r="T427" s="259"/>
      <c r="U427" s="259"/>
      <c r="V427" s="259"/>
    </row>
    <row r="428" spans="1:22">
      <c r="A428" s="45"/>
      <c r="B428" s="43">
        <f t="shared" si="11"/>
        <v>413</v>
      </c>
      <c r="C428" s="919"/>
      <c r="D428" s="48"/>
      <c r="L428" s="259"/>
      <c r="M428" s="259"/>
      <c r="S428" s="259"/>
      <c r="T428" s="259"/>
      <c r="U428" s="259"/>
      <c r="V428" s="259"/>
    </row>
    <row r="429" spans="1:22">
      <c r="A429" s="45"/>
      <c r="B429" s="43">
        <f t="shared" si="11"/>
        <v>414</v>
      </c>
      <c r="C429" s="919"/>
      <c r="D429" s="48"/>
      <c r="L429" s="259"/>
      <c r="M429" s="259"/>
      <c r="S429" s="259"/>
      <c r="T429" s="259"/>
      <c r="U429" s="259"/>
      <c r="V429" s="259"/>
    </row>
    <row r="430" spans="1:22">
      <c r="A430" s="45"/>
      <c r="B430" s="43">
        <f t="shared" si="11"/>
        <v>415</v>
      </c>
      <c r="C430" s="919"/>
      <c r="D430" s="48"/>
      <c r="L430" s="259"/>
      <c r="M430" s="259"/>
      <c r="S430" s="259"/>
      <c r="T430" s="259"/>
      <c r="U430" s="259"/>
      <c r="V430" s="259"/>
    </row>
    <row r="431" spans="1:22">
      <c r="A431" s="45"/>
      <c r="B431" s="43">
        <f t="shared" si="11"/>
        <v>416</v>
      </c>
      <c r="C431" s="919"/>
      <c r="D431" s="48"/>
      <c r="L431" s="259"/>
      <c r="M431" s="259"/>
      <c r="S431" s="259"/>
      <c r="T431" s="259"/>
      <c r="U431" s="259"/>
      <c r="V431" s="259"/>
    </row>
    <row r="432" spans="1:22">
      <c r="A432" s="45"/>
      <c r="B432" s="43">
        <f t="shared" si="11"/>
        <v>417</v>
      </c>
      <c r="C432" s="919"/>
      <c r="D432" s="48"/>
      <c r="L432" s="259"/>
      <c r="M432" s="259"/>
      <c r="S432" s="259"/>
      <c r="T432" s="259"/>
      <c r="U432" s="259"/>
      <c r="V432" s="259"/>
    </row>
    <row r="433" spans="1:22">
      <c r="A433" s="45"/>
      <c r="B433" s="43">
        <f t="shared" si="11"/>
        <v>418</v>
      </c>
      <c r="C433" s="919"/>
      <c r="D433" s="48"/>
      <c r="L433" s="259"/>
      <c r="M433" s="259"/>
      <c r="S433" s="259"/>
      <c r="T433" s="259"/>
      <c r="U433" s="259"/>
      <c r="V433" s="259"/>
    </row>
    <row r="434" spans="1:22">
      <c r="A434" s="45"/>
      <c r="B434" s="43">
        <f t="shared" si="11"/>
        <v>419</v>
      </c>
      <c r="C434" s="919"/>
      <c r="D434" s="48"/>
      <c r="L434" s="259"/>
      <c r="M434" s="259"/>
      <c r="S434" s="259"/>
      <c r="T434" s="259"/>
      <c r="U434" s="259"/>
      <c r="V434" s="259"/>
    </row>
    <row r="435" spans="1:22">
      <c r="A435" s="45"/>
      <c r="B435" s="43">
        <f t="shared" si="11"/>
        <v>420</v>
      </c>
      <c r="C435" s="919"/>
      <c r="D435" s="48"/>
      <c r="L435" s="259"/>
      <c r="M435" s="259"/>
      <c r="S435" s="259"/>
      <c r="T435" s="259"/>
      <c r="U435" s="259"/>
      <c r="V435" s="259"/>
    </row>
    <row r="436" spans="1:22">
      <c r="A436" s="45"/>
      <c r="B436" s="43">
        <f t="shared" si="11"/>
        <v>421</v>
      </c>
      <c r="C436" s="919"/>
      <c r="D436" s="48"/>
      <c r="L436" s="259"/>
      <c r="M436" s="259"/>
      <c r="S436" s="259"/>
      <c r="T436" s="259"/>
      <c r="U436" s="259"/>
      <c r="V436" s="259"/>
    </row>
    <row r="437" spans="1:22">
      <c r="A437" s="45"/>
      <c r="B437" s="43">
        <f t="shared" si="11"/>
        <v>422</v>
      </c>
      <c r="C437" s="919"/>
      <c r="D437" s="48"/>
      <c r="L437" s="259"/>
      <c r="M437" s="259"/>
      <c r="S437" s="259"/>
      <c r="T437" s="259"/>
      <c r="U437" s="259"/>
      <c r="V437" s="259"/>
    </row>
    <row r="438" spans="1:22">
      <c r="A438" s="45"/>
      <c r="B438" s="43">
        <f t="shared" si="11"/>
        <v>423</v>
      </c>
      <c r="C438" s="919"/>
      <c r="D438" s="48"/>
      <c r="L438" s="259"/>
      <c r="M438" s="259"/>
      <c r="S438" s="259"/>
      <c r="T438" s="259"/>
      <c r="U438" s="259"/>
      <c r="V438" s="259"/>
    </row>
    <row r="439" spans="1:22">
      <c r="A439" s="45"/>
      <c r="B439" s="43">
        <f t="shared" si="11"/>
        <v>424</v>
      </c>
      <c r="C439" s="919"/>
      <c r="D439" s="48"/>
      <c r="L439" s="259"/>
      <c r="M439" s="259"/>
      <c r="S439" s="259"/>
      <c r="T439" s="259"/>
      <c r="U439" s="259"/>
      <c r="V439" s="259"/>
    </row>
    <row r="440" spans="1:22">
      <c r="A440" s="45"/>
      <c r="B440" s="43">
        <f t="shared" si="11"/>
        <v>425</v>
      </c>
      <c r="C440" s="919"/>
      <c r="D440" s="48"/>
      <c r="L440" s="259"/>
      <c r="M440" s="259"/>
      <c r="S440" s="259"/>
      <c r="T440" s="259"/>
      <c r="U440" s="259"/>
      <c r="V440" s="259"/>
    </row>
    <row r="441" spans="1:22">
      <c r="A441" s="45"/>
      <c r="B441" s="43">
        <f t="shared" si="11"/>
        <v>426</v>
      </c>
      <c r="C441" s="919"/>
      <c r="D441" s="48"/>
      <c r="L441" s="259"/>
      <c r="M441" s="259"/>
      <c r="S441" s="259"/>
      <c r="T441" s="259"/>
      <c r="U441" s="259"/>
      <c r="V441" s="259"/>
    </row>
    <row r="442" spans="1:22">
      <c r="A442" s="45"/>
      <c r="B442" s="43">
        <f t="shared" si="11"/>
        <v>427</v>
      </c>
      <c r="C442" s="919"/>
      <c r="D442" s="48"/>
      <c r="L442" s="259"/>
      <c r="M442" s="259"/>
      <c r="S442" s="259"/>
      <c r="T442" s="259"/>
      <c r="U442" s="259"/>
      <c r="V442" s="259"/>
    </row>
    <row r="443" spans="1:22">
      <c r="A443" s="45"/>
      <c r="B443" s="43">
        <f t="shared" si="11"/>
        <v>428</v>
      </c>
      <c r="C443" s="919"/>
      <c r="D443" s="48"/>
      <c r="L443" s="259"/>
      <c r="M443" s="259"/>
      <c r="S443" s="259"/>
      <c r="T443" s="259"/>
      <c r="U443" s="259"/>
      <c r="V443" s="259"/>
    </row>
    <row r="444" spans="1:22">
      <c r="A444" s="45"/>
      <c r="B444" s="43">
        <f t="shared" si="11"/>
        <v>429</v>
      </c>
      <c r="C444" s="919"/>
      <c r="D444" s="48"/>
      <c r="L444" s="259"/>
      <c r="M444" s="259"/>
      <c r="S444" s="259"/>
      <c r="T444" s="259"/>
      <c r="U444" s="259"/>
      <c r="V444" s="259"/>
    </row>
    <row r="445" spans="1:22">
      <c r="A445" s="45"/>
      <c r="B445" s="43">
        <f t="shared" si="11"/>
        <v>430</v>
      </c>
      <c r="C445" s="919"/>
      <c r="D445" s="48"/>
      <c r="L445" s="259"/>
      <c r="M445" s="259"/>
      <c r="S445" s="259"/>
      <c r="T445" s="259"/>
      <c r="U445" s="259"/>
      <c r="V445" s="259"/>
    </row>
    <row r="446" spans="1:22">
      <c r="A446" s="45"/>
      <c r="B446" s="43">
        <f t="shared" si="11"/>
        <v>431</v>
      </c>
      <c r="C446" s="919"/>
      <c r="D446" s="48"/>
      <c r="L446" s="259"/>
      <c r="M446" s="259"/>
      <c r="S446" s="259"/>
      <c r="T446" s="259"/>
      <c r="U446" s="259"/>
      <c r="V446" s="259"/>
    </row>
    <row r="447" spans="1:22">
      <c r="A447" s="45"/>
      <c r="B447" s="43">
        <f t="shared" si="11"/>
        <v>432</v>
      </c>
      <c r="C447" s="919"/>
      <c r="D447" s="48"/>
      <c r="L447" s="259"/>
      <c r="M447" s="259"/>
      <c r="S447" s="259"/>
      <c r="T447" s="259"/>
      <c r="U447" s="259"/>
      <c r="V447" s="259"/>
    </row>
    <row r="448" spans="1:22">
      <c r="A448" s="45"/>
      <c r="B448" s="43">
        <f t="shared" si="11"/>
        <v>433</v>
      </c>
      <c r="C448" s="919"/>
      <c r="D448" s="48"/>
      <c r="L448" s="259"/>
      <c r="M448" s="259"/>
      <c r="S448" s="259"/>
      <c r="T448" s="259"/>
      <c r="U448" s="259"/>
      <c r="V448" s="259"/>
    </row>
    <row r="449" spans="1:22">
      <c r="A449" s="45"/>
      <c r="B449" s="43">
        <f t="shared" si="11"/>
        <v>434</v>
      </c>
      <c r="C449" s="919"/>
      <c r="D449" s="48"/>
      <c r="L449" s="259"/>
      <c r="M449" s="259"/>
      <c r="S449" s="259"/>
      <c r="T449" s="259"/>
      <c r="U449" s="259"/>
      <c r="V449" s="259"/>
    </row>
    <row r="450" spans="1:22">
      <c r="A450" s="45"/>
      <c r="B450" s="43">
        <f t="shared" si="11"/>
        <v>435</v>
      </c>
      <c r="C450" s="919"/>
      <c r="D450" s="48"/>
      <c r="L450" s="259"/>
      <c r="M450" s="259"/>
      <c r="S450" s="259"/>
      <c r="T450" s="259"/>
      <c r="U450" s="259"/>
      <c r="V450" s="259"/>
    </row>
    <row r="451" spans="1:22">
      <c r="A451" s="45"/>
      <c r="B451" s="43">
        <f t="shared" si="11"/>
        <v>436</v>
      </c>
      <c r="C451" s="919"/>
      <c r="D451" s="48"/>
      <c r="L451" s="259"/>
      <c r="M451" s="259"/>
      <c r="S451" s="259"/>
      <c r="T451" s="259"/>
      <c r="U451" s="259"/>
      <c r="V451" s="259"/>
    </row>
    <row r="452" spans="1:22">
      <c r="A452" s="45"/>
      <c r="B452" s="43">
        <f t="shared" si="11"/>
        <v>437</v>
      </c>
      <c r="C452" s="919"/>
      <c r="D452" s="48"/>
      <c r="L452" s="259"/>
      <c r="M452" s="259"/>
      <c r="S452" s="259"/>
      <c r="T452" s="259"/>
      <c r="U452" s="259"/>
      <c r="V452" s="259"/>
    </row>
    <row r="453" spans="1:22">
      <c r="A453" s="45"/>
      <c r="B453" s="43">
        <f t="shared" si="11"/>
        <v>438</v>
      </c>
      <c r="C453" s="919"/>
      <c r="D453" s="48"/>
      <c r="L453" s="259"/>
      <c r="M453" s="259"/>
      <c r="S453" s="259"/>
      <c r="T453" s="259"/>
      <c r="U453" s="259"/>
      <c r="V453" s="259"/>
    </row>
    <row r="454" spans="1:22">
      <c r="A454" s="45"/>
      <c r="B454" s="43">
        <f t="shared" si="11"/>
        <v>439</v>
      </c>
      <c r="C454" s="919"/>
      <c r="D454" s="48"/>
      <c r="L454" s="259"/>
      <c r="M454" s="259"/>
      <c r="S454" s="259"/>
      <c r="T454" s="259"/>
      <c r="U454" s="259"/>
      <c r="V454" s="259"/>
    </row>
    <row r="455" spans="1:22">
      <c r="A455" s="45"/>
      <c r="B455" s="43">
        <f t="shared" si="11"/>
        <v>440</v>
      </c>
      <c r="C455" s="919"/>
      <c r="D455" s="48"/>
      <c r="L455" s="259"/>
      <c r="M455" s="259"/>
      <c r="S455" s="259"/>
      <c r="T455" s="259"/>
      <c r="U455" s="259"/>
      <c r="V455" s="259"/>
    </row>
    <row r="456" spans="1:22">
      <c r="A456" s="45"/>
      <c r="B456" s="43">
        <f t="shared" si="11"/>
        <v>441</v>
      </c>
      <c r="C456" s="919"/>
      <c r="D456" s="48"/>
      <c r="L456" s="259"/>
      <c r="M456" s="259"/>
      <c r="S456" s="259"/>
      <c r="T456" s="259"/>
      <c r="U456" s="259"/>
      <c r="V456" s="259"/>
    </row>
    <row r="457" spans="1:22">
      <c r="A457" s="45"/>
      <c r="B457" s="43">
        <f t="shared" si="11"/>
        <v>442</v>
      </c>
      <c r="C457" s="919"/>
      <c r="D457" s="48"/>
      <c r="L457" s="259"/>
      <c r="M457" s="259"/>
      <c r="S457" s="259"/>
      <c r="T457" s="259"/>
      <c r="U457" s="259"/>
      <c r="V457" s="259"/>
    </row>
    <row r="458" spans="1:22">
      <c r="A458" s="45"/>
      <c r="B458" s="43">
        <f t="shared" si="11"/>
        <v>443</v>
      </c>
      <c r="C458" s="919"/>
      <c r="D458" s="48"/>
      <c r="L458" s="259"/>
      <c r="M458" s="259"/>
      <c r="S458" s="259"/>
      <c r="T458" s="259"/>
      <c r="U458" s="259"/>
      <c r="V458" s="259"/>
    </row>
    <row r="459" spans="1:22">
      <c r="A459" s="45"/>
      <c r="B459" s="43">
        <f t="shared" si="11"/>
        <v>444</v>
      </c>
      <c r="C459" s="919"/>
      <c r="D459" s="48"/>
      <c r="L459" s="259"/>
      <c r="M459" s="259"/>
      <c r="S459" s="259"/>
      <c r="T459" s="259"/>
      <c r="U459" s="259"/>
      <c r="V459" s="259"/>
    </row>
    <row r="460" spans="1:22">
      <c r="A460" s="45"/>
      <c r="B460" s="43">
        <f t="shared" si="11"/>
        <v>445</v>
      </c>
      <c r="C460" s="919"/>
      <c r="D460" s="48"/>
      <c r="L460" s="259"/>
      <c r="M460" s="259"/>
      <c r="S460" s="259"/>
      <c r="T460" s="259"/>
      <c r="U460" s="259"/>
      <c r="V460" s="259"/>
    </row>
    <row r="461" spans="1:22">
      <c r="A461" s="45"/>
      <c r="B461" s="43">
        <f t="shared" si="11"/>
        <v>446</v>
      </c>
      <c r="C461" s="919"/>
      <c r="D461" s="48"/>
      <c r="L461" s="259"/>
      <c r="M461" s="259"/>
      <c r="S461" s="259"/>
      <c r="T461" s="259"/>
      <c r="U461" s="259"/>
      <c r="V461" s="259"/>
    </row>
    <row r="462" spans="1:22">
      <c r="A462" s="45"/>
      <c r="B462" s="43">
        <f t="shared" si="11"/>
        <v>447</v>
      </c>
      <c r="C462" s="919"/>
      <c r="D462" s="48"/>
      <c r="L462" s="259"/>
      <c r="M462" s="259"/>
      <c r="S462" s="259"/>
      <c r="T462" s="259"/>
      <c r="U462" s="259"/>
      <c r="V462" s="259"/>
    </row>
    <row r="463" spans="1:22">
      <c r="A463" s="45"/>
      <c r="B463" s="43">
        <f t="shared" si="11"/>
        <v>448</v>
      </c>
      <c r="C463" s="919"/>
      <c r="D463" s="48"/>
      <c r="L463" s="259"/>
      <c r="M463" s="259"/>
      <c r="S463" s="259"/>
      <c r="T463" s="259"/>
      <c r="U463" s="259"/>
      <c r="V463" s="259"/>
    </row>
    <row r="464" spans="1:22">
      <c r="A464" s="45"/>
      <c r="B464" s="43">
        <f t="shared" si="11"/>
        <v>449</v>
      </c>
      <c r="C464" s="919"/>
      <c r="D464" s="48"/>
      <c r="L464" s="259"/>
      <c r="M464" s="259"/>
      <c r="S464" s="259"/>
      <c r="T464" s="259"/>
      <c r="U464" s="259"/>
      <c r="V464" s="259"/>
    </row>
    <row r="465" spans="1:22">
      <c r="A465" s="45"/>
      <c r="B465" s="43">
        <f t="shared" si="11"/>
        <v>450</v>
      </c>
      <c r="C465" s="919"/>
      <c r="D465" s="48"/>
      <c r="L465" s="259"/>
      <c r="M465" s="259"/>
      <c r="S465" s="259"/>
      <c r="T465" s="259"/>
      <c r="U465" s="259"/>
      <c r="V465" s="259"/>
    </row>
    <row r="466" spans="1:22">
      <c r="A466" s="45"/>
      <c r="B466" s="43">
        <f t="shared" ref="B466:B529" si="12">B465+1</f>
        <v>451</v>
      </c>
      <c r="C466" s="919"/>
      <c r="D466" s="48"/>
      <c r="L466" s="259"/>
      <c r="M466" s="259"/>
      <c r="S466" s="259"/>
      <c r="T466" s="259"/>
      <c r="U466" s="259"/>
      <c r="V466" s="259"/>
    </row>
    <row r="467" spans="1:22">
      <c r="A467" s="45"/>
      <c r="B467" s="43">
        <f t="shared" si="12"/>
        <v>452</v>
      </c>
      <c r="C467" s="919"/>
      <c r="D467" s="48"/>
      <c r="L467" s="259"/>
      <c r="M467" s="259"/>
      <c r="S467" s="259"/>
      <c r="T467" s="259"/>
      <c r="U467" s="259"/>
      <c r="V467" s="259"/>
    </row>
    <row r="468" spans="1:22">
      <c r="A468" s="45"/>
      <c r="B468" s="43">
        <f t="shared" si="12"/>
        <v>453</v>
      </c>
      <c r="C468" s="919"/>
      <c r="D468" s="48"/>
      <c r="L468" s="259"/>
      <c r="M468" s="259"/>
      <c r="S468" s="259"/>
      <c r="T468" s="259"/>
      <c r="U468" s="259"/>
      <c r="V468" s="259"/>
    </row>
    <row r="469" spans="1:22">
      <c r="A469" s="45"/>
      <c r="B469" s="43">
        <f t="shared" si="12"/>
        <v>454</v>
      </c>
      <c r="C469" s="919"/>
      <c r="D469" s="48"/>
      <c r="L469" s="259"/>
      <c r="M469" s="259"/>
      <c r="S469" s="259"/>
      <c r="T469" s="259"/>
      <c r="U469" s="259"/>
      <c r="V469" s="259"/>
    </row>
    <row r="470" spans="1:22">
      <c r="A470" s="45"/>
      <c r="B470" s="43">
        <f t="shared" si="12"/>
        <v>455</v>
      </c>
      <c r="C470" s="919"/>
      <c r="D470" s="48"/>
      <c r="L470" s="259"/>
      <c r="M470" s="259"/>
      <c r="S470" s="259"/>
      <c r="T470" s="259"/>
      <c r="U470" s="259"/>
      <c r="V470" s="259"/>
    </row>
    <row r="471" spans="1:22">
      <c r="A471" s="45"/>
      <c r="B471" s="43">
        <f t="shared" si="12"/>
        <v>456</v>
      </c>
      <c r="C471" s="919"/>
      <c r="D471" s="48"/>
      <c r="L471" s="259"/>
      <c r="M471" s="259"/>
      <c r="S471" s="259"/>
      <c r="T471" s="259"/>
      <c r="U471" s="259"/>
      <c r="V471" s="259"/>
    </row>
    <row r="472" spans="1:22">
      <c r="A472" s="45"/>
      <c r="B472" s="43">
        <f t="shared" si="12"/>
        <v>457</v>
      </c>
      <c r="C472" s="919"/>
      <c r="D472" s="48"/>
      <c r="L472" s="259"/>
      <c r="M472" s="259"/>
      <c r="S472" s="259"/>
      <c r="T472" s="259"/>
      <c r="U472" s="259"/>
      <c r="V472" s="259"/>
    </row>
    <row r="473" spans="1:22">
      <c r="A473" s="45"/>
      <c r="B473" s="43">
        <f t="shared" si="12"/>
        <v>458</v>
      </c>
      <c r="C473" s="919"/>
      <c r="D473" s="48"/>
      <c r="L473" s="259"/>
      <c r="M473" s="259"/>
      <c r="S473" s="259"/>
      <c r="T473" s="259"/>
      <c r="U473" s="259"/>
      <c r="V473" s="259"/>
    </row>
    <row r="474" spans="1:22">
      <c r="A474" s="45"/>
      <c r="B474" s="43">
        <f t="shared" si="12"/>
        <v>459</v>
      </c>
      <c r="C474" s="919"/>
      <c r="D474" s="48"/>
      <c r="L474" s="259"/>
      <c r="M474" s="259"/>
      <c r="S474" s="259"/>
      <c r="T474" s="259"/>
      <c r="U474" s="259"/>
      <c r="V474" s="259"/>
    </row>
    <row r="475" spans="1:22">
      <c r="A475" s="45"/>
      <c r="B475" s="43">
        <f t="shared" si="12"/>
        <v>460</v>
      </c>
      <c r="C475" s="919"/>
      <c r="D475" s="48"/>
      <c r="L475" s="259"/>
      <c r="M475" s="259"/>
      <c r="S475" s="259"/>
      <c r="T475" s="259"/>
      <c r="U475" s="259"/>
      <c r="V475" s="259"/>
    </row>
    <row r="476" spans="1:22">
      <c r="A476" s="45"/>
      <c r="B476" s="43">
        <f t="shared" si="12"/>
        <v>461</v>
      </c>
      <c r="C476" s="919"/>
      <c r="D476" s="48"/>
      <c r="L476" s="259"/>
      <c r="M476" s="259"/>
      <c r="S476" s="259"/>
      <c r="T476" s="259"/>
      <c r="U476" s="259"/>
      <c r="V476" s="259"/>
    </row>
    <row r="477" spans="1:22">
      <c r="A477" s="45"/>
      <c r="B477" s="43">
        <f t="shared" si="12"/>
        <v>462</v>
      </c>
      <c r="C477" s="919"/>
      <c r="D477" s="48"/>
      <c r="L477" s="259"/>
      <c r="M477" s="259"/>
      <c r="S477" s="259"/>
      <c r="T477" s="259"/>
      <c r="U477" s="259"/>
      <c r="V477" s="259"/>
    </row>
    <row r="478" spans="1:22">
      <c r="A478" s="45"/>
      <c r="B478" s="43">
        <f t="shared" si="12"/>
        <v>463</v>
      </c>
      <c r="C478" s="919"/>
      <c r="D478" s="48"/>
      <c r="L478" s="259"/>
      <c r="M478" s="259"/>
      <c r="S478" s="259"/>
      <c r="T478" s="259"/>
      <c r="U478" s="259"/>
      <c r="V478" s="259"/>
    </row>
    <row r="479" spans="1:22">
      <c r="A479" s="45"/>
      <c r="B479" s="43">
        <f t="shared" si="12"/>
        <v>464</v>
      </c>
      <c r="C479" s="919"/>
      <c r="D479" s="48"/>
      <c r="L479" s="259"/>
      <c r="M479" s="259"/>
      <c r="S479" s="259"/>
      <c r="T479" s="259"/>
      <c r="U479" s="259"/>
      <c r="V479" s="259"/>
    </row>
    <row r="480" spans="1:22">
      <c r="A480" s="45"/>
      <c r="B480" s="43">
        <f t="shared" si="12"/>
        <v>465</v>
      </c>
      <c r="C480" s="919"/>
      <c r="D480" s="48"/>
      <c r="L480" s="259"/>
      <c r="M480" s="259"/>
      <c r="S480" s="259"/>
      <c r="T480" s="259"/>
      <c r="U480" s="259"/>
      <c r="V480" s="259"/>
    </row>
    <row r="481" spans="1:22">
      <c r="A481" s="45"/>
      <c r="B481" s="43">
        <f t="shared" si="12"/>
        <v>466</v>
      </c>
      <c r="C481" s="919"/>
      <c r="D481" s="48"/>
      <c r="L481" s="259"/>
      <c r="M481" s="259"/>
      <c r="S481" s="259"/>
      <c r="T481" s="259"/>
      <c r="U481" s="259"/>
      <c r="V481" s="259"/>
    </row>
    <row r="482" spans="1:22">
      <c r="A482" s="45"/>
      <c r="B482" s="43">
        <f t="shared" si="12"/>
        <v>467</v>
      </c>
      <c r="C482" s="919"/>
      <c r="D482" s="48"/>
      <c r="L482" s="259"/>
      <c r="M482" s="259"/>
      <c r="S482" s="259"/>
      <c r="T482" s="259"/>
      <c r="U482" s="259"/>
      <c r="V482" s="259"/>
    </row>
    <row r="483" spans="1:22">
      <c r="A483" s="45"/>
      <c r="B483" s="43">
        <f t="shared" si="12"/>
        <v>468</v>
      </c>
      <c r="C483" s="919"/>
      <c r="D483" s="48"/>
      <c r="L483" s="259"/>
      <c r="M483" s="259"/>
      <c r="S483" s="259"/>
      <c r="T483" s="259"/>
      <c r="U483" s="259"/>
      <c r="V483" s="259"/>
    </row>
    <row r="484" spans="1:22">
      <c r="A484" s="45"/>
      <c r="B484" s="43">
        <f t="shared" si="12"/>
        <v>469</v>
      </c>
      <c r="C484" s="919"/>
      <c r="D484" s="48"/>
      <c r="L484" s="259"/>
      <c r="M484" s="259"/>
      <c r="S484" s="259"/>
      <c r="T484" s="259"/>
      <c r="U484" s="259"/>
      <c r="V484" s="259"/>
    </row>
    <row r="485" spans="1:22">
      <c r="A485" s="45"/>
      <c r="B485" s="43">
        <f t="shared" si="12"/>
        <v>470</v>
      </c>
      <c r="C485" s="919"/>
      <c r="D485" s="48"/>
      <c r="L485" s="259"/>
      <c r="M485" s="259"/>
      <c r="S485" s="259"/>
      <c r="T485" s="259"/>
      <c r="U485" s="259"/>
      <c r="V485" s="259"/>
    </row>
    <row r="486" spans="1:22">
      <c r="A486" s="45"/>
      <c r="B486" s="43">
        <f t="shared" si="12"/>
        <v>471</v>
      </c>
      <c r="C486" s="919"/>
      <c r="D486" s="48"/>
      <c r="L486" s="259"/>
      <c r="M486" s="259"/>
      <c r="S486" s="259"/>
      <c r="T486" s="259"/>
      <c r="U486" s="259"/>
      <c r="V486" s="259"/>
    </row>
    <row r="487" spans="1:22">
      <c r="A487" s="45"/>
      <c r="B487" s="43">
        <f t="shared" si="12"/>
        <v>472</v>
      </c>
      <c r="C487" s="919"/>
      <c r="D487" s="48"/>
      <c r="L487" s="259"/>
      <c r="M487" s="259"/>
      <c r="S487" s="259"/>
      <c r="T487" s="259"/>
      <c r="U487" s="259"/>
      <c r="V487" s="259"/>
    </row>
    <row r="488" spans="1:22">
      <c r="A488" s="45"/>
      <c r="B488" s="43">
        <f t="shared" si="12"/>
        <v>473</v>
      </c>
      <c r="C488" s="919"/>
      <c r="D488" s="48"/>
      <c r="L488" s="259"/>
      <c r="M488" s="259"/>
      <c r="S488" s="259"/>
      <c r="T488" s="259"/>
      <c r="U488" s="259"/>
      <c r="V488" s="259"/>
    </row>
    <row r="489" spans="1:22">
      <c r="A489" s="45"/>
      <c r="B489" s="43">
        <f t="shared" si="12"/>
        <v>474</v>
      </c>
      <c r="C489" s="919"/>
      <c r="D489" s="48"/>
      <c r="L489" s="259"/>
      <c r="M489" s="259"/>
      <c r="S489" s="259"/>
      <c r="T489" s="259"/>
      <c r="U489" s="259"/>
      <c r="V489" s="259"/>
    </row>
    <row r="490" spans="1:22">
      <c r="A490" s="45"/>
      <c r="B490" s="43">
        <f t="shared" si="12"/>
        <v>475</v>
      </c>
      <c r="C490" s="919"/>
      <c r="D490" s="48"/>
      <c r="L490" s="259"/>
      <c r="M490" s="259"/>
      <c r="S490" s="259"/>
      <c r="T490" s="259"/>
      <c r="U490" s="259"/>
      <c r="V490" s="259"/>
    </row>
    <row r="491" spans="1:22">
      <c r="A491" s="45"/>
      <c r="B491" s="43">
        <f t="shared" si="12"/>
        <v>476</v>
      </c>
      <c r="C491" s="919"/>
      <c r="D491" s="48"/>
      <c r="L491" s="259"/>
      <c r="M491" s="259"/>
      <c r="S491" s="259"/>
      <c r="T491" s="259"/>
      <c r="U491" s="259"/>
      <c r="V491" s="259"/>
    </row>
    <row r="492" spans="1:22">
      <c r="A492" s="45"/>
      <c r="B492" s="43">
        <f t="shared" si="12"/>
        <v>477</v>
      </c>
      <c r="C492" s="919"/>
      <c r="D492" s="48"/>
      <c r="L492" s="259"/>
      <c r="M492" s="259"/>
      <c r="S492" s="259"/>
      <c r="T492" s="259"/>
      <c r="U492" s="259"/>
      <c r="V492" s="259"/>
    </row>
    <row r="493" spans="1:22">
      <c r="A493" s="45"/>
      <c r="B493" s="43">
        <f t="shared" si="12"/>
        <v>478</v>
      </c>
      <c r="C493" s="919"/>
      <c r="D493" s="48"/>
      <c r="L493" s="259"/>
      <c r="M493" s="259"/>
      <c r="S493" s="259"/>
      <c r="T493" s="259"/>
      <c r="U493" s="259"/>
      <c r="V493" s="259"/>
    </row>
    <row r="494" spans="1:22">
      <c r="A494" s="45"/>
      <c r="B494" s="43">
        <f t="shared" si="12"/>
        <v>479</v>
      </c>
      <c r="C494" s="919"/>
      <c r="D494" s="48"/>
      <c r="L494" s="259"/>
      <c r="M494" s="259"/>
      <c r="S494" s="259"/>
      <c r="T494" s="259"/>
      <c r="U494" s="259"/>
      <c r="V494" s="259"/>
    </row>
    <row r="495" spans="1:22">
      <c r="A495" s="45"/>
      <c r="B495" s="43">
        <f t="shared" si="12"/>
        <v>480</v>
      </c>
      <c r="C495" s="919"/>
      <c r="D495" s="48"/>
      <c r="L495" s="259"/>
      <c r="M495" s="259"/>
      <c r="S495" s="259"/>
      <c r="T495" s="259"/>
      <c r="U495" s="259"/>
      <c r="V495" s="259"/>
    </row>
    <row r="496" spans="1:22">
      <c r="A496" s="45"/>
      <c r="B496" s="43">
        <f t="shared" si="12"/>
        <v>481</v>
      </c>
      <c r="C496" s="919"/>
      <c r="D496" s="48"/>
      <c r="L496" s="259"/>
      <c r="M496" s="259"/>
      <c r="S496" s="259"/>
      <c r="T496" s="259"/>
      <c r="U496" s="259"/>
      <c r="V496" s="259"/>
    </row>
    <row r="497" spans="1:22">
      <c r="A497" s="45"/>
      <c r="B497" s="43">
        <f t="shared" si="12"/>
        <v>482</v>
      </c>
      <c r="C497" s="919"/>
      <c r="D497" s="48"/>
      <c r="L497" s="259"/>
      <c r="M497" s="259"/>
      <c r="S497" s="259"/>
      <c r="T497" s="259"/>
      <c r="U497" s="259"/>
      <c r="V497" s="259"/>
    </row>
    <row r="498" spans="1:22">
      <c r="A498" s="45"/>
      <c r="B498" s="43">
        <f t="shared" si="12"/>
        <v>483</v>
      </c>
      <c r="C498" s="919"/>
      <c r="D498" s="48"/>
      <c r="L498" s="259"/>
      <c r="M498" s="259"/>
      <c r="S498" s="259"/>
      <c r="T498" s="259"/>
      <c r="U498" s="259"/>
      <c r="V498" s="259"/>
    </row>
    <row r="499" spans="1:22">
      <c r="A499" s="45"/>
      <c r="B499" s="43">
        <f t="shared" si="12"/>
        <v>484</v>
      </c>
      <c r="C499" s="919"/>
      <c r="D499" s="48"/>
      <c r="L499" s="259"/>
      <c r="M499" s="259"/>
      <c r="S499" s="259"/>
      <c r="T499" s="259"/>
      <c r="U499" s="259"/>
      <c r="V499" s="259"/>
    </row>
    <row r="500" spans="1:22">
      <c r="A500" s="45"/>
      <c r="B500" s="43">
        <f t="shared" si="12"/>
        <v>485</v>
      </c>
      <c r="C500" s="919"/>
      <c r="D500" s="48"/>
      <c r="L500" s="259"/>
      <c r="M500" s="259"/>
      <c r="S500" s="259"/>
      <c r="T500" s="259"/>
      <c r="U500" s="259"/>
      <c r="V500" s="259"/>
    </row>
    <row r="501" spans="1:22">
      <c r="A501" s="45"/>
      <c r="B501" s="43">
        <f t="shared" si="12"/>
        <v>486</v>
      </c>
      <c r="C501" s="919"/>
      <c r="D501" s="48"/>
      <c r="L501" s="259"/>
      <c r="M501" s="259"/>
      <c r="S501" s="259"/>
      <c r="T501" s="259"/>
      <c r="U501" s="259"/>
      <c r="V501" s="259"/>
    </row>
    <row r="502" spans="1:22">
      <c r="A502" s="45"/>
      <c r="B502" s="43">
        <f t="shared" si="12"/>
        <v>487</v>
      </c>
      <c r="C502" s="919"/>
      <c r="D502" s="48"/>
      <c r="L502" s="259"/>
      <c r="M502" s="259"/>
      <c r="S502" s="259"/>
      <c r="T502" s="259"/>
      <c r="U502" s="259"/>
      <c r="V502" s="259"/>
    </row>
    <row r="503" spans="1:22">
      <c r="A503" s="45"/>
      <c r="B503" s="43">
        <f t="shared" si="12"/>
        <v>488</v>
      </c>
      <c r="C503" s="919"/>
      <c r="D503" s="48"/>
      <c r="L503" s="259"/>
      <c r="M503" s="259"/>
      <c r="S503" s="259"/>
      <c r="T503" s="259"/>
      <c r="U503" s="259"/>
      <c r="V503" s="259"/>
    </row>
    <row r="504" spans="1:22">
      <c r="A504" s="45"/>
      <c r="B504" s="43">
        <f t="shared" si="12"/>
        <v>489</v>
      </c>
      <c r="C504" s="919"/>
      <c r="D504" s="48"/>
      <c r="L504" s="259"/>
      <c r="M504" s="259"/>
      <c r="S504" s="259"/>
      <c r="T504" s="259"/>
      <c r="U504" s="259"/>
      <c r="V504" s="259"/>
    </row>
    <row r="505" spans="1:22">
      <c r="A505" s="45"/>
      <c r="B505" s="43">
        <f t="shared" si="12"/>
        <v>490</v>
      </c>
      <c r="C505" s="919"/>
      <c r="D505" s="48"/>
      <c r="L505" s="259"/>
      <c r="M505" s="259"/>
      <c r="S505" s="259"/>
      <c r="T505" s="259"/>
      <c r="U505" s="259"/>
      <c r="V505" s="259"/>
    </row>
    <row r="506" spans="1:22">
      <c r="A506" s="45"/>
      <c r="B506" s="43">
        <f t="shared" si="12"/>
        <v>491</v>
      </c>
      <c r="C506" s="919"/>
      <c r="D506" s="48"/>
      <c r="L506" s="259"/>
      <c r="M506" s="259"/>
      <c r="S506" s="259"/>
      <c r="T506" s="259"/>
      <c r="U506" s="259"/>
      <c r="V506" s="259"/>
    </row>
    <row r="507" spans="1:22">
      <c r="A507" s="45"/>
      <c r="B507" s="43">
        <f t="shared" si="12"/>
        <v>492</v>
      </c>
      <c r="C507" s="919"/>
      <c r="D507" s="48"/>
      <c r="L507" s="259"/>
      <c r="M507" s="259"/>
      <c r="S507" s="259"/>
      <c r="T507" s="259"/>
      <c r="U507" s="259"/>
      <c r="V507" s="259"/>
    </row>
    <row r="508" spans="1:22">
      <c r="A508" s="45"/>
      <c r="B508" s="43">
        <f t="shared" si="12"/>
        <v>493</v>
      </c>
      <c r="C508" s="919"/>
      <c r="D508" s="48"/>
      <c r="L508" s="259"/>
      <c r="M508" s="259"/>
      <c r="S508" s="259"/>
      <c r="T508" s="259"/>
      <c r="U508" s="259"/>
      <c r="V508" s="259"/>
    </row>
    <row r="509" spans="1:22">
      <c r="A509" s="45"/>
      <c r="B509" s="43">
        <f t="shared" si="12"/>
        <v>494</v>
      </c>
      <c r="C509" s="919"/>
      <c r="D509" s="48"/>
      <c r="L509" s="259"/>
      <c r="M509" s="259"/>
      <c r="S509" s="259"/>
      <c r="T509" s="259"/>
      <c r="U509" s="259"/>
      <c r="V509" s="259"/>
    </row>
    <row r="510" spans="1:22">
      <c r="A510" s="45"/>
      <c r="B510" s="43">
        <f t="shared" si="12"/>
        <v>495</v>
      </c>
      <c r="C510" s="919"/>
      <c r="D510" s="48"/>
      <c r="L510" s="259"/>
      <c r="M510" s="259"/>
      <c r="S510" s="259"/>
      <c r="T510" s="259"/>
      <c r="U510" s="259"/>
      <c r="V510" s="259"/>
    </row>
    <row r="511" spans="1:22">
      <c r="A511" s="45"/>
      <c r="B511" s="43">
        <f t="shared" si="12"/>
        <v>496</v>
      </c>
      <c r="C511" s="919"/>
      <c r="D511" s="48"/>
      <c r="L511" s="259"/>
      <c r="M511" s="259"/>
      <c r="S511" s="259"/>
      <c r="T511" s="259"/>
      <c r="U511" s="259"/>
      <c r="V511" s="259"/>
    </row>
    <row r="512" spans="1:22">
      <c r="A512" s="45"/>
      <c r="B512" s="43">
        <f t="shared" si="12"/>
        <v>497</v>
      </c>
      <c r="C512" s="919"/>
      <c r="D512" s="48"/>
      <c r="L512" s="259"/>
      <c r="M512" s="259"/>
      <c r="S512" s="259"/>
      <c r="T512" s="259"/>
      <c r="U512" s="259"/>
      <c r="V512" s="259"/>
    </row>
    <row r="513" spans="1:22">
      <c r="A513" s="45"/>
      <c r="B513" s="43">
        <f t="shared" si="12"/>
        <v>498</v>
      </c>
      <c r="C513" s="919"/>
      <c r="D513" s="48"/>
      <c r="L513" s="259"/>
      <c r="M513" s="259"/>
      <c r="S513" s="259"/>
      <c r="T513" s="259"/>
      <c r="U513" s="259"/>
      <c r="V513" s="259"/>
    </row>
    <row r="514" spans="1:22">
      <c r="A514" s="45"/>
      <c r="B514" s="43">
        <f t="shared" si="12"/>
        <v>499</v>
      </c>
      <c r="C514" s="919"/>
      <c r="D514" s="48"/>
      <c r="L514" s="259"/>
      <c r="M514" s="259"/>
      <c r="S514" s="259"/>
      <c r="T514" s="259"/>
      <c r="U514" s="259"/>
      <c r="V514" s="259"/>
    </row>
    <row r="515" spans="1:22">
      <c r="A515" s="45"/>
      <c r="B515" s="43">
        <f t="shared" si="12"/>
        <v>500</v>
      </c>
      <c r="C515" s="919"/>
      <c r="D515" s="48"/>
      <c r="L515" s="259"/>
      <c r="M515" s="259"/>
      <c r="S515" s="259"/>
      <c r="T515" s="259"/>
      <c r="U515" s="259"/>
      <c r="V515" s="259"/>
    </row>
    <row r="516" spans="1:22">
      <c r="A516" s="45"/>
      <c r="B516" s="43">
        <f t="shared" si="12"/>
        <v>501</v>
      </c>
      <c r="C516" s="919"/>
      <c r="D516" s="48"/>
      <c r="L516" s="259"/>
      <c r="M516" s="259"/>
      <c r="S516" s="259"/>
      <c r="T516" s="259"/>
      <c r="U516" s="259"/>
      <c r="V516" s="259"/>
    </row>
    <row r="517" spans="1:22">
      <c r="A517" s="45"/>
      <c r="B517" s="43">
        <f t="shared" si="12"/>
        <v>502</v>
      </c>
      <c r="C517" s="919"/>
      <c r="D517" s="48"/>
      <c r="L517" s="259"/>
      <c r="M517" s="259"/>
      <c r="S517" s="259"/>
      <c r="T517" s="259"/>
      <c r="U517" s="259"/>
      <c r="V517" s="259"/>
    </row>
    <row r="518" spans="1:22">
      <c r="A518" s="45"/>
      <c r="B518" s="43">
        <f t="shared" si="12"/>
        <v>503</v>
      </c>
      <c r="C518" s="919"/>
      <c r="D518" s="48"/>
      <c r="L518" s="259"/>
      <c r="M518" s="259"/>
      <c r="S518" s="259"/>
      <c r="T518" s="259"/>
      <c r="U518" s="259"/>
      <c r="V518" s="259"/>
    </row>
    <row r="519" spans="1:22">
      <c r="A519" s="45"/>
      <c r="B519" s="43">
        <f t="shared" si="12"/>
        <v>504</v>
      </c>
      <c r="C519" s="919"/>
      <c r="D519" s="48"/>
      <c r="L519" s="259"/>
      <c r="M519" s="259"/>
      <c r="S519" s="259"/>
      <c r="T519" s="259"/>
      <c r="U519" s="259"/>
      <c r="V519" s="259"/>
    </row>
    <row r="520" spans="1:22">
      <c r="A520" s="45"/>
      <c r="B520" s="43">
        <f t="shared" si="12"/>
        <v>505</v>
      </c>
      <c r="C520" s="919"/>
      <c r="D520" s="48"/>
      <c r="L520" s="259"/>
      <c r="M520" s="259"/>
      <c r="S520" s="259"/>
      <c r="T520" s="259"/>
      <c r="U520" s="259"/>
      <c r="V520" s="259"/>
    </row>
    <row r="521" spans="1:22">
      <c r="A521" s="45"/>
      <c r="B521" s="43">
        <f t="shared" si="12"/>
        <v>506</v>
      </c>
      <c r="C521" s="919"/>
      <c r="D521" s="48"/>
      <c r="L521" s="259"/>
      <c r="M521" s="259"/>
      <c r="S521" s="259"/>
      <c r="T521" s="259"/>
      <c r="U521" s="259"/>
      <c r="V521" s="259"/>
    </row>
    <row r="522" spans="1:22">
      <c r="A522" s="45"/>
      <c r="B522" s="43">
        <f t="shared" si="12"/>
        <v>507</v>
      </c>
      <c r="C522" s="919"/>
      <c r="D522" s="48"/>
      <c r="L522" s="259"/>
      <c r="M522" s="259"/>
      <c r="S522" s="259"/>
      <c r="T522" s="259"/>
      <c r="U522" s="259"/>
      <c r="V522" s="259"/>
    </row>
    <row r="523" spans="1:22">
      <c r="A523" s="45"/>
      <c r="B523" s="43">
        <f t="shared" si="12"/>
        <v>508</v>
      </c>
      <c r="C523" s="919"/>
      <c r="D523" s="48"/>
      <c r="L523" s="259"/>
      <c r="M523" s="259"/>
      <c r="S523" s="259"/>
      <c r="T523" s="259"/>
      <c r="U523" s="259"/>
      <c r="V523" s="259"/>
    </row>
    <row r="524" spans="1:22">
      <c r="A524" s="45"/>
      <c r="B524" s="43">
        <f t="shared" si="12"/>
        <v>509</v>
      </c>
      <c r="C524" s="919"/>
      <c r="D524" s="48"/>
      <c r="L524" s="259"/>
      <c r="M524" s="259"/>
      <c r="S524" s="259"/>
      <c r="T524" s="259"/>
      <c r="U524" s="259"/>
      <c r="V524" s="259"/>
    </row>
    <row r="525" spans="1:22">
      <c r="A525" s="45"/>
      <c r="B525" s="43">
        <f t="shared" si="12"/>
        <v>510</v>
      </c>
      <c r="C525" s="919"/>
      <c r="D525" s="48"/>
      <c r="L525" s="259"/>
      <c r="M525" s="259"/>
      <c r="S525" s="259"/>
      <c r="T525" s="259"/>
      <c r="U525" s="259"/>
      <c r="V525" s="259"/>
    </row>
    <row r="526" spans="1:22">
      <c r="A526" s="45"/>
      <c r="B526" s="43">
        <f t="shared" si="12"/>
        <v>511</v>
      </c>
      <c r="C526" s="919"/>
      <c r="D526" s="48"/>
      <c r="L526" s="259"/>
      <c r="M526" s="259"/>
      <c r="S526" s="259"/>
      <c r="T526" s="259"/>
      <c r="U526" s="259"/>
      <c r="V526" s="259"/>
    </row>
    <row r="527" spans="1:22">
      <c r="A527" s="45"/>
      <c r="B527" s="43">
        <f t="shared" si="12"/>
        <v>512</v>
      </c>
      <c r="C527" s="919"/>
      <c r="D527" s="48"/>
      <c r="L527" s="259"/>
      <c r="M527" s="259"/>
      <c r="S527" s="259"/>
      <c r="T527" s="259"/>
      <c r="U527" s="259"/>
      <c r="V527" s="259"/>
    </row>
    <row r="528" spans="1:22">
      <c r="A528" s="45"/>
      <c r="B528" s="43">
        <f t="shared" si="12"/>
        <v>513</v>
      </c>
      <c r="C528" s="919"/>
      <c r="D528" s="48"/>
      <c r="L528" s="259"/>
      <c r="M528" s="259"/>
      <c r="S528" s="259"/>
      <c r="T528" s="259"/>
      <c r="U528" s="259"/>
      <c r="V528" s="259"/>
    </row>
    <row r="529" spans="1:22">
      <c r="A529" s="45"/>
      <c r="B529" s="43">
        <f t="shared" si="12"/>
        <v>514</v>
      </c>
      <c r="C529" s="919"/>
      <c r="D529" s="48"/>
      <c r="L529" s="259"/>
      <c r="M529" s="259"/>
      <c r="S529" s="259"/>
      <c r="T529" s="259"/>
      <c r="U529" s="259"/>
      <c r="V529" s="259"/>
    </row>
    <row r="530" spans="1:22">
      <c r="A530" s="45"/>
      <c r="B530" s="43">
        <f t="shared" ref="B530:B593" si="13">B529+1</f>
        <v>515</v>
      </c>
      <c r="C530" s="919"/>
      <c r="D530" s="48"/>
      <c r="L530" s="259"/>
      <c r="M530" s="259"/>
      <c r="S530" s="259"/>
      <c r="T530" s="259"/>
      <c r="U530" s="259"/>
      <c r="V530" s="259"/>
    </row>
    <row r="531" spans="1:22">
      <c r="A531" s="45"/>
      <c r="B531" s="43">
        <f t="shared" si="13"/>
        <v>516</v>
      </c>
      <c r="C531" s="919"/>
      <c r="D531" s="48"/>
      <c r="L531" s="259"/>
      <c r="M531" s="259"/>
      <c r="S531" s="259"/>
      <c r="T531" s="259"/>
      <c r="U531" s="259"/>
      <c r="V531" s="259"/>
    </row>
    <row r="532" spans="1:22">
      <c r="A532" s="45"/>
      <c r="B532" s="43">
        <f t="shared" si="13"/>
        <v>517</v>
      </c>
      <c r="C532" s="919"/>
      <c r="D532" s="48"/>
      <c r="L532" s="259"/>
      <c r="M532" s="259"/>
      <c r="S532" s="259"/>
      <c r="T532" s="259"/>
      <c r="U532" s="259"/>
      <c r="V532" s="259"/>
    </row>
    <row r="533" spans="1:22">
      <c r="A533" s="45"/>
      <c r="B533" s="43">
        <f t="shared" si="13"/>
        <v>518</v>
      </c>
      <c r="C533" s="919"/>
      <c r="D533" s="48"/>
      <c r="L533" s="259"/>
      <c r="M533" s="259"/>
      <c r="S533" s="259"/>
      <c r="T533" s="259"/>
      <c r="U533" s="259"/>
      <c r="V533" s="259"/>
    </row>
    <row r="534" spans="1:22">
      <c r="A534" s="45"/>
      <c r="B534" s="43">
        <f t="shared" si="13"/>
        <v>519</v>
      </c>
      <c r="C534" s="919"/>
      <c r="D534" s="48"/>
      <c r="L534" s="259"/>
      <c r="M534" s="259"/>
      <c r="S534" s="259"/>
      <c r="T534" s="259"/>
      <c r="U534" s="259"/>
      <c r="V534" s="259"/>
    </row>
    <row r="535" spans="1:22">
      <c r="A535" s="45"/>
      <c r="B535" s="43">
        <f t="shared" si="13"/>
        <v>520</v>
      </c>
      <c r="C535" s="919"/>
      <c r="D535" s="48"/>
      <c r="L535" s="259"/>
      <c r="M535" s="259"/>
      <c r="S535" s="259"/>
      <c r="T535" s="259"/>
      <c r="U535" s="259"/>
      <c r="V535" s="259"/>
    </row>
    <row r="536" spans="1:22">
      <c r="A536" s="45"/>
      <c r="B536" s="43">
        <f t="shared" si="13"/>
        <v>521</v>
      </c>
      <c r="C536" s="919"/>
      <c r="D536" s="48"/>
      <c r="L536" s="259"/>
      <c r="M536" s="259"/>
      <c r="S536" s="259"/>
      <c r="T536" s="259"/>
      <c r="U536" s="259"/>
      <c r="V536" s="259"/>
    </row>
    <row r="537" spans="1:22">
      <c r="A537" s="45"/>
      <c r="B537" s="43">
        <f t="shared" si="13"/>
        <v>522</v>
      </c>
      <c r="C537" s="919"/>
      <c r="D537" s="48"/>
      <c r="L537" s="259"/>
      <c r="M537" s="259"/>
      <c r="S537" s="259"/>
      <c r="T537" s="259"/>
      <c r="U537" s="259"/>
      <c r="V537" s="259"/>
    </row>
    <row r="538" spans="1:22">
      <c r="A538" s="45"/>
      <c r="B538" s="43">
        <f t="shared" si="13"/>
        <v>523</v>
      </c>
      <c r="C538" s="919"/>
      <c r="D538" s="48"/>
      <c r="L538" s="259"/>
      <c r="M538" s="259"/>
      <c r="S538" s="259"/>
      <c r="T538" s="259"/>
      <c r="U538" s="259"/>
      <c r="V538" s="259"/>
    </row>
    <row r="539" spans="1:22">
      <c r="A539" s="45"/>
      <c r="B539" s="43">
        <f t="shared" si="13"/>
        <v>524</v>
      </c>
      <c r="C539" s="919"/>
      <c r="D539" s="48"/>
      <c r="L539" s="259"/>
      <c r="M539" s="259"/>
      <c r="S539" s="259"/>
      <c r="T539" s="259"/>
      <c r="U539" s="259"/>
      <c r="V539" s="259"/>
    </row>
    <row r="540" spans="1:22">
      <c r="A540" s="45"/>
      <c r="B540" s="43">
        <f t="shared" si="13"/>
        <v>525</v>
      </c>
      <c r="C540" s="919"/>
      <c r="D540" s="48"/>
      <c r="L540" s="259"/>
      <c r="M540" s="259"/>
      <c r="S540" s="259"/>
      <c r="T540" s="259"/>
      <c r="U540" s="259"/>
      <c r="V540" s="259"/>
    </row>
    <row r="541" spans="1:22">
      <c r="A541" s="45"/>
      <c r="B541" s="43">
        <f t="shared" si="13"/>
        <v>526</v>
      </c>
      <c r="C541" s="919"/>
      <c r="D541" s="48"/>
      <c r="L541" s="259"/>
      <c r="M541" s="259"/>
      <c r="S541" s="259"/>
      <c r="T541" s="259"/>
      <c r="U541" s="259"/>
      <c r="V541" s="259"/>
    </row>
    <row r="542" spans="1:22">
      <c r="A542" s="45"/>
      <c r="B542" s="43">
        <f t="shared" si="13"/>
        <v>527</v>
      </c>
      <c r="C542" s="919"/>
      <c r="D542" s="48"/>
      <c r="L542" s="259"/>
      <c r="M542" s="259"/>
      <c r="S542" s="259"/>
      <c r="T542" s="259"/>
      <c r="U542" s="259"/>
      <c r="V542" s="259"/>
    </row>
    <row r="543" spans="1:22">
      <c r="A543" s="45"/>
      <c r="B543" s="43">
        <f t="shared" si="13"/>
        <v>528</v>
      </c>
      <c r="C543" s="919"/>
      <c r="D543" s="48"/>
      <c r="L543" s="259"/>
      <c r="M543" s="259"/>
      <c r="S543" s="259"/>
      <c r="T543" s="259"/>
      <c r="U543" s="259"/>
      <c r="V543" s="259"/>
    </row>
    <row r="544" spans="1:22">
      <c r="A544" s="45"/>
      <c r="B544" s="43">
        <f t="shared" si="13"/>
        <v>529</v>
      </c>
      <c r="C544" s="919"/>
      <c r="D544" s="48"/>
      <c r="L544" s="259"/>
      <c r="M544" s="259"/>
      <c r="S544" s="259"/>
      <c r="T544" s="259"/>
      <c r="U544" s="259"/>
      <c r="V544" s="259"/>
    </row>
    <row r="545" spans="1:22">
      <c r="A545" s="45"/>
      <c r="B545" s="43">
        <f t="shared" si="13"/>
        <v>530</v>
      </c>
      <c r="C545" s="919"/>
      <c r="D545" s="48"/>
      <c r="L545" s="259"/>
      <c r="M545" s="259"/>
      <c r="S545" s="259"/>
      <c r="T545" s="259"/>
      <c r="U545" s="259"/>
      <c r="V545" s="259"/>
    </row>
    <row r="546" spans="1:22">
      <c r="A546" s="45"/>
      <c r="B546" s="43">
        <f t="shared" si="13"/>
        <v>531</v>
      </c>
      <c r="C546" s="919"/>
      <c r="D546" s="48"/>
      <c r="L546" s="259"/>
      <c r="M546" s="259"/>
      <c r="S546" s="259"/>
      <c r="T546" s="259"/>
      <c r="U546" s="259"/>
      <c r="V546" s="259"/>
    </row>
    <row r="547" spans="1:22">
      <c r="A547" s="45"/>
      <c r="B547" s="43">
        <f t="shared" si="13"/>
        <v>532</v>
      </c>
      <c r="C547" s="919"/>
      <c r="D547" s="48"/>
      <c r="L547" s="259"/>
      <c r="M547" s="259"/>
      <c r="S547" s="259"/>
      <c r="T547" s="259"/>
      <c r="U547" s="259"/>
      <c r="V547" s="259"/>
    </row>
    <row r="548" spans="1:22">
      <c r="A548" s="45"/>
      <c r="B548" s="43">
        <f t="shared" si="13"/>
        <v>533</v>
      </c>
      <c r="C548" s="919"/>
      <c r="D548" s="48"/>
      <c r="L548" s="259"/>
      <c r="M548" s="259"/>
      <c r="S548" s="259"/>
      <c r="T548" s="259"/>
      <c r="U548" s="259"/>
      <c r="V548" s="259"/>
    </row>
    <row r="549" spans="1:22">
      <c r="A549" s="45"/>
      <c r="B549" s="43">
        <f t="shared" si="13"/>
        <v>534</v>
      </c>
      <c r="C549" s="919"/>
      <c r="D549" s="48"/>
      <c r="L549" s="259"/>
      <c r="M549" s="259"/>
      <c r="S549" s="259"/>
      <c r="T549" s="259"/>
      <c r="U549" s="259"/>
      <c r="V549" s="259"/>
    </row>
    <row r="550" spans="1:22">
      <c r="A550" s="45"/>
      <c r="B550" s="43">
        <f t="shared" si="13"/>
        <v>535</v>
      </c>
      <c r="C550" s="919"/>
      <c r="D550" s="48"/>
      <c r="L550" s="259"/>
      <c r="M550" s="259"/>
      <c r="S550" s="259"/>
      <c r="T550" s="259"/>
      <c r="U550" s="259"/>
      <c r="V550" s="259"/>
    </row>
    <row r="551" spans="1:22">
      <c r="A551" s="45"/>
      <c r="B551" s="43">
        <f t="shared" si="13"/>
        <v>536</v>
      </c>
      <c r="C551" s="919"/>
      <c r="D551" s="48"/>
      <c r="L551" s="259"/>
      <c r="M551" s="259"/>
      <c r="S551" s="259"/>
      <c r="T551" s="259"/>
      <c r="U551" s="259"/>
      <c r="V551" s="259"/>
    </row>
    <row r="552" spans="1:22">
      <c r="A552" s="45"/>
      <c r="B552" s="43">
        <f t="shared" si="13"/>
        <v>537</v>
      </c>
      <c r="C552" s="919"/>
      <c r="D552" s="48"/>
      <c r="L552" s="259"/>
      <c r="M552" s="259"/>
      <c r="S552" s="259"/>
      <c r="T552" s="259"/>
      <c r="U552" s="259"/>
      <c r="V552" s="259"/>
    </row>
    <row r="553" spans="1:22">
      <c r="A553" s="45"/>
      <c r="B553" s="43">
        <f t="shared" si="13"/>
        <v>538</v>
      </c>
      <c r="C553" s="919"/>
      <c r="D553" s="48"/>
      <c r="L553" s="259"/>
      <c r="M553" s="259"/>
      <c r="S553" s="259"/>
      <c r="T553" s="259"/>
      <c r="U553" s="259"/>
      <c r="V553" s="259"/>
    </row>
    <row r="554" spans="1:22">
      <c r="A554" s="45"/>
      <c r="B554" s="43">
        <f t="shared" si="13"/>
        <v>539</v>
      </c>
      <c r="C554" s="919"/>
      <c r="D554" s="48"/>
      <c r="L554" s="259"/>
      <c r="M554" s="259"/>
      <c r="S554" s="259"/>
      <c r="T554" s="259"/>
      <c r="U554" s="259"/>
      <c r="V554" s="259"/>
    </row>
    <row r="555" spans="1:22">
      <c r="A555" s="45"/>
      <c r="B555" s="43">
        <f t="shared" si="13"/>
        <v>540</v>
      </c>
      <c r="C555" s="919"/>
      <c r="D555" s="48"/>
      <c r="L555" s="259"/>
      <c r="M555" s="259"/>
      <c r="S555" s="259"/>
      <c r="T555" s="259"/>
      <c r="U555" s="259"/>
      <c r="V555" s="259"/>
    </row>
    <row r="556" spans="1:22">
      <c r="A556" s="45"/>
      <c r="B556" s="43">
        <f t="shared" si="13"/>
        <v>541</v>
      </c>
      <c r="C556" s="919"/>
      <c r="D556" s="48"/>
      <c r="L556" s="259"/>
      <c r="M556" s="259"/>
      <c r="S556" s="259"/>
      <c r="T556" s="259"/>
      <c r="U556" s="259"/>
      <c r="V556" s="259"/>
    </row>
    <row r="557" spans="1:22">
      <c r="A557" s="45"/>
      <c r="B557" s="43">
        <f t="shared" si="13"/>
        <v>542</v>
      </c>
      <c r="C557" s="919"/>
      <c r="D557" s="48"/>
      <c r="L557" s="259"/>
      <c r="M557" s="259"/>
      <c r="S557" s="259"/>
      <c r="T557" s="259"/>
      <c r="U557" s="259"/>
      <c r="V557" s="259"/>
    </row>
    <row r="558" spans="1:22">
      <c r="A558" s="45"/>
      <c r="B558" s="43">
        <f t="shared" si="13"/>
        <v>543</v>
      </c>
      <c r="C558" s="919"/>
      <c r="D558" s="48"/>
      <c r="L558" s="259"/>
      <c r="M558" s="259"/>
      <c r="S558" s="259"/>
      <c r="T558" s="259"/>
      <c r="U558" s="259"/>
      <c r="V558" s="259"/>
    </row>
    <row r="559" spans="1:22">
      <c r="A559" s="45"/>
      <c r="B559" s="43">
        <f t="shared" si="13"/>
        <v>544</v>
      </c>
      <c r="C559" s="919"/>
      <c r="D559" s="48"/>
      <c r="L559" s="259"/>
      <c r="M559" s="259"/>
      <c r="S559" s="259"/>
      <c r="T559" s="259"/>
      <c r="U559" s="259"/>
      <c r="V559" s="259"/>
    </row>
    <row r="560" spans="1:22">
      <c r="A560" s="45"/>
      <c r="B560" s="43">
        <f t="shared" si="13"/>
        <v>545</v>
      </c>
      <c r="C560" s="919"/>
      <c r="D560" s="48"/>
      <c r="L560" s="259"/>
      <c r="M560" s="259"/>
      <c r="S560" s="259"/>
      <c r="T560" s="259"/>
      <c r="U560" s="259"/>
      <c r="V560" s="259"/>
    </row>
    <row r="561" spans="1:22">
      <c r="A561" s="45"/>
      <c r="B561" s="43">
        <f t="shared" si="13"/>
        <v>546</v>
      </c>
      <c r="C561" s="919"/>
      <c r="D561" s="48"/>
      <c r="L561" s="259"/>
      <c r="M561" s="259"/>
      <c r="S561" s="259"/>
      <c r="T561" s="259"/>
      <c r="U561" s="259"/>
      <c r="V561" s="259"/>
    </row>
    <row r="562" spans="1:22">
      <c r="A562" s="45"/>
      <c r="B562" s="43">
        <f t="shared" si="13"/>
        <v>547</v>
      </c>
      <c r="C562" s="919"/>
      <c r="D562" s="48"/>
      <c r="L562" s="259"/>
      <c r="M562" s="259"/>
      <c r="S562" s="259"/>
      <c r="T562" s="259"/>
      <c r="U562" s="259"/>
      <c r="V562" s="259"/>
    </row>
    <row r="563" spans="1:22">
      <c r="A563" s="45"/>
      <c r="B563" s="43">
        <f t="shared" si="13"/>
        <v>548</v>
      </c>
      <c r="C563" s="919"/>
      <c r="D563" s="48"/>
      <c r="L563" s="259"/>
      <c r="M563" s="259"/>
      <c r="S563" s="259"/>
      <c r="T563" s="259"/>
      <c r="U563" s="259"/>
      <c r="V563" s="259"/>
    </row>
    <row r="564" spans="1:22">
      <c r="A564" s="45"/>
      <c r="B564" s="43">
        <f t="shared" si="13"/>
        <v>549</v>
      </c>
      <c r="C564" s="919"/>
      <c r="D564" s="48"/>
      <c r="L564" s="259"/>
      <c r="M564" s="259"/>
      <c r="S564" s="259"/>
      <c r="T564" s="259"/>
      <c r="U564" s="259"/>
      <c r="V564" s="259"/>
    </row>
    <row r="565" spans="1:22">
      <c r="A565" s="45"/>
      <c r="B565" s="43">
        <f t="shared" si="13"/>
        <v>550</v>
      </c>
      <c r="C565" s="919"/>
      <c r="D565" s="48"/>
      <c r="L565" s="259"/>
      <c r="M565" s="259"/>
      <c r="S565" s="259"/>
      <c r="T565" s="259"/>
      <c r="U565" s="259"/>
      <c r="V565" s="259"/>
    </row>
    <row r="566" spans="1:22">
      <c r="A566" s="45"/>
      <c r="B566" s="43">
        <f t="shared" si="13"/>
        <v>551</v>
      </c>
      <c r="C566" s="919"/>
      <c r="D566" s="48"/>
      <c r="L566" s="259"/>
      <c r="M566" s="259"/>
      <c r="S566" s="259"/>
      <c r="T566" s="259"/>
      <c r="U566" s="259"/>
      <c r="V566" s="259"/>
    </row>
    <row r="567" spans="1:22">
      <c r="A567" s="45"/>
      <c r="B567" s="43">
        <f t="shared" si="13"/>
        <v>552</v>
      </c>
      <c r="C567" s="919"/>
      <c r="D567" s="48"/>
      <c r="L567" s="259"/>
      <c r="M567" s="259"/>
      <c r="S567" s="259"/>
      <c r="T567" s="259"/>
      <c r="U567" s="259"/>
      <c r="V567" s="259"/>
    </row>
    <row r="568" spans="1:22">
      <c r="A568" s="45"/>
      <c r="B568" s="43">
        <f t="shared" si="13"/>
        <v>553</v>
      </c>
      <c r="C568" s="919"/>
      <c r="D568" s="48"/>
      <c r="L568" s="259"/>
      <c r="M568" s="259"/>
      <c r="S568" s="259"/>
      <c r="T568" s="259"/>
      <c r="U568" s="259"/>
      <c r="V568" s="259"/>
    </row>
    <row r="569" spans="1:22">
      <c r="A569" s="45"/>
      <c r="B569" s="43">
        <f t="shared" si="13"/>
        <v>554</v>
      </c>
      <c r="C569" s="919"/>
      <c r="D569" s="48"/>
      <c r="L569" s="259"/>
      <c r="M569" s="259"/>
      <c r="S569" s="259"/>
      <c r="T569" s="259"/>
      <c r="U569" s="259"/>
      <c r="V569" s="259"/>
    </row>
    <row r="570" spans="1:22">
      <c r="A570" s="45"/>
      <c r="B570" s="43">
        <f t="shared" si="13"/>
        <v>555</v>
      </c>
      <c r="C570" s="919"/>
      <c r="D570" s="48"/>
      <c r="L570" s="259"/>
      <c r="M570" s="259"/>
      <c r="S570" s="259"/>
      <c r="T570" s="259"/>
      <c r="U570" s="259"/>
      <c r="V570" s="259"/>
    </row>
    <row r="571" spans="1:22">
      <c r="A571" s="45"/>
      <c r="B571" s="43">
        <f t="shared" si="13"/>
        <v>556</v>
      </c>
      <c r="C571" s="919"/>
      <c r="D571" s="48"/>
      <c r="L571" s="259"/>
      <c r="M571" s="259"/>
      <c r="S571" s="259"/>
      <c r="T571" s="259"/>
      <c r="U571" s="259"/>
      <c r="V571" s="259"/>
    </row>
    <row r="572" spans="1:22">
      <c r="A572" s="45"/>
      <c r="B572" s="43">
        <f t="shared" si="13"/>
        <v>557</v>
      </c>
      <c r="C572" s="919"/>
      <c r="D572" s="48"/>
      <c r="L572" s="259"/>
      <c r="M572" s="259"/>
      <c r="S572" s="259"/>
      <c r="T572" s="259"/>
      <c r="U572" s="259"/>
      <c r="V572" s="259"/>
    </row>
    <row r="573" spans="1:22">
      <c r="A573" s="45"/>
      <c r="B573" s="43">
        <f t="shared" si="13"/>
        <v>558</v>
      </c>
      <c r="C573" s="919"/>
      <c r="D573" s="48"/>
      <c r="L573" s="259"/>
      <c r="M573" s="259"/>
      <c r="S573" s="259"/>
      <c r="T573" s="259"/>
      <c r="U573" s="259"/>
      <c r="V573" s="259"/>
    </row>
    <row r="574" spans="1:22">
      <c r="A574" s="45"/>
      <c r="B574" s="43">
        <f t="shared" si="13"/>
        <v>559</v>
      </c>
      <c r="C574" s="919"/>
      <c r="D574" s="48"/>
      <c r="L574" s="259"/>
      <c r="M574" s="259"/>
      <c r="S574" s="259"/>
      <c r="T574" s="259"/>
      <c r="U574" s="259"/>
      <c r="V574" s="259"/>
    </row>
    <row r="575" spans="1:22">
      <c r="A575" s="45"/>
      <c r="B575" s="43">
        <f t="shared" si="13"/>
        <v>560</v>
      </c>
      <c r="C575" s="919"/>
      <c r="D575" s="48"/>
      <c r="L575" s="259"/>
      <c r="M575" s="259"/>
      <c r="S575" s="259"/>
      <c r="T575" s="259"/>
      <c r="U575" s="259"/>
      <c r="V575" s="259"/>
    </row>
    <row r="576" spans="1:22">
      <c r="A576" s="45"/>
      <c r="B576" s="43">
        <f t="shared" si="13"/>
        <v>561</v>
      </c>
      <c r="C576" s="919"/>
      <c r="D576" s="48"/>
      <c r="L576" s="259"/>
      <c r="M576" s="259"/>
      <c r="S576" s="259"/>
      <c r="T576" s="259"/>
      <c r="U576" s="259"/>
      <c r="V576" s="259"/>
    </row>
    <row r="577" spans="1:22">
      <c r="A577" s="45"/>
      <c r="B577" s="43">
        <f t="shared" si="13"/>
        <v>562</v>
      </c>
      <c r="C577" s="919"/>
      <c r="D577" s="48"/>
      <c r="L577" s="259"/>
      <c r="M577" s="259"/>
      <c r="S577" s="259"/>
      <c r="T577" s="259"/>
      <c r="U577" s="259"/>
      <c r="V577" s="259"/>
    </row>
    <row r="578" spans="1:22">
      <c r="A578" s="45"/>
      <c r="B578" s="43">
        <f t="shared" si="13"/>
        <v>563</v>
      </c>
      <c r="C578" s="919"/>
      <c r="D578" s="48"/>
      <c r="L578" s="259"/>
      <c r="M578" s="259"/>
      <c r="S578" s="259"/>
      <c r="T578" s="259"/>
      <c r="U578" s="259"/>
      <c r="V578" s="259"/>
    </row>
    <row r="579" spans="1:22">
      <c r="A579" s="45"/>
      <c r="B579" s="43">
        <f t="shared" si="13"/>
        <v>564</v>
      </c>
      <c r="C579" s="919"/>
      <c r="D579" s="48"/>
      <c r="L579" s="259"/>
      <c r="M579" s="259"/>
      <c r="S579" s="259"/>
      <c r="T579" s="259"/>
      <c r="U579" s="259"/>
      <c r="V579" s="259"/>
    </row>
    <row r="580" spans="1:22">
      <c r="A580" s="45"/>
      <c r="B580" s="43">
        <f t="shared" si="13"/>
        <v>565</v>
      </c>
      <c r="C580" s="919"/>
      <c r="D580" s="48"/>
      <c r="L580" s="259"/>
      <c r="M580" s="259"/>
      <c r="S580" s="259"/>
      <c r="T580" s="259"/>
      <c r="U580" s="259"/>
      <c r="V580" s="259"/>
    </row>
    <row r="581" spans="1:22">
      <c r="A581" s="45"/>
      <c r="B581" s="43">
        <f t="shared" si="13"/>
        <v>566</v>
      </c>
      <c r="C581" s="919"/>
      <c r="D581" s="48"/>
      <c r="L581" s="259"/>
      <c r="M581" s="259"/>
      <c r="S581" s="259"/>
      <c r="T581" s="259"/>
      <c r="U581" s="259"/>
      <c r="V581" s="259"/>
    </row>
    <row r="582" spans="1:22">
      <c r="A582" s="45"/>
      <c r="B582" s="43">
        <f t="shared" si="13"/>
        <v>567</v>
      </c>
      <c r="C582" s="919"/>
      <c r="D582" s="48"/>
      <c r="L582" s="259"/>
      <c r="M582" s="259"/>
      <c r="S582" s="259"/>
      <c r="T582" s="259"/>
      <c r="U582" s="259"/>
      <c r="V582" s="259"/>
    </row>
    <row r="583" spans="1:22">
      <c r="A583" s="45"/>
      <c r="B583" s="43">
        <f t="shared" si="13"/>
        <v>568</v>
      </c>
      <c r="C583" s="919"/>
      <c r="D583" s="48"/>
      <c r="L583" s="259"/>
      <c r="M583" s="259"/>
      <c r="S583" s="259"/>
      <c r="T583" s="259"/>
      <c r="U583" s="259"/>
      <c r="V583" s="259"/>
    </row>
    <row r="584" spans="1:22">
      <c r="A584" s="45"/>
      <c r="B584" s="43">
        <f t="shared" si="13"/>
        <v>569</v>
      </c>
      <c r="C584" s="919"/>
      <c r="D584" s="48"/>
      <c r="L584" s="259"/>
      <c r="M584" s="259"/>
      <c r="S584" s="259"/>
      <c r="T584" s="259"/>
      <c r="U584" s="259"/>
      <c r="V584" s="259"/>
    </row>
    <row r="585" spans="1:22">
      <c r="A585" s="45"/>
      <c r="B585" s="43">
        <f t="shared" si="13"/>
        <v>570</v>
      </c>
      <c r="C585" s="919"/>
      <c r="D585" s="48"/>
      <c r="L585" s="259"/>
      <c r="M585" s="259"/>
      <c r="S585" s="259"/>
      <c r="T585" s="259"/>
      <c r="U585" s="259"/>
      <c r="V585" s="259"/>
    </row>
    <row r="586" spans="1:22">
      <c r="A586" s="45"/>
      <c r="B586" s="43">
        <f t="shared" si="13"/>
        <v>571</v>
      </c>
      <c r="C586" s="919"/>
      <c r="D586" s="48"/>
      <c r="L586" s="259"/>
      <c r="M586" s="259"/>
      <c r="S586" s="259"/>
      <c r="T586" s="259"/>
      <c r="U586" s="259"/>
      <c r="V586" s="259"/>
    </row>
    <row r="587" spans="1:22">
      <c r="A587" s="45"/>
      <c r="B587" s="43">
        <f t="shared" si="13"/>
        <v>572</v>
      </c>
      <c r="C587" s="919"/>
      <c r="D587" s="48"/>
      <c r="L587" s="259"/>
      <c r="M587" s="259"/>
      <c r="S587" s="259"/>
      <c r="T587" s="259"/>
      <c r="U587" s="259"/>
      <c r="V587" s="259"/>
    </row>
    <row r="588" spans="1:22">
      <c r="A588" s="45"/>
      <c r="B588" s="43">
        <f t="shared" si="13"/>
        <v>573</v>
      </c>
      <c r="C588" s="919"/>
      <c r="D588" s="48"/>
      <c r="L588" s="259"/>
      <c r="M588" s="259"/>
      <c r="S588" s="259"/>
      <c r="T588" s="259"/>
      <c r="U588" s="259"/>
      <c r="V588" s="259"/>
    </row>
    <row r="589" spans="1:22">
      <c r="A589" s="45"/>
      <c r="B589" s="43">
        <f t="shared" si="13"/>
        <v>574</v>
      </c>
      <c r="C589" s="919"/>
      <c r="D589" s="48"/>
      <c r="L589" s="259"/>
      <c r="M589" s="259"/>
      <c r="S589" s="259"/>
      <c r="T589" s="259"/>
      <c r="U589" s="259"/>
      <c r="V589" s="259"/>
    </row>
    <row r="590" spans="1:22">
      <c r="A590" s="45"/>
      <c r="B590" s="43">
        <f t="shared" si="13"/>
        <v>575</v>
      </c>
      <c r="C590" s="919"/>
      <c r="D590" s="48"/>
      <c r="L590" s="259"/>
      <c r="M590" s="259"/>
      <c r="S590" s="259"/>
      <c r="T590" s="259"/>
      <c r="U590" s="259"/>
      <c r="V590" s="259"/>
    </row>
    <row r="591" spans="1:22">
      <c r="A591" s="45"/>
      <c r="B591" s="43">
        <f t="shared" si="13"/>
        <v>576</v>
      </c>
      <c r="C591" s="919"/>
      <c r="D591" s="48"/>
      <c r="L591" s="259"/>
      <c r="M591" s="259"/>
      <c r="S591" s="259"/>
      <c r="T591" s="259"/>
      <c r="U591" s="259"/>
      <c r="V591" s="259"/>
    </row>
    <row r="592" spans="1:22">
      <c r="A592" s="45"/>
      <c r="B592" s="43">
        <f t="shared" si="13"/>
        <v>577</v>
      </c>
      <c r="C592" s="919"/>
      <c r="D592" s="48"/>
      <c r="L592" s="259"/>
      <c r="M592" s="259"/>
      <c r="S592" s="259"/>
      <c r="T592" s="259"/>
      <c r="U592" s="259"/>
      <c r="V592" s="259"/>
    </row>
    <row r="593" spans="1:22">
      <c r="A593" s="45"/>
      <c r="B593" s="43">
        <f t="shared" si="13"/>
        <v>578</v>
      </c>
      <c r="C593" s="919"/>
      <c r="D593" s="48"/>
      <c r="L593" s="259"/>
      <c r="M593" s="259"/>
      <c r="S593" s="259"/>
      <c r="T593" s="259"/>
      <c r="U593" s="259"/>
      <c r="V593" s="259"/>
    </row>
    <row r="594" spans="1:22">
      <c r="A594" s="45"/>
      <c r="B594" s="43">
        <f t="shared" ref="B594:B657" si="14">B593+1</f>
        <v>579</v>
      </c>
      <c r="C594" s="919"/>
      <c r="D594" s="48"/>
      <c r="L594" s="259"/>
      <c r="M594" s="259"/>
      <c r="S594" s="259"/>
      <c r="T594" s="259"/>
      <c r="U594" s="259"/>
      <c r="V594" s="259"/>
    </row>
    <row r="595" spans="1:22">
      <c r="A595" s="45"/>
      <c r="B595" s="43">
        <f t="shared" si="14"/>
        <v>580</v>
      </c>
      <c r="C595" s="919"/>
      <c r="D595" s="48"/>
      <c r="L595" s="259"/>
      <c r="M595" s="259"/>
      <c r="S595" s="259"/>
      <c r="T595" s="259"/>
      <c r="U595" s="259"/>
      <c r="V595" s="259"/>
    </row>
    <row r="596" spans="1:22">
      <c r="A596" s="45"/>
      <c r="B596" s="43">
        <f t="shared" si="14"/>
        <v>581</v>
      </c>
      <c r="C596" s="919"/>
      <c r="D596" s="48"/>
      <c r="L596" s="259"/>
      <c r="M596" s="259"/>
      <c r="S596" s="259"/>
      <c r="T596" s="259"/>
      <c r="U596" s="259"/>
      <c r="V596" s="259"/>
    </row>
    <row r="597" spans="1:22">
      <c r="A597" s="45"/>
      <c r="B597" s="43">
        <f t="shared" si="14"/>
        <v>582</v>
      </c>
      <c r="C597" s="919"/>
      <c r="D597" s="48"/>
      <c r="L597" s="259"/>
      <c r="M597" s="259"/>
      <c r="S597" s="259"/>
      <c r="T597" s="259"/>
      <c r="U597" s="259"/>
      <c r="V597" s="259"/>
    </row>
    <row r="598" spans="1:22">
      <c r="A598" s="45"/>
      <c r="B598" s="43">
        <f t="shared" si="14"/>
        <v>583</v>
      </c>
      <c r="C598" s="919"/>
      <c r="D598" s="48"/>
      <c r="L598" s="259"/>
      <c r="M598" s="259"/>
      <c r="S598" s="259"/>
      <c r="T598" s="259"/>
      <c r="U598" s="259"/>
      <c r="V598" s="259"/>
    </row>
    <row r="599" spans="1:22">
      <c r="A599" s="45"/>
      <c r="B599" s="43">
        <f t="shared" si="14"/>
        <v>584</v>
      </c>
      <c r="C599" s="919"/>
      <c r="D599" s="48"/>
      <c r="L599" s="259"/>
      <c r="M599" s="259"/>
      <c r="S599" s="259"/>
      <c r="T599" s="259"/>
      <c r="U599" s="259"/>
      <c r="V599" s="259"/>
    </row>
    <row r="600" spans="1:22">
      <c r="A600" s="45"/>
      <c r="B600" s="43">
        <f t="shared" si="14"/>
        <v>585</v>
      </c>
      <c r="C600" s="919"/>
      <c r="D600" s="48"/>
      <c r="L600" s="259"/>
      <c r="M600" s="259"/>
      <c r="S600" s="259"/>
      <c r="T600" s="259"/>
      <c r="U600" s="259"/>
      <c r="V600" s="259"/>
    </row>
    <row r="601" spans="1:22">
      <c r="A601" s="45"/>
      <c r="B601" s="43">
        <f t="shared" si="14"/>
        <v>586</v>
      </c>
      <c r="C601" s="919"/>
      <c r="D601" s="48"/>
      <c r="L601" s="259"/>
      <c r="M601" s="259"/>
      <c r="S601" s="259"/>
      <c r="T601" s="259"/>
      <c r="U601" s="259"/>
      <c r="V601" s="259"/>
    </row>
    <row r="602" spans="1:22">
      <c r="A602" s="45"/>
      <c r="B602" s="43">
        <f t="shared" si="14"/>
        <v>587</v>
      </c>
      <c r="C602" s="919"/>
      <c r="D602" s="48"/>
      <c r="L602" s="259"/>
      <c r="M602" s="259"/>
      <c r="S602" s="259"/>
      <c r="T602" s="259"/>
      <c r="U602" s="259"/>
      <c r="V602" s="259"/>
    </row>
    <row r="603" spans="1:22">
      <c r="A603" s="45"/>
      <c r="B603" s="43">
        <f t="shared" si="14"/>
        <v>588</v>
      </c>
      <c r="C603" s="919"/>
      <c r="D603" s="48"/>
      <c r="L603" s="259"/>
      <c r="M603" s="259"/>
      <c r="S603" s="259"/>
      <c r="T603" s="259"/>
      <c r="U603" s="259"/>
      <c r="V603" s="259"/>
    </row>
    <row r="604" spans="1:22">
      <c r="A604" s="45"/>
      <c r="B604" s="43">
        <f t="shared" si="14"/>
        <v>589</v>
      </c>
      <c r="C604" s="919"/>
      <c r="D604" s="48"/>
      <c r="L604" s="259"/>
      <c r="M604" s="259"/>
      <c r="S604" s="259"/>
      <c r="T604" s="259"/>
      <c r="U604" s="259"/>
      <c r="V604" s="259"/>
    </row>
    <row r="605" spans="1:22">
      <c r="A605" s="45"/>
      <c r="B605" s="43">
        <f t="shared" si="14"/>
        <v>590</v>
      </c>
      <c r="C605" s="919"/>
      <c r="D605" s="48"/>
      <c r="L605" s="259"/>
      <c r="M605" s="259"/>
      <c r="S605" s="259"/>
      <c r="T605" s="259"/>
      <c r="U605" s="259"/>
      <c r="V605" s="259"/>
    </row>
    <row r="606" spans="1:22">
      <c r="A606" s="45"/>
      <c r="B606" s="43">
        <f t="shared" si="14"/>
        <v>591</v>
      </c>
      <c r="C606" s="919"/>
      <c r="D606" s="48"/>
      <c r="L606" s="259"/>
      <c r="M606" s="259"/>
      <c r="S606" s="259"/>
      <c r="T606" s="259"/>
      <c r="U606" s="259"/>
      <c r="V606" s="259"/>
    </row>
    <row r="607" spans="1:22">
      <c r="A607" s="45"/>
      <c r="B607" s="43">
        <f t="shared" si="14"/>
        <v>592</v>
      </c>
      <c r="C607" s="919"/>
      <c r="D607" s="48"/>
      <c r="L607" s="259"/>
      <c r="M607" s="259"/>
      <c r="S607" s="259"/>
      <c r="T607" s="259"/>
      <c r="U607" s="259"/>
      <c r="V607" s="259"/>
    </row>
    <row r="608" spans="1:22">
      <c r="A608" s="45"/>
      <c r="B608" s="43">
        <f t="shared" si="14"/>
        <v>593</v>
      </c>
      <c r="C608" s="919"/>
      <c r="D608" s="48"/>
      <c r="L608" s="259"/>
      <c r="M608" s="259"/>
      <c r="S608" s="259"/>
      <c r="T608" s="259"/>
      <c r="U608" s="259"/>
      <c r="V608" s="259"/>
    </row>
    <row r="609" spans="1:22">
      <c r="A609" s="45"/>
      <c r="B609" s="43">
        <f t="shared" si="14"/>
        <v>594</v>
      </c>
      <c r="C609" s="919"/>
      <c r="D609" s="48"/>
      <c r="L609" s="259"/>
      <c r="M609" s="259"/>
      <c r="S609" s="259"/>
      <c r="T609" s="259"/>
      <c r="U609" s="259"/>
      <c r="V609" s="259"/>
    </row>
    <row r="610" spans="1:22">
      <c r="A610" s="45"/>
      <c r="B610" s="43">
        <f t="shared" si="14"/>
        <v>595</v>
      </c>
      <c r="C610" s="919"/>
      <c r="D610" s="48"/>
      <c r="L610" s="259"/>
      <c r="M610" s="259"/>
      <c r="S610" s="259"/>
      <c r="T610" s="259"/>
      <c r="U610" s="259"/>
      <c r="V610" s="259"/>
    </row>
    <row r="611" spans="1:22">
      <c r="A611" s="45"/>
      <c r="B611" s="43">
        <f t="shared" si="14"/>
        <v>596</v>
      </c>
      <c r="C611" s="919"/>
      <c r="D611" s="48"/>
      <c r="L611" s="259"/>
      <c r="M611" s="259"/>
      <c r="S611" s="259"/>
      <c r="T611" s="259"/>
      <c r="U611" s="259"/>
      <c r="V611" s="259"/>
    </row>
    <row r="612" spans="1:22">
      <c r="A612" s="45"/>
      <c r="B612" s="43">
        <f t="shared" si="14"/>
        <v>597</v>
      </c>
      <c r="C612" s="919"/>
      <c r="D612" s="48"/>
      <c r="L612" s="259"/>
      <c r="M612" s="259"/>
      <c r="S612" s="259"/>
      <c r="T612" s="259"/>
      <c r="U612" s="259"/>
      <c r="V612" s="259"/>
    </row>
    <row r="613" spans="1:22">
      <c r="A613" s="45"/>
      <c r="B613" s="43">
        <f t="shared" si="14"/>
        <v>598</v>
      </c>
      <c r="C613" s="919"/>
      <c r="D613" s="48"/>
      <c r="L613" s="259"/>
      <c r="M613" s="259"/>
      <c r="S613" s="259"/>
      <c r="T613" s="259"/>
      <c r="U613" s="259"/>
      <c r="V613" s="259"/>
    </row>
    <row r="614" spans="1:22">
      <c r="A614" s="45"/>
      <c r="B614" s="43">
        <f t="shared" si="14"/>
        <v>599</v>
      </c>
      <c r="C614" s="919"/>
      <c r="D614" s="48"/>
      <c r="L614" s="259"/>
      <c r="M614" s="259"/>
      <c r="S614" s="259"/>
      <c r="T614" s="259"/>
      <c r="U614" s="259"/>
      <c r="V614" s="259"/>
    </row>
    <row r="615" spans="1:22">
      <c r="A615" s="45"/>
      <c r="B615" s="43">
        <f t="shared" si="14"/>
        <v>600</v>
      </c>
      <c r="C615" s="919"/>
      <c r="D615" s="48"/>
      <c r="L615" s="259"/>
      <c r="M615" s="259"/>
      <c r="S615" s="259"/>
      <c r="T615" s="259"/>
      <c r="U615" s="259"/>
      <c r="V615" s="259"/>
    </row>
    <row r="616" spans="1:22">
      <c r="A616" s="45"/>
      <c r="B616" s="43">
        <f t="shared" si="14"/>
        <v>601</v>
      </c>
      <c r="C616" s="919"/>
      <c r="D616" s="48"/>
      <c r="L616" s="259"/>
      <c r="M616" s="259"/>
      <c r="S616" s="259"/>
      <c r="T616" s="259"/>
      <c r="U616" s="259"/>
      <c r="V616" s="259"/>
    </row>
    <row r="617" spans="1:22">
      <c r="A617" s="45"/>
      <c r="B617" s="43">
        <f t="shared" si="14"/>
        <v>602</v>
      </c>
      <c r="C617" s="919"/>
      <c r="D617" s="48"/>
      <c r="L617" s="259"/>
      <c r="M617" s="259"/>
      <c r="S617" s="259"/>
      <c r="T617" s="259"/>
      <c r="U617" s="259"/>
      <c r="V617" s="259"/>
    </row>
    <row r="618" spans="1:22">
      <c r="A618" s="45"/>
      <c r="B618" s="43">
        <f t="shared" si="14"/>
        <v>603</v>
      </c>
      <c r="C618" s="919"/>
      <c r="D618" s="48"/>
      <c r="L618" s="259"/>
      <c r="M618" s="259"/>
      <c r="S618" s="259"/>
      <c r="T618" s="259"/>
      <c r="U618" s="259"/>
      <c r="V618" s="259"/>
    </row>
    <row r="619" spans="1:22">
      <c r="A619" s="45"/>
      <c r="B619" s="43">
        <f t="shared" si="14"/>
        <v>604</v>
      </c>
      <c r="C619" s="919"/>
      <c r="D619" s="48"/>
      <c r="L619" s="259"/>
      <c r="M619" s="259"/>
      <c r="S619" s="259"/>
      <c r="T619" s="259"/>
      <c r="U619" s="259"/>
      <c r="V619" s="259"/>
    </row>
    <row r="620" spans="1:22">
      <c r="A620" s="45"/>
      <c r="B620" s="43">
        <f t="shared" si="14"/>
        <v>605</v>
      </c>
      <c r="C620" s="919"/>
      <c r="D620" s="48"/>
      <c r="L620" s="259"/>
      <c r="M620" s="259"/>
      <c r="S620" s="259"/>
      <c r="T620" s="259"/>
      <c r="U620" s="259"/>
      <c r="V620" s="259"/>
    </row>
    <row r="621" spans="1:22">
      <c r="A621" s="45"/>
      <c r="B621" s="43">
        <f t="shared" si="14"/>
        <v>606</v>
      </c>
      <c r="C621" s="919"/>
      <c r="D621" s="48"/>
      <c r="L621" s="259"/>
      <c r="M621" s="259"/>
      <c r="S621" s="259"/>
      <c r="T621" s="259"/>
      <c r="U621" s="259"/>
      <c r="V621" s="259"/>
    </row>
    <row r="622" spans="1:22">
      <c r="A622" s="45"/>
      <c r="B622" s="43">
        <f t="shared" si="14"/>
        <v>607</v>
      </c>
      <c r="C622" s="919"/>
      <c r="D622" s="48"/>
      <c r="L622" s="259"/>
      <c r="M622" s="259"/>
      <c r="S622" s="259"/>
      <c r="T622" s="259"/>
      <c r="U622" s="259"/>
      <c r="V622" s="259"/>
    </row>
    <row r="623" spans="1:22">
      <c r="A623" s="45"/>
      <c r="B623" s="43">
        <f t="shared" si="14"/>
        <v>608</v>
      </c>
      <c r="C623" s="919"/>
      <c r="D623" s="48"/>
      <c r="L623" s="259"/>
      <c r="M623" s="259"/>
      <c r="S623" s="259"/>
      <c r="T623" s="259"/>
      <c r="U623" s="259"/>
      <c r="V623" s="259"/>
    </row>
    <row r="624" spans="1:22">
      <c r="A624" s="45"/>
      <c r="B624" s="43">
        <f t="shared" si="14"/>
        <v>609</v>
      </c>
      <c r="C624" s="919"/>
      <c r="D624" s="48"/>
      <c r="L624" s="259"/>
      <c r="M624" s="259"/>
      <c r="S624" s="259"/>
      <c r="T624" s="259"/>
      <c r="U624" s="259"/>
      <c r="V624" s="259"/>
    </row>
    <row r="625" spans="1:22">
      <c r="A625" s="45"/>
      <c r="B625" s="43">
        <f t="shared" si="14"/>
        <v>610</v>
      </c>
      <c r="C625" s="919"/>
      <c r="D625" s="48"/>
      <c r="L625" s="259"/>
      <c r="M625" s="259"/>
      <c r="S625" s="259"/>
      <c r="T625" s="259"/>
      <c r="U625" s="259"/>
      <c r="V625" s="259"/>
    </row>
    <row r="626" spans="1:22">
      <c r="A626" s="45"/>
      <c r="B626" s="43">
        <f t="shared" si="14"/>
        <v>611</v>
      </c>
      <c r="C626" s="919"/>
      <c r="D626" s="48"/>
      <c r="L626" s="259"/>
      <c r="M626" s="259"/>
      <c r="S626" s="259"/>
      <c r="T626" s="259"/>
      <c r="U626" s="259"/>
      <c r="V626" s="259"/>
    </row>
    <row r="627" spans="1:22">
      <c r="A627" s="45"/>
      <c r="B627" s="43">
        <f t="shared" si="14"/>
        <v>612</v>
      </c>
      <c r="C627" s="919"/>
      <c r="D627" s="48"/>
      <c r="L627" s="259"/>
      <c r="M627" s="259"/>
      <c r="S627" s="259"/>
      <c r="T627" s="259"/>
      <c r="U627" s="259"/>
      <c r="V627" s="259"/>
    </row>
    <row r="628" spans="1:22">
      <c r="A628" s="45"/>
      <c r="B628" s="43">
        <f t="shared" si="14"/>
        <v>613</v>
      </c>
      <c r="C628" s="919"/>
      <c r="D628" s="48"/>
      <c r="L628" s="259"/>
      <c r="M628" s="259"/>
      <c r="S628" s="259"/>
      <c r="T628" s="259"/>
      <c r="U628" s="259"/>
      <c r="V628" s="259"/>
    </row>
    <row r="629" spans="1:22">
      <c r="A629" s="45"/>
      <c r="B629" s="43">
        <f t="shared" si="14"/>
        <v>614</v>
      </c>
      <c r="C629" s="919"/>
      <c r="D629" s="48"/>
      <c r="L629" s="259"/>
      <c r="M629" s="259"/>
      <c r="S629" s="259"/>
      <c r="T629" s="259"/>
      <c r="U629" s="259"/>
      <c r="V629" s="259"/>
    </row>
    <row r="630" spans="1:22">
      <c r="A630" s="45"/>
      <c r="B630" s="43">
        <f t="shared" si="14"/>
        <v>615</v>
      </c>
      <c r="C630" s="919"/>
      <c r="D630" s="48"/>
      <c r="L630" s="259"/>
      <c r="M630" s="259"/>
      <c r="S630" s="259"/>
      <c r="T630" s="259"/>
      <c r="U630" s="259"/>
      <c r="V630" s="259"/>
    </row>
    <row r="631" spans="1:22">
      <c r="A631" s="45"/>
      <c r="B631" s="43">
        <f t="shared" si="14"/>
        <v>616</v>
      </c>
      <c r="C631" s="919"/>
      <c r="D631" s="48"/>
      <c r="L631" s="259"/>
      <c r="M631" s="259"/>
      <c r="S631" s="259"/>
      <c r="T631" s="259"/>
      <c r="U631" s="259"/>
      <c r="V631" s="259"/>
    </row>
    <row r="632" spans="1:22">
      <c r="A632" s="45"/>
      <c r="B632" s="43">
        <f t="shared" si="14"/>
        <v>617</v>
      </c>
      <c r="C632" s="919"/>
      <c r="D632" s="48"/>
      <c r="L632" s="259"/>
      <c r="M632" s="259"/>
      <c r="S632" s="259"/>
      <c r="T632" s="259"/>
      <c r="U632" s="259"/>
      <c r="V632" s="259"/>
    </row>
    <row r="633" spans="1:22">
      <c r="A633" s="45"/>
      <c r="B633" s="43">
        <f t="shared" si="14"/>
        <v>618</v>
      </c>
      <c r="C633" s="919"/>
      <c r="D633" s="48"/>
      <c r="L633" s="259"/>
      <c r="M633" s="259"/>
      <c r="S633" s="259"/>
      <c r="T633" s="259"/>
      <c r="U633" s="259"/>
      <c r="V633" s="259"/>
    </row>
    <row r="634" spans="1:22">
      <c r="A634" s="45"/>
      <c r="B634" s="43">
        <f t="shared" si="14"/>
        <v>619</v>
      </c>
      <c r="C634" s="919"/>
      <c r="D634" s="48"/>
      <c r="L634" s="259"/>
      <c r="M634" s="259"/>
      <c r="S634" s="259"/>
      <c r="T634" s="259"/>
      <c r="U634" s="259"/>
      <c r="V634" s="259"/>
    </row>
    <row r="635" spans="1:22">
      <c r="A635" s="45"/>
      <c r="B635" s="43">
        <f t="shared" si="14"/>
        <v>620</v>
      </c>
      <c r="C635" s="919"/>
      <c r="D635" s="48"/>
      <c r="L635" s="259"/>
      <c r="M635" s="259"/>
      <c r="S635" s="259"/>
      <c r="T635" s="259"/>
      <c r="U635" s="259"/>
      <c r="V635" s="259"/>
    </row>
    <row r="636" spans="1:22">
      <c r="A636" s="45"/>
      <c r="B636" s="43">
        <f t="shared" si="14"/>
        <v>621</v>
      </c>
      <c r="C636" s="919"/>
      <c r="D636" s="48"/>
      <c r="L636" s="259"/>
      <c r="M636" s="259"/>
      <c r="S636" s="259"/>
      <c r="T636" s="259"/>
      <c r="U636" s="259"/>
      <c r="V636" s="259"/>
    </row>
    <row r="637" spans="1:22">
      <c r="A637" s="45"/>
      <c r="B637" s="43">
        <f t="shared" si="14"/>
        <v>622</v>
      </c>
      <c r="C637" s="919"/>
      <c r="D637" s="48"/>
      <c r="L637" s="259"/>
      <c r="M637" s="259"/>
      <c r="S637" s="259"/>
      <c r="T637" s="259"/>
      <c r="U637" s="259"/>
      <c r="V637" s="259"/>
    </row>
    <row r="638" spans="1:22">
      <c r="A638" s="45"/>
      <c r="B638" s="43">
        <f t="shared" si="14"/>
        <v>623</v>
      </c>
      <c r="C638" s="919"/>
      <c r="D638" s="48"/>
      <c r="L638" s="259"/>
      <c r="M638" s="259"/>
      <c r="S638" s="259"/>
      <c r="T638" s="259"/>
      <c r="U638" s="259"/>
      <c r="V638" s="259"/>
    </row>
    <row r="639" spans="1:22">
      <c r="A639" s="45"/>
      <c r="B639" s="43">
        <f t="shared" si="14"/>
        <v>624</v>
      </c>
      <c r="C639" s="919"/>
      <c r="D639" s="48"/>
      <c r="L639" s="259"/>
      <c r="M639" s="259"/>
      <c r="S639" s="259"/>
      <c r="T639" s="259"/>
      <c r="U639" s="259"/>
      <c r="V639" s="259"/>
    </row>
    <row r="640" spans="1:22">
      <c r="A640" s="45"/>
      <c r="B640" s="43">
        <f t="shared" si="14"/>
        <v>625</v>
      </c>
      <c r="C640" s="919"/>
      <c r="D640" s="48"/>
      <c r="L640" s="259"/>
      <c r="M640" s="259"/>
      <c r="S640" s="259"/>
      <c r="T640" s="259"/>
      <c r="U640" s="259"/>
      <c r="V640" s="259"/>
    </row>
    <row r="641" spans="1:22">
      <c r="A641" s="45"/>
      <c r="B641" s="43">
        <f t="shared" si="14"/>
        <v>626</v>
      </c>
      <c r="C641" s="919"/>
      <c r="D641" s="48"/>
      <c r="L641" s="259"/>
      <c r="M641" s="259"/>
      <c r="S641" s="259"/>
      <c r="T641" s="259"/>
      <c r="U641" s="259"/>
      <c r="V641" s="259"/>
    </row>
    <row r="642" spans="1:22">
      <c r="A642" s="45"/>
      <c r="B642" s="43">
        <f t="shared" si="14"/>
        <v>627</v>
      </c>
      <c r="C642" s="919"/>
      <c r="D642" s="48"/>
      <c r="L642" s="259"/>
      <c r="M642" s="259"/>
      <c r="S642" s="259"/>
      <c r="T642" s="259"/>
      <c r="U642" s="259"/>
      <c r="V642" s="259"/>
    </row>
    <row r="643" spans="1:22">
      <c r="A643" s="45"/>
      <c r="B643" s="43">
        <f t="shared" si="14"/>
        <v>628</v>
      </c>
      <c r="C643" s="919"/>
      <c r="D643" s="48"/>
      <c r="L643" s="259"/>
      <c r="M643" s="259"/>
      <c r="S643" s="259"/>
      <c r="T643" s="259"/>
      <c r="U643" s="259"/>
      <c r="V643" s="259"/>
    </row>
    <row r="644" spans="1:22">
      <c r="A644" s="45"/>
      <c r="B644" s="43">
        <f t="shared" si="14"/>
        <v>629</v>
      </c>
      <c r="C644" s="919"/>
      <c r="D644" s="48"/>
      <c r="L644" s="259"/>
      <c r="M644" s="259"/>
      <c r="S644" s="259"/>
      <c r="T644" s="259"/>
      <c r="U644" s="259"/>
      <c r="V644" s="259"/>
    </row>
    <row r="645" spans="1:22">
      <c r="A645" s="45"/>
      <c r="B645" s="43">
        <f t="shared" si="14"/>
        <v>630</v>
      </c>
      <c r="C645" s="919"/>
      <c r="D645" s="48"/>
      <c r="L645" s="259"/>
      <c r="M645" s="259"/>
      <c r="S645" s="259"/>
      <c r="T645" s="259"/>
      <c r="U645" s="259"/>
      <c r="V645" s="259"/>
    </row>
    <row r="646" spans="1:22">
      <c r="A646" s="45"/>
      <c r="B646" s="43">
        <f t="shared" si="14"/>
        <v>631</v>
      </c>
      <c r="C646" s="919"/>
      <c r="D646" s="48"/>
      <c r="L646" s="259"/>
      <c r="M646" s="259"/>
      <c r="S646" s="259"/>
      <c r="T646" s="259"/>
      <c r="U646" s="259"/>
      <c r="V646" s="259"/>
    </row>
    <row r="647" spans="1:22">
      <c r="A647" s="45"/>
      <c r="B647" s="43">
        <f t="shared" si="14"/>
        <v>632</v>
      </c>
      <c r="C647" s="919"/>
      <c r="D647" s="48"/>
      <c r="L647" s="259"/>
      <c r="M647" s="259"/>
      <c r="S647" s="259"/>
      <c r="T647" s="259"/>
      <c r="U647" s="259"/>
      <c r="V647" s="259"/>
    </row>
    <row r="648" spans="1:22">
      <c r="A648" s="45"/>
      <c r="B648" s="43">
        <f t="shared" si="14"/>
        <v>633</v>
      </c>
      <c r="C648" s="919"/>
      <c r="D648" s="48"/>
      <c r="L648" s="259"/>
      <c r="M648" s="259"/>
      <c r="S648" s="259"/>
      <c r="T648" s="259"/>
      <c r="U648" s="259"/>
      <c r="V648" s="259"/>
    </row>
    <row r="649" spans="1:22">
      <c r="A649" s="45"/>
      <c r="B649" s="43">
        <f t="shared" si="14"/>
        <v>634</v>
      </c>
      <c r="C649" s="919"/>
      <c r="D649" s="48"/>
      <c r="L649" s="259"/>
      <c r="M649" s="259"/>
      <c r="S649" s="259"/>
      <c r="T649" s="259"/>
      <c r="U649" s="259"/>
      <c r="V649" s="259"/>
    </row>
    <row r="650" spans="1:22">
      <c r="A650" s="45"/>
      <c r="B650" s="43">
        <f t="shared" si="14"/>
        <v>635</v>
      </c>
      <c r="C650" s="919"/>
      <c r="D650" s="48"/>
      <c r="L650" s="259"/>
      <c r="M650" s="259"/>
      <c r="S650" s="259"/>
      <c r="T650" s="259"/>
      <c r="U650" s="259"/>
      <c r="V650" s="259"/>
    </row>
    <row r="651" spans="1:22">
      <c r="A651" s="45"/>
      <c r="B651" s="43">
        <f t="shared" si="14"/>
        <v>636</v>
      </c>
      <c r="C651" s="919"/>
      <c r="D651" s="48"/>
      <c r="L651" s="259"/>
      <c r="M651" s="259"/>
      <c r="S651" s="259"/>
      <c r="T651" s="259"/>
      <c r="U651" s="259"/>
      <c r="V651" s="259"/>
    </row>
    <row r="652" spans="1:22">
      <c r="A652" s="45"/>
      <c r="B652" s="43">
        <f t="shared" si="14"/>
        <v>637</v>
      </c>
      <c r="C652" s="919"/>
      <c r="D652" s="48"/>
      <c r="L652" s="259"/>
      <c r="M652" s="259"/>
      <c r="S652" s="259"/>
      <c r="T652" s="259"/>
      <c r="U652" s="259"/>
      <c r="V652" s="259"/>
    </row>
    <row r="653" spans="1:22">
      <c r="A653" s="45"/>
      <c r="B653" s="43">
        <f t="shared" si="14"/>
        <v>638</v>
      </c>
      <c r="C653" s="919"/>
      <c r="D653" s="48"/>
      <c r="L653" s="259"/>
      <c r="M653" s="259"/>
      <c r="S653" s="259"/>
      <c r="T653" s="259"/>
      <c r="U653" s="259"/>
      <c r="V653" s="259"/>
    </row>
    <row r="654" spans="1:22">
      <c r="A654" s="45"/>
      <c r="B654" s="43">
        <f t="shared" si="14"/>
        <v>639</v>
      </c>
      <c r="C654" s="919"/>
      <c r="D654" s="48"/>
      <c r="L654" s="259"/>
      <c r="M654" s="259"/>
      <c r="S654" s="259"/>
      <c r="T654" s="259"/>
      <c r="U654" s="259"/>
      <c r="V654" s="259"/>
    </row>
    <row r="655" spans="1:22">
      <c r="A655" s="45"/>
      <c r="B655" s="43">
        <f t="shared" si="14"/>
        <v>640</v>
      </c>
      <c r="C655" s="919"/>
      <c r="D655" s="48"/>
      <c r="L655" s="259"/>
      <c r="M655" s="259"/>
      <c r="S655" s="259"/>
      <c r="T655" s="259"/>
      <c r="U655" s="259"/>
      <c r="V655" s="259"/>
    </row>
    <row r="656" spans="1:22">
      <c r="A656" s="45"/>
      <c r="B656" s="43">
        <f t="shared" si="14"/>
        <v>641</v>
      </c>
      <c r="C656" s="919"/>
      <c r="D656" s="48"/>
      <c r="L656" s="259"/>
      <c r="M656" s="259"/>
      <c r="S656" s="259"/>
      <c r="T656" s="259"/>
      <c r="U656" s="259"/>
      <c r="V656" s="259"/>
    </row>
    <row r="657" spans="1:22">
      <c r="A657" s="45"/>
      <c r="B657" s="43">
        <f t="shared" si="14"/>
        <v>642</v>
      </c>
      <c r="C657" s="919"/>
      <c r="D657" s="48"/>
      <c r="L657" s="259"/>
      <c r="M657" s="259"/>
      <c r="S657" s="259"/>
      <c r="T657" s="259"/>
      <c r="U657" s="259"/>
      <c r="V657" s="259"/>
    </row>
    <row r="658" spans="1:22">
      <c r="A658" s="45"/>
      <c r="B658" s="43">
        <f t="shared" ref="B658:B721" si="15">B657+1</f>
        <v>643</v>
      </c>
      <c r="C658" s="919"/>
      <c r="D658" s="48"/>
      <c r="L658" s="259"/>
      <c r="M658" s="259"/>
      <c r="S658" s="259"/>
      <c r="T658" s="259"/>
      <c r="U658" s="259"/>
      <c r="V658" s="259"/>
    </row>
    <row r="659" spans="1:22">
      <c r="A659" s="45"/>
      <c r="B659" s="43">
        <f t="shared" si="15"/>
        <v>644</v>
      </c>
      <c r="C659" s="919"/>
      <c r="D659" s="48"/>
      <c r="L659" s="259"/>
      <c r="M659" s="259"/>
      <c r="S659" s="259"/>
      <c r="T659" s="259"/>
      <c r="U659" s="259"/>
      <c r="V659" s="259"/>
    </row>
    <row r="660" spans="1:22">
      <c r="A660" s="45"/>
      <c r="B660" s="43">
        <f t="shared" si="15"/>
        <v>645</v>
      </c>
      <c r="C660" s="919"/>
      <c r="D660" s="48"/>
      <c r="L660" s="259"/>
      <c r="M660" s="259"/>
      <c r="S660" s="259"/>
      <c r="T660" s="259"/>
      <c r="U660" s="259"/>
      <c r="V660" s="259"/>
    </row>
    <row r="661" spans="1:22">
      <c r="A661" s="45"/>
      <c r="B661" s="43">
        <f t="shared" si="15"/>
        <v>646</v>
      </c>
      <c r="C661" s="919"/>
      <c r="D661" s="48"/>
      <c r="L661" s="259"/>
      <c r="M661" s="259"/>
      <c r="S661" s="259"/>
      <c r="T661" s="259"/>
      <c r="U661" s="259"/>
      <c r="V661" s="259"/>
    </row>
    <row r="662" spans="1:22">
      <c r="A662" s="45"/>
      <c r="B662" s="43">
        <f t="shared" si="15"/>
        <v>647</v>
      </c>
      <c r="C662" s="919"/>
      <c r="D662" s="48"/>
      <c r="L662" s="259"/>
      <c r="M662" s="259"/>
      <c r="S662" s="259"/>
      <c r="T662" s="259"/>
      <c r="U662" s="259"/>
      <c r="V662" s="259"/>
    </row>
    <row r="663" spans="1:22">
      <c r="A663" s="45"/>
      <c r="B663" s="43">
        <f t="shared" si="15"/>
        <v>648</v>
      </c>
      <c r="C663" s="919"/>
      <c r="D663" s="48"/>
      <c r="L663" s="259"/>
      <c r="M663" s="259"/>
      <c r="S663" s="259"/>
      <c r="T663" s="259"/>
      <c r="U663" s="259"/>
      <c r="V663" s="259"/>
    </row>
    <row r="664" spans="1:22">
      <c r="A664" s="45"/>
      <c r="B664" s="43">
        <f t="shared" si="15"/>
        <v>649</v>
      </c>
      <c r="C664" s="919"/>
      <c r="D664" s="48"/>
      <c r="L664" s="259"/>
      <c r="M664" s="259"/>
      <c r="S664" s="259"/>
      <c r="T664" s="259"/>
      <c r="U664" s="259"/>
      <c r="V664" s="259"/>
    </row>
    <row r="665" spans="1:22">
      <c r="A665" s="45"/>
      <c r="B665" s="43">
        <f t="shared" si="15"/>
        <v>650</v>
      </c>
      <c r="C665" s="919"/>
      <c r="D665" s="48"/>
      <c r="L665" s="259"/>
      <c r="M665" s="259"/>
      <c r="S665" s="259"/>
      <c r="T665" s="259"/>
      <c r="U665" s="259"/>
      <c r="V665" s="259"/>
    </row>
    <row r="666" spans="1:22">
      <c r="A666" s="45"/>
      <c r="B666" s="43">
        <f t="shared" si="15"/>
        <v>651</v>
      </c>
      <c r="C666" s="919"/>
      <c r="D666" s="48"/>
      <c r="L666" s="259"/>
      <c r="M666" s="259"/>
      <c r="S666" s="259"/>
      <c r="T666" s="259"/>
      <c r="U666" s="259"/>
      <c r="V666" s="259"/>
    </row>
    <row r="667" spans="1:22">
      <c r="A667" s="45"/>
      <c r="B667" s="43">
        <f t="shared" si="15"/>
        <v>652</v>
      </c>
      <c r="C667" s="919"/>
      <c r="D667" s="48"/>
      <c r="L667" s="259"/>
      <c r="M667" s="259"/>
      <c r="S667" s="259"/>
      <c r="T667" s="259"/>
      <c r="U667" s="259"/>
      <c r="V667" s="259"/>
    </row>
    <row r="668" spans="1:22">
      <c r="A668" s="45"/>
      <c r="B668" s="43">
        <f t="shared" si="15"/>
        <v>653</v>
      </c>
      <c r="C668" s="919"/>
      <c r="D668" s="48"/>
      <c r="L668" s="259"/>
      <c r="M668" s="259"/>
      <c r="S668" s="259"/>
      <c r="T668" s="259"/>
      <c r="U668" s="259"/>
      <c r="V668" s="259"/>
    </row>
    <row r="669" spans="1:22">
      <c r="A669" s="45"/>
      <c r="B669" s="43">
        <f t="shared" si="15"/>
        <v>654</v>
      </c>
      <c r="C669" s="919"/>
      <c r="D669" s="48"/>
      <c r="L669" s="259"/>
      <c r="M669" s="259"/>
      <c r="S669" s="259"/>
      <c r="T669" s="259"/>
      <c r="U669" s="259"/>
      <c r="V669" s="259"/>
    </row>
    <row r="670" spans="1:22">
      <c r="A670" s="45"/>
      <c r="B670" s="43">
        <f t="shared" si="15"/>
        <v>655</v>
      </c>
      <c r="C670" s="919"/>
      <c r="D670" s="48"/>
      <c r="L670" s="259"/>
      <c r="M670" s="259"/>
      <c r="S670" s="259"/>
      <c r="T670" s="259"/>
      <c r="U670" s="259"/>
      <c r="V670" s="259"/>
    </row>
    <row r="671" spans="1:22">
      <c r="A671" s="45"/>
      <c r="B671" s="43">
        <f t="shared" si="15"/>
        <v>656</v>
      </c>
      <c r="C671" s="919"/>
      <c r="D671" s="48"/>
      <c r="L671" s="259"/>
      <c r="M671" s="259"/>
      <c r="S671" s="259"/>
      <c r="T671" s="259"/>
      <c r="U671" s="259"/>
      <c r="V671" s="259"/>
    </row>
    <row r="672" spans="1:22">
      <c r="A672" s="45"/>
      <c r="B672" s="43">
        <f t="shared" si="15"/>
        <v>657</v>
      </c>
      <c r="C672" s="919"/>
      <c r="D672" s="48"/>
      <c r="L672" s="259"/>
      <c r="M672" s="259"/>
      <c r="S672" s="259"/>
      <c r="T672" s="259"/>
      <c r="U672" s="259"/>
      <c r="V672" s="259"/>
    </row>
    <row r="673" spans="1:22">
      <c r="A673" s="45"/>
      <c r="B673" s="43">
        <f t="shared" si="15"/>
        <v>658</v>
      </c>
      <c r="C673" s="919"/>
      <c r="D673" s="48"/>
      <c r="L673" s="259"/>
      <c r="M673" s="259"/>
      <c r="S673" s="259"/>
      <c r="T673" s="259"/>
      <c r="U673" s="259"/>
      <c r="V673" s="259"/>
    </row>
    <row r="674" spans="1:22">
      <c r="A674" s="45"/>
      <c r="B674" s="43">
        <f t="shared" si="15"/>
        <v>659</v>
      </c>
      <c r="C674" s="919"/>
      <c r="D674" s="48"/>
      <c r="L674" s="259"/>
      <c r="M674" s="259"/>
      <c r="S674" s="259"/>
      <c r="T674" s="259"/>
      <c r="U674" s="259"/>
      <c r="V674" s="259"/>
    </row>
    <row r="675" spans="1:22">
      <c r="A675" s="45"/>
      <c r="B675" s="43">
        <f t="shared" si="15"/>
        <v>660</v>
      </c>
      <c r="C675" s="919"/>
      <c r="D675" s="48"/>
      <c r="L675" s="259"/>
      <c r="M675" s="259"/>
      <c r="S675" s="259"/>
      <c r="T675" s="259"/>
      <c r="U675" s="259"/>
      <c r="V675" s="259"/>
    </row>
    <row r="676" spans="1:22">
      <c r="A676" s="45"/>
      <c r="B676" s="43">
        <f t="shared" si="15"/>
        <v>661</v>
      </c>
      <c r="C676" s="919"/>
      <c r="D676" s="48"/>
      <c r="L676" s="259"/>
      <c r="M676" s="259"/>
      <c r="S676" s="259"/>
      <c r="T676" s="259"/>
      <c r="U676" s="259"/>
      <c r="V676" s="259"/>
    </row>
    <row r="677" spans="1:22">
      <c r="A677" s="45"/>
      <c r="B677" s="43">
        <f t="shared" si="15"/>
        <v>662</v>
      </c>
      <c r="C677" s="919"/>
      <c r="D677" s="48"/>
      <c r="L677" s="259"/>
      <c r="M677" s="259"/>
      <c r="S677" s="259"/>
      <c r="T677" s="259"/>
      <c r="U677" s="259"/>
      <c r="V677" s="259"/>
    </row>
    <row r="678" spans="1:22">
      <c r="A678" s="45"/>
      <c r="B678" s="43">
        <f t="shared" si="15"/>
        <v>663</v>
      </c>
      <c r="C678" s="919"/>
      <c r="D678" s="48"/>
      <c r="L678" s="259"/>
      <c r="M678" s="259"/>
      <c r="S678" s="259"/>
      <c r="T678" s="259"/>
      <c r="U678" s="259"/>
      <c r="V678" s="259"/>
    </row>
    <row r="679" spans="1:22">
      <c r="A679" s="45"/>
      <c r="B679" s="43">
        <f t="shared" si="15"/>
        <v>664</v>
      </c>
      <c r="C679" s="919"/>
      <c r="D679" s="48"/>
      <c r="L679" s="259"/>
      <c r="M679" s="259"/>
      <c r="S679" s="259"/>
      <c r="T679" s="259"/>
      <c r="U679" s="259"/>
      <c r="V679" s="259"/>
    </row>
    <row r="680" spans="1:22">
      <c r="A680" s="45"/>
      <c r="B680" s="43">
        <f t="shared" si="15"/>
        <v>665</v>
      </c>
      <c r="C680" s="919"/>
      <c r="D680" s="48"/>
      <c r="L680" s="259"/>
      <c r="M680" s="259"/>
      <c r="S680" s="259"/>
      <c r="T680" s="259"/>
      <c r="U680" s="259"/>
      <c r="V680" s="259"/>
    </row>
    <row r="681" spans="1:22">
      <c r="A681" s="45"/>
      <c r="B681" s="43">
        <f t="shared" si="15"/>
        <v>666</v>
      </c>
      <c r="C681" s="919"/>
      <c r="D681" s="48"/>
      <c r="L681" s="259"/>
      <c r="M681" s="259"/>
      <c r="S681" s="259"/>
      <c r="T681" s="259"/>
      <c r="U681" s="259"/>
      <c r="V681" s="259"/>
    </row>
    <row r="682" spans="1:22">
      <c r="A682" s="45"/>
      <c r="B682" s="43">
        <f t="shared" si="15"/>
        <v>667</v>
      </c>
      <c r="C682" s="919"/>
      <c r="D682" s="48"/>
      <c r="L682" s="259"/>
      <c r="M682" s="259"/>
      <c r="S682" s="259"/>
      <c r="T682" s="259"/>
      <c r="U682" s="259"/>
      <c r="V682" s="259"/>
    </row>
    <row r="683" spans="1:22">
      <c r="A683" s="45"/>
      <c r="B683" s="43">
        <f t="shared" si="15"/>
        <v>668</v>
      </c>
      <c r="C683" s="919"/>
      <c r="D683" s="48"/>
      <c r="L683" s="259"/>
      <c r="M683" s="259"/>
      <c r="S683" s="259"/>
      <c r="T683" s="259"/>
      <c r="U683" s="259"/>
      <c r="V683" s="259"/>
    </row>
    <row r="684" spans="1:22">
      <c r="A684" s="45"/>
      <c r="B684" s="43">
        <f t="shared" si="15"/>
        <v>669</v>
      </c>
      <c r="C684" s="919"/>
      <c r="D684" s="48"/>
      <c r="L684" s="259"/>
      <c r="M684" s="259"/>
      <c r="S684" s="259"/>
      <c r="T684" s="259"/>
      <c r="U684" s="259"/>
      <c r="V684" s="259"/>
    </row>
    <row r="685" spans="1:22">
      <c r="A685" s="45"/>
      <c r="B685" s="43">
        <f t="shared" si="15"/>
        <v>670</v>
      </c>
      <c r="C685" s="919"/>
      <c r="D685" s="48"/>
      <c r="L685" s="259"/>
      <c r="M685" s="259"/>
      <c r="S685" s="259"/>
      <c r="T685" s="259"/>
      <c r="U685" s="259"/>
      <c r="V685" s="259"/>
    </row>
    <row r="686" spans="1:22">
      <c r="A686" s="45"/>
      <c r="B686" s="43">
        <f t="shared" si="15"/>
        <v>671</v>
      </c>
      <c r="C686" s="919"/>
      <c r="D686" s="48"/>
      <c r="L686" s="259"/>
      <c r="M686" s="259"/>
      <c r="S686" s="259"/>
      <c r="T686" s="259"/>
      <c r="U686" s="259"/>
      <c r="V686" s="259"/>
    </row>
    <row r="687" spans="1:22">
      <c r="A687" s="45"/>
      <c r="B687" s="43">
        <f t="shared" si="15"/>
        <v>672</v>
      </c>
      <c r="C687" s="919"/>
      <c r="D687" s="48"/>
      <c r="L687" s="259"/>
      <c r="M687" s="259"/>
      <c r="S687" s="259"/>
      <c r="T687" s="259"/>
      <c r="U687" s="259"/>
      <c r="V687" s="259"/>
    </row>
    <row r="688" spans="1:22">
      <c r="A688" s="45"/>
      <c r="B688" s="43">
        <f t="shared" si="15"/>
        <v>673</v>
      </c>
      <c r="C688" s="919"/>
      <c r="D688" s="48"/>
      <c r="L688" s="259"/>
      <c r="M688" s="259"/>
      <c r="S688" s="259"/>
      <c r="T688" s="259"/>
      <c r="U688" s="259"/>
      <c r="V688" s="259"/>
    </row>
    <row r="689" spans="1:22">
      <c r="A689" s="45"/>
      <c r="B689" s="43">
        <f t="shared" si="15"/>
        <v>674</v>
      </c>
      <c r="C689" s="919"/>
      <c r="D689" s="48"/>
      <c r="L689" s="259"/>
      <c r="M689" s="259"/>
      <c r="S689" s="259"/>
      <c r="T689" s="259"/>
      <c r="U689" s="259"/>
      <c r="V689" s="259"/>
    </row>
    <row r="690" spans="1:22">
      <c r="A690" s="45"/>
      <c r="B690" s="43">
        <f t="shared" si="15"/>
        <v>675</v>
      </c>
      <c r="C690" s="919"/>
      <c r="D690" s="48"/>
      <c r="L690" s="259"/>
      <c r="M690" s="259"/>
      <c r="S690" s="259"/>
      <c r="T690" s="259"/>
      <c r="U690" s="259"/>
      <c r="V690" s="259"/>
    </row>
    <row r="691" spans="1:22">
      <c r="A691" s="45"/>
      <c r="B691" s="43">
        <f t="shared" si="15"/>
        <v>676</v>
      </c>
      <c r="C691" s="919"/>
      <c r="D691" s="48"/>
      <c r="L691" s="259"/>
      <c r="M691" s="259"/>
      <c r="S691" s="259"/>
      <c r="T691" s="259"/>
      <c r="U691" s="259"/>
      <c r="V691" s="259"/>
    </row>
    <row r="692" spans="1:22">
      <c r="A692" s="45"/>
      <c r="B692" s="43">
        <f t="shared" si="15"/>
        <v>677</v>
      </c>
      <c r="C692" s="919"/>
      <c r="D692" s="48"/>
      <c r="L692" s="259"/>
      <c r="M692" s="259"/>
      <c r="S692" s="259"/>
      <c r="T692" s="259"/>
      <c r="U692" s="259"/>
      <c r="V692" s="259"/>
    </row>
    <row r="693" spans="1:22">
      <c r="A693" s="45"/>
      <c r="B693" s="43">
        <f t="shared" si="15"/>
        <v>678</v>
      </c>
      <c r="C693" s="919"/>
      <c r="D693" s="48"/>
      <c r="L693" s="259"/>
      <c r="M693" s="259"/>
      <c r="S693" s="259"/>
      <c r="T693" s="259"/>
      <c r="U693" s="259"/>
      <c r="V693" s="259"/>
    </row>
    <row r="694" spans="1:22">
      <c r="A694" s="45"/>
      <c r="B694" s="43">
        <f t="shared" si="15"/>
        <v>679</v>
      </c>
      <c r="C694" s="919"/>
      <c r="D694" s="48"/>
      <c r="L694" s="259"/>
      <c r="M694" s="259"/>
      <c r="S694" s="259"/>
      <c r="T694" s="259"/>
      <c r="U694" s="259"/>
      <c r="V694" s="259"/>
    </row>
    <row r="695" spans="1:22">
      <c r="A695" s="45"/>
      <c r="B695" s="43">
        <f t="shared" si="15"/>
        <v>680</v>
      </c>
      <c r="C695" s="919"/>
      <c r="D695" s="48"/>
      <c r="L695" s="259"/>
      <c r="M695" s="259"/>
      <c r="S695" s="259"/>
      <c r="T695" s="259"/>
      <c r="U695" s="259"/>
      <c r="V695" s="259"/>
    </row>
    <row r="696" spans="1:22">
      <c r="A696" s="45"/>
      <c r="B696" s="43">
        <f t="shared" si="15"/>
        <v>681</v>
      </c>
      <c r="C696" s="919"/>
      <c r="D696" s="48"/>
      <c r="L696" s="259"/>
      <c r="M696" s="259"/>
      <c r="S696" s="259"/>
      <c r="T696" s="259"/>
      <c r="U696" s="259"/>
      <c r="V696" s="259"/>
    </row>
    <row r="697" spans="1:22">
      <c r="A697" s="45"/>
      <c r="B697" s="43">
        <f t="shared" si="15"/>
        <v>682</v>
      </c>
      <c r="C697" s="919"/>
      <c r="D697" s="48"/>
      <c r="L697" s="259"/>
      <c r="M697" s="259"/>
      <c r="S697" s="259"/>
      <c r="T697" s="259"/>
      <c r="U697" s="259"/>
      <c r="V697" s="259"/>
    </row>
    <row r="698" spans="1:22">
      <c r="A698" s="45"/>
      <c r="B698" s="43">
        <f t="shared" si="15"/>
        <v>683</v>
      </c>
      <c r="C698" s="919"/>
      <c r="D698" s="48"/>
      <c r="L698" s="259"/>
      <c r="M698" s="259"/>
      <c r="S698" s="259"/>
      <c r="T698" s="259"/>
      <c r="U698" s="259"/>
      <c r="V698" s="259"/>
    </row>
    <row r="699" spans="1:22">
      <c r="A699" s="45"/>
      <c r="B699" s="43">
        <f t="shared" si="15"/>
        <v>684</v>
      </c>
      <c r="C699" s="919"/>
      <c r="D699" s="48"/>
      <c r="L699" s="259"/>
      <c r="M699" s="259"/>
      <c r="S699" s="259"/>
      <c r="T699" s="259"/>
      <c r="U699" s="259"/>
      <c r="V699" s="259"/>
    </row>
    <row r="700" spans="1:22">
      <c r="A700" s="45"/>
      <c r="B700" s="43">
        <f t="shared" si="15"/>
        <v>685</v>
      </c>
      <c r="C700" s="919"/>
      <c r="D700" s="48"/>
      <c r="L700" s="259"/>
      <c r="M700" s="259"/>
      <c r="S700" s="259"/>
      <c r="T700" s="259"/>
      <c r="U700" s="259"/>
      <c r="V700" s="259"/>
    </row>
    <row r="701" spans="1:22">
      <c r="A701" s="45"/>
      <c r="B701" s="43">
        <f t="shared" si="15"/>
        <v>686</v>
      </c>
      <c r="C701" s="919"/>
      <c r="D701" s="48"/>
      <c r="L701" s="259"/>
      <c r="M701" s="259"/>
      <c r="S701" s="259"/>
      <c r="T701" s="259"/>
      <c r="U701" s="259"/>
      <c r="V701" s="259"/>
    </row>
    <row r="702" spans="1:22">
      <c r="A702" s="45"/>
      <c r="B702" s="43">
        <f t="shared" si="15"/>
        <v>687</v>
      </c>
      <c r="C702" s="919"/>
      <c r="D702" s="48"/>
      <c r="L702" s="259"/>
      <c r="M702" s="259"/>
      <c r="S702" s="259"/>
      <c r="T702" s="259"/>
      <c r="U702" s="259"/>
      <c r="V702" s="259"/>
    </row>
    <row r="703" spans="1:22">
      <c r="A703" s="45"/>
      <c r="B703" s="43">
        <f t="shared" si="15"/>
        <v>688</v>
      </c>
      <c r="C703" s="919"/>
      <c r="D703" s="48"/>
      <c r="L703" s="259"/>
      <c r="M703" s="259"/>
      <c r="S703" s="259"/>
      <c r="T703" s="259"/>
      <c r="U703" s="259"/>
      <c r="V703" s="259"/>
    </row>
    <row r="704" spans="1:22">
      <c r="A704" s="45"/>
      <c r="B704" s="43">
        <f t="shared" si="15"/>
        <v>689</v>
      </c>
      <c r="C704" s="919"/>
      <c r="D704" s="48"/>
      <c r="L704" s="259"/>
      <c r="M704" s="259"/>
      <c r="S704" s="259"/>
      <c r="T704" s="259"/>
      <c r="U704" s="259"/>
      <c r="V704" s="259"/>
    </row>
    <row r="705" spans="1:22">
      <c r="A705" s="45"/>
      <c r="B705" s="43">
        <f t="shared" si="15"/>
        <v>690</v>
      </c>
      <c r="C705" s="919"/>
      <c r="D705" s="48"/>
      <c r="L705" s="259"/>
      <c r="M705" s="259"/>
      <c r="S705" s="259"/>
      <c r="T705" s="259"/>
      <c r="U705" s="259"/>
      <c r="V705" s="259"/>
    </row>
    <row r="706" spans="1:22">
      <c r="A706" s="45"/>
      <c r="B706" s="43">
        <f t="shared" si="15"/>
        <v>691</v>
      </c>
      <c r="C706" s="919"/>
      <c r="D706" s="48"/>
      <c r="L706" s="259"/>
      <c r="M706" s="259"/>
      <c r="S706" s="259"/>
      <c r="T706" s="259"/>
      <c r="U706" s="259"/>
      <c r="V706" s="259"/>
    </row>
    <row r="707" spans="1:22">
      <c r="A707" s="45"/>
      <c r="B707" s="43">
        <f t="shared" si="15"/>
        <v>692</v>
      </c>
      <c r="C707" s="919"/>
      <c r="D707" s="48"/>
      <c r="L707" s="259"/>
      <c r="M707" s="259"/>
      <c r="S707" s="259"/>
      <c r="T707" s="259"/>
      <c r="U707" s="259"/>
      <c r="V707" s="259"/>
    </row>
    <row r="708" spans="1:22">
      <c r="A708" s="45"/>
      <c r="B708" s="43">
        <f t="shared" si="15"/>
        <v>693</v>
      </c>
      <c r="C708" s="919"/>
      <c r="D708" s="48"/>
      <c r="L708" s="259"/>
      <c r="M708" s="259"/>
      <c r="S708" s="259"/>
      <c r="T708" s="259"/>
      <c r="U708" s="259"/>
      <c r="V708" s="259"/>
    </row>
    <row r="709" spans="1:22">
      <c r="A709" s="45"/>
      <c r="B709" s="43">
        <f t="shared" si="15"/>
        <v>694</v>
      </c>
      <c r="C709" s="919"/>
      <c r="D709" s="48"/>
      <c r="L709" s="259"/>
      <c r="M709" s="259"/>
      <c r="S709" s="259"/>
      <c r="T709" s="259"/>
      <c r="U709" s="259"/>
      <c r="V709" s="259"/>
    </row>
    <row r="710" spans="1:22">
      <c r="A710" s="45"/>
      <c r="B710" s="43">
        <f t="shared" si="15"/>
        <v>695</v>
      </c>
      <c r="C710" s="919"/>
      <c r="D710" s="48"/>
      <c r="L710" s="259"/>
      <c r="M710" s="259"/>
      <c r="S710" s="259"/>
      <c r="T710" s="259"/>
      <c r="U710" s="259"/>
      <c r="V710" s="259"/>
    </row>
    <row r="711" spans="1:22">
      <c r="A711" s="45"/>
      <c r="B711" s="43">
        <f t="shared" si="15"/>
        <v>696</v>
      </c>
      <c r="C711" s="919"/>
      <c r="D711" s="48"/>
      <c r="L711" s="259"/>
      <c r="M711" s="259"/>
      <c r="S711" s="259"/>
      <c r="T711" s="259"/>
      <c r="U711" s="259"/>
      <c r="V711" s="259"/>
    </row>
    <row r="712" spans="1:22">
      <c r="A712" s="45"/>
      <c r="B712" s="43">
        <f t="shared" si="15"/>
        <v>697</v>
      </c>
      <c r="C712" s="919"/>
      <c r="D712" s="48"/>
      <c r="L712" s="259"/>
      <c r="M712" s="259"/>
      <c r="S712" s="259"/>
      <c r="T712" s="259"/>
      <c r="U712" s="259"/>
      <c r="V712" s="259"/>
    </row>
    <row r="713" spans="1:22">
      <c r="A713" s="45"/>
      <c r="B713" s="43">
        <f t="shared" si="15"/>
        <v>698</v>
      </c>
      <c r="C713" s="919"/>
      <c r="D713" s="48"/>
      <c r="L713" s="259"/>
      <c r="M713" s="259"/>
      <c r="S713" s="259"/>
      <c r="T713" s="259"/>
      <c r="U713" s="259"/>
      <c r="V713" s="259"/>
    </row>
    <row r="714" spans="1:22">
      <c r="A714" s="45"/>
      <c r="B714" s="43">
        <f t="shared" si="15"/>
        <v>699</v>
      </c>
      <c r="C714" s="919"/>
      <c r="D714" s="48"/>
      <c r="L714" s="259"/>
      <c r="M714" s="259"/>
      <c r="S714" s="259"/>
      <c r="T714" s="259"/>
      <c r="U714" s="259"/>
      <c r="V714" s="259"/>
    </row>
    <row r="715" spans="1:22">
      <c r="A715" s="45"/>
      <c r="B715" s="43">
        <f t="shared" si="15"/>
        <v>700</v>
      </c>
      <c r="C715" s="919"/>
      <c r="D715" s="48"/>
      <c r="L715" s="259"/>
      <c r="M715" s="259"/>
      <c r="S715" s="259"/>
      <c r="T715" s="259"/>
      <c r="U715" s="259"/>
      <c r="V715" s="259"/>
    </row>
    <row r="716" spans="1:22">
      <c r="A716" s="45"/>
      <c r="B716" s="43">
        <f t="shared" si="15"/>
        <v>701</v>
      </c>
      <c r="C716" s="919"/>
      <c r="D716" s="48"/>
      <c r="L716" s="259"/>
      <c r="M716" s="259"/>
      <c r="S716" s="259"/>
      <c r="T716" s="259"/>
      <c r="U716" s="259"/>
      <c r="V716" s="259"/>
    </row>
    <row r="717" spans="1:22">
      <c r="A717" s="45"/>
      <c r="B717" s="43">
        <f t="shared" si="15"/>
        <v>702</v>
      </c>
      <c r="C717" s="919"/>
      <c r="D717" s="48"/>
      <c r="L717" s="259"/>
      <c r="M717" s="259"/>
      <c r="S717" s="259"/>
      <c r="T717" s="259"/>
      <c r="U717" s="259"/>
      <c r="V717" s="259"/>
    </row>
    <row r="718" spans="1:22">
      <c r="A718" s="45"/>
      <c r="B718" s="43">
        <f t="shared" si="15"/>
        <v>703</v>
      </c>
      <c r="C718" s="919"/>
      <c r="D718" s="48"/>
      <c r="L718" s="259"/>
      <c r="M718" s="259"/>
      <c r="S718" s="259"/>
      <c r="T718" s="259"/>
      <c r="U718" s="259"/>
      <c r="V718" s="259"/>
    </row>
    <row r="719" spans="1:22">
      <c r="A719" s="45"/>
      <c r="B719" s="43">
        <f t="shared" si="15"/>
        <v>704</v>
      </c>
      <c r="C719" s="919"/>
      <c r="D719" s="48"/>
      <c r="L719" s="259"/>
      <c r="M719" s="259"/>
      <c r="S719" s="259"/>
      <c r="T719" s="259"/>
      <c r="U719" s="259"/>
      <c r="V719" s="259"/>
    </row>
    <row r="720" spans="1:22">
      <c r="A720" s="45"/>
      <c r="B720" s="43">
        <f t="shared" si="15"/>
        <v>705</v>
      </c>
      <c r="C720" s="919"/>
      <c r="D720" s="48"/>
      <c r="L720" s="259"/>
      <c r="M720" s="259"/>
      <c r="S720" s="259"/>
      <c r="T720" s="259"/>
      <c r="U720" s="259"/>
      <c r="V720" s="259"/>
    </row>
    <row r="721" spans="1:22">
      <c r="A721" s="45"/>
      <c r="B721" s="43">
        <f t="shared" si="15"/>
        <v>706</v>
      </c>
      <c r="C721" s="919"/>
      <c r="D721" s="48"/>
      <c r="L721" s="259"/>
      <c r="M721" s="259"/>
      <c r="S721" s="259"/>
      <c r="T721" s="259"/>
      <c r="U721" s="259"/>
      <c r="V721" s="259"/>
    </row>
    <row r="722" spans="1:22">
      <c r="A722" s="45"/>
      <c r="B722" s="43">
        <f t="shared" ref="B722:B785" si="16">B721+1</f>
        <v>707</v>
      </c>
      <c r="C722" s="919"/>
      <c r="D722" s="48"/>
      <c r="L722" s="259"/>
      <c r="M722" s="259"/>
      <c r="S722" s="259"/>
      <c r="T722" s="259"/>
      <c r="U722" s="259"/>
      <c r="V722" s="259"/>
    </row>
    <row r="723" spans="1:22">
      <c r="A723" s="45"/>
      <c r="B723" s="43">
        <f t="shared" si="16"/>
        <v>708</v>
      </c>
      <c r="C723" s="919"/>
      <c r="D723" s="48"/>
      <c r="L723" s="259"/>
      <c r="M723" s="259"/>
      <c r="S723" s="259"/>
      <c r="T723" s="259"/>
      <c r="U723" s="259"/>
      <c r="V723" s="259"/>
    </row>
    <row r="724" spans="1:22">
      <c r="A724" s="45"/>
      <c r="B724" s="43">
        <f t="shared" si="16"/>
        <v>709</v>
      </c>
      <c r="C724" s="919"/>
      <c r="D724" s="48"/>
      <c r="L724" s="259"/>
      <c r="M724" s="259"/>
      <c r="S724" s="259"/>
      <c r="T724" s="259"/>
      <c r="U724" s="259"/>
      <c r="V724" s="259"/>
    </row>
    <row r="725" spans="1:22">
      <c r="A725" s="45"/>
      <c r="B725" s="43">
        <f t="shared" si="16"/>
        <v>710</v>
      </c>
      <c r="C725" s="919"/>
      <c r="D725" s="48"/>
      <c r="L725" s="259"/>
      <c r="M725" s="259"/>
      <c r="S725" s="259"/>
      <c r="T725" s="259"/>
      <c r="U725" s="259"/>
      <c r="V725" s="259"/>
    </row>
    <row r="726" spans="1:22">
      <c r="A726" s="45"/>
      <c r="B726" s="43">
        <f t="shared" si="16"/>
        <v>711</v>
      </c>
      <c r="C726" s="919"/>
      <c r="D726" s="48"/>
      <c r="L726" s="259"/>
      <c r="M726" s="259"/>
      <c r="S726" s="259"/>
      <c r="T726" s="259"/>
      <c r="U726" s="259"/>
      <c r="V726" s="259"/>
    </row>
    <row r="727" spans="1:22">
      <c r="A727" s="45"/>
      <c r="B727" s="43">
        <f t="shared" si="16"/>
        <v>712</v>
      </c>
      <c r="C727" s="919"/>
      <c r="D727" s="48"/>
      <c r="L727" s="259"/>
      <c r="M727" s="259"/>
      <c r="S727" s="259"/>
      <c r="T727" s="259"/>
      <c r="U727" s="259"/>
      <c r="V727" s="259"/>
    </row>
    <row r="728" spans="1:22">
      <c r="A728" s="45"/>
      <c r="B728" s="43">
        <f t="shared" si="16"/>
        <v>713</v>
      </c>
      <c r="C728" s="919"/>
      <c r="D728" s="48"/>
      <c r="L728" s="259"/>
      <c r="M728" s="259"/>
      <c r="S728" s="259"/>
      <c r="T728" s="259"/>
      <c r="U728" s="259"/>
      <c r="V728" s="259"/>
    </row>
    <row r="729" spans="1:22">
      <c r="A729" s="45"/>
      <c r="B729" s="43">
        <f t="shared" si="16"/>
        <v>714</v>
      </c>
      <c r="C729" s="919"/>
      <c r="D729" s="48"/>
      <c r="L729" s="259"/>
      <c r="M729" s="259"/>
      <c r="S729" s="259"/>
      <c r="T729" s="259"/>
      <c r="U729" s="259"/>
      <c r="V729" s="259"/>
    </row>
    <row r="730" spans="1:22">
      <c r="A730" s="45"/>
      <c r="B730" s="43">
        <f t="shared" si="16"/>
        <v>715</v>
      </c>
      <c r="C730" s="919"/>
      <c r="D730" s="48"/>
      <c r="L730" s="259"/>
      <c r="M730" s="259"/>
      <c r="S730" s="259"/>
      <c r="T730" s="259"/>
      <c r="U730" s="259"/>
      <c r="V730" s="259"/>
    </row>
    <row r="731" spans="1:22">
      <c r="A731" s="45"/>
      <c r="B731" s="43">
        <f t="shared" si="16"/>
        <v>716</v>
      </c>
      <c r="C731" s="919"/>
      <c r="D731" s="48"/>
      <c r="L731" s="259"/>
      <c r="M731" s="259"/>
      <c r="S731" s="259"/>
      <c r="T731" s="259"/>
      <c r="U731" s="259"/>
      <c r="V731" s="259"/>
    </row>
    <row r="732" spans="1:22">
      <c r="A732" s="45"/>
      <c r="B732" s="43">
        <f t="shared" si="16"/>
        <v>717</v>
      </c>
      <c r="C732" s="919"/>
      <c r="D732" s="48"/>
      <c r="L732" s="259"/>
      <c r="M732" s="259"/>
      <c r="S732" s="259"/>
      <c r="T732" s="259"/>
      <c r="U732" s="259"/>
      <c r="V732" s="259"/>
    </row>
    <row r="733" spans="1:22">
      <c r="A733" s="45"/>
      <c r="B733" s="43">
        <f t="shared" si="16"/>
        <v>718</v>
      </c>
      <c r="C733" s="919"/>
      <c r="D733" s="48"/>
      <c r="L733" s="259"/>
      <c r="M733" s="259"/>
      <c r="S733" s="259"/>
      <c r="T733" s="259"/>
      <c r="U733" s="259"/>
      <c r="V733" s="259"/>
    </row>
    <row r="734" spans="1:22">
      <c r="A734" s="45"/>
      <c r="B734" s="43">
        <f t="shared" si="16"/>
        <v>719</v>
      </c>
      <c r="C734" s="919"/>
      <c r="D734" s="48"/>
      <c r="L734" s="259"/>
      <c r="M734" s="259"/>
      <c r="S734" s="259"/>
      <c r="T734" s="259"/>
      <c r="U734" s="259"/>
      <c r="V734" s="259"/>
    </row>
    <row r="735" spans="1:22">
      <c r="A735" s="45"/>
      <c r="B735" s="43">
        <f t="shared" si="16"/>
        <v>720</v>
      </c>
      <c r="C735" s="919"/>
      <c r="D735" s="48"/>
      <c r="L735" s="259"/>
      <c r="M735" s="259"/>
      <c r="S735" s="259"/>
      <c r="T735" s="259"/>
      <c r="U735" s="259"/>
      <c r="V735" s="259"/>
    </row>
    <row r="736" spans="1:22">
      <c r="A736" s="45"/>
      <c r="B736" s="43">
        <f t="shared" si="16"/>
        <v>721</v>
      </c>
      <c r="C736" s="919"/>
      <c r="D736" s="48"/>
      <c r="L736" s="259"/>
      <c r="M736" s="259"/>
      <c r="S736" s="259"/>
      <c r="T736" s="259"/>
      <c r="U736" s="259"/>
      <c r="V736" s="259"/>
    </row>
    <row r="737" spans="1:22">
      <c r="A737" s="45"/>
      <c r="B737" s="43">
        <f t="shared" si="16"/>
        <v>722</v>
      </c>
      <c r="C737" s="919"/>
      <c r="D737" s="48"/>
      <c r="L737" s="259"/>
      <c r="M737" s="259"/>
      <c r="S737" s="259"/>
      <c r="T737" s="259"/>
      <c r="U737" s="259"/>
      <c r="V737" s="259"/>
    </row>
    <row r="738" spans="1:22">
      <c r="A738" s="45"/>
      <c r="B738" s="43">
        <f t="shared" si="16"/>
        <v>723</v>
      </c>
      <c r="C738" s="919"/>
      <c r="D738" s="48"/>
      <c r="L738" s="259"/>
      <c r="M738" s="259"/>
      <c r="S738" s="259"/>
      <c r="T738" s="259"/>
      <c r="U738" s="259"/>
      <c r="V738" s="259"/>
    </row>
    <row r="739" spans="1:22">
      <c r="A739" s="45"/>
      <c r="B739" s="43">
        <f t="shared" si="16"/>
        <v>724</v>
      </c>
      <c r="C739" s="919"/>
      <c r="D739" s="48"/>
      <c r="L739" s="259"/>
      <c r="M739" s="259"/>
      <c r="S739" s="259"/>
      <c r="T739" s="259"/>
      <c r="U739" s="259"/>
      <c r="V739" s="259"/>
    </row>
    <row r="740" spans="1:22">
      <c r="A740" s="45"/>
      <c r="B740" s="43">
        <f t="shared" si="16"/>
        <v>725</v>
      </c>
      <c r="C740" s="919"/>
      <c r="D740" s="48"/>
      <c r="L740" s="259"/>
      <c r="M740" s="259"/>
      <c r="S740" s="259"/>
      <c r="T740" s="259"/>
      <c r="U740" s="259"/>
      <c r="V740" s="259"/>
    </row>
    <row r="741" spans="1:22">
      <c r="A741" s="45"/>
      <c r="B741" s="43">
        <f t="shared" si="16"/>
        <v>726</v>
      </c>
      <c r="C741" s="919"/>
      <c r="D741" s="48"/>
      <c r="L741" s="259"/>
      <c r="M741" s="259"/>
      <c r="S741" s="259"/>
      <c r="T741" s="259"/>
      <c r="U741" s="259"/>
      <c r="V741" s="259"/>
    </row>
    <row r="742" spans="1:22">
      <c r="A742" s="45"/>
      <c r="B742" s="43">
        <f t="shared" si="16"/>
        <v>727</v>
      </c>
      <c r="C742" s="919"/>
      <c r="D742" s="48"/>
      <c r="L742" s="259"/>
      <c r="M742" s="259"/>
      <c r="S742" s="259"/>
      <c r="T742" s="259"/>
      <c r="U742" s="259"/>
      <c r="V742" s="259"/>
    </row>
    <row r="743" spans="1:22">
      <c r="A743" s="45"/>
      <c r="B743" s="43">
        <f t="shared" si="16"/>
        <v>728</v>
      </c>
      <c r="C743" s="919"/>
      <c r="D743" s="48"/>
      <c r="L743" s="259"/>
      <c r="M743" s="259"/>
      <c r="S743" s="259"/>
      <c r="T743" s="259"/>
      <c r="U743" s="259"/>
      <c r="V743" s="259"/>
    </row>
    <row r="744" spans="1:22">
      <c r="A744" s="45"/>
      <c r="B744" s="43">
        <f t="shared" si="16"/>
        <v>729</v>
      </c>
      <c r="C744" s="919"/>
      <c r="D744" s="48"/>
      <c r="L744" s="259"/>
      <c r="M744" s="259"/>
      <c r="S744" s="259"/>
      <c r="T744" s="259"/>
      <c r="U744" s="259"/>
      <c r="V744" s="259"/>
    </row>
    <row r="745" spans="1:22">
      <c r="A745" s="45"/>
      <c r="B745" s="43">
        <f t="shared" si="16"/>
        <v>730</v>
      </c>
      <c r="C745" s="919"/>
      <c r="D745" s="48"/>
      <c r="L745" s="259"/>
      <c r="M745" s="259"/>
      <c r="S745" s="259"/>
      <c r="T745" s="259"/>
      <c r="U745" s="259"/>
      <c r="V745" s="259"/>
    </row>
    <row r="746" spans="1:22">
      <c r="A746" s="45"/>
      <c r="B746" s="43">
        <f t="shared" si="16"/>
        <v>731</v>
      </c>
      <c r="C746" s="919"/>
      <c r="D746" s="48"/>
      <c r="L746" s="259"/>
      <c r="M746" s="259"/>
      <c r="S746" s="259"/>
      <c r="T746" s="259"/>
      <c r="U746" s="259"/>
      <c r="V746" s="259"/>
    </row>
    <row r="747" spans="1:22">
      <c r="A747" s="45"/>
      <c r="B747" s="43">
        <f t="shared" si="16"/>
        <v>732</v>
      </c>
      <c r="C747" s="919"/>
      <c r="D747" s="48"/>
      <c r="L747" s="259"/>
      <c r="M747" s="259"/>
      <c r="S747" s="259"/>
      <c r="T747" s="259"/>
      <c r="U747" s="259"/>
      <c r="V747" s="259"/>
    </row>
    <row r="748" spans="1:22">
      <c r="A748" s="45"/>
      <c r="B748" s="43">
        <f t="shared" si="16"/>
        <v>733</v>
      </c>
      <c r="C748" s="919"/>
      <c r="D748" s="48"/>
      <c r="L748" s="259"/>
      <c r="M748" s="259"/>
      <c r="S748" s="259"/>
      <c r="T748" s="259"/>
      <c r="U748" s="259"/>
      <c r="V748" s="259"/>
    </row>
    <row r="749" spans="1:22">
      <c r="A749" s="45"/>
      <c r="B749" s="43">
        <f t="shared" si="16"/>
        <v>734</v>
      </c>
      <c r="C749" s="919"/>
      <c r="D749" s="48"/>
      <c r="L749" s="259"/>
      <c r="M749" s="259"/>
      <c r="S749" s="259"/>
      <c r="T749" s="259"/>
      <c r="U749" s="259"/>
      <c r="V749" s="259"/>
    </row>
    <row r="750" spans="1:22">
      <c r="A750" s="45"/>
      <c r="B750" s="43">
        <f t="shared" si="16"/>
        <v>735</v>
      </c>
      <c r="C750" s="919"/>
      <c r="D750" s="48"/>
      <c r="L750" s="259"/>
      <c r="M750" s="259"/>
      <c r="S750" s="259"/>
      <c r="T750" s="259"/>
      <c r="U750" s="259"/>
      <c r="V750" s="259"/>
    </row>
    <row r="751" spans="1:22">
      <c r="A751" s="45"/>
      <c r="B751" s="43">
        <f t="shared" si="16"/>
        <v>736</v>
      </c>
      <c r="C751" s="919"/>
      <c r="D751" s="48"/>
      <c r="L751" s="259"/>
      <c r="M751" s="259"/>
      <c r="S751" s="259"/>
      <c r="T751" s="259"/>
      <c r="U751" s="259"/>
      <c r="V751" s="259"/>
    </row>
    <row r="752" spans="1:22">
      <c r="A752" s="45"/>
      <c r="B752" s="43">
        <f t="shared" si="16"/>
        <v>737</v>
      </c>
      <c r="C752" s="919"/>
      <c r="D752" s="48"/>
      <c r="L752" s="259"/>
      <c r="M752" s="259"/>
      <c r="S752" s="259"/>
      <c r="T752" s="259"/>
      <c r="U752" s="259"/>
      <c r="V752" s="259"/>
    </row>
    <row r="753" spans="1:22">
      <c r="A753" s="45"/>
      <c r="B753" s="43">
        <f t="shared" si="16"/>
        <v>738</v>
      </c>
      <c r="C753" s="919"/>
      <c r="D753" s="48"/>
      <c r="L753" s="259"/>
      <c r="M753" s="259"/>
      <c r="S753" s="259"/>
      <c r="T753" s="259"/>
      <c r="U753" s="259"/>
      <c r="V753" s="259"/>
    </row>
    <row r="754" spans="1:22">
      <c r="A754" s="45"/>
      <c r="B754" s="43">
        <f t="shared" si="16"/>
        <v>739</v>
      </c>
      <c r="C754" s="919"/>
      <c r="D754" s="48"/>
      <c r="L754" s="259"/>
      <c r="M754" s="259"/>
      <c r="S754" s="259"/>
      <c r="T754" s="259"/>
      <c r="U754" s="259"/>
      <c r="V754" s="259"/>
    </row>
    <row r="755" spans="1:22">
      <c r="A755" s="45"/>
      <c r="B755" s="43">
        <f t="shared" si="16"/>
        <v>740</v>
      </c>
      <c r="C755" s="919"/>
      <c r="D755" s="48"/>
      <c r="L755" s="259"/>
      <c r="M755" s="259"/>
      <c r="S755" s="259"/>
      <c r="T755" s="259"/>
      <c r="U755" s="259"/>
      <c r="V755" s="259"/>
    </row>
    <row r="756" spans="1:22">
      <c r="A756" s="45"/>
      <c r="B756" s="43">
        <f t="shared" si="16"/>
        <v>741</v>
      </c>
      <c r="C756" s="919"/>
      <c r="D756" s="48"/>
      <c r="L756" s="259"/>
      <c r="M756" s="259"/>
      <c r="S756" s="259"/>
      <c r="T756" s="259"/>
      <c r="U756" s="259"/>
      <c r="V756" s="259"/>
    </row>
    <row r="757" spans="1:22">
      <c r="A757" s="45"/>
      <c r="B757" s="43">
        <f t="shared" si="16"/>
        <v>742</v>
      </c>
      <c r="C757" s="919"/>
      <c r="D757" s="48"/>
      <c r="L757" s="259"/>
      <c r="M757" s="259"/>
      <c r="S757" s="259"/>
      <c r="T757" s="259"/>
      <c r="U757" s="259"/>
      <c r="V757" s="259"/>
    </row>
    <row r="758" spans="1:22">
      <c r="A758" s="45"/>
      <c r="B758" s="43">
        <f t="shared" si="16"/>
        <v>743</v>
      </c>
      <c r="C758" s="919"/>
      <c r="D758" s="48"/>
      <c r="L758" s="259"/>
      <c r="M758" s="259"/>
      <c r="S758" s="259"/>
      <c r="T758" s="259"/>
      <c r="U758" s="259"/>
      <c r="V758" s="259"/>
    </row>
    <row r="759" spans="1:22">
      <c r="A759" s="45"/>
      <c r="B759" s="43">
        <f t="shared" si="16"/>
        <v>744</v>
      </c>
      <c r="C759" s="919"/>
      <c r="D759" s="48"/>
      <c r="L759" s="259"/>
      <c r="M759" s="259"/>
      <c r="S759" s="259"/>
      <c r="T759" s="259"/>
      <c r="U759" s="259"/>
      <c r="V759" s="259"/>
    </row>
    <row r="760" spans="1:22">
      <c r="A760" s="45"/>
      <c r="B760" s="43">
        <f t="shared" si="16"/>
        <v>745</v>
      </c>
      <c r="C760" s="919"/>
      <c r="D760" s="48"/>
      <c r="L760" s="259"/>
      <c r="M760" s="259"/>
      <c r="S760" s="259"/>
      <c r="T760" s="259"/>
      <c r="U760" s="259"/>
      <c r="V760" s="259"/>
    </row>
    <row r="761" spans="1:22">
      <c r="A761" s="45"/>
      <c r="B761" s="43">
        <f t="shared" si="16"/>
        <v>746</v>
      </c>
      <c r="C761" s="919"/>
      <c r="D761" s="48"/>
      <c r="L761" s="259"/>
      <c r="M761" s="259"/>
      <c r="S761" s="259"/>
      <c r="T761" s="259"/>
      <c r="U761" s="259"/>
      <c r="V761" s="259"/>
    </row>
    <row r="762" spans="1:22">
      <c r="A762" s="45"/>
      <c r="B762" s="43">
        <f t="shared" si="16"/>
        <v>747</v>
      </c>
      <c r="C762" s="919"/>
      <c r="D762" s="48"/>
      <c r="L762" s="259"/>
      <c r="M762" s="259"/>
      <c r="S762" s="259"/>
      <c r="T762" s="259"/>
      <c r="U762" s="259"/>
      <c r="V762" s="259"/>
    </row>
    <row r="763" spans="1:22">
      <c r="A763" s="45"/>
      <c r="B763" s="43">
        <f t="shared" si="16"/>
        <v>748</v>
      </c>
      <c r="C763" s="919"/>
      <c r="D763" s="48"/>
      <c r="L763" s="259"/>
      <c r="M763" s="259"/>
      <c r="S763" s="259"/>
      <c r="T763" s="259"/>
      <c r="U763" s="259"/>
      <c r="V763" s="259"/>
    </row>
    <row r="764" spans="1:22">
      <c r="A764" s="45"/>
      <c r="B764" s="43">
        <f t="shared" si="16"/>
        <v>749</v>
      </c>
      <c r="C764" s="919"/>
      <c r="D764" s="48"/>
      <c r="L764" s="259"/>
      <c r="M764" s="259"/>
      <c r="S764" s="259"/>
      <c r="T764" s="259"/>
      <c r="U764" s="259"/>
      <c r="V764" s="259"/>
    </row>
    <row r="765" spans="1:22">
      <c r="A765" s="45"/>
      <c r="B765" s="43">
        <f t="shared" si="16"/>
        <v>750</v>
      </c>
      <c r="C765" s="919"/>
      <c r="D765" s="48"/>
      <c r="L765" s="259"/>
      <c r="M765" s="259"/>
      <c r="S765" s="259"/>
      <c r="T765" s="259"/>
      <c r="U765" s="259"/>
      <c r="V765" s="259"/>
    </row>
    <row r="766" spans="1:22">
      <c r="A766" s="45"/>
      <c r="B766" s="43">
        <f t="shared" si="16"/>
        <v>751</v>
      </c>
      <c r="C766" s="919"/>
      <c r="D766" s="48"/>
      <c r="L766" s="259"/>
      <c r="M766" s="259"/>
      <c r="S766" s="259"/>
      <c r="T766" s="259"/>
      <c r="U766" s="259"/>
      <c r="V766" s="259"/>
    </row>
    <row r="767" spans="1:22">
      <c r="A767" s="45"/>
      <c r="B767" s="43">
        <f t="shared" si="16"/>
        <v>752</v>
      </c>
      <c r="C767" s="919"/>
      <c r="D767" s="48"/>
      <c r="L767" s="259"/>
      <c r="M767" s="259"/>
      <c r="S767" s="259"/>
      <c r="T767" s="259"/>
      <c r="U767" s="259"/>
      <c r="V767" s="259"/>
    </row>
    <row r="768" spans="1:22">
      <c r="A768" s="45"/>
      <c r="B768" s="43">
        <f t="shared" si="16"/>
        <v>753</v>
      </c>
      <c r="C768" s="919"/>
      <c r="D768" s="48"/>
      <c r="L768" s="259"/>
      <c r="M768" s="259"/>
      <c r="S768" s="259"/>
      <c r="T768" s="259"/>
      <c r="U768" s="259"/>
      <c r="V768" s="259"/>
    </row>
    <row r="769" spans="1:22">
      <c r="A769" s="45"/>
      <c r="B769" s="43">
        <f t="shared" si="16"/>
        <v>754</v>
      </c>
      <c r="C769" s="919"/>
      <c r="D769" s="48"/>
      <c r="L769" s="259"/>
      <c r="M769" s="259"/>
      <c r="S769" s="259"/>
      <c r="T769" s="259"/>
      <c r="U769" s="259"/>
      <c r="V769" s="259"/>
    </row>
    <row r="770" spans="1:22">
      <c r="A770" s="45"/>
      <c r="B770" s="43">
        <f t="shared" si="16"/>
        <v>755</v>
      </c>
      <c r="C770" s="919"/>
      <c r="D770" s="48"/>
      <c r="L770" s="259"/>
      <c r="M770" s="259"/>
      <c r="S770" s="259"/>
      <c r="T770" s="259"/>
      <c r="U770" s="259"/>
      <c r="V770" s="259"/>
    </row>
    <row r="771" spans="1:22">
      <c r="A771" s="45"/>
      <c r="B771" s="43">
        <f t="shared" si="16"/>
        <v>756</v>
      </c>
      <c r="C771" s="919"/>
      <c r="D771" s="48"/>
      <c r="L771" s="259"/>
      <c r="M771" s="259"/>
      <c r="S771" s="259"/>
      <c r="T771" s="259"/>
      <c r="U771" s="259"/>
      <c r="V771" s="259"/>
    </row>
    <row r="772" spans="1:22">
      <c r="A772" s="45"/>
      <c r="B772" s="43">
        <f t="shared" si="16"/>
        <v>757</v>
      </c>
      <c r="C772" s="919"/>
      <c r="D772" s="48"/>
      <c r="L772" s="259"/>
      <c r="M772" s="259"/>
      <c r="S772" s="259"/>
      <c r="T772" s="259"/>
      <c r="U772" s="259"/>
      <c r="V772" s="259"/>
    </row>
    <row r="773" spans="1:22">
      <c r="A773" s="45"/>
      <c r="B773" s="43">
        <f t="shared" si="16"/>
        <v>758</v>
      </c>
      <c r="C773" s="919"/>
      <c r="D773" s="48"/>
      <c r="L773" s="259"/>
      <c r="M773" s="259"/>
      <c r="S773" s="259"/>
      <c r="T773" s="259"/>
      <c r="U773" s="259"/>
      <c r="V773" s="259"/>
    </row>
    <row r="774" spans="1:22">
      <c r="A774" s="45"/>
      <c r="B774" s="43">
        <f t="shared" si="16"/>
        <v>759</v>
      </c>
      <c r="C774" s="919"/>
      <c r="D774" s="48"/>
      <c r="L774" s="259"/>
      <c r="M774" s="259"/>
      <c r="S774" s="259"/>
      <c r="T774" s="259"/>
      <c r="U774" s="259"/>
      <c r="V774" s="259"/>
    </row>
    <row r="775" spans="1:22">
      <c r="A775" s="45"/>
      <c r="B775" s="43">
        <f t="shared" si="16"/>
        <v>760</v>
      </c>
      <c r="C775" s="919"/>
      <c r="D775" s="48"/>
      <c r="L775" s="259"/>
      <c r="M775" s="259"/>
      <c r="S775" s="259"/>
      <c r="T775" s="259"/>
      <c r="U775" s="259"/>
      <c r="V775" s="259"/>
    </row>
    <row r="776" spans="1:22">
      <c r="A776" s="45"/>
      <c r="B776" s="43">
        <f t="shared" si="16"/>
        <v>761</v>
      </c>
      <c r="C776" s="919"/>
      <c r="D776" s="48"/>
      <c r="L776" s="259"/>
      <c r="M776" s="259"/>
      <c r="S776" s="259"/>
      <c r="T776" s="259"/>
      <c r="U776" s="259"/>
      <c r="V776" s="259"/>
    </row>
    <row r="777" spans="1:22">
      <c r="A777" s="45"/>
      <c r="B777" s="43">
        <f t="shared" si="16"/>
        <v>762</v>
      </c>
      <c r="C777" s="919"/>
      <c r="D777" s="48"/>
      <c r="L777" s="259"/>
      <c r="M777" s="259"/>
      <c r="S777" s="259"/>
      <c r="T777" s="259"/>
      <c r="U777" s="259"/>
      <c r="V777" s="259"/>
    </row>
    <row r="778" spans="1:22">
      <c r="A778" s="45"/>
      <c r="B778" s="43">
        <f t="shared" si="16"/>
        <v>763</v>
      </c>
      <c r="C778" s="919"/>
      <c r="D778" s="48"/>
      <c r="L778" s="259"/>
      <c r="M778" s="259"/>
      <c r="S778" s="259"/>
      <c r="T778" s="259"/>
      <c r="U778" s="259"/>
      <c r="V778" s="259"/>
    </row>
    <row r="779" spans="1:22">
      <c r="A779" s="45"/>
      <c r="B779" s="43">
        <f t="shared" si="16"/>
        <v>764</v>
      </c>
      <c r="C779" s="919"/>
      <c r="D779" s="48"/>
      <c r="L779" s="259"/>
      <c r="M779" s="259"/>
      <c r="S779" s="259"/>
      <c r="T779" s="259"/>
      <c r="U779" s="259"/>
      <c r="V779" s="259"/>
    </row>
    <row r="780" spans="1:22">
      <c r="A780" s="45"/>
      <c r="B780" s="43">
        <f t="shared" si="16"/>
        <v>765</v>
      </c>
      <c r="C780" s="919"/>
      <c r="D780" s="48"/>
      <c r="L780" s="259"/>
      <c r="M780" s="259"/>
      <c r="S780" s="259"/>
      <c r="T780" s="259"/>
      <c r="U780" s="259"/>
      <c r="V780" s="259"/>
    </row>
    <row r="781" spans="1:22">
      <c r="A781" s="45"/>
      <c r="B781" s="43">
        <f t="shared" si="16"/>
        <v>766</v>
      </c>
      <c r="C781" s="919"/>
      <c r="D781" s="48"/>
      <c r="L781" s="259"/>
      <c r="M781" s="259"/>
      <c r="S781" s="259"/>
      <c r="T781" s="259"/>
      <c r="U781" s="259"/>
      <c r="V781" s="259"/>
    </row>
    <row r="782" spans="1:22">
      <c r="A782" s="45"/>
      <c r="B782" s="43">
        <f t="shared" si="16"/>
        <v>767</v>
      </c>
      <c r="C782" s="919"/>
      <c r="D782" s="48"/>
      <c r="L782" s="259"/>
      <c r="M782" s="259"/>
      <c r="S782" s="259"/>
      <c r="T782" s="259"/>
      <c r="U782" s="259"/>
      <c r="V782" s="259"/>
    </row>
    <row r="783" spans="1:22">
      <c r="A783" s="45"/>
      <c r="B783" s="43">
        <f t="shared" si="16"/>
        <v>768</v>
      </c>
      <c r="C783" s="919"/>
      <c r="D783" s="48"/>
      <c r="L783" s="259"/>
      <c r="M783" s="259"/>
      <c r="S783" s="259"/>
      <c r="T783" s="259"/>
      <c r="U783" s="259"/>
      <c r="V783" s="259"/>
    </row>
    <row r="784" spans="1:22">
      <c r="A784" s="45"/>
      <c r="B784" s="43">
        <f t="shared" si="16"/>
        <v>769</v>
      </c>
      <c r="C784" s="919"/>
      <c r="D784" s="48"/>
      <c r="L784" s="259"/>
      <c r="M784" s="259"/>
      <c r="S784" s="259"/>
      <c r="T784" s="259"/>
      <c r="U784" s="259"/>
      <c r="V784" s="259"/>
    </row>
    <row r="785" spans="1:22">
      <c r="A785" s="45"/>
      <c r="B785" s="43">
        <f t="shared" si="16"/>
        <v>770</v>
      </c>
      <c r="C785" s="919"/>
      <c r="D785" s="48"/>
      <c r="L785" s="259"/>
      <c r="M785" s="259"/>
      <c r="S785" s="259"/>
      <c r="T785" s="259"/>
      <c r="U785" s="259"/>
      <c r="V785" s="259"/>
    </row>
    <row r="786" spans="1:22">
      <c r="A786" s="45"/>
      <c r="B786" s="43">
        <f t="shared" ref="B786:B849" si="17">B785+1</f>
        <v>771</v>
      </c>
      <c r="C786" s="919"/>
      <c r="D786" s="48"/>
      <c r="L786" s="259"/>
      <c r="M786" s="259"/>
      <c r="S786" s="259"/>
      <c r="T786" s="259"/>
      <c r="U786" s="259"/>
      <c r="V786" s="259"/>
    </row>
    <row r="787" spans="1:22">
      <c r="A787" s="45"/>
      <c r="B787" s="43">
        <f t="shared" si="17"/>
        <v>772</v>
      </c>
      <c r="C787" s="919"/>
      <c r="D787" s="48"/>
      <c r="L787" s="259"/>
      <c r="M787" s="259"/>
      <c r="S787" s="259"/>
      <c r="T787" s="259"/>
      <c r="U787" s="259"/>
      <c r="V787" s="259"/>
    </row>
    <row r="788" spans="1:22">
      <c r="A788" s="45"/>
      <c r="B788" s="43">
        <f t="shared" si="17"/>
        <v>773</v>
      </c>
      <c r="C788" s="919"/>
      <c r="D788" s="48"/>
      <c r="L788" s="259"/>
      <c r="M788" s="259"/>
      <c r="S788" s="259"/>
      <c r="T788" s="259"/>
      <c r="U788" s="259"/>
      <c r="V788" s="259"/>
    </row>
    <row r="789" spans="1:22">
      <c r="A789" s="45"/>
      <c r="B789" s="43">
        <f t="shared" si="17"/>
        <v>774</v>
      </c>
      <c r="C789" s="919"/>
      <c r="D789" s="48"/>
      <c r="L789" s="259"/>
      <c r="M789" s="259"/>
      <c r="S789" s="259"/>
      <c r="T789" s="259"/>
      <c r="U789" s="259"/>
      <c r="V789" s="259"/>
    </row>
    <row r="790" spans="1:22">
      <c r="A790" s="45"/>
      <c r="B790" s="43">
        <f t="shared" si="17"/>
        <v>775</v>
      </c>
      <c r="C790" s="919"/>
      <c r="D790" s="48"/>
      <c r="L790" s="259"/>
      <c r="M790" s="259"/>
      <c r="S790" s="259"/>
      <c r="T790" s="259"/>
      <c r="U790" s="259"/>
      <c r="V790" s="259"/>
    </row>
    <row r="791" spans="1:22">
      <c r="A791" s="45"/>
      <c r="B791" s="43">
        <f t="shared" si="17"/>
        <v>776</v>
      </c>
      <c r="C791" s="919"/>
      <c r="D791" s="48"/>
      <c r="L791" s="259"/>
      <c r="M791" s="259"/>
      <c r="S791" s="259"/>
      <c r="T791" s="259"/>
      <c r="U791" s="259"/>
      <c r="V791" s="259"/>
    </row>
    <row r="792" spans="1:22">
      <c r="A792" s="45"/>
      <c r="B792" s="43">
        <f t="shared" si="17"/>
        <v>777</v>
      </c>
      <c r="C792" s="919"/>
      <c r="D792" s="48"/>
      <c r="L792" s="259"/>
      <c r="M792" s="259"/>
      <c r="S792" s="259"/>
      <c r="T792" s="259"/>
      <c r="U792" s="259"/>
      <c r="V792" s="259"/>
    </row>
    <row r="793" spans="1:22">
      <c r="A793" s="45"/>
      <c r="B793" s="43">
        <f t="shared" si="17"/>
        <v>778</v>
      </c>
      <c r="C793" s="919"/>
      <c r="D793" s="48"/>
      <c r="L793" s="259"/>
      <c r="M793" s="259"/>
      <c r="S793" s="259"/>
      <c r="T793" s="259"/>
      <c r="U793" s="259"/>
      <c r="V793" s="259"/>
    </row>
    <row r="794" spans="1:22">
      <c r="A794" s="45"/>
      <c r="B794" s="43">
        <f t="shared" si="17"/>
        <v>779</v>
      </c>
      <c r="C794" s="919"/>
      <c r="D794" s="48"/>
      <c r="L794" s="259"/>
      <c r="M794" s="259"/>
      <c r="S794" s="259"/>
      <c r="T794" s="259"/>
      <c r="U794" s="259"/>
      <c r="V794" s="259"/>
    </row>
    <row r="795" spans="1:22">
      <c r="A795" s="45"/>
      <c r="B795" s="43">
        <f t="shared" si="17"/>
        <v>780</v>
      </c>
      <c r="C795" s="919"/>
      <c r="D795" s="48"/>
      <c r="L795" s="259"/>
      <c r="M795" s="259"/>
      <c r="S795" s="259"/>
      <c r="T795" s="259"/>
      <c r="U795" s="259"/>
      <c r="V795" s="259"/>
    </row>
    <row r="796" spans="1:22">
      <c r="A796" s="45"/>
      <c r="B796" s="43">
        <f t="shared" si="17"/>
        <v>781</v>
      </c>
      <c r="C796" s="919"/>
      <c r="D796" s="48"/>
      <c r="L796" s="259"/>
      <c r="M796" s="259"/>
      <c r="S796" s="259"/>
      <c r="T796" s="259"/>
      <c r="U796" s="259"/>
      <c r="V796" s="259"/>
    </row>
    <row r="797" spans="1:22">
      <c r="A797" s="45"/>
      <c r="B797" s="43">
        <f t="shared" si="17"/>
        <v>782</v>
      </c>
      <c r="C797" s="919"/>
      <c r="D797" s="48"/>
      <c r="L797" s="259"/>
      <c r="M797" s="259"/>
      <c r="S797" s="259"/>
      <c r="T797" s="259"/>
      <c r="U797" s="259"/>
      <c r="V797" s="259"/>
    </row>
    <row r="798" spans="1:22">
      <c r="A798" s="45"/>
      <c r="B798" s="43">
        <f t="shared" si="17"/>
        <v>783</v>
      </c>
      <c r="C798" s="919"/>
      <c r="D798" s="48"/>
      <c r="L798" s="259"/>
      <c r="M798" s="259"/>
      <c r="S798" s="259"/>
      <c r="T798" s="259"/>
      <c r="U798" s="259"/>
      <c r="V798" s="259"/>
    </row>
    <row r="799" spans="1:22">
      <c r="A799" s="45"/>
      <c r="B799" s="43">
        <f t="shared" si="17"/>
        <v>784</v>
      </c>
      <c r="C799" s="919"/>
      <c r="D799" s="48"/>
      <c r="L799" s="259"/>
      <c r="M799" s="259"/>
      <c r="S799" s="259"/>
      <c r="T799" s="259"/>
      <c r="U799" s="259"/>
      <c r="V799" s="259"/>
    </row>
    <row r="800" spans="1:22">
      <c r="A800" s="45"/>
      <c r="B800" s="43">
        <f t="shared" si="17"/>
        <v>785</v>
      </c>
      <c r="C800" s="919"/>
      <c r="D800" s="48"/>
      <c r="L800" s="259"/>
      <c r="M800" s="259"/>
      <c r="S800" s="259"/>
      <c r="T800" s="259"/>
      <c r="U800" s="259"/>
      <c r="V800" s="259"/>
    </row>
    <row r="801" spans="1:22">
      <c r="A801" s="45"/>
      <c r="B801" s="43">
        <f t="shared" si="17"/>
        <v>786</v>
      </c>
      <c r="C801" s="919"/>
      <c r="D801" s="48"/>
      <c r="L801" s="259"/>
      <c r="M801" s="259"/>
      <c r="S801" s="259"/>
      <c r="T801" s="259"/>
      <c r="U801" s="259"/>
      <c r="V801" s="259"/>
    </row>
    <row r="802" spans="1:22">
      <c r="A802" s="45"/>
      <c r="B802" s="43">
        <f t="shared" si="17"/>
        <v>787</v>
      </c>
      <c r="C802" s="919"/>
      <c r="D802" s="48"/>
      <c r="L802" s="259"/>
      <c r="M802" s="259"/>
      <c r="S802" s="259"/>
      <c r="T802" s="259"/>
      <c r="U802" s="259"/>
      <c r="V802" s="259"/>
    </row>
    <row r="803" spans="1:22">
      <c r="A803" s="45"/>
      <c r="B803" s="43">
        <f t="shared" si="17"/>
        <v>788</v>
      </c>
      <c r="C803" s="919"/>
      <c r="D803" s="48"/>
      <c r="L803" s="259"/>
      <c r="M803" s="259"/>
      <c r="S803" s="259"/>
      <c r="T803" s="259"/>
      <c r="U803" s="259"/>
      <c r="V803" s="259"/>
    </row>
    <row r="804" spans="1:22">
      <c r="A804" s="45"/>
      <c r="B804" s="43">
        <f t="shared" si="17"/>
        <v>789</v>
      </c>
      <c r="C804" s="919"/>
      <c r="D804" s="48"/>
      <c r="L804" s="259"/>
      <c r="M804" s="259"/>
      <c r="S804" s="259"/>
      <c r="T804" s="259"/>
      <c r="U804" s="259"/>
      <c r="V804" s="259"/>
    </row>
    <row r="805" spans="1:22">
      <c r="A805" s="45"/>
      <c r="B805" s="43">
        <f t="shared" si="17"/>
        <v>790</v>
      </c>
      <c r="C805" s="919"/>
      <c r="D805" s="48"/>
      <c r="L805" s="259"/>
      <c r="M805" s="259"/>
      <c r="S805" s="259"/>
      <c r="T805" s="259"/>
      <c r="U805" s="259"/>
      <c r="V805" s="259"/>
    </row>
    <row r="806" spans="1:22">
      <c r="A806" s="45"/>
      <c r="B806" s="43">
        <f t="shared" si="17"/>
        <v>791</v>
      </c>
      <c r="C806" s="919"/>
      <c r="D806" s="48"/>
      <c r="L806" s="259"/>
      <c r="M806" s="259"/>
      <c r="S806" s="259"/>
      <c r="T806" s="259"/>
      <c r="U806" s="259"/>
      <c r="V806" s="259"/>
    </row>
    <row r="807" spans="1:22">
      <c r="A807" s="45"/>
      <c r="B807" s="43">
        <f t="shared" si="17"/>
        <v>792</v>
      </c>
      <c r="C807" s="919"/>
      <c r="D807" s="48"/>
      <c r="L807" s="259"/>
      <c r="M807" s="259"/>
      <c r="S807" s="259"/>
      <c r="T807" s="259"/>
      <c r="U807" s="259"/>
      <c r="V807" s="259"/>
    </row>
    <row r="808" spans="1:22">
      <c r="A808" s="45"/>
      <c r="B808" s="43">
        <f t="shared" si="17"/>
        <v>793</v>
      </c>
      <c r="C808" s="919"/>
      <c r="D808" s="48"/>
      <c r="L808" s="259"/>
      <c r="M808" s="259"/>
      <c r="S808" s="259"/>
      <c r="T808" s="259"/>
      <c r="U808" s="259"/>
      <c r="V808" s="259"/>
    </row>
    <row r="809" spans="1:22">
      <c r="A809" s="45"/>
      <c r="B809" s="43">
        <f t="shared" si="17"/>
        <v>794</v>
      </c>
      <c r="C809" s="919"/>
      <c r="D809" s="48"/>
      <c r="L809" s="259"/>
      <c r="M809" s="259"/>
      <c r="S809" s="259"/>
      <c r="T809" s="259"/>
      <c r="U809" s="259"/>
      <c r="V809" s="259"/>
    </row>
    <row r="810" spans="1:22">
      <c r="A810" s="45"/>
      <c r="B810" s="43">
        <f t="shared" si="17"/>
        <v>795</v>
      </c>
      <c r="C810" s="919"/>
      <c r="D810" s="48"/>
      <c r="L810" s="259"/>
      <c r="M810" s="259"/>
      <c r="S810" s="259"/>
      <c r="T810" s="259"/>
      <c r="U810" s="259"/>
      <c r="V810" s="259"/>
    </row>
    <row r="811" spans="1:22">
      <c r="A811" s="45"/>
      <c r="B811" s="43">
        <f t="shared" si="17"/>
        <v>796</v>
      </c>
      <c r="C811" s="919"/>
      <c r="D811" s="48"/>
      <c r="L811" s="259"/>
      <c r="M811" s="259"/>
      <c r="S811" s="259"/>
      <c r="T811" s="259"/>
      <c r="U811" s="259"/>
      <c r="V811" s="259"/>
    </row>
    <row r="812" spans="1:22">
      <c r="A812" s="45"/>
      <c r="B812" s="43">
        <f t="shared" si="17"/>
        <v>797</v>
      </c>
      <c r="C812" s="919"/>
      <c r="D812" s="48"/>
      <c r="L812" s="259"/>
      <c r="M812" s="259"/>
      <c r="S812" s="259"/>
      <c r="T812" s="259"/>
      <c r="U812" s="259"/>
      <c r="V812" s="259"/>
    </row>
    <row r="813" spans="1:22">
      <c r="A813" s="45"/>
      <c r="B813" s="43">
        <f t="shared" si="17"/>
        <v>798</v>
      </c>
      <c r="C813" s="919"/>
      <c r="D813" s="48"/>
      <c r="L813" s="259"/>
      <c r="M813" s="259"/>
      <c r="S813" s="259"/>
      <c r="T813" s="259"/>
      <c r="U813" s="259"/>
      <c r="V813" s="259"/>
    </row>
    <row r="814" spans="1:22">
      <c r="A814" s="45"/>
      <c r="B814" s="43">
        <f t="shared" si="17"/>
        <v>799</v>
      </c>
      <c r="C814" s="919"/>
      <c r="D814" s="48"/>
      <c r="L814" s="259"/>
      <c r="M814" s="259"/>
      <c r="S814" s="259"/>
      <c r="T814" s="259"/>
      <c r="U814" s="259"/>
      <c r="V814" s="259"/>
    </row>
    <row r="815" spans="1:22">
      <c r="A815" s="45"/>
      <c r="B815" s="43">
        <f t="shared" si="17"/>
        <v>800</v>
      </c>
      <c r="C815" s="919"/>
      <c r="D815" s="48"/>
      <c r="L815" s="259"/>
      <c r="M815" s="259"/>
      <c r="S815" s="259"/>
      <c r="T815" s="259"/>
      <c r="U815" s="259"/>
      <c r="V815" s="259"/>
    </row>
    <row r="816" spans="1:22">
      <c r="A816" s="45"/>
      <c r="B816" s="43">
        <f t="shared" si="17"/>
        <v>801</v>
      </c>
      <c r="C816" s="919"/>
      <c r="D816" s="48"/>
      <c r="L816" s="259"/>
      <c r="M816" s="259"/>
      <c r="S816" s="259"/>
      <c r="T816" s="259"/>
      <c r="U816" s="259"/>
      <c r="V816" s="259"/>
    </row>
    <row r="817" spans="1:22">
      <c r="A817" s="45"/>
      <c r="B817" s="43">
        <f t="shared" si="17"/>
        <v>802</v>
      </c>
      <c r="C817" s="919"/>
      <c r="D817" s="48"/>
      <c r="L817" s="259"/>
      <c r="M817" s="259"/>
      <c r="S817" s="259"/>
      <c r="T817" s="259"/>
      <c r="U817" s="259"/>
      <c r="V817" s="259"/>
    </row>
    <row r="818" spans="1:22">
      <c r="A818" s="45"/>
      <c r="B818" s="43">
        <f t="shared" si="17"/>
        <v>803</v>
      </c>
      <c r="C818" s="919"/>
      <c r="D818" s="48"/>
      <c r="L818" s="259"/>
      <c r="M818" s="259"/>
      <c r="S818" s="259"/>
      <c r="T818" s="259"/>
      <c r="U818" s="259"/>
      <c r="V818" s="259"/>
    </row>
    <row r="819" spans="1:22">
      <c r="A819" s="45"/>
      <c r="B819" s="43">
        <f t="shared" si="17"/>
        <v>804</v>
      </c>
      <c r="C819" s="919"/>
      <c r="D819" s="48"/>
      <c r="L819" s="259"/>
      <c r="M819" s="259"/>
      <c r="S819" s="259"/>
      <c r="T819" s="259"/>
      <c r="U819" s="259"/>
      <c r="V819" s="259"/>
    </row>
    <row r="820" spans="1:22">
      <c r="A820" s="45"/>
      <c r="B820" s="43">
        <f t="shared" si="17"/>
        <v>805</v>
      </c>
      <c r="C820" s="919"/>
      <c r="D820" s="48"/>
      <c r="L820" s="259"/>
      <c r="M820" s="259"/>
      <c r="S820" s="259"/>
      <c r="T820" s="259"/>
      <c r="U820" s="259"/>
      <c r="V820" s="259"/>
    </row>
    <row r="821" spans="1:22">
      <c r="A821" s="45"/>
      <c r="B821" s="43">
        <f t="shared" si="17"/>
        <v>806</v>
      </c>
      <c r="C821" s="919"/>
      <c r="D821" s="48"/>
      <c r="L821" s="259"/>
      <c r="M821" s="259"/>
      <c r="S821" s="259"/>
      <c r="T821" s="259"/>
      <c r="U821" s="259"/>
      <c r="V821" s="259"/>
    </row>
    <row r="822" spans="1:22">
      <c r="A822" s="45"/>
      <c r="B822" s="43">
        <f t="shared" si="17"/>
        <v>807</v>
      </c>
      <c r="C822" s="919"/>
      <c r="D822" s="48"/>
      <c r="L822" s="259"/>
      <c r="M822" s="259"/>
      <c r="S822" s="259"/>
      <c r="T822" s="259"/>
      <c r="U822" s="259"/>
      <c r="V822" s="259"/>
    </row>
    <row r="823" spans="1:22">
      <c r="A823" s="45"/>
      <c r="B823" s="43">
        <f t="shared" si="17"/>
        <v>808</v>
      </c>
      <c r="C823" s="919"/>
      <c r="D823" s="48"/>
      <c r="L823" s="259"/>
      <c r="M823" s="259"/>
      <c r="S823" s="259"/>
      <c r="T823" s="259"/>
      <c r="U823" s="259"/>
      <c r="V823" s="259"/>
    </row>
    <row r="824" spans="1:22">
      <c r="A824" s="45"/>
      <c r="B824" s="43">
        <f t="shared" si="17"/>
        <v>809</v>
      </c>
      <c r="C824" s="919"/>
      <c r="D824" s="48"/>
      <c r="L824" s="259"/>
      <c r="M824" s="259"/>
      <c r="S824" s="259"/>
      <c r="T824" s="259"/>
      <c r="U824" s="259"/>
      <c r="V824" s="259"/>
    </row>
    <row r="825" spans="1:22">
      <c r="A825" s="45"/>
      <c r="B825" s="43">
        <f t="shared" si="17"/>
        <v>810</v>
      </c>
      <c r="C825" s="919"/>
      <c r="D825" s="48"/>
      <c r="L825" s="259"/>
      <c r="M825" s="259"/>
      <c r="S825" s="259"/>
      <c r="T825" s="259"/>
      <c r="U825" s="259"/>
      <c r="V825" s="259"/>
    </row>
    <row r="826" spans="1:22">
      <c r="A826" s="45"/>
      <c r="B826" s="43">
        <f t="shared" si="17"/>
        <v>811</v>
      </c>
      <c r="C826" s="919"/>
      <c r="D826" s="48"/>
      <c r="L826" s="259"/>
      <c r="M826" s="259"/>
      <c r="S826" s="259"/>
      <c r="T826" s="259"/>
      <c r="U826" s="259"/>
      <c r="V826" s="259"/>
    </row>
    <row r="827" spans="1:22">
      <c r="A827" s="45"/>
      <c r="B827" s="43">
        <f t="shared" si="17"/>
        <v>812</v>
      </c>
      <c r="C827" s="919"/>
      <c r="D827" s="48"/>
      <c r="L827" s="259"/>
      <c r="M827" s="259"/>
      <c r="S827" s="259"/>
      <c r="T827" s="259"/>
      <c r="U827" s="259"/>
      <c r="V827" s="259"/>
    </row>
    <row r="828" spans="1:22">
      <c r="A828" s="45"/>
      <c r="B828" s="43">
        <f t="shared" si="17"/>
        <v>813</v>
      </c>
      <c r="C828" s="919"/>
      <c r="D828" s="48"/>
      <c r="L828" s="259"/>
      <c r="M828" s="259"/>
      <c r="S828" s="259"/>
      <c r="T828" s="259"/>
      <c r="U828" s="259"/>
      <c r="V828" s="259"/>
    </row>
    <row r="829" spans="1:22">
      <c r="A829" s="45"/>
      <c r="B829" s="43">
        <f t="shared" si="17"/>
        <v>814</v>
      </c>
      <c r="C829" s="919"/>
      <c r="D829" s="48"/>
      <c r="L829" s="259"/>
      <c r="M829" s="259"/>
      <c r="S829" s="259"/>
      <c r="T829" s="259"/>
      <c r="U829" s="259"/>
      <c r="V829" s="259"/>
    </row>
    <row r="830" spans="1:22">
      <c r="A830" s="45"/>
      <c r="B830" s="43">
        <f t="shared" si="17"/>
        <v>815</v>
      </c>
      <c r="C830" s="919"/>
      <c r="D830" s="48"/>
      <c r="L830" s="259"/>
      <c r="M830" s="259"/>
      <c r="S830" s="259"/>
      <c r="T830" s="259"/>
      <c r="U830" s="259"/>
      <c r="V830" s="259"/>
    </row>
    <row r="831" spans="1:22">
      <c r="A831" s="45"/>
      <c r="B831" s="43">
        <f t="shared" si="17"/>
        <v>816</v>
      </c>
      <c r="C831" s="919"/>
      <c r="D831" s="48"/>
      <c r="L831" s="259"/>
      <c r="M831" s="259"/>
      <c r="S831" s="259"/>
      <c r="T831" s="259"/>
      <c r="U831" s="259"/>
      <c r="V831" s="259"/>
    </row>
    <row r="832" spans="1:22">
      <c r="A832" s="45"/>
      <c r="B832" s="43">
        <f t="shared" si="17"/>
        <v>817</v>
      </c>
      <c r="C832" s="919"/>
      <c r="D832" s="48"/>
      <c r="L832" s="259"/>
      <c r="M832" s="259"/>
      <c r="S832" s="259"/>
      <c r="T832" s="259"/>
      <c r="U832" s="259"/>
      <c r="V832" s="259"/>
    </row>
    <row r="833" spans="1:22">
      <c r="A833" s="45"/>
      <c r="B833" s="43">
        <f t="shared" si="17"/>
        <v>818</v>
      </c>
      <c r="C833" s="919"/>
      <c r="D833" s="48"/>
      <c r="L833" s="259"/>
      <c r="M833" s="259"/>
      <c r="S833" s="259"/>
      <c r="T833" s="259"/>
      <c r="U833" s="259"/>
      <c r="V833" s="259"/>
    </row>
    <row r="834" spans="1:22">
      <c r="A834" s="45"/>
      <c r="B834" s="43">
        <f t="shared" si="17"/>
        <v>819</v>
      </c>
      <c r="C834" s="919"/>
      <c r="D834" s="48"/>
      <c r="L834" s="259"/>
      <c r="M834" s="259"/>
      <c r="S834" s="259"/>
      <c r="T834" s="259"/>
      <c r="U834" s="259"/>
      <c r="V834" s="259"/>
    </row>
    <row r="835" spans="1:22">
      <c r="A835" s="45"/>
      <c r="B835" s="43">
        <f t="shared" si="17"/>
        <v>820</v>
      </c>
      <c r="C835" s="919"/>
      <c r="D835" s="48"/>
      <c r="L835" s="259"/>
      <c r="M835" s="259"/>
      <c r="S835" s="259"/>
      <c r="T835" s="259"/>
      <c r="U835" s="259"/>
      <c r="V835" s="259"/>
    </row>
    <row r="836" spans="1:22">
      <c r="A836" s="45"/>
      <c r="B836" s="43">
        <f t="shared" si="17"/>
        <v>821</v>
      </c>
      <c r="C836" s="919"/>
      <c r="D836" s="48"/>
      <c r="L836" s="259"/>
      <c r="M836" s="259"/>
      <c r="S836" s="259"/>
      <c r="T836" s="259"/>
      <c r="U836" s="259"/>
      <c r="V836" s="259"/>
    </row>
    <row r="837" spans="1:22">
      <c r="A837" s="45"/>
      <c r="B837" s="43">
        <f t="shared" si="17"/>
        <v>822</v>
      </c>
      <c r="C837" s="919"/>
      <c r="D837" s="48"/>
      <c r="L837" s="259"/>
      <c r="M837" s="259"/>
      <c r="S837" s="259"/>
      <c r="T837" s="259"/>
      <c r="U837" s="259"/>
      <c r="V837" s="259"/>
    </row>
    <row r="838" spans="1:22">
      <c r="A838" s="45"/>
      <c r="B838" s="43">
        <f t="shared" si="17"/>
        <v>823</v>
      </c>
      <c r="C838" s="919"/>
      <c r="D838" s="48"/>
      <c r="L838" s="259"/>
      <c r="M838" s="259"/>
      <c r="S838" s="259"/>
      <c r="T838" s="259"/>
      <c r="U838" s="259"/>
      <c r="V838" s="259"/>
    </row>
    <row r="839" spans="1:22">
      <c r="A839" s="45"/>
      <c r="B839" s="43">
        <f t="shared" si="17"/>
        <v>824</v>
      </c>
      <c r="C839" s="919"/>
      <c r="D839" s="48"/>
      <c r="L839" s="259"/>
      <c r="M839" s="259"/>
      <c r="S839" s="259"/>
      <c r="T839" s="259"/>
      <c r="U839" s="259"/>
      <c r="V839" s="259"/>
    </row>
    <row r="840" spans="1:22">
      <c r="A840" s="45"/>
      <c r="B840" s="43">
        <f t="shared" si="17"/>
        <v>825</v>
      </c>
      <c r="C840" s="919"/>
      <c r="D840" s="48"/>
      <c r="L840" s="259"/>
      <c r="M840" s="259"/>
      <c r="S840" s="259"/>
      <c r="T840" s="259"/>
      <c r="U840" s="259"/>
      <c r="V840" s="259"/>
    </row>
    <row r="841" spans="1:22">
      <c r="A841" s="45"/>
      <c r="B841" s="43">
        <f t="shared" si="17"/>
        <v>826</v>
      </c>
      <c r="C841" s="919"/>
      <c r="D841" s="48"/>
      <c r="L841" s="259"/>
      <c r="M841" s="259"/>
      <c r="S841" s="259"/>
      <c r="T841" s="259"/>
      <c r="U841" s="259"/>
      <c r="V841" s="259"/>
    </row>
    <row r="842" spans="1:22">
      <c r="A842" s="45"/>
      <c r="B842" s="43">
        <f t="shared" si="17"/>
        <v>827</v>
      </c>
      <c r="C842" s="919"/>
      <c r="D842" s="48"/>
      <c r="L842" s="259"/>
      <c r="M842" s="259"/>
      <c r="S842" s="259"/>
      <c r="T842" s="259"/>
      <c r="U842" s="259"/>
      <c r="V842" s="259"/>
    </row>
    <row r="843" spans="1:22">
      <c r="A843" s="45"/>
      <c r="B843" s="43">
        <f t="shared" si="17"/>
        <v>828</v>
      </c>
      <c r="C843" s="919"/>
      <c r="D843" s="48"/>
      <c r="L843" s="259"/>
      <c r="M843" s="259"/>
      <c r="S843" s="259"/>
      <c r="T843" s="259"/>
      <c r="U843" s="259"/>
      <c r="V843" s="259"/>
    </row>
    <row r="844" spans="1:22">
      <c r="A844" s="45"/>
      <c r="B844" s="43">
        <f t="shared" si="17"/>
        <v>829</v>
      </c>
      <c r="C844" s="919"/>
      <c r="D844" s="48"/>
      <c r="L844" s="259"/>
      <c r="M844" s="259"/>
      <c r="S844" s="259"/>
      <c r="T844" s="259"/>
      <c r="U844" s="259"/>
      <c r="V844" s="259"/>
    </row>
    <row r="845" spans="1:22">
      <c r="A845" s="45"/>
      <c r="B845" s="43">
        <f t="shared" si="17"/>
        <v>830</v>
      </c>
      <c r="C845" s="919"/>
      <c r="D845" s="48"/>
      <c r="L845" s="259"/>
      <c r="M845" s="259"/>
      <c r="S845" s="259"/>
      <c r="T845" s="259"/>
      <c r="U845" s="259"/>
      <c r="V845" s="259"/>
    </row>
    <row r="846" spans="1:22">
      <c r="A846" s="45"/>
      <c r="B846" s="43">
        <f t="shared" si="17"/>
        <v>831</v>
      </c>
      <c r="C846" s="919"/>
      <c r="D846" s="48"/>
      <c r="L846" s="259"/>
      <c r="M846" s="259"/>
      <c r="S846" s="259"/>
      <c r="T846" s="259"/>
      <c r="U846" s="259"/>
      <c r="V846" s="259"/>
    </row>
    <row r="847" spans="1:22">
      <c r="A847" s="45"/>
      <c r="B847" s="43">
        <f t="shared" si="17"/>
        <v>832</v>
      </c>
      <c r="C847" s="919"/>
      <c r="D847" s="48"/>
      <c r="L847" s="259"/>
      <c r="M847" s="259"/>
      <c r="S847" s="259"/>
      <c r="T847" s="259"/>
      <c r="U847" s="259"/>
      <c r="V847" s="259"/>
    </row>
    <row r="848" spans="1:22">
      <c r="A848" s="45"/>
      <c r="B848" s="43">
        <f t="shared" si="17"/>
        <v>833</v>
      </c>
      <c r="C848" s="919"/>
      <c r="D848" s="48"/>
      <c r="L848" s="259"/>
      <c r="M848" s="259"/>
      <c r="S848" s="259"/>
      <c r="T848" s="259"/>
      <c r="U848" s="259"/>
      <c r="V848" s="259"/>
    </row>
    <row r="849" spans="1:22">
      <c r="A849" s="45"/>
      <c r="B849" s="43">
        <f t="shared" si="17"/>
        <v>834</v>
      </c>
      <c r="C849" s="919"/>
      <c r="D849" s="48"/>
      <c r="L849" s="259"/>
      <c r="M849" s="259"/>
      <c r="S849" s="259"/>
      <c r="T849" s="259"/>
      <c r="U849" s="259"/>
      <c r="V849" s="259"/>
    </row>
    <row r="850" spans="1:22">
      <c r="A850" s="45"/>
      <c r="B850" s="43">
        <f t="shared" ref="B850:B913" si="18">B849+1</f>
        <v>835</v>
      </c>
      <c r="C850" s="919"/>
      <c r="D850" s="48"/>
      <c r="L850" s="259"/>
      <c r="M850" s="259"/>
      <c r="S850" s="259"/>
      <c r="T850" s="259"/>
      <c r="U850" s="259"/>
      <c r="V850" s="259"/>
    </row>
    <row r="851" spans="1:22">
      <c r="A851" s="45"/>
      <c r="B851" s="43">
        <f t="shared" si="18"/>
        <v>836</v>
      </c>
      <c r="C851" s="919"/>
      <c r="D851" s="48"/>
      <c r="L851" s="259"/>
      <c r="M851" s="259"/>
      <c r="S851" s="259"/>
      <c r="T851" s="259"/>
      <c r="U851" s="259"/>
      <c r="V851" s="259"/>
    </row>
    <row r="852" spans="1:22">
      <c r="A852" s="45"/>
      <c r="B852" s="43">
        <f t="shared" si="18"/>
        <v>837</v>
      </c>
      <c r="C852" s="919"/>
      <c r="D852" s="48"/>
      <c r="L852" s="259"/>
      <c r="M852" s="259"/>
      <c r="S852" s="259"/>
      <c r="T852" s="259"/>
      <c r="U852" s="259"/>
      <c r="V852" s="259"/>
    </row>
    <row r="853" spans="1:22">
      <c r="A853" s="45"/>
      <c r="B853" s="43">
        <f t="shared" si="18"/>
        <v>838</v>
      </c>
      <c r="C853" s="919"/>
      <c r="D853" s="48"/>
      <c r="L853" s="259"/>
      <c r="M853" s="259"/>
      <c r="S853" s="259"/>
      <c r="T853" s="259"/>
      <c r="U853" s="259"/>
      <c r="V853" s="259"/>
    </row>
    <row r="854" spans="1:22">
      <c r="A854" s="45"/>
      <c r="B854" s="43">
        <f t="shared" si="18"/>
        <v>839</v>
      </c>
      <c r="C854" s="919"/>
      <c r="D854" s="48"/>
      <c r="L854" s="259"/>
      <c r="M854" s="259"/>
      <c r="S854" s="259"/>
      <c r="T854" s="259"/>
      <c r="U854" s="259"/>
      <c r="V854" s="259"/>
    </row>
    <row r="855" spans="1:22">
      <c r="A855" s="45"/>
      <c r="B855" s="43">
        <f t="shared" si="18"/>
        <v>840</v>
      </c>
      <c r="C855" s="919"/>
      <c r="D855" s="48"/>
      <c r="L855" s="259"/>
      <c r="M855" s="259"/>
      <c r="S855" s="259"/>
      <c r="T855" s="259"/>
      <c r="U855" s="259"/>
      <c r="V855" s="259"/>
    </row>
    <row r="856" spans="1:22">
      <c r="A856" s="45"/>
      <c r="B856" s="43">
        <f t="shared" si="18"/>
        <v>841</v>
      </c>
      <c r="C856" s="919"/>
      <c r="D856" s="48"/>
      <c r="L856" s="259"/>
      <c r="M856" s="259"/>
      <c r="S856" s="259"/>
      <c r="T856" s="259"/>
      <c r="U856" s="259"/>
      <c r="V856" s="259"/>
    </row>
    <row r="857" spans="1:22">
      <c r="A857" s="45"/>
      <c r="B857" s="43">
        <f t="shared" si="18"/>
        <v>842</v>
      </c>
      <c r="C857" s="919"/>
      <c r="D857" s="48"/>
      <c r="L857" s="259"/>
      <c r="M857" s="259"/>
      <c r="S857" s="259"/>
      <c r="T857" s="259"/>
      <c r="U857" s="259"/>
      <c r="V857" s="259"/>
    </row>
    <row r="858" spans="1:22">
      <c r="A858" s="45"/>
      <c r="B858" s="43">
        <f t="shared" si="18"/>
        <v>843</v>
      </c>
      <c r="C858" s="919"/>
      <c r="D858" s="48"/>
      <c r="L858" s="259"/>
      <c r="M858" s="259"/>
      <c r="S858" s="259"/>
      <c r="T858" s="259"/>
      <c r="U858" s="259"/>
      <c r="V858" s="259"/>
    </row>
    <row r="859" spans="1:22">
      <c r="A859" s="45"/>
      <c r="B859" s="43">
        <f t="shared" si="18"/>
        <v>844</v>
      </c>
      <c r="C859" s="919"/>
      <c r="D859" s="48"/>
      <c r="L859" s="259"/>
      <c r="M859" s="259"/>
      <c r="S859" s="259"/>
      <c r="T859" s="259"/>
      <c r="U859" s="259"/>
      <c r="V859" s="259"/>
    </row>
    <row r="860" spans="1:22">
      <c r="A860" s="45"/>
      <c r="B860" s="43">
        <f t="shared" si="18"/>
        <v>845</v>
      </c>
      <c r="C860" s="919"/>
      <c r="D860" s="48"/>
      <c r="L860" s="259"/>
      <c r="M860" s="259"/>
      <c r="S860" s="259"/>
      <c r="T860" s="259"/>
      <c r="U860" s="259"/>
      <c r="V860" s="259"/>
    </row>
    <row r="861" spans="1:22">
      <c r="A861" s="45"/>
      <c r="B861" s="43">
        <f t="shared" si="18"/>
        <v>846</v>
      </c>
      <c r="C861" s="919"/>
      <c r="D861" s="48"/>
      <c r="L861" s="259"/>
      <c r="M861" s="259"/>
      <c r="S861" s="259"/>
      <c r="T861" s="259"/>
      <c r="U861" s="259"/>
      <c r="V861" s="259"/>
    </row>
    <row r="862" spans="1:22">
      <c r="A862" s="45"/>
      <c r="B862" s="43">
        <f t="shared" si="18"/>
        <v>847</v>
      </c>
      <c r="C862" s="919"/>
      <c r="D862" s="48"/>
      <c r="L862" s="259"/>
      <c r="M862" s="259"/>
      <c r="S862" s="259"/>
      <c r="T862" s="259"/>
      <c r="U862" s="259"/>
      <c r="V862" s="259"/>
    </row>
    <row r="863" spans="1:22">
      <c r="A863" s="45"/>
      <c r="B863" s="43">
        <f t="shared" si="18"/>
        <v>848</v>
      </c>
      <c r="C863" s="919"/>
      <c r="D863" s="48"/>
      <c r="L863" s="259"/>
      <c r="M863" s="259"/>
      <c r="S863" s="259"/>
      <c r="T863" s="259"/>
      <c r="U863" s="259"/>
      <c r="V863" s="259"/>
    </row>
    <row r="864" spans="1:22">
      <c r="A864" s="45"/>
      <c r="B864" s="43">
        <f t="shared" si="18"/>
        <v>849</v>
      </c>
      <c r="C864" s="919"/>
      <c r="D864" s="48"/>
      <c r="L864" s="259"/>
      <c r="M864" s="259"/>
      <c r="S864" s="259"/>
      <c r="T864" s="259"/>
      <c r="U864" s="259"/>
      <c r="V864" s="259"/>
    </row>
    <row r="865" spans="1:22">
      <c r="A865" s="45"/>
      <c r="B865" s="43">
        <f t="shared" si="18"/>
        <v>850</v>
      </c>
      <c r="C865" s="919"/>
      <c r="D865" s="48"/>
      <c r="L865" s="259"/>
      <c r="M865" s="259"/>
      <c r="S865" s="259"/>
      <c r="T865" s="259"/>
      <c r="U865" s="259"/>
      <c r="V865" s="259"/>
    </row>
    <row r="866" spans="1:22">
      <c r="A866" s="45"/>
      <c r="B866" s="43">
        <f t="shared" si="18"/>
        <v>851</v>
      </c>
      <c r="C866" s="919"/>
      <c r="D866" s="48"/>
      <c r="L866" s="259"/>
      <c r="M866" s="259"/>
      <c r="S866" s="259"/>
      <c r="T866" s="259"/>
      <c r="U866" s="259"/>
      <c r="V866" s="259"/>
    </row>
    <row r="867" spans="1:22">
      <c r="A867" s="45"/>
      <c r="B867" s="43">
        <f t="shared" si="18"/>
        <v>852</v>
      </c>
      <c r="C867" s="919"/>
      <c r="D867" s="48"/>
      <c r="L867" s="259"/>
      <c r="M867" s="259"/>
      <c r="S867" s="259"/>
      <c r="T867" s="259"/>
      <c r="U867" s="259"/>
      <c r="V867" s="259"/>
    </row>
    <row r="868" spans="1:22">
      <c r="A868" s="45"/>
      <c r="B868" s="43">
        <f t="shared" si="18"/>
        <v>853</v>
      </c>
      <c r="C868" s="919"/>
      <c r="D868" s="48"/>
      <c r="L868" s="259"/>
      <c r="M868" s="259"/>
      <c r="S868" s="259"/>
      <c r="T868" s="259"/>
      <c r="U868" s="259"/>
      <c r="V868" s="259"/>
    </row>
    <row r="869" spans="1:22">
      <c r="A869" s="45"/>
      <c r="B869" s="43">
        <f t="shared" si="18"/>
        <v>854</v>
      </c>
      <c r="C869" s="919"/>
      <c r="D869" s="48"/>
      <c r="L869" s="259"/>
      <c r="M869" s="259"/>
      <c r="S869" s="259"/>
      <c r="T869" s="259"/>
      <c r="U869" s="259"/>
      <c r="V869" s="259"/>
    </row>
    <row r="870" spans="1:22">
      <c r="A870" s="45"/>
      <c r="B870" s="43">
        <f t="shared" si="18"/>
        <v>855</v>
      </c>
      <c r="C870" s="919"/>
      <c r="D870" s="48"/>
      <c r="L870" s="259"/>
      <c r="M870" s="259"/>
      <c r="S870" s="259"/>
      <c r="T870" s="259"/>
      <c r="U870" s="259"/>
      <c r="V870" s="259"/>
    </row>
    <row r="871" spans="1:22">
      <c r="A871" s="45"/>
      <c r="B871" s="43">
        <f t="shared" si="18"/>
        <v>856</v>
      </c>
      <c r="C871" s="919"/>
      <c r="D871" s="48"/>
      <c r="L871" s="259"/>
      <c r="M871" s="259"/>
      <c r="S871" s="259"/>
      <c r="T871" s="259"/>
      <c r="U871" s="259"/>
      <c r="V871" s="259"/>
    </row>
    <row r="872" spans="1:22">
      <c r="A872" s="45"/>
      <c r="B872" s="43">
        <f t="shared" si="18"/>
        <v>857</v>
      </c>
      <c r="C872" s="919"/>
      <c r="D872" s="48"/>
      <c r="L872" s="259"/>
      <c r="M872" s="259"/>
      <c r="S872" s="259"/>
      <c r="T872" s="259"/>
      <c r="U872" s="259"/>
      <c r="V872" s="259"/>
    </row>
    <row r="873" spans="1:22">
      <c r="A873" s="45"/>
      <c r="B873" s="43">
        <f t="shared" si="18"/>
        <v>858</v>
      </c>
      <c r="C873" s="919"/>
      <c r="D873" s="48"/>
      <c r="L873" s="259"/>
      <c r="M873" s="259"/>
      <c r="S873" s="259"/>
      <c r="T873" s="259"/>
      <c r="U873" s="259"/>
      <c r="V873" s="259"/>
    </row>
    <row r="874" spans="1:22">
      <c r="A874" s="45"/>
      <c r="B874" s="43">
        <f t="shared" si="18"/>
        <v>859</v>
      </c>
      <c r="C874" s="919"/>
      <c r="D874" s="48"/>
      <c r="L874" s="259"/>
      <c r="M874" s="259"/>
      <c r="S874" s="259"/>
      <c r="T874" s="259"/>
      <c r="U874" s="259"/>
      <c r="V874" s="259"/>
    </row>
    <row r="875" spans="1:22">
      <c r="A875" s="45"/>
      <c r="B875" s="43">
        <f t="shared" si="18"/>
        <v>860</v>
      </c>
      <c r="C875" s="919"/>
      <c r="D875" s="48"/>
      <c r="L875" s="259"/>
      <c r="M875" s="259"/>
      <c r="S875" s="259"/>
      <c r="T875" s="259"/>
      <c r="U875" s="259"/>
      <c r="V875" s="259"/>
    </row>
    <row r="876" spans="1:22">
      <c r="A876" s="45"/>
      <c r="B876" s="43">
        <f t="shared" si="18"/>
        <v>861</v>
      </c>
      <c r="C876" s="919"/>
      <c r="D876" s="48"/>
      <c r="L876" s="259"/>
      <c r="M876" s="259"/>
      <c r="S876" s="259"/>
      <c r="T876" s="259"/>
      <c r="U876" s="259"/>
      <c r="V876" s="259"/>
    </row>
    <row r="877" spans="1:22">
      <c r="A877" s="45"/>
      <c r="B877" s="43">
        <f t="shared" si="18"/>
        <v>862</v>
      </c>
      <c r="C877" s="919"/>
      <c r="D877" s="48"/>
      <c r="L877" s="259"/>
      <c r="M877" s="259"/>
      <c r="S877" s="259"/>
      <c r="T877" s="259"/>
      <c r="U877" s="259"/>
      <c r="V877" s="259"/>
    </row>
    <row r="878" spans="1:22">
      <c r="A878" s="45"/>
      <c r="B878" s="43">
        <f t="shared" si="18"/>
        <v>863</v>
      </c>
      <c r="C878" s="919"/>
      <c r="D878" s="48"/>
      <c r="L878" s="259"/>
      <c r="M878" s="259"/>
      <c r="S878" s="259"/>
      <c r="T878" s="259"/>
      <c r="U878" s="259"/>
      <c r="V878" s="259"/>
    </row>
    <row r="879" spans="1:22">
      <c r="A879" s="45"/>
      <c r="B879" s="43">
        <f t="shared" si="18"/>
        <v>864</v>
      </c>
      <c r="C879" s="919"/>
      <c r="D879" s="48"/>
      <c r="L879" s="259"/>
      <c r="M879" s="259"/>
      <c r="S879" s="259"/>
      <c r="T879" s="259"/>
      <c r="U879" s="259"/>
      <c r="V879" s="259"/>
    </row>
    <row r="880" spans="1:22">
      <c r="A880" s="45"/>
      <c r="B880" s="43">
        <f t="shared" si="18"/>
        <v>865</v>
      </c>
      <c r="C880" s="919"/>
      <c r="D880" s="48"/>
      <c r="L880" s="259"/>
      <c r="M880" s="259"/>
      <c r="S880" s="259"/>
      <c r="T880" s="259"/>
      <c r="U880" s="259"/>
      <c r="V880" s="259"/>
    </row>
    <row r="881" spans="1:22">
      <c r="A881" s="45"/>
      <c r="B881" s="43">
        <f t="shared" si="18"/>
        <v>866</v>
      </c>
      <c r="C881" s="919"/>
      <c r="D881" s="48"/>
      <c r="L881" s="259"/>
      <c r="M881" s="259"/>
      <c r="S881" s="259"/>
      <c r="T881" s="259"/>
      <c r="U881" s="259"/>
      <c r="V881" s="259"/>
    </row>
    <row r="882" spans="1:22">
      <c r="A882" s="45"/>
      <c r="B882" s="43">
        <f t="shared" si="18"/>
        <v>867</v>
      </c>
      <c r="C882" s="919"/>
      <c r="D882" s="48"/>
      <c r="L882" s="259"/>
      <c r="M882" s="259"/>
      <c r="S882" s="259"/>
      <c r="T882" s="259"/>
      <c r="U882" s="259"/>
      <c r="V882" s="259"/>
    </row>
    <row r="883" spans="1:22">
      <c r="A883" s="45"/>
      <c r="B883" s="43">
        <f t="shared" si="18"/>
        <v>868</v>
      </c>
      <c r="C883" s="919"/>
      <c r="D883" s="48"/>
      <c r="L883" s="259"/>
      <c r="M883" s="259"/>
      <c r="S883" s="259"/>
      <c r="T883" s="259"/>
      <c r="U883" s="259"/>
      <c r="V883" s="259"/>
    </row>
    <row r="884" spans="1:22">
      <c r="A884" s="45"/>
      <c r="B884" s="43">
        <f t="shared" si="18"/>
        <v>869</v>
      </c>
      <c r="C884" s="919"/>
      <c r="D884" s="48"/>
      <c r="L884" s="259"/>
      <c r="M884" s="259"/>
      <c r="S884" s="259"/>
      <c r="T884" s="259"/>
      <c r="U884" s="259"/>
      <c r="V884" s="259"/>
    </row>
    <row r="885" spans="1:22">
      <c r="A885" s="45"/>
      <c r="B885" s="43">
        <f t="shared" si="18"/>
        <v>870</v>
      </c>
      <c r="C885" s="919"/>
      <c r="D885" s="48"/>
      <c r="L885" s="259"/>
      <c r="M885" s="259"/>
      <c r="S885" s="259"/>
      <c r="T885" s="259"/>
      <c r="U885" s="259"/>
      <c r="V885" s="259"/>
    </row>
    <row r="886" spans="1:22">
      <c r="A886" s="45"/>
      <c r="B886" s="43">
        <f t="shared" si="18"/>
        <v>871</v>
      </c>
      <c r="C886" s="919"/>
      <c r="D886" s="48"/>
      <c r="L886" s="259"/>
      <c r="M886" s="259"/>
      <c r="S886" s="259"/>
      <c r="T886" s="259"/>
      <c r="U886" s="259"/>
      <c r="V886" s="259"/>
    </row>
    <row r="887" spans="1:22">
      <c r="A887" s="45"/>
      <c r="B887" s="43">
        <f t="shared" si="18"/>
        <v>872</v>
      </c>
      <c r="C887" s="919"/>
      <c r="D887" s="48"/>
      <c r="L887" s="259"/>
      <c r="M887" s="259"/>
      <c r="S887" s="259"/>
      <c r="T887" s="259"/>
      <c r="U887" s="259"/>
      <c r="V887" s="259"/>
    </row>
    <row r="888" spans="1:22">
      <c r="A888" s="45"/>
      <c r="B888" s="43">
        <f t="shared" si="18"/>
        <v>873</v>
      </c>
      <c r="C888" s="919"/>
      <c r="D888" s="48"/>
      <c r="L888" s="259"/>
      <c r="M888" s="259"/>
      <c r="S888" s="259"/>
      <c r="T888" s="259"/>
      <c r="U888" s="259"/>
      <c r="V888" s="259"/>
    </row>
    <row r="889" spans="1:22">
      <c r="A889" s="45"/>
      <c r="B889" s="43">
        <f t="shared" si="18"/>
        <v>874</v>
      </c>
      <c r="C889" s="919"/>
      <c r="D889" s="48"/>
      <c r="L889" s="259"/>
      <c r="M889" s="259"/>
      <c r="S889" s="259"/>
      <c r="T889" s="259"/>
      <c r="U889" s="259"/>
      <c r="V889" s="259"/>
    </row>
    <row r="890" spans="1:22">
      <c r="A890" s="45"/>
      <c r="B890" s="43">
        <f t="shared" si="18"/>
        <v>875</v>
      </c>
      <c r="C890" s="919"/>
      <c r="D890" s="48"/>
      <c r="L890" s="259"/>
      <c r="M890" s="259"/>
      <c r="S890" s="259"/>
      <c r="T890" s="259"/>
      <c r="U890" s="259"/>
      <c r="V890" s="259"/>
    </row>
    <row r="891" spans="1:22">
      <c r="A891" s="45"/>
      <c r="B891" s="43">
        <f t="shared" si="18"/>
        <v>876</v>
      </c>
      <c r="C891" s="919"/>
      <c r="D891" s="48"/>
      <c r="L891" s="259"/>
      <c r="M891" s="259"/>
      <c r="S891" s="259"/>
      <c r="T891" s="259"/>
      <c r="U891" s="259"/>
      <c r="V891" s="259"/>
    </row>
    <row r="892" spans="1:22">
      <c r="A892" s="45"/>
      <c r="B892" s="43">
        <f t="shared" si="18"/>
        <v>877</v>
      </c>
      <c r="C892" s="919"/>
      <c r="D892" s="48"/>
      <c r="L892" s="259"/>
      <c r="M892" s="259"/>
      <c r="S892" s="259"/>
      <c r="T892" s="259"/>
      <c r="U892" s="259"/>
      <c r="V892" s="259"/>
    </row>
    <row r="893" spans="1:22">
      <c r="A893" s="45"/>
      <c r="B893" s="43">
        <f t="shared" si="18"/>
        <v>878</v>
      </c>
      <c r="C893" s="919"/>
      <c r="D893" s="48"/>
      <c r="L893" s="259"/>
      <c r="M893" s="259"/>
      <c r="S893" s="259"/>
      <c r="T893" s="259"/>
      <c r="U893" s="259"/>
      <c r="V893" s="259"/>
    </row>
    <row r="894" spans="1:22">
      <c r="A894" s="45"/>
      <c r="B894" s="43">
        <f t="shared" si="18"/>
        <v>879</v>
      </c>
      <c r="C894" s="919"/>
      <c r="D894" s="48"/>
      <c r="L894" s="259"/>
      <c r="M894" s="259"/>
      <c r="S894" s="259"/>
      <c r="T894" s="259"/>
      <c r="U894" s="259"/>
      <c r="V894" s="259"/>
    </row>
    <row r="895" spans="1:22">
      <c r="A895" s="45"/>
      <c r="B895" s="43">
        <f t="shared" si="18"/>
        <v>880</v>
      </c>
      <c r="C895" s="919"/>
      <c r="D895" s="48"/>
      <c r="L895" s="259"/>
      <c r="M895" s="259"/>
      <c r="S895" s="259"/>
      <c r="T895" s="259"/>
      <c r="U895" s="259"/>
      <c r="V895" s="259"/>
    </row>
    <row r="896" spans="1:22">
      <c r="A896" s="45"/>
      <c r="B896" s="43">
        <f t="shared" si="18"/>
        <v>881</v>
      </c>
      <c r="C896" s="919"/>
      <c r="D896" s="48"/>
      <c r="L896" s="259"/>
      <c r="M896" s="259"/>
      <c r="S896" s="259"/>
      <c r="T896" s="259"/>
      <c r="U896" s="259"/>
      <c r="V896" s="259"/>
    </row>
    <row r="897" spans="1:22">
      <c r="A897" s="45"/>
      <c r="B897" s="43">
        <f t="shared" si="18"/>
        <v>882</v>
      </c>
      <c r="C897" s="919"/>
      <c r="D897" s="48"/>
      <c r="L897" s="259"/>
      <c r="M897" s="259"/>
      <c r="S897" s="259"/>
      <c r="T897" s="259"/>
      <c r="U897" s="259"/>
      <c r="V897" s="259"/>
    </row>
    <row r="898" spans="1:22">
      <c r="A898" s="45"/>
      <c r="B898" s="43">
        <f t="shared" si="18"/>
        <v>883</v>
      </c>
      <c r="C898" s="919"/>
      <c r="D898" s="48"/>
      <c r="L898" s="259"/>
      <c r="M898" s="259"/>
      <c r="S898" s="259"/>
      <c r="T898" s="259"/>
      <c r="U898" s="259"/>
      <c r="V898" s="259"/>
    </row>
    <row r="899" spans="1:22">
      <c r="A899" s="45"/>
      <c r="B899" s="43">
        <f t="shared" si="18"/>
        <v>884</v>
      </c>
      <c r="C899" s="919"/>
      <c r="D899" s="48"/>
      <c r="L899" s="259"/>
      <c r="M899" s="259"/>
      <c r="S899" s="259"/>
      <c r="T899" s="259"/>
      <c r="U899" s="259"/>
      <c r="V899" s="259"/>
    </row>
    <row r="900" spans="1:22">
      <c r="A900" s="45"/>
      <c r="B900" s="43">
        <f t="shared" si="18"/>
        <v>885</v>
      </c>
      <c r="C900" s="919"/>
      <c r="D900" s="48"/>
      <c r="L900" s="259"/>
      <c r="M900" s="259"/>
      <c r="S900" s="259"/>
      <c r="T900" s="259"/>
      <c r="U900" s="259"/>
      <c r="V900" s="259"/>
    </row>
    <row r="901" spans="1:22">
      <c r="A901" s="45"/>
      <c r="B901" s="43">
        <f t="shared" si="18"/>
        <v>886</v>
      </c>
      <c r="C901" s="919"/>
      <c r="D901" s="48"/>
      <c r="L901" s="259"/>
      <c r="M901" s="259"/>
      <c r="S901" s="259"/>
      <c r="T901" s="259"/>
      <c r="U901" s="259"/>
      <c r="V901" s="259"/>
    </row>
    <row r="902" spans="1:22">
      <c r="A902" s="45"/>
      <c r="B902" s="43">
        <f t="shared" si="18"/>
        <v>887</v>
      </c>
      <c r="C902" s="919"/>
      <c r="D902" s="48"/>
      <c r="L902" s="259"/>
      <c r="M902" s="259"/>
      <c r="S902" s="259"/>
      <c r="T902" s="259"/>
      <c r="U902" s="259"/>
      <c r="V902" s="259"/>
    </row>
    <row r="903" spans="1:22">
      <c r="A903" s="45"/>
      <c r="B903" s="43">
        <f t="shared" si="18"/>
        <v>888</v>
      </c>
      <c r="C903" s="919"/>
      <c r="D903" s="48"/>
      <c r="L903" s="259"/>
      <c r="M903" s="259"/>
      <c r="S903" s="259"/>
      <c r="T903" s="259"/>
      <c r="U903" s="259"/>
      <c r="V903" s="259"/>
    </row>
    <row r="904" spans="1:22">
      <c r="A904" s="45"/>
      <c r="B904" s="43">
        <f t="shared" si="18"/>
        <v>889</v>
      </c>
      <c r="C904" s="919"/>
      <c r="D904" s="48"/>
      <c r="L904" s="259"/>
      <c r="M904" s="259"/>
      <c r="S904" s="259"/>
      <c r="T904" s="259"/>
      <c r="U904" s="259"/>
      <c r="V904" s="259"/>
    </row>
    <row r="905" spans="1:22">
      <c r="A905" s="45"/>
      <c r="B905" s="43">
        <f t="shared" si="18"/>
        <v>890</v>
      </c>
      <c r="C905" s="919"/>
      <c r="D905" s="48"/>
      <c r="L905" s="259"/>
      <c r="M905" s="259"/>
      <c r="S905" s="259"/>
      <c r="T905" s="259"/>
      <c r="U905" s="259"/>
      <c r="V905" s="259"/>
    </row>
    <row r="906" spans="1:22">
      <c r="A906" s="45"/>
      <c r="B906" s="43">
        <f t="shared" si="18"/>
        <v>891</v>
      </c>
      <c r="C906" s="919"/>
      <c r="D906" s="48"/>
      <c r="L906" s="259"/>
      <c r="M906" s="259"/>
      <c r="S906" s="259"/>
      <c r="T906" s="259"/>
      <c r="U906" s="259"/>
      <c r="V906" s="259"/>
    </row>
    <row r="907" spans="1:22">
      <c r="A907" s="45"/>
      <c r="B907" s="43">
        <f t="shared" si="18"/>
        <v>892</v>
      </c>
      <c r="C907" s="919"/>
      <c r="D907" s="48"/>
      <c r="L907" s="259"/>
      <c r="M907" s="259"/>
      <c r="S907" s="259"/>
      <c r="T907" s="259"/>
      <c r="U907" s="259"/>
      <c r="V907" s="259"/>
    </row>
    <row r="908" spans="1:22">
      <c r="A908" s="45"/>
      <c r="B908" s="43">
        <f t="shared" si="18"/>
        <v>893</v>
      </c>
      <c r="C908" s="919"/>
      <c r="D908" s="48"/>
      <c r="L908" s="259"/>
      <c r="M908" s="259"/>
      <c r="S908" s="259"/>
      <c r="T908" s="259"/>
      <c r="U908" s="259"/>
      <c r="V908" s="259"/>
    </row>
    <row r="909" spans="1:22">
      <c r="A909" s="45"/>
      <c r="B909" s="43">
        <f t="shared" si="18"/>
        <v>894</v>
      </c>
      <c r="C909" s="919"/>
      <c r="D909" s="48"/>
      <c r="L909" s="259"/>
      <c r="M909" s="259"/>
      <c r="S909" s="259"/>
      <c r="T909" s="259"/>
      <c r="U909" s="259"/>
      <c r="V909" s="259"/>
    </row>
    <row r="910" spans="1:22">
      <c r="A910" s="45"/>
      <c r="B910" s="43">
        <f t="shared" si="18"/>
        <v>895</v>
      </c>
      <c r="C910" s="919"/>
      <c r="D910" s="48"/>
      <c r="L910" s="259"/>
      <c r="M910" s="259"/>
      <c r="S910" s="259"/>
      <c r="T910" s="259"/>
      <c r="U910" s="259"/>
      <c r="V910" s="259"/>
    </row>
    <row r="911" spans="1:22">
      <c r="A911" s="45"/>
      <c r="B911" s="43">
        <f t="shared" si="18"/>
        <v>896</v>
      </c>
      <c r="C911" s="919"/>
      <c r="D911" s="48"/>
      <c r="L911" s="259"/>
      <c r="M911" s="259"/>
      <c r="S911" s="259"/>
      <c r="T911" s="259"/>
      <c r="U911" s="259"/>
      <c r="V911" s="259"/>
    </row>
    <row r="912" spans="1:22">
      <c r="A912" s="45"/>
      <c r="B912" s="43">
        <f t="shared" si="18"/>
        <v>897</v>
      </c>
      <c r="C912" s="919"/>
      <c r="D912" s="48"/>
      <c r="L912" s="259"/>
      <c r="M912" s="259"/>
      <c r="S912" s="259"/>
      <c r="T912" s="259"/>
      <c r="U912" s="259"/>
      <c r="V912" s="259"/>
    </row>
    <row r="913" spans="1:22">
      <c r="A913" s="45"/>
      <c r="B913" s="43">
        <f t="shared" si="18"/>
        <v>898</v>
      </c>
      <c r="C913" s="919"/>
      <c r="D913" s="48"/>
      <c r="L913" s="259"/>
      <c r="M913" s="259"/>
      <c r="S913" s="259"/>
      <c r="T913" s="259"/>
      <c r="U913" s="259"/>
      <c r="V913" s="259"/>
    </row>
    <row r="914" spans="1:22">
      <c r="A914" s="45"/>
      <c r="B914" s="43">
        <f t="shared" ref="B914:B977" si="19">B913+1</f>
        <v>899</v>
      </c>
      <c r="C914" s="919"/>
      <c r="D914" s="48"/>
      <c r="L914" s="259"/>
      <c r="M914" s="259"/>
      <c r="S914" s="259"/>
      <c r="T914" s="259"/>
      <c r="U914" s="259"/>
      <c r="V914" s="259"/>
    </row>
    <row r="915" spans="1:22">
      <c r="A915" s="45"/>
      <c r="B915" s="43">
        <f t="shared" si="19"/>
        <v>900</v>
      </c>
      <c r="C915" s="919"/>
      <c r="D915" s="48"/>
      <c r="L915" s="259"/>
      <c r="M915" s="259"/>
      <c r="S915" s="259"/>
      <c r="T915" s="259"/>
      <c r="U915" s="259"/>
      <c r="V915" s="259"/>
    </row>
    <row r="916" spans="1:22">
      <c r="A916" s="45"/>
      <c r="B916" s="43">
        <f t="shared" si="19"/>
        <v>901</v>
      </c>
      <c r="C916" s="919"/>
      <c r="D916" s="48"/>
      <c r="L916" s="259"/>
      <c r="M916" s="259"/>
      <c r="S916" s="259"/>
      <c r="T916" s="259"/>
      <c r="U916" s="259"/>
      <c r="V916" s="259"/>
    </row>
    <row r="917" spans="1:22">
      <c r="A917" s="45"/>
      <c r="B917" s="43">
        <f t="shared" si="19"/>
        <v>902</v>
      </c>
      <c r="C917" s="919"/>
      <c r="D917" s="48"/>
      <c r="L917" s="259"/>
      <c r="M917" s="259"/>
      <c r="S917" s="259"/>
      <c r="T917" s="259"/>
      <c r="U917" s="259"/>
      <c r="V917" s="259"/>
    </row>
    <row r="918" spans="1:22">
      <c r="A918" s="45"/>
      <c r="B918" s="43">
        <f t="shared" si="19"/>
        <v>903</v>
      </c>
      <c r="C918" s="919"/>
      <c r="D918" s="48"/>
      <c r="L918" s="259"/>
      <c r="M918" s="259"/>
      <c r="S918" s="259"/>
      <c r="T918" s="259"/>
      <c r="U918" s="259"/>
      <c r="V918" s="259"/>
    </row>
    <row r="919" spans="1:22">
      <c r="A919" s="45"/>
      <c r="B919" s="43">
        <f t="shared" si="19"/>
        <v>904</v>
      </c>
      <c r="C919" s="919"/>
      <c r="D919" s="48"/>
      <c r="L919" s="259"/>
      <c r="M919" s="259"/>
      <c r="S919" s="259"/>
      <c r="T919" s="259"/>
      <c r="U919" s="259"/>
      <c r="V919" s="259"/>
    </row>
    <row r="920" spans="1:22">
      <c r="A920" s="45"/>
      <c r="B920" s="43">
        <f t="shared" si="19"/>
        <v>905</v>
      </c>
      <c r="C920" s="919"/>
      <c r="D920" s="48"/>
      <c r="L920" s="259"/>
      <c r="M920" s="259"/>
      <c r="S920" s="259"/>
      <c r="T920" s="259"/>
      <c r="U920" s="259"/>
      <c r="V920" s="259"/>
    </row>
    <row r="921" spans="1:22">
      <c r="A921" s="45"/>
      <c r="B921" s="43">
        <f t="shared" si="19"/>
        <v>906</v>
      </c>
      <c r="C921" s="919"/>
      <c r="D921" s="48"/>
      <c r="L921" s="259"/>
      <c r="M921" s="259"/>
      <c r="S921" s="259"/>
      <c r="T921" s="259"/>
      <c r="U921" s="259"/>
      <c r="V921" s="259"/>
    </row>
    <row r="922" spans="1:22">
      <c r="A922" s="45"/>
      <c r="B922" s="43">
        <f t="shared" si="19"/>
        <v>907</v>
      </c>
      <c r="C922" s="919"/>
      <c r="D922" s="48"/>
      <c r="L922" s="259"/>
      <c r="M922" s="259"/>
      <c r="S922" s="259"/>
      <c r="T922" s="259"/>
      <c r="U922" s="259"/>
      <c r="V922" s="259"/>
    </row>
    <row r="923" spans="1:22">
      <c r="A923" s="45"/>
      <c r="B923" s="43">
        <f t="shared" si="19"/>
        <v>908</v>
      </c>
      <c r="C923" s="919"/>
      <c r="D923" s="48"/>
      <c r="L923" s="259"/>
      <c r="M923" s="259"/>
      <c r="S923" s="259"/>
      <c r="T923" s="259"/>
      <c r="U923" s="259"/>
      <c r="V923" s="259"/>
    </row>
    <row r="924" spans="1:22">
      <c r="A924" s="45"/>
      <c r="B924" s="43">
        <f t="shared" si="19"/>
        <v>909</v>
      </c>
      <c r="C924" s="919"/>
      <c r="D924" s="48"/>
      <c r="L924" s="259"/>
      <c r="M924" s="259"/>
      <c r="S924" s="259"/>
      <c r="T924" s="259"/>
      <c r="U924" s="259"/>
      <c r="V924" s="259"/>
    </row>
    <row r="925" spans="1:22">
      <c r="A925" s="45"/>
      <c r="B925" s="43">
        <f t="shared" si="19"/>
        <v>910</v>
      </c>
      <c r="C925" s="919"/>
      <c r="D925" s="48"/>
      <c r="L925" s="259"/>
      <c r="M925" s="259"/>
      <c r="S925" s="259"/>
      <c r="T925" s="259"/>
      <c r="U925" s="259"/>
      <c r="V925" s="259"/>
    </row>
    <row r="926" spans="1:22">
      <c r="A926" s="45"/>
      <c r="B926" s="43">
        <f t="shared" si="19"/>
        <v>911</v>
      </c>
      <c r="C926" s="919"/>
      <c r="D926" s="48"/>
      <c r="L926" s="259"/>
      <c r="M926" s="259"/>
      <c r="S926" s="259"/>
      <c r="T926" s="259"/>
      <c r="U926" s="259"/>
      <c r="V926" s="259"/>
    </row>
    <row r="927" spans="1:22">
      <c r="A927" s="45"/>
      <c r="B927" s="43">
        <f t="shared" si="19"/>
        <v>912</v>
      </c>
      <c r="C927" s="919"/>
      <c r="D927" s="48"/>
      <c r="L927" s="259"/>
      <c r="M927" s="259"/>
      <c r="S927" s="259"/>
      <c r="T927" s="259"/>
      <c r="U927" s="259"/>
      <c r="V927" s="259"/>
    </row>
    <row r="928" spans="1:22">
      <c r="A928" s="45"/>
      <c r="B928" s="43">
        <f t="shared" si="19"/>
        <v>913</v>
      </c>
      <c r="C928" s="919"/>
      <c r="D928" s="48"/>
      <c r="L928" s="259"/>
      <c r="M928" s="259"/>
      <c r="S928" s="259"/>
      <c r="T928" s="259"/>
      <c r="U928" s="259"/>
      <c r="V928" s="259"/>
    </row>
    <row r="929" spans="1:22">
      <c r="A929" s="45"/>
      <c r="B929" s="43">
        <f t="shared" si="19"/>
        <v>914</v>
      </c>
      <c r="C929" s="919"/>
      <c r="D929" s="48"/>
      <c r="L929" s="259"/>
      <c r="M929" s="259"/>
      <c r="S929" s="259"/>
      <c r="T929" s="259"/>
      <c r="U929" s="259"/>
      <c r="V929" s="259"/>
    </row>
    <row r="930" spans="1:22">
      <c r="A930" s="45"/>
      <c r="B930" s="43">
        <f t="shared" si="19"/>
        <v>915</v>
      </c>
      <c r="C930" s="919"/>
      <c r="D930" s="48"/>
      <c r="L930" s="259"/>
      <c r="M930" s="259"/>
      <c r="S930" s="259"/>
      <c r="T930" s="259"/>
      <c r="U930" s="259"/>
      <c r="V930" s="259"/>
    </row>
    <row r="931" spans="1:22">
      <c r="A931" s="45"/>
      <c r="B931" s="43">
        <f t="shared" si="19"/>
        <v>916</v>
      </c>
      <c r="C931" s="919"/>
      <c r="D931" s="48"/>
      <c r="L931" s="259"/>
      <c r="M931" s="259"/>
      <c r="S931" s="259"/>
      <c r="T931" s="259"/>
      <c r="U931" s="259"/>
      <c r="V931" s="259"/>
    </row>
    <row r="932" spans="1:22">
      <c r="A932" s="45"/>
      <c r="B932" s="43">
        <f t="shared" si="19"/>
        <v>917</v>
      </c>
      <c r="C932" s="919"/>
      <c r="D932" s="48"/>
      <c r="L932" s="259"/>
      <c r="M932" s="259"/>
      <c r="S932" s="259"/>
      <c r="T932" s="259"/>
      <c r="U932" s="259"/>
      <c r="V932" s="259"/>
    </row>
    <row r="933" spans="1:22">
      <c r="A933" s="45"/>
      <c r="B933" s="43">
        <f t="shared" si="19"/>
        <v>918</v>
      </c>
      <c r="C933" s="919"/>
      <c r="D933" s="48"/>
      <c r="L933" s="259"/>
      <c r="M933" s="259"/>
      <c r="S933" s="259"/>
      <c r="T933" s="259"/>
      <c r="U933" s="259"/>
      <c r="V933" s="259"/>
    </row>
    <row r="934" spans="1:22">
      <c r="A934" s="45"/>
      <c r="B934" s="43">
        <f t="shared" si="19"/>
        <v>919</v>
      </c>
      <c r="C934" s="919"/>
      <c r="D934" s="48"/>
      <c r="L934" s="259"/>
      <c r="M934" s="259"/>
      <c r="S934" s="259"/>
      <c r="T934" s="259"/>
      <c r="U934" s="259"/>
      <c r="V934" s="259"/>
    </row>
    <row r="935" spans="1:22">
      <c r="A935" s="45"/>
      <c r="B935" s="43">
        <f t="shared" si="19"/>
        <v>920</v>
      </c>
      <c r="C935" s="919"/>
      <c r="D935" s="48"/>
      <c r="L935" s="259"/>
      <c r="M935" s="259"/>
      <c r="S935" s="259"/>
      <c r="T935" s="259"/>
      <c r="U935" s="259"/>
      <c r="V935" s="259"/>
    </row>
    <row r="936" spans="1:22">
      <c r="A936" s="45"/>
      <c r="B936" s="43">
        <f t="shared" si="19"/>
        <v>921</v>
      </c>
      <c r="C936" s="919"/>
      <c r="D936" s="48"/>
      <c r="L936" s="259"/>
      <c r="M936" s="259"/>
      <c r="S936" s="259"/>
      <c r="T936" s="259"/>
      <c r="U936" s="259"/>
      <c r="V936" s="259"/>
    </row>
    <row r="937" spans="1:22">
      <c r="A937" s="45"/>
      <c r="B937" s="43">
        <f t="shared" si="19"/>
        <v>922</v>
      </c>
      <c r="C937" s="919"/>
      <c r="D937" s="48"/>
      <c r="L937" s="259"/>
      <c r="M937" s="259"/>
      <c r="S937" s="259"/>
      <c r="T937" s="259"/>
      <c r="U937" s="259"/>
      <c r="V937" s="259"/>
    </row>
    <row r="938" spans="1:22">
      <c r="A938" s="45"/>
      <c r="B938" s="43">
        <f t="shared" si="19"/>
        <v>923</v>
      </c>
      <c r="C938" s="919"/>
      <c r="D938" s="48"/>
      <c r="L938" s="259"/>
      <c r="M938" s="259"/>
      <c r="S938" s="259"/>
      <c r="T938" s="259"/>
      <c r="U938" s="259"/>
      <c r="V938" s="259"/>
    </row>
    <row r="939" spans="1:22">
      <c r="A939" s="45"/>
      <c r="B939" s="43">
        <f t="shared" si="19"/>
        <v>924</v>
      </c>
      <c r="C939" s="919"/>
      <c r="D939" s="48"/>
      <c r="L939" s="259"/>
      <c r="M939" s="259"/>
      <c r="S939" s="259"/>
      <c r="T939" s="259"/>
      <c r="U939" s="259"/>
      <c r="V939" s="259"/>
    </row>
    <row r="940" spans="1:22">
      <c r="A940" s="45"/>
      <c r="B940" s="43">
        <f t="shared" si="19"/>
        <v>925</v>
      </c>
      <c r="C940" s="919"/>
      <c r="D940" s="48"/>
      <c r="L940" s="259"/>
      <c r="M940" s="259"/>
      <c r="S940" s="259"/>
      <c r="T940" s="259"/>
      <c r="U940" s="259"/>
      <c r="V940" s="259"/>
    </row>
    <row r="941" spans="1:22">
      <c r="A941" s="45"/>
      <c r="B941" s="43">
        <f t="shared" si="19"/>
        <v>926</v>
      </c>
      <c r="C941" s="919"/>
      <c r="D941" s="48"/>
      <c r="L941" s="259"/>
      <c r="M941" s="259"/>
      <c r="S941" s="259"/>
      <c r="T941" s="259"/>
      <c r="U941" s="259"/>
      <c r="V941" s="259"/>
    </row>
    <row r="942" spans="1:22">
      <c r="A942" s="45"/>
      <c r="B942" s="43">
        <f t="shared" si="19"/>
        <v>927</v>
      </c>
      <c r="C942" s="919"/>
      <c r="D942" s="48"/>
      <c r="L942" s="259"/>
      <c r="M942" s="259"/>
      <c r="S942" s="259"/>
      <c r="T942" s="259"/>
      <c r="U942" s="259"/>
      <c r="V942" s="259"/>
    </row>
    <row r="943" spans="1:22">
      <c r="A943" s="45"/>
      <c r="B943" s="43">
        <f t="shared" si="19"/>
        <v>928</v>
      </c>
      <c r="C943" s="919"/>
      <c r="D943" s="48"/>
      <c r="L943" s="259"/>
      <c r="M943" s="259"/>
      <c r="S943" s="259"/>
      <c r="T943" s="259"/>
      <c r="U943" s="259"/>
      <c r="V943" s="259"/>
    </row>
    <row r="944" spans="1:22">
      <c r="A944" s="45"/>
      <c r="B944" s="43">
        <f t="shared" si="19"/>
        <v>929</v>
      </c>
      <c r="C944" s="919"/>
      <c r="D944" s="48"/>
      <c r="L944" s="259"/>
      <c r="M944" s="259"/>
      <c r="S944" s="259"/>
      <c r="T944" s="259"/>
      <c r="U944" s="259"/>
      <c r="V944" s="259"/>
    </row>
    <row r="945" spans="1:22">
      <c r="A945" s="45"/>
      <c r="B945" s="43">
        <f t="shared" si="19"/>
        <v>930</v>
      </c>
      <c r="C945" s="919"/>
      <c r="D945" s="48"/>
      <c r="L945" s="259"/>
      <c r="M945" s="259"/>
      <c r="S945" s="259"/>
      <c r="T945" s="259"/>
      <c r="U945" s="259"/>
      <c r="V945" s="259"/>
    </row>
    <row r="946" spans="1:22">
      <c r="A946" s="45"/>
      <c r="B946" s="43">
        <f t="shared" si="19"/>
        <v>931</v>
      </c>
      <c r="C946" s="919"/>
      <c r="D946" s="48"/>
      <c r="L946" s="259"/>
      <c r="M946" s="259"/>
      <c r="S946" s="259"/>
      <c r="T946" s="259"/>
      <c r="U946" s="259"/>
      <c r="V946" s="259"/>
    </row>
    <row r="947" spans="1:22">
      <c r="A947" s="45"/>
      <c r="B947" s="43">
        <f t="shared" si="19"/>
        <v>932</v>
      </c>
      <c r="C947" s="919"/>
      <c r="D947" s="48"/>
      <c r="L947" s="259"/>
      <c r="M947" s="259"/>
      <c r="S947" s="259"/>
      <c r="T947" s="259"/>
      <c r="U947" s="259"/>
      <c r="V947" s="259"/>
    </row>
    <row r="948" spans="1:22">
      <c r="A948" s="45"/>
      <c r="B948" s="43">
        <f t="shared" si="19"/>
        <v>933</v>
      </c>
      <c r="C948" s="919"/>
      <c r="D948" s="48"/>
      <c r="L948" s="259"/>
      <c r="M948" s="259"/>
      <c r="S948" s="259"/>
      <c r="T948" s="259"/>
      <c r="U948" s="259"/>
      <c r="V948" s="259"/>
    </row>
    <row r="949" spans="1:22">
      <c r="A949" s="45"/>
      <c r="B949" s="43">
        <f t="shared" si="19"/>
        <v>934</v>
      </c>
      <c r="C949" s="919"/>
      <c r="D949" s="48"/>
      <c r="L949" s="259"/>
      <c r="M949" s="259"/>
      <c r="S949" s="259"/>
      <c r="T949" s="259"/>
      <c r="U949" s="259"/>
      <c r="V949" s="259"/>
    </row>
    <row r="950" spans="1:22">
      <c r="A950" s="45"/>
      <c r="B950" s="43">
        <f t="shared" si="19"/>
        <v>935</v>
      </c>
      <c r="C950" s="919"/>
      <c r="D950" s="48"/>
      <c r="L950" s="259"/>
      <c r="M950" s="259"/>
      <c r="S950" s="259"/>
      <c r="T950" s="259"/>
      <c r="U950" s="259"/>
      <c r="V950" s="259"/>
    </row>
    <row r="951" spans="1:22">
      <c r="A951" s="45"/>
      <c r="B951" s="43">
        <f t="shared" si="19"/>
        <v>936</v>
      </c>
      <c r="C951" s="919"/>
      <c r="D951" s="48"/>
      <c r="L951" s="259"/>
      <c r="M951" s="259"/>
      <c r="S951" s="259"/>
      <c r="T951" s="259"/>
      <c r="U951" s="259"/>
      <c r="V951" s="259"/>
    </row>
    <row r="952" spans="1:22">
      <c r="A952" s="45"/>
      <c r="B952" s="43">
        <f t="shared" si="19"/>
        <v>937</v>
      </c>
      <c r="C952" s="919"/>
      <c r="D952" s="48"/>
      <c r="L952" s="259"/>
      <c r="M952" s="259"/>
      <c r="S952" s="259"/>
      <c r="T952" s="259"/>
      <c r="U952" s="259"/>
      <c r="V952" s="259"/>
    </row>
    <row r="953" spans="1:22">
      <c r="A953" s="45"/>
      <c r="B953" s="43">
        <f t="shared" si="19"/>
        <v>938</v>
      </c>
      <c r="C953" s="919"/>
      <c r="D953" s="48"/>
      <c r="L953" s="259"/>
      <c r="M953" s="259"/>
      <c r="S953" s="259"/>
      <c r="T953" s="259"/>
      <c r="U953" s="259"/>
      <c r="V953" s="259"/>
    </row>
    <row r="954" spans="1:22">
      <c r="A954" s="45"/>
      <c r="B954" s="43">
        <f t="shared" si="19"/>
        <v>939</v>
      </c>
      <c r="C954" s="919"/>
      <c r="D954" s="48"/>
      <c r="L954" s="259"/>
      <c r="M954" s="259"/>
      <c r="S954" s="259"/>
      <c r="T954" s="259"/>
      <c r="U954" s="259"/>
      <c r="V954" s="259"/>
    </row>
    <row r="955" spans="1:22">
      <c r="A955" s="45"/>
      <c r="B955" s="43">
        <f t="shared" si="19"/>
        <v>940</v>
      </c>
      <c r="C955" s="919"/>
      <c r="D955" s="48"/>
      <c r="L955" s="259"/>
      <c r="M955" s="259"/>
      <c r="S955" s="259"/>
      <c r="T955" s="259"/>
      <c r="U955" s="259"/>
      <c r="V955" s="259"/>
    </row>
    <row r="956" spans="1:22">
      <c r="A956" s="45"/>
      <c r="B956" s="43">
        <f t="shared" si="19"/>
        <v>941</v>
      </c>
      <c r="C956" s="919"/>
      <c r="D956" s="48"/>
      <c r="L956" s="259"/>
      <c r="M956" s="259"/>
      <c r="S956" s="259"/>
      <c r="T956" s="259"/>
      <c r="U956" s="259"/>
      <c r="V956" s="259"/>
    </row>
    <row r="957" spans="1:22">
      <c r="A957" s="45"/>
      <c r="B957" s="43">
        <f t="shared" si="19"/>
        <v>942</v>
      </c>
      <c r="C957" s="919"/>
      <c r="D957" s="48"/>
      <c r="L957" s="259"/>
      <c r="M957" s="259"/>
      <c r="S957" s="259"/>
      <c r="T957" s="259"/>
      <c r="U957" s="259"/>
      <c r="V957" s="259"/>
    </row>
    <row r="958" spans="1:22">
      <c r="A958" s="45"/>
      <c r="B958" s="43">
        <f t="shared" si="19"/>
        <v>943</v>
      </c>
      <c r="C958" s="919"/>
      <c r="D958" s="48"/>
      <c r="L958" s="259"/>
      <c r="M958" s="259"/>
      <c r="S958" s="259"/>
      <c r="T958" s="259"/>
      <c r="U958" s="259"/>
      <c r="V958" s="259"/>
    </row>
    <row r="959" spans="1:22">
      <c r="A959" s="45"/>
      <c r="B959" s="43">
        <f t="shared" si="19"/>
        <v>944</v>
      </c>
      <c r="C959" s="919"/>
      <c r="D959" s="48"/>
      <c r="L959" s="259"/>
      <c r="M959" s="259"/>
      <c r="S959" s="259"/>
      <c r="T959" s="259"/>
      <c r="U959" s="259"/>
      <c r="V959" s="259"/>
    </row>
    <row r="960" spans="1:22">
      <c r="A960" s="45"/>
      <c r="B960" s="43">
        <f t="shared" si="19"/>
        <v>945</v>
      </c>
      <c r="C960" s="919"/>
      <c r="D960" s="48"/>
      <c r="L960" s="259"/>
      <c r="M960" s="259"/>
      <c r="S960" s="259"/>
      <c r="T960" s="259"/>
      <c r="U960" s="259"/>
      <c r="V960" s="259"/>
    </row>
    <row r="961" spans="1:22">
      <c r="A961" s="45"/>
      <c r="B961" s="43">
        <f t="shared" si="19"/>
        <v>946</v>
      </c>
      <c r="C961" s="919"/>
      <c r="D961" s="48"/>
      <c r="L961" s="259"/>
      <c r="M961" s="259"/>
      <c r="S961" s="259"/>
      <c r="T961" s="259"/>
      <c r="U961" s="259"/>
      <c r="V961" s="259"/>
    </row>
    <row r="962" spans="1:22">
      <c r="A962" s="45"/>
      <c r="B962" s="43">
        <f t="shared" si="19"/>
        <v>947</v>
      </c>
      <c r="C962" s="919"/>
      <c r="D962" s="48"/>
      <c r="L962" s="259"/>
      <c r="M962" s="259"/>
      <c r="S962" s="259"/>
      <c r="T962" s="259"/>
      <c r="U962" s="259"/>
      <c r="V962" s="259"/>
    </row>
    <row r="963" spans="1:22">
      <c r="A963" s="45"/>
      <c r="B963" s="43">
        <f t="shared" si="19"/>
        <v>948</v>
      </c>
      <c r="C963" s="919"/>
      <c r="D963" s="48"/>
      <c r="L963" s="259"/>
      <c r="M963" s="259"/>
      <c r="S963" s="259"/>
      <c r="T963" s="259"/>
      <c r="U963" s="259"/>
      <c r="V963" s="259"/>
    </row>
    <row r="964" spans="1:22">
      <c r="A964" s="45"/>
      <c r="B964" s="43">
        <f t="shared" si="19"/>
        <v>949</v>
      </c>
      <c r="C964" s="919"/>
      <c r="D964" s="48"/>
      <c r="L964" s="259"/>
      <c r="M964" s="259"/>
      <c r="S964" s="259"/>
      <c r="T964" s="259"/>
      <c r="U964" s="259"/>
      <c r="V964" s="259"/>
    </row>
    <row r="965" spans="1:22">
      <c r="A965" s="45"/>
      <c r="B965" s="43">
        <f t="shared" si="19"/>
        <v>950</v>
      </c>
      <c r="C965" s="919"/>
      <c r="D965" s="48"/>
      <c r="L965" s="259"/>
      <c r="M965" s="259"/>
      <c r="S965" s="259"/>
      <c r="T965" s="259"/>
      <c r="U965" s="259"/>
      <c r="V965" s="259"/>
    </row>
    <row r="966" spans="1:22">
      <c r="A966" s="45"/>
      <c r="B966" s="43">
        <f t="shared" si="19"/>
        <v>951</v>
      </c>
      <c r="C966" s="919"/>
      <c r="D966" s="48"/>
      <c r="L966" s="259"/>
      <c r="M966" s="259"/>
      <c r="S966" s="259"/>
      <c r="T966" s="259"/>
      <c r="U966" s="259"/>
      <c r="V966" s="259"/>
    </row>
    <row r="967" spans="1:22">
      <c r="A967" s="45"/>
      <c r="B967" s="43">
        <f t="shared" si="19"/>
        <v>952</v>
      </c>
      <c r="C967" s="919"/>
      <c r="D967" s="48"/>
      <c r="L967" s="259"/>
      <c r="M967" s="259"/>
      <c r="S967" s="259"/>
      <c r="T967" s="259"/>
      <c r="U967" s="259"/>
      <c r="V967" s="259"/>
    </row>
    <row r="968" spans="1:22">
      <c r="A968" s="45"/>
      <c r="B968" s="43">
        <f t="shared" si="19"/>
        <v>953</v>
      </c>
      <c r="C968" s="919"/>
      <c r="D968" s="48"/>
      <c r="L968" s="259"/>
      <c r="M968" s="259"/>
      <c r="S968" s="259"/>
      <c r="T968" s="259"/>
      <c r="U968" s="259"/>
      <c r="V968" s="259"/>
    </row>
    <row r="969" spans="1:22">
      <c r="A969" s="45"/>
      <c r="B969" s="43">
        <f t="shared" si="19"/>
        <v>954</v>
      </c>
      <c r="C969" s="919"/>
      <c r="D969" s="48"/>
      <c r="L969" s="259"/>
      <c r="M969" s="259"/>
      <c r="S969" s="259"/>
      <c r="T969" s="259"/>
      <c r="U969" s="259"/>
      <c r="V969" s="259"/>
    </row>
    <row r="970" spans="1:22">
      <c r="A970" s="45"/>
      <c r="B970" s="43">
        <f t="shared" si="19"/>
        <v>955</v>
      </c>
      <c r="C970" s="919"/>
      <c r="D970" s="48"/>
      <c r="L970" s="259"/>
      <c r="M970" s="259"/>
      <c r="S970" s="259"/>
      <c r="T970" s="259"/>
      <c r="U970" s="259"/>
      <c r="V970" s="259"/>
    </row>
    <row r="971" spans="1:22">
      <c r="A971" s="45"/>
      <c r="B971" s="43">
        <f t="shared" si="19"/>
        <v>956</v>
      </c>
      <c r="C971" s="919"/>
      <c r="D971" s="48"/>
      <c r="L971" s="259"/>
      <c r="M971" s="259"/>
      <c r="S971" s="259"/>
      <c r="T971" s="259"/>
      <c r="U971" s="259"/>
      <c r="V971" s="259"/>
    </row>
    <row r="972" spans="1:22">
      <c r="A972" s="45"/>
      <c r="B972" s="43">
        <f t="shared" si="19"/>
        <v>957</v>
      </c>
      <c r="C972" s="919"/>
      <c r="D972" s="48"/>
      <c r="L972" s="259"/>
      <c r="M972" s="259"/>
      <c r="S972" s="259"/>
      <c r="T972" s="259"/>
      <c r="U972" s="259"/>
      <c r="V972" s="259"/>
    </row>
    <row r="973" spans="1:22">
      <c r="A973" s="45"/>
      <c r="B973" s="43">
        <f t="shared" si="19"/>
        <v>958</v>
      </c>
      <c r="C973" s="919"/>
      <c r="D973" s="48"/>
      <c r="L973" s="259"/>
      <c r="M973" s="259"/>
      <c r="S973" s="259"/>
      <c r="T973" s="259"/>
      <c r="U973" s="259"/>
      <c r="V973" s="259"/>
    </row>
    <row r="974" spans="1:22">
      <c r="A974" s="45"/>
      <c r="B974" s="43">
        <f t="shared" si="19"/>
        <v>959</v>
      </c>
      <c r="C974" s="919"/>
      <c r="D974" s="48"/>
      <c r="L974" s="259"/>
      <c r="M974" s="259"/>
      <c r="S974" s="259"/>
      <c r="T974" s="259"/>
      <c r="U974" s="259"/>
      <c r="V974" s="259"/>
    </row>
    <row r="975" spans="1:22">
      <c r="A975" s="45"/>
      <c r="B975" s="43">
        <f t="shared" si="19"/>
        <v>960</v>
      </c>
      <c r="C975" s="919"/>
      <c r="D975" s="48"/>
      <c r="L975" s="259"/>
      <c r="M975" s="259"/>
      <c r="S975" s="259"/>
      <c r="T975" s="259"/>
      <c r="U975" s="259"/>
      <c r="V975" s="259"/>
    </row>
    <row r="976" spans="1:22">
      <c r="A976" s="45"/>
      <c r="B976" s="43">
        <f t="shared" si="19"/>
        <v>961</v>
      </c>
      <c r="C976" s="919"/>
      <c r="D976" s="48"/>
      <c r="L976" s="259"/>
      <c r="M976" s="259"/>
      <c r="S976" s="259"/>
      <c r="T976" s="259"/>
      <c r="U976" s="259"/>
      <c r="V976" s="259"/>
    </row>
    <row r="977" spans="1:22">
      <c r="A977" s="45"/>
      <c r="B977" s="43">
        <f t="shared" si="19"/>
        <v>962</v>
      </c>
      <c r="C977" s="919"/>
      <c r="D977" s="48"/>
      <c r="L977" s="259"/>
      <c r="M977" s="259"/>
      <c r="S977" s="259"/>
      <c r="T977" s="259"/>
      <c r="U977" s="259"/>
      <c r="V977" s="259"/>
    </row>
    <row r="978" spans="1:22">
      <c r="A978" s="45"/>
      <c r="B978" s="43">
        <f t="shared" ref="B978:B1041" si="20">B977+1</f>
        <v>963</v>
      </c>
      <c r="C978" s="919"/>
      <c r="D978" s="48"/>
      <c r="L978" s="259"/>
      <c r="M978" s="259"/>
      <c r="S978" s="259"/>
      <c r="T978" s="259"/>
      <c r="U978" s="259"/>
      <c r="V978" s="259"/>
    </row>
    <row r="979" spans="1:22">
      <c r="A979" s="45"/>
      <c r="B979" s="43">
        <f t="shared" si="20"/>
        <v>964</v>
      </c>
      <c r="C979" s="919"/>
      <c r="D979" s="48"/>
      <c r="L979" s="259"/>
      <c r="M979" s="259"/>
      <c r="S979" s="259"/>
      <c r="T979" s="259"/>
      <c r="U979" s="259"/>
      <c r="V979" s="259"/>
    </row>
    <row r="980" spans="1:22">
      <c r="A980" s="45"/>
      <c r="B980" s="43">
        <f t="shared" si="20"/>
        <v>965</v>
      </c>
      <c r="C980" s="919"/>
      <c r="D980" s="48"/>
      <c r="L980" s="259"/>
      <c r="M980" s="259"/>
      <c r="S980" s="259"/>
      <c r="T980" s="259"/>
      <c r="U980" s="259"/>
      <c r="V980" s="259"/>
    </row>
    <row r="981" spans="1:22">
      <c r="A981" s="45"/>
      <c r="B981" s="43">
        <f t="shared" si="20"/>
        <v>966</v>
      </c>
      <c r="C981" s="919"/>
      <c r="D981" s="48"/>
      <c r="L981" s="259"/>
      <c r="M981" s="259"/>
      <c r="S981" s="259"/>
      <c r="T981" s="259"/>
      <c r="U981" s="259"/>
      <c r="V981" s="259"/>
    </row>
    <row r="982" spans="1:22">
      <c r="A982" s="45"/>
      <c r="B982" s="43">
        <f t="shared" si="20"/>
        <v>967</v>
      </c>
      <c r="C982" s="919"/>
      <c r="D982" s="48"/>
      <c r="L982" s="259"/>
      <c r="M982" s="259"/>
      <c r="S982" s="259"/>
      <c r="T982" s="259"/>
      <c r="U982" s="259"/>
      <c r="V982" s="259"/>
    </row>
    <row r="983" spans="1:22">
      <c r="A983" s="45"/>
      <c r="B983" s="43">
        <f t="shared" si="20"/>
        <v>968</v>
      </c>
      <c r="C983" s="919"/>
      <c r="D983" s="48"/>
      <c r="L983" s="259"/>
      <c r="M983" s="259"/>
      <c r="S983" s="259"/>
      <c r="T983" s="259"/>
      <c r="U983" s="259"/>
      <c r="V983" s="259"/>
    </row>
    <row r="984" spans="1:22">
      <c r="A984" s="45"/>
      <c r="B984" s="43">
        <f t="shared" si="20"/>
        <v>969</v>
      </c>
      <c r="C984" s="919"/>
      <c r="D984" s="48"/>
      <c r="L984" s="259"/>
      <c r="M984" s="259"/>
      <c r="S984" s="259"/>
      <c r="T984" s="259"/>
      <c r="U984" s="259"/>
      <c r="V984" s="259"/>
    </row>
    <row r="985" spans="1:22">
      <c r="A985" s="45"/>
      <c r="B985" s="43">
        <f t="shared" si="20"/>
        <v>970</v>
      </c>
      <c r="C985" s="919"/>
      <c r="D985" s="48"/>
      <c r="L985" s="259"/>
      <c r="M985" s="259"/>
      <c r="S985" s="259"/>
      <c r="T985" s="259"/>
      <c r="U985" s="259"/>
      <c r="V985" s="259"/>
    </row>
    <row r="986" spans="1:22">
      <c r="A986" s="45"/>
      <c r="B986" s="43">
        <f t="shared" si="20"/>
        <v>971</v>
      </c>
      <c r="C986" s="919"/>
      <c r="D986" s="48"/>
      <c r="L986" s="259"/>
      <c r="M986" s="259"/>
      <c r="S986" s="259"/>
      <c r="T986" s="259"/>
      <c r="U986" s="259"/>
      <c r="V986" s="259"/>
    </row>
    <row r="987" spans="1:22">
      <c r="A987" s="45"/>
      <c r="B987" s="43">
        <f t="shared" si="20"/>
        <v>972</v>
      </c>
      <c r="C987" s="919"/>
      <c r="D987" s="48"/>
      <c r="L987" s="259"/>
      <c r="M987" s="259"/>
      <c r="S987" s="259"/>
      <c r="T987" s="259"/>
      <c r="U987" s="259"/>
      <c r="V987" s="259"/>
    </row>
    <row r="988" spans="1:22">
      <c r="A988" s="45"/>
      <c r="B988" s="43">
        <f t="shared" si="20"/>
        <v>973</v>
      </c>
      <c r="C988" s="919"/>
      <c r="D988" s="48"/>
      <c r="L988" s="259"/>
      <c r="M988" s="259"/>
      <c r="S988" s="259"/>
      <c r="T988" s="259"/>
      <c r="U988" s="259"/>
      <c r="V988" s="259"/>
    </row>
    <row r="989" spans="1:22">
      <c r="A989" s="45"/>
      <c r="B989" s="43">
        <f t="shared" si="20"/>
        <v>974</v>
      </c>
      <c r="C989" s="919"/>
      <c r="D989" s="48"/>
      <c r="L989" s="259"/>
      <c r="M989" s="259"/>
      <c r="S989" s="259"/>
      <c r="T989" s="259"/>
      <c r="U989" s="259"/>
      <c r="V989" s="259"/>
    </row>
    <row r="990" spans="1:22">
      <c r="A990" s="45"/>
      <c r="B990" s="43">
        <f t="shared" si="20"/>
        <v>975</v>
      </c>
      <c r="C990" s="919"/>
      <c r="D990" s="48"/>
      <c r="L990" s="259"/>
      <c r="M990" s="259"/>
      <c r="S990" s="259"/>
      <c r="T990" s="259"/>
      <c r="U990" s="259"/>
      <c r="V990" s="259"/>
    </row>
    <row r="991" spans="1:22">
      <c r="A991" s="45"/>
      <c r="B991" s="43">
        <f t="shared" si="20"/>
        <v>976</v>
      </c>
      <c r="C991" s="919"/>
      <c r="D991" s="48"/>
      <c r="L991" s="259"/>
      <c r="M991" s="259"/>
      <c r="S991" s="259"/>
      <c r="T991" s="259"/>
      <c r="U991" s="259"/>
      <c r="V991" s="259"/>
    </row>
    <row r="992" spans="1:22">
      <c r="A992" s="45"/>
      <c r="B992" s="43">
        <f t="shared" si="20"/>
        <v>977</v>
      </c>
      <c r="C992" s="919"/>
      <c r="D992" s="48"/>
      <c r="L992" s="259"/>
      <c r="M992" s="259"/>
      <c r="S992" s="259"/>
      <c r="T992" s="259"/>
      <c r="U992" s="259"/>
      <c r="V992" s="259"/>
    </row>
    <row r="993" spans="1:22">
      <c r="A993" s="45"/>
      <c r="B993" s="43">
        <f t="shared" si="20"/>
        <v>978</v>
      </c>
      <c r="C993" s="919"/>
      <c r="D993" s="48"/>
      <c r="L993" s="259"/>
      <c r="M993" s="259"/>
      <c r="S993" s="259"/>
      <c r="T993" s="259"/>
      <c r="U993" s="259"/>
      <c r="V993" s="259"/>
    </row>
    <row r="994" spans="1:22">
      <c r="A994" s="45"/>
      <c r="B994" s="43">
        <f t="shared" si="20"/>
        <v>979</v>
      </c>
      <c r="C994" s="919"/>
      <c r="D994" s="48"/>
      <c r="L994" s="259"/>
      <c r="M994" s="259"/>
      <c r="S994" s="259"/>
      <c r="T994" s="259"/>
      <c r="U994" s="259"/>
      <c r="V994" s="259"/>
    </row>
    <row r="995" spans="1:22">
      <c r="A995" s="45"/>
      <c r="B995" s="43">
        <f t="shared" si="20"/>
        <v>980</v>
      </c>
      <c r="C995" s="919"/>
      <c r="D995" s="48"/>
      <c r="L995" s="259"/>
      <c r="M995" s="259"/>
      <c r="S995" s="259"/>
      <c r="T995" s="259"/>
      <c r="U995" s="259"/>
      <c r="V995" s="259"/>
    </row>
    <row r="996" spans="1:22">
      <c r="A996" s="45"/>
      <c r="B996" s="43">
        <f t="shared" si="20"/>
        <v>981</v>
      </c>
      <c r="C996" s="919"/>
      <c r="D996" s="48"/>
      <c r="L996" s="259"/>
      <c r="M996" s="259"/>
      <c r="S996" s="259"/>
      <c r="T996" s="259"/>
      <c r="U996" s="259"/>
      <c r="V996" s="259"/>
    </row>
    <row r="997" spans="1:22">
      <c r="A997" s="45"/>
      <c r="B997" s="43">
        <f t="shared" si="20"/>
        <v>982</v>
      </c>
      <c r="C997" s="919"/>
      <c r="D997" s="48"/>
      <c r="L997" s="259"/>
      <c r="M997" s="259"/>
      <c r="S997" s="259"/>
      <c r="T997" s="259"/>
      <c r="U997" s="259"/>
      <c r="V997" s="259"/>
    </row>
    <row r="998" spans="1:22">
      <c r="A998" s="45"/>
      <c r="B998" s="43">
        <f t="shared" si="20"/>
        <v>983</v>
      </c>
      <c r="C998" s="919"/>
      <c r="D998" s="48"/>
      <c r="L998" s="259"/>
      <c r="M998" s="259"/>
      <c r="S998" s="259"/>
      <c r="T998" s="259"/>
      <c r="U998" s="259"/>
      <c r="V998" s="259"/>
    </row>
    <row r="999" spans="1:22">
      <c r="A999" s="45"/>
      <c r="B999" s="43">
        <f t="shared" si="20"/>
        <v>984</v>
      </c>
      <c r="C999" s="919"/>
      <c r="D999" s="48"/>
      <c r="L999" s="259"/>
      <c r="M999" s="259"/>
      <c r="S999" s="259"/>
      <c r="T999" s="259"/>
      <c r="U999" s="259"/>
      <c r="V999" s="259"/>
    </row>
    <row r="1000" spans="1:22">
      <c r="A1000" s="45"/>
      <c r="B1000" s="43">
        <f t="shared" si="20"/>
        <v>985</v>
      </c>
      <c r="C1000" s="919"/>
      <c r="D1000" s="48"/>
      <c r="L1000" s="259"/>
      <c r="M1000" s="259"/>
      <c r="S1000" s="259"/>
      <c r="T1000" s="259"/>
      <c r="U1000" s="259"/>
      <c r="V1000" s="259"/>
    </row>
    <row r="1001" spans="1:22">
      <c r="A1001" s="45"/>
      <c r="B1001" s="43">
        <f t="shared" si="20"/>
        <v>986</v>
      </c>
      <c r="C1001" s="919"/>
      <c r="D1001" s="48"/>
      <c r="L1001" s="259"/>
      <c r="M1001" s="259"/>
      <c r="S1001" s="259"/>
      <c r="T1001" s="259"/>
      <c r="U1001" s="259"/>
      <c r="V1001" s="259"/>
    </row>
    <row r="1002" spans="1:22">
      <c r="A1002" s="45"/>
      <c r="B1002" s="43">
        <f t="shared" si="20"/>
        <v>987</v>
      </c>
      <c r="C1002" s="919"/>
      <c r="D1002" s="48"/>
      <c r="L1002" s="259"/>
      <c r="M1002" s="259"/>
      <c r="S1002" s="259"/>
      <c r="T1002" s="259"/>
      <c r="U1002" s="259"/>
      <c r="V1002" s="259"/>
    </row>
    <row r="1003" spans="1:22">
      <c r="A1003" s="45"/>
      <c r="B1003" s="43">
        <f t="shared" si="20"/>
        <v>988</v>
      </c>
      <c r="C1003" s="919"/>
      <c r="D1003" s="48"/>
      <c r="L1003" s="259"/>
      <c r="M1003" s="259"/>
      <c r="S1003" s="259"/>
      <c r="T1003" s="259"/>
      <c r="U1003" s="259"/>
      <c r="V1003" s="259"/>
    </row>
    <row r="1004" spans="1:22">
      <c r="A1004" s="45"/>
      <c r="B1004" s="43">
        <f t="shared" si="20"/>
        <v>989</v>
      </c>
      <c r="C1004" s="919"/>
      <c r="D1004" s="48"/>
      <c r="L1004" s="259"/>
      <c r="M1004" s="259"/>
      <c r="S1004" s="259"/>
      <c r="T1004" s="259"/>
      <c r="U1004" s="259"/>
      <c r="V1004" s="259"/>
    </row>
    <row r="1005" spans="1:22">
      <c r="A1005" s="45"/>
      <c r="B1005" s="43">
        <f t="shared" si="20"/>
        <v>990</v>
      </c>
      <c r="C1005" s="919"/>
      <c r="D1005" s="48"/>
      <c r="L1005" s="259"/>
      <c r="M1005" s="259"/>
      <c r="S1005" s="259"/>
      <c r="T1005" s="259"/>
      <c r="U1005" s="259"/>
      <c r="V1005" s="259"/>
    </row>
    <row r="1006" spans="1:22">
      <c r="A1006" s="45"/>
      <c r="B1006" s="43">
        <f t="shared" si="20"/>
        <v>991</v>
      </c>
      <c r="C1006" s="919"/>
      <c r="D1006" s="48"/>
      <c r="L1006" s="259"/>
      <c r="M1006" s="259"/>
      <c r="S1006" s="259"/>
      <c r="T1006" s="259"/>
      <c r="U1006" s="259"/>
      <c r="V1006" s="259"/>
    </row>
    <row r="1007" spans="1:22">
      <c r="A1007" s="45"/>
      <c r="B1007" s="43">
        <f t="shared" si="20"/>
        <v>992</v>
      </c>
      <c r="C1007" s="919"/>
      <c r="D1007" s="48"/>
      <c r="L1007" s="259"/>
      <c r="M1007" s="259"/>
      <c r="S1007" s="259"/>
      <c r="T1007" s="259"/>
      <c r="U1007" s="259"/>
      <c r="V1007" s="259"/>
    </row>
    <row r="1008" spans="1:22">
      <c r="A1008" s="45"/>
      <c r="B1008" s="43">
        <f t="shared" si="20"/>
        <v>993</v>
      </c>
      <c r="C1008" s="919"/>
      <c r="D1008" s="48"/>
      <c r="L1008" s="259"/>
      <c r="M1008" s="259"/>
      <c r="S1008" s="259"/>
      <c r="T1008" s="259"/>
      <c r="U1008" s="259"/>
      <c r="V1008" s="259"/>
    </row>
    <row r="1009" spans="1:22">
      <c r="A1009" s="45"/>
      <c r="B1009" s="43">
        <f t="shared" si="20"/>
        <v>994</v>
      </c>
      <c r="C1009" s="919"/>
      <c r="D1009" s="48"/>
      <c r="L1009" s="259"/>
      <c r="M1009" s="259"/>
      <c r="S1009" s="259"/>
      <c r="T1009" s="259"/>
      <c r="U1009" s="259"/>
      <c r="V1009" s="259"/>
    </row>
    <row r="1010" spans="1:22">
      <c r="A1010" s="45"/>
      <c r="B1010" s="43">
        <f t="shared" si="20"/>
        <v>995</v>
      </c>
      <c r="C1010" s="919"/>
      <c r="D1010" s="48"/>
      <c r="L1010" s="259"/>
      <c r="M1010" s="259"/>
      <c r="S1010" s="259"/>
      <c r="T1010" s="259"/>
      <c r="U1010" s="259"/>
      <c r="V1010" s="259"/>
    </row>
    <row r="1011" spans="1:22">
      <c r="A1011" s="45"/>
      <c r="B1011" s="43">
        <f t="shared" si="20"/>
        <v>996</v>
      </c>
      <c r="C1011" s="919"/>
      <c r="D1011" s="48"/>
      <c r="L1011" s="259"/>
      <c r="M1011" s="259"/>
      <c r="S1011" s="259"/>
      <c r="T1011" s="259"/>
      <c r="U1011" s="259"/>
      <c r="V1011" s="259"/>
    </row>
    <row r="1012" spans="1:22">
      <c r="A1012" s="45"/>
      <c r="B1012" s="43">
        <f t="shared" si="20"/>
        <v>997</v>
      </c>
      <c r="C1012" s="919"/>
      <c r="D1012" s="48"/>
      <c r="L1012" s="259"/>
      <c r="M1012" s="259"/>
      <c r="S1012" s="259"/>
      <c r="T1012" s="259"/>
      <c r="U1012" s="259"/>
      <c r="V1012" s="259"/>
    </row>
    <row r="1013" spans="1:22">
      <c r="A1013" s="45"/>
      <c r="B1013" s="43">
        <f t="shared" si="20"/>
        <v>998</v>
      </c>
      <c r="C1013" s="919"/>
      <c r="D1013" s="48"/>
      <c r="L1013" s="259"/>
      <c r="M1013" s="259"/>
      <c r="S1013" s="259"/>
      <c r="T1013" s="259"/>
      <c r="U1013" s="259"/>
      <c r="V1013" s="259"/>
    </row>
    <row r="1014" spans="1:22">
      <c r="A1014" s="45"/>
      <c r="B1014" s="43">
        <f t="shared" si="20"/>
        <v>999</v>
      </c>
      <c r="C1014" s="919"/>
      <c r="D1014" s="48"/>
      <c r="L1014" s="259"/>
      <c r="M1014" s="259"/>
      <c r="S1014" s="259"/>
      <c r="T1014" s="259"/>
      <c r="U1014" s="259"/>
      <c r="V1014" s="259"/>
    </row>
    <row r="1015" spans="1:22">
      <c r="A1015" s="45"/>
      <c r="B1015" s="43">
        <f t="shared" si="20"/>
        <v>1000</v>
      </c>
      <c r="C1015" s="919"/>
      <c r="D1015" s="48"/>
      <c r="L1015" s="259"/>
      <c r="M1015" s="259"/>
      <c r="S1015" s="259"/>
      <c r="T1015" s="259"/>
      <c r="U1015" s="259"/>
      <c r="V1015" s="259"/>
    </row>
    <row r="1016" spans="1:22">
      <c r="A1016" s="45"/>
      <c r="B1016" s="43">
        <f t="shared" si="20"/>
        <v>1001</v>
      </c>
      <c r="C1016" s="919"/>
      <c r="D1016" s="48"/>
      <c r="L1016" s="259"/>
      <c r="M1016" s="259"/>
      <c r="S1016" s="259"/>
      <c r="T1016" s="259"/>
      <c r="U1016" s="259"/>
      <c r="V1016" s="259"/>
    </row>
    <row r="1017" spans="1:22">
      <c r="A1017" s="45"/>
      <c r="B1017" s="43">
        <f t="shared" si="20"/>
        <v>1002</v>
      </c>
      <c r="C1017" s="919"/>
      <c r="D1017" s="48"/>
      <c r="L1017" s="259"/>
      <c r="M1017" s="259"/>
      <c r="S1017" s="259"/>
      <c r="T1017" s="259"/>
      <c r="U1017" s="259"/>
      <c r="V1017" s="259"/>
    </row>
    <row r="1018" spans="1:22">
      <c r="A1018" s="45"/>
      <c r="B1018" s="43">
        <f t="shared" si="20"/>
        <v>1003</v>
      </c>
      <c r="C1018" s="919"/>
      <c r="D1018" s="48"/>
      <c r="L1018" s="259"/>
      <c r="M1018" s="259"/>
      <c r="S1018" s="259"/>
      <c r="T1018" s="259"/>
      <c r="U1018" s="259"/>
      <c r="V1018" s="259"/>
    </row>
    <row r="1019" spans="1:22">
      <c r="A1019" s="45"/>
      <c r="B1019" s="43">
        <f t="shared" si="20"/>
        <v>1004</v>
      </c>
      <c r="C1019" s="919"/>
      <c r="D1019" s="48"/>
      <c r="L1019" s="259"/>
      <c r="M1019" s="259"/>
      <c r="S1019" s="259"/>
      <c r="T1019" s="259"/>
      <c r="U1019" s="259"/>
      <c r="V1019" s="259"/>
    </row>
    <row r="1020" spans="1:22">
      <c r="A1020" s="45"/>
      <c r="B1020" s="43">
        <f t="shared" si="20"/>
        <v>1005</v>
      </c>
      <c r="C1020" s="919"/>
      <c r="D1020" s="48"/>
      <c r="L1020" s="259"/>
      <c r="M1020" s="259"/>
      <c r="S1020" s="259"/>
      <c r="T1020" s="259"/>
      <c r="U1020" s="259"/>
      <c r="V1020" s="259"/>
    </row>
    <row r="1021" spans="1:22">
      <c r="A1021" s="45"/>
      <c r="B1021" s="43">
        <f t="shared" si="20"/>
        <v>1006</v>
      </c>
      <c r="C1021" s="919"/>
      <c r="D1021" s="48"/>
      <c r="L1021" s="259"/>
      <c r="M1021" s="259"/>
      <c r="S1021" s="259"/>
      <c r="T1021" s="259"/>
      <c r="U1021" s="259"/>
      <c r="V1021" s="259"/>
    </row>
    <row r="1022" spans="1:22">
      <c r="A1022" s="45"/>
      <c r="B1022" s="43">
        <f t="shared" si="20"/>
        <v>1007</v>
      </c>
      <c r="C1022" s="919"/>
      <c r="D1022" s="48"/>
      <c r="L1022" s="259"/>
      <c r="M1022" s="259"/>
      <c r="S1022" s="259"/>
      <c r="T1022" s="259"/>
      <c r="U1022" s="259"/>
      <c r="V1022" s="259"/>
    </row>
    <row r="1023" spans="1:22">
      <c r="A1023" s="45"/>
      <c r="B1023" s="43">
        <f t="shared" si="20"/>
        <v>1008</v>
      </c>
      <c r="C1023" s="919"/>
      <c r="D1023" s="48"/>
      <c r="L1023" s="259"/>
      <c r="M1023" s="259"/>
      <c r="S1023" s="259"/>
      <c r="T1023" s="259"/>
      <c r="U1023" s="259"/>
      <c r="V1023" s="259"/>
    </row>
    <row r="1024" spans="1:22">
      <c r="A1024" s="45"/>
      <c r="B1024" s="43">
        <f t="shared" si="20"/>
        <v>1009</v>
      </c>
      <c r="C1024" s="919"/>
      <c r="D1024" s="48"/>
      <c r="L1024" s="259"/>
      <c r="M1024" s="259"/>
      <c r="S1024" s="259"/>
      <c r="T1024" s="259"/>
      <c r="U1024" s="259"/>
      <c r="V1024" s="259"/>
    </row>
    <row r="1025" spans="1:22">
      <c r="A1025" s="45"/>
      <c r="B1025" s="43">
        <f t="shared" si="20"/>
        <v>1010</v>
      </c>
      <c r="C1025" s="919"/>
      <c r="D1025" s="48"/>
      <c r="L1025" s="259"/>
      <c r="M1025" s="259"/>
      <c r="S1025" s="259"/>
      <c r="T1025" s="259"/>
      <c r="U1025" s="259"/>
      <c r="V1025" s="259"/>
    </row>
    <row r="1026" spans="1:22">
      <c r="A1026" s="45"/>
      <c r="B1026" s="43">
        <f t="shared" si="20"/>
        <v>1011</v>
      </c>
      <c r="C1026" s="919"/>
      <c r="D1026" s="48"/>
      <c r="L1026" s="259"/>
      <c r="M1026" s="259"/>
      <c r="S1026" s="259"/>
      <c r="T1026" s="259"/>
      <c r="U1026" s="259"/>
      <c r="V1026" s="259"/>
    </row>
    <row r="1027" spans="1:22">
      <c r="A1027" s="45"/>
      <c r="B1027" s="43">
        <f t="shared" si="20"/>
        <v>1012</v>
      </c>
      <c r="C1027" s="919"/>
      <c r="D1027" s="48"/>
      <c r="L1027" s="259"/>
      <c r="M1027" s="259"/>
      <c r="S1027" s="259"/>
      <c r="T1027" s="259"/>
      <c r="U1027" s="259"/>
      <c r="V1027" s="259"/>
    </row>
    <row r="1028" spans="1:22">
      <c r="A1028" s="45"/>
      <c r="B1028" s="43">
        <f t="shared" si="20"/>
        <v>1013</v>
      </c>
      <c r="C1028" s="919"/>
      <c r="D1028" s="48"/>
      <c r="L1028" s="259"/>
      <c r="M1028" s="259"/>
      <c r="S1028" s="259"/>
      <c r="T1028" s="259"/>
      <c r="U1028" s="259"/>
      <c r="V1028" s="259"/>
    </row>
    <row r="1029" spans="1:22">
      <c r="A1029" s="45"/>
      <c r="B1029" s="43">
        <f t="shared" si="20"/>
        <v>1014</v>
      </c>
      <c r="C1029" s="919"/>
      <c r="D1029" s="48"/>
      <c r="L1029" s="259"/>
      <c r="M1029" s="259"/>
      <c r="S1029" s="259"/>
      <c r="T1029" s="259"/>
      <c r="U1029" s="259"/>
      <c r="V1029" s="259"/>
    </row>
    <row r="1030" spans="1:22">
      <c r="A1030" s="45"/>
      <c r="B1030" s="43">
        <f t="shared" si="20"/>
        <v>1015</v>
      </c>
      <c r="C1030" s="919"/>
      <c r="D1030" s="48"/>
      <c r="L1030" s="259"/>
      <c r="M1030" s="259"/>
      <c r="S1030" s="259"/>
      <c r="T1030" s="259"/>
      <c r="U1030" s="259"/>
      <c r="V1030" s="259"/>
    </row>
    <row r="1031" spans="1:22">
      <c r="A1031" s="45"/>
      <c r="B1031" s="43">
        <f t="shared" si="20"/>
        <v>1016</v>
      </c>
      <c r="C1031" s="919"/>
      <c r="D1031" s="48"/>
      <c r="L1031" s="259"/>
      <c r="M1031" s="259"/>
      <c r="S1031" s="259"/>
      <c r="T1031" s="259"/>
      <c r="U1031" s="259"/>
      <c r="V1031" s="259"/>
    </row>
    <row r="1032" spans="1:22">
      <c r="A1032" s="45"/>
      <c r="B1032" s="43">
        <f t="shared" si="20"/>
        <v>1017</v>
      </c>
      <c r="C1032" s="919"/>
      <c r="D1032" s="48"/>
      <c r="L1032" s="259"/>
      <c r="M1032" s="259"/>
      <c r="S1032" s="259"/>
      <c r="T1032" s="259"/>
      <c r="U1032" s="259"/>
      <c r="V1032" s="259"/>
    </row>
    <row r="1033" spans="1:22">
      <c r="A1033" s="45"/>
      <c r="B1033" s="43">
        <f t="shared" si="20"/>
        <v>1018</v>
      </c>
      <c r="C1033" s="919"/>
      <c r="D1033" s="48"/>
      <c r="L1033" s="259"/>
      <c r="M1033" s="259"/>
      <c r="S1033" s="259"/>
      <c r="T1033" s="259"/>
      <c r="U1033" s="259"/>
      <c r="V1033" s="259"/>
    </row>
    <row r="1034" spans="1:22">
      <c r="A1034" s="45"/>
      <c r="B1034" s="43">
        <f t="shared" si="20"/>
        <v>1019</v>
      </c>
      <c r="C1034" s="919"/>
      <c r="D1034" s="48"/>
      <c r="L1034" s="259"/>
      <c r="M1034" s="259"/>
      <c r="S1034" s="259"/>
      <c r="T1034" s="259"/>
      <c r="U1034" s="259"/>
      <c r="V1034" s="259"/>
    </row>
    <row r="1035" spans="1:22">
      <c r="A1035" s="45"/>
      <c r="B1035" s="43">
        <f t="shared" si="20"/>
        <v>1020</v>
      </c>
      <c r="C1035" s="919"/>
      <c r="D1035" s="48"/>
      <c r="L1035" s="259"/>
      <c r="M1035" s="259"/>
      <c r="S1035" s="259"/>
      <c r="T1035" s="259"/>
      <c r="U1035" s="259"/>
      <c r="V1035" s="259"/>
    </row>
    <row r="1036" spans="1:22">
      <c r="A1036" s="45"/>
      <c r="B1036" s="43">
        <f t="shared" si="20"/>
        <v>1021</v>
      </c>
      <c r="C1036" s="919"/>
      <c r="D1036" s="48"/>
      <c r="L1036" s="259"/>
      <c r="M1036" s="259"/>
      <c r="S1036" s="259"/>
      <c r="T1036" s="259"/>
      <c r="U1036" s="259"/>
      <c r="V1036" s="259"/>
    </row>
    <row r="1037" spans="1:22">
      <c r="A1037" s="45"/>
      <c r="B1037" s="43">
        <f t="shared" si="20"/>
        <v>1022</v>
      </c>
      <c r="C1037" s="919"/>
      <c r="D1037" s="48"/>
      <c r="L1037" s="259"/>
      <c r="M1037" s="259"/>
      <c r="S1037" s="259"/>
      <c r="T1037" s="259"/>
      <c r="U1037" s="259"/>
      <c r="V1037" s="259"/>
    </row>
    <row r="1038" spans="1:22">
      <c r="A1038" s="45"/>
      <c r="B1038" s="43">
        <f t="shared" si="20"/>
        <v>1023</v>
      </c>
      <c r="C1038" s="919"/>
      <c r="D1038" s="48"/>
      <c r="L1038" s="259"/>
      <c r="M1038" s="259"/>
      <c r="S1038" s="259"/>
      <c r="T1038" s="259"/>
      <c r="U1038" s="259"/>
      <c r="V1038" s="259"/>
    </row>
    <row r="1039" spans="1:22">
      <c r="A1039" s="45"/>
      <c r="B1039" s="43">
        <f t="shared" si="20"/>
        <v>1024</v>
      </c>
      <c r="C1039" s="919"/>
      <c r="D1039" s="48"/>
      <c r="L1039" s="259"/>
      <c r="M1039" s="259"/>
      <c r="S1039" s="259"/>
      <c r="T1039" s="259"/>
      <c r="U1039" s="259"/>
      <c r="V1039" s="259"/>
    </row>
    <row r="1040" spans="1:22">
      <c r="A1040" s="45"/>
      <c r="B1040" s="43">
        <f t="shared" si="20"/>
        <v>1025</v>
      </c>
      <c r="C1040" s="919"/>
      <c r="D1040" s="48"/>
      <c r="L1040" s="259"/>
      <c r="M1040" s="259"/>
      <c r="S1040" s="259"/>
      <c r="T1040" s="259"/>
      <c r="U1040" s="259"/>
      <c r="V1040" s="259"/>
    </row>
    <row r="1041" spans="1:22">
      <c r="A1041" s="45"/>
      <c r="B1041" s="43">
        <f t="shared" si="20"/>
        <v>1026</v>
      </c>
      <c r="C1041" s="919"/>
      <c r="D1041" s="48"/>
      <c r="L1041" s="259"/>
      <c r="M1041" s="259"/>
      <c r="S1041" s="259"/>
      <c r="T1041" s="259"/>
      <c r="U1041" s="259"/>
      <c r="V1041" s="259"/>
    </row>
    <row r="1042" spans="1:22">
      <c r="A1042" s="45"/>
      <c r="B1042" s="43">
        <f t="shared" ref="B1042:B1105" si="21">B1041+1</f>
        <v>1027</v>
      </c>
      <c r="C1042" s="919"/>
      <c r="D1042" s="48"/>
      <c r="L1042" s="259"/>
      <c r="M1042" s="259"/>
      <c r="S1042" s="259"/>
      <c r="T1042" s="259"/>
      <c r="U1042" s="259"/>
      <c r="V1042" s="259"/>
    </row>
    <row r="1043" spans="1:22">
      <c r="A1043" s="45"/>
      <c r="B1043" s="43">
        <f t="shared" si="21"/>
        <v>1028</v>
      </c>
      <c r="C1043" s="919"/>
      <c r="D1043" s="48"/>
      <c r="L1043" s="259"/>
      <c r="M1043" s="259"/>
      <c r="S1043" s="259"/>
      <c r="T1043" s="259"/>
      <c r="U1043" s="259"/>
      <c r="V1043" s="259"/>
    </row>
    <row r="1044" spans="1:22">
      <c r="A1044" s="45"/>
      <c r="B1044" s="43">
        <f t="shared" si="21"/>
        <v>1029</v>
      </c>
      <c r="C1044" s="919"/>
      <c r="D1044" s="48"/>
      <c r="L1044" s="259"/>
      <c r="M1044" s="259"/>
      <c r="S1044" s="259"/>
      <c r="T1044" s="259"/>
      <c r="U1044" s="259"/>
      <c r="V1044" s="259"/>
    </row>
    <row r="1045" spans="1:22">
      <c r="A1045" s="45"/>
      <c r="B1045" s="43">
        <f t="shared" si="21"/>
        <v>1030</v>
      </c>
      <c r="C1045" s="919"/>
      <c r="D1045" s="48"/>
      <c r="L1045" s="259"/>
      <c r="M1045" s="259"/>
      <c r="S1045" s="259"/>
      <c r="T1045" s="259"/>
      <c r="U1045" s="259"/>
      <c r="V1045" s="259"/>
    </row>
    <row r="1046" spans="1:22">
      <c r="A1046" s="45"/>
      <c r="B1046" s="43">
        <f t="shared" si="21"/>
        <v>1031</v>
      </c>
      <c r="C1046" s="919"/>
      <c r="D1046" s="48"/>
      <c r="L1046" s="259"/>
      <c r="M1046" s="259"/>
      <c r="S1046" s="259"/>
      <c r="T1046" s="259"/>
      <c r="U1046" s="259"/>
      <c r="V1046" s="259"/>
    </row>
    <row r="1047" spans="1:22">
      <c r="A1047" s="45"/>
      <c r="B1047" s="43">
        <f t="shared" si="21"/>
        <v>1032</v>
      </c>
      <c r="C1047" s="919"/>
      <c r="D1047" s="48"/>
      <c r="L1047" s="259"/>
      <c r="M1047" s="259"/>
      <c r="S1047" s="259"/>
      <c r="T1047" s="259"/>
      <c r="U1047" s="259"/>
      <c r="V1047" s="259"/>
    </row>
    <row r="1048" spans="1:22">
      <c r="A1048" s="45"/>
      <c r="B1048" s="43">
        <f t="shared" si="21"/>
        <v>1033</v>
      </c>
      <c r="C1048" s="919"/>
      <c r="D1048" s="48"/>
      <c r="L1048" s="259"/>
      <c r="M1048" s="259"/>
      <c r="S1048" s="259"/>
      <c r="T1048" s="259"/>
      <c r="U1048" s="259"/>
      <c r="V1048" s="259"/>
    </row>
    <row r="1049" spans="1:22">
      <c r="A1049" s="45"/>
      <c r="B1049" s="43">
        <f t="shared" si="21"/>
        <v>1034</v>
      </c>
      <c r="C1049" s="919"/>
      <c r="D1049" s="48"/>
      <c r="L1049" s="259"/>
      <c r="M1049" s="259"/>
      <c r="S1049" s="259"/>
      <c r="T1049" s="259"/>
      <c r="U1049" s="259"/>
      <c r="V1049" s="259"/>
    </row>
    <row r="1050" spans="1:22">
      <c r="A1050" s="45"/>
      <c r="B1050" s="43">
        <f t="shared" si="21"/>
        <v>1035</v>
      </c>
      <c r="C1050" s="919"/>
      <c r="D1050" s="48"/>
      <c r="L1050" s="259"/>
      <c r="M1050" s="259"/>
      <c r="S1050" s="259"/>
      <c r="T1050" s="259"/>
      <c r="U1050" s="259"/>
      <c r="V1050" s="259"/>
    </row>
    <row r="1051" spans="1:22">
      <c r="A1051" s="45"/>
      <c r="B1051" s="43">
        <f t="shared" si="21"/>
        <v>1036</v>
      </c>
      <c r="C1051" s="919"/>
      <c r="D1051" s="48"/>
      <c r="L1051" s="259"/>
      <c r="M1051" s="259"/>
      <c r="S1051" s="259"/>
      <c r="T1051" s="259"/>
      <c r="U1051" s="259"/>
      <c r="V1051" s="259"/>
    </row>
    <row r="1052" spans="1:22">
      <c r="A1052" s="45"/>
      <c r="B1052" s="43">
        <f t="shared" si="21"/>
        <v>1037</v>
      </c>
      <c r="C1052" s="919"/>
      <c r="D1052" s="48"/>
      <c r="L1052" s="259"/>
      <c r="M1052" s="259"/>
      <c r="S1052" s="259"/>
      <c r="T1052" s="259"/>
      <c r="U1052" s="259"/>
      <c r="V1052" s="259"/>
    </row>
    <row r="1053" spans="1:22">
      <c r="A1053" s="45"/>
      <c r="B1053" s="43">
        <f t="shared" si="21"/>
        <v>1038</v>
      </c>
      <c r="C1053" s="919"/>
      <c r="D1053" s="48"/>
      <c r="L1053" s="259"/>
      <c r="M1053" s="259"/>
      <c r="S1053" s="259"/>
      <c r="T1053" s="259"/>
      <c r="U1053" s="259"/>
      <c r="V1053" s="259"/>
    </row>
    <row r="1054" spans="1:22">
      <c r="A1054" s="45"/>
      <c r="B1054" s="43">
        <f t="shared" si="21"/>
        <v>1039</v>
      </c>
      <c r="C1054" s="919"/>
      <c r="D1054" s="48"/>
      <c r="L1054" s="259"/>
      <c r="M1054" s="259"/>
      <c r="S1054" s="259"/>
      <c r="T1054" s="259"/>
      <c r="U1054" s="259"/>
      <c r="V1054" s="259"/>
    </row>
    <row r="1055" spans="1:22">
      <c r="A1055" s="45"/>
      <c r="B1055" s="43">
        <f t="shared" si="21"/>
        <v>1040</v>
      </c>
      <c r="C1055" s="919"/>
      <c r="D1055" s="48"/>
      <c r="L1055" s="259"/>
      <c r="M1055" s="259"/>
      <c r="S1055" s="259"/>
      <c r="T1055" s="259"/>
      <c r="U1055" s="259"/>
      <c r="V1055" s="259"/>
    </row>
    <row r="1056" spans="1:22">
      <c r="A1056" s="45"/>
      <c r="B1056" s="43">
        <f t="shared" si="21"/>
        <v>1041</v>
      </c>
      <c r="C1056" s="919"/>
      <c r="D1056" s="48"/>
      <c r="L1056" s="259"/>
      <c r="M1056" s="259"/>
      <c r="S1056" s="259"/>
      <c r="T1056" s="259"/>
      <c r="U1056" s="259"/>
      <c r="V1056" s="259"/>
    </row>
    <row r="1057" spans="1:22">
      <c r="A1057" s="45"/>
      <c r="B1057" s="43">
        <f t="shared" si="21"/>
        <v>1042</v>
      </c>
      <c r="C1057" s="919"/>
      <c r="D1057" s="48"/>
      <c r="L1057" s="259"/>
      <c r="M1057" s="259"/>
      <c r="S1057" s="259"/>
      <c r="T1057" s="259"/>
      <c r="U1057" s="259"/>
      <c r="V1057" s="259"/>
    </row>
    <row r="1058" spans="1:22">
      <c r="A1058" s="45"/>
      <c r="B1058" s="43">
        <f t="shared" si="21"/>
        <v>1043</v>
      </c>
      <c r="C1058" s="919"/>
      <c r="D1058" s="48"/>
      <c r="L1058" s="259"/>
      <c r="M1058" s="259"/>
      <c r="S1058" s="259"/>
      <c r="T1058" s="259"/>
      <c r="U1058" s="259"/>
      <c r="V1058" s="259"/>
    </row>
    <row r="1059" spans="1:22">
      <c r="A1059" s="45"/>
      <c r="B1059" s="43">
        <f t="shared" si="21"/>
        <v>1044</v>
      </c>
      <c r="C1059" s="919"/>
      <c r="D1059" s="48"/>
      <c r="L1059" s="259"/>
      <c r="M1059" s="259"/>
      <c r="S1059" s="259"/>
      <c r="T1059" s="259"/>
      <c r="U1059" s="259"/>
      <c r="V1059" s="259"/>
    </row>
    <row r="1060" spans="1:22">
      <c r="A1060" s="45"/>
      <c r="B1060" s="43">
        <f t="shared" si="21"/>
        <v>1045</v>
      </c>
      <c r="C1060" s="919"/>
      <c r="D1060" s="48"/>
      <c r="L1060" s="259"/>
      <c r="M1060" s="259"/>
      <c r="S1060" s="259"/>
      <c r="T1060" s="259"/>
      <c r="U1060" s="259"/>
      <c r="V1060" s="259"/>
    </row>
    <row r="1061" spans="1:22">
      <c r="A1061" s="45"/>
      <c r="B1061" s="43">
        <f t="shared" si="21"/>
        <v>1046</v>
      </c>
      <c r="C1061" s="919"/>
      <c r="D1061" s="48"/>
      <c r="L1061" s="259"/>
      <c r="M1061" s="259"/>
      <c r="S1061" s="259"/>
      <c r="T1061" s="259"/>
      <c r="U1061" s="259"/>
      <c r="V1061" s="259"/>
    </row>
    <row r="1062" spans="1:22">
      <c r="A1062" s="45"/>
      <c r="B1062" s="43">
        <f t="shared" si="21"/>
        <v>1047</v>
      </c>
      <c r="C1062" s="919"/>
      <c r="D1062" s="48"/>
      <c r="L1062" s="259"/>
      <c r="M1062" s="259"/>
      <c r="S1062" s="259"/>
      <c r="T1062" s="259"/>
      <c r="U1062" s="259"/>
      <c r="V1062" s="259"/>
    </row>
    <row r="1063" spans="1:22">
      <c r="A1063" s="45"/>
      <c r="B1063" s="43">
        <f t="shared" si="21"/>
        <v>1048</v>
      </c>
      <c r="C1063" s="919"/>
      <c r="D1063" s="48"/>
      <c r="L1063" s="259"/>
      <c r="M1063" s="259"/>
      <c r="S1063" s="259"/>
      <c r="T1063" s="259"/>
      <c r="U1063" s="259"/>
      <c r="V1063" s="259"/>
    </row>
    <row r="1064" spans="1:22">
      <c r="A1064" s="45"/>
      <c r="B1064" s="43">
        <f t="shared" si="21"/>
        <v>1049</v>
      </c>
      <c r="C1064" s="919"/>
      <c r="D1064" s="48"/>
      <c r="L1064" s="259"/>
      <c r="M1064" s="259"/>
      <c r="S1064" s="259"/>
      <c r="T1064" s="259"/>
      <c r="U1064" s="259"/>
      <c r="V1064" s="259"/>
    </row>
    <row r="1065" spans="1:22">
      <c r="A1065" s="45"/>
      <c r="B1065" s="43">
        <f t="shared" si="21"/>
        <v>1050</v>
      </c>
      <c r="C1065" s="919"/>
      <c r="D1065" s="48"/>
      <c r="L1065" s="259"/>
      <c r="M1065" s="259"/>
      <c r="S1065" s="259"/>
      <c r="T1065" s="259"/>
      <c r="U1065" s="259"/>
      <c r="V1065" s="259"/>
    </row>
    <row r="1066" spans="1:22">
      <c r="A1066" s="45"/>
      <c r="B1066" s="43">
        <f t="shared" si="21"/>
        <v>1051</v>
      </c>
      <c r="C1066" s="919"/>
      <c r="D1066" s="48"/>
      <c r="L1066" s="259"/>
      <c r="M1066" s="259"/>
      <c r="S1066" s="259"/>
      <c r="T1066" s="259"/>
      <c r="U1066" s="259"/>
      <c r="V1066" s="259"/>
    </row>
    <row r="1067" spans="1:22">
      <c r="A1067" s="45"/>
      <c r="B1067" s="43">
        <f t="shared" si="21"/>
        <v>1052</v>
      </c>
      <c r="C1067" s="919"/>
      <c r="D1067" s="48"/>
      <c r="L1067" s="259"/>
      <c r="M1067" s="259"/>
      <c r="S1067" s="259"/>
      <c r="T1067" s="259"/>
      <c r="U1067" s="259"/>
      <c r="V1067" s="259"/>
    </row>
    <row r="1068" spans="1:22">
      <c r="A1068" s="45"/>
      <c r="B1068" s="43">
        <f t="shared" si="21"/>
        <v>1053</v>
      </c>
      <c r="C1068" s="919"/>
      <c r="D1068" s="48"/>
      <c r="L1068" s="259"/>
      <c r="M1068" s="259"/>
      <c r="S1068" s="259"/>
      <c r="T1068" s="259"/>
      <c r="U1068" s="259"/>
      <c r="V1068" s="259"/>
    </row>
    <row r="1069" spans="1:22">
      <c r="A1069" s="45"/>
      <c r="B1069" s="43">
        <f t="shared" si="21"/>
        <v>1054</v>
      </c>
      <c r="C1069" s="919"/>
      <c r="D1069" s="48"/>
      <c r="L1069" s="259"/>
      <c r="M1069" s="259"/>
      <c r="S1069" s="259"/>
      <c r="T1069" s="259"/>
      <c r="U1069" s="259"/>
      <c r="V1069" s="259"/>
    </row>
    <row r="1070" spans="1:22">
      <c r="A1070" s="45"/>
      <c r="B1070" s="43">
        <f t="shared" si="21"/>
        <v>1055</v>
      </c>
      <c r="C1070" s="919"/>
      <c r="D1070" s="48"/>
      <c r="L1070" s="259"/>
      <c r="M1070" s="259"/>
      <c r="S1070" s="259"/>
      <c r="T1070" s="259"/>
      <c r="U1070" s="259"/>
      <c r="V1070" s="259"/>
    </row>
    <row r="1071" spans="1:22">
      <c r="A1071" s="45"/>
      <c r="B1071" s="43">
        <f t="shared" si="21"/>
        <v>1056</v>
      </c>
      <c r="C1071" s="919"/>
      <c r="D1071" s="48"/>
      <c r="L1071" s="259"/>
      <c r="M1071" s="259"/>
      <c r="S1071" s="259"/>
      <c r="T1071" s="259"/>
      <c r="U1071" s="259"/>
      <c r="V1071" s="259"/>
    </row>
    <row r="1072" spans="1:22">
      <c r="A1072" s="45"/>
      <c r="B1072" s="43">
        <f t="shared" si="21"/>
        <v>1057</v>
      </c>
      <c r="C1072" s="919"/>
      <c r="D1072" s="48"/>
      <c r="L1072" s="259"/>
      <c r="M1072" s="259"/>
      <c r="S1072" s="259"/>
      <c r="T1072" s="259"/>
      <c r="U1072" s="259"/>
      <c r="V1072" s="259"/>
    </row>
    <row r="1073" spans="1:22">
      <c r="A1073" s="45"/>
      <c r="B1073" s="43">
        <f t="shared" si="21"/>
        <v>1058</v>
      </c>
      <c r="C1073" s="919"/>
      <c r="D1073" s="48"/>
      <c r="L1073" s="259"/>
      <c r="M1073" s="259"/>
      <c r="S1073" s="259"/>
      <c r="T1073" s="259"/>
      <c r="U1073" s="259"/>
      <c r="V1073" s="259"/>
    </row>
    <row r="1074" spans="1:22">
      <c r="A1074" s="45"/>
      <c r="B1074" s="43">
        <f t="shared" si="21"/>
        <v>1059</v>
      </c>
      <c r="C1074" s="919"/>
      <c r="D1074" s="48"/>
      <c r="L1074" s="259"/>
      <c r="M1074" s="259"/>
      <c r="S1074" s="259"/>
      <c r="T1074" s="259"/>
      <c r="U1074" s="259"/>
      <c r="V1074" s="259"/>
    </row>
    <row r="1075" spans="1:22">
      <c r="A1075" s="45"/>
      <c r="B1075" s="43">
        <f t="shared" si="21"/>
        <v>1060</v>
      </c>
      <c r="C1075" s="919"/>
      <c r="D1075" s="48"/>
      <c r="L1075" s="259"/>
      <c r="M1075" s="259"/>
      <c r="S1075" s="259"/>
      <c r="T1075" s="259"/>
      <c r="U1075" s="259"/>
      <c r="V1075" s="259"/>
    </row>
    <row r="1076" spans="1:22">
      <c r="A1076" s="45"/>
      <c r="B1076" s="43">
        <f t="shared" si="21"/>
        <v>1061</v>
      </c>
      <c r="C1076" s="919"/>
      <c r="D1076" s="48"/>
      <c r="L1076" s="259"/>
      <c r="M1076" s="259"/>
      <c r="S1076" s="259"/>
      <c r="T1076" s="259"/>
      <c r="U1076" s="259"/>
      <c r="V1076" s="259"/>
    </row>
    <row r="1077" spans="1:22">
      <c r="A1077" s="45"/>
      <c r="B1077" s="43">
        <f t="shared" si="21"/>
        <v>1062</v>
      </c>
      <c r="C1077" s="919"/>
      <c r="D1077" s="48"/>
      <c r="L1077" s="259"/>
      <c r="M1077" s="259"/>
      <c r="S1077" s="259"/>
      <c r="T1077" s="259"/>
      <c r="U1077" s="259"/>
      <c r="V1077" s="259"/>
    </row>
    <row r="1078" spans="1:22">
      <c r="A1078" s="45"/>
      <c r="B1078" s="43">
        <f t="shared" si="21"/>
        <v>1063</v>
      </c>
      <c r="C1078" s="919"/>
      <c r="D1078" s="48"/>
      <c r="L1078" s="259"/>
      <c r="M1078" s="259"/>
      <c r="S1078" s="259"/>
      <c r="T1078" s="259"/>
      <c r="U1078" s="259"/>
      <c r="V1078" s="259"/>
    </row>
    <row r="1079" spans="1:22">
      <c r="A1079" s="45"/>
      <c r="B1079" s="43">
        <f t="shared" si="21"/>
        <v>1064</v>
      </c>
      <c r="C1079" s="919"/>
      <c r="D1079" s="48"/>
      <c r="L1079" s="259"/>
      <c r="M1079" s="259"/>
      <c r="S1079" s="259"/>
      <c r="T1079" s="259"/>
      <c r="U1079" s="259"/>
      <c r="V1079" s="259"/>
    </row>
    <row r="1080" spans="1:22">
      <c r="A1080" s="45"/>
      <c r="B1080" s="43">
        <f t="shared" si="21"/>
        <v>1065</v>
      </c>
      <c r="C1080" s="919"/>
      <c r="D1080" s="48"/>
      <c r="L1080" s="259"/>
      <c r="M1080" s="259"/>
      <c r="S1080" s="259"/>
      <c r="T1080" s="259"/>
      <c r="U1080" s="259"/>
      <c r="V1080" s="259"/>
    </row>
    <row r="1081" spans="1:22">
      <c r="A1081" s="45"/>
      <c r="B1081" s="43">
        <f t="shared" si="21"/>
        <v>1066</v>
      </c>
      <c r="C1081" s="919"/>
      <c r="D1081" s="48"/>
      <c r="L1081" s="259"/>
      <c r="M1081" s="259"/>
      <c r="S1081" s="259"/>
      <c r="T1081" s="259"/>
      <c r="U1081" s="259"/>
      <c r="V1081" s="259"/>
    </row>
    <row r="1082" spans="1:22">
      <c r="A1082" s="45"/>
      <c r="B1082" s="43">
        <f t="shared" si="21"/>
        <v>1067</v>
      </c>
      <c r="C1082" s="919"/>
      <c r="D1082" s="48"/>
      <c r="L1082" s="259"/>
      <c r="M1082" s="259"/>
      <c r="S1082" s="259"/>
      <c r="T1082" s="259"/>
      <c r="U1082" s="259"/>
      <c r="V1082" s="259"/>
    </row>
    <row r="1083" spans="1:22">
      <c r="A1083" s="45"/>
      <c r="B1083" s="43">
        <f t="shared" si="21"/>
        <v>1068</v>
      </c>
      <c r="C1083" s="919"/>
      <c r="D1083" s="48"/>
      <c r="L1083" s="259"/>
      <c r="M1083" s="259"/>
      <c r="S1083" s="259"/>
      <c r="T1083" s="259"/>
      <c r="U1083" s="259"/>
      <c r="V1083" s="259"/>
    </row>
    <row r="1084" spans="1:22">
      <c r="A1084" s="45"/>
      <c r="B1084" s="43">
        <f t="shared" si="21"/>
        <v>1069</v>
      </c>
      <c r="C1084" s="919"/>
      <c r="D1084" s="48"/>
      <c r="L1084" s="259"/>
      <c r="M1084" s="259"/>
      <c r="S1084" s="259"/>
      <c r="T1084" s="259"/>
      <c r="U1084" s="259"/>
      <c r="V1084" s="259"/>
    </row>
    <row r="1085" spans="1:22">
      <c r="A1085" s="45"/>
      <c r="B1085" s="43">
        <f t="shared" si="21"/>
        <v>1070</v>
      </c>
      <c r="C1085" s="919"/>
      <c r="D1085" s="48"/>
      <c r="L1085" s="259"/>
      <c r="M1085" s="259"/>
      <c r="S1085" s="259"/>
      <c r="T1085" s="259"/>
      <c r="U1085" s="259"/>
      <c r="V1085" s="259"/>
    </row>
    <row r="1086" spans="1:22">
      <c r="A1086" s="45"/>
      <c r="B1086" s="43">
        <f t="shared" si="21"/>
        <v>1071</v>
      </c>
      <c r="C1086" s="919"/>
      <c r="D1086" s="48"/>
      <c r="L1086" s="259"/>
      <c r="M1086" s="259"/>
      <c r="S1086" s="259"/>
      <c r="T1086" s="259"/>
      <c r="U1086" s="259"/>
      <c r="V1086" s="259"/>
    </row>
    <row r="1087" spans="1:22">
      <c r="A1087" s="45"/>
      <c r="B1087" s="43">
        <f t="shared" si="21"/>
        <v>1072</v>
      </c>
      <c r="C1087" s="919"/>
      <c r="D1087" s="48"/>
      <c r="L1087" s="259"/>
      <c r="M1087" s="259"/>
      <c r="S1087" s="259"/>
      <c r="T1087" s="259"/>
      <c r="U1087" s="259"/>
      <c r="V1087" s="259"/>
    </row>
    <row r="1088" spans="1:22">
      <c r="A1088" s="45"/>
      <c r="B1088" s="43">
        <f t="shared" si="21"/>
        <v>1073</v>
      </c>
      <c r="C1088" s="919"/>
      <c r="D1088" s="48"/>
      <c r="L1088" s="259"/>
      <c r="M1088" s="259"/>
      <c r="S1088" s="259"/>
      <c r="T1088" s="259"/>
      <c r="U1088" s="259"/>
      <c r="V1088" s="259"/>
    </row>
    <row r="1089" spans="1:22">
      <c r="A1089" s="45"/>
      <c r="B1089" s="43">
        <f t="shared" si="21"/>
        <v>1074</v>
      </c>
      <c r="C1089" s="919"/>
      <c r="D1089" s="48"/>
      <c r="L1089" s="259"/>
      <c r="M1089" s="259"/>
      <c r="S1089" s="259"/>
      <c r="T1089" s="259"/>
      <c r="U1089" s="259"/>
      <c r="V1089" s="259"/>
    </row>
    <row r="1090" spans="1:22">
      <c r="A1090" s="45"/>
      <c r="B1090" s="43">
        <f t="shared" si="21"/>
        <v>1075</v>
      </c>
      <c r="C1090" s="919"/>
      <c r="D1090" s="48"/>
      <c r="L1090" s="259"/>
      <c r="M1090" s="259"/>
      <c r="S1090" s="259"/>
      <c r="T1090" s="259"/>
      <c r="U1090" s="259"/>
      <c r="V1090" s="259"/>
    </row>
    <row r="1091" spans="1:22">
      <c r="A1091" s="45"/>
      <c r="B1091" s="43">
        <f t="shared" si="21"/>
        <v>1076</v>
      </c>
      <c r="C1091" s="919"/>
      <c r="D1091" s="48"/>
      <c r="L1091" s="259"/>
      <c r="M1091" s="259"/>
      <c r="S1091" s="259"/>
      <c r="T1091" s="259"/>
      <c r="U1091" s="259"/>
      <c r="V1091" s="259"/>
    </row>
    <row r="1092" spans="1:22">
      <c r="A1092" s="45"/>
      <c r="B1092" s="43">
        <f t="shared" si="21"/>
        <v>1077</v>
      </c>
      <c r="C1092" s="919"/>
      <c r="D1092" s="48"/>
      <c r="L1092" s="259"/>
      <c r="M1092" s="259"/>
      <c r="S1092" s="259"/>
      <c r="T1092" s="259"/>
      <c r="U1092" s="259"/>
      <c r="V1092" s="259"/>
    </row>
    <row r="1093" spans="1:22">
      <c r="A1093" s="45"/>
      <c r="B1093" s="43">
        <f t="shared" si="21"/>
        <v>1078</v>
      </c>
      <c r="C1093" s="919"/>
      <c r="D1093" s="48"/>
      <c r="L1093" s="259"/>
      <c r="M1093" s="259"/>
      <c r="S1093" s="259"/>
      <c r="T1093" s="259"/>
      <c r="U1093" s="259"/>
      <c r="V1093" s="259"/>
    </row>
    <row r="1094" spans="1:22">
      <c r="A1094" s="45"/>
      <c r="B1094" s="43">
        <f t="shared" si="21"/>
        <v>1079</v>
      </c>
      <c r="C1094" s="919"/>
      <c r="D1094" s="48"/>
      <c r="L1094" s="259"/>
      <c r="M1094" s="259"/>
      <c r="S1094" s="259"/>
      <c r="T1094" s="259"/>
      <c r="U1094" s="259"/>
      <c r="V1094" s="259"/>
    </row>
    <row r="1095" spans="1:22">
      <c r="A1095" s="45"/>
      <c r="B1095" s="43">
        <f t="shared" si="21"/>
        <v>1080</v>
      </c>
      <c r="C1095" s="919"/>
      <c r="D1095" s="48"/>
      <c r="L1095" s="259"/>
      <c r="M1095" s="259"/>
      <c r="S1095" s="259"/>
      <c r="T1095" s="259"/>
      <c r="U1095" s="259"/>
      <c r="V1095" s="259"/>
    </row>
    <row r="1096" spans="1:22">
      <c r="A1096" s="45"/>
      <c r="B1096" s="43">
        <f t="shared" si="21"/>
        <v>1081</v>
      </c>
      <c r="C1096" s="919"/>
      <c r="D1096" s="48"/>
      <c r="L1096" s="259"/>
      <c r="M1096" s="259"/>
      <c r="S1096" s="259"/>
      <c r="T1096" s="259"/>
      <c r="U1096" s="259"/>
      <c r="V1096" s="259"/>
    </row>
    <row r="1097" spans="1:22">
      <c r="A1097" s="45"/>
      <c r="B1097" s="43">
        <f t="shared" si="21"/>
        <v>1082</v>
      </c>
      <c r="C1097" s="919"/>
      <c r="D1097" s="48"/>
      <c r="L1097" s="259"/>
      <c r="M1097" s="259"/>
      <c r="S1097" s="259"/>
      <c r="T1097" s="259"/>
      <c r="U1097" s="259"/>
      <c r="V1097" s="259"/>
    </row>
    <row r="1098" spans="1:22">
      <c r="A1098" s="45"/>
      <c r="B1098" s="43">
        <f t="shared" si="21"/>
        <v>1083</v>
      </c>
      <c r="C1098" s="919"/>
      <c r="D1098" s="48"/>
      <c r="L1098" s="259"/>
      <c r="M1098" s="259"/>
      <c r="S1098" s="259"/>
      <c r="T1098" s="259"/>
      <c r="U1098" s="259"/>
      <c r="V1098" s="259"/>
    </row>
    <row r="1099" spans="1:22">
      <c r="A1099" s="45"/>
      <c r="B1099" s="43">
        <f t="shared" si="21"/>
        <v>1084</v>
      </c>
      <c r="C1099" s="919"/>
      <c r="D1099" s="48"/>
      <c r="L1099" s="259"/>
      <c r="M1099" s="259"/>
      <c r="S1099" s="259"/>
      <c r="T1099" s="259"/>
      <c r="U1099" s="259"/>
      <c r="V1099" s="259"/>
    </row>
    <row r="1100" spans="1:22">
      <c r="A1100" s="45"/>
      <c r="B1100" s="43">
        <f t="shared" si="21"/>
        <v>1085</v>
      </c>
      <c r="C1100" s="919"/>
      <c r="D1100" s="48"/>
      <c r="L1100" s="259"/>
      <c r="M1100" s="259"/>
      <c r="S1100" s="259"/>
      <c r="T1100" s="259"/>
      <c r="U1100" s="259"/>
      <c r="V1100" s="259"/>
    </row>
    <row r="1101" spans="1:22">
      <c r="A1101" s="45"/>
      <c r="B1101" s="43">
        <f t="shared" si="21"/>
        <v>1086</v>
      </c>
      <c r="C1101" s="919"/>
      <c r="D1101" s="48"/>
      <c r="L1101" s="259"/>
      <c r="M1101" s="259"/>
      <c r="S1101" s="259"/>
      <c r="T1101" s="259"/>
      <c r="U1101" s="259"/>
      <c r="V1101" s="259"/>
    </row>
    <row r="1102" spans="1:22">
      <c r="A1102" s="45"/>
      <c r="B1102" s="43">
        <f t="shared" si="21"/>
        <v>1087</v>
      </c>
      <c r="C1102" s="919"/>
      <c r="D1102" s="48"/>
      <c r="L1102" s="259"/>
      <c r="M1102" s="259"/>
      <c r="S1102" s="259"/>
      <c r="T1102" s="259"/>
      <c r="U1102" s="259"/>
      <c r="V1102" s="259"/>
    </row>
    <row r="1103" spans="1:22">
      <c r="A1103" s="45"/>
      <c r="B1103" s="43">
        <f t="shared" si="21"/>
        <v>1088</v>
      </c>
      <c r="C1103" s="919"/>
      <c r="D1103" s="48"/>
      <c r="L1103" s="259"/>
      <c r="M1103" s="259"/>
      <c r="S1103" s="259"/>
      <c r="T1103" s="259"/>
      <c r="U1103" s="259"/>
      <c r="V1103" s="259"/>
    </row>
    <row r="1104" spans="1:22">
      <c r="A1104" s="45"/>
      <c r="B1104" s="43">
        <f t="shared" si="21"/>
        <v>1089</v>
      </c>
      <c r="C1104" s="919"/>
      <c r="D1104" s="48"/>
      <c r="L1104" s="259"/>
      <c r="M1104" s="259"/>
      <c r="S1104" s="259"/>
      <c r="T1104" s="259"/>
      <c r="U1104" s="259"/>
      <c r="V1104" s="259"/>
    </row>
    <row r="1105" spans="1:22">
      <c r="A1105" s="45"/>
      <c r="B1105" s="43">
        <f t="shared" si="21"/>
        <v>1090</v>
      </c>
      <c r="C1105" s="919"/>
      <c r="D1105" s="48"/>
      <c r="L1105" s="259"/>
      <c r="M1105" s="259"/>
      <c r="S1105" s="259"/>
      <c r="T1105" s="259"/>
      <c r="U1105" s="259"/>
      <c r="V1105" s="259"/>
    </row>
    <row r="1106" spans="1:22">
      <c r="A1106" s="45"/>
      <c r="B1106" s="43">
        <f t="shared" ref="B1106:B1169" si="22">B1105+1</f>
        <v>1091</v>
      </c>
      <c r="C1106" s="919"/>
      <c r="D1106" s="48"/>
      <c r="L1106" s="259"/>
      <c r="M1106" s="259"/>
      <c r="S1106" s="259"/>
      <c r="T1106" s="259"/>
      <c r="U1106" s="259"/>
      <c r="V1106" s="259"/>
    </row>
    <row r="1107" spans="1:22">
      <c r="A1107" s="45"/>
      <c r="B1107" s="43">
        <f t="shared" si="22"/>
        <v>1092</v>
      </c>
      <c r="C1107" s="919"/>
      <c r="D1107" s="48"/>
      <c r="L1107" s="259"/>
      <c r="M1107" s="259"/>
      <c r="S1107" s="259"/>
      <c r="T1107" s="259"/>
      <c r="U1107" s="259"/>
      <c r="V1107" s="259"/>
    </row>
    <row r="1108" spans="1:22">
      <c r="A1108" s="45"/>
      <c r="B1108" s="43">
        <f t="shared" si="22"/>
        <v>1093</v>
      </c>
      <c r="C1108" s="919"/>
      <c r="D1108" s="48"/>
      <c r="L1108" s="259"/>
      <c r="M1108" s="259"/>
      <c r="S1108" s="259"/>
      <c r="T1108" s="259"/>
      <c r="U1108" s="259"/>
      <c r="V1108" s="259"/>
    </row>
    <row r="1109" spans="1:22">
      <c r="A1109" s="45"/>
      <c r="B1109" s="43">
        <f t="shared" si="22"/>
        <v>1094</v>
      </c>
      <c r="C1109" s="919"/>
      <c r="D1109" s="48"/>
      <c r="L1109" s="259"/>
      <c r="M1109" s="259"/>
      <c r="S1109" s="259"/>
      <c r="T1109" s="259"/>
      <c r="U1109" s="259"/>
      <c r="V1109" s="259"/>
    </row>
    <row r="1110" spans="1:22">
      <c r="A1110" s="45"/>
      <c r="B1110" s="43">
        <f t="shared" si="22"/>
        <v>1095</v>
      </c>
      <c r="C1110" s="919"/>
      <c r="D1110" s="48"/>
      <c r="L1110" s="259"/>
      <c r="M1110" s="259"/>
      <c r="S1110" s="259"/>
      <c r="T1110" s="259"/>
      <c r="U1110" s="259"/>
      <c r="V1110" s="259"/>
    </row>
    <row r="1111" spans="1:22">
      <c r="A1111" s="45"/>
      <c r="B1111" s="43">
        <f t="shared" si="22"/>
        <v>1096</v>
      </c>
      <c r="C1111" s="919"/>
      <c r="D1111" s="48"/>
      <c r="L1111" s="259"/>
      <c r="M1111" s="259"/>
      <c r="S1111" s="259"/>
      <c r="T1111" s="259"/>
      <c r="U1111" s="259"/>
      <c r="V1111" s="259"/>
    </row>
    <row r="1112" spans="1:22">
      <c r="A1112" s="45"/>
      <c r="B1112" s="43">
        <f t="shared" si="22"/>
        <v>1097</v>
      </c>
      <c r="C1112" s="919"/>
      <c r="D1112" s="48"/>
      <c r="L1112" s="259"/>
      <c r="M1112" s="259"/>
      <c r="S1112" s="259"/>
      <c r="T1112" s="259"/>
      <c r="U1112" s="259"/>
      <c r="V1112" s="259"/>
    </row>
    <row r="1113" spans="1:22">
      <c r="A1113" s="45"/>
      <c r="B1113" s="43">
        <f t="shared" si="22"/>
        <v>1098</v>
      </c>
      <c r="C1113" s="919"/>
      <c r="D1113" s="48"/>
      <c r="L1113" s="259"/>
      <c r="M1113" s="259"/>
      <c r="S1113" s="259"/>
      <c r="T1113" s="259"/>
      <c r="U1113" s="259"/>
      <c r="V1113" s="259"/>
    </row>
    <row r="1114" spans="1:22">
      <c r="A1114" s="45"/>
      <c r="B1114" s="43">
        <f t="shared" si="22"/>
        <v>1099</v>
      </c>
      <c r="C1114" s="919"/>
      <c r="D1114" s="48"/>
      <c r="L1114" s="259"/>
      <c r="M1114" s="259"/>
      <c r="S1114" s="259"/>
      <c r="T1114" s="259"/>
      <c r="U1114" s="259"/>
      <c r="V1114" s="259"/>
    </row>
    <row r="1115" spans="1:22">
      <c r="A1115" s="45"/>
      <c r="B1115" s="43">
        <f t="shared" si="22"/>
        <v>1100</v>
      </c>
      <c r="C1115" s="919"/>
      <c r="D1115" s="48"/>
      <c r="L1115" s="259"/>
      <c r="M1115" s="259"/>
      <c r="S1115" s="259"/>
      <c r="T1115" s="259"/>
      <c r="U1115" s="259"/>
      <c r="V1115" s="259"/>
    </row>
    <row r="1116" spans="1:22">
      <c r="A1116" s="45"/>
      <c r="B1116" s="43">
        <f t="shared" si="22"/>
        <v>1101</v>
      </c>
      <c r="C1116" s="919"/>
      <c r="D1116" s="48"/>
      <c r="L1116" s="259"/>
      <c r="M1116" s="259"/>
      <c r="S1116" s="259"/>
      <c r="T1116" s="259"/>
      <c r="U1116" s="259"/>
      <c r="V1116" s="259"/>
    </row>
    <row r="1117" spans="1:22">
      <c r="A1117" s="45"/>
      <c r="B1117" s="43">
        <f t="shared" si="22"/>
        <v>1102</v>
      </c>
      <c r="C1117" s="919"/>
      <c r="D1117" s="48"/>
      <c r="L1117" s="259"/>
      <c r="M1117" s="259"/>
      <c r="S1117" s="259"/>
      <c r="T1117" s="259"/>
      <c r="U1117" s="259"/>
      <c r="V1117" s="259"/>
    </row>
    <row r="1118" spans="1:22">
      <c r="A1118" s="45"/>
      <c r="B1118" s="43">
        <f t="shared" si="22"/>
        <v>1103</v>
      </c>
      <c r="C1118" s="919"/>
      <c r="D1118" s="48"/>
      <c r="L1118" s="259"/>
      <c r="M1118" s="259"/>
      <c r="S1118" s="259"/>
      <c r="T1118" s="259"/>
      <c r="U1118" s="259"/>
      <c r="V1118" s="259"/>
    </row>
    <row r="1119" spans="1:22">
      <c r="A1119" s="45"/>
      <c r="B1119" s="43">
        <f t="shared" si="22"/>
        <v>1104</v>
      </c>
      <c r="C1119" s="919"/>
      <c r="D1119" s="48"/>
      <c r="L1119" s="259"/>
      <c r="M1119" s="259"/>
      <c r="S1119" s="259"/>
      <c r="T1119" s="259"/>
      <c r="U1119" s="259"/>
      <c r="V1119" s="259"/>
    </row>
    <row r="1120" spans="1:22">
      <c r="A1120" s="45"/>
      <c r="B1120" s="43">
        <f t="shared" si="22"/>
        <v>1105</v>
      </c>
      <c r="C1120" s="919"/>
      <c r="D1120" s="48"/>
      <c r="L1120" s="259"/>
      <c r="M1120" s="259"/>
      <c r="S1120" s="259"/>
      <c r="T1120" s="259"/>
      <c r="U1120" s="259"/>
      <c r="V1120" s="259"/>
    </row>
    <row r="1121" spans="1:22">
      <c r="A1121" s="45"/>
      <c r="B1121" s="43">
        <f t="shared" si="22"/>
        <v>1106</v>
      </c>
      <c r="C1121" s="919"/>
      <c r="D1121" s="48"/>
      <c r="L1121" s="259"/>
      <c r="M1121" s="259"/>
      <c r="S1121" s="259"/>
      <c r="T1121" s="259"/>
      <c r="U1121" s="259"/>
      <c r="V1121" s="259"/>
    </row>
    <row r="1122" spans="1:22">
      <c r="A1122" s="45"/>
      <c r="B1122" s="43">
        <f t="shared" si="22"/>
        <v>1107</v>
      </c>
      <c r="C1122" s="919"/>
      <c r="D1122" s="48"/>
      <c r="L1122" s="259"/>
      <c r="M1122" s="259"/>
      <c r="S1122" s="259"/>
      <c r="T1122" s="259"/>
      <c r="U1122" s="259"/>
      <c r="V1122" s="259"/>
    </row>
    <row r="1123" spans="1:22">
      <c r="A1123" s="45"/>
      <c r="B1123" s="43">
        <f t="shared" si="22"/>
        <v>1108</v>
      </c>
      <c r="C1123" s="919"/>
      <c r="D1123" s="48"/>
      <c r="L1123" s="259"/>
      <c r="M1123" s="259"/>
      <c r="S1123" s="259"/>
      <c r="T1123" s="259"/>
      <c r="U1123" s="259"/>
      <c r="V1123" s="259"/>
    </row>
    <row r="1124" spans="1:22">
      <c r="A1124" s="45"/>
      <c r="B1124" s="43">
        <f t="shared" si="22"/>
        <v>1109</v>
      </c>
      <c r="C1124" s="919"/>
      <c r="D1124" s="48"/>
      <c r="L1124" s="259"/>
      <c r="M1124" s="259"/>
      <c r="S1124" s="259"/>
      <c r="T1124" s="259"/>
      <c r="U1124" s="259"/>
      <c r="V1124" s="259"/>
    </row>
    <row r="1125" spans="1:22">
      <c r="A1125" s="45"/>
      <c r="B1125" s="43">
        <f t="shared" si="22"/>
        <v>1110</v>
      </c>
      <c r="C1125" s="919"/>
      <c r="D1125" s="48"/>
      <c r="L1125" s="259"/>
      <c r="M1125" s="259"/>
      <c r="S1125" s="259"/>
      <c r="T1125" s="259"/>
      <c r="U1125" s="259"/>
      <c r="V1125" s="259"/>
    </row>
    <row r="1126" spans="1:22">
      <c r="A1126" s="45"/>
      <c r="B1126" s="43">
        <f t="shared" si="22"/>
        <v>1111</v>
      </c>
      <c r="C1126" s="919"/>
      <c r="D1126" s="48"/>
      <c r="L1126" s="259"/>
      <c r="M1126" s="259"/>
      <c r="S1126" s="259"/>
      <c r="T1126" s="259"/>
      <c r="U1126" s="259"/>
      <c r="V1126" s="259"/>
    </row>
    <row r="1127" spans="1:22">
      <c r="A1127" s="45"/>
      <c r="B1127" s="43">
        <f t="shared" si="22"/>
        <v>1112</v>
      </c>
      <c r="C1127" s="919"/>
      <c r="D1127" s="48"/>
      <c r="L1127" s="259"/>
      <c r="M1127" s="259"/>
      <c r="S1127" s="259"/>
      <c r="T1127" s="259"/>
      <c r="U1127" s="259"/>
      <c r="V1127" s="259"/>
    </row>
    <row r="1128" spans="1:22">
      <c r="A1128" s="45"/>
      <c r="B1128" s="43">
        <f t="shared" si="22"/>
        <v>1113</v>
      </c>
      <c r="C1128" s="919"/>
      <c r="D1128" s="48"/>
      <c r="L1128" s="259"/>
      <c r="M1128" s="259"/>
      <c r="S1128" s="259"/>
      <c r="T1128" s="259"/>
      <c r="U1128" s="259"/>
      <c r="V1128" s="259"/>
    </row>
    <row r="1129" spans="1:22">
      <c r="A1129" s="45"/>
      <c r="B1129" s="43">
        <f t="shared" si="22"/>
        <v>1114</v>
      </c>
      <c r="C1129" s="919"/>
      <c r="D1129" s="48"/>
      <c r="L1129" s="259"/>
      <c r="M1129" s="259"/>
      <c r="S1129" s="259"/>
      <c r="T1129" s="259"/>
      <c r="U1129" s="259"/>
      <c r="V1129" s="259"/>
    </row>
    <row r="1130" spans="1:22">
      <c r="A1130" s="45"/>
      <c r="B1130" s="43">
        <f t="shared" si="22"/>
        <v>1115</v>
      </c>
      <c r="C1130" s="919"/>
      <c r="D1130" s="48"/>
      <c r="L1130" s="259"/>
      <c r="M1130" s="259"/>
      <c r="S1130" s="259"/>
      <c r="T1130" s="259"/>
      <c r="U1130" s="259"/>
      <c r="V1130" s="259"/>
    </row>
    <row r="1131" spans="1:22">
      <c r="A1131" s="45"/>
      <c r="B1131" s="43">
        <f t="shared" si="22"/>
        <v>1116</v>
      </c>
      <c r="C1131" s="919"/>
      <c r="D1131" s="48"/>
      <c r="L1131" s="259"/>
      <c r="M1131" s="259"/>
      <c r="S1131" s="259"/>
      <c r="T1131" s="259"/>
      <c r="U1131" s="259"/>
      <c r="V1131" s="259"/>
    </row>
    <row r="1132" spans="1:22">
      <c r="A1132" s="45"/>
      <c r="B1132" s="43">
        <f t="shared" si="22"/>
        <v>1117</v>
      </c>
      <c r="C1132" s="919"/>
      <c r="D1132" s="48"/>
      <c r="L1132" s="259"/>
      <c r="M1132" s="259"/>
      <c r="S1132" s="259"/>
      <c r="T1132" s="259"/>
      <c r="U1132" s="259"/>
      <c r="V1132" s="259"/>
    </row>
    <row r="1133" spans="1:22">
      <c r="A1133" s="45"/>
      <c r="B1133" s="43">
        <f t="shared" si="22"/>
        <v>1118</v>
      </c>
      <c r="C1133" s="919"/>
      <c r="D1133" s="48"/>
      <c r="L1133" s="259"/>
      <c r="M1133" s="259"/>
      <c r="S1133" s="259"/>
      <c r="T1133" s="259"/>
      <c r="U1133" s="259"/>
      <c r="V1133" s="259"/>
    </row>
    <row r="1134" spans="1:22">
      <c r="A1134" s="45"/>
      <c r="B1134" s="43">
        <f t="shared" si="22"/>
        <v>1119</v>
      </c>
      <c r="C1134" s="919"/>
      <c r="D1134" s="48"/>
      <c r="L1134" s="259"/>
      <c r="M1134" s="259"/>
      <c r="S1134" s="259"/>
      <c r="T1134" s="259"/>
      <c r="U1134" s="259"/>
      <c r="V1134" s="259"/>
    </row>
    <row r="1135" spans="1:22">
      <c r="A1135" s="45"/>
      <c r="B1135" s="43">
        <f t="shared" si="22"/>
        <v>1120</v>
      </c>
      <c r="C1135" s="919"/>
      <c r="D1135" s="48"/>
      <c r="L1135" s="259"/>
      <c r="M1135" s="259"/>
      <c r="S1135" s="259"/>
      <c r="T1135" s="259"/>
      <c r="U1135" s="259"/>
      <c r="V1135" s="259"/>
    </row>
    <row r="1136" spans="1:22">
      <c r="A1136" s="45"/>
      <c r="B1136" s="43">
        <f t="shared" si="22"/>
        <v>1121</v>
      </c>
      <c r="C1136" s="919"/>
      <c r="D1136" s="48"/>
      <c r="L1136" s="259"/>
      <c r="M1136" s="259"/>
      <c r="S1136" s="259"/>
      <c r="T1136" s="259"/>
      <c r="U1136" s="259"/>
      <c r="V1136" s="259"/>
    </row>
    <row r="1137" spans="1:22">
      <c r="A1137" s="45"/>
      <c r="B1137" s="43">
        <f t="shared" si="22"/>
        <v>1122</v>
      </c>
      <c r="C1137" s="919"/>
      <c r="D1137" s="48"/>
      <c r="L1137" s="259"/>
      <c r="M1137" s="259"/>
      <c r="S1137" s="259"/>
      <c r="T1137" s="259"/>
      <c r="U1137" s="259"/>
      <c r="V1137" s="259"/>
    </row>
    <row r="1138" spans="1:22">
      <c r="A1138" s="45"/>
      <c r="B1138" s="43">
        <f t="shared" si="22"/>
        <v>1123</v>
      </c>
      <c r="C1138" s="919"/>
      <c r="D1138" s="48"/>
      <c r="L1138" s="259"/>
      <c r="M1138" s="259"/>
      <c r="S1138" s="259"/>
      <c r="T1138" s="259"/>
      <c r="U1138" s="259"/>
      <c r="V1138" s="259"/>
    </row>
    <row r="1139" spans="1:22">
      <c r="A1139" s="45"/>
      <c r="B1139" s="43">
        <f t="shared" si="22"/>
        <v>1124</v>
      </c>
      <c r="C1139" s="919"/>
      <c r="D1139" s="48"/>
      <c r="L1139" s="259"/>
      <c r="M1139" s="259"/>
      <c r="S1139" s="259"/>
      <c r="T1139" s="259"/>
      <c r="U1139" s="259"/>
      <c r="V1139" s="259"/>
    </row>
    <row r="1140" spans="1:22">
      <c r="A1140" s="45"/>
      <c r="B1140" s="43">
        <f t="shared" si="22"/>
        <v>1125</v>
      </c>
      <c r="C1140" s="919"/>
      <c r="D1140" s="48"/>
      <c r="L1140" s="259"/>
      <c r="M1140" s="259"/>
      <c r="S1140" s="259"/>
      <c r="T1140" s="259"/>
      <c r="U1140" s="259"/>
      <c r="V1140" s="259"/>
    </row>
    <row r="1141" spans="1:22">
      <c r="A1141" s="45"/>
      <c r="B1141" s="43">
        <f t="shared" si="22"/>
        <v>1126</v>
      </c>
      <c r="C1141" s="919"/>
      <c r="D1141" s="48"/>
      <c r="L1141" s="259"/>
      <c r="M1141" s="259"/>
      <c r="S1141" s="259"/>
      <c r="T1141" s="259"/>
      <c r="U1141" s="259"/>
      <c r="V1141" s="259"/>
    </row>
    <row r="1142" spans="1:22">
      <c r="A1142" s="45"/>
      <c r="B1142" s="43">
        <f t="shared" si="22"/>
        <v>1127</v>
      </c>
      <c r="C1142" s="919"/>
      <c r="D1142" s="48"/>
      <c r="L1142" s="259"/>
      <c r="M1142" s="259"/>
      <c r="S1142" s="259"/>
      <c r="T1142" s="259"/>
      <c r="U1142" s="259"/>
      <c r="V1142" s="259"/>
    </row>
    <row r="1143" spans="1:22">
      <c r="A1143" s="45"/>
      <c r="B1143" s="43">
        <f t="shared" si="22"/>
        <v>1128</v>
      </c>
      <c r="C1143" s="919"/>
      <c r="D1143" s="48"/>
      <c r="L1143" s="259"/>
      <c r="M1143" s="259"/>
      <c r="S1143" s="259"/>
      <c r="T1143" s="259"/>
      <c r="U1143" s="259"/>
      <c r="V1143" s="259"/>
    </row>
    <row r="1144" spans="1:22">
      <c r="A1144" s="45"/>
      <c r="B1144" s="43">
        <f t="shared" si="22"/>
        <v>1129</v>
      </c>
      <c r="C1144" s="919"/>
      <c r="D1144" s="48"/>
      <c r="L1144" s="259"/>
      <c r="M1144" s="259"/>
      <c r="S1144" s="259"/>
      <c r="T1144" s="259"/>
      <c r="U1144" s="259"/>
      <c r="V1144" s="259"/>
    </row>
    <row r="1145" spans="1:22">
      <c r="A1145" s="45"/>
      <c r="B1145" s="43">
        <f t="shared" si="22"/>
        <v>1130</v>
      </c>
      <c r="C1145" s="919"/>
      <c r="D1145" s="48"/>
      <c r="L1145" s="259"/>
      <c r="M1145" s="259"/>
      <c r="S1145" s="259"/>
      <c r="T1145" s="259"/>
      <c r="U1145" s="259"/>
      <c r="V1145" s="259"/>
    </row>
    <row r="1146" spans="1:22">
      <c r="A1146" s="45"/>
      <c r="B1146" s="43">
        <f t="shared" si="22"/>
        <v>1131</v>
      </c>
      <c r="C1146" s="919"/>
      <c r="D1146" s="48"/>
      <c r="L1146" s="259"/>
      <c r="M1146" s="259"/>
      <c r="S1146" s="259"/>
      <c r="T1146" s="259"/>
      <c r="U1146" s="259"/>
      <c r="V1146" s="259"/>
    </row>
    <row r="1147" spans="1:22">
      <c r="A1147" s="45"/>
      <c r="B1147" s="43">
        <f t="shared" si="22"/>
        <v>1132</v>
      </c>
      <c r="C1147" s="919"/>
      <c r="D1147" s="48"/>
      <c r="L1147" s="259"/>
      <c r="M1147" s="259"/>
      <c r="S1147" s="259"/>
      <c r="T1147" s="259"/>
      <c r="U1147" s="259"/>
      <c r="V1147" s="259"/>
    </row>
    <row r="1148" spans="1:22">
      <c r="A1148" s="45"/>
      <c r="B1148" s="43">
        <f t="shared" si="22"/>
        <v>1133</v>
      </c>
      <c r="C1148" s="919"/>
      <c r="D1148" s="48"/>
      <c r="L1148" s="259"/>
      <c r="M1148" s="259"/>
      <c r="S1148" s="259"/>
      <c r="T1148" s="259"/>
      <c r="U1148" s="259"/>
      <c r="V1148" s="259"/>
    </row>
    <row r="1149" spans="1:22">
      <c r="A1149" s="45"/>
      <c r="B1149" s="43">
        <f t="shared" si="22"/>
        <v>1134</v>
      </c>
      <c r="C1149" s="919"/>
      <c r="D1149" s="48"/>
      <c r="L1149" s="259"/>
      <c r="M1149" s="259"/>
      <c r="S1149" s="259"/>
      <c r="T1149" s="259"/>
      <c r="U1149" s="259"/>
      <c r="V1149" s="259"/>
    </row>
    <row r="1150" spans="1:22">
      <c r="A1150" s="45"/>
      <c r="B1150" s="43">
        <f t="shared" si="22"/>
        <v>1135</v>
      </c>
      <c r="C1150" s="919"/>
      <c r="D1150" s="48"/>
      <c r="L1150" s="259"/>
      <c r="M1150" s="259"/>
      <c r="S1150" s="259"/>
      <c r="T1150" s="259"/>
      <c r="U1150" s="259"/>
      <c r="V1150" s="259"/>
    </row>
    <row r="1151" spans="1:22">
      <c r="A1151" s="45"/>
      <c r="B1151" s="43">
        <f t="shared" si="22"/>
        <v>1136</v>
      </c>
      <c r="C1151" s="919"/>
      <c r="D1151" s="48"/>
      <c r="L1151" s="259"/>
      <c r="M1151" s="259"/>
      <c r="S1151" s="259"/>
      <c r="T1151" s="259"/>
      <c r="U1151" s="259"/>
      <c r="V1151" s="259"/>
    </row>
    <row r="1152" spans="1:22">
      <c r="A1152" s="45"/>
      <c r="B1152" s="43">
        <f t="shared" si="22"/>
        <v>1137</v>
      </c>
      <c r="C1152" s="919"/>
      <c r="D1152" s="48"/>
      <c r="L1152" s="259"/>
      <c r="M1152" s="259"/>
      <c r="S1152" s="259"/>
      <c r="T1152" s="259"/>
      <c r="U1152" s="259"/>
      <c r="V1152" s="259"/>
    </row>
    <row r="1153" spans="1:22">
      <c r="A1153" s="45"/>
      <c r="B1153" s="43">
        <f t="shared" si="22"/>
        <v>1138</v>
      </c>
      <c r="C1153" s="919"/>
      <c r="D1153" s="48"/>
      <c r="L1153" s="259"/>
      <c r="M1153" s="259"/>
      <c r="S1153" s="259"/>
      <c r="T1153" s="259"/>
      <c r="U1153" s="259"/>
      <c r="V1153" s="259"/>
    </row>
    <row r="1154" spans="1:22">
      <c r="A1154" s="45"/>
      <c r="B1154" s="43">
        <f t="shared" si="22"/>
        <v>1139</v>
      </c>
      <c r="C1154" s="919"/>
      <c r="D1154" s="48"/>
      <c r="L1154" s="259"/>
      <c r="M1154" s="259"/>
      <c r="S1154" s="259"/>
      <c r="T1154" s="259"/>
      <c r="U1154" s="259"/>
      <c r="V1154" s="259"/>
    </row>
    <row r="1155" spans="1:22">
      <c r="A1155" s="45"/>
      <c r="B1155" s="43">
        <f t="shared" si="22"/>
        <v>1140</v>
      </c>
      <c r="C1155" s="919"/>
      <c r="D1155" s="48"/>
      <c r="L1155" s="259"/>
      <c r="M1155" s="259"/>
      <c r="S1155" s="259"/>
      <c r="T1155" s="259"/>
      <c r="U1155" s="259"/>
      <c r="V1155" s="259"/>
    </row>
    <row r="1156" spans="1:22">
      <c r="A1156" s="45"/>
      <c r="B1156" s="43">
        <f t="shared" si="22"/>
        <v>1141</v>
      </c>
      <c r="C1156" s="919"/>
      <c r="D1156" s="48"/>
      <c r="L1156" s="259"/>
      <c r="M1156" s="259"/>
      <c r="S1156" s="259"/>
      <c r="T1156" s="259"/>
      <c r="U1156" s="259"/>
      <c r="V1156" s="259"/>
    </row>
    <row r="1157" spans="1:22">
      <c r="A1157" s="45"/>
      <c r="B1157" s="43">
        <f t="shared" si="22"/>
        <v>1142</v>
      </c>
      <c r="C1157" s="919"/>
      <c r="D1157" s="48"/>
      <c r="L1157" s="259"/>
      <c r="M1157" s="259"/>
      <c r="S1157" s="259"/>
      <c r="T1157" s="259"/>
      <c r="U1157" s="259"/>
      <c r="V1157" s="259"/>
    </row>
    <row r="1158" spans="1:22">
      <c r="A1158" s="45"/>
      <c r="B1158" s="43">
        <f t="shared" si="22"/>
        <v>1143</v>
      </c>
      <c r="C1158" s="919"/>
      <c r="D1158" s="48"/>
      <c r="L1158" s="259"/>
      <c r="M1158" s="259"/>
      <c r="S1158" s="259"/>
      <c r="T1158" s="259"/>
      <c r="U1158" s="259"/>
      <c r="V1158" s="259"/>
    </row>
    <row r="1159" spans="1:22">
      <c r="A1159" s="45"/>
      <c r="B1159" s="43">
        <f t="shared" si="22"/>
        <v>1144</v>
      </c>
      <c r="C1159" s="919"/>
      <c r="D1159" s="48"/>
      <c r="L1159" s="259"/>
      <c r="M1159" s="259"/>
      <c r="S1159" s="259"/>
      <c r="T1159" s="259"/>
      <c r="U1159" s="259"/>
      <c r="V1159" s="259"/>
    </row>
    <row r="1160" spans="1:22">
      <c r="A1160" s="45"/>
      <c r="B1160" s="43">
        <f t="shared" si="22"/>
        <v>1145</v>
      </c>
      <c r="C1160" s="919"/>
      <c r="D1160" s="48"/>
      <c r="L1160" s="259"/>
      <c r="M1160" s="259"/>
      <c r="S1160" s="259"/>
      <c r="T1160" s="259"/>
      <c r="U1160" s="259"/>
      <c r="V1160" s="259"/>
    </row>
    <row r="1161" spans="1:22">
      <c r="A1161" s="45"/>
      <c r="B1161" s="43">
        <f t="shared" si="22"/>
        <v>1146</v>
      </c>
      <c r="C1161" s="919"/>
      <c r="D1161" s="48"/>
      <c r="L1161" s="259"/>
      <c r="M1161" s="259"/>
      <c r="S1161" s="259"/>
      <c r="T1161" s="259"/>
      <c r="U1161" s="259"/>
      <c r="V1161" s="259"/>
    </row>
    <row r="1162" spans="1:22">
      <c r="A1162" s="45"/>
      <c r="B1162" s="43">
        <f t="shared" si="22"/>
        <v>1147</v>
      </c>
      <c r="C1162" s="919"/>
      <c r="D1162" s="48"/>
      <c r="L1162" s="259"/>
      <c r="M1162" s="259"/>
      <c r="S1162" s="259"/>
      <c r="T1162" s="259"/>
      <c r="U1162" s="259"/>
      <c r="V1162" s="259"/>
    </row>
    <row r="1163" spans="1:22">
      <c r="A1163" s="45"/>
      <c r="B1163" s="43">
        <f t="shared" si="22"/>
        <v>1148</v>
      </c>
      <c r="C1163" s="919"/>
      <c r="D1163" s="48"/>
      <c r="L1163" s="259"/>
      <c r="M1163" s="259"/>
      <c r="S1163" s="259"/>
      <c r="T1163" s="259"/>
      <c r="U1163" s="259"/>
      <c r="V1163" s="259"/>
    </row>
    <row r="1164" spans="1:22">
      <c r="A1164" s="45"/>
      <c r="B1164" s="43">
        <f t="shared" si="22"/>
        <v>1149</v>
      </c>
      <c r="C1164" s="919"/>
      <c r="D1164" s="48"/>
      <c r="L1164" s="259"/>
      <c r="M1164" s="259"/>
      <c r="S1164" s="259"/>
      <c r="T1164" s="259"/>
      <c r="U1164" s="259"/>
      <c r="V1164" s="259"/>
    </row>
    <row r="1165" spans="1:22">
      <c r="A1165" s="45"/>
      <c r="B1165" s="43">
        <f t="shared" si="22"/>
        <v>1150</v>
      </c>
      <c r="C1165" s="919"/>
      <c r="D1165" s="48"/>
      <c r="L1165" s="259"/>
      <c r="M1165" s="259"/>
      <c r="S1165" s="259"/>
      <c r="T1165" s="259"/>
      <c r="U1165" s="259"/>
      <c r="V1165" s="259"/>
    </row>
    <row r="1166" spans="1:22">
      <c r="A1166" s="45"/>
      <c r="B1166" s="43">
        <f t="shared" si="22"/>
        <v>1151</v>
      </c>
      <c r="C1166" s="919"/>
      <c r="D1166" s="48"/>
      <c r="L1166" s="259"/>
      <c r="M1166" s="259"/>
      <c r="S1166" s="259"/>
      <c r="T1166" s="259"/>
      <c r="U1166" s="259"/>
      <c r="V1166" s="259"/>
    </row>
    <row r="1167" spans="1:22">
      <c r="A1167" s="45"/>
      <c r="B1167" s="43">
        <f t="shared" si="22"/>
        <v>1152</v>
      </c>
      <c r="C1167" s="919"/>
      <c r="D1167" s="48"/>
      <c r="L1167" s="259"/>
      <c r="M1167" s="259"/>
      <c r="S1167" s="259"/>
      <c r="T1167" s="259"/>
      <c r="U1167" s="259"/>
      <c r="V1167" s="259"/>
    </row>
    <row r="1168" spans="1:22">
      <c r="A1168" s="45"/>
      <c r="B1168" s="43">
        <f t="shared" si="22"/>
        <v>1153</v>
      </c>
      <c r="C1168" s="919"/>
      <c r="D1168" s="48"/>
      <c r="L1168" s="259"/>
      <c r="M1168" s="259"/>
      <c r="S1168" s="259"/>
      <c r="T1168" s="259"/>
      <c r="U1168" s="259"/>
      <c r="V1168" s="259"/>
    </row>
    <row r="1169" spans="1:22">
      <c r="A1169" s="45"/>
      <c r="B1169" s="43">
        <f t="shared" si="22"/>
        <v>1154</v>
      </c>
      <c r="C1169" s="919"/>
      <c r="D1169" s="48"/>
      <c r="L1169" s="259"/>
      <c r="M1169" s="259"/>
      <c r="S1169" s="259"/>
      <c r="T1169" s="259"/>
      <c r="U1169" s="259"/>
      <c r="V1169" s="259"/>
    </row>
    <row r="1170" spans="1:22">
      <c r="A1170" s="45"/>
      <c r="B1170" s="43">
        <f t="shared" ref="B1170:B1233" si="23">B1169+1</f>
        <v>1155</v>
      </c>
      <c r="C1170" s="919"/>
      <c r="D1170" s="48"/>
      <c r="L1170" s="259"/>
      <c r="M1170" s="259"/>
      <c r="S1170" s="259"/>
      <c r="T1170" s="259"/>
      <c r="U1170" s="259"/>
      <c r="V1170" s="259"/>
    </row>
    <row r="1171" spans="1:22">
      <c r="A1171" s="45"/>
      <c r="B1171" s="43">
        <f t="shared" si="23"/>
        <v>1156</v>
      </c>
      <c r="C1171" s="919"/>
      <c r="D1171" s="48"/>
      <c r="L1171" s="259"/>
      <c r="M1171" s="259"/>
      <c r="S1171" s="259"/>
      <c r="T1171" s="259"/>
      <c r="U1171" s="259"/>
      <c r="V1171" s="259"/>
    </row>
    <row r="1172" spans="1:22">
      <c r="A1172" s="45"/>
      <c r="B1172" s="43">
        <f t="shared" si="23"/>
        <v>1157</v>
      </c>
      <c r="C1172" s="919"/>
      <c r="D1172" s="48"/>
      <c r="L1172" s="259"/>
      <c r="M1172" s="259"/>
      <c r="S1172" s="259"/>
      <c r="T1172" s="259"/>
      <c r="U1172" s="259"/>
      <c r="V1172" s="259"/>
    </row>
    <row r="1173" spans="1:22">
      <c r="A1173" s="45"/>
      <c r="B1173" s="43">
        <f t="shared" si="23"/>
        <v>1158</v>
      </c>
      <c r="C1173" s="919"/>
      <c r="D1173" s="48"/>
      <c r="L1173" s="259"/>
      <c r="M1173" s="259"/>
      <c r="S1173" s="259"/>
      <c r="T1173" s="259"/>
      <c r="U1173" s="259"/>
      <c r="V1173" s="259"/>
    </row>
    <row r="1174" spans="1:22">
      <c r="A1174" s="45"/>
      <c r="B1174" s="43">
        <f t="shared" si="23"/>
        <v>1159</v>
      </c>
      <c r="C1174" s="919"/>
      <c r="D1174" s="48"/>
      <c r="L1174" s="259"/>
      <c r="M1174" s="259"/>
      <c r="S1174" s="259"/>
      <c r="T1174" s="259"/>
      <c r="U1174" s="259"/>
      <c r="V1174" s="259"/>
    </row>
    <row r="1175" spans="1:22">
      <c r="A1175" s="45"/>
      <c r="B1175" s="43">
        <f t="shared" si="23"/>
        <v>1160</v>
      </c>
      <c r="C1175" s="919"/>
      <c r="D1175" s="48"/>
      <c r="L1175" s="259"/>
      <c r="M1175" s="259"/>
      <c r="S1175" s="259"/>
      <c r="T1175" s="259"/>
      <c r="U1175" s="259"/>
      <c r="V1175" s="259"/>
    </row>
    <row r="1176" spans="1:22">
      <c r="A1176" s="45"/>
      <c r="B1176" s="43">
        <f t="shared" si="23"/>
        <v>1161</v>
      </c>
      <c r="C1176" s="919"/>
      <c r="D1176" s="48"/>
      <c r="L1176" s="259"/>
      <c r="M1176" s="259"/>
      <c r="S1176" s="259"/>
      <c r="T1176" s="259"/>
      <c r="U1176" s="259"/>
      <c r="V1176" s="259"/>
    </row>
    <row r="1177" spans="1:22">
      <c r="A1177" s="45"/>
      <c r="B1177" s="43">
        <f t="shared" si="23"/>
        <v>1162</v>
      </c>
      <c r="C1177" s="919"/>
      <c r="D1177" s="48"/>
      <c r="L1177" s="259"/>
      <c r="M1177" s="259"/>
      <c r="S1177" s="259"/>
      <c r="T1177" s="259"/>
      <c r="U1177" s="259"/>
      <c r="V1177" s="259"/>
    </row>
    <row r="1178" spans="1:22">
      <c r="A1178" s="45"/>
      <c r="B1178" s="43">
        <f t="shared" si="23"/>
        <v>1163</v>
      </c>
      <c r="C1178" s="919"/>
      <c r="D1178" s="48"/>
      <c r="L1178" s="259"/>
      <c r="M1178" s="259"/>
      <c r="S1178" s="259"/>
      <c r="T1178" s="259"/>
      <c r="U1178" s="259"/>
      <c r="V1178" s="259"/>
    </row>
    <row r="1179" spans="1:22">
      <c r="A1179" s="45"/>
      <c r="B1179" s="43">
        <f t="shared" si="23"/>
        <v>1164</v>
      </c>
      <c r="C1179" s="919"/>
      <c r="D1179" s="48"/>
      <c r="L1179" s="259"/>
      <c r="M1179" s="259"/>
      <c r="S1179" s="259"/>
      <c r="T1179" s="259"/>
      <c r="U1179" s="259"/>
      <c r="V1179" s="259"/>
    </row>
    <row r="1180" spans="1:22">
      <c r="A1180" s="45"/>
      <c r="B1180" s="43">
        <f t="shared" si="23"/>
        <v>1165</v>
      </c>
      <c r="C1180" s="919"/>
      <c r="D1180" s="48"/>
      <c r="L1180" s="259"/>
      <c r="M1180" s="259"/>
      <c r="S1180" s="259"/>
      <c r="T1180" s="259"/>
      <c r="U1180" s="259"/>
      <c r="V1180" s="259"/>
    </row>
    <row r="1181" spans="1:22">
      <c r="A1181" s="45"/>
      <c r="B1181" s="43">
        <f t="shared" si="23"/>
        <v>1166</v>
      </c>
      <c r="C1181" s="919"/>
      <c r="D1181" s="48"/>
      <c r="L1181" s="259"/>
      <c r="M1181" s="259"/>
      <c r="S1181" s="259"/>
      <c r="T1181" s="259"/>
      <c r="U1181" s="259"/>
      <c r="V1181" s="259"/>
    </row>
    <row r="1182" spans="1:22">
      <c r="A1182" s="45"/>
      <c r="B1182" s="43">
        <f t="shared" si="23"/>
        <v>1167</v>
      </c>
      <c r="C1182" s="919"/>
      <c r="D1182" s="48"/>
      <c r="L1182" s="259"/>
      <c r="M1182" s="259"/>
      <c r="S1182" s="259"/>
      <c r="T1182" s="259"/>
      <c r="U1182" s="259"/>
      <c r="V1182" s="259"/>
    </row>
    <row r="1183" spans="1:22">
      <c r="A1183" s="45"/>
      <c r="B1183" s="43">
        <f t="shared" si="23"/>
        <v>1168</v>
      </c>
      <c r="C1183" s="919"/>
      <c r="D1183" s="48"/>
      <c r="L1183" s="259"/>
      <c r="M1183" s="259"/>
      <c r="S1183" s="259"/>
      <c r="T1183" s="259"/>
      <c r="U1183" s="259"/>
      <c r="V1183" s="259"/>
    </row>
    <row r="1184" spans="1:22">
      <c r="A1184" s="45"/>
      <c r="B1184" s="43">
        <f t="shared" si="23"/>
        <v>1169</v>
      </c>
      <c r="C1184" s="919"/>
      <c r="D1184" s="48"/>
      <c r="L1184" s="259"/>
      <c r="M1184" s="259"/>
      <c r="S1184" s="259"/>
      <c r="T1184" s="259"/>
      <c r="U1184" s="259"/>
      <c r="V1184" s="259"/>
    </row>
    <row r="1185" spans="1:22">
      <c r="A1185" s="45"/>
      <c r="B1185" s="43">
        <f t="shared" si="23"/>
        <v>1170</v>
      </c>
      <c r="C1185" s="919"/>
      <c r="D1185" s="48"/>
      <c r="L1185" s="259"/>
      <c r="M1185" s="259"/>
      <c r="S1185" s="259"/>
      <c r="T1185" s="259"/>
      <c r="U1185" s="259"/>
      <c r="V1185" s="259"/>
    </row>
    <row r="1186" spans="1:22">
      <c r="A1186" s="45"/>
      <c r="B1186" s="43">
        <f t="shared" si="23"/>
        <v>1171</v>
      </c>
      <c r="C1186" s="919"/>
      <c r="D1186" s="48"/>
      <c r="L1186" s="259"/>
      <c r="M1186" s="259"/>
      <c r="S1186" s="259"/>
      <c r="T1186" s="259"/>
      <c r="U1186" s="259"/>
      <c r="V1186" s="259"/>
    </row>
    <row r="1187" spans="1:22">
      <c r="A1187" s="45"/>
      <c r="B1187" s="43">
        <f t="shared" si="23"/>
        <v>1172</v>
      </c>
      <c r="C1187" s="919"/>
      <c r="D1187" s="48"/>
      <c r="L1187" s="259"/>
      <c r="M1187" s="259"/>
      <c r="S1187" s="259"/>
      <c r="T1187" s="259"/>
      <c r="U1187" s="259"/>
      <c r="V1187" s="259"/>
    </row>
    <row r="1188" spans="1:22">
      <c r="A1188" s="45"/>
      <c r="B1188" s="43">
        <f t="shared" si="23"/>
        <v>1173</v>
      </c>
      <c r="C1188" s="919"/>
      <c r="D1188" s="48"/>
      <c r="L1188" s="259"/>
      <c r="M1188" s="259"/>
      <c r="S1188" s="259"/>
      <c r="T1188" s="259"/>
      <c r="U1188" s="259"/>
      <c r="V1188" s="259"/>
    </row>
    <row r="1189" spans="1:22">
      <c r="A1189" s="45"/>
      <c r="B1189" s="43">
        <f t="shared" si="23"/>
        <v>1174</v>
      </c>
      <c r="C1189" s="919"/>
      <c r="D1189" s="48"/>
      <c r="L1189" s="259"/>
      <c r="M1189" s="259"/>
      <c r="S1189" s="259"/>
      <c r="T1189" s="259"/>
      <c r="U1189" s="259"/>
      <c r="V1189" s="259"/>
    </row>
    <row r="1190" spans="1:22">
      <c r="A1190" s="45"/>
      <c r="B1190" s="43">
        <f t="shared" si="23"/>
        <v>1175</v>
      </c>
      <c r="C1190" s="919"/>
      <c r="D1190" s="48"/>
      <c r="L1190" s="259"/>
      <c r="M1190" s="259"/>
      <c r="S1190" s="259"/>
      <c r="T1190" s="259"/>
      <c r="U1190" s="259"/>
      <c r="V1190" s="259"/>
    </row>
    <row r="1191" spans="1:22">
      <c r="A1191" s="45"/>
      <c r="B1191" s="43">
        <f t="shared" si="23"/>
        <v>1176</v>
      </c>
      <c r="C1191" s="919"/>
      <c r="D1191" s="48"/>
      <c r="L1191" s="259"/>
      <c r="M1191" s="259"/>
      <c r="S1191" s="259"/>
      <c r="T1191" s="259"/>
      <c r="U1191" s="259"/>
      <c r="V1191" s="259"/>
    </row>
    <row r="1192" spans="1:22">
      <c r="A1192" s="45"/>
      <c r="B1192" s="43">
        <f t="shared" si="23"/>
        <v>1177</v>
      </c>
      <c r="C1192" s="919"/>
      <c r="D1192" s="48"/>
      <c r="L1192" s="259"/>
      <c r="M1192" s="259"/>
      <c r="S1192" s="259"/>
      <c r="T1192" s="259"/>
      <c r="U1192" s="259"/>
      <c r="V1192" s="259"/>
    </row>
    <row r="1193" spans="1:22">
      <c r="A1193" s="45"/>
      <c r="B1193" s="43">
        <f t="shared" si="23"/>
        <v>1178</v>
      </c>
      <c r="C1193" s="919"/>
      <c r="D1193" s="48"/>
      <c r="L1193" s="259"/>
      <c r="M1193" s="259"/>
      <c r="S1193" s="259"/>
      <c r="T1193" s="259"/>
      <c r="U1193" s="259"/>
      <c r="V1193" s="259"/>
    </row>
    <row r="1194" spans="1:22">
      <c r="A1194" s="45"/>
      <c r="B1194" s="43">
        <f t="shared" si="23"/>
        <v>1179</v>
      </c>
      <c r="C1194" s="919"/>
      <c r="D1194" s="48"/>
      <c r="L1194" s="259"/>
      <c r="M1194" s="259"/>
      <c r="S1194" s="259"/>
      <c r="T1194" s="259"/>
      <c r="U1194" s="259"/>
      <c r="V1194" s="259"/>
    </row>
    <row r="1195" spans="1:22">
      <c r="A1195" s="45"/>
      <c r="B1195" s="43">
        <f t="shared" si="23"/>
        <v>1180</v>
      </c>
      <c r="C1195" s="919"/>
      <c r="D1195" s="48"/>
      <c r="L1195" s="259"/>
      <c r="M1195" s="259"/>
      <c r="S1195" s="259"/>
      <c r="T1195" s="259"/>
      <c r="U1195" s="259"/>
      <c r="V1195" s="259"/>
    </row>
    <row r="1196" spans="1:22">
      <c r="A1196" s="45"/>
      <c r="B1196" s="43">
        <f t="shared" si="23"/>
        <v>1181</v>
      </c>
      <c r="C1196" s="919"/>
      <c r="D1196" s="48"/>
      <c r="L1196" s="259"/>
      <c r="M1196" s="259"/>
      <c r="S1196" s="259"/>
      <c r="T1196" s="259"/>
      <c r="U1196" s="259"/>
      <c r="V1196" s="259"/>
    </row>
    <row r="1197" spans="1:22">
      <c r="A1197" s="45"/>
      <c r="B1197" s="43">
        <f t="shared" si="23"/>
        <v>1182</v>
      </c>
      <c r="C1197" s="919"/>
      <c r="D1197" s="48"/>
      <c r="L1197" s="259"/>
      <c r="M1197" s="259"/>
      <c r="S1197" s="259"/>
      <c r="T1197" s="259"/>
      <c r="U1197" s="259"/>
      <c r="V1197" s="259"/>
    </row>
    <row r="1198" spans="1:22">
      <c r="A1198" s="45"/>
      <c r="B1198" s="43">
        <f t="shared" si="23"/>
        <v>1183</v>
      </c>
      <c r="C1198" s="919"/>
      <c r="D1198" s="48"/>
      <c r="L1198" s="259"/>
      <c r="M1198" s="259"/>
      <c r="S1198" s="259"/>
      <c r="T1198" s="259"/>
      <c r="U1198" s="259"/>
      <c r="V1198" s="259"/>
    </row>
    <row r="1199" spans="1:22">
      <c r="A1199" s="45"/>
      <c r="B1199" s="43">
        <f t="shared" si="23"/>
        <v>1184</v>
      </c>
      <c r="C1199" s="919"/>
      <c r="D1199" s="48"/>
      <c r="L1199" s="259"/>
      <c r="M1199" s="259"/>
      <c r="S1199" s="259"/>
      <c r="T1199" s="259"/>
      <c r="U1199" s="259"/>
      <c r="V1199" s="259"/>
    </row>
    <row r="1200" spans="1:22">
      <c r="A1200" s="45"/>
      <c r="B1200" s="43">
        <f t="shared" si="23"/>
        <v>1185</v>
      </c>
      <c r="C1200" s="919"/>
      <c r="D1200" s="48"/>
      <c r="L1200" s="259"/>
      <c r="M1200" s="259"/>
      <c r="S1200" s="259"/>
      <c r="T1200" s="259"/>
      <c r="U1200" s="259"/>
      <c r="V1200" s="259"/>
    </row>
    <row r="1201" spans="1:22">
      <c r="A1201" s="45"/>
      <c r="B1201" s="43">
        <f t="shared" si="23"/>
        <v>1186</v>
      </c>
      <c r="C1201" s="919"/>
      <c r="D1201" s="48"/>
      <c r="L1201" s="259"/>
      <c r="M1201" s="259"/>
      <c r="S1201" s="259"/>
      <c r="T1201" s="259"/>
      <c r="U1201" s="259"/>
      <c r="V1201" s="259"/>
    </row>
    <row r="1202" spans="1:22">
      <c r="A1202" s="45"/>
      <c r="B1202" s="43">
        <f t="shared" si="23"/>
        <v>1187</v>
      </c>
      <c r="C1202" s="919"/>
      <c r="D1202" s="48"/>
      <c r="L1202" s="259"/>
      <c r="M1202" s="259"/>
      <c r="S1202" s="259"/>
      <c r="T1202" s="259"/>
      <c r="U1202" s="259"/>
      <c r="V1202" s="259"/>
    </row>
    <row r="1203" spans="1:22">
      <c r="A1203" s="45"/>
      <c r="B1203" s="43">
        <f t="shared" si="23"/>
        <v>1188</v>
      </c>
      <c r="C1203" s="919"/>
      <c r="D1203" s="48"/>
      <c r="L1203" s="259"/>
      <c r="M1203" s="259"/>
      <c r="S1203" s="259"/>
      <c r="T1203" s="259"/>
      <c r="U1203" s="259"/>
      <c r="V1203" s="259"/>
    </row>
    <row r="1204" spans="1:22">
      <c r="A1204" s="45"/>
      <c r="B1204" s="43">
        <f t="shared" si="23"/>
        <v>1189</v>
      </c>
      <c r="C1204" s="919"/>
      <c r="D1204" s="48"/>
      <c r="L1204" s="259"/>
      <c r="M1204" s="259"/>
      <c r="S1204" s="259"/>
      <c r="T1204" s="259"/>
      <c r="U1204" s="259"/>
      <c r="V1204" s="259"/>
    </row>
    <row r="1205" spans="1:22">
      <c r="A1205" s="45"/>
      <c r="B1205" s="43">
        <f t="shared" si="23"/>
        <v>1190</v>
      </c>
      <c r="C1205" s="919"/>
      <c r="D1205" s="48"/>
      <c r="L1205" s="259"/>
      <c r="M1205" s="259"/>
      <c r="S1205" s="259"/>
      <c r="T1205" s="259"/>
      <c r="U1205" s="259"/>
      <c r="V1205" s="259"/>
    </row>
    <row r="1206" spans="1:22">
      <c r="A1206" s="45"/>
      <c r="B1206" s="43">
        <f t="shared" si="23"/>
        <v>1191</v>
      </c>
      <c r="C1206" s="919"/>
      <c r="D1206" s="48"/>
      <c r="L1206" s="259"/>
      <c r="M1206" s="259"/>
      <c r="S1206" s="259"/>
      <c r="T1206" s="259"/>
      <c r="U1206" s="259"/>
      <c r="V1206" s="259"/>
    </row>
    <row r="1207" spans="1:22">
      <c r="A1207" s="45"/>
      <c r="B1207" s="43">
        <f t="shared" si="23"/>
        <v>1192</v>
      </c>
      <c r="C1207" s="919"/>
      <c r="D1207" s="48"/>
      <c r="L1207" s="259"/>
      <c r="M1207" s="259"/>
      <c r="S1207" s="259"/>
      <c r="T1207" s="259"/>
      <c r="U1207" s="259"/>
      <c r="V1207" s="259"/>
    </row>
    <row r="1208" spans="1:22">
      <c r="A1208" s="45"/>
      <c r="B1208" s="43">
        <f t="shared" si="23"/>
        <v>1193</v>
      </c>
      <c r="C1208" s="919"/>
      <c r="D1208" s="48"/>
      <c r="L1208" s="259"/>
      <c r="M1208" s="259"/>
      <c r="S1208" s="259"/>
      <c r="T1208" s="259"/>
      <c r="U1208" s="259"/>
      <c r="V1208" s="259"/>
    </row>
    <row r="1209" spans="1:22">
      <c r="A1209" s="45"/>
      <c r="B1209" s="43">
        <f t="shared" si="23"/>
        <v>1194</v>
      </c>
      <c r="C1209" s="919"/>
      <c r="D1209" s="48"/>
      <c r="L1209" s="259"/>
      <c r="M1209" s="259"/>
      <c r="S1209" s="259"/>
      <c r="T1209" s="259"/>
      <c r="U1209" s="259"/>
      <c r="V1209" s="259"/>
    </row>
    <row r="1210" spans="1:22">
      <c r="A1210" s="45"/>
      <c r="B1210" s="43">
        <f t="shared" si="23"/>
        <v>1195</v>
      </c>
      <c r="C1210" s="919"/>
      <c r="D1210" s="48"/>
      <c r="L1210" s="259"/>
      <c r="M1210" s="259"/>
      <c r="S1210" s="259"/>
      <c r="T1210" s="259"/>
      <c r="U1210" s="259"/>
      <c r="V1210" s="259"/>
    </row>
    <row r="1211" spans="1:22">
      <c r="A1211" s="45"/>
      <c r="B1211" s="43">
        <f t="shared" si="23"/>
        <v>1196</v>
      </c>
      <c r="C1211" s="919"/>
      <c r="D1211" s="48"/>
      <c r="L1211" s="259"/>
      <c r="M1211" s="259"/>
      <c r="S1211" s="259"/>
      <c r="T1211" s="259"/>
      <c r="U1211" s="259"/>
      <c r="V1211" s="259"/>
    </row>
    <row r="1212" spans="1:22">
      <c r="A1212" s="45"/>
      <c r="B1212" s="43">
        <f t="shared" si="23"/>
        <v>1197</v>
      </c>
      <c r="C1212" s="919"/>
      <c r="D1212" s="48"/>
      <c r="L1212" s="259"/>
      <c r="M1212" s="259"/>
      <c r="S1212" s="259"/>
      <c r="T1212" s="259"/>
      <c r="U1212" s="259"/>
      <c r="V1212" s="259"/>
    </row>
    <row r="1213" spans="1:22">
      <c r="A1213" s="45"/>
      <c r="B1213" s="43">
        <f t="shared" si="23"/>
        <v>1198</v>
      </c>
      <c r="C1213" s="919"/>
      <c r="D1213" s="48"/>
      <c r="L1213" s="259"/>
      <c r="M1213" s="259"/>
      <c r="S1213" s="259"/>
      <c r="T1213" s="259"/>
      <c r="U1213" s="259"/>
      <c r="V1213" s="259"/>
    </row>
    <row r="1214" spans="1:22">
      <c r="A1214" s="45"/>
      <c r="B1214" s="43">
        <f t="shared" si="23"/>
        <v>1199</v>
      </c>
      <c r="C1214" s="919"/>
      <c r="D1214" s="48"/>
      <c r="L1214" s="259"/>
      <c r="M1214" s="259"/>
      <c r="S1214" s="259"/>
      <c r="T1214" s="259"/>
      <c r="U1214" s="259"/>
      <c r="V1214" s="259"/>
    </row>
    <row r="1215" spans="1:22">
      <c r="A1215" s="45"/>
      <c r="B1215" s="43">
        <f t="shared" si="23"/>
        <v>1200</v>
      </c>
      <c r="C1215" s="919"/>
      <c r="D1215" s="48"/>
      <c r="L1215" s="259"/>
      <c r="M1215" s="259"/>
      <c r="S1215" s="259"/>
      <c r="T1215" s="259"/>
      <c r="U1215" s="259"/>
      <c r="V1215" s="259"/>
    </row>
    <row r="1216" spans="1:22">
      <c r="A1216" s="45"/>
      <c r="B1216" s="43">
        <f t="shared" si="23"/>
        <v>1201</v>
      </c>
      <c r="C1216" s="919"/>
      <c r="D1216" s="48"/>
      <c r="L1216" s="259"/>
      <c r="M1216" s="259"/>
      <c r="S1216" s="259"/>
      <c r="T1216" s="259"/>
      <c r="U1216" s="259"/>
      <c r="V1216" s="259"/>
    </row>
    <row r="1217" spans="1:22">
      <c r="A1217" s="45"/>
      <c r="B1217" s="43">
        <f t="shared" si="23"/>
        <v>1202</v>
      </c>
      <c r="C1217" s="919"/>
      <c r="D1217" s="48"/>
      <c r="L1217" s="259"/>
      <c r="M1217" s="259"/>
      <c r="S1217" s="259"/>
      <c r="T1217" s="259"/>
      <c r="U1217" s="259"/>
      <c r="V1217" s="259"/>
    </row>
    <row r="1218" spans="1:22">
      <c r="A1218" s="45"/>
      <c r="B1218" s="43">
        <f t="shared" si="23"/>
        <v>1203</v>
      </c>
      <c r="C1218" s="919"/>
      <c r="D1218" s="48"/>
      <c r="L1218" s="259"/>
      <c r="M1218" s="259"/>
      <c r="S1218" s="259"/>
      <c r="T1218" s="259"/>
      <c r="U1218" s="259"/>
      <c r="V1218" s="259"/>
    </row>
    <row r="1219" spans="1:22">
      <c r="A1219" s="45"/>
      <c r="B1219" s="43">
        <f t="shared" si="23"/>
        <v>1204</v>
      </c>
      <c r="C1219" s="919"/>
      <c r="D1219" s="48"/>
      <c r="L1219" s="259"/>
      <c r="M1219" s="259"/>
      <c r="S1219" s="259"/>
      <c r="T1219" s="259"/>
      <c r="U1219" s="259"/>
      <c r="V1219" s="259"/>
    </row>
    <row r="1220" spans="1:22">
      <c r="A1220" s="45"/>
      <c r="B1220" s="43">
        <f t="shared" si="23"/>
        <v>1205</v>
      </c>
      <c r="C1220" s="919"/>
      <c r="D1220" s="48"/>
      <c r="L1220" s="259"/>
      <c r="M1220" s="259"/>
      <c r="S1220" s="259"/>
      <c r="T1220" s="259"/>
      <c r="U1220" s="259"/>
      <c r="V1220" s="259"/>
    </row>
    <row r="1221" spans="1:22">
      <c r="A1221" s="45"/>
      <c r="B1221" s="43">
        <f t="shared" si="23"/>
        <v>1206</v>
      </c>
      <c r="C1221" s="919"/>
      <c r="D1221" s="48"/>
      <c r="L1221" s="259"/>
      <c r="M1221" s="259"/>
      <c r="S1221" s="259"/>
      <c r="T1221" s="259"/>
      <c r="U1221" s="259"/>
      <c r="V1221" s="259"/>
    </row>
    <row r="1222" spans="1:22">
      <c r="A1222" s="45"/>
      <c r="B1222" s="43">
        <f t="shared" si="23"/>
        <v>1207</v>
      </c>
      <c r="C1222" s="919"/>
      <c r="D1222" s="48"/>
      <c r="L1222" s="259"/>
      <c r="M1222" s="259"/>
      <c r="S1222" s="259"/>
      <c r="T1222" s="259"/>
      <c r="U1222" s="259"/>
      <c r="V1222" s="259"/>
    </row>
    <row r="1223" spans="1:22">
      <c r="A1223" s="45"/>
      <c r="B1223" s="43">
        <f t="shared" si="23"/>
        <v>1208</v>
      </c>
      <c r="C1223" s="919"/>
      <c r="D1223" s="48"/>
      <c r="L1223" s="259"/>
      <c r="M1223" s="259"/>
      <c r="S1223" s="259"/>
      <c r="T1223" s="259"/>
      <c r="U1223" s="259"/>
      <c r="V1223" s="259"/>
    </row>
    <row r="1224" spans="1:22">
      <c r="A1224" s="45"/>
      <c r="B1224" s="43">
        <f t="shared" si="23"/>
        <v>1209</v>
      </c>
      <c r="C1224" s="919"/>
      <c r="D1224" s="48"/>
      <c r="L1224" s="259"/>
      <c r="M1224" s="259"/>
      <c r="S1224" s="259"/>
      <c r="T1224" s="259"/>
      <c r="U1224" s="259"/>
      <c r="V1224" s="259"/>
    </row>
    <row r="1225" spans="1:22">
      <c r="A1225" s="45"/>
      <c r="B1225" s="43">
        <f t="shared" si="23"/>
        <v>1210</v>
      </c>
      <c r="C1225" s="919"/>
      <c r="D1225" s="48"/>
      <c r="L1225" s="259"/>
      <c r="M1225" s="259"/>
      <c r="S1225" s="259"/>
      <c r="T1225" s="259"/>
      <c r="U1225" s="259"/>
      <c r="V1225" s="259"/>
    </row>
    <row r="1226" spans="1:22">
      <c r="A1226" s="45"/>
      <c r="B1226" s="43">
        <f t="shared" si="23"/>
        <v>1211</v>
      </c>
      <c r="C1226" s="919"/>
      <c r="D1226" s="48"/>
      <c r="L1226" s="259"/>
      <c r="M1226" s="259"/>
      <c r="S1226" s="259"/>
      <c r="T1226" s="259"/>
      <c r="U1226" s="259"/>
      <c r="V1226" s="259"/>
    </row>
    <row r="1227" spans="1:22">
      <c r="A1227" s="45"/>
      <c r="B1227" s="43">
        <f t="shared" si="23"/>
        <v>1212</v>
      </c>
      <c r="C1227" s="919"/>
      <c r="D1227" s="48"/>
      <c r="L1227" s="259"/>
      <c r="M1227" s="259"/>
      <c r="S1227" s="259"/>
      <c r="T1227" s="259"/>
      <c r="U1227" s="259"/>
      <c r="V1227" s="259"/>
    </row>
    <row r="1228" spans="1:22">
      <c r="A1228" s="45"/>
      <c r="B1228" s="43">
        <f t="shared" si="23"/>
        <v>1213</v>
      </c>
      <c r="C1228" s="919"/>
      <c r="D1228" s="48"/>
      <c r="L1228" s="259"/>
      <c r="M1228" s="259"/>
      <c r="S1228" s="259"/>
      <c r="T1228" s="259"/>
      <c r="U1228" s="259"/>
      <c r="V1228" s="259"/>
    </row>
    <row r="1229" spans="1:22">
      <c r="A1229" s="45"/>
      <c r="B1229" s="43">
        <f t="shared" si="23"/>
        <v>1214</v>
      </c>
      <c r="C1229" s="919"/>
      <c r="D1229" s="48"/>
      <c r="L1229" s="259"/>
      <c r="M1229" s="259"/>
      <c r="S1229" s="259"/>
      <c r="T1229" s="259"/>
      <c r="U1229" s="259"/>
      <c r="V1229" s="259"/>
    </row>
    <row r="1230" spans="1:22">
      <c r="A1230" s="45"/>
      <c r="B1230" s="43">
        <f t="shared" si="23"/>
        <v>1215</v>
      </c>
      <c r="C1230" s="919"/>
      <c r="D1230" s="48"/>
      <c r="L1230" s="259"/>
      <c r="M1230" s="259"/>
      <c r="S1230" s="259"/>
      <c r="T1230" s="259"/>
      <c r="U1230" s="259"/>
      <c r="V1230" s="259"/>
    </row>
    <row r="1231" spans="1:22">
      <c r="A1231" s="45"/>
      <c r="B1231" s="43">
        <f t="shared" si="23"/>
        <v>1216</v>
      </c>
      <c r="C1231" s="919"/>
      <c r="D1231" s="48"/>
      <c r="L1231" s="259"/>
      <c r="M1231" s="259"/>
      <c r="S1231" s="259"/>
      <c r="T1231" s="259"/>
      <c r="U1231" s="259"/>
      <c r="V1231" s="259"/>
    </row>
    <row r="1232" spans="1:22">
      <c r="A1232" s="45"/>
      <c r="B1232" s="43">
        <f t="shared" si="23"/>
        <v>1217</v>
      </c>
      <c r="C1232" s="919"/>
      <c r="D1232" s="48"/>
      <c r="L1232" s="259"/>
      <c r="M1232" s="259"/>
      <c r="S1232" s="259"/>
      <c r="T1232" s="259"/>
      <c r="U1232" s="259"/>
      <c r="V1232" s="259"/>
    </row>
    <row r="1233" spans="1:22">
      <c r="A1233" s="45"/>
      <c r="B1233" s="43">
        <f t="shared" si="23"/>
        <v>1218</v>
      </c>
      <c r="C1233" s="919"/>
      <c r="D1233" s="48"/>
      <c r="L1233" s="259"/>
      <c r="M1233" s="259"/>
      <c r="S1233" s="259"/>
      <c r="T1233" s="259"/>
      <c r="U1233" s="259"/>
      <c r="V1233" s="259"/>
    </row>
    <row r="1234" spans="1:22">
      <c r="A1234" s="45"/>
      <c r="B1234" s="43">
        <f t="shared" ref="B1234:B1297" si="24">B1233+1</f>
        <v>1219</v>
      </c>
      <c r="C1234" s="919"/>
      <c r="D1234" s="48"/>
      <c r="L1234" s="259"/>
      <c r="M1234" s="259"/>
      <c r="S1234" s="259"/>
      <c r="T1234" s="259"/>
      <c r="U1234" s="259"/>
      <c r="V1234" s="259"/>
    </row>
    <row r="1235" spans="1:22">
      <c r="A1235" s="45"/>
      <c r="B1235" s="43">
        <f t="shared" si="24"/>
        <v>1220</v>
      </c>
      <c r="C1235" s="919"/>
      <c r="D1235" s="48"/>
      <c r="L1235" s="259"/>
      <c r="M1235" s="259"/>
      <c r="S1235" s="259"/>
      <c r="T1235" s="259"/>
      <c r="U1235" s="259"/>
      <c r="V1235" s="259"/>
    </row>
    <row r="1236" spans="1:22">
      <c r="A1236" s="45"/>
      <c r="B1236" s="43">
        <f t="shared" si="24"/>
        <v>1221</v>
      </c>
      <c r="C1236" s="919"/>
      <c r="D1236" s="48"/>
      <c r="L1236" s="259"/>
      <c r="M1236" s="259"/>
      <c r="S1236" s="259"/>
      <c r="T1236" s="259"/>
      <c r="U1236" s="259"/>
      <c r="V1236" s="259"/>
    </row>
    <row r="1237" spans="1:22">
      <c r="A1237" s="45"/>
      <c r="B1237" s="43">
        <f t="shared" si="24"/>
        <v>1222</v>
      </c>
      <c r="C1237" s="919"/>
      <c r="D1237" s="48"/>
      <c r="L1237" s="259"/>
      <c r="M1237" s="259"/>
      <c r="S1237" s="259"/>
      <c r="T1237" s="259"/>
      <c r="U1237" s="259"/>
      <c r="V1237" s="259"/>
    </row>
    <row r="1238" spans="1:22">
      <c r="A1238" s="45"/>
      <c r="B1238" s="43">
        <f t="shared" si="24"/>
        <v>1223</v>
      </c>
      <c r="C1238" s="919"/>
      <c r="D1238" s="48"/>
      <c r="L1238" s="259"/>
      <c r="M1238" s="259"/>
      <c r="S1238" s="259"/>
      <c r="T1238" s="259"/>
      <c r="U1238" s="259"/>
      <c r="V1238" s="259"/>
    </row>
    <row r="1239" spans="1:22">
      <c r="A1239" s="45"/>
      <c r="B1239" s="43">
        <f t="shared" si="24"/>
        <v>1224</v>
      </c>
      <c r="C1239" s="919"/>
      <c r="D1239" s="48"/>
      <c r="L1239" s="259"/>
      <c r="M1239" s="259"/>
      <c r="S1239" s="259"/>
      <c r="T1239" s="259"/>
      <c r="U1239" s="259"/>
      <c r="V1239" s="259"/>
    </row>
    <row r="1240" spans="1:22">
      <c r="A1240" s="45"/>
      <c r="B1240" s="43">
        <f t="shared" si="24"/>
        <v>1225</v>
      </c>
      <c r="C1240" s="919"/>
      <c r="D1240" s="48"/>
      <c r="L1240" s="259"/>
      <c r="M1240" s="259"/>
      <c r="S1240" s="259"/>
      <c r="T1240" s="259"/>
      <c r="U1240" s="259"/>
      <c r="V1240" s="259"/>
    </row>
    <row r="1241" spans="1:22">
      <c r="A1241" s="45"/>
      <c r="B1241" s="43">
        <f t="shared" si="24"/>
        <v>1226</v>
      </c>
      <c r="C1241" s="919"/>
      <c r="D1241" s="48"/>
      <c r="L1241" s="259"/>
      <c r="M1241" s="259"/>
      <c r="S1241" s="259"/>
      <c r="T1241" s="259"/>
      <c r="U1241" s="259"/>
      <c r="V1241" s="259"/>
    </row>
    <row r="1242" spans="1:22">
      <c r="A1242" s="45"/>
      <c r="B1242" s="43">
        <f t="shared" si="24"/>
        <v>1227</v>
      </c>
      <c r="C1242" s="919"/>
      <c r="D1242" s="48"/>
      <c r="L1242" s="259"/>
      <c r="M1242" s="259"/>
      <c r="S1242" s="259"/>
      <c r="T1242" s="259"/>
      <c r="U1242" s="259"/>
      <c r="V1242" s="259"/>
    </row>
    <row r="1243" spans="1:22">
      <c r="A1243" s="45"/>
      <c r="B1243" s="43">
        <f t="shared" si="24"/>
        <v>1228</v>
      </c>
      <c r="C1243" s="919"/>
      <c r="D1243" s="48"/>
      <c r="L1243" s="259"/>
      <c r="M1243" s="259"/>
      <c r="S1243" s="259"/>
      <c r="T1243" s="259"/>
      <c r="U1243" s="259"/>
      <c r="V1243" s="259"/>
    </row>
    <row r="1244" spans="1:22">
      <c r="A1244" s="45"/>
      <c r="B1244" s="43">
        <f t="shared" si="24"/>
        <v>1229</v>
      </c>
      <c r="C1244" s="919"/>
      <c r="D1244" s="48"/>
      <c r="L1244" s="259"/>
      <c r="M1244" s="259"/>
      <c r="S1244" s="259"/>
      <c r="T1244" s="259"/>
      <c r="U1244" s="259"/>
      <c r="V1244" s="259"/>
    </row>
    <row r="1245" spans="1:22">
      <c r="A1245" s="45"/>
      <c r="B1245" s="43">
        <f t="shared" si="24"/>
        <v>1230</v>
      </c>
      <c r="C1245" s="919"/>
      <c r="D1245" s="48"/>
      <c r="L1245" s="259"/>
      <c r="M1245" s="259"/>
      <c r="S1245" s="259"/>
      <c r="T1245" s="259"/>
      <c r="U1245" s="259"/>
      <c r="V1245" s="259"/>
    </row>
    <row r="1246" spans="1:22">
      <c r="A1246" s="45"/>
      <c r="B1246" s="43">
        <f t="shared" si="24"/>
        <v>1231</v>
      </c>
      <c r="C1246" s="919"/>
      <c r="D1246" s="48"/>
      <c r="L1246" s="259"/>
      <c r="M1246" s="259"/>
      <c r="S1246" s="259"/>
      <c r="T1246" s="259"/>
      <c r="U1246" s="259"/>
      <c r="V1246" s="259"/>
    </row>
    <row r="1247" spans="1:22">
      <c r="A1247" s="45"/>
      <c r="B1247" s="43">
        <f t="shared" si="24"/>
        <v>1232</v>
      </c>
      <c r="C1247" s="919"/>
      <c r="D1247" s="48"/>
      <c r="L1247" s="259"/>
      <c r="M1247" s="259"/>
      <c r="S1247" s="259"/>
      <c r="T1247" s="259"/>
      <c r="U1247" s="259"/>
      <c r="V1247" s="259"/>
    </row>
    <row r="1248" spans="1:22">
      <c r="A1248" s="45"/>
      <c r="B1248" s="43">
        <f t="shared" si="24"/>
        <v>1233</v>
      </c>
      <c r="C1248" s="919"/>
      <c r="D1248" s="48"/>
      <c r="L1248" s="259"/>
      <c r="M1248" s="259"/>
      <c r="S1248" s="259"/>
      <c r="T1248" s="259"/>
      <c r="U1248" s="259"/>
      <c r="V1248" s="259"/>
    </row>
    <row r="1249" spans="1:22">
      <c r="A1249" s="45"/>
      <c r="B1249" s="43">
        <f t="shared" si="24"/>
        <v>1234</v>
      </c>
      <c r="C1249" s="919"/>
      <c r="D1249" s="48"/>
      <c r="L1249" s="259"/>
      <c r="M1249" s="259"/>
      <c r="S1249" s="259"/>
      <c r="T1249" s="259"/>
      <c r="U1249" s="259"/>
      <c r="V1249" s="259"/>
    </row>
    <row r="1250" spans="1:22">
      <c r="A1250" s="45"/>
      <c r="B1250" s="43">
        <f t="shared" si="24"/>
        <v>1235</v>
      </c>
      <c r="C1250" s="919"/>
      <c r="D1250" s="48"/>
      <c r="L1250" s="259"/>
      <c r="M1250" s="259"/>
      <c r="S1250" s="259"/>
      <c r="T1250" s="259"/>
      <c r="U1250" s="259"/>
      <c r="V1250" s="259"/>
    </row>
    <row r="1251" spans="1:22">
      <c r="A1251" s="45"/>
      <c r="B1251" s="43">
        <f t="shared" si="24"/>
        <v>1236</v>
      </c>
      <c r="C1251" s="919"/>
      <c r="D1251" s="48"/>
      <c r="L1251" s="259"/>
      <c r="M1251" s="259"/>
      <c r="S1251" s="259"/>
      <c r="T1251" s="259"/>
      <c r="U1251" s="259"/>
      <c r="V1251" s="259"/>
    </row>
    <row r="1252" spans="1:22">
      <c r="A1252" s="45"/>
      <c r="B1252" s="43">
        <f t="shared" si="24"/>
        <v>1237</v>
      </c>
      <c r="C1252" s="919"/>
      <c r="D1252" s="48"/>
      <c r="L1252" s="259"/>
      <c r="M1252" s="259"/>
      <c r="S1252" s="259"/>
      <c r="T1252" s="259"/>
      <c r="U1252" s="259"/>
      <c r="V1252" s="259"/>
    </row>
    <row r="1253" spans="1:22">
      <c r="A1253" s="45"/>
      <c r="B1253" s="43">
        <f t="shared" si="24"/>
        <v>1238</v>
      </c>
      <c r="C1253" s="919"/>
      <c r="D1253" s="48"/>
      <c r="L1253" s="259"/>
      <c r="M1253" s="259"/>
      <c r="S1253" s="259"/>
      <c r="T1253" s="259"/>
      <c r="U1253" s="259"/>
      <c r="V1253" s="259"/>
    </row>
    <row r="1254" spans="1:22">
      <c r="A1254" s="45"/>
      <c r="B1254" s="43">
        <f t="shared" si="24"/>
        <v>1239</v>
      </c>
      <c r="C1254" s="919"/>
      <c r="D1254" s="48"/>
      <c r="L1254" s="259"/>
      <c r="M1254" s="259"/>
      <c r="S1254" s="259"/>
      <c r="T1254" s="259"/>
      <c r="U1254" s="259"/>
      <c r="V1254" s="259"/>
    </row>
    <row r="1255" spans="1:22">
      <c r="A1255" s="45"/>
      <c r="B1255" s="43">
        <f t="shared" si="24"/>
        <v>1240</v>
      </c>
      <c r="C1255" s="919"/>
      <c r="D1255" s="48"/>
      <c r="L1255" s="259"/>
      <c r="M1255" s="259"/>
      <c r="S1255" s="259"/>
      <c r="T1255" s="259"/>
      <c r="U1255" s="259"/>
      <c r="V1255" s="259"/>
    </row>
    <row r="1256" spans="1:22">
      <c r="A1256" s="45"/>
      <c r="B1256" s="43">
        <f t="shared" si="24"/>
        <v>1241</v>
      </c>
      <c r="C1256" s="919"/>
      <c r="D1256" s="48"/>
      <c r="L1256" s="259"/>
      <c r="M1256" s="259"/>
      <c r="S1256" s="259"/>
      <c r="T1256" s="259"/>
      <c r="U1256" s="259"/>
      <c r="V1256" s="259"/>
    </row>
    <row r="1257" spans="1:22">
      <c r="A1257" s="45"/>
      <c r="B1257" s="43">
        <f t="shared" si="24"/>
        <v>1242</v>
      </c>
      <c r="C1257" s="919"/>
      <c r="D1257" s="48"/>
      <c r="L1257" s="259"/>
      <c r="M1257" s="259"/>
      <c r="S1257" s="259"/>
      <c r="T1257" s="259"/>
      <c r="U1257" s="259"/>
      <c r="V1257" s="259"/>
    </row>
    <row r="1258" spans="1:22">
      <c r="A1258" s="45"/>
      <c r="B1258" s="43">
        <f t="shared" si="24"/>
        <v>1243</v>
      </c>
      <c r="C1258" s="919"/>
      <c r="D1258" s="48"/>
      <c r="L1258" s="259"/>
      <c r="M1258" s="259"/>
      <c r="S1258" s="259"/>
      <c r="T1258" s="259"/>
      <c r="U1258" s="259"/>
      <c r="V1258" s="259"/>
    </row>
    <row r="1259" spans="1:22">
      <c r="A1259" s="45"/>
      <c r="B1259" s="43">
        <f t="shared" si="24"/>
        <v>1244</v>
      </c>
      <c r="C1259" s="919"/>
      <c r="D1259" s="48"/>
      <c r="L1259" s="259"/>
      <c r="M1259" s="259"/>
      <c r="S1259" s="259"/>
      <c r="T1259" s="259"/>
      <c r="U1259" s="259"/>
      <c r="V1259" s="259"/>
    </row>
    <row r="1260" spans="1:22">
      <c r="A1260" s="45"/>
      <c r="B1260" s="43">
        <f t="shared" si="24"/>
        <v>1245</v>
      </c>
      <c r="C1260" s="919"/>
      <c r="D1260" s="48"/>
      <c r="L1260" s="259"/>
      <c r="M1260" s="259"/>
      <c r="S1260" s="259"/>
      <c r="T1260" s="259"/>
      <c r="U1260" s="259"/>
      <c r="V1260" s="259"/>
    </row>
    <row r="1261" spans="1:22">
      <c r="A1261" s="45"/>
      <c r="B1261" s="43">
        <f t="shared" si="24"/>
        <v>1246</v>
      </c>
      <c r="C1261" s="919"/>
      <c r="D1261" s="48"/>
      <c r="L1261" s="259"/>
      <c r="M1261" s="259"/>
      <c r="S1261" s="259"/>
      <c r="T1261" s="259"/>
      <c r="U1261" s="259"/>
      <c r="V1261" s="259"/>
    </row>
    <row r="1262" spans="1:22">
      <c r="A1262" s="45"/>
      <c r="B1262" s="43">
        <f t="shared" si="24"/>
        <v>1247</v>
      </c>
      <c r="C1262" s="919"/>
      <c r="D1262" s="48"/>
      <c r="L1262" s="259"/>
      <c r="M1262" s="259"/>
      <c r="S1262" s="259"/>
      <c r="T1262" s="259"/>
      <c r="U1262" s="259"/>
      <c r="V1262" s="259"/>
    </row>
    <row r="1263" spans="1:22">
      <c r="A1263" s="45"/>
      <c r="B1263" s="43">
        <f t="shared" si="24"/>
        <v>1248</v>
      </c>
      <c r="C1263" s="919"/>
      <c r="D1263" s="48"/>
      <c r="L1263" s="259"/>
      <c r="M1263" s="259"/>
      <c r="S1263" s="259"/>
      <c r="T1263" s="259"/>
      <c r="U1263" s="259"/>
      <c r="V1263" s="259"/>
    </row>
    <row r="1264" spans="1:22">
      <c r="A1264" s="45"/>
      <c r="B1264" s="43">
        <f t="shared" si="24"/>
        <v>1249</v>
      </c>
      <c r="C1264" s="919"/>
      <c r="D1264" s="48"/>
      <c r="L1264" s="259"/>
      <c r="M1264" s="259"/>
      <c r="S1264" s="259"/>
      <c r="T1264" s="259"/>
      <c r="U1264" s="259"/>
      <c r="V1264" s="259"/>
    </row>
    <row r="1265" spans="1:22">
      <c r="A1265" s="45"/>
      <c r="B1265" s="43">
        <f t="shared" si="24"/>
        <v>1250</v>
      </c>
      <c r="C1265" s="919"/>
      <c r="D1265" s="48"/>
      <c r="L1265" s="259"/>
      <c r="M1265" s="259"/>
      <c r="S1265" s="259"/>
      <c r="T1265" s="259"/>
      <c r="U1265" s="259"/>
      <c r="V1265" s="259"/>
    </row>
    <row r="1266" spans="1:22">
      <c r="A1266" s="45"/>
      <c r="B1266" s="43">
        <f t="shared" si="24"/>
        <v>1251</v>
      </c>
      <c r="C1266" s="919"/>
      <c r="D1266" s="48"/>
      <c r="L1266" s="259"/>
      <c r="M1266" s="259"/>
      <c r="S1266" s="259"/>
      <c r="T1266" s="259"/>
      <c r="U1266" s="259"/>
      <c r="V1266" s="259"/>
    </row>
    <row r="1267" spans="1:22">
      <c r="A1267" s="45"/>
      <c r="B1267" s="43">
        <f t="shared" si="24"/>
        <v>1252</v>
      </c>
      <c r="C1267" s="919"/>
      <c r="D1267" s="48"/>
      <c r="L1267" s="259"/>
      <c r="M1267" s="259"/>
      <c r="S1267" s="259"/>
      <c r="T1267" s="259"/>
      <c r="U1267" s="259"/>
      <c r="V1267" s="259"/>
    </row>
    <row r="1268" spans="1:22">
      <c r="A1268" s="45"/>
      <c r="B1268" s="43">
        <f t="shared" si="24"/>
        <v>1253</v>
      </c>
      <c r="C1268" s="919"/>
      <c r="D1268" s="48"/>
      <c r="L1268" s="259"/>
      <c r="M1268" s="259"/>
      <c r="S1268" s="259"/>
      <c r="T1268" s="259"/>
      <c r="U1268" s="259"/>
      <c r="V1268" s="259"/>
    </row>
    <row r="1269" spans="1:22">
      <c r="A1269" s="45"/>
      <c r="B1269" s="43">
        <f t="shared" si="24"/>
        <v>1254</v>
      </c>
      <c r="C1269" s="919"/>
      <c r="D1269" s="48"/>
      <c r="L1269" s="259"/>
      <c r="M1269" s="259"/>
      <c r="S1269" s="259"/>
      <c r="T1269" s="259"/>
      <c r="U1269" s="259"/>
      <c r="V1269" s="259"/>
    </row>
    <row r="1270" spans="1:22">
      <c r="A1270" s="45"/>
      <c r="B1270" s="43">
        <f t="shared" si="24"/>
        <v>1255</v>
      </c>
      <c r="C1270" s="919"/>
      <c r="D1270" s="48"/>
      <c r="L1270" s="259"/>
      <c r="M1270" s="259"/>
      <c r="S1270" s="259"/>
      <c r="T1270" s="259"/>
      <c r="U1270" s="259"/>
      <c r="V1270" s="259"/>
    </row>
    <row r="1271" spans="1:22">
      <c r="A1271" s="45"/>
      <c r="B1271" s="43">
        <f t="shared" si="24"/>
        <v>1256</v>
      </c>
      <c r="C1271" s="919"/>
      <c r="D1271" s="48"/>
      <c r="L1271" s="259"/>
      <c r="M1271" s="259"/>
      <c r="S1271" s="259"/>
      <c r="T1271" s="259"/>
      <c r="U1271" s="259"/>
      <c r="V1271" s="259"/>
    </row>
    <row r="1272" spans="1:22">
      <c r="A1272" s="45"/>
      <c r="B1272" s="43">
        <f t="shared" si="24"/>
        <v>1257</v>
      </c>
      <c r="C1272" s="919"/>
      <c r="D1272" s="48"/>
      <c r="L1272" s="259"/>
      <c r="M1272" s="259"/>
      <c r="S1272" s="259"/>
      <c r="T1272" s="259"/>
      <c r="U1272" s="259"/>
      <c r="V1272" s="259"/>
    </row>
    <row r="1273" spans="1:22">
      <c r="A1273" s="45"/>
      <c r="B1273" s="43">
        <f t="shared" si="24"/>
        <v>1258</v>
      </c>
      <c r="C1273" s="919"/>
      <c r="D1273" s="48"/>
      <c r="L1273" s="259"/>
      <c r="M1273" s="259"/>
      <c r="S1273" s="259"/>
      <c r="T1273" s="259"/>
      <c r="U1273" s="259"/>
      <c r="V1273" s="259"/>
    </row>
    <row r="1274" spans="1:22">
      <c r="A1274" s="45"/>
      <c r="B1274" s="43">
        <f t="shared" si="24"/>
        <v>1259</v>
      </c>
      <c r="C1274" s="919"/>
      <c r="D1274" s="48"/>
      <c r="L1274" s="259"/>
      <c r="M1274" s="259"/>
      <c r="S1274" s="259"/>
      <c r="T1274" s="259"/>
      <c r="U1274" s="259"/>
      <c r="V1274" s="259"/>
    </row>
    <row r="1275" spans="1:22">
      <c r="A1275" s="45"/>
      <c r="B1275" s="43">
        <f t="shared" si="24"/>
        <v>1260</v>
      </c>
      <c r="C1275" s="919"/>
      <c r="D1275" s="48"/>
      <c r="L1275" s="259"/>
      <c r="M1275" s="259"/>
      <c r="S1275" s="259"/>
      <c r="T1275" s="259"/>
      <c r="U1275" s="259"/>
      <c r="V1275" s="259"/>
    </row>
    <row r="1276" spans="1:22">
      <c r="A1276" s="45"/>
      <c r="B1276" s="43">
        <f t="shared" si="24"/>
        <v>1261</v>
      </c>
      <c r="C1276" s="919"/>
      <c r="D1276" s="48"/>
      <c r="L1276" s="259"/>
      <c r="M1276" s="259"/>
      <c r="S1276" s="259"/>
      <c r="T1276" s="259"/>
      <c r="U1276" s="259"/>
      <c r="V1276" s="259"/>
    </row>
    <row r="1277" spans="1:22">
      <c r="A1277" s="45"/>
      <c r="B1277" s="43">
        <f t="shared" si="24"/>
        <v>1262</v>
      </c>
      <c r="C1277" s="919"/>
      <c r="D1277" s="48"/>
      <c r="L1277" s="259"/>
      <c r="M1277" s="259"/>
      <c r="S1277" s="259"/>
      <c r="T1277" s="259"/>
      <c r="U1277" s="259"/>
      <c r="V1277" s="259"/>
    </row>
    <row r="1278" spans="1:22">
      <c r="A1278" s="45"/>
      <c r="B1278" s="43">
        <f t="shared" si="24"/>
        <v>1263</v>
      </c>
      <c r="C1278" s="919"/>
      <c r="D1278" s="48"/>
      <c r="L1278" s="259"/>
      <c r="M1278" s="259"/>
      <c r="S1278" s="259"/>
      <c r="T1278" s="259"/>
      <c r="U1278" s="259"/>
      <c r="V1278" s="259"/>
    </row>
    <row r="1279" spans="1:22">
      <c r="A1279" s="45"/>
      <c r="B1279" s="43">
        <f t="shared" si="24"/>
        <v>1264</v>
      </c>
      <c r="C1279" s="919"/>
      <c r="D1279" s="48"/>
      <c r="L1279" s="259"/>
      <c r="M1279" s="259"/>
      <c r="S1279" s="259"/>
      <c r="T1279" s="259"/>
      <c r="U1279" s="259"/>
      <c r="V1279" s="259"/>
    </row>
    <row r="1280" spans="1:22">
      <c r="A1280" s="45"/>
      <c r="B1280" s="43">
        <f t="shared" si="24"/>
        <v>1265</v>
      </c>
      <c r="C1280" s="919"/>
      <c r="D1280" s="48"/>
      <c r="L1280" s="259"/>
      <c r="M1280" s="259"/>
      <c r="S1280" s="259"/>
      <c r="T1280" s="259"/>
      <c r="U1280" s="259"/>
      <c r="V1280" s="259"/>
    </row>
    <row r="1281" spans="1:22">
      <c r="A1281" s="45"/>
      <c r="B1281" s="43">
        <f t="shared" si="24"/>
        <v>1266</v>
      </c>
      <c r="C1281" s="919"/>
      <c r="D1281" s="48"/>
      <c r="L1281" s="259"/>
      <c r="M1281" s="259"/>
      <c r="S1281" s="259"/>
      <c r="T1281" s="259"/>
      <c r="U1281" s="259"/>
      <c r="V1281" s="259"/>
    </row>
    <row r="1282" spans="1:22">
      <c r="A1282" s="45"/>
      <c r="B1282" s="43">
        <f t="shared" si="24"/>
        <v>1267</v>
      </c>
      <c r="C1282" s="919"/>
      <c r="D1282" s="48"/>
      <c r="L1282" s="259"/>
      <c r="M1282" s="259"/>
      <c r="S1282" s="259"/>
      <c r="T1282" s="259"/>
      <c r="U1282" s="259"/>
      <c r="V1282" s="259"/>
    </row>
    <row r="1283" spans="1:22">
      <c r="A1283" s="45"/>
      <c r="B1283" s="43">
        <f t="shared" si="24"/>
        <v>1268</v>
      </c>
      <c r="C1283" s="919"/>
      <c r="D1283" s="48"/>
      <c r="L1283" s="259"/>
      <c r="M1283" s="259"/>
      <c r="S1283" s="259"/>
      <c r="T1283" s="259"/>
      <c r="U1283" s="259"/>
      <c r="V1283" s="259"/>
    </row>
    <row r="1284" spans="1:22">
      <c r="A1284" s="45"/>
      <c r="B1284" s="43">
        <f t="shared" si="24"/>
        <v>1269</v>
      </c>
      <c r="C1284" s="919"/>
      <c r="D1284" s="48"/>
      <c r="L1284" s="259"/>
      <c r="M1284" s="259"/>
      <c r="S1284" s="259"/>
      <c r="T1284" s="259"/>
      <c r="U1284" s="259"/>
      <c r="V1284" s="259"/>
    </row>
    <row r="1285" spans="1:22">
      <c r="A1285" s="45"/>
      <c r="B1285" s="43">
        <f t="shared" si="24"/>
        <v>1270</v>
      </c>
      <c r="C1285" s="919"/>
      <c r="D1285" s="48"/>
      <c r="L1285" s="259"/>
      <c r="M1285" s="259"/>
      <c r="S1285" s="259"/>
      <c r="T1285" s="259"/>
      <c r="U1285" s="259"/>
      <c r="V1285" s="259"/>
    </row>
    <row r="1286" spans="1:22">
      <c r="A1286" s="45"/>
      <c r="B1286" s="43">
        <f t="shared" si="24"/>
        <v>1271</v>
      </c>
      <c r="C1286" s="919"/>
      <c r="D1286" s="48"/>
      <c r="L1286" s="259"/>
      <c r="M1286" s="259"/>
      <c r="S1286" s="259"/>
      <c r="T1286" s="259"/>
      <c r="U1286" s="259"/>
      <c r="V1286" s="259"/>
    </row>
    <row r="1287" spans="1:22">
      <c r="A1287" s="45"/>
      <c r="B1287" s="43">
        <f t="shared" si="24"/>
        <v>1272</v>
      </c>
      <c r="C1287" s="919"/>
      <c r="D1287" s="48"/>
      <c r="L1287" s="259"/>
      <c r="M1287" s="259"/>
      <c r="S1287" s="259"/>
      <c r="T1287" s="259"/>
      <c r="U1287" s="259"/>
      <c r="V1287" s="259"/>
    </row>
    <row r="1288" spans="1:22">
      <c r="A1288" s="45"/>
      <c r="B1288" s="43">
        <f t="shared" si="24"/>
        <v>1273</v>
      </c>
      <c r="C1288" s="919"/>
      <c r="D1288" s="48"/>
      <c r="L1288" s="259"/>
      <c r="M1288" s="259"/>
      <c r="S1288" s="259"/>
      <c r="T1288" s="259"/>
      <c r="U1288" s="259"/>
      <c r="V1288" s="259"/>
    </row>
    <row r="1289" spans="1:22">
      <c r="A1289" s="45"/>
      <c r="B1289" s="43">
        <f t="shared" si="24"/>
        <v>1274</v>
      </c>
      <c r="C1289" s="919"/>
      <c r="D1289" s="48"/>
      <c r="L1289" s="259"/>
      <c r="M1289" s="259"/>
      <c r="S1289" s="259"/>
      <c r="T1289" s="259"/>
      <c r="U1289" s="259"/>
      <c r="V1289" s="259"/>
    </row>
    <row r="1290" spans="1:22">
      <c r="A1290" s="45"/>
      <c r="B1290" s="43">
        <f t="shared" si="24"/>
        <v>1275</v>
      </c>
      <c r="C1290" s="919"/>
      <c r="D1290" s="48"/>
      <c r="L1290" s="259"/>
      <c r="M1290" s="259"/>
      <c r="S1290" s="259"/>
      <c r="T1290" s="259"/>
      <c r="U1290" s="259"/>
      <c r="V1290" s="259"/>
    </row>
    <row r="1291" spans="1:22">
      <c r="A1291" s="45"/>
      <c r="B1291" s="43">
        <f t="shared" si="24"/>
        <v>1276</v>
      </c>
      <c r="C1291" s="919"/>
      <c r="D1291" s="48"/>
      <c r="L1291" s="259"/>
      <c r="M1291" s="259"/>
      <c r="S1291" s="259"/>
      <c r="T1291" s="259"/>
      <c r="U1291" s="259"/>
      <c r="V1291" s="259"/>
    </row>
    <row r="1292" spans="1:22">
      <c r="A1292" s="45"/>
      <c r="B1292" s="43">
        <f t="shared" si="24"/>
        <v>1277</v>
      </c>
      <c r="C1292" s="919"/>
      <c r="D1292" s="48"/>
      <c r="L1292" s="259"/>
      <c r="M1292" s="259"/>
      <c r="S1292" s="259"/>
      <c r="T1292" s="259"/>
      <c r="U1292" s="259"/>
      <c r="V1292" s="259"/>
    </row>
    <row r="1293" spans="1:22">
      <c r="A1293" s="45"/>
      <c r="B1293" s="43">
        <f t="shared" si="24"/>
        <v>1278</v>
      </c>
      <c r="C1293" s="919"/>
      <c r="D1293" s="48"/>
      <c r="L1293" s="259"/>
      <c r="M1293" s="259"/>
      <c r="S1293" s="259"/>
      <c r="T1293" s="259"/>
      <c r="U1293" s="259"/>
      <c r="V1293" s="259"/>
    </row>
    <row r="1294" spans="1:22">
      <c r="A1294" s="45"/>
      <c r="B1294" s="43">
        <f t="shared" si="24"/>
        <v>1279</v>
      </c>
      <c r="C1294" s="919"/>
      <c r="D1294" s="48"/>
      <c r="L1294" s="259"/>
      <c r="M1294" s="259"/>
      <c r="S1294" s="259"/>
      <c r="T1294" s="259"/>
      <c r="U1294" s="259"/>
      <c r="V1294" s="259"/>
    </row>
    <row r="1295" spans="1:22">
      <c r="A1295" s="45"/>
      <c r="B1295" s="43">
        <f t="shared" si="24"/>
        <v>1280</v>
      </c>
      <c r="C1295" s="919"/>
      <c r="D1295" s="48"/>
      <c r="L1295" s="259"/>
      <c r="M1295" s="259"/>
      <c r="S1295" s="259"/>
      <c r="T1295" s="259"/>
      <c r="U1295" s="259"/>
      <c r="V1295" s="259"/>
    </row>
    <row r="1296" spans="1:22">
      <c r="A1296" s="45"/>
      <c r="B1296" s="43">
        <f t="shared" si="24"/>
        <v>1281</v>
      </c>
      <c r="C1296" s="919"/>
      <c r="D1296" s="48"/>
      <c r="L1296" s="259"/>
      <c r="M1296" s="259"/>
      <c r="S1296" s="259"/>
      <c r="T1296" s="259"/>
      <c r="U1296" s="259"/>
      <c r="V1296" s="259"/>
    </row>
    <row r="1297" spans="1:22">
      <c r="A1297" s="45"/>
      <c r="B1297" s="43">
        <f t="shared" si="24"/>
        <v>1282</v>
      </c>
      <c r="C1297" s="919"/>
      <c r="D1297" s="48"/>
      <c r="L1297" s="259"/>
      <c r="M1297" s="259"/>
      <c r="S1297" s="259"/>
      <c r="T1297" s="259"/>
      <c r="U1297" s="259"/>
      <c r="V1297" s="259"/>
    </row>
    <row r="1298" spans="1:22">
      <c r="A1298" s="45"/>
      <c r="B1298" s="43">
        <f t="shared" ref="B1298:B1361" si="25">B1297+1</f>
        <v>1283</v>
      </c>
      <c r="C1298" s="919"/>
      <c r="D1298" s="48"/>
      <c r="L1298" s="259"/>
      <c r="M1298" s="259"/>
      <c r="S1298" s="259"/>
      <c r="T1298" s="259"/>
      <c r="U1298" s="259"/>
      <c r="V1298" s="259"/>
    </row>
    <row r="1299" spans="1:22">
      <c r="A1299" s="45"/>
      <c r="B1299" s="43">
        <f t="shared" si="25"/>
        <v>1284</v>
      </c>
      <c r="C1299" s="919"/>
      <c r="D1299" s="48"/>
      <c r="L1299" s="259"/>
      <c r="M1299" s="259"/>
      <c r="S1299" s="259"/>
      <c r="T1299" s="259"/>
      <c r="U1299" s="259"/>
      <c r="V1299" s="259"/>
    </row>
    <row r="1300" spans="1:22">
      <c r="A1300" s="45"/>
      <c r="B1300" s="43">
        <f t="shared" si="25"/>
        <v>1285</v>
      </c>
      <c r="C1300" s="919"/>
      <c r="D1300" s="48"/>
      <c r="L1300" s="259"/>
      <c r="M1300" s="259"/>
      <c r="S1300" s="259"/>
      <c r="T1300" s="259"/>
      <c r="U1300" s="259"/>
      <c r="V1300" s="259"/>
    </row>
    <row r="1301" spans="1:22">
      <c r="A1301" s="45"/>
      <c r="B1301" s="43">
        <f t="shared" si="25"/>
        <v>1286</v>
      </c>
      <c r="C1301" s="919"/>
      <c r="D1301" s="48"/>
      <c r="L1301" s="259"/>
      <c r="M1301" s="259"/>
      <c r="S1301" s="259"/>
      <c r="T1301" s="259"/>
      <c r="U1301" s="259"/>
      <c r="V1301" s="259"/>
    </row>
    <row r="1302" spans="1:22">
      <c r="A1302" s="45"/>
      <c r="B1302" s="43">
        <f t="shared" si="25"/>
        <v>1287</v>
      </c>
      <c r="C1302" s="919"/>
      <c r="D1302" s="48"/>
      <c r="L1302" s="259"/>
      <c r="M1302" s="259"/>
      <c r="S1302" s="259"/>
      <c r="T1302" s="259"/>
      <c r="U1302" s="259"/>
      <c r="V1302" s="259"/>
    </row>
    <row r="1303" spans="1:22">
      <c r="A1303" s="45"/>
      <c r="B1303" s="43">
        <f t="shared" si="25"/>
        <v>1288</v>
      </c>
      <c r="C1303" s="919"/>
      <c r="D1303" s="48"/>
      <c r="L1303" s="259"/>
      <c r="M1303" s="259"/>
      <c r="S1303" s="259"/>
      <c r="T1303" s="259"/>
      <c r="U1303" s="259"/>
      <c r="V1303" s="259"/>
    </row>
    <row r="1304" spans="1:22">
      <c r="A1304" s="45"/>
      <c r="B1304" s="43">
        <f t="shared" si="25"/>
        <v>1289</v>
      </c>
      <c r="C1304" s="919"/>
      <c r="D1304" s="48"/>
      <c r="L1304" s="259"/>
      <c r="M1304" s="259"/>
      <c r="S1304" s="259"/>
      <c r="T1304" s="259"/>
      <c r="U1304" s="259"/>
      <c r="V1304" s="259"/>
    </row>
    <row r="1305" spans="1:22">
      <c r="A1305" s="45"/>
      <c r="B1305" s="43">
        <f t="shared" si="25"/>
        <v>1290</v>
      </c>
      <c r="C1305" s="919"/>
      <c r="D1305" s="48"/>
      <c r="L1305" s="259"/>
      <c r="M1305" s="259"/>
      <c r="S1305" s="259"/>
      <c r="T1305" s="259"/>
      <c r="U1305" s="259"/>
      <c r="V1305" s="259"/>
    </row>
    <row r="1306" spans="1:22">
      <c r="A1306" s="45"/>
      <c r="B1306" s="43">
        <f t="shared" si="25"/>
        <v>1291</v>
      </c>
      <c r="C1306" s="919"/>
      <c r="D1306" s="48"/>
      <c r="L1306" s="259"/>
      <c r="M1306" s="259"/>
      <c r="S1306" s="259"/>
      <c r="T1306" s="259"/>
      <c r="U1306" s="259"/>
      <c r="V1306" s="259"/>
    </row>
    <row r="1307" spans="1:22">
      <c r="A1307" s="45"/>
      <c r="B1307" s="43">
        <f t="shared" si="25"/>
        <v>1292</v>
      </c>
      <c r="C1307" s="919"/>
      <c r="D1307" s="48"/>
      <c r="L1307" s="259"/>
      <c r="M1307" s="259"/>
      <c r="S1307" s="259"/>
      <c r="T1307" s="259"/>
      <c r="U1307" s="259"/>
      <c r="V1307" s="259"/>
    </row>
    <row r="1308" spans="1:22">
      <c r="A1308" s="45"/>
      <c r="B1308" s="43">
        <f t="shared" si="25"/>
        <v>1293</v>
      </c>
      <c r="C1308" s="919"/>
      <c r="D1308" s="48"/>
      <c r="L1308" s="259"/>
      <c r="M1308" s="259"/>
      <c r="S1308" s="259"/>
      <c r="T1308" s="259"/>
      <c r="U1308" s="259"/>
      <c r="V1308" s="259"/>
    </row>
    <row r="1309" spans="1:22">
      <c r="A1309" s="45"/>
      <c r="B1309" s="43">
        <f t="shared" si="25"/>
        <v>1294</v>
      </c>
      <c r="C1309" s="919"/>
      <c r="D1309" s="48"/>
      <c r="L1309" s="259"/>
      <c r="M1309" s="259"/>
      <c r="S1309" s="259"/>
      <c r="T1309" s="259"/>
      <c r="U1309" s="259"/>
      <c r="V1309" s="259"/>
    </row>
    <row r="1310" spans="1:22">
      <c r="A1310" s="45"/>
      <c r="B1310" s="43">
        <f t="shared" si="25"/>
        <v>1295</v>
      </c>
      <c r="C1310" s="919"/>
      <c r="D1310" s="48"/>
      <c r="L1310" s="259"/>
      <c r="M1310" s="259"/>
      <c r="S1310" s="259"/>
      <c r="T1310" s="259"/>
      <c r="U1310" s="259"/>
      <c r="V1310" s="259"/>
    </row>
    <row r="1311" spans="1:22">
      <c r="A1311" s="45"/>
      <c r="B1311" s="43">
        <f t="shared" si="25"/>
        <v>1296</v>
      </c>
      <c r="C1311" s="919"/>
      <c r="D1311" s="48"/>
      <c r="L1311" s="259"/>
      <c r="M1311" s="259"/>
      <c r="S1311" s="259"/>
      <c r="T1311" s="259"/>
      <c r="U1311" s="259"/>
      <c r="V1311" s="259"/>
    </row>
    <row r="1312" spans="1:22">
      <c r="A1312" s="45"/>
      <c r="B1312" s="43">
        <f t="shared" si="25"/>
        <v>1297</v>
      </c>
      <c r="C1312" s="919"/>
      <c r="D1312" s="48"/>
      <c r="L1312" s="259"/>
      <c r="M1312" s="259"/>
      <c r="S1312" s="259"/>
      <c r="T1312" s="259"/>
      <c r="U1312" s="259"/>
      <c r="V1312" s="259"/>
    </row>
    <row r="1313" spans="1:22">
      <c r="A1313" s="45"/>
      <c r="B1313" s="43">
        <f t="shared" si="25"/>
        <v>1298</v>
      </c>
      <c r="C1313" s="919"/>
      <c r="D1313" s="48"/>
      <c r="L1313" s="259"/>
      <c r="M1313" s="259"/>
      <c r="S1313" s="259"/>
      <c r="T1313" s="259"/>
      <c r="U1313" s="259"/>
      <c r="V1313" s="259"/>
    </row>
    <row r="1314" spans="1:22">
      <c r="A1314" s="45"/>
      <c r="B1314" s="43">
        <f t="shared" si="25"/>
        <v>1299</v>
      </c>
      <c r="C1314" s="919"/>
      <c r="D1314" s="48"/>
      <c r="L1314" s="259"/>
      <c r="M1314" s="259"/>
      <c r="S1314" s="259"/>
      <c r="T1314" s="259"/>
      <c r="U1314" s="259"/>
      <c r="V1314" s="259"/>
    </row>
    <row r="1315" spans="1:22">
      <c r="A1315" s="45"/>
      <c r="B1315" s="43">
        <f t="shared" si="25"/>
        <v>1300</v>
      </c>
      <c r="C1315" s="919"/>
      <c r="D1315" s="48"/>
      <c r="L1315" s="259"/>
      <c r="M1315" s="259"/>
      <c r="S1315" s="259"/>
      <c r="T1315" s="259"/>
      <c r="U1315" s="259"/>
      <c r="V1315" s="259"/>
    </row>
    <row r="1316" spans="1:22">
      <c r="A1316" s="45"/>
      <c r="B1316" s="43">
        <f t="shared" si="25"/>
        <v>1301</v>
      </c>
      <c r="C1316" s="919"/>
      <c r="D1316" s="48"/>
      <c r="L1316" s="259"/>
      <c r="M1316" s="259"/>
      <c r="S1316" s="259"/>
      <c r="T1316" s="259"/>
      <c r="U1316" s="259"/>
      <c r="V1316" s="259"/>
    </row>
    <row r="1317" spans="1:22">
      <c r="A1317" s="45"/>
      <c r="B1317" s="43">
        <f t="shared" si="25"/>
        <v>1302</v>
      </c>
      <c r="C1317" s="919"/>
      <c r="D1317" s="48"/>
      <c r="L1317" s="259"/>
      <c r="M1317" s="259"/>
      <c r="S1317" s="259"/>
      <c r="T1317" s="259"/>
      <c r="U1317" s="259"/>
      <c r="V1317" s="259"/>
    </row>
    <row r="1318" spans="1:22">
      <c r="A1318" s="45"/>
      <c r="B1318" s="43">
        <f t="shared" si="25"/>
        <v>1303</v>
      </c>
      <c r="C1318" s="919"/>
      <c r="D1318" s="48"/>
      <c r="L1318" s="259"/>
      <c r="M1318" s="259"/>
      <c r="S1318" s="259"/>
      <c r="T1318" s="259"/>
      <c r="U1318" s="259"/>
      <c r="V1318" s="259"/>
    </row>
    <row r="1319" spans="1:22">
      <c r="A1319" s="45"/>
      <c r="B1319" s="43">
        <f t="shared" si="25"/>
        <v>1304</v>
      </c>
      <c r="C1319" s="919"/>
      <c r="D1319" s="48"/>
      <c r="L1319" s="259"/>
      <c r="M1319" s="259"/>
      <c r="S1319" s="259"/>
      <c r="T1319" s="259"/>
      <c r="U1319" s="259"/>
      <c r="V1319" s="259"/>
    </row>
    <row r="1320" spans="1:22">
      <c r="A1320" s="45"/>
      <c r="B1320" s="43">
        <f t="shared" si="25"/>
        <v>1305</v>
      </c>
      <c r="C1320" s="919"/>
      <c r="D1320" s="48"/>
      <c r="L1320" s="259"/>
      <c r="M1320" s="259"/>
      <c r="S1320" s="259"/>
      <c r="T1320" s="259"/>
      <c r="U1320" s="259"/>
      <c r="V1320" s="259"/>
    </row>
    <row r="1321" spans="1:22">
      <c r="A1321" s="45"/>
      <c r="B1321" s="43">
        <f t="shared" si="25"/>
        <v>1306</v>
      </c>
      <c r="C1321" s="919"/>
      <c r="D1321" s="48"/>
      <c r="L1321" s="259"/>
      <c r="M1321" s="259"/>
      <c r="S1321" s="259"/>
      <c r="T1321" s="259"/>
      <c r="U1321" s="259"/>
      <c r="V1321" s="259"/>
    </row>
    <row r="1322" spans="1:22">
      <c r="A1322" s="45"/>
      <c r="B1322" s="43">
        <f t="shared" si="25"/>
        <v>1307</v>
      </c>
      <c r="C1322" s="919"/>
      <c r="D1322" s="48"/>
      <c r="L1322" s="259"/>
      <c r="M1322" s="259"/>
      <c r="S1322" s="259"/>
      <c r="T1322" s="259"/>
      <c r="U1322" s="259"/>
      <c r="V1322" s="259"/>
    </row>
    <row r="1323" spans="1:22">
      <c r="A1323" s="45"/>
      <c r="B1323" s="43">
        <f t="shared" si="25"/>
        <v>1308</v>
      </c>
      <c r="C1323" s="919"/>
      <c r="D1323" s="48"/>
      <c r="L1323" s="259"/>
      <c r="M1323" s="259"/>
      <c r="S1323" s="259"/>
      <c r="T1323" s="259"/>
      <c r="U1323" s="259"/>
      <c r="V1323" s="259"/>
    </row>
    <row r="1324" spans="1:22">
      <c r="A1324" s="45"/>
      <c r="B1324" s="43">
        <f t="shared" si="25"/>
        <v>1309</v>
      </c>
      <c r="C1324" s="919"/>
      <c r="D1324" s="48"/>
      <c r="L1324" s="259"/>
      <c r="M1324" s="259"/>
      <c r="S1324" s="259"/>
      <c r="T1324" s="259"/>
      <c r="U1324" s="259"/>
      <c r="V1324" s="259"/>
    </row>
    <row r="1325" spans="1:22">
      <c r="A1325" s="45"/>
      <c r="B1325" s="43">
        <f t="shared" si="25"/>
        <v>1310</v>
      </c>
      <c r="C1325" s="919"/>
      <c r="D1325" s="48"/>
      <c r="L1325" s="259"/>
      <c r="M1325" s="259"/>
      <c r="S1325" s="259"/>
      <c r="T1325" s="259"/>
      <c r="U1325" s="259"/>
      <c r="V1325" s="259"/>
    </row>
    <row r="1326" spans="1:22">
      <c r="A1326" s="45"/>
      <c r="B1326" s="43">
        <f t="shared" si="25"/>
        <v>1311</v>
      </c>
      <c r="C1326" s="919"/>
      <c r="D1326" s="48"/>
      <c r="L1326" s="259"/>
      <c r="M1326" s="259"/>
      <c r="S1326" s="259"/>
      <c r="T1326" s="259"/>
      <c r="U1326" s="259"/>
      <c r="V1326" s="259"/>
    </row>
    <row r="1327" spans="1:22">
      <c r="A1327" s="45"/>
      <c r="B1327" s="43">
        <f t="shared" si="25"/>
        <v>1312</v>
      </c>
      <c r="C1327" s="919"/>
      <c r="D1327" s="48"/>
      <c r="L1327" s="259"/>
      <c r="M1327" s="259"/>
      <c r="S1327" s="259"/>
      <c r="T1327" s="259"/>
      <c r="U1327" s="259"/>
      <c r="V1327" s="259"/>
    </row>
    <row r="1328" spans="1:22">
      <c r="A1328" s="45"/>
      <c r="B1328" s="43">
        <f t="shared" si="25"/>
        <v>1313</v>
      </c>
      <c r="C1328" s="919"/>
      <c r="D1328" s="48"/>
      <c r="L1328" s="259"/>
      <c r="M1328" s="259"/>
      <c r="S1328" s="259"/>
      <c r="T1328" s="259"/>
      <c r="U1328" s="259"/>
      <c r="V1328" s="259"/>
    </row>
    <row r="1329" spans="1:22">
      <c r="A1329" s="45"/>
      <c r="B1329" s="43">
        <f t="shared" si="25"/>
        <v>1314</v>
      </c>
      <c r="C1329" s="919"/>
      <c r="D1329" s="48"/>
      <c r="L1329" s="259"/>
      <c r="M1329" s="259"/>
      <c r="S1329" s="259"/>
      <c r="T1329" s="259"/>
      <c r="U1329" s="259"/>
      <c r="V1329" s="259"/>
    </row>
    <row r="1330" spans="1:22">
      <c r="A1330" s="45"/>
      <c r="B1330" s="43">
        <f t="shared" si="25"/>
        <v>1315</v>
      </c>
      <c r="C1330" s="919"/>
      <c r="D1330" s="48"/>
      <c r="L1330" s="259"/>
      <c r="M1330" s="259"/>
      <c r="S1330" s="259"/>
      <c r="T1330" s="259"/>
      <c r="U1330" s="259"/>
      <c r="V1330" s="259"/>
    </row>
    <row r="1331" spans="1:22">
      <c r="A1331" s="45"/>
      <c r="B1331" s="43">
        <f t="shared" si="25"/>
        <v>1316</v>
      </c>
      <c r="C1331" s="919"/>
      <c r="D1331" s="48"/>
      <c r="L1331" s="259"/>
      <c r="M1331" s="259"/>
      <c r="S1331" s="259"/>
      <c r="T1331" s="259"/>
      <c r="U1331" s="259"/>
      <c r="V1331" s="259"/>
    </row>
    <row r="1332" spans="1:22">
      <c r="A1332" s="45"/>
      <c r="B1332" s="43">
        <f t="shared" si="25"/>
        <v>1317</v>
      </c>
      <c r="C1332" s="919"/>
      <c r="D1332" s="48"/>
      <c r="L1332" s="259"/>
      <c r="M1332" s="259"/>
      <c r="S1332" s="259"/>
      <c r="T1332" s="259"/>
      <c r="U1332" s="259"/>
      <c r="V1332" s="259"/>
    </row>
    <row r="1333" spans="1:22">
      <c r="A1333" s="45"/>
      <c r="B1333" s="43">
        <f t="shared" si="25"/>
        <v>1318</v>
      </c>
      <c r="C1333" s="919"/>
      <c r="D1333" s="48"/>
      <c r="L1333" s="259"/>
      <c r="M1333" s="259"/>
      <c r="S1333" s="259"/>
      <c r="T1333" s="259"/>
      <c r="U1333" s="259"/>
      <c r="V1333" s="259"/>
    </row>
    <row r="1334" spans="1:22">
      <c r="A1334" s="45"/>
      <c r="B1334" s="43">
        <f t="shared" si="25"/>
        <v>1319</v>
      </c>
      <c r="C1334" s="919"/>
      <c r="D1334" s="48"/>
      <c r="L1334" s="259"/>
      <c r="M1334" s="259"/>
      <c r="S1334" s="259"/>
      <c r="T1334" s="259"/>
      <c r="U1334" s="259"/>
      <c r="V1334" s="259"/>
    </row>
    <row r="1335" spans="1:22">
      <c r="A1335" s="45"/>
      <c r="B1335" s="43">
        <f t="shared" si="25"/>
        <v>1320</v>
      </c>
      <c r="C1335" s="919"/>
      <c r="D1335" s="48"/>
      <c r="L1335" s="259"/>
      <c r="M1335" s="259"/>
      <c r="S1335" s="259"/>
      <c r="T1335" s="259"/>
      <c r="U1335" s="259"/>
      <c r="V1335" s="259"/>
    </row>
    <row r="1336" spans="1:22">
      <c r="A1336" s="45"/>
      <c r="B1336" s="43">
        <f t="shared" si="25"/>
        <v>1321</v>
      </c>
      <c r="C1336" s="919"/>
      <c r="D1336" s="48"/>
      <c r="L1336" s="259"/>
      <c r="M1336" s="259"/>
      <c r="S1336" s="259"/>
      <c r="T1336" s="259"/>
      <c r="U1336" s="259"/>
      <c r="V1336" s="259"/>
    </row>
    <row r="1337" spans="1:22">
      <c r="A1337" s="45"/>
      <c r="B1337" s="43">
        <f t="shared" si="25"/>
        <v>1322</v>
      </c>
      <c r="C1337" s="919"/>
      <c r="D1337" s="48"/>
      <c r="L1337" s="259"/>
      <c r="M1337" s="259"/>
      <c r="S1337" s="259"/>
      <c r="T1337" s="259"/>
      <c r="U1337" s="259"/>
      <c r="V1337" s="259"/>
    </row>
    <row r="1338" spans="1:22">
      <c r="A1338" s="45"/>
      <c r="B1338" s="43">
        <f t="shared" si="25"/>
        <v>1323</v>
      </c>
      <c r="C1338" s="919"/>
      <c r="D1338" s="48"/>
      <c r="L1338" s="259"/>
      <c r="M1338" s="259"/>
      <c r="S1338" s="259"/>
      <c r="T1338" s="259"/>
      <c r="U1338" s="259"/>
      <c r="V1338" s="259"/>
    </row>
    <row r="1339" spans="1:22">
      <c r="A1339" s="45"/>
      <c r="B1339" s="43">
        <f t="shared" si="25"/>
        <v>1324</v>
      </c>
      <c r="C1339" s="919"/>
      <c r="D1339" s="48"/>
      <c r="L1339" s="259"/>
      <c r="M1339" s="259"/>
      <c r="S1339" s="259"/>
      <c r="T1339" s="259"/>
      <c r="U1339" s="259"/>
      <c r="V1339" s="259"/>
    </row>
    <row r="1340" spans="1:22">
      <c r="A1340" s="45"/>
      <c r="B1340" s="43">
        <f t="shared" si="25"/>
        <v>1325</v>
      </c>
      <c r="C1340" s="919"/>
      <c r="D1340" s="48"/>
      <c r="L1340" s="259"/>
      <c r="M1340" s="259"/>
      <c r="S1340" s="259"/>
      <c r="T1340" s="259"/>
      <c r="U1340" s="259"/>
      <c r="V1340" s="259"/>
    </row>
    <row r="1341" spans="1:22">
      <c r="A1341" s="45"/>
      <c r="B1341" s="43">
        <f t="shared" si="25"/>
        <v>1326</v>
      </c>
      <c r="C1341" s="919"/>
      <c r="D1341" s="48"/>
      <c r="L1341" s="259"/>
      <c r="M1341" s="259"/>
      <c r="S1341" s="259"/>
      <c r="T1341" s="259"/>
      <c r="U1341" s="259"/>
      <c r="V1341" s="259"/>
    </row>
    <row r="1342" spans="1:22">
      <c r="A1342" s="45"/>
      <c r="B1342" s="43">
        <f t="shared" si="25"/>
        <v>1327</v>
      </c>
      <c r="C1342" s="919"/>
      <c r="D1342" s="48"/>
      <c r="L1342" s="259"/>
      <c r="M1342" s="259"/>
      <c r="S1342" s="259"/>
      <c r="T1342" s="259"/>
      <c r="U1342" s="259"/>
      <c r="V1342" s="259"/>
    </row>
    <row r="1343" spans="1:22">
      <c r="A1343" s="45"/>
      <c r="B1343" s="43">
        <f t="shared" si="25"/>
        <v>1328</v>
      </c>
      <c r="C1343" s="919"/>
      <c r="D1343" s="48"/>
      <c r="L1343" s="259"/>
      <c r="M1343" s="259"/>
      <c r="S1343" s="259"/>
      <c r="T1343" s="259"/>
      <c r="U1343" s="259"/>
      <c r="V1343" s="259"/>
    </row>
    <row r="1344" spans="1:22">
      <c r="A1344" s="45"/>
      <c r="B1344" s="43">
        <f t="shared" si="25"/>
        <v>1329</v>
      </c>
      <c r="C1344" s="919"/>
      <c r="D1344" s="48"/>
      <c r="L1344" s="259"/>
      <c r="M1344" s="259"/>
      <c r="S1344" s="259"/>
      <c r="T1344" s="259"/>
      <c r="U1344" s="259"/>
      <c r="V1344" s="259"/>
    </row>
    <row r="1345" spans="1:22">
      <c r="A1345" s="45"/>
      <c r="B1345" s="43">
        <f t="shared" si="25"/>
        <v>1330</v>
      </c>
      <c r="C1345" s="919"/>
      <c r="D1345" s="48"/>
      <c r="L1345" s="259"/>
      <c r="M1345" s="259"/>
      <c r="S1345" s="259"/>
      <c r="T1345" s="259"/>
      <c r="U1345" s="259"/>
      <c r="V1345" s="259"/>
    </row>
    <row r="1346" spans="1:22">
      <c r="A1346" s="45"/>
      <c r="B1346" s="43">
        <f t="shared" si="25"/>
        <v>1331</v>
      </c>
      <c r="C1346" s="919"/>
      <c r="D1346" s="48"/>
      <c r="L1346" s="259"/>
      <c r="M1346" s="259"/>
      <c r="S1346" s="259"/>
      <c r="T1346" s="259"/>
      <c r="U1346" s="259"/>
      <c r="V1346" s="259"/>
    </row>
    <row r="1347" spans="1:22">
      <c r="A1347" s="45"/>
      <c r="B1347" s="43">
        <f t="shared" si="25"/>
        <v>1332</v>
      </c>
      <c r="C1347" s="919"/>
      <c r="D1347" s="48"/>
      <c r="L1347" s="259"/>
      <c r="M1347" s="259"/>
      <c r="S1347" s="259"/>
      <c r="T1347" s="259"/>
      <c r="U1347" s="259"/>
      <c r="V1347" s="259"/>
    </row>
    <row r="1348" spans="1:22">
      <c r="A1348" s="45"/>
      <c r="B1348" s="43">
        <f t="shared" si="25"/>
        <v>1333</v>
      </c>
      <c r="C1348" s="919"/>
      <c r="D1348" s="48"/>
      <c r="L1348" s="259"/>
      <c r="M1348" s="259"/>
      <c r="S1348" s="259"/>
      <c r="T1348" s="259"/>
      <c r="U1348" s="259"/>
      <c r="V1348" s="259"/>
    </row>
    <row r="1349" spans="1:22">
      <c r="A1349" s="45"/>
      <c r="B1349" s="43">
        <f t="shared" si="25"/>
        <v>1334</v>
      </c>
      <c r="C1349" s="919"/>
      <c r="D1349" s="48"/>
      <c r="L1349" s="259"/>
      <c r="M1349" s="259"/>
      <c r="S1349" s="259"/>
      <c r="T1349" s="259"/>
      <c r="U1349" s="259"/>
      <c r="V1349" s="259"/>
    </row>
    <row r="1350" spans="1:22">
      <c r="A1350" s="45"/>
      <c r="B1350" s="43">
        <f t="shared" si="25"/>
        <v>1335</v>
      </c>
      <c r="C1350" s="919"/>
      <c r="D1350" s="48"/>
      <c r="L1350" s="259"/>
      <c r="M1350" s="259"/>
      <c r="S1350" s="259"/>
      <c r="T1350" s="259"/>
      <c r="U1350" s="259"/>
      <c r="V1350" s="259"/>
    </row>
    <row r="1351" spans="1:22">
      <c r="A1351" s="45"/>
      <c r="B1351" s="43">
        <f t="shared" si="25"/>
        <v>1336</v>
      </c>
      <c r="C1351" s="919"/>
      <c r="D1351" s="48"/>
      <c r="L1351" s="259"/>
      <c r="M1351" s="259"/>
      <c r="S1351" s="259"/>
      <c r="T1351" s="259"/>
      <c r="U1351" s="259"/>
      <c r="V1351" s="259"/>
    </row>
    <row r="1352" spans="1:22">
      <c r="A1352" s="45"/>
      <c r="B1352" s="43">
        <f t="shared" si="25"/>
        <v>1337</v>
      </c>
      <c r="C1352" s="919"/>
      <c r="D1352" s="48"/>
      <c r="L1352" s="259"/>
      <c r="M1352" s="259"/>
      <c r="S1352" s="259"/>
      <c r="T1352" s="259"/>
      <c r="U1352" s="259"/>
      <c r="V1352" s="259"/>
    </row>
    <row r="1353" spans="1:22">
      <c r="A1353" s="45"/>
      <c r="B1353" s="43">
        <f t="shared" si="25"/>
        <v>1338</v>
      </c>
      <c r="C1353" s="919"/>
      <c r="D1353" s="48"/>
      <c r="L1353" s="259"/>
      <c r="M1353" s="259"/>
      <c r="S1353" s="259"/>
      <c r="T1353" s="259"/>
      <c r="U1353" s="259"/>
      <c r="V1353" s="259"/>
    </row>
    <row r="1354" spans="1:22">
      <c r="A1354" s="45"/>
      <c r="B1354" s="43">
        <f t="shared" si="25"/>
        <v>1339</v>
      </c>
      <c r="C1354" s="919"/>
      <c r="D1354" s="48"/>
      <c r="L1354" s="259"/>
      <c r="M1354" s="259"/>
      <c r="S1354" s="259"/>
      <c r="T1354" s="259"/>
      <c r="U1354" s="259"/>
      <c r="V1354" s="259"/>
    </row>
    <row r="1355" spans="1:22">
      <c r="A1355" s="45"/>
      <c r="B1355" s="43">
        <f t="shared" si="25"/>
        <v>1340</v>
      </c>
      <c r="C1355" s="919"/>
      <c r="D1355" s="48"/>
      <c r="L1355" s="259"/>
      <c r="M1355" s="259"/>
      <c r="S1355" s="259"/>
      <c r="T1355" s="259"/>
      <c r="U1355" s="259"/>
      <c r="V1355" s="259"/>
    </row>
    <row r="1356" spans="1:22">
      <c r="A1356" s="45"/>
      <c r="B1356" s="43">
        <f t="shared" si="25"/>
        <v>1341</v>
      </c>
      <c r="C1356" s="919"/>
      <c r="D1356" s="48"/>
      <c r="L1356" s="259"/>
      <c r="M1356" s="259"/>
      <c r="S1356" s="259"/>
      <c r="T1356" s="259"/>
      <c r="U1356" s="259"/>
      <c r="V1356" s="259"/>
    </row>
    <row r="1357" spans="1:22">
      <c r="A1357" s="45"/>
      <c r="B1357" s="43">
        <f t="shared" si="25"/>
        <v>1342</v>
      </c>
      <c r="C1357" s="919"/>
      <c r="D1357" s="48"/>
      <c r="L1357" s="259"/>
      <c r="M1357" s="259"/>
      <c r="S1357" s="259"/>
      <c r="T1357" s="259"/>
      <c r="U1357" s="259"/>
      <c r="V1357" s="259"/>
    </row>
    <row r="1358" spans="1:22">
      <c r="A1358" s="45"/>
      <c r="B1358" s="43">
        <f t="shared" si="25"/>
        <v>1343</v>
      </c>
      <c r="C1358" s="919"/>
      <c r="D1358" s="48"/>
      <c r="L1358" s="259"/>
      <c r="M1358" s="259"/>
      <c r="S1358" s="259"/>
      <c r="T1358" s="259"/>
      <c r="U1358" s="259"/>
      <c r="V1358" s="259"/>
    </row>
    <row r="1359" spans="1:22">
      <c r="A1359" s="45"/>
      <c r="B1359" s="43">
        <f t="shared" si="25"/>
        <v>1344</v>
      </c>
      <c r="C1359" s="919"/>
      <c r="D1359" s="48"/>
      <c r="L1359" s="259"/>
      <c r="M1359" s="259"/>
      <c r="S1359" s="259"/>
      <c r="T1359" s="259"/>
      <c r="U1359" s="259"/>
      <c r="V1359" s="259"/>
    </row>
    <row r="1360" spans="1:22">
      <c r="A1360" s="45"/>
      <c r="B1360" s="43">
        <f t="shared" si="25"/>
        <v>1345</v>
      </c>
      <c r="C1360" s="919"/>
      <c r="D1360" s="48"/>
      <c r="L1360" s="259"/>
      <c r="M1360" s="259"/>
      <c r="S1360" s="259"/>
      <c r="T1360" s="259"/>
      <c r="U1360" s="259"/>
      <c r="V1360" s="259"/>
    </row>
    <row r="1361" spans="1:22">
      <c r="A1361" s="45"/>
      <c r="B1361" s="43">
        <f t="shared" si="25"/>
        <v>1346</v>
      </c>
      <c r="C1361" s="919"/>
      <c r="D1361" s="48"/>
      <c r="L1361" s="259"/>
      <c r="M1361" s="259"/>
      <c r="S1361" s="259"/>
      <c r="T1361" s="259"/>
      <c r="U1361" s="259"/>
      <c r="V1361" s="259"/>
    </row>
    <row r="1362" spans="1:22">
      <c r="A1362" s="45"/>
      <c r="B1362" s="43">
        <f t="shared" ref="B1362:B1425" si="26">B1361+1</f>
        <v>1347</v>
      </c>
      <c r="C1362" s="919"/>
      <c r="D1362" s="48"/>
      <c r="L1362" s="259"/>
      <c r="M1362" s="259"/>
      <c r="S1362" s="259"/>
      <c r="T1362" s="259"/>
      <c r="U1362" s="259"/>
      <c r="V1362" s="259"/>
    </row>
    <row r="1363" spans="1:22">
      <c r="A1363" s="45"/>
      <c r="B1363" s="43">
        <f t="shared" si="26"/>
        <v>1348</v>
      </c>
      <c r="C1363" s="919"/>
      <c r="D1363" s="48"/>
      <c r="L1363" s="259"/>
      <c r="M1363" s="259"/>
      <c r="S1363" s="259"/>
      <c r="T1363" s="259"/>
      <c r="U1363" s="259"/>
      <c r="V1363" s="259"/>
    </row>
    <row r="1364" spans="1:22">
      <c r="A1364" s="45"/>
      <c r="B1364" s="43">
        <f t="shared" si="26"/>
        <v>1349</v>
      </c>
      <c r="C1364" s="919"/>
      <c r="D1364" s="48"/>
      <c r="L1364" s="259"/>
      <c r="M1364" s="259"/>
      <c r="S1364" s="259"/>
      <c r="T1364" s="259"/>
      <c r="U1364" s="259"/>
      <c r="V1364" s="259"/>
    </row>
    <row r="1365" spans="1:22">
      <c r="A1365" s="45"/>
      <c r="B1365" s="43">
        <f t="shared" si="26"/>
        <v>1350</v>
      </c>
      <c r="C1365" s="919"/>
      <c r="D1365" s="48"/>
      <c r="L1365" s="259"/>
      <c r="M1365" s="259"/>
      <c r="S1365" s="259"/>
      <c r="T1365" s="259"/>
      <c r="U1365" s="259"/>
      <c r="V1365" s="259"/>
    </row>
    <row r="1366" spans="1:22">
      <c r="A1366" s="45"/>
      <c r="B1366" s="43">
        <f t="shared" si="26"/>
        <v>1351</v>
      </c>
      <c r="C1366" s="919"/>
      <c r="D1366" s="48"/>
      <c r="L1366" s="259"/>
      <c r="M1366" s="259"/>
      <c r="S1366" s="259"/>
      <c r="T1366" s="259"/>
      <c r="U1366" s="259"/>
      <c r="V1366" s="259"/>
    </row>
    <row r="1367" spans="1:22">
      <c r="A1367" s="45"/>
      <c r="B1367" s="43">
        <f t="shared" si="26"/>
        <v>1352</v>
      </c>
      <c r="C1367" s="919"/>
      <c r="D1367" s="48"/>
      <c r="L1367" s="259"/>
      <c r="M1367" s="259"/>
      <c r="S1367" s="259"/>
      <c r="T1367" s="259"/>
      <c r="U1367" s="259"/>
      <c r="V1367" s="259"/>
    </row>
    <row r="1368" spans="1:22">
      <c r="A1368" s="45"/>
      <c r="B1368" s="43">
        <f t="shared" si="26"/>
        <v>1353</v>
      </c>
      <c r="C1368" s="919"/>
      <c r="D1368" s="48"/>
      <c r="L1368" s="259"/>
      <c r="M1368" s="259"/>
      <c r="S1368" s="259"/>
      <c r="T1368" s="259"/>
      <c r="U1368" s="259"/>
      <c r="V1368" s="259"/>
    </row>
    <row r="1369" spans="1:22">
      <c r="A1369" s="45"/>
      <c r="B1369" s="43">
        <f t="shared" si="26"/>
        <v>1354</v>
      </c>
      <c r="C1369" s="919"/>
      <c r="D1369" s="48"/>
      <c r="L1369" s="259"/>
      <c r="M1369" s="259"/>
      <c r="S1369" s="259"/>
      <c r="T1369" s="259"/>
      <c r="U1369" s="259"/>
      <c r="V1369" s="259"/>
    </row>
    <row r="1370" spans="1:22">
      <c r="A1370" s="45"/>
      <c r="B1370" s="43">
        <f t="shared" si="26"/>
        <v>1355</v>
      </c>
      <c r="C1370" s="919"/>
      <c r="D1370" s="48"/>
      <c r="L1370" s="259"/>
      <c r="M1370" s="259"/>
      <c r="S1370" s="259"/>
      <c r="T1370" s="259"/>
      <c r="U1370" s="259"/>
      <c r="V1370" s="259"/>
    </row>
    <row r="1371" spans="1:22">
      <c r="A1371" s="45"/>
      <c r="B1371" s="43">
        <f t="shared" si="26"/>
        <v>1356</v>
      </c>
      <c r="C1371" s="919"/>
      <c r="D1371" s="48"/>
      <c r="L1371" s="259"/>
      <c r="M1371" s="259"/>
      <c r="S1371" s="259"/>
      <c r="T1371" s="259"/>
      <c r="U1371" s="259"/>
      <c r="V1371" s="259"/>
    </row>
    <row r="1372" spans="1:22">
      <c r="A1372" s="45"/>
      <c r="B1372" s="43">
        <f t="shared" si="26"/>
        <v>1357</v>
      </c>
      <c r="C1372" s="919"/>
      <c r="D1372" s="48"/>
      <c r="L1372" s="259"/>
      <c r="M1372" s="259"/>
      <c r="S1372" s="259"/>
      <c r="T1372" s="259"/>
      <c r="U1372" s="259"/>
      <c r="V1372" s="259"/>
    </row>
    <row r="1373" spans="1:22">
      <c r="A1373" s="45"/>
      <c r="B1373" s="43">
        <f t="shared" si="26"/>
        <v>1358</v>
      </c>
      <c r="C1373" s="919"/>
      <c r="D1373" s="48"/>
      <c r="L1373" s="259"/>
      <c r="M1373" s="259"/>
      <c r="S1373" s="259"/>
      <c r="T1373" s="259"/>
      <c r="U1373" s="259"/>
      <c r="V1373" s="259"/>
    </row>
    <row r="1374" spans="1:22">
      <c r="A1374" s="45"/>
      <c r="B1374" s="43">
        <f t="shared" si="26"/>
        <v>1359</v>
      </c>
      <c r="C1374" s="919"/>
      <c r="D1374" s="48"/>
      <c r="L1374" s="259"/>
      <c r="M1374" s="259"/>
      <c r="S1374" s="259"/>
      <c r="T1374" s="259"/>
      <c r="U1374" s="259"/>
      <c r="V1374" s="259"/>
    </row>
    <row r="1375" spans="1:22">
      <c r="A1375" s="45"/>
      <c r="B1375" s="43">
        <f t="shared" si="26"/>
        <v>1360</v>
      </c>
      <c r="C1375" s="919"/>
      <c r="D1375" s="48"/>
      <c r="L1375" s="259"/>
      <c r="M1375" s="259"/>
      <c r="S1375" s="259"/>
      <c r="T1375" s="259"/>
      <c r="U1375" s="259"/>
      <c r="V1375" s="259"/>
    </row>
    <row r="1376" spans="1:22">
      <c r="A1376" s="45"/>
      <c r="B1376" s="43">
        <f t="shared" si="26"/>
        <v>1361</v>
      </c>
      <c r="C1376" s="919"/>
      <c r="D1376" s="48"/>
      <c r="L1376" s="259"/>
      <c r="M1376" s="259"/>
      <c r="S1376" s="259"/>
      <c r="T1376" s="259"/>
      <c r="U1376" s="259"/>
      <c r="V1376" s="259"/>
    </row>
    <row r="1377" spans="1:22">
      <c r="A1377" s="45"/>
      <c r="B1377" s="43">
        <f t="shared" si="26"/>
        <v>1362</v>
      </c>
      <c r="C1377" s="919"/>
      <c r="D1377" s="48"/>
      <c r="L1377" s="259"/>
      <c r="M1377" s="259"/>
      <c r="S1377" s="259"/>
      <c r="T1377" s="259"/>
      <c r="U1377" s="259"/>
      <c r="V1377" s="259"/>
    </row>
    <row r="1378" spans="1:22">
      <c r="A1378" s="45"/>
      <c r="B1378" s="43">
        <f t="shared" si="26"/>
        <v>1363</v>
      </c>
      <c r="C1378" s="919"/>
      <c r="D1378" s="48"/>
      <c r="L1378" s="259"/>
      <c r="M1378" s="259"/>
      <c r="S1378" s="259"/>
      <c r="T1378" s="259"/>
      <c r="U1378" s="259"/>
      <c r="V1378" s="259"/>
    </row>
    <row r="1379" spans="1:22">
      <c r="A1379" s="45"/>
      <c r="B1379" s="43">
        <f t="shared" si="26"/>
        <v>1364</v>
      </c>
      <c r="C1379" s="919"/>
      <c r="D1379" s="48"/>
      <c r="L1379" s="259"/>
      <c r="M1379" s="259"/>
      <c r="S1379" s="259"/>
      <c r="T1379" s="259"/>
      <c r="U1379" s="259"/>
      <c r="V1379" s="259"/>
    </row>
    <row r="1380" spans="1:22">
      <c r="A1380" s="45"/>
      <c r="B1380" s="43">
        <f t="shared" si="26"/>
        <v>1365</v>
      </c>
      <c r="C1380" s="919"/>
      <c r="D1380" s="48"/>
      <c r="L1380" s="259"/>
      <c r="M1380" s="259"/>
      <c r="S1380" s="259"/>
      <c r="T1380" s="259"/>
      <c r="U1380" s="259"/>
      <c r="V1380" s="259"/>
    </row>
    <row r="1381" spans="1:22">
      <c r="A1381" s="45"/>
      <c r="B1381" s="43">
        <f t="shared" si="26"/>
        <v>1366</v>
      </c>
      <c r="C1381" s="919"/>
      <c r="D1381" s="48"/>
      <c r="L1381" s="259"/>
      <c r="M1381" s="259"/>
      <c r="S1381" s="259"/>
      <c r="T1381" s="259"/>
      <c r="U1381" s="259"/>
      <c r="V1381" s="259"/>
    </row>
    <row r="1382" spans="1:22">
      <c r="A1382" s="45"/>
      <c r="B1382" s="43">
        <f t="shared" si="26"/>
        <v>1367</v>
      </c>
      <c r="C1382" s="919"/>
      <c r="D1382" s="48"/>
      <c r="L1382" s="259"/>
      <c r="M1382" s="259"/>
      <c r="S1382" s="259"/>
      <c r="T1382" s="259"/>
      <c r="U1382" s="259"/>
      <c r="V1382" s="259"/>
    </row>
    <row r="1383" spans="1:22">
      <c r="A1383" s="45"/>
      <c r="B1383" s="43">
        <f t="shared" si="26"/>
        <v>1368</v>
      </c>
      <c r="C1383" s="919"/>
      <c r="D1383" s="48"/>
      <c r="L1383" s="259"/>
      <c r="M1383" s="259"/>
      <c r="S1383" s="259"/>
      <c r="T1383" s="259"/>
      <c r="U1383" s="259"/>
      <c r="V1383" s="259"/>
    </row>
    <row r="1384" spans="1:22">
      <c r="A1384" s="45"/>
      <c r="B1384" s="43">
        <f t="shared" si="26"/>
        <v>1369</v>
      </c>
      <c r="C1384" s="919"/>
      <c r="D1384" s="48"/>
      <c r="L1384" s="259"/>
      <c r="M1384" s="259"/>
      <c r="S1384" s="259"/>
      <c r="T1384" s="259"/>
      <c r="U1384" s="259"/>
      <c r="V1384" s="259"/>
    </row>
    <row r="1385" spans="1:22">
      <c r="A1385" s="45"/>
      <c r="B1385" s="43">
        <f t="shared" si="26"/>
        <v>1370</v>
      </c>
      <c r="C1385" s="919"/>
      <c r="D1385" s="48"/>
      <c r="L1385" s="259"/>
      <c r="M1385" s="259"/>
      <c r="S1385" s="259"/>
      <c r="T1385" s="259"/>
      <c r="U1385" s="259"/>
      <c r="V1385" s="259"/>
    </row>
    <row r="1386" spans="1:22">
      <c r="A1386" s="45"/>
      <c r="B1386" s="43">
        <f t="shared" si="26"/>
        <v>1371</v>
      </c>
      <c r="C1386" s="919"/>
      <c r="D1386" s="48"/>
      <c r="L1386" s="259"/>
      <c r="M1386" s="259"/>
      <c r="S1386" s="259"/>
      <c r="T1386" s="259"/>
      <c r="U1386" s="259"/>
      <c r="V1386" s="259"/>
    </row>
    <row r="1387" spans="1:22">
      <c r="A1387" s="45"/>
      <c r="B1387" s="43">
        <f t="shared" si="26"/>
        <v>1372</v>
      </c>
      <c r="C1387" s="919"/>
      <c r="D1387" s="48"/>
      <c r="L1387" s="259"/>
      <c r="M1387" s="259"/>
      <c r="S1387" s="259"/>
      <c r="T1387" s="259"/>
      <c r="U1387" s="259"/>
      <c r="V1387" s="259"/>
    </row>
    <row r="1388" spans="1:22">
      <c r="A1388" s="45"/>
      <c r="B1388" s="43">
        <f t="shared" si="26"/>
        <v>1373</v>
      </c>
      <c r="C1388" s="919"/>
      <c r="D1388" s="48"/>
      <c r="L1388" s="259"/>
      <c r="M1388" s="259"/>
      <c r="S1388" s="259"/>
      <c r="T1388" s="259"/>
      <c r="U1388" s="259"/>
      <c r="V1388" s="259"/>
    </row>
    <row r="1389" spans="1:22">
      <c r="A1389" s="45"/>
      <c r="B1389" s="43">
        <f t="shared" si="26"/>
        <v>1374</v>
      </c>
      <c r="C1389" s="919"/>
      <c r="D1389" s="48"/>
      <c r="L1389" s="259"/>
      <c r="M1389" s="259"/>
      <c r="S1389" s="259"/>
      <c r="T1389" s="259"/>
      <c r="U1389" s="259"/>
      <c r="V1389" s="259"/>
    </row>
    <row r="1390" spans="1:22">
      <c r="A1390" s="45"/>
      <c r="B1390" s="43">
        <f t="shared" si="26"/>
        <v>1375</v>
      </c>
      <c r="C1390" s="919"/>
      <c r="D1390" s="48"/>
      <c r="L1390" s="259"/>
      <c r="M1390" s="259"/>
      <c r="S1390" s="259"/>
      <c r="T1390" s="259"/>
      <c r="U1390" s="259"/>
      <c r="V1390" s="259"/>
    </row>
    <row r="1391" spans="1:22">
      <c r="A1391" s="45"/>
      <c r="B1391" s="43">
        <f t="shared" si="26"/>
        <v>1376</v>
      </c>
      <c r="C1391" s="919"/>
      <c r="D1391" s="48"/>
      <c r="L1391" s="259"/>
      <c r="M1391" s="259"/>
      <c r="S1391" s="259"/>
      <c r="T1391" s="259"/>
      <c r="U1391" s="259"/>
      <c r="V1391" s="259"/>
    </row>
    <row r="1392" spans="1:22">
      <c r="A1392" s="45"/>
      <c r="B1392" s="43">
        <f t="shared" si="26"/>
        <v>1377</v>
      </c>
      <c r="C1392" s="919"/>
      <c r="D1392" s="48"/>
      <c r="L1392" s="259"/>
      <c r="M1392" s="259"/>
      <c r="S1392" s="259"/>
      <c r="T1392" s="259"/>
      <c r="U1392" s="259"/>
      <c r="V1392" s="259"/>
    </row>
    <row r="1393" spans="1:22">
      <c r="A1393" s="45"/>
      <c r="B1393" s="43">
        <f t="shared" si="26"/>
        <v>1378</v>
      </c>
      <c r="C1393" s="919"/>
      <c r="D1393" s="48"/>
      <c r="L1393" s="259"/>
      <c r="M1393" s="259"/>
      <c r="S1393" s="259"/>
      <c r="T1393" s="259"/>
      <c r="U1393" s="259"/>
      <c r="V1393" s="259"/>
    </row>
    <row r="1394" spans="1:22">
      <c r="A1394" s="45"/>
      <c r="B1394" s="43">
        <f t="shared" si="26"/>
        <v>1379</v>
      </c>
      <c r="C1394" s="919"/>
      <c r="D1394" s="48"/>
      <c r="L1394" s="259"/>
      <c r="M1394" s="259"/>
      <c r="S1394" s="259"/>
      <c r="T1394" s="259"/>
      <c r="U1394" s="259"/>
      <c r="V1394" s="259"/>
    </row>
    <row r="1395" spans="1:22">
      <c r="A1395" s="45"/>
      <c r="B1395" s="43">
        <f t="shared" si="26"/>
        <v>1380</v>
      </c>
      <c r="C1395" s="919"/>
      <c r="D1395" s="48"/>
      <c r="L1395" s="259"/>
      <c r="M1395" s="259"/>
      <c r="S1395" s="259"/>
      <c r="T1395" s="259"/>
      <c r="U1395" s="259"/>
      <c r="V1395" s="259"/>
    </row>
    <row r="1396" spans="1:22">
      <c r="A1396" s="45"/>
      <c r="B1396" s="43">
        <f t="shared" si="26"/>
        <v>1381</v>
      </c>
      <c r="C1396" s="919"/>
      <c r="D1396" s="48"/>
      <c r="L1396" s="259"/>
      <c r="M1396" s="259"/>
      <c r="S1396" s="259"/>
      <c r="T1396" s="259"/>
      <c r="U1396" s="259"/>
      <c r="V1396" s="259"/>
    </row>
    <row r="1397" spans="1:22">
      <c r="A1397" s="45"/>
      <c r="B1397" s="43">
        <f t="shared" si="26"/>
        <v>1382</v>
      </c>
      <c r="C1397" s="919"/>
      <c r="D1397" s="48"/>
      <c r="L1397" s="259"/>
      <c r="M1397" s="259"/>
      <c r="S1397" s="259"/>
      <c r="T1397" s="259"/>
      <c r="U1397" s="259"/>
      <c r="V1397" s="259"/>
    </row>
    <row r="1398" spans="1:22">
      <c r="A1398" s="45"/>
      <c r="B1398" s="43">
        <f t="shared" si="26"/>
        <v>1383</v>
      </c>
      <c r="C1398" s="919"/>
      <c r="D1398" s="48"/>
      <c r="L1398" s="259"/>
      <c r="M1398" s="259"/>
      <c r="S1398" s="259"/>
      <c r="T1398" s="259"/>
      <c r="U1398" s="259"/>
      <c r="V1398" s="259"/>
    </row>
    <row r="1399" spans="1:22">
      <c r="A1399" s="45"/>
      <c r="B1399" s="43">
        <f t="shared" si="26"/>
        <v>1384</v>
      </c>
      <c r="C1399" s="919"/>
      <c r="D1399" s="48"/>
      <c r="L1399" s="259"/>
      <c r="M1399" s="259"/>
      <c r="S1399" s="259"/>
      <c r="T1399" s="259"/>
      <c r="U1399" s="259"/>
      <c r="V1399" s="259"/>
    </row>
    <row r="1400" spans="1:22">
      <c r="A1400" s="45"/>
      <c r="B1400" s="43">
        <f t="shared" si="26"/>
        <v>1385</v>
      </c>
      <c r="C1400" s="919"/>
      <c r="D1400" s="48"/>
      <c r="L1400" s="259"/>
      <c r="M1400" s="259"/>
      <c r="S1400" s="259"/>
      <c r="T1400" s="259"/>
      <c r="U1400" s="259"/>
      <c r="V1400" s="259"/>
    </row>
    <row r="1401" spans="1:22">
      <c r="A1401" s="45"/>
      <c r="B1401" s="43">
        <f t="shared" si="26"/>
        <v>1386</v>
      </c>
      <c r="C1401" s="919"/>
      <c r="D1401" s="48"/>
      <c r="L1401" s="259"/>
      <c r="M1401" s="259"/>
      <c r="S1401" s="259"/>
      <c r="T1401" s="259"/>
      <c r="U1401" s="259"/>
      <c r="V1401" s="259"/>
    </row>
    <row r="1402" spans="1:22">
      <c r="A1402" s="45"/>
      <c r="B1402" s="43">
        <f t="shared" si="26"/>
        <v>1387</v>
      </c>
      <c r="C1402" s="919"/>
      <c r="D1402" s="48"/>
      <c r="L1402" s="259"/>
      <c r="M1402" s="259"/>
      <c r="S1402" s="259"/>
      <c r="T1402" s="259"/>
      <c r="U1402" s="259"/>
      <c r="V1402" s="259"/>
    </row>
    <row r="1403" spans="1:22">
      <c r="A1403" s="45"/>
      <c r="B1403" s="43">
        <f t="shared" si="26"/>
        <v>1388</v>
      </c>
      <c r="C1403" s="919"/>
      <c r="D1403" s="48"/>
      <c r="L1403" s="259"/>
      <c r="M1403" s="259"/>
      <c r="S1403" s="259"/>
      <c r="T1403" s="259"/>
      <c r="U1403" s="259"/>
      <c r="V1403" s="259"/>
    </row>
    <row r="1404" spans="1:22">
      <c r="A1404" s="45"/>
      <c r="B1404" s="43">
        <f t="shared" si="26"/>
        <v>1389</v>
      </c>
      <c r="C1404" s="919"/>
      <c r="D1404" s="48"/>
      <c r="L1404" s="259"/>
      <c r="M1404" s="259"/>
      <c r="S1404" s="259"/>
      <c r="T1404" s="259"/>
      <c r="U1404" s="259"/>
      <c r="V1404" s="259"/>
    </row>
    <row r="1405" spans="1:22">
      <c r="A1405" s="45"/>
      <c r="B1405" s="43">
        <f t="shared" si="26"/>
        <v>1390</v>
      </c>
      <c r="C1405" s="919"/>
      <c r="D1405" s="48"/>
      <c r="L1405" s="259"/>
      <c r="M1405" s="259"/>
      <c r="S1405" s="259"/>
      <c r="T1405" s="259"/>
      <c r="U1405" s="259"/>
      <c r="V1405" s="259"/>
    </row>
    <row r="1406" spans="1:22">
      <c r="A1406" s="45"/>
      <c r="B1406" s="43">
        <f t="shared" si="26"/>
        <v>1391</v>
      </c>
      <c r="C1406" s="919"/>
      <c r="D1406" s="48"/>
      <c r="L1406" s="259"/>
      <c r="M1406" s="259"/>
      <c r="S1406" s="259"/>
      <c r="T1406" s="259"/>
      <c r="U1406" s="259"/>
      <c r="V1406" s="259"/>
    </row>
    <row r="1407" spans="1:22">
      <c r="A1407" s="45"/>
      <c r="B1407" s="43">
        <f t="shared" si="26"/>
        <v>1392</v>
      </c>
      <c r="C1407" s="919"/>
      <c r="D1407" s="48"/>
      <c r="L1407" s="259"/>
      <c r="M1407" s="259"/>
      <c r="S1407" s="259"/>
      <c r="T1407" s="259"/>
      <c r="U1407" s="259"/>
      <c r="V1407" s="259"/>
    </row>
    <row r="1408" spans="1:22">
      <c r="A1408" s="45"/>
      <c r="B1408" s="43">
        <f t="shared" si="26"/>
        <v>1393</v>
      </c>
      <c r="C1408" s="919"/>
      <c r="D1408" s="48"/>
      <c r="L1408" s="259"/>
      <c r="M1408" s="259"/>
      <c r="S1408" s="259"/>
      <c r="T1408" s="259"/>
      <c r="U1408" s="259"/>
      <c r="V1408" s="259"/>
    </row>
    <row r="1409" spans="1:22">
      <c r="A1409" s="45"/>
      <c r="B1409" s="43">
        <f t="shared" si="26"/>
        <v>1394</v>
      </c>
      <c r="C1409" s="919"/>
      <c r="D1409" s="48"/>
      <c r="L1409" s="259"/>
      <c r="M1409" s="259"/>
      <c r="S1409" s="259"/>
      <c r="T1409" s="259"/>
      <c r="U1409" s="259"/>
      <c r="V1409" s="259"/>
    </row>
    <row r="1410" spans="1:22">
      <c r="A1410" s="45"/>
      <c r="B1410" s="43">
        <f t="shared" si="26"/>
        <v>1395</v>
      </c>
      <c r="C1410" s="919"/>
      <c r="D1410" s="48"/>
      <c r="L1410" s="259"/>
      <c r="M1410" s="259"/>
      <c r="S1410" s="259"/>
      <c r="T1410" s="259"/>
      <c r="U1410" s="259"/>
      <c r="V1410" s="259"/>
    </row>
    <row r="1411" spans="1:22">
      <c r="A1411" s="45"/>
      <c r="B1411" s="43">
        <f t="shared" si="26"/>
        <v>1396</v>
      </c>
      <c r="C1411" s="919"/>
      <c r="D1411" s="48"/>
      <c r="L1411" s="259"/>
      <c r="M1411" s="259"/>
      <c r="S1411" s="259"/>
      <c r="T1411" s="259"/>
      <c r="U1411" s="259"/>
      <c r="V1411" s="259"/>
    </row>
    <row r="1412" spans="1:22">
      <c r="A1412" s="45"/>
      <c r="B1412" s="43">
        <f t="shared" si="26"/>
        <v>1397</v>
      </c>
      <c r="C1412" s="919"/>
      <c r="D1412" s="48"/>
      <c r="L1412" s="259"/>
      <c r="M1412" s="259"/>
      <c r="S1412" s="259"/>
      <c r="T1412" s="259"/>
      <c r="U1412" s="259"/>
      <c r="V1412" s="259"/>
    </row>
    <row r="1413" spans="1:22">
      <c r="A1413" s="45"/>
      <c r="B1413" s="43">
        <f t="shared" si="26"/>
        <v>1398</v>
      </c>
      <c r="C1413" s="919"/>
      <c r="D1413" s="48"/>
      <c r="L1413" s="259"/>
      <c r="M1413" s="259"/>
      <c r="S1413" s="259"/>
      <c r="T1413" s="259"/>
      <c r="U1413" s="259"/>
      <c r="V1413" s="259"/>
    </row>
    <row r="1414" spans="1:22">
      <c r="A1414" s="45"/>
      <c r="B1414" s="43">
        <f t="shared" si="26"/>
        <v>1399</v>
      </c>
      <c r="C1414" s="919"/>
      <c r="D1414" s="48"/>
      <c r="L1414" s="259"/>
      <c r="M1414" s="259"/>
      <c r="S1414" s="259"/>
      <c r="T1414" s="259"/>
      <c r="U1414" s="259"/>
      <c r="V1414" s="259"/>
    </row>
    <row r="1415" spans="1:22">
      <c r="A1415" s="45"/>
      <c r="B1415" s="43">
        <f t="shared" si="26"/>
        <v>1400</v>
      </c>
      <c r="C1415" s="919"/>
      <c r="D1415" s="48"/>
      <c r="L1415" s="259"/>
      <c r="M1415" s="259"/>
      <c r="S1415" s="259"/>
      <c r="T1415" s="259"/>
      <c r="U1415" s="259"/>
      <c r="V1415" s="259"/>
    </row>
    <row r="1416" spans="1:22">
      <c r="A1416" s="45"/>
      <c r="B1416" s="43">
        <f t="shared" si="26"/>
        <v>1401</v>
      </c>
      <c r="C1416" s="919"/>
      <c r="D1416" s="48"/>
      <c r="L1416" s="259"/>
      <c r="M1416" s="259"/>
      <c r="S1416" s="259"/>
      <c r="T1416" s="259"/>
      <c r="U1416" s="259"/>
      <c r="V1416" s="259"/>
    </row>
    <row r="1417" spans="1:22">
      <c r="A1417" s="45"/>
      <c r="B1417" s="43">
        <f t="shared" si="26"/>
        <v>1402</v>
      </c>
      <c r="C1417" s="919"/>
      <c r="D1417" s="48"/>
      <c r="L1417" s="259"/>
      <c r="M1417" s="259"/>
      <c r="S1417" s="259"/>
      <c r="T1417" s="259"/>
      <c r="U1417" s="259"/>
      <c r="V1417" s="259"/>
    </row>
    <row r="1418" spans="1:22">
      <c r="A1418" s="45"/>
      <c r="B1418" s="43">
        <f t="shared" si="26"/>
        <v>1403</v>
      </c>
      <c r="C1418" s="919"/>
      <c r="D1418" s="48"/>
      <c r="L1418" s="259"/>
      <c r="M1418" s="259"/>
      <c r="S1418" s="259"/>
      <c r="T1418" s="259"/>
      <c r="U1418" s="259"/>
      <c r="V1418" s="259"/>
    </row>
    <row r="1419" spans="1:22">
      <c r="A1419" s="45"/>
      <c r="B1419" s="43">
        <f t="shared" si="26"/>
        <v>1404</v>
      </c>
      <c r="C1419" s="919"/>
      <c r="D1419" s="48"/>
      <c r="L1419" s="259"/>
      <c r="M1419" s="259"/>
      <c r="S1419" s="259"/>
      <c r="T1419" s="259"/>
      <c r="U1419" s="259"/>
      <c r="V1419" s="259"/>
    </row>
    <row r="1420" spans="1:22">
      <c r="A1420" s="45"/>
      <c r="B1420" s="43">
        <f t="shared" si="26"/>
        <v>1405</v>
      </c>
      <c r="C1420" s="919"/>
      <c r="D1420" s="48"/>
      <c r="L1420" s="259"/>
      <c r="M1420" s="259"/>
      <c r="S1420" s="259"/>
      <c r="T1420" s="259"/>
      <c r="U1420" s="259"/>
      <c r="V1420" s="259"/>
    </row>
    <row r="1421" spans="1:22">
      <c r="A1421" s="45"/>
      <c r="B1421" s="43">
        <f t="shared" si="26"/>
        <v>1406</v>
      </c>
      <c r="C1421" s="919"/>
      <c r="D1421" s="48"/>
      <c r="L1421" s="259"/>
      <c r="M1421" s="259"/>
      <c r="S1421" s="259"/>
      <c r="T1421" s="259"/>
      <c r="U1421" s="259"/>
      <c r="V1421" s="259"/>
    </row>
    <row r="1422" spans="1:22">
      <c r="A1422" s="45"/>
      <c r="B1422" s="43">
        <f t="shared" si="26"/>
        <v>1407</v>
      </c>
      <c r="C1422" s="919"/>
      <c r="D1422" s="48"/>
      <c r="L1422" s="259"/>
      <c r="M1422" s="259"/>
      <c r="S1422" s="259"/>
      <c r="T1422" s="259"/>
      <c r="U1422" s="259"/>
      <c r="V1422" s="259"/>
    </row>
    <row r="1423" spans="1:22">
      <c r="A1423" s="45"/>
      <c r="B1423" s="43">
        <f t="shared" si="26"/>
        <v>1408</v>
      </c>
      <c r="C1423" s="919"/>
      <c r="D1423" s="48"/>
      <c r="L1423" s="259"/>
      <c r="M1423" s="259"/>
      <c r="S1423" s="259"/>
      <c r="T1423" s="259"/>
      <c r="U1423" s="259"/>
      <c r="V1423" s="259"/>
    </row>
    <row r="1424" spans="1:22">
      <c r="A1424" s="45"/>
      <c r="B1424" s="43">
        <f t="shared" si="26"/>
        <v>1409</v>
      </c>
      <c r="C1424" s="919"/>
      <c r="D1424" s="48"/>
      <c r="L1424" s="259"/>
      <c r="M1424" s="259"/>
      <c r="S1424" s="259"/>
      <c r="T1424" s="259"/>
      <c r="U1424" s="259"/>
      <c r="V1424" s="259"/>
    </row>
    <row r="1425" spans="1:22">
      <c r="A1425" s="45"/>
      <c r="B1425" s="43">
        <f t="shared" si="26"/>
        <v>1410</v>
      </c>
      <c r="C1425" s="919"/>
      <c r="D1425" s="48"/>
      <c r="L1425" s="259"/>
      <c r="M1425" s="259"/>
      <c r="S1425" s="259"/>
      <c r="T1425" s="259"/>
      <c r="U1425" s="259"/>
      <c r="V1425" s="259"/>
    </row>
    <row r="1426" spans="1:22">
      <c r="A1426" s="45"/>
      <c r="B1426" s="43">
        <f t="shared" ref="B1426:B1489" si="27">B1425+1</f>
        <v>1411</v>
      </c>
      <c r="C1426" s="919"/>
      <c r="D1426" s="48"/>
      <c r="L1426" s="259"/>
      <c r="M1426" s="259"/>
      <c r="S1426" s="259"/>
      <c r="T1426" s="259"/>
      <c r="U1426" s="259"/>
      <c r="V1426" s="259"/>
    </row>
    <row r="1427" spans="1:22">
      <c r="A1427" s="45"/>
      <c r="B1427" s="43">
        <f t="shared" si="27"/>
        <v>1412</v>
      </c>
      <c r="C1427" s="919"/>
      <c r="D1427" s="48"/>
      <c r="L1427" s="259"/>
      <c r="M1427" s="259"/>
      <c r="S1427" s="259"/>
      <c r="T1427" s="259"/>
      <c r="U1427" s="259"/>
      <c r="V1427" s="259"/>
    </row>
    <row r="1428" spans="1:22">
      <c r="A1428" s="45"/>
      <c r="B1428" s="43">
        <f t="shared" si="27"/>
        <v>1413</v>
      </c>
      <c r="C1428" s="919"/>
      <c r="D1428" s="48"/>
      <c r="L1428" s="259"/>
      <c r="M1428" s="259"/>
      <c r="S1428" s="259"/>
      <c r="T1428" s="259"/>
      <c r="U1428" s="259"/>
      <c r="V1428" s="259"/>
    </row>
    <row r="1429" spans="1:22">
      <c r="A1429" s="45"/>
      <c r="B1429" s="43">
        <f t="shared" si="27"/>
        <v>1414</v>
      </c>
      <c r="C1429" s="919"/>
      <c r="D1429" s="48"/>
      <c r="L1429" s="259"/>
      <c r="M1429" s="259"/>
      <c r="S1429" s="259"/>
      <c r="T1429" s="259"/>
      <c r="U1429" s="259"/>
      <c r="V1429" s="259"/>
    </row>
    <row r="1430" spans="1:22">
      <c r="A1430" s="45"/>
      <c r="B1430" s="43">
        <f t="shared" si="27"/>
        <v>1415</v>
      </c>
      <c r="C1430" s="919"/>
      <c r="D1430" s="48"/>
      <c r="L1430" s="259"/>
      <c r="M1430" s="259"/>
      <c r="S1430" s="259"/>
      <c r="T1430" s="259"/>
      <c r="U1430" s="259"/>
      <c r="V1430" s="259"/>
    </row>
    <row r="1431" spans="1:22">
      <c r="A1431" s="45"/>
      <c r="B1431" s="43">
        <f t="shared" si="27"/>
        <v>1416</v>
      </c>
      <c r="C1431" s="919"/>
      <c r="D1431" s="48"/>
      <c r="L1431" s="259"/>
      <c r="M1431" s="259"/>
      <c r="S1431" s="259"/>
      <c r="T1431" s="259"/>
      <c r="U1431" s="259"/>
      <c r="V1431" s="259"/>
    </row>
    <row r="1432" spans="1:22">
      <c r="A1432" s="45"/>
      <c r="B1432" s="43">
        <f t="shared" si="27"/>
        <v>1417</v>
      </c>
      <c r="C1432" s="919"/>
      <c r="D1432" s="48"/>
      <c r="L1432" s="259"/>
      <c r="M1432" s="259"/>
      <c r="S1432" s="259"/>
      <c r="T1432" s="259"/>
      <c r="U1432" s="259"/>
      <c r="V1432" s="259"/>
    </row>
    <row r="1433" spans="1:22">
      <c r="A1433" s="45"/>
      <c r="B1433" s="43">
        <f t="shared" si="27"/>
        <v>1418</v>
      </c>
      <c r="C1433" s="919"/>
      <c r="D1433" s="48"/>
      <c r="L1433" s="259"/>
      <c r="M1433" s="259"/>
      <c r="S1433" s="259"/>
      <c r="T1433" s="259"/>
      <c r="U1433" s="259"/>
      <c r="V1433" s="259"/>
    </row>
    <row r="1434" spans="1:22">
      <c r="A1434" s="45"/>
      <c r="B1434" s="43">
        <f t="shared" si="27"/>
        <v>1419</v>
      </c>
      <c r="C1434" s="919"/>
      <c r="D1434" s="48"/>
      <c r="L1434" s="259"/>
      <c r="M1434" s="259"/>
      <c r="S1434" s="259"/>
      <c r="T1434" s="259"/>
      <c r="U1434" s="259"/>
      <c r="V1434" s="259"/>
    </row>
    <row r="1435" spans="1:22">
      <c r="A1435" s="45"/>
      <c r="B1435" s="43">
        <f t="shared" si="27"/>
        <v>1420</v>
      </c>
      <c r="C1435" s="919"/>
      <c r="D1435" s="48"/>
      <c r="L1435" s="259"/>
      <c r="M1435" s="259"/>
      <c r="S1435" s="259"/>
      <c r="T1435" s="259"/>
      <c r="U1435" s="259"/>
      <c r="V1435" s="259"/>
    </row>
    <row r="1436" spans="1:22">
      <c r="A1436" s="45"/>
      <c r="B1436" s="43">
        <f t="shared" si="27"/>
        <v>1421</v>
      </c>
      <c r="C1436" s="919"/>
      <c r="D1436" s="48"/>
      <c r="L1436" s="259"/>
      <c r="M1436" s="259"/>
      <c r="S1436" s="259"/>
      <c r="T1436" s="259"/>
      <c r="U1436" s="259"/>
      <c r="V1436" s="259"/>
    </row>
    <row r="1437" spans="1:22">
      <c r="A1437" s="45"/>
      <c r="B1437" s="43">
        <f t="shared" si="27"/>
        <v>1422</v>
      </c>
      <c r="C1437" s="919"/>
      <c r="D1437" s="48"/>
      <c r="L1437" s="259"/>
      <c r="M1437" s="259"/>
      <c r="S1437" s="259"/>
      <c r="T1437" s="259"/>
      <c r="U1437" s="259"/>
      <c r="V1437" s="259"/>
    </row>
    <row r="1438" spans="1:22">
      <c r="A1438" s="45"/>
      <c r="B1438" s="43">
        <f t="shared" si="27"/>
        <v>1423</v>
      </c>
      <c r="C1438" s="919"/>
      <c r="D1438" s="48"/>
      <c r="L1438" s="259"/>
      <c r="M1438" s="259"/>
      <c r="S1438" s="259"/>
      <c r="T1438" s="259"/>
      <c r="U1438" s="259"/>
      <c r="V1438" s="259"/>
    </row>
    <row r="1439" spans="1:22">
      <c r="A1439" s="45"/>
      <c r="B1439" s="43">
        <f t="shared" si="27"/>
        <v>1424</v>
      </c>
      <c r="C1439" s="919"/>
      <c r="D1439" s="48"/>
      <c r="L1439" s="259"/>
      <c r="M1439" s="259"/>
      <c r="S1439" s="259"/>
      <c r="T1439" s="259"/>
      <c r="U1439" s="259"/>
      <c r="V1439" s="259"/>
    </row>
    <row r="1440" spans="1:22">
      <c r="A1440" s="45"/>
      <c r="B1440" s="43">
        <f t="shared" si="27"/>
        <v>1425</v>
      </c>
      <c r="C1440" s="919"/>
      <c r="D1440" s="48"/>
      <c r="L1440" s="259"/>
      <c r="M1440" s="259"/>
      <c r="S1440" s="259"/>
      <c r="T1440" s="259"/>
      <c r="U1440" s="259"/>
      <c r="V1440" s="259"/>
    </row>
    <row r="1441" spans="1:22">
      <c r="A1441" s="45"/>
      <c r="B1441" s="43">
        <f t="shared" si="27"/>
        <v>1426</v>
      </c>
      <c r="C1441" s="919"/>
      <c r="D1441" s="48"/>
      <c r="L1441" s="259"/>
      <c r="M1441" s="259"/>
      <c r="S1441" s="259"/>
      <c r="T1441" s="259"/>
      <c r="U1441" s="259"/>
      <c r="V1441" s="259"/>
    </row>
    <row r="1442" spans="1:22">
      <c r="A1442" s="45"/>
      <c r="B1442" s="43">
        <f t="shared" si="27"/>
        <v>1427</v>
      </c>
      <c r="C1442" s="919"/>
      <c r="D1442" s="48"/>
      <c r="L1442" s="259"/>
      <c r="M1442" s="259"/>
      <c r="S1442" s="259"/>
      <c r="T1442" s="259"/>
      <c r="U1442" s="259"/>
      <c r="V1442" s="259"/>
    </row>
    <row r="1443" spans="1:22">
      <c r="A1443" s="45"/>
      <c r="B1443" s="43">
        <f t="shared" si="27"/>
        <v>1428</v>
      </c>
      <c r="C1443" s="919"/>
      <c r="D1443" s="48"/>
      <c r="L1443" s="259"/>
      <c r="M1443" s="259"/>
      <c r="S1443" s="259"/>
      <c r="T1443" s="259"/>
      <c r="U1443" s="259"/>
      <c r="V1443" s="259"/>
    </row>
    <row r="1444" spans="1:22">
      <c r="A1444" s="45"/>
      <c r="B1444" s="43">
        <f t="shared" si="27"/>
        <v>1429</v>
      </c>
      <c r="C1444" s="919"/>
      <c r="D1444" s="48"/>
      <c r="L1444" s="259"/>
      <c r="M1444" s="259"/>
      <c r="S1444" s="259"/>
      <c r="T1444" s="259"/>
      <c r="U1444" s="259"/>
      <c r="V1444" s="259"/>
    </row>
    <row r="1445" spans="1:22">
      <c r="A1445" s="45"/>
      <c r="B1445" s="43">
        <f t="shared" si="27"/>
        <v>1430</v>
      </c>
      <c r="C1445" s="919"/>
      <c r="D1445" s="48"/>
      <c r="L1445" s="259"/>
      <c r="M1445" s="259"/>
      <c r="S1445" s="259"/>
      <c r="T1445" s="259"/>
      <c r="U1445" s="259"/>
      <c r="V1445" s="259"/>
    </row>
    <row r="1446" spans="1:22">
      <c r="A1446" s="45"/>
      <c r="B1446" s="43">
        <f t="shared" si="27"/>
        <v>1431</v>
      </c>
      <c r="C1446" s="919"/>
      <c r="D1446" s="48"/>
      <c r="L1446" s="259"/>
      <c r="M1446" s="259"/>
      <c r="S1446" s="259"/>
      <c r="T1446" s="259"/>
      <c r="U1446" s="259"/>
      <c r="V1446" s="259"/>
    </row>
    <row r="1447" spans="1:22">
      <c r="A1447" s="45"/>
      <c r="B1447" s="43">
        <f t="shared" si="27"/>
        <v>1432</v>
      </c>
      <c r="C1447" s="919"/>
      <c r="D1447" s="48"/>
      <c r="L1447" s="259"/>
      <c r="M1447" s="259"/>
      <c r="S1447" s="259"/>
      <c r="T1447" s="259"/>
      <c r="U1447" s="259"/>
      <c r="V1447" s="259"/>
    </row>
    <row r="1448" spans="1:22">
      <c r="A1448" s="45"/>
      <c r="B1448" s="43">
        <f t="shared" si="27"/>
        <v>1433</v>
      </c>
      <c r="C1448" s="919"/>
      <c r="D1448" s="48"/>
      <c r="L1448" s="259"/>
      <c r="M1448" s="259"/>
      <c r="S1448" s="259"/>
      <c r="T1448" s="259"/>
      <c r="U1448" s="259"/>
      <c r="V1448" s="259"/>
    </row>
    <row r="1449" spans="1:22">
      <c r="A1449" s="45"/>
      <c r="B1449" s="43">
        <f t="shared" si="27"/>
        <v>1434</v>
      </c>
      <c r="C1449" s="919"/>
      <c r="D1449" s="48"/>
      <c r="L1449" s="259"/>
      <c r="M1449" s="259"/>
      <c r="S1449" s="259"/>
      <c r="T1449" s="259"/>
      <c r="U1449" s="259"/>
      <c r="V1449" s="259"/>
    </row>
    <row r="1450" spans="1:22">
      <c r="A1450" s="45"/>
      <c r="B1450" s="43">
        <f t="shared" si="27"/>
        <v>1435</v>
      </c>
      <c r="C1450" s="919"/>
      <c r="D1450" s="48"/>
      <c r="L1450" s="259"/>
      <c r="M1450" s="259"/>
      <c r="S1450" s="259"/>
      <c r="T1450" s="259"/>
      <c r="U1450" s="259"/>
      <c r="V1450" s="259"/>
    </row>
    <row r="1451" spans="1:22">
      <c r="A1451" s="45"/>
      <c r="B1451" s="43">
        <f t="shared" si="27"/>
        <v>1436</v>
      </c>
      <c r="C1451" s="919"/>
      <c r="D1451" s="48"/>
      <c r="L1451" s="259"/>
      <c r="M1451" s="259"/>
      <c r="S1451" s="259"/>
      <c r="T1451" s="259"/>
      <c r="U1451" s="259"/>
      <c r="V1451" s="259"/>
    </row>
    <row r="1452" spans="1:22">
      <c r="A1452" s="45"/>
      <c r="B1452" s="43">
        <f t="shared" si="27"/>
        <v>1437</v>
      </c>
      <c r="C1452" s="919"/>
      <c r="D1452" s="48"/>
      <c r="L1452" s="259"/>
      <c r="M1452" s="259"/>
      <c r="S1452" s="259"/>
      <c r="T1452" s="259"/>
      <c r="U1452" s="259"/>
      <c r="V1452" s="259"/>
    </row>
    <row r="1453" spans="1:22">
      <c r="A1453" s="45"/>
      <c r="B1453" s="43">
        <f t="shared" si="27"/>
        <v>1438</v>
      </c>
      <c r="C1453" s="919"/>
      <c r="D1453" s="48"/>
      <c r="L1453" s="259"/>
      <c r="M1453" s="259"/>
      <c r="S1453" s="259"/>
      <c r="T1453" s="259"/>
      <c r="U1453" s="259"/>
      <c r="V1453" s="259"/>
    </row>
    <row r="1454" spans="1:22">
      <c r="A1454" s="45"/>
      <c r="B1454" s="43">
        <f t="shared" si="27"/>
        <v>1439</v>
      </c>
      <c r="C1454" s="919"/>
      <c r="D1454" s="48"/>
      <c r="L1454" s="259"/>
      <c r="M1454" s="259"/>
      <c r="S1454" s="259"/>
      <c r="T1454" s="259"/>
      <c r="U1454" s="259"/>
      <c r="V1454" s="259"/>
    </row>
    <row r="1455" spans="1:22">
      <c r="A1455" s="45"/>
      <c r="B1455" s="43">
        <f t="shared" si="27"/>
        <v>1440</v>
      </c>
      <c r="C1455" s="919"/>
      <c r="D1455" s="48"/>
      <c r="L1455" s="259"/>
      <c r="M1455" s="259"/>
      <c r="S1455" s="259"/>
      <c r="T1455" s="259"/>
      <c r="U1455" s="259"/>
      <c r="V1455" s="259"/>
    </row>
    <row r="1456" spans="1:22">
      <c r="A1456" s="45"/>
      <c r="B1456" s="43">
        <f t="shared" si="27"/>
        <v>1441</v>
      </c>
      <c r="C1456" s="919"/>
      <c r="D1456" s="48"/>
      <c r="L1456" s="259"/>
      <c r="M1456" s="259"/>
      <c r="S1456" s="259"/>
      <c r="T1456" s="259"/>
      <c r="U1456" s="259"/>
      <c r="V1456" s="259"/>
    </row>
    <row r="1457" spans="1:22">
      <c r="A1457" s="45"/>
      <c r="B1457" s="43">
        <f t="shared" si="27"/>
        <v>1442</v>
      </c>
      <c r="C1457" s="919"/>
      <c r="D1457" s="48"/>
      <c r="L1457" s="259"/>
      <c r="M1457" s="259"/>
      <c r="S1457" s="259"/>
      <c r="T1457" s="259"/>
      <c r="U1457" s="259"/>
      <c r="V1457" s="259"/>
    </row>
    <row r="1458" spans="1:22">
      <c r="A1458" s="45"/>
      <c r="B1458" s="43">
        <f t="shared" si="27"/>
        <v>1443</v>
      </c>
      <c r="C1458" s="919"/>
      <c r="D1458" s="48"/>
      <c r="L1458" s="259"/>
      <c r="M1458" s="259"/>
      <c r="S1458" s="259"/>
      <c r="T1458" s="259"/>
      <c r="U1458" s="259"/>
      <c r="V1458" s="259"/>
    </row>
    <row r="1459" spans="1:22">
      <c r="A1459" s="45"/>
      <c r="B1459" s="43">
        <f t="shared" si="27"/>
        <v>1444</v>
      </c>
      <c r="C1459" s="919"/>
      <c r="D1459" s="48"/>
      <c r="L1459" s="259"/>
      <c r="M1459" s="259"/>
      <c r="S1459" s="259"/>
      <c r="T1459" s="259"/>
      <c r="U1459" s="259"/>
      <c r="V1459" s="259"/>
    </row>
    <row r="1460" spans="1:22">
      <c r="A1460" s="45"/>
      <c r="B1460" s="43">
        <f t="shared" si="27"/>
        <v>1445</v>
      </c>
      <c r="C1460" s="919"/>
      <c r="D1460" s="48"/>
      <c r="L1460" s="259"/>
      <c r="M1460" s="259"/>
      <c r="S1460" s="259"/>
      <c r="T1460" s="259"/>
      <c r="U1460" s="259"/>
      <c r="V1460" s="259"/>
    </row>
    <row r="1461" spans="1:22">
      <c r="A1461" s="45"/>
      <c r="B1461" s="43">
        <f t="shared" si="27"/>
        <v>1446</v>
      </c>
      <c r="C1461" s="919"/>
      <c r="D1461" s="48"/>
      <c r="L1461" s="259"/>
      <c r="M1461" s="259"/>
      <c r="S1461" s="259"/>
      <c r="T1461" s="259"/>
      <c r="U1461" s="259"/>
      <c r="V1461" s="259"/>
    </row>
    <row r="1462" spans="1:22">
      <c r="A1462" s="45"/>
      <c r="B1462" s="43">
        <f t="shared" si="27"/>
        <v>1447</v>
      </c>
      <c r="C1462" s="919"/>
      <c r="D1462" s="48"/>
      <c r="L1462" s="259"/>
      <c r="M1462" s="259"/>
      <c r="S1462" s="259"/>
      <c r="T1462" s="259"/>
      <c r="U1462" s="259"/>
      <c r="V1462" s="259"/>
    </row>
    <row r="1463" spans="1:22">
      <c r="A1463" s="45"/>
      <c r="B1463" s="43">
        <f t="shared" si="27"/>
        <v>1448</v>
      </c>
      <c r="C1463" s="919"/>
      <c r="D1463" s="48"/>
      <c r="L1463" s="259"/>
      <c r="M1463" s="259"/>
      <c r="S1463" s="259"/>
      <c r="T1463" s="259"/>
      <c r="U1463" s="259"/>
      <c r="V1463" s="259"/>
    </row>
    <row r="1464" spans="1:22">
      <c r="A1464" s="45"/>
      <c r="B1464" s="43">
        <f t="shared" si="27"/>
        <v>1449</v>
      </c>
      <c r="C1464" s="919"/>
      <c r="D1464" s="48"/>
      <c r="L1464" s="259"/>
      <c r="M1464" s="259"/>
      <c r="S1464" s="259"/>
      <c r="T1464" s="259"/>
      <c r="U1464" s="259"/>
      <c r="V1464" s="259"/>
    </row>
    <row r="1465" spans="1:22">
      <c r="A1465" s="45"/>
      <c r="B1465" s="43">
        <f t="shared" si="27"/>
        <v>1450</v>
      </c>
      <c r="C1465" s="919"/>
      <c r="D1465" s="48"/>
      <c r="L1465" s="259"/>
      <c r="M1465" s="259"/>
      <c r="S1465" s="259"/>
      <c r="T1465" s="259"/>
      <c r="U1465" s="259"/>
      <c r="V1465" s="259"/>
    </row>
    <row r="1466" spans="1:22">
      <c r="A1466" s="45"/>
      <c r="B1466" s="43">
        <f t="shared" si="27"/>
        <v>1451</v>
      </c>
      <c r="C1466" s="919"/>
      <c r="D1466" s="48"/>
      <c r="L1466" s="259"/>
      <c r="M1466" s="259"/>
      <c r="S1466" s="259"/>
      <c r="T1466" s="259"/>
      <c r="U1466" s="259"/>
      <c r="V1466" s="259"/>
    </row>
    <row r="1467" spans="1:22">
      <c r="A1467" s="45"/>
      <c r="B1467" s="43">
        <f t="shared" si="27"/>
        <v>1452</v>
      </c>
      <c r="C1467" s="919"/>
      <c r="D1467" s="48"/>
      <c r="L1467" s="259"/>
      <c r="M1467" s="259"/>
      <c r="S1467" s="259"/>
      <c r="T1467" s="259"/>
      <c r="U1467" s="259"/>
      <c r="V1467" s="259"/>
    </row>
    <row r="1468" spans="1:22">
      <c r="A1468" s="45"/>
      <c r="B1468" s="43">
        <f t="shared" si="27"/>
        <v>1453</v>
      </c>
      <c r="C1468" s="919"/>
      <c r="D1468" s="48"/>
      <c r="L1468" s="259"/>
      <c r="M1468" s="259"/>
      <c r="S1468" s="259"/>
      <c r="T1468" s="259"/>
      <c r="U1468" s="259"/>
      <c r="V1468" s="259"/>
    </row>
    <row r="1469" spans="1:22">
      <c r="A1469" s="45"/>
      <c r="B1469" s="43">
        <f t="shared" si="27"/>
        <v>1454</v>
      </c>
      <c r="C1469" s="919"/>
      <c r="D1469" s="48"/>
      <c r="L1469" s="259"/>
      <c r="M1469" s="259"/>
      <c r="S1469" s="259"/>
      <c r="T1469" s="259"/>
      <c r="U1469" s="259"/>
      <c r="V1469" s="259"/>
    </row>
    <row r="1470" spans="1:22">
      <c r="A1470" s="45"/>
      <c r="B1470" s="43">
        <f t="shared" si="27"/>
        <v>1455</v>
      </c>
      <c r="C1470" s="919"/>
      <c r="D1470" s="48"/>
      <c r="L1470" s="259"/>
      <c r="M1470" s="259"/>
      <c r="S1470" s="259"/>
      <c r="T1470" s="259"/>
      <c r="U1470" s="259"/>
      <c r="V1470" s="259"/>
    </row>
    <row r="1471" spans="1:22">
      <c r="A1471" s="45"/>
      <c r="B1471" s="43">
        <f t="shared" si="27"/>
        <v>1456</v>
      </c>
      <c r="C1471" s="919"/>
      <c r="D1471" s="48"/>
      <c r="L1471" s="259"/>
      <c r="M1471" s="259"/>
      <c r="S1471" s="259"/>
      <c r="T1471" s="259"/>
      <c r="U1471" s="259"/>
      <c r="V1471" s="259"/>
    </row>
    <row r="1472" spans="1:22">
      <c r="A1472" s="45"/>
      <c r="B1472" s="43">
        <f t="shared" si="27"/>
        <v>1457</v>
      </c>
      <c r="C1472" s="919"/>
      <c r="D1472" s="48"/>
      <c r="L1472" s="259"/>
      <c r="M1472" s="259"/>
      <c r="S1472" s="259"/>
      <c r="T1472" s="259"/>
      <c r="U1472" s="259"/>
      <c r="V1472" s="259"/>
    </row>
    <row r="1473" spans="1:22">
      <c r="A1473" s="45"/>
      <c r="B1473" s="43">
        <f t="shared" si="27"/>
        <v>1458</v>
      </c>
      <c r="C1473" s="919"/>
      <c r="D1473" s="48"/>
      <c r="L1473" s="259"/>
      <c r="M1473" s="259"/>
      <c r="S1473" s="259"/>
      <c r="T1473" s="259"/>
      <c r="U1473" s="259"/>
      <c r="V1473" s="259"/>
    </row>
    <row r="1474" spans="1:22">
      <c r="A1474" s="45"/>
      <c r="B1474" s="43">
        <f t="shared" si="27"/>
        <v>1459</v>
      </c>
      <c r="C1474" s="919"/>
      <c r="D1474" s="48"/>
      <c r="L1474" s="259"/>
      <c r="M1474" s="259"/>
      <c r="S1474" s="259"/>
      <c r="T1474" s="259"/>
      <c r="U1474" s="259"/>
      <c r="V1474" s="259"/>
    </row>
    <row r="1475" spans="1:22">
      <c r="A1475" s="45"/>
      <c r="B1475" s="43">
        <f t="shared" si="27"/>
        <v>1460</v>
      </c>
      <c r="C1475" s="919"/>
      <c r="D1475" s="48"/>
      <c r="L1475" s="259"/>
      <c r="M1475" s="259"/>
      <c r="S1475" s="259"/>
      <c r="T1475" s="259"/>
      <c r="U1475" s="259"/>
      <c r="V1475" s="259"/>
    </row>
    <row r="1476" spans="1:22">
      <c r="A1476" s="45"/>
      <c r="B1476" s="43">
        <f t="shared" si="27"/>
        <v>1461</v>
      </c>
      <c r="C1476" s="919"/>
      <c r="D1476" s="48"/>
      <c r="L1476" s="259"/>
      <c r="M1476" s="259"/>
      <c r="S1476" s="259"/>
      <c r="T1476" s="259"/>
      <c r="U1476" s="259"/>
      <c r="V1476" s="259"/>
    </row>
    <row r="1477" spans="1:22">
      <c r="A1477" s="45"/>
      <c r="B1477" s="43">
        <f t="shared" si="27"/>
        <v>1462</v>
      </c>
      <c r="C1477" s="919"/>
      <c r="D1477" s="48"/>
      <c r="L1477" s="259"/>
      <c r="M1477" s="259"/>
      <c r="S1477" s="259"/>
      <c r="T1477" s="259"/>
      <c r="U1477" s="259"/>
      <c r="V1477" s="259"/>
    </row>
    <row r="1478" spans="1:22">
      <c r="A1478" s="45"/>
      <c r="B1478" s="43">
        <f t="shared" si="27"/>
        <v>1463</v>
      </c>
      <c r="C1478" s="919"/>
      <c r="D1478" s="48"/>
      <c r="L1478" s="259"/>
      <c r="M1478" s="259"/>
      <c r="S1478" s="259"/>
      <c r="T1478" s="259"/>
      <c r="U1478" s="259"/>
      <c r="V1478" s="259"/>
    </row>
    <row r="1479" spans="1:22">
      <c r="A1479" s="45"/>
      <c r="B1479" s="43">
        <f t="shared" si="27"/>
        <v>1464</v>
      </c>
      <c r="C1479" s="919"/>
      <c r="D1479" s="48"/>
      <c r="L1479" s="259"/>
      <c r="M1479" s="259"/>
      <c r="S1479" s="259"/>
      <c r="T1479" s="259"/>
      <c r="U1479" s="259"/>
      <c r="V1479" s="259"/>
    </row>
    <row r="1480" spans="1:22">
      <c r="A1480" s="45"/>
      <c r="B1480" s="43">
        <f t="shared" si="27"/>
        <v>1465</v>
      </c>
      <c r="C1480" s="919"/>
      <c r="D1480" s="48"/>
      <c r="L1480" s="259"/>
      <c r="M1480" s="259"/>
      <c r="S1480" s="259"/>
      <c r="T1480" s="259"/>
      <c r="U1480" s="259"/>
      <c r="V1480" s="259"/>
    </row>
    <row r="1481" spans="1:22">
      <c r="A1481" s="45"/>
      <c r="B1481" s="43">
        <f t="shared" si="27"/>
        <v>1466</v>
      </c>
      <c r="C1481" s="919"/>
      <c r="D1481" s="48"/>
      <c r="L1481" s="259"/>
      <c r="M1481" s="259"/>
      <c r="S1481" s="259"/>
      <c r="T1481" s="259"/>
      <c r="U1481" s="259"/>
      <c r="V1481" s="259"/>
    </row>
    <row r="1482" spans="1:22">
      <c r="A1482" s="45"/>
      <c r="B1482" s="43">
        <f t="shared" si="27"/>
        <v>1467</v>
      </c>
      <c r="C1482" s="919"/>
      <c r="D1482" s="48"/>
      <c r="L1482" s="259"/>
      <c r="M1482" s="259"/>
      <c r="S1482" s="259"/>
      <c r="T1482" s="259"/>
      <c r="U1482" s="259"/>
      <c r="V1482" s="259"/>
    </row>
    <row r="1483" spans="1:22">
      <c r="A1483" s="45"/>
      <c r="B1483" s="43">
        <f t="shared" si="27"/>
        <v>1468</v>
      </c>
      <c r="C1483" s="919"/>
      <c r="D1483" s="48"/>
      <c r="L1483" s="259"/>
      <c r="M1483" s="259"/>
      <c r="S1483" s="259"/>
      <c r="T1483" s="259"/>
      <c r="U1483" s="259"/>
      <c r="V1483" s="259"/>
    </row>
    <row r="1484" spans="1:22">
      <c r="A1484" s="45"/>
      <c r="B1484" s="43">
        <f t="shared" si="27"/>
        <v>1469</v>
      </c>
      <c r="C1484" s="919"/>
      <c r="D1484" s="48"/>
      <c r="L1484" s="259"/>
      <c r="M1484" s="259"/>
      <c r="S1484" s="259"/>
      <c r="T1484" s="259"/>
      <c r="U1484" s="259"/>
      <c r="V1484" s="259"/>
    </row>
    <row r="1485" spans="1:22">
      <c r="A1485" s="45"/>
      <c r="B1485" s="43">
        <f t="shared" si="27"/>
        <v>1470</v>
      </c>
      <c r="C1485" s="919"/>
      <c r="D1485" s="48"/>
      <c r="L1485" s="259"/>
      <c r="M1485" s="259"/>
      <c r="S1485" s="259"/>
      <c r="T1485" s="259"/>
      <c r="U1485" s="259"/>
      <c r="V1485" s="259"/>
    </row>
    <row r="1486" spans="1:22">
      <c r="A1486" s="45"/>
      <c r="B1486" s="43">
        <f t="shared" si="27"/>
        <v>1471</v>
      </c>
      <c r="C1486" s="919"/>
      <c r="D1486" s="48"/>
      <c r="L1486" s="259"/>
      <c r="M1486" s="259"/>
      <c r="S1486" s="259"/>
      <c r="T1486" s="259"/>
      <c r="U1486" s="259"/>
      <c r="V1486" s="259"/>
    </row>
    <row r="1487" spans="1:22">
      <c r="A1487" s="45"/>
      <c r="B1487" s="43">
        <f t="shared" si="27"/>
        <v>1472</v>
      </c>
      <c r="C1487" s="919"/>
      <c r="D1487" s="48"/>
      <c r="L1487" s="259"/>
      <c r="M1487" s="259"/>
      <c r="S1487" s="259"/>
      <c r="T1487" s="259"/>
      <c r="U1487" s="259"/>
      <c r="V1487" s="259"/>
    </row>
    <row r="1488" spans="1:22">
      <c r="A1488" s="45"/>
      <c r="B1488" s="43">
        <f t="shared" si="27"/>
        <v>1473</v>
      </c>
      <c r="C1488" s="919"/>
      <c r="D1488" s="48"/>
      <c r="L1488" s="259"/>
      <c r="M1488" s="259"/>
      <c r="S1488" s="259"/>
      <c r="T1488" s="259"/>
      <c r="U1488" s="259"/>
      <c r="V1488" s="259"/>
    </row>
    <row r="1489" spans="1:22">
      <c r="A1489" s="45"/>
      <c r="B1489" s="43">
        <f t="shared" si="27"/>
        <v>1474</v>
      </c>
      <c r="C1489" s="919"/>
      <c r="D1489" s="48"/>
      <c r="L1489" s="259"/>
      <c r="M1489" s="259"/>
      <c r="S1489" s="259"/>
      <c r="T1489" s="259"/>
      <c r="U1489" s="259"/>
      <c r="V1489" s="259"/>
    </row>
    <row r="1490" spans="1:22">
      <c r="A1490" s="45"/>
      <c r="B1490" s="43">
        <f t="shared" ref="B1490:B1553" si="28">B1489+1</f>
        <v>1475</v>
      </c>
      <c r="C1490" s="919"/>
      <c r="D1490" s="48"/>
      <c r="L1490" s="259"/>
      <c r="M1490" s="259"/>
      <c r="S1490" s="259"/>
      <c r="T1490" s="259"/>
      <c r="U1490" s="259"/>
      <c r="V1490" s="259"/>
    </row>
    <row r="1491" spans="1:22">
      <c r="A1491" s="45"/>
      <c r="B1491" s="43">
        <f t="shared" si="28"/>
        <v>1476</v>
      </c>
      <c r="C1491" s="919"/>
      <c r="D1491" s="48"/>
      <c r="L1491" s="259"/>
      <c r="M1491" s="259"/>
      <c r="S1491" s="259"/>
      <c r="T1491" s="259"/>
      <c r="U1491" s="259"/>
      <c r="V1491" s="259"/>
    </row>
    <row r="1492" spans="1:22">
      <c r="A1492" s="45"/>
      <c r="B1492" s="43">
        <f t="shared" si="28"/>
        <v>1477</v>
      </c>
      <c r="C1492" s="919"/>
      <c r="D1492" s="48"/>
      <c r="L1492" s="259"/>
      <c r="M1492" s="259"/>
      <c r="S1492" s="259"/>
      <c r="T1492" s="259"/>
      <c r="U1492" s="259"/>
      <c r="V1492" s="259"/>
    </row>
    <row r="1493" spans="1:22">
      <c r="A1493" s="45"/>
      <c r="B1493" s="43">
        <f t="shared" si="28"/>
        <v>1478</v>
      </c>
      <c r="C1493" s="919"/>
      <c r="D1493" s="48"/>
      <c r="L1493" s="259"/>
      <c r="M1493" s="259"/>
      <c r="S1493" s="259"/>
      <c r="T1493" s="259"/>
      <c r="U1493" s="259"/>
      <c r="V1493" s="259"/>
    </row>
    <row r="1494" spans="1:22">
      <c r="A1494" s="45"/>
      <c r="B1494" s="43">
        <f t="shared" si="28"/>
        <v>1479</v>
      </c>
      <c r="C1494" s="919"/>
      <c r="D1494" s="48"/>
      <c r="L1494" s="259"/>
      <c r="M1494" s="259"/>
      <c r="S1494" s="259"/>
      <c r="T1494" s="259"/>
      <c r="U1494" s="259"/>
      <c r="V1494" s="259"/>
    </row>
    <row r="1495" spans="1:22">
      <c r="A1495" s="45"/>
      <c r="B1495" s="43">
        <f t="shared" si="28"/>
        <v>1480</v>
      </c>
      <c r="C1495" s="919"/>
      <c r="D1495" s="48"/>
      <c r="L1495" s="259"/>
      <c r="M1495" s="259"/>
      <c r="S1495" s="259"/>
      <c r="T1495" s="259"/>
      <c r="U1495" s="259"/>
      <c r="V1495" s="259"/>
    </row>
    <row r="1496" spans="1:22">
      <c r="A1496" s="45"/>
      <c r="B1496" s="43">
        <f t="shared" si="28"/>
        <v>1481</v>
      </c>
      <c r="C1496" s="919"/>
      <c r="D1496" s="48"/>
      <c r="L1496" s="259"/>
      <c r="M1496" s="259"/>
      <c r="S1496" s="259"/>
      <c r="T1496" s="259"/>
      <c r="U1496" s="259"/>
      <c r="V1496" s="259"/>
    </row>
    <row r="1497" spans="1:22">
      <c r="A1497" s="45"/>
      <c r="B1497" s="43">
        <f t="shared" si="28"/>
        <v>1482</v>
      </c>
      <c r="C1497" s="919"/>
      <c r="D1497" s="48"/>
      <c r="L1497" s="259"/>
      <c r="M1497" s="259"/>
      <c r="S1497" s="259"/>
      <c r="T1497" s="259"/>
      <c r="U1497" s="259"/>
      <c r="V1497" s="259"/>
    </row>
    <row r="1498" spans="1:22">
      <c r="A1498" s="45"/>
      <c r="B1498" s="43">
        <f t="shared" si="28"/>
        <v>1483</v>
      </c>
      <c r="C1498" s="919"/>
      <c r="D1498" s="48"/>
      <c r="L1498" s="259"/>
      <c r="M1498" s="259"/>
      <c r="S1498" s="259"/>
      <c r="T1498" s="259"/>
      <c r="U1498" s="259"/>
      <c r="V1498" s="259"/>
    </row>
    <row r="1499" spans="1:22">
      <c r="A1499" s="45"/>
      <c r="B1499" s="43">
        <f t="shared" si="28"/>
        <v>1484</v>
      </c>
      <c r="C1499" s="919"/>
      <c r="D1499" s="48"/>
      <c r="L1499" s="259"/>
      <c r="M1499" s="259"/>
      <c r="S1499" s="259"/>
      <c r="T1499" s="259"/>
      <c r="U1499" s="259"/>
      <c r="V1499" s="259"/>
    </row>
    <row r="1500" spans="1:22">
      <c r="A1500" s="45"/>
      <c r="B1500" s="43">
        <f t="shared" si="28"/>
        <v>1485</v>
      </c>
      <c r="C1500" s="919"/>
      <c r="D1500" s="48"/>
      <c r="L1500" s="259"/>
      <c r="M1500" s="259"/>
      <c r="S1500" s="259"/>
      <c r="T1500" s="259"/>
      <c r="U1500" s="259"/>
      <c r="V1500" s="259"/>
    </row>
    <row r="1501" spans="1:22">
      <c r="A1501" s="45"/>
      <c r="B1501" s="43">
        <f t="shared" si="28"/>
        <v>1486</v>
      </c>
      <c r="C1501" s="919"/>
      <c r="D1501" s="48"/>
      <c r="L1501" s="259"/>
      <c r="M1501" s="259"/>
      <c r="S1501" s="259"/>
      <c r="T1501" s="259"/>
      <c r="U1501" s="259"/>
      <c r="V1501" s="259"/>
    </row>
    <row r="1502" spans="1:22">
      <c r="A1502" s="45"/>
      <c r="B1502" s="43">
        <f t="shared" si="28"/>
        <v>1487</v>
      </c>
      <c r="C1502" s="919"/>
      <c r="D1502" s="48"/>
      <c r="L1502" s="259"/>
      <c r="M1502" s="259"/>
      <c r="S1502" s="259"/>
      <c r="T1502" s="259"/>
      <c r="U1502" s="259"/>
      <c r="V1502" s="259"/>
    </row>
    <row r="1503" spans="1:22">
      <c r="A1503" s="45"/>
      <c r="B1503" s="43">
        <f t="shared" si="28"/>
        <v>1488</v>
      </c>
      <c r="C1503" s="919"/>
      <c r="D1503" s="48"/>
      <c r="L1503" s="259"/>
      <c r="M1503" s="259"/>
      <c r="S1503" s="259"/>
      <c r="T1503" s="259"/>
      <c r="U1503" s="259"/>
      <c r="V1503" s="259"/>
    </row>
    <row r="1504" spans="1:22">
      <c r="A1504" s="45"/>
      <c r="B1504" s="43">
        <f t="shared" si="28"/>
        <v>1489</v>
      </c>
      <c r="C1504" s="919"/>
      <c r="D1504" s="48"/>
      <c r="L1504" s="259"/>
      <c r="M1504" s="259"/>
      <c r="S1504" s="259"/>
      <c r="T1504" s="259"/>
      <c r="U1504" s="259"/>
      <c r="V1504" s="259"/>
    </row>
    <row r="1505" spans="1:22">
      <c r="A1505" s="45"/>
      <c r="B1505" s="43">
        <f t="shared" si="28"/>
        <v>1490</v>
      </c>
      <c r="C1505" s="919"/>
      <c r="D1505" s="48"/>
      <c r="L1505" s="259"/>
      <c r="M1505" s="259"/>
      <c r="S1505" s="259"/>
      <c r="T1505" s="259"/>
      <c r="U1505" s="259"/>
      <c r="V1505" s="259"/>
    </row>
    <row r="1506" spans="1:22">
      <c r="A1506" s="45"/>
      <c r="B1506" s="43">
        <f t="shared" si="28"/>
        <v>1491</v>
      </c>
      <c r="C1506" s="919"/>
      <c r="D1506" s="48"/>
      <c r="L1506" s="259"/>
      <c r="M1506" s="259"/>
      <c r="S1506" s="259"/>
      <c r="T1506" s="259"/>
      <c r="U1506" s="259"/>
      <c r="V1506" s="259"/>
    </row>
    <row r="1507" spans="1:22">
      <c r="A1507" s="45"/>
      <c r="B1507" s="43">
        <f t="shared" si="28"/>
        <v>1492</v>
      </c>
      <c r="C1507" s="919"/>
      <c r="D1507" s="48"/>
      <c r="L1507" s="259"/>
      <c r="M1507" s="259"/>
      <c r="S1507" s="259"/>
      <c r="T1507" s="259"/>
      <c r="U1507" s="259"/>
      <c r="V1507" s="259"/>
    </row>
    <row r="1508" spans="1:22">
      <c r="A1508" s="45"/>
      <c r="B1508" s="43">
        <f t="shared" si="28"/>
        <v>1493</v>
      </c>
      <c r="C1508" s="919"/>
      <c r="D1508" s="48"/>
      <c r="L1508" s="259"/>
      <c r="M1508" s="259"/>
      <c r="S1508" s="259"/>
      <c r="T1508" s="259"/>
      <c r="U1508" s="259"/>
      <c r="V1508" s="259"/>
    </row>
    <row r="1509" spans="1:22">
      <c r="A1509" s="45"/>
      <c r="B1509" s="43">
        <f t="shared" si="28"/>
        <v>1494</v>
      </c>
      <c r="C1509" s="919"/>
      <c r="D1509" s="48"/>
      <c r="L1509" s="259"/>
      <c r="M1509" s="259"/>
      <c r="S1509" s="259"/>
      <c r="T1509" s="259"/>
      <c r="U1509" s="259"/>
      <c r="V1509" s="259"/>
    </row>
    <row r="1510" spans="1:22">
      <c r="A1510" s="45"/>
      <c r="B1510" s="43">
        <f t="shared" si="28"/>
        <v>1495</v>
      </c>
      <c r="C1510" s="919"/>
      <c r="D1510" s="48"/>
      <c r="L1510" s="259"/>
      <c r="M1510" s="259"/>
      <c r="S1510" s="259"/>
      <c r="T1510" s="259"/>
      <c r="U1510" s="259"/>
      <c r="V1510" s="259"/>
    </row>
    <row r="1511" spans="1:22">
      <c r="A1511" s="45"/>
      <c r="B1511" s="43">
        <f t="shared" si="28"/>
        <v>1496</v>
      </c>
      <c r="C1511" s="919"/>
      <c r="D1511" s="48"/>
      <c r="L1511" s="259"/>
      <c r="M1511" s="259"/>
      <c r="S1511" s="259"/>
      <c r="T1511" s="259"/>
      <c r="U1511" s="259"/>
      <c r="V1511" s="259"/>
    </row>
    <row r="1512" spans="1:22">
      <c r="A1512" s="45"/>
      <c r="B1512" s="43">
        <f t="shared" si="28"/>
        <v>1497</v>
      </c>
      <c r="C1512" s="919"/>
      <c r="D1512" s="48"/>
      <c r="L1512" s="259"/>
      <c r="M1512" s="259"/>
      <c r="S1512" s="259"/>
      <c r="T1512" s="259"/>
      <c r="U1512" s="259"/>
      <c r="V1512" s="259"/>
    </row>
    <row r="1513" spans="1:22">
      <c r="A1513" s="45"/>
      <c r="B1513" s="43">
        <f t="shared" si="28"/>
        <v>1498</v>
      </c>
      <c r="C1513" s="919"/>
      <c r="D1513" s="48"/>
      <c r="L1513" s="259"/>
      <c r="M1513" s="259"/>
      <c r="S1513" s="259"/>
      <c r="T1513" s="259"/>
      <c r="U1513" s="259"/>
      <c r="V1513" s="259"/>
    </row>
    <row r="1514" spans="1:22">
      <c r="A1514" s="45"/>
      <c r="B1514" s="43">
        <f t="shared" si="28"/>
        <v>1499</v>
      </c>
      <c r="C1514" s="919"/>
      <c r="D1514" s="48"/>
      <c r="L1514" s="259"/>
      <c r="M1514" s="259"/>
      <c r="S1514" s="259"/>
      <c r="T1514" s="259"/>
      <c r="U1514" s="259"/>
      <c r="V1514" s="259"/>
    </row>
    <row r="1515" spans="1:22">
      <c r="A1515" s="45"/>
      <c r="B1515" s="43">
        <f t="shared" si="28"/>
        <v>1500</v>
      </c>
      <c r="C1515" s="919"/>
      <c r="D1515" s="48"/>
      <c r="L1515" s="259"/>
      <c r="M1515" s="259"/>
      <c r="S1515" s="259"/>
      <c r="T1515" s="259"/>
      <c r="U1515" s="259"/>
      <c r="V1515" s="259"/>
    </row>
    <row r="1516" spans="1:22">
      <c r="A1516" s="45"/>
      <c r="B1516" s="43">
        <f t="shared" si="28"/>
        <v>1501</v>
      </c>
      <c r="C1516" s="919"/>
      <c r="D1516" s="48"/>
      <c r="L1516" s="259"/>
      <c r="M1516" s="259"/>
      <c r="S1516" s="259"/>
      <c r="T1516" s="259"/>
      <c r="U1516" s="259"/>
      <c r="V1516" s="259"/>
    </row>
    <row r="1517" spans="1:22">
      <c r="A1517" s="45"/>
      <c r="B1517" s="43">
        <f t="shared" si="28"/>
        <v>1502</v>
      </c>
      <c r="C1517" s="919"/>
      <c r="D1517" s="48"/>
      <c r="L1517" s="259"/>
      <c r="M1517" s="259"/>
      <c r="S1517" s="259"/>
      <c r="T1517" s="259"/>
      <c r="U1517" s="259"/>
      <c r="V1517" s="259"/>
    </row>
    <row r="1518" spans="1:22">
      <c r="A1518" s="45"/>
      <c r="B1518" s="43">
        <f t="shared" si="28"/>
        <v>1503</v>
      </c>
      <c r="C1518" s="919"/>
      <c r="D1518" s="48"/>
      <c r="L1518" s="259"/>
      <c r="M1518" s="259"/>
      <c r="S1518" s="259"/>
      <c r="T1518" s="259"/>
      <c r="U1518" s="259"/>
      <c r="V1518" s="259"/>
    </row>
    <row r="1519" spans="1:22">
      <c r="A1519" s="45"/>
      <c r="B1519" s="43">
        <f t="shared" si="28"/>
        <v>1504</v>
      </c>
      <c r="C1519" s="919"/>
      <c r="D1519" s="48"/>
      <c r="L1519" s="259"/>
      <c r="M1519" s="259"/>
      <c r="S1519" s="259"/>
      <c r="T1519" s="259"/>
      <c r="U1519" s="259"/>
      <c r="V1519" s="259"/>
    </row>
    <row r="1520" spans="1:22">
      <c r="A1520" s="45"/>
      <c r="B1520" s="43">
        <f t="shared" si="28"/>
        <v>1505</v>
      </c>
      <c r="C1520" s="919"/>
      <c r="D1520" s="48"/>
      <c r="L1520" s="259"/>
      <c r="M1520" s="259"/>
      <c r="S1520" s="259"/>
      <c r="T1520" s="259"/>
      <c r="U1520" s="259"/>
      <c r="V1520" s="259"/>
    </row>
    <row r="1521" spans="1:22">
      <c r="A1521" s="45"/>
      <c r="B1521" s="43">
        <f t="shared" si="28"/>
        <v>1506</v>
      </c>
      <c r="C1521" s="919"/>
      <c r="D1521" s="48"/>
      <c r="L1521" s="259"/>
      <c r="M1521" s="259"/>
      <c r="S1521" s="259"/>
      <c r="T1521" s="259"/>
      <c r="U1521" s="259"/>
      <c r="V1521" s="259"/>
    </row>
    <row r="1522" spans="1:22">
      <c r="A1522" s="45"/>
      <c r="B1522" s="43">
        <f t="shared" si="28"/>
        <v>1507</v>
      </c>
      <c r="C1522" s="919"/>
      <c r="D1522" s="48"/>
      <c r="L1522" s="259"/>
      <c r="M1522" s="259"/>
      <c r="S1522" s="259"/>
      <c r="T1522" s="259"/>
      <c r="U1522" s="259"/>
      <c r="V1522" s="259"/>
    </row>
    <row r="1523" spans="1:22">
      <c r="A1523" s="45"/>
      <c r="B1523" s="43">
        <f t="shared" si="28"/>
        <v>1508</v>
      </c>
      <c r="C1523" s="919"/>
      <c r="D1523" s="48"/>
      <c r="L1523" s="259"/>
      <c r="M1523" s="259"/>
      <c r="S1523" s="259"/>
      <c r="T1523" s="259"/>
      <c r="U1523" s="259"/>
      <c r="V1523" s="259"/>
    </row>
    <row r="1524" spans="1:22">
      <c r="A1524" s="45"/>
      <c r="B1524" s="43">
        <f t="shared" si="28"/>
        <v>1509</v>
      </c>
      <c r="C1524" s="919"/>
      <c r="D1524" s="48"/>
      <c r="L1524" s="259"/>
      <c r="M1524" s="259"/>
      <c r="S1524" s="259"/>
      <c r="T1524" s="259"/>
      <c r="U1524" s="259"/>
      <c r="V1524" s="259"/>
    </row>
    <row r="1525" spans="1:22">
      <c r="A1525" s="45"/>
      <c r="B1525" s="43">
        <f t="shared" si="28"/>
        <v>1510</v>
      </c>
      <c r="C1525" s="919"/>
      <c r="D1525" s="48"/>
      <c r="L1525" s="259"/>
      <c r="M1525" s="259"/>
      <c r="S1525" s="259"/>
      <c r="T1525" s="259"/>
      <c r="U1525" s="259"/>
      <c r="V1525" s="259"/>
    </row>
    <row r="1526" spans="1:22">
      <c r="A1526" s="45"/>
      <c r="B1526" s="43">
        <f t="shared" si="28"/>
        <v>1511</v>
      </c>
      <c r="C1526" s="919"/>
      <c r="D1526" s="48"/>
      <c r="L1526" s="259"/>
      <c r="M1526" s="259"/>
      <c r="S1526" s="259"/>
      <c r="T1526" s="259"/>
      <c r="U1526" s="259"/>
      <c r="V1526" s="259"/>
    </row>
    <row r="1527" spans="1:22">
      <c r="A1527" s="45"/>
      <c r="B1527" s="43">
        <f t="shared" si="28"/>
        <v>1512</v>
      </c>
      <c r="C1527" s="919"/>
      <c r="D1527" s="48"/>
      <c r="L1527" s="259"/>
      <c r="M1527" s="259"/>
      <c r="S1527" s="259"/>
      <c r="T1527" s="259"/>
      <c r="U1527" s="259"/>
      <c r="V1527" s="259"/>
    </row>
    <row r="1528" spans="1:22">
      <c r="A1528" s="45"/>
      <c r="B1528" s="43">
        <f t="shared" si="28"/>
        <v>1513</v>
      </c>
      <c r="C1528" s="919"/>
      <c r="D1528" s="48"/>
      <c r="L1528" s="259"/>
      <c r="M1528" s="259"/>
      <c r="S1528" s="259"/>
      <c r="T1528" s="259"/>
      <c r="U1528" s="259"/>
      <c r="V1528" s="259"/>
    </row>
    <row r="1529" spans="1:22">
      <c r="A1529" s="45"/>
      <c r="B1529" s="43">
        <f t="shared" si="28"/>
        <v>1514</v>
      </c>
      <c r="C1529" s="919"/>
      <c r="D1529" s="48"/>
      <c r="L1529" s="259"/>
      <c r="M1529" s="259"/>
      <c r="S1529" s="259"/>
      <c r="T1529" s="259"/>
      <c r="U1529" s="259"/>
      <c r="V1529" s="259"/>
    </row>
    <row r="1530" spans="1:22">
      <c r="A1530" s="45"/>
      <c r="B1530" s="43">
        <f t="shared" si="28"/>
        <v>1515</v>
      </c>
      <c r="C1530" s="919"/>
      <c r="D1530" s="48"/>
      <c r="L1530" s="259"/>
      <c r="M1530" s="259"/>
      <c r="S1530" s="259"/>
      <c r="T1530" s="259"/>
      <c r="U1530" s="259"/>
      <c r="V1530" s="259"/>
    </row>
    <row r="1531" spans="1:22">
      <c r="A1531" s="45"/>
      <c r="B1531" s="43">
        <f t="shared" si="28"/>
        <v>1516</v>
      </c>
      <c r="C1531" s="919"/>
      <c r="D1531" s="48"/>
      <c r="L1531" s="259"/>
      <c r="M1531" s="259"/>
      <c r="S1531" s="259"/>
      <c r="T1531" s="259"/>
      <c r="U1531" s="259"/>
      <c r="V1531" s="259"/>
    </row>
    <row r="1532" spans="1:22">
      <c r="A1532" s="45"/>
      <c r="B1532" s="43">
        <f t="shared" si="28"/>
        <v>1517</v>
      </c>
      <c r="C1532" s="919"/>
      <c r="D1532" s="48"/>
      <c r="L1532" s="259"/>
      <c r="M1532" s="259"/>
      <c r="S1532" s="259"/>
      <c r="T1532" s="259"/>
      <c r="U1532" s="259"/>
      <c r="V1532" s="259"/>
    </row>
    <row r="1533" spans="1:22">
      <c r="A1533" s="45"/>
      <c r="B1533" s="43">
        <f t="shared" si="28"/>
        <v>1518</v>
      </c>
      <c r="C1533" s="919"/>
      <c r="D1533" s="48"/>
      <c r="L1533" s="259"/>
      <c r="M1533" s="259"/>
      <c r="S1533" s="259"/>
      <c r="T1533" s="259"/>
      <c r="U1533" s="259"/>
      <c r="V1533" s="259"/>
    </row>
    <row r="1534" spans="1:22">
      <c r="A1534" s="45"/>
      <c r="B1534" s="43">
        <f t="shared" si="28"/>
        <v>1519</v>
      </c>
      <c r="C1534" s="919"/>
      <c r="D1534" s="48"/>
      <c r="L1534" s="259"/>
      <c r="M1534" s="259"/>
      <c r="S1534" s="259"/>
      <c r="T1534" s="259"/>
      <c r="U1534" s="259"/>
      <c r="V1534" s="259"/>
    </row>
    <row r="1535" spans="1:22">
      <c r="A1535" s="45"/>
      <c r="B1535" s="43">
        <f t="shared" si="28"/>
        <v>1520</v>
      </c>
      <c r="C1535" s="919"/>
      <c r="D1535" s="48"/>
      <c r="L1535" s="259"/>
      <c r="M1535" s="259"/>
      <c r="S1535" s="259"/>
      <c r="T1535" s="259"/>
      <c r="U1535" s="259"/>
      <c r="V1535" s="259"/>
    </row>
    <row r="1536" spans="1:22">
      <c r="A1536" s="45"/>
      <c r="B1536" s="43">
        <f t="shared" si="28"/>
        <v>1521</v>
      </c>
      <c r="C1536" s="919"/>
      <c r="D1536" s="48"/>
      <c r="L1536" s="259"/>
      <c r="M1536" s="259"/>
      <c r="S1536" s="259"/>
      <c r="T1536" s="259"/>
      <c r="U1536" s="259"/>
      <c r="V1536" s="259"/>
    </row>
    <row r="1537" spans="1:22">
      <c r="A1537" s="45"/>
      <c r="B1537" s="43">
        <f t="shared" si="28"/>
        <v>1522</v>
      </c>
      <c r="C1537" s="919"/>
      <c r="D1537" s="48"/>
      <c r="L1537" s="259"/>
      <c r="M1537" s="259"/>
      <c r="S1537" s="259"/>
      <c r="T1537" s="259"/>
      <c r="U1537" s="259"/>
      <c r="V1537" s="259"/>
    </row>
    <row r="1538" spans="1:22">
      <c r="A1538" s="45"/>
      <c r="B1538" s="43">
        <f t="shared" si="28"/>
        <v>1523</v>
      </c>
      <c r="C1538" s="919"/>
      <c r="D1538" s="48"/>
      <c r="L1538" s="259"/>
      <c r="M1538" s="259"/>
      <c r="S1538" s="259"/>
      <c r="T1538" s="259"/>
      <c r="U1538" s="259"/>
      <c r="V1538" s="259"/>
    </row>
    <row r="1539" spans="1:22">
      <c r="A1539" s="45"/>
      <c r="B1539" s="43">
        <f t="shared" si="28"/>
        <v>1524</v>
      </c>
      <c r="C1539" s="919"/>
      <c r="D1539" s="48"/>
      <c r="L1539" s="259"/>
      <c r="M1539" s="259"/>
      <c r="S1539" s="259"/>
      <c r="T1539" s="259"/>
      <c r="U1539" s="259"/>
      <c r="V1539" s="259"/>
    </row>
    <row r="1540" spans="1:22">
      <c r="A1540" s="45"/>
      <c r="B1540" s="43">
        <f t="shared" si="28"/>
        <v>1525</v>
      </c>
      <c r="C1540" s="919"/>
      <c r="D1540" s="48"/>
      <c r="L1540" s="259"/>
      <c r="M1540" s="259"/>
      <c r="S1540" s="259"/>
      <c r="T1540" s="259"/>
      <c r="U1540" s="259"/>
      <c r="V1540" s="259"/>
    </row>
    <row r="1541" spans="1:22">
      <c r="A1541" s="45"/>
      <c r="B1541" s="43">
        <f t="shared" si="28"/>
        <v>1526</v>
      </c>
      <c r="C1541" s="919"/>
      <c r="D1541" s="48"/>
      <c r="L1541" s="259"/>
      <c r="M1541" s="259"/>
      <c r="S1541" s="259"/>
      <c r="T1541" s="259"/>
      <c r="U1541" s="259"/>
      <c r="V1541" s="259"/>
    </row>
    <row r="1542" spans="1:22">
      <c r="A1542" s="45"/>
      <c r="B1542" s="43">
        <f t="shared" si="28"/>
        <v>1527</v>
      </c>
      <c r="C1542" s="919"/>
      <c r="D1542" s="48"/>
      <c r="L1542" s="259"/>
      <c r="M1542" s="259"/>
      <c r="S1542" s="259"/>
      <c r="T1542" s="259"/>
      <c r="U1542" s="259"/>
      <c r="V1542" s="259"/>
    </row>
    <row r="1543" spans="1:22">
      <c r="A1543" s="45"/>
      <c r="B1543" s="43">
        <f t="shared" si="28"/>
        <v>1528</v>
      </c>
      <c r="C1543" s="919"/>
      <c r="D1543" s="48"/>
      <c r="L1543" s="259"/>
      <c r="M1543" s="259"/>
      <c r="S1543" s="259"/>
      <c r="T1543" s="259"/>
      <c r="U1543" s="259"/>
      <c r="V1543" s="259"/>
    </row>
    <row r="1544" spans="1:22">
      <c r="A1544" s="45"/>
      <c r="B1544" s="43">
        <f t="shared" si="28"/>
        <v>1529</v>
      </c>
      <c r="C1544" s="919"/>
      <c r="D1544" s="48"/>
      <c r="L1544" s="259"/>
      <c r="M1544" s="259"/>
      <c r="S1544" s="259"/>
      <c r="T1544" s="259"/>
      <c r="U1544" s="259"/>
      <c r="V1544" s="259"/>
    </row>
    <row r="1545" spans="1:22">
      <c r="A1545" s="45"/>
      <c r="B1545" s="43">
        <f t="shared" si="28"/>
        <v>1530</v>
      </c>
      <c r="C1545" s="919"/>
      <c r="D1545" s="48"/>
      <c r="L1545" s="259"/>
      <c r="M1545" s="259"/>
      <c r="S1545" s="259"/>
      <c r="T1545" s="259"/>
      <c r="U1545" s="259"/>
      <c r="V1545" s="259"/>
    </row>
    <row r="1546" spans="1:22">
      <c r="A1546" s="45"/>
      <c r="B1546" s="43">
        <f t="shared" si="28"/>
        <v>1531</v>
      </c>
      <c r="C1546" s="919"/>
      <c r="D1546" s="48"/>
      <c r="L1546" s="259"/>
      <c r="M1546" s="259"/>
      <c r="S1546" s="259"/>
      <c r="T1546" s="259"/>
      <c r="U1546" s="259"/>
      <c r="V1546" s="259"/>
    </row>
    <row r="1547" spans="1:22">
      <c r="A1547" s="45"/>
      <c r="B1547" s="43">
        <f t="shared" si="28"/>
        <v>1532</v>
      </c>
      <c r="C1547" s="919"/>
      <c r="D1547" s="48"/>
      <c r="L1547" s="259"/>
      <c r="M1547" s="259"/>
      <c r="S1547" s="259"/>
      <c r="T1547" s="259"/>
      <c r="U1547" s="259"/>
      <c r="V1547" s="259"/>
    </row>
    <row r="1548" spans="1:22">
      <c r="A1548" s="45"/>
      <c r="B1548" s="43">
        <f t="shared" si="28"/>
        <v>1533</v>
      </c>
      <c r="C1548" s="919"/>
      <c r="D1548" s="48"/>
      <c r="L1548" s="259"/>
      <c r="M1548" s="259"/>
      <c r="S1548" s="259"/>
      <c r="T1548" s="259"/>
      <c r="U1548" s="259"/>
      <c r="V1548" s="259"/>
    </row>
    <row r="1549" spans="1:22">
      <c r="A1549" s="45"/>
      <c r="B1549" s="43">
        <f t="shared" si="28"/>
        <v>1534</v>
      </c>
      <c r="C1549" s="919"/>
      <c r="D1549" s="48"/>
      <c r="L1549" s="259"/>
      <c r="M1549" s="259"/>
      <c r="S1549" s="259"/>
      <c r="T1549" s="259"/>
      <c r="U1549" s="259"/>
      <c r="V1549" s="259"/>
    </row>
    <row r="1550" spans="1:22">
      <c r="A1550" s="45"/>
      <c r="B1550" s="43">
        <f t="shared" si="28"/>
        <v>1535</v>
      </c>
      <c r="C1550" s="919"/>
      <c r="D1550" s="48"/>
      <c r="L1550" s="259"/>
      <c r="M1550" s="259"/>
      <c r="S1550" s="259"/>
      <c r="T1550" s="259"/>
      <c r="U1550" s="259"/>
      <c r="V1550" s="259"/>
    </row>
    <row r="1551" spans="1:22">
      <c r="A1551" s="45"/>
      <c r="B1551" s="43">
        <f t="shared" si="28"/>
        <v>1536</v>
      </c>
      <c r="C1551" s="919"/>
      <c r="D1551" s="48"/>
      <c r="L1551" s="259"/>
      <c r="M1551" s="259"/>
      <c r="S1551" s="259"/>
      <c r="T1551" s="259"/>
      <c r="U1551" s="259"/>
      <c r="V1551" s="259"/>
    </row>
    <row r="1552" spans="1:22">
      <c r="A1552" s="45"/>
      <c r="B1552" s="43">
        <f t="shared" si="28"/>
        <v>1537</v>
      </c>
      <c r="C1552" s="919"/>
      <c r="D1552" s="48"/>
      <c r="L1552" s="259"/>
      <c r="M1552" s="259"/>
      <c r="S1552" s="259"/>
      <c r="T1552" s="259"/>
      <c r="U1552" s="259"/>
      <c r="V1552" s="259"/>
    </row>
    <row r="1553" spans="1:22">
      <c r="A1553" s="45"/>
      <c r="B1553" s="43">
        <f t="shared" si="28"/>
        <v>1538</v>
      </c>
      <c r="C1553" s="919"/>
      <c r="D1553" s="48"/>
      <c r="L1553" s="259"/>
      <c r="M1553" s="259"/>
      <c r="S1553" s="259"/>
      <c r="T1553" s="259"/>
      <c r="U1553" s="259"/>
      <c r="V1553" s="259"/>
    </row>
    <row r="1554" spans="1:22">
      <c r="A1554" s="45"/>
      <c r="B1554" s="43">
        <f t="shared" ref="B1554:B1617" si="29">B1553+1</f>
        <v>1539</v>
      </c>
      <c r="C1554" s="919"/>
      <c r="D1554" s="48"/>
      <c r="L1554" s="259"/>
      <c r="M1554" s="259"/>
      <c r="S1554" s="259"/>
      <c r="T1554" s="259"/>
      <c r="U1554" s="259"/>
      <c r="V1554" s="259"/>
    </row>
    <row r="1555" spans="1:22">
      <c r="A1555" s="45"/>
      <c r="B1555" s="43">
        <f t="shared" si="29"/>
        <v>1540</v>
      </c>
      <c r="C1555" s="919"/>
      <c r="D1555" s="48"/>
      <c r="L1555" s="259"/>
      <c r="M1555" s="259"/>
      <c r="S1555" s="259"/>
      <c r="T1555" s="259"/>
      <c r="U1555" s="259"/>
      <c r="V1555" s="259"/>
    </row>
    <row r="1556" spans="1:22">
      <c r="A1556" s="45"/>
      <c r="B1556" s="43">
        <f t="shared" si="29"/>
        <v>1541</v>
      </c>
      <c r="C1556" s="919"/>
      <c r="D1556" s="48"/>
      <c r="L1556" s="259"/>
      <c r="M1556" s="259"/>
      <c r="S1556" s="259"/>
      <c r="T1556" s="259"/>
      <c r="U1556" s="259"/>
      <c r="V1556" s="259"/>
    </row>
    <row r="1557" spans="1:22">
      <c r="A1557" s="45"/>
      <c r="B1557" s="43">
        <f t="shared" si="29"/>
        <v>1542</v>
      </c>
      <c r="C1557" s="919"/>
      <c r="D1557" s="48"/>
      <c r="L1557" s="259"/>
      <c r="M1557" s="259"/>
      <c r="S1557" s="259"/>
      <c r="T1557" s="259"/>
      <c r="U1557" s="259"/>
      <c r="V1557" s="259"/>
    </row>
    <row r="1558" spans="1:22">
      <c r="A1558" s="45"/>
      <c r="B1558" s="43">
        <f t="shared" si="29"/>
        <v>1543</v>
      </c>
      <c r="C1558" s="919"/>
      <c r="D1558" s="48"/>
      <c r="L1558" s="259"/>
      <c r="M1558" s="259"/>
      <c r="S1558" s="259"/>
      <c r="T1558" s="259"/>
      <c r="U1558" s="259"/>
      <c r="V1558" s="259"/>
    </row>
    <row r="1559" spans="1:22">
      <c r="A1559" s="45"/>
      <c r="B1559" s="43">
        <f t="shared" si="29"/>
        <v>1544</v>
      </c>
      <c r="C1559" s="919"/>
      <c r="D1559" s="48"/>
      <c r="L1559" s="259"/>
      <c r="M1559" s="259"/>
      <c r="S1559" s="259"/>
      <c r="T1559" s="259"/>
      <c r="U1559" s="259"/>
      <c r="V1559" s="259"/>
    </row>
    <row r="1560" spans="1:22">
      <c r="A1560" s="45"/>
      <c r="B1560" s="43">
        <f t="shared" si="29"/>
        <v>1545</v>
      </c>
      <c r="C1560" s="919"/>
      <c r="D1560" s="48"/>
      <c r="L1560" s="259"/>
      <c r="M1560" s="259"/>
      <c r="S1560" s="259"/>
      <c r="T1560" s="259"/>
      <c r="U1560" s="259"/>
      <c r="V1560" s="259"/>
    </row>
    <row r="1561" spans="1:22">
      <c r="A1561" s="45"/>
      <c r="B1561" s="43">
        <f t="shared" si="29"/>
        <v>1546</v>
      </c>
      <c r="C1561" s="919"/>
      <c r="D1561" s="48"/>
      <c r="L1561" s="259"/>
      <c r="M1561" s="259"/>
      <c r="S1561" s="259"/>
      <c r="T1561" s="259"/>
      <c r="U1561" s="259"/>
      <c r="V1561" s="259"/>
    </row>
    <row r="1562" spans="1:22">
      <c r="A1562" s="45"/>
      <c r="B1562" s="43">
        <f t="shared" si="29"/>
        <v>1547</v>
      </c>
      <c r="C1562" s="919"/>
      <c r="D1562" s="48"/>
      <c r="L1562" s="259"/>
      <c r="M1562" s="259"/>
      <c r="S1562" s="259"/>
      <c r="T1562" s="259"/>
      <c r="U1562" s="259"/>
      <c r="V1562" s="259"/>
    </row>
    <row r="1563" spans="1:22">
      <c r="A1563" s="45"/>
      <c r="B1563" s="43">
        <f t="shared" si="29"/>
        <v>1548</v>
      </c>
      <c r="C1563" s="919"/>
      <c r="D1563" s="48"/>
      <c r="L1563" s="259"/>
      <c r="M1563" s="259"/>
      <c r="S1563" s="259"/>
      <c r="T1563" s="259"/>
      <c r="U1563" s="259"/>
      <c r="V1563" s="259"/>
    </row>
    <row r="1564" spans="1:22">
      <c r="A1564" s="45"/>
      <c r="B1564" s="43">
        <f t="shared" si="29"/>
        <v>1549</v>
      </c>
      <c r="C1564" s="919"/>
      <c r="D1564" s="48"/>
      <c r="L1564" s="259"/>
      <c r="M1564" s="259"/>
      <c r="S1564" s="259"/>
      <c r="T1564" s="259"/>
      <c r="U1564" s="259"/>
      <c r="V1564" s="259"/>
    </row>
    <row r="1565" spans="1:22">
      <c r="A1565" s="45"/>
      <c r="B1565" s="43">
        <f t="shared" si="29"/>
        <v>1550</v>
      </c>
      <c r="C1565" s="919"/>
      <c r="D1565" s="48"/>
      <c r="L1565" s="259"/>
      <c r="M1565" s="259"/>
      <c r="S1565" s="259"/>
      <c r="T1565" s="259"/>
      <c r="U1565" s="259"/>
      <c r="V1565" s="259"/>
    </row>
    <row r="1566" spans="1:22">
      <c r="A1566" s="45"/>
      <c r="B1566" s="43">
        <f t="shared" si="29"/>
        <v>1551</v>
      </c>
      <c r="C1566" s="919"/>
      <c r="D1566" s="48"/>
      <c r="L1566" s="259"/>
      <c r="M1566" s="259"/>
      <c r="S1566" s="259"/>
      <c r="T1566" s="259"/>
      <c r="U1566" s="259"/>
      <c r="V1566" s="259"/>
    </row>
    <row r="1567" spans="1:22">
      <c r="A1567" s="45"/>
      <c r="B1567" s="43">
        <f t="shared" si="29"/>
        <v>1552</v>
      </c>
      <c r="C1567" s="919"/>
      <c r="D1567" s="48"/>
      <c r="L1567" s="259"/>
      <c r="M1567" s="259"/>
      <c r="S1567" s="259"/>
      <c r="T1567" s="259"/>
      <c r="U1567" s="259"/>
      <c r="V1567" s="259"/>
    </row>
    <row r="1568" spans="1:22">
      <c r="A1568" s="45"/>
      <c r="B1568" s="43">
        <f t="shared" si="29"/>
        <v>1553</v>
      </c>
      <c r="C1568" s="919"/>
      <c r="D1568" s="48"/>
      <c r="L1568" s="259"/>
      <c r="M1568" s="259"/>
      <c r="S1568" s="259"/>
      <c r="T1568" s="259"/>
      <c r="U1568" s="259"/>
      <c r="V1568" s="259"/>
    </row>
    <row r="1569" spans="1:22">
      <c r="A1569" s="45"/>
      <c r="B1569" s="43">
        <f t="shared" si="29"/>
        <v>1554</v>
      </c>
      <c r="C1569" s="919"/>
      <c r="D1569" s="48"/>
      <c r="L1569" s="259"/>
      <c r="M1569" s="259"/>
      <c r="S1569" s="259"/>
      <c r="T1569" s="259"/>
      <c r="U1569" s="259"/>
      <c r="V1569" s="259"/>
    </row>
    <row r="1570" spans="1:22">
      <c r="A1570" s="45"/>
      <c r="B1570" s="43">
        <f t="shared" si="29"/>
        <v>1555</v>
      </c>
      <c r="C1570" s="919"/>
      <c r="D1570" s="48"/>
      <c r="L1570" s="259"/>
      <c r="M1570" s="259"/>
      <c r="S1570" s="259"/>
      <c r="T1570" s="259"/>
      <c r="U1570" s="259"/>
      <c r="V1570" s="259"/>
    </row>
    <row r="1571" spans="1:22">
      <c r="A1571" s="45"/>
      <c r="B1571" s="43">
        <f t="shared" si="29"/>
        <v>1556</v>
      </c>
      <c r="C1571" s="919"/>
      <c r="D1571" s="48"/>
      <c r="L1571" s="259"/>
      <c r="M1571" s="259"/>
      <c r="S1571" s="259"/>
      <c r="T1571" s="259"/>
      <c r="U1571" s="259"/>
      <c r="V1571" s="259"/>
    </row>
    <row r="1572" spans="1:22">
      <c r="A1572" s="45"/>
      <c r="B1572" s="43">
        <f t="shared" si="29"/>
        <v>1557</v>
      </c>
      <c r="C1572" s="919"/>
      <c r="D1572" s="48"/>
      <c r="L1572" s="259"/>
      <c r="M1572" s="259"/>
      <c r="S1572" s="259"/>
      <c r="T1572" s="259"/>
      <c r="U1572" s="259"/>
      <c r="V1572" s="259"/>
    </row>
    <row r="1573" spans="1:22">
      <c r="A1573" s="45"/>
      <c r="B1573" s="43">
        <f t="shared" si="29"/>
        <v>1558</v>
      </c>
      <c r="C1573" s="919"/>
      <c r="D1573" s="48"/>
      <c r="L1573" s="259"/>
      <c r="M1573" s="259"/>
      <c r="S1573" s="259"/>
      <c r="T1573" s="259"/>
      <c r="U1573" s="259"/>
      <c r="V1573" s="259"/>
    </row>
    <row r="1574" spans="1:22">
      <c r="A1574" s="45"/>
      <c r="B1574" s="43">
        <f t="shared" si="29"/>
        <v>1559</v>
      </c>
      <c r="C1574" s="919"/>
      <c r="D1574" s="48"/>
      <c r="L1574" s="259"/>
      <c r="M1574" s="259"/>
      <c r="S1574" s="259"/>
      <c r="T1574" s="259"/>
      <c r="U1574" s="259"/>
      <c r="V1574" s="259"/>
    </row>
    <row r="1575" spans="1:22">
      <c r="A1575" s="45"/>
      <c r="B1575" s="43">
        <f t="shared" si="29"/>
        <v>1560</v>
      </c>
      <c r="C1575" s="919"/>
      <c r="D1575" s="48"/>
      <c r="L1575" s="259"/>
      <c r="M1575" s="259"/>
      <c r="S1575" s="259"/>
      <c r="T1575" s="259"/>
      <c r="U1575" s="259"/>
      <c r="V1575" s="259"/>
    </row>
    <row r="1576" spans="1:22">
      <c r="A1576" s="45"/>
      <c r="B1576" s="43">
        <f t="shared" si="29"/>
        <v>1561</v>
      </c>
      <c r="C1576" s="919"/>
      <c r="D1576" s="48"/>
      <c r="L1576" s="259"/>
      <c r="M1576" s="259"/>
      <c r="S1576" s="259"/>
      <c r="T1576" s="259"/>
      <c r="U1576" s="259"/>
      <c r="V1576" s="259"/>
    </row>
    <row r="1577" spans="1:22">
      <c r="A1577" s="45"/>
      <c r="B1577" s="43">
        <f t="shared" si="29"/>
        <v>1562</v>
      </c>
      <c r="C1577" s="919"/>
      <c r="D1577" s="48"/>
      <c r="L1577" s="259"/>
      <c r="M1577" s="259"/>
      <c r="S1577" s="259"/>
      <c r="T1577" s="259"/>
      <c r="U1577" s="259"/>
      <c r="V1577" s="259"/>
    </row>
    <row r="1578" spans="1:22">
      <c r="A1578" s="45"/>
      <c r="B1578" s="43">
        <f t="shared" si="29"/>
        <v>1563</v>
      </c>
      <c r="C1578" s="919"/>
      <c r="D1578" s="48"/>
      <c r="L1578" s="259"/>
      <c r="M1578" s="259"/>
      <c r="S1578" s="259"/>
      <c r="T1578" s="259"/>
      <c r="U1578" s="259"/>
      <c r="V1578" s="259"/>
    </row>
    <row r="1579" spans="1:22">
      <c r="A1579" s="45"/>
      <c r="B1579" s="43">
        <f t="shared" si="29"/>
        <v>1564</v>
      </c>
      <c r="C1579" s="919"/>
      <c r="D1579" s="48"/>
      <c r="L1579" s="259"/>
      <c r="M1579" s="259"/>
      <c r="S1579" s="259"/>
      <c r="T1579" s="259"/>
      <c r="U1579" s="259"/>
      <c r="V1579" s="259"/>
    </row>
    <row r="1580" spans="1:22">
      <c r="A1580" s="45"/>
      <c r="B1580" s="43">
        <f t="shared" si="29"/>
        <v>1565</v>
      </c>
      <c r="C1580" s="919"/>
      <c r="D1580" s="48"/>
      <c r="L1580" s="259"/>
      <c r="M1580" s="259"/>
      <c r="S1580" s="259"/>
      <c r="T1580" s="259"/>
      <c r="U1580" s="259"/>
      <c r="V1580" s="259"/>
    </row>
    <row r="1581" spans="1:22">
      <c r="A1581" s="45"/>
      <c r="B1581" s="43">
        <f t="shared" si="29"/>
        <v>1566</v>
      </c>
      <c r="C1581" s="919"/>
      <c r="D1581" s="48"/>
      <c r="L1581" s="259"/>
      <c r="M1581" s="259"/>
      <c r="S1581" s="259"/>
      <c r="T1581" s="259"/>
      <c r="U1581" s="259"/>
      <c r="V1581" s="259"/>
    </row>
    <row r="1582" spans="1:22">
      <c r="A1582" s="45"/>
      <c r="B1582" s="43">
        <f t="shared" si="29"/>
        <v>1567</v>
      </c>
      <c r="C1582" s="919"/>
      <c r="D1582" s="48"/>
      <c r="L1582" s="259"/>
      <c r="M1582" s="259"/>
      <c r="S1582" s="259"/>
      <c r="T1582" s="259"/>
      <c r="U1582" s="259"/>
      <c r="V1582" s="259"/>
    </row>
    <row r="1583" spans="1:22">
      <c r="A1583" s="45"/>
      <c r="B1583" s="43">
        <f t="shared" si="29"/>
        <v>1568</v>
      </c>
      <c r="C1583" s="919"/>
      <c r="D1583" s="48"/>
      <c r="L1583" s="259"/>
      <c r="M1583" s="259"/>
      <c r="S1583" s="259"/>
      <c r="T1583" s="259"/>
      <c r="U1583" s="259"/>
      <c r="V1583" s="259"/>
    </row>
    <row r="1584" spans="1:22">
      <c r="A1584" s="45"/>
      <c r="B1584" s="43">
        <f t="shared" si="29"/>
        <v>1569</v>
      </c>
      <c r="C1584" s="919"/>
      <c r="D1584" s="48"/>
      <c r="L1584" s="259"/>
      <c r="M1584" s="259"/>
      <c r="S1584" s="259"/>
      <c r="T1584" s="259"/>
      <c r="U1584" s="259"/>
      <c r="V1584" s="259"/>
    </row>
    <row r="1585" spans="1:22">
      <c r="A1585" s="45"/>
      <c r="B1585" s="43">
        <f t="shared" si="29"/>
        <v>1570</v>
      </c>
      <c r="C1585" s="919"/>
      <c r="D1585" s="48"/>
      <c r="L1585" s="259"/>
      <c r="M1585" s="259"/>
      <c r="S1585" s="259"/>
      <c r="T1585" s="259"/>
      <c r="U1585" s="259"/>
      <c r="V1585" s="259"/>
    </row>
    <row r="1586" spans="1:22">
      <c r="A1586" s="45"/>
      <c r="B1586" s="43">
        <f t="shared" si="29"/>
        <v>1571</v>
      </c>
      <c r="C1586" s="919"/>
      <c r="D1586" s="48"/>
      <c r="L1586" s="259"/>
      <c r="M1586" s="259"/>
      <c r="S1586" s="259"/>
      <c r="T1586" s="259"/>
      <c r="U1586" s="259"/>
      <c r="V1586" s="259"/>
    </row>
    <row r="1587" spans="1:22">
      <c r="A1587" s="45"/>
      <c r="B1587" s="43">
        <f t="shared" si="29"/>
        <v>1572</v>
      </c>
      <c r="C1587" s="919"/>
      <c r="D1587" s="48"/>
      <c r="L1587" s="259"/>
      <c r="M1587" s="259"/>
      <c r="S1587" s="259"/>
      <c r="T1587" s="259"/>
      <c r="U1587" s="259"/>
      <c r="V1587" s="259"/>
    </row>
    <row r="1588" spans="1:22">
      <c r="A1588" s="45"/>
      <c r="B1588" s="43">
        <f t="shared" si="29"/>
        <v>1573</v>
      </c>
      <c r="C1588" s="919"/>
      <c r="D1588" s="48"/>
      <c r="L1588" s="259"/>
      <c r="M1588" s="259"/>
      <c r="S1588" s="259"/>
      <c r="T1588" s="259"/>
      <c r="U1588" s="259"/>
      <c r="V1588" s="259"/>
    </row>
    <row r="1589" spans="1:22">
      <c r="A1589" s="45"/>
      <c r="B1589" s="43">
        <f t="shared" si="29"/>
        <v>1574</v>
      </c>
      <c r="C1589" s="919"/>
      <c r="D1589" s="48"/>
      <c r="L1589" s="259"/>
      <c r="M1589" s="259"/>
      <c r="S1589" s="259"/>
      <c r="T1589" s="259"/>
      <c r="U1589" s="259"/>
      <c r="V1589" s="259"/>
    </row>
    <row r="1590" spans="1:22">
      <c r="A1590" s="45"/>
      <c r="B1590" s="43">
        <f t="shared" si="29"/>
        <v>1575</v>
      </c>
      <c r="C1590" s="919"/>
      <c r="D1590" s="48"/>
      <c r="L1590" s="259"/>
      <c r="M1590" s="259"/>
      <c r="S1590" s="259"/>
      <c r="T1590" s="259"/>
      <c r="U1590" s="259"/>
      <c r="V1590" s="259"/>
    </row>
    <row r="1591" spans="1:22">
      <c r="A1591" s="45"/>
      <c r="B1591" s="43">
        <f t="shared" si="29"/>
        <v>1576</v>
      </c>
      <c r="C1591" s="919"/>
      <c r="D1591" s="48"/>
      <c r="L1591" s="259"/>
      <c r="M1591" s="259"/>
      <c r="S1591" s="259"/>
      <c r="T1591" s="259"/>
      <c r="U1591" s="259"/>
      <c r="V1591" s="259"/>
    </row>
    <row r="1592" spans="1:22">
      <c r="A1592" s="45"/>
      <c r="B1592" s="43">
        <f t="shared" si="29"/>
        <v>1577</v>
      </c>
      <c r="C1592" s="919"/>
      <c r="D1592" s="48"/>
      <c r="L1592" s="259"/>
      <c r="M1592" s="259"/>
      <c r="S1592" s="259"/>
      <c r="T1592" s="259"/>
      <c r="U1592" s="259"/>
      <c r="V1592" s="259"/>
    </row>
    <row r="1593" spans="1:22">
      <c r="A1593" s="45"/>
      <c r="B1593" s="43">
        <f t="shared" si="29"/>
        <v>1578</v>
      </c>
      <c r="C1593" s="919"/>
      <c r="D1593" s="48"/>
      <c r="L1593" s="259"/>
      <c r="M1593" s="259"/>
      <c r="S1593" s="259"/>
      <c r="T1593" s="259"/>
      <c r="U1593" s="259"/>
      <c r="V1593" s="259"/>
    </row>
    <row r="1594" spans="1:22">
      <c r="A1594" s="45"/>
      <c r="B1594" s="43">
        <f t="shared" si="29"/>
        <v>1579</v>
      </c>
      <c r="C1594" s="919"/>
      <c r="D1594" s="48"/>
      <c r="L1594" s="259"/>
      <c r="M1594" s="259"/>
      <c r="S1594" s="259"/>
      <c r="T1594" s="259"/>
      <c r="U1594" s="259"/>
      <c r="V1594" s="259"/>
    </row>
    <row r="1595" spans="1:22">
      <c r="A1595" s="45"/>
      <c r="B1595" s="43">
        <f t="shared" si="29"/>
        <v>1580</v>
      </c>
      <c r="C1595" s="919"/>
      <c r="D1595" s="48"/>
      <c r="L1595" s="259"/>
      <c r="M1595" s="259"/>
      <c r="S1595" s="259"/>
      <c r="T1595" s="259"/>
      <c r="U1595" s="259"/>
      <c r="V1595" s="259"/>
    </row>
    <row r="1596" spans="1:22">
      <c r="A1596" s="45"/>
      <c r="B1596" s="43">
        <f t="shared" si="29"/>
        <v>1581</v>
      </c>
      <c r="C1596" s="919"/>
      <c r="D1596" s="48"/>
      <c r="L1596" s="259"/>
      <c r="M1596" s="259"/>
      <c r="S1596" s="259"/>
      <c r="T1596" s="259"/>
      <c r="U1596" s="259"/>
      <c r="V1596" s="259"/>
    </row>
    <row r="1597" spans="1:22">
      <c r="A1597" s="45"/>
      <c r="B1597" s="43">
        <f t="shared" si="29"/>
        <v>1582</v>
      </c>
      <c r="C1597" s="919"/>
      <c r="D1597" s="48"/>
      <c r="L1597" s="259"/>
      <c r="M1597" s="259"/>
      <c r="S1597" s="259"/>
      <c r="T1597" s="259"/>
      <c r="U1597" s="259"/>
      <c r="V1597" s="259"/>
    </row>
    <row r="1598" spans="1:22">
      <c r="A1598" s="45"/>
      <c r="B1598" s="43">
        <f t="shared" si="29"/>
        <v>1583</v>
      </c>
      <c r="C1598" s="919"/>
      <c r="D1598" s="48"/>
      <c r="L1598" s="259"/>
      <c r="M1598" s="259"/>
      <c r="S1598" s="259"/>
      <c r="T1598" s="259"/>
      <c r="U1598" s="259"/>
      <c r="V1598" s="259"/>
    </row>
    <row r="1599" spans="1:22">
      <c r="A1599" s="45"/>
      <c r="B1599" s="43">
        <f t="shared" si="29"/>
        <v>1584</v>
      </c>
      <c r="C1599" s="919"/>
      <c r="D1599" s="48"/>
      <c r="L1599" s="259"/>
      <c r="M1599" s="259"/>
      <c r="S1599" s="259"/>
      <c r="T1599" s="259"/>
      <c r="U1599" s="259"/>
      <c r="V1599" s="259"/>
    </row>
    <row r="1600" spans="1:22">
      <c r="A1600" s="45"/>
      <c r="B1600" s="43">
        <f t="shared" si="29"/>
        <v>1585</v>
      </c>
      <c r="C1600" s="919"/>
      <c r="D1600" s="48"/>
      <c r="L1600" s="259"/>
      <c r="M1600" s="259"/>
      <c r="S1600" s="259"/>
      <c r="T1600" s="259"/>
      <c r="U1600" s="259"/>
      <c r="V1600" s="259"/>
    </row>
    <row r="1601" spans="1:22">
      <c r="A1601" s="45"/>
      <c r="B1601" s="43">
        <f t="shared" si="29"/>
        <v>1586</v>
      </c>
      <c r="C1601" s="919"/>
      <c r="D1601" s="48"/>
      <c r="L1601" s="259"/>
      <c r="M1601" s="259"/>
      <c r="S1601" s="259"/>
      <c r="T1601" s="259"/>
      <c r="U1601" s="259"/>
      <c r="V1601" s="259"/>
    </row>
    <row r="1602" spans="1:22">
      <c r="A1602" s="45"/>
      <c r="B1602" s="43">
        <f t="shared" si="29"/>
        <v>1587</v>
      </c>
      <c r="C1602" s="919"/>
      <c r="D1602" s="48"/>
      <c r="L1602" s="259"/>
      <c r="M1602" s="259"/>
      <c r="S1602" s="259"/>
      <c r="T1602" s="259"/>
      <c r="U1602" s="259"/>
      <c r="V1602" s="259"/>
    </row>
    <row r="1603" spans="1:22">
      <c r="A1603" s="45"/>
      <c r="B1603" s="43">
        <f t="shared" si="29"/>
        <v>1588</v>
      </c>
      <c r="C1603" s="919"/>
      <c r="D1603" s="48"/>
      <c r="L1603" s="259"/>
      <c r="M1603" s="259"/>
      <c r="S1603" s="259"/>
      <c r="T1603" s="259"/>
      <c r="U1603" s="259"/>
      <c r="V1603" s="259"/>
    </row>
    <row r="1604" spans="1:22">
      <c r="A1604" s="45"/>
      <c r="B1604" s="43">
        <f t="shared" si="29"/>
        <v>1589</v>
      </c>
      <c r="C1604" s="919"/>
      <c r="D1604" s="48"/>
      <c r="L1604" s="259"/>
      <c r="M1604" s="259"/>
      <c r="S1604" s="259"/>
      <c r="T1604" s="259"/>
      <c r="U1604" s="259"/>
      <c r="V1604" s="259"/>
    </row>
    <row r="1605" spans="1:22">
      <c r="A1605" s="45"/>
      <c r="B1605" s="43">
        <f t="shared" si="29"/>
        <v>1590</v>
      </c>
      <c r="C1605" s="919"/>
      <c r="D1605" s="48"/>
      <c r="L1605" s="259"/>
      <c r="M1605" s="259"/>
      <c r="S1605" s="259"/>
      <c r="T1605" s="259"/>
      <c r="U1605" s="259"/>
      <c r="V1605" s="259"/>
    </row>
    <row r="1606" spans="1:22">
      <c r="A1606" s="45"/>
      <c r="B1606" s="43">
        <f t="shared" si="29"/>
        <v>1591</v>
      </c>
      <c r="C1606" s="919"/>
      <c r="D1606" s="48"/>
      <c r="L1606" s="259"/>
      <c r="M1606" s="259"/>
      <c r="S1606" s="259"/>
      <c r="T1606" s="259"/>
      <c r="U1606" s="259"/>
      <c r="V1606" s="259"/>
    </row>
    <row r="1607" spans="1:22">
      <c r="A1607" s="45"/>
      <c r="B1607" s="43">
        <f t="shared" si="29"/>
        <v>1592</v>
      </c>
      <c r="C1607" s="919"/>
      <c r="D1607" s="48"/>
      <c r="L1607" s="259"/>
      <c r="M1607" s="259"/>
      <c r="S1607" s="259"/>
      <c r="T1607" s="259"/>
      <c r="U1607" s="259"/>
      <c r="V1607" s="259"/>
    </row>
    <row r="1608" spans="1:22">
      <c r="A1608" s="45"/>
      <c r="B1608" s="43">
        <f t="shared" si="29"/>
        <v>1593</v>
      </c>
      <c r="C1608" s="919"/>
      <c r="D1608" s="48"/>
      <c r="L1608" s="259"/>
      <c r="M1608" s="259"/>
      <c r="S1608" s="259"/>
      <c r="T1608" s="259"/>
      <c r="U1608" s="259"/>
      <c r="V1608" s="259"/>
    </row>
    <row r="1609" spans="1:22">
      <c r="A1609" s="45"/>
      <c r="B1609" s="43">
        <f t="shared" si="29"/>
        <v>1594</v>
      </c>
      <c r="C1609" s="919"/>
      <c r="D1609" s="48"/>
      <c r="L1609" s="259"/>
      <c r="M1609" s="259"/>
      <c r="S1609" s="259"/>
      <c r="T1609" s="259"/>
      <c r="U1609" s="259"/>
      <c r="V1609" s="259"/>
    </row>
    <row r="1610" spans="1:22">
      <c r="A1610" s="45"/>
      <c r="B1610" s="43">
        <f t="shared" si="29"/>
        <v>1595</v>
      </c>
      <c r="C1610" s="919"/>
      <c r="D1610" s="48"/>
      <c r="L1610" s="259"/>
      <c r="M1610" s="259"/>
      <c r="S1610" s="259"/>
      <c r="T1610" s="259"/>
      <c r="U1610" s="259"/>
      <c r="V1610" s="259"/>
    </row>
    <row r="1611" spans="1:22">
      <c r="A1611" s="45"/>
      <c r="B1611" s="43">
        <f t="shared" si="29"/>
        <v>1596</v>
      </c>
      <c r="C1611" s="919"/>
      <c r="D1611" s="48"/>
      <c r="L1611" s="259"/>
      <c r="M1611" s="259"/>
      <c r="S1611" s="259"/>
      <c r="T1611" s="259"/>
      <c r="U1611" s="259"/>
      <c r="V1611" s="259"/>
    </row>
    <row r="1612" spans="1:22">
      <c r="A1612" s="45"/>
      <c r="B1612" s="43">
        <f t="shared" si="29"/>
        <v>1597</v>
      </c>
      <c r="C1612" s="919"/>
      <c r="D1612" s="48"/>
      <c r="L1612" s="259"/>
      <c r="M1612" s="259"/>
      <c r="S1612" s="259"/>
      <c r="T1612" s="259"/>
      <c r="U1612" s="259"/>
      <c r="V1612" s="259"/>
    </row>
    <row r="1613" spans="1:22">
      <c r="A1613" s="45"/>
      <c r="B1613" s="43">
        <f t="shared" si="29"/>
        <v>1598</v>
      </c>
      <c r="C1613" s="919"/>
      <c r="D1613" s="48"/>
      <c r="L1613" s="259"/>
      <c r="M1613" s="259"/>
      <c r="S1613" s="259"/>
      <c r="T1613" s="259"/>
      <c r="U1613" s="259"/>
      <c r="V1613" s="259"/>
    </row>
    <row r="1614" spans="1:22">
      <c r="A1614" s="45"/>
      <c r="B1614" s="43">
        <f t="shared" si="29"/>
        <v>1599</v>
      </c>
      <c r="C1614" s="919"/>
      <c r="D1614" s="48"/>
      <c r="L1614" s="259"/>
      <c r="M1614" s="259"/>
      <c r="S1614" s="259"/>
      <c r="T1614" s="259"/>
      <c r="U1614" s="259"/>
      <c r="V1614" s="259"/>
    </row>
    <row r="1615" spans="1:22">
      <c r="A1615" s="45"/>
      <c r="B1615" s="43">
        <f t="shared" si="29"/>
        <v>1600</v>
      </c>
      <c r="C1615" s="919"/>
      <c r="D1615" s="48"/>
      <c r="L1615" s="259"/>
      <c r="M1615" s="259"/>
      <c r="S1615" s="259"/>
      <c r="T1615" s="259"/>
      <c r="U1615" s="259"/>
      <c r="V1615" s="259"/>
    </row>
    <row r="1616" spans="1:22">
      <c r="A1616" s="45"/>
      <c r="B1616" s="43">
        <f t="shared" si="29"/>
        <v>1601</v>
      </c>
      <c r="C1616" s="919"/>
      <c r="D1616" s="48"/>
      <c r="L1616" s="259"/>
      <c r="M1616" s="259"/>
      <c r="S1616" s="259"/>
      <c r="T1616" s="259"/>
      <c r="U1616" s="259"/>
      <c r="V1616" s="259"/>
    </row>
    <row r="1617" spans="1:22">
      <c r="A1617" s="45"/>
      <c r="B1617" s="43">
        <f t="shared" si="29"/>
        <v>1602</v>
      </c>
      <c r="C1617" s="919"/>
      <c r="D1617" s="48"/>
      <c r="L1617" s="259"/>
      <c r="M1617" s="259"/>
      <c r="S1617" s="259"/>
      <c r="T1617" s="259"/>
      <c r="U1617" s="259"/>
      <c r="V1617" s="259"/>
    </row>
    <row r="1618" spans="1:22">
      <c r="A1618" s="45"/>
      <c r="B1618" s="43">
        <f t="shared" ref="B1618:B1681" si="30">B1617+1</f>
        <v>1603</v>
      </c>
      <c r="C1618" s="919"/>
      <c r="D1618" s="48"/>
      <c r="L1618" s="259"/>
      <c r="M1618" s="259"/>
      <c r="S1618" s="259"/>
      <c r="T1618" s="259"/>
      <c r="U1618" s="259"/>
      <c r="V1618" s="259"/>
    </row>
    <row r="1619" spans="1:22">
      <c r="A1619" s="45"/>
      <c r="B1619" s="43">
        <f t="shared" si="30"/>
        <v>1604</v>
      </c>
      <c r="C1619" s="919"/>
      <c r="D1619" s="48"/>
      <c r="L1619" s="259"/>
      <c r="M1619" s="259"/>
      <c r="S1619" s="259"/>
      <c r="T1619" s="259"/>
      <c r="U1619" s="259"/>
      <c r="V1619" s="259"/>
    </row>
    <row r="1620" spans="1:22">
      <c r="A1620" s="45"/>
      <c r="B1620" s="43">
        <f t="shared" si="30"/>
        <v>1605</v>
      </c>
      <c r="C1620" s="919"/>
      <c r="D1620" s="48"/>
      <c r="L1620" s="259"/>
      <c r="M1620" s="259"/>
      <c r="S1620" s="259"/>
      <c r="T1620" s="259"/>
      <c r="U1620" s="259"/>
      <c r="V1620" s="259"/>
    </row>
    <row r="1621" spans="1:22">
      <c r="A1621" s="45"/>
      <c r="B1621" s="43">
        <f t="shared" si="30"/>
        <v>1606</v>
      </c>
      <c r="C1621" s="919"/>
      <c r="D1621" s="48"/>
      <c r="L1621" s="259"/>
      <c r="M1621" s="259"/>
      <c r="S1621" s="259"/>
      <c r="T1621" s="259"/>
      <c r="U1621" s="259"/>
      <c r="V1621" s="259"/>
    </row>
    <row r="1622" spans="1:22">
      <c r="A1622" s="45"/>
      <c r="B1622" s="43">
        <f t="shared" si="30"/>
        <v>1607</v>
      </c>
      <c r="C1622" s="919"/>
      <c r="D1622" s="48"/>
      <c r="L1622" s="259"/>
      <c r="M1622" s="259"/>
      <c r="S1622" s="259"/>
      <c r="T1622" s="259"/>
      <c r="U1622" s="259"/>
      <c r="V1622" s="259"/>
    </row>
    <row r="1623" spans="1:22">
      <c r="A1623" s="45"/>
      <c r="B1623" s="43">
        <f t="shared" si="30"/>
        <v>1608</v>
      </c>
      <c r="C1623" s="919"/>
      <c r="D1623" s="48"/>
      <c r="L1623" s="259"/>
      <c r="M1623" s="259"/>
      <c r="S1623" s="259"/>
      <c r="T1623" s="259"/>
      <c r="U1623" s="259"/>
      <c r="V1623" s="259"/>
    </row>
    <row r="1624" spans="1:22">
      <c r="A1624" s="45"/>
      <c r="B1624" s="43">
        <f t="shared" si="30"/>
        <v>1609</v>
      </c>
      <c r="C1624" s="919"/>
      <c r="D1624" s="48"/>
      <c r="L1624" s="259"/>
      <c r="M1624" s="259"/>
      <c r="S1624" s="259"/>
      <c r="T1624" s="259"/>
      <c r="U1624" s="259"/>
      <c r="V1624" s="259"/>
    </row>
    <row r="1625" spans="1:22">
      <c r="A1625" s="45"/>
      <c r="B1625" s="43">
        <f t="shared" si="30"/>
        <v>1610</v>
      </c>
      <c r="C1625" s="919"/>
      <c r="D1625" s="48"/>
      <c r="L1625" s="259"/>
      <c r="M1625" s="259"/>
      <c r="S1625" s="259"/>
      <c r="T1625" s="259"/>
      <c r="U1625" s="259"/>
      <c r="V1625" s="259"/>
    </row>
    <row r="1626" spans="1:22">
      <c r="A1626" s="45"/>
      <c r="B1626" s="43">
        <f t="shared" si="30"/>
        <v>1611</v>
      </c>
      <c r="C1626" s="919"/>
      <c r="D1626" s="48"/>
      <c r="L1626" s="259"/>
      <c r="M1626" s="259"/>
      <c r="S1626" s="259"/>
      <c r="T1626" s="259"/>
      <c r="U1626" s="259"/>
      <c r="V1626" s="259"/>
    </row>
    <row r="1627" spans="1:22">
      <c r="A1627" s="45"/>
      <c r="B1627" s="43">
        <f t="shared" si="30"/>
        <v>1612</v>
      </c>
      <c r="C1627" s="919"/>
      <c r="D1627" s="48"/>
      <c r="L1627" s="259"/>
      <c r="M1627" s="259"/>
      <c r="S1627" s="259"/>
      <c r="T1627" s="259"/>
      <c r="U1627" s="259"/>
      <c r="V1627" s="259"/>
    </row>
    <row r="1628" spans="1:22">
      <c r="A1628" s="45"/>
      <c r="B1628" s="43">
        <f t="shared" si="30"/>
        <v>1613</v>
      </c>
      <c r="C1628" s="919"/>
      <c r="D1628" s="48"/>
      <c r="L1628" s="259"/>
      <c r="M1628" s="259"/>
      <c r="S1628" s="259"/>
      <c r="T1628" s="259"/>
      <c r="U1628" s="259"/>
      <c r="V1628" s="259"/>
    </row>
    <row r="1629" spans="1:22">
      <c r="A1629" s="45"/>
      <c r="B1629" s="43">
        <f t="shared" si="30"/>
        <v>1614</v>
      </c>
      <c r="C1629" s="919"/>
      <c r="D1629" s="48"/>
      <c r="L1629" s="259"/>
      <c r="M1629" s="259"/>
      <c r="S1629" s="259"/>
      <c r="T1629" s="259"/>
      <c r="U1629" s="259"/>
      <c r="V1629" s="259"/>
    </row>
    <row r="1630" spans="1:22">
      <c r="A1630" s="45"/>
      <c r="B1630" s="43">
        <f t="shared" si="30"/>
        <v>1615</v>
      </c>
      <c r="C1630" s="919"/>
      <c r="D1630" s="48"/>
      <c r="L1630" s="259"/>
      <c r="M1630" s="259"/>
      <c r="S1630" s="259"/>
      <c r="T1630" s="259"/>
      <c r="U1630" s="259"/>
      <c r="V1630" s="259"/>
    </row>
    <row r="1631" spans="1:22">
      <c r="A1631" s="45"/>
      <c r="B1631" s="43">
        <f t="shared" si="30"/>
        <v>1616</v>
      </c>
      <c r="C1631" s="919"/>
      <c r="D1631" s="48"/>
      <c r="L1631" s="259"/>
      <c r="M1631" s="259"/>
      <c r="S1631" s="259"/>
      <c r="T1631" s="259"/>
      <c r="U1631" s="259"/>
      <c r="V1631" s="259"/>
    </row>
    <row r="1632" spans="1:22">
      <c r="A1632" s="45"/>
      <c r="B1632" s="43">
        <f t="shared" si="30"/>
        <v>1617</v>
      </c>
      <c r="C1632" s="919"/>
      <c r="D1632" s="48"/>
      <c r="L1632" s="259"/>
      <c r="M1632" s="259"/>
      <c r="S1632" s="259"/>
      <c r="T1632" s="259"/>
      <c r="U1632" s="259"/>
      <c r="V1632" s="259"/>
    </row>
    <row r="1633" spans="1:22">
      <c r="A1633" s="45"/>
      <c r="B1633" s="43">
        <f t="shared" si="30"/>
        <v>1618</v>
      </c>
      <c r="C1633" s="919"/>
      <c r="D1633" s="48"/>
      <c r="L1633" s="259"/>
      <c r="M1633" s="259"/>
      <c r="S1633" s="259"/>
      <c r="T1633" s="259"/>
      <c r="U1633" s="259"/>
      <c r="V1633" s="259"/>
    </row>
    <row r="1634" spans="1:22">
      <c r="A1634" s="45"/>
      <c r="B1634" s="43">
        <f t="shared" si="30"/>
        <v>1619</v>
      </c>
      <c r="C1634" s="919"/>
      <c r="D1634" s="48"/>
      <c r="L1634" s="259"/>
      <c r="M1634" s="259"/>
      <c r="S1634" s="259"/>
      <c r="T1634" s="259"/>
      <c r="U1634" s="259"/>
      <c r="V1634" s="259"/>
    </row>
    <row r="1635" spans="1:22">
      <c r="A1635" s="45"/>
      <c r="B1635" s="43">
        <f t="shared" si="30"/>
        <v>1620</v>
      </c>
      <c r="C1635" s="919"/>
      <c r="D1635" s="48"/>
      <c r="L1635" s="259"/>
      <c r="M1635" s="259"/>
      <c r="S1635" s="259"/>
      <c r="T1635" s="259"/>
      <c r="U1635" s="259"/>
      <c r="V1635" s="259"/>
    </row>
    <row r="1636" spans="1:22">
      <c r="A1636" s="45"/>
      <c r="B1636" s="43">
        <f t="shared" si="30"/>
        <v>1621</v>
      </c>
      <c r="C1636" s="919"/>
      <c r="D1636" s="48"/>
      <c r="L1636" s="259"/>
      <c r="M1636" s="259"/>
      <c r="S1636" s="259"/>
      <c r="T1636" s="259"/>
      <c r="U1636" s="259"/>
      <c r="V1636" s="259"/>
    </row>
    <row r="1637" spans="1:22">
      <c r="A1637" s="45"/>
      <c r="B1637" s="43">
        <f t="shared" si="30"/>
        <v>1622</v>
      </c>
      <c r="C1637" s="919"/>
      <c r="D1637" s="48"/>
      <c r="L1637" s="259"/>
      <c r="M1637" s="259"/>
      <c r="S1637" s="259"/>
      <c r="T1637" s="259"/>
      <c r="U1637" s="259"/>
      <c r="V1637" s="259"/>
    </row>
    <row r="1638" spans="1:22">
      <c r="A1638" s="45"/>
      <c r="B1638" s="43">
        <f t="shared" si="30"/>
        <v>1623</v>
      </c>
      <c r="C1638" s="919"/>
      <c r="D1638" s="48"/>
      <c r="L1638" s="259"/>
      <c r="M1638" s="259"/>
      <c r="S1638" s="259"/>
      <c r="T1638" s="259"/>
      <c r="U1638" s="259"/>
      <c r="V1638" s="259"/>
    </row>
    <row r="1639" spans="1:22">
      <c r="A1639" s="45"/>
      <c r="B1639" s="43">
        <f t="shared" si="30"/>
        <v>1624</v>
      </c>
      <c r="C1639" s="919"/>
      <c r="D1639" s="48"/>
      <c r="L1639" s="259"/>
      <c r="M1639" s="259"/>
      <c r="S1639" s="259"/>
      <c r="T1639" s="259"/>
      <c r="U1639" s="259"/>
      <c r="V1639" s="259"/>
    </row>
    <row r="1640" spans="1:22">
      <c r="A1640" s="45"/>
      <c r="B1640" s="43">
        <f t="shared" si="30"/>
        <v>1625</v>
      </c>
      <c r="C1640" s="919"/>
      <c r="D1640" s="48"/>
      <c r="L1640" s="259"/>
      <c r="M1640" s="259"/>
      <c r="S1640" s="259"/>
      <c r="T1640" s="259"/>
      <c r="U1640" s="259"/>
      <c r="V1640" s="259"/>
    </row>
    <row r="1641" spans="1:22">
      <c r="A1641" s="45"/>
      <c r="B1641" s="43">
        <f t="shared" si="30"/>
        <v>1626</v>
      </c>
      <c r="C1641" s="919"/>
      <c r="D1641" s="48"/>
      <c r="L1641" s="259"/>
      <c r="M1641" s="259"/>
      <c r="S1641" s="259"/>
      <c r="T1641" s="259"/>
      <c r="U1641" s="259"/>
      <c r="V1641" s="259"/>
    </row>
    <row r="1642" spans="1:22">
      <c r="A1642" s="45"/>
      <c r="B1642" s="43">
        <f t="shared" si="30"/>
        <v>1627</v>
      </c>
      <c r="C1642" s="919"/>
      <c r="D1642" s="48"/>
      <c r="L1642" s="259"/>
      <c r="M1642" s="259"/>
      <c r="S1642" s="259"/>
      <c r="T1642" s="259"/>
      <c r="U1642" s="259"/>
      <c r="V1642" s="259"/>
    </row>
    <row r="1643" spans="1:22">
      <c r="A1643" s="45"/>
      <c r="B1643" s="43">
        <f t="shared" si="30"/>
        <v>1628</v>
      </c>
      <c r="C1643" s="919"/>
      <c r="D1643" s="48"/>
      <c r="L1643" s="259"/>
      <c r="M1643" s="259"/>
      <c r="S1643" s="259"/>
      <c r="T1643" s="259"/>
      <c r="U1643" s="259"/>
      <c r="V1643" s="259"/>
    </row>
    <row r="1644" spans="1:22">
      <c r="A1644" s="45"/>
      <c r="B1644" s="43">
        <f t="shared" si="30"/>
        <v>1629</v>
      </c>
      <c r="C1644" s="919"/>
      <c r="D1644" s="48"/>
      <c r="L1644" s="259"/>
      <c r="M1644" s="259"/>
      <c r="S1644" s="259"/>
      <c r="T1644" s="259"/>
      <c r="U1644" s="259"/>
      <c r="V1644" s="259"/>
    </row>
    <row r="1645" spans="1:22">
      <c r="A1645" s="45"/>
      <c r="B1645" s="43">
        <f t="shared" si="30"/>
        <v>1630</v>
      </c>
      <c r="C1645" s="919"/>
      <c r="D1645" s="48"/>
      <c r="L1645" s="259"/>
      <c r="M1645" s="259"/>
      <c r="S1645" s="259"/>
      <c r="T1645" s="259"/>
      <c r="U1645" s="259"/>
      <c r="V1645" s="259"/>
    </row>
    <row r="1646" spans="1:22">
      <c r="A1646" s="45"/>
      <c r="B1646" s="43">
        <f t="shared" si="30"/>
        <v>1631</v>
      </c>
      <c r="C1646" s="919"/>
      <c r="D1646" s="48"/>
      <c r="L1646" s="259"/>
      <c r="M1646" s="259"/>
      <c r="S1646" s="259"/>
      <c r="T1646" s="259"/>
      <c r="U1646" s="259"/>
      <c r="V1646" s="259"/>
    </row>
    <row r="1647" spans="1:22">
      <c r="A1647" s="45"/>
      <c r="B1647" s="43">
        <f t="shared" si="30"/>
        <v>1632</v>
      </c>
      <c r="C1647" s="919"/>
      <c r="D1647" s="48"/>
      <c r="L1647" s="259"/>
      <c r="M1647" s="259"/>
      <c r="S1647" s="259"/>
      <c r="T1647" s="259"/>
      <c r="U1647" s="259"/>
      <c r="V1647" s="259"/>
    </row>
    <row r="1648" spans="1:22">
      <c r="A1648" s="45"/>
      <c r="B1648" s="43">
        <f t="shared" si="30"/>
        <v>1633</v>
      </c>
      <c r="C1648" s="919"/>
      <c r="D1648" s="48"/>
      <c r="L1648" s="259"/>
      <c r="M1648" s="259"/>
      <c r="S1648" s="259"/>
      <c r="T1648" s="259"/>
      <c r="U1648" s="259"/>
      <c r="V1648" s="259"/>
    </row>
    <row r="1649" spans="1:22">
      <c r="A1649" s="45"/>
      <c r="B1649" s="43">
        <f t="shared" si="30"/>
        <v>1634</v>
      </c>
      <c r="C1649" s="919"/>
      <c r="D1649" s="48"/>
      <c r="L1649" s="259"/>
      <c r="M1649" s="259"/>
      <c r="S1649" s="259"/>
      <c r="T1649" s="259"/>
      <c r="U1649" s="259"/>
      <c r="V1649" s="259"/>
    </row>
    <row r="1650" spans="1:22">
      <c r="A1650" s="45"/>
      <c r="B1650" s="43">
        <f t="shared" si="30"/>
        <v>1635</v>
      </c>
      <c r="C1650" s="919"/>
      <c r="D1650" s="48"/>
      <c r="L1650" s="259"/>
      <c r="M1650" s="259"/>
      <c r="S1650" s="259"/>
      <c r="T1650" s="259"/>
      <c r="U1650" s="259"/>
      <c r="V1650" s="259"/>
    </row>
    <row r="1651" spans="1:22">
      <c r="A1651" s="45"/>
      <c r="B1651" s="43">
        <f t="shared" si="30"/>
        <v>1636</v>
      </c>
      <c r="C1651" s="919"/>
      <c r="D1651" s="48"/>
      <c r="L1651" s="259"/>
      <c r="M1651" s="259"/>
      <c r="S1651" s="259"/>
      <c r="T1651" s="259"/>
      <c r="U1651" s="259"/>
      <c r="V1651" s="259"/>
    </row>
    <row r="1652" spans="1:22">
      <c r="A1652" s="45"/>
      <c r="B1652" s="43">
        <f t="shared" si="30"/>
        <v>1637</v>
      </c>
      <c r="C1652" s="919"/>
      <c r="D1652" s="48"/>
      <c r="L1652" s="259"/>
      <c r="M1652" s="259"/>
      <c r="S1652" s="259"/>
      <c r="T1652" s="259"/>
      <c r="U1652" s="259"/>
      <c r="V1652" s="259"/>
    </row>
    <row r="1653" spans="1:22">
      <c r="A1653" s="45"/>
      <c r="B1653" s="43">
        <f t="shared" si="30"/>
        <v>1638</v>
      </c>
      <c r="C1653" s="919"/>
      <c r="D1653" s="48"/>
      <c r="L1653" s="259"/>
      <c r="M1653" s="259"/>
      <c r="S1653" s="259"/>
      <c r="T1653" s="259"/>
      <c r="U1653" s="259"/>
      <c r="V1653" s="259"/>
    </row>
    <row r="1654" spans="1:22">
      <c r="A1654" s="45"/>
      <c r="B1654" s="43">
        <f t="shared" si="30"/>
        <v>1639</v>
      </c>
      <c r="C1654" s="919"/>
      <c r="D1654" s="48"/>
      <c r="L1654" s="259"/>
      <c r="M1654" s="259"/>
      <c r="S1654" s="259"/>
      <c r="T1654" s="259"/>
      <c r="U1654" s="259"/>
      <c r="V1654" s="259"/>
    </row>
    <row r="1655" spans="1:22">
      <c r="A1655" s="45"/>
      <c r="B1655" s="43">
        <f t="shared" si="30"/>
        <v>1640</v>
      </c>
      <c r="C1655" s="919"/>
      <c r="D1655" s="48"/>
      <c r="L1655" s="259"/>
      <c r="M1655" s="259"/>
      <c r="S1655" s="259"/>
      <c r="T1655" s="259"/>
      <c r="U1655" s="259"/>
      <c r="V1655" s="259"/>
    </row>
    <row r="1656" spans="1:22">
      <c r="A1656" s="45"/>
      <c r="B1656" s="43">
        <f t="shared" si="30"/>
        <v>1641</v>
      </c>
      <c r="C1656" s="919"/>
      <c r="D1656" s="48"/>
      <c r="L1656" s="259"/>
      <c r="M1656" s="259"/>
      <c r="S1656" s="259"/>
      <c r="T1656" s="259"/>
      <c r="U1656" s="259"/>
      <c r="V1656" s="259"/>
    </row>
    <row r="1657" spans="1:22">
      <c r="A1657" s="45"/>
      <c r="B1657" s="43">
        <f t="shared" si="30"/>
        <v>1642</v>
      </c>
      <c r="C1657" s="919"/>
      <c r="D1657" s="48"/>
      <c r="L1657" s="259"/>
      <c r="M1657" s="259"/>
      <c r="S1657" s="259"/>
      <c r="T1657" s="259"/>
      <c r="U1657" s="259"/>
      <c r="V1657" s="259"/>
    </row>
    <row r="1658" spans="1:22">
      <c r="A1658" s="45"/>
      <c r="B1658" s="43">
        <f t="shared" si="30"/>
        <v>1643</v>
      </c>
      <c r="C1658" s="919"/>
      <c r="D1658" s="48"/>
      <c r="L1658" s="259"/>
      <c r="M1658" s="259"/>
      <c r="S1658" s="259"/>
      <c r="T1658" s="259"/>
      <c r="U1658" s="259"/>
      <c r="V1658" s="259"/>
    </row>
    <row r="1659" spans="1:22">
      <c r="A1659" s="45"/>
      <c r="B1659" s="43">
        <f t="shared" si="30"/>
        <v>1644</v>
      </c>
      <c r="C1659" s="919"/>
      <c r="D1659" s="48"/>
      <c r="L1659" s="259"/>
      <c r="M1659" s="259"/>
      <c r="S1659" s="259"/>
      <c r="T1659" s="259"/>
      <c r="U1659" s="259"/>
      <c r="V1659" s="259"/>
    </row>
    <row r="1660" spans="1:22">
      <c r="A1660" s="45"/>
      <c r="B1660" s="43">
        <f t="shared" si="30"/>
        <v>1645</v>
      </c>
      <c r="C1660" s="919"/>
      <c r="D1660" s="48"/>
      <c r="L1660" s="259"/>
      <c r="M1660" s="259"/>
      <c r="S1660" s="259"/>
      <c r="T1660" s="259"/>
      <c r="U1660" s="259"/>
      <c r="V1660" s="259"/>
    </row>
    <row r="1661" spans="1:22">
      <c r="A1661" s="45"/>
      <c r="B1661" s="43">
        <f t="shared" si="30"/>
        <v>1646</v>
      </c>
      <c r="C1661" s="919"/>
      <c r="D1661" s="48"/>
      <c r="L1661" s="259"/>
      <c r="M1661" s="259"/>
      <c r="S1661" s="259"/>
      <c r="T1661" s="259"/>
      <c r="U1661" s="259"/>
      <c r="V1661" s="259"/>
    </row>
    <row r="1662" spans="1:22">
      <c r="A1662" s="45"/>
      <c r="B1662" s="43">
        <f t="shared" si="30"/>
        <v>1647</v>
      </c>
      <c r="C1662" s="919"/>
      <c r="D1662" s="48"/>
      <c r="L1662" s="259"/>
      <c r="M1662" s="259"/>
      <c r="S1662" s="259"/>
      <c r="T1662" s="259"/>
      <c r="U1662" s="259"/>
      <c r="V1662" s="259"/>
    </row>
    <row r="1663" spans="1:22">
      <c r="A1663" s="45"/>
      <c r="B1663" s="43">
        <f t="shared" si="30"/>
        <v>1648</v>
      </c>
      <c r="C1663" s="919"/>
      <c r="D1663" s="48"/>
      <c r="L1663" s="259"/>
      <c r="M1663" s="259"/>
      <c r="S1663" s="259"/>
      <c r="T1663" s="259"/>
      <c r="U1663" s="259"/>
      <c r="V1663" s="259"/>
    </row>
    <row r="1664" spans="1:22">
      <c r="A1664" s="45"/>
      <c r="B1664" s="43">
        <f t="shared" si="30"/>
        <v>1649</v>
      </c>
      <c r="C1664" s="919"/>
      <c r="D1664" s="48"/>
      <c r="L1664" s="259"/>
      <c r="M1664" s="259"/>
      <c r="S1664" s="259"/>
      <c r="T1664" s="259"/>
      <c r="U1664" s="259"/>
      <c r="V1664" s="259"/>
    </row>
    <row r="1665" spans="1:22">
      <c r="A1665" s="45"/>
      <c r="B1665" s="43">
        <f t="shared" si="30"/>
        <v>1650</v>
      </c>
      <c r="C1665" s="919"/>
      <c r="D1665" s="48"/>
      <c r="L1665" s="259"/>
      <c r="M1665" s="259"/>
      <c r="S1665" s="259"/>
      <c r="T1665" s="259"/>
      <c r="U1665" s="259"/>
      <c r="V1665" s="259"/>
    </row>
    <row r="1666" spans="1:22">
      <c r="A1666" s="45"/>
      <c r="B1666" s="43">
        <f t="shared" si="30"/>
        <v>1651</v>
      </c>
      <c r="C1666" s="919"/>
      <c r="D1666" s="48"/>
      <c r="L1666" s="259"/>
      <c r="M1666" s="259"/>
      <c r="S1666" s="259"/>
      <c r="T1666" s="259"/>
      <c r="U1666" s="259"/>
      <c r="V1666" s="259"/>
    </row>
    <row r="1667" spans="1:22">
      <c r="A1667" s="45"/>
      <c r="B1667" s="43">
        <f t="shared" si="30"/>
        <v>1652</v>
      </c>
      <c r="C1667" s="919"/>
      <c r="D1667" s="48"/>
      <c r="L1667" s="259"/>
      <c r="M1667" s="259"/>
      <c r="S1667" s="259"/>
      <c r="T1667" s="259"/>
      <c r="U1667" s="259"/>
      <c r="V1667" s="259"/>
    </row>
    <row r="1668" spans="1:22">
      <c r="A1668" s="45"/>
      <c r="B1668" s="43">
        <f t="shared" si="30"/>
        <v>1653</v>
      </c>
      <c r="C1668" s="919"/>
      <c r="D1668" s="48"/>
      <c r="L1668" s="259"/>
      <c r="M1668" s="259"/>
      <c r="S1668" s="259"/>
      <c r="T1668" s="259"/>
      <c r="U1668" s="259"/>
      <c r="V1668" s="259"/>
    </row>
    <row r="1669" spans="1:22">
      <c r="A1669" s="45"/>
      <c r="B1669" s="43">
        <f t="shared" si="30"/>
        <v>1654</v>
      </c>
      <c r="C1669" s="919"/>
      <c r="D1669" s="48"/>
      <c r="L1669" s="259"/>
      <c r="M1669" s="259"/>
      <c r="S1669" s="259"/>
      <c r="T1669" s="259"/>
      <c r="U1669" s="259"/>
      <c r="V1669" s="259"/>
    </row>
    <row r="1670" spans="1:22">
      <c r="A1670" s="45"/>
      <c r="B1670" s="43">
        <f t="shared" si="30"/>
        <v>1655</v>
      </c>
      <c r="C1670" s="919"/>
      <c r="D1670" s="48"/>
      <c r="L1670" s="259"/>
      <c r="M1670" s="259"/>
      <c r="S1670" s="259"/>
      <c r="T1670" s="259"/>
      <c r="U1670" s="259"/>
      <c r="V1670" s="259"/>
    </row>
    <row r="1671" spans="1:22">
      <c r="A1671" s="45"/>
      <c r="B1671" s="43">
        <f t="shared" si="30"/>
        <v>1656</v>
      </c>
      <c r="C1671" s="919"/>
      <c r="D1671" s="48"/>
      <c r="L1671" s="259"/>
      <c r="M1671" s="259"/>
      <c r="S1671" s="259"/>
      <c r="T1671" s="259"/>
      <c r="U1671" s="259"/>
      <c r="V1671" s="259"/>
    </row>
    <row r="1672" spans="1:22">
      <c r="A1672" s="45"/>
      <c r="B1672" s="43">
        <f t="shared" si="30"/>
        <v>1657</v>
      </c>
      <c r="C1672" s="919"/>
      <c r="D1672" s="48"/>
      <c r="L1672" s="259"/>
      <c r="M1672" s="259"/>
      <c r="S1672" s="259"/>
      <c r="T1672" s="259"/>
      <c r="U1672" s="259"/>
      <c r="V1672" s="259"/>
    </row>
    <row r="1673" spans="1:22">
      <c r="A1673" s="45"/>
      <c r="B1673" s="43">
        <f t="shared" si="30"/>
        <v>1658</v>
      </c>
      <c r="C1673" s="919"/>
      <c r="D1673" s="48"/>
      <c r="L1673" s="259"/>
      <c r="M1673" s="259"/>
      <c r="S1673" s="259"/>
      <c r="T1673" s="259"/>
      <c r="U1673" s="259"/>
      <c r="V1673" s="259"/>
    </row>
    <row r="1674" spans="1:22">
      <c r="A1674" s="45"/>
      <c r="B1674" s="43">
        <f t="shared" si="30"/>
        <v>1659</v>
      </c>
      <c r="C1674" s="919"/>
      <c r="D1674" s="48"/>
      <c r="L1674" s="259"/>
      <c r="M1674" s="259"/>
      <c r="S1674" s="259"/>
      <c r="T1674" s="259"/>
      <c r="U1674" s="259"/>
      <c r="V1674" s="259"/>
    </row>
    <row r="1675" spans="1:22">
      <c r="A1675" s="45"/>
      <c r="B1675" s="43">
        <f t="shared" si="30"/>
        <v>1660</v>
      </c>
      <c r="C1675" s="919"/>
      <c r="D1675" s="48"/>
      <c r="L1675" s="259"/>
      <c r="M1675" s="259"/>
      <c r="S1675" s="259"/>
      <c r="T1675" s="259"/>
      <c r="U1675" s="259"/>
      <c r="V1675" s="259"/>
    </row>
    <row r="1676" spans="1:22">
      <c r="A1676" s="45"/>
      <c r="B1676" s="43">
        <f t="shared" si="30"/>
        <v>1661</v>
      </c>
      <c r="C1676" s="919"/>
      <c r="D1676" s="48"/>
      <c r="L1676" s="259"/>
      <c r="M1676" s="259"/>
      <c r="S1676" s="259"/>
      <c r="T1676" s="259"/>
      <c r="U1676" s="259"/>
      <c r="V1676" s="259"/>
    </row>
    <row r="1677" spans="1:22">
      <c r="A1677" s="45"/>
      <c r="B1677" s="43">
        <f t="shared" si="30"/>
        <v>1662</v>
      </c>
      <c r="C1677" s="919"/>
      <c r="D1677" s="48"/>
      <c r="L1677" s="259"/>
      <c r="M1677" s="259"/>
      <c r="S1677" s="259"/>
      <c r="T1677" s="259"/>
      <c r="U1677" s="259"/>
      <c r="V1677" s="259"/>
    </row>
    <row r="1678" spans="1:22">
      <c r="A1678" s="45"/>
      <c r="B1678" s="43">
        <f t="shared" si="30"/>
        <v>1663</v>
      </c>
      <c r="C1678" s="919"/>
      <c r="D1678" s="48"/>
      <c r="L1678" s="259"/>
      <c r="M1678" s="259"/>
      <c r="S1678" s="259"/>
      <c r="T1678" s="259"/>
      <c r="U1678" s="259"/>
      <c r="V1678" s="259"/>
    </row>
    <row r="1679" spans="1:22">
      <c r="A1679" s="45"/>
      <c r="B1679" s="43">
        <f t="shared" si="30"/>
        <v>1664</v>
      </c>
      <c r="C1679" s="919"/>
      <c r="D1679" s="48"/>
      <c r="L1679" s="259"/>
      <c r="M1679" s="259"/>
      <c r="S1679" s="259"/>
      <c r="T1679" s="259"/>
      <c r="U1679" s="259"/>
      <c r="V1679" s="259"/>
    </row>
    <row r="1680" spans="1:22">
      <c r="A1680" s="45"/>
      <c r="B1680" s="43">
        <f t="shared" si="30"/>
        <v>1665</v>
      </c>
      <c r="C1680" s="919"/>
      <c r="D1680" s="48"/>
      <c r="L1680" s="259"/>
      <c r="M1680" s="259"/>
      <c r="S1680" s="259"/>
      <c r="T1680" s="259"/>
      <c r="U1680" s="259"/>
      <c r="V1680" s="259"/>
    </row>
    <row r="1681" spans="1:22">
      <c r="A1681" s="45"/>
      <c r="B1681" s="43">
        <f t="shared" si="30"/>
        <v>1666</v>
      </c>
      <c r="C1681" s="919"/>
      <c r="D1681" s="48"/>
      <c r="L1681" s="259"/>
      <c r="M1681" s="259"/>
      <c r="S1681" s="259"/>
      <c r="T1681" s="259"/>
      <c r="U1681" s="259"/>
      <c r="V1681" s="259"/>
    </row>
    <row r="1682" spans="1:22">
      <c r="A1682" s="45"/>
      <c r="B1682" s="43">
        <f t="shared" ref="B1682:B1745" si="31">B1681+1</f>
        <v>1667</v>
      </c>
      <c r="C1682" s="919"/>
      <c r="D1682" s="48"/>
      <c r="L1682" s="259"/>
      <c r="M1682" s="259"/>
      <c r="S1682" s="259"/>
      <c r="T1682" s="259"/>
      <c r="U1682" s="259"/>
      <c r="V1682" s="259"/>
    </row>
    <row r="1683" spans="1:22">
      <c r="A1683" s="45"/>
      <c r="B1683" s="43">
        <f t="shared" si="31"/>
        <v>1668</v>
      </c>
      <c r="C1683" s="919"/>
      <c r="D1683" s="48"/>
      <c r="L1683" s="259"/>
      <c r="M1683" s="259"/>
      <c r="S1683" s="259"/>
      <c r="T1683" s="259"/>
      <c r="U1683" s="259"/>
      <c r="V1683" s="259"/>
    </row>
    <row r="1684" spans="1:22">
      <c r="A1684" s="45"/>
      <c r="B1684" s="43">
        <f t="shared" si="31"/>
        <v>1669</v>
      </c>
      <c r="C1684" s="919"/>
      <c r="D1684" s="48"/>
      <c r="L1684" s="259"/>
      <c r="M1684" s="259"/>
      <c r="S1684" s="259"/>
      <c r="T1684" s="259"/>
      <c r="U1684" s="259"/>
      <c r="V1684" s="259"/>
    </row>
    <row r="1685" spans="1:22">
      <c r="A1685" s="45"/>
      <c r="B1685" s="43">
        <f t="shared" si="31"/>
        <v>1670</v>
      </c>
      <c r="C1685" s="919"/>
      <c r="D1685" s="48"/>
      <c r="L1685" s="259"/>
      <c r="M1685" s="259"/>
      <c r="S1685" s="259"/>
      <c r="T1685" s="259"/>
      <c r="U1685" s="259"/>
      <c r="V1685" s="259"/>
    </row>
    <row r="1686" spans="1:22">
      <c r="A1686" s="45"/>
      <c r="B1686" s="43">
        <f t="shared" si="31"/>
        <v>1671</v>
      </c>
      <c r="C1686" s="919"/>
      <c r="D1686" s="48"/>
      <c r="L1686" s="259"/>
      <c r="M1686" s="259"/>
      <c r="S1686" s="259"/>
      <c r="T1686" s="259"/>
      <c r="U1686" s="259"/>
      <c r="V1686" s="259"/>
    </row>
    <row r="1687" spans="1:22">
      <c r="A1687" s="45"/>
      <c r="B1687" s="43">
        <f t="shared" si="31"/>
        <v>1672</v>
      </c>
      <c r="C1687" s="919"/>
      <c r="D1687" s="48"/>
      <c r="L1687" s="259"/>
      <c r="M1687" s="259"/>
      <c r="S1687" s="259"/>
      <c r="T1687" s="259"/>
      <c r="U1687" s="259"/>
      <c r="V1687" s="259"/>
    </row>
    <row r="1688" spans="1:22">
      <c r="A1688" s="45"/>
      <c r="B1688" s="43">
        <f t="shared" si="31"/>
        <v>1673</v>
      </c>
      <c r="C1688" s="919"/>
      <c r="D1688" s="48"/>
      <c r="L1688" s="259"/>
      <c r="M1688" s="259"/>
      <c r="S1688" s="259"/>
      <c r="T1688" s="259"/>
      <c r="U1688" s="259"/>
      <c r="V1688" s="259"/>
    </row>
    <row r="1689" spans="1:22">
      <c r="A1689" s="45"/>
      <c r="B1689" s="43">
        <f t="shared" si="31"/>
        <v>1674</v>
      </c>
      <c r="C1689" s="919"/>
      <c r="D1689" s="48"/>
      <c r="L1689" s="259"/>
      <c r="M1689" s="259"/>
      <c r="S1689" s="259"/>
      <c r="T1689" s="259"/>
      <c r="U1689" s="259"/>
      <c r="V1689" s="259"/>
    </row>
    <row r="1690" spans="1:22">
      <c r="A1690" s="45"/>
      <c r="B1690" s="43">
        <f t="shared" si="31"/>
        <v>1675</v>
      </c>
      <c r="C1690" s="919"/>
      <c r="D1690" s="48"/>
      <c r="L1690" s="259"/>
      <c r="M1690" s="259"/>
      <c r="S1690" s="259"/>
      <c r="T1690" s="259"/>
      <c r="U1690" s="259"/>
      <c r="V1690" s="259"/>
    </row>
    <row r="1691" spans="1:22">
      <c r="A1691" s="45"/>
      <c r="B1691" s="43">
        <f t="shared" si="31"/>
        <v>1676</v>
      </c>
      <c r="C1691" s="919"/>
      <c r="D1691" s="48"/>
      <c r="L1691" s="259"/>
      <c r="M1691" s="259"/>
      <c r="S1691" s="259"/>
      <c r="T1691" s="259"/>
      <c r="U1691" s="259"/>
      <c r="V1691" s="259"/>
    </row>
    <row r="1692" spans="1:22">
      <c r="A1692" s="45"/>
      <c r="B1692" s="43">
        <f t="shared" si="31"/>
        <v>1677</v>
      </c>
      <c r="C1692" s="919"/>
      <c r="D1692" s="48"/>
      <c r="L1692" s="259"/>
      <c r="M1692" s="259"/>
      <c r="S1692" s="259"/>
      <c r="T1692" s="259"/>
      <c r="U1692" s="259"/>
      <c r="V1692" s="259"/>
    </row>
    <row r="1693" spans="1:22">
      <c r="A1693" s="45"/>
      <c r="B1693" s="43">
        <f t="shared" si="31"/>
        <v>1678</v>
      </c>
      <c r="C1693" s="919"/>
      <c r="D1693" s="48"/>
      <c r="L1693" s="259"/>
      <c r="M1693" s="259"/>
      <c r="S1693" s="259"/>
      <c r="T1693" s="259"/>
      <c r="U1693" s="259"/>
      <c r="V1693" s="259"/>
    </row>
    <row r="1694" spans="1:22">
      <c r="A1694" s="45"/>
      <c r="B1694" s="43">
        <f t="shared" si="31"/>
        <v>1679</v>
      </c>
      <c r="C1694" s="919"/>
      <c r="D1694" s="48"/>
      <c r="L1694" s="259"/>
      <c r="M1694" s="259"/>
      <c r="S1694" s="259"/>
      <c r="T1694" s="259"/>
      <c r="U1694" s="259"/>
      <c r="V1694" s="259"/>
    </row>
    <row r="1695" spans="1:22">
      <c r="A1695" s="45"/>
      <c r="B1695" s="43">
        <f t="shared" si="31"/>
        <v>1680</v>
      </c>
      <c r="C1695" s="919"/>
      <c r="D1695" s="48"/>
      <c r="L1695" s="259"/>
      <c r="M1695" s="259"/>
      <c r="S1695" s="259"/>
      <c r="T1695" s="259"/>
      <c r="U1695" s="259"/>
      <c r="V1695" s="259"/>
    </row>
    <row r="1696" spans="1:22">
      <c r="A1696" s="45"/>
      <c r="B1696" s="43">
        <f t="shared" si="31"/>
        <v>1681</v>
      </c>
      <c r="C1696" s="919"/>
      <c r="D1696" s="48"/>
      <c r="L1696" s="259"/>
      <c r="M1696" s="259"/>
      <c r="S1696" s="259"/>
      <c r="T1696" s="259"/>
      <c r="U1696" s="259"/>
      <c r="V1696" s="259"/>
    </row>
    <row r="1697" spans="1:22">
      <c r="A1697" s="45"/>
      <c r="B1697" s="43">
        <f t="shared" si="31"/>
        <v>1682</v>
      </c>
      <c r="C1697" s="919"/>
      <c r="D1697" s="48"/>
      <c r="L1697" s="259"/>
      <c r="M1697" s="259"/>
      <c r="S1697" s="259"/>
      <c r="T1697" s="259"/>
      <c r="U1697" s="259"/>
      <c r="V1697" s="259"/>
    </row>
    <row r="1698" spans="1:22">
      <c r="A1698" s="45"/>
      <c r="B1698" s="43">
        <f t="shared" si="31"/>
        <v>1683</v>
      </c>
      <c r="C1698" s="919"/>
      <c r="D1698" s="48"/>
      <c r="L1698" s="259"/>
      <c r="M1698" s="259"/>
      <c r="S1698" s="259"/>
      <c r="T1698" s="259"/>
      <c r="U1698" s="259"/>
      <c r="V1698" s="259"/>
    </row>
    <row r="1699" spans="1:22">
      <c r="A1699" s="45"/>
      <c r="B1699" s="43">
        <f t="shared" si="31"/>
        <v>1684</v>
      </c>
      <c r="C1699" s="919"/>
      <c r="D1699" s="48"/>
      <c r="L1699" s="259"/>
      <c r="M1699" s="259"/>
      <c r="S1699" s="259"/>
      <c r="T1699" s="259"/>
      <c r="U1699" s="259"/>
      <c r="V1699" s="259"/>
    </row>
    <row r="1700" spans="1:22">
      <c r="A1700" s="45"/>
      <c r="B1700" s="43">
        <f t="shared" si="31"/>
        <v>1685</v>
      </c>
      <c r="C1700" s="919"/>
      <c r="D1700" s="48"/>
      <c r="L1700" s="259"/>
      <c r="M1700" s="259"/>
      <c r="S1700" s="259"/>
      <c r="T1700" s="259"/>
      <c r="U1700" s="259"/>
      <c r="V1700" s="259"/>
    </row>
    <row r="1701" spans="1:22">
      <c r="A1701" s="45"/>
      <c r="B1701" s="43">
        <f t="shared" si="31"/>
        <v>1686</v>
      </c>
      <c r="C1701" s="919"/>
      <c r="D1701" s="48"/>
      <c r="L1701" s="259"/>
      <c r="M1701" s="259"/>
      <c r="S1701" s="259"/>
      <c r="T1701" s="259"/>
      <c r="U1701" s="259"/>
      <c r="V1701" s="259"/>
    </row>
    <row r="1702" spans="1:22">
      <c r="A1702" s="45"/>
      <c r="B1702" s="43">
        <f t="shared" si="31"/>
        <v>1687</v>
      </c>
      <c r="C1702" s="919"/>
      <c r="D1702" s="48"/>
      <c r="L1702" s="259"/>
      <c r="M1702" s="259"/>
      <c r="S1702" s="259"/>
      <c r="T1702" s="259"/>
      <c r="U1702" s="259"/>
      <c r="V1702" s="259"/>
    </row>
    <row r="1703" spans="1:22">
      <c r="A1703" s="45"/>
      <c r="B1703" s="43">
        <f t="shared" si="31"/>
        <v>1688</v>
      </c>
      <c r="C1703" s="919"/>
      <c r="D1703" s="48"/>
      <c r="L1703" s="259"/>
      <c r="M1703" s="259"/>
      <c r="S1703" s="259"/>
      <c r="T1703" s="259"/>
      <c r="U1703" s="259"/>
      <c r="V1703" s="259"/>
    </row>
    <row r="1704" spans="1:22">
      <c r="A1704" s="45"/>
      <c r="B1704" s="43">
        <f t="shared" si="31"/>
        <v>1689</v>
      </c>
      <c r="C1704" s="919"/>
      <c r="D1704" s="48"/>
      <c r="L1704" s="259"/>
      <c r="M1704" s="259"/>
      <c r="S1704" s="259"/>
      <c r="T1704" s="259"/>
      <c r="U1704" s="259"/>
      <c r="V1704" s="259"/>
    </row>
    <row r="1705" spans="1:22">
      <c r="A1705" s="45"/>
      <c r="B1705" s="43">
        <f t="shared" si="31"/>
        <v>1690</v>
      </c>
      <c r="C1705" s="919"/>
      <c r="D1705" s="48"/>
      <c r="L1705" s="259"/>
      <c r="M1705" s="259"/>
      <c r="S1705" s="259"/>
      <c r="T1705" s="259"/>
      <c r="U1705" s="259"/>
      <c r="V1705" s="259"/>
    </row>
    <row r="1706" spans="1:22">
      <c r="A1706" s="45"/>
      <c r="B1706" s="43">
        <f t="shared" si="31"/>
        <v>1691</v>
      </c>
      <c r="C1706" s="919"/>
      <c r="D1706" s="48"/>
      <c r="L1706" s="259"/>
      <c r="M1706" s="259"/>
      <c r="S1706" s="259"/>
      <c r="T1706" s="259"/>
      <c r="U1706" s="259"/>
      <c r="V1706" s="259"/>
    </row>
    <row r="1707" spans="1:22">
      <c r="A1707" s="45"/>
      <c r="B1707" s="43">
        <f t="shared" si="31"/>
        <v>1692</v>
      </c>
      <c r="C1707" s="919"/>
      <c r="D1707" s="48"/>
      <c r="L1707" s="259"/>
      <c r="M1707" s="259"/>
      <c r="S1707" s="259"/>
      <c r="T1707" s="259"/>
      <c r="U1707" s="259"/>
      <c r="V1707" s="259"/>
    </row>
    <row r="1708" spans="1:22">
      <c r="A1708" s="45"/>
      <c r="B1708" s="43">
        <f t="shared" si="31"/>
        <v>1693</v>
      </c>
      <c r="C1708" s="919"/>
      <c r="D1708" s="48"/>
      <c r="L1708" s="259"/>
      <c r="M1708" s="259"/>
      <c r="S1708" s="259"/>
      <c r="T1708" s="259"/>
      <c r="U1708" s="259"/>
      <c r="V1708" s="259"/>
    </row>
    <row r="1709" spans="1:22">
      <c r="A1709" s="45"/>
      <c r="B1709" s="43">
        <f t="shared" si="31"/>
        <v>1694</v>
      </c>
      <c r="C1709" s="919"/>
      <c r="D1709" s="48"/>
      <c r="L1709" s="259"/>
      <c r="M1709" s="259"/>
      <c r="S1709" s="259"/>
      <c r="T1709" s="259"/>
      <c r="U1709" s="259"/>
      <c r="V1709" s="259"/>
    </row>
    <row r="1710" spans="1:22">
      <c r="A1710" s="45"/>
      <c r="B1710" s="43">
        <f t="shared" si="31"/>
        <v>1695</v>
      </c>
      <c r="C1710" s="919"/>
      <c r="D1710" s="48"/>
      <c r="L1710" s="259"/>
      <c r="M1710" s="259"/>
      <c r="S1710" s="259"/>
      <c r="T1710" s="259"/>
      <c r="U1710" s="259"/>
      <c r="V1710" s="259"/>
    </row>
    <row r="1711" spans="1:22">
      <c r="A1711" s="45"/>
      <c r="B1711" s="43">
        <f t="shared" si="31"/>
        <v>1696</v>
      </c>
      <c r="C1711" s="919"/>
      <c r="D1711" s="48"/>
      <c r="L1711" s="259"/>
      <c r="M1711" s="259"/>
      <c r="S1711" s="259"/>
      <c r="T1711" s="259"/>
      <c r="U1711" s="259"/>
      <c r="V1711" s="259"/>
    </row>
    <row r="1712" spans="1:22">
      <c r="A1712" s="45"/>
      <c r="B1712" s="43">
        <f t="shared" si="31"/>
        <v>1697</v>
      </c>
      <c r="C1712" s="919"/>
      <c r="D1712" s="48"/>
      <c r="L1712" s="259"/>
      <c r="M1712" s="259"/>
      <c r="S1712" s="259"/>
      <c r="T1712" s="259"/>
      <c r="U1712" s="259"/>
      <c r="V1712" s="259"/>
    </row>
    <row r="1713" spans="1:22">
      <c r="A1713" s="45"/>
      <c r="B1713" s="43">
        <f t="shared" si="31"/>
        <v>1698</v>
      </c>
      <c r="C1713" s="919"/>
      <c r="D1713" s="48"/>
      <c r="L1713" s="259"/>
      <c r="M1713" s="259"/>
      <c r="S1713" s="259"/>
      <c r="T1713" s="259"/>
      <c r="U1713" s="259"/>
      <c r="V1713" s="259"/>
    </row>
    <row r="1714" spans="1:22">
      <c r="A1714" s="45"/>
      <c r="B1714" s="43">
        <f t="shared" si="31"/>
        <v>1699</v>
      </c>
      <c r="C1714" s="919"/>
      <c r="D1714" s="48"/>
      <c r="L1714" s="259"/>
      <c r="M1714" s="259"/>
      <c r="S1714" s="259"/>
      <c r="T1714" s="259"/>
      <c r="U1714" s="259"/>
      <c r="V1714" s="259"/>
    </row>
    <row r="1715" spans="1:22">
      <c r="A1715" s="45"/>
      <c r="B1715" s="43">
        <f t="shared" si="31"/>
        <v>1700</v>
      </c>
      <c r="C1715" s="919"/>
      <c r="D1715" s="48"/>
      <c r="L1715" s="259"/>
      <c r="M1715" s="259"/>
      <c r="S1715" s="259"/>
      <c r="T1715" s="259"/>
      <c r="U1715" s="259"/>
      <c r="V1715" s="259"/>
    </row>
    <row r="1716" spans="1:22">
      <c r="A1716" s="45"/>
      <c r="B1716" s="43">
        <f t="shared" si="31"/>
        <v>1701</v>
      </c>
      <c r="C1716" s="919"/>
      <c r="D1716" s="48"/>
      <c r="L1716" s="259"/>
      <c r="M1716" s="259"/>
      <c r="S1716" s="259"/>
      <c r="T1716" s="259"/>
      <c r="U1716" s="259"/>
      <c r="V1716" s="259"/>
    </row>
    <row r="1717" spans="1:22">
      <c r="A1717" s="45"/>
      <c r="B1717" s="43">
        <f t="shared" si="31"/>
        <v>1702</v>
      </c>
      <c r="C1717" s="919"/>
      <c r="D1717" s="48"/>
      <c r="L1717" s="259"/>
      <c r="M1717" s="259"/>
      <c r="S1717" s="259"/>
      <c r="T1717" s="259"/>
      <c r="U1717" s="259"/>
      <c r="V1717" s="259"/>
    </row>
    <row r="1718" spans="1:22">
      <c r="A1718" s="45"/>
      <c r="B1718" s="43">
        <f t="shared" si="31"/>
        <v>1703</v>
      </c>
      <c r="C1718" s="919"/>
      <c r="D1718" s="48"/>
      <c r="L1718" s="259"/>
      <c r="M1718" s="259"/>
      <c r="S1718" s="259"/>
      <c r="T1718" s="259"/>
      <c r="U1718" s="259"/>
      <c r="V1718" s="259"/>
    </row>
    <row r="1719" spans="1:22">
      <c r="A1719" s="45"/>
      <c r="B1719" s="43">
        <f t="shared" si="31"/>
        <v>1704</v>
      </c>
      <c r="C1719" s="919"/>
      <c r="D1719" s="48"/>
      <c r="L1719" s="259"/>
      <c r="M1719" s="259"/>
      <c r="S1719" s="259"/>
      <c r="T1719" s="259"/>
      <c r="U1719" s="259"/>
      <c r="V1719" s="259"/>
    </row>
    <row r="1720" spans="1:22">
      <c r="A1720" s="45"/>
      <c r="B1720" s="43">
        <f t="shared" si="31"/>
        <v>1705</v>
      </c>
      <c r="C1720" s="919"/>
      <c r="D1720" s="48"/>
      <c r="L1720" s="259"/>
      <c r="M1720" s="259"/>
      <c r="S1720" s="259"/>
      <c r="T1720" s="259"/>
      <c r="U1720" s="259"/>
      <c r="V1720" s="259"/>
    </row>
    <row r="1721" spans="1:22">
      <c r="A1721" s="45"/>
      <c r="B1721" s="43">
        <f t="shared" si="31"/>
        <v>1706</v>
      </c>
      <c r="C1721" s="919"/>
      <c r="D1721" s="48"/>
      <c r="L1721" s="259"/>
      <c r="M1721" s="259"/>
      <c r="S1721" s="259"/>
      <c r="T1721" s="259"/>
      <c r="U1721" s="259"/>
      <c r="V1721" s="259"/>
    </row>
    <row r="1722" spans="1:22">
      <c r="A1722" s="45"/>
      <c r="B1722" s="43">
        <f t="shared" si="31"/>
        <v>1707</v>
      </c>
      <c r="C1722" s="919"/>
      <c r="D1722" s="48"/>
      <c r="L1722" s="259"/>
      <c r="M1722" s="259"/>
      <c r="S1722" s="259"/>
      <c r="T1722" s="259"/>
      <c r="U1722" s="259"/>
      <c r="V1722" s="259"/>
    </row>
    <row r="1723" spans="1:22">
      <c r="A1723" s="45"/>
      <c r="B1723" s="43">
        <f t="shared" si="31"/>
        <v>1708</v>
      </c>
      <c r="C1723" s="919"/>
      <c r="D1723" s="48"/>
      <c r="L1723" s="259"/>
      <c r="M1723" s="259"/>
      <c r="S1723" s="259"/>
      <c r="T1723" s="259"/>
      <c r="U1723" s="259"/>
      <c r="V1723" s="259"/>
    </row>
    <row r="1724" spans="1:22">
      <c r="A1724" s="45"/>
      <c r="B1724" s="43">
        <f t="shared" si="31"/>
        <v>1709</v>
      </c>
      <c r="C1724" s="919"/>
      <c r="D1724" s="48"/>
      <c r="L1724" s="259"/>
      <c r="M1724" s="259"/>
      <c r="S1724" s="259"/>
      <c r="T1724" s="259"/>
      <c r="U1724" s="259"/>
      <c r="V1724" s="259"/>
    </row>
    <row r="1725" spans="1:22">
      <c r="A1725" s="45"/>
      <c r="B1725" s="43">
        <f t="shared" si="31"/>
        <v>1710</v>
      </c>
      <c r="C1725" s="919"/>
      <c r="D1725" s="48"/>
      <c r="L1725" s="259"/>
      <c r="M1725" s="259"/>
      <c r="S1725" s="259"/>
      <c r="T1725" s="259"/>
      <c r="U1725" s="259"/>
      <c r="V1725" s="259"/>
    </row>
    <row r="1726" spans="1:22">
      <c r="A1726" s="45"/>
      <c r="B1726" s="43">
        <f t="shared" si="31"/>
        <v>1711</v>
      </c>
      <c r="C1726" s="919"/>
      <c r="D1726" s="48"/>
      <c r="L1726" s="259"/>
      <c r="M1726" s="259"/>
      <c r="S1726" s="259"/>
      <c r="T1726" s="259"/>
      <c r="U1726" s="259"/>
      <c r="V1726" s="259"/>
    </row>
    <row r="1727" spans="1:22">
      <c r="A1727" s="45"/>
      <c r="B1727" s="43">
        <f t="shared" si="31"/>
        <v>1712</v>
      </c>
      <c r="C1727" s="919"/>
      <c r="D1727" s="48"/>
      <c r="L1727" s="259"/>
      <c r="M1727" s="259"/>
      <c r="S1727" s="259"/>
      <c r="T1727" s="259"/>
      <c r="U1727" s="259"/>
      <c r="V1727" s="259"/>
    </row>
    <row r="1728" spans="1:22">
      <c r="A1728" s="45"/>
      <c r="B1728" s="43">
        <f t="shared" si="31"/>
        <v>1713</v>
      </c>
      <c r="C1728" s="919"/>
      <c r="D1728" s="48"/>
      <c r="L1728" s="259"/>
      <c r="M1728" s="259"/>
      <c r="S1728" s="259"/>
      <c r="T1728" s="259"/>
      <c r="U1728" s="259"/>
      <c r="V1728" s="259"/>
    </row>
    <row r="1729" spans="1:22">
      <c r="A1729" s="45"/>
      <c r="B1729" s="43">
        <f t="shared" si="31"/>
        <v>1714</v>
      </c>
      <c r="C1729" s="919"/>
      <c r="D1729" s="48"/>
      <c r="L1729" s="259"/>
      <c r="M1729" s="259"/>
      <c r="S1729" s="259"/>
      <c r="T1729" s="259"/>
      <c r="U1729" s="259"/>
      <c r="V1729" s="259"/>
    </row>
    <row r="1730" spans="1:22">
      <c r="A1730" s="45"/>
      <c r="B1730" s="43">
        <f t="shared" si="31"/>
        <v>1715</v>
      </c>
      <c r="C1730" s="919"/>
      <c r="D1730" s="48"/>
      <c r="L1730" s="259"/>
      <c r="M1730" s="259"/>
      <c r="S1730" s="259"/>
      <c r="T1730" s="259"/>
      <c r="U1730" s="259"/>
      <c r="V1730" s="259"/>
    </row>
    <row r="1731" spans="1:22">
      <c r="A1731" s="45"/>
      <c r="B1731" s="43">
        <f t="shared" si="31"/>
        <v>1716</v>
      </c>
      <c r="C1731" s="919"/>
      <c r="D1731" s="48"/>
      <c r="L1731" s="259"/>
      <c r="M1731" s="259"/>
      <c r="S1731" s="259"/>
      <c r="T1731" s="259"/>
      <c r="U1731" s="259"/>
      <c r="V1731" s="259"/>
    </row>
    <row r="1732" spans="1:22">
      <c r="A1732" s="45"/>
      <c r="B1732" s="43">
        <f t="shared" si="31"/>
        <v>1717</v>
      </c>
      <c r="C1732" s="919"/>
      <c r="D1732" s="48"/>
      <c r="L1732" s="259"/>
      <c r="M1732" s="259"/>
      <c r="S1732" s="259"/>
      <c r="T1732" s="259"/>
      <c r="U1732" s="259"/>
      <c r="V1732" s="259"/>
    </row>
    <row r="1733" spans="1:22">
      <c r="A1733" s="45"/>
      <c r="B1733" s="43">
        <f t="shared" si="31"/>
        <v>1718</v>
      </c>
      <c r="C1733" s="919"/>
      <c r="D1733" s="48"/>
      <c r="L1733" s="259"/>
      <c r="M1733" s="259"/>
      <c r="S1733" s="259"/>
      <c r="T1733" s="259"/>
      <c r="U1733" s="259"/>
      <c r="V1733" s="259"/>
    </row>
    <row r="1734" spans="1:22">
      <c r="A1734" s="45"/>
      <c r="B1734" s="43">
        <f t="shared" si="31"/>
        <v>1719</v>
      </c>
      <c r="C1734" s="919"/>
      <c r="D1734" s="48"/>
      <c r="L1734" s="259"/>
      <c r="M1734" s="259"/>
      <c r="S1734" s="259"/>
      <c r="T1734" s="259"/>
      <c r="U1734" s="259"/>
      <c r="V1734" s="259"/>
    </row>
    <row r="1735" spans="1:22">
      <c r="A1735" s="45"/>
      <c r="B1735" s="43">
        <f t="shared" si="31"/>
        <v>1720</v>
      </c>
      <c r="C1735" s="919"/>
      <c r="D1735" s="48"/>
      <c r="L1735" s="259"/>
      <c r="M1735" s="259"/>
      <c r="S1735" s="259"/>
      <c r="T1735" s="259"/>
      <c r="U1735" s="259"/>
      <c r="V1735" s="259"/>
    </row>
    <row r="1736" spans="1:22">
      <c r="A1736" s="45"/>
      <c r="B1736" s="43">
        <f t="shared" si="31"/>
        <v>1721</v>
      </c>
      <c r="C1736" s="919"/>
      <c r="D1736" s="48"/>
      <c r="L1736" s="259"/>
      <c r="M1736" s="259"/>
      <c r="S1736" s="259"/>
      <c r="T1736" s="259"/>
      <c r="U1736" s="259"/>
      <c r="V1736" s="259"/>
    </row>
    <row r="1737" spans="1:22">
      <c r="A1737" s="45"/>
      <c r="B1737" s="43">
        <f t="shared" si="31"/>
        <v>1722</v>
      </c>
      <c r="C1737" s="919"/>
      <c r="D1737" s="48"/>
      <c r="L1737" s="259"/>
      <c r="M1737" s="259"/>
      <c r="S1737" s="259"/>
      <c r="T1737" s="259"/>
      <c r="U1737" s="259"/>
      <c r="V1737" s="259"/>
    </row>
    <row r="1738" spans="1:22">
      <c r="A1738" s="45"/>
      <c r="B1738" s="43">
        <f t="shared" si="31"/>
        <v>1723</v>
      </c>
      <c r="C1738" s="919"/>
      <c r="D1738" s="48"/>
      <c r="L1738" s="259"/>
      <c r="M1738" s="259"/>
      <c r="S1738" s="259"/>
      <c r="T1738" s="259"/>
      <c r="U1738" s="259"/>
      <c r="V1738" s="259"/>
    </row>
    <row r="1739" spans="1:22">
      <c r="A1739" s="45"/>
      <c r="B1739" s="43">
        <f t="shared" si="31"/>
        <v>1724</v>
      </c>
      <c r="C1739" s="919"/>
      <c r="D1739" s="48"/>
      <c r="L1739" s="259"/>
      <c r="M1739" s="259"/>
      <c r="S1739" s="259"/>
      <c r="T1739" s="259"/>
      <c r="U1739" s="259"/>
      <c r="V1739" s="259"/>
    </row>
    <row r="1740" spans="1:22">
      <c r="A1740" s="45"/>
      <c r="B1740" s="43">
        <f t="shared" si="31"/>
        <v>1725</v>
      </c>
      <c r="C1740" s="919"/>
      <c r="D1740" s="48"/>
      <c r="L1740" s="259"/>
      <c r="M1740" s="259"/>
      <c r="S1740" s="259"/>
      <c r="T1740" s="259"/>
      <c r="U1740" s="259"/>
      <c r="V1740" s="259"/>
    </row>
    <row r="1741" spans="1:22">
      <c r="A1741" s="45"/>
      <c r="B1741" s="43">
        <f t="shared" si="31"/>
        <v>1726</v>
      </c>
      <c r="C1741" s="919"/>
      <c r="D1741" s="48"/>
      <c r="L1741" s="259"/>
      <c r="M1741" s="259"/>
      <c r="S1741" s="259"/>
      <c r="T1741" s="259"/>
      <c r="U1741" s="259"/>
      <c r="V1741" s="259"/>
    </row>
    <row r="1742" spans="1:22">
      <c r="A1742" s="45"/>
      <c r="B1742" s="43">
        <f t="shared" si="31"/>
        <v>1727</v>
      </c>
      <c r="C1742" s="919"/>
      <c r="D1742" s="48"/>
      <c r="L1742" s="259"/>
      <c r="M1742" s="259"/>
      <c r="S1742" s="259"/>
      <c r="T1742" s="259"/>
      <c r="U1742" s="259"/>
      <c r="V1742" s="259"/>
    </row>
    <row r="1743" spans="1:22">
      <c r="A1743" s="45"/>
      <c r="B1743" s="43">
        <f t="shared" si="31"/>
        <v>1728</v>
      </c>
      <c r="C1743" s="919"/>
      <c r="D1743" s="48"/>
      <c r="L1743" s="259"/>
      <c r="M1743" s="259"/>
      <c r="S1743" s="259"/>
      <c r="T1743" s="259"/>
      <c r="U1743" s="259"/>
      <c r="V1743" s="259"/>
    </row>
    <row r="1744" spans="1:22">
      <c r="A1744" s="45"/>
      <c r="B1744" s="43">
        <f t="shared" si="31"/>
        <v>1729</v>
      </c>
      <c r="C1744" s="919"/>
      <c r="D1744" s="48"/>
      <c r="L1744" s="259"/>
      <c r="M1744" s="259"/>
      <c r="S1744" s="259"/>
      <c r="T1744" s="259"/>
      <c r="U1744" s="259"/>
      <c r="V1744" s="259"/>
    </row>
    <row r="1745" spans="1:22">
      <c r="A1745" s="45"/>
      <c r="B1745" s="43">
        <f t="shared" si="31"/>
        <v>1730</v>
      </c>
      <c r="C1745" s="919"/>
      <c r="D1745" s="48"/>
      <c r="L1745" s="259"/>
      <c r="M1745" s="259"/>
      <c r="S1745" s="259"/>
      <c r="T1745" s="259"/>
      <c r="U1745" s="259"/>
      <c r="V1745" s="259"/>
    </row>
    <row r="1746" spans="1:22">
      <c r="A1746" s="45"/>
      <c r="B1746" s="43">
        <f t="shared" ref="B1746:B1809" si="32">B1745+1</f>
        <v>1731</v>
      </c>
      <c r="C1746" s="919"/>
      <c r="D1746" s="48"/>
      <c r="L1746" s="259"/>
      <c r="M1746" s="259"/>
      <c r="S1746" s="259"/>
      <c r="T1746" s="259"/>
      <c r="U1746" s="259"/>
      <c r="V1746" s="259"/>
    </row>
    <row r="1747" spans="1:22">
      <c r="A1747" s="45"/>
      <c r="B1747" s="43">
        <f t="shared" si="32"/>
        <v>1732</v>
      </c>
      <c r="C1747" s="919"/>
      <c r="D1747" s="48"/>
      <c r="L1747" s="259"/>
      <c r="M1747" s="259"/>
      <c r="S1747" s="259"/>
      <c r="T1747" s="259"/>
      <c r="U1747" s="259"/>
      <c r="V1747" s="259"/>
    </row>
    <row r="1748" spans="1:22">
      <c r="A1748" s="45"/>
      <c r="B1748" s="43">
        <f t="shared" si="32"/>
        <v>1733</v>
      </c>
      <c r="C1748" s="919"/>
      <c r="D1748" s="48"/>
      <c r="L1748" s="259"/>
      <c r="M1748" s="259"/>
      <c r="S1748" s="259"/>
      <c r="T1748" s="259"/>
      <c r="U1748" s="259"/>
      <c r="V1748" s="259"/>
    </row>
    <row r="1749" spans="1:22">
      <c r="A1749" s="45"/>
      <c r="B1749" s="43">
        <f t="shared" si="32"/>
        <v>1734</v>
      </c>
      <c r="C1749" s="919"/>
      <c r="D1749" s="48"/>
      <c r="L1749" s="259"/>
      <c r="M1749" s="259"/>
      <c r="S1749" s="259"/>
      <c r="T1749" s="259"/>
      <c r="U1749" s="259"/>
      <c r="V1749" s="259"/>
    </row>
    <row r="1750" spans="1:22">
      <c r="A1750" s="45"/>
      <c r="B1750" s="43">
        <f t="shared" si="32"/>
        <v>1735</v>
      </c>
      <c r="C1750" s="919"/>
      <c r="D1750" s="48"/>
      <c r="L1750" s="259"/>
      <c r="M1750" s="259"/>
      <c r="S1750" s="259"/>
      <c r="T1750" s="259"/>
      <c r="U1750" s="259"/>
      <c r="V1750" s="259"/>
    </row>
    <row r="1751" spans="1:22">
      <c r="A1751" s="45"/>
      <c r="B1751" s="43">
        <f t="shared" si="32"/>
        <v>1736</v>
      </c>
      <c r="C1751" s="919"/>
      <c r="D1751" s="48"/>
      <c r="L1751" s="259"/>
      <c r="M1751" s="259"/>
      <c r="S1751" s="259"/>
      <c r="T1751" s="259"/>
      <c r="U1751" s="259"/>
      <c r="V1751" s="259"/>
    </row>
    <row r="1752" spans="1:22">
      <c r="A1752" s="45"/>
      <c r="B1752" s="43">
        <f t="shared" si="32"/>
        <v>1737</v>
      </c>
      <c r="C1752" s="919"/>
      <c r="D1752" s="48"/>
      <c r="L1752" s="259"/>
      <c r="M1752" s="259"/>
      <c r="S1752" s="259"/>
      <c r="T1752" s="259"/>
      <c r="U1752" s="259"/>
      <c r="V1752" s="259"/>
    </row>
    <row r="1753" spans="1:22">
      <c r="A1753" s="45"/>
      <c r="B1753" s="43">
        <f t="shared" si="32"/>
        <v>1738</v>
      </c>
      <c r="C1753" s="919"/>
      <c r="D1753" s="48"/>
      <c r="L1753" s="259"/>
      <c r="M1753" s="259"/>
      <c r="S1753" s="259"/>
      <c r="T1753" s="259"/>
      <c r="U1753" s="259"/>
      <c r="V1753" s="259"/>
    </row>
    <row r="1754" spans="1:22">
      <c r="A1754" s="45"/>
      <c r="B1754" s="43">
        <f t="shared" si="32"/>
        <v>1739</v>
      </c>
      <c r="C1754" s="919"/>
      <c r="D1754" s="48"/>
      <c r="L1754" s="259"/>
      <c r="M1754" s="259"/>
      <c r="S1754" s="259"/>
      <c r="T1754" s="259"/>
      <c r="U1754" s="259"/>
      <c r="V1754" s="259"/>
    </row>
    <row r="1755" spans="1:22">
      <c r="A1755" s="45"/>
      <c r="B1755" s="43">
        <f t="shared" si="32"/>
        <v>1740</v>
      </c>
      <c r="C1755" s="919"/>
      <c r="D1755" s="48"/>
      <c r="L1755" s="259"/>
      <c r="M1755" s="259"/>
      <c r="S1755" s="259"/>
      <c r="T1755" s="259"/>
      <c r="U1755" s="259"/>
      <c r="V1755" s="259"/>
    </row>
    <row r="1756" spans="1:22">
      <c r="A1756" s="45"/>
      <c r="B1756" s="43">
        <f t="shared" si="32"/>
        <v>1741</v>
      </c>
      <c r="C1756" s="919"/>
      <c r="D1756" s="48"/>
      <c r="L1756" s="259"/>
      <c r="M1756" s="259"/>
      <c r="S1756" s="259"/>
      <c r="T1756" s="259"/>
      <c r="U1756" s="259"/>
      <c r="V1756" s="259"/>
    </row>
    <row r="1757" spans="1:22">
      <c r="A1757" s="45"/>
      <c r="B1757" s="43">
        <f t="shared" si="32"/>
        <v>1742</v>
      </c>
      <c r="C1757" s="919"/>
      <c r="D1757" s="48"/>
      <c r="L1757" s="259"/>
      <c r="M1757" s="259"/>
      <c r="S1757" s="259"/>
      <c r="T1757" s="259"/>
      <c r="U1757" s="259"/>
      <c r="V1757" s="259"/>
    </row>
    <row r="1758" spans="1:22">
      <c r="A1758" s="45"/>
      <c r="B1758" s="43">
        <f t="shared" si="32"/>
        <v>1743</v>
      </c>
      <c r="C1758" s="919"/>
      <c r="D1758" s="48"/>
      <c r="L1758" s="259"/>
      <c r="M1758" s="259"/>
      <c r="S1758" s="259"/>
      <c r="T1758" s="259"/>
      <c r="U1758" s="259"/>
      <c r="V1758" s="259"/>
    </row>
    <row r="1759" spans="1:22">
      <c r="A1759" s="45"/>
      <c r="B1759" s="43">
        <f t="shared" si="32"/>
        <v>1744</v>
      </c>
      <c r="C1759" s="919"/>
      <c r="D1759" s="48"/>
      <c r="L1759" s="259"/>
      <c r="M1759" s="259"/>
      <c r="S1759" s="259"/>
      <c r="T1759" s="259"/>
      <c r="U1759" s="259"/>
      <c r="V1759" s="259"/>
    </row>
    <row r="1760" spans="1:22">
      <c r="A1760" s="45"/>
      <c r="B1760" s="43">
        <f t="shared" si="32"/>
        <v>1745</v>
      </c>
      <c r="C1760" s="919"/>
      <c r="D1760" s="48"/>
      <c r="L1760" s="259"/>
      <c r="M1760" s="259"/>
      <c r="S1760" s="259"/>
      <c r="T1760" s="259"/>
      <c r="U1760" s="259"/>
      <c r="V1760" s="259"/>
    </row>
    <row r="1761" spans="1:22">
      <c r="A1761" s="45"/>
      <c r="B1761" s="43">
        <f t="shared" si="32"/>
        <v>1746</v>
      </c>
      <c r="C1761" s="919"/>
      <c r="D1761" s="48"/>
      <c r="L1761" s="259"/>
      <c r="M1761" s="259"/>
      <c r="S1761" s="259"/>
      <c r="T1761" s="259"/>
      <c r="U1761" s="259"/>
      <c r="V1761" s="259"/>
    </row>
    <row r="1762" spans="1:22">
      <c r="A1762" s="45"/>
      <c r="B1762" s="43">
        <f t="shared" si="32"/>
        <v>1747</v>
      </c>
      <c r="C1762" s="919"/>
      <c r="D1762" s="48"/>
      <c r="L1762" s="259"/>
      <c r="M1762" s="259"/>
      <c r="S1762" s="259"/>
      <c r="T1762" s="259"/>
      <c r="U1762" s="259"/>
      <c r="V1762" s="259"/>
    </row>
    <row r="1763" spans="1:22">
      <c r="A1763" s="45"/>
      <c r="B1763" s="43">
        <f t="shared" si="32"/>
        <v>1748</v>
      </c>
      <c r="C1763" s="919"/>
      <c r="D1763" s="48"/>
      <c r="L1763" s="259"/>
      <c r="M1763" s="259"/>
      <c r="S1763" s="259"/>
      <c r="T1763" s="259"/>
      <c r="U1763" s="259"/>
      <c r="V1763" s="259"/>
    </row>
    <row r="1764" spans="1:22">
      <c r="A1764" s="45"/>
      <c r="B1764" s="43">
        <f t="shared" si="32"/>
        <v>1749</v>
      </c>
      <c r="C1764" s="919"/>
      <c r="D1764" s="48"/>
      <c r="L1764" s="259"/>
      <c r="M1764" s="259"/>
      <c r="S1764" s="259"/>
      <c r="T1764" s="259"/>
      <c r="U1764" s="259"/>
      <c r="V1764" s="259"/>
    </row>
    <row r="1765" spans="1:22">
      <c r="A1765" s="45"/>
      <c r="B1765" s="43">
        <f t="shared" si="32"/>
        <v>1750</v>
      </c>
      <c r="C1765" s="919"/>
      <c r="D1765" s="48"/>
      <c r="L1765" s="259"/>
      <c r="M1765" s="259"/>
      <c r="S1765" s="259"/>
      <c r="T1765" s="259"/>
      <c r="U1765" s="259"/>
      <c r="V1765" s="259"/>
    </row>
    <row r="1766" spans="1:22">
      <c r="A1766" s="45"/>
      <c r="B1766" s="43">
        <f t="shared" si="32"/>
        <v>1751</v>
      </c>
      <c r="C1766" s="919"/>
      <c r="D1766" s="48"/>
      <c r="L1766" s="259"/>
      <c r="M1766" s="259"/>
      <c r="S1766" s="259"/>
      <c r="T1766" s="259"/>
      <c r="U1766" s="259"/>
      <c r="V1766" s="259"/>
    </row>
    <row r="1767" spans="1:22">
      <c r="A1767" s="45"/>
      <c r="B1767" s="43">
        <f t="shared" si="32"/>
        <v>1752</v>
      </c>
      <c r="C1767" s="919"/>
      <c r="D1767" s="48"/>
      <c r="L1767" s="259"/>
      <c r="M1767" s="259"/>
      <c r="S1767" s="259"/>
      <c r="T1767" s="259"/>
      <c r="U1767" s="259"/>
      <c r="V1767" s="259"/>
    </row>
    <row r="1768" spans="1:22">
      <c r="A1768" s="45"/>
      <c r="B1768" s="43">
        <f t="shared" si="32"/>
        <v>1753</v>
      </c>
      <c r="C1768" s="919"/>
      <c r="D1768" s="48"/>
      <c r="L1768" s="259"/>
      <c r="M1768" s="259"/>
      <c r="S1768" s="259"/>
      <c r="T1768" s="259"/>
      <c r="U1768" s="259"/>
      <c r="V1768" s="259"/>
    </row>
    <row r="1769" spans="1:22">
      <c r="A1769" s="45"/>
      <c r="B1769" s="43">
        <f t="shared" si="32"/>
        <v>1754</v>
      </c>
      <c r="C1769" s="919"/>
      <c r="D1769" s="48"/>
      <c r="L1769" s="259"/>
      <c r="M1769" s="259"/>
      <c r="S1769" s="259"/>
      <c r="T1769" s="259"/>
      <c r="U1769" s="259"/>
      <c r="V1769" s="259"/>
    </row>
    <row r="1770" spans="1:22">
      <c r="A1770" s="45"/>
      <c r="B1770" s="43">
        <f t="shared" si="32"/>
        <v>1755</v>
      </c>
      <c r="C1770" s="919"/>
      <c r="D1770" s="48"/>
      <c r="L1770" s="259"/>
      <c r="M1770" s="259"/>
      <c r="S1770" s="259"/>
      <c r="T1770" s="259"/>
      <c r="U1770" s="259"/>
      <c r="V1770" s="259"/>
    </row>
    <row r="1771" spans="1:22">
      <c r="A1771" s="45"/>
      <c r="B1771" s="43">
        <f t="shared" si="32"/>
        <v>1756</v>
      </c>
      <c r="C1771" s="919"/>
      <c r="D1771" s="48"/>
      <c r="L1771" s="259"/>
      <c r="M1771" s="259"/>
      <c r="S1771" s="259"/>
      <c r="T1771" s="259"/>
      <c r="U1771" s="259"/>
      <c r="V1771" s="259"/>
    </row>
    <row r="1772" spans="1:22">
      <c r="A1772" s="45"/>
      <c r="B1772" s="43">
        <f t="shared" si="32"/>
        <v>1757</v>
      </c>
      <c r="C1772" s="919"/>
      <c r="D1772" s="48"/>
      <c r="L1772" s="259"/>
      <c r="M1772" s="259"/>
      <c r="S1772" s="259"/>
      <c r="T1772" s="259"/>
      <c r="U1772" s="259"/>
      <c r="V1772" s="259"/>
    </row>
    <row r="1773" spans="1:22">
      <c r="A1773" s="45"/>
      <c r="B1773" s="43">
        <f t="shared" si="32"/>
        <v>1758</v>
      </c>
      <c r="C1773" s="919"/>
      <c r="D1773" s="48"/>
      <c r="L1773" s="259"/>
      <c r="M1773" s="259"/>
      <c r="S1773" s="259"/>
      <c r="T1773" s="259"/>
      <c r="U1773" s="259"/>
      <c r="V1773" s="259"/>
    </row>
    <row r="1774" spans="1:22">
      <c r="A1774" s="45"/>
      <c r="B1774" s="43">
        <f t="shared" si="32"/>
        <v>1759</v>
      </c>
      <c r="C1774" s="919"/>
      <c r="D1774" s="48"/>
      <c r="L1774" s="259"/>
      <c r="M1774" s="259"/>
      <c r="S1774" s="259"/>
      <c r="T1774" s="259"/>
      <c r="U1774" s="259"/>
      <c r="V1774" s="259"/>
    </row>
    <row r="1775" spans="1:22">
      <c r="A1775" s="45"/>
      <c r="B1775" s="43">
        <f t="shared" si="32"/>
        <v>1760</v>
      </c>
      <c r="C1775" s="919"/>
      <c r="D1775" s="48"/>
      <c r="L1775" s="259"/>
      <c r="M1775" s="259"/>
      <c r="S1775" s="259"/>
      <c r="T1775" s="259"/>
      <c r="U1775" s="259"/>
      <c r="V1775" s="259"/>
    </row>
    <row r="1776" spans="1:22">
      <c r="A1776" s="45"/>
      <c r="B1776" s="43">
        <f t="shared" si="32"/>
        <v>1761</v>
      </c>
      <c r="C1776" s="919"/>
      <c r="D1776" s="48"/>
      <c r="L1776" s="259"/>
      <c r="M1776" s="259"/>
      <c r="S1776" s="259"/>
      <c r="T1776" s="259"/>
      <c r="U1776" s="259"/>
      <c r="V1776" s="259"/>
    </row>
    <row r="1777" spans="1:22">
      <c r="A1777" s="45"/>
      <c r="B1777" s="43">
        <f t="shared" si="32"/>
        <v>1762</v>
      </c>
      <c r="C1777" s="919"/>
      <c r="D1777" s="48"/>
      <c r="L1777" s="259"/>
      <c r="M1777" s="259"/>
      <c r="S1777" s="259"/>
      <c r="T1777" s="259"/>
      <c r="U1777" s="259"/>
      <c r="V1777" s="259"/>
    </row>
    <row r="1778" spans="1:22">
      <c r="A1778" s="45"/>
      <c r="B1778" s="43">
        <f t="shared" si="32"/>
        <v>1763</v>
      </c>
      <c r="C1778" s="919"/>
      <c r="D1778" s="48"/>
      <c r="L1778" s="259"/>
      <c r="M1778" s="259"/>
      <c r="S1778" s="259"/>
      <c r="T1778" s="259"/>
      <c r="U1778" s="259"/>
      <c r="V1778" s="259"/>
    </row>
    <row r="1779" spans="1:22">
      <c r="A1779" s="45"/>
      <c r="B1779" s="43">
        <f t="shared" si="32"/>
        <v>1764</v>
      </c>
      <c r="C1779" s="919"/>
      <c r="D1779" s="48"/>
      <c r="L1779" s="259"/>
      <c r="M1779" s="259"/>
      <c r="S1779" s="259"/>
      <c r="T1779" s="259"/>
      <c r="U1779" s="259"/>
      <c r="V1779" s="259"/>
    </row>
    <row r="1780" spans="1:22">
      <c r="A1780" s="45"/>
      <c r="B1780" s="43">
        <f t="shared" si="32"/>
        <v>1765</v>
      </c>
      <c r="C1780" s="919"/>
      <c r="D1780" s="48"/>
      <c r="L1780" s="259"/>
      <c r="M1780" s="259"/>
      <c r="S1780" s="259"/>
      <c r="T1780" s="259"/>
      <c r="U1780" s="259"/>
      <c r="V1780" s="259"/>
    </row>
    <row r="1781" spans="1:22">
      <c r="A1781" s="45"/>
      <c r="B1781" s="43">
        <f t="shared" si="32"/>
        <v>1766</v>
      </c>
      <c r="C1781" s="919"/>
      <c r="D1781" s="48"/>
      <c r="L1781" s="259"/>
      <c r="M1781" s="259"/>
      <c r="S1781" s="259"/>
      <c r="T1781" s="259"/>
      <c r="U1781" s="259"/>
      <c r="V1781" s="259"/>
    </row>
    <row r="1782" spans="1:22">
      <c r="A1782" s="45"/>
      <c r="B1782" s="43">
        <f t="shared" si="32"/>
        <v>1767</v>
      </c>
      <c r="C1782" s="919"/>
      <c r="D1782" s="48"/>
      <c r="L1782" s="259"/>
      <c r="M1782" s="259"/>
      <c r="S1782" s="259"/>
      <c r="T1782" s="259"/>
      <c r="U1782" s="259"/>
      <c r="V1782" s="259"/>
    </row>
    <row r="1783" spans="1:22">
      <c r="A1783" s="45"/>
      <c r="B1783" s="43">
        <f t="shared" si="32"/>
        <v>1768</v>
      </c>
      <c r="C1783" s="919"/>
      <c r="D1783" s="48"/>
      <c r="L1783" s="259"/>
      <c r="M1783" s="259"/>
      <c r="S1783" s="259"/>
      <c r="T1783" s="259"/>
      <c r="U1783" s="259"/>
      <c r="V1783" s="259"/>
    </row>
    <row r="1784" spans="1:22">
      <c r="A1784" s="45"/>
      <c r="B1784" s="43">
        <f t="shared" si="32"/>
        <v>1769</v>
      </c>
      <c r="C1784" s="919"/>
      <c r="D1784" s="48"/>
      <c r="L1784" s="259"/>
      <c r="M1784" s="259"/>
      <c r="S1784" s="259"/>
      <c r="T1784" s="259"/>
      <c r="U1784" s="259"/>
      <c r="V1784" s="259"/>
    </row>
    <row r="1785" spans="1:22">
      <c r="A1785" s="45"/>
      <c r="B1785" s="43">
        <f t="shared" si="32"/>
        <v>1770</v>
      </c>
      <c r="C1785" s="919"/>
      <c r="D1785" s="48"/>
      <c r="L1785" s="259"/>
      <c r="M1785" s="259"/>
      <c r="S1785" s="259"/>
      <c r="T1785" s="259"/>
      <c r="U1785" s="259"/>
      <c r="V1785" s="259"/>
    </row>
    <row r="1786" spans="1:22">
      <c r="A1786" s="45"/>
      <c r="B1786" s="43">
        <f t="shared" si="32"/>
        <v>1771</v>
      </c>
      <c r="C1786" s="919"/>
      <c r="D1786" s="48"/>
      <c r="L1786" s="259"/>
      <c r="M1786" s="259"/>
      <c r="S1786" s="259"/>
      <c r="T1786" s="259"/>
      <c r="U1786" s="259"/>
      <c r="V1786" s="259"/>
    </row>
    <row r="1787" spans="1:22">
      <c r="A1787" s="45"/>
      <c r="B1787" s="43">
        <f t="shared" si="32"/>
        <v>1772</v>
      </c>
      <c r="C1787" s="919"/>
      <c r="D1787" s="48"/>
      <c r="L1787" s="259"/>
      <c r="M1787" s="259"/>
      <c r="S1787" s="259"/>
      <c r="T1787" s="259"/>
      <c r="U1787" s="259"/>
      <c r="V1787" s="259"/>
    </row>
    <row r="1788" spans="1:22">
      <c r="A1788" s="45"/>
      <c r="B1788" s="43">
        <f t="shared" si="32"/>
        <v>1773</v>
      </c>
      <c r="C1788" s="919"/>
      <c r="D1788" s="48"/>
      <c r="L1788" s="259"/>
      <c r="M1788" s="259"/>
      <c r="S1788" s="259"/>
      <c r="T1788" s="259"/>
      <c r="U1788" s="259"/>
      <c r="V1788" s="259"/>
    </row>
    <row r="1789" spans="1:22">
      <c r="A1789" s="45"/>
      <c r="B1789" s="43">
        <f t="shared" si="32"/>
        <v>1774</v>
      </c>
      <c r="C1789" s="919"/>
      <c r="D1789" s="48"/>
      <c r="L1789" s="259"/>
      <c r="M1789" s="259"/>
      <c r="S1789" s="259"/>
      <c r="T1789" s="259"/>
      <c r="U1789" s="259"/>
      <c r="V1789" s="259"/>
    </row>
    <row r="1790" spans="1:22">
      <c r="A1790" s="45"/>
      <c r="B1790" s="43">
        <f t="shared" si="32"/>
        <v>1775</v>
      </c>
      <c r="C1790" s="919"/>
      <c r="D1790" s="48"/>
      <c r="L1790" s="259"/>
      <c r="M1790" s="259"/>
      <c r="S1790" s="259"/>
      <c r="T1790" s="259"/>
      <c r="U1790" s="259"/>
      <c r="V1790" s="259"/>
    </row>
    <row r="1791" spans="1:22">
      <c r="A1791" s="45"/>
      <c r="B1791" s="43">
        <f t="shared" si="32"/>
        <v>1776</v>
      </c>
      <c r="C1791" s="919"/>
      <c r="D1791" s="48"/>
      <c r="L1791" s="259"/>
      <c r="M1791" s="259"/>
      <c r="S1791" s="259"/>
      <c r="T1791" s="259"/>
      <c r="U1791" s="259"/>
      <c r="V1791" s="259"/>
    </row>
    <row r="1792" spans="1:22">
      <c r="A1792" s="45"/>
      <c r="B1792" s="43">
        <f t="shared" si="32"/>
        <v>1777</v>
      </c>
      <c r="C1792" s="919"/>
      <c r="D1792" s="48"/>
      <c r="L1792" s="259"/>
      <c r="M1792" s="259"/>
      <c r="S1792" s="259"/>
      <c r="T1792" s="259"/>
      <c r="U1792" s="259"/>
      <c r="V1792" s="259"/>
    </row>
    <row r="1793" spans="1:22">
      <c r="A1793" s="45"/>
      <c r="B1793" s="43">
        <f t="shared" si="32"/>
        <v>1778</v>
      </c>
      <c r="C1793" s="919"/>
      <c r="D1793" s="48"/>
      <c r="L1793" s="259"/>
      <c r="M1793" s="259"/>
      <c r="S1793" s="259"/>
      <c r="T1793" s="259"/>
      <c r="U1793" s="259"/>
      <c r="V1793" s="259"/>
    </row>
    <row r="1794" spans="1:22">
      <c r="A1794" s="45"/>
      <c r="B1794" s="43">
        <f t="shared" si="32"/>
        <v>1779</v>
      </c>
      <c r="C1794" s="919"/>
      <c r="D1794" s="48"/>
      <c r="L1794" s="259"/>
      <c r="M1794" s="259"/>
      <c r="S1794" s="259"/>
      <c r="T1794" s="259"/>
      <c r="U1794" s="259"/>
      <c r="V1794" s="259"/>
    </row>
    <row r="1795" spans="1:22">
      <c r="A1795" s="45"/>
      <c r="B1795" s="43">
        <f t="shared" si="32"/>
        <v>1780</v>
      </c>
      <c r="C1795" s="919"/>
      <c r="D1795" s="48"/>
      <c r="L1795" s="259"/>
      <c r="M1795" s="259"/>
      <c r="S1795" s="259"/>
      <c r="T1795" s="259"/>
      <c r="U1795" s="259"/>
      <c r="V1795" s="259"/>
    </row>
    <row r="1796" spans="1:22">
      <c r="A1796" s="45"/>
      <c r="B1796" s="43">
        <f t="shared" si="32"/>
        <v>1781</v>
      </c>
      <c r="C1796" s="919"/>
      <c r="D1796" s="48"/>
      <c r="L1796" s="259"/>
      <c r="M1796" s="259"/>
      <c r="S1796" s="259"/>
      <c r="T1796" s="259"/>
      <c r="U1796" s="259"/>
      <c r="V1796" s="259"/>
    </row>
    <row r="1797" spans="1:22">
      <c r="A1797" s="45"/>
      <c r="B1797" s="43">
        <f t="shared" si="32"/>
        <v>1782</v>
      </c>
      <c r="C1797" s="919"/>
      <c r="D1797" s="48"/>
      <c r="L1797" s="259"/>
      <c r="M1797" s="259"/>
      <c r="S1797" s="259"/>
      <c r="T1797" s="259"/>
      <c r="U1797" s="259"/>
      <c r="V1797" s="259"/>
    </row>
    <row r="1798" spans="1:22">
      <c r="A1798" s="45"/>
      <c r="B1798" s="43">
        <f t="shared" si="32"/>
        <v>1783</v>
      </c>
      <c r="C1798" s="919"/>
      <c r="D1798" s="48"/>
      <c r="L1798" s="259"/>
      <c r="M1798" s="259"/>
      <c r="S1798" s="259"/>
      <c r="T1798" s="259"/>
      <c r="U1798" s="259"/>
      <c r="V1798" s="259"/>
    </row>
    <row r="1799" spans="1:22">
      <c r="A1799" s="45"/>
      <c r="B1799" s="43">
        <f t="shared" si="32"/>
        <v>1784</v>
      </c>
      <c r="C1799" s="919"/>
      <c r="D1799" s="48"/>
      <c r="L1799" s="259"/>
      <c r="M1799" s="259"/>
      <c r="S1799" s="259"/>
      <c r="T1799" s="259"/>
      <c r="U1799" s="259"/>
      <c r="V1799" s="259"/>
    </row>
    <row r="1800" spans="1:22">
      <c r="A1800" s="45"/>
      <c r="B1800" s="43">
        <f t="shared" si="32"/>
        <v>1785</v>
      </c>
      <c r="C1800" s="919"/>
      <c r="D1800" s="48"/>
      <c r="L1800" s="259"/>
      <c r="M1800" s="259"/>
      <c r="S1800" s="259"/>
      <c r="T1800" s="259"/>
      <c r="U1800" s="259"/>
      <c r="V1800" s="259"/>
    </row>
    <row r="1801" spans="1:22">
      <c r="A1801" s="45"/>
      <c r="B1801" s="43">
        <f t="shared" si="32"/>
        <v>1786</v>
      </c>
      <c r="C1801" s="919"/>
      <c r="D1801" s="48"/>
      <c r="L1801" s="259"/>
      <c r="M1801" s="259"/>
      <c r="S1801" s="259"/>
      <c r="T1801" s="259"/>
      <c r="U1801" s="259"/>
      <c r="V1801" s="259"/>
    </row>
    <row r="1802" spans="1:22">
      <c r="A1802" s="45"/>
      <c r="B1802" s="43">
        <f t="shared" si="32"/>
        <v>1787</v>
      </c>
      <c r="C1802" s="919"/>
      <c r="D1802" s="48"/>
      <c r="L1802" s="259"/>
      <c r="M1802" s="259"/>
      <c r="S1802" s="259"/>
      <c r="T1802" s="259"/>
      <c r="U1802" s="259"/>
      <c r="V1802" s="259"/>
    </row>
    <row r="1803" spans="1:22">
      <c r="A1803" s="45"/>
      <c r="B1803" s="43">
        <f t="shared" si="32"/>
        <v>1788</v>
      </c>
      <c r="C1803" s="919"/>
      <c r="D1803" s="48"/>
      <c r="L1803" s="259"/>
      <c r="M1803" s="259"/>
      <c r="S1803" s="259"/>
      <c r="T1803" s="259"/>
      <c r="U1803" s="259"/>
      <c r="V1803" s="259"/>
    </row>
    <row r="1804" spans="1:22">
      <c r="A1804" s="45"/>
      <c r="B1804" s="43">
        <f t="shared" si="32"/>
        <v>1789</v>
      </c>
      <c r="C1804" s="919"/>
      <c r="D1804" s="48"/>
      <c r="L1804" s="259"/>
      <c r="M1804" s="259"/>
      <c r="S1804" s="259"/>
      <c r="T1804" s="259"/>
      <c r="U1804" s="259"/>
      <c r="V1804" s="259"/>
    </row>
    <row r="1805" spans="1:22">
      <c r="A1805" s="45"/>
      <c r="B1805" s="43">
        <f t="shared" si="32"/>
        <v>1790</v>
      </c>
      <c r="C1805" s="919"/>
      <c r="D1805" s="48"/>
      <c r="L1805" s="259"/>
      <c r="M1805" s="259"/>
      <c r="S1805" s="259"/>
      <c r="T1805" s="259"/>
      <c r="U1805" s="259"/>
      <c r="V1805" s="259"/>
    </row>
    <row r="1806" spans="1:22">
      <c r="A1806" s="45"/>
      <c r="B1806" s="43">
        <f t="shared" si="32"/>
        <v>1791</v>
      </c>
      <c r="C1806" s="919"/>
      <c r="D1806" s="48"/>
      <c r="L1806" s="259"/>
      <c r="M1806" s="259"/>
      <c r="S1806" s="259"/>
      <c r="T1806" s="259"/>
      <c r="U1806" s="259"/>
      <c r="V1806" s="259"/>
    </row>
    <row r="1807" spans="1:22">
      <c r="A1807" s="45"/>
      <c r="B1807" s="43">
        <f t="shared" si="32"/>
        <v>1792</v>
      </c>
      <c r="C1807" s="919"/>
      <c r="D1807" s="48"/>
      <c r="L1807" s="259"/>
      <c r="M1807" s="259"/>
      <c r="S1807" s="259"/>
      <c r="T1807" s="259"/>
      <c r="U1807" s="259"/>
      <c r="V1807" s="259"/>
    </row>
    <row r="1808" spans="1:22">
      <c r="A1808" s="45"/>
      <c r="B1808" s="43">
        <f t="shared" si="32"/>
        <v>1793</v>
      </c>
      <c r="C1808" s="919"/>
      <c r="D1808" s="48"/>
      <c r="L1808" s="259"/>
      <c r="M1808" s="259"/>
      <c r="S1808" s="259"/>
      <c r="T1808" s="259"/>
      <c r="U1808" s="259"/>
      <c r="V1808" s="259"/>
    </row>
    <row r="1809" spans="1:22">
      <c r="A1809" s="45"/>
      <c r="B1809" s="43">
        <f t="shared" si="32"/>
        <v>1794</v>
      </c>
      <c r="C1809" s="919"/>
      <c r="D1809" s="48"/>
      <c r="L1809" s="259"/>
      <c r="M1809" s="259"/>
      <c r="S1809" s="259"/>
      <c r="T1809" s="259"/>
      <c r="U1809" s="259"/>
      <c r="V1809" s="259"/>
    </row>
    <row r="1810" spans="1:22">
      <c r="A1810" s="45"/>
      <c r="B1810" s="43">
        <f t="shared" ref="B1810:B1873" si="33">B1809+1</f>
        <v>1795</v>
      </c>
      <c r="C1810" s="919"/>
      <c r="D1810" s="48"/>
      <c r="L1810" s="259"/>
      <c r="M1810" s="259"/>
      <c r="S1810" s="259"/>
      <c r="T1810" s="259"/>
      <c r="U1810" s="259"/>
      <c r="V1810" s="259"/>
    </row>
    <row r="1811" spans="1:22">
      <c r="A1811" s="45"/>
      <c r="B1811" s="43">
        <f t="shared" si="33"/>
        <v>1796</v>
      </c>
      <c r="C1811" s="919"/>
      <c r="D1811" s="48"/>
      <c r="L1811" s="259"/>
      <c r="M1811" s="259"/>
      <c r="S1811" s="259"/>
      <c r="T1811" s="259"/>
      <c r="U1811" s="259"/>
      <c r="V1811" s="259"/>
    </row>
    <row r="1812" spans="1:22">
      <c r="A1812" s="45"/>
      <c r="B1812" s="43">
        <f t="shared" si="33"/>
        <v>1797</v>
      </c>
      <c r="C1812" s="919"/>
      <c r="D1812" s="48"/>
      <c r="L1812" s="259"/>
      <c r="M1812" s="259"/>
      <c r="S1812" s="259"/>
      <c r="T1812" s="259"/>
      <c r="U1812" s="259"/>
      <c r="V1812" s="259"/>
    </row>
    <row r="1813" spans="1:22">
      <c r="A1813" s="45"/>
      <c r="B1813" s="43">
        <f t="shared" si="33"/>
        <v>1798</v>
      </c>
      <c r="C1813" s="919"/>
      <c r="D1813" s="48"/>
      <c r="L1813" s="259"/>
      <c r="M1813" s="259"/>
      <c r="S1813" s="259"/>
      <c r="T1813" s="259"/>
      <c r="U1813" s="259"/>
      <c r="V1813" s="259"/>
    </row>
    <row r="1814" spans="1:22">
      <c r="A1814" s="45"/>
      <c r="B1814" s="43">
        <f t="shared" si="33"/>
        <v>1799</v>
      </c>
      <c r="C1814" s="919"/>
      <c r="D1814" s="48"/>
      <c r="L1814" s="259"/>
      <c r="M1814" s="259"/>
      <c r="S1814" s="259"/>
      <c r="T1814" s="259"/>
      <c r="U1814" s="259"/>
      <c r="V1814" s="259"/>
    </row>
    <row r="1815" spans="1:22">
      <c r="A1815" s="45"/>
      <c r="B1815" s="43">
        <f t="shared" si="33"/>
        <v>1800</v>
      </c>
      <c r="C1815" s="919"/>
      <c r="D1815" s="48"/>
      <c r="L1815" s="259"/>
      <c r="M1815" s="259"/>
      <c r="S1815" s="259"/>
      <c r="T1815" s="259"/>
      <c r="U1815" s="259"/>
      <c r="V1815" s="259"/>
    </row>
    <row r="1816" spans="1:22">
      <c r="A1816" s="45"/>
      <c r="B1816" s="43">
        <f t="shared" si="33"/>
        <v>1801</v>
      </c>
      <c r="C1816" s="919"/>
      <c r="D1816" s="48"/>
      <c r="L1816" s="259"/>
      <c r="M1816" s="259"/>
      <c r="S1816" s="259"/>
      <c r="T1816" s="259"/>
      <c r="U1816" s="259"/>
      <c r="V1816" s="259"/>
    </row>
    <row r="1817" spans="1:22">
      <c r="A1817" s="45"/>
      <c r="B1817" s="43">
        <f t="shared" si="33"/>
        <v>1802</v>
      </c>
      <c r="C1817" s="919"/>
      <c r="D1817" s="48"/>
      <c r="L1817" s="259"/>
      <c r="M1817" s="259"/>
      <c r="S1817" s="259"/>
      <c r="T1817" s="259"/>
      <c r="U1817" s="259"/>
      <c r="V1817" s="259"/>
    </row>
    <row r="1818" spans="1:22">
      <c r="A1818" s="45"/>
      <c r="B1818" s="43">
        <f t="shared" si="33"/>
        <v>1803</v>
      </c>
      <c r="C1818" s="919"/>
      <c r="D1818" s="48"/>
      <c r="L1818" s="259"/>
      <c r="M1818" s="259"/>
      <c r="S1818" s="259"/>
      <c r="T1818" s="259"/>
      <c r="U1818" s="259"/>
      <c r="V1818" s="259"/>
    </row>
    <row r="1819" spans="1:22">
      <c r="A1819" s="45"/>
      <c r="B1819" s="43">
        <f t="shared" si="33"/>
        <v>1804</v>
      </c>
      <c r="C1819" s="919"/>
      <c r="D1819" s="48"/>
      <c r="L1819" s="259"/>
      <c r="M1819" s="259"/>
      <c r="S1819" s="259"/>
      <c r="T1819" s="259"/>
      <c r="U1819" s="259"/>
      <c r="V1819" s="259"/>
    </row>
    <row r="1820" spans="1:22">
      <c r="A1820" s="45"/>
      <c r="B1820" s="43">
        <f t="shared" si="33"/>
        <v>1805</v>
      </c>
      <c r="C1820" s="919"/>
      <c r="D1820" s="48"/>
      <c r="L1820" s="259"/>
      <c r="M1820" s="259"/>
      <c r="S1820" s="259"/>
      <c r="T1820" s="259"/>
      <c r="U1820" s="259"/>
      <c r="V1820" s="259"/>
    </row>
    <row r="1821" spans="1:22">
      <c r="A1821" s="45"/>
      <c r="B1821" s="43">
        <f t="shared" si="33"/>
        <v>1806</v>
      </c>
      <c r="C1821" s="919"/>
      <c r="D1821" s="48"/>
      <c r="L1821" s="259"/>
      <c r="M1821" s="259"/>
      <c r="S1821" s="259"/>
      <c r="T1821" s="259"/>
      <c r="U1821" s="259"/>
      <c r="V1821" s="259"/>
    </row>
    <row r="1822" spans="1:22">
      <c r="A1822" s="45"/>
      <c r="B1822" s="43">
        <f t="shared" si="33"/>
        <v>1807</v>
      </c>
      <c r="C1822" s="919"/>
      <c r="D1822" s="48"/>
      <c r="L1822" s="259"/>
      <c r="M1822" s="259"/>
      <c r="S1822" s="259"/>
      <c r="T1822" s="259"/>
      <c r="U1822" s="259"/>
      <c r="V1822" s="259"/>
    </row>
    <row r="1823" spans="1:22">
      <c r="A1823" s="45"/>
      <c r="B1823" s="43">
        <f t="shared" si="33"/>
        <v>1808</v>
      </c>
      <c r="C1823" s="919"/>
      <c r="D1823" s="48"/>
      <c r="L1823" s="259"/>
      <c r="M1823" s="259"/>
      <c r="S1823" s="259"/>
      <c r="T1823" s="259"/>
      <c r="U1823" s="259"/>
      <c r="V1823" s="259"/>
    </row>
    <row r="1824" spans="1:22">
      <c r="A1824" s="45"/>
      <c r="B1824" s="43">
        <f t="shared" si="33"/>
        <v>1809</v>
      </c>
      <c r="C1824" s="919"/>
      <c r="D1824" s="48"/>
      <c r="L1824" s="259"/>
      <c r="M1824" s="259"/>
      <c r="S1824" s="259"/>
      <c r="T1824" s="259"/>
      <c r="U1824" s="259"/>
      <c r="V1824" s="259"/>
    </row>
    <row r="1825" spans="1:22">
      <c r="A1825" s="45"/>
      <c r="B1825" s="43">
        <f t="shared" si="33"/>
        <v>1810</v>
      </c>
      <c r="C1825" s="919"/>
      <c r="D1825" s="48"/>
      <c r="L1825" s="259"/>
      <c r="M1825" s="259"/>
      <c r="S1825" s="259"/>
      <c r="T1825" s="259"/>
      <c r="U1825" s="259"/>
      <c r="V1825" s="259"/>
    </row>
    <row r="1826" spans="1:22">
      <c r="A1826" s="45"/>
      <c r="B1826" s="43">
        <f t="shared" si="33"/>
        <v>1811</v>
      </c>
      <c r="C1826" s="919"/>
      <c r="D1826" s="48"/>
      <c r="L1826" s="259"/>
      <c r="M1826" s="259"/>
      <c r="S1826" s="259"/>
      <c r="T1826" s="259"/>
      <c r="U1826" s="259"/>
      <c r="V1826" s="259"/>
    </row>
    <row r="1827" spans="1:22">
      <c r="A1827" s="45"/>
      <c r="B1827" s="43">
        <f t="shared" si="33"/>
        <v>1812</v>
      </c>
      <c r="C1827" s="919"/>
      <c r="D1827" s="48"/>
      <c r="L1827" s="259"/>
      <c r="M1827" s="259"/>
      <c r="S1827" s="259"/>
      <c r="T1827" s="259"/>
      <c r="U1827" s="259"/>
      <c r="V1827" s="259"/>
    </row>
    <row r="1828" spans="1:22">
      <c r="A1828" s="45"/>
      <c r="B1828" s="43">
        <f t="shared" si="33"/>
        <v>1813</v>
      </c>
      <c r="C1828" s="919"/>
      <c r="D1828" s="48"/>
      <c r="L1828" s="259"/>
      <c r="M1828" s="259"/>
      <c r="S1828" s="259"/>
      <c r="T1828" s="259"/>
      <c r="U1828" s="259"/>
      <c r="V1828" s="259"/>
    </row>
    <row r="1829" spans="1:22">
      <c r="A1829" s="45"/>
      <c r="B1829" s="43">
        <f t="shared" si="33"/>
        <v>1814</v>
      </c>
      <c r="C1829" s="919"/>
      <c r="D1829" s="48"/>
      <c r="L1829" s="259"/>
      <c r="M1829" s="259"/>
      <c r="S1829" s="259"/>
      <c r="T1829" s="259"/>
      <c r="U1829" s="259"/>
      <c r="V1829" s="259"/>
    </row>
    <row r="1830" spans="1:22">
      <c r="A1830" s="45"/>
      <c r="B1830" s="43">
        <f t="shared" si="33"/>
        <v>1815</v>
      </c>
      <c r="C1830" s="919"/>
      <c r="D1830" s="48"/>
      <c r="L1830" s="259"/>
      <c r="M1830" s="259"/>
      <c r="S1830" s="259"/>
      <c r="T1830" s="259"/>
      <c r="U1830" s="259"/>
      <c r="V1830" s="259"/>
    </row>
    <row r="1831" spans="1:22">
      <c r="A1831" s="45"/>
      <c r="B1831" s="43">
        <f t="shared" si="33"/>
        <v>1816</v>
      </c>
      <c r="C1831" s="919"/>
      <c r="D1831" s="48"/>
      <c r="L1831" s="259"/>
      <c r="M1831" s="259"/>
      <c r="S1831" s="259"/>
      <c r="T1831" s="259"/>
      <c r="U1831" s="259"/>
      <c r="V1831" s="259"/>
    </row>
    <row r="1832" spans="1:22">
      <c r="A1832" s="45"/>
      <c r="B1832" s="43">
        <f t="shared" si="33"/>
        <v>1817</v>
      </c>
      <c r="C1832" s="919"/>
      <c r="D1832" s="48"/>
      <c r="L1832" s="259"/>
      <c r="M1832" s="259"/>
      <c r="S1832" s="259"/>
      <c r="T1832" s="259"/>
      <c r="U1832" s="259"/>
      <c r="V1832" s="259"/>
    </row>
    <row r="1833" spans="1:22">
      <c r="A1833" s="45"/>
      <c r="B1833" s="43">
        <f t="shared" si="33"/>
        <v>1818</v>
      </c>
      <c r="C1833" s="919"/>
      <c r="D1833" s="48"/>
      <c r="L1833" s="259"/>
      <c r="M1833" s="259"/>
      <c r="S1833" s="259"/>
      <c r="T1833" s="259"/>
      <c r="U1833" s="259"/>
      <c r="V1833" s="259"/>
    </row>
    <row r="1834" spans="1:22">
      <c r="A1834" s="45"/>
      <c r="B1834" s="43">
        <f t="shared" si="33"/>
        <v>1819</v>
      </c>
      <c r="C1834" s="919"/>
      <c r="D1834" s="48"/>
      <c r="L1834" s="259"/>
      <c r="M1834" s="259"/>
      <c r="S1834" s="259"/>
      <c r="T1834" s="259"/>
      <c r="U1834" s="259"/>
      <c r="V1834" s="259"/>
    </row>
    <row r="1835" spans="1:22">
      <c r="A1835" s="45"/>
      <c r="B1835" s="43">
        <f t="shared" si="33"/>
        <v>1820</v>
      </c>
      <c r="C1835" s="919"/>
      <c r="D1835" s="48"/>
      <c r="L1835" s="259"/>
      <c r="M1835" s="259"/>
      <c r="S1835" s="259"/>
      <c r="T1835" s="259"/>
      <c r="U1835" s="259"/>
      <c r="V1835" s="259"/>
    </row>
    <row r="1836" spans="1:22">
      <c r="A1836" s="45"/>
      <c r="B1836" s="43">
        <f t="shared" si="33"/>
        <v>1821</v>
      </c>
      <c r="C1836" s="919"/>
      <c r="D1836" s="48"/>
      <c r="L1836" s="259"/>
      <c r="M1836" s="259"/>
      <c r="S1836" s="259"/>
      <c r="T1836" s="259"/>
      <c r="U1836" s="259"/>
      <c r="V1836" s="259"/>
    </row>
    <row r="1837" spans="1:22">
      <c r="A1837" s="45"/>
      <c r="B1837" s="43">
        <f t="shared" si="33"/>
        <v>1822</v>
      </c>
      <c r="C1837" s="919"/>
      <c r="D1837" s="48"/>
      <c r="L1837" s="259"/>
      <c r="M1837" s="259"/>
      <c r="S1837" s="259"/>
      <c r="T1837" s="259"/>
      <c r="U1837" s="259"/>
      <c r="V1837" s="259"/>
    </row>
    <row r="1838" spans="1:22">
      <c r="A1838" s="45"/>
      <c r="B1838" s="43">
        <f t="shared" si="33"/>
        <v>1823</v>
      </c>
      <c r="C1838" s="919"/>
      <c r="D1838" s="48"/>
      <c r="L1838" s="259"/>
      <c r="M1838" s="259"/>
      <c r="S1838" s="259"/>
      <c r="T1838" s="259"/>
      <c r="U1838" s="259"/>
      <c r="V1838" s="259"/>
    </row>
    <row r="1839" spans="1:22">
      <c r="A1839" s="45"/>
      <c r="B1839" s="43">
        <f t="shared" si="33"/>
        <v>1824</v>
      </c>
      <c r="C1839" s="919"/>
      <c r="D1839" s="48"/>
      <c r="L1839" s="259"/>
      <c r="M1839" s="259"/>
      <c r="S1839" s="259"/>
      <c r="T1839" s="259"/>
      <c r="U1839" s="259"/>
      <c r="V1839" s="259"/>
    </row>
    <row r="1840" spans="1:22">
      <c r="A1840" s="45"/>
      <c r="B1840" s="43">
        <f t="shared" si="33"/>
        <v>1825</v>
      </c>
      <c r="C1840" s="919"/>
      <c r="D1840" s="48"/>
      <c r="L1840" s="259"/>
      <c r="M1840" s="259"/>
      <c r="S1840" s="259"/>
      <c r="T1840" s="259"/>
      <c r="U1840" s="259"/>
      <c r="V1840" s="259"/>
    </row>
    <row r="1841" spans="1:22">
      <c r="A1841" s="45"/>
      <c r="B1841" s="43">
        <f t="shared" si="33"/>
        <v>1826</v>
      </c>
      <c r="C1841" s="919"/>
      <c r="D1841" s="48"/>
      <c r="L1841" s="259"/>
      <c r="M1841" s="259"/>
      <c r="S1841" s="259"/>
      <c r="T1841" s="259"/>
      <c r="U1841" s="259"/>
      <c r="V1841" s="259"/>
    </row>
    <row r="1842" spans="1:22">
      <c r="A1842" s="45"/>
      <c r="B1842" s="43">
        <f t="shared" si="33"/>
        <v>1827</v>
      </c>
      <c r="C1842" s="919"/>
      <c r="D1842" s="48"/>
      <c r="L1842" s="259"/>
      <c r="M1842" s="259"/>
      <c r="S1842" s="259"/>
      <c r="T1842" s="259"/>
      <c r="U1842" s="259"/>
      <c r="V1842" s="259"/>
    </row>
    <row r="1843" spans="1:22">
      <c r="A1843" s="45"/>
      <c r="B1843" s="43">
        <f t="shared" si="33"/>
        <v>1828</v>
      </c>
      <c r="C1843" s="919"/>
      <c r="D1843" s="48"/>
      <c r="L1843" s="259"/>
      <c r="M1843" s="259"/>
      <c r="S1843" s="259"/>
      <c r="T1843" s="259"/>
      <c r="U1843" s="259"/>
      <c r="V1843" s="259"/>
    </row>
    <row r="1844" spans="1:22">
      <c r="A1844" s="45"/>
      <c r="B1844" s="43">
        <f t="shared" si="33"/>
        <v>1829</v>
      </c>
      <c r="C1844" s="919"/>
      <c r="D1844" s="48"/>
      <c r="L1844" s="259"/>
      <c r="M1844" s="259"/>
      <c r="S1844" s="259"/>
      <c r="T1844" s="259"/>
      <c r="U1844" s="259"/>
      <c r="V1844" s="259"/>
    </row>
    <row r="1845" spans="1:22">
      <c r="A1845" s="45"/>
      <c r="B1845" s="43">
        <f t="shared" si="33"/>
        <v>1830</v>
      </c>
      <c r="C1845" s="919"/>
      <c r="D1845" s="48"/>
      <c r="L1845" s="259"/>
      <c r="M1845" s="259"/>
      <c r="S1845" s="259"/>
      <c r="T1845" s="259"/>
      <c r="U1845" s="259"/>
      <c r="V1845" s="259"/>
    </row>
    <row r="1846" spans="1:22">
      <c r="A1846" s="45"/>
      <c r="B1846" s="43">
        <f t="shared" si="33"/>
        <v>1831</v>
      </c>
      <c r="C1846" s="919"/>
      <c r="D1846" s="48"/>
      <c r="L1846" s="259"/>
      <c r="M1846" s="259"/>
      <c r="S1846" s="259"/>
      <c r="T1846" s="259"/>
      <c r="U1846" s="259"/>
      <c r="V1846" s="259"/>
    </row>
    <row r="1847" spans="1:22">
      <c r="A1847" s="45"/>
      <c r="B1847" s="43">
        <f t="shared" si="33"/>
        <v>1832</v>
      </c>
      <c r="C1847" s="919"/>
      <c r="D1847" s="48"/>
      <c r="L1847" s="259"/>
      <c r="M1847" s="259"/>
      <c r="S1847" s="259"/>
      <c r="T1847" s="259"/>
      <c r="U1847" s="259"/>
      <c r="V1847" s="259"/>
    </row>
    <row r="1848" spans="1:22">
      <c r="A1848" s="45"/>
      <c r="B1848" s="43">
        <f t="shared" si="33"/>
        <v>1833</v>
      </c>
      <c r="C1848" s="919"/>
      <c r="D1848" s="48"/>
      <c r="L1848" s="259"/>
      <c r="M1848" s="259"/>
      <c r="S1848" s="259"/>
      <c r="T1848" s="259"/>
      <c r="U1848" s="259"/>
      <c r="V1848" s="259"/>
    </row>
    <row r="1849" spans="1:22">
      <c r="A1849" s="45"/>
      <c r="B1849" s="43">
        <f t="shared" si="33"/>
        <v>1834</v>
      </c>
      <c r="C1849" s="919"/>
      <c r="D1849" s="48"/>
      <c r="L1849" s="259"/>
      <c r="M1849" s="259"/>
      <c r="S1849" s="259"/>
      <c r="T1849" s="259"/>
      <c r="U1849" s="259"/>
      <c r="V1849" s="259"/>
    </row>
    <row r="1850" spans="1:22">
      <c r="A1850" s="45"/>
      <c r="B1850" s="43">
        <f t="shared" si="33"/>
        <v>1835</v>
      </c>
      <c r="C1850" s="919"/>
      <c r="D1850" s="48"/>
      <c r="L1850" s="259"/>
      <c r="M1850" s="259"/>
      <c r="S1850" s="259"/>
      <c r="T1850" s="259"/>
      <c r="U1850" s="259"/>
      <c r="V1850" s="259"/>
    </row>
    <row r="1851" spans="1:22">
      <c r="A1851" s="45"/>
      <c r="B1851" s="43">
        <f t="shared" si="33"/>
        <v>1836</v>
      </c>
      <c r="C1851" s="919"/>
      <c r="D1851" s="48"/>
      <c r="L1851" s="259"/>
      <c r="M1851" s="259"/>
      <c r="S1851" s="259"/>
      <c r="T1851" s="259"/>
      <c r="U1851" s="259"/>
      <c r="V1851" s="259"/>
    </row>
    <row r="1852" spans="1:22">
      <c r="A1852" s="45"/>
      <c r="B1852" s="43">
        <f t="shared" si="33"/>
        <v>1837</v>
      </c>
      <c r="C1852" s="919"/>
      <c r="D1852" s="48"/>
      <c r="L1852" s="259"/>
      <c r="M1852" s="259"/>
      <c r="S1852" s="259"/>
      <c r="T1852" s="259"/>
      <c r="U1852" s="259"/>
      <c r="V1852" s="259"/>
    </row>
    <row r="1853" spans="1:22">
      <c r="A1853" s="45"/>
      <c r="B1853" s="43">
        <f t="shared" si="33"/>
        <v>1838</v>
      </c>
      <c r="C1853" s="919"/>
      <c r="D1853" s="48"/>
      <c r="L1853" s="259"/>
      <c r="M1853" s="259"/>
      <c r="S1853" s="259"/>
      <c r="T1853" s="259"/>
      <c r="U1853" s="259"/>
      <c r="V1853" s="259"/>
    </row>
    <row r="1854" spans="1:22">
      <c r="A1854" s="45"/>
      <c r="B1854" s="43">
        <f t="shared" si="33"/>
        <v>1839</v>
      </c>
      <c r="C1854" s="919"/>
      <c r="D1854" s="48"/>
      <c r="L1854" s="259"/>
      <c r="M1854" s="259"/>
      <c r="S1854" s="259"/>
      <c r="T1854" s="259"/>
      <c r="U1854" s="259"/>
      <c r="V1854" s="259"/>
    </row>
    <row r="1855" spans="1:22">
      <c r="A1855" s="45"/>
      <c r="B1855" s="43">
        <f t="shared" si="33"/>
        <v>1840</v>
      </c>
      <c r="C1855" s="919"/>
      <c r="D1855" s="48"/>
      <c r="L1855" s="259"/>
      <c r="M1855" s="259"/>
      <c r="S1855" s="259"/>
      <c r="T1855" s="259"/>
      <c r="U1855" s="259"/>
      <c r="V1855" s="259"/>
    </row>
    <row r="1856" spans="1:22">
      <c r="A1856" s="45"/>
      <c r="B1856" s="43">
        <f t="shared" si="33"/>
        <v>1841</v>
      </c>
      <c r="C1856" s="919"/>
      <c r="D1856" s="48"/>
      <c r="L1856" s="259"/>
      <c r="M1856" s="259"/>
      <c r="S1856" s="259"/>
      <c r="T1856" s="259"/>
      <c r="U1856" s="259"/>
      <c r="V1856" s="259"/>
    </row>
    <row r="1857" spans="1:22">
      <c r="A1857" s="45"/>
      <c r="B1857" s="43">
        <f t="shared" si="33"/>
        <v>1842</v>
      </c>
      <c r="C1857" s="919"/>
      <c r="D1857" s="48"/>
      <c r="L1857" s="259"/>
      <c r="M1857" s="259"/>
      <c r="S1857" s="259"/>
      <c r="T1857" s="259"/>
      <c r="U1857" s="259"/>
      <c r="V1857" s="259"/>
    </row>
    <row r="1858" spans="1:22">
      <c r="A1858" s="45"/>
      <c r="B1858" s="43">
        <f t="shared" si="33"/>
        <v>1843</v>
      </c>
      <c r="C1858" s="919"/>
      <c r="D1858" s="48"/>
      <c r="L1858" s="259"/>
      <c r="M1858" s="259"/>
      <c r="S1858" s="259"/>
      <c r="T1858" s="259"/>
      <c r="U1858" s="259"/>
      <c r="V1858" s="259"/>
    </row>
    <row r="1859" spans="1:22">
      <c r="A1859" s="45"/>
      <c r="B1859" s="43">
        <f t="shared" si="33"/>
        <v>1844</v>
      </c>
      <c r="C1859" s="919"/>
      <c r="D1859" s="48"/>
      <c r="L1859" s="259"/>
      <c r="M1859" s="259"/>
      <c r="S1859" s="259"/>
      <c r="T1859" s="259"/>
      <c r="U1859" s="259"/>
      <c r="V1859" s="259"/>
    </row>
    <row r="1860" spans="1:22">
      <c r="A1860" s="45"/>
      <c r="B1860" s="43">
        <f t="shared" si="33"/>
        <v>1845</v>
      </c>
      <c r="C1860" s="919"/>
      <c r="D1860" s="48"/>
      <c r="L1860" s="259"/>
      <c r="M1860" s="259"/>
      <c r="S1860" s="259"/>
      <c r="T1860" s="259"/>
      <c r="U1860" s="259"/>
      <c r="V1860" s="259"/>
    </row>
    <row r="1861" spans="1:22">
      <c r="A1861" s="45"/>
      <c r="B1861" s="43">
        <f t="shared" si="33"/>
        <v>1846</v>
      </c>
      <c r="C1861" s="919"/>
      <c r="D1861" s="48"/>
      <c r="L1861" s="259"/>
      <c r="M1861" s="259"/>
      <c r="S1861" s="259"/>
      <c r="T1861" s="259"/>
      <c r="U1861" s="259"/>
      <c r="V1861" s="259"/>
    </row>
    <row r="1862" spans="1:22">
      <c r="A1862" s="45"/>
      <c r="B1862" s="43">
        <f t="shared" si="33"/>
        <v>1847</v>
      </c>
      <c r="C1862" s="919"/>
      <c r="D1862" s="48"/>
      <c r="L1862" s="259"/>
      <c r="M1862" s="259"/>
      <c r="S1862" s="259"/>
      <c r="T1862" s="259"/>
      <c r="U1862" s="259"/>
      <c r="V1862" s="259"/>
    </row>
    <row r="1863" spans="1:22">
      <c r="A1863" s="45"/>
      <c r="B1863" s="43">
        <f t="shared" si="33"/>
        <v>1848</v>
      </c>
      <c r="C1863" s="919"/>
      <c r="D1863" s="48"/>
      <c r="L1863" s="259"/>
      <c r="M1863" s="259"/>
      <c r="S1863" s="259"/>
      <c r="T1863" s="259"/>
      <c r="U1863" s="259"/>
      <c r="V1863" s="259"/>
    </row>
    <row r="1864" spans="1:22">
      <c r="A1864" s="45"/>
      <c r="B1864" s="43">
        <f t="shared" si="33"/>
        <v>1849</v>
      </c>
      <c r="C1864" s="919"/>
      <c r="D1864" s="48"/>
      <c r="L1864" s="259"/>
      <c r="M1864" s="259"/>
      <c r="S1864" s="259"/>
      <c r="T1864" s="259"/>
      <c r="U1864" s="259"/>
      <c r="V1864" s="259"/>
    </row>
    <row r="1865" spans="1:22">
      <c r="A1865" s="45"/>
      <c r="B1865" s="43">
        <f t="shared" si="33"/>
        <v>1850</v>
      </c>
      <c r="C1865" s="919"/>
      <c r="D1865" s="48"/>
      <c r="L1865" s="259"/>
      <c r="M1865" s="259"/>
      <c r="S1865" s="259"/>
      <c r="T1865" s="259"/>
      <c r="U1865" s="259"/>
      <c r="V1865" s="259"/>
    </row>
    <row r="1866" spans="1:22">
      <c r="A1866" s="45"/>
      <c r="B1866" s="43">
        <f t="shared" si="33"/>
        <v>1851</v>
      </c>
      <c r="C1866" s="919"/>
      <c r="D1866" s="48"/>
      <c r="L1866" s="259"/>
      <c r="M1866" s="259"/>
      <c r="S1866" s="259"/>
      <c r="T1866" s="259"/>
      <c r="U1866" s="259"/>
      <c r="V1866" s="259"/>
    </row>
    <row r="1867" spans="1:22">
      <c r="A1867" s="45"/>
      <c r="B1867" s="43">
        <f t="shared" si="33"/>
        <v>1852</v>
      </c>
      <c r="C1867" s="919"/>
      <c r="D1867" s="48"/>
      <c r="L1867" s="259"/>
      <c r="M1867" s="259"/>
      <c r="S1867" s="259"/>
      <c r="T1867" s="259"/>
      <c r="U1867" s="259"/>
      <c r="V1867" s="259"/>
    </row>
    <row r="1868" spans="1:22">
      <c r="A1868" s="45"/>
      <c r="B1868" s="43">
        <f t="shared" si="33"/>
        <v>1853</v>
      </c>
      <c r="C1868" s="919"/>
      <c r="D1868" s="48"/>
      <c r="L1868" s="259"/>
      <c r="M1868" s="259"/>
      <c r="S1868" s="259"/>
      <c r="T1868" s="259"/>
      <c r="U1868" s="259"/>
      <c r="V1868" s="259"/>
    </row>
    <row r="1869" spans="1:22">
      <c r="A1869" s="45"/>
      <c r="B1869" s="43">
        <f t="shared" si="33"/>
        <v>1854</v>
      </c>
      <c r="C1869" s="919"/>
      <c r="D1869" s="48"/>
      <c r="L1869" s="259"/>
      <c r="M1869" s="259"/>
      <c r="S1869" s="259"/>
      <c r="T1869" s="259"/>
      <c r="U1869" s="259"/>
      <c r="V1869" s="259"/>
    </row>
    <row r="1870" spans="1:22">
      <c r="A1870" s="45"/>
      <c r="B1870" s="43">
        <f t="shared" si="33"/>
        <v>1855</v>
      </c>
      <c r="C1870" s="919"/>
      <c r="D1870" s="48"/>
      <c r="L1870" s="259"/>
      <c r="M1870" s="259"/>
      <c r="S1870" s="259"/>
      <c r="T1870" s="259"/>
      <c r="U1870" s="259"/>
      <c r="V1870" s="259"/>
    </row>
    <row r="1871" spans="1:22">
      <c r="A1871" s="45"/>
      <c r="B1871" s="43">
        <f t="shared" si="33"/>
        <v>1856</v>
      </c>
      <c r="C1871" s="919"/>
      <c r="D1871" s="48"/>
      <c r="L1871" s="259"/>
      <c r="M1871" s="259"/>
      <c r="S1871" s="259"/>
      <c r="T1871" s="259"/>
      <c r="U1871" s="259"/>
      <c r="V1871" s="259"/>
    </row>
    <row r="1872" spans="1:22">
      <c r="A1872" s="45"/>
      <c r="B1872" s="43">
        <f t="shared" si="33"/>
        <v>1857</v>
      </c>
      <c r="C1872" s="919"/>
      <c r="D1872" s="48"/>
      <c r="L1872" s="259"/>
      <c r="M1872" s="259"/>
      <c r="S1872" s="259"/>
      <c r="T1872" s="259"/>
      <c r="U1872" s="259"/>
      <c r="V1872" s="259"/>
    </row>
    <row r="1873" spans="1:22">
      <c r="A1873" s="45"/>
      <c r="B1873" s="43">
        <f t="shared" si="33"/>
        <v>1858</v>
      </c>
      <c r="C1873" s="919"/>
      <c r="D1873" s="48"/>
      <c r="L1873" s="259"/>
      <c r="M1873" s="259"/>
      <c r="S1873" s="259"/>
      <c r="T1873" s="259"/>
      <c r="U1873" s="259"/>
      <c r="V1873" s="259"/>
    </row>
    <row r="1874" spans="1:22">
      <c r="A1874" s="45"/>
      <c r="B1874" s="43">
        <f t="shared" ref="B1874:B1937" si="34">B1873+1</f>
        <v>1859</v>
      </c>
      <c r="C1874" s="919"/>
      <c r="D1874" s="48"/>
      <c r="L1874" s="259"/>
      <c r="M1874" s="259"/>
      <c r="S1874" s="259"/>
      <c r="T1874" s="259"/>
      <c r="U1874" s="259"/>
      <c r="V1874" s="259"/>
    </row>
    <row r="1875" spans="1:22">
      <c r="A1875" s="45"/>
      <c r="B1875" s="43">
        <f t="shared" si="34"/>
        <v>1860</v>
      </c>
      <c r="C1875" s="919"/>
      <c r="D1875" s="48"/>
      <c r="L1875" s="259"/>
      <c r="M1875" s="259"/>
      <c r="S1875" s="259"/>
      <c r="T1875" s="259"/>
      <c r="U1875" s="259"/>
      <c r="V1875" s="259"/>
    </row>
    <row r="1876" spans="1:22">
      <c r="A1876" s="45"/>
      <c r="B1876" s="43">
        <f t="shared" si="34"/>
        <v>1861</v>
      </c>
      <c r="C1876" s="919"/>
      <c r="D1876" s="48"/>
      <c r="L1876" s="259"/>
      <c r="M1876" s="259"/>
      <c r="S1876" s="259"/>
      <c r="T1876" s="259"/>
      <c r="U1876" s="259"/>
      <c r="V1876" s="259"/>
    </row>
    <row r="1877" spans="1:22">
      <c r="A1877" s="45"/>
      <c r="B1877" s="43">
        <f t="shared" si="34"/>
        <v>1862</v>
      </c>
      <c r="C1877" s="919"/>
      <c r="D1877" s="48"/>
      <c r="L1877" s="259"/>
      <c r="M1877" s="259"/>
      <c r="S1877" s="259"/>
      <c r="T1877" s="259"/>
      <c r="U1877" s="259"/>
      <c r="V1877" s="259"/>
    </row>
    <row r="1878" spans="1:22">
      <c r="A1878" s="45"/>
      <c r="B1878" s="43">
        <f t="shared" si="34"/>
        <v>1863</v>
      </c>
      <c r="C1878" s="919"/>
      <c r="D1878" s="48"/>
      <c r="L1878" s="259"/>
      <c r="M1878" s="259"/>
      <c r="S1878" s="259"/>
      <c r="T1878" s="259"/>
      <c r="U1878" s="259"/>
      <c r="V1878" s="259"/>
    </row>
    <row r="1879" spans="1:22">
      <c r="A1879" s="45"/>
      <c r="B1879" s="43">
        <f t="shared" si="34"/>
        <v>1864</v>
      </c>
      <c r="C1879" s="919"/>
      <c r="D1879" s="48"/>
      <c r="L1879" s="259"/>
      <c r="M1879" s="259"/>
      <c r="S1879" s="259"/>
      <c r="T1879" s="259"/>
      <c r="U1879" s="259"/>
      <c r="V1879" s="259"/>
    </row>
    <row r="1880" spans="1:22">
      <c r="A1880" s="45"/>
      <c r="B1880" s="43">
        <f t="shared" si="34"/>
        <v>1865</v>
      </c>
      <c r="C1880" s="919"/>
      <c r="D1880" s="48"/>
      <c r="L1880" s="259"/>
      <c r="M1880" s="259"/>
      <c r="S1880" s="259"/>
      <c r="T1880" s="259"/>
      <c r="U1880" s="259"/>
      <c r="V1880" s="259"/>
    </row>
    <row r="1881" spans="1:22">
      <c r="A1881" s="45"/>
      <c r="B1881" s="43">
        <f t="shared" si="34"/>
        <v>1866</v>
      </c>
      <c r="C1881" s="919"/>
      <c r="D1881" s="48"/>
      <c r="L1881" s="259"/>
      <c r="M1881" s="259"/>
      <c r="S1881" s="259"/>
      <c r="T1881" s="259"/>
      <c r="U1881" s="259"/>
      <c r="V1881" s="259"/>
    </row>
    <row r="1882" spans="1:22">
      <c r="A1882" s="45"/>
      <c r="B1882" s="43">
        <f t="shared" si="34"/>
        <v>1867</v>
      </c>
      <c r="C1882" s="919"/>
      <c r="D1882" s="48"/>
      <c r="L1882" s="259"/>
      <c r="M1882" s="259"/>
      <c r="S1882" s="259"/>
      <c r="T1882" s="259"/>
      <c r="U1882" s="259"/>
      <c r="V1882" s="259"/>
    </row>
    <row r="1883" spans="1:22">
      <c r="A1883" s="45"/>
      <c r="B1883" s="43">
        <f t="shared" si="34"/>
        <v>1868</v>
      </c>
      <c r="C1883" s="919"/>
      <c r="D1883" s="48"/>
      <c r="L1883" s="259"/>
      <c r="M1883" s="259"/>
      <c r="S1883" s="259"/>
      <c r="T1883" s="259"/>
      <c r="U1883" s="259"/>
      <c r="V1883" s="259"/>
    </row>
    <row r="1884" spans="1:22">
      <c r="A1884" s="45"/>
      <c r="B1884" s="43">
        <f t="shared" si="34"/>
        <v>1869</v>
      </c>
      <c r="C1884" s="919"/>
      <c r="D1884" s="48"/>
      <c r="L1884" s="259"/>
      <c r="M1884" s="259"/>
      <c r="S1884" s="259"/>
      <c r="T1884" s="259"/>
      <c r="U1884" s="259"/>
      <c r="V1884" s="259"/>
    </row>
    <row r="1885" spans="1:22">
      <c r="A1885" s="45"/>
      <c r="B1885" s="43">
        <f t="shared" si="34"/>
        <v>1870</v>
      </c>
      <c r="C1885" s="919"/>
      <c r="D1885" s="48"/>
      <c r="L1885" s="259"/>
      <c r="M1885" s="259"/>
      <c r="S1885" s="259"/>
      <c r="T1885" s="259"/>
      <c r="U1885" s="259"/>
      <c r="V1885" s="259"/>
    </row>
    <row r="1886" spans="1:22">
      <c r="A1886" s="45"/>
      <c r="B1886" s="43">
        <f t="shared" si="34"/>
        <v>1871</v>
      </c>
      <c r="C1886" s="919"/>
      <c r="D1886" s="48"/>
      <c r="L1886" s="259"/>
      <c r="M1886" s="259"/>
      <c r="S1886" s="259"/>
      <c r="T1886" s="259"/>
      <c r="U1886" s="259"/>
      <c r="V1886" s="259"/>
    </row>
    <row r="1887" spans="1:22">
      <c r="A1887" s="45"/>
      <c r="B1887" s="43">
        <f t="shared" si="34"/>
        <v>1872</v>
      </c>
      <c r="C1887" s="919"/>
      <c r="D1887" s="48"/>
      <c r="L1887" s="259"/>
      <c r="M1887" s="259"/>
      <c r="S1887" s="259"/>
      <c r="T1887" s="259"/>
      <c r="U1887" s="259"/>
      <c r="V1887" s="259"/>
    </row>
    <row r="1888" spans="1:22">
      <c r="A1888" s="45"/>
      <c r="B1888" s="43">
        <f t="shared" si="34"/>
        <v>1873</v>
      </c>
      <c r="C1888" s="919"/>
      <c r="D1888" s="48"/>
      <c r="L1888" s="259"/>
      <c r="M1888" s="259"/>
      <c r="S1888" s="259"/>
      <c r="T1888" s="259"/>
      <c r="U1888" s="259"/>
      <c r="V1888" s="259"/>
    </row>
    <row r="1889" spans="1:22">
      <c r="A1889" s="45"/>
      <c r="B1889" s="43">
        <f t="shared" si="34"/>
        <v>1874</v>
      </c>
      <c r="C1889" s="919"/>
      <c r="D1889" s="48"/>
      <c r="L1889" s="259"/>
      <c r="M1889" s="259"/>
      <c r="S1889" s="259"/>
      <c r="T1889" s="259"/>
      <c r="U1889" s="259"/>
      <c r="V1889" s="259"/>
    </row>
    <row r="1890" spans="1:22">
      <c r="A1890" s="45"/>
      <c r="B1890" s="43">
        <f t="shared" si="34"/>
        <v>1875</v>
      </c>
      <c r="C1890" s="919"/>
      <c r="D1890" s="48"/>
      <c r="L1890" s="259"/>
      <c r="M1890" s="259"/>
      <c r="S1890" s="259"/>
      <c r="T1890" s="259"/>
      <c r="U1890" s="259"/>
      <c r="V1890" s="259"/>
    </row>
    <row r="1891" spans="1:22">
      <c r="A1891" s="45"/>
      <c r="B1891" s="43">
        <f t="shared" si="34"/>
        <v>1876</v>
      </c>
      <c r="C1891" s="919"/>
      <c r="D1891" s="48"/>
      <c r="L1891" s="259"/>
      <c r="M1891" s="259"/>
      <c r="S1891" s="259"/>
      <c r="T1891" s="259"/>
      <c r="U1891" s="259"/>
      <c r="V1891" s="259"/>
    </row>
    <row r="1892" spans="1:22">
      <c r="A1892" s="45"/>
      <c r="B1892" s="43">
        <f t="shared" si="34"/>
        <v>1877</v>
      </c>
      <c r="C1892" s="919"/>
      <c r="D1892" s="48"/>
      <c r="L1892" s="259"/>
      <c r="M1892" s="259"/>
      <c r="S1892" s="259"/>
      <c r="T1892" s="259"/>
      <c r="U1892" s="259"/>
      <c r="V1892" s="259"/>
    </row>
    <row r="1893" spans="1:22">
      <c r="A1893" s="45"/>
      <c r="B1893" s="43">
        <f t="shared" si="34"/>
        <v>1878</v>
      </c>
      <c r="C1893" s="919"/>
      <c r="D1893" s="48"/>
      <c r="L1893" s="259"/>
      <c r="M1893" s="259"/>
      <c r="S1893" s="259"/>
      <c r="T1893" s="259"/>
      <c r="U1893" s="259"/>
      <c r="V1893" s="259"/>
    </row>
    <row r="1894" spans="1:22">
      <c r="A1894" s="45"/>
      <c r="B1894" s="43">
        <f t="shared" si="34"/>
        <v>1879</v>
      </c>
      <c r="C1894" s="919"/>
      <c r="D1894" s="48"/>
      <c r="L1894" s="259"/>
      <c r="M1894" s="259"/>
      <c r="S1894" s="259"/>
      <c r="T1894" s="259"/>
      <c r="U1894" s="259"/>
      <c r="V1894" s="259"/>
    </row>
    <row r="1895" spans="1:22">
      <c r="A1895" s="45"/>
      <c r="B1895" s="43">
        <f t="shared" si="34"/>
        <v>1880</v>
      </c>
      <c r="C1895" s="919"/>
      <c r="D1895" s="48"/>
      <c r="L1895" s="259"/>
      <c r="M1895" s="259"/>
      <c r="S1895" s="259"/>
      <c r="T1895" s="259"/>
      <c r="U1895" s="259"/>
      <c r="V1895" s="259"/>
    </row>
    <row r="1896" spans="1:22">
      <c r="A1896" s="45"/>
      <c r="B1896" s="43">
        <f t="shared" si="34"/>
        <v>1881</v>
      </c>
      <c r="C1896" s="919"/>
      <c r="D1896" s="48"/>
      <c r="L1896" s="259"/>
      <c r="M1896" s="259"/>
      <c r="S1896" s="259"/>
      <c r="T1896" s="259"/>
      <c r="U1896" s="259"/>
      <c r="V1896" s="259"/>
    </row>
    <row r="1897" spans="1:22">
      <c r="A1897" s="45"/>
      <c r="B1897" s="43">
        <f t="shared" si="34"/>
        <v>1882</v>
      </c>
      <c r="C1897" s="919"/>
      <c r="D1897" s="48"/>
      <c r="L1897" s="259"/>
      <c r="M1897" s="259"/>
      <c r="S1897" s="259"/>
      <c r="T1897" s="259"/>
      <c r="U1897" s="259"/>
      <c r="V1897" s="259"/>
    </row>
    <row r="1898" spans="1:22">
      <c r="A1898" s="45"/>
      <c r="B1898" s="43">
        <f t="shared" si="34"/>
        <v>1883</v>
      </c>
      <c r="C1898" s="919"/>
      <c r="D1898" s="48"/>
      <c r="L1898" s="259"/>
      <c r="M1898" s="259"/>
      <c r="S1898" s="259"/>
      <c r="T1898" s="259"/>
      <c r="U1898" s="259"/>
      <c r="V1898" s="259"/>
    </row>
    <row r="1899" spans="1:22">
      <c r="A1899" s="45"/>
      <c r="B1899" s="43">
        <f t="shared" si="34"/>
        <v>1884</v>
      </c>
      <c r="C1899" s="919"/>
      <c r="D1899" s="48"/>
      <c r="L1899" s="259"/>
      <c r="M1899" s="259"/>
      <c r="S1899" s="259"/>
      <c r="T1899" s="259"/>
      <c r="U1899" s="259"/>
      <c r="V1899" s="259"/>
    </row>
    <row r="1900" spans="1:22">
      <c r="A1900" s="45"/>
      <c r="B1900" s="43">
        <f t="shared" si="34"/>
        <v>1885</v>
      </c>
      <c r="C1900" s="919"/>
      <c r="D1900" s="48"/>
      <c r="L1900" s="259"/>
      <c r="M1900" s="259"/>
      <c r="S1900" s="259"/>
      <c r="T1900" s="259"/>
      <c r="U1900" s="259"/>
      <c r="V1900" s="259"/>
    </row>
    <row r="1901" spans="1:22">
      <c r="A1901" s="45"/>
      <c r="B1901" s="43">
        <f t="shared" si="34"/>
        <v>1886</v>
      </c>
      <c r="C1901" s="919"/>
      <c r="D1901" s="48"/>
      <c r="L1901" s="259"/>
      <c r="M1901" s="259"/>
      <c r="S1901" s="259"/>
      <c r="T1901" s="259"/>
      <c r="U1901" s="259"/>
      <c r="V1901" s="259"/>
    </row>
    <row r="1902" spans="1:22">
      <c r="A1902" s="45"/>
      <c r="B1902" s="43">
        <f t="shared" si="34"/>
        <v>1887</v>
      </c>
      <c r="C1902" s="919"/>
      <c r="D1902" s="48"/>
      <c r="L1902" s="259"/>
      <c r="M1902" s="259"/>
      <c r="S1902" s="259"/>
      <c r="T1902" s="259"/>
      <c r="U1902" s="259"/>
      <c r="V1902" s="259"/>
    </row>
    <row r="1903" spans="1:22">
      <c r="A1903" s="45"/>
      <c r="B1903" s="43">
        <f t="shared" si="34"/>
        <v>1888</v>
      </c>
      <c r="C1903" s="919"/>
      <c r="D1903" s="48"/>
      <c r="L1903" s="259"/>
      <c r="M1903" s="259"/>
      <c r="S1903" s="259"/>
      <c r="T1903" s="259"/>
      <c r="U1903" s="259"/>
      <c r="V1903" s="259"/>
    </row>
    <row r="1904" spans="1:22">
      <c r="A1904" s="45"/>
      <c r="B1904" s="43">
        <f t="shared" si="34"/>
        <v>1889</v>
      </c>
      <c r="C1904" s="919"/>
      <c r="D1904" s="48"/>
      <c r="L1904" s="259"/>
      <c r="M1904" s="259"/>
      <c r="S1904" s="259"/>
      <c r="T1904" s="259"/>
      <c r="U1904" s="259"/>
      <c r="V1904" s="259"/>
    </row>
    <row r="1905" spans="1:22">
      <c r="A1905" s="45"/>
      <c r="B1905" s="43">
        <f t="shared" si="34"/>
        <v>1890</v>
      </c>
      <c r="C1905" s="919"/>
      <c r="D1905" s="48"/>
      <c r="L1905" s="259"/>
      <c r="M1905" s="259"/>
      <c r="S1905" s="259"/>
      <c r="T1905" s="259"/>
      <c r="U1905" s="259"/>
      <c r="V1905" s="259"/>
    </row>
    <row r="1906" spans="1:22">
      <c r="A1906" s="45"/>
      <c r="B1906" s="43">
        <f t="shared" si="34"/>
        <v>1891</v>
      </c>
      <c r="C1906" s="919"/>
      <c r="D1906" s="48"/>
      <c r="L1906" s="259"/>
      <c r="M1906" s="259"/>
      <c r="S1906" s="259"/>
      <c r="T1906" s="259"/>
      <c r="U1906" s="259"/>
      <c r="V1906" s="259"/>
    </row>
    <row r="1907" spans="1:22">
      <c r="A1907" s="45"/>
      <c r="B1907" s="43">
        <f t="shared" si="34"/>
        <v>1892</v>
      </c>
      <c r="C1907" s="919"/>
      <c r="D1907" s="48"/>
      <c r="L1907" s="259"/>
      <c r="M1907" s="259"/>
      <c r="S1907" s="259"/>
      <c r="T1907" s="259"/>
      <c r="U1907" s="259"/>
      <c r="V1907" s="259"/>
    </row>
    <row r="1908" spans="1:22">
      <c r="A1908" s="45"/>
      <c r="B1908" s="43">
        <f t="shared" si="34"/>
        <v>1893</v>
      </c>
      <c r="C1908" s="919"/>
      <c r="D1908" s="48"/>
      <c r="L1908" s="259"/>
      <c r="M1908" s="259"/>
      <c r="S1908" s="259"/>
      <c r="T1908" s="259"/>
      <c r="U1908" s="259"/>
      <c r="V1908" s="259"/>
    </row>
    <row r="1909" spans="1:22">
      <c r="A1909" s="45"/>
      <c r="B1909" s="43">
        <f t="shared" si="34"/>
        <v>1894</v>
      </c>
      <c r="C1909" s="919"/>
      <c r="D1909" s="48"/>
      <c r="L1909" s="259"/>
      <c r="M1909" s="259"/>
      <c r="S1909" s="259"/>
      <c r="T1909" s="259"/>
      <c r="U1909" s="259"/>
      <c r="V1909" s="259"/>
    </row>
    <row r="1910" spans="1:22">
      <c r="A1910" s="45"/>
      <c r="B1910" s="43">
        <f t="shared" si="34"/>
        <v>1895</v>
      </c>
      <c r="C1910" s="919"/>
      <c r="D1910" s="48"/>
      <c r="L1910" s="259"/>
      <c r="M1910" s="259"/>
      <c r="S1910" s="259"/>
      <c r="T1910" s="259"/>
      <c r="U1910" s="259"/>
      <c r="V1910" s="259"/>
    </row>
    <row r="1911" spans="1:22">
      <c r="A1911" s="45"/>
      <c r="B1911" s="43">
        <f t="shared" si="34"/>
        <v>1896</v>
      </c>
      <c r="C1911" s="919"/>
      <c r="D1911" s="48"/>
      <c r="L1911" s="259"/>
      <c r="M1911" s="259"/>
      <c r="S1911" s="259"/>
      <c r="T1911" s="259"/>
      <c r="U1911" s="259"/>
      <c r="V1911" s="259"/>
    </row>
    <row r="1912" spans="1:22">
      <c r="A1912" s="45"/>
      <c r="B1912" s="43">
        <f t="shared" si="34"/>
        <v>1897</v>
      </c>
      <c r="C1912" s="919"/>
      <c r="D1912" s="48"/>
      <c r="L1912" s="259"/>
      <c r="M1912" s="259"/>
      <c r="S1912" s="259"/>
      <c r="T1912" s="259"/>
      <c r="U1912" s="259"/>
      <c r="V1912" s="259"/>
    </row>
    <row r="1913" spans="1:22">
      <c r="A1913" s="45"/>
      <c r="B1913" s="43">
        <f t="shared" si="34"/>
        <v>1898</v>
      </c>
      <c r="C1913" s="919"/>
      <c r="D1913" s="48"/>
      <c r="L1913" s="259"/>
      <c r="M1913" s="259"/>
      <c r="S1913" s="259"/>
      <c r="T1913" s="259"/>
      <c r="U1913" s="259"/>
      <c r="V1913" s="259"/>
    </row>
    <row r="1914" spans="1:22">
      <c r="A1914" s="45"/>
      <c r="B1914" s="43">
        <f t="shared" si="34"/>
        <v>1899</v>
      </c>
      <c r="C1914" s="919"/>
      <c r="D1914" s="48"/>
      <c r="L1914" s="259"/>
      <c r="M1914" s="259"/>
      <c r="S1914" s="259"/>
      <c r="T1914" s="259"/>
      <c r="U1914" s="259"/>
      <c r="V1914" s="259"/>
    </row>
    <row r="1915" spans="1:22">
      <c r="A1915" s="45"/>
      <c r="B1915" s="43">
        <f t="shared" si="34"/>
        <v>1900</v>
      </c>
      <c r="C1915" s="919"/>
      <c r="D1915" s="48"/>
      <c r="L1915" s="259"/>
      <c r="M1915" s="259"/>
      <c r="S1915" s="259"/>
      <c r="T1915" s="259"/>
      <c r="U1915" s="259"/>
      <c r="V1915" s="259"/>
    </row>
    <row r="1916" spans="1:22">
      <c r="A1916" s="45"/>
      <c r="B1916" s="43">
        <f t="shared" si="34"/>
        <v>1901</v>
      </c>
      <c r="C1916" s="919"/>
      <c r="D1916" s="48"/>
      <c r="L1916" s="259"/>
      <c r="M1916" s="259"/>
      <c r="S1916" s="259"/>
      <c r="T1916" s="259"/>
      <c r="U1916" s="259"/>
      <c r="V1916" s="259"/>
    </row>
    <row r="1917" spans="1:22">
      <c r="A1917" s="45"/>
      <c r="B1917" s="43">
        <f t="shared" si="34"/>
        <v>1902</v>
      </c>
      <c r="C1917" s="919"/>
      <c r="D1917" s="48"/>
      <c r="L1917" s="259"/>
      <c r="M1917" s="259"/>
      <c r="S1917" s="259"/>
      <c r="T1917" s="259"/>
      <c r="U1917" s="259"/>
      <c r="V1917" s="259"/>
    </row>
    <row r="1918" spans="1:22">
      <c r="A1918" s="45"/>
      <c r="B1918" s="43">
        <f t="shared" si="34"/>
        <v>1903</v>
      </c>
      <c r="C1918" s="919"/>
      <c r="D1918" s="48"/>
      <c r="L1918" s="259"/>
      <c r="M1918" s="259"/>
      <c r="S1918" s="259"/>
      <c r="T1918" s="259"/>
      <c r="U1918" s="259"/>
      <c r="V1918" s="259"/>
    </row>
    <row r="1919" spans="1:22">
      <c r="A1919" s="45"/>
      <c r="B1919" s="43">
        <f t="shared" si="34"/>
        <v>1904</v>
      </c>
      <c r="C1919" s="919"/>
      <c r="D1919" s="48"/>
      <c r="L1919" s="259"/>
      <c r="M1919" s="259"/>
      <c r="S1919" s="259"/>
      <c r="T1919" s="259"/>
      <c r="U1919" s="259"/>
      <c r="V1919" s="259"/>
    </row>
    <row r="1920" spans="1:22">
      <c r="A1920" s="45"/>
      <c r="B1920" s="43">
        <f t="shared" si="34"/>
        <v>1905</v>
      </c>
      <c r="C1920" s="919"/>
      <c r="D1920" s="48"/>
      <c r="L1920" s="259"/>
      <c r="M1920" s="259"/>
      <c r="S1920" s="259"/>
      <c r="T1920" s="259"/>
      <c r="U1920" s="259"/>
      <c r="V1920" s="259"/>
    </row>
    <row r="1921" spans="1:22">
      <c r="A1921" s="45"/>
      <c r="B1921" s="43">
        <f t="shared" si="34"/>
        <v>1906</v>
      </c>
      <c r="C1921" s="919"/>
      <c r="D1921" s="48"/>
      <c r="L1921" s="259"/>
      <c r="M1921" s="259"/>
      <c r="S1921" s="259"/>
      <c r="T1921" s="259"/>
      <c r="U1921" s="259"/>
      <c r="V1921" s="259"/>
    </row>
    <row r="1922" spans="1:22">
      <c r="A1922" s="45"/>
      <c r="B1922" s="43">
        <f t="shared" si="34"/>
        <v>1907</v>
      </c>
      <c r="C1922" s="919"/>
      <c r="D1922" s="48"/>
      <c r="L1922" s="259"/>
      <c r="M1922" s="259"/>
      <c r="S1922" s="259"/>
      <c r="T1922" s="259"/>
      <c r="U1922" s="259"/>
      <c r="V1922" s="259"/>
    </row>
    <row r="1923" spans="1:22">
      <c r="A1923" s="45"/>
      <c r="B1923" s="43">
        <f t="shared" si="34"/>
        <v>1908</v>
      </c>
      <c r="C1923" s="919"/>
      <c r="D1923" s="48"/>
      <c r="L1923" s="259"/>
      <c r="M1923" s="259"/>
      <c r="S1923" s="259"/>
      <c r="T1923" s="259"/>
      <c r="U1923" s="259"/>
      <c r="V1923" s="259"/>
    </row>
    <row r="1924" spans="1:22">
      <c r="A1924" s="45"/>
      <c r="B1924" s="43">
        <f t="shared" si="34"/>
        <v>1909</v>
      </c>
      <c r="C1924" s="919"/>
      <c r="D1924" s="48"/>
      <c r="L1924" s="259"/>
      <c r="M1924" s="259"/>
      <c r="S1924" s="259"/>
      <c r="T1924" s="259"/>
      <c r="U1924" s="259"/>
      <c r="V1924" s="259"/>
    </row>
    <row r="1925" spans="1:22">
      <c r="A1925" s="45"/>
      <c r="B1925" s="43">
        <f t="shared" si="34"/>
        <v>1910</v>
      </c>
      <c r="C1925" s="919"/>
      <c r="D1925" s="48"/>
      <c r="L1925" s="259"/>
      <c r="M1925" s="259"/>
      <c r="S1925" s="259"/>
      <c r="T1925" s="259"/>
      <c r="U1925" s="259"/>
      <c r="V1925" s="259"/>
    </row>
    <row r="1926" spans="1:22">
      <c r="A1926" s="45"/>
      <c r="B1926" s="43">
        <f t="shared" si="34"/>
        <v>1911</v>
      </c>
      <c r="C1926" s="919"/>
      <c r="D1926" s="48"/>
      <c r="L1926" s="259"/>
      <c r="M1926" s="259"/>
      <c r="S1926" s="259"/>
      <c r="T1926" s="259"/>
      <c r="U1926" s="259"/>
      <c r="V1926" s="259"/>
    </row>
    <row r="1927" spans="1:22">
      <c r="A1927" s="45"/>
      <c r="B1927" s="43">
        <f t="shared" si="34"/>
        <v>1912</v>
      </c>
      <c r="C1927" s="919"/>
      <c r="D1927" s="48"/>
      <c r="L1927" s="259"/>
      <c r="M1927" s="259"/>
      <c r="S1927" s="259"/>
      <c r="T1927" s="259"/>
      <c r="U1927" s="259"/>
      <c r="V1927" s="259"/>
    </row>
    <row r="1928" spans="1:22">
      <c r="A1928" s="45"/>
      <c r="B1928" s="43">
        <f t="shared" si="34"/>
        <v>1913</v>
      </c>
      <c r="C1928" s="919"/>
      <c r="D1928" s="48"/>
      <c r="L1928" s="259"/>
      <c r="M1928" s="259"/>
      <c r="S1928" s="259"/>
      <c r="T1928" s="259"/>
      <c r="U1928" s="259"/>
      <c r="V1928" s="259"/>
    </row>
    <row r="1929" spans="1:22">
      <c r="A1929" s="45"/>
      <c r="B1929" s="43">
        <f t="shared" si="34"/>
        <v>1914</v>
      </c>
      <c r="C1929" s="919"/>
      <c r="D1929" s="48"/>
      <c r="L1929" s="259"/>
      <c r="M1929" s="259"/>
      <c r="S1929" s="259"/>
      <c r="T1929" s="259"/>
      <c r="U1929" s="259"/>
      <c r="V1929" s="259"/>
    </row>
    <row r="1930" spans="1:22">
      <c r="A1930" s="45"/>
      <c r="B1930" s="43">
        <f t="shared" si="34"/>
        <v>1915</v>
      </c>
      <c r="C1930" s="919"/>
      <c r="D1930" s="48"/>
      <c r="L1930" s="259"/>
      <c r="M1930" s="259"/>
      <c r="S1930" s="259"/>
      <c r="T1930" s="259"/>
      <c r="U1930" s="259"/>
      <c r="V1930" s="259"/>
    </row>
    <row r="1931" spans="1:22">
      <c r="A1931" s="45"/>
      <c r="B1931" s="43">
        <f t="shared" si="34"/>
        <v>1916</v>
      </c>
      <c r="C1931" s="919"/>
      <c r="D1931" s="48"/>
      <c r="L1931" s="259"/>
      <c r="M1931" s="259"/>
      <c r="S1931" s="259"/>
      <c r="T1931" s="259"/>
      <c r="U1931" s="259"/>
      <c r="V1931" s="259"/>
    </row>
    <row r="1932" spans="1:22">
      <c r="A1932" s="45"/>
      <c r="B1932" s="43">
        <f t="shared" si="34"/>
        <v>1917</v>
      </c>
      <c r="C1932" s="919"/>
      <c r="D1932" s="48"/>
      <c r="L1932" s="259"/>
      <c r="M1932" s="259"/>
      <c r="S1932" s="259"/>
      <c r="T1932" s="259"/>
      <c r="U1932" s="259"/>
      <c r="V1932" s="259"/>
    </row>
    <row r="1933" spans="1:22">
      <c r="A1933" s="45"/>
      <c r="B1933" s="43">
        <f t="shared" si="34"/>
        <v>1918</v>
      </c>
      <c r="C1933" s="919"/>
      <c r="D1933" s="48"/>
      <c r="L1933" s="259"/>
      <c r="M1933" s="259"/>
      <c r="S1933" s="259"/>
      <c r="T1933" s="259"/>
      <c r="U1933" s="259"/>
      <c r="V1933" s="259"/>
    </row>
    <row r="1934" spans="1:22">
      <c r="A1934" s="45"/>
      <c r="B1934" s="43">
        <f t="shared" si="34"/>
        <v>1919</v>
      </c>
      <c r="C1934" s="919"/>
      <c r="D1934" s="48"/>
      <c r="L1934" s="259"/>
      <c r="M1934" s="259"/>
      <c r="S1934" s="259"/>
      <c r="T1934" s="259"/>
      <c r="U1934" s="259"/>
      <c r="V1934" s="259"/>
    </row>
    <row r="1935" spans="1:22">
      <c r="A1935" s="45"/>
      <c r="B1935" s="43">
        <f t="shared" si="34"/>
        <v>1920</v>
      </c>
      <c r="C1935" s="919"/>
      <c r="D1935" s="48"/>
      <c r="L1935" s="259"/>
      <c r="M1935" s="259"/>
      <c r="S1935" s="259"/>
      <c r="T1935" s="259"/>
      <c r="U1935" s="259"/>
      <c r="V1935" s="259"/>
    </row>
    <row r="1936" spans="1:22">
      <c r="A1936" s="45"/>
      <c r="B1936" s="43">
        <f t="shared" si="34"/>
        <v>1921</v>
      </c>
      <c r="C1936" s="919"/>
      <c r="D1936" s="48"/>
      <c r="L1936" s="259"/>
      <c r="M1936" s="259"/>
      <c r="S1936" s="259"/>
      <c r="T1936" s="259"/>
      <c r="U1936" s="259"/>
      <c r="V1936" s="259"/>
    </row>
    <row r="1937" spans="1:22">
      <c r="A1937" s="45"/>
      <c r="B1937" s="43">
        <f t="shared" si="34"/>
        <v>1922</v>
      </c>
      <c r="C1937" s="919"/>
      <c r="D1937" s="48"/>
      <c r="L1937" s="259"/>
      <c r="M1937" s="259"/>
      <c r="S1937" s="259"/>
      <c r="T1937" s="259"/>
      <c r="U1937" s="259"/>
      <c r="V1937" s="259"/>
    </row>
    <row r="1938" spans="1:22">
      <c r="A1938" s="45"/>
      <c r="B1938" s="43">
        <f t="shared" ref="B1938:B2001" si="35">B1937+1</f>
        <v>1923</v>
      </c>
      <c r="C1938" s="919"/>
      <c r="D1938" s="48"/>
      <c r="L1938" s="259"/>
      <c r="M1938" s="259"/>
      <c r="S1938" s="259"/>
      <c r="T1938" s="259"/>
      <c r="U1938" s="259"/>
      <c r="V1938" s="259"/>
    </row>
    <row r="1939" spans="1:22">
      <c r="A1939" s="45"/>
      <c r="B1939" s="43">
        <f t="shared" si="35"/>
        <v>1924</v>
      </c>
      <c r="C1939" s="919"/>
      <c r="D1939" s="48"/>
      <c r="L1939" s="259"/>
      <c r="M1939" s="259"/>
      <c r="S1939" s="259"/>
      <c r="T1939" s="259"/>
      <c r="U1939" s="259"/>
      <c r="V1939" s="259"/>
    </row>
    <row r="1940" spans="1:22">
      <c r="A1940" s="45"/>
      <c r="B1940" s="43">
        <f t="shared" si="35"/>
        <v>1925</v>
      </c>
      <c r="C1940" s="919"/>
      <c r="D1940" s="48"/>
      <c r="L1940" s="259"/>
      <c r="M1940" s="259"/>
      <c r="S1940" s="259"/>
      <c r="T1940" s="259"/>
      <c r="U1940" s="259"/>
      <c r="V1940" s="259"/>
    </row>
    <row r="1941" spans="1:22">
      <c r="A1941" s="45"/>
      <c r="B1941" s="43">
        <f t="shared" si="35"/>
        <v>1926</v>
      </c>
      <c r="C1941" s="919"/>
      <c r="D1941" s="48"/>
      <c r="L1941" s="259"/>
      <c r="M1941" s="259"/>
      <c r="S1941" s="259"/>
      <c r="T1941" s="259"/>
      <c r="U1941" s="259"/>
      <c r="V1941" s="259"/>
    </row>
    <row r="1942" spans="1:22">
      <c r="A1942" s="45"/>
      <c r="B1942" s="43">
        <f t="shared" si="35"/>
        <v>1927</v>
      </c>
      <c r="C1942" s="919"/>
      <c r="D1942" s="48"/>
      <c r="L1942" s="259"/>
      <c r="M1942" s="259"/>
      <c r="S1942" s="259"/>
      <c r="T1942" s="259"/>
      <c r="U1942" s="259"/>
      <c r="V1942" s="259"/>
    </row>
    <row r="1943" spans="1:22">
      <c r="A1943" s="45"/>
      <c r="B1943" s="43">
        <f t="shared" si="35"/>
        <v>1928</v>
      </c>
      <c r="C1943" s="919"/>
      <c r="D1943" s="48"/>
      <c r="L1943" s="259"/>
      <c r="M1943" s="259"/>
      <c r="S1943" s="259"/>
      <c r="T1943" s="259"/>
      <c r="U1943" s="259"/>
      <c r="V1943" s="259"/>
    </row>
    <row r="1944" spans="1:22">
      <c r="A1944" s="45"/>
      <c r="B1944" s="43">
        <f t="shared" si="35"/>
        <v>1929</v>
      </c>
      <c r="C1944" s="919"/>
      <c r="D1944" s="48"/>
      <c r="L1944" s="259"/>
      <c r="M1944" s="259"/>
      <c r="S1944" s="259"/>
      <c r="T1944" s="259"/>
      <c r="U1944" s="259"/>
      <c r="V1944" s="259"/>
    </row>
    <row r="1945" spans="1:22">
      <c r="A1945" s="45"/>
      <c r="B1945" s="43">
        <f t="shared" si="35"/>
        <v>1930</v>
      </c>
      <c r="C1945" s="919"/>
      <c r="D1945" s="48"/>
      <c r="L1945" s="259"/>
      <c r="M1945" s="259"/>
      <c r="S1945" s="259"/>
      <c r="T1945" s="259"/>
      <c r="U1945" s="259"/>
      <c r="V1945" s="259"/>
    </row>
    <row r="1946" spans="1:22">
      <c r="A1946" s="45"/>
      <c r="B1946" s="43">
        <f t="shared" si="35"/>
        <v>1931</v>
      </c>
      <c r="C1946" s="919"/>
      <c r="D1946" s="48"/>
      <c r="L1946" s="259"/>
      <c r="M1946" s="259"/>
      <c r="S1946" s="259"/>
      <c r="T1946" s="259"/>
      <c r="U1946" s="259"/>
      <c r="V1946" s="259"/>
    </row>
    <row r="1947" spans="1:22">
      <c r="A1947" s="45"/>
      <c r="B1947" s="43">
        <f t="shared" si="35"/>
        <v>1932</v>
      </c>
      <c r="C1947" s="919"/>
      <c r="D1947" s="48"/>
      <c r="L1947" s="259"/>
      <c r="M1947" s="259"/>
      <c r="S1947" s="259"/>
      <c r="T1947" s="259"/>
      <c r="U1947" s="259"/>
      <c r="V1947" s="259"/>
    </row>
    <row r="1948" spans="1:22">
      <c r="A1948" s="45"/>
      <c r="B1948" s="43">
        <f t="shared" si="35"/>
        <v>1933</v>
      </c>
      <c r="C1948" s="919"/>
      <c r="D1948" s="48"/>
      <c r="L1948" s="259"/>
      <c r="M1948" s="259"/>
      <c r="S1948" s="259"/>
      <c r="T1948" s="259"/>
      <c r="U1948" s="259"/>
      <c r="V1948" s="259"/>
    </row>
    <row r="1949" spans="1:22">
      <c r="A1949" s="45"/>
      <c r="B1949" s="43">
        <f t="shared" si="35"/>
        <v>1934</v>
      </c>
      <c r="C1949" s="919"/>
      <c r="D1949" s="48"/>
      <c r="L1949" s="259"/>
      <c r="M1949" s="259"/>
      <c r="S1949" s="259"/>
      <c r="T1949" s="259"/>
      <c r="U1949" s="259"/>
      <c r="V1949" s="259"/>
    </row>
    <row r="1950" spans="1:22">
      <c r="A1950" s="45"/>
      <c r="B1950" s="43">
        <f t="shared" si="35"/>
        <v>1935</v>
      </c>
      <c r="C1950" s="919"/>
      <c r="D1950" s="48"/>
      <c r="L1950" s="259"/>
      <c r="M1950" s="259"/>
      <c r="S1950" s="259"/>
      <c r="T1950" s="259"/>
      <c r="U1950" s="259"/>
      <c r="V1950" s="259"/>
    </row>
    <row r="1951" spans="1:22">
      <c r="A1951" s="45"/>
      <c r="B1951" s="43">
        <f t="shared" si="35"/>
        <v>1936</v>
      </c>
      <c r="C1951" s="919"/>
      <c r="D1951" s="48"/>
      <c r="L1951" s="259"/>
      <c r="M1951" s="259"/>
      <c r="S1951" s="259"/>
      <c r="T1951" s="259"/>
      <c r="U1951" s="259"/>
      <c r="V1951" s="259"/>
    </row>
    <row r="1952" spans="1:22">
      <c r="A1952" s="45"/>
      <c r="B1952" s="43">
        <f t="shared" si="35"/>
        <v>1937</v>
      </c>
      <c r="C1952" s="919"/>
      <c r="D1952" s="48"/>
      <c r="L1952" s="259"/>
      <c r="M1952" s="259"/>
      <c r="S1952" s="259"/>
      <c r="T1952" s="259"/>
      <c r="U1952" s="259"/>
      <c r="V1952" s="259"/>
    </row>
    <row r="1953" spans="1:22">
      <c r="A1953" s="45"/>
      <c r="B1953" s="43">
        <f t="shared" si="35"/>
        <v>1938</v>
      </c>
      <c r="C1953" s="919"/>
      <c r="D1953" s="48"/>
      <c r="L1953" s="259"/>
      <c r="M1953" s="259"/>
      <c r="S1953" s="259"/>
      <c r="T1953" s="259"/>
      <c r="U1953" s="259"/>
      <c r="V1953" s="259"/>
    </row>
    <row r="1954" spans="1:22">
      <c r="A1954" s="45"/>
      <c r="B1954" s="43">
        <f t="shared" si="35"/>
        <v>1939</v>
      </c>
      <c r="C1954" s="919"/>
      <c r="D1954" s="48"/>
      <c r="L1954" s="259"/>
      <c r="M1954" s="259"/>
      <c r="S1954" s="259"/>
      <c r="T1954" s="259"/>
      <c r="U1954" s="259"/>
      <c r="V1954" s="259"/>
    </row>
    <row r="1955" spans="1:22">
      <c r="A1955" s="45"/>
      <c r="B1955" s="43">
        <f t="shared" si="35"/>
        <v>1940</v>
      </c>
      <c r="C1955" s="919"/>
      <c r="D1955" s="48"/>
      <c r="L1955" s="259"/>
      <c r="M1955" s="259"/>
      <c r="S1955" s="259"/>
      <c r="T1955" s="259"/>
      <c r="U1955" s="259"/>
      <c r="V1955" s="259"/>
    </row>
    <row r="1956" spans="1:22">
      <c r="A1956" s="45"/>
      <c r="B1956" s="43">
        <f t="shared" si="35"/>
        <v>1941</v>
      </c>
      <c r="C1956" s="919"/>
      <c r="D1956" s="48"/>
      <c r="L1956" s="259"/>
      <c r="M1956" s="259"/>
      <c r="S1956" s="259"/>
      <c r="T1956" s="259"/>
      <c r="U1956" s="259"/>
      <c r="V1956" s="259"/>
    </row>
    <row r="1957" spans="1:22">
      <c r="A1957" s="45"/>
      <c r="B1957" s="43">
        <f t="shared" si="35"/>
        <v>1942</v>
      </c>
      <c r="C1957" s="919"/>
      <c r="D1957" s="48"/>
      <c r="L1957" s="259"/>
      <c r="M1957" s="259"/>
      <c r="S1957" s="259"/>
      <c r="T1957" s="259"/>
      <c r="U1957" s="259"/>
      <c r="V1957" s="259"/>
    </row>
    <row r="1958" spans="1:22">
      <c r="A1958" s="45"/>
      <c r="B1958" s="43">
        <f t="shared" si="35"/>
        <v>1943</v>
      </c>
      <c r="C1958" s="919"/>
      <c r="D1958" s="48"/>
      <c r="L1958" s="259"/>
      <c r="M1958" s="259"/>
      <c r="S1958" s="259"/>
      <c r="T1958" s="259"/>
      <c r="U1958" s="259"/>
      <c r="V1958" s="259"/>
    </row>
    <row r="1959" spans="1:22">
      <c r="A1959" s="45"/>
      <c r="B1959" s="43">
        <f t="shared" si="35"/>
        <v>1944</v>
      </c>
      <c r="C1959" s="919"/>
      <c r="D1959" s="48"/>
      <c r="L1959" s="259"/>
      <c r="M1959" s="259"/>
      <c r="S1959" s="259"/>
      <c r="T1959" s="259"/>
      <c r="U1959" s="259"/>
      <c r="V1959" s="259"/>
    </row>
    <row r="1960" spans="1:22">
      <c r="A1960" s="45"/>
      <c r="B1960" s="43">
        <f t="shared" si="35"/>
        <v>1945</v>
      </c>
      <c r="C1960" s="919"/>
      <c r="D1960" s="48"/>
      <c r="L1960" s="259"/>
      <c r="M1960" s="259"/>
      <c r="S1960" s="259"/>
      <c r="T1960" s="259"/>
      <c r="U1960" s="259"/>
      <c r="V1960" s="259"/>
    </row>
    <row r="1961" spans="1:22">
      <c r="A1961" s="45"/>
      <c r="B1961" s="43">
        <f t="shared" si="35"/>
        <v>1946</v>
      </c>
      <c r="C1961" s="919"/>
      <c r="D1961" s="48"/>
      <c r="L1961" s="259"/>
      <c r="M1961" s="259"/>
      <c r="S1961" s="259"/>
      <c r="T1961" s="259"/>
      <c r="U1961" s="259"/>
      <c r="V1961" s="259"/>
    </row>
    <row r="1962" spans="1:22">
      <c r="A1962" s="45"/>
      <c r="B1962" s="43">
        <f t="shared" si="35"/>
        <v>1947</v>
      </c>
      <c r="C1962" s="919"/>
      <c r="D1962" s="48"/>
      <c r="L1962" s="259"/>
      <c r="M1962" s="259"/>
      <c r="S1962" s="259"/>
      <c r="T1962" s="259"/>
      <c r="U1962" s="259"/>
      <c r="V1962" s="259"/>
    </row>
    <row r="1963" spans="1:22">
      <c r="A1963" s="45"/>
      <c r="B1963" s="43">
        <f t="shared" si="35"/>
        <v>1948</v>
      </c>
      <c r="C1963" s="919"/>
      <c r="D1963" s="48"/>
      <c r="L1963" s="259"/>
      <c r="M1963" s="259"/>
      <c r="S1963" s="259"/>
      <c r="T1963" s="259"/>
      <c r="U1963" s="259"/>
      <c r="V1963" s="259"/>
    </row>
    <row r="1964" spans="1:22">
      <c r="A1964" s="45"/>
      <c r="B1964" s="43">
        <f t="shared" si="35"/>
        <v>1949</v>
      </c>
      <c r="C1964" s="919"/>
      <c r="D1964" s="48"/>
      <c r="L1964" s="259"/>
      <c r="M1964" s="259"/>
      <c r="S1964" s="259"/>
      <c r="T1964" s="259"/>
      <c r="U1964" s="259"/>
      <c r="V1964" s="259"/>
    </row>
    <row r="1965" spans="1:22">
      <c r="A1965" s="45"/>
      <c r="B1965" s="43">
        <f t="shared" si="35"/>
        <v>1950</v>
      </c>
      <c r="C1965" s="919"/>
      <c r="D1965" s="48"/>
      <c r="L1965" s="259"/>
      <c r="M1965" s="259"/>
      <c r="S1965" s="259"/>
      <c r="T1965" s="259"/>
      <c r="U1965" s="259"/>
      <c r="V1965" s="259"/>
    </row>
    <row r="1966" spans="1:22">
      <c r="A1966" s="45"/>
      <c r="B1966" s="43">
        <f t="shared" si="35"/>
        <v>1951</v>
      </c>
      <c r="C1966" s="919"/>
      <c r="D1966" s="48"/>
      <c r="L1966" s="259"/>
      <c r="M1966" s="259"/>
      <c r="S1966" s="259"/>
      <c r="T1966" s="259"/>
      <c r="U1966" s="259"/>
      <c r="V1966" s="259"/>
    </row>
    <row r="1967" spans="1:22">
      <c r="A1967" s="45"/>
      <c r="B1967" s="43">
        <f t="shared" si="35"/>
        <v>1952</v>
      </c>
      <c r="C1967" s="919"/>
      <c r="D1967" s="48"/>
      <c r="L1967" s="259"/>
      <c r="M1967" s="259"/>
      <c r="S1967" s="259"/>
      <c r="T1967" s="259"/>
      <c r="U1967" s="259"/>
      <c r="V1967" s="259"/>
    </row>
    <row r="1968" spans="1:22">
      <c r="A1968" s="45"/>
      <c r="B1968" s="43">
        <f t="shared" si="35"/>
        <v>1953</v>
      </c>
      <c r="C1968" s="919"/>
      <c r="D1968" s="48"/>
      <c r="L1968" s="259"/>
      <c r="M1968" s="259"/>
      <c r="S1968" s="259"/>
      <c r="T1968" s="259"/>
      <c r="U1968" s="259"/>
      <c r="V1968" s="259"/>
    </row>
    <row r="1969" spans="1:22">
      <c r="A1969" s="45"/>
      <c r="B1969" s="43">
        <f t="shared" si="35"/>
        <v>1954</v>
      </c>
      <c r="C1969" s="919"/>
      <c r="D1969" s="48"/>
      <c r="L1969" s="259"/>
      <c r="M1969" s="259"/>
      <c r="S1969" s="259"/>
      <c r="T1969" s="259"/>
      <c r="U1969" s="259"/>
      <c r="V1969" s="259"/>
    </row>
    <row r="1970" spans="1:22">
      <c r="A1970" s="45"/>
      <c r="B1970" s="43">
        <f t="shared" si="35"/>
        <v>1955</v>
      </c>
      <c r="C1970" s="919"/>
      <c r="D1970" s="48"/>
      <c r="L1970" s="259"/>
      <c r="M1970" s="259"/>
      <c r="S1970" s="259"/>
      <c r="T1970" s="259"/>
      <c r="U1970" s="259"/>
      <c r="V1970" s="259"/>
    </row>
    <row r="1971" spans="1:22">
      <c r="A1971" s="45"/>
      <c r="B1971" s="43">
        <f t="shared" si="35"/>
        <v>1956</v>
      </c>
      <c r="C1971" s="919"/>
      <c r="D1971" s="48"/>
      <c r="L1971" s="259"/>
      <c r="M1971" s="259"/>
      <c r="S1971" s="259"/>
      <c r="T1971" s="259"/>
      <c r="U1971" s="259"/>
      <c r="V1971" s="259"/>
    </row>
    <row r="1972" spans="1:22">
      <c r="A1972" s="45"/>
      <c r="B1972" s="43">
        <f t="shared" si="35"/>
        <v>1957</v>
      </c>
      <c r="C1972" s="919"/>
      <c r="D1972" s="48"/>
      <c r="L1972" s="259"/>
      <c r="M1972" s="259"/>
      <c r="S1972" s="259"/>
      <c r="T1972" s="259"/>
      <c r="U1972" s="259"/>
      <c r="V1972" s="259"/>
    </row>
    <row r="1973" spans="1:22">
      <c r="A1973" s="45"/>
      <c r="B1973" s="43">
        <f t="shared" si="35"/>
        <v>1958</v>
      </c>
      <c r="C1973" s="919"/>
      <c r="D1973" s="48"/>
      <c r="L1973" s="259"/>
      <c r="M1973" s="259"/>
      <c r="S1973" s="259"/>
      <c r="T1973" s="259"/>
      <c r="U1973" s="259"/>
      <c r="V1973" s="259"/>
    </row>
    <row r="1974" spans="1:22">
      <c r="A1974" s="45"/>
      <c r="B1974" s="43">
        <f t="shared" si="35"/>
        <v>1959</v>
      </c>
      <c r="C1974" s="919"/>
      <c r="D1974" s="48"/>
      <c r="L1974" s="259"/>
      <c r="M1974" s="259"/>
      <c r="S1974" s="259"/>
      <c r="T1974" s="259"/>
      <c r="U1974" s="259"/>
      <c r="V1974" s="259"/>
    </row>
    <row r="1975" spans="1:22">
      <c r="A1975" s="45"/>
      <c r="B1975" s="43">
        <f t="shared" si="35"/>
        <v>1960</v>
      </c>
      <c r="C1975" s="919"/>
      <c r="D1975" s="48"/>
      <c r="L1975" s="259"/>
      <c r="M1975" s="259"/>
      <c r="S1975" s="259"/>
      <c r="T1975" s="259"/>
      <c r="U1975" s="259"/>
      <c r="V1975" s="259"/>
    </row>
    <row r="1976" spans="1:22">
      <c r="A1976" s="45"/>
      <c r="B1976" s="43">
        <f t="shared" si="35"/>
        <v>1961</v>
      </c>
      <c r="C1976" s="919"/>
      <c r="D1976" s="48"/>
      <c r="L1976" s="259"/>
      <c r="M1976" s="259"/>
      <c r="S1976" s="259"/>
      <c r="T1976" s="259"/>
      <c r="U1976" s="259"/>
      <c r="V1976" s="259"/>
    </row>
    <row r="1977" spans="1:22">
      <c r="A1977" s="45"/>
      <c r="B1977" s="43">
        <f t="shared" si="35"/>
        <v>1962</v>
      </c>
      <c r="C1977" s="919"/>
      <c r="D1977" s="48"/>
      <c r="L1977" s="259"/>
      <c r="M1977" s="259"/>
      <c r="S1977" s="259"/>
      <c r="T1977" s="259"/>
      <c r="U1977" s="259"/>
      <c r="V1977" s="259"/>
    </row>
    <row r="1978" spans="1:22">
      <c r="A1978" s="45"/>
      <c r="B1978" s="43">
        <f t="shared" si="35"/>
        <v>1963</v>
      </c>
      <c r="C1978" s="919"/>
      <c r="D1978" s="48"/>
      <c r="L1978" s="259"/>
      <c r="M1978" s="259"/>
      <c r="S1978" s="259"/>
      <c r="T1978" s="259"/>
      <c r="U1978" s="259"/>
      <c r="V1978" s="259"/>
    </row>
    <row r="1979" spans="1:22">
      <c r="A1979" s="45"/>
      <c r="B1979" s="43">
        <f t="shared" si="35"/>
        <v>1964</v>
      </c>
      <c r="C1979" s="919"/>
      <c r="D1979" s="48"/>
      <c r="L1979" s="259"/>
      <c r="M1979" s="259"/>
      <c r="S1979" s="259"/>
      <c r="T1979" s="259"/>
      <c r="U1979" s="259"/>
      <c r="V1979" s="259"/>
    </row>
    <row r="1980" spans="1:22">
      <c r="A1980" s="45"/>
      <c r="B1980" s="43">
        <f t="shared" si="35"/>
        <v>1965</v>
      </c>
      <c r="C1980" s="919"/>
      <c r="D1980" s="48"/>
      <c r="L1980" s="259"/>
      <c r="M1980" s="259"/>
      <c r="S1980" s="259"/>
      <c r="T1980" s="259"/>
      <c r="U1980" s="259"/>
      <c r="V1980" s="259"/>
    </row>
    <row r="1981" spans="1:22">
      <c r="A1981" s="45"/>
      <c r="B1981" s="43">
        <f t="shared" si="35"/>
        <v>1966</v>
      </c>
      <c r="C1981" s="919"/>
      <c r="D1981" s="48"/>
      <c r="L1981" s="259"/>
      <c r="M1981" s="259"/>
      <c r="S1981" s="259"/>
      <c r="T1981" s="259"/>
      <c r="U1981" s="259"/>
      <c r="V1981" s="259"/>
    </row>
    <row r="1982" spans="1:22">
      <c r="A1982" s="45"/>
      <c r="B1982" s="43">
        <f t="shared" si="35"/>
        <v>1967</v>
      </c>
      <c r="C1982" s="919"/>
      <c r="D1982" s="48"/>
      <c r="L1982" s="259"/>
      <c r="M1982" s="259"/>
      <c r="S1982" s="259"/>
      <c r="T1982" s="259"/>
      <c r="U1982" s="259"/>
      <c r="V1982" s="259"/>
    </row>
    <row r="1983" spans="1:22">
      <c r="A1983" s="45"/>
      <c r="B1983" s="43">
        <f t="shared" si="35"/>
        <v>1968</v>
      </c>
      <c r="C1983" s="919"/>
      <c r="D1983" s="48"/>
      <c r="L1983" s="259"/>
      <c r="M1983" s="259"/>
      <c r="S1983" s="259"/>
      <c r="T1983" s="259"/>
      <c r="U1983" s="259"/>
      <c r="V1983" s="259"/>
    </row>
    <row r="1984" spans="1:22">
      <c r="A1984" s="45"/>
      <c r="B1984" s="43">
        <f t="shared" si="35"/>
        <v>1969</v>
      </c>
      <c r="C1984" s="919"/>
      <c r="D1984" s="48"/>
      <c r="L1984" s="259"/>
      <c r="M1984" s="259"/>
      <c r="S1984" s="259"/>
      <c r="T1984" s="259"/>
      <c r="U1984" s="259"/>
      <c r="V1984" s="259"/>
    </row>
    <row r="1985" spans="1:22">
      <c r="A1985" s="45"/>
      <c r="B1985" s="43">
        <f t="shared" si="35"/>
        <v>1970</v>
      </c>
      <c r="C1985" s="919"/>
      <c r="D1985" s="48"/>
      <c r="L1985" s="259"/>
      <c r="M1985" s="259"/>
      <c r="S1985" s="259"/>
      <c r="T1985" s="259"/>
      <c r="U1985" s="259"/>
      <c r="V1985" s="259"/>
    </row>
    <row r="1986" spans="1:22">
      <c r="A1986" s="45"/>
      <c r="B1986" s="43">
        <f t="shared" si="35"/>
        <v>1971</v>
      </c>
      <c r="C1986" s="919"/>
      <c r="D1986" s="48"/>
      <c r="L1986" s="259"/>
      <c r="M1986" s="259"/>
      <c r="S1986" s="259"/>
      <c r="T1986" s="259"/>
      <c r="U1986" s="259"/>
      <c r="V1986" s="259"/>
    </row>
    <row r="1987" spans="1:22">
      <c r="A1987" s="45"/>
      <c r="B1987" s="43">
        <f t="shared" si="35"/>
        <v>1972</v>
      </c>
      <c r="C1987" s="919"/>
      <c r="D1987" s="48"/>
      <c r="L1987" s="259"/>
      <c r="M1987" s="259"/>
      <c r="S1987" s="259"/>
      <c r="T1987" s="259"/>
      <c r="U1987" s="259"/>
      <c r="V1987" s="259"/>
    </row>
    <row r="1988" spans="1:22">
      <c r="A1988" s="45"/>
      <c r="B1988" s="43">
        <f t="shared" si="35"/>
        <v>1973</v>
      </c>
      <c r="C1988" s="919"/>
      <c r="D1988" s="48"/>
      <c r="L1988" s="259"/>
      <c r="M1988" s="259"/>
      <c r="S1988" s="259"/>
      <c r="T1988" s="259"/>
      <c r="U1988" s="259"/>
      <c r="V1988" s="259"/>
    </row>
    <row r="1989" spans="1:22">
      <c r="A1989" s="45"/>
      <c r="B1989" s="43">
        <f t="shared" si="35"/>
        <v>1974</v>
      </c>
      <c r="C1989" s="919"/>
      <c r="D1989" s="48"/>
      <c r="L1989" s="259"/>
      <c r="M1989" s="259"/>
      <c r="S1989" s="259"/>
      <c r="T1989" s="259"/>
      <c r="U1989" s="259"/>
      <c r="V1989" s="259"/>
    </row>
    <row r="1990" spans="1:22">
      <c r="A1990" s="45"/>
      <c r="B1990" s="43">
        <f t="shared" si="35"/>
        <v>1975</v>
      </c>
      <c r="C1990" s="919"/>
      <c r="D1990" s="48"/>
      <c r="L1990" s="259"/>
      <c r="M1990" s="259"/>
      <c r="S1990" s="259"/>
      <c r="T1990" s="259"/>
      <c r="U1990" s="259"/>
      <c r="V1990" s="259"/>
    </row>
    <row r="1991" spans="1:22">
      <c r="A1991" s="45"/>
      <c r="B1991" s="43">
        <f t="shared" si="35"/>
        <v>1976</v>
      </c>
      <c r="C1991" s="919"/>
      <c r="D1991" s="48"/>
      <c r="L1991" s="259"/>
      <c r="M1991" s="259"/>
      <c r="S1991" s="259"/>
      <c r="T1991" s="259"/>
      <c r="U1991" s="259"/>
      <c r="V1991" s="259"/>
    </row>
    <row r="1992" spans="1:22">
      <c r="A1992" s="45"/>
      <c r="B1992" s="43">
        <f t="shared" si="35"/>
        <v>1977</v>
      </c>
      <c r="C1992" s="919"/>
      <c r="D1992" s="48"/>
      <c r="L1992" s="259"/>
      <c r="M1992" s="259"/>
      <c r="S1992" s="259"/>
      <c r="T1992" s="259"/>
      <c r="U1992" s="259"/>
      <c r="V1992" s="259"/>
    </row>
    <row r="1993" spans="1:22">
      <c r="A1993" s="45"/>
      <c r="B1993" s="43">
        <f t="shared" si="35"/>
        <v>1978</v>
      </c>
      <c r="C1993" s="919"/>
      <c r="D1993" s="48"/>
      <c r="L1993" s="259"/>
      <c r="M1993" s="259"/>
      <c r="S1993" s="259"/>
      <c r="T1993" s="259"/>
      <c r="U1993" s="259"/>
      <c r="V1993" s="259"/>
    </row>
    <row r="1994" spans="1:22">
      <c r="A1994" s="45"/>
      <c r="B1994" s="43">
        <f t="shared" si="35"/>
        <v>1979</v>
      </c>
      <c r="C1994" s="919"/>
      <c r="D1994" s="48"/>
      <c r="L1994" s="259"/>
      <c r="M1994" s="259"/>
      <c r="S1994" s="259"/>
      <c r="T1994" s="259"/>
      <c r="U1994" s="259"/>
      <c r="V1994" s="259"/>
    </row>
    <row r="1995" spans="1:22">
      <c r="A1995" s="45"/>
      <c r="B1995" s="43">
        <f t="shared" si="35"/>
        <v>1980</v>
      </c>
      <c r="C1995" s="919"/>
      <c r="D1995" s="48"/>
      <c r="L1995" s="259"/>
      <c r="M1995" s="259"/>
      <c r="S1995" s="259"/>
      <c r="T1995" s="259"/>
      <c r="U1995" s="259"/>
      <c r="V1995" s="259"/>
    </row>
    <row r="1996" spans="1:22">
      <c r="A1996" s="45"/>
      <c r="B1996" s="43">
        <f t="shared" si="35"/>
        <v>1981</v>
      </c>
      <c r="C1996" s="919"/>
      <c r="D1996" s="48"/>
      <c r="L1996" s="259"/>
      <c r="M1996" s="259"/>
      <c r="S1996" s="259"/>
      <c r="T1996" s="259"/>
      <c r="U1996" s="259"/>
      <c r="V1996" s="259"/>
    </row>
    <row r="1997" spans="1:22">
      <c r="A1997" s="45"/>
      <c r="B1997" s="43">
        <f t="shared" si="35"/>
        <v>1982</v>
      </c>
      <c r="C1997" s="919"/>
      <c r="D1997" s="48"/>
      <c r="L1997" s="259"/>
      <c r="M1997" s="259"/>
      <c r="S1997" s="259"/>
      <c r="T1997" s="259"/>
      <c r="U1997" s="259"/>
      <c r="V1997" s="259"/>
    </row>
    <row r="1998" spans="1:22">
      <c r="A1998" s="45"/>
      <c r="B1998" s="43">
        <f t="shared" si="35"/>
        <v>1983</v>
      </c>
      <c r="C1998" s="919"/>
      <c r="D1998" s="48"/>
      <c r="L1998" s="259"/>
      <c r="M1998" s="259"/>
      <c r="S1998" s="259"/>
      <c r="T1998" s="259"/>
      <c r="U1998" s="259"/>
      <c r="V1998" s="259"/>
    </row>
    <row r="1999" spans="1:22">
      <c r="A1999" s="45"/>
      <c r="B1999" s="43">
        <f t="shared" si="35"/>
        <v>1984</v>
      </c>
      <c r="C1999" s="919"/>
      <c r="D1999" s="48"/>
      <c r="L1999" s="259"/>
      <c r="M1999" s="259"/>
      <c r="S1999" s="259"/>
      <c r="T1999" s="259"/>
      <c r="U1999" s="259"/>
      <c r="V1999" s="259"/>
    </row>
    <row r="2000" spans="1:22">
      <c r="A2000" s="45"/>
      <c r="B2000" s="43">
        <f t="shared" si="35"/>
        <v>1985</v>
      </c>
      <c r="C2000" s="919"/>
      <c r="D2000" s="48"/>
      <c r="L2000" s="259"/>
      <c r="M2000" s="259"/>
      <c r="S2000" s="259"/>
      <c r="T2000" s="259"/>
      <c r="U2000" s="259"/>
      <c r="V2000" s="259"/>
    </row>
    <row r="2001" spans="1:22">
      <c r="A2001" s="45"/>
      <c r="B2001" s="43">
        <f t="shared" si="35"/>
        <v>1986</v>
      </c>
      <c r="C2001" s="919"/>
      <c r="D2001" s="48"/>
      <c r="L2001" s="259"/>
      <c r="M2001" s="259"/>
      <c r="S2001" s="259"/>
      <c r="T2001" s="259"/>
      <c r="U2001" s="259"/>
      <c r="V2001" s="259"/>
    </row>
    <row r="2002" spans="1:22">
      <c r="A2002" s="45"/>
      <c r="B2002" s="43">
        <f t="shared" ref="B2002:B2065" si="36">B2001+1</f>
        <v>1987</v>
      </c>
      <c r="C2002" s="919"/>
      <c r="D2002" s="48"/>
      <c r="L2002" s="259"/>
      <c r="M2002" s="259"/>
      <c r="S2002" s="259"/>
      <c r="T2002" s="259"/>
      <c r="U2002" s="259"/>
      <c r="V2002" s="259"/>
    </row>
    <row r="2003" spans="1:22">
      <c r="A2003" s="45"/>
      <c r="B2003" s="43">
        <f t="shared" si="36"/>
        <v>1988</v>
      </c>
      <c r="C2003" s="919"/>
      <c r="D2003" s="48"/>
      <c r="L2003" s="259"/>
      <c r="M2003" s="259"/>
      <c r="S2003" s="259"/>
      <c r="T2003" s="259"/>
      <c r="U2003" s="259"/>
      <c r="V2003" s="259"/>
    </row>
    <row r="2004" spans="1:22">
      <c r="A2004" s="45"/>
      <c r="B2004" s="43">
        <f t="shared" si="36"/>
        <v>1989</v>
      </c>
      <c r="C2004" s="919"/>
      <c r="D2004" s="48"/>
      <c r="L2004" s="259"/>
      <c r="M2004" s="259"/>
      <c r="S2004" s="259"/>
      <c r="T2004" s="259"/>
      <c r="U2004" s="259"/>
      <c r="V2004" s="259"/>
    </row>
    <row r="2005" spans="1:22">
      <c r="A2005" s="45"/>
      <c r="B2005" s="43">
        <f t="shared" si="36"/>
        <v>1990</v>
      </c>
      <c r="C2005" s="919"/>
      <c r="D2005" s="48"/>
      <c r="L2005" s="259"/>
      <c r="M2005" s="259"/>
      <c r="S2005" s="259"/>
      <c r="T2005" s="259"/>
      <c r="U2005" s="259"/>
      <c r="V2005" s="259"/>
    </row>
    <row r="2006" spans="1:22">
      <c r="A2006" s="45"/>
      <c r="B2006" s="43">
        <f t="shared" si="36"/>
        <v>1991</v>
      </c>
      <c r="C2006" s="919"/>
      <c r="D2006" s="48"/>
      <c r="L2006" s="259"/>
      <c r="M2006" s="259"/>
      <c r="S2006" s="259"/>
      <c r="T2006" s="259"/>
      <c r="U2006" s="259"/>
      <c r="V2006" s="259"/>
    </row>
    <row r="2007" spans="1:22">
      <c r="A2007" s="45"/>
      <c r="B2007" s="43">
        <f t="shared" si="36"/>
        <v>1992</v>
      </c>
      <c r="C2007" s="919"/>
      <c r="D2007" s="48"/>
      <c r="L2007" s="259"/>
      <c r="M2007" s="259"/>
      <c r="S2007" s="259"/>
      <c r="T2007" s="259"/>
      <c r="U2007" s="259"/>
      <c r="V2007" s="259"/>
    </row>
    <row r="2008" spans="1:22">
      <c r="A2008" s="45"/>
      <c r="B2008" s="43">
        <f t="shared" si="36"/>
        <v>1993</v>
      </c>
      <c r="C2008" s="919"/>
      <c r="D2008" s="48"/>
      <c r="L2008" s="259"/>
      <c r="M2008" s="259"/>
      <c r="S2008" s="259"/>
      <c r="T2008" s="259"/>
      <c r="U2008" s="259"/>
      <c r="V2008" s="259"/>
    </row>
    <row r="2009" spans="1:22">
      <c r="A2009" s="45"/>
      <c r="B2009" s="43">
        <f t="shared" si="36"/>
        <v>1994</v>
      </c>
      <c r="C2009" s="919"/>
      <c r="D2009" s="48"/>
      <c r="L2009" s="259"/>
      <c r="M2009" s="259"/>
      <c r="S2009" s="259"/>
      <c r="T2009" s="259"/>
      <c r="U2009" s="259"/>
      <c r="V2009" s="259"/>
    </row>
    <row r="2010" spans="1:22">
      <c r="A2010" s="45"/>
      <c r="B2010" s="43">
        <f t="shared" si="36"/>
        <v>1995</v>
      </c>
      <c r="C2010" s="919"/>
      <c r="D2010" s="48"/>
      <c r="L2010" s="259"/>
      <c r="M2010" s="259"/>
      <c r="S2010" s="259"/>
      <c r="T2010" s="259"/>
      <c r="U2010" s="259"/>
      <c r="V2010" s="259"/>
    </row>
    <row r="2011" spans="1:22">
      <c r="A2011" s="45"/>
      <c r="B2011" s="43">
        <f t="shared" si="36"/>
        <v>1996</v>
      </c>
      <c r="C2011" s="919"/>
      <c r="D2011" s="48"/>
      <c r="L2011" s="259"/>
      <c r="M2011" s="259"/>
      <c r="S2011" s="259"/>
      <c r="T2011" s="259"/>
      <c r="U2011" s="259"/>
      <c r="V2011" s="259"/>
    </row>
    <row r="2012" spans="1:22">
      <c r="A2012" s="45"/>
      <c r="B2012" s="43">
        <f t="shared" si="36"/>
        <v>1997</v>
      </c>
      <c r="C2012" s="919"/>
      <c r="D2012" s="48"/>
      <c r="L2012" s="259"/>
      <c r="M2012" s="259"/>
      <c r="S2012" s="259"/>
      <c r="T2012" s="259"/>
      <c r="U2012" s="259"/>
      <c r="V2012" s="259"/>
    </row>
    <row r="2013" spans="1:22">
      <c r="A2013" s="45"/>
      <c r="B2013" s="43">
        <f t="shared" si="36"/>
        <v>1998</v>
      </c>
      <c r="C2013" s="919"/>
      <c r="D2013" s="48"/>
      <c r="L2013" s="259"/>
      <c r="M2013" s="259"/>
      <c r="S2013" s="259"/>
      <c r="T2013" s="259"/>
      <c r="U2013" s="259"/>
      <c r="V2013" s="259"/>
    </row>
    <row r="2014" spans="1:22">
      <c r="A2014" s="45"/>
      <c r="B2014" s="43">
        <f t="shared" si="36"/>
        <v>1999</v>
      </c>
      <c r="C2014" s="919"/>
      <c r="D2014" s="48"/>
      <c r="L2014" s="259"/>
      <c r="M2014" s="259"/>
      <c r="S2014" s="259"/>
      <c r="T2014" s="259"/>
      <c r="U2014" s="259"/>
      <c r="V2014" s="259"/>
    </row>
    <row r="2015" spans="1:22">
      <c r="A2015" s="45"/>
      <c r="B2015" s="43">
        <f t="shared" si="36"/>
        <v>2000</v>
      </c>
      <c r="C2015" s="919"/>
      <c r="D2015" s="48"/>
      <c r="L2015" s="259"/>
      <c r="M2015" s="259"/>
      <c r="S2015" s="259"/>
      <c r="T2015" s="259"/>
      <c r="U2015" s="259"/>
      <c r="V2015" s="259"/>
    </row>
    <row r="2016" spans="1:22">
      <c r="A2016" s="45"/>
      <c r="B2016" s="43">
        <f t="shared" si="36"/>
        <v>2001</v>
      </c>
      <c r="C2016" s="919"/>
      <c r="D2016" s="48"/>
      <c r="L2016" s="259"/>
      <c r="M2016" s="259"/>
      <c r="S2016" s="259"/>
      <c r="T2016" s="259"/>
      <c r="U2016" s="259"/>
      <c r="V2016" s="259"/>
    </row>
    <row r="2017" spans="1:22">
      <c r="A2017" s="45"/>
      <c r="B2017" s="43">
        <f t="shared" si="36"/>
        <v>2002</v>
      </c>
      <c r="C2017" s="919"/>
      <c r="D2017" s="48"/>
      <c r="L2017" s="259"/>
      <c r="M2017" s="259"/>
      <c r="S2017" s="259"/>
      <c r="T2017" s="259"/>
      <c r="U2017" s="259"/>
      <c r="V2017" s="259"/>
    </row>
    <row r="2018" spans="1:22">
      <c r="A2018" s="45"/>
      <c r="B2018" s="43">
        <f t="shared" si="36"/>
        <v>2003</v>
      </c>
      <c r="C2018" s="919"/>
      <c r="D2018" s="48"/>
      <c r="L2018" s="259"/>
      <c r="M2018" s="259"/>
      <c r="S2018" s="259"/>
      <c r="T2018" s="259"/>
      <c r="U2018" s="259"/>
      <c r="V2018" s="259"/>
    </row>
    <row r="2019" spans="1:22">
      <c r="A2019" s="45"/>
      <c r="B2019" s="43">
        <f t="shared" si="36"/>
        <v>2004</v>
      </c>
      <c r="C2019" s="919"/>
      <c r="D2019" s="48"/>
      <c r="L2019" s="259"/>
      <c r="M2019" s="259"/>
      <c r="S2019" s="259"/>
      <c r="T2019" s="259"/>
      <c r="U2019" s="259"/>
      <c r="V2019" s="259"/>
    </row>
    <row r="2020" spans="1:22">
      <c r="A2020" s="45"/>
      <c r="B2020" s="43">
        <f t="shared" si="36"/>
        <v>2005</v>
      </c>
      <c r="C2020" s="919"/>
      <c r="D2020" s="48"/>
      <c r="L2020" s="259"/>
      <c r="M2020" s="259"/>
      <c r="S2020" s="259"/>
      <c r="T2020" s="259"/>
      <c r="U2020" s="259"/>
      <c r="V2020" s="259"/>
    </row>
    <row r="2021" spans="1:22">
      <c r="A2021" s="45"/>
      <c r="B2021" s="43">
        <f t="shared" si="36"/>
        <v>2006</v>
      </c>
      <c r="C2021" s="919"/>
      <c r="D2021" s="48"/>
      <c r="L2021" s="259"/>
      <c r="M2021" s="259"/>
      <c r="S2021" s="259"/>
      <c r="T2021" s="259"/>
      <c r="U2021" s="259"/>
      <c r="V2021" s="259"/>
    </row>
    <row r="2022" spans="1:22">
      <c r="A2022" s="45"/>
      <c r="B2022" s="43">
        <f t="shared" si="36"/>
        <v>2007</v>
      </c>
      <c r="C2022" s="919"/>
      <c r="D2022" s="48"/>
      <c r="L2022" s="259"/>
      <c r="M2022" s="259"/>
      <c r="S2022" s="259"/>
      <c r="T2022" s="259"/>
      <c r="U2022" s="259"/>
      <c r="V2022" s="259"/>
    </row>
    <row r="2023" spans="1:22">
      <c r="A2023" s="45"/>
      <c r="B2023" s="43">
        <f t="shared" si="36"/>
        <v>2008</v>
      </c>
      <c r="C2023" s="919"/>
      <c r="D2023" s="48"/>
      <c r="L2023" s="259"/>
      <c r="M2023" s="259"/>
      <c r="S2023" s="259"/>
      <c r="T2023" s="259"/>
      <c r="U2023" s="259"/>
      <c r="V2023" s="259"/>
    </row>
    <row r="2024" spans="1:22">
      <c r="A2024" s="45"/>
      <c r="B2024" s="43">
        <f t="shared" si="36"/>
        <v>2009</v>
      </c>
      <c r="C2024" s="919"/>
      <c r="D2024" s="48"/>
      <c r="L2024" s="259"/>
      <c r="M2024" s="259"/>
      <c r="S2024" s="259"/>
      <c r="T2024" s="259"/>
      <c r="U2024" s="259"/>
      <c r="V2024" s="259"/>
    </row>
    <row r="2025" spans="1:22">
      <c r="A2025" s="45"/>
      <c r="B2025" s="43">
        <f t="shared" si="36"/>
        <v>2010</v>
      </c>
      <c r="C2025" s="919"/>
      <c r="D2025" s="48"/>
      <c r="L2025" s="259"/>
      <c r="M2025" s="259"/>
      <c r="S2025" s="259"/>
      <c r="T2025" s="259"/>
      <c r="U2025" s="259"/>
      <c r="V2025" s="259"/>
    </row>
    <row r="2026" spans="1:22">
      <c r="A2026" s="45"/>
      <c r="B2026" s="43">
        <f t="shared" si="36"/>
        <v>2011</v>
      </c>
      <c r="C2026" s="919"/>
      <c r="D2026" s="48"/>
      <c r="L2026" s="259"/>
      <c r="M2026" s="259"/>
      <c r="S2026" s="259"/>
      <c r="T2026" s="259"/>
      <c r="U2026" s="259"/>
      <c r="V2026" s="259"/>
    </row>
    <row r="2027" spans="1:22">
      <c r="A2027" s="45"/>
      <c r="B2027" s="43">
        <f t="shared" si="36"/>
        <v>2012</v>
      </c>
      <c r="C2027" s="919"/>
      <c r="D2027" s="48"/>
      <c r="L2027" s="259"/>
      <c r="M2027" s="259"/>
      <c r="S2027" s="259"/>
      <c r="T2027" s="259"/>
      <c r="U2027" s="259"/>
      <c r="V2027" s="259"/>
    </row>
    <row r="2028" spans="1:22">
      <c r="A2028" s="45"/>
      <c r="B2028" s="43">
        <f t="shared" si="36"/>
        <v>2013</v>
      </c>
      <c r="C2028" s="919"/>
      <c r="D2028" s="48"/>
      <c r="L2028" s="259"/>
      <c r="M2028" s="259"/>
      <c r="S2028" s="259"/>
      <c r="T2028" s="259"/>
      <c r="U2028" s="259"/>
      <c r="V2028" s="259"/>
    </row>
    <row r="2029" spans="1:22">
      <c r="A2029" s="45"/>
      <c r="B2029" s="43">
        <f t="shared" si="36"/>
        <v>2014</v>
      </c>
      <c r="C2029" s="919"/>
      <c r="D2029" s="48"/>
      <c r="L2029" s="259"/>
      <c r="M2029" s="259"/>
      <c r="S2029" s="259"/>
      <c r="T2029" s="259"/>
      <c r="U2029" s="259"/>
      <c r="V2029" s="259"/>
    </row>
    <row r="2030" spans="1:22">
      <c r="A2030" s="45"/>
      <c r="B2030" s="43">
        <f t="shared" si="36"/>
        <v>2015</v>
      </c>
      <c r="C2030" s="919"/>
      <c r="D2030" s="48"/>
      <c r="L2030" s="259"/>
      <c r="M2030" s="259"/>
      <c r="S2030" s="259"/>
      <c r="T2030" s="259"/>
      <c r="U2030" s="259"/>
      <c r="V2030" s="259"/>
    </row>
    <row r="2031" spans="1:22">
      <c r="A2031" s="45"/>
      <c r="B2031" s="43">
        <f t="shared" si="36"/>
        <v>2016</v>
      </c>
      <c r="C2031" s="919"/>
      <c r="D2031" s="48"/>
      <c r="L2031" s="259"/>
      <c r="M2031" s="259"/>
      <c r="S2031" s="259"/>
      <c r="T2031" s="259"/>
      <c r="U2031" s="259"/>
      <c r="V2031" s="259"/>
    </row>
    <row r="2032" spans="1:22">
      <c r="A2032" s="45"/>
      <c r="B2032" s="43">
        <f t="shared" si="36"/>
        <v>2017</v>
      </c>
      <c r="C2032" s="919"/>
      <c r="D2032" s="48"/>
      <c r="L2032" s="259"/>
      <c r="M2032" s="259"/>
      <c r="S2032" s="259"/>
      <c r="T2032" s="259"/>
      <c r="U2032" s="259"/>
      <c r="V2032" s="259"/>
    </row>
    <row r="2033" spans="1:22">
      <c r="A2033" s="45"/>
      <c r="B2033" s="43">
        <f t="shared" si="36"/>
        <v>2018</v>
      </c>
      <c r="C2033" s="919"/>
      <c r="D2033" s="48"/>
      <c r="L2033" s="259"/>
      <c r="M2033" s="259"/>
      <c r="S2033" s="259"/>
      <c r="T2033" s="259"/>
      <c r="U2033" s="259"/>
      <c r="V2033" s="259"/>
    </row>
    <row r="2034" spans="1:22">
      <c r="A2034" s="45"/>
      <c r="B2034" s="43">
        <f t="shared" si="36"/>
        <v>2019</v>
      </c>
      <c r="C2034" s="919"/>
      <c r="D2034" s="48"/>
      <c r="L2034" s="259"/>
      <c r="M2034" s="259"/>
      <c r="S2034" s="259"/>
      <c r="T2034" s="259"/>
      <c r="U2034" s="259"/>
      <c r="V2034" s="259"/>
    </row>
    <row r="2035" spans="1:22">
      <c r="A2035" s="45"/>
      <c r="B2035" s="43">
        <f t="shared" si="36"/>
        <v>2020</v>
      </c>
      <c r="C2035" s="919"/>
      <c r="D2035" s="48"/>
      <c r="L2035" s="259"/>
      <c r="M2035" s="259"/>
      <c r="S2035" s="259"/>
      <c r="T2035" s="259"/>
      <c r="U2035" s="259"/>
      <c r="V2035" s="259"/>
    </row>
    <row r="2036" spans="1:22">
      <c r="A2036" s="45"/>
      <c r="B2036" s="43">
        <f t="shared" si="36"/>
        <v>2021</v>
      </c>
      <c r="C2036" s="919"/>
      <c r="D2036" s="48"/>
      <c r="L2036" s="259"/>
      <c r="M2036" s="259"/>
      <c r="S2036" s="259"/>
      <c r="T2036" s="259"/>
      <c r="U2036" s="259"/>
      <c r="V2036" s="259"/>
    </row>
    <row r="2037" spans="1:22">
      <c r="A2037" s="45"/>
      <c r="B2037" s="43">
        <f t="shared" si="36"/>
        <v>2022</v>
      </c>
      <c r="C2037" s="919"/>
      <c r="D2037" s="48"/>
      <c r="L2037" s="259"/>
      <c r="M2037" s="259"/>
      <c r="S2037" s="259"/>
      <c r="T2037" s="259"/>
      <c r="U2037" s="259"/>
      <c r="V2037" s="259"/>
    </row>
    <row r="2038" spans="1:22">
      <c r="A2038" s="45"/>
      <c r="B2038" s="43">
        <f t="shared" si="36"/>
        <v>2023</v>
      </c>
      <c r="C2038" s="919"/>
      <c r="D2038" s="48"/>
      <c r="L2038" s="259"/>
      <c r="M2038" s="259"/>
      <c r="S2038" s="259"/>
      <c r="T2038" s="259"/>
      <c r="U2038" s="259"/>
      <c r="V2038" s="259"/>
    </row>
    <row r="2039" spans="1:22">
      <c r="A2039" s="45"/>
      <c r="B2039" s="43">
        <f t="shared" si="36"/>
        <v>2024</v>
      </c>
      <c r="C2039" s="919"/>
      <c r="D2039" s="48"/>
      <c r="L2039" s="259"/>
      <c r="M2039" s="259"/>
      <c r="S2039" s="259"/>
      <c r="T2039" s="259"/>
      <c r="U2039" s="259"/>
      <c r="V2039" s="259"/>
    </row>
    <row r="2040" spans="1:22">
      <c r="A2040" s="45"/>
      <c r="B2040" s="43">
        <f t="shared" si="36"/>
        <v>2025</v>
      </c>
      <c r="C2040" s="919"/>
      <c r="D2040" s="48"/>
      <c r="L2040" s="259"/>
      <c r="M2040" s="259"/>
      <c r="S2040" s="259"/>
      <c r="T2040" s="259"/>
      <c r="U2040" s="259"/>
      <c r="V2040" s="259"/>
    </row>
    <row r="2041" spans="1:22">
      <c r="A2041" s="45"/>
      <c r="B2041" s="43">
        <f t="shared" si="36"/>
        <v>2026</v>
      </c>
      <c r="C2041" s="919"/>
      <c r="D2041" s="48"/>
      <c r="L2041" s="259"/>
      <c r="M2041" s="259"/>
      <c r="S2041" s="259"/>
      <c r="T2041" s="259"/>
      <c r="U2041" s="259"/>
      <c r="V2041" s="259"/>
    </row>
    <row r="2042" spans="1:22">
      <c r="A2042" s="45"/>
      <c r="B2042" s="43">
        <f t="shared" si="36"/>
        <v>2027</v>
      </c>
      <c r="C2042" s="919"/>
      <c r="D2042" s="48"/>
      <c r="L2042" s="259"/>
      <c r="M2042" s="259"/>
      <c r="S2042" s="259"/>
      <c r="T2042" s="259"/>
      <c r="U2042" s="259"/>
      <c r="V2042" s="259"/>
    </row>
    <row r="2043" spans="1:22">
      <c r="A2043" s="45"/>
      <c r="B2043" s="43">
        <f t="shared" si="36"/>
        <v>2028</v>
      </c>
      <c r="C2043" s="919"/>
      <c r="D2043" s="48"/>
      <c r="L2043" s="259"/>
      <c r="M2043" s="259"/>
      <c r="S2043" s="259"/>
      <c r="T2043" s="259"/>
      <c r="U2043" s="259"/>
      <c r="V2043" s="259"/>
    </row>
    <row r="2044" spans="1:22">
      <c r="A2044" s="45"/>
      <c r="B2044" s="43">
        <f t="shared" si="36"/>
        <v>2029</v>
      </c>
      <c r="C2044" s="919"/>
      <c r="D2044" s="48"/>
      <c r="L2044" s="259"/>
      <c r="M2044" s="259"/>
      <c r="S2044" s="259"/>
      <c r="T2044" s="259"/>
      <c r="U2044" s="259"/>
      <c r="V2044" s="259"/>
    </row>
    <row r="2045" spans="1:22">
      <c r="A2045" s="45"/>
      <c r="B2045" s="43">
        <f t="shared" si="36"/>
        <v>2030</v>
      </c>
      <c r="C2045" s="919"/>
      <c r="D2045" s="48"/>
      <c r="L2045" s="259"/>
      <c r="M2045" s="259"/>
      <c r="S2045" s="259"/>
      <c r="T2045" s="259"/>
      <c r="U2045" s="259"/>
      <c r="V2045" s="259"/>
    </row>
    <row r="2046" spans="1:22">
      <c r="A2046" s="45"/>
      <c r="B2046" s="43">
        <f t="shared" si="36"/>
        <v>2031</v>
      </c>
      <c r="C2046" s="919"/>
      <c r="D2046" s="48"/>
      <c r="L2046" s="259"/>
      <c r="M2046" s="259"/>
      <c r="S2046" s="259"/>
      <c r="T2046" s="259"/>
      <c r="U2046" s="259"/>
      <c r="V2046" s="259"/>
    </row>
    <row r="2047" spans="1:22">
      <c r="A2047" s="45"/>
      <c r="B2047" s="43">
        <f t="shared" si="36"/>
        <v>2032</v>
      </c>
      <c r="C2047" s="919"/>
      <c r="D2047" s="48"/>
      <c r="L2047" s="259"/>
      <c r="M2047" s="259"/>
      <c r="S2047" s="259"/>
      <c r="T2047" s="259"/>
      <c r="U2047" s="259"/>
      <c r="V2047" s="259"/>
    </row>
    <row r="2048" spans="1:22">
      <c r="A2048" s="45"/>
      <c r="B2048" s="43">
        <f t="shared" si="36"/>
        <v>2033</v>
      </c>
      <c r="C2048" s="919"/>
      <c r="D2048" s="48"/>
      <c r="L2048" s="259"/>
      <c r="M2048" s="259"/>
      <c r="S2048" s="259"/>
      <c r="T2048" s="259"/>
      <c r="U2048" s="259"/>
      <c r="V2048" s="259"/>
    </row>
    <row r="2049" spans="1:22">
      <c r="A2049" s="45"/>
      <c r="B2049" s="43">
        <f t="shared" si="36"/>
        <v>2034</v>
      </c>
      <c r="C2049" s="919"/>
      <c r="D2049" s="48"/>
      <c r="L2049" s="259"/>
      <c r="M2049" s="259"/>
      <c r="S2049" s="259"/>
      <c r="T2049" s="259"/>
      <c r="U2049" s="259"/>
      <c r="V2049" s="259"/>
    </row>
    <row r="2050" spans="1:22">
      <c r="A2050" s="45"/>
      <c r="B2050" s="43">
        <f t="shared" si="36"/>
        <v>2035</v>
      </c>
      <c r="C2050" s="919"/>
      <c r="D2050" s="48"/>
      <c r="L2050" s="259"/>
      <c r="M2050" s="259"/>
      <c r="S2050" s="259"/>
      <c r="T2050" s="259"/>
      <c r="U2050" s="259"/>
      <c r="V2050" s="259"/>
    </row>
    <row r="2051" spans="1:22">
      <c r="A2051" s="45"/>
      <c r="B2051" s="43">
        <f t="shared" si="36"/>
        <v>2036</v>
      </c>
      <c r="C2051" s="919"/>
      <c r="D2051" s="48"/>
      <c r="L2051" s="259"/>
      <c r="M2051" s="259"/>
      <c r="S2051" s="259"/>
      <c r="T2051" s="259"/>
      <c r="U2051" s="259"/>
      <c r="V2051" s="259"/>
    </row>
    <row r="2052" spans="1:22">
      <c r="A2052" s="45"/>
      <c r="B2052" s="43">
        <f t="shared" si="36"/>
        <v>2037</v>
      </c>
      <c r="C2052" s="919"/>
      <c r="D2052" s="48"/>
      <c r="L2052" s="259"/>
      <c r="M2052" s="259"/>
      <c r="S2052" s="259"/>
      <c r="T2052" s="259"/>
      <c r="U2052" s="259"/>
      <c r="V2052" s="259"/>
    </row>
    <row r="2053" spans="1:22">
      <c r="A2053" s="45"/>
      <c r="B2053" s="43">
        <f t="shared" si="36"/>
        <v>2038</v>
      </c>
      <c r="C2053" s="919"/>
      <c r="D2053" s="48"/>
      <c r="L2053" s="259"/>
      <c r="M2053" s="259"/>
      <c r="S2053" s="259"/>
      <c r="T2053" s="259"/>
      <c r="U2053" s="259"/>
      <c r="V2053" s="259"/>
    </row>
    <row r="2054" spans="1:22">
      <c r="A2054" s="45"/>
      <c r="B2054" s="43">
        <f t="shared" si="36"/>
        <v>2039</v>
      </c>
      <c r="C2054" s="919"/>
      <c r="D2054" s="48"/>
      <c r="L2054" s="259"/>
      <c r="M2054" s="259"/>
      <c r="S2054" s="259"/>
      <c r="T2054" s="259"/>
      <c r="U2054" s="259"/>
      <c r="V2054" s="259"/>
    </row>
    <row r="2055" spans="1:22">
      <c r="A2055" s="45"/>
      <c r="B2055" s="43">
        <f t="shared" si="36"/>
        <v>2040</v>
      </c>
      <c r="C2055" s="919"/>
      <c r="D2055" s="48"/>
      <c r="L2055" s="259"/>
      <c r="M2055" s="259"/>
      <c r="S2055" s="259"/>
      <c r="T2055" s="259"/>
      <c r="U2055" s="259"/>
      <c r="V2055" s="259"/>
    </row>
    <row r="2056" spans="1:22">
      <c r="A2056" s="45"/>
      <c r="B2056" s="43">
        <f t="shared" si="36"/>
        <v>2041</v>
      </c>
      <c r="C2056" s="919"/>
      <c r="D2056" s="48"/>
      <c r="L2056" s="259"/>
      <c r="M2056" s="259"/>
      <c r="S2056" s="259"/>
      <c r="T2056" s="259"/>
      <c r="U2056" s="259"/>
      <c r="V2056" s="259"/>
    </row>
    <row r="2057" spans="1:22">
      <c r="A2057" s="45"/>
      <c r="B2057" s="43">
        <f t="shared" si="36"/>
        <v>2042</v>
      </c>
      <c r="C2057" s="919"/>
      <c r="D2057" s="48"/>
      <c r="L2057" s="259"/>
      <c r="M2057" s="259"/>
      <c r="S2057" s="259"/>
      <c r="T2057" s="259"/>
      <c r="U2057" s="259"/>
      <c r="V2057" s="259"/>
    </row>
    <row r="2058" spans="1:22">
      <c r="A2058" s="45"/>
      <c r="B2058" s="43">
        <f t="shared" si="36"/>
        <v>2043</v>
      </c>
      <c r="C2058" s="919"/>
      <c r="D2058" s="48"/>
      <c r="L2058" s="259"/>
      <c r="M2058" s="259"/>
      <c r="S2058" s="259"/>
      <c r="T2058" s="259"/>
      <c r="U2058" s="259"/>
      <c r="V2058" s="259"/>
    </row>
    <row r="2059" spans="1:22">
      <c r="A2059" s="45"/>
      <c r="B2059" s="43">
        <f t="shared" si="36"/>
        <v>2044</v>
      </c>
      <c r="C2059" s="919"/>
      <c r="D2059" s="48"/>
      <c r="L2059" s="259"/>
      <c r="M2059" s="259"/>
      <c r="S2059" s="259"/>
      <c r="T2059" s="259"/>
      <c r="U2059" s="259"/>
      <c r="V2059" s="259"/>
    </row>
    <row r="2060" spans="1:22">
      <c r="A2060" s="45"/>
      <c r="B2060" s="43">
        <f t="shared" si="36"/>
        <v>2045</v>
      </c>
      <c r="C2060" s="919"/>
      <c r="D2060" s="48"/>
      <c r="L2060" s="259"/>
      <c r="M2060" s="259"/>
      <c r="S2060" s="259"/>
      <c r="T2060" s="259"/>
      <c r="U2060" s="259"/>
      <c r="V2060" s="259"/>
    </row>
    <row r="2061" spans="1:22">
      <c r="A2061" s="45"/>
      <c r="B2061" s="43">
        <f t="shared" si="36"/>
        <v>2046</v>
      </c>
      <c r="C2061" s="919"/>
      <c r="D2061" s="48"/>
      <c r="L2061" s="259"/>
      <c r="M2061" s="259"/>
      <c r="S2061" s="259"/>
      <c r="T2061" s="259"/>
      <c r="U2061" s="259"/>
      <c r="V2061" s="259"/>
    </row>
    <row r="2062" spans="1:22">
      <c r="A2062" s="45"/>
      <c r="B2062" s="43">
        <f t="shared" si="36"/>
        <v>2047</v>
      </c>
      <c r="C2062" s="919"/>
      <c r="D2062" s="48"/>
      <c r="L2062" s="259"/>
      <c r="M2062" s="259"/>
      <c r="S2062" s="259"/>
      <c r="T2062" s="259"/>
      <c r="U2062" s="259"/>
      <c r="V2062" s="259"/>
    </row>
    <row r="2063" spans="1:22">
      <c r="A2063" s="45"/>
      <c r="B2063" s="43">
        <f t="shared" si="36"/>
        <v>2048</v>
      </c>
      <c r="C2063" s="919"/>
      <c r="D2063" s="48"/>
      <c r="L2063" s="259"/>
      <c r="M2063" s="259"/>
      <c r="S2063" s="259"/>
      <c r="T2063" s="259"/>
      <c r="U2063" s="259"/>
      <c r="V2063" s="259"/>
    </row>
    <row r="2064" spans="1:22">
      <c r="A2064" s="45"/>
      <c r="B2064" s="43">
        <f t="shared" si="36"/>
        <v>2049</v>
      </c>
      <c r="C2064" s="919"/>
      <c r="D2064" s="48"/>
      <c r="L2064" s="259"/>
      <c r="M2064" s="259"/>
      <c r="S2064" s="259"/>
      <c r="T2064" s="259"/>
      <c r="U2064" s="259"/>
      <c r="V2064" s="259"/>
    </row>
    <row r="2065" spans="1:22">
      <c r="A2065" s="45"/>
      <c r="B2065" s="43">
        <f t="shared" si="36"/>
        <v>2050</v>
      </c>
      <c r="C2065" s="919"/>
      <c r="D2065" s="48"/>
      <c r="L2065" s="259"/>
      <c r="M2065" s="259"/>
      <c r="S2065" s="259"/>
      <c r="T2065" s="259"/>
      <c r="U2065" s="259"/>
      <c r="V2065" s="259"/>
    </row>
    <row r="2066" spans="1:22">
      <c r="A2066" s="45"/>
      <c r="B2066" s="43">
        <f t="shared" ref="B2066:B2129" si="37">B2065+1</f>
        <v>2051</v>
      </c>
      <c r="C2066" s="919"/>
      <c r="D2066" s="48"/>
      <c r="L2066" s="259"/>
      <c r="M2066" s="259"/>
      <c r="S2066" s="259"/>
      <c r="T2066" s="259"/>
      <c r="U2066" s="259"/>
      <c r="V2066" s="259"/>
    </row>
    <row r="2067" spans="1:22">
      <c r="A2067" s="45"/>
      <c r="B2067" s="43">
        <f t="shared" si="37"/>
        <v>2052</v>
      </c>
      <c r="C2067" s="919"/>
      <c r="D2067" s="48"/>
      <c r="L2067" s="259"/>
      <c r="M2067" s="259"/>
      <c r="S2067" s="259"/>
      <c r="T2067" s="259"/>
      <c r="U2067" s="259"/>
      <c r="V2067" s="259"/>
    </row>
    <row r="2068" spans="1:22">
      <c r="A2068" s="45"/>
      <c r="B2068" s="43">
        <f t="shared" si="37"/>
        <v>2053</v>
      </c>
      <c r="C2068" s="919"/>
      <c r="D2068" s="48"/>
      <c r="L2068" s="259"/>
      <c r="M2068" s="259"/>
      <c r="S2068" s="259"/>
      <c r="T2068" s="259"/>
      <c r="U2068" s="259"/>
      <c r="V2068" s="259"/>
    </row>
    <row r="2069" spans="1:22">
      <c r="A2069" s="45"/>
      <c r="B2069" s="43">
        <f t="shared" si="37"/>
        <v>2054</v>
      </c>
      <c r="C2069" s="919"/>
      <c r="D2069" s="48"/>
      <c r="L2069" s="259"/>
      <c r="M2069" s="259"/>
      <c r="S2069" s="259"/>
      <c r="T2069" s="259"/>
      <c r="U2069" s="259"/>
      <c r="V2069" s="259"/>
    </row>
    <row r="2070" spans="1:22">
      <c r="A2070" s="45"/>
      <c r="B2070" s="43">
        <f t="shared" si="37"/>
        <v>2055</v>
      </c>
      <c r="C2070" s="919"/>
      <c r="D2070" s="48"/>
      <c r="L2070" s="259"/>
      <c r="M2070" s="259"/>
      <c r="S2070" s="259"/>
      <c r="T2070" s="259"/>
      <c r="U2070" s="259"/>
      <c r="V2070" s="259"/>
    </row>
    <row r="2071" spans="1:22">
      <c r="A2071" s="45"/>
      <c r="B2071" s="43">
        <f t="shared" si="37"/>
        <v>2056</v>
      </c>
      <c r="C2071" s="919"/>
      <c r="D2071" s="48"/>
      <c r="L2071" s="259"/>
      <c r="M2071" s="259"/>
      <c r="S2071" s="259"/>
      <c r="T2071" s="259"/>
      <c r="U2071" s="259"/>
      <c r="V2071" s="259"/>
    </row>
    <row r="2072" spans="1:22">
      <c r="A2072" s="45"/>
      <c r="B2072" s="43">
        <f t="shared" si="37"/>
        <v>2057</v>
      </c>
      <c r="C2072" s="919"/>
      <c r="D2072" s="48"/>
      <c r="L2072" s="259"/>
      <c r="M2072" s="259"/>
      <c r="S2072" s="259"/>
      <c r="T2072" s="259"/>
      <c r="U2072" s="259"/>
      <c r="V2072" s="259"/>
    </row>
    <row r="2073" spans="1:22">
      <c r="A2073" s="45"/>
      <c r="B2073" s="43">
        <f t="shared" si="37"/>
        <v>2058</v>
      </c>
      <c r="C2073" s="919"/>
      <c r="D2073" s="48"/>
      <c r="L2073" s="259"/>
      <c r="M2073" s="259"/>
      <c r="S2073" s="259"/>
      <c r="T2073" s="259"/>
      <c r="U2073" s="259"/>
      <c r="V2073" s="259"/>
    </row>
    <row r="2074" spans="1:22">
      <c r="A2074" s="45"/>
      <c r="B2074" s="43">
        <f t="shared" si="37"/>
        <v>2059</v>
      </c>
      <c r="C2074" s="919"/>
      <c r="D2074" s="48"/>
      <c r="L2074" s="259"/>
      <c r="M2074" s="259"/>
      <c r="S2074" s="259"/>
      <c r="T2074" s="259"/>
      <c r="U2074" s="259"/>
      <c r="V2074" s="259"/>
    </row>
    <row r="2075" spans="1:22">
      <c r="A2075" s="45"/>
      <c r="B2075" s="43">
        <f t="shared" si="37"/>
        <v>2060</v>
      </c>
      <c r="C2075" s="919"/>
      <c r="D2075" s="48"/>
      <c r="L2075" s="259"/>
      <c r="M2075" s="259"/>
      <c r="S2075" s="259"/>
      <c r="T2075" s="259"/>
      <c r="U2075" s="259"/>
      <c r="V2075" s="259"/>
    </row>
    <row r="2076" spans="1:22">
      <c r="A2076" s="45"/>
      <c r="B2076" s="43">
        <f t="shared" si="37"/>
        <v>2061</v>
      </c>
      <c r="C2076" s="919"/>
      <c r="D2076" s="48"/>
      <c r="L2076" s="259"/>
      <c r="M2076" s="259"/>
      <c r="S2076" s="259"/>
      <c r="T2076" s="259"/>
      <c r="U2076" s="259"/>
      <c r="V2076" s="259"/>
    </row>
    <row r="2077" spans="1:22">
      <c r="A2077" s="45"/>
      <c r="B2077" s="43">
        <f t="shared" si="37"/>
        <v>2062</v>
      </c>
      <c r="C2077" s="919"/>
      <c r="D2077" s="48"/>
      <c r="L2077" s="259"/>
      <c r="M2077" s="259"/>
      <c r="S2077" s="259"/>
      <c r="T2077" s="259"/>
      <c r="U2077" s="259"/>
      <c r="V2077" s="259"/>
    </row>
    <row r="2078" spans="1:22">
      <c r="A2078" s="45"/>
      <c r="B2078" s="43">
        <f t="shared" si="37"/>
        <v>2063</v>
      </c>
      <c r="C2078" s="919"/>
      <c r="D2078" s="48"/>
      <c r="L2078" s="259"/>
      <c r="M2078" s="259"/>
      <c r="S2078" s="259"/>
      <c r="T2078" s="259"/>
      <c r="U2078" s="259"/>
      <c r="V2078" s="259"/>
    </row>
    <row r="2079" spans="1:22">
      <c r="A2079" s="45"/>
      <c r="B2079" s="43">
        <f t="shared" si="37"/>
        <v>2064</v>
      </c>
      <c r="C2079" s="919"/>
      <c r="D2079" s="48"/>
      <c r="L2079" s="259"/>
      <c r="M2079" s="259"/>
      <c r="S2079" s="259"/>
      <c r="T2079" s="259"/>
      <c r="U2079" s="259"/>
      <c r="V2079" s="259"/>
    </row>
    <row r="2080" spans="1:22">
      <c r="A2080" s="45"/>
      <c r="B2080" s="43">
        <f t="shared" si="37"/>
        <v>2065</v>
      </c>
      <c r="C2080" s="919"/>
      <c r="D2080" s="48"/>
      <c r="L2080" s="259"/>
      <c r="M2080" s="259"/>
      <c r="S2080" s="259"/>
      <c r="T2080" s="259"/>
      <c r="U2080" s="259"/>
      <c r="V2080" s="259"/>
    </row>
    <row r="2081" spans="1:22">
      <c r="A2081" s="45"/>
      <c r="B2081" s="43">
        <f t="shared" si="37"/>
        <v>2066</v>
      </c>
      <c r="C2081" s="919"/>
      <c r="D2081" s="48"/>
      <c r="L2081" s="259"/>
      <c r="M2081" s="259"/>
      <c r="S2081" s="259"/>
      <c r="T2081" s="259"/>
      <c r="U2081" s="259"/>
      <c r="V2081" s="259"/>
    </row>
    <row r="2082" spans="1:22">
      <c r="A2082" s="45"/>
      <c r="B2082" s="43">
        <f t="shared" si="37"/>
        <v>2067</v>
      </c>
      <c r="C2082" s="919"/>
      <c r="D2082" s="48"/>
      <c r="L2082" s="259"/>
      <c r="M2082" s="259"/>
      <c r="S2082" s="259"/>
      <c r="T2082" s="259"/>
      <c r="U2082" s="259"/>
      <c r="V2082" s="259"/>
    </row>
    <row r="2083" spans="1:22">
      <c r="A2083" s="45"/>
      <c r="B2083" s="43">
        <f t="shared" si="37"/>
        <v>2068</v>
      </c>
      <c r="C2083" s="919"/>
      <c r="D2083" s="48"/>
      <c r="L2083" s="259"/>
      <c r="M2083" s="259"/>
      <c r="S2083" s="259"/>
      <c r="T2083" s="259"/>
      <c r="U2083" s="259"/>
      <c r="V2083" s="259"/>
    </row>
    <row r="2084" spans="1:22">
      <c r="A2084" s="45"/>
      <c r="B2084" s="43">
        <f t="shared" si="37"/>
        <v>2069</v>
      </c>
      <c r="C2084" s="919"/>
      <c r="D2084" s="48"/>
      <c r="L2084" s="259"/>
      <c r="M2084" s="259"/>
      <c r="S2084" s="259"/>
      <c r="T2084" s="259"/>
      <c r="U2084" s="259"/>
      <c r="V2084" s="259"/>
    </row>
    <row r="2085" spans="1:22">
      <c r="A2085" s="45"/>
      <c r="B2085" s="43">
        <f t="shared" si="37"/>
        <v>2070</v>
      </c>
      <c r="C2085" s="919"/>
      <c r="D2085" s="48"/>
      <c r="L2085" s="259"/>
      <c r="M2085" s="259"/>
      <c r="S2085" s="259"/>
      <c r="T2085" s="259"/>
      <c r="U2085" s="259"/>
      <c r="V2085" s="259"/>
    </row>
    <row r="2086" spans="1:22">
      <c r="A2086" s="45"/>
      <c r="B2086" s="43">
        <f t="shared" si="37"/>
        <v>2071</v>
      </c>
      <c r="C2086" s="919"/>
      <c r="D2086" s="48"/>
      <c r="L2086" s="259"/>
      <c r="M2086" s="259"/>
      <c r="S2086" s="259"/>
      <c r="T2086" s="259"/>
      <c r="U2086" s="259"/>
      <c r="V2086" s="259"/>
    </row>
    <row r="2087" spans="1:22">
      <c r="A2087" s="45"/>
      <c r="B2087" s="43">
        <f t="shared" si="37"/>
        <v>2072</v>
      </c>
      <c r="C2087" s="919"/>
      <c r="D2087" s="48"/>
      <c r="L2087" s="259"/>
      <c r="M2087" s="259"/>
      <c r="S2087" s="259"/>
      <c r="T2087" s="259"/>
      <c r="U2087" s="259"/>
      <c r="V2087" s="259"/>
    </row>
    <row r="2088" spans="1:22">
      <c r="A2088" s="45"/>
      <c r="B2088" s="43">
        <f t="shared" si="37"/>
        <v>2073</v>
      </c>
      <c r="C2088" s="919"/>
      <c r="D2088" s="48"/>
      <c r="L2088" s="259"/>
      <c r="M2088" s="259"/>
      <c r="S2088" s="259"/>
      <c r="T2088" s="259"/>
      <c r="U2088" s="259"/>
      <c r="V2088" s="259"/>
    </row>
    <row r="2089" spans="1:22">
      <c r="A2089" s="45"/>
      <c r="B2089" s="43">
        <f t="shared" si="37"/>
        <v>2074</v>
      </c>
      <c r="C2089" s="919"/>
      <c r="D2089" s="48"/>
      <c r="L2089" s="259"/>
      <c r="M2089" s="259"/>
      <c r="S2089" s="259"/>
      <c r="T2089" s="259"/>
      <c r="U2089" s="259"/>
      <c r="V2089" s="259"/>
    </row>
    <row r="2090" spans="1:22">
      <c r="A2090" s="45"/>
      <c r="B2090" s="43">
        <f t="shared" si="37"/>
        <v>2075</v>
      </c>
      <c r="C2090" s="919"/>
      <c r="D2090" s="48"/>
      <c r="L2090" s="259"/>
      <c r="M2090" s="259"/>
      <c r="S2090" s="259"/>
      <c r="T2090" s="259"/>
      <c r="U2090" s="259"/>
      <c r="V2090" s="259"/>
    </row>
    <row r="2091" spans="1:22">
      <c r="A2091" s="45"/>
      <c r="B2091" s="43">
        <f t="shared" si="37"/>
        <v>2076</v>
      </c>
      <c r="C2091" s="919"/>
      <c r="D2091" s="48"/>
      <c r="L2091" s="259"/>
      <c r="M2091" s="259"/>
      <c r="S2091" s="259"/>
      <c r="T2091" s="259"/>
      <c r="U2091" s="259"/>
      <c r="V2091" s="259"/>
    </row>
    <row r="2092" spans="1:22">
      <c r="A2092" s="45"/>
      <c r="B2092" s="43">
        <f t="shared" si="37"/>
        <v>2077</v>
      </c>
      <c r="C2092" s="919"/>
      <c r="D2092" s="48"/>
      <c r="L2092" s="259"/>
      <c r="M2092" s="259"/>
      <c r="S2092" s="259"/>
      <c r="T2092" s="259"/>
      <c r="U2092" s="259"/>
      <c r="V2092" s="259"/>
    </row>
    <row r="2093" spans="1:22">
      <c r="A2093" s="45"/>
      <c r="B2093" s="43">
        <f t="shared" si="37"/>
        <v>2078</v>
      </c>
      <c r="C2093" s="919"/>
      <c r="D2093" s="48"/>
      <c r="L2093" s="259"/>
      <c r="M2093" s="259"/>
      <c r="S2093" s="259"/>
      <c r="T2093" s="259"/>
      <c r="U2093" s="259"/>
      <c r="V2093" s="259"/>
    </row>
    <row r="2094" spans="1:22">
      <c r="A2094" s="45"/>
      <c r="B2094" s="43">
        <f t="shared" si="37"/>
        <v>2079</v>
      </c>
      <c r="C2094" s="919"/>
      <c r="D2094" s="48"/>
      <c r="L2094" s="259"/>
      <c r="M2094" s="259"/>
      <c r="S2094" s="259"/>
      <c r="T2094" s="259"/>
      <c r="U2094" s="259"/>
      <c r="V2094" s="259"/>
    </row>
    <row r="2095" spans="1:22">
      <c r="A2095" s="45"/>
      <c r="B2095" s="43">
        <f t="shared" si="37"/>
        <v>2080</v>
      </c>
      <c r="C2095" s="919"/>
      <c r="D2095" s="48"/>
      <c r="L2095" s="259"/>
      <c r="M2095" s="259"/>
      <c r="S2095" s="259"/>
      <c r="T2095" s="259"/>
      <c r="U2095" s="259"/>
      <c r="V2095" s="259"/>
    </row>
    <row r="2096" spans="1:22">
      <c r="A2096" s="45"/>
      <c r="B2096" s="43">
        <f t="shared" si="37"/>
        <v>2081</v>
      </c>
      <c r="C2096" s="919"/>
      <c r="D2096" s="48"/>
      <c r="L2096" s="259"/>
      <c r="M2096" s="259"/>
      <c r="S2096" s="259"/>
      <c r="T2096" s="259"/>
      <c r="U2096" s="259"/>
      <c r="V2096" s="259"/>
    </row>
    <row r="2097" spans="1:22">
      <c r="A2097" s="45"/>
      <c r="B2097" s="43">
        <f t="shared" si="37"/>
        <v>2082</v>
      </c>
      <c r="C2097" s="919"/>
      <c r="D2097" s="48"/>
      <c r="L2097" s="259"/>
      <c r="M2097" s="259"/>
      <c r="S2097" s="259"/>
      <c r="T2097" s="259"/>
      <c r="U2097" s="259"/>
      <c r="V2097" s="259"/>
    </row>
    <row r="2098" spans="1:22">
      <c r="A2098" s="45"/>
      <c r="B2098" s="43">
        <f t="shared" si="37"/>
        <v>2083</v>
      </c>
      <c r="C2098" s="919"/>
      <c r="D2098" s="48"/>
      <c r="L2098" s="259"/>
      <c r="M2098" s="259"/>
      <c r="S2098" s="259"/>
      <c r="T2098" s="259"/>
      <c r="U2098" s="259"/>
      <c r="V2098" s="259"/>
    </row>
    <row r="2099" spans="1:22">
      <c r="A2099" s="45"/>
      <c r="B2099" s="43">
        <f t="shared" si="37"/>
        <v>2084</v>
      </c>
      <c r="C2099" s="919"/>
      <c r="D2099" s="48"/>
      <c r="L2099" s="259"/>
      <c r="M2099" s="259"/>
      <c r="S2099" s="259"/>
      <c r="T2099" s="259"/>
      <c r="U2099" s="259"/>
      <c r="V2099" s="259"/>
    </row>
    <row r="2100" spans="1:22">
      <c r="A2100" s="45"/>
      <c r="B2100" s="43">
        <f t="shared" si="37"/>
        <v>2085</v>
      </c>
      <c r="C2100" s="919"/>
      <c r="D2100" s="48"/>
      <c r="L2100" s="259"/>
      <c r="M2100" s="259"/>
      <c r="S2100" s="259"/>
      <c r="T2100" s="259"/>
      <c r="U2100" s="259"/>
      <c r="V2100" s="259"/>
    </row>
    <row r="2101" spans="1:22">
      <c r="A2101" s="45"/>
      <c r="B2101" s="43">
        <f t="shared" si="37"/>
        <v>2086</v>
      </c>
      <c r="C2101" s="919"/>
      <c r="D2101" s="48"/>
      <c r="L2101" s="259"/>
      <c r="M2101" s="259"/>
      <c r="S2101" s="259"/>
      <c r="T2101" s="259"/>
      <c r="U2101" s="259"/>
      <c r="V2101" s="259"/>
    </row>
    <row r="2102" spans="1:22">
      <c r="A2102" s="45"/>
      <c r="B2102" s="43">
        <f t="shared" si="37"/>
        <v>2087</v>
      </c>
      <c r="C2102" s="919"/>
      <c r="D2102" s="48"/>
      <c r="L2102" s="259"/>
      <c r="M2102" s="259"/>
      <c r="S2102" s="259"/>
      <c r="T2102" s="259"/>
      <c r="U2102" s="259"/>
      <c r="V2102" s="259"/>
    </row>
    <row r="2103" spans="1:22">
      <c r="A2103" s="45"/>
      <c r="B2103" s="43">
        <f t="shared" si="37"/>
        <v>2088</v>
      </c>
      <c r="C2103" s="919"/>
      <c r="D2103" s="48"/>
      <c r="L2103" s="259"/>
      <c r="M2103" s="259"/>
      <c r="S2103" s="259"/>
      <c r="T2103" s="259"/>
      <c r="U2103" s="259"/>
      <c r="V2103" s="259"/>
    </row>
    <row r="2104" spans="1:22">
      <c r="A2104" s="45"/>
      <c r="B2104" s="43">
        <f t="shared" si="37"/>
        <v>2089</v>
      </c>
      <c r="C2104" s="919"/>
      <c r="D2104" s="48"/>
      <c r="L2104" s="259"/>
      <c r="M2104" s="259"/>
      <c r="S2104" s="259"/>
      <c r="T2104" s="259"/>
      <c r="U2104" s="259"/>
      <c r="V2104" s="259"/>
    </row>
    <row r="2105" spans="1:22">
      <c r="A2105" s="45"/>
      <c r="B2105" s="43">
        <f t="shared" si="37"/>
        <v>2090</v>
      </c>
      <c r="C2105" s="919"/>
      <c r="D2105" s="48"/>
      <c r="L2105" s="259"/>
      <c r="M2105" s="259"/>
      <c r="S2105" s="259"/>
      <c r="T2105" s="259"/>
      <c r="U2105" s="259"/>
      <c r="V2105" s="259"/>
    </row>
    <row r="2106" spans="1:22">
      <c r="A2106" s="45"/>
      <c r="B2106" s="43">
        <f t="shared" si="37"/>
        <v>2091</v>
      </c>
      <c r="C2106" s="919"/>
      <c r="D2106" s="48"/>
      <c r="L2106" s="259"/>
      <c r="M2106" s="259"/>
      <c r="S2106" s="259"/>
      <c r="T2106" s="259"/>
      <c r="U2106" s="259"/>
      <c r="V2106" s="259"/>
    </row>
    <row r="2107" spans="1:22">
      <c r="A2107" s="45"/>
      <c r="B2107" s="43">
        <f t="shared" si="37"/>
        <v>2092</v>
      </c>
      <c r="C2107" s="919"/>
      <c r="D2107" s="48"/>
      <c r="L2107" s="259"/>
      <c r="M2107" s="259"/>
      <c r="S2107" s="259"/>
      <c r="T2107" s="259"/>
      <c r="U2107" s="259"/>
      <c r="V2107" s="259"/>
    </row>
    <row r="2108" spans="1:22">
      <c r="A2108" s="45"/>
      <c r="B2108" s="43">
        <f t="shared" si="37"/>
        <v>2093</v>
      </c>
      <c r="C2108" s="919"/>
      <c r="D2108" s="48"/>
      <c r="L2108" s="259"/>
      <c r="M2108" s="259"/>
      <c r="S2108" s="259"/>
      <c r="T2108" s="259"/>
      <c r="U2108" s="259"/>
      <c r="V2108" s="259"/>
    </row>
    <row r="2109" spans="1:22">
      <c r="A2109" s="45"/>
      <c r="B2109" s="43">
        <f t="shared" si="37"/>
        <v>2094</v>
      </c>
      <c r="C2109" s="919"/>
      <c r="D2109" s="48"/>
      <c r="L2109" s="259"/>
      <c r="M2109" s="259"/>
      <c r="S2109" s="259"/>
      <c r="T2109" s="259"/>
      <c r="U2109" s="259"/>
      <c r="V2109" s="259"/>
    </row>
    <row r="2110" spans="1:22">
      <c r="A2110" s="45"/>
      <c r="B2110" s="43">
        <f t="shared" si="37"/>
        <v>2095</v>
      </c>
      <c r="C2110" s="919"/>
      <c r="D2110" s="48"/>
      <c r="L2110" s="259"/>
      <c r="M2110" s="259"/>
      <c r="S2110" s="259"/>
      <c r="T2110" s="259"/>
      <c r="U2110" s="259"/>
      <c r="V2110" s="259"/>
    </row>
    <row r="2111" spans="1:22">
      <c r="A2111" s="45"/>
      <c r="B2111" s="43">
        <f t="shared" si="37"/>
        <v>2096</v>
      </c>
      <c r="C2111" s="919"/>
      <c r="D2111" s="48"/>
      <c r="L2111" s="259"/>
      <c r="M2111" s="259"/>
      <c r="S2111" s="259"/>
      <c r="T2111" s="259"/>
      <c r="U2111" s="259"/>
      <c r="V2111" s="259"/>
    </row>
    <row r="2112" spans="1:22">
      <c r="A2112" s="45"/>
      <c r="B2112" s="43">
        <f t="shared" si="37"/>
        <v>2097</v>
      </c>
      <c r="C2112" s="919"/>
      <c r="D2112" s="48"/>
      <c r="L2112" s="259"/>
      <c r="M2112" s="259"/>
      <c r="S2112" s="259"/>
      <c r="T2112" s="259"/>
      <c r="U2112" s="259"/>
      <c r="V2112" s="259"/>
    </row>
    <row r="2113" spans="1:22">
      <c r="A2113" s="45"/>
      <c r="B2113" s="43">
        <f t="shared" si="37"/>
        <v>2098</v>
      </c>
      <c r="C2113" s="919"/>
      <c r="D2113" s="48"/>
      <c r="L2113" s="259"/>
      <c r="M2113" s="259"/>
      <c r="S2113" s="259"/>
      <c r="T2113" s="259"/>
      <c r="U2113" s="259"/>
      <c r="V2113" s="259"/>
    </row>
    <row r="2114" spans="1:22">
      <c r="A2114" s="45"/>
      <c r="B2114" s="43">
        <f t="shared" si="37"/>
        <v>2099</v>
      </c>
      <c r="C2114" s="919"/>
      <c r="D2114" s="48"/>
      <c r="L2114" s="259"/>
      <c r="M2114" s="259"/>
      <c r="S2114" s="259"/>
      <c r="T2114" s="259"/>
      <c r="U2114" s="259"/>
      <c r="V2114" s="259"/>
    </row>
    <row r="2115" spans="1:22">
      <c r="A2115" s="45"/>
      <c r="B2115" s="43">
        <f t="shared" si="37"/>
        <v>2100</v>
      </c>
      <c r="C2115" s="919"/>
      <c r="D2115" s="48"/>
      <c r="L2115" s="259"/>
      <c r="M2115" s="259"/>
      <c r="S2115" s="259"/>
      <c r="T2115" s="259"/>
      <c r="U2115" s="259"/>
      <c r="V2115" s="259"/>
    </row>
    <row r="2116" spans="1:22">
      <c r="A2116" s="45"/>
      <c r="B2116" s="43">
        <f t="shared" si="37"/>
        <v>2101</v>
      </c>
      <c r="C2116" s="919"/>
      <c r="D2116" s="48"/>
      <c r="L2116" s="259"/>
      <c r="M2116" s="259"/>
      <c r="S2116" s="259"/>
      <c r="T2116" s="259"/>
      <c r="U2116" s="259"/>
      <c r="V2116" s="259"/>
    </row>
    <row r="2117" spans="1:22">
      <c r="A2117" s="45"/>
      <c r="B2117" s="43">
        <f t="shared" si="37"/>
        <v>2102</v>
      </c>
      <c r="C2117" s="919"/>
      <c r="D2117" s="48"/>
      <c r="L2117" s="259"/>
      <c r="M2117" s="259"/>
      <c r="S2117" s="259"/>
      <c r="T2117" s="259"/>
      <c r="U2117" s="259"/>
      <c r="V2117" s="259"/>
    </row>
    <row r="2118" spans="1:22">
      <c r="A2118" s="45"/>
      <c r="B2118" s="43">
        <f t="shared" si="37"/>
        <v>2103</v>
      </c>
      <c r="C2118" s="919"/>
      <c r="D2118" s="48"/>
      <c r="L2118" s="259"/>
      <c r="M2118" s="259"/>
      <c r="S2118" s="259"/>
      <c r="T2118" s="259"/>
      <c r="U2118" s="259"/>
      <c r="V2118" s="259"/>
    </row>
    <row r="2119" spans="1:22">
      <c r="A2119" s="45"/>
      <c r="B2119" s="43">
        <f t="shared" si="37"/>
        <v>2104</v>
      </c>
      <c r="C2119" s="919"/>
      <c r="D2119" s="48"/>
      <c r="L2119" s="259"/>
      <c r="M2119" s="259"/>
      <c r="S2119" s="259"/>
      <c r="T2119" s="259"/>
      <c r="U2119" s="259"/>
      <c r="V2119" s="259"/>
    </row>
    <row r="2120" spans="1:22">
      <c r="A2120" s="45"/>
      <c r="B2120" s="43">
        <f t="shared" si="37"/>
        <v>2105</v>
      </c>
      <c r="C2120" s="919"/>
      <c r="D2120" s="48"/>
      <c r="L2120" s="259"/>
      <c r="M2120" s="259"/>
      <c r="S2120" s="259"/>
      <c r="T2120" s="259"/>
      <c r="U2120" s="259"/>
      <c r="V2120" s="259"/>
    </row>
    <row r="2121" spans="1:22">
      <c r="A2121" s="45"/>
      <c r="B2121" s="43">
        <f t="shared" si="37"/>
        <v>2106</v>
      </c>
      <c r="C2121" s="919"/>
      <c r="D2121" s="48"/>
      <c r="L2121" s="259"/>
      <c r="M2121" s="259"/>
      <c r="S2121" s="259"/>
      <c r="T2121" s="259"/>
      <c r="U2121" s="259"/>
      <c r="V2121" s="259"/>
    </row>
    <row r="2122" spans="1:22">
      <c r="A2122" s="45"/>
      <c r="B2122" s="43">
        <f t="shared" si="37"/>
        <v>2107</v>
      </c>
      <c r="C2122" s="919"/>
      <c r="D2122" s="48"/>
      <c r="L2122" s="259"/>
      <c r="M2122" s="259"/>
      <c r="S2122" s="259"/>
      <c r="T2122" s="259"/>
      <c r="U2122" s="259"/>
      <c r="V2122" s="259"/>
    </row>
    <row r="2123" spans="1:22">
      <c r="A2123" s="45"/>
      <c r="B2123" s="43">
        <f t="shared" si="37"/>
        <v>2108</v>
      </c>
      <c r="C2123" s="919"/>
      <c r="D2123" s="48"/>
      <c r="L2123" s="259"/>
      <c r="M2123" s="259"/>
      <c r="S2123" s="259"/>
      <c r="T2123" s="259"/>
      <c r="U2123" s="259"/>
      <c r="V2123" s="259"/>
    </row>
    <row r="2124" spans="1:22">
      <c r="A2124" s="45"/>
      <c r="B2124" s="43">
        <f t="shared" si="37"/>
        <v>2109</v>
      </c>
      <c r="C2124" s="919"/>
      <c r="D2124" s="48"/>
      <c r="L2124" s="259"/>
      <c r="M2124" s="259"/>
      <c r="S2124" s="259"/>
      <c r="T2124" s="259"/>
      <c r="U2124" s="259"/>
      <c r="V2124" s="259"/>
    </row>
    <row r="2125" spans="1:22">
      <c r="A2125" s="45"/>
      <c r="B2125" s="43">
        <f t="shared" si="37"/>
        <v>2110</v>
      </c>
      <c r="C2125" s="919"/>
      <c r="D2125" s="48"/>
      <c r="L2125" s="259"/>
      <c r="M2125" s="259"/>
      <c r="S2125" s="259"/>
      <c r="T2125" s="259"/>
      <c r="U2125" s="259"/>
      <c r="V2125" s="259"/>
    </row>
    <row r="2126" spans="1:22">
      <c r="A2126" s="45"/>
      <c r="B2126" s="43">
        <f t="shared" si="37"/>
        <v>2111</v>
      </c>
      <c r="C2126" s="919"/>
      <c r="D2126" s="48"/>
      <c r="L2126" s="259"/>
      <c r="M2126" s="259"/>
      <c r="S2126" s="259"/>
      <c r="T2126" s="259"/>
      <c r="U2126" s="259"/>
      <c r="V2126" s="259"/>
    </row>
    <row r="2127" spans="1:22">
      <c r="A2127" s="45"/>
      <c r="B2127" s="43">
        <f t="shared" si="37"/>
        <v>2112</v>
      </c>
      <c r="C2127" s="919"/>
      <c r="D2127" s="48"/>
      <c r="L2127" s="259"/>
      <c r="M2127" s="259"/>
      <c r="S2127" s="259"/>
      <c r="T2127" s="259"/>
      <c r="U2127" s="259"/>
      <c r="V2127" s="259"/>
    </row>
    <row r="2128" spans="1:22">
      <c r="A2128" s="45"/>
      <c r="B2128" s="43">
        <f t="shared" si="37"/>
        <v>2113</v>
      </c>
      <c r="C2128" s="919"/>
      <c r="D2128" s="48"/>
      <c r="L2128" s="259"/>
      <c r="M2128" s="259"/>
      <c r="S2128" s="259"/>
      <c r="T2128" s="259"/>
      <c r="U2128" s="259"/>
      <c r="V2128" s="259"/>
    </row>
    <row r="2129" spans="1:22">
      <c r="A2129" s="45"/>
      <c r="B2129" s="43">
        <f t="shared" si="37"/>
        <v>2114</v>
      </c>
      <c r="C2129" s="919"/>
      <c r="D2129" s="48"/>
      <c r="L2129" s="259"/>
      <c r="M2129" s="259"/>
      <c r="S2129" s="259"/>
      <c r="T2129" s="259"/>
      <c r="U2129" s="259"/>
      <c r="V2129" s="259"/>
    </row>
    <row r="2130" spans="1:22">
      <c r="A2130" s="45"/>
      <c r="B2130" s="43">
        <f t="shared" ref="B2130:B2193" si="38">B2129+1</f>
        <v>2115</v>
      </c>
      <c r="C2130" s="919"/>
      <c r="D2130" s="48"/>
      <c r="L2130" s="259"/>
      <c r="M2130" s="259"/>
      <c r="S2130" s="259"/>
      <c r="T2130" s="259"/>
      <c r="U2130" s="259"/>
      <c r="V2130" s="259"/>
    </row>
    <row r="2131" spans="1:22">
      <c r="A2131" s="45"/>
      <c r="B2131" s="43">
        <f t="shared" si="38"/>
        <v>2116</v>
      </c>
      <c r="C2131" s="919"/>
      <c r="D2131" s="48"/>
      <c r="L2131" s="259"/>
      <c r="M2131" s="259"/>
      <c r="S2131" s="259"/>
      <c r="T2131" s="259"/>
      <c r="U2131" s="259"/>
      <c r="V2131" s="259"/>
    </row>
    <row r="2132" spans="1:22">
      <c r="A2132" s="45"/>
      <c r="B2132" s="43">
        <f t="shared" si="38"/>
        <v>2117</v>
      </c>
      <c r="C2132" s="919"/>
      <c r="D2132" s="48"/>
      <c r="L2132" s="259"/>
      <c r="M2132" s="259"/>
      <c r="S2132" s="259"/>
      <c r="T2132" s="259"/>
      <c r="U2132" s="259"/>
      <c r="V2132" s="259"/>
    </row>
    <row r="2133" spans="1:22">
      <c r="A2133" s="45"/>
      <c r="B2133" s="43">
        <f t="shared" si="38"/>
        <v>2118</v>
      </c>
      <c r="C2133" s="919"/>
      <c r="D2133" s="48"/>
      <c r="L2133" s="259"/>
      <c r="M2133" s="259"/>
      <c r="S2133" s="259"/>
      <c r="T2133" s="259"/>
      <c r="U2133" s="259"/>
      <c r="V2133" s="259"/>
    </row>
    <row r="2134" spans="1:22">
      <c r="A2134" s="45"/>
      <c r="B2134" s="43">
        <f t="shared" si="38"/>
        <v>2119</v>
      </c>
      <c r="C2134" s="919"/>
      <c r="D2134" s="48"/>
      <c r="L2134" s="259"/>
      <c r="M2134" s="259"/>
      <c r="S2134" s="259"/>
      <c r="T2134" s="259"/>
      <c r="U2134" s="259"/>
      <c r="V2134" s="259"/>
    </row>
    <row r="2135" spans="1:22">
      <c r="A2135" s="45"/>
      <c r="B2135" s="43">
        <f t="shared" si="38"/>
        <v>2120</v>
      </c>
      <c r="C2135" s="919"/>
      <c r="D2135" s="48"/>
      <c r="L2135" s="259"/>
      <c r="M2135" s="259"/>
      <c r="S2135" s="259"/>
      <c r="T2135" s="259"/>
      <c r="U2135" s="259"/>
      <c r="V2135" s="259"/>
    </row>
    <row r="2136" spans="1:22">
      <c r="A2136" s="45"/>
      <c r="B2136" s="43">
        <f t="shared" si="38"/>
        <v>2121</v>
      </c>
      <c r="C2136" s="919"/>
      <c r="D2136" s="48"/>
      <c r="L2136" s="259"/>
      <c r="M2136" s="259"/>
      <c r="S2136" s="259"/>
      <c r="T2136" s="259"/>
      <c r="U2136" s="259"/>
      <c r="V2136" s="259"/>
    </row>
    <row r="2137" spans="1:22">
      <c r="A2137" s="45"/>
      <c r="B2137" s="43">
        <f t="shared" si="38"/>
        <v>2122</v>
      </c>
      <c r="C2137" s="919"/>
      <c r="D2137" s="48"/>
      <c r="L2137" s="259"/>
      <c r="M2137" s="259"/>
      <c r="S2137" s="259"/>
      <c r="T2137" s="259"/>
      <c r="U2137" s="259"/>
      <c r="V2137" s="259"/>
    </row>
    <row r="2138" spans="1:22">
      <c r="A2138" s="45"/>
      <c r="B2138" s="43">
        <f t="shared" si="38"/>
        <v>2123</v>
      </c>
      <c r="C2138" s="919"/>
      <c r="D2138" s="48"/>
      <c r="L2138" s="259"/>
      <c r="M2138" s="259"/>
      <c r="S2138" s="259"/>
      <c r="T2138" s="259"/>
      <c r="U2138" s="259"/>
      <c r="V2138" s="259"/>
    </row>
    <row r="2139" spans="1:22">
      <c r="A2139" s="45"/>
      <c r="B2139" s="43">
        <f t="shared" si="38"/>
        <v>2124</v>
      </c>
      <c r="C2139" s="919"/>
      <c r="D2139" s="48"/>
      <c r="L2139" s="259"/>
      <c r="M2139" s="259"/>
      <c r="S2139" s="259"/>
      <c r="T2139" s="259"/>
      <c r="U2139" s="259"/>
      <c r="V2139" s="259"/>
    </row>
    <row r="2140" spans="1:22">
      <c r="A2140" s="45"/>
      <c r="B2140" s="43">
        <f t="shared" si="38"/>
        <v>2125</v>
      </c>
      <c r="C2140" s="919"/>
      <c r="D2140" s="48"/>
      <c r="L2140" s="259"/>
      <c r="M2140" s="259"/>
      <c r="S2140" s="259"/>
      <c r="T2140" s="259"/>
      <c r="U2140" s="259"/>
      <c r="V2140" s="259"/>
    </row>
    <row r="2141" spans="1:22">
      <c r="A2141" s="45"/>
      <c r="B2141" s="43">
        <f t="shared" si="38"/>
        <v>2126</v>
      </c>
      <c r="C2141" s="919"/>
      <c r="D2141" s="48"/>
      <c r="L2141" s="259"/>
      <c r="M2141" s="259"/>
      <c r="S2141" s="259"/>
      <c r="T2141" s="259"/>
      <c r="U2141" s="259"/>
      <c r="V2141" s="259"/>
    </row>
    <row r="2142" spans="1:22">
      <c r="A2142" s="45"/>
      <c r="B2142" s="43">
        <f t="shared" si="38"/>
        <v>2127</v>
      </c>
      <c r="C2142" s="919"/>
      <c r="D2142" s="48"/>
      <c r="L2142" s="259"/>
      <c r="M2142" s="259"/>
      <c r="S2142" s="259"/>
      <c r="T2142" s="259"/>
      <c r="U2142" s="259"/>
      <c r="V2142" s="259"/>
    </row>
    <row r="2143" spans="1:22">
      <c r="A2143" s="45"/>
      <c r="B2143" s="43">
        <f t="shared" si="38"/>
        <v>2128</v>
      </c>
      <c r="C2143" s="919"/>
      <c r="D2143" s="48"/>
      <c r="L2143" s="259"/>
      <c r="M2143" s="259"/>
      <c r="S2143" s="259"/>
      <c r="T2143" s="259"/>
      <c r="U2143" s="259"/>
      <c r="V2143" s="259"/>
    </row>
    <row r="2144" spans="1:22">
      <c r="A2144" s="45"/>
      <c r="B2144" s="43">
        <f t="shared" si="38"/>
        <v>2129</v>
      </c>
      <c r="C2144" s="919"/>
      <c r="D2144" s="48"/>
      <c r="L2144" s="259"/>
      <c r="M2144" s="259"/>
      <c r="S2144" s="259"/>
      <c r="T2144" s="259"/>
      <c r="U2144" s="259"/>
      <c r="V2144" s="259"/>
    </row>
    <row r="2145" spans="1:22">
      <c r="A2145" s="45"/>
      <c r="B2145" s="43">
        <f t="shared" si="38"/>
        <v>2130</v>
      </c>
      <c r="C2145" s="919"/>
      <c r="D2145" s="48"/>
      <c r="L2145" s="259"/>
      <c r="M2145" s="259"/>
      <c r="S2145" s="259"/>
      <c r="T2145" s="259"/>
      <c r="U2145" s="259"/>
      <c r="V2145" s="259"/>
    </row>
    <row r="2146" spans="1:22">
      <c r="A2146" s="45"/>
      <c r="B2146" s="43">
        <f t="shared" si="38"/>
        <v>2131</v>
      </c>
      <c r="C2146" s="919"/>
      <c r="D2146" s="48"/>
      <c r="L2146" s="259"/>
      <c r="M2146" s="259"/>
      <c r="S2146" s="259"/>
      <c r="T2146" s="259"/>
      <c r="U2146" s="259"/>
      <c r="V2146" s="259"/>
    </row>
    <row r="2147" spans="1:22">
      <c r="A2147" s="45"/>
      <c r="B2147" s="43">
        <f t="shared" si="38"/>
        <v>2132</v>
      </c>
      <c r="C2147" s="919"/>
      <c r="D2147" s="48"/>
      <c r="L2147" s="259"/>
      <c r="M2147" s="259"/>
      <c r="S2147" s="259"/>
      <c r="T2147" s="259"/>
      <c r="U2147" s="259"/>
      <c r="V2147" s="259"/>
    </row>
    <row r="2148" spans="1:22">
      <c r="A2148" s="45"/>
      <c r="B2148" s="43">
        <f t="shared" si="38"/>
        <v>2133</v>
      </c>
      <c r="C2148" s="919"/>
      <c r="D2148" s="48"/>
      <c r="L2148" s="259"/>
      <c r="M2148" s="259"/>
      <c r="S2148" s="259"/>
      <c r="T2148" s="259"/>
      <c r="U2148" s="259"/>
      <c r="V2148" s="259"/>
    </row>
    <row r="2149" spans="1:22">
      <c r="A2149" s="45"/>
      <c r="B2149" s="43">
        <f t="shared" si="38"/>
        <v>2134</v>
      </c>
      <c r="C2149" s="919"/>
      <c r="D2149" s="48"/>
      <c r="L2149" s="259"/>
      <c r="M2149" s="259"/>
      <c r="S2149" s="259"/>
      <c r="T2149" s="259"/>
      <c r="U2149" s="259"/>
      <c r="V2149" s="259"/>
    </row>
    <row r="2150" spans="1:22">
      <c r="A2150" s="45"/>
      <c r="B2150" s="43">
        <f t="shared" si="38"/>
        <v>2135</v>
      </c>
      <c r="C2150" s="919"/>
      <c r="D2150" s="48"/>
      <c r="L2150" s="259"/>
      <c r="M2150" s="259"/>
      <c r="S2150" s="259"/>
      <c r="T2150" s="259"/>
      <c r="U2150" s="259"/>
      <c r="V2150" s="259"/>
    </row>
    <row r="2151" spans="1:22">
      <c r="A2151" s="45"/>
      <c r="B2151" s="43">
        <f t="shared" si="38"/>
        <v>2136</v>
      </c>
      <c r="C2151" s="919"/>
      <c r="D2151" s="48"/>
      <c r="L2151" s="259"/>
      <c r="M2151" s="259"/>
      <c r="S2151" s="259"/>
      <c r="T2151" s="259"/>
      <c r="U2151" s="259"/>
      <c r="V2151" s="259"/>
    </row>
    <row r="2152" spans="1:22">
      <c r="A2152" s="45"/>
      <c r="B2152" s="43">
        <f t="shared" si="38"/>
        <v>2137</v>
      </c>
      <c r="C2152" s="919"/>
      <c r="D2152" s="48"/>
      <c r="L2152" s="259"/>
      <c r="M2152" s="259"/>
      <c r="S2152" s="259"/>
      <c r="T2152" s="259"/>
      <c r="U2152" s="259"/>
      <c r="V2152" s="259"/>
    </row>
    <row r="2153" spans="1:22">
      <c r="A2153" s="45"/>
      <c r="B2153" s="43">
        <f t="shared" si="38"/>
        <v>2138</v>
      </c>
      <c r="C2153" s="919"/>
      <c r="D2153" s="48"/>
      <c r="L2153" s="259"/>
      <c r="M2153" s="259"/>
      <c r="S2153" s="259"/>
      <c r="T2153" s="259"/>
      <c r="U2153" s="259"/>
      <c r="V2153" s="259"/>
    </row>
    <row r="2154" spans="1:22">
      <c r="A2154" s="45"/>
      <c r="B2154" s="43">
        <f t="shared" si="38"/>
        <v>2139</v>
      </c>
      <c r="C2154" s="919"/>
      <c r="D2154" s="48"/>
      <c r="L2154" s="259"/>
      <c r="M2154" s="259"/>
      <c r="S2154" s="259"/>
      <c r="T2154" s="259"/>
      <c r="U2154" s="259"/>
      <c r="V2154" s="259"/>
    </row>
    <row r="2155" spans="1:22">
      <c r="A2155" s="45"/>
      <c r="B2155" s="43">
        <f t="shared" si="38"/>
        <v>2140</v>
      </c>
      <c r="C2155" s="919"/>
      <c r="D2155" s="48"/>
      <c r="L2155" s="259"/>
      <c r="M2155" s="259"/>
      <c r="S2155" s="259"/>
      <c r="T2155" s="259"/>
      <c r="U2155" s="259"/>
      <c r="V2155" s="259"/>
    </row>
    <row r="2156" spans="1:22">
      <c r="A2156" s="45"/>
      <c r="B2156" s="43">
        <f t="shared" si="38"/>
        <v>2141</v>
      </c>
      <c r="C2156" s="919"/>
      <c r="D2156" s="48"/>
      <c r="L2156" s="259"/>
      <c r="M2156" s="259"/>
      <c r="S2156" s="259"/>
      <c r="T2156" s="259"/>
      <c r="U2156" s="259"/>
      <c r="V2156" s="259"/>
    </row>
    <row r="2157" spans="1:22">
      <c r="A2157" s="45"/>
      <c r="B2157" s="43">
        <f t="shared" si="38"/>
        <v>2142</v>
      </c>
      <c r="C2157" s="919"/>
      <c r="D2157" s="48"/>
      <c r="L2157" s="259"/>
      <c r="M2157" s="259"/>
      <c r="S2157" s="259"/>
      <c r="T2157" s="259"/>
      <c r="U2157" s="259"/>
      <c r="V2157" s="259"/>
    </row>
    <row r="2158" spans="1:22">
      <c r="A2158" s="45"/>
      <c r="B2158" s="43">
        <f t="shared" si="38"/>
        <v>2143</v>
      </c>
      <c r="C2158" s="919"/>
      <c r="D2158" s="48"/>
      <c r="L2158" s="259"/>
      <c r="M2158" s="259"/>
      <c r="S2158" s="259"/>
      <c r="T2158" s="259"/>
      <c r="U2158" s="259"/>
      <c r="V2158" s="259"/>
    </row>
    <row r="2159" spans="1:22">
      <c r="A2159" s="45"/>
      <c r="B2159" s="43">
        <f t="shared" si="38"/>
        <v>2144</v>
      </c>
      <c r="C2159" s="919"/>
      <c r="D2159" s="48"/>
      <c r="L2159" s="259"/>
      <c r="M2159" s="259"/>
      <c r="S2159" s="259"/>
      <c r="T2159" s="259"/>
      <c r="U2159" s="259"/>
      <c r="V2159" s="259"/>
    </row>
    <row r="2160" spans="1:22">
      <c r="A2160" s="45"/>
      <c r="B2160" s="43">
        <f t="shared" si="38"/>
        <v>2145</v>
      </c>
      <c r="C2160" s="919"/>
      <c r="D2160" s="48"/>
      <c r="L2160" s="259"/>
      <c r="M2160" s="259"/>
      <c r="S2160" s="259"/>
      <c r="T2160" s="259"/>
      <c r="U2160" s="259"/>
      <c r="V2160" s="259"/>
    </row>
    <row r="2161" spans="1:22">
      <c r="A2161" s="45"/>
      <c r="B2161" s="43">
        <f t="shared" si="38"/>
        <v>2146</v>
      </c>
      <c r="C2161" s="919"/>
      <c r="D2161" s="48"/>
      <c r="L2161" s="259"/>
      <c r="M2161" s="259"/>
      <c r="S2161" s="259"/>
      <c r="T2161" s="259"/>
      <c r="U2161" s="259"/>
      <c r="V2161" s="259"/>
    </row>
    <row r="2162" spans="1:22">
      <c r="A2162" s="45"/>
      <c r="B2162" s="43">
        <f t="shared" si="38"/>
        <v>2147</v>
      </c>
      <c r="C2162" s="919"/>
      <c r="D2162" s="48"/>
      <c r="L2162" s="259"/>
      <c r="M2162" s="259"/>
      <c r="S2162" s="259"/>
      <c r="T2162" s="259"/>
      <c r="U2162" s="259"/>
      <c r="V2162" s="259"/>
    </row>
    <row r="2163" spans="1:22">
      <c r="A2163" s="45"/>
      <c r="B2163" s="43">
        <f t="shared" si="38"/>
        <v>2148</v>
      </c>
      <c r="C2163" s="919"/>
      <c r="D2163" s="48"/>
      <c r="L2163" s="259"/>
      <c r="M2163" s="259"/>
      <c r="S2163" s="259"/>
      <c r="T2163" s="259"/>
      <c r="U2163" s="259"/>
      <c r="V2163" s="259"/>
    </row>
    <row r="2164" spans="1:22">
      <c r="A2164" s="45"/>
      <c r="B2164" s="43">
        <f t="shared" si="38"/>
        <v>2149</v>
      </c>
      <c r="C2164" s="919"/>
      <c r="D2164" s="48"/>
      <c r="L2164" s="259"/>
      <c r="M2164" s="259"/>
      <c r="S2164" s="259"/>
      <c r="T2164" s="259"/>
      <c r="U2164" s="259"/>
      <c r="V2164" s="259"/>
    </row>
    <row r="2165" spans="1:22">
      <c r="A2165" s="45"/>
      <c r="B2165" s="43">
        <f t="shared" si="38"/>
        <v>2150</v>
      </c>
      <c r="C2165" s="919"/>
      <c r="D2165" s="48"/>
      <c r="L2165" s="259"/>
      <c r="M2165" s="259"/>
      <c r="S2165" s="259"/>
      <c r="T2165" s="259"/>
      <c r="U2165" s="259"/>
      <c r="V2165" s="259"/>
    </row>
    <row r="2166" spans="1:22">
      <c r="A2166" s="45"/>
      <c r="B2166" s="43">
        <f t="shared" si="38"/>
        <v>2151</v>
      </c>
      <c r="C2166" s="919"/>
      <c r="D2166" s="48"/>
      <c r="L2166" s="259"/>
      <c r="M2166" s="259"/>
      <c r="S2166" s="259"/>
      <c r="T2166" s="259"/>
      <c r="U2166" s="259"/>
      <c r="V2166" s="259"/>
    </row>
    <row r="2167" spans="1:22">
      <c r="A2167" s="45"/>
      <c r="B2167" s="43">
        <f t="shared" si="38"/>
        <v>2152</v>
      </c>
      <c r="C2167" s="919"/>
      <c r="D2167" s="48"/>
      <c r="L2167" s="259"/>
      <c r="M2167" s="259"/>
      <c r="S2167" s="259"/>
      <c r="T2167" s="259"/>
      <c r="U2167" s="259"/>
      <c r="V2167" s="259"/>
    </row>
    <row r="2168" spans="1:22">
      <c r="A2168" s="45"/>
      <c r="B2168" s="43">
        <f t="shared" si="38"/>
        <v>2153</v>
      </c>
      <c r="C2168" s="919"/>
      <c r="D2168" s="48"/>
      <c r="L2168" s="259"/>
      <c r="M2168" s="259"/>
      <c r="S2168" s="259"/>
      <c r="T2168" s="259"/>
      <c r="U2168" s="259"/>
      <c r="V2168" s="259"/>
    </row>
    <row r="2169" spans="1:22">
      <c r="A2169" s="45"/>
      <c r="B2169" s="43">
        <f t="shared" si="38"/>
        <v>2154</v>
      </c>
      <c r="C2169" s="919"/>
      <c r="D2169" s="48"/>
      <c r="L2169" s="259"/>
      <c r="M2169" s="259"/>
      <c r="S2169" s="259"/>
      <c r="T2169" s="259"/>
      <c r="U2169" s="259"/>
      <c r="V2169" s="259"/>
    </row>
    <row r="2170" spans="1:22">
      <c r="A2170" s="45"/>
      <c r="B2170" s="43">
        <f t="shared" si="38"/>
        <v>2155</v>
      </c>
      <c r="C2170" s="919"/>
      <c r="D2170" s="48"/>
      <c r="L2170" s="259"/>
      <c r="M2170" s="259"/>
      <c r="S2170" s="259"/>
      <c r="T2170" s="259"/>
      <c r="U2170" s="259"/>
      <c r="V2170" s="259"/>
    </row>
    <row r="2171" spans="1:22">
      <c r="A2171" s="45"/>
      <c r="B2171" s="43">
        <f t="shared" si="38"/>
        <v>2156</v>
      </c>
      <c r="C2171" s="919"/>
      <c r="D2171" s="48"/>
      <c r="L2171" s="259"/>
      <c r="M2171" s="259"/>
      <c r="S2171" s="259"/>
      <c r="T2171" s="259"/>
      <c r="U2171" s="259"/>
      <c r="V2171" s="259"/>
    </row>
    <row r="2172" spans="1:22">
      <c r="A2172" s="45"/>
      <c r="B2172" s="43">
        <f t="shared" si="38"/>
        <v>2157</v>
      </c>
      <c r="C2172" s="919"/>
      <c r="D2172" s="48"/>
      <c r="L2172" s="259"/>
      <c r="M2172" s="259"/>
      <c r="S2172" s="259"/>
      <c r="T2172" s="259"/>
      <c r="U2172" s="259"/>
      <c r="V2172" s="259"/>
    </row>
    <row r="2173" spans="1:22">
      <c r="A2173" s="45"/>
      <c r="B2173" s="43">
        <f t="shared" si="38"/>
        <v>2158</v>
      </c>
      <c r="C2173" s="919"/>
      <c r="D2173" s="48"/>
      <c r="L2173" s="259"/>
      <c r="M2173" s="259"/>
      <c r="S2173" s="259"/>
      <c r="T2173" s="259"/>
      <c r="U2173" s="259"/>
      <c r="V2173" s="259"/>
    </row>
    <row r="2174" spans="1:22">
      <c r="A2174" s="45"/>
      <c r="B2174" s="43">
        <f t="shared" si="38"/>
        <v>2159</v>
      </c>
      <c r="C2174" s="919"/>
      <c r="D2174" s="48"/>
      <c r="L2174" s="259"/>
      <c r="M2174" s="259"/>
      <c r="S2174" s="259"/>
      <c r="T2174" s="259"/>
      <c r="U2174" s="259"/>
      <c r="V2174" s="259"/>
    </row>
    <row r="2175" spans="1:22">
      <c r="A2175" s="45"/>
      <c r="B2175" s="43">
        <f t="shared" si="38"/>
        <v>2160</v>
      </c>
      <c r="C2175" s="919"/>
      <c r="D2175" s="48"/>
      <c r="L2175" s="259"/>
      <c r="M2175" s="259"/>
      <c r="S2175" s="259"/>
      <c r="T2175" s="259"/>
      <c r="U2175" s="259"/>
      <c r="V2175" s="259"/>
    </row>
    <row r="2176" spans="1:22">
      <c r="A2176" s="45"/>
      <c r="B2176" s="43">
        <f t="shared" si="38"/>
        <v>2161</v>
      </c>
      <c r="C2176" s="919"/>
      <c r="D2176" s="48"/>
      <c r="L2176" s="259"/>
      <c r="M2176" s="259"/>
      <c r="S2176" s="259"/>
      <c r="T2176" s="259"/>
      <c r="U2176" s="259"/>
      <c r="V2176" s="259"/>
    </row>
    <row r="2177" spans="1:22">
      <c r="A2177" s="45"/>
      <c r="B2177" s="43">
        <f t="shared" si="38"/>
        <v>2162</v>
      </c>
      <c r="C2177" s="919"/>
      <c r="D2177" s="48"/>
      <c r="L2177" s="259"/>
      <c r="M2177" s="259"/>
      <c r="S2177" s="259"/>
      <c r="T2177" s="259"/>
      <c r="U2177" s="259"/>
      <c r="V2177" s="259"/>
    </row>
    <row r="2178" spans="1:22">
      <c r="A2178" s="45"/>
      <c r="B2178" s="43">
        <f t="shared" si="38"/>
        <v>2163</v>
      </c>
      <c r="C2178" s="919"/>
      <c r="D2178" s="48"/>
      <c r="L2178" s="259"/>
      <c r="M2178" s="259"/>
      <c r="S2178" s="259"/>
      <c r="T2178" s="259"/>
      <c r="U2178" s="259"/>
      <c r="V2178" s="259"/>
    </row>
    <row r="2179" spans="1:22">
      <c r="A2179" s="45"/>
      <c r="B2179" s="43">
        <f t="shared" si="38"/>
        <v>2164</v>
      </c>
      <c r="C2179" s="919"/>
      <c r="D2179" s="48"/>
      <c r="L2179" s="259"/>
      <c r="M2179" s="259"/>
      <c r="S2179" s="259"/>
      <c r="T2179" s="259"/>
      <c r="U2179" s="259"/>
      <c r="V2179" s="259"/>
    </row>
    <row r="2180" spans="1:22">
      <c r="A2180" s="45"/>
      <c r="B2180" s="43">
        <f t="shared" si="38"/>
        <v>2165</v>
      </c>
      <c r="C2180" s="919"/>
      <c r="D2180" s="48"/>
      <c r="L2180" s="259"/>
      <c r="M2180" s="259"/>
      <c r="S2180" s="259"/>
      <c r="T2180" s="259"/>
      <c r="U2180" s="259"/>
      <c r="V2180" s="259"/>
    </row>
    <row r="2181" spans="1:22">
      <c r="A2181" s="45"/>
      <c r="B2181" s="43">
        <f t="shared" si="38"/>
        <v>2166</v>
      </c>
      <c r="C2181" s="919"/>
      <c r="D2181" s="48"/>
      <c r="L2181" s="259"/>
      <c r="M2181" s="259"/>
      <c r="S2181" s="259"/>
      <c r="T2181" s="259"/>
      <c r="U2181" s="259"/>
      <c r="V2181" s="259"/>
    </row>
    <row r="2182" spans="1:22">
      <c r="A2182" s="45"/>
      <c r="B2182" s="43">
        <f t="shared" si="38"/>
        <v>2167</v>
      </c>
      <c r="C2182" s="919"/>
      <c r="D2182" s="48"/>
      <c r="L2182" s="259"/>
      <c r="M2182" s="259"/>
      <c r="S2182" s="259"/>
      <c r="T2182" s="259"/>
      <c r="U2182" s="259"/>
      <c r="V2182" s="259"/>
    </row>
    <row r="2183" spans="1:22">
      <c r="A2183" s="45"/>
      <c r="B2183" s="43">
        <f t="shared" si="38"/>
        <v>2168</v>
      </c>
      <c r="C2183" s="919"/>
      <c r="D2183" s="48"/>
      <c r="L2183" s="259"/>
      <c r="M2183" s="259"/>
      <c r="S2183" s="259"/>
      <c r="T2183" s="259"/>
      <c r="U2183" s="259"/>
      <c r="V2183" s="259"/>
    </row>
    <row r="2184" spans="1:22">
      <c r="A2184" s="45"/>
      <c r="B2184" s="43">
        <f t="shared" si="38"/>
        <v>2169</v>
      </c>
      <c r="C2184" s="919"/>
      <c r="D2184" s="48"/>
      <c r="L2184" s="259"/>
      <c r="M2184" s="259"/>
      <c r="S2184" s="259"/>
      <c r="T2184" s="259"/>
      <c r="U2184" s="259"/>
      <c r="V2184" s="259"/>
    </row>
    <row r="2185" spans="1:22">
      <c r="A2185" s="45"/>
      <c r="B2185" s="43">
        <f t="shared" si="38"/>
        <v>2170</v>
      </c>
      <c r="C2185" s="919"/>
      <c r="D2185" s="48"/>
      <c r="L2185" s="259"/>
      <c r="M2185" s="259"/>
      <c r="S2185" s="259"/>
      <c r="T2185" s="259"/>
      <c r="U2185" s="259"/>
      <c r="V2185" s="259"/>
    </row>
    <row r="2186" spans="1:22">
      <c r="A2186" s="45"/>
      <c r="B2186" s="43">
        <f t="shared" si="38"/>
        <v>2171</v>
      </c>
      <c r="C2186" s="919"/>
      <c r="D2186" s="48"/>
      <c r="L2186" s="259"/>
      <c r="M2186" s="259"/>
      <c r="S2186" s="259"/>
      <c r="T2186" s="259"/>
      <c r="U2186" s="259"/>
      <c r="V2186" s="259"/>
    </row>
    <row r="2187" spans="1:22">
      <c r="A2187" s="45"/>
      <c r="B2187" s="43">
        <f t="shared" si="38"/>
        <v>2172</v>
      </c>
      <c r="C2187" s="919"/>
      <c r="D2187" s="48"/>
      <c r="L2187" s="259"/>
      <c r="M2187" s="259"/>
      <c r="S2187" s="259"/>
      <c r="T2187" s="259"/>
      <c r="U2187" s="259"/>
      <c r="V2187" s="259"/>
    </row>
    <row r="2188" spans="1:22">
      <c r="A2188" s="45"/>
      <c r="B2188" s="43">
        <f t="shared" si="38"/>
        <v>2173</v>
      </c>
      <c r="C2188" s="919"/>
      <c r="D2188" s="48"/>
      <c r="L2188" s="259"/>
      <c r="M2188" s="259"/>
      <c r="S2188" s="259"/>
      <c r="T2188" s="259"/>
      <c r="U2188" s="259"/>
      <c r="V2188" s="259"/>
    </row>
    <row r="2189" spans="1:22">
      <c r="A2189" s="45"/>
      <c r="B2189" s="43">
        <f t="shared" si="38"/>
        <v>2174</v>
      </c>
      <c r="C2189" s="919"/>
      <c r="D2189" s="48"/>
      <c r="L2189" s="259"/>
      <c r="M2189" s="259"/>
      <c r="S2189" s="259"/>
      <c r="T2189" s="259"/>
      <c r="U2189" s="259"/>
      <c r="V2189" s="259"/>
    </row>
    <row r="2190" spans="1:22">
      <c r="A2190" s="45"/>
      <c r="B2190" s="43">
        <f t="shared" si="38"/>
        <v>2175</v>
      </c>
      <c r="C2190" s="919"/>
      <c r="D2190" s="48"/>
      <c r="L2190" s="259"/>
      <c r="M2190" s="259"/>
      <c r="S2190" s="259"/>
      <c r="T2190" s="259"/>
      <c r="U2190" s="259"/>
      <c r="V2190" s="259"/>
    </row>
    <row r="2191" spans="1:22">
      <c r="A2191" s="45"/>
      <c r="B2191" s="43">
        <f t="shared" si="38"/>
        <v>2176</v>
      </c>
      <c r="C2191" s="919"/>
      <c r="D2191" s="48"/>
      <c r="L2191" s="259"/>
      <c r="M2191" s="259"/>
      <c r="S2191" s="259"/>
      <c r="T2191" s="259"/>
      <c r="U2191" s="259"/>
      <c r="V2191" s="259"/>
    </row>
    <row r="2192" spans="1:22">
      <c r="A2192" s="45"/>
      <c r="B2192" s="43">
        <f t="shared" si="38"/>
        <v>2177</v>
      </c>
      <c r="C2192" s="919"/>
      <c r="D2192" s="48"/>
      <c r="L2192" s="259"/>
      <c r="M2192" s="259"/>
      <c r="S2192" s="259"/>
      <c r="T2192" s="259"/>
      <c r="U2192" s="259"/>
      <c r="V2192" s="259"/>
    </row>
    <row r="2193" spans="1:22">
      <c r="A2193" s="45"/>
      <c r="B2193" s="43">
        <f t="shared" si="38"/>
        <v>2178</v>
      </c>
      <c r="C2193" s="919"/>
      <c r="D2193" s="48"/>
      <c r="L2193" s="259"/>
      <c r="M2193" s="259"/>
      <c r="S2193" s="259"/>
      <c r="T2193" s="259"/>
      <c r="U2193" s="259"/>
      <c r="V2193" s="259"/>
    </row>
    <row r="2194" spans="1:22">
      <c r="A2194" s="45"/>
      <c r="B2194" s="43">
        <f t="shared" ref="B2194:B2257" si="39">B2193+1</f>
        <v>2179</v>
      </c>
      <c r="C2194" s="919"/>
      <c r="D2194" s="48"/>
      <c r="L2194" s="259"/>
      <c r="M2194" s="259"/>
      <c r="S2194" s="259"/>
      <c r="T2194" s="259"/>
      <c r="U2194" s="259"/>
      <c r="V2194" s="259"/>
    </row>
    <row r="2195" spans="1:22">
      <c r="A2195" s="45"/>
      <c r="B2195" s="43">
        <f t="shared" si="39"/>
        <v>2180</v>
      </c>
      <c r="C2195" s="919"/>
      <c r="D2195" s="48"/>
      <c r="L2195" s="259"/>
      <c r="M2195" s="259"/>
      <c r="S2195" s="259"/>
      <c r="T2195" s="259"/>
      <c r="U2195" s="259"/>
      <c r="V2195" s="259"/>
    </row>
    <row r="2196" spans="1:22">
      <c r="A2196" s="45"/>
      <c r="B2196" s="43">
        <f t="shared" si="39"/>
        <v>2181</v>
      </c>
      <c r="C2196" s="919"/>
      <c r="D2196" s="48"/>
      <c r="L2196" s="259"/>
      <c r="M2196" s="259"/>
      <c r="S2196" s="259"/>
      <c r="T2196" s="259"/>
      <c r="U2196" s="259"/>
      <c r="V2196" s="259"/>
    </row>
    <row r="2197" spans="1:22">
      <c r="A2197" s="45"/>
      <c r="B2197" s="43">
        <f t="shared" si="39"/>
        <v>2182</v>
      </c>
      <c r="C2197" s="919"/>
      <c r="D2197" s="48"/>
      <c r="L2197" s="259"/>
      <c r="M2197" s="259"/>
      <c r="S2197" s="259"/>
      <c r="T2197" s="259"/>
      <c r="U2197" s="259"/>
      <c r="V2197" s="259"/>
    </row>
    <row r="2198" spans="1:22">
      <c r="A2198" s="45"/>
      <c r="B2198" s="43">
        <f t="shared" si="39"/>
        <v>2183</v>
      </c>
      <c r="C2198" s="919"/>
      <c r="D2198" s="48"/>
      <c r="L2198" s="259"/>
      <c r="M2198" s="259"/>
      <c r="S2198" s="259"/>
      <c r="T2198" s="259"/>
      <c r="U2198" s="259"/>
      <c r="V2198" s="259"/>
    </row>
    <row r="2199" spans="1:22">
      <c r="A2199" s="45"/>
      <c r="B2199" s="43">
        <f t="shared" si="39"/>
        <v>2184</v>
      </c>
      <c r="C2199" s="919"/>
      <c r="D2199" s="48"/>
      <c r="L2199" s="259"/>
      <c r="M2199" s="259"/>
      <c r="S2199" s="259"/>
      <c r="T2199" s="259"/>
      <c r="U2199" s="259"/>
      <c r="V2199" s="259"/>
    </row>
    <row r="2200" spans="1:22">
      <c r="A2200" s="45"/>
      <c r="B2200" s="43">
        <f t="shared" si="39"/>
        <v>2185</v>
      </c>
      <c r="C2200" s="919"/>
      <c r="D2200" s="48"/>
      <c r="L2200" s="259"/>
      <c r="M2200" s="259"/>
      <c r="S2200" s="259"/>
      <c r="T2200" s="259"/>
      <c r="U2200" s="259"/>
      <c r="V2200" s="259"/>
    </row>
    <row r="2201" spans="1:22">
      <c r="A2201" s="45"/>
      <c r="B2201" s="43">
        <f t="shared" si="39"/>
        <v>2186</v>
      </c>
      <c r="C2201" s="919"/>
      <c r="D2201" s="48"/>
      <c r="L2201" s="259"/>
      <c r="M2201" s="259"/>
      <c r="S2201" s="259"/>
      <c r="T2201" s="259"/>
      <c r="U2201" s="259"/>
      <c r="V2201" s="259"/>
    </row>
    <row r="2202" spans="1:22">
      <c r="A2202" s="45"/>
      <c r="B2202" s="43">
        <f t="shared" si="39"/>
        <v>2187</v>
      </c>
      <c r="C2202" s="919"/>
      <c r="D2202" s="48"/>
      <c r="L2202" s="259"/>
      <c r="M2202" s="259"/>
      <c r="S2202" s="259"/>
      <c r="T2202" s="259"/>
      <c r="U2202" s="259"/>
      <c r="V2202" s="259"/>
    </row>
    <row r="2203" spans="1:22">
      <c r="A2203" s="45"/>
      <c r="B2203" s="43">
        <f t="shared" si="39"/>
        <v>2188</v>
      </c>
      <c r="C2203" s="919"/>
      <c r="D2203" s="48"/>
      <c r="L2203" s="259"/>
      <c r="M2203" s="259"/>
      <c r="S2203" s="259"/>
      <c r="T2203" s="259"/>
      <c r="U2203" s="259"/>
      <c r="V2203" s="259"/>
    </row>
    <row r="2204" spans="1:22">
      <c r="A2204" s="45"/>
      <c r="B2204" s="43">
        <f t="shared" si="39"/>
        <v>2189</v>
      </c>
      <c r="C2204" s="919"/>
      <c r="D2204" s="48"/>
      <c r="L2204" s="259"/>
      <c r="M2204" s="259"/>
      <c r="S2204" s="259"/>
      <c r="T2204" s="259"/>
      <c r="U2204" s="259"/>
      <c r="V2204" s="259"/>
    </row>
    <row r="2205" spans="1:22">
      <c r="A2205" s="45"/>
      <c r="B2205" s="43">
        <f t="shared" si="39"/>
        <v>2190</v>
      </c>
      <c r="C2205" s="919"/>
      <c r="D2205" s="48"/>
      <c r="L2205" s="259"/>
      <c r="M2205" s="259"/>
      <c r="S2205" s="259"/>
      <c r="T2205" s="259"/>
      <c r="U2205" s="259"/>
      <c r="V2205" s="259"/>
    </row>
    <row r="2206" spans="1:22">
      <c r="A2206" s="45"/>
      <c r="B2206" s="43">
        <f t="shared" si="39"/>
        <v>2191</v>
      </c>
      <c r="C2206" s="919"/>
      <c r="D2206" s="48"/>
      <c r="L2206" s="259"/>
      <c r="M2206" s="259"/>
      <c r="S2206" s="259"/>
      <c r="T2206" s="259"/>
      <c r="U2206" s="259"/>
      <c r="V2206" s="259"/>
    </row>
    <row r="2207" spans="1:22">
      <c r="A2207" s="45"/>
      <c r="B2207" s="43">
        <f t="shared" si="39"/>
        <v>2192</v>
      </c>
      <c r="C2207" s="919"/>
      <c r="D2207" s="48"/>
      <c r="L2207" s="259"/>
      <c r="M2207" s="259"/>
      <c r="S2207" s="259"/>
      <c r="T2207" s="259"/>
      <c r="U2207" s="259"/>
      <c r="V2207" s="259"/>
    </row>
    <row r="2208" spans="1:22">
      <c r="A2208" s="45"/>
      <c r="B2208" s="43">
        <f t="shared" si="39"/>
        <v>2193</v>
      </c>
      <c r="C2208" s="919"/>
      <c r="D2208" s="48"/>
      <c r="L2208" s="259"/>
      <c r="M2208" s="259"/>
      <c r="S2208" s="259"/>
      <c r="T2208" s="259"/>
      <c r="U2208" s="259"/>
      <c r="V2208" s="259"/>
    </row>
    <row r="2209" spans="1:22">
      <c r="A2209" s="45"/>
      <c r="B2209" s="43">
        <f t="shared" si="39"/>
        <v>2194</v>
      </c>
      <c r="C2209" s="919"/>
      <c r="D2209" s="48"/>
      <c r="L2209" s="259"/>
      <c r="M2209" s="259"/>
      <c r="S2209" s="259"/>
      <c r="T2209" s="259"/>
      <c r="U2209" s="259"/>
      <c r="V2209" s="259"/>
    </row>
    <row r="2210" spans="1:22">
      <c r="A2210" s="45"/>
      <c r="B2210" s="43">
        <f t="shared" si="39"/>
        <v>2195</v>
      </c>
      <c r="C2210" s="919"/>
      <c r="D2210" s="48"/>
      <c r="L2210" s="259"/>
      <c r="M2210" s="259"/>
      <c r="S2210" s="259"/>
      <c r="T2210" s="259"/>
      <c r="U2210" s="259"/>
      <c r="V2210" s="259"/>
    </row>
    <row r="2211" spans="1:22">
      <c r="A2211" s="45"/>
      <c r="B2211" s="43">
        <f t="shared" si="39"/>
        <v>2196</v>
      </c>
      <c r="C2211" s="919"/>
      <c r="D2211" s="48"/>
      <c r="L2211" s="259"/>
      <c r="M2211" s="259"/>
      <c r="S2211" s="259"/>
      <c r="T2211" s="259"/>
      <c r="U2211" s="259"/>
      <c r="V2211" s="259"/>
    </row>
    <row r="2212" spans="1:22">
      <c r="A2212" s="45"/>
      <c r="B2212" s="43">
        <f t="shared" si="39"/>
        <v>2197</v>
      </c>
      <c r="C2212" s="919"/>
      <c r="D2212" s="48"/>
      <c r="L2212" s="259"/>
      <c r="M2212" s="259"/>
      <c r="S2212" s="259"/>
      <c r="T2212" s="259"/>
      <c r="U2212" s="259"/>
      <c r="V2212" s="259"/>
    </row>
    <row r="2213" spans="1:22">
      <c r="A2213" s="45"/>
      <c r="B2213" s="43">
        <f t="shared" si="39"/>
        <v>2198</v>
      </c>
      <c r="C2213" s="919"/>
      <c r="D2213" s="48"/>
      <c r="L2213" s="259"/>
      <c r="M2213" s="259"/>
      <c r="S2213" s="259"/>
      <c r="T2213" s="259"/>
      <c r="U2213" s="259"/>
      <c r="V2213" s="259"/>
    </row>
    <row r="2214" spans="1:22">
      <c r="A2214" s="45"/>
      <c r="B2214" s="43">
        <f t="shared" si="39"/>
        <v>2199</v>
      </c>
      <c r="C2214" s="919"/>
      <c r="D2214" s="48"/>
      <c r="L2214" s="259"/>
      <c r="M2214" s="259"/>
      <c r="S2214" s="259"/>
      <c r="T2214" s="259"/>
      <c r="U2214" s="259"/>
      <c r="V2214" s="259"/>
    </row>
    <row r="2215" spans="1:22">
      <c r="A2215" s="45"/>
      <c r="B2215" s="43">
        <f t="shared" si="39"/>
        <v>2200</v>
      </c>
      <c r="C2215" s="919"/>
      <c r="D2215" s="48"/>
      <c r="L2215" s="259"/>
      <c r="M2215" s="259"/>
      <c r="S2215" s="259"/>
      <c r="T2215" s="259"/>
      <c r="U2215" s="259"/>
      <c r="V2215" s="259"/>
    </row>
    <row r="2216" spans="1:22">
      <c r="A2216" s="45"/>
      <c r="B2216" s="43">
        <f t="shared" si="39"/>
        <v>2201</v>
      </c>
      <c r="C2216" s="919"/>
      <c r="D2216" s="48"/>
      <c r="L2216" s="259"/>
      <c r="M2216" s="259"/>
      <c r="S2216" s="259"/>
      <c r="T2216" s="259"/>
      <c r="U2216" s="259"/>
      <c r="V2216" s="259"/>
    </row>
    <row r="2217" spans="1:22">
      <c r="A2217" s="45"/>
      <c r="B2217" s="43">
        <f t="shared" si="39"/>
        <v>2202</v>
      </c>
      <c r="C2217" s="919"/>
      <c r="D2217" s="48"/>
      <c r="L2217" s="259"/>
      <c r="M2217" s="259"/>
      <c r="S2217" s="259"/>
      <c r="T2217" s="259"/>
      <c r="U2217" s="259"/>
      <c r="V2217" s="259"/>
    </row>
    <row r="2218" spans="1:22">
      <c r="A2218" s="45"/>
      <c r="B2218" s="43">
        <f t="shared" si="39"/>
        <v>2203</v>
      </c>
      <c r="C2218" s="919"/>
      <c r="D2218" s="48"/>
      <c r="L2218" s="259"/>
      <c r="M2218" s="259"/>
      <c r="S2218" s="259"/>
      <c r="T2218" s="259"/>
      <c r="U2218" s="259"/>
      <c r="V2218" s="259"/>
    </row>
    <row r="2219" spans="1:22">
      <c r="A2219" s="45"/>
      <c r="B2219" s="43">
        <f t="shared" si="39"/>
        <v>2204</v>
      </c>
      <c r="C2219" s="919"/>
      <c r="D2219" s="48"/>
      <c r="L2219" s="259"/>
      <c r="M2219" s="259"/>
      <c r="S2219" s="259"/>
      <c r="T2219" s="259"/>
      <c r="U2219" s="259"/>
      <c r="V2219" s="259"/>
    </row>
    <row r="2220" spans="1:22">
      <c r="A2220" s="45"/>
      <c r="B2220" s="43">
        <f t="shared" si="39"/>
        <v>2205</v>
      </c>
      <c r="C2220" s="919"/>
      <c r="D2220" s="48"/>
      <c r="L2220" s="259"/>
      <c r="M2220" s="259"/>
      <c r="S2220" s="259"/>
      <c r="T2220" s="259"/>
      <c r="U2220" s="259"/>
      <c r="V2220" s="259"/>
    </row>
    <row r="2221" spans="1:22">
      <c r="A2221" s="45"/>
      <c r="B2221" s="43">
        <f t="shared" si="39"/>
        <v>2206</v>
      </c>
      <c r="C2221" s="919"/>
      <c r="D2221" s="48"/>
      <c r="L2221" s="259"/>
      <c r="M2221" s="259"/>
      <c r="S2221" s="259"/>
      <c r="T2221" s="259"/>
      <c r="U2221" s="259"/>
      <c r="V2221" s="259"/>
    </row>
    <row r="2222" spans="1:22">
      <c r="A2222" s="45"/>
      <c r="B2222" s="43">
        <f t="shared" si="39"/>
        <v>2207</v>
      </c>
      <c r="C2222" s="919"/>
      <c r="D2222" s="48"/>
      <c r="L2222" s="259"/>
      <c r="M2222" s="259"/>
      <c r="S2222" s="259"/>
      <c r="T2222" s="259"/>
      <c r="U2222" s="259"/>
      <c r="V2222" s="259"/>
    </row>
    <row r="2223" spans="1:22">
      <c r="A2223" s="45"/>
      <c r="B2223" s="43">
        <f t="shared" si="39"/>
        <v>2208</v>
      </c>
      <c r="C2223" s="919"/>
      <c r="D2223" s="48"/>
      <c r="L2223" s="259"/>
      <c r="M2223" s="259"/>
      <c r="S2223" s="259"/>
      <c r="T2223" s="259"/>
      <c r="U2223" s="259"/>
      <c r="V2223" s="259"/>
    </row>
    <row r="2224" spans="1:22">
      <c r="A2224" s="45"/>
      <c r="B2224" s="43">
        <f t="shared" si="39"/>
        <v>2209</v>
      </c>
      <c r="C2224" s="919"/>
      <c r="D2224" s="48"/>
      <c r="L2224" s="259"/>
      <c r="M2224" s="259"/>
      <c r="S2224" s="259"/>
      <c r="T2224" s="259"/>
      <c r="U2224" s="259"/>
      <c r="V2224" s="259"/>
    </row>
    <row r="2225" spans="1:22">
      <c r="A2225" s="45"/>
      <c r="B2225" s="43">
        <f t="shared" si="39"/>
        <v>2210</v>
      </c>
      <c r="C2225" s="919"/>
      <c r="D2225" s="48"/>
      <c r="L2225" s="259"/>
      <c r="M2225" s="259"/>
      <c r="S2225" s="259"/>
      <c r="T2225" s="259"/>
      <c r="U2225" s="259"/>
      <c r="V2225" s="259"/>
    </row>
    <row r="2226" spans="1:22">
      <c r="A2226" s="45"/>
      <c r="B2226" s="43">
        <f t="shared" si="39"/>
        <v>2211</v>
      </c>
      <c r="C2226" s="919"/>
      <c r="D2226" s="48"/>
      <c r="L2226" s="259"/>
      <c r="M2226" s="259"/>
      <c r="S2226" s="259"/>
      <c r="T2226" s="259"/>
      <c r="U2226" s="259"/>
      <c r="V2226" s="259"/>
    </row>
    <row r="2227" spans="1:22">
      <c r="A2227" s="45"/>
      <c r="B2227" s="43">
        <f t="shared" si="39"/>
        <v>2212</v>
      </c>
      <c r="C2227" s="919"/>
      <c r="D2227" s="48"/>
      <c r="L2227" s="259"/>
      <c r="M2227" s="259"/>
      <c r="S2227" s="259"/>
      <c r="T2227" s="259"/>
      <c r="U2227" s="259"/>
      <c r="V2227" s="259"/>
    </row>
    <row r="2228" spans="1:22">
      <c r="A2228" s="45"/>
      <c r="B2228" s="43">
        <f t="shared" si="39"/>
        <v>2213</v>
      </c>
      <c r="C2228" s="919"/>
      <c r="D2228" s="48"/>
      <c r="L2228" s="259"/>
      <c r="M2228" s="259"/>
      <c r="S2228" s="259"/>
      <c r="T2228" s="259"/>
      <c r="U2228" s="259"/>
      <c r="V2228" s="259"/>
    </row>
    <row r="2229" spans="1:22">
      <c r="A2229" s="45"/>
      <c r="B2229" s="43">
        <f t="shared" si="39"/>
        <v>2214</v>
      </c>
      <c r="C2229" s="919"/>
      <c r="D2229" s="48"/>
      <c r="L2229" s="259"/>
      <c r="M2229" s="259"/>
      <c r="S2229" s="259"/>
      <c r="T2229" s="259"/>
      <c r="U2229" s="259"/>
      <c r="V2229" s="259"/>
    </row>
    <row r="2230" spans="1:22">
      <c r="A2230" s="45"/>
      <c r="B2230" s="43">
        <f t="shared" si="39"/>
        <v>2215</v>
      </c>
      <c r="C2230" s="919"/>
      <c r="D2230" s="48"/>
      <c r="L2230" s="259"/>
      <c r="M2230" s="259"/>
      <c r="S2230" s="259"/>
      <c r="T2230" s="259"/>
      <c r="U2230" s="259"/>
      <c r="V2230" s="259"/>
    </row>
    <row r="2231" spans="1:22">
      <c r="A2231" s="45"/>
      <c r="B2231" s="43">
        <f t="shared" si="39"/>
        <v>2216</v>
      </c>
      <c r="C2231" s="919"/>
      <c r="D2231" s="48"/>
      <c r="L2231" s="259"/>
      <c r="M2231" s="259"/>
      <c r="S2231" s="259"/>
      <c r="T2231" s="259"/>
      <c r="U2231" s="259"/>
      <c r="V2231" s="259"/>
    </row>
    <row r="2232" spans="1:22">
      <c r="A2232" s="45"/>
      <c r="B2232" s="43">
        <f t="shared" si="39"/>
        <v>2217</v>
      </c>
      <c r="C2232" s="919"/>
      <c r="D2232" s="48"/>
      <c r="L2232" s="259"/>
      <c r="M2232" s="259"/>
      <c r="S2232" s="259"/>
      <c r="T2232" s="259"/>
      <c r="U2232" s="259"/>
      <c r="V2232" s="259"/>
    </row>
    <row r="2233" spans="1:22">
      <c r="A2233" s="45"/>
      <c r="B2233" s="43">
        <f t="shared" si="39"/>
        <v>2218</v>
      </c>
      <c r="C2233" s="919"/>
      <c r="D2233" s="48"/>
      <c r="L2233" s="259"/>
      <c r="M2233" s="259"/>
      <c r="S2233" s="259"/>
      <c r="T2233" s="259"/>
      <c r="U2233" s="259"/>
      <c r="V2233" s="259"/>
    </row>
    <row r="2234" spans="1:22">
      <c r="A2234" s="45"/>
      <c r="B2234" s="43">
        <f t="shared" si="39"/>
        <v>2219</v>
      </c>
      <c r="C2234" s="919"/>
      <c r="D2234" s="48"/>
      <c r="L2234" s="259"/>
      <c r="M2234" s="259"/>
      <c r="S2234" s="259"/>
      <c r="T2234" s="259"/>
      <c r="U2234" s="259"/>
      <c r="V2234" s="259"/>
    </row>
    <row r="2235" spans="1:22">
      <c r="A2235" s="45"/>
      <c r="B2235" s="43">
        <f t="shared" si="39"/>
        <v>2220</v>
      </c>
      <c r="C2235" s="919"/>
      <c r="D2235" s="48"/>
      <c r="L2235" s="259"/>
      <c r="M2235" s="259"/>
      <c r="S2235" s="259"/>
      <c r="T2235" s="259"/>
      <c r="U2235" s="259"/>
      <c r="V2235" s="259"/>
    </row>
    <row r="2236" spans="1:22">
      <c r="A2236" s="45"/>
      <c r="B2236" s="43">
        <f t="shared" si="39"/>
        <v>2221</v>
      </c>
      <c r="C2236" s="919"/>
      <c r="D2236" s="48"/>
      <c r="L2236" s="259"/>
      <c r="M2236" s="259"/>
      <c r="S2236" s="259"/>
      <c r="T2236" s="259"/>
      <c r="U2236" s="259"/>
      <c r="V2236" s="259"/>
    </row>
    <row r="2237" spans="1:22">
      <c r="A2237" s="45"/>
      <c r="B2237" s="43">
        <f t="shared" si="39"/>
        <v>2222</v>
      </c>
      <c r="C2237" s="919"/>
      <c r="D2237" s="48"/>
      <c r="L2237" s="259"/>
      <c r="M2237" s="259"/>
      <c r="S2237" s="259"/>
      <c r="T2237" s="259"/>
      <c r="U2237" s="259"/>
      <c r="V2237" s="259"/>
    </row>
    <row r="2238" spans="1:22">
      <c r="A2238" s="45"/>
      <c r="B2238" s="43">
        <f t="shared" si="39"/>
        <v>2223</v>
      </c>
      <c r="C2238" s="919"/>
      <c r="D2238" s="48"/>
      <c r="L2238" s="259"/>
      <c r="M2238" s="259"/>
      <c r="S2238" s="259"/>
      <c r="T2238" s="259"/>
      <c r="U2238" s="259"/>
      <c r="V2238" s="259"/>
    </row>
    <row r="2239" spans="1:22">
      <c r="A2239" s="45"/>
      <c r="B2239" s="43">
        <f t="shared" si="39"/>
        <v>2224</v>
      </c>
      <c r="C2239" s="919"/>
      <c r="D2239" s="48"/>
      <c r="L2239" s="259"/>
      <c r="M2239" s="259"/>
      <c r="S2239" s="259"/>
      <c r="T2239" s="259"/>
      <c r="U2239" s="259"/>
      <c r="V2239" s="259"/>
    </row>
    <row r="2240" spans="1:22">
      <c r="A2240" s="45"/>
      <c r="B2240" s="43">
        <f t="shared" si="39"/>
        <v>2225</v>
      </c>
      <c r="C2240" s="919"/>
      <c r="D2240" s="48"/>
      <c r="L2240" s="259"/>
      <c r="M2240" s="259"/>
      <c r="S2240" s="259"/>
      <c r="T2240" s="259"/>
      <c r="U2240" s="259"/>
      <c r="V2240" s="259"/>
    </row>
    <row r="2241" spans="1:22">
      <c r="A2241" s="45"/>
      <c r="B2241" s="43">
        <f t="shared" si="39"/>
        <v>2226</v>
      </c>
      <c r="C2241" s="919"/>
      <c r="D2241" s="48"/>
      <c r="L2241" s="259"/>
      <c r="M2241" s="259"/>
      <c r="S2241" s="259"/>
      <c r="T2241" s="259"/>
      <c r="U2241" s="259"/>
      <c r="V2241" s="259"/>
    </row>
    <row r="2242" spans="1:22">
      <c r="A2242" s="45"/>
      <c r="B2242" s="43">
        <f t="shared" si="39"/>
        <v>2227</v>
      </c>
      <c r="C2242" s="919"/>
      <c r="D2242" s="48"/>
      <c r="L2242" s="259"/>
      <c r="M2242" s="259"/>
      <c r="S2242" s="259"/>
      <c r="T2242" s="259"/>
      <c r="U2242" s="259"/>
      <c r="V2242" s="259"/>
    </row>
    <row r="2243" spans="1:22">
      <c r="A2243" s="45"/>
      <c r="B2243" s="43">
        <f t="shared" si="39"/>
        <v>2228</v>
      </c>
      <c r="C2243" s="919"/>
      <c r="D2243" s="48"/>
      <c r="L2243" s="259"/>
      <c r="M2243" s="259"/>
      <c r="S2243" s="259"/>
      <c r="T2243" s="259"/>
      <c r="U2243" s="259"/>
      <c r="V2243" s="259"/>
    </row>
    <row r="2244" spans="1:22">
      <c r="A2244" s="45"/>
      <c r="B2244" s="43">
        <f t="shared" si="39"/>
        <v>2229</v>
      </c>
      <c r="C2244" s="919"/>
      <c r="D2244" s="48"/>
      <c r="L2244" s="259"/>
      <c r="M2244" s="259"/>
      <c r="S2244" s="259"/>
      <c r="T2244" s="259"/>
      <c r="U2244" s="259"/>
      <c r="V2244" s="259"/>
    </row>
    <row r="2245" spans="1:22">
      <c r="A2245" s="45"/>
      <c r="B2245" s="43">
        <f t="shared" si="39"/>
        <v>2230</v>
      </c>
      <c r="C2245" s="919"/>
      <c r="D2245" s="48"/>
      <c r="L2245" s="259"/>
      <c r="M2245" s="259"/>
      <c r="S2245" s="259"/>
      <c r="T2245" s="259"/>
      <c r="U2245" s="259"/>
      <c r="V2245" s="259"/>
    </row>
    <row r="2246" spans="1:22">
      <c r="A2246" s="45"/>
      <c r="B2246" s="43">
        <f t="shared" si="39"/>
        <v>2231</v>
      </c>
      <c r="C2246" s="919"/>
      <c r="D2246" s="48"/>
      <c r="L2246" s="259"/>
      <c r="M2246" s="259"/>
      <c r="S2246" s="259"/>
      <c r="T2246" s="259"/>
      <c r="U2246" s="259"/>
      <c r="V2246" s="259"/>
    </row>
    <row r="2247" spans="1:22">
      <c r="A2247" s="45"/>
      <c r="B2247" s="43">
        <f t="shared" si="39"/>
        <v>2232</v>
      </c>
      <c r="C2247" s="919"/>
      <c r="D2247" s="48"/>
      <c r="L2247" s="259"/>
      <c r="M2247" s="259"/>
      <c r="S2247" s="259"/>
      <c r="T2247" s="259"/>
      <c r="U2247" s="259"/>
      <c r="V2247" s="259"/>
    </row>
    <row r="2248" spans="1:22">
      <c r="A2248" s="45"/>
      <c r="B2248" s="43">
        <f t="shared" si="39"/>
        <v>2233</v>
      </c>
      <c r="C2248" s="919"/>
      <c r="D2248" s="48"/>
      <c r="L2248" s="259"/>
      <c r="M2248" s="259"/>
      <c r="S2248" s="259"/>
      <c r="T2248" s="259"/>
      <c r="U2248" s="259"/>
      <c r="V2248" s="259"/>
    </row>
    <row r="2249" spans="1:22">
      <c r="A2249" s="45"/>
      <c r="B2249" s="43">
        <f t="shared" si="39"/>
        <v>2234</v>
      </c>
      <c r="C2249" s="919"/>
      <c r="D2249" s="48"/>
      <c r="L2249" s="259"/>
      <c r="M2249" s="259"/>
      <c r="S2249" s="259"/>
      <c r="T2249" s="259"/>
      <c r="U2249" s="259"/>
      <c r="V2249" s="259"/>
    </row>
    <row r="2250" spans="1:22">
      <c r="A2250" s="45"/>
      <c r="B2250" s="43">
        <f t="shared" si="39"/>
        <v>2235</v>
      </c>
      <c r="C2250" s="919"/>
      <c r="D2250" s="48"/>
      <c r="L2250" s="259"/>
      <c r="M2250" s="259"/>
      <c r="S2250" s="259"/>
      <c r="T2250" s="259"/>
      <c r="U2250" s="259"/>
      <c r="V2250" s="259"/>
    </row>
    <row r="2251" spans="1:22">
      <c r="A2251" s="45"/>
      <c r="B2251" s="43">
        <f t="shared" si="39"/>
        <v>2236</v>
      </c>
      <c r="C2251" s="919"/>
      <c r="D2251" s="48"/>
      <c r="L2251" s="259"/>
      <c r="M2251" s="259"/>
      <c r="S2251" s="259"/>
      <c r="T2251" s="259"/>
      <c r="U2251" s="259"/>
      <c r="V2251" s="259"/>
    </row>
    <row r="2252" spans="1:22">
      <c r="A2252" s="45"/>
      <c r="B2252" s="43">
        <f t="shared" si="39"/>
        <v>2237</v>
      </c>
      <c r="C2252" s="919"/>
      <c r="D2252" s="48"/>
      <c r="L2252" s="259"/>
      <c r="M2252" s="259"/>
      <c r="S2252" s="259"/>
      <c r="T2252" s="259"/>
      <c r="U2252" s="259"/>
      <c r="V2252" s="259"/>
    </row>
    <row r="2253" spans="1:22">
      <c r="A2253" s="45"/>
      <c r="B2253" s="43">
        <f t="shared" si="39"/>
        <v>2238</v>
      </c>
      <c r="C2253" s="919"/>
      <c r="D2253" s="48"/>
      <c r="L2253" s="259"/>
      <c r="M2253" s="259"/>
      <c r="S2253" s="259"/>
      <c r="T2253" s="259"/>
      <c r="U2253" s="259"/>
      <c r="V2253" s="259"/>
    </row>
    <row r="2254" spans="1:22">
      <c r="A2254" s="45"/>
      <c r="B2254" s="43">
        <f t="shared" si="39"/>
        <v>2239</v>
      </c>
      <c r="C2254" s="919"/>
      <c r="D2254" s="48"/>
      <c r="L2254" s="259"/>
      <c r="M2254" s="259"/>
      <c r="S2254" s="259"/>
      <c r="T2254" s="259"/>
      <c r="U2254" s="259"/>
      <c r="V2254" s="259"/>
    </row>
    <row r="2255" spans="1:22">
      <c r="A2255" s="45"/>
      <c r="B2255" s="43">
        <f t="shared" si="39"/>
        <v>2240</v>
      </c>
      <c r="C2255" s="919"/>
      <c r="D2255" s="48"/>
      <c r="L2255" s="259"/>
      <c r="M2255" s="259"/>
      <c r="S2255" s="259"/>
      <c r="T2255" s="259"/>
      <c r="U2255" s="259"/>
      <c r="V2255" s="259"/>
    </row>
    <row r="2256" spans="1:22">
      <c r="A2256" s="45"/>
      <c r="B2256" s="43">
        <f t="shared" si="39"/>
        <v>2241</v>
      </c>
      <c r="C2256" s="919"/>
      <c r="D2256" s="48"/>
      <c r="L2256" s="259"/>
      <c r="M2256" s="259"/>
      <c r="S2256" s="259"/>
      <c r="T2256" s="259"/>
      <c r="U2256" s="259"/>
      <c r="V2256" s="259"/>
    </row>
    <row r="2257" spans="1:22">
      <c r="A2257" s="45"/>
      <c r="B2257" s="43">
        <f t="shared" si="39"/>
        <v>2242</v>
      </c>
      <c r="C2257" s="919"/>
      <c r="D2257" s="48"/>
      <c r="L2257" s="259"/>
      <c r="M2257" s="259"/>
      <c r="S2257" s="259"/>
      <c r="T2257" s="259"/>
      <c r="U2257" s="259"/>
      <c r="V2257" s="259"/>
    </row>
    <row r="2258" spans="1:22">
      <c r="A2258" s="45"/>
      <c r="B2258" s="43">
        <f t="shared" ref="B2258:B2321" si="40">B2257+1</f>
        <v>2243</v>
      </c>
      <c r="C2258" s="919"/>
      <c r="D2258" s="48"/>
      <c r="L2258" s="259"/>
      <c r="M2258" s="259"/>
      <c r="S2258" s="259"/>
      <c r="T2258" s="259"/>
      <c r="U2258" s="259"/>
      <c r="V2258" s="259"/>
    </row>
    <row r="2259" spans="1:22">
      <c r="A2259" s="45"/>
      <c r="B2259" s="43">
        <f t="shared" si="40"/>
        <v>2244</v>
      </c>
      <c r="C2259" s="919"/>
      <c r="D2259" s="48"/>
      <c r="L2259" s="259"/>
      <c r="M2259" s="259"/>
      <c r="S2259" s="259"/>
      <c r="T2259" s="259"/>
      <c r="U2259" s="259"/>
      <c r="V2259" s="259"/>
    </row>
    <row r="2260" spans="1:22">
      <c r="A2260" s="45"/>
      <c r="B2260" s="43">
        <f t="shared" si="40"/>
        <v>2245</v>
      </c>
      <c r="C2260" s="919"/>
      <c r="D2260" s="48"/>
      <c r="L2260" s="259"/>
      <c r="M2260" s="259"/>
      <c r="S2260" s="259"/>
      <c r="T2260" s="259"/>
      <c r="U2260" s="259"/>
      <c r="V2260" s="259"/>
    </row>
    <row r="2261" spans="1:22">
      <c r="A2261" s="45"/>
      <c r="B2261" s="43">
        <f t="shared" si="40"/>
        <v>2246</v>
      </c>
      <c r="C2261" s="919"/>
      <c r="D2261" s="48"/>
      <c r="L2261" s="259"/>
      <c r="M2261" s="259"/>
      <c r="S2261" s="259"/>
      <c r="T2261" s="259"/>
      <c r="U2261" s="259"/>
      <c r="V2261" s="259"/>
    </row>
    <row r="2262" spans="1:22">
      <c r="A2262" s="45"/>
      <c r="B2262" s="43">
        <f t="shared" si="40"/>
        <v>2247</v>
      </c>
      <c r="C2262" s="919"/>
      <c r="D2262" s="48"/>
      <c r="L2262" s="259"/>
      <c r="M2262" s="259"/>
      <c r="S2262" s="259"/>
      <c r="T2262" s="259"/>
      <c r="U2262" s="259"/>
      <c r="V2262" s="259"/>
    </row>
    <row r="2263" spans="1:22">
      <c r="A2263" s="45"/>
      <c r="B2263" s="43">
        <f t="shared" si="40"/>
        <v>2248</v>
      </c>
      <c r="C2263" s="919"/>
      <c r="D2263" s="48"/>
      <c r="L2263" s="259"/>
      <c r="M2263" s="259"/>
      <c r="S2263" s="259"/>
      <c r="T2263" s="259"/>
      <c r="U2263" s="259"/>
      <c r="V2263" s="259"/>
    </row>
    <row r="2264" spans="1:22">
      <c r="A2264" s="45"/>
      <c r="B2264" s="43">
        <f t="shared" si="40"/>
        <v>2249</v>
      </c>
      <c r="C2264" s="919"/>
      <c r="D2264" s="48"/>
      <c r="L2264" s="259"/>
      <c r="M2264" s="259"/>
      <c r="S2264" s="259"/>
      <c r="T2264" s="259"/>
      <c r="U2264" s="259"/>
      <c r="V2264" s="259"/>
    </row>
    <row r="2265" spans="1:22">
      <c r="A2265" s="45"/>
      <c r="B2265" s="43">
        <f t="shared" si="40"/>
        <v>2250</v>
      </c>
      <c r="C2265" s="919"/>
      <c r="D2265" s="48"/>
      <c r="L2265" s="259"/>
      <c r="M2265" s="259"/>
      <c r="S2265" s="259"/>
      <c r="T2265" s="259"/>
      <c r="U2265" s="259"/>
      <c r="V2265" s="259"/>
    </row>
    <row r="2266" spans="1:22">
      <c r="A2266" s="45"/>
      <c r="B2266" s="43">
        <f t="shared" si="40"/>
        <v>2251</v>
      </c>
      <c r="C2266" s="919"/>
      <c r="D2266" s="48"/>
      <c r="L2266" s="259"/>
      <c r="M2266" s="259"/>
      <c r="S2266" s="259"/>
      <c r="T2266" s="259"/>
      <c r="U2266" s="259"/>
      <c r="V2266" s="259"/>
    </row>
    <row r="2267" spans="1:22">
      <c r="A2267" s="45"/>
      <c r="B2267" s="43">
        <f t="shared" si="40"/>
        <v>2252</v>
      </c>
      <c r="C2267" s="919"/>
      <c r="D2267" s="48"/>
      <c r="L2267" s="259"/>
      <c r="M2267" s="259"/>
      <c r="S2267" s="259"/>
      <c r="T2267" s="259"/>
      <c r="U2267" s="259"/>
      <c r="V2267" s="259"/>
    </row>
    <row r="2268" spans="1:22">
      <c r="A2268" s="45"/>
      <c r="B2268" s="43">
        <f t="shared" si="40"/>
        <v>2253</v>
      </c>
      <c r="C2268" s="919"/>
      <c r="D2268" s="48"/>
      <c r="L2268" s="259"/>
      <c r="M2268" s="259"/>
      <c r="S2268" s="259"/>
      <c r="T2268" s="259"/>
      <c r="U2268" s="259"/>
      <c r="V2268" s="259"/>
    </row>
    <row r="2269" spans="1:22">
      <c r="A2269" s="45"/>
      <c r="B2269" s="43">
        <f t="shared" si="40"/>
        <v>2254</v>
      </c>
      <c r="C2269" s="919"/>
      <c r="D2269" s="48"/>
      <c r="L2269" s="259"/>
      <c r="M2269" s="259"/>
      <c r="S2269" s="259"/>
      <c r="T2269" s="259"/>
      <c r="U2269" s="259"/>
      <c r="V2269" s="259"/>
    </row>
    <row r="2270" spans="1:22">
      <c r="A2270" s="45"/>
      <c r="B2270" s="43">
        <f t="shared" si="40"/>
        <v>2255</v>
      </c>
      <c r="C2270" s="919"/>
      <c r="D2270" s="48"/>
      <c r="L2270" s="259"/>
      <c r="M2270" s="259"/>
      <c r="S2270" s="259"/>
      <c r="T2270" s="259"/>
      <c r="U2270" s="259"/>
      <c r="V2270" s="259"/>
    </row>
    <row r="2271" spans="1:22">
      <c r="A2271" s="45"/>
      <c r="B2271" s="43">
        <f t="shared" si="40"/>
        <v>2256</v>
      </c>
      <c r="C2271" s="919"/>
      <c r="D2271" s="48"/>
      <c r="L2271" s="259"/>
      <c r="M2271" s="259"/>
      <c r="S2271" s="259"/>
      <c r="T2271" s="259"/>
      <c r="U2271" s="259"/>
      <c r="V2271" s="259"/>
    </row>
    <row r="2272" spans="1:22">
      <c r="A2272" s="45"/>
      <c r="B2272" s="43">
        <f t="shared" si="40"/>
        <v>2257</v>
      </c>
      <c r="C2272" s="919"/>
      <c r="D2272" s="48"/>
      <c r="L2272" s="259"/>
      <c r="M2272" s="259"/>
      <c r="S2272" s="259"/>
      <c r="T2272" s="259"/>
      <c r="U2272" s="259"/>
      <c r="V2272" s="259"/>
    </row>
    <row r="2273" spans="1:22">
      <c r="A2273" s="45"/>
      <c r="B2273" s="43">
        <f t="shared" si="40"/>
        <v>2258</v>
      </c>
      <c r="C2273" s="919"/>
      <c r="D2273" s="48"/>
      <c r="L2273" s="259"/>
      <c r="M2273" s="259"/>
      <c r="S2273" s="259"/>
      <c r="T2273" s="259"/>
      <c r="U2273" s="259"/>
      <c r="V2273" s="259"/>
    </row>
    <row r="2274" spans="1:22">
      <c r="A2274" s="45"/>
      <c r="B2274" s="43">
        <f t="shared" si="40"/>
        <v>2259</v>
      </c>
      <c r="C2274" s="919"/>
      <c r="D2274" s="48"/>
      <c r="L2274" s="259"/>
      <c r="M2274" s="259"/>
      <c r="S2274" s="259"/>
      <c r="T2274" s="259"/>
      <c r="U2274" s="259"/>
      <c r="V2274" s="259"/>
    </row>
    <row r="2275" spans="1:22">
      <c r="A2275" s="45"/>
      <c r="B2275" s="43">
        <f t="shared" si="40"/>
        <v>2260</v>
      </c>
      <c r="C2275" s="919"/>
      <c r="D2275" s="48"/>
      <c r="L2275" s="259"/>
      <c r="M2275" s="259"/>
      <c r="S2275" s="259"/>
      <c r="T2275" s="259"/>
      <c r="U2275" s="259"/>
      <c r="V2275" s="259"/>
    </row>
    <row r="2276" spans="1:22">
      <c r="A2276" s="45"/>
      <c r="B2276" s="43">
        <f t="shared" si="40"/>
        <v>2261</v>
      </c>
      <c r="C2276" s="919"/>
      <c r="D2276" s="48"/>
      <c r="L2276" s="259"/>
      <c r="M2276" s="259"/>
      <c r="S2276" s="259"/>
      <c r="T2276" s="259"/>
      <c r="U2276" s="259"/>
      <c r="V2276" s="259"/>
    </row>
    <row r="2277" spans="1:22">
      <c r="A2277" s="45"/>
      <c r="B2277" s="43">
        <f t="shared" si="40"/>
        <v>2262</v>
      </c>
      <c r="C2277" s="919"/>
      <c r="D2277" s="48"/>
      <c r="L2277" s="259"/>
      <c r="M2277" s="259"/>
      <c r="S2277" s="259"/>
      <c r="T2277" s="259"/>
      <c r="U2277" s="259"/>
      <c r="V2277" s="259"/>
    </row>
    <row r="2278" spans="1:22">
      <c r="A2278" s="45"/>
      <c r="B2278" s="43">
        <f t="shared" si="40"/>
        <v>2263</v>
      </c>
      <c r="C2278" s="919"/>
      <c r="D2278" s="48"/>
      <c r="L2278" s="259"/>
      <c r="M2278" s="259"/>
      <c r="S2278" s="259"/>
      <c r="T2278" s="259"/>
      <c r="U2278" s="259"/>
      <c r="V2278" s="259"/>
    </row>
    <row r="2279" spans="1:22">
      <c r="A2279" s="45"/>
      <c r="B2279" s="43">
        <f t="shared" si="40"/>
        <v>2264</v>
      </c>
      <c r="C2279" s="919"/>
      <c r="D2279" s="48"/>
      <c r="L2279" s="259"/>
      <c r="M2279" s="259"/>
      <c r="S2279" s="259"/>
      <c r="T2279" s="259"/>
      <c r="U2279" s="259"/>
      <c r="V2279" s="259"/>
    </row>
    <row r="2280" spans="1:22">
      <c r="A2280" s="45"/>
      <c r="B2280" s="43">
        <f t="shared" si="40"/>
        <v>2265</v>
      </c>
      <c r="C2280" s="919"/>
      <c r="D2280" s="48"/>
      <c r="L2280" s="259"/>
      <c r="M2280" s="259"/>
      <c r="S2280" s="259"/>
      <c r="T2280" s="259"/>
      <c r="U2280" s="259"/>
      <c r="V2280" s="259"/>
    </row>
    <row r="2281" spans="1:22">
      <c r="A2281" s="45"/>
      <c r="B2281" s="43">
        <f t="shared" si="40"/>
        <v>2266</v>
      </c>
      <c r="C2281" s="919"/>
      <c r="D2281" s="48"/>
      <c r="L2281" s="259"/>
      <c r="M2281" s="259"/>
      <c r="S2281" s="259"/>
      <c r="T2281" s="259"/>
      <c r="U2281" s="259"/>
      <c r="V2281" s="259"/>
    </row>
    <row r="2282" spans="1:22">
      <c r="A2282" s="45"/>
      <c r="B2282" s="43">
        <f t="shared" si="40"/>
        <v>2267</v>
      </c>
      <c r="C2282" s="919"/>
      <c r="D2282" s="48"/>
      <c r="L2282" s="259"/>
      <c r="M2282" s="259"/>
      <c r="S2282" s="259"/>
      <c r="T2282" s="259"/>
      <c r="U2282" s="259"/>
      <c r="V2282" s="259"/>
    </row>
    <row r="2283" spans="1:22">
      <c r="A2283" s="45"/>
      <c r="B2283" s="43">
        <f t="shared" si="40"/>
        <v>2268</v>
      </c>
      <c r="C2283" s="919"/>
      <c r="D2283" s="48"/>
      <c r="L2283" s="259"/>
      <c r="M2283" s="259"/>
      <c r="S2283" s="259"/>
      <c r="T2283" s="259"/>
      <c r="U2283" s="259"/>
      <c r="V2283" s="259"/>
    </row>
    <row r="2284" spans="1:22">
      <c r="A2284" s="45"/>
      <c r="B2284" s="43">
        <f t="shared" si="40"/>
        <v>2269</v>
      </c>
      <c r="C2284" s="919"/>
      <c r="D2284" s="48"/>
      <c r="L2284" s="259"/>
      <c r="M2284" s="259"/>
      <c r="S2284" s="259"/>
      <c r="T2284" s="259"/>
      <c r="U2284" s="259"/>
      <c r="V2284" s="259"/>
    </row>
    <row r="2285" spans="1:22">
      <c r="A2285" s="45"/>
      <c r="B2285" s="43">
        <f t="shared" si="40"/>
        <v>2270</v>
      </c>
      <c r="C2285" s="919"/>
      <c r="D2285" s="48"/>
      <c r="L2285" s="259"/>
      <c r="M2285" s="259"/>
      <c r="S2285" s="259"/>
      <c r="T2285" s="259"/>
      <c r="U2285" s="259"/>
      <c r="V2285" s="259"/>
    </row>
    <row r="2286" spans="1:22">
      <c r="A2286" s="45"/>
      <c r="B2286" s="43">
        <f t="shared" si="40"/>
        <v>2271</v>
      </c>
      <c r="C2286" s="919"/>
      <c r="D2286" s="48"/>
      <c r="L2286" s="259"/>
      <c r="M2286" s="259"/>
      <c r="S2286" s="259"/>
      <c r="T2286" s="259"/>
      <c r="U2286" s="259"/>
      <c r="V2286" s="259"/>
    </row>
    <row r="2287" spans="1:22">
      <c r="A2287" s="45"/>
      <c r="B2287" s="43">
        <f t="shared" si="40"/>
        <v>2272</v>
      </c>
      <c r="C2287" s="919"/>
      <c r="D2287" s="48"/>
      <c r="L2287" s="259"/>
      <c r="M2287" s="259"/>
      <c r="S2287" s="259"/>
      <c r="T2287" s="259"/>
      <c r="U2287" s="259"/>
      <c r="V2287" s="259"/>
    </row>
    <row r="2288" spans="1:22">
      <c r="A2288" s="45"/>
      <c r="B2288" s="43">
        <f t="shared" si="40"/>
        <v>2273</v>
      </c>
      <c r="C2288" s="919"/>
      <c r="D2288" s="48"/>
      <c r="L2288" s="259"/>
      <c r="M2288" s="259"/>
      <c r="S2288" s="259"/>
      <c r="T2288" s="259"/>
      <c r="U2288" s="259"/>
      <c r="V2288" s="259"/>
    </row>
    <row r="2289" spans="1:22">
      <c r="A2289" s="45"/>
      <c r="B2289" s="43">
        <f t="shared" si="40"/>
        <v>2274</v>
      </c>
      <c r="C2289" s="919"/>
      <c r="D2289" s="48"/>
      <c r="L2289" s="259"/>
      <c r="M2289" s="259"/>
      <c r="S2289" s="259"/>
      <c r="T2289" s="259"/>
      <c r="U2289" s="259"/>
      <c r="V2289" s="259"/>
    </row>
    <row r="2290" spans="1:22">
      <c r="A2290" s="45"/>
      <c r="B2290" s="43">
        <f t="shared" si="40"/>
        <v>2275</v>
      </c>
      <c r="C2290" s="919"/>
      <c r="D2290" s="48"/>
      <c r="L2290" s="259"/>
      <c r="M2290" s="259"/>
      <c r="S2290" s="259"/>
      <c r="T2290" s="259"/>
      <c r="U2290" s="259"/>
      <c r="V2290" s="259"/>
    </row>
    <row r="2291" spans="1:22">
      <c r="A2291" s="45"/>
      <c r="B2291" s="43">
        <f t="shared" si="40"/>
        <v>2276</v>
      </c>
      <c r="C2291" s="919"/>
      <c r="D2291" s="48"/>
      <c r="L2291" s="259"/>
      <c r="M2291" s="259"/>
      <c r="S2291" s="259"/>
      <c r="T2291" s="259"/>
      <c r="U2291" s="259"/>
      <c r="V2291" s="259"/>
    </row>
    <row r="2292" spans="1:22">
      <c r="A2292" s="45"/>
      <c r="B2292" s="43">
        <f t="shared" si="40"/>
        <v>2277</v>
      </c>
      <c r="C2292" s="919"/>
      <c r="D2292" s="48"/>
      <c r="L2292" s="259"/>
      <c r="M2292" s="259"/>
      <c r="S2292" s="259"/>
      <c r="T2292" s="259"/>
      <c r="U2292" s="259"/>
      <c r="V2292" s="259"/>
    </row>
    <row r="2293" spans="1:22">
      <c r="A2293" s="45"/>
      <c r="B2293" s="43">
        <f t="shared" si="40"/>
        <v>2278</v>
      </c>
      <c r="C2293" s="919"/>
      <c r="D2293" s="48"/>
      <c r="L2293" s="259"/>
      <c r="M2293" s="259"/>
      <c r="S2293" s="259"/>
      <c r="T2293" s="259"/>
      <c r="U2293" s="259"/>
      <c r="V2293" s="259"/>
    </row>
    <row r="2294" spans="1:22">
      <c r="A2294" s="45"/>
      <c r="B2294" s="43">
        <f t="shared" si="40"/>
        <v>2279</v>
      </c>
      <c r="C2294" s="919"/>
      <c r="D2294" s="48"/>
      <c r="L2294" s="259"/>
      <c r="M2294" s="259"/>
      <c r="S2294" s="259"/>
      <c r="T2294" s="259"/>
      <c r="U2294" s="259"/>
      <c r="V2294" s="259"/>
    </row>
    <row r="2295" spans="1:22">
      <c r="A2295" s="45"/>
      <c r="B2295" s="43">
        <f t="shared" si="40"/>
        <v>2280</v>
      </c>
      <c r="C2295" s="919"/>
      <c r="D2295" s="48"/>
      <c r="L2295" s="259"/>
      <c r="M2295" s="259"/>
      <c r="S2295" s="259"/>
      <c r="T2295" s="259"/>
      <c r="U2295" s="259"/>
      <c r="V2295" s="259"/>
    </row>
    <row r="2296" spans="1:22">
      <c r="A2296" s="45"/>
      <c r="B2296" s="43">
        <f t="shared" si="40"/>
        <v>2281</v>
      </c>
      <c r="C2296" s="919"/>
      <c r="D2296" s="48"/>
      <c r="L2296" s="259"/>
      <c r="M2296" s="259"/>
      <c r="S2296" s="259"/>
      <c r="T2296" s="259"/>
      <c r="U2296" s="259"/>
      <c r="V2296" s="259"/>
    </row>
    <row r="2297" spans="1:22">
      <c r="A2297" s="45"/>
      <c r="B2297" s="43">
        <f t="shared" si="40"/>
        <v>2282</v>
      </c>
      <c r="C2297" s="919"/>
      <c r="D2297" s="48"/>
      <c r="L2297" s="259"/>
      <c r="M2297" s="259"/>
      <c r="S2297" s="259"/>
      <c r="T2297" s="259"/>
      <c r="U2297" s="259"/>
      <c r="V2297" s="259"/>
    </row>
    <row r="2298" spans="1:22">
      <c r="A2298" s="45"/>
      <c r="B2298" s="43">
        <f t="shared" si="40"/>
        <v>2283</v>
      </c>
      <c r="C2298" s="919"/>
      <c r="D2298" s="48"/>
      <c r="L2298" s="259"/>
      <c r="M2298" s="259"/>
      <c r="S2298" s="259"/>
      <c r="T2298" s="259"/>
      <c r="U2298" s="259"/>
      <c r="V2298" s="259"/>
    </row>
    <row r="2299" spans="1:22">
      <c r="A2299" s="45"/>
      <c r="B2299" s="43">
        <f t="shared" si="40"/>
        <v>2284</v>
      </c>
      <c r="C2299" s="919"/>
      <c r="D2299" s="48"/>
      <c r="L2299" s="259"/>
      <c r="M2299" s="259"/>
      <c r="S2299" s="259"/>
      <c r="T2299" s="259"/>
      <c r="U2299" s="259"/>
      <c r="V2299" s="259"/>
    </row>
    <row r="2300" spans="1:22">
      <c r="A2300" s="45"/>
      <c r="B2300" s="43">
        <f t="shared" si="40"/>
        <v>2285</v>
      </c>
      <c r="C2300" s="919"/>
      <c r="D2300" s="48"/>
      <c r="L2300" s="259"/>
      <c r="M2300" s="259"/>
      <c r="S2300" s="259"/>
      <c r="T2300" s="259"/>
      <c r="U2300" s="259"/>
      <c r="V2300" s="259"/>
    </row>
    <row r="2301" spans="1:22">
      <c r="A2301" s="45"/>
      <c r="B2301" s="43">
        <f t="shared" si="40"/>
        <v>2286</v>
      </c>
      <c r="C2301" s="919"/>
      <c r="D2301" s="48"/>
      <c r="L2301" s="259"/>
      <c r="M2301" s="259"/>
      <c r="S2301" s="259"/>
      <c r="T2301" s="259"/>
      <c r="U2301" s="259"/>
      <c r="V2301" s="259"/>
    </row>
    <row r="2302" spans="1:22">
      <c r="A2302" s="45"/>
      <c r="B2302" s="43">
        <f t="shared" si="40"/>
        <v>2287</v>
      </c>
      <c r="C2302" s="919"/>
      <c r="D2302" s="48"/>
      <c r="L2302" s="259"/>
      <c r="M2302" s="259"/>
      <c r="S2302" s="259"/>
      <c r="T2302" s="259"/>
      <c r="U2302" s="259"/>
      <c r="V2302" s="259"/>
    </row>
    <row r="2303" spans="1:22">
      <c r="A2303" s="45"/>
      <c r="B2303" s="43">
        <f t="shared" si="40"/>
        <v>2288</v>
      </c>
      <c r="C2303" s="919"/>
      <c r="D2303" s="48"/>
      <c r="L2303" s="259"/>
      <c r="M2303" s="259"/>
      <c r="S2303" s="259"/>
      <c r="T2303" s="259"/>
      <c r="U2303" s="259"/>
      <c r="V2303" s="259"/>
    </row>
    <row r="2304" spans="1:22">
      <c r="A2304" s="45"/>
      <c r="B2304" s="43">
        <f t="shared" si="40"/>
        <v>2289</v>
      </c>
      <c r="C2304" s="919"/>
      <c r="D2304" s="48"/>
      <c r="L2304" s="259"/>
      <c r="M2304" s="259"/>
      <c r="S2304" s="259"/>
      <c r="T2304" s="259"/>
      <c r="U2304" s="259"/>
      <c r="V2304" s="259"/>
    </row>
    <row r="2305" spans="1:22">
      <c r="A2305" s="45"/>
      <c r="B2305" s="43">
        <f t="shared" si="40"/>
        <v>2290</v>
      </c>
      <c r="C2305" s="919"/>
      <c r="D2305" s="48"/>
      <c r="L2305" s="259"/>
      <c r="M2305" s="259"/>
      <c r="S2305" s="259"/>
      <c r="T2305" s="259"/>
      <c r="U2305" s="259"/>
      <c r="V2305" s="259"/>
    </row>
    <row r="2306" spans="1:22">
      <c r="A2306" s="45"/>
      <c r="B2306" s="43">
        <f t="shared" si="40"/>
        <v>2291</v>
      </c>
      <c r="C2306" s="919"/>
      <c r="D2306" s="48"/>
      <c r="L2306" s="259"/>
      <c r="M2306" s="259"/>
      <c r="S2306" s="259"/>
      <c r="T2306" s="259"/>
      <c r="U2306" s="259"/>
      <c r="V2306" s="259"/>
    </row>
    <row r="2307" spans="1:22">
      <c r="A2307" s="45"/>
      <c r="B2307" s="43">
        <f t="shared" si="40"/>
        <v>2292</v>
      </c>
      <c r="C2307" s="919"/>
      <c r="D2307" s="48"/>
      <c r="L2307" s="259"/>
      <c r="M2307" s="259"/>
      <c r="S2307" s="259"/>
      <c r="T2307" s="259"/>
      <c r="U2307" s="259"/>
      <c r="V2307" s="259"/>
    </row>
    <row r="2308" spans="1:22">
      <c r="A2308" s="45"/>
      <c r="B2308" s="43">
        <f t="shared" si="40"/>
        <v>2293</v>
      </c>
      <c r="C2308" s="919"/>
      <c r="D2308" s="48"/>
      <c r="L2308" s="259"/>
      <c r="M2308" s="259"/>
      <c r="S2308" s="259"/>
      <c r="T2308" s="259"/>
      <c r="U2308" s="259"/>
      <c r="V2308" s="259"/>
    </row>
    <row r="2309" spans="1:22">
      <c r="A2309" s="45"/>
      <c r="B2309" s="43">
        <f t="shared" si="40"/>
        <v>2294</v>
      </c>
      <c r="C2309" s="919"/>
      <c r="D2309" s="48"/>
      <c r="L2309" s="259"/>
      <c r="M2309" s="259"/>
      <c r="S2309" s="259"/>
      <c r="T2309" s="259"/>
      <c r="U2309" s="259"/>
      <c r="V2309" s="259"/>
    </row>
    <row r="2310" spans="1:22">
      <c r="A2310" s="45"/>
      <c r="B2310" s="43">
        <f t="shared" si="40"/>
        <v>2295</v>
      </c>
      <c r="C2310" s="919"/>
      <c r="D2310" s="48"/>
      <c r="L2310" s="259"/>
      <c r="M2310" s="259"/>
      <c r="S2310" s="259"/>
      <c r="T2310" s="259"/>
      <c r="U2310" s="259"/>
      <c r="V2310" s="259"/>
    </row>
    <row r="2311" spans="1:22">
      <c r="A2311" s="45"/>
      <c r="B2311" s="43">
        <f t="shared" si="40"/>
        <v>2296</v>
      </c>
      <c r="C2311" s="919"/>
      <c r="D2311" s="48"/>
      <c r="L2311" s="259"/>
      <c r="M2311" s="259"/>
      <c r="S2311" s="259"/>
      <c r="T2311" s="259"/>
      <c r="U2311" s="259"/>
      <c r="V2311" s="259"/>
    </row>
    <row r="2312" spans="1:22">
      <c r="A2312" s="45"/>
      <c r="B2312" s="43">
        <f t="shared" si="40"/>
        <v>2297</v>
      </c>
      <c r="C2312" s="919"/>
      <c r="D2312" s="48"/>
      <c r="L2312" s="259"/>
      <c r="M2312" s="259"/>
      <c r="S2312" s="259"/>
      <c r="T2312" s="259"/>
      <c r="U2312" s="259"/>
      <c r="V2312" s="259"/>
    </row>
    <row r="2313" spans="1:22">
      <c r="A2313" s="45"/>
      <c r="B2313" s="43">
        <f t="shared" si="40"/>
        <v>2298</v>
      </c>
      <c r="C2313" s="919"/>
      <c r="D2313" s="48"/>
      <c r="L2313" s="259"/>
      <c r="M2313" s="259"/>
      <c r="S2313" s="259"/>
      <c r="T2313" s="259"/>
      <c r="U2313" s="259"/>
      <c r="V2313" s="259"/>
    </row>
    <row r="2314" spans="1:22">
      <c r="A2314" s="45"/>
      <c r="B2314" s="43">
        <f t="shared" si="40"/>
        <v>2299</v>
      </c>
      <c r="C2314" s="919"/>
      <c r="D2314" s="48"/>
      <c r="L2314" s="259"/>
      <c r="M2314" s="259"/>
      <c r="S2314" s="259"/>
      <c r="T2314" s="259"/>
      <c r="U2314" s="259"/>
      <c r="V2314" s="259"/>
    </row>
    <row r="2315" spans="1:22">
      <c r="A2315" s="45"/>
      <c r="B2315" s="43">
        <f t="shared" si="40"/>
        <v>2300</v>
      </c>
      <c r="C2315" s="919"/>
      <c r="D2315" s="48"/>
      <c r="L2315" s="259"/>
      <c r="M2315" s="259"/>
      <c r="S2315" s="259"/>
      <c r="T2315" s="259"/>
      <c r="U2315" s="259"/>
      <c r="V2315" s="259"/>
    </row>
    <row r="2316" spans="1:22">
      <c r="A2316" s="45"/>
      <c r="B2316" s="43">
        <f t="shared" si="40"/>
        <v>2301</v>
      </c>
      <c r="C2316" s="919"/>
      <c r="D2316" s="48"/>
      <c r="L2316" s="259"/>
      <c r="M2316" s="259"/>
      <c r="S2316" s="259"/>
      <c r="T2316" s="259"/>
      <c r="U2316" s="259"/>
      <c r="V2316" s="259"/>
    </row>
    <row r="2317" spans="1:22">
      <c r="A2317" s="45"/>
      <c r="B2317" s="43">
        <f t="shared" si="40"/>
        <v>2302</v>
      </c>
      <c r="C2317" s="919"/>
      <c r="D2317" s="48"/>
      <c r="L2317" s="259"/>
      <c r="M2317" s="259"/>
      <c r="S2317" s="259"/>
      <c r="T2317" s="259"/>
      <c r="U2317" s="259"/>
      <c r="V2317" s="259"/>
    </row>
    <row r="2318" spans="1:22">
      <c r="A2318" s="45"/>
      <c r="B2318" s="43">
        <f t="shared" si="40"/>
        <v>2303</v>
      </c>
      <c r="C2318" s="919"/>
      <c r="D2318" s="48"/>
      <c r="L2318" s="259"/>
      <c r="M2318" s="259"/>
      <c r="S2318" s="259"/>
      <c r="T2318" s="259"/>
      <c r="U2318" s="259"/>
      <c r="V2318" s="259"/>
    </row>
    <row r="2319" spans="1:22">
      <c r="A2319" s="45"/>
      <c r="B2319" s="43">
        <f t="shared" si="40"/>
        <v>2304</v>
      </c>
      <c r="C2319" s="919"/>
      <c r="D2319" s="48"/>
      <c r="L2319" s="259"/>
      <c r="M2319" s="259"/>
      <c r="S2319" s="259"/>
      <c r="T2319" s="259"/>
      <c r="U2319" s="259"/>
      <c r="V2319" s="259"/>
    </row>
    <row r="2320" spans="1:22">
      <c r="A2320" s="45"/>
      <c r="B2320" s="43">
        <f t="shared" si="40"/>
        <v>2305</v>
      </c>
      <c r="C2320" s="919"/>
      <c r="D2320" s="48"/>
      <c r="L2320" s="259"/>
      <c r="M2320" s="259"/>
      <c r="S2320" s="259"/>
      <c r="T2320" s="259"/>
      <c r="U2320" s="259"/>
      <c r="V2320" s="259"/>
    </row>
    <row r="2321" spans="1:22">
      <c r="A2321" s="45"/>
      <c r="B2321" s="43">
        <f t="shared" si="40"/>
        <v>2306</v>
      </c>
      <c r="C2321" s="919"/>
      <c r="D2321" s="48"/>
      <c r="L2321" s="259"/>
      <c r="M2321" s="259"/>
      <c r="S2321" s="259"/>
      <c r="T2321" s="259"/>
      <c r="U2321" s="259"/>
      <c r="V2321" s="259"/>
    </row>
    <row r="2322" spans="1:22">
      <c r="A2322" s="45"/>
      <c r="B2322" s="43">
        <f t="shared" ref="B2322:B2385" si="41">B2321+1</f>
        <v>2307</v>
      </c>
      <c r="C2322" s="919"/>
      <c r="D2322" s="48"/>
      <c r="L2322" s="259"/>
      <c r="M2322" s="259"/>
      <c r="S2322" s="259"/>
      <c r="T2322" s="259"/>
      <c r="U2322" s="259"/>
      <c r="V2322" s="259"/>
    </row>
    <row r="2323" spans="1:22">
      <c r="A2323" s="45"/>
      <c r="B2323" s="43">
        <f t="shared" si="41"/>
        <v>2308</v>
      </c>
      <c r="C2323" s="919"/>
      <c r="D2323" s="48"/>
      <c r="L2323" s="259"/>
      <c r="M2323" s="259"/>
      <c r="S2323" s="259"/>
      <c r="T2323" s="259"/>
      <c r="U2323" s="259"/>
      <c r="V2323" s="259"/>
    </row>
    <row r="2324" spans="1:22">
      <c r="A2324" s="45"/>
      <c r="B2324" s="43">
        <f t="shared" si="41"/>
        <v>2309</v>
      </c>
      <c r="C2324" s="919"/>
      <c r="D2324" s="48"/>
      <c r="L2324" s="259"/>
      <c r="M2324" s="259"/>
      <c r="S2324" s="259"/>
      <c r="T2324" s="259"/>
      <c r="U2324" s="259"/>
      <c r="V2324" s="259"/>
    </row>
    <row r="2325" spans="1:22">
      <c r="A2325" s="45"/>
      <c r="B2325" s="43">
        <f t="shared" si="41"/>
        <v>2310</v>
      </c>
      <c r="C2325" s="919"/>
      <c r="D2325" s="48"/>
      <c r="L2325" s="259"/>
      <c r="M2325" s="259"/>
      <c r="S2325" s="259"/>
      <c r="T2325" s="259"/>
      <c r="U2325" s="259"/>
      <c r="V2325" s="259"/>
    </row>
    <row r="2326" spans="1:22">
      <c r="A2326" s="45"/>
      <c r="B2326" s="43">
        <f t="shared" si="41"/>
        <v>2311</v>
      </c>
      <c r="C2326" s="919"/>
      <c r="D2326" s="48"/>
      <c r="L2326" s="259"/>
      <c r="M2326" s="259"/>
      <c r="S2326" s="259"/>
      <c r="T2326" s="259"/>
      <c r="U2326" s="259"/>
      <c r="V2326" s="259"/>
    </row>
    <row r="2327" spans="1:22">
      <c r="A2327" s="45"/>
      <c r="B2327" s="43">
        <f t="shared" si="41"/>
        <v>2312</v>
      </c>
      <c r="C2327" s="919"/>
      <c r="D2327" s="48"/>
      <c r="L2327" s="259"/>
      <c r="M2327" s="259"/>
      <c r="S2327" s="259"/>
      <c r="T2327" s="259"/>
      <c r="U2327" s="259"/>
      <c r="V2327" s="259"/>
    </row>
    <row r="2328" spans="1:22">
      <c r="A2328" s="45"/>
      <c r="B2328" s="43">
        <f t="shared" si="41"/>
        <v>2313</v>
      </c>
      <c r="C2328" s="919"/>
      <c r="D2328" s="48"/>
      <c r="L2328" s="259"/>
      <c r="M2328" s="259"/>
      <c r="S2328" s="259"/>
      <c r="T2328" s="259"/>
      <c r="U2328" s="259"/>
      <c r="V2328" s="259"/>
    </row>
    <row r="2329" spans="1:22">
      <c r="A2329" s="45"/>
      <c r="B2329" s="43">
        <f t="shared" si="41"/>
        <v>2314</v>
      </c>
      <c r="C2329" s="919"/>
      <c r="D2329" s="48"/>
      <c r="L2329" s="259"/>
      <c r="M2329" s="259"/>
      <c r="S2329" s="259"/>
      <c r="T2329" s="259"/>
      <c r="U2329" s="259"/>
      <c r="V2329" s="259"/>
    </row>
    <row r="2330" spans="1:22">
      <c r="A2330" s="45"/>
      <c r="B2330" s="43">
        <f t="shared" si="41"/>
        <v>2315</v>
      </c>
      <c r="C2330" s="919"/>
      <c r="D2330" s="48"/>
      <c r="L2330" s="259"/>
      <c r="M2330" s="259"/>
      <c r="S2330" s="259"/>
      <c r="T2330" s="259"/>
      <c r="U2330" s="259"/>
      <c r="V2330" s="259"/>
    </row>
    <row r="2331" spans="1:22">
      <c r="A2331" s="45"/>
      <c r="B2331" s="43">
        <f t="shared" si="41"/>
        <v>2316</v>
      </c>
      <c r="C2331" s="919"/>
      <c r="D2331" s="48"/>
      <c r="L2331" s="259"/>
      <c r="M2331" s="259"/>
      <c r="S2331" s="259"/>
      <c r="T2331" s="259"/>
      <c r="U2331" s="259"/>
      <c r="V2331" s="259"/>
    </row>
    <row r="2332" spans="1:22">
      <c r="A2332" s="45"/>
      <c r="B2332" s="43">
        <f t="shared" si="41"/>
        <v>2317</v>
      </c>
      <c r="C2332" s="919"/>
      <c r="D2332" s="48"/>
      <c r="L2332" s="259"/>
      <c r="M2332" s="259"/>
      <c r="S2332" s="259"/>
      <c r="T2332" s="259"/>
      <c r="U2332" s="259"/>
      <c r="V2332" s="259"/>
    </row>
    <row r="2333" spans="1:22">
      <c r="A2333" s="45"/>
      <c r="B2333" s="43">
        <f t="shared" si="41"/>
        <v>2318</v>
      </c>
      <c r="C2333" s="919"/>
      <c r="D2333" s="48"/>
      <c r="L2333" s="259"/>
      <c r="M2333" s="259"/>
      <c r="S2333" s="259"/>
      <c r="T2333" s="259"/>
      <c r="U2333" s="259"/>
      <c r="V2333" s="259"/>
    </row>
    <row r="2334" spans="1:22">
      <c r="A2334" s="45"/>
      <c r="B2334" s="43">
        <f t="shared" si="41"/>
        <v>2319</v>
      </c>
      <c r="C2334" s="919"/>
      <c r="D2334" s="48"/>
      <c r="L2334" s="259"/>
      <c r="M2334" s="259"/>
      <c r="S2334" s="259"/>
      <c r="T2334" s="259"/>
      <c r="U2334" s="259"/>
      <c r="V2334" s="259"/>
    </row>
    <row r="2335" spans="1:22">
      <c r="A2335" s="45"/>
      <c r="B2335" s="43">
        <f t="shared" si="41"/>
        <v>2320</v>
      </c>
      <c r="C2335" s="919"/>
      <c r="D2335" s="48"/>
      <c r="L2335" s="259"/>
      <c r="M2335" s="259"/>
      <c r="S2335" s="259"/>
      <c r="T2335" s="259"/>
      <c r="U2335" s="259"/>
      <c r="V2335" s="259"/>
    </row>
    <row r="2336" spans="1:22">
      <c r="A2336" s="45"/>
      <c r="B2336" s="43">
        <f t="shared" si="41"/>
        <v>2321</v>
      </c>
      <c r="C2336" s="919"/>
      <c r="D2336" s="48"/>
      <c r="L2336" s="259"/>
      <c r="M2336" s="259"/>
      <c r="S2336" s="259"/>
      <c r="T2336" s="259"/>
      <c r="U2336" s="259"/>
      <c r="V2336" s="259"/>
    </row>
    <row r="2337" spans="1:22">
      <c r="A2337" s="45"/>
      <c r="B2337" s="43">
        <f t="shared" si="41"/>
        <v>2322</v>
      </c>
      <c r="C2337" s="919"/>
      <c r="D2337" s="48"/>
      <c r="L2337" s="259"/>
      <c r="M2337" s="259"/>
      <c r="S2337" s="259"/>
      <c r="T2337" s="259"/>
      <c r="U2337" s="259"/>
      <c r="V2337" s="259"/>
    </row>
    <row r="2338" spans="1:22">
      <c r="A2338" s="45"/>
      <c r="B2338" s="43">
        <f t="shared" si="41"/>
        <v>2323</v>
      </c>
      <c r="C2338" s="919"/>
      <c r="D2338" s="48"/>
      <c r="L2338" s="259"/>
      <c r="M2338" s="259"/>
      <c r="S2338" s="259"/>
      <c r="T2338" s="259"/>
      <c r="U2338" s="259"/>
      <c r="V2338" s="259"/>
    </row>
    <row r="2339" spans="1:22">
      <c r="A2339" s="45"/>
      <c r="B2339" s="43">
        <f t="shared" si="41"/>
        <v>2324</v>
      </c>
      <c r="C2339" s="919"/>
      <c r="D2339" s="48"/>
      <c r="L2339" s="259"/>
      <c r="M2339" s="259"/>
      <c r="S2339" s="259"/>
      <c r="T2339" s="259"/>
      <c r="U2339" s="259"/>
      <c r="V2339" s="259"/>
    </row>
    <row r="2340" spans="1:22">
      <c r="A2340" s="45"/>
      <c r="B2340" s="43">
        <f t="shared" si="41"/>
        <v>2325</v>
      </c>
      <c r="C2340" s="919"/>
      <c r="D2340" s="48"/>
      <c r="L2340" s="259"/>
      <c r="M2340" s="259"/>
      <c r="S2340" s="259"/>
      <c r="T2340" s="259"/>
      <c r="U2340" s="259"/>
      <c r="V2340" s="259"/>
    </row>
    <row r="2341" spans="1:22">
      <c r="A2341" s="45"/>
      <c r="B2341" s="43">
        <f t="shared" si="41"/>
        <v>2326</v>
      </c>
      <c r="C2341" s="919"/>
      <c r="D2341" s="48"/>
      <c r="L2341" s="259"/>
      <c r="M2341" s="259"/>
      <c r="S2341" s="259"/>
      <c r="T2341" s="259"/>
      <c r="U2341" s="259"/>
      <c r="V2341" s="259"/>
    </row>
    <row r="2342" spans="1:22">
      <c r="A2342" s="45"/>
      <c r="B2342" s="43">
        <f t="shared" si="41"/>
        <v>2327</v>
      </c>
      <c r="C2342" s="919"/>
      <c r="D2342" s="48"/>
      <c r="L2342" s="259"/>
      <c r="M2342" s="259"/>
      <c r="S2342" s="259"/>
      <c r="T2342" s="259"/>
      <c r="U2342" s="259"/>
      <c r="V2342" s="259"/>
    </row>
    <row r="2343" spans="1:22">
      <c r="A2343" s="45"/>
      <c r="B2343" s="43">
        <f t="shared" si="41"/>
        <v>2328</v>
      </c>
      <c r="C2343" s="919"/>
      <c r="D2343" s="48"/>
      <c r="L2343" s="259"/>
      <c r="M2343" s="259"/>
      <c r="S2343" s="259"/>
      <c r="T2343" s="259"/>
      <c r="U2343" s="259"/>
      <c r="V2343" s="259"/>
    </row>
    <row r="2344" spans="1:22">
      <c r="A2344" s="45"/>
      <c r="B2344" s="43">
        <f t="shared" si="41"/>
        <v>2329</v>
      </c>
      <c r="C2344" s="919"/>
      <c r="D2344" s="48"/>
      <c r="L2344" s="259"/>
      <c r="M2344" s="259"/>
      <c r="S2344" s="259"/>
      <c r="T2344" s="259"/>
      <c r="U2344" s="259"/>
      <c r="V2344" s="259"/>
    </row>
    <row r="2345" spans="1:22">
      <c r="A2345" s="45"/>
      <c r="B2345" s="43">
        <f t="shared" si="41"/>
        <v>2330</v>
      </c>
      <c r="C2345" s="919"/>
      <c r="D2345" s="48"/>
      <c r="L2345" s="259"/>
      <c r="M2345" s="259"/>
      <c r="S2345" s="259"/>
      <c r="T2345" s="259"/>
      <c r="U2345" s="259"/>
      <c r="V2345" s="259"/>
    </row>
    <row r="2346" spans="1:22">
      <c r="A2346" s="45"/>
      <c r="B2346" s="43">
        <f t="shared" si="41"/>
        <v>2331</v>
      </c>
      <c r="C2346" s="919"/>
      <c r="D2346" s="48"/>
      <c r="L2346" s="259"/>
      <c r="M2346" s="259"/>
      <c r="S2346" s="259"/>
      <c r="T2346" s="259"/>
      <c r="U2346" s="259"/>
      <c r="V2346" s="259"/>
    </row>
    <row r="2347" spans="1:22">
      <c r="A2347" s="45"/>
      <c r="B2347" s="43">
        <f t="shared" si="41"/>
        <v>2332</v>
      </c>
      <c r="C2347" s="919"/>
      <c r="D2347" s="48"/>
      <c r="L2347" s="259"/>
      <c r="M2347" s="259"/>
      <c r="S2347" s="259"/>
      <c r="T2347" s="259"/>
      <c r="U2347" s="259"/>
      <c r="V2347" s="259"/>
    </row>
    <row r="2348" spans="1:22">
      <c r="A2348" s="45"/>
      <c r="B2348" s="43">
        <f t="shared" si="41"/>
        <v>2333</v>
      </c>
      <c r="C2348" s="919"/>
      <c r="D2348" s="48"/>
      <c r="L2348" s="259"/>
      <c r="M2348" s="259"/>
      <c r="S2348" s="259"/>
      <c r="T2348" s="259"/>
      <c r="U2348" s="259"/>
      <c r="V2348" s="259"/>
    </row>
    <row r="2349" spans="1:22">
      <c r="A2349" s="45"/>
      <c r="B2349" s="43">
        <f t="shared" si="41"/>
        <v>2334</v>
      </c>
      <c r="C2349" s="919"/>
      <c r="D2349" s="48"/>
      <c r="L2349" s="259"/>
      <c r="M2349" s="259"/>
      <c r="S2349" s="259"/>
      <c r="T2349" s="259"/>
      <c r="U2349" s="259"/>
      <c r="V2349" s="259"/>
    </row>
    <row r="2350" spans="1:22">
      <c r="A2350" s="45"/>
      <c r="B2350" s="43">
        <f t="shared" si="41"/>
        <v>2335</v>
      </c>
      <c r="C2350" s="919"/>
      <c r="D2350" s="48"/>
      <c r="L2350" s="259"/>
      <c r="M2350" s="259"/>
      <c r="S2350" s="259"/>
      <c r="T2350" s="259"/>
      <c r="U2350" s="259"/>
      <c r="V2350" s="259"/>
    </row>
    <row r="2351" spans="1:22">
      <c r="A2351" s="45"/>
      <c r="B2351" s="43">
        <f t="shared" si="41"/>
        <v>2336</v>
      </c>
      <c r="C2351" s="919"/>
      <c r="D2351" s="48"/>
      <c r="L2351" s="259"/>
      <c r="M2351" s="259"/>
      <c r="S2351" s="259"/>
      <c r="T2351" s="259"/>
      <c r="U2351" s="259"/>
      <c r="V2351" s="259"/>
    </row>
    <row r="2352" spans="1:22">
      <c r="A2352" s="45"/>
      <c r="B2352" s="43">
        <f t="shared" si="41"/>
        <v>2337</v>
      </c>
      <c r="C2352" s="919"/>
      <c r="D2352" s="48"/>
      <c r="L2352" s="259"/>
      <c r="M2352" s="259"/>
      <c r="S2352" s="259"/>
      <c r="T2352" s="259"/>
      <c r="U2352" s="259"/>
      <c r="V2352" s="259"/>
    </row>
    <row r="2353" spans="1:22">
      <c r="A2353" s="45"/>
      <c r="B2353" s="43">
        <f t="shared" si="41"/>
        <v>2338</v>
      </c>
      <c r="C2353" s="919"/>
      <c r="D2353" s="48"/>
      <c r="L2353" s="259"/>
      <c r="M2353" s="259"/>
      <c r="S2353" s="259"/>
      <c r="T2353" s="259"/>
      <c r="U2353" s="259"/>
      <c r="V2353" s="259"/>
    </row>
    <row r="2354" spans="1:22">
      <c r="A2354" s="45"/>
      <c r="B2354" s="43">
        <f t="shared" si="41"/>
        <v>2339</v>
      </c>
      <c r="C2354" s="919"/>
      <c r="D2354" s="48"/>
      <c r="L2354" s="259"/>
      <c r="M2354" s="259"/>
      <c r="S2354" s="259"/>
      <c r="T2354" s="259"/>
      <c r="U2354" s="259"/>
      <c r="V2354" s="259"/>
    </row>
    <row r="2355" spans="1:22">
      <c r="A2355" s="45"/>
      <c r="B2355" s="43">
        <f t="shared" si="41"/>
        <v>2340</v>
      </c>
      <c r="C2355" s="919"/>
      <c r="D2355" s="48"/>
      <c r="L2355" s="259"/>
      <c r="M2355" s="259"/>
      <c r="S2355" s="259"/>
      <c r="T2355" s="259"/>
      <c r="U2355" s="259"/>
      <c r="V2355" s="259"/>
    </row>
    <row r="2356" spans="1:22">
      <c r="A2356" s="45"/>
      <c r="B2356" s="43">
        <f t="shared" si="41"/>
        <v>2341</v>
      </c>
      <c r="C2356" s="919"/>
      <c r="D2356" s="48"/>
      <c r="L2356" s="259"/>
      <c r="M2356" s="259"/>
      <c r="S2356" s="259"/>
      <c r="T2356" s="259"/>
      <c r="U2356" s="259"/>
      <c r="V2356" s="259"/>
    </row>
    <row r="2357" spans="1:22">
      <c r="A2357" s="45"/>
      <c r="B2357" s="43">
        <f t="shared" si="41"/>
        <v>2342</v>
      </c>
      <c r="C2357" s="919"/>
      <c r="D2357" s="48"/>
      <c r="L2357" s="259"/>
      <c r="M2357" s="259"/>
      <c r="S2357" s="259"/>
      <c r="T2357" s="259"/>
      <c r="U2357" s="259"/>
      <c r="V2357" s="259"/>
    </row>
    <row r="2358" spans="1:22">
      <c r="A2358" s="45"/>
      <c r="B2358" s="43">
        <f t="shared" si="41"/>
        <v>2343</v>
      </c>
      <c r="C2358" s="919"/>
      <c r="D2358" s="48"/>
      <c r="L2358" s="259"/>
      <c r="M2358" s="259"/>
      <c r="S2358" s="259"/>
      <c r="T2358" s="259"/>
      <c r="U2358" s="259"/>
      <c r="V2358" s="259"/>
    </row>
    <row r="2359" spans="1:22">
      <c r="A2359" s="45"/>
      <c r="B2359" s="43">
        <f t="shared" si="41"/>
        <v>2344</v>
      </c>
      <c r="C2359" s="919"/>
      <c r="D2359" s="48"/>
      <c r="L2359" s="259"/>
      <c r="M2359" s="259"/>
      <c r="S2359" s="259"/>
      <c r="T2359" s="259"/>
      <c r="U2359" s="259"/>
      <c r="V2359" s="259"/>
    </row>
    <row r="2360" spans="1:22">
      <c r="A2360" s="45"/>
      <c r="B2360" s="43">
        <f t="shared" si="41"/>
        <v>2345</v>
      </c>
      <c r="C2360" s="919"/>
      <c r="D2360" s="48"/>
      <c r="L2360" s="259"/>
      <c r="M2360" s="259"/>
      <c r="S2360" s="259"/>
      <c r="T2360" s="259"/>
      <c r="U2360" s="259"/>
      <c r="V2360" s="259"/>
    </row>
    <row r="2361" spans="1:22">
      <c r="A2361" s="45"/>
      <c r="B2361" s="43">
        <f t="shared" si="41"/>
        <v>2346</v>
      </c>
      <c r="C2361" s="919"/>
      <c r="D2361" s="48"/>
      <c r="L2361" s="259"/>
      <c r="M2361" s="259"/>
      <c r="S2361" s="259"/>
      <c r="T2361" s="259"/>
      <c r="U2361" s="259"/>
      <c r="V2361" s="259"/>
    </row>
    <row r="2362" spans="1:22">
      <c r="A2362" s="45"/>
      <c r="B2362" s="43">
        <f t="shared" si="41"/>
        <v>2347</v>
      </c>
      <c r="C2362" s="919"/>
      <c r="D2362" s="48"/>
      <c r="L2362" s="259"/>
      <c r="M2362" s="259"/>
      <c r="S2362" s="259"/>
      <c r="T2362" s="259"/>
      <c r="U2362" s="259"/>
      <c r="V2362" s="259"/>
    </row>
    <row r="2363" spans="1:22">
      <c r="A2363" s="45"/>
      <c r="B2363" s="43">
        <f t="shared" si="41"/>
        <v>2348</v>
      </c>
      <c r="C2363" s="919"/>
      <c r="D2363" s="48"/>
      <c r="L2363" s="259"/>
      <c r="M2363" s="259"/>
      <c r="S2363" s="259"/>
      <c r="T2363" s="259"/>
      <c r="U2363" s="259"/>
      <c r="V2363" s="259"/>
    </row>
    <row r="2364" spans="1:22">
      <c r="A2364" s="45"/>
      <c r="B2364" s="43">
        <f t="shared" si="41"/>
        <v>2349</v>
      </c>
      <c r="C2364" s="919"/>
      <c r="D2364" s="48"/>
      <c r="L2364" s="259"/>
      <c r="M2364" s="259"/>
      <c r="S2364" s="259"/>
      <c r="T2364" s="259"/>
      <c r="U2364" s="259"/>
      <c r="V2364" s="259"/>
    </row>
    <row r="2365" spans="1:22">
      <c r="A2365" s="45"/>
      <c r="B2365" s="43">
        <f t="shared" si="41"/>
        <v>2350</v>
      </c>
      <c r="C2365" s="919"/>
      <c r="D2365" s="48"/>
      <c r="L2365" s="259"/>
      <c r="M2365" s="259"/>
      <c r="S2365" s="259"/>
      <c r="T2365" s="259"/>
      <c r="U2365" s="259"/>
      <c r="V2365" s="259"/>
    </row>
    <row r="2366" spans="1:22">
      <c r="A2366" s="45"/>
      <c r="B2366" s="43">
        <f t="shared" si="41"/>
        <v>2351</v>
      </c>
      <c r="C2366" s="919"/>
      <c r="D2366" s="48"/>
      <c r="L2366" s="259"/>
      <c r="M2366" s="259"/>
      <c r="S2366" s="259"/>
      <c r="T2366" s="259"/>
      <c r="U2366" s="259"/>
      <c r="V2366" s="259"/>
    </row>
    <row r="2367" spans="1:22">
      <c r="A2367" s="45"/>
      <c r="B2367" s="43">
        <f t="shared" si="41"/>
        <v>2352</v>
      </c>
      <c r="C2367" s="919"/>
      <c r="D2367" s="48"/>
      <c r="L2367" s="259"/>
      <c r="M2367" s="259"/>
      <c r="S2367" s="259"/>
      <c r="T2367" s="259"/>
      <c r="U2367" s="259"/>
      <c r="V2367" s="259"/>
    </row>
    <row r="2368" spans="1:22">
      <c r="A2368" s="45"/>
      <c r="B2368" s="43">
        <f t="shared" si="41"/>
        <v>2353</v>
      </c>
      <c r="C2368" s="919"/>
      <c r="D2368" s="48"/>
      <c r="L2368" s="259"/>
      <c r="M2368" s="259"/>
      <c r="S2368" s="259"/>
      <c r="T2368" s="259"/>
      <c r="U2368" s="259"/>
      <c r="V2368" s="259"/>
    </row>
    <row r="2369" spans="1:22">
      <c r="A2369" s="45"/>
      <c r="B2369" s="43">
        <f t="shared" si="41"/>
        <v>2354</v>
      </c>
      <c r="C2369" s="919"/>
      <c r="D2369" s="48"/>
      <c r="L2369" s="259"/>
      <c r="M2369" s="259"/>
      <c r="S2369" s="259"/>
      <c r="T2369" s="259"/>
      <c r="U2369" s="259"/>
      <c r="V2369" s="259"/>
    </row>
    <row r="2370" spans="1:22">
      <c r="A2370" s="45"/>
      <c r="B2370" s="43">
        <f t="shared" si="41"/>
        <v>2355</v>
      </c>
      <c r="C2370" s="919"/>
      <c r="D2370" s="48"/>
      <c r="L2370" s="259"/>
      <c r="M2370" s="259"/>
      <c r="S2370" s="259"/>
      <c r="T2370" s="259"/>
      <c r="U2370" s="259"/>
      <c r="V2370" s="259"/>
    </row>
    <row r="2371" spans="1:22">
      <c r="A2371" s="45"/>
      <c r="B2371" s="43">
        <f t="shared" si="41"/>
        <v>2356</v>
      </c>
      <c r="C2371" s="919"/>
      <c r="D2371" s="48"/>
      <c r="L2371" s="259"/>
      <c r="M2371" s="259"/>
      <c r="S2371" s="259"/>
      <c r="T2371" s="259"/>
      <c r="U2371" s="259"/>
      <c r="V2371" s="259"/>
    </row>
    <row r="2372" spans="1:22">
      <c r="A2372" s="45"/>
      <c r="B2372" s="43">
        <f t="shared" si="41"/>
        <v>2357</v>
      </c>
      <c r="C2372" s="919"/>
      <c r="D2372" s="48"/>
      <c r="L2372" s="259"/>
      <c r="M2372" s="259"/>
      <c r="S2372" s="259"/>
      <c r="T2372" s="259"/>
      <c r="U2372" s="259"/>
      <c r="V2372" s="259"/>
    </row>
    <row r="2373" spans="1:22">
      <c r="A2373" s="45"/>
      <c r="B2373" s="43">
        <f t="shared" si="41"/>
        <v>2358</v>
      </c>
      <c r="C2373" s="919"/>
      <c r="D2373" s="48"/>
      <c r="L2373" s="259"/>
      <c r="M2373" s="259"/>
      <c r="S2373" s="259"/>
      <c r="T2373" s="259"/>
      <c r="U2373" s="259"/>
      <c r="V2373" s="259"/>
    </row>
    <row r="2374" spans="1:22">
      <c r="A2374" s="45"/>
      <c r="B2374" s="43">
        <f t="shared" si="41"/>
        <v>2359</v>
      </c>
      <c r="C2374" s="919"/>
      <c r="D2374" s="48"/>
      <c r="L2374" s="259"/>
      <c r="M2374" s="259"/>
      <c r="S2374" s="259"/>
      <c r="T2374" s="259"/>
      <c r="U2374" s="259"/>
      <c r="V2374" s="259"/>
    </row>
    <row r="2375" spans="1:22">
      <c r="A2375" s="45"/>
      <c r="B2375" s="43">
        <f t="shared" si="41"/>
        <v>2360</v>
      </c>
      <c r="C2375" s="919"/>
      <c r="D2375" s="48"/>
      <c r="L2375" s="259"/>
      <c r="M2375" s="259"/>
      <c r="S2375" s="259"/>
      <c r="T2375" s="259"/>
      <c r="U2375" s="259"/>
      <c r="V2375" s="259"/>
    </row>
    <row r="2376" spans="1:22">
      <c r="A2376" s="45"/>
      <c r="B2376" s="43">
        <f t="shared" si="41"/>
        <v>2361</v>
      </c>
      <c r="C2376" s="919"/>
      <c r="D2376" s="48"/>
      <c r="L2376" s="259"/>
      <c r="M2376" s="259"/>
      <c r="S2376" s="259"/>
      <c r="T2376" s="259"/>
      <c r="U2376" s="259"/>
      <c r="V2376" s="259"/>
    </row>
    <row r="2377" spans="1:22">
      <c r="A2377" s="45"/>
      <c r="B2377" s="43">
        <f t="shared" si="41"/>
        <v>2362</v>
      </c>
      <c r="C2377" s="919"/>
      <c r="D2377" s="48"/>
      <c r="L2377" s="259"/>
      <c r="M2377" s="259"/>
      <c r="S2377" s="259"/>
      <c r="T2377" s="259"/>
      <c r="U2377" s="259"/>
      <c r="V2377" s="259"/>
    </row>
    <row r="2378" spans="1:22">
      <c r="A2378" s="45"/>
      <c r="B2378" s="43">
        <f t="shared" si="41"/>
        <v>2363</v>
      </c>
      <c r="C2378" s="919"/>
      <c r="D2378" s="48"/>
      <c r="L2378" s="259"/>
      <c r="M2378" s="259"/>
      <c r="S2378" s="259"/>
      <c r="T2378" s="259"/>
      <c r="U2378" s="259"/>
      <c r="V2378" s="259"/>
    </row>
    <row r="2379" spans="1:22">
      <c r="A2379" s="45"/>
      <c r="B2379" s="43">
        <f t="shared" si="41"/>
        <v>2364</v>
      </c>
      <c r="C2379" s="919"/>
      <c r="D2379" s="48"/>
      <c r="L2379" s="259"/>
      <c r="M2379" s="259"/>
      <c r="S2379" s="259"/>
      <c r="T2379" s="259"/>
      <c r="U2379" s="259"/>
      <c r="V2379" s="259"/>
    </row>
    <row r="2380" spans="1:22">
      <c r="A2380" s="45"/>
      <c r="B2380" s="43">
        <f t="shared" si="41"/>
        <v>2365</v>
      </c>
      <c r="C2380" s="919"/>
      <c r="D2380" s="48"/>
      <c r="L2380" s="259"/>
      <c r="M2380" s="259"/>
      <c r="S2380" s="259"/>
      <c r="T2380" s="259"/>
      <c r="U2380" s="259"/>
      <c r="V2380" s="259"/>
    </row>
    <row r="2381" spans="1:22">
      <c r="A2381" s="45"/>
      <c r="B2381" s="43">
        <f t="shared" si="41"/>
        <v>2366</v>
      </c>
      <c r="C2381" s="919"/>
      <c r="D2381" s="48"/>
      <c r="L2381" s="259"/>
      <c r="M2381" s="259"/>
      <c r="S2381" s="259"/>
      <c r="T2381" s="259"/>
      <c r="U2381" s="259"/>
      <c r="V2381" s="259"/>
    </row>
    <row r="2382" spans="1:22">
      <c r="A2382" s="45"/>
      <c r="B2382" s="43">
        <f t="shared" si="41"/>
        <v>2367</v>
      </c>
      <c r="C2382" s="919"/>
      <c r="D2382" s="48"/>
      <c r="L2382" s="259"/>
      <c r="M2382" s="259"/>
      <c r="S2382" s="259"/>
      <c r="T2382" s="259"/>
      <c r="U2382" s="259"/>
      <c r="V2382" s="259"/>
    </row>
    <row r="2383" spans="1:22">
      <c r="A2383" s="45"/>
      <c r="B2383" s="43">
        <f t="shared" si="41"/>
        <v>2368</v>
      </c>
      <c r="C2383" s="919"/>
      <c r="D2383" s="48"/>
      <c r="L2383" s="259"/>
      <c r="M2383" s="259"/>
      <c r="S2383" s="259"/>
      <c r="T2383" s="259"/>
      <c r="U2383" s="259"/>
      <c r="V2383" s="259"/>
    </row>
    <row r="2384" spans="1:22">
      <c r="A2384" s="45"/>
      <c r="B2384" s="43">
        <f t="shared" si="41"/>
        <v>2369</v>
      </c>
      <c r="C2384" s="919"/>
      <c r="D2384" s="48"/>
      <c r="L2384" s="259"/>
      <c r="M2384" s="259"/>
      <c r="S2384" s="259"/>
      <c r="T2384" s="259"/>
      <c r="U2384" s="259"/>
      <c r="V2384" s="259"/>
    </row>
    <row r="2385" spans="1:22">
      <c r="A2385" s="45"/>
      <c r="B2385" s="43">
        <f t="shared" si="41"/>
        <v>2370</v>
      </c>
      <c r="C2385" s="919"/>
      <c r="D2385" s="48"/>
      <c r="L2385" s="259"/>
      <c r="M2385" s="259"/>
      <c r="S2385" s="259"/>
      <c r="T2385" s="259"/>
      <c r="U2385" s="259"/>
      <c r="V2385" s="259"/>
    </row>
    <row r="2386" spans="1:22">
      <c r="A2386" s="45"/>
      <c r="B2386" s="43">
        <f t="shared" ref="B2386:B2449" si="42">B2385+1</f>
        <v>2371</v>
      </c>
      <c r="C2386" s="919"/>
      <c r="D2386" s="48"/>
      <c r="L2386" s="259"/>
      <c r="M2386" s="259"/>
      <c r="S2386" s="259"/>
      <c r="T2386" s="259"/>
      <c r="U2386" s="259"/>
      <c r="V2386" s="259"/>
    </row>
    <row r="2387" spans="1:22">
      <c r="A2387" s="45"/>
      <c r="B2387" s="43">
        <f t="shared" si="42"/>
        <v>2372</v>
      </c>
      <c r="C2387" s="919"/>
      <c r="D2387" s="48"/>
      <c r="L2387" s="259"/>
      <c r="M2387" s="259"/>
      <c r="S2387" s="259"/>
      <c r="T2387" s="259"/>
      <c r="U2387" s="259"/>
      <c r="V2387" s="259"/>
    </row>
    <row r="2388" spans="1:22">
      <c r="A2388" s="45"/>
      <c r="B2388" s="43">
        <f t="shared" si="42"/>
        <v>2373</v>
      </c>
      <c r="C2388" s="919"/>
      <c r="D2388" s="48"/>
      <c r="L2388" s="259"/>
      <c r="M2388" s="259"/>
      <c r="S2388" s="259"/>
      <c r="T2388" s="259"/>
      <c r="U2388" s="259"/>
      <c r="V2388" s="259"/>
    </row>
    <row r="2389" spans="1:22">
      <c r="A2389" s="45"/>
      <c r="B2389" s="43">
        <f t="shared" si="42"/>
        <v>2374</v>
      </c>
      <c r="C2389" s="919"/>
      <c r="D2389" s="48"/>
      <c r="L2389" s="259"/>
      <c r="M2389" s="259"/>
      <c r="S2389" s="259"/>
      <c r="T2389" s="259"/>
      <c r="U2389" s="259"/>
      <c r="V2389" s="259"/>
    </row>
    <row r="2390" spans="1:22">
      <c r="A2390" s="45"/>
      <c r="B2390" s="43">
        <f t="shared" si="42"/>
        <v>2375</v>
      </c>
      <c r="C2390" s="919"/>
      <c r="D2390" s="48"/>
      <c r="L2390" s="259"/>
      <c r="M2390" s="259"/>
      <c r="S2390" s="259"/>
      <c r="T2390" s="259"/>
      <c r="U2390" s="259"/>
      <c r="V2390" s="259"/>
    </row>
    <row r="2391" spans="1:22">
      <c r="A2391" s="45"/>
      <c r="B2391" s="43">
        <f t="shared" si="42"/>
        <v>2376</v>
      </c>
      <c r="C2391" s="919"/>
      <c r="D2391" s="48"/>
      <c r="L2391" s="259"/>
      <c r="M2391" s="259"/>
      <c r="S2391" s="259"/>
      <c r="T2391" s="259"/>
      <c r="U2391" s="259"/>
      <c r="V2391" s="259"/>
    </row>
    <row r="2392" spans="1:22">
      <c r="A2392" s="45"/>
      <c r="B2392" s="43">
        <f t="shared" si="42"/>
        <v>2377</v>
      </c>
      <c r="C2392" s="919"/>
      <c r="D2392" s="48"/>
      <c r="L2392" s="259"/>
      <c r="M2392" s="259"/>
      <c r="S2392" s="259"/>
      <c r="T2392" s="259"/>
      <c r="U2392" s="259"/>
      <c r="V2392" s="259"/>
    </row>
    <row r="2393" spans="1:22">
      <c r="A2393" s="45"/>
      <c r="B2393" s="43">
        <f t="shared" si="42"/>
        <v>2378</v>
      </c>
      <c r="C2393" s="919"/>
      <c r="D2393" s="48"/>
      <c r="L2393" s="259"/>
      <c r="M2393" s="259"/>
      <c r="S2393" s="259"/>
      <c r="T2393" s="259"/>
      <c r="U2393" s="259"/>
      <c r="V2393" s="259"/>
    </row>
    <row r="2394" spans="1:22">
      <c r="A2394" s="45"/>
      <c r="B2394" s="43">
        <f t="shared" si="42"/>
        <v>2379</v>
      </c>
      <c r="C2394" s="919"/>
      <c r="D2394" s="48"/>
      <c r="L2394" s="259"/>
      <c r="M2394" s="259"/>
      <c r="S2394" s="259"/>
      <c r="T2394" s="259"/>
      <c r="U2394" s="259"/>
      <c r="V2394" s="259"/>
    </row>
    <row r="2395" spans="1:22">
      <c r="A2395" s="45"/>
      <c r="B2395" s="43">
        <f t="shared" si="42"/>
        <v>2380</v>
      </c>
      <c r="C2395" s="919"/>
      <c r="D2395" s="48"/>
      <c r="L2395" s="259"/>
      <c r="M2395" s="259"/>
      <c r="S2395" s="259"/>
      <c r="T2395" s="259"/>
      <c r="U2395" s="259"/>
      <c r="V2395" s="259"/>
    </row>
    <row r="2396" spans="1:22">
      <c r="A2396" s="45"/>
      <c r="B2396" s="43">
        <f t="shared" si="42"/>
        <v>2381</v>
      </c>
      <c r="C2396" s="919"/>
      <c r="D2396" s="48"/>
      <c r="L2396" s="259"/>
      <c r="M2396" s="259"/>
      <c r="S2396" s="259"/>
      <c r="T2396" s="259"/>
      <c r="U2396" s="259"/>
      <c r="V2396" s="259"/>
    </row>
    <row r="2397" spans="1:22">
      <c r="A2397" s="45"/>
      <c r="B2397" s="43">
        <f t="shared" si="42"/>
        <v>2382</v>
      </c>
      <c r="C2397" s="919"/>
      <c r="D2397" s="48"/>
      <c r="L2397" s="259"/>
      <c r="M2397" s="259"/>
      <c r="S2397" s="259"/>
      <c r="T2397" s="259"/>
      <c r="U2397" s="259"/>
      <c r="V2397" s="259"/>
    </row>
    <row r="2398" spans="1:22">
      <c r="A2398" s="45"/>
      <c r="B2398" s="43">
        <f t="shared" si="42"/>
        <v>2383</v>
      </c>
      <c r="C2398" s="919"/>
      <c r="D2398" s="48"/>
      <c r="L2398" s="259"/>
      <c r="M2398" s="259"/>
      <c r="S2398" s="259"/>
      <c r="T2398" s="259"/>
      <c r="U2398" s="259"/>
      <c r="V2398" s="259"/>
    </row>
    <row r="2399" spans="1:22">
      <c r="A2399" s="45"/>
      <c r="B2399" s="43">
        <f t="shared" si="42"/>
        <v>2384</v>
      </c>
      <c r="C2399" s="919"/>
      <c r="D2399" s="48"/>
      <c r="L2399" s="259"/>
      <c r="M2399" s="259"/>
      <c r="S2399" s="259"/>
      <c r="T2399" s="259"/>
      <c r="U2399" s="259"/>
      <c r="V2399" s="259"/>
    </row>
    <row r="2400" spans="1:22">
      <c r="A2400" s="45"/>
      <c r="B2400" s="43">
        <f t="shared" si="42"/>
        <v>2385</v>
      </c>
      <c r="C2400" s="919"/>
      <c r="D2400" s="48"/>
      <c r="L2400" s="259"/>
      <c r="M2400" s="259"/>
      <c r="S2400" s="259"/>
      <c r="T2400" s="259"/>
      <c r="U2400" s="259"/>
      <c r="V2400" s="259"/>
    </row>
    <row r="2401" spans="1:22">
      <c r="A2401" s="45"/>
      <c r="B2401" s="43">
        <f t="shared" si="42"/>
        <v>2386</v>
      </c>
      <c r="C2401" s="919"/>
      <c r="D2401" s="48"/>
      <c r="L2401" s="259"/>
      <c r="M2401" s="259"/>
      <c r="S2401" s="259"/>
      <c r="T2401" s="259"/>
      <c r="U2401" s="259"/>
      <c r="V2401" s="259"/>
    </row>
    <row r="2402" spans="1:22">
      <c r="A2402" s="45"/>
      <c r="B2402" s="43">
        <f t="shared" si="42"/>
        <v>2387</v>
      </c>
      <c r="C2402" s="919"/>
      <c r="D2402" s="48"/>
      <c r="L2402" s="259"/>
      <c r="M2402" s="259"/>
      <c r="S2402" s="259"/>
      <c r="T2402" s="259"/>
      <c r="U2402" s="259"/>
      <c r="V2402" s="259"/>
    </row>
    <row r="2403" spans="1:22">
      <c r="A2403" s="45"/>
      <c r="B2403" s="43">
        <f t="shared" si="42"/>
        <v>2388</v>
      </c>
      <c r="C2403" s="919"/>
      <c r="D2403" s="48"/>
      <c r="L2403" s="259"/>
      <c r="M2403" s="259"/>
      <c r="S2403" s="259"/>
      <c r="T2403" s="259"/>
      <c r="U2403" s="259"/>
      <c r="V2403" s="259"/>
    </row>
    <row r="2404" spans="1:22">
      <c r="A2404" s="45"/>
      <c r="B2404" s="43">
        <f t="shared" si="42"/>
        <v>2389</v>
      </c>
      <c r="C2404" s="919"/>
      <c r="D2404" s="48"/>
      <c r="L2404" s="259"/>
      <c r="M2404" s="259"/>
      <c r="S2404" s="259"/>
      <c r="T2404" s="259"/>
      <c r="U2404" s="259"/>
      <c r="V2404" s="259"/>
    </row>
    <row r="2405" spans="1:22">
      <c r="A2405" s="45"/>
      <c r="B2405" s="43">
        <f t="shared" si="42"/>
        <v>2390</v>
      </c>
      <c r="C2405" s="919"/>
      <c r="D2405" s="48"/>
      <c r="L2405" s="259"/>
      <c r="M2405" s="259"/>
      <c r="S2405" s="259"/>
      <c r="T2405" s="259"/>
      <c r="U2405" s="259"/>
      <c r="V2405" s="259"/>
    </row>
    <row r="2406" spans="1:22">
      <c r="A2406" s="45"/>
      <c r="B2406" s="43">
        <f t="shared" si="42"/>
        <v>2391</v>
      </c>
      <c r="C2406" s="919"/>
      <c r="D2406" s="48"/>
      <c r="L2406" s="259"/>
      <c r="M2406" s="259"/>
      <c r="S2406" s="259"/>
      <c r="T2406" s="259"/>
      <c r="U2406" s="259"/>
      <c r="V2406" s="259"/>
    </row>
    <row r="2407" spans="1:22">
      <c r="A2407" s="45"/>
      <c r="B2407" s="43">
        <f t="shared" si="42"/>
        <v>2392</v>
      </c>
      <c r="C2407" s="919"/>
      <c r="D2407" s="48"/>
      <c r="L2407" s="259"/>
      <c r="M2407" s="259"/>
      <c r="S2407" s="259"/>
      <c r="T2407" s="259"/>
      <c r="U2407" s="259"/>
      <c r="V2407" s="259"/>
    </row>
    <row r="2408" spans="1:22">
      <c r="A2408" s="45"/>
      <c r="B2408" s="43">
        <f t="shared" si="42"/>
        <v>2393</v>
      </c>
      <c r="C2408" s="919"/>
      <c r="D2408" s="48"/>
      <c r="L2408" s="259"/>
      <c r="M2408" s="259"/>
      <c r="S2408" s="259"/>
      <c r="T2408" s="259"/>
      <c r="U2408" s="259"/>
      <c r="V2408" s="259"/>
    </row>
    <row r="2409" spans="1:22">
      <c r="A2409" s="45"/>
      <c r="B2409" s="43">
        <f t="shared" si="42"/>
        <v>2394</v>
      </c>
      <c r="C2409" s="919"/>
      <c r="D2409" s="48"/>
      <c r="L2409" s="259"/>
      <c r="M2409" s="259"/>
      <c r="S2409" s="259"/>
      <c r="T2409" s="259"/>
      <c r="U2409" s="259"/>
      <c r="V2409" s="259"/>
    </row>
    <row r="2410" spans="1:22">
      <c r="A2410" s="45"/>
      <c r="B2410" s="43">
        <f t="shared" si="42"/>
        <v>2395</v>
      </c>
      <c r="C2410" s="919"/>
      <c r="D2410" s="48"/>
      <c r="L2410" s="259"/>
      <c r="M2410" s="259"/>
      <c r="S2410" s="259"/>
      <c r="T2410" s="259"/>
      <c r="U2410" s="259"/>
      <c r="V2410" s="259"/>
    </row>
    <row r="2411" spans="1:22">
      <c r="A2411" s="45"/>
      <c r="B2411" s="43">
        <f t="shared" si="42"/>
        <v>2396</v>
      </c>
      <c r="C2411" s="919"/>
      <c r="D2411" s="48"/>
      <c r="L2411" s="259"/>
      <c r="M2411" s="259"/>
      <c r="S2411" s="259"/>
      <c r="T2411" s="259"/>
      <c r="U2411" s="259"/>
      <c r="V2411" s="259"/>
    </row>
    <row r="2412" spans="1:22">
      <c r="A2412" s="45"/>
      <c r="B2412" s="43">
        <f t="shared" si="42"/>
        <v>2397</v>
      </c>
      <c r="C2412" s="919"/>
      <c r="D2412" s="48"/>
      <c r="L2412" s="259"/>
      <c r="M2412" s="259"/>
      <c r="S2412" s="259"/>
      <c r="T2412" s="259"/>
      <c r="U2412" s="259"/>
      <c r="V2412" s="259"/>
    </row>
    <row r="2413" spans="1:22">
      <c r="A2413" s="45"/>
      <c r="B2413" s="43">
        <f t="shared" si="42"/>
        <v>2398</v>
      </c>
      <c r="C2413" s="919"/>
      <c r="D2413" s="48"/>
      <c r="L2413" s="259"/>
      <c r="M2413" s="259"/>
      <c r="S2413" s="259"/>
      <c r="T2413" s="259"/>
      <c r="U2413" s="259"/>
      <c r="V2413" s="259"/>
    </row>
    <row r="2414" spans="1:22">
      <c r="A2414" s="45"/>
      <c r="B2414" s="43">
        <f t="shared" si="42"/>
        <v>2399</v>
      </c>
      <c r="C2414" s="919"/>
      <c r="D2414" s="48"/>
      <c r="L2414" s="259"/>
      <c r="M2414" s="259"/>
      <c r="S2414" s="259"/>
      <c r="T2414" s="259"/>
      <c r="U2414" s="259"/>
      <c r="V2414" s="259"/>
    </row>
    <row r="2415" spans="1:22">
      <c r="A2415" s="45"/>
      <c r="B2415" s="43">
        <f t="shared" si="42"/>
        <v>2400</v>
      </c>
      <c r="C2415" s="919"/>
      <c r="D2415" s="48"/>
      <c r="L2415" s="259"/>
      <c r="M2415" s="259"/>
      <c r="S2415" s="259"/>
      <c r="T2415" s="259"/>
      <c r="U2415" s="259"/>
      <c r="V2415" s="259"/>
    </row>
    <row r="2416" spans="1:22">
      <c r="A2416" s="45"/>
      <c r="B2416" s="43">
        <f t="shared" si="42"/>
        <v>2401</v>
      </c>
      <c r="C2416" s="919"/>
      <c r="D2416" s="48"/>
      <c r="L2416" s="259"/>
      <c r="M2416" s="259"/>
      <c r="S2416" s="259"/>
      <c r="T2416" s="259"/>
      <c r="U2416" s="259"/>
      <c r="V2416" s="259"/>
    </row>
    <row r="2417" spans="1:22">
      <c r="A2417" s="45"/>
      <c r="B2417" s="43">
        <f t="shared" si="42"/>
        <v>2402</v>
      </c>
      <c r="C2417" s="919"/>
      <c r="D2417" s="48"/>
      <c r="L2417" s="259"/>
      <c r="M2417" s="259"/>
      <c r="S2417" s="259"/>
      <c r="T2417" s="259"/>
      <c r="U2417" s="259"/>
      <c r="V2417" s="259"/>
    </row>
    <row r="2418" spans="1:22">
      <c r="A2418" s="45"/>
      <c r="B2418" s="43">
        <f t="shared" si="42"/>
        <v>2403</v>
      </c>
      <c r="C2418" s="919"/>
      <c r="D2418" s="48"/>
      <c r="L2418" s="259"/>
      <c r="M2418" s="259"/>
      <c r="S2418" s="259"/>
      <c r="T2418" s="259"/>
      <c r="U2418" s="259"/>
      <c r="V2418" s="259"/>
    </row>
    <row r="2419" spans="1:22">
      <c r="A2419" s="45"/>
      <c r="B2419" s="43">
        <f t="shared" si="42"/>
        <v>2404</v>
      </c>
      <c r="C2419" s="919"/>
      <c r="D2419" s="48"/>
      <c r="L2419" s="259"/>
      <c r="M2419" s="259"/>
      <c r="S2419" s="259"/>
      <c r="T2419" s="259"/>
      <c r="U2419" s="259"/>
      <c r="V2419" s="259"/>
    </row>
    <row r="2420" spans="1:22">
      <c r="A2420" s="45"/>
      <c r="B2420" s="43">
        <f t="shared" si="42"/>
        <v>2405</v>
      </c>
      <c r="C2420" s="919"/>
      <c r="D2420" s="48"/>
      <c r="L2420" s="259"/>
      <c r="M2420" s="259"/>
      <c r="S2420" s="259"/>
      <c r="T2420" s="259"/>
      <c r="U2420" s="259"/>
      <c r="V2420" s="259"/>
    </row>
    <row r="2421" spans="1:22">
      <c r="A2421" s="45"/>
      <c r="B2421" s="43">
        <f t="shared" si="42"/>
        <v>2406</v>
      </c>
      <c r="C2421" s="919"/>
      <c r="D2421" s="48"/>
      <c r="L2421" s="259"/>
      <c r="M2421" s="259"/>
      <c r="S2421" s="259"/>
      <c r="T2421" s="259"/>
      <c r="U2421" s="259"/>
      <c r="V2421" s="259"/>
    </row>
    <row r="2422" spans="1:22">
      <c r="A2422" s="45"/>
      <c r="B2422" s="43">
        <f t="shared" si="42"/>
        <v>2407</v>
      </c>
      <c r="C2422" s="919"/>
      <c r="D2422" s="48"/>
      <c r="L2422" s="259"/>
      <c r="M2422" s="259"/>
      <c r="S2422" s="259"/>
      <c r="T2422" s="259"/>
      <c r="U2422" s="259"/>
      <c r="V2422" s="259"/>
    </row>
    <row r="2423" spans="1:22">
      <c r="A2423" s="45"/>
      <c r="B2423" s="43">
        <f t="shared" si="42"/>
        <v>2408</v>
      </c>
      <c r="C2423" s="919"/>
      <c r="D2423" s="48"/>
      <c r="L2423" s="259"/>
      <c r="M2423" s="259"/>
      <c r="S2423" s="259"/>
      <c r="T2423" s="259"/>
      <c r="U2423" s="259"/>
      <c r="V2423" s="259"/>
    </row>
    <row r="2424" spans="1:22">
      <c r="A2424" s="45"/>
      <c r="B2424" s="43">
        <f t="shared" si="42"/>
        <v>2409</v>
      </c>
      <c r="C2424" s="919"/>
      <c r="D2424" s="48"/>
      <c r="L2424" s="259"/>
      <c r="M2424" s="259"/>
      <c r="S2424" s="259"/>
      <c r="T2424" s="259"/>
      <c r="U2424" s="259"/>
      <c r="V2424" s="259"/>
    </row>
    <row r="2425" spans="1:22">
      <c r="A2425" s="45"/>
      <c r="B2425" s="43">
        <f t="shared" si="42"/>
        <v>2410</v>
      </c>
      <c r="C2425" s="919"/>
      <c r="D2425" s="48"/>
      <c r="L2425" s="259"/>
      <c r="M2425" s="259"/>
      <c r="S2425" s="259"/>
      <c r="T2425" s="259"/>
      <c r="U2425" s="259"/>
      <c r="V2425" s="259"/>
    </row>
    <row r="2426" spans="1:22">
      <c r="A2426" s="45"/>
      <c r="B2426" s="43">
        <f t="shared" si="42"/>
        <v>2411</v>
      </c>
      <c r="C2426" s="919"/>
      <c r="D2426" s="48"/>
      <c r="L2426" s="259"/>
      <c r="M2426" s="259"/>
      <c r="S2426" s="259"/>
      <c r="T2426" s="259"/>
      <c r="U2426" s="259"/>
      <c r="V2426" s="259"/>
    </row>
    <row r="2427" spans="1:22">
      <c r="A2427" s="45"/>
      <c r="B2427" s="43">
        <f t="shared" si="42"/>
        <v>2412</v>
      </c>
      <c r="C2427" s="919"/>
      <c r="D2427" s="48"/>
      <c r="L2427" s="259"/>
      <c r="M2427" s="259"/>
      <c r="S2427" s="259"/>
      <c r="T2427" s="259"/>
      <c r="U2427" s="259"/>
      <c r="V2427" s="259"/>
    </row>
    <row r="2428" spans="1:22">
      <c r="A2428" s="45"/>
      <c r="B2428" s="43">
        <f t="shared" si="42"/>
        <v>2413</v>
      </c>
      <c r="C2428" s="919"/>
      <c r="D2428" s="48"/>
      <c r="L2428" s="259"/>
      <c r="M2428" s="259"/>
      <c r="S2428" s="259"/>
      <c r="T2428" s="259"/>
      <c r="U2428" s="259"/>
      <c r="V2428" s="259"/>
    </row>
    <row r="2429" spans="1:22">
      <c r="A2429" s="45"/>
      <c r="B2429" s="43">
        <f t="shared" si="42"/>
        <v>2414</v>
      </c>
      <c r="C2429" s="919"/>
      <c r="D2429" s="48"/>
      <c r="L2429" s="259"/>
      <c r="M2429" s="259"/>
      <c r="S2429" s="259"/>
      <c r="T2429" s="259"/>
      <c r="U2429" s="259"/>
      <c r="V2429" s="259"/>
    </row>
    <row r="2430" spans="1:22">
      <c r="A2430" s="45"/>
      <c r="B2430" s="43">
        <f t="shared" si="42"/>
        <v>2415</v>
      </c>
      <c r="C2430" s="919"/>
      <c r="D2430" s="48"/>
      <c r="L2430" s="259"/>
      <c r="M2430" s="259"/>
      <c r="S2430" s="259"/>
      <c r="T2430" s="259"/>
      <c r="U2430" s="259"/>
      <c r="V2430" s="259"/>
    </row>
    <row r="2431" spans="1:22">
      <c r="A2431" s="45"/>
      <c r="B2431" s="43">
        <f t="shared" si="42"/>
        <v>2416</v>
      </c>
      <c r="C2431" s="919"/>
      <c r="D2431" s="48"/>
      <c r="L2431" s="259"/>
      <c r="M2431" s="259"/>
      <c r="S2431" s="259"/>
      <c r="T2431" s="259"/>
      <c r="U2431" s="259"/>
      <c r="V2431" s="259"/>
    </row>
    <row r="2432" spans="1:22">
      <c r="A2432" s="45"/>
      <c r="B2432" s="43">
        <f t="shared" si="42"/>
        <v>2417</v>
      </c>
      <c r="C2432" s="919"/>
      <c r="D2432" s="48"/>
      <c r="L2432" s="259"/>
      <c r="M2432" s="259"/>
      <c r="S2432" s="259"/>
      <c r="T2432" s="259"/>
      <c r="U2432" s="259"/>
      <c r="V2432" s="259"/>
    </row>
    <row r="2433" spans="1:22">
      <c r="A2433" s="45"/>
      <c r="B2433" s="43">
        <f t="shared" si="42"/>
        <v>2418</v>
      </c>
      <c r="C2433" s="919"/>
      <c r="D2433" s="48"/>
      <c r="L2433" s="259"/>
      <c r="M2433" s="259"/>
      <c r="S2433" s="259"/>
      <c r="T2433" s="259"/>
      <c r="U2433" s="259"/>
      <c r="V2433" s="259"/>
    </row>
    <row r="2434" spans="1:22">
      <c r="A2434" s="45"/>
      <c r="B2434" s="43">
        <f t="shared" si="42"/>
        <v>2419</v>
      </c>
      <c r="C2434" s="919"/>
      <c r="D2434" s="48"/>
      <c r="L2434" s="259"/>
      <c r="M2434" s="259"/>
      <c r="S2434" s="259"/>
      <c r="T2434" s="259"/>
      <c r="U2434" s="259"/>
      <c r="V2434" s="259"/>
    </row>
    <row r="2435" spans="1:22">
      <c r="A2435" s="45"/>
      <c r="B2435" s="43">
        <f t="shared" si="42"/>
        <v>2420</v>
      </c>
      <c r="C2435" s="919"/>
      <c r="D2435" s="48"/>
      <c r="L2435" s="259"/>
      <c r="M2435" s="259"/>
      <c r="S2435" s="259"/>
      <c r="T2435" s="259"/>
      <c r="U2435" s="259"/>
      <c r="V2435" s="259"/>
    </row>
    <row r="2436" spans="1:22">
      <c r="A2436" s="45"/>
      <c r="B2436" s="43">
        <f t="shared" si="42"/>
        <v>2421</v>
      </c>
      <c r="C2436" s="919"/>
      <c r="D2436" s="48"/>
      <c r="L2436" s="259"/>
      <c r="M2436" s="259"/>
      <c r="S2436" s="259"/>
      <c r="T2436" s="259"/>
      <c r="U2436" s="259"/>
      <c r="V2436" s="259"/>
    </row>
    <row r="2437" spans="1:22">
      <c r="A2437" s="45"/>
      <c r="B2437" s="43">
        <f t="shared" si="42"/>
        <v>2422</v>
      </c>
      <c r="C2437" s="919"/>
      <c r="D2437" s="48"/>
      <c r="L2437" s="259"/>
      <c r="M2437" s="259"/>
      <c r="S2437" s="259"/>
      <c r="T2437" s="259"/>
      <c r="U2437" s="259"/>
      <c r="V2437" s="259"/>
    </row>
    <row r="2438" spans="1:22">
      <c r="A2438" s="45"/>
      <c r="B2438" s="43">
        <f t="shared" si="42"/>
        <v>2423</v>
      </c>
      <c r="C2438" s="919"/>
      <c r="D2438" s="48"/>
      <c r="L2438" s="259"/>
      <c r="M2438" s="259"/>
      <c r="S2438" s="259"/>
      <c r="T2438" s="259"/>
      <c r="U2438" s="259"/>
      <c r="V2438" s="259"/>
    </row>
    <row r="2439" spans="1:22">
      <c r="A2439" s="45"/>
      <c r="B2439" s="43">
        <f t="shared" si="42"/>
        <v>2424</v>
      </c>
      <c r="C2439" s="919"/>
      <c r="D2439" s="48"/>
      <c r="L2439" s="259"/>
      <c r="M2439" s="259"/>
      <c r="S2439" s="259"/>
      <c r="T2439" s="259"/>
      <c r="U2439" s="259"/>
      <c r="V2439" s="259"/>
    </row>
    <row r="2440" spans="1:22">
      <c r="A2440" s="45"/>
      <c r="B2440" s="43">
        <f t="shared" si="42"/>
        <v>2425</v>
      </c>
      <c r="C2440" s="919"/>
      <c r="D2440" s="48"/>
      <c r="L2440" s="259"/>
      <c r="M2440" s="259"/>
      <c r="S2440" s="259"/>
      <c r="T2440" s="259"/>
      <c r="U2440" s="259"/>
      <c r="V2440" s="259"/>
    </row>
    <row r="2441" spans="1:22">
      <c r="A2441" s="45"/>
      <c r="B2441" s="43">
        <f t="shared" si="42"/>
        <v>2426</v>
      </c>
      <c r="C2441" s="919"/>
      <c r="D2441" s="48"/>
      <c r="L2441" s="259"/>
      <c r="M2441" s="259"/>
      <c r="S2441" s="259"/>
      <c r="T2441" s="259"/>
      <c r="U2441" s="259"/>
      <c r="V2441" s="259"/>
    </row>
    <row r="2442" spans="1:22">
      <c r="A2442" s="45"/>
      <c r="B2442" s="43">
        <f t="shared" si="42"/>
        <v>2427</v>
      </c>
      <c r="C2442" s="919"/>
      <c r="D2442" s="48"/>
      <c r="L2442" s="259"/>
      <c r="M2442" s="259"/>
      <c r="S2442" s="259"/>
      <c r="T2442" s="259"/>
      <c r="U2442" s="259"/>
      <c r="V2442" s="259"/>
    </row>
    <row r="2443" spans="1:22">
      <c r="A2443" s="45"/>
      <c r="B2443" s="43">
        <f t="shared" si="42"/>
        <v>2428</v>
      </c>
      <c r="C2443" s="919"/>
      <c r="D2443" s="48"/>
      <c r="L2443" s="259"/>
      <c r="M2443" s="259"/>
      <c r="S2443" s="259"/>
      <c r="T2443" s="259"/>
      <c r="U2443" s="259"/>
      <c r="V2443" s="259"/>
    </row>
    <row r="2444" spans="1:22">
      <c r="A2444" s="45"/>
      <c r="B2444" s="43">
        <f t="shared" si="42"/>
        <v>2429</v>
      </c>
      <c r="C2444" s="919"/>
      <c r="D2444" s="48"/>
      <c r="L2444" s="259"/>
      <c r="M2444" s="259"/>
      <c r="S2444" s="259"/>
      <c r="T2444" s="259"/>
      <c r="U2444" s="259"/>
      <c r="V2444" s="259"/>
    </row>
    <row r="2445" spans="1:22">
      <c r="A2445" s="45"/>
      <c r="B2445" s="43">
        <f t="shared" si="42"/>
        <v>2430</v>
      </c>
      <c r="C2445" s="919"/>
      <c r="D2445" s="48"/>
      <c r="L2445" s="259"/>
      <c r="M2445" s="259"/>
      <c r="S2445" s="259"/>
      <c r="T2445" s="259"/>
      <c r="U2445" s="259"/>
      <c r="V2445" s="259"/>
    </row>
    <row r="2446" spans="1:22">
      <c r="A2446" s="45"/>
      <c r="B2446" s="43">
        <f t="shared" si="42"/>
        <v>2431</v>
      </c>
      <c r="C2446" s="919"/>
      <c r="D2446" s="48"/>
      <c r="L2446" s="259"/>
      <c r="M2446" s="259"/>
      <c r="S2446" s="259"/>
      <c r="T2446" s="259"/>
      <c r="U2446" s="259"/>
      <c r="V2446" s="259"/>
    </row>
    <row r="2447" spans="1:22">
      <c r="A2447" s="45"/>
      <c r="B2447" s="43">
        <f t="shared" si="42"/>
        <v>2432</v>
      </c>
      <c r="C2447" s="919"/>
      <c r="D2447" s="48"/>
      <c r="L2447" s="259"/>
      <c r="M2447" s="259"/>
      <c r="S2447" s="259"/>
      <c r="T2447" s="259"/>
      <c r="U2447" s="259"/>
      <c r="V2447" s="259"/>
    </row>
    <row r="2448" spans="1:22">
      <c r="A2448" s="45"/>
      <c r="B2448" s="43">
        <f t="shared" si="42"/>
        <v>2433</v>
      </c>
      <c r="C2448" s="919"/>
      <c r="D2448" s="48"/>
      <c r="L2448" s="259"/>
      <c r="M2448" s="259"/>
      <c r="S2448" s="259"/>
      <c r="T2448" s="259"/>
      <c r="U2448" s="259"/>
      <c r="V2448" s="259"/>
    </row>
    <row r="2449" spans="1:22">
      <c r="A2449" s="45"/>
      <c r="B2449" s="43">
        <f t="shared" si="42"/>
        <v>2434</v>
      </c>
      <c r="C2449" s="919"/>
      <c r="D2449" s="48"/>
      <c r="L2449" s="259"/>
      <c r="M2449" s="259"/>
      <c r="S2449" s="259"/>
      <c r="T2449" s="259"/>
      <c r="U2449" s="259"/>
      <c r="V2449" s="259"/>
    </row>
    <row r="2450" spans="1:22">
      <c r="A2450" s="45"/>
      <c r="B2450" s="43">
        <f t="shared" ref="B2450:B2513" si="43">B2449+1</f>
        <v>2435</v>
      </c>
      <c r="C2450" s="919"/>
      <c r="D2450" s="48"/>
      <c r="L2450" s="259"/>
      <c r="M2450" s="259"/>
      <c r="S2450" s="259"/>
      <c r="T2450" s="259"/>
      <c r="U2450" s="259"/>
      <c r="V2450" s="259"/>
    </row>
    <row r="2451" spans="1:22">
      <c r="A2451" s="45"/>
      <c r="B2451" s="43">
        <f t="shared" si="43"/>
        <v>2436</v>
      </c>
      <c r="C2451" s="919"/>
      <c r="D2451" s="48"/>
      <c r="L2451" s="259"/>
      <c r="M2451" s="259"/>
      <c r="S2451" s="259"/>
      <c r="T2451" s="259"/>
      <c r="U2451" s="259"/>
      <c r="V2451" s="259"/>
    </row>
    <row r="2452" spans="1:22">
      <c r="A2452" s="45"/>
      <c r="B2452" s="43">
        <f t="shared" si="43"/>
        <v>2437</v>
      </c>
      <c r="C2452" s="919"/>
      <c r="D2452" s="48"/>
      <c r="L2452" s="259"/>
      <c r="M2452" s="259"/>
      <c r="S2452" s="259"/>
      <c r="T2452" s="259"/>
      <c r="U2452" s="259"/>
      <c r="V2452" s="259"/>
    </row>
    <row r="2453" spans="1:22">
      <c r="A2453" s="45"/>
      <c r="B2453" s="43">
        <f t="shared" si="43"/>
        <v>2438</v>
      </c>
      <c r="C2453" s="919"/>
      <c r="D2453" s="48"/>
      <c r="L2453" s="259"/>
      <c r="M2453" s="259"/>
      <c r="S2453" s="259"/>
      <c r="T2453" s="259"/>
      <c r="U2453" s="259"/>
      <c r="V2453" s="259"/>
    </row>
    <row r="2454" spans="1:22">
      <c r="A2454" s="45"/>
      <c r="B2454" s="43">
        <f t="shared" si="43"/>
        <v>2439</v>
      </c>
      <c r="C2454" s="919"/>
      <c r="D2454" s="48"/>
      <c r="L2454" s="259"/>
      <c r="M2454" s="259"/>
      <c r="S2454" s="259"/>
      <c r="T2454" s="259"/>
      <c r="U2454" s="259"/>
      <c r="V2454" s="259"/>
    </row>
    <row r="2455" spans="1:22">
      <c r="A2455" s="45"/>
      <c r="B2455" s="43">
        <f t="shared" si="43"/>
        <v>2440</v>
      </c>
      <c r="C2455" s="919"/>
      <c r="D2455" s="48"/>
      <c r="L2455" s="259"/>
      <c r="M2455" s="259"/>
      <c r="S2455" s="259"/>
      <c r="T2455" s="259"/>
      <c r="U2455" s="259"/>
      <c r="V2455" s="259"/>
    </row>
    <row r="2456" spans="1:22">
      <c r="A2456" s="45"/>
      <c r="B2456" s="43">
        <f t="shared" si="43"/>
        <v>2441</v>
      </c>
      <c r="C2456" s="919"/>
      <c r="D2456" s="48"/>
      <c r="L2456" s="259"/>
      <c r="M2456" s="259"/>
      <c r="S2456" s="259"/>
      <c r="T2456" s="259"/>
      <c r="U2456" s="259"/>
      <c r="V2456" s="259"/>
    </row>
    <row r="2457" spans="1:22">
      <c r="A2457" s="45"/>
      <c r="B2457" s="43">
        <f t="shared" si="43"/>
        <v>2442</v>
      </c>
      <c r="C2457" s="919"/>
      <c r="D2457" s="48"/>
      <c r="L2457" s="259"/>
      <c r="M2457" s="259"/>
      <c r="S2457" s="259"/>
      <c r="T2457" s="259"/>
      <c r="U2457" s="259"/>
      <c r="V2457" s="259"/>
    </row>
    <row r="2458" spans="1:22">
      <c r="A2458" s="45"/>
      <c r="B2458" s="43">
        <f t="shared" si="43"/>
        <v>2443</v>
      </c>
      <c r="C2458" s="919"/>
      <c r="D2458" s="48"/>
      <c r="L2458" s="259"/>
      <c r="M2458" s="259"/>
      <c r="S2458" s="259"/>
      <c r="T2458" s="259"/>
      <c r="U2458" s="259"/>
      <c r="V2458" s="259"/>
    </row>
    <row r="2459" spans="1:22">
      <c r="A2459" s="45"/>
      <c r="B2459" s="43">
        <f t="shared" si="43"/>
        <v>2444</v>
      </c>
      <c r="C2459" s="919"/>
      <c r="D2459" s="48"/>
      <c r="L2459" s="259"/>
      <c r="M2459" s="259"/>
      <c r="S2459" s="259"/>
      <c r="T2459" s="259"/>
      <c r="U2459" s="259"/>
      <c r="V2459" s="259"/>
    </row>
    <row r="2460" spans="1:22">
      <c r="A2460" s="45"/>
      <c r="B2460" s="43">
        <f t="shared" si="43"/>
        <v>2445</v>
      </c>
      <c r="C2460" s="919"/>
      <c r="D2460" s="48"/>
      <c r="L2460" s="259"/>
      <c r="M2460" s="259"/>
      <c r="S2460" s="259"/>
      <c r="T2460" s="259"/>
      <c r="U2460" s="259"/>
      <c r="V2460" s="259"/>
    </row>
    <row r="2461" spans="1:22">
      <c r="A2461" s="45"/>
      <c r="B2461" s="43">
        <f t="shared" si="43"/>
        <v>2446</v>
      </c>
      <c r="C2461" s="919"/>
      <c r="D2461" s="48"/>
      <c r="L2461" s="259"/>
      <c r="M2461" s="259"/>
      <c r="S2461" s="259"/>
      <c r="T2461" s="259"/>
      <c r="U2461" s="259"/>
      <c r="V2461" s="259"/>
    </row>
    <row r="2462" spans="1:22">
      <c r="A2462" s="45"/>
      <c r="B2462" s="43">
        <f t="shared" si="43"/>
        <v>2447</v>
      </c>
      <c r="C2462" s="919"/>
      <c r="D2462" s="48"/>
      <c r="L2462" s="259"/>
      <c r="M2462" s="259"/>
      <c r="S2462" s="259"/>
      <c r="T2462" s="259"/>
      <c r="U2462" s="259"/>
      <c r="V2462" s="259"/>
    </row>
    <row r="2463" spans="1:22">
      <c r="A2463" s="45"/>
      <c r="B2463" s="43">
        <f t="shared" si="43"/>
        <v>2448</v>
      </c>
      <c r="C2463" s="919"/>
      <c r="D2463" s="48"/>
      <c r="L2463" s="259"/>
      <c r="M2463" s="259"/>
      <c r="S2463" s="259"/>
      <c r="T2463" s="259"/>
      <c r="U2463" s="259"/>
      <c r="V2463" s="259"/>
    </row>
    <row r="2464" spans="1:22">
      <c r="A2464" s="45"/>
      <c r="B2464" s="43">
        <f t="shared" si="43"/>
        <v>2449</v>
      </c>
      <c r="C2464" s="919"/>
      <c r="D2464" s="48"/>
      <c r="L2464" s="259"/>
      <c r="M2464" s="259"/>
      <c r="S2464" s="259"/>
      <c r="T2464" s="259"/>
      <c r="U2464" s="259"/>
      <c r="V2464" s="259"/>
    </row>
    <row r="2465" spans="1:22">
      <c r="A2465" s="45"/>
      <c r="B2465" s="43">
        <f t="shared" si="43"/>
        <v>2450</v>
      </c>
      <c r="C2465" s="919"/>
      <c r="D2465" s="48"/>
      <c r="L2465" s="259"/>
      <c r="M2465" s="259"/>
      <c r="S2465" s="259"/>
      <c r="T2465" s="259"/>
      <c r="U2465" s="259"/>
      <c r="V2465" s="259"/>
    </row>
    <row r="2466" spans="1:22">
      <c r="A2466" s="45"/>
      <c r="B2466" s="43">
        <f t="shared" si="43"/>
        <v>2451</v>
      </c>
      <c r="C2466" s="919"/>
      <c r="D2466" s="48"/>
      <c r="L2466" s="259"/>
      <c r="M2466" s="259"/>
      <c r="S2466" s="259"/>
      <c r="T2466" s="259"/>
      <c r="U2466" s="259"/>
      <c r="V2466" s="259"/>
    </row>
    <row r="2467" spans="1:22">
      <c r="A2467" s="45"/>
      <c r="B2467" s="43">
        <f t="shared" si="43"/>
        <v>2452</v>
      </c>
      <c r="C2467" s="919"/>
      <c r="D2467" s="48"/>
      <c r="L2467" s="259"/>
      <c r="M2467" s="259"/>
      <c r="S2467" s="259"/>
      <c r="T2467" s="259"/>
      <c r="U2467" s="259"/>
      <c r="V2467" s="259"/>
    </row>
    <row r="2468" spans="1:22">
      <c r="A2468" s="45"/>
      <c r="B2468" s="43">
        <f t="shared" si="43"/>
        <v>2453</v>
      </c>
      <c r="C2468" s="919"/>
      <c r="D2468" s="48"/>
      <c r="L2468" s="259"/>
      <c r="M2468" s="259"/>
      <c r="S2468" s="259"/>
      <c r="T2468" s="259"/>
      <c r="U2468" s="259"/>
      <c r="V2468" s="259"/>
    </row>
    <row r="2469" spans="1:22">
      <c r="A2469" s="45"/>
      <c r="B2469" s="43">
        <f t="shared" si="43"/>
        <v>2454</v>
      </c>
      <c r="C2469" s="919"/>
      <c r="D2469" s="48"/>
      <c r="L2469" s="259"/>
      <c r="M2469" s="259"/>
      <c r="S2469" s="259"/>
      <c r="T2469" s="259"/>
      <c r="U2469" s="259"/>
      <c r="V2469" s="259"/>
    </row>
    <row r="2470" spans="1:22">
      <c r="A2470" s="45"/>
      <c r="B2470" s="43">
        <f t="shared" si="43"/>
        <v>2455</v>
      </c>
      <c r="C2470" s="919"/>
      <c r="D2470" s="48"/>
      <c r="L2470" s="259"/>
      <c r="M2470" s="259"/>
      <c r="S2470" s="259"/>
      <c r="T2470" s="259"/>
      <c r="U2470" s="259"/>
      <c r="V2470" s="259"/>
    </row>
    <row r="2471" spans="1:22">
      <c r="A2471" s="45"/>
      <c r="B2471" s="43">
        <f t="shared" si="43"/>
        <v>2456</v>
      </c>
      <c r="C2471" s="919"/>
      <c r="D2471" s="48"/>
      <c r="L2471" s="259"/>
      <c r="M2471" s="259"/>
      <c r="S2471" s="259"/>
      <c r="T2471" s="259"/>
      <c r="U2471" s="259"/>
      <c r="V2471" s="259"/>
    </row>
    <row r="2472" spans="1:22">
      <c r="A2472" s="45"/>
      <c r="B2472" s="43">
        <f t="shared" si="43"/>
        <v>2457</v>
      </c>
      <c r="C2472" s="919"/>
      <c r="D2472" s="48"/>
      <c r="L2472" s="259"/>
      <c r="M2472" s="259"/>
      <c r="S2472" s="259"/>
      <c r="T2472" s="259"/>
      <c r="U2472" s="259"/>
      <c r="V2472" s="259"/>
    </row>
    <row r="2473" spans="1:22">
      <c r="A2473" s="45"/>
      <c r="B2473" s="43">
        <f t="shared" si="43"/>
        <v>2458</v>
      </c>
      <c r="C2473" s="919"/>
      <c r="D2473" s="48"/>
      <c r="L2473" s="259"/>
      <c r="M2473" s="259"/>
      <c r="S2473" s="259"/>
      <c r="T2473" s="259"/>
      <c r="U2473" s="259"/>
      <c r="V2473" s="259"/>
    </row>
    <row r="2474" spans="1:22">
      <c r="A2474" s="45"/>
      <c r="B2474" s="43">
        <f t="shared" si="43"/>
        <v>2459</v>
      </c>
      <c r="C2474" s="919"/>
      <c r="D2474" s="48"/>
      <c r="L2474" s="259"/>
      <c r="M2474" s="259"/>
      <c r="S2474" s="259"/>
      <c r="T2474" s="259"/>
      <c r="U2474" s="259"/>
      <c r="V2474" s="259"/>
    </row>
    <row r="2475" spans="1:22">
      <c r="A2475" s="45"/>
      <c r="B2475" s="43">
        <f t="shared" si="43"/>
        <v>2460</v>
      </c>
      <c r="C2475" s="919"/>
      <c r="D2475" s="48"/>
      <c r="L2475" s="259"/>
      <c r="M2475" s="259"/>
      <c r="S2475" s="259"/>
      <c r="T2475" s="259"/>
      <c r="U2475" s="259"/>
      <c r="V2475" s="259"/>
    </row>
    <row r="2476" spans="1:22">
      <c r="A2476" s="45"/>
      <c r="B2476" s="43">
        <f t="shared" si="43"/>
        <v>2461</v>
      </c>
      <c r="C2476" s="919"/>
      <c r="D2476" s="48"/>
      <c r="L2476" s="259"/>
      <c r="M2476" s="259"/>
      <c r="S2476" s="259"/>
      <c r="T2476" s="259"/>
      <c r="U2476" s="259"/>
      <c r="V2476" s="259"/>
    </row>
    <row r="2477" spans="1:22">
      <c r="A2477" s="45"/>
      <c r="B2477" s="43">
        <f t="shared" si="43"/>
        <v>2462</v>
      </c>
      <c r="C2477" s="919"/>
      <c r="D2477" s="48"/>
      <c r="L2477" s="259"/>
      <c r="M2477" s="259"/>
      <c r="S2477" s="259"/>
      <c r="T2477" s="259"/>
      <c r="U2477" s="259"/>
      <c r="V2477" s="259"/>
    </row>
    <row r="2478" spans="1:22">
      <c r="A2478" s="45"/>
      <c r="B2478" s="43">
        <f t="shared" si="43"/>
        <v>2463</v>
      </c>
      <c r="C2478" s="919"/>
      <c r="D2478" s="48"/>
      <c r="L2478" s="259"/>
      <c r="M2478" s="259"/>
      <c r="S2478" s="259"/>
      <c r="T2478" s="259"/>
      <c r="U2478" s="259"/>
      <c r="V2478" s="259"/>
    </row>
    <row r="2479" spans="1:22">
      <c r="A2479" s="45"/>
      <c r="B2479" s="43">
        <f t="shared" si="43"/>
        <v>2464</v>
      </c>
      <c r="C2479" s="919"/>
      <c r="D2479" s="48"/>
      <c r="L2479" s="259"/>
      <c r="M2479" s="259"/>
      <c r="S2479" s="259"/>
      <c r="T2479" s="259"/>
      <c r="U2479" s="259"/>
      <c r="V2479" s="259"/>
    </row>
    <row r="2480" spans="1:22">
      <c r="A2480" s="45"/>
      <c r="B2480" s="43">
        <f t="shared" si="43"/>
        <v>2465</v>
      </c>
      <c r="C2480" s="919"/>
      <c r="D2480" s="48"/>
      <c r="L2480" s="259"/>
      <c r="M2480" s="259"/>
      <c r="S2480" s="259"/>
      <c r="T2480" s="259"/>
      <c r="U2480" s="259"/>
      <c r="V2480" s="259"/>
    </row>
    <row r="2481" spans="1:22">
      <c r="A2481" s="45"/>
      <c r="B2481" s="43">
        <f t="shared" si="43"/>
        <v>2466</v>
      </c>
      <c r="C2481" s="919"/>
      <c r="D2481" s="48"/>
      <c r="L2481" s="259"/>
      <c r="M2481" s="259"/>
      <c r="S2481" s="259"/>
      <c r="T2481" s="259"/>
      <c r="U2481" s="259"/>
      <c r="V2481" s="259"/>
    </row>
    <row r="2482" spans="1:22">
      <c r="A2482" s="45"/>
      <c r="B2482" s="43">
        <f t="shared" si="43"/>
        <v>2467</v>
      </c>
      <c r="C2482" s="919"/>
      <c r="D2482" s="48"/>
      <c r="L2482" s="259"/>
      <c r="M2482" s="259"/>
      <c r="S2482" s="259"/>
      <c r="T2482" s="259"/>
      <c r="U2482" s="259"/>
      <c r="V2482" s="259"/>
    </row>
    <row r="2483" spans="1:22">
      <c r="A2483" s="45"/>
      <c r="B2483" s="43">
        <f t="shared" si="43"/>
        <v>2468</v>
      </c>
      <c r="C2483" s="919"/>
      <c r="D2483" s="48"/>
      <c r="L2483" s="259"/>
      <c r="M2483" s="259"/>
      <c r="S2483" s="259"/>
      <c r="T2483" s="259"/>
      <c r="U2483" s="259"/>
      <c r="V2483" s="259"/>
    </row>
    <row r="2484" spans="1:22">
      <c r="A2484" s="45"/>
      <c r="B2484" s="43">
        <f t="shared" si="43"/>
        <v>2469</v>
      </c>
      <c r="C2484" s="919"/>
      <c r="D2484" s="48"/>
      <c r="L2484" s="259"/>
      <c r="M2484" s="259"/>
      <c r="S2484" s="259"/>
      <c r="T2484" s="259"/>
      <c r="U2484" s="259"/>
      <c r="V2484" s="259"/>
    </row>
    <row r="2485" spans="1:22">
      <c r="A2485" s="45"/>
      <c r="B2485" s="43">
        <f t="shared" si="43"/>
        <v>2470</v>
      </c>
      <c r="C2485" s="919"/>
      <c r="D2485" s="48"/>
      <c r="L2485" s="259"/>
      <c r="M2485" s="259"/>
      <c r="S2485" s="259"/>
      <c r="T2485" s="259"/>
      <c r="U2485" s="259"/>
      <c r="V2485" s="259"/>
    </row>
    <row r="2486" spans="1:22">
      <c r="A2486" s="45"/>
      <c r="B2486" s="43">
        <f t="shared" si="43"/>
        <v>2471</v>
      </c>
      <c r="C2486" s="919"/>
      <c r="D2486" s="48"/>
      <c r="L2486" s="259"/>
      <c r="M2486" s="259"/>
      <c r="S2486" s="259"/>
      <c r="T2486" s="259"/>
      <c r="U2486" s="259"/>
      <c r="V2486" s="259"/>
    </row>
    <row r="2487" spans="1:22">
      <c r="A2487" s="45"/>
      <c r="B2487" s="43">
        <f t="shared" si="43"/>
        <v>2472</v>
      </c>
      <c r="C2487" s="919"/>
      <c r="D2487" s="48"/>
      <c r="L2487" s="259"/>
      <c r="M2487" s="259"/>
      <c r="S2487" s="259"/>
      <c r="T2487" s="259"/>
      <c r="U2487" s="259"/>
      <c r="V2487" s="259"/>
    </row>
    <row r="2488" spans="1:22">
      <c r="A2488" s="45"/>
      <c r="B2488" s="43">
        <f t="shared" si="43"/>
        <v>2473</v>
      </c>
      <c r="C2488" s="919"/>
      <c r="D2488" s="48"/>
      <c r="L2488" s="259"/>
      <c r="M2488" s="259"/>
      <c r="S2488" s="259"/>
      <c r="T2488" s="259"/>
      <c r="U2488" s="259"/>
      <c r="V2488" s="259"/>
    </row>
    <row r="2489" spans="1:22">
      <c r="A2489" s="45"/>
      <c r="B2489" s="43">
        <f t="shared" si="43"/>
        <v>2474</v>
      </c>
      <c r="C2489" s="919"/>
      <c r="D2489" s="48"/>
      <c r="L2489" s="259"/>
      <c r="M2489" s="259"/>
      <c r="S2489" s="259"/>
      <c r="T2489" s="259"/>
      <c r="U2489" s="259"/>
      <c r="V2489" s="259"/>
    </row>
    <row r="2490" spans="1:22">
      <c r="A2490" s="45"/>
      <c r="B2490" s="43">
        <f t="shared" si="43"/>
        <v>2475</v>
      </c>
      <c r="C2490" s="919"/>
      <c r="D2490" s="48"/>
      <c r="L2490" s="259"/>
      <c r="M2490" s="259"/>
      <c r="S2490" s="259"/>
      <c r="T2490" s="259"/>
      <c r="U2490" s="259"/>
      <c r="V2490" s="259"/>
    </row>
    <row r="2491" spans="1:22">
      <c r="A2491" s="45"/>
      <c r="B2491" s="43">
        <f t="shared" si="43"/>
        <v>2476</v>
      </c>
      <c r="C2491" s="919"/>
      <c r="D2491" s="48"/>
      <c r="L2491" s="259"/>
      <c r="M2491" s="259"/>
      <c r="S2491" s="259"/>
      <c r="T2491" s="259"/>
      <c r="U2491" s="259"/>
      <c r="V2491" s="259"/>
    </row>
    <row r="2492" spans="1:22">
      <c r="A2492" s="45"/>
      <c r="B2492" s="43">
        <f t="shared" si="43"/>
        <v>2477</v>
      </c>
      <c r="C2492" s="919"/>
      <c r="D2492" s="48"/>
      <c r="L2492" s="259"/>
      <c r="M2492" s="259"/>
      <c r="S2492" s="259"/>
      <c r="T2492" s="259"/>
      <c r="U2492" s="259"/>
      <c r="V2492" s="259"/>
    </row>
    <row r="2493" spans="1:22">
      <c r="A2493" s="45"/>
      <c r="B2493" s="43">
        <f t="shared" si="43"/>
        <v>2478</v>
      </c>
      <c r="C2493" s="919"/>
      <c r="D2493" s="48"/>
      <c r="L2493" s="259"/>
      <c r="M2493" s="259"/>
      <c r="S2493" s="259"/>
      <c r="T2493" s="259"/>
      <c r="U2493" s="259"/>
      <c r="V2493" s="259"/>
    </row>
    <row r="2494" spans="1:22">
      <c r="A2494" s="45"/>
      <c r="B2494" s="43">
        <f t="shared" si="43"/>
        <v>2479</v>
      </c>
      <c r="C2494" s="919"/>
      <c r="D2494" s="48"/>
      <c r="L2494" s="259"/>
      <c r="M2494" s="259"/>
      <c r="S2494" s="259"/>
      <c r="T2494" s="259"/>
      <c r="U2494" s="259"/>
      <c r="V2494" s="259"/>
    </row>
    <row r="2495" spans="1:22">
      <c r="A2495" s="45"/>
      <c r="B2495" s="43">
        <f t="shared" si="43"/>
        <v>2480</v>
      </c>
      <c r="C2495" s="919"/>
      <c r="D2495" s="48"/>
      <c r="L2495" s="259"/>
      <c r="M2495" s="259"/>
      <c r="S2495" s="259"/>
      <c r="T2495" s="259"/>
      <c r="U2495" s="259"/>
      <c r="V2495" s="259"/>
    </row>
    <row r="2496" spans="1:22">
      <c r="A2496" s="45"/>
      <c r="B2496" s="43">
        <f t="shared" si="43"/>
        <v>2481</v>
      </c>
      <c r="C2496" s="919"/>
      <c r="D2496" s="48"/>
      <c r="L2496" s="259"/>
      <c r="M2496" s="259"/>
      <c r="S2496" s="259"/>
      <c r="T2496" s="259"/>
      <c r="U2496" s="259"/>
      <c r="V2496" s="259"/>
    </row>
    <row r="2497" spans="1:22">
      <c r="A2497" s="45"/>
      <c r="B2497" s="43">
        <f t="shared" si="43"/>
        <v>2482</v>
      </c>
      <c r="C2497" s="919"/>
      <c r="D2497" s="48"/>
      <c r="L2497" s="259"/>
      <c r="M2497" s="259"/>
      <c r="S2497" s="259"/>
      <c r="T2497" s="259"/>
      <c r="U2497" s="259"/>
      <c r="V2497" s="259"/>
    </row>
    <row r="2498" spans="1:22">
      <c r="A2498" s="45"/>
      <c r="B2498" s="43">
        <f t="shared" si="43"/>
        <v>2483</v>
      </c>
      <c r="C2498" s="919"/>
      <c r="D2498" s="48"/>
      <c r="L2498" s="259"/>
      <c r="M2498" s="259"/>
      <c r="S2498" s="259"/>
      <c r="T2498" s="259"/>
      <c r="U2498" s="259"/>
      <c r="V2498" s="259"/>
    </row>
    <row r="2499" spans="1:22">
      <c r="A2499" s="45"/>
      <c r="B2499" s="43">
        <f t="shared" si="43"/>
        <v>2484</v>
      </c>
      <c r="C2499" s="919"/>
      <c r="D2499" s="48"/>
      <c r="L2499" s="259"/>
      <c r="M2499" s="259"/>
      <c r="S2499" s="259"/>
      <c r="T2499" s="259"/>
      <c r="U2499" s="259"/>
      <c r="V2499" s="259"/>
    </row>
    <row r="2500" spans="1:22">
      <c r="A2500" s="45"/>
      <c r="B2500" s="43">
        <f t="shared" si="43"/>
        <v>2485</v>
      </c>
      <c r="C2500" s="919"/>
      <c r="D2500" s="48"/>
      <c r="L2500" s="259"/>
      <c r="M2500" s="259"/>
      <c r="S2500" s="259"/>
      <c r="T2500" s="259"/>
      <c r="U2500" s="259"/>
      <c r="V2500" s="259"/>
    </row>
    <row r="2501" spans="1:22">
      <c r="A2501" s="45"/>
      <c r="B2501" s="43">
        <f t="shared" si="43"/>
        <v>2486</v>
      </c>
      <c r="C2501" s="919"/>
      <c r="D2501" s="48"/>
      <c r="L2501" s="259"/>
      <c r="M2501" s="259"/>
      <c r="S2501" s="259"/>
      <c r="T2501" s="259"/>
      <c r="U2501" s="259"/>
      <c r="V2501" s="259"/>
    </row>
    <row r="2502" spans="1:22">
      <c r="A2502" s="45"/>
      <c r="B2502" s="43">
        <f t="shared" si="43"/>
        <v>2487</v>
      </c>
      <c r="C2502" s="919"/>
      <c r="D2502" s="48"/>
      <c r="L2502" s="259"/>
      <c r="M2502" s="259"/>
      <c r="S2502" s="259"/>
      <c r="T2502" s="259"/>
      <c r="U2502" s="259"/>
      <c r="V2502" s="259"/>
    </row>
    <row r="2503" spans="1:22">
      <c r="A2503" s="45"/>
      <c r="B2503" s="43">
        <f t="shared" si="43"/>
        <v>2488</v>
      </c>
      <c r="C2503" s="919"/>
      <c r="D2503" s="48"/>
      <c r="L2503" s="259"/>
      <c r="M2503" s="259"/>
      <c r="S2503" s="259"/>
      <c r="T2503" s="259"/>
      <c r="U2503" s="259"/>
      <c r="V2503" s="259"/>
    </row>
    <row r="2504" spans="1:22">
      <c r="A2504" s="45"/>
      <c r="B2504" s="43">
        <f t="shared" si="43"/>
        <v>2489</v>
      </c>
      <c r="C2504" s="919"/>
      <c r="D2504" s="48"/>
      <c r="L2504" s="259"/>
      <c r="M2504" s="259"/>
      <c r="S2504" s="259"/>
      <c r="T2504" s="259"/>
      <c r="U2504" s="259"/>
      <c r="V2504" s="259"/>
    </row>
    <row r="2505" spans="1:22">
      <c r="A2505" s="45"/>
      <c r="B2505" s="43">
        <f t="shared" si="43"/>
        <v>2490</v>
      </c>
      <c r="C2505" s="919"/>
      <c r="D2505" s="48"/>
      <c r="L2505" s="259"/>
      <c r="M2505" s="259"/>
      <c r="S2505" s="259"/>
      <c r="T2505" s="259"/>
      <c r="U2505" s="259"/>
      <c r="V2505" s="259"/>
    </row>
    <row r="2506" spans="1:22">
      <c r="A2506" s="45"/>
      <c r="B2506" s="43">
        <f t="shared" si="43"/>
        <v>2491</v>
      </c>
      <c r="C2506" s="919"/>
      <c r="D2506" s="48"/>
      <c r="L2506" s="259"/>
      <c r="M2506" s="259"/>
      <c r="S2506" s="259"/>
      <c r="T2506" s="259"/>
      <c r="U2506" s="259"/>
      <c r="V2506" s="259"/>
    </row>
    <row r="2507" spans="1:22">
      <c r="A2507" s="45"/>
      <c r="B2507" s="43">
        <f t="shared" si="43"/>
        <v>2492</v>
      </c>
      <c r="C2507" s="919"/>
      <c r="D2507" s="48"/>
      <c r="L2507" s="259"/>
      <c r="M2507" s="259"/>
      <c r="S2507" s="259"/>
      <c r="T2507" s="259"/>
      <c r="U2507" s="259"/>
      <c r="V2507" s="259"/>
    </row>
    <row r="2508" spans="1:22">
      <c r="A2508" s="45"/>
      <c r="B2508" s="43">
        <f t="shared" si="43"/>
        <v>2493</v>
      </c>
      <c r="C2508" s="919"/>
      <c r="D2508" s="48"/>
      <c r="L2508" s="259"/>
      <c r="M2508" s="259"/>
      <c r="S2508" s="259"/>
      <c r="T2508" s="259"/>
      <c r="U2508" s="259"/>
      <c r="V2508" s="259"/>
    </row>
    <row r="2509" spans="1:22">
      <c r="A2509" s="45"/>
      <c r="B2509" s="43">
        <f t="shared" si="43"/>
        <v>2494</v>
      </c>
      <c r="C2509" s="919"/>
      <c r="D2509" s="48"/>
      <c r="L2509" s="259"/>
      <c r="M2509" s="259"/>
      <c r="S2509" s="259"/>
      <c r="T2509" s="259"/>
      <c r="U2509" s="259"/>
      <c r="V2509" s="259"/>
    </row>
    <row r="2510" spans="1:22">
      <c r="A2510" s="45"/>
      <c r="B2510" s="43">
        <f t="shared" si="43"/>
        <v>2495</v>
      </c>
      <c r="C2510" s="919"/>
      <c r="D2510" s="48"/>
      <c r="L2510" s="259"/>
      <c r="M2510" s="259"/>
      <c r="S2510" s="259"/>
      <c r="T2510" s="259"/>
      <c r="U2510" s="259"/>
      <c r="V2510" s="259"/>
    </row>
    <row r="2511" spans="1:22">
      <c r="A2511" s="45"/>
      <c r="B2511" s="43">
        <f t="shared" si="43"/>
        <v>2496</v>
      </c>
      <c r="C2511" s="919"/>
      <c r="D2511" s="48"/>
      <c r="L2511" s="259"/>
      <c r="M2511" s="259"/>
      <c r="S2511" s="259"/>
      <c r="T2511" s="259"/>
      <c r="U2511" s="259"/>
      <c r="V2511" s="259"/>
    </row>
    <row r="2512" spans="1:22">
      <c r="A2512" s="45"/>
      <c r="B2512" s="43">
        <f t="shared" si="43"/>
        <v>2497</v>
      </c>
      <c r="C2512" s="919"/>
      <c r="D2512" s="48"/>
      <c r="L2512" s="259"/>
      <c r="M2512" s="259"/>
      <c r="S2512" s="259"/>
      <c r="T2512" s="259"/>
      <c r="U2512" s="259"/>
      <c r="V2512" s="259"/>
    </row>
    <row r="2513" spans="1:22">
      <c r="A2513" s="45"/>
      <c r="B2513" s="43">
        <f t="shared" si="43"/>
        <v>2498</v>
      </c>
      <c r="C2513" s="919"/>
      <c r="D2513" s="48"/>
      <c r="L2513" s="259"/>
      <c r="M2513" s="259"/>
      <c r="S2513" s="259"/>
      <c r="T2513" s="259"/>
      <c r="U2513" s="259"/>
      <c r="V2513" s="259"/>
    </row>
    <row r="2514" spans="1:22">
      <c r="A2514" s="45"/>
      <c r="B2514" s="43">
        <f t="shared" ref="B2514:B2577" si="44">B2513+1</f>
        <v>2499</v>
      </c>
      <c r="C2514" s="919"/>
      <c r="D2514" s="48"/>
      <c r="L2514" s="259"/>
      <c r="M2514" s="259"/>
      <c r="S2514" s="259"/>
      <c r="T2514" s="259"/>
      <c r="U2514" s="259"/>
      <c r="V2514" s="259"/>
    </row>
    <row r="2515" spans="1:22">
      <c r="A2515" s="45"/>
      <c r="B2515" s="43">
        <f t="shared" si="44"/>
        <v>2500</v>
      </c>
      <c r="C2515" s="919"/>
      <c r="D2515" s="48"/>
      <c r="L2515" s="259"/>
      <c r="M2515" s="259"/>
      <c r="S2515" s="259"/>
      <c r="T2515" s="259"/>
      <c r="U2515" s="259"/>
      <c r="V2515" s="259"/>
    </row>
    <row r="2516" spans="1:22">
      <c r="A2516" s="45"/>
      <c r="B2516" s="43">
        <f t="shared" si="44"/>
        <v>2501</v>
      </c>
      <c r="C2516" s="919"/>
      <c r="D2516" s="48"/>
      <c r="L2516" s="259"/>
      <c r="M2516" s="259"/>
      <c r="S2516" s="259"/>
      <c r="T2516" s="259"/>
      <c r="U2516" s="259"/>
      <c r="V2516" s="259"/>
    </row>
    <row r="2517" spans="1:22">
      <c r="A2517" s="45"/>
      <c r="B2517" s="43">
        <f t="shared" si="44"/>
        <v>2502</v>
      </c>
      <c r="C2517" s="919"/>
      <c r="D2517" s="48"/>
      <c r="L2517" s="259"/>
      <c r="M2517" s="259"/>
      <c r="S2517" s="259"/>
      <c r="T2517" s="259"/>
      <c r="U2517" s="259"/>
      <c r="V2517" s="259"/>
    </row>
    <row r="2518" spans="1:22">
      <c r="A2518" s="45"/>
      <c r="B2518" s="43">
        <f t="shared" si="44"/>
        <v>2503</v>
      </c>
      <c r="C2518" s="919"/>
      <c r="D2518" s="48"/>
      <c r="L2518" s="259"/>
      <c r="M2518" s="259"/>
      <c r="S2518" s="259"/>
      <c r="T2518" s="259"/>
      <c r="U2518" s="259"/>
      <c r="V2518" s="259"/>
    </row>
    <row r="2519" spans="1:22">
      <c r="A2519" s="45"/>
      <c r="B2519" s="43">
        <f t="shared" si="44"/>
        <v>2504</v>
      </c>
      <c r="C2519" s="919"/>
      <c r="D2519" s="48"/>
      <c r="L2519" s="259"/>
      <c r="M2519" s="259"/>
      <c r="S2519" s="259"/>
      <c r="T2519" s="259"/>
      <c r="U2519" s="259"/>
      <c r="V2519" s="259"/>
    </row>
    <row r="2520" spans="1:22">
      <c r="A2520" s="45"/>
      <c r="B2520" s="43">
        <f t="shared" si="44"/>
        <v>2505</v>
      </c>
      <c r="C2520" s="919"/>
      <c r="D2520" s="48"/>
      <c r="L2520" s="259"/>
      <c r="M2520" s="259"/>
      <c r="S2520" s="259"/>
      <c r="T2520" s="259"/>
      <c r="U2520" s="259"/>
      <c r="V2520" s="259"/>
    </row>
    <row r="2521" spans="1:22">
      <c r="A2521" s="45"/>
      <c r="B2521" s="43">
        <f t="shared" si="44"/>
        <v>2506</v>
      </c>
      <c r="C2521" s="919"/>
      <c r="D2521" s="48"/>
      <c r="L2521" s="259"/>
      <c r="M2521" s="259"/>
      <c r="S2521" s="259"/>
      <c r="T2521" s="259"/>
      <c r="U2521" s="259"/>
      <c r="V2521" s="259"/>
    </row>
    <row r="2522" spans="1:22">
      <c r="A2522" s="45"/>
      <c r="B2522" s="43">
        <f t="shared" si="44"/>
        <v>2507</v>
      </c>
      <c r="C2522" s="919"/>
      <c r="D2522" s="48"/>
      <c r="L2522" s="259"/>
      <c r="M2522" s="259"/>
      <c r="S2522" s="259"/>
      <c r="T2522" s="259"/>
      <c r="U2522" s="259"/>
      <c r="V2522" s="259"/>
    </row>
    <row r="2523" spans="1:22">
      <c r="A2523" s="45"/>
      <c r="B2523" s="43">
        <f t="shared" si="44"/>
        <v>2508</v>
      </c>
      <c r="C2523" s="919"/>
      <c r="D2523" s="48"/>
      <c r="L2523" s="259"/>
      <c r="M2523" s="259"/>
      <c r="S2523" s="259"/>
      <c r="T2523" s="259"/>
      <c r="U2523" s="259"/>
      <c r="V2523" s="259"/>
    </row>
    <row r="2524" spans="1:22">
      <c r="A2524" s="45"/>
      <c r="B2524" s="43">
        <f t="shared" si="44"/>
        <v>2509</v>
      </c>
      <c r="C2524" s="919"/>
      <c r="D2524" s="48"/>
      <c r="L2524" s="259"/>
      <c r="M2524" s="259"/>
      <c r="S2524" s="259"/>
      <c r="T2524" s="259"/>
      <c r="U2524" s="259"/>
      <c r="V2524" s="259"/>
    </row>
    <row r="2525" spans="1:22">
      <c r="A2525" s="45"/>
      <c r="B2525" s="43">
        <f t="shared" si="44"/>
        <v>2510</v>
      </c>
      <c r="C2525" s="919"/>
      <c r="D2525" s="48"/>
      <c r="L2525" s="259"/>
      <c r="M2525" s="259"/>
      <c r="S2525" s="259"/>
      <c r="T2525" s="259"/>
      <c r="U2525" s="259"/>
      <c r="V2525" s="259"/>
    </row>
    <row r="2526" spans="1:22">
      <c r="A2526" s="45"/>
      <c r="B2526" s="43">
        <f t="shared" si="44"/>
        <v>2511</v>
      </c>
      <c r="C2526" s="919"/>
      <c r="D2526" s="48"/>
      <c r="L2526" s="259"/>
      <c r="M2526" s="259"/>
      <c r="S2526" s="259"/>
      <c r="T2526" s="259"/>
      <c r="U2526" s="259"/>
      <c r="V2526" s="259"/>
    </row>
    <row r="2527" spans="1:22">
      <c r="A2527" s="45"/>
      <c r="B2527" s="43">
        <f t="shared" si="44"/>
        <v>2512</v>
      </c>
      <c r="C2527" s="919"/>
      <c r="D2527" s="48"/>
      <c r="L2527" s="259"/>
      <c r="M2527" s="259"/>
      <c r="S2527" s="259"/>
      <c r="T2527" s="259"/>
      <c r="U2527" s="259"/>
      <c r="V2527" s="259"/>
    </row>
    <row r="2528" spans="1:22">
      <c r="A2528" s="45"/>
      <c r="B2528" s="43">
        <f t="shared" si="44"/>
        <v>2513</v>
      </c>
      <c r="C2528" s="919"/>
      <c r="D2528" s="48"/>
      <c r="L2528" s="259"/>
      <c r="M2528" s="259"/>
      <c r="S2528" s="259"/>
      <c r="T2528" s="259"/>
      <c r="U2528" s="259"/>
      <c r="V2528" s="259"/>
    </row>
    <row r="2529" spans="1:22">
      <c r="A2529" s="45"/>
      <c r="B2529" s="43">
        <f t="shared" si="44"/>
        <v>2514</v>
      </c>
      <c r="C2529" s="919"/>
      <c r="D2529" s="48"/>
      <c r="L2529" s="259"/>
      <c r="M2529" s="259"/>
      <c r="S2529" s="259"/>
      <c r="T2529" s="259"/>
      <c r="U2529" s="259"/>
      <c r="V2529" s="259"/>
    </row>
    <row r="2530" spans="1:22">
      <c r="A2530" s="45"/>
      <c r="B2530" s="43">
        <f t="shared" si="44"/>
        <v>2515</v>
      </c>
      <c r="C2530" s="919"/>
      <c r="D2530" s="48"/>
      <c r="L2530" s="259"/>
      <c r="M2530" s="259"/>
      <c r="S2530" s="259"/>
      <c r="T2530" s="259"/>
      <c r="U2530" s="259"/>
      <c r="V2530" s="259"/>
    </row>
    <row r="2531" spans="1:22">
      <c r="A2531" s="45"/>
      <c r="B2531" s="43">
        <f t="shared" si="44"/>
        <v>2516</v>
      </c>
      <c r="C2531" s="919"/>
      <c r="D2531" s="48"/>
      <c r="L2531" s="259"/>
      <c r="M2531" s="259"/>
      <c r="S2531" s="259"/>
      <c r="T2531" s="259"/>
      <c r="U2531" s="259"/>
      <c r="V2531" s="259"/>
    </row>
    <row r="2532" spans="1:22">
      <c r="A2532" s="45"/>
      <c r="B2532" s="43">
        <f t="shared" si="44"/>
        <v>2517</v>
      </c>
      <c r="C2532" s="919"/>
      <c r="D2532" s="48"/>
      <c r="L2532" s="259"/>
      <c r="M2532" s="259"/>
      <c r="S2532" s="259"/>
      <c r="T2532" s="259"/>
      <c r="U2532" s="259"/>
      <c r="V2532" s="259"/>
    </row>
    <row r="2533" spans="1:22">
      <c r="A2533" s="45"/>
      <c r="B2533" s="43">
        <f t="shared" si="44"/>
        <v>2518</v>
      </c>
      <c r="C2533" s="919"/>
      <c r="D2533" s="48"/>
      <c r="L2533" s="259"/>
      <c r="M2533" s="259"/>
      <c r="S2533" s="259"/>
      <c r="T2533" s="259"/>
      <c r="U2533" s="259"/>
      <c r="V2533" s="259"/>
    </row>
    <row r="2534" spans="1:22">
      <c r="A2534" s="45"/>
      <c r="B2534" s="43">
        <f t="shared" si="44"/>
        <v>2519</v>
      </c>
      <c r="C2534" s="919"/>
      <c r="D2534" s="48"/>
      <c r="L2534" s="259"/>
      <c r="M2534" s="259"/>
      <c r="S2534" s="259"/>
      <c r="T2534" s="259"/>
      <c r="U2534" s="259"/>
      <c r="V2534" s="259"/>
    </row>
    <row r="2535" spans="1:22">
      <c r="A2535" s="45"/>
      <c r="B2535" s="43">
        <f t="shared" si="44"/>
        <v>2520</v>
      </c>
      <c r="C2535" s="919"/>
      <c r="D2535" s="48"/>
      <c r="L2535" s="259"/>
      <c r="M2535" s="259"/>
      <c r="S2535" s="259"/>
      <c r="T2535" s="259"/>
      <c r="U2535" s="259"/>
      <c r="V2535" s="259"/>
    </row>
    <row r="2536" spans="1:22">
      <c r="A2536" s="45"/>
      <c r="B2536" s="43">
        <f t="shared" si="44"/>
        <v>2521</v>
      </c>
      <c r="C2536" s="919"/>
      <c r="D2536" s="48"/>
      <c r="L2536" s="259"/>
      <c r="M2536" s="259"/>
      <c r="S2536" s="259"/>
      <c r="T2536" s="259"/>
      <c r="U2536" s="259"/>
      <c r="V2536" s="259"/>
    </row>
    <row r="2537" spans="1:22">
      <c r="A2537" s="45"/>
      <c r="B2537" s="43">
        <f t="shared" si="44"/>
        <v>2522</v>
      </c>
      <c r="C2537" s="919"/>
      <c r="D2537" s="48"/>
      <c r="L2537" s="259"/>
      <c r="M2537" s="259"/>
      <c r="S2537" s="259"/>
      <c r="T2537" s="259"/>
      <c r="U2537" s="259"/>
      <c r="V2537" s="259"/>
    </row>
    <row r="2538" spans="1:22">
      <c r="A2538" s="45"/>
      <c r="B2538" s="43">
        <f t="shared" si="44"/>
        <v>2523</v>
      </c>
      <c r="C2538" s="919"/>
      <c r="D2538" s="48"/>
      <c r="L2538" s="259"/>
      <c r="M2538" s="259"/>
      <c r="S2538" s="259"/>
      <c r="T2538" s="259"/>
      <c r="U2538" s="259"/>
      <c r="V2538" s="259"/>
    </row>
    <row r="2539" spans="1:22">
      <c r="A2539" s="45"/>
      <c r="B2539" s="43">
        <f t="shared" si="44"/>
        <v>2524</v>
      </c>
      <c r="C2539" s="919"/>
      <c r="D2539" s="48"/>
      <c r="L2539" s="259"/>
      <c r="M2539" s="259"/>
      <c r="S2539" s="259"/>
      <c r="T2539" s="259"/>
      <c r="U2539" s="259"/>
      <c r="V2539" s="259"/>
    </row>
    <row r="2540" spans="1:22">
      <c r="A2540" s="45"/>
      <c r="B2540" s="43">
        <f t="shared" si="44"/>
        <v>2525</v>
      </c>
      <c r="C2540" s="919"/>
      <c r="D2540" s="48"/>
      <c r="L2540" s="259"/>
      <c r="M2540" s="259"/>
      <c r="S2540" s="259"/>
      <c r="T2540" s="259"/>
      <c r="U2540" s="259"/>
      <c r="V2540" s="259"/>
    </row>
    <row r="2541" spans="1:22">
      <c r="A2541" s="45"/>
      <c r="B2541" s="43">
        <f t="shared" si="44"/>
        <v>2526</v>
      </c>
      <c r="C2541" s="919"/>
      <c r="D2541" s="48"/>
      <c r="L2541" s="259"/>
      <c r="M2541" s="259"/>
      <c r="S2541" s="259"/>
      <c r="T2541" s="259"/>
      <c r="U2541" s="259"/>
      <c r="V2541" s="259"/>
    </row>
    <row r="2542" spans="1:22">
      <c r="A2542" s="45"/>
      <c r="B2542" s="43">
        <f t="shared" si="44"/>
        <v>2527</v>
      </c>
      <c r="C2542" s="919"/>
      <c r="D2542" s="48"/>
      <c r="L2542" s="259"/>
      <c r="M2542" s="259"/>
      <c r="S2542" s="259"/>
      <c r="T2542" s="259"/>
      <c r="U2542" s="259"/>
      <c r="V2542" s="259"/>
    </row>
    <row r="2543" spans="1:22">
      <c r="A2543" s="45"/>
      <c r="B2543" s="43">
        <f t="shared" si="44"/>
        <v>2528</v>
      </c>
      <c r="C2543" s="919"/>
      <c r="D2543" s="48"/>
      <c r="L2543" s="259"/>
      <c r="M2543" s="259"/>
      <c r="S2543" s="259"/>
      <c r="T2543" s="259"/>
      <c r="U2543" s="259"/>
      <c r="V2543" s="259"/>
    </row>
    <row r="2544" spans="1:22">
      <c r="A2544" s="45"/>
      <c r="B2544" s="43">
        <f t="shared" si="44"/>
        <v>2529</v>
      </c>
      <c r="C2544" s="919"/>
      <c r="D2544" s="48"/>
      <c r="L2544" s="259"/>
      <c r="M2544" s="259"/>
      <c r="S2544" s="259"/>
      <c r="T2544" s="259"/>
      <c r="U2544" s="259"/>
      <c r="V2544" s="259"/>
    </row>
    <row r="2545" spans="1:22">
      <c r="A2545" s="45"/>
      <c r="B2545" s="43">
        <f t="shared" si="44"/>
        <v>2530</v>
      </c>
      <c r="C2545" s="919"/>
      <c r="D2545" s="48"/>
      <c r="L2545" s="259"/>
      <c r="M2545" s="259"/>
      <c r="S2545" s="259"/>
      <c r="T2545" s="259"/>
      <c r="U2545" s="259"/>
      <c r="V2545" s="259"/>
    </row>
    <row r="2546" spans="1:22">
      <c r="A2546" s="45"/>
      <c r="B2546" s="43">
        <f t="shared" si="44"/>
        <v>2531</v>
      </c>
      <c r="C2546" s="919"/>
      <c r="D2546" s="48"/>
      <c r="L2546" s="259"/>
      <c r="M2546" s="259"/>
      <c r="S2546" s="259"/>
      <c r="T2546" s="259"/>
      <c r="U2546" s="259"/>
      <c r="V2546" s="259"/>
    </row>
    <row r="2547" spans="1:22">
      <c r="A2547" s="45"/>
      <c r="B2547" s="43">
        <f t="shared" si="44"/>
        <v>2532</v>
      </c>
      <c r="C2547" s="919"/>
      <c r="D2547" s="48"/>
      <c r="L2547" s="259"/>
      <c r="M2547" s="259"/>
      <c r="S2547" s="259"/>
      <c r="T2547" s="259"/>
      <c r="U2547" s="259"/>
      <c r="V2547" s="259"/>
    </row>
    <row r="2548" spans="1:22">
      <c r="A2548" s="45"/>
      <c r="B2548" s="43">
        <f t="shared" si="44"/>
        <v>2533</v>
      </c>
      <c r="C2548" s="919"/>
      <c r="D2548" s="48"/>
      <c r="L2548" s="259"/>
      <c r="M2548" s="259"/>
      <c r="S2548" s="259"/>
      <c r="T2548" s="259"/>
      <c r="U2548" s="259"/>
      <c r="V2548" s="259"/>
    </row>
    <row r="2549" spans="1:22">
      <c r="A2549" s="45"/>
      <c r="B2549" s="43">
        <f t="shared" si="44"/>
        <v>2534</v>
      </c>
      <c r="C2549" s="919"/>
      <c r="D2549" s="48"/>
      <c r="L2549" s="259"/>
      <c r="M2549" s="259"/>
      <c r="S2549" s="259"/>
      <c r="T2549" s="259"/>
      <c r="U2549" s="259"/>
      <c r="V2549" s="259"/>
    </row>
    <row r="2550" spans="1:22">
      <c r="A2550" s="45"/>
      <c r="B2550" s="43">
        <f t="shared" si="44"/>
        <v>2535</v>
      </c>
      <c r="C2550" s="919"/>
      <c r="D2550" s="48"/>
      <c r="L2550" s="259"/>
      <c r="M2550" s="259"/>
      <c r="S2550" s="259"/>
      <c r="T2550" s="259"/>
      <c r="U2550" s="259"/>
      <c r="V2550" s="259"/>
    </row>
    <row r="2551" spans="1:22">
      <c r="A2551" s="45"/>
      <c r="B2551" s="43">
        <f t="shared" si="44"/>
        <v>2536</v>
      </c>
      <c r="C2551" s="919"/>
      <c r="D2551" s="48"/>
      <c r="L2551" s="259"/>
      <c r="M2551" s="259"/>
      <c r="S2551" s="259"/>
      <c r="T2551" s="259"/>
      <c r="U2551" s="259"/>
      <c r="V2551" s="259"/>
    </row>
    <row r="2552" spans="1:22">
      <c r="A2552" s="45"/>
      <c r="B2552" s="43">
        <f t="shared" si="44"/>
        <v>2537</v>
      </c>
      <c r="C2552" s="919"/>
      <c r="D2552" s="48"/>
      <c r="L2552" s="259"/>
      <c r="M2552" s="259"/>
      <c r="S2552" s="259"/>
      <c r="T2552" s="259"/>
      <c r="U2552" s="259"/>
      <c r="V2552" s="259"/>
    </row>
    <row r="2553" spans="1:22">
      <c r="A2553" s="45"/>
      <c r="B2553" s="43">
        <f t="shared" si="44"/>
        <v>2538</v>
      </c>
      <c r="C2553" s="919"/>
      <c r="D2553" s="48"/>
      <c r="L2553" s="259"/>
      <c r="M2553" s="259"/>
      <c r="S2553" s="259"/>
      <c r="T2553" s="259"/>
      <c r="U2553" s="259"/>
      <c r="V2553" s="259"/>
    </row>
    <row r="2554" spans="1:22">
      <c r="A2554" s="45"/>
      <c r="B2554" s="43">
        <f t="shared" si="44"/>
        <v>2539</v>
      </c>
      <c r="C2554" s="919"/>
      <c r="D2554" s="48"/>
      <c r="L2554" s="259"/>
      <c r="M2554" s="259"/>
      <c r="S2554" s="259"/>
      <c r="T2554" s="259"/>
      <c r="U2554" s="259"/>
      <c r="V2554" s="259"/>
    </row>
    <row r="2555" spans="1:22">
      <c r="A2555" s="45"/>
      <c r="B2555" s="43">
        <f t="shared" si="44"/>
        <v>2540</v>
      </c>
      <c r="C2555" s="919"/>
      <c r="D2555" s="48"/>
      <c r="L2555" s="259"/>
      <c r="M2555" s="259"/>
      <c r="S2555" s="259"/>
      <c r="T2555" s="259"/>
      <c r="U2555" s="259"/>
      <c r="V2555" s="259"/>
    </row>
    <row r="2556" spans="1:22">
      <c r="A2556" s="45"/>
      <c r="B2556" s="43">
        <f t="shared" si="44"/>
        <v>2541</v>
      </c>
      <c r="C2556" s="919"/>
      <c r="D2556" s="48"/>
      <c r="L2556" s="259"/>
      <c r="M2556" s="259"/>
      <c r="S2556" s="259"/>
      <c r="T2556" s="259"/>
      <c r="U2556" s="259"/>
      <c r="V2556" s="259"/>
    </row>
    <row r="2557" spans="1:22">
      <c r="A2557" s="45"/>
      <c r="B2557" s="43">
        <f t="shared" si="44"/>
        <v>2542</v>
      </c>
      <c r="C2557" s="919"/>
      <c r="D2557" s="48"/>
      <c r="L2557" s="259"/>
      <c r="M2557" s="259"/>
      <c r="S2557" s="259"/>
      <c r="T2557" s="259"/>
      <c r="U2557" s="259"/>
      <c r="V2557" s="259"/>
    </row>
    <row r="2558" spans="1:22">
      <c r="A2558" s="45"/>
      <c r="B2558" s="43">
        <f t="shared" si="44"/>
        <v>2543</v>
      </c>
      <c r="C2558" s="919"/>
      <c r="D2558" s="48"/>
      <c r="L2558" s="259"/>
      <c r="M2558" s="259"/>
      <c r="S2558" s="259"/>
      <c r="T2558" s="259"/>
      <c r="U2558" s="259"/>
      <c r="V2558" s="259"/>
    </row>
    <row r="2559" spans="1:22">
      <c r="A2559" s="45"/>
      <c r="B2559" s="43">
        <f t="shared" si="44"/>
        <v>2544</v>
      </c>
      <c r="C2559" s="919"/>
      <c r="D2559" s="48"/>
      <c r="L2559" s="259"/>
      <c r="M2559" s="259"/>
      <c r="S2559" s="259"/>
      <c r="T2559" s="259"/>
      <c r="U2559" s="259"/>
      <c r="V2559" s="259"/>
    </row>
    <row r="2560" spans="1:22">
      <c r="A2560" s="45"/>
      <c r="B2560" s="43">
        <f t="shared" si="44"/>
        <v>2545</v>
      </c>
      <c r="C2560" s="919"/>
      <c r="D2560" s="48"/>
      <c r="L2560" s="259"/>
      <c r="M2560" s="259"/>
      <c r="S2560" s="259"/>
      <c r="T2560" s="259"/>
      <c r="U2560" s="259"/>
      <c r="V2560" s="259"/>
    </row>
    <row r="2561" spans="1:22">
      <c r="A2561" s="45"/>
      <c r="B2561" s="43">
        <f t="shared" si="44"/>
        <v>2546</v>
      </c>
      <c r="C2561" s="919"/>
      <c r="D2561" s="48"/>
      <c r="L2561" s="259"/>
      <c r="M2561" s="259"/>
      <c r="S2561" s="259"/>
      <c r="T2561" s="259"/>
      <c r="U2561" s="259"/>
      <c r="V2561" s="259"/>
    </row>
    <row r="2562" spans="1:22">
      <c r="A2562" s="45"/>
      <c r="B2562" s="43">
        <f t="shared" si="44"/>
        <v>2547</v>
      </c>
      <c r="C2562" s="919"/>
      <c r="D2562" s="48"/>
      <c r="L2562" s="259"/>
      <c r="M2562" s="259"/>
      <c r="S2562" s="259"/>
      <c r="T2562" s="259"/>
      <c r="U2562" s="259"/>
      <c r="V2562" s="259"/>
    </row>
    <row r="2563" spans="1:22">
      <c r="A2563" s="45"/>
      <c r="B2563" s="43">
        <f t="shared" si="44"/>
        <v>2548</v>
      </c>
      <c r="C2563" s="919"/>
      <c r="D2563" s="48"/>
      <c r="L2563" s="259"/>
      <c r="M2563" s="259"/>
      <c r="S2563" s="259"/>
      <c r="T2563" s="259"/>
      <c r="U2563" s="259"/>
      <c r="V2563" s="259"/>
    </row>
    <row r="2564" spans="1:22">
      <c r="A2564" s="45"/>
      <c r="B2564" s="43">
        <f t="shared" si="44"/>
        <v>2549</v>
      </c>
      <c r="C2564" s="919"/>
      <c r="D2564" s="48"/>
      <c r="L2564" s="259"/>
      <c r="M2564" s="259"/>
      <c r="S2564" s="259"/>
      <c r="T2564" s="259"/>
      <c r="U2564" s="259"/>
      <c r="V2564" s="259"/>
    </row>
    <row r="2565" spans="1:22">
      <c r="A2565" s="45"/>
      <c r="B2565" s="43">
        <f t="shared" si="44"/>
        <v>2550</v>
      </c>
      <c r="C2565" s="919"/>
      <c r="D2565" s="48"/>
      <c r="L2565" s="259"/>
      <c r="M2565" s="259"/>
      <c r="S2565" s="259"/>
      <c r="T2565" s="259"/>
      <c r="U2565" s="259"/>
      <c r="V2565" s="259"/>
    </row>
    <row r="2566" spans="1:22">
      <c r="A2566" s="45"/>
      <c r="B2566" s="43">
        <f t="shared" si="44"/>
        <v>2551</v>
      </c>
      <c r="C2566" s="919"/>
      <c r="D2566" s="48"/>
      <c r="L2566" s="259"/>
      <c r="M2566" s="259"/>
      <c r="S2566" s="259"/>
      <c r="T2566" s="259"/>
      <c r="U2566" s="259"/>
      <c r="V2566" s="259"/>
    </row>
    <row r="2567" spans="1:22">
      <c r="A2567" s="45"/>
      <c r="B2567" s="43">
        <f t="shared" si="44"/>
        <v>2552</v>
      </c>
      <c r="C2567" s="919"/>
      <c r="D2567" s="48"/>
      <c r="L2567" s="259"/>
      <c r="M2567" s="259"/>
      <c r="S2567" s="259"/>
      <c r="T2567" s="259"/>
      <c r="U2567" s="259"/>
      <c r="V2567" s="259"/>
    </row>
    <row r="2568" spans="1:22">
      <c r="A2568" s="45"/>
      <c r="B2568" s="43">
        <f t="shared" si="44"/>
        <v>2553</v>
      </c>
      <c r="C2568" s="919"/>
      <c r="D2568" s="48"/>
      <c r="L2568" s="259"/>
      <c r="M2568" s="259"/>
      <c r="S2568" s="259"/>
      <c r="T2568" s="259"/>
      <c r="U2568" s="259"/>
      <c r="V2568" s="259"/>
    </row>
    <row r="2569" spans="1:22">
      <c r="A2569" s="45"/>
      <c r="B2569" s="43">
        <f t="shared" si="44"/>
        <v>2554</v>
      </c>
      <c r="C2569" s="919"/>
      <c r="D2569" s="48"/>
      <c r="L2569" s="259"/>
      <c r="M2569" s="259"/>
      <c r="S2569" s="259"/>
      <c r="T2569" s="259"/>
      <c r="U2569" s="259"/>
      <c r="V2569" s="259"/>
    </row>
    <row r="2570" spans="1:22">
      <c r="A2570" s="45"/>
      <c r="B2570" s="43">
        <f t="shared" si="44"/>
        <v>2555</v>
      </c>
      <c r="C2570" s="919"/>
      <c r="D2570" s="48"/>
      <c r="L2570" s="259"/>
      <c r="M2570" s="259"/>
      <c r="S2570" s="259"/>
      <c r="T2570" s="259"/>
      <c r="U2570" s="259"/>
      <c r="V2570" s="259"/>
    </row>
    <row r="2571" spans="1:22">
      <c r="A2571" s="45"/>
      <c r="B2571" s="43">
        <f t="shared" si="44"/>
        <v>2556</v>
      </c>
      <c r="C2571" s="919"/>
      <c r="D2571" s="48"/>
      <c r="L2571" s="259"/>
      <c r="M2571" s="259"/>
      <c r="S2571" s="259"/>
      <c r="T2571" s="259"/>
      <c r="U2571" s="259"/>
      <c r="V2571" s="259"/>
    </row>
    <row r="2572" spans="1:22">
      <c r="A2572" s="45"/>
      <c r="B2572" s="43">
        <f t="shared" si="44"/>
        <v>2557</v>
      </c>
      <c r="C2572" s="919"/>
      <c r="D2572" s="48"/>
      <c r="L2572" s="259"/>
      <c r="M2572" s="259"/>
      <c r="S2572" s="259"/>
      <c r="T2572" s="259"/>
      <c r="U2572" s="259"/>
      <c r="V2572" s="259"/>
    </row>
    <row r="2573" spans="1:22">
      <c r="A2573" s="45"/>
      <c r="B2573" s="43">
        <f t="shared" si="44"/>
        <v>2558</v>
      </c>
      <c r="C2573" s="919"/>
      <c r="D2573" s="48"/>
      <c r="L2573" s="259"/>
      <c r="M2573" s="259"/>
      <c r="S2573" s="259"/>
      <c r="T2573" s="259"/>
      <c r="U2573" s="259"/>
      <c r="V2573" s="259"/>
    </row>
    <row r="2574" spans="1:22">
      <c r="A2574" s="45"/>
      <c r="B2574" s="43">
        <f t="shared" si="44"/>
        <v>2559</v>
      </c>
      <c r="C2574" s="919"/>
      <c r="D2574" s="48"/>
      <c r="L2574" s="259"/>
      <c r="M2574" s="259"/>
      <c r="S2574" s="259"/>
      <c r="T2574" s="259"/>
      <c r="U2574" s="259"/>
      <c r="V2574" s="259"/>
    </row>
    <row r="2575" spans="1:22">
      <c r="A2575" s="45"/>
      <c r="B2575" s="43">
        <f t="shared" si="44"/>
        <v>2560</v>
      </c>
      <c r="C2575" s="919"/>
      <c r="D2575" s="48"/>
      <c r="L2575" s="259"/>
      <c r="M2575" s="259"/>
      <c r="S2575" s="259"/>
      <c r="T2575" s="259"/>
      <c r="U2575" s="259"/>
      <c r="V2575" s="259"/>
    </row>
    <row r="2576" spans="1:22">
      <c r="A2576" s="45"/>
      <c r="B2576" s="43">
        <f t="shared" si="44"/>
        <v>2561</v>
      </c>
      <c r="C2576" s="919"/>
      <c r="D2576" s="48"/>
      <c r="L2576" s="259"/>
      <c r="M2576" s="259"/>
      <c r="S2576" s="259"/>
      <c r="T2576" s="259"/>
      <c r="U2576" s="259"/>
      <c r="V2576" s="259"/>
    </row>
    <row r="2577" spans="1:22">
      <c r="A2577" s="45"/>
      <c r="B2577" s="43">
        <f t="shared" si="44"/>
        <v>2562</v>
      </c>
      <c r="C2577" s="919"/>
      <c r="D2577" s="48"/>
      <c r="L2577" s="259"/>
      <c r="M2577" s="259"/>
      <c r="S2577" s="259"/>
      <c r="T2577" s="259"/>
      <c r="U2577" s="259"/>
      <c r="V2577" s="259"/>
    </row>
    <row r="2578" spans="1:22">
      <c r="A2578" s="45"/>
      <c r="B2578" s="43">
        <f t="shared" ref="B2578:B2641" si="45">B2577+1</f>
        <v>2563</v>
      </c>
      <c r="C2578" s="919"/>
      <c r="D2578" s="48"/>
      <c r="L2578" s="259"/>
      <c r="M2578" s="259"/>
      <c r="S2578" s="259"/>
      <c r="T2578" s="259"/>
      <c r="U2578" s="259"/>
      <c r="V2578" s="259"/>
    </row>
    <row r="2579" spans="1:22">
      <c r="A2579" s="45"/>
      <c r="B2579" s="43">
        <f t="shared" si="45"/>
        <v>2564</v>
      </c>
      <c r="C2579" s="919"/>
      <c r="D2579" s="48"/>
      <c r="L2579" s="259"/>
      <c r="M2579" s="259"/>
      <c r="S2579" s="259"/>
      <c r="T2579" s="259"/>
      <c r="U2579" s="259"/>
      <c r="V2579" s="259"/>
    </row>
    <row r="2580" spans="1:22">
      <c r="A2580" s="45"/>
      <c r="B2580" s="43">
        <f t="shared" si="45"/>
        <v>2565</v>
      </c>
      <c r="C2580" s="919"/>
      <c r="D2580" s="48"/>
      <c r="L2580" s="259"/>
      <c r="M2580" s="259"/>
      <c r="S2580" s="259"/>
      <c r="T2580" s="259"/>
      <c r="U2580" s="259"/>
      <c r="V2580" s="259"/>
    </row>
    <row r="2581" spans="1:22">
      <c r="A2581" s="45"/>
      <c r="B2581" s="43">
        <f t="shared" si="45"/>
        <v>2566</v>
      </c>
      <c r="C2581" s="919"/>
      <c r="D2581" s="48"/>
      <c r="L2581" s="259"/>
      <c r="M2581" s="259"/>
      <c r="S2581" s="259"/>
      <c r="T2581" s="259"/>
      <c r="U2581" s="259"/>
      <c r="V2581" s="259"/>
    </row>
    <row r="2582" spans="1:22">
      <c r="A2582" s="45"/>
      <c r="B2582" s="43">
        <f t="shared" si="45"/>
        <v>2567</v>
      </c>
      <c r="C2582" s="919"/>
      <c r="D2582" s="48"/>
      <c r="L2582" s="259"/>
      <c r="M2582" s="259"/>
      <c r="S2582" s="259"/>
      <c r="T2582" s="259"/>
      <c r="U2582" s="259"/>
      <c r="V2582" s="259"/>
    </row>
    <row r="2583" spans="1:22">
      <c r="A2583" s="45"/>
      <c r="B2583" s="43">
        <f t="shared" si="45"/>
        <v>2568</v>
      </c>
      <c r="C2583" s="919"/>
      <c r="D2583" s="48"/>
      <c r="L2583" s="259"/>
      <c r="M2583" s="259"/>
      <c r="S2583" s="259"/>
      <c r="T2583" s="259"/>
      <c r="U2583" s="259"/>
      <c r="V2583" s="259"/>
    </row>
    <row r="2584" spans="1:22">
      <c r="A2584" s="45"/>
      <c r="B2584" s="43">
        <f t="shared" si="45"/>
        <v>2569</v>
      </c>
      <c r="C2584" s="919"/>
      <c r="D2584" s="48"/>
      <c r="L2584" s="259"/>
      <c r="M2584" s="259"/>
      <c r="S2584" s="259"/>
      <c r="T2584" s="259"/>
      <c r="U2584" s="259"/>
      <c r="V2584" s="259"/>
    </row>
    <row r="2585" spans="1:22">
      <c r="A2585" s="45"/>
      <c r="B2585" s="43">
        <f t="shared" si="45"/>
        <v>2570</v>
      </c>
      <c r="C2585" s="919"/>
      <c r="D2585" s="48"/>
      <c r="L2585" s="259"/>
      <c r="M2585" s="259"/>
      <c r="S2585" s="259"/>
      <c r="T2585" s="259"/>
      <c r="U2585" s="259"/>
      <c r="V2585" s="259"/>
    </row>
    <row r="2586" spans="1:22">
      <c r="A2586" s="45"/>
      <c r="B2586" s="43">
        <f t="shared" si="45"/>
        <v>2571</v>
      </c>
      <c r="C2586" s="919"/>
      <c r="D2586" s="48"/>
      <c r="L2586" s="259"/>
      <c r="M2586" s="259"/>
      <c r="S2586" s="259"/>
      <c r="T2586" s="259"/>
      <c r="U2586" s="259"/>
      <c r="V2586" s="259"/>
    </row>
    <row r="2587" spans="1:22">
      <c r="A2587" s="45"/>
      <c r="B2587" s="43">
        <f t="shared" si="45"/>
        <v>2572</v>
      </c>
      <c r="C2587" s="919"/>
      <c r="D2587" s="48"/>
      <c r="L2587" s="259"/>
      <c r="M2587" s="259"/>
      <c r="S2587" s="259"/>
      <c r="T2587" s="259"/>
      <c r="U2587" s="259"/>
      <c r="V2587" s="259"/>
    </row>
    <row r="2588" spans="1:22">
      <c r="A2588" s="45"/>
      <c r="B2588" s="43">
        <f t="shared" si="45"/>
        <v>2573</v>
      </c>
      <c r="C2588" s="919"/>
      <c r="D2588" s="48"/>
      <c r="L2588" s="259"/>
      <c r="M2588" s="259"/>
      <c r="S2588" s="259"/>
      <c r="T2588" s="259"/>
      <c r="U2588" s="259"/>
      <c r="V2588" s="259"/>
    </row>
    <row r="2589" spans="1:22">
      <c r="A2589" s="45"/>
      <c r="B2589" s="43">
        <f t="shared" si="45"/>
        <v>2574</v>
      </c>
      <c r="C2589" s="919"/>
      <c r="D2589" s="48"/>
      <c r="L2589" s="259"/>
      <c r="M2589" s="259"/>
      <c r="S2589" s="259"/>
      <c r="T2589" s="259"/>
      <c r="U2589" s="259"/>
      <c r="V2589" s="259"/>
    </row>
    <row r="2590" spans="1:22">
      <c r="A2590" s="45"/>
      <c r="B2590" s="43">
        <f t="shared" si="45"/>
        <v>2575</v>
      </c>
      <c r="C2590" s="919"/>
      <c r="D2590" s="48"/>
      <c r="L2590" s="259"/>
      <c r="M2590" s="259"/>
      <c r="S2590" s="259"/>
      <c r="T2590" s="259"/>
      <c r="U2590" s="259"/>
      <c r="V2590" s="259"/>
    </row>
    <row r="2591" spans="1:22">
      <c r="A2591" s="45"/>
      <c r="B2591" s="43">
        <f t="shared" si="45"/>
        <v>2576</v>
      </c>
      <c r="C2591" s="919"/>
      <c r="D2591" s="48"/>
      <c r="L2591" s="259"/>
      <c r="M2591" s="259"/>
      <c r="S2591" s="259"/>
      <c r="T2591" s="259"/>
      <c r="U2591" s="259"/>
      <c r="V2591" s="259"/>
    </row>
    <row r="2592" spans="1:22">
      <c r="A2592" s="45"/>
      <c r="B2592" s="43">
        <f t="shared" si="45"/>
        <v>2577</v>
      </c>
      <c r="C2592" s="919"/>
      <c r="D2592" s="48"/>
      <c r="L2592" s="259"/>
      <c r="M2592" s="259"/>
      <c r="S2592" s="259"/>
      <c r="T2592" s="259"/>
      <c r="U2592" s="259"/>
      <c r="V2592" s="259"/>
    </row>
    <row r="2593" spans="1:22">
      <c r="A2593" s="45"/>
      <c r="B2593" s="43">
        <f t="shared" si="45"/>
        <v>2578</v>
      </c>
      <c r="C2593" s="919"/>
      <c r="D2593" s="48"/>
      <c r="L2593" s="259"/>
      <c r="M2593" s="259"/>
      <c r="S2593" s="259"/>
      <c r="T2593" s="259"/>
      <c r="U2593" s="259"/>
      <c r="V2593" s="259"/>
    </row>
    <row r="2594" spans="1:22">
      <c r="A2594" s="45"/>
      <c r="B2594" s="43">
        <f t="shared" si="45"/>
        <v>2579</v>
      </c>
      <c r="C2594" s="919"/>
      <c r="D2594" s="48"/>
      <c r="L2594" s="259"/>
      <c r="M2594" s="259"/>
      <c r="S2594" s="259"/>
      <c r="T2594" s="259"/>
      <c r="U2594" s="259"/>
      <c r="V2594" s="259"/>
    </row>
    <row r="2595" spans="1:22">
      <c r="A2595" s="45"/>
      <c r="B2595" s="43">
        <f t="shared" si="45"/>
        <v>2580</v>
      </c>
      <c r="C2595" s="919"/>
      <c r="D2595" s="48"/>
      <c r="L2595" s="259"/>
      <c r="M2595" s="259"/>
      <c r="S2595" s="259"/>
      <c r="T2595" s="259"/>
      <c r="U2595" s="259"/>
      <c r="V2595" s="259"/>
    </row>
    <row r="2596" spans="1:22">
      <c r="A2596" s="45"/>
      <c r="B2596" s="43">
        <f t="shared" si="45"/>
        <v>2581</v>
      </c>
      <c r="C2596" s="919"/>
      <c r="D2596" s="48"/>
      <c r="L2596" s="259"/>
      <c r="M2596" s="259"/>
      <c r="S2596" s="259"/>
      <c r="T2596" s="259"/>
      <c r="U2596" s="259"/>
      <c r="V2596" s="259"/>
    </row>
    <row r="2597" spans="1:22">
      <c r="A2597" s="45"/>
      <c r="B2597" s="43">
        <f t="shared" si="45"/>
        <v>2582</v>
      </c>
      <c r="C2597" s="919"/>
      <c r="D2597" s="48"/>
      <c r="L2597" s="259"/>
      <c r="M2597" s="259"/>
      <c r="S2597" s="259"/>
      <c r="T2597" s="259"/>
      <c r="U2597" s="259"/>
      <c r="V2597" s="259"/>
    </row>
    <row r="2598" spans="1:22">
      <c r="A2598" s="45"/>
      <c r="B2598" s="43">
        <f t="shared" si="45"/>
        <v>2583</v>
      </c>
      <c r="C2598" s="919"/>
      <c r="D2598" s="48"/>
      <c r="L2598" s="259"/>
      <c r="M2598" s="259"/>
      <c r="S2598" s="259"/>
      <c r="T2598" s="259"/>
      <c r="U2598" s="259"/>
      <c r="V2598" s="259"/>
    </row>
    <row r="2599" spans="1:22">
      <c r="A2599" s="45"/>
      <c r="B2599" s="43">
        <f t="shared" si="45"/>
        <v>2584</v>
      </c>
      <c r="C2599" s="919"/>
      <c r="D2599" s="48"/>
      <c r="L2599" s="259"/>
      <c r="M2599" s="259"/>
      <c r="S2599" s="259"/>
      <c r="T2599" s="259"/>
      <c r="U2599" s="259"/>
      <c r="V2599" s="259"/>
    </row>
    <row r="2600" spans="1:22">
      <c r="A2600" s="45"/>
      <c r="B2600" s="43">
        <f t="shared" si="45"/>
        <v>2585</v>
      </c>
      <c r="C2600" s="919"/>
      <c r="D2600" s="48"/>
      <c r="L2600" s="259"/>
      <c r="M2600" s="259"/>
      <c r="S2600" s="259"/>
      <c r="T2600" s="259"/>
      <c r="U2600" s="259"/>
      <c r="V2600" s="259"/>
    </row>
    <row r="2601" spans="1:22">
      <c r="A2601" s="45"/>
      <c r="B2601" s="43">
        <f t="shared" si="45"/>
        <v>2586</v>
      </c>
      <c r="C2601" s="919"/>
      <c r="D2601" s="48"/>
      <c r="L2601" s="259"/>
      <c r="M2601" s="259"/>
      <c r="S2601" s="259"/>
      <c r="T2601" s="259"/>
      <c r="U2601" s="259"/>
      <c r="V2601" s="259"/>
    </row>
    <row r="2602" spans="1:22">
      <c r="A2602" s="45"/>
      <c r="B2602" s="43">
        <f t="shared" si="45"/>
        <v>2587</v>
      </c>
      <c r="C2602" s="919"/>
      <c r="D2602" s="48"/>
      <c r="L2602" s="259"/>
      <c r="M2602" s="259"/>
      <c r="S2602" s="259"/>
      <c r="T2602" s="259"/>
      <c r="U2602" s="259"/>
      <c r="V2602" s="259"/>
    </row>
    <row r="2603" spans="1:22">
      <c r="A2603" s="45"/>
      <c r="B2603" s="43">
        <f t="shared" si="45"/>
        <v>2588</v>
      </c>
      <c r="C2603" s="919"/>
      <c r="D2603" s="48"/>
      <c r="L2603" s="259"/>
      <c r="M2603" s="259"/>
      <c r="S2603" s="259"/>
      <c r="T2603" s="259"/>
      <c r="U2603" s="259"/>
      <c r="V2603" s="259"/>
    </row>
    <row r="2604" spans="1:22">
      <c r="A2604" s="45"/>
      <c r="B2604" s="43">
        <f t="shared" si="45"/>
        <v>2589</v>
      </c>
      <c r="C2604" s="919"/>
      <c r="D2604" s="48"/>
      <c r="L2604" s="259"/>
      <c r="M2604" s="259"/>
      <c r="S2604" s="259"/>
      <c r="T2604" s="259"/>
      <c r="U2604" s="259"/>
      <c r="V2604" s="259"/>
    </row>
    <row r="2605" spans="1:22">
      <c r="A2605" s="45"/>
      <c r="B2605" s="43">
        <f t="shared" si="45"/>
        <v>2590</v>
      </c>
      <c r="C2605" s="919"/>
      <c r="D2605" s="48"/>
      <c r="L2605" s="259"/>
      <c r="M2605" s="259"/>
      <c r="S2605" s="259"/>
      <c r="T2605" s="259"/>
      <c r="U2605" s="259"/>
      <c r="V2605" s="259"/>
    </row>
    <row r="2606" spans="1:22">
      <c r="A2606" s="45"/>
      <c r="B2606" s="43">
        <f t="shared" si="45"/>
        <v>2591</v>
      </c>
      <c r="C2606" s="919"/>
      <c r="D2606" s="48"/>
      <c r="L2606" s="259"/>
      <c r="M2606" s="259"/>
      <c r="S2606" s="259"/>
      <c r="T2606" s="259"/>
      <c r="U2606" s="259"/>
      <c r="V2606" s="259"/>
    </row>
    <row r="2607" spans="1:22">
      <c r="A2607" s="45"/>
      <c r="B2607" s="43">
        <f t="shared" si="45"/>
        <v>2592</v>
      </c>
      <c r="C2607" s="919"/>
      <c r="D2607" s="48"/>
      <c r="L2607" s="259"/>
      <c r="M2607" s="259"/>
      <c r="S2607" s="259"/>
      <c r="T2607" s="259"/>
      <c r="U2607" s="259"/>
      <c r="V2607" s="259"/>
    </row>
    <row r="2608" spans="1:22">
      <c r="A2608" s="45"/>
      <c r="B2608" s="43">
        <f t="shared" si="45"/>
        <v>2593</v>
      </c>
      <c r="C2608" s="919"/>
      <c r="D2608" s="48"/>
      <c r="L2608" s="259"/>
      <c r="M2608" s="259"/>
      <c r="S2608" s="259"/>
      <c r="T2608" s="259"/>
      <c r="U2608" s="259"/>
      <c r="V2608" s="259"/>
    </row>
    <row r="2609" spans="1:22">
      <c r="A2609" s="45"/>
      <c r="B2609" s="43">
        <f t="shared" si="45"/>
        <v>2594</v>
      </c>
      <c r="C2609" s="919"/>
      <c r="D2609" s="48"/>
      <c r="L2609" s="259"/>
      <c r="M2609" s="259"/>
      <c r="S2609" s="259"/>
      <c r="T2609" s="259"/>
      <c r="U2609" s="259"/>
      <c r="V2609" s="259"/>
    </row>
    <row r="2610" spans="1:22">
      <c r="A2610" s="45"/>
      <c r="B2610" s="43">
        <f t="shared" si="45"/>
        <v>2595</v>
      </c>
      <c r="C2610" s="919"/>
      <c r="D2610" s="48"/>
      <c r="L2610" s="259"/>
      <c r="M2610" s="259"/>
      <c r="S2610" s="259"/>
      <c r="T2610" s="259"/>
      <c r="U2610" s="259"/>
      <c r="V2610" s="259"/>
    </row>
    <row r="2611" spans="1:22">
      <c r="A2611" s="45"/>
      <c r="B2611" s="43">
        <f t="shared" si="45"/>
        <v>2596</v>
      </c>
      <c r="C2611" s="919"/>
      <c r="D2611" s="48"/>
      <c r="L2611" s="259"/>
      <c r="M2611" s="259"/>
      <c r="S2611" s="259"/>
      <c r="T2611" s="259"/>
      <c r="U2611" s="259"/>
      <c r="V2611" s="259"/>
    </row>
    <row r="2612" spans="1:22">
      <c r="A2612" s="45"/>
      <c r="B2612" s="43">
        <f t="shared" si="45"/>
        <v>2597</v>
      </c>
      <c r="C2612" s="919"/>
      <c r="D2612" s="48"/>
      <c r="L2612" s="259"/>
      <c r="M2612" s="259"/>
      <c r="S2612" s="259"/>
      <c r="T2612" s="259"/>
      <c r="U2612" s="259"/>
      <c r="V2612" s="259"/>
    </row>
    <row r="2613" spans="1:22">
      <c r="A2613" s="45"/>
      <c r="B2613" s="43">
        <f t="shared" si="45"/>
        <v>2598</v>
      </c>
      <c r="C2613" s="919"/>
      <c r="D2613" s="48"/>
      <c r="L2613" s="259"/>
      <c r="M2613" s="259"/>
      <c r="S2613" s="259"/>
      <c r="T2613" s="259"/>
      <c r="U2613" s="259"/>
      <c r="V2613" s="259"/>
    </row>
    <row r="2614" spans="1:22">
      <c r="A2614" s="45"/>
      <c r="B2614" s="43">
        <f t="shared" si="45"/>
        <v>2599</v>
      </c>
      <c r="C2614" s="919"/>
      <c r="D2614" s="48"/>
      <c r="L2614" s="259"/>
      <c r="M2614" s="259"/>
      <c r="S2614" s="259"/>
      <c r="T2614" s="259"/>
      <c r="U2614" s="259"/>
      <c r="V2614" s="259"/>
    </row>
    <row r="2615" spans="1:22">
      <c r="A2615" s="45"/>
      <c r="B2615" s="43">
        <f t="shared" si="45"/>
        <v>2600</v>
      </c>
      <c r="C2615" s="919"/>
      <c r="D2615" s="48"/>
      <c r="L2615" s="259"/>
      <c r="M2615" s="259"/>
      <c r="S2615" s="259"/>
      <c r="T2615" s="259"/>
      <c r="U2615" s="259"/>
      <c r="V2615" s="259"/>
    </row>
    <row r="2616" spans="1:22">
      <c r="A2616" s="45"/>
      <c r="B2616" s="43">
        <f t="shared" si="45"/>
        <v>2601</v>
      </c>
      <c r="C2616" s="919"/>
      <c r="D2616" s="48"/>
      <c r="L2616" s="259"/>
      <c r="M2616" s="259"/>
      <c r="S2616" s="259"/>
      <c r="T2616" s="259"/>
      <c r="U2616" s="259"/>
      <c r="V2616" s="259"/>
    </row>
    <row r="2617" spans="1:22">
      <c r="A2617" s="45"/>
      <c r="B2617" s="43">
        <f t="shared" si="45"/>
        <v>2602</v>
      </c>
      <c r="C2617" s="919"/>
      <c r="D2617" s="48"/>
      <c r="L2617" s="259"/>
      <c r="M2617" s="259"/>
      <c r="S2617" s="259"/>
      <c r="T2617" s="259"/>
      <c r="U2617" s="259"/>
      <c r="V2617" s="259"/>
    </row>
    <row r="2618" spans="1:22">
      <c r="A2618" s="45"/>
      <c r="B2618" s="43">
        <f t="shared" si="45"/>
        <v>2603</v>
      </c>
      <c r="C2618" s="919"/>
      <c r="D2618" s="48"/>
      <c r="L2618" s="259"/>
      <c r="M2618" s="259"/>
      <c r="S2618" s="259"/>
      <c r="T2618" s="259"/>
      <c r="U2618" s="259"/>
      <c r="V2618" s="259"/>
    </row>
    <row r="2619" spans="1:22">
      <c r="A2619" s="45"/>
      <c r="B2619" s="43">
        <f t="shared" si="45"/>
        <v>2604</v>
      </c>
      <c r="C2619" s="919"/>
      <c r="D2619" s="48"/>
      <c r="L2619" s="259"/>
      <c r="M2619" s="259"/>
      <c r="S2619" s="259"/>
      <c r="T2619" s="259"/>
      <c r="U2619" s="259"/>
      <c r="V2619" s="259"/>
    </row>
    <row r="2620" spans="1:22">
      <c r="A2620" s="45"/>
      <c r="B2620" s="43">
        <f t="shared" si="45"/>
        <v>2605</v>
      </c>
      <c r="C2620" s="919"/>
      <c r="D2620" s="48"/>
      <c r="L2620" s="259"/>
      <c r="M2620" s="259"/>
      <c r="S2620" s="259"/>
      <c r="T2620" s="259"/>
      <c r="U2620" s="259"/>
      <c r="V2620" s="259"/>
    </row>
    <row r="2621" spans="1:22">
      <c r="A2621" s="45"/>
      <c r="B2621" s="43">
        <f t="shared" si="45"/>
        <v>2606</v>
      </c>
      <c r="C2621" s="919"/>
      <c r="D2621" s="48"/>
      <c r="L2621" s="259"/>
      <c r="M2621" s="259"/>
      <c r="S2621" s="259"/>
      <c r="T2621" s="259"/>
      <c r="U2621" s="259"/>
      <c r="V2621" s="259"/>
    </row>
    <row r="2622" spans="1:22">
      <c r="A2622" s="45"/>
      <c r="B2622" s="43">
        <f t="shared" si="45"/>
        <v>2607</v>
      </c>
      <c r="C2622" s="919"/>
      <c r="D2622" s="48"/>
      <c r="L2622" s="259"/>
      <c r="M2622" s="259"/>
      <c r="S2622" s="259"/>
      <c r="T2622" s="259"/>
      <c r="U2622" s="259"/>
      <c r="V2622" s="259"/>
    </row>
    <row r="2623" spans="1:22">
      <c r="A2623" s="45"/>
      <c r="B2623" s="43">
        <f t="shared" si="45"/>
        <v>2608</v>
      </c>
      <c r="C2623" s="919"/>
      <c r="D2623" s="48"/>
      <c r="L2623" s="259"/>
      <c r="M2623" s="259"/>
      <c r="S2623" s="259"/>
      <c r="T2623" s="259"/>
      <c r="U2623" s="259"/>
      <c r="V2623" s="259"/>
    </row>
    <row r="2624" spans="1:22">
      <c r="A2624" s="45"/>
      <c r="B2624" s="43">
        <f t="shared" si="45"/>
        <v>2609</v>
      </c>
      <c r="C2624" s="919"/>
      <c r="D2624" s="48"/>
      <c r="L2624" s="259"/>
      <c r="M2624" s="259"/>
      <c r="S2624" s="259"/>
      <c r="T2624" s="259"/>
      <c r="U2624" s="259"/>
      <c r="V2624" s="259"/>
    </row>
    <row r="2625" spans="1:22">
      <c r="A2625" s="45"/>
      <c r="B2625" s="43">
        <f t="shared" si="45"/>
        <v>2610</v>
      </c>
      <c r="C2625" s="919"/>
      <c r="D2625" s="48"/>
      <c r="L2625" s="259"/>
      <c r="M2625" s="259"/>
      <c r="S2625" s="259"/>
      <c r="T2625" s="259"/>
      <c r="U2625" s="259"/>
      <c r="V2625" s="259"/>
    </row>
    <row r="2626" spans="1:22">
      <c r="A2626" s="45"/>
      <c r="B2626" s="43">
        <f t="shared" si="45"/>
        <v>2611</v>
      </c>
      <c r="C2626" s="919"/>
      <c r="D2626" s="48"/>
      <c r="L2626" s="259"/>
      <c r="M2626" s="259"/>
      <c r="S2626" s="259"/>
      <c r="T2626" s="259"/>
      <c r="U2626" s="259"/>
      <c r="V2626" s="259"/>
    </row>
    <row r="2627" spans="1:22">
      <c r="A2627" s="45"/>
      <c r="B2627" s="43">
        <f t="shared" si="45"/>
        <v>2612</v>
      </c>
      <c r="C2627" s="919"/>
      <c r="D2627" s="48"/>
      <c r="L2627" s="259"/>
      <c r="M2627" s="259"/>
      <c r="S2627" s="259"/>
      <c r="T2627" s="259"/>
      <c r="U2627" s="259"/>
      <c r="V2627" s="259"/>
    </row>
    <row r="2628" spans="1:22">
      <c r="A2628" s="45"/>
      <c r="B2628" s="43">
        <f t="shared" si="45"/>
        <v>2613</v>
      </c>
      <c r="C2628" s="919"/>
      <c r="D2628" s="48"/>
      <c r="L2628" s="259"/>
      <c r="M2628" s="259"/>
      <c r="S2628" s="259"/>
      <c r="T2628" s="259"/>
      <c r="U2628" s="259"/>
      <c r="V2628" s="259"/>
    </row>
    <row r="2629" spans="1:22">
      <c r="A2629" s="45"/>
      <c r="B2629" s="43">
        <f t="shared" si="45"/>
        <v>2614</v>
      </c>
      <c r="C2629" s="919"/>
      <c r="D2629" s="48"/>
      <c r="L2629" s="259"/>
      <c r="M2629" s="259"/>
      <c r="S2629" s="259"/>
      <c r="T2629" s="259"/>
      <c r="U2629" s="259"/>
      <c r="V2629" s="259"/>
    </row>
    <row r="2630" spans="1:22">
      <c r="A2630" s="45"/>
      <c r="B2630" s="43">
        <f t="shared" si="45"/>
        <v>2615</v>
      </c>
      <c r="C2630" s="919"/>
      <c r="D2630" s="48"/>
      <c r="L2630" s="259"/>
      <c r="M2630" s="259"/>
      <c r="S2630" s="259"/>
      <c r="T2630" s="259"/>
      <c r="U2630" s="259"/>
      <c r="V2630" s="259"/>
    </row>
    <row r="2631" spans="1:22">
      <c r="A2631" s="45"/>
      <c r="B2631" s="43">
        <f t="shared" si="45"/>
        <v>2616</v>
      </c>
      <c r="C2631" s="919"/>
      <c r="D2631" s="48"/>
      <c r="L2631" s="259"/>
      <c r="M2631" s="259"/>
      <c r="S2631" s="259"/>
      <c r="T2631" s="259"/>
      <c r="U2631" s="259"/>
      <c r="V2631" s="259"/>
    </row>
    <row r="2632" spans="1:22">
      <c r="A2632" s="45"/>
      <c r="B2632" s="43">
        <f t="shared" si="45"/>
        <v>2617</v>
      </c>
      <c r="C2632" s="919"/>
      <c r="D2632" s="48"/>
      <c r="L2632" s="259"/>
      <c r="M2632" s="259"/>
      <c r="S2632" s="259"/>
      <c r="T2632" s="259"/>
      <c r="U2632" s="259"/>
      <c r="V2632" s="259"/>
    </row>
    <row r="2633" spans="1:22">
      <c r="A2633" s="45"/>
      <c r="B2633" s="43">
        <f t="shared" si="45"/>
        <v>2618</v>
      </c>
      <c r="C2633" s="919"/>
      <c r="D2633" s="48"/>
      <c r="L2633" s="259"/>
      <c r="M2633" s="259"/>
      <c r="S2633" s="259"/>
      <c r="T2633" s="259"/>
      <c r="U2633" s="259"/>
      <c r="V2633" s="259"/>
    </row>
    <row r="2634" spans="1:22">
      <c r="A2634" s="45"/>
      <c r="B2634" s="43">
        <f t="shared" si="45"/>
        <v>2619</v>
      </c>
      <c r="C2634" s="919"/>
      <c r="D2634" s="48"/>
      <c r="L2634" s="259"/>
      <c r="M2634" s="259"/>
      <c r="S2634" s="259"/>
      <c r="T2634" s="259"/>
      <c r="U2634" s="259"/>
      <c r="V2634" s="259"/>
    </row>
    <row r="2635" spans="1:22">
      <c r="A2635" s="45"/>
      <c r="B2635" s="43">
        <f t="shared" si="45"/>
        <v>2620</v>
      </c>
      <c r="C2635" s="919"/>
      <c r="D2635" s="48"/>
      <c r="L2635" s="259"/>
      <c r="M2635" s="259"/>
      <c r="S2635" s="259"/>
      <c r="T2635" s="259"/>
      <c r="U2635" s="259"/>
      <c r="V2635" s="259"/>
    </row>
    <row r="2636" spans="1:22">
      <c r="A2636" s="45"/>
      <c r="B2636" s="43">
        <f t="shared" si="45"/>
        <v>2621</v>
      </c>
      <c r="C2636" s="919"/>
      <c r="D2636" s="48"/>
      <c r="L2636" s="259"/>
      <c r="M2636" s="259"/>
      <c r="S2636" s="259"/>
      <c r="T2636" s="259"/>
      <c r="U2636" s="259"/>
      <c r="V2636" s="259"/>
    </row>
    <row r="2637" spans="1:22">
      <c r="A2637" s="45"/>
      <c r="B2637" s="43">
        <f t="shared" si="45"/>
        <v>2622</v>
      </c>
      <c r="C2637" s="919"/>
      <c r="D2637" s="48"/>
      <c r="L2637" s="259"/>
      <c r="M2637" s="259"/>
      <c r="S2637" s="259"/>
      <c r="T2637" s="259"/>
      <c r="U2637" s="259"/>
      <c r="V2637" s="259"/>
    </row>
    <row r="2638" spans="1:22">
      <c r="A2638" s="45"/>
      <c r="B2638" s="43">
        <f t="shared" si="45"/>
        <v>2623</v>
      </c>
      <c r="C2638" s="919"/>
      <c r="D2638" s="48"/>
      <c r="L2638" s="259"/>
      <c r="M2638" s="259"/>
      <c r="S2638" s="259"/>
      <c r="T2638" s="259"/>
      <c r="U2638" s="259"/>
      <c r="V2638" s="259"/>
    </row>
    <row r="2639" spans="1:22">
      <c r="A2639" s="45"/>
      <c r="B2639" s="43">
        <f t="shared" si="45"/>
        <v>2624</v>
      </c>
      <c r="C2639" s="919"/>
      <c r="D2639" s="48"/>
      <c r="L2639" s="259"/>
      <c r="M2639" s="259"/>
      <c r="S2639" s="259"/>
      <c r="T2639" s="259"/>
      <c r="U2639" s="259"/>
      <c r="V2639" s="259"/>
    </row>
    <row r="2640" spans="1:22">
      <c r="A2640" s="45"/>
      <c r="B2640" s="43">
        <f t="shared" si="45"/>
        <v>2625</v>
      </c>
      <c r="C2640" s="919"/>
      <c r="D2640" s="48"/>
      <c r="L2640" s="259"/>
      <c r="M2640" s="259"/>
      <c r="S2640" s="259"/>
      <c r="T2640" s="259"/>
      <c r="U2640" s="259"/>
      <c r="V2640" s="259"/>
    </row>
    <row r="2641" spans="1:22">
      <c r="A2641" s="45"/>
      <c r="B2641" s="43">
        <f t="shared" si="45"/>
        <v>2626</v>
      </c>
      <c r="C2641" s="919"/>
      <c r="D2641" s="48"/>
      <c r="L2641" s="259"/>
      <c r="M2641" s="259"/>
      <c r="S2641" s="259"/>
      <c r="T2641" s="259"/>
      <c r="U2641" s="259"/>
      <c r="V2641" s="259"/>
    </row>
    <row r="2642" spans="1:22">
      <c r="A2642" s="45"/>
      <c r="B2642" s="43">
        <f t="shared" ref="B2642:B2705" si="46">B2641+1</f>
        <v>2627</v>
      </c>
      <c r="C2642" s="919"/>
      <c r="D2642" s="48"/>
      <c r="L2642" s="259"/>
      <c r="M2642" s="259"/>
      <c r="S2642" s="259"/>
      <c r="T2642" s="259"/>
      <c r="U2642" s="259"/>
      <c r="V2642" s="259"/>
    </row>
    <row r="2643" spans="1:22">
      <c r="A2643" s="45"/>
      <c r="B2643" s="43">
        <f t="shared" si="46"/>
        <v>2628</v>
      </c>
      <c r="C2643" s="919"/>
      <c r="D2643" s="48"/>
      <c r="L2643" s="259"/>
      <c r="M2643" s="259"/>
      <c r="S2643" s="259"/>
      <c r="T2643" s="259"/>
      <c r="U2643" s="259"/>
      <c r="V2643" s="259"/>
    </row>
    <row r="2644" spans="1:22">
      <c r="A2644" s="45"/>
      <c r="B2644" s="43">
        <f t="shared" si="46"/>
        <v>2629</v>
      </c>
      <c r="C2644" s="919"/>
      <c r="D2644" s="48"/>
      <c r="L2644" s="259"/>
      <c r="M2644" s="259"/>
      <c r="S2644" s="259"/>
      <c r="T2644" s="259"/>
      <c r="U2644" s="259"/>
      <c r="V2644" s="259"/>
    </row>
    <row r="2645" spans="1:22">
      <c r="A2645" s="45"/>
      <c r="B2645" s="43">
        <f t="shared" si="46"/>
        <v>2630</v>
      </c>
      <c r="C2645" s="919"/>
      <c r="D2645" s="48"/>
      <c r="L2645" s="259"/>
      <c r="M2645" s="259"/>
      <c r="S2645" s="259"/>
      <c r="T2645" s="259"/>
      <c r="U2645" s="259"/>
      <c r="V2645" s="259"/>
    </row>
    <row r="2646" spans="1:22">
      <c r="A2646" s="45"/>
      <c r="B2646" s="43">
        <f t="shared" si="46"/>
        <v>2631</v>
      </c>
      <c r="C2646" s="919"/>
      <c r="D2646" s="48"/>
      <c r="L2646" s="259"/>
      <c r="M2646" s="259"/>
      <c r="S2646" s="259"/>
      <c r="T2646" s="259"/>
      <c r="U2646" s="259"/>
      <c r="V2646" s="259"/>
    </row>
    <row r="2647" spans="1:22">
      <c r="A2647" s="45"/>
      <c r="B2647" s="43">
        <f t="shared" si="46"/>
        <v>2632</v>
      </c>
      <c r="C2647" s="919"/>
      <c r="D2647" s="48"/>
      <c r="L2647" s="259"/>
      <c r="M2647" s="259"/>
      <c r="S2647" s="259"/>
      <c r="T2647" s="259"/>
      <c r="U2647" s="259"/>
      <c r="V2647" s="259"/>
    </row>
    <row r="2648" spans="1:22">
      <c r="A2648" s="45"/>
      <c r="B2648" s="43">
        <f t="shared" si="46"/>
        <v>2633</v>
      </c>
      <c r="C2648" s="919"/>
      <c r="D2648" s="48"/>
      <c r="L2648" s="259"/>
      <c r="M2648" s="259"/>
      <c r="S2648" s="259"/>
      <c r="T2648" s="259"/>
      <c r="U2648" s="259"/>
      <c r="V2648" s="259"/>
    </row>
    <row r="2649" spans="1:22">
      <c r="A2649" s="45"/>
      <c r="B2649" s="43">
        <f t="shared" si="46"/>
        <v>2634</v>
      </c>
      <c r="C2649" s="919"/>
      <c r="D2649" s="48"/>
      <c r="L2649" s="259"/>
      <c r="M2649" s="259"/>
      <c r="S2649" s="259"/>
      <c r="T2649" s="259"/>
      <c r="U2649" s="259"/>
      <c r="V2649" s="259"/>
    </row>
    <row r="2650" spans="1:22">
      <c r="A2650" s="45"/>
      <c r="B2650" s="43">
        <f t="shared" si="46"/>
        <v>2635</v>
      </c>
      <c r="C2650" s="919"/>
      <c r="D2650" s="48"/>
      <c r="L2650" s="259"/>
      <c r="M2650" s="259"/>
      <c r="S2650" s="259"/>
      <c r="T2650" s="259"/>
      <c r="U2650" s="259"/>
      <c r="V2650" s="259"/>
    </row>
    <row r="2651" spans="1:22">
      <c r="A2651" s="45"/>
      <c r="B2651" s="43">
        <f t="shared" si="46"/>
        <v>2636</v>
      </c>
      <c r="C2651" s="919"/>
      <c r="D2651" s="48"/>
      <c r="L2651" s="259"/>
      <c r="M2651" s="259"/>
      <c r="S2651" s="259"/>
      <c r="T2651" s="259"/>
      <c r="U2651" s="259"/>
      <c r="V2651" s="259"/>
    </row>
    <row r="2652" spans="1:22">
      <c r="A2652" s="45"/>
      <c r="B2652" s="43">
        <f t="shared" si="46"/>
        <v>2637</v>
      </c>
      <c r="C2652" s="919"/>
      <c r="D2652" s="48"/>
      <c r="L2652" s="259"/>
      <c r="M2652" s="259"/>
      <c r="S2652" s="259"/>
      <c r="T2652" s="259"/>
      <c r="U2652" s="259"/>
      <c r="V2652" s="259"/>
    </row>
    <row r="2653" spans="1:22">
      <c r="A2653" s="45"/>
      <c r="B2653" s="43">
        <f t="shared" si="46"/>
        <v>2638</v>
      </c>
      <c r="C2653" s="919"/>
      <c r="D2653" s="48"/>
      <c r="L2653" s="259"/>
      <c r="M2653" s="259"/>
      <c r="S2653" s="259"/>
      <c r="T2653" s="259"/>
      <c r="U2653" s="259"/>
      <c r="V2653" s="259"/>
    </row>
    <row r="2654" spans="1:22">
      <c r="A2654" s="45"/>
      <c r="B2654" s="43">
        <f t="shared" si="46"/>
        <v>2639</v>
      </c>
      <c r="C2654" s="919"/>
      <c r="D2654" s="48"/>
      <c r="L2654" s="259"/>
      <c r="M2654" s="259"/>
      <c r="S2654" s="259"/>
      <c r="T2654" s="259"/>
      <c r="U2654" s="259"/>
      <c r="V2654" s="259"/>
    </row>
    <row r="2655" spans="1:22">
      <c r="A2655" s="45"/>
      <c r="B2655" s="43">
        <f t="shared" si="46"/>
        <v>2640</v>
      </c>
      <c r="C2655" s="919"/>
      <c r="D2655" s="48"/>
      <c r="L2655" s="259"/>
      <c r="M2655" s="259"/>
      <c r="S2655" s="259"/>
      <c r="T2655" s="259"/>
      <c r="U2655" s="259"/>
      <c r="V2655" s="259"/>
    </row>
    <row r="2656" spans="1:22">
      <c r="A2656" s="45"/>
      <c r="B2656" s="43">
        <f t="shared" si="46"/>
        <v>2641</v>
      </c>
      <c r="C2656" s="919"/>
      <c r="D2656" s="48"/>
      <c r="L2656" s="259"/>
      <c r="M2656" s="259"/>
      <c r="S2656" s="259"/>
      <c r="T2656" s="259"/>
      <c r="U2656" s="259"/>
      <c r="V2656" s="259"/>
    </row>
    <row r="2657" spans="1:22">
      <c r="A2657" s="45"/>
      <c r="B2657" s="43">
        <f t="shared" si="46"/>
        <v>2642</v>
      </c>
      <c r="C2657" s="919"/>
      <c r="D2657" s="48"/>
      <c r="L2657" s="259"/>
      <c r="M2657" s="259"/>
      <c r="S2657" s="259"/>
      <c r="T2657" s="259"/>
      <c r="U2657" s="259"/>
      <c r="V2657" s="259"/>
    </row>
    <row r="2658" spans="1:22">
      <c r="A2658" s="45"/>
      <c r="B2658" s="43">
        <f t="shared" si="46"/>
        <v>2643</v>
      </c>
      <c r="C2658" s="919"/>
      <c r="D2658" s="48"/>
      <c r="L2658" s="259"/>
      <c r="M2658" s="259"/>
      <c r="S2658" s="259"/>
      <c r="T2658" s="259"/>
      <c r="U2658" s="259"/>
      <c r="V2658" s="259"/>
    </row>
    <row r="2659" spans="1:22">
      <c r="A2659" s="45"/>
      <c r="B2659" s="43">
        <f t="shared" si="46"/>
        <v>2644</v>
      </c>
      <c r="C2659" s="919"/>
      <c r="D2659" s="48"/>
      <c r="L2659" s="259"/>
      <c r="M2659" s="259"/>
      <c r="S2659" s="259"/>
      <c r="T2659" s="259"/>
      <c r="U2659" s="259"/>
      <c r="V2659" s="259"/>
    </row>
    <row r="2660" spans="1:22">
      <c r="A2660" s="45"/>
      <c r="B2660" s="43">
        <f t="shared" si="46"/>
        <v>2645</v>
      </c>
      <c r="C2660" s="919"/>
      <c r="D2660" s="48"/>
      <c r="L2660" s="259"/>
      <c r="M2660" s="259"/>
      <c r="S2660" s="259"/>
      <c r="T2660" s="259"/>
      <c r="U2660" s="259"/>
      <c r="V2660" s="259"/>
    </row>
    <row r="2661" spans="1:22">
      <c r="A2661" s="45"/>
      <c r="B2661" s="43">
        <f t="shared" si="46"/>
        <v>2646</v>
      </c>
      <c r="C2661" s="919"/>
      <c r="D2661" s="48"/>
      <c r="L2661" s="259"/>
      <c r="M2661" s="259"/>
      <c r="S2661" s="259"/>
      <c r="T2661" s="259"/>
      <c r="U2661" s="259"/>
      <c r="V2661" s="259"/>
    </row>
    <row r="2662" spans="1:22">
      <c r="A2662" s="45"/>
      <c r="B2662" s="43">
        <f t="shared" si="46"/>
        <v>2647</v>
      </c>
      <c r="C2662" s="919"/>
      <c r="D2662" s="48"/>
      <c r="L2662" s="259"/>
      <c r="M2662" s="259"/>
      <c r="S2662" s="259"/>
      <c r="T2662" s="259"/>
      <c r="U2662" s="259"/>
      <c r="V2662" s="259"/>
    </row>
    <row r="2663" spans="1:22">
      <c r="A2663" s="45"/>
      <c r="B2663" s="43">
        <f t="shared" si="46"/>
        <v>2648</v>
      </c>
      <c r="C2663" s="919"/>
      <c r="D2663" s="48"/>
      <c r="L2663" s="259"/>
      <c r="M2663" s="259"/>
      <c r="S2663" s="259"/>
      <c r="T2663" s="259"/>
      <c r="U2663" s="259"/>
      <c r="V2663" s="259"/>
    </row>
    <row r="2664" spans="1:22">
      <c r="A2664" s="45"/>
      <c r="B2664" s="43">
        <f t="shared" si="46"/>
        <v>2649</v>
      </c>
      <c r="C2664" s="919"/>
      <c r="D2664" s="48"/>
      <c r="L2664" s="259"/>
      <c r="M2664" s="259"/>
      <c r="S2664" s="259"/>
      <c r="T2664" s="259"/>
      <c r="U2664" s="259"/>
      <c r="V2664" s="259"/>
    </row>
    <row r="2665" spans="1:22">
      <c r="A2665" s="45"/>
      <c r="B2665" s="43">
        <f t="shared" si="46"/>
        <v>2650</v>
      </c>
      <c r="C2665" s="919"/>
      <c r="D2665" s="48"/>
      <c r="L2665" s="259"/>
      <c r="M2665" s="259"/>
      <c r="S2665" s="259"/>
      <c r="T2665" s="259"/>
      <c r="U2665" s="259"/>
      <c r="V2665" s="259"/>
    </row>
    <row r="2666" spans="1:22">
      <c r="A2666" s="45"/>
      <c r="B2666" s="43">
        <f t="shared" si="46"/>
        <v>2651</v>
      </c>
      <c r="C2666" s="919"/>
      <c r="D2666" s="48"/>
      <c r="L2666" s="259"/>
      <c r="M2666" s="259"/>
      <c r="S2666" s="259"/>
      <c r="T2666" s="259"/>
      <c r="U2666" s="259"/>
      <c r="V2666" s="259"/>
    </row>
    <row r="2667" spans="1:22">
      <c r="A2667" s="45"/>
      <c r="B2667" s="43">
        <f t="shared" si="46"/>
        <v>2652</v>
      </c>
      <c r="C2667" s="919"/>
      <c r="D2667" s="48"/>
      <c r="L2667" s="259"/>
      <c r="M2667" s="259"/>
      <c r="S2667" s="259"/>
      <c r="T2667" s="259"/>
      <c r="U2667" s="259"/>
      <c r="V2667" s="259"/>
    </row>
    <row r="2668" spans="1:22">
      <c r="A2668" s="45"/>
      <c r="B2668" s="43">
        <f t="shared" si="46"/>
        <v>2653</v>
      </c>
      <c r="C2668" s="919"/>
      <c r="D2668" s="48"/>
      <c r="L2668" s="259"/>
      <c r="M2668" s="259"/>
      <c r="S2668" s="259"/>
      <c r="T2668" s="259"/>
      <c r="U2668" s="259"/>
      <c r="V2668" s="259"/>
    </row>
    <row r="2669" spans="1:22">
      <c r="A2669" s="45"/>
      <c r="B2669" s="43">
        <f t="shared" si="46"/>
        <v>2654</v>
      </c>
      <c r="C2669" s="919"/>
      <c r="D2669" s="48"/>
      <c r="L2669" s="259"/>
      <c r="M2669" s="259"/>
      <c r="S2669" s="259"/>
      <c r="T2669" s="259"/>
      <c r="U2669" s="259"/>
      <c r="V2669" s="259"/>
    </row>
    <row r="2670" spans="1:22">
      <c r="A2670" s="45"/>
      <c r="B2670" s="43">
        <f t="shared" si="46"/>
        <v>2655</v>
      </c>
      <c r="C2670" s="919"/>
      <c r="D2670" s="48"/>
      <c r="L2670" s="259"/>
      <c r="M2670" s="259"/>
      <c r="S2670" s="259"/>
      <c r="T2670" s="259"/>
      <c r="U2670" s="259"/>
      <c r="V2670" s="259"/>
    </row>
    <row r="2671" spans="1:22">
      <c r="A2671" s="45"/>
      <c r="B2671" s="43">
        <f t="shared" si="46"/>
        <v>2656</v>
      </c>
      <c r="C2671" s="919"/>
      <c r="D2671" s="48"/>
      <c r="L2671" s="259"/>
      <c r="M2671" s="259"/>
      <c r="S2671" s="259"/>
      <c r="T2671" s="259"/>
      <c r="U2671" s="259"/>
      <c r="V2671" s="259"/>
    </row>
    <row r="2672" spans="1:22">
      <c r="A2672" s="45"/>
      <c r="B2672" s="43">
        <f t="shared" si="46"/>
        <v>2657</v>
      </c>
      <c r="C2672" s="919"/>
      <c r="D2672" s="48"/>
      <c r="L2672" s="259"/>
      <c r="M2672" s="259"/>
      <c r="S2672" s="259"/>
      <c r="T2672" s="259"/>
      <c r="U2672" s="259"/>
      <c r="V2672" s="259"/>
    </row>
    <row r="2673" spans="1:22">
      <c r="A2673" s="45"/>
      <c r="B2673" s="43">
        <f t="shared" si="46"/>
        <v>2658</v>
      </c>
      <c r="C2673" s="919"/>
      <c r="D2673" s="48"/>
      <c r="L2673" s="259"/>
      <c r="M2673" s="259"/>
      <c r="S2673" s="259"/>
      <c r="T2673" s="259"/>
      <c r="U2673" s="259"/>
      <c r="V2673" s="259"/>
    </row>
    <row r="2674" spans="1:22">
      <c r="A2674" s="45"/>
      <c r="B2674" s="43">
        <f t="shared" si="46"/>
        <v>2659</v>
      </c>
      <c r="C2674" s="919"/>
      <c r="D2674" s="48"/>
      <c r="L2674" s="259"/>
      <c r="M2674" s="259"/>
      <c r="S2674" s="259"/>
      <c r="T2674" s="259"/>
      <c r="U2674" s="259"/>
      <c r="V2674" s="259"/>
    </row>
    <row r="2675" spans="1:22">
      <c r="A2675" s="45"/>
      <c r="B2675" s="43">
        <f t="shared" si="46"/>
        <v>2660</v>
      </c>
      <c r="C2675" s="919"/>
      <c r="D2675" s="48"/>
      <c r="L2675" s="259"/>
      <c r="M2675" s="259"/>
      <c r="S2675" s="259"/>
      <c r="T2675" s="259"/>
      <c r="U2675" s="259"/>
      <c r="V2675" s="259"/>
    </row>
    <row r="2676" spans="1:22">
      <c r="A2676" s="45"/>
      <c r="B2676" s="43">
        <f t="shared" si="46"/>
        <v>2661</v>
      </c>
      <c r="C2676" s="919"/>
      <c r="D2676" s="48"/>
      <c r="L2676" s="259"/>
      <c r="M2676" s="259"/>
      <c r="S2676" s="259"/>
      <c r="T2676" s="259"/>
      <c r="U2676" s="259"/>
      <c r="V2676" s="259"/>
    </row>
    <row r="2677" spans="1:22">
      <c r="A2677" s="45"/>
      <c r="B2677" s="43">
        <f t="shared" si="46"/>
        <v>2662</v>
      </c>
      <c r="C2677" s="919"/>
      <c r="D2677" s="48"/>
      <c r="L2677" s="259"/>
      <c r="M2677" s="259"/>
      <c r="S2677" s="259"/>
      <c r="T2677" s="259"/>
      <c r="U2677" s="259"/>
      <c r="V2677" s="259"/>
    </row>
    <row r="2678" spans="1:22">
      <c r="A2678" s="45"/>
      <c r="B2678" s="43">
        <f t="shared" si="46"/>
        <v>2663</v>
      </c>
      <c r="C2678" s="919"/>
      <c r="D2678" s="48"/>
      <c r="L2678" s="259"/>
      <c r="M2678" s="259"/>
      <c r="S2678" s="259"/>
      <c r="T2678" s="259"/>
      <c r="U2678" s="259"/>
      <c r="V2678" s="259"/>
    </row>
    <row r="2679" spans="1:22">
      <c r="A2679" s="45"/>
      <c r="B2679" s="43">
        <f t="shared" si="46"/>
        <v>2664</v>
      </c>
      <c r="C2679" s="919"/>
      <c r="D2679" s="48"/>
      <c r="L2679" s="259"/>
      <c r="M2679" s="259"/>
      <c r="S2679" s="259"/>
      <c r="T2679" s="259"/>
      <c r="U2679" s="259"/>
      <c r="V2679" s="259"/>
    </row>
    <row r="2680" spans="1:22">
      <c r="A2680" s="45"/>
      <c r="B2680" s="43">
        <f t="shared" si="46"/>
        <v>2665</v>
      </c>
      <c r="C2680" s="919"/>
      <c r="D2680" s="48"/>
      <c r="L2680" s="259"/>
      <c r="M2680" s="259"/>
      <c r="S2680" s="259"/>
      <c r="T2680" s="259"/>
      <c r="U2680" s="259"/>
      <c r="V2680" s="259"/>
    </row>
    <row r="2681" spans="1:22">
      <c r="A2681" s="45"/>
      <c r="B2681" s="43">
        <f t="shared" si="46"/>
        <v>2666</v>
      </c>
      <c r="C2681" s="919"/>
      <c r="D2681" s="48"/>
      <c r="L2681" s="259"/>
      <c r="M2681" s="259"/>
      <c r="S2681" s="259"/>
      <c r="T2681" s="259"/>
      <c r="U2681" s="259"/>
      <c r="V2681" s="259"/>
    </row>
    <row r="2682" spans="1:22">
      <c r="A2682" s="45"/>
      <c r="B2682" s="43">
        <f t="shared" si="46"/>
        <v>2667</v>
      </c>
      <c r="C2682" s="919"/>
      <c r="D2682" s="48"/>
      <c r="L2682" s="259"/>
      <c r="M2682" s="259"/>
      <c r="S2682" s="259"/>
      <c r="T2682" s="259"/>
      <c r="U2682" s="259"/>
      <c r="V2682" s="259"/>
    </row>
    <row r="2683" spans="1:22">
      <c r="A2683" s="45"/>
      <c r="B2683" s="43">
        <f t="shared" si="46"/>
        <v>2668</v>
      </c>
      <c r="C2683" s="919"/>
      <c r="D2683" s="48"/>
      <c r="L2683" s="259"/>
      <c r="M2683" s="259"/>
      <c r="S2683" s="259"/>
      <c r="T2683" s="259"/>
      <c r="U2683" s="259"/>
      <c r="V2683" s="259"/>
    </row>
    <row r="2684" spans="1:22">
      <c r="A2684" s="45"/>
      <c r="B2684" s="43">
        <f t="shared" si="46"/>
        <v>2669</v>
      </c>
      <c r="C2684" s="919"/>
      <c r="D2684" s="48"/>
      <c r="L2684" s="259"/>
      <c r="M2684" s="259"/>
      <c r="S2684" s="259"/>
      <c r="T2684" s="259"/>
      <c r="U2684" s="259"/>
      <c r="V2684" s="259"/>
    </row>
    <row r="2685" spans="1:22">
      <c r="A2685" s="45"/>
      <c r="B2685" s="43">
        <f t="shared" si="46"/>
        <v>2670</v>
      </c>
      <c r="C2685" s="919"/>
      <c r="D2685" s="48"/>
      <c r="L2685" s="259"/>
      <c r="M2685" s="259"/>
      <c r="S2685" s="259"/>
      <c r="T2685" s="259"/>
      <c r="U2685" s="259"/>
      <c r="V2685" s="259"/>
    </row>
    <row r="2686" spans="1:22">
      <c r="A2686" s="45"/>
      <c r="B2686" s="43">
        <f t="shared" si="46"/>
        <v>2671</v>
      </c>
      <c r="C2686" s="919"/>
      <c r="D2686" s="48"/>
      <c r="L2686" s="259"/>
      <c r="M2686" s="259"/>
      <c r="S2686" s="259"/>
      <c r="T2686" s="259"/>
      <c r="U2686" s="259"/>
      <c r="V2686" s="259"/>
    </row>
    <row r="2687" spans="1:22">
      <c r="A2687" s="45"/>
      <c r="B2687" s="43">
        <f t="shared" si="46"/>
        <v>2672</v>
      </c>
      <c r="C2687" s="919"/>
      <c r="D2687" s="48"/>
      <c r="L2687" s="259"/>
      <c r="M2687" s="259"/>
      <c r="S2687" s="259"/>
      <c r="T2687" s="259"/>
      <c r="U2687" s="259"/>
      <c r="V2687" s="259"/>
    </row>
    <row r="2688" spans="1:22">
      <c r="A2688" s="45"/>
      <c r="B2688" s="43">
        <f t="shared" si="46"/>
        <v>2673</v>
      </c>
      <c r="C2688" s="919"/>
      <c r="D2688" s="48"/>
      <c r="L2688" s="259"/>
      <c r="M2688" s="259"/>
      <c r="S2688" s="259"/>
      <c r="T2688" s="259"/>
      <c r="U2688" s="259"/>
      <c r="V2688" s="259"/>
    </row>
    <row r="2689" spans="1:22">
      <c r="A2689" s="45"/>
      <c r="B2689" s="43">
        <f t="shared" si="46"/>
        <v>2674</v>
      </c>
      <c r="C2689" s="919"/>
      <c r="D2689" s="48"/>
      <c r="L2689" s="259"/>
      <c r="M2689" s="259"/>
      <c r="S2689" s="259"/>
      <c r="T2689" s="259"/>
      <c r="U2689" s="259"/>
      <c r="V2689" s="259"/>
    </row>
    <row r="2690" spans="1:22">
      <c r="A2690" s="45"/>
      <c r="B2690" s="43">
        <f t="shared" si="46"/>
        <v>2675</v>
      </c>
      <c r="C2690" s="919"/>
      <c r="D2690" s="48"/>
      <c r="L2690" s="259"/>
      <c r="M2690" s="259"/>
      <c r="S2690" s="259"/>
      <c r="T2690" s="259"/>
      <c r="U2690" s="259"/>
      <c r="V2690" s="259"/>
    </row>
    <row r="2691" spans="1:22">
      <c r="A2691" s="45"/>
      <c r="B2691" s="43">
        <f t="shared" si="46"/>
        <v>2676</v>
      </c>
      <c r="C2691" s="919"/>
      <c r="D2691" s="48"/>
      <c r="L2691" s="259"/>
      <c r="M2691" s="259"/>
      <c r="S2691" s="259"/>
      <c r="T2691" s="259"/>
      <c r="U2691" s="259"/>
      <c r="V2691" s="259"/>
    </row>
    <row r="2692" spans="1:22">
      <c r="A2692" s="45"/>
      <c r="B2692" s="43">
        <f t="shared" si="46"/>
        <v>2677</v>
      </c>
      <c r="C2692" s="919"/>
      <c r="D2692" s="48"/>
      <c r="L2692" s="259"/>
      <c r="M2692" s="259"/>
      <c r="S2692" s="259"/>
      <c r="T2692" s="259"/>
      <c r="U2692" s="259"/>
      <c r="V2692" s="259"/>
    </row>
    <row r="2693" spans="1:22">
      <c r="A2693" s="45"/>
      <c r="B2693" s="43">
        <f t="shared" si="46"/>
        <v>2678</v>
      </c>
      <c r="C2693" s="919"/>
      <c r="D2693" s="48"/>
      <c r="L2693" s="259"/>
      <c r="M2693" s="259"/>
      <c r="S2693" s="259"/>
      <c r="T2693" s="259"/>
      <c r="U2693" s="259"/>
      <c r="V2693" s="259"/>
    </row>
    <row r="2694" spans="1:22">
      <c r="A2694" s="45"/>
      <c r="B2694" s="43">
        <f t="shared" si="46"/>
        <v>2679</v>
      </c>
      <c r="C2694" s="919"/>
      <c r="D2694" s="48"/>
      <c r="L2694" s="259"/>
      <c r="M2694" s="259"/>
      <c r="S2694" s="259"/>
      <c r="T2694" s="259"/>
      <c r="U2694" s="259"/>
      <c r="V2694" s="259"/>
    </row>
    <row r="2695" spans="1:22">
      <c r="A2695" s="45"/>
      <c r="B2695" s="43">
        <f t="shared" si="46"/>
        <v>2680</v>
      </c>
      <c r="C2695" s="919"/>
      <c r="D2695" s="48"/>
      <c r="L2695" s="259"/>
      <c r="M2695" s="259"/>
      <c r="S2695" s="259"/>
      <c r="T2695" s="259"/>
      <c r="U2695" s="259"/>
      <c r="V2695" s="259"/>
    </row>
    <row r="2696" spans="1:22">
      <c r="A2696" s="45"/>
      <c r="B2696" s="43">
        <f t="shared" si="46"/>
        <v>2681</v>
      </c>
      <c r="C2696" s="919"/>
      <c r="D2696" s="48"/>
      <c r="L2696" s="259"/>
      <c r="M2696" s="259"/>
      <c r="S2696" s="259"/>
      <c r="T2696" s="259"/>
      <c r="U2696" s="259"/>
      <c r="V2696" s="259"/>
    </row>
    <row r="2697" spans="1:22">
      <c r="A2697" s="45"/>
      <c r="B2697" s="43">
        <f t="shared" si="46"/>
        <v>2682</v>
      </c>
      <c r="C2697" s="919"/>
      <c r="D2697" s="48"/>
      <c r="L2697" s="259"/>
      <c r="M2697" s="259"/>
      <c r="S2697" s="259"/>
      <c r="T2697" s="259"/>
      <c r="U2697" s="259"/>
      <c r="V2697" s="259"/>
    </row>
    <row r="2698" spans="1:22">
      <c r="A2698" s="45"/>
      <c r="B2698" s="43">
        <f t="shared" si="46"/>
        <v>2683</v>
      </c>
      <c r="C2698" s="919"/>
      <c r="D2698" s="48"/>
      <c r="L2698" s="259"/>
      <c r="M2698" s="259"/>
      <c r="S2698" s="259"/>
      <c r="T2698" s="259"/>
      <c r="U2698" s="259"/>
      <c r="V2698" s="259"/>
    </row>
    <row r="2699" spans="1:22">
      <c r="A2699" s="45"/>
      <c r="B2699" s="43">
        <f t="shared" si="46"/>
        <v>2684</v>
      </c>
      <c r="C2699" s="919"/>
      <c r="D2699" s="48"/>
      <c r="L2699" s="259"/>
      <c r="M2699" s="259"/>
      <c r="S2699" s="259"/>
      <c r="T2699" s="259"/>
      <c r="U2699" s="259"/>
      <c r="V2699" s="259"/>
    </row>
    <row r="2700" spans="1:22">
      <c r="A2700" s="45"/>
      <c r="B2700" s="43">
        <f t="shared" si="46"/>
        <v>2685</v>
      </c>
      <c r="C2700" s="919"/>
      <c r="D2700" s="48"/>
      <c r="L2700" s="259"/>
      <c r="M2700" s="259"/>
      <c r="S2700" s="259"/>
      <c r="T2700" s="259"/>
      <c r="U2700" s="259"/>
      <c r="V2700" s="259"/>
    </row>
    <row r="2701" spans="1:22">
      <c r="A2701" s="45"/>
      <c r="B2701" s="43">
        <f t="shared" si="46"/>
        <v>2686</v>
      </c>
      <c r="C2701" s="919"/>
      <c r="D2701" s="48"/>
      <c r="L2701" s="259"/>
      <c r="M2701" s="259"/>
      <c r="S2701" s="259"/>
      <c r="T2701" s="259"/>
      <c r="U2701" s="259"/>
      <c r="V2701" s="259"/>
    </row>
    <row r="2702" spans="1:22">
      <c r="A2702" s="45"/>
      <c r="B2702" s="43">
        <f t="shared" si="46"/>
        <v>2687</v>
      </c>
      <c r="C2702" s="919"/>
      <c r="D2702" s="48"/>
      <c r="L2702" s="259"/>
      <c r="M2702" s="259"/>
      <c r="S2702" s="259"/>
      <c r="T2702" s="259"/>
      <c r="U2702" s="259"/>
      <c r="V2702" s="259"/>
    </row>
    <row r="2703" spans="1:22">
      <c r="A2703" s="45"/>
      <c r="B2703" s="43">
        <f t="shared" si="46"/>
        <v>2688</v>
      </c>
      <c r="C2703" s="919"/>
      <c r="D2703" s="48"/>
      <c r="L2703" s="259"/>
      <c r="M2703" s="259"/>
      <c r="S2703" s="259"/>
      <c r="T2703" s="259"/>
      <c r="U2703" s="259"/>
      <c r="V2703" s="259"/>
    </row>
    <row r="2704" spans="1:22">
      <c r="A2704" s="45"/>
      <c r="B2704" s="43">
        <f t="shared" si="46"/>
        <v>2689</v>
      </c>
      <c r="C2704" s="919"/>
      <c r="D2704" s="48"/>
      <c r="L2704" s="259"/>
      <c r="M2704" s="259"/>
      <c r="S2704" s="259"/>
      <c r="T2704" s="259"/>
      <c r="U2704" s="259"/>
      <c r="V2704" s="259"/>
    </row>
    <row r="2705" spans="1:22">
      <c r="A2705" s="45"/>
      <c r="B2705" s="43">
        <f t="shared" si="46"/>
        <v>2690</v>
      </c>
      <c r="C2705" s="919"/>
      <c r="D2705" s="48"/>
      <c r="L2705" s="259"/>
      <c r="M2705" s="259"/>
      <c r="S2705" s="259"/>
      <c r="T2705" s="259"/>
      <c r="U2705" s="259"/>
      <c r="V2705" s="259"/>
    </row>
    <row r="2706" spans="1:22">
      <c r="A2706" s="45"/>
      <c r="B2706" s="43">
        <f t="shared" ref="B2706:B2769" si="47">B2705+1</f>
        <v>2691</v>
      </c>
      <c r="C2706" s="919"/>
      <c r="D2706" s="48"/>
      <c r="L2706" s="259"/>
      <c r="M2706" s="259"/>
      <c r="S2706" s="259"/>
      <c r="T2706" s="259"/>
      <c r="U2706" s="259"/>
      <c r="V2706" s="259"/>
    </row>
    <row r="2707" spans="1:22">
      <c r="A2707" s="45"/>
      <c r="B2707" s="43">
        <f t="shared" si="47"/>
        <v>2692</v>
      </c>
      <c r="C2707" s="919"/>
      <c r="D2707" s="48"/>
      <c r="L2707" s="259"/>
      <c r="M2707" s="259"/>
      <c r="S2707" s="259"/>
      <c r="T2707" s="259"/>
      <c r="U2707" s="259"/>
      <c r="V2707" s="259"/>
    </row>
    <row r="2708" spans="1:22">
      <c r="A2708" s="45"/>
      <c r="B2708" s="43">
        <f t="shared" si="47"/>
        <v>2693</v>
      </c>
      <c r="C2708" s="919"/>
      <c r="D2708" s="48"/>
      <c r="L2708" s="259"/>
      <c r="M2708" s="259"/>
      <c r="S2708" s="259"/>
      <c r="T2708" s="259"/>
      <c r="U2708" s="259"/>
      <c r="V2708" s="259"/>
    </row>
    <row r="2709" spans="1:22">
      <c r="A2709" s="45"/>
      <c r="B2709" s="43">
        <f t="shared" si="47"/>
        <v>2694</v>
      </c>
      <c r="C2709" s="919"/>
      <c r="D2709" s="48"/>
      <c r="L2709" s="259"/>
      <c r="M2709" s="259"/>
      <c r="S2709" s="259"/>
      <c r="T2709" s="259"/>
      <c r="U2709" s="259"/>
      <c r="V2709" s="259"/>
    </row>
    <row r="2710" spans="1:22">
      <c r="A2710" s="45"/>
      <c r="B2710" s="43">
        <f t="shared" si="47"/>
        <v>2695</v>
      </c>
      <c r="C2710" s="919"/>
      <c r="D2710" s="48"/>
      <c r="L2710" s="259"/>
      <c r="M2710" s="259"/>
      <c r="S2710" s="259"/>
      <c r="T2710" s="259"/>
      <c r="U2710" s="259"/>
      <c r="V2710" s="259"/>
    </row>
    <row r="2711" spans="1:22">
      <c r="A2711" s="45"/>
      <c r="B2711" s="43">
        <f t="shared" si="47"/>
        <v>2696</v>
      </c>
      <c r="C2711" s="919"/>
      <c r="D2711" s="48"/>
      <c r="L2711" s="259"/>
      <c r="M2711" s="259"/>
      <c r="S2711" s="259"/>
      <c r="T2711" s="259"/>
      <c r="U2711" s="259"/>
      <c r="V2711" s="259"/>
    </row>
    <row r="2712" spans="1:22">
      <c r="A2712" s="45"/>
      <c r="B2712" s="43">
        <f t="shared" si="47"/>
        <v>2697</v>
      </c>
      <c r="C2712" s="919"/>
      <c r="D2712" s="48"/>
      <c r="L2712" s="259"/>
      <c r="M2712" s="259"/>
      <c r="S2712" s="259"/>
      <c r="T2712" s="259"/>
      <c r="U2712" s="259"/>
      <c r="V2712" s="259"/>
    </row>
    <row r="2713" spans="1:22">
      <c r="A2713" s="45"/>
      <c r="B2713" s="43">
        <f t="shared" si="47"/>
        <v>2698</v>
      </c>
      <c r="C2713" s="919"/>
      <c r="D2713" s="48"/>
      <c r="L2713" s="259"/>
      <c r="M2713" s="259"/>
      <c r="S2713" s="259"/>
      <c r="T2713" s="259"/>
      <c r="U2713" s="259"/>
      <c r="V2713" s="259"/>
    </row>
    <row r="2714" spans="1:22">
      <c r="A2714" s="45"/>
      <c r="B2714" s="43">
        <f t="shared" si="47"/>
        <v>2699</v>
      </c>
      <c r="C2714" s="919"/>
      <c r="D2714" s="48"/>
      <c r="L2714" s="259"/>
      <c r="M2714" s="259"/>
      <c r="S2714" s="259"/>
      <c r="T2714" s="259"/>
      <c r="U2714" s="259"/>
      <c r="V2714" s="259"/>
    </row>
    <row r="2715" spans="1:22">
      <c r="A2715" s="45"/>
      <c r="B2715" s="43">
        <f t="shared" si="47"/>
        <v>2700</v>
      </c>
      <c r="C2715" s="919"/>
      <c r="D2715" s="48"/>
      <c r="L2715" s="259"/>
      <c r="M2715" s="259"/>
      <c r="S2715" s="259"/>
      <c r="T2715" s="259"/>
      <c r="U2715" s="259"/>
      <c r="V2715" s="259"/>
    </row>
    <row r="2716" spans="1:22">
      <c r="A2716" s="45"/>
      <c r="B2716" s="43">
        <f t="shared" si="47"/>
        <v>2701</v>
      </c>
      <c r="C2716" s="919"/>
      <c r="D2716" s="48"/>
      <c r="L2716" s="259"/>
      <c r="M2716" s="259"/>
      <c r="S2716" s="259"/>
      <c r="T2716" s="259"/>
      <c r="U2716" s="259"/>
      <c r="V2716" s="259"/>
    </row>
    <row r="2717" spans="1:22">
      <c r="A2717" s="45"/>
      <c r="B2717" s="43">
        <f t="shared" si="47"/>
        <v>2702</v>
      </c>
      <c r="C2717" s="919"/>
      <c r="D2717" s="48"/>
      <c r="L2717" s="259"/>
      <c r="M2717" s="259"/>
      <c r="S2717" s="259"/>
      <c r="T2717" s="259"/>
      <c r="U2717" s="259"/>
      <c r="V2717" s="259"/>
    </row>
    <row r="2718" spans="1:22">
      <c r="A2718" s="45"/>
      <c r="B2718" s="43">
        <f t="shared" si="47"/>
        <v>2703</v>
      </c>
      <c r="C2718" s="919"/>
      <c r="D2718" s="48"/>
      <c r="L2718" s="259"/>
      <c r="M2718" s="259"/>
      <c r="S2718" s="259"/>
      <c r="T2718" s="259"/>
      <c r="U2718" s="259"/>
      <c r="V2718" s="259"/>
    </row>
    <row r="2719" spans="1:22">
      <c r="A2719" s="45"/>
      <c r="B2719" s="43">
        <f t="shared" si="47"/>
        <v>2704</v>
      </c>
      <c r="C2719" s="919"/>
      <c r="D2719" s="48"/>
      <c r="L2719" s="259"/>
      <c r="M2719" s="259"/>
      <c r="S2719" s="259"/>
      <c r="T2719" s="259"/>
      <c r="U2719" s="259"/>
      <c r="V2719" s="259"/>
    </row>
    <row r="2720" spans="1:22">
      <c r="A2720" s="45"/>
      <c r="B2720" s="43">
        <f t="shared" si="47"/>
        <v>2705</v>
      </c>
      <c r="C2720" s="919"/>
      <c r="D2720" s="48"/>
      <c r="L2720" s="259"/>
      <c r="M2720" s="259"/>
      <c r="S2720" s="259"/>
      <c r="T2720" s="259"/>
      <c r="U2720" s="259"/>
      <c r="V2720" s="259"/>
    </row>
    <row r="2721" spans="1:22">
      <c r="A2721" s="45"/>
      <c r="B2721" s="43">
        <f t="shared" si="47"/>
        <v>2706</v>
      </c>
      <c r="C2721" s="919"/>
      <c r="D2721" s="48"/>
      <c r="L2721" s="259"/>
      <c r="M2721" s="259"/>
      <c r="S2721" s="259"/>
      <c r="T2721" s="259"/>
      <c r="U2721" s="259"/>
      <c r="V2721" s="259"/>
    </row>
    <row r="2722" spans="1:22">
      <c r="A2722" s="45"/>
      <c r="B2722" s="43">
        <f t="shared" si="47"/>
        <v>2707</v>
      </c>
      <c r="C2722" s="919"/>
      <c r="D2722" s="48"/>
      <c r="L2722" s="259"/>
      <c r="M2722" s="259"/>
      <c r="S2722" s="259"/>
      <c r="T2722" s="259"/>
      <c r="U2722" s="259"/>
      <c r="V2722" s="259"/>
    </row>
    <row r="2723" spans="1:22">
      <c r="A2723" s="45"/>
      <c r="B2723" s="43">
        <f t="shared" si="47"/>
        <v>2708</v>
      </c>
      <c r="C2723" s="919"/>
      <c r="D2723" s="48"/>
      <c r="L2723" s="259"/>
      <c r="M2723" s="259"/>
      <c r="S2723" s="259"/>
      <c r="T2723" s="259"/>
      <c r="U2723" s="259"/>
      <c r="V2723" s="259"/>
    </row>
    <row r="2724" spans="1:22">
      <c r="A2724" s="45"/>
      <c r="B2724" s="43">
        <f t="shared" si="47"/>
        <v>2709</v>
      </c>
      <c r="C2724" s="919"/>
      <c r="D2724" s="48"/>
      <c r="L2724" s="259"/>
      <c r="M2724" s="259"/>
      <c r="S2724" s="259"/>
      <c r="T2724" s="259"/>
      <c r="U2724" s="259"/>
      <c r="V2724" s="259"/>
    </row>
    <row r="2725" spans="1:22">
      <c r="A2725" s="45"/>
      <c r="B2725" s="43">
        <f t="shared" si="47"/>
        <v>2710</v>
      </c>
      <c r="C2725" s="919"/>
      <c r="D2725" s="48"/>
      <c r="L2725" s="259"/>
      <c r="M2725" s="259"/>
      <c r="S2725" s="259"/>
      <c r="T2725" s="259"/>
      <c r="U2725" s="259"/>
      <c r="V2725" s="259"/>
    </row>
    <row r="2726" spans="1:22">
      <c r="A2726" s="45"/>
      <c r="B2726" s="43">
        <f t="shared" si="47"/>
        <v>2711</v>
      </c>
      <c r="C2726" s="919"/>
      <c r="D2726" s="48"/>
      <c r="L2726" s="259"/>
      <c r="M2726" s="259"/>
      <c r="S2726" s="259"/>
      <c r="T2726" s="259"/>
      <c r="U2726" s="259"/>
      <c r="V2726" s="259"/>
    </row>
    <row r="2727" spans="1:22">
      <c r="A2727" s="45"/>
      <c r="B2727" s="43">
        <f t="shared" si="47"/>
        <v>2712</v>
      </c>
      <c r="C2727" s="919"/>
      <c r="D2727" s="48"/>
      <c r="L2727" s="259"/>
      <c r="M2727" s="259"/>
      <c r="S2727" s="259"/>
      <c r="T2727" s="259"/>
      <c r="U2727" s="259"/>
      <c r="V2727" s="259"/>
    </row>
    <row r="2728" spans="1:22">
      <c r="A2728" s="45"/>
      <c r="B2728" s="43">
        <f t="shared" si="47"/>
        <v>2713</v>
      </c>
      <c r="C2728" s="919"/>
      <c r="D2728" s="48"/>
      <c r="L2728" s="259"/>
      <c r="M2728" s="259"/>
      <c r="S2728" s="259"/>
      <c r="T2728" s="259"/>
      <c r="U2728" s="259"/>
      <c r="V2728" s="259"/>
    </row>
    <row r="2729" spans="1:22">
      <c r="A2729" s="45"/>
      <c r="B2729" s="43">
        <f t="shared" si="47"/>
        <v>2714</v>
      </c>
      <c r="C2729" s="919"/>
      <c r="D2729" s="48"/>
      <c r="L2729" s="259"/>
      <c r="M2729" s="259"/>
      <c r="S2729" s="259"/>
      <c r="T2729" s="259"/>
      <c r="U2729" s="259"/>
      <c r="V2729" s="259"/>
    </row>
    <row r="2730" spans="1:22">
      <c r="A2730" s="45"/>
      <c r="B2730" s="43">
        <f t="shared" si="47"/>
        <v>2715</v>
      </c>
      <c r="C2730" s="919"/>
      <c r="D2730" s="48"/>
      <c r="L2730" s="259"/>
      <c r="M2730" s="259"/>
      <c r="S2730" s="259"/>
      <c r="T2730" s="259"/>
      <c r="U2730" s="259"/>
      <c r="V2730" s="259"/>
    </row>
    <row r="2731" spans="1:22">
      <c r="A2731" s="45"/>
      <c r="B2731" s="43">
        <f t="shared" si="47"/>
        <v>2716</v>
      </c>
      <c r="C2731" s="919"/>
      <c r="D2731" s="48"/>
      <c r="L2731" s="259"/>
      <c r="M2731" s="259"/>
      <c r="S2731" s="259"/>
      <c r="T2731" s="259"/>
      <c r="U2731" s="259"/>
      <c r="V2731" s="259"/>
    </row>
    <row r="2732" spans="1:22">
      <c r="A2732" s="45"/>
      <c r="B2732" s="43">
        <f t="shared" si="47"/>
        <v>2717</v>
      </c>
      <c r="C2732" s="919"/>
      <c r="D2732" s="48"/>
      <c r="L2732" s="259"/>
      <c r="M2732" s="259"/>
      <c r="S2732" s="259"/>
      <c r="T2732" s="259"/>
      <c r="U2732" s="259"/>
      <c r="V2732" s="259"/>
    </row>
    <row r="2733" spans="1:22">
      <c r="A2733" s="45"/>
      <c r="B2733" s="43">
        <f t="shared" si="47"/>
        <v>2718</v>
      </c>
      <c r="C2733" s="919"/>
      <c r="D2733" s="48"/>
      <c r="L2733" s="259"/>
      <c r="M2733" s="259"/>
      <c r="S2733" s="259"/>
      <c r="T2733" s="259"/>
      <c r="U2733" s="259"/>
      <c r="V2733" s="259"/>
    </row>
    <row r="2734" spans="1:22">
      <c r="A2734" s="45"/>
      <c r="B2734" s="43">
        <f t="shared" si="47"/>
        <v>2719</v>
      </c>
      <c r="C2734" s="919"/>
      <c r="D2734" s="48"/>
      <c r="L2734" s="259"/>
      <c r="M2734" s="259"/>
      <c r="S2734" s="259"/>
      <c r="T2734" s="259"/>
      <c r="U2734" s="259"/>
      <c r="V2734" s="259"/>
    </row>
    <row r="2735" spans="1:22">
      <c r="A2735" s="45"/>
      <c r="B2735" s="43">
        <f t="shared" si="47"/>
        <v>2720</v>
      </c>
      <c r="C2735" s="919"/>
      <c r="D2735" s="48"/>
      <c r="L2735" s="259"/>
      <c r="M2735" s="259"/>
      <c r="S2735" s="259"/>
      <c r="T2735" s="259"/>
      <c r="U2735" s="259"/>
      <c r="V2735" s="259"/>
    </row>
    <row r="2736" spans="1:22">
      <c r="A2736" s="45"/>
      <c r="B2736" s="43">
        <f t="shared" si="47"/>
        <v>2721</v>
      </c>
      <c r="C2736" s="919"/>
      <c r="D2736" s="48"/>
      <c r="L2736" s="259"/>
      <c r="M2736" s="259"/>
      <c r="S2736" s="259"/>
      <c r="T2736" s="259"/>
      <c r="U2736" s="259"/>
      <c r="V2736" s="259"/>
    </row>
    <row r="2737" spans="1:22">
      <c r="A2737" s="45"/>
      <c r="B2737" s="43">
        <f t="shared" si="47"/>
        <v>2722</v>
      </c>
      <c r="C2737" s="919"/>
      <c r="D2737" s="48"/>
      <c r="L2737" s="259"/>
      <c r="M2737" s="259"/>
      <c r="S2737" s="259"/>
      <c r="T2737" s="259"/>
      <c r="U2737" s="259"/>
      <c r="V2737" s="259"/>
    </row>
    <row r="2738" spans="1:22">
      <c r="A2738" s="45"/>
      <c r="B2738" s="43">
        <f t="shared" si="47"/>
        <v>2723</v>
      </c>
      <c r="C2738" s="919"/>
      <c r="D2738" s="48"/>
      <c r="L2738" s="259"/>
      <c r="M2738" s="259"/>
      <c r="S2738" s="259"/>
      <c r="T2738" s="259"/>
      <c r="U2738" s="259"/>
      <c r="V2738" s="259"/>
    </row>
    <row r="2739" spans="1:22">
      <c r="A2739" s="45"/>
      <c r="B2739" s="43">
        <f t="shared" si="47"/>
        <v>2724</v>
      </c>
      <c r="C2739" s="919"/>
      <c r="D2739" s="48"/>
      <c r="L2739" s="259"/>
      <c r="M2739" s="259"/>
      <c r="S2739" s="259"/>
      <c r="T2739" s="259"/>
      <c r="U2739" s="259"/>
      <c r="V2739" s="259"/>
    </row>
    <row r="2740" spans="1:22">
      <c r="A2740" s="45"/>
      <c r="B2740" s="43">
        <f t="shared" si="47"/>
        <v>2725</v>
      </c>
      <c r="C2740" s="919"/>
      <c r="D2740" s="48"/>
      <c r="L2740" s="259"/>
      <c r="M2740" s="259"/>
      <c r="S2740" s="259"/>
      <c r="T2740" s="259"/>
      <c r="U2740" s="259"/>
      <c r="V2740" s="259"/>
    </row>
    <row r="2741" spans="1:22">
      <c r="A2741" s="45"/>
      <c r="B2741" s="43">
        <f t="shared" si="47"/>
        <v>2726</v>
      </c>
      <c r="C2741" s="919"/>
      <c r="D2741" s="48"/>
      <c r="L2741" s="259"/>
      <c r="M2741" s="259"/>
      <c r="S2741" s="259"/>
      <c r="T2741" s="259"/>
      <c r="U2741" s="259"/>
      <c r="V2741" s="259"/>
    </row>
    <row r="2742" spans="1:22">
      <c r="A2742" s="45"/>
      <c r="B2742" s="43">
        <f t="shared" si="47"/>
        <v>2727</v>
      </c>
      <c r="C2742" s="919"/>
      <c r="D2742" s="48"/>
      <c r="L2742" s="259"/>
      <c r="M2742" s="259"/>
      <c r="S2742" s="259"/>
      <c r="T2742" s="259"/>
      <c r="U2742" s="259"/>
      <c r="V2742" s="259"/>
    </row>
    <row r="2743" spans="1:22">
      <c r="A2743" s="45"/>
      <c r="B2743" s="43">
        <f t="shared" si="47"/>
        <v>2728</v>
      </c>
      <c r="C2743" s="919"/>
      <c r="D2743" s="48"/>
      <c r="L2743" s="259"/>
      <c r="M2743" s="259"/>
      <c r="S2743" s="259"/>
      <c r="T2743" s="259"/>
      <c r="U2743" s="259"/>
      <c r="V2743" s="259"/>
    </row>
    <row r="2744" spans="1:22">
      <c r="A2744" s="45"/>
      <c r="B2744" s="43">
        <f t="shared" si="47"/>
        <v>2729</v>
      </c>
      <c r="C2744" s="919"/>
      <c r="D2744" s="48"/>
      <c r="L2744" s="259"/>
      <c r="M2744" s="259"/>
      <c r="S2744" s="259"/>
      <c r="T2744" s="259"/>
      <c r="U2744" s="259"/>
      <c r="V2744" s="259"/>
    </row>
    <row r="2745" spans="1:22">
      <c r="A2745" s="45"/>
      <c r="B2745" s="43">
        <f t="shared" si="47"/>
        <v>2730</v>
      </c>
      <c r="C2745" s="919"/>
      <c r="D2745" s="48"/>
      <c r="L2745" s="259"/>
      <c r="M2745" s="259"/>
      <c r="S2745" s="259"/>
      <c r="T2745" s="259"/>
      <c r="U2745" s="259"/>
      <c r="V2745" s="259"/>
    </row>
    <row r="2746" spans="1:22">
      <c r="A2746" s="45"/>
      <c r="B2746" s="43">
        <f t="shared" si="47"/>
        <v>2731</v>
      </c>
      <c r="C2746" s="919"/>
      <c r="D2746" s="48"/>
      <c r="L2746" s="259"/>
      <c r="M2746" s="259"/>
      <c r="S2746" s="259"/>
      <c r="T2746" s="259"/>
      <c r="U2746" s="259"/>
      <c r="V2746" s="259"/>
    </row>
    <row r="2747" spans="1:22">
      <c r="A2747" s="45"/>
      <c r="B2747" s="43">
        <f t="shared" si="47"/>
        <v>2732</v>
      </c>
      <c r="C2747" s="919"/>
      <c r="D2747" s="48"/>
      <c r="L2747" s="259"/>
      <c r="M2747" s="259"/>
      <c r="S2747" s="259"/>
      <c r="T2747" s="259"/>
      <c r="U2747" s="259"/>
      <c r="V2747" s="259"/>
    </row>
    <row r="2748" spans="1:22">
      <c r="A2748" s="45"/>
      <c r="B2748" s="43">
        <f t="shared" si="47"/>
        <v>2733</v>
      </c>
      <c r="C2748" s="919"/>
      <c r="D2748" s="48"/>
      <c r="L2748" s="259"/>
      <c r="M2748" s="259"/>
      <c r="S2748" s="259"/>
      <c r="T2748" s="259"/>
      <c r="U2748" s="259"/>
      <c r="V2748" s="259"/>
    </row>
    <row r="2749" spans="1:22">
      <c r="A2749" s="45"/>
      <c r="B2749" s="43">
        <f t="shared" si="47"/>
        <v>2734</v>
      </c>
      <c r="C2749" s="919"/>
      <c r="D2749" s="48"/>
      <c r="L2749" s="259"/>
      <c r="M2749" s="259"/>
      <c r="S2749" s="259"/>
      <c r="T2749" s="259"/>
      <c r="U2749" s="259"/>
      <c r="V2749" s="259"/>
    </row>
    <row r="2750" spans="1:22">
      <c r="A2750" s="45"/>
      <c r="B2750" s="43">
        <f t="shared" si="47"/>
        <v>2735</v>
      </c>
      <c r="C2750" s="919"/>
      <c r="D2750" s="48"/>
      <c r="L2750" s="259"/>
      <c r="M2750" s="259"/>
      <c r="S2750" s="259"/>
      <c r="T2750" s="259"/>
      <c r="U2750" s="259"/>
      <c r="V2750" s="259"/>
    </row>
    <row r="2751" spans="1:22">
      <c r="A2751" s="45"/>
      <c r="B2751" s="43">
        <f t="shared" si="47"/>
        <v>2736</v>
      </c>
      <c r="C2751" s="919"/>
      <c r="D2751" s="48"/>
      <c r="L2751" s="259"/>
      <c r="M2751" s="259"/>
      <c r="S2751" s="259"/>
      <c r="T2751" s="259"/>
      <c r="U2751" s="259"/>
      <c r="V2751" s="259"/>
    </row>
    <row r="2752" spans="1:22">
      <c r="A2752" s="45"/>
      <c r="B2752" s="43">
        <f t="shared" si="47"/>
        <v>2737</v>
      </c>
      <c r="C2752" s="919"/>
      <c r="D2752" s="48"/>
      <c r="L2752" s="259"/>
      <c r="M2752" s="259"/>
      <c r="S2752" s="259"/>
      <c r="T2752" s="259"/>
      <c r="U2752" s="259"/>
      <c r="V2752" s="259"/>
    </row>
    <row r="2753" spans="1:22">
      <c r="A2753" s="45"/>
      <c r="B2753" s="43">
        <f t="shared" si="47"/>
        <v>2738</v>
      </c>
      <c r="C2753" s="919"/>
      <c r="D2753" s="48"/>
      <c r="L2753" s="259"/>
      <c r="M2753" s="259"/>
      <c r="S2753" s="259"/>
      <c r="T2753" s="259"/>
      <c r="U2753" s="259"/>
      <c r="V2753" s="259"/>
    </row>
    <row r="2754" spans="1:22">
      <c r="A2754" s="45"/>
      <c r="B2754" s="43">
        <f t="shared" si="47"/>
        <v>2739</v>
      </c>
      <c r="C2754" s="919"/>
      <c r="D2754" s="48"/>
      <c r="L2754" s="259"/>
      <c r="M2754" s="259"/>
      <c r="S2754" s="259"/>
      <c r="T2754" s="259"/>
      <c r="U2754" s="259"/>
      <c r="V2754" s="259"/>
    </row>
    <row r="2755" spans="1:22">
      <c r="A2755" s="45"/>
      <c r="B2755" s="43">
        <f t="shared" si="47"/>
        <v>2740</v>
      </c>
      <c r="C2755" s="919"/>
      <c r="D2755" s="48"/>
      <c r="L2755" s="259"/>
      <c r="M2755" s="259"/>
      <c r="S2755" s="259"/>
      <c r="T2755" s="259"/>
      <c r="U2755" s="259"/>
      <c r="V2755" s="259"/>
    </row>
    <row r="2756" spans="1:22">
      <c r="A2756" s="45"/>
      <c r="B2756" s="43">
        <f t="shared" si="47"/>
        <v>2741</v>
      </c>
      <c r="C2756" s="919"/>
      <c r="D2756" s="48"/>
      <c r="L2756" s="259"/>
      <c r="M2756" s="259"/>
      <c r="S2756" s="259"/>
      <c r="T2756" s="259"/>
      <c r="U2756" s="259"/>
      <c r="V2756" s="259"/>
    </row>
    <row r="2757" spans="1:22">
      <c r="A2757" s="45"/>
      <c r="B2757" s="43">
        <f t="shared" si="47"/>
        <v>2742</v>
      </c>
      <c r="C2757" s="919"/>
      <c r="D2757" s="48"/>
      <c r="L2757" s="259"/>
      <c r="M2757" s="259"/>
      <c r="S2757" s="259"/>
      <c r="T2757" s="259"/>
      <c r="U2757" s="259"/>
      <c r="V2757" s="259"/>
    </row>
    <row r="2758" spans="1:22">
      <c r="A2758" s="45"/>
      <c r="B2758" s="43">
        <f t="shared" si="47"/>
        <v>2743</v>
      </c>
      <c r="C2758" s="919"/>
      <c r="D2758" s="48"/>
      <c r="L2758" s="259"/>
      <c r="M2758" s="259"/>
      <c r="S2758" s="259"/>
      <c r="T2758" s="259"/>
      <c r="U2758" s="259"/>
      <c r="V2758" s="259"/>
    </row>
    <row r="2759" spans="1:22">
      <c r="A2759" s="45"/>
      <c r="B2759" s="43">
        <f t="shared" si="47"/>
        <v>2744</v>
      </c>
      <c r="C2759" s="919"/>
      <c r="D2759" s="48"/>
      <c r="L2759" s="259"/>
      <c r="M2759" s="259"/>
      <c r="S2759" s="259"/>
      <c r="T2759" s="259"/>
      <c r="U2759" s="259"/>
      <c r="V2759" s="259"/>
    </row>
    <row r="2760" spans="1:22">
      <c r="A2760" s="45"/>
      <c r="B2760" s="43">
        <f t="shared" si="47"/>
        <v>2745</v>
      </c>
      <c r="C2760" s="919"/>
      <c r="D2760" s="48"/>
      <c r="L2760" s="259"/>
      <c r="M2760" s="259"/>
      <c r="S2760" s="259"/>
      <c r="T2760" s="259"/>
      <c r="U2760" s="259"/>
      <c r="V2760" s="259"/>
    </row>
    <row r="2761" spans="1:22">
      <c r="A2761" s="45"/>
      <c r="B2761" s="43">
        <f t="shared" si="47"/>
        <v>2746</v>
      </c>
      <c r="C2761" s="919"/>
      <c r="D2761" s="48"/>
      <c r="L2761" s="259"/>
      <c r="M2761" s="259"/>
      <c r="S2761" s="259"/>
      <c r="T2761" s="259"/>
      <c r="U2761" s="259"/>
      <c r="V2761" s="259"/>
    </row>
    <row r="2762" spans="1:22">
      <c r="A2762" s="45"/>
      <c r="B2762" s="43">
        <f t="shared" si="47"/>
        <v>2747</v>
      </c>
      <c r="C2762" s="919"/>
      <c r="D2762" s="48"/>
      <c r="L2762" s="259"/>
      <c r="M2762" s="259"/>
      <c r="S2762" s="259"/>
      <c r="T2762" s="259"/>
      <c r="U2762" s="259"/>
      <c r="V2762" s="259"/>
    </row>
    <row r="2763" spans="1:22">
      <c r="A2763" s="45"/>
      <c r="B2763" s="43">
        <f t="shared" si="47"/>
        <v>2748</v>
      </c>
      <c r="C2763" s="919"/>
      <c r="D2763" s="48"/>
      <c r="L2763" s="259"/>
      <c r="M2763" s="259"/>
      <c r="S2763" s="259"/>
      <c r="T2763" s="259"/>
      <c r="U2763" s="259"/>
      <c r="V2763" s="259"/>
    </row>
    <row r="2764" spans="1:22">
      <c r="A2764" s="45"/>
      <c r="B2764" s="43">
        <f t="shared" si="47"/>
        <v>2749</v>
      </c>
      <c r="C2764" s="919"/>
      <c r="D2764" s="48"/>
      <c r="L2764" s="259"/>
      <c r="M2764" s="259"/>
      <c r="S2764" s="259"/>
      <c r="T2764" s="259"/>
      <c r="U2764" s="259"/>
      <c r="V2764" s="259"/>
    </row>
    <row r="2765" spans="1:22">
      <c r="A2765" s="45"/>
      <c r="B2765" s="43">
        <f t="shared" si="47"/>
        <v>2750</v>
      </c>
      <c r="C2765" s="919"/>
      <c r="D2765" s="48"/>
      <c r="L2765" s="259"/>
      <c r="M2765" s="259"/>
      <c r="S2765" s="259"/>
      <c r="T2765" s="259"/>
      <c r="U2765" s="259"/>
      <c r="V2765" s="259"/>
    </row>
    <row r="2766" spans="1:22">
      <c r="A2766" s="45"/>
      <c r="B2766" s="43">
        <f t="shared" si="47"/>
        <v>2751</v>
      </c>
      <c r="C2766" s="919"/>
      <c r="D2766" s="48"/>
      <c r="L2766" s="259"/>
      <c r="M2766" s="259"/>
      <c r="S2766" s="259"/>
      <c r="T2766" s="259"/>
      <c r="U2766" s="259"/>
      <c r="V2766" s="259"/>
    </row>
    <row r="2767" spans="1:22">
      <c r="A2767" s="45"/>
      <c r="B2767" s="43">
        <f t="shared" si="47"/>
        <v>2752</v>
      </c>
      <c r="C2767" s="919"/>
      <c r="D2767" s="48"/>
      <c r="L2767" s="259"/>
      <c r="M2767" s="259"/>
      <c r="S2767" s="259"/>
      <c r="T2767" s="259"/>
      <c r="U2767" s="259"/>
      <c r="V2767" s="259"/>
    </row>
    <row r="2768" spans="1:22">
      <c r="A2768" s="45"/>
      <c r="B2768" s="43">
        <f t="shared" si="47"/>
        <v>2753</v>
      </c>
      <c r="C2768" s="919"/>
      <c r="D2768" s="48"/>
      <c r="L2768" s="259"/>
      <c r="M2768" s="259"/>
      <c r="S2768" s="259"/>
      <c r="T2768" s="259"/>
      <c r="U2768" s="259"/>
      <c r="V2768" s="259"/>
    </row>
    <row r="2769" spans="1:22">
      <c r="A2769" s="45"/>
      <c r="B2769" s="43">
        <f t="shared" si="47"/>
        <v>2754</v>
      </c>
      <c r="C2769" s="919"/>
      <c r="D2769" s="48"/>
      <c r="L2769" s="259"/>
      <c r="M2769" s="259"/>
      <c r="S2769" s="259"/>
      <c r="T2769" s="259"/>
      <c r="U2769" s="259"/>
      <c r="V2769" s="259"/>
    </row>
    <row r="2770" spans="1:22">
      <c r="A2770" s="45"/>
      <c r="B2770" s="43">
        <f t="shared" ref="B2770:B2833" si="48">B2769+1</f>
        <v>2755</v>
      </c>
      <c r="C2770" s="919"/>
      <c r="D2770" s="48"/>
      <c r="L2770" s="259"/>
      <c r="M2770" s="259"/>
      <c r="S2770" s="259"/>
      <c r="T2770" s="259"/>
      <c r="U2770" s="259"/>
      <c r="V2770" s="259"/>
    </row>
    <row r="2771" spans="1:22">
      <c r="A2771" s="45"/>
      <c r="B2771" s="43">
        <f t="shared" si="48"/>
        <v>2756</v>
      </c>
      <c r="C2771" s="919"/>
      <c r="D2771" s="48"/>
      <c r="L2771" s="259"/>
      <c r="M2771" s="259"/>
      <c r="S2771" s="259"/>
      <c r="T2771" s="259"/>
      <c r="U2771" s="259"/>
      <c r="V2771" s="259"/>
    </row>
    <row r="2772" spans="1:22">
      <c r="A2772" s="45"/>
      <c r="B2772" s="43">
        <f t="shared" si="48"/>
        <v>2757</v>
      </c>
      <c r="C2772" s="919"/>
      <c r="D2772" s="48"/>
      <c r="L2772" s="259"/>
      <c r="M2772" s="259"/>
      <c r="S2772" s="259"/>
      <c r="T2772" s="259"/>
      <c r="U2772" s="259"/>
      <c r="V2772" s="259"/>
    </row>
    <row r="2773" spans="1:22">
      <c r="A2773" s="45"/>
      <c r="B2773" s="43">
        <f t="shared" si="48"/>
        <v>2758</v>
      </c>
      <c r="C2773" s="919"/>
      <c r="D2773" s="48"/>
      <c r="L2773" s="259"/>
      <c r="M2773" s="259"/>
      <c r="S2773" s="259"/>
      <c r="T2773" s="259"/>
      <c r="U2773" s="259"/>
      <c r="V2773" s="259"/>
    </row>
    <row r="2774" spans="1:22">
      <c r="A2774" s="45"/>
      <c r="B2774" s="43">
        <f t="shared" si="48"/>
        <v>2759</v>
      </c>
      <c r="C2774" s="919"/>
      <c r="D2774" s="48"/>
      <c r="L2774" s="259"/>
      <c r="M2774" s="259"/>
      <c r="S2774" s="259"/>
      <c r="T2774" s="259"/>
      <c r="U2774" s="259"/>
      <c r="V2774" s="259"/>
    </row>
    <row r="2775" spans="1:22">
      <c r="A2775" s="45"/>
      <c r="B2775" s="43">
        <f t="shared" si="48"/>
        <v>2760</v>
      </c>
      <c r="C2775" s="919"/>
      <c r="D2775" s="48"/>
      <c r="L2775" s="259"/>
      <c r="M2775" s="259"/>
      <c r="S2775" s="259"/>
      <c r="T2775" s="259"/>
      <c r="U2775" s="259"/>
      <c r="V2775" s="259"/>
    </row>
    <row r="2776" spans="1:22">
      <c r="A2776" s="45"/>
      <c r="B2776" s="43">
        <f t="shared" si="48"/>
        <v>2761</v>
      </c>
      <c r="C2776" s="919"/>
      <c r="D2776" s="48"/>
      <c r="L2776" s="259"/>
      <c r="M2776" s="259"/>
      <c r="S2776" s="259"/>
      <c r="T2776" s="259"/>
      <c r="U2776" s="259"/>
      <c r="V2776" s="259"/>
    </row>
    <row r="2777" spans="1:22">
      <c r="A2777" s="45"/>
      <c r="B2777" s="43">
        <f t="shared" si="48"/>
        <v>2762</v>
      </c>
      <c r="C2777" s="919"/>
      <c r="D2777" s="48"/>
      <c r="L2777" s="259"/>
      <c r="M2777" s="259"/>
      <c r="S2777" s="259"/>
      <c r="T2777" s="259"/>
      <c r="U2777" s="259"/>
      <c r="V2777" s="259"/>
    </row>
    <row r="2778" spans="1:22">
      <c r="A2778" s="45"/>
      <c r="B2778" s="43">
        <f t="shared" si="48"/>
        <v>2763</v>
      </c>
      <c r="C2778" s="919"/>
      <c r="D2778" s="48"/>
      <c r="L2778" s="259"/>
      <c r="M2778" s="259"/>
      <c r="S2778" s="259"/>
      <c r="T2778" s="259"/>
      <c r="U2778" s="259"/>
      <c r="V2778" s="259"/>
    </row>
    <row r="2779" spans="1:22">
      <c r="A2779" s="45"/>
      <c r="B2779" s="43">
        <f t="shared" si="48"/>
        <v>2764</v>
      </c>
      <c r="C2779" s="919"/>
      <c r="D2779" s="48"/>
      <c r="L2779" s="259"/>
      <c r="M2779" s="259"/>
      <c r="S2779" s="259"/>
      <c r="T2779" s="259"/>
      <c r="U2779" s="259"/>
      <c r="V2779" s="259"/>
    </row>
    <row r="2780" spans="1:22">
      <c r="A2780" s="45"/>
      <c r="B2780" s="43">
        <f t="shared" si="48"/>
        <v>2765</v>
      </c>
      <c r="C2780" s="919"/>
      <c r="D2780" s="48"/>
      <c r="L2780" s="259"/>
      <c r="M2780" s="259"/>
      <c r="S2780" s="259"/>
      <c r="T2780" s="259"/>
      <c r="U2780" s="259"/>
      <c r="V2780" s="259"/>
    </row>
    <row r="2781" spans="1:22">
      <c r="A2781" s="45"/>
      <c r="B2781" s="43">
        <f t="shared" si="48"/>
        <v>2766</v>
      </c>
      <c r="C2781" s="919"/>
      <c r="D2781" s="48"/>
      <c r="L2781" s="259"/>
      <c r="M2781" s="259"/>
      <c r="S2781" s="259"/>
      <c r="T2781" s="259"/>
      <c r="U2781" s="259"/>
      <c r="V2781" s="259"/>
    </row>
    <row r="2782" spans="1:22">
      <c r="A2782" s="45"/>
      <c r="B2782" s="43">
        <f t="shared" si="48"/>
        <v>2767</v>
      </c>
      <c r="C2782" s="919"/>
      <c r="D2782" s="48"/>
      <c r="L2782" s="259"/>
      <c r="M2782" s="259"/>
      <c r="S2782" s="259"/>
      <c r="T2782" s="259"/>
      <c r="U2782" s="259"/>
      <c r="V2782" s="259"/>
    </row>
    <row r="2783" spans="1:22">
      <c r="A2783" s="45"/>
      <c r="B2783" s="43">
        <f t="shared" si="48"/>
        <v>2768</v>
      </c>
      <c r="C2783" s="919"/>
      <c r="D2783" s="48"/>
      <c r="L2783" s="259"/>
      <c r="M2783" s="259"/>
      <c r="S2783" s="259"/>
      <c r="T2783" s="259"/>
      <c r="U2783" s="259"/>
      <c r="V2783" s="259"/>
    </row>
    <row r="2784" spans="1:22">
      <c r="A2784" s="45"/>
      <c r="B2784" s="43">
        <f t="shared" si="48"/>
        <v>2769</v>
      </c>
      <c r="C2784" s="919"/>
      <c r="D2784" s="48"/>
      <c r="L2784" s="259"/>
      <c r="M2784" s="259"/>
      <c r="S2784" s="259"/>
      <c r="T2784" s="259"/>
      <c r="U2784" s="259"/>
      <c r="V2784" s="259"/>
    </row>
    <row r="2785" spans="1:22">
      <c r="A2785" s="45"/>
      <c r="B2785" s="43">
        <f t="shared" si="48"/>
        <v>2770</v>
      </c>
      <c r="C2785" s="919"/>
      <c r="D2785" s="48"/>
      <c r="L2785" s="259"/>
      <c r="M2785" s="259"/>
      <c r="S2785" s="259"/>
      <c r="T2785" s="259"/>
      <c r="U2785" s="259"/>
      <c r="V2785" s="259"/>
    </row>
    <row r="2786" spans="1:22">
      <c r="A2786" s="45"/>
      <c r="B2786" s="43">
        <f t="shared" si="48"/>
        <v>2771</v>
      </c>
      <c r="C2786" s="919"/>
      <c r="D2786" s="48"/>
      <c r="L2786" s="259"/>
      <c r="M2786" s="259"/>
      <c r="S2786" s="259"/>
      <c r="T2786" s="259"/>
      <c r="U2786" s="259"/>
      <c r="V2786" s="259"/>
    </row>
    <row r="2787" spans="1:22">
      <c r="A2787" s="45"/>
      <c r="B2787" s="43">
        <f t="shared" si="48"/>
        <v>2772</v>
      </c>
      <c r="C2787" s="919"/>
      <c r="D2787" s="48"/>
      <c r="L2787" s="259"/>
      <c r="M2787" s="259"/>
      <c r="S2787" s="259"/>
      <c r="T2787" s="259"/>
      <c r="U2787" s="259"/>
      <c r="V2787" s="259"/>
    </row>
    <row r="2788" spans="1:22">
      <c r="A2788" s="45"/>
      <c r="B2788" s="43">
        <f t="shared" si="48"/>
        <v>2773</v>
      </c>
      <c r="C2788" s="919"/>
      <c r="D2788" s="48"/>
      <c r="L2788" s="259"/>
      <c r="M2788" s="259"/>
      <c r="S2788" s="259"/>
      <c r="T2788" s="259"/>
      <c r="U2788" s="259"/>
      <c r="V2788" s="259"/>
    </row>
    <row r="2789" spans="1:22">
      <c r="A2789" s="45"/>
      <c r="B2789" s="43">
        <f t="shared" si="48"/>
        <v>2774</v>
      </c>
      <c r="C2789" s="919"/>
      <c r="D2789" s="48"/>
      <c r="L2789" s="259"/>
      <c r="M2789" s="259"/>
      <c r="S2789" s="259"/>
      <c r="T2789" s="259"/>
      <c r="U2789" s="259"/>
      <c r="V2789" s="259"/>
    </row>
    <row r="2790" spans="1:22">
      <c r="A2790" s="45"/>
      <c r="B2790" s="43">
        <f t="shared" si="48"/>
        <v>2775</v>
      </c>
      <c r="C2790" s="919"/>
      <c r="D2790" s="48"/>
      <c r="L2790" s="259"/>
      <c r="M2790" s="259"/>
      <c r="S2790" s="259"/>
      <c r="T2790" s="259"/>
      <c r="U2790" s="259"/>
      <c r="V2790" s="259"/>
    </row>
    <row r="2791" spans="1:22">
      <c r="A2791" s="45"/>
      <c r="B2791" s="43">
        <f t="shared" si="48"/>
        <v>2776</v>
      </c>
      <c r="C2791" s="919"/>
      <c r="D2791" s="48"/>
      <c r="L2791" s="259"/>
      <c r="M2791" s="259"/>
      <c r="S2791" s="259"/>
      <c r="T2791" s="259"/>
      <c r="U2791" s="259"/>
      <c r="V2791" s="259"/>
    </row>
    <row r="2792" spans="1:22">
      <c r="A2792" s="45"/>
      <c r="B2792" s="43">
        <f t="shared" si="48"/>
        <v>2777</v>
      </c>
      <c r="C2792" s="919"/>
      <c r="D2792" s="48"/>
      <c r="L2792" s="259"/>
      <c r="M2792" s="259"/>
      <c r="S2792" s="259"/>
      <c r="T2792" s="259"/>
      <c r="U2792" s="259"/>
      <c r="V2792" s="259"/>
    </row>
    <row r="2793" spans="1:22">
      <c r="A2793" s="45"/>
      <c r="B2793" s="43">
        <f t="shared" si="48"/>
        <v>2778</v>
      </c>
      <c r="C2793" s="919"/>
      <c r="D2793" s="48"/>
      <c r="L2793" s="259"/>
      <c r="M2793" s="259"/>
      <c r="S2793" s="259"/>
      <c r="T2793" s="259"/>
      <c r="U2793" s="259"/>
      <c r="V2793" s="259"/>
    </row>
    <row r="2794" spans="1:22">
      <c r="A2794" s="45"/>
      <c r="B2794" s="43">
        <f t="shared" si="48"/>
        <v>2779</v>
      </c>
      <c r="C2794" s="919"/>
      <c r="D2794" s="48"/>
      <c r="L2794" s="259"/>
      <c r="M2794" s="259"/>
      <c r="S2794" s="259"/>
      <c r="T2794" s="259"/>
      <c r="U2794" s="259"/>
      <c r="V2794" s="259"/>
    </row>
    <row r="2795" spans="1:22">
      <c r="A2795" s="45"/>
      <c r="B2795" s="43">
        <f t="shared" si="48"/>
        <v>2780</v>
      </c>
      <c r="C2795" s="919"/>
      <c r="D2795" s="48"/>
      <c r="L2795" s="259"/>
      <c r="M2795" s="259"/>
      <c r="S2795" s="259"/>
      <c r="T2795" s="259"/>
      <c r="U2795" s="259"/>
      <c r="V2795" s="259"/>
    </row>
    <row r="2796" spans="1:22">
      <c r="A2796" s="45"/>
      <c r="B2796" s="43">
        <f t="shared" si="48"/>
        <v>2781</v>
      </c>
      <c r="C2796" s="919"/>
      <c r="D2796" s="48"/>
      <c r="L2796" s="259"/>
      <c r="M2796" s="259"/>
      <c r="S2796" s="259"/>
      <c r="T2796" s="259"/>
      <c r="U2796" s="259"/>
      <c r="V2796" s="259"/>
    </row>
    <row r="2797" spans="1:22">
      <c r="A2797" s="45"/>
      <c r="B2797" s="43">
        <f t="shared" si="48"/>
        <v>2782</v>
      </c>
      <c r="C2797" s="919"/>
      <c r="D2797" s="48"/>
      <c r="L2797" s="259"/>
      <c r="M2797" s="259"/>
      <c r="S2797" s="259"/>
      <c r="T2797" s="259"/>
      <c r="U2797" s="259"/>
      <c r="V2797" s="259"/>
    </row>
    <row r="2798" spans="1:22">
      <c r="A2798" s="45"/>
      <c r="B2798" s="43">
        <f t="shared" si="48"/>
        <v>2783</v>
      </c>
      <c r="C2798" s="919"/>
      <c r="D2798" s="48"/>
      <c r="L2798" s="259"/>
      <c r="M2798" s="259"/>
      <c r="S2798" s="259"/>
      <c r="T2798" s="259"/>
      <c r="U2798" s="259"/>
      <c r="V2798" s="259"/>
    </row>
    <row r="2799" spans="1:22">
      <c r="A2799" s="45"/>
      <c r="B2799" s="43">
        <f t="shared" si="48"/>
        <v>2784</v>
      </c>
      <c r="C2799" s="919"/>
      <c r="D2799" s="48"/>
      <c r="L2799" s="259"/>
      <c r="M2799" s="259"/>
      <c r="S2799" s="259"/>
      <c r="T2799" s="259"/>
      <c r="U2799" s="259"/>
      <c r="V2799" s="259"/>
    </row>
    <row r="2800" spans="1:22">
      <c r="A2800" s="45"/>
      <c r="B2800" s="43">
        <f t="shared" si="48"/>
        <v>2785</v>
      </c>
      <c r="C2800" s="919"/>
      <c r="D2800" s="48"/>
      <c r="L2800" s="259"/>
      <c r="M2800" s="259"/>
      <c r="S2800" s="259"/>
      <c r="T2800" s="259"/>
      <c r="U2800" s="259"/>
      <c r="V2800" s="259"/>
    </row>
    <row r="2801" spans="1:22">
      <c r="A2801" s="45"/>
      <c r="B2801" s="43">
        <f t="shared" si="48"/>
        <v>2786</v>
      </c>
      <c r="C2801" s="919"/>
      <c r="D2801" s="48"/>
      <c r="L2801" s="259"/>
      <c r="M2801" s="259"/>
      <c r="S2801" s="259"/>
      <c r="T2801" s="259"/>
      <c r="U2801" s="259"/>
      <c r="V2801" s="259"/>
    </row>
    <row r="2802" spans="1:22">
      <c r="A2802" s="45"/>
      <c r="B2802" s="43">
        <f t="shared" si="48"/>
        <v>2787</v>
      </c>
      <c r="C2802" s="919"/>
      <c r="D2802" s="48"/>
      <c r="L2802" s="259"/>
      <c r="M2802" s="259"/>
      <c r="S2802" s="259"/>
      <c r="T2802" s="259"/>
      <c r="U2802" s="259"/>
      <c r="V2802" s="259"/>
    </row>
    <row r="2803" spans="1:22">
      <c r="A2803" s="45"/>
      <c r="B2803" s="43">
        <f t="shared" si="48"/>
        <v>2788</v>
      </c>
      <c r="C2803" s="919"/>
      <c r="D2803" s="48"/>
      <c r="L2803" s="259"/>
      <c r="M2803" s="259"/>
      <c r="S2803" s="259"/>
      <c r="T2803" s="259"/>
      <c r="U2803" s="259"/>
      <c r="V2803" s="259"/>
    </row>
    <row r="2804" spans="1:22">
      <c r="A2804" s="45"/>
      <c r="B2804" s="43">
        <f t="shared" si="48"/>
        <v>2789</v>
      </c>
      <c r="C2804" s="919"/>
      <c r="D2804" s="48"/>
      <c r="L2804" s="259"/>
      <c r="M2804" s="259"/>
      <c r="S2804" s="259"/>
      <c r="T2804" s="259"/>
      <c r="U2804" s="259"/>
      <c r="V2804" s="259"/>
    </row>
    <row r="2805" spans="1:22">
      <c r="A2805" s="45"/>
      <c r="B2805" s="43">
        <f t="shared" si="48"/>
        <v>2790</v>
      </c>
      <c r="C2805" s="919"/>
      <c r="D2805" s="48"/>
      <c r="L2805" s="259"/>
      <c r="M2805" s="259"/>
      <c r="S2805" s="259"/>
      <c r="T2805" s="259"/>
      <c r="U2805" s="259"/>
      <c r="V2805" s="259"/>
    </row>
    <row r="2806" spans="1:22">
      <c r="A2806" s="45"/>
      <c r="B2806" s="43">
        <f t="shared" si="48"/>
        <v>2791</v>
      </c>
      <c r="C2806" s="919"/>
      <c r="D2806" s="48"/>
      <c r="L2806" s="259"/>
      <c r="M2806" s="259"/>
      <c r="S2806" s="259"/>
      <c r="T2806" s="259"/>
      <c r="U2806" s="259"/>
      <c r="V2806" s="259"/>
    </row>
    <row r="2807" spans="1:22">
      <c r="A2807" s="45"/>
      <c r="B2807" s="43">
        <f t="shared" si="48"/>
        <v>2792</v>
      </c>
      <c r="C2807" s="919"/>
      <c r="D2807" s="48"/>
      <c r="L2807" s="259"/>
      <c r="M2807" s="259"/>
      <c r="S2807" s="259"/>
      <c r="T2807" s="259"/>
      <c r="U2807" s="259"/>
      <c r="V2807" s="259"/>
    </row>
    <row r="2808" spans="1:22">
      <c r="A2808" s="45"/>
      <c r="B2808" s="43">
        <f t="shared" si="48"/>
        <v>2793</v>
      </c>
      <c r="C2808" s="919"/>
      <c r="D2808" s="48"/>
      <c r="L2808" s="259"/>
      <c r="M2808" s="259"/>
      <c r="S2808" s="259"/>
      <c r="T2808" s="259"/>
      <c r="U2808" s="259"/>
      <c r="V2808" s="259"/>
    </row>
    <row r="2809" spans="1:22">
      <c r="A2809" s="45"/>
      <c r="B2809" s="43">
        <f t="shared" si="48"/>
        <v>2794</v>
      </c>
      <c r="C2809" s="919"/>
      <c r="D2809" s="48"/>
      <c r="L2809" s="259"/>
      <c r="M2809" s="259"/>
      <c r="S2809" s="259"/>
      <c r="T2809" s="259"/>
      <c r="U2809" s="259"/>
      <c r="V2809" s="259"/>
    </row>
    <row r="2810" spans="1:22">
      <c r="A2810" s="45"/>
      <c r="B2810" s="43">
        <f t="shared" si="48"/>
        <v>2795</v>
      </c>
      <c r="C2810" s="919"/>
      <c r="D2810" s="48"/>
      <c r="L2810" s="259"/>
      <c r="M2810" s="259"/>
      <c r="S2810" s="259"/>
      <c r="T2810" s="259"/>
      <c r="U2810" s="259"/>
      <c r="V2810" s="259"/>
    </row>
    <row r="2811" spans="1:22">
      <c r="A2811" s="45"/>
      <c r="B2811" s="43">
        <f t="shared" si="48"/>
        <v>2796</v>
      </c>
      <c r="C2811" s="919"/>
      <c r="D2811" s="48"/>
      <c r="L2811" s="259"/>
      <c r="M2811" s="259"/>
      <c r="S2811" s="259"/>
      <c r="T2811" s="259"/>
      <c r="U2811" s="259"/>
      <c r="V2811" s="259"/>
    </row>
    <row r="2812" spans="1:22">
      <c r="A2812" s="45"/>
      <c r="B2812" s="43">
        <f t="shared" si="48"/>
        <v>2797</v>
      </c>
      <c r="C2812" s="919"/>
      <c r="D2812" s="48"/>
      <c r="L2812" s="259"/>
      <c r="M2812" s="259"/>
      <c r="S2812" s="259"/>
      <c r="T2812" s="259"/>
      <c r="U2812" s="259"/>
      <c r="V2812" s="259"/>
    </row>
    <row r="2813" spans="1:22">
      <c r="A2813" s="45"/>
      <c r="B2813" s="43">
        <f t="shared" si="48"/>
        <v>2798</v>
      </c>
      <c r="C2813" s="919"/>
      <c r="D2813" s="48"/>
      <c r="L2813" s="259"/>
      <c r="M2813" s="259"/>
      <c r="S2813" s="259"/>
      <c r="T2813" s="259"/>
      <c r="U2813" s="259"/>
      <c r="V2813" s="259"/>
    </row>
    <row r="2814" spans="1:22">
      <c r="A2814" s="45"/>
      <c r="B2814" s="43">
        <f t="shared" si="48"/>
        <v>2799</v>
      </c>
      <c r="C2814" s="919"/>
      <c r="D2814" s="48"/>
      <c r="L2814" s="259"/>
      <c r="M2814" s="259"/>
      <c r="S2814" s="259"/>
      <c r="T2814" s="259"/>
      <c r="U2814" s="259"/>
      <c r="V2814" s="259"/>
    </row>
    <row r="2815" spans="1:22">
      <c r="A2815" s="45"/>
      <c r="B2815" s="43">
        <f t="shared" si="48"/>
        <v>2800</v>
      </c>
      <c r="C2815" s="919"/>
      <c r="D2815" s="48"/>
      <c r="L2815" s="259"/>
      <c r="M2815" s="259"/>
      <c r="S2815" s="259"/>
      <c r="T2815" s="259"/>
      <c r="U2815" s="259"/>
      <c r="V2815" s="259"/>
    </row>
    <row r="2816" spans="1:22">
      <c r="A2816" s="45"/>
      <c r="B2816" s="43">
        <f t="shared" si="48"/>
        <v>2801</v>
      </c>
      <c r="C2816" s="919"/>
      <c r="D2816" s="48"/>
      <c r="L2816" s="259"/>
      <c r="M2816" s="259"/>
      <c r="S2816" s="259"/>
      <c r="T2816" s="259"/>
      <c r="U2816" s="259"/>
      <c r="V2816" s="259"/>
    </row>
    <row r="2817" spans="1:22">
      <c r="A2817" s="45"/>
      <c r="B2817" s="43">
        <f t="shared" si="48"/>
        <v>2802</v>
      </c>
      <c r="C2817" s="919"/>
      <c r="D2817" s="48"/>
      <c r="L2817" s="259"/>
      <c r="M2817" s="259"/>
      <c r="S2817" s="259"/>
      <c r="T2817" s="259"/>
      <c r="U2817" s="259"/>
      <c r="V2817" s="259"/>
    </row>
    <row r="2818" spans="1:22">
      <c r="A2818" s="45"/>
      <c r="B2818" s="43">
        <f t="shared" si="48"/>
        <v>2803</v>
      </c>
      <c r="C2818" s="919"/>
      <c r="D2818" s="48"/>
      <c r="L2818" s="259"/>
      <c r="M2818" s="259"/>
      <c r="S2818" s="259"/>
      <c r="T2818" s="259"/>
      <c r="U2818" s="259"/>
      <c r="V2818" s="259"/>
    </row>
    <row r="2819" spans="1:22">
      <c r="A2819" s="45"/>
      <c r="B2819" s="43">
        <f t="shared" si="48"/>
        <v>2804</v>
      </c>
      <c r="C2819" s="919"/>
      <c r="D2819" s="48"/>
      <c r="L2819" s="259"/>
      <c r="M2819" s="259"/>
      <c r="S2819" s="259"/>
      <c r="T2819" s="259"/>
      <c r="U2819" s="259"/>
      <c r="V2819" s="259"/>
    </row>
    <row r="2820" spans="1:22">
      <c r="A2820" s="45"/>
      <c r="B2820" s="43">
        <f t="shared" si="48"/>
        <v>2805</v>
      </c>
      <c r="C2820" s="919"/>
      <c r="D2820" s="48"/>
      <c r="L2820" s="259"/>
      <c r="M2820" s="259"/>
      <c r="S2820" s="259"/>
      <c r="T2820" s="259"/>
      <c r="U2820" s="259"/>
      <c r="V2820" s="259"/>
    </row>
    <row r="2821" spans="1:22">
      <c r="A2821" s="45"/>
      <c r="B2821" s="43">
        <f t="shared" si="48"/>
        <v>2806</v>
      </c>
      <c r="C2821" s="919"/>
      <c r="D2821" s="48"/>
      <c r="L2821" s="259"/>
      <c r="M2821" s="259"/>
      <c r="S2821" s="259"/>
      <c r="T2821" s="259"/>
      <c r="U2821" s="259"/>
      <c r="V2821" s="259"/>
    </row>
    <row r="2822" spans="1:22">
      <c r="A2822" s="45"/>
      <c r="B2822" s="43">
        <f t="shared" si="48"/>
        <v>2807</v>
      </c>
      <c r="C2822" s="919"/>
      <c r="D2822" s="48"/>
      <c r="L2822" s="259"/>
      <c r="M2822" s="259"/>
      <c r="S2822" s="259"/>
      <c r="T2822" s="259"/>
      <c r="U2822" s="259"/>
      <c r="V2822" s="259"/>
    </row>
    <row r="2823" spans="1:22">
      <c r="A2823" s="45"/>
      <c r="B2823" s="43">
        <f t="shared" si="48"/>
        <v>2808</v>
      </c>
      <c r="C2823" s="919"/>
      <c r="D2823" s="48"/>
      <c r="L2823" s="259"/>
      <c r="M2823" s="259"/>
      <c r="S2823" s="259"/>
      <c r="T2823" s="259"/>
      <c r="U2823" s="259"/>
      <c r="V2823" s="259"/>
    </row>
    <row r="2824" spans="1:22">
      <c r="A2824" s="45"/>
      <c r="B2824" s="43">
        <f t="shared" si="48"/>
        <v>2809</v>
      </c>
      <c r="C2824" s="919"/>
      <c r="D2824" s="48"/>
      <c r="L2824" s="259"/>
      <c r="M2824" s="259"/>
      <c r="S2824" s="259"/>
      <c r="T2824" s="259"/>
      <c r="U2824" s="259"/>
      <c r="V2824" s="259"/>
    </row>
    <row r="2825" spans="1:22">
      <c r="A2825" s="45"/>
      <c r="B2825" s="43">
        <f t="shared" si="48"/>
        <v>2810</v>
      </c>
      <c r="C2825" s="919"/>
      <c r="D2825" s="48"/>
      <c r="L2825" s="259"/>
      <c r="M2825" s="259"/>
      <c r="S2825" s="259"/>
      <c r="T2825" s="259"/>
      <c r="U2825" s="259"/>
      <c r="V2825" s="259"/>
    </row>
    <row r="2826" spans="1:22">
      <c r="A2826" s="45"/>
      <c r="B2826" s="43">
        <f t="shared" si="48"/>
        <v>2811</v>
      </c>
      <c r="C2826" s="919"/>
      <c r="D2826" s="48"/>
      <c r="L2826" s="259"/>
      <c r="M2826" s="259"/>
      <c r="S2826" s="259"/>
      <c r="T2826" s="259"/>
      <c r="U2826" s="259"/>
      <c r="V2826" s="259"/>
    </row>
    <row r="2827" spans="1:22">
      <c r="A2827" s="45"/>
      <c r="B2827" s="43">
        <f t="shared" si="48"/>
        <v>2812</v>
      </c>
      <c r="C2827" s="919"/>
      <c r="D2827" s="48"/>
      <c r="L2827" s="259"/>
      <c r="M2827" s="259"/>
      <c r="S2827" s="259"/>
      <c r="T2827" s="259"/>
      <c r="U2827" s="259"/>
      <c r="V2827" s="259"/>
    </row>
    <row r="2828" spans="1:22">
      <c r="A2828" s="45"/>
      <c r="B2828" s="43">
        <f t="shared" si="48"/>
        <v>2813</v>
      </c>
      <c r="C2828" s="919"/>
      <c r="D2828" s="48"/>
      <c r="L2828" s="259"/>
      <c r="M2828" s="259"/>
      <c r="S2828" s="259"/>
      <c r="T2828" s="259"/>
      <c r="U2828" s="259"/>
      <c r="V2828" s="259"/>
    </row>
    <row r="2829" spans="1:22">
      <c r="A2829" s="45"/>
      <c r="B2829" s="43">
        <f t="shared" si="48"/>
        <v>2814</v>
      </c>
      <c r="C2829" s="919"/>
      <c r="D2829" s="48"/>
      <c r="L2829" s="259"/>
      <c r="M2829" s="259"/>
      <c r="S2829" s="259"/>
      <c r="T2829" s="259"/>
      <c r="U2829" s="259"/>
      <c r="V2829" s="259"/>
    </row>
    <row r="2830" spans="1:22">
      <c r="A2830" s="45"/>
      <c r="B2830" s="43">
        <f t="shared" si="48"/>
        <v>2815</v>
      </c>
      <c r="C2830" s="919"/>
      <c r="D2830" s="48"/>
      <c r="L2830" s="259"/>
      <c r="M2830" s="259"/>
      <c r="S2830" s="259"/>
      <c r="T2830" s="259"/>
      <c r="U2830" s="259"/>
      <c r="V2830" s="259"/>
    </row>
    <row r="2831" spans="1:22">
      <c r="A2831" s="45"/>
      <c r="B2831" s="43">
        <f t="shared" si="48"/>
        <v>2816</v>
      </c>
      <c r="C2831" s="919"/>
      <c r="D2831" s="48"/>
      <c r="L2831" s="259"/>
      <c r="M2831" s="259"/>
      <c r="S2831" s="259"/>
      <c r="T2831" s="259"/>
      <c r="U2831" s="259"/>
      <c r="V2831" s="259"/>
    </row>
    <row r="2832" spans="1:22">
      <c r="A2832" s="45"/>
      <c r="B2832" s="43">
        <f t="shared" si="48"/>
        <v>2817</v>
      </c>
      <c r="C2832" s="919"/>
      <c r="D2832" s="48"/>
      <c r="L2832" s="259"/>
      <c r="M2832" s="259"/>
      <c r="S2832" s="259"/>
      <c r="T2832" s="259"/>
      <c r="U2832" s="259"/>
      <c r="V2832" s="259"/>
    </row>
    <row r="2833" spans="1:22">
      <c r="A2833" s="45"/>
      <c r="B2833" s="43">
        <f t="shared" si="48"/>
        <v>2818</v>
      </c>
      <c r="C2833" s="919"/>
      <c r="D2833" s="48"/>
      <c r="L2833" s="259"/>
      <c r="M2833" s="259"/>
      <c r="S2833" s="259"/>
      <c r="T2833" s="259"/>
      <c r="U2833" s="259"/>
      <c r="V2833" s="259"/>
    </row>
    <row r="2834" spans="1:22">
      <c r="A2834" s="45"/>
      <c r="B2834" s="43">
        <f t="shared" ref="B2834:B2897" si="49">B2833+1</f>
        <v>2819</v>
      </c>
      <c r="C2834" s="919"/>
      <c r="D2834" s="48"/>
      <c r="L2834" s="259"/>
      <c r="M2834" s="259"/>
      <c r="S2834" s="259"/>
      <c r="T2834" s="259"/>
      <c r="U2834" s="259"/>
      <c r="V2834" s="259"/>
    </row>
    <row r="2835" spans="1:22">
      <c r="A2835" s="45"/>
      <c r="B2835" s="43">
        <f t="shared" si="49"/>
        <v>2820</v>
      </c>
      <c r="C2835" s="919"/>
      <c r="D2835" s="48"/>
      <c r="L2835" s="259"/>
      <c r="M2835" s="259"/>
      <c r="S2835" s="259"/>
      <c r="T2835" s="259"/>
      <c r="U2835" s="259"/>
      <c r="V2835" s="259"/>
    </row>
    <row r="2836" spans="1:22">
      <c r="A2836" s="45"/>
      <c r="B2836" s="43">
        <f t="shared" si="49"/>
        <v>2821</v>
      </c>
      <c r="C2836" s="919"/>
      <c r="D2836" s="48"/>
      <c r="L2836" s="259"/>
      <c r="M2836" s="259"/>
      <c r="S2836" s="259"/>
      <c r="T2836" s="259"/>
      <c r="U2836" s="259"/>
      <c r="V2836" s="259"/>
    </row>
    <row r="2837" spans="1:22">
      <c r="A2837" s="45"/>
      <c r="B2837" s="43">
        <f t="shared" si="49"/>
        <v>2822</v>
      </c>
      <c r="C2837" s="919"/>
      <c r="D2837" s="48"/>
      <c r="L2837" s="259"/>
      <c r="M2837" s="259"/>
      <c r="S2837" s="259"/>
      <c r="T2837" s="259"/>
      <c r="U2837" s="259"/>
      <c r="V2837" s="259"/>
    </row>
    <row r="2838" spans="1:22">
      <c r="A2838" s="45"/>
      <c r="B2838" s="43">
        <f t="shared" si="49"/>
        <v>2823</v>
      </c>
      <c r="C2838" s="919"/>
      <c r="D2838" s="48"/>
      <c r="L2838" s="259"/>
      <c r="M2838" s="259"/>
      <c r="S2838" s="259"/>
      <c r="T2838" s="259"/>
      <c r="U2838" s="259"/>
      <c r="V2838" s="259"/>
    </row>
    <row r="2839" spans="1:22">
      <c r="A2839" s="45"/>
      <c r="B2839" s="43">
        <f t="shared" si="49"/>
        <v>2824</v>
      </c>
      <c r="C2839" s="919"/>
      <c r="D2839" s="48"/>
      <c r="L2839" s="259"/>
      <c r="M2839" s="259"/>
      <c r="S2839" s="259"/>
      <c r="T2839" s="259"/>
      <c r="U2839" s="259"/>
      <c r="V2839" s="259"/>
    </row>
    <row r="2840" spans="1:22">
      <c r="A2840" s="45"/>
      <c r="B2840" s="43">
        <f t="shared" si="49"/>
        <v>2825</v>
      </c>
      <c r="C2840" s="919"/>
      <c r="D2840" s="48"/>
      <c r="L2840" s="259"/>
      <c r="M2840" s="259"/>
      <c r="S2840" s="259"/>
      <c r="T2840" s="259"/>
      <c r="U2840" s="259"/>
      <c r="V2840" s="259"/>
    </row>
    <row r="2841" spans="1:22">
      <c r="A2841" s="45"/>
      <c r="B2841" s="43">
        <f t="shared" si="49"/>
        <v>2826</v>
      </c>
      <c r="C2841" s="919"/>
      <c r="D2841" s="48"/>
      <c r="L2841" s="259"/>
      <c r="M2841" s="259"/>
      <c r="S2841" s="259"/>
      <c r="T2841" s="259"/>
      <c r="U2841" s="259"/>
      <c r="V2841" s="259"/>
    </row>
    <row r="2842" spans="1:22">
      <c r="A2842" s="45"/>
      <c r="B2842" s="43">
        <f t="shared" si="49"/>
        <v>2827</v>
      </c>
      <c r="C2842" s="919"/>
      <c r="D2842" s="48"/>
      <c r="L2842" s="259"/>
      <c r="M2842" s="259"/>
      <c r="S2842" s="259"/>
      <c r="T2842" s="259"/>
      <c r="U2842" s="259"/>
      <c r="V2842" s="259"/>
    </row>
    <row r="2843" spans="1:22">
      <c r="A2843" s="45"/>
      <c r="B2843" s="43">
        <f t="shared" si="49"/>
        <v>2828</v>
      </c>
      <c r="C2843" s="919"/>
      <c r="D2843" s="48"/>
      <c r="L2843" s="259"/>
      <c r="M2843" s="259"/>
      <c r="S2843" s="259"/>
      <c r="T2843" s="259"/>
      <c r="U2843" s="259"/>
      <c r="V2843" s="259"/>
    </row>
    <row r="2844" spans="1:22">
      <c r="A2844" s="45"/>
      <c r="B2844" s="43">
        <f t="shared" si="49"/>
        <v>2829</v>
      </c>
      <c r="C2844" s="919"/>
      <c r="D2844" s="48"/>
      <c r="L2844" s="259"/>
      <c r="M2844" s="259"/>
      <c r="S2844" s="259"/>
      <c r="T2844" s="259"/>
      <c r="U2844" s="259"/>
      <c r="V2844" s="259"/>
    </row>
    <row r="2845" spans="1:22">
      <c r="A2845" s="45"/>
      <c r="B2845" s="43">
        <f t="shared" si="49"/>
        <v>2830</v>
      </c>
      <c r="C2845" s="919"/>
      <c r="D2845" s="48"/>
      <c r="L2845" s="259"/>
      <c r="M2845" s="259"/>
      <c r="S2845" s="259"/>
      <c r="T2845" s="259"/>
      <c r="U2845" s="259"/>
      <c r="V2845" s="259"/>
    </row>
    <row r="2846" spans="1:22">
      <c r="A2846" s="45"/>
      <c r="B2846" s="43">
        <f t="shared" si="49"/>
        <v>2831</v>
      </c>
      <c r="C2846" s="919"/>
      <c r="D2846" s="48"/>
      <c r="L2846" s="259"/>
      <c r="M2846" s="259"/>
      <c r="S2846" s="259"/>
      <c r="T2846" s="259"/>
      <c r="U2846" s="259"/>
      <c r="V2846" s="259"/>
    </row>
    <row r="2847" spans="1:22">
      <c r="A2847" s="45"/>
      <c r="B2847" s="43">
        <f t="shared" si="49"/>
        <v>2832</v>
      </c>
      <c r="C2847" s="919"/>
      <c r="D2847" s="48"/>
      <c r="L2847" s="259"/>
      <c r="M2847" s="259"/>
      <c r="S2847" s="259"/>
      <c r="T2847" s="259"/>
      <c r="U2847" s="259"/>
      <c r="V2847" s="259"/>
    </row>
    <row r="2848" spans="1:22">
      <c r="A2848" s="45"/>
      <c r="B2848" s="43">
        <f t="shared" si="49"/>
        <v>2833</v>
      </c>
      <c r="C2848" s="919"/>
      <c r="D2848" s="48"/>
      <c r="L2848" s="259"/>
      <c r="M2848" s="259"/>
      <c r="S2848" s="259"/>
      <c r="T2848" s="259"/>
      <c r="U2848" s="259"/>
      <c r="V2848" s="259"/>
    </row>
    <row r="2849" spans="1:22">
      <c r="A2849" s="45"/>
      <c r="B2849" s="43">
        <f t="shared" si="49"/>
        <v>2834</v>
      </c>
      <c r="C2849" s="919"/>
      <c r="D2849" s="48"/>
      <c r="L2849" s="259"/>
      <c r="M2849" s="259"/>
      <c r="S2849" s="259"/>
      <c r="T2849" s="259"/>
      <c r="U2849" s="259"/>
      <c r="V2849" s="259"/>
    </row>
    <row r="2850" spans="1:22">
      <c r="A2850" s="45"/>
      <c r="B2850" s="43">
        <f t="shared" si="49"/>
        <v>2835</v>
      </c>
      <c r="C2850" s="919"/>
      <c r="D2850" s="48"/>
      <c r="L2850" s="259"/>
      <c r="M2850" s="259"/>
      <c r="S2850" s="259"/>
      <c r="T2850" s="259"/>
      <c r="U2850" s="259"/>
      <c r="V2850" s="259"/>
    </row>
    <row r="2851" spans="1:22">
      <c r="A2851" s="45"/>
      <c r="B2851" s="43">
        <f t="shared" si="49"/>
        <v>2836</v>
      </c>
      <c r="C2851" s="919"/>
      <c r="D2851" s="48"/>
      <c r="L2851" s="259"/>
      <c r="M2851" s="259"/>
      <c r="S2851" s="259"/>
      <c r="T2851" s="259"/>
      <c r="U2851" s="259"/>
      <c r="V2851" s="259"/>
    </row>
    <row r="2852" spans="1:22">
      <c r="A2852" s="45"/>
      <c r="B2852" s="43">
        <f t="shared" si="49"/>
        <v>2837</v>
      </c>
      <c r="C2852" s="919"/>
      <c r="D2852" s="48"/>
      <c r="L2852" s="259"/>
      <c r="M2852" s="259"/>
      <c r="S2852" s="259"/>
      <c r="T2852" s="259"/>
      <c r="U2852" s="259"/>
      <c r="V2852" s="259"/>
    </row>
    <row r="2853" spans="1:22">
      <c r="A2853" s="45"/>
      <c r="B2853" s="43">
        <f t="shared" si="49"/>
        <v>2838</v>
      </c>
      <c r="C2853" s="919"/>
      <c r="D2853" s="48"/>
      <c r="L2853" s="259"/>
      <c r="M2853" s="259"/>
      <c r="S2853" s="259"/>
      <c r="T2853" s="259"/>
      <c r="U2853" s="259"/>
      <c r="V2853" s="259"/>
    </row>
    <row r="2854" spans="1:22">
      <c r="A2854" s="45"/>
      <c r="B2854" s="43">
        <f t="shared" si="49"/>
        <v>2839</v>
      </c>
      <c r="C2854" s="919"/>
      <c r="D2854" s="48"/>
      <c r="L2854" s="259"/>
      <c r="M2854" s="259"/>
      <c r="S2854" s="259"/>
      <c r="T2854" s="259"/>
      <c r="U2854" s="259"/>
      <c r="V2854" s="259"/>
    </row>
    <row r="2855" spans="1:22">
      <c r="A2855" s="45"/>
      <c r="B2855" s="43">
        <f t="shared" si="49"/>
        <v>2840</v>
      </c>
      <c r="C2855" s="919"/>
      <c r="D2855" s="48"/>
      <c r="L2855" s="259"/>
      <c r="M2855" s="259"/>
      <c r="S2855" s="259"/>
      <c r="T2855" s="259"/>
      <c r="U2855" s="259"/>
      <c r="V2855" s="259"/>
    </row>
    <row r="2856" spans="1:22">
      <c r="A2856" s="45"/>
      <c r="B2856" s="43">
        <f t="shared" si="49"/>
        <v>2841</v>
      </c>
      <c r="C2856" s="919"/>
      <c r="D2856" s="48"/>
      <c r="L2856" s="259"/>
      <c r="M2856" s="259"/>
      <c r="S2856" s="259"/>
      <c r="T2856" s="259"/>
      <c r="U2856" s="259"/>
      <c r="V2856" s="259"/>
    </row>
    <row r="2857" spans="1:22">
      <c r="A2857" s="45"/>
      <c r="B2857" s="43">
        <f t="shared" si="49"/>
        <v>2842</v>
      </c>
      <c r="C2857" s="919"/>
      <c r="D2857" s="48"/>
      <c r="L2857" s="259"/>
      <c r="M2857" s="259"/>
      <c r="S2857" s="259"/>
      <c r="T2857" s="259"/>
      <c r="U2857" s="259"/>
      <c r="V2857" s="259"/>
    </row>
    <row r="2858" spans="1:22">
      <c r="A2858" s="45"/>
      <c r="B2858" s="43">
        <f t="shared" si="49"/>
        <v>2843</v>
      </c>
      <c r="C2858" s="919"/>
      <c r="D2858" s="48"/>
      <c r="L2858" s="259"/>
      <c r="M2858" s="259"/>
      <c r="S2858" s="259"/>
      <c r="T2858" s="259"/>
      <c r="U2858" s="259"/>
      <c r="V2858" s="259"/>
    </row>
    <row r="2859" spans="1:22">
      <c r="A2859" s="45"/>
      <c r="B2859" s="43">
        <f t="shared" si="49"/>
        <v>2844</v>
      </c>
      <c r="C2859" s="919"/>
      <c r="D2859" s="48"/>
      <c r="L2859" s="259"/>
      <c r="M2859" s="259"/>
      <c r="S2859" s="259"/>
      <c r="T2859" s="259"/>
      <c r="U2859" s="259"/>
      <c r="V2859" s="259"/>
    </row>
    <row r="2860" spans="1:22">
      <c r="A2860" s="45"/>
      <c r="B2860" s="43">
        <f t="shared" si="49"/>
        <v>2845</v>
      </c>
      <c r="C2860" s="919"/>
      <c r="D2860" s="48"/>
      <c r="L2860" s="259"/>
      <c r="M2860" s="259"/>
      <c r="S2860" s="259"/>
      <c r="T2860" s="259"/>
      <c r="U2860" s="259"/>
      <c r="V2860" s="259"/>
    </row>
    <row r="2861" spans="1:22">
      <c r="A2861" s="45"/>
      <c r="B2861" s="43">
        <f t="shared" si="49"/>
        <v>2846</v>
      </c>
      <c r="C2861" s="919"/>
      <c r="D2861" s="48"/>
      <c r="L2861" s="259"/>
      <c r="M2861" s="259"/>
      <c r="S2861" s="259"/>
      <c r="T2861" s="259"/>
      <c r="U2861" s="259"/>
      <c r="V2861" s="259"/>
    </row>
    <row r="2862" spans="1:22">
      <c r="A2862" s="45"/>
      <c r="B2862" s="43">
        <f t="shared" si="49"/>
        <v>2847</v>
      </c>
      <c r="C2862" s="919"/>
      <c r="D2862" s="48"/>
      <c r="L2862" s="259"/>
      <c r="M2862" s="259"/>
      <c r="S2862" s="259"/>
      <c r="T2862" s="259"/>
      <c r="U2862" s="259"/>
      <c r="V2862" s="259"/>
    </row>
    <row r="2863" spans="1:22">
      <c r="A2863" s="45"/>
      <c r="B2863" s="43">
        <f t="shared" si="49"/>
        <v>2848</v>
      </c>
      <c r="C2863" s="919"/>
      <c r="D2863" s="48"/>
      <c r="L2863" s="259"/>
      <c r="M2863" s="259"/>
      <c r="S2863" s="259"/>
      <c r="T2863" s="259"/>
      <c r="U2863" s="259"/>
      <c r="V2863" s="259"/>
    </row>
    <row r="2864" spans="1:22">
      <c r="A2864" s="45"/>
      <c r="B2864" s="43">
        <f t="shared" si="49"/>
        <v>2849</v>
      </c>
      <c r="C2864" s="919"/>
      <c r="D2864" s="48"/>
      <c r="L2864" s="259"/>
      <c r="M2864" s="259"/>
      <c r="S2864" s="259"/>
      <c r="T2864" s="259"/>
      <c r="U2864" s="259"/>
      <c r="V2864" s="259"/>
    </row>
    <row r="2865" spans="1:22">
      <c r="A2865" s="45"/>
      <c r="B2865" s="43">
        <f t="shared" si="49"/>
        <v>2850</v>
      </c>
      <c r="C2865" s="919"/>
      <c r="D2865" s="48"/>
      <c r="L2865" s="259"/>
      <c r="M2865" s="259"/>
      <c r="S2865" s="259"/>
      <c r="T2865" s="259"/>
      <c r="U2865" s="259"/>
      <c r="V2865" s="259"/>
    </row>
    <row r="2866" spans="1:22">
      <c r="A2866" s="45"/>
      <c r="B2866" s="43">
        <f t="shared" si="49"/>
        <v>2851</v>
      </c>
      <c r="C2866" s="919"/>
      <c r="D2866" s="48"/>
      <c r="L2866" s="259"/>
      <c r="M2866" s="259"/>
      <c r="S2866" s="259"/>
      <c r="T2866" s="259"/>
      <c r="U2866" s="259"/>
      <c r="V2866" s="259"/>
    </row>
    <row r="2867" spans="1:22">
      <c r="A2867" s="45"/>
      <c r="B2867" s="43">
        <f t="shared" si="49"/>
        <v>2852</v>
      </c>
      <c r="C2867" s="919"/>
      <c r="D2867" s="48"/>
      <c r="L2867" s="259"/>
      <c r="M2867" s="259"/>
      <c r="S2867" s="259"/>
      <c r="T2867" s="259"/>
      <c r="U2867" s="259"/>
      <c r="V2867" s="259"/>
    </row>
    <row r="2868" spans="1:22">
      <c r="A2868" s="45"/>
      <c r="B2868" s="43">
        <f t="shared" si="49"/>
        <v>2853</v>
      </c>
      <c r="C2868" s="919"/>
      <c r="D2868" s="48"/>
      <c r="L2868" s="259"/>
      <c r="M2868" s="259"/>
      <c r="S2868" s="259"/>
      <c r="T2868" s="259"/>
      <c r="U2868" s="259"/>
      <c r="V2868" s="259"/>
    </row>
    <row r="2869" spans="1:22">
      <c r="A2869" s="45"/>
      <c r="B2869" s="43">
        <f t="shared" si="49"/>
        <v>2854</v>
      </c>
      <c r="C2869" s="919"/>
      <c r="D2869" s="48"/>
      <c r="L2869" s="259"/>
      <c r="M2869" s="259"/>
      <c r="S2869" s="259"/>
      <c r="T2869" s="259"/>
      <c r="U2869" s="259"/>
      <c r="V2869" s="259"/>
    </row>
    <row r="2870" spans="1:22">
      <c r="A2870" s="45"/>
      <c r="B2870" s="43">
        <f t="shared" si="49"/>
        <v>2855</v>
      </c>
      <c r="C2870" s="919"/>
      <c r="D2870" s="48"/>
      <c r="L2870" s="259"/>
      <c r="M2870" s="259"/>
      <c r="S2870" s="259"/>
      <c r="T2870" s="259"/>
      <c r="U2870" s="259"/>
      <c r="V2870" s="259"/>
    </row>
    <row r="2871" spans="1:22">
      <c r="A2871" s="45"/>
      <c r="B2871" s="43">
        <f t="shared" si="49"/>
        <v>2856</v>
      </c>
      <c r="C2871" s="919"/>
      <c r="D2871" s="48"/>
      <c r="L2871" s="259"/>
      <c r="M2871" s="259"/>
      <c r="S2871" s="259"/>
      <c r="T2871" s="259"/>
      <c r="U2871" s="259"/>
      <c r="V2871" s="259"/>
    </row>
    <row r="2872" spans="1:22">
      <c r="A2872" s="45"/>
      <c r="B2872" s="43">
        <f t="shared" si="49"/>
        <v>2857</v>
      </c>
      <c r="C2872" s="919"/>
      <c r="D2872" s="48"/>
      <c r="L2872" s="259"/>
      <c r="M2872" s="259"/>
      <c r="S2872" s="259"/>
      <c r="T2872" s="259"/>
      <c r="U2872" s="259"/>
      <c r="V2872" s="259"/>
    </row>
    <row r="2873" spans="1:22">
      <c r="A2873" s="45"/>
      <c r="B2873" s="43">
        <f t="shared" si="49"/>
        <v>2858</v>
      </c>
      <c r="C2873" s="919"/>
      <c r="D2873" s="48"/>
      <c r="L2873" s="259"/>
      <c r="M2873" s="259"/>
      <c r="S2873" s="259"/>
      <c r="T2873" s="259"/>
      <c r="U2873" s="259"/>
      <c r="V2873" s="259"/>
    </row>
    <row r="2874" spans="1:22">
      <c r="A2874" s="45"/>
      <c r="B2874" s="43">
        <f t="shared" si="49"/>
        <v>2859</v>
      </c>
      <c r="C2874" s="919"/>
      <c r="D2874" s="48"/>
      <c r="L2874" s="259"/>
      <c r="M2874" s="259"/>
      <c r="S2874" s="259"/>
      <c r="T2874" s="259"/>
      <c r="U2874" s="259"/>
      <c r="V2874" s="259"/>
    </row>
    <row r="2875" spans="1:22">
      <c r="A2875" s="45"/>
      <c r="B2875" s="43">
        <f t="shared" si="49"/>
        <v>2860</v>
      </c>
      <c r="C2875" s="919"/>
      <c r="D2875" s="48"/>
      <c r="L2875" s="259"/>
      <c r="M2875" s="259"/>
      <c r="S2875" s="259"/>
      <c r="T2875" s="259"/>
      <c r="U2875" s="259"/>
      <c r="V2875" s="259"/>
    </row>
    <row r="2876" spans="1:22">
      <c r="A2876" s="45"/>
      <c r="B2876" s="43">
        <f t="shared" si="49"/>
        <v>2861</v>
      </c>
      <c r="C2876" s="919"/>
      <c r="D2876" s="48"/>
      <c r="L2876" s="259"/>
      <c r="M2876" s="259"/>
      <c r="S2876" s="259"/>
      <c r="T2876" s="259"/>
      <c r="U2876" s="259"/>
      <c r="V2876" s="259"/>
    </row>
    <row r="2877" spans="1:22">
      <c r="A2877" s="45"/>
      <c r="B2877" s="43">
        <f t="shared" si="49"/>
        <v>2862</v>
      </c>
      <c r="C2877" s="919"/>
      <c r="D2877" s="48"/>
      <c r="L2877" s="259"/>
      <c r="M2877" s="259"/>
      <c r="S2877" s="259"/>
      <c r="T2877" s="259"/>
      <c r="U2877" s="259"/>
      <c r="V2877" s="259"/>
    </row>
    <row r="2878" spans="1:22">
      <c r="A2878" s="45"/>
      <c r="B2878" s="43">
        <f t="shared" si="49"/>
        <v>2863</v>
      </c>
      <c r="C2878" s="919"/>
      <c r="D2878" s="48"/>
      <c r="L2878" s="259"/>
      <c r="M2878" s="259"/>
      <c r="S2878" s="259"/>
      <c r="T2878" s="259"/>
      <c r="U2878" s="259"/>
      <c r="V2878" s="259"/>
    </row>
    <row r="2879" spans="1:22">
      <c r="A2879" s="45"/>
      <c r="B2879" s="43">
        <f t="shared" si="49"/>
        <v>2864</v>
      </c>
      <c r="C2879" s="919"/>
      <c r="D2879" s="48"/>
      <c r="L2879" s="259"/>
      <c r="M2879" s="259"/>
      <c r="S2879" s="259"/>
      <c r="T2879" s="259"/>
      <c r="U2879" s="259"/>
      <c r="V2879" s="259"/>
    </row>
    <row r="2880" spans="1:22">
      <c r="A2880" s="45"/>
      <c r="B2880" s="43">
        <f t="shared" si="49"/>
        <v>2865</v>
      </c>
      <c r="C2880" s="919"/>
      <c r="D2880" s="48"/>
      <c r="L2880" s="259"/>
      <c r="M2880" s="259"/>
      <c r="S2880" s="259"/>
      <c r="T2880" s="259"/>
      <c r="U2880" s="259"/>
      <c r="V2880" s="259"/>
    </row>
    <row r="2881" spans="1:22">
      <c r="A2881" s="45"/>
      <c r="B2881" s="43">
        <f t="shared" si="49"/>
        <v>2866</v>
      </c>
      <c r="C2881" s="919"/>
      <c r="D2881" s="48"/>
      <c r="L2881" s="259"/>
      <c r="M2881" s="259"/>
      <c r="S2881" s="259"/>
      <c r="T2881" s="259"/>
      <c r="U2881" s="259"/>
      <c r="V2881" s="259"/>
    </row>
    <row r="2882" spans="1:22">
      <c r="A2882" s="45"/>
      <c r="B2882" s="43">
        <f t="shared" si="49"/>
        <v>2867</v>
      </c>
      <c r="C2882" s="919"/>
      <c r="D2882" s="48"/>
      <c r="L2882" s="259"/>
      <c r="M2882" s="259"/>
      <c r="S2882" s="259"/>
      <c r="T2882" s="259"/>
      <c r="U2882" s="259"/>
      <c r="V2882" s="259"/>
    </row>
    <row r="2883" spans="1:22">
      <c r="A2883" s="45"/>
      <c r="B2883" s="43">
        <f t="shared" si="49"/>
        <v>2868</v>
      </c>
      <c r="C2883" s="919"/>
      <c r="D2883" s="48"/>
      <c r="L2883" s="259"/>
      <c r="M2883" s="259"/>
      <c r="S2883" s="259"/>
      <c r="T2883" s="259"/>
      <c r="U2883" s="259"/>
      <c r="V2883" s="259"/>
    </row>
    <row r="2884" spans="1:22">
      <c r="A2884" s="45"/>
      <c r="B2884" s="43">
        <f t="shared" si="49"/>
        <v>2869</v>
      </c>
      <c r="C2884" s="919"/>
      <c r="D2884" s="48"/>
      <c r="L2884" s="259"/>
      <c r="M2884" s="259"/>
      <c r="S2884" s="259"/>
      <c r="T2884" s="259"/>
      <c r="U2884" s="259"/>
      <c r="V2884" s="259"/>
    </row>
    <row r="2885" spans="1:22">
      <c r="A2885" s="45"/>
      <c r="B2885" s="43">
        <f t="shared" si="49"/>
        <v>2870</v>
      </c>
      <c r="C2885" s="919"/>
      <c r="D2885" s="48"/>
      <c r="L2885" s="259"/>
      <c r="M2885" s="259"/>
      <c r="S2885" s="259"/>
      <c r="T2885" s="259"/>
      <c r="U2885" s="259"/>
      <c r="V2885" s="259"/>
    </row>
    <row r="2886" spans="1:22">
      <c r="A2886" s="45"/>
      <c r="B2886" s="43">
        <f t="shared" si="49"/>
        <v>2871</v>
      </c>
      <c r="C2886" s="919"/>
      <c r="D2886" s="48"/>
      <c r="L2886" s="259"/>
      <c r="M2886" s="259"/>
      <c r="S2886" s="259"/>
      <c r="T2886" s="259"/>
      <c r="U2886" s="259"/>
      <c r="V2886" s="259"/>
    </row>
    <row r="2887" spans="1:22">
      <c r="A2887" s="45"/>
      <c r="B2887" s="43">
        <f t="shared" si="49"/>
        <v>2872</v>
      </c>
      <c r="C2887" s="919"/>
      <c r="D2887" s="48"/>
      <c r="L2887" s="259"/>
      <c r="M2887" s="259"/>
      <c r="S2887" s="259"/>
      <c r="T2887" s="259"/>
      <c r="U2887" s="259"/>
      <c r="V2887" s="259"/>
    </row>
    <row r="2888" spans="1:22">
      <c r="A2888" s="45"/>
      <c r="B2888" s="43">
        <f t="shared" si="49"/>
        <v>2873</v>
      </c>
      <c r="C2888" s="919"/>
      <c r="D2888" s="48"/>
      <c r="L2888" s="259"/>
      <c r="M2888" s="259"/>
      <c r="S2888" s="259"/>
      <c r="T2888" s="259"/>
      <c r="U2888" s="259"/>
      <c r="V2888" s="259"/>
    </row>
    <row r="2889" spans="1:22">
      <c r="A2889" s="45"/>
      <c r="B2889" s="43">
        <f t="shared" si="49"/>
        <v>2874</v>
      </c>
      <c r="C2889" s="919"/>
      <c r="D2889" s="48"/>
      <c r="L2889" s="259"/>
      <c r="M2889" s="259"/>
      <c r="S2889" s="259"/>
      <c r="T2889" s="259"/>
      <c r="U2889" s="259"/>
      <c r="V2889" s="259"/>
    </row>
    <row r="2890" spans="1:22">
      <c r="A2890" s="45"/>
      <c r="B2890" s="43">
        <f t="shared" si="49"/>
        <v>2875</v>
      </c>
      <c r="C2890" s="919"/>
      <c r="D2890" s="48"/>
      <c r="L2890" s="259"/>
      <c r="M2890" s="259"/>
      <c r="S2890" s="259"/>
      <c r="T2890" s="259"/>
      <c r="U2890" s="259"/>
      <c r="V2890" s="259"/>
    </row>
    <row r="2891" spans="1:22">
      <c r="A2891" s="45"/>
      <c r="B2891" s="43">
        <f t="shared" si="49"/>
        <v>2876</v>
      </c>
      <c r="C2891" s="919"/>
      <c r="D2891" s="48"/>
      <c r="L2891" s="259"/>
      <c r="M2891" s="259"/>
      <c r="S2891" s="259"/>
      <c r="T2891" s="259"/>
      <c r="U2891" s="259"/>
      <c r="V2891" s="259"/>
    </row>
    <row r="2892" spans="1:22">
      <c r="A2892" s="45"/>
      <c r="B2892" s="43">
        <f t="shared" si="49"/>
        <v>2877</v>
      </c>
      <c r="C2892" s="919"/>
      <c r="D2892" s="48"/>
      <c r="L2892" s="259"/>
      <c r="M2892" s="259"/>
      <c r="S2892" s="259"/>
      <c r="T2892" s="259"/>
      <c r="U2892" s="259"/>
      <c r="V2892" s="259"/>
    </row>
    <row r="2893" spans="1:22">
      <c r="A2893" s="45"/>
      <c r="B2893" s="43">
        <f t="shared" si="49"/>
        <v>2878</v>
      </c>
      <c r="C2893" s="919"/>
      <c r="D2893" s="48"/>
      <c r="L2893" s="259"/>
      <c r="M2893" s="259"/>
      <c r="S2893" s="259"/>
      <c r="T2893" s="259"/>
      <c r="U2893" s="259"/>
      <c r="V2893" s="259"/>
    </row>
    <row r="2894" spans="1:22">
      <c r="A2894" s="45"/>
      <c r="B2894" s="43">
        <f t="shared" si="49"/>
        <v>2879</v>
      </c>
      <c r="C2894" s="919"/>
      <c r="D2894" s="48"/>
      <c r="L2894" s="259"/>
      <c r="M2894" s="259"/>
      <c r="S2894" s="259"/>
      <c r="T2894" s="259"/>
      <c r="U2894" s="259"/>
      <c r="V2894" s="259"/>
    </row>
    <row r="2895" spans="1:22">
      <c r="A2895" s="45"/>
      <c r="B2895" s="43">
        <f t="shared" si="49"/>
        <v>2880</v>
      </c>
      <c r="C2895" s="919"/>
      <c r="D2895" s="48"/>
      <c r="L2895" s="259"/>
      <c r="M2895" s="259"/>
      <c r="S2895" s="259"/>
      <c r="T2895" s="259"/>
      <c r="U2895" s="259"/>
      <c r="V2895" s="259"/>
    </row>
    <row r="2896" spans="1:22">
      <c r="A2896" s="45"/>
      <c r="B2896" s="43">
        <f t="shared" si="49"/>
        <v>2881</v>
      </c>
      <c r="C2896" s="919"/>
      <c r="D2896" s="48"/>
      <c r="L2896" s="259"/>
      <c r="M2896" s="259"/>
      <c r="S2896" s="259"/>
      <c r="T2896" s="259"/>
      <c r="U2896" s="259"/>
      <c r="V2896" s="259"/>
    </row>
    <row r="2897" spans="1:22">
      <c r="A2897" s="45"/>
      <c r="B2897" s="43">
        <f t="shared" si="49"/>
        <v>2882</v>
      </c>
      <c r="C2897" s="919"/>
      <c r="D2897" s="48"/>
      <c r="L2897" s="259"/>
      <c r="M2897" s="259"/>
      <c r="S2897" s="259"/>
      <c r="T2897" s="259"/>
      <c r="U2897" s="259"/>
      <c r="V2897" s="259"/>
    </row>
    <row r="2898" spans="1:22">
      <c r="A2898" s="45"/>
      <c r="B2898" s="43">
        <f t="shared" ref="B2898:B2961" si="50">B2897+1</f>
        <v>2883</v>
      </c>
      <c r="C2898" s="919"/>
      <c r="D2898" s="48"/>
      <c r="L2898" s="259"/>
      <c r="M2898" s="259"/>
      <c r="S2898" s="259"/>
      <c r="T2898" s="259"/>
      <c r="U2898" s="259"/>
      <c r="V2898" s="259"/>
    </row>
    <row r="2899" spans="1:22">
      <c r="A2899" s="45"/>
      <c r="B2899" s="43">
        <f t="shared" si="50"/>
        <v>2884</v>
      </c>
      <c r="C2899" s="919"/>
      <c r="D2899" s="48"/>
      <c r="L2899" s="259"/>
      <c r="M2899" s="259"/>
      <c r="S2899" s="259"/>
      <c r="T2899" s="259"/>
      <c r="U2899" s="259"/>
      <c r="V2899" s="259"/>
    </row>
    <row r="2900" spans="1:22">
      <c r="A2900" s="45"/>
      <c r="B2900" s="43">
        <f t="shared" si="50"/>
        <v>2885</v>
      </c>
      <c r="C2900" s="919"/>
      <c r="D2900" s="48"/>
      <c r="L2900" s="259"/>
      <c r="M2900" s="259"/>
      <c r="S2900" s="259"/>
      <c r="T2900" s="259"/>
      <c r="U2900" s="259"/>
      <c r="V2900" s="259"/>
    </row>
    <row r="2901" spans="1:22">
      <c r="A2901" s="45"/>
      <c r="B2901" s="43">
        <f t="shared" si="50"/>
        <v>2886</v>
      </c>
      <c r="C2901" s="919"/>
      <c r="D2901" s="48"/>
      <c r="L2901" s="259"/>
      <c r="M2901" s="259"/>
      <c r="S2901" s="259"/>
      <c r="T2901" s="259"/>
      <c r="U2901" s="259"/>
      <c r="V2901" s="259"/>
    </row>
    <row r="2902" spans="1:22">
      <c r="A2902" s="45"/>
      <c r="B2902" s="43">
        <f t="shared" si="50"/>
        <v>2887</v>
      </c>
      <c r="C2902" s="919"/>
      <c r="D2902" s="48"/>
      <c r="L2902" s="259"/>
      <c r="M2902" s="259"/>
      <c r="S2902" s="259"/>
      <c r="T2902" s="259"/>
      <c r="U2902" s="259"/>
      <c r="V2902" s="259"/>
    </row>
    <row r="2903" spans="1:22">
      <c r="A2903" s="45"/>
      <c r="B2903" s="43">
        <f t="shared" si="50"/>
        <v>2888</v>
      </c>
      <c r="C2903" s="919"/>
      <c r="D2903" s="48"/>
      <c r="L2903" s="259"/>
      <c r="M2903" s="259"/>
      <c r="S2903" s="259"/>
      <c r="T2903" s="259"/>
      <c r="U2903" s="259"/>
      <c r="V2903" s="259"/>
    </row>
    <row r="2904" spans="1:22">
      <c r="A2904" s="45"/>
      <c r="B2904" s="43">
        <f t="shared" si="50"/>
        <v>2889</v>
      </c>
      <c r="C2904" s="919"/>
      <c r="D2904" s="48"/>
      <c r="L2904" s="259"/>
      <c r="M2904" s="259"/>
      <c r="S2904" s="259"/>
      <c r="T2904" s="259"/>
      <c r="U2904" s="259"/>
      <c r="V2904" s="259"/>
    </row>
    <row r="2905" spans="1:22">
      <c r="A2905" s="45"/>
      <c r="B2905" s="43">
        <f t="shared" si="50"/>
        <v>2890</v>
      </c>
      <c r="C2905" s="919"/>
      <c r="D2905" s="48"/>
      <c r="L2905" s="259"/>
      <c r="M2905" s="259"/>
      <c r="S2905" s="259"/>
      <c r="T2905" s="259"/>
      <c r="U2905" s="259"/>
      <c r="V2905" s="259"/>
    </row>
    <row r="2906" spans="1:22">
      <c r="A2906" s="45"/>
      <c r="B2906" s="43">
        <f t="shared" si="50"/>
        <v>2891</v>
      </c>
      <c r="C2906" s="919"/>
      <c r="D2906" s="48"/>
      <c r="L2906" s="259"/>
      <c r="M2906" s="259"/>
      <c r="S2906" s="259"/>
      <c r="T2906" s="259"/>
      <c r="U2906" s="259"/>
      <c r="V2906" s="259"/>
    </row>
    <row r="2907" spans="1:22">
      <c r="A2907" s="45"/>
      <c r="B2907" s="43">
        <f t="shared" si="50"/>
        <v>2892</v>
      </c>
      <c r="C2907" s="919"/>
      <c r="D2907" s="48"/>
      <c r="L2907" s="259"/>
      <c r="M2907" s="259"/>
      <c r="S2907" s="259"/>
      <c r="T2907" s="259"/>
      <c r="U2907" s="259"/>
      <c r="V2907" s="259"/>
    </row>
    <row r="2908" spans="1:22">
      <c r="A2908" s="45"/>
      <c r="B2908" s="43">
        <f t="shared" si="50"/>
        <v>2893</v>
      </c>
      <c r="C2908" s="919"/>
      <c r="D2908" s="48"/>
      <c r="L2908" s="259"/>
      <c r="M2908" s="259"/>
      <c r="S2908" s="259"/>
      <c r="T2908" s="259"/>
      <c r="U2908" s="259"/>
      <c r="V2908" s="259"/>
    </row>
    <row r="2909" spans="1:22">
      <c r="A2909" s="45"/>
      <c r="B2909" s="43">
        <f t="shared" si="50"/>
        <v>2894</v>
      </c>
      <c r="C2909" s="919"/>
      <c r="D2909" s="48"/>
      <c r="L2909" s="259"/>
      <c r="M2909" s="259"/>
      <c r="S2909" s="259"/>
      <c r="T2909" s="259"/>
      <c r="U2909" s="259"/>
      <c r="V2909" s="259"/>
    </row>
    <row r="2910" spans="1:22">
      <c r="A2910" s="45"/>
      <c r="B2910" s="43">
        <f t="shared" si="50"/>
        <v>2895</v>
      </c>
      <c r="C2910" s="919"/>
      <c r="D2910" s="48"/>
      <c r="L2910" s="259"/>
      <c r="M2910" s="259"/>
      <c r="S2910" s="259"/>
      <c r="T2910" s="259"/>
      <c r="U2910" s="259"/>
      <c r="V2910" s="259"/>
    </row>
    <row r="2911" spans="1:22">
      <c r="A2911" s="45"/>
      <c r="B2911" s="43">
        <f t="shared" si="50"/>
        <v>2896</v>
      </c>
      <c r="C2911" s="919"/>
      <c r="D2911" s="48"/>
      <c r="L2911" s="259"/>
      <c r="M2911" s="259"/>
      <c r="S2911" s="259"/>
      <c r="T2911" s="259"/>
      <c r="U2911" s="259"/>
      <c r="V2911" s="259"/>
    </row>
    <row r="2912" spans="1:22">
      <c r="A2912" s="45"/>
      <c r="B2912" s="43">
        <f t="shared" si="50"/>
        <v>2897</v>
      </c>
      <c r="C2912" s="919"/>
      <c r="D2912" s="48"/>
      <c r="L2912" s="259"/>
      <c r="M2912" s="259"/>
      <c r="S2912" s="259"/>
      <c r="T2912" s="259"/>
      <c r="U2912" s="259"/>
      <c r="V2912" s="259"/>
    </row>
    <row r="2913" spans="1:22">
      <c r="A2913" s="45"/>
      <c r="B2913" s="43">
        <f t="shared" si="50"/>
        <v>2898</v>
      </c>
      <c r="C2913" s="919"/>
      <c r="D2913" s="48"/>
      <c r="L2913" s="259"/>
      <c r="M2913" s="259"/>
      <c r="S2913" s="259"/>
      <c r="T2913" s="259"/>
      <c r="U2913" s="259"/>
      <c r="V2913" s="259"/>
    </row>
    <row r="2914" spans="1:22">
      <c r="A2914" s="45"/>
      <c r="B2914" s="43">
        <f t="shared" si="50"/>
        <v>2899</v>
      </c>
      <c r="C2914" s="919"/>
      <c r="D2914" s="48"/>
      <c r="L2914" s="259"/>
      <c r="M2914" s="259"/>
      <c r="S2914" s="259"/>
      <c r="T2914" s="259"/>
      <c r="U2914" s="259"/>
      <c r="V2914" s="259"/>
    </row>
    <row r="2915" spans="1:22">
      <c r="A2915" s="45"/>
      <c r="B2915" s="43">
        <f t="shared" si="50"/>
        <v>2900</v>
      </c>
      <c r="C2915" s="919"/>
      <c r="D2915" s="48"/>
      <c r="L2915" s="259"/>
      <c r="M2915" s="259"/>
      <c r="S2915" s="259"/>
      <c r="T2915" s="259"/>
      <c r="U2915" s="259"/>
      <c r="V2915" s="259"/>
    </row>
    <row r="2916" spans="1:22">
      <c r="A2916" s="45"/>
      <c r="B2916" s="43">
        <f t="shared" si="50"/>
        <v>2901</v>
      </c>
      <c r="C2916" s="919"/>
      <c r="D2916" s="48"/>
      <c r="L2916" s="259"/>
      <c r="M2916" s="259"/>
      <c r="S2916" s="259"/>
      <c r="T2916" s="259"/>
      <c r="U2916" s="259"/>
      <c r="V2916" s="259"/>
    </row>
    <row r="2917" spans="1:22">
      <c r="A2917" s="45"/>
      <c r="B2917" s="43">
        <f t="shared" si="50"/>
        <v>2902</v>
      </c>
      <c r="C2917" s="919"/>
      <c r="D2917" s="48"/>
      <c r="L2917" s="259"/>
      <c r="M2917" s="259"/>
      <c r="S2917" s="259"/>
      <c r="T2917" s="259"/>
      <c r="U2917" s="259"/>
      <c r="V2917" s="259"/>
    </row>
    <row r="2918" spans="1:22">
      <c r="A2918" s="45"/>
      <c r="B2918" s="43">
        <f t="shared" si="50"/>
        <v>2903</v>
      </c>
      <c r="C2918" s="919"/>
      <c r="D2918" s="48"/>
      <c r="L2918" s="259"/>
      <c r="M2918" s="259"/>
      <c r="S2918" s="259"/>
      <c r="T2918" s="259"/>
      <c r="U2918" s="259"/>
      <c r="V2918" s="259"/>
    </row>
    <row r="2919" spans="1:22">
      <c r="A2919" s="45"/>
      <c r="B2919" s="43">
        <f t="shared" si="50"/>
        <v>2904</v>
      </c>
      <c r="C2919" s="919"/>
      <c r="D2919" s="48"/>
      <c r="L2919" s="259"/>
      <c r="M2919" s="259"/>
      <c r="S2919" s="259"/>
      <c r="T2919" s="259"/>
      <c r="U2919" s="259"/>
      <c r="V2919" s="259"/>
    </row>
    <row r="2920" spans="1:22">
      <c r="A2920" s="45"/>
      <c r="B2920" s="43">
        <f t="shared" si="50"/>
        <v>2905</v>
      </c>
      <c r="C2920" s="919"/>
      <c r="D2920" s="48"/>
      <c r="L2920" s="259"/>
      <c r="M2920" s="259"/>
      <c r="S2920" s="259"/>
      <c r="T2920" s="259"/>
      <c r="U2920" s="259"/>
      <c r="V2920" s="259"/>
    </row>
    <row r="2921" spans="1:22">
      <c r="A2921" s="45"/>
      <c r="B2921" s="43">
        <f t="shared" si="50"/>
        <v>2906</v>
      </c>
      <c r="C2921" s="919"/>
      <c r="D2921" s="48"/>
      <c r="L2921" s="259"/>
      <c r="M2921" s="259"/>
      <c r="S2921" s="259"/>
      <c r="T2921" s="259"/>
      <c r="U2921" s="259"/>
      <c r="V2921" s="259"/>
    </row>
    <row r="2922" spans="1:22">
      <c r="A2922" s="45"/>
      <c r="B2922" s="43">
        <f t="shared" si="50"/>
        <v>2907</v>
      </c>
      <c r="C2922" s="919"/>
      <c r="D2922" s="48"/>
      <c r="L2922" s="259"/>
      <c r="M2922" s="259"/>
      <c r="S2922" s="259"/>
      <c r="T2922" s="259"/>
      <c r="U2922" s="259"/>
      <c r="V2922" s="259"/>
    </row>
    <row r="2923" spans="1:22">
      <c r="A2923" s="45"/>
      <c r="B2923" s="43">
        <f t="shared" si="50"/>
        <v>2908</v>
      </c>
      <c r="C2923" s="919"/>
      <c r="D2923" s="48"/>
      <c r="L2923" s="259"/>
      <c r="M2923" s="259"/>
      <c r="S2923" s="259"/>
      <c r="T2923" s="259"/>
      <c r="U2923" s="259"/>
      <c r="V2923" s="259"/>
    </row>
    <row r="2924" spans="1:22">
      <c r="A2924" s="45"/>
      <c r="B2924" s="43">
        <f t="shared" si="50"/>
        <v>2909</v>
      </c>
      <c r="C2924" s="919"/>
      <c r="D2924" s="48"/>
      <c r="L2924" s="259"/>
      <c r="M2924" s="259"/>
      <c r="S2924" s="259"/>
      <c r="T2924" s="259"/>
      <c r="U2924" s="259"/>
      <c r="V2924" s="259"/>
    </row>
    <row r="2925" spans="1:22">
      <c r="A2925" s="45"/>
      <c r="B2925" s="43">
        <f t="shared" si="50"/>
        <v>2910</v>
      </c>
      <c r="C2925" s="919"/>
      <c r="D2925" s="48"/>
      <c r="L2925" s="259"/>
      <c r="M2925" s="259"/>
      <c r="S2925" s="259"/>
      <c r="T2925" s="259"/>
      <c r="U2925" s="259"/>
      <c r="V2925" s="259"/>
    </row>
    <row r="2926" spans="1:22">
      <c r="A2926" s="45"/>
      <c r="B2926" s="43">
        <f t="shared" si="50"/>
        <v>2911</v>
      </c>
      <c r="C2926" s="919"/>
      <c r="D2926" s="48"/>
      <c r="L2926" s="259"/>
      <c r="M2926" s="259"/>
      <c r="S2926" s="259"/>
      <c r="T2926" s="259"/>
      <c r="U2926" s="259"/>
      <c r="V2926" s="259"/>
    </row>
    <row r="2927" spans="1:22">
      <c r="A2927" s="45"/>
      <c r="B2927" s="43">
        <f t="shared" si="50"/>
        <v>2912</v>
      </c>
      <c r="C2927" s="919"/>
      <c r="D2927" s="48"/>
      <c r="L2927" s="259"/>
      <c r="M2927" s="259"/>
      <c r="S2927" s="259"/>
      <c r="T2927" s="259"/>
      <c r="U2927" s="259"/>
      <c r="V2927" s="259"/>
    </row>
    <row r="2928" spans="1:22">
      <c r="A2928" s="45"/>
      <c r="B2928" s="43">
        <f t="shared" si="50"/>
        <v>2913</v>
      </c>
      <c r="C2928" s="919"/>
      <c r="D2928" s="48"/>
      <c r="L2928" s="259"/>
      <c r="M2928" s="259"/>
      <c r="S2928" s="259"/>
      <c r="T2928" s="259"/>
      <c r="U2928" s="259"/>
      <c r="V2928" s="259"/>
    </row>
    <row r="2929" spans="1:22">
      <c r="A2929" s="45"/>
      <c r="B2929" s="43">
        <f t="shared" si="50"/>
        <v>2914</v>
      </c>
      <c r="C2929" s="919"/>
      <c r="D2929" s="48"/>
      <c r="L2929" s="259"/>
      <c r="M2929" s="259"/>
      <c r="S2929" s="259"/>
      <c r="T2929" s="259"/>
      <c r="U2929" s="259"/>
      <c r="V2929" s="259"/>
    </row>
    <row r="2930" spans="1:22">
      <c r="A2930" s="45"/>
      <c r="B2930" s="43">
        <f t="shared" si="50"/>
        <v>2915</v>
      </c>
      <c r="C2930" s="919"/>
      <c r="D2930" s="48"/>
      <c r="L2930" s="259"/>
      <c r="M2930" s="259"/>
      <c r="S2930" s="259"/>
      <c r="T2930" s="259"/>
      <c r="U2930" s="259"/>
      <c r="V2930" s="259"/>
    </row>
    <row r="2931" spans="1:22">
      <c r="A2931" s="45"/>
      <c r="B2931" s="43">
        <f t="shared" si="50"/>
        <v>2916</v>
      </c>
      <c r="C2931" s="919"/>
      <c r="D2931" s="48"/>
      <c r="L2931" s="259"/>
      <c r="M2931" s="259"/>
      <c r="S2931" s="259"/>
      <c r="T2931" s="259"/>
      <c r="U2931" s="259"/>
      <c r="V2931" s="259"/>
    </row>
    <row r="2932" spans="1:22">
      <c r="A2932" s="45"/>
      <c r="B2932" s="43">
        <f t="shared" si="50"/>
        <v>2917</v>
      </c>
      <c r="C2932" s="919"/>
      <c r="D2932" s="48"/>
      <c r="L2932" s="259"/>
      <c r="M2932" s="259"/>
      <c r="S2932" s="259"/>
      <c r="T2932" s="259"/>
      <c r="U2932" s="259"/>
      <c r="V2932" s="259"/>
    </row>
    <row r="2933" spans="1:22">
      <c r="A2933" s="45"/>
      <c r="B2933" s="43">
        <f t="shared" si="50"/>
        <v>2918</v>
      </c>
      <c r="C2933" s="919"/>
      <c r="D2933" s="48"/>
      <c r="L2933" s="259"/>
      <c r="M2933" s="259"/>
      <c r="S2933" s="259"/>
      <c r="T2933" s="259"/>
      <c r="U2933" s="259"/>
      <c r="V2933" s="259"/>
    </row>
    <row r="2934" spans="1:22">
      <c r="A2934" s="45"/>
      <c r="B2934" s="43">
        <f t="shared" si="50"/>
        <v>2919</v>
      </c>
      <c r="C2934" s="919"/>
      <c r="D2934" s="48"/>
      <c r="L2934" s="259"/>
      <c r="M2934" s="259"/>
      <c r="S2934" s="259"/>
      <c r="T2934" s="259"/>
      <c r="U2934" s="259"/>
      <c r="V2934" s="259"/>
    </row>
    <row r="2935" spans="1:22">
      <c r="A2935" s="45"/>
      <c r="B2935" s="43">
        <f t="shared" si="50"/>
        <v>2920</v>
      </c>
      <c r="C2935" s="919"/>
      <c r="D2935" s="48"/>
      <c r="L2935" s="259"/>
      <c r="M2935" s="259"/>
      <c r="S2935" s="259"/>
      <c r="T2935" s="259"/>
      <c r="U2935" s="259"/>
      <c r="V2935" s="259"/>
    </row>
    <row r="2936" spans="1:22">
      <c r="A2936" s="45"/>
      <c r="B2936" s="43">
        <f t="shared" si="50"/>
        <v>2921</v>
      </c>
      <c r="C2936" s="919"/>
      <c r="D2936" s="48"/>
      <c r="L2936" s="259"/>
      <c r="M2936" s="259"/>
      <c r="S2936" s="259"/>
      <c r="T2936" s="259"/>
      <c r="U2936" s="259"/>
      <c r="V2936" s="259"/>
    </row>
    <row r="2937" spans="1:22">
      <c r="A2937" s="45"/>
      <c r="B2937" s="43">
        <f t="shared" si="50"/>
        <v>2922</v>
      </c>
      <c r="C2937" s="919"/>
      <c r="D2937" s="48"/>
      <c r="L2937" s="259"/>
      <c r="M2937" s="259"/>
      <c r="S2937" s="259"/>
      <c r="T2937" s="259"/>
      <c r="U2937" s="259"/>
      <c r="V2937" s="259"/>
    </row>
    <row r="2938" spans="1:22">
      <c r="A2938" s="45"/>
      <c r="B2938" s="43">
        <f t="shared" si="50"/>
        <v>2923</v>
      </c>
      <c r="C2938" s="919"/>
      <c r="D2938" s="48"/>
      <c r="L2938" s="259"/>
      <c r="M2938" s="259"/>
      <c r="S2938" s="259"/>
      <c r="T2938" s="259"/>
      <c r="U2938" s="259"/>
      <c r="V2938" s="259"/>
    </row>
    <row r="2939" spans="1:22">
      <c r="A2939" s="45"/>
      <c r="B2939" s="43">
        <f t="shared" si="50"/>
        <v>2924</v>
      </c>
      <c r="C2939" s="919"/>
      <c r="D2939" s="48"/>
      <c r="L2939" s="259"/>
      <c r="M2939" s="259"/>
      <c r="S2939" s="259"/>
      <c r="T2939" s="259"/>
      <c r="U2939" s="259"/>
      <c r="V2939" s="259"/>
    </row>
    <row r="2940" spans="1:22">
      <c r="A2940" s="45"/>
      <c r="B2940" s="43">
        <f t="shared" si="50"/>
        <v>2925</v>
      </c>
      <c r="C2940" s="919"/>
      <c r="D2940" s="48"/>
      <c r="L2940" s="259"/>
      <c r="M2940" s="259"/>
      <c r="S2940" s="259"/>
      <c r="T2940" s="259"/>
      <c r="U2940" s="259"/>
      <c r="V2940" s="259"/>
    </row>
    <row r="2941" spans="1:22">
      <c r="A2941" s="45"/>
      <c r="B2941" s="43">
        <f t="shared" si="50"/>
        <v>2926</v>
      </c>
      <c r="C2941" s="919"/>
      <c r="D2941" s="48"/>
      <c r="L2941" s="259"/>
      <c r="M2941" s="259"/>
      <c r="S2941" s="259"/>
      <c r="T2941" s="259"/>
      <c r="U2941" s="259"/>
      <c r="V2941" s="259"/>
    </row>
    <row r="2942" spans="1:22">
      <c r="A2942" s="45"/>
      <c r="B2942" s="43">
        <f t="shared" si="50"/>
        <v>2927</v>
      </c>
      <c r="C2942" s="919"/>
      <c r="D2942" s="48"/>
      <c r="L2942" s="259"/>
      <c r="M2942" s="259"/>
      <c r="S2942" s="259"/>
      <c r="T2942" s="259"/>
      <c r="U2942" s="259"/>
      <c r="V2942" s="259"/>
    </row>
    <row r="2943" spans="1:22">
      <c r="A2943" s="45"/>
      <c r="B2943" s="43">
        <f t="shared" si="50"/>
        <v>2928</v>
      </c>
      <c r="C2943" s="919"/>
      <c r="D2943" s="48"/>
      <c r="L2943" s="259"/>
      <c r="M2943" s="259"/>
      <c r="S2943" s="259"/>
      <c r="T2943" s="259"/>
      <c r="U2943" s="259"/>
      <c r="V2943" s="259"/>
    </row>
    <row r="2944" spans="1:22">
      <c r="A2944" s="45"/>
      <c r="B2944" s="43">
        <f t="shared" si="50"/>
        <v>2929</v>
      </c>
      <c r="C2944" s="919"/>
      <c r="D2944" s="48"/>
      <c r="L2944" s="259"/>
      <c r="M2944" s="259"/>
      <c r="S2944" s="259"/>
      <c r="T2944" s="259"/>
      <c r="U2944" s="259"/>
      <c r="V2944" s="259"/>
    </row>
    <row r="2945" spans="1:22">
      <c r="A2945" s="45"/>
      <c r="B2945" s="43">
        <f t="shared" si="50"/>
        <v>2930</v>
      </c>
      <c r="C2945" s="919"/>
      <c r="D2945" s="48"/>
      <c r="L2945" s="259"/>
      <c r="M2945" s="259"/>
      <c r="S2945" s="259"/>
      <c r="T2945" s="259"/>
      <c r="U2945" s="259"/>
      <c r="V2945" s="259"/>
    </row>
    <row r="2946" spans="1:22">
      <c r="A2946" s="45"/>
      <c r="B2946" s="43">
        <f t="shared" si="50"/>
        <v>2931</v>
      </c>
      <c r="C2946" s="919"/>
      <c r="D2946" s="48"/>
      <c r="L2946" s="259"/>
      <c r="M2946" s="259"/>
      <c r="S2946" s="259"/>
      <c r="T2946" s="259"/>
      <c r="U2946" s="259"/>
      <c r="V2946" s="259"/>
    </row>
    <row r="2947" spans="1:22">
      <c r="A2947" s="45"/>
      <c r="B2947" s="43">
        <f t="shared" si="50"/>
        <v>2932</v>
      </c>
      <c r="C2947" s="919"/>
      <c r="D2947" s="48"/>
      <c r="L2947" s="259"/>
      <c r="M2947" s="259"/>
      <c r="S2947" s="259"/>
      <c r="T2947" s="259"/>
      <c r="U2947" s="259"/>
      <c r="V2947" s="259"/>
    </row>
    <row r="2948" spans="1:22">
      <c r="A2948" s="45"/>
      <c r="B2948" s="43">
        <f t="shared" si="50"/>
        <v>2933</v>
      </c>
      <c r="C2948" s="919"/>
      <c r="D2948" s="48"/>
      <c r="L2948" s="259"/>
      <c r="M2948" s="259"/>
      <c r="S2948" s="259"/>
      <c r="T2948" s="259"/>
      <c r="U2948" s="259"/>
      <c r="V2948" s="259"/>
    </row>
    <row r="2949" spans="1:22">
      <c r="A2949" s="45"/>
      <c r="B2949" s="43">
        <f t="shared" si="50"/>
        <v>2934</v>
      </c>
      <c r="C2949" s="919"/>
      <c r="D2949" s="48"/>
      <c r="L2949" s="259"/>
      <c r="M2949" s="259"/>
      <c r="S2949" s="259"/>
      <c r="T2949" s="259"/>
      <c r="U2949" s="259"/>
      <c r="V2949" s="259"/>
    </row>
    <row r="2950" spans="1:22">
      <c r="A2950" s="45"/>
      <c r="B2950" s="43">
        <f t="shared" si="50"/>
        <v>2935</v>
      </c>
      <c r="C2950" s="919"/>
      <c r="D2950" s="48"/>
      <c r="L2950" s="259"/>
      <c r="M2950" s="259"/>
      <c r="S2950" s="259"/>
      <c r="T2950" s="259"/>
      <c r="U2950" s="259"/>
      <c r="V2950" s="259"/>
    </row>
    <row r="2951" spans="1:22">
      <c r="A2951" s="45"/>
      <c r="B2951" s="43">
        <f t="shared" si="50"/>
        <v>2936</v>
      </c>
      <c r="C2951" s="919"/>
      <c r="D2951" s="48"/>
      <c r="L2951" s="259"/>
      <c r="M2951" s="259"/>
      <c r="S2951" s="259"/>
      <c r="T2951" s="259"/>
      <c r="U2951" s="259"/>
      <c r="V2951" s="259"/>
    </row>
    <row r="2952" spans="1:22">
      <c r="A2952" s="45"/>
      <c r="B2952" s="43">
        <f t="shared" si="50"/>
        <v>2937</v>
      </c>
      <c r="C2952" s="919"/>
      <c r="D2952" s="48"/>
      <c r="L2952" s="259"/>
      <c r="M2952" s="259"/>
      <c r="S2952" s="259"/>
      <c r="T2952" s="259"/>
      <c r="U2952" s="259"/>
      <c r="V2952" s="259"/>
    </row>
    <row r="2953" spans="1:22">
      <c r="A2953" s="45"/>
      <c r="B2953" s="43">
        <f t="shared" si="50"/>
        <v>2938</v>
      </c>
      <c r="C2953" s="919"/>
      <c r="D2953" s="48"/>
      <c r="L2953" s="259"/>
      <c r="M2953" s="259"/>
      <c r="S2953" s="259"/>
      <c r="T2953" s="259"/>
      <c r="U2953" s="259"/>
      <c r="V2953" s="259"/>
    </row>
    <row r="2954" spans="1:22">
      <c r="A2954" s="45"/>
      <c r="B2954" s="43">
        <f t="shared" si="50"/>
        <v>2939</v>
      </c>
      <c r="C2954" s="919"/>
      <c r="D2954" s="48"/>
      <c r="L2954" s="259"/>
      <c r="M2954" s="259"/>
      <c r="S2954" s="259"/>
      <c r="T2954" s="259"/>
      <c r="U2954" s="259"/>
      <c r="V2954" s="259"/>
    </row>
    <row r="2955" spans="1:22">
      <c r="A2955" s="45"/>
      <c r="B2955" s="43">
        <f t="shared" si="50"/>
        <v>2940</v>
      </c>
      <c r="C2955" s="919"/>
      <c r="D2955" s="48"/>
      <c r="L2955" s="259"/>
      <c r="M2955" s="259"/>
      <c r="S2955" s="259"/>
      <c r="T2955" s="259"/>
      <c r="U2955" s="259"/>
      <c r="V2955" s="259"/>
    </row>
    <row r="2956" spans="1:22">
      <c r="A2956" s="45"/>
      <c r="B2956" s="43">
        <f t="shared" si="50"/>
        <v>2941</v>
      </c>
      <c r="C2956" s="919"/>
      <c r="D2956" s="48"/>
      <c r="L2956" s="259"/>
      <c r="M2956" s="259"/>
      <c r="S2956" s="259"/>
      <c r="T2956" s="259"/>
      <c r="U2956" s="259"/>
      <c r="V2956" s="259"/>
    </row>
    <row r="2957" spans="1:22">
      <c r="A2957" s="45"/>
      <c r="B2957" s="43">
        <f t="shared" si="50"/>
        <v>2942</v>
      </c>
      <c r="C2957" s="919"/>
      <c r="D2957" s="48"/>
      <c r="L2957" s="259"/>
      <c r="M2957" s="259"/>
      <c r="S2957" s="259"/>
      <c r="T2957" s="259"/>
      <c r="U2957" s="259"/>
      <c r="V2957" s="259"/>
    </row>
    <row r="2958" spans="1:22">
      <c r="A2958" s="45"/>
      <c r="B2958" s="43">
        <f t="shared" si="50"/>
        <v>2943</v>
      </c>
      <c r="C2958" s="919"/>
      <c r="D2958" s="48"/>
      <c r="L2958" s="259"/>
      <c r="M2958" s="259"/>
      <c r="S2958" s="259"/>
      <c r="T2958" s="259"/>
      <c r="U2958" s="259"/>
      <c r="V2958" s="259"/>
    </row>
    <row r="2959" spans="1:22">
      <c r="A2959" s="45"/>
      <c r="B2959" s="43">
        <f t="shared" si="50"/>
        <v>2944</v>
      </c>
      <c r="C2959" s="919"/>
      <c r="D2959" s="48"/>
      <c r="L2959" s="259"/>
      <c r="M2959" s="259"/>
      <c r="S2959" s="259"/>
      <c r="T2959" s="259"/>
      <c r="U2959" s="259"/>
      <c r="V2959" s="259"/>
    </row>
    <row r="2960" spans="1:22">
      <c r="A2960" s="45"/>
      <c r="B2960" s="43">
        <f t="shared" si="50"/>
        <v>2945</v>
      </c>
      <c r="C2960" s="919"/>
      <c r="D2960" s="48"/>
      <c r="L2960" s="259"/>
      <c r="M2960" s="259"/>
      <c r="S2960" s="259"/>
      <c r="T2960" s="259"/>
      <c r="U2960" s="259"/>
      <c r="V2960" s="259"/>
    </row>
    <row r="2961" spans="1:22">
      <c r="A2961" s="45"/>
      <c r="B2961" s="43">
        <f t="shared" si="50"/>
        <v>2946</v>
      </c>
      <c r="C2961" s="919"/>
      <c r="D2961" s="48"/>
      <c r="L2961" s="259"/>
      <c r="M2961" s="259"/>
      <c r="S2961" s="259"/>
      <c r="T2961" s="259"/>
      <c r="U2961" s="259"/>
      <c r="V2961" s="259"/>
    </row>
    <row r="2962" spans="1:22">
      <c r="A2962" s="45"/>
      <c r="B2962" s="43">
        <f t="shared" ref="B2962:B3025" si="51">B2961+1</f>
        <v>2947</v>
      </c>
      <c r="C2962" s="919"/>
      <c r="D2962" s="48"/>
      <c r="L2962" s="259"/>
      <c r="M2962" s="259"/>
      <c r="S2962" s="259"/>
      <c r="T2962" s="259"/>
      <c r="U2962" s="259"/>
      <c r="V2962" s="259"/>
    </row>
    <row r="2963" spans="1:22">
      <c r="A2963" s="45"/>
      <c r="B2963" s="43">
        <f t="shared" si="51"/>
        <v>2948</v>
      </c>
      <c r="C2963" s="919"/>
      <c r="D2963" s="48"/>
      <c r="L2963" s="259"/>
      <c r="M2963" s="259"/>
      <c r="S2963" s="259"/>
      <c r="T2963" s="259"/>
      <c r="U2963" s="259"/>
      <c r="V2963" s="259"/>
    </row>
    <row r="2964" spans="1:22">
      <c r="A2964" s="45"/>
      <c r="B2964" s="43">
        <f t="shared" si="51"/>
        <v>2949</v>
      </c>
      <c r="C2964" s="919"/>
      <c r="D2964" s="48"/>
      <c r="L2964" s="259"/>
      <c r="M2964" s="259"/>
      <c r="S2964" s="259"/>
      <c r="T2964" s="259"/>
      <c r="U2964" s="259"/>
      <c r="V2964" s="259"/>
    </row>
    <row r="2965" spans="1:22">
      <c r="A2965" s="45"/>
      <c r="B2965" s="43">
        <f t="shared" si="51"/>
        <v>2950</v>
      </c>
      <c r="C2965" s="919"/>
      <c r="D2965" s="48"/>
      <c r="L2965" s="259"/>
      <c r="M2965" s="259"/>
      <c r="S2965" s="259"/>
      <c r="T2965" s="259"/>
      <c r="U2965" s="259"/>
      <c r="V2965" s="259"/>
    </row>
    <row r="2966" spans="1:22">
      <c r="A2966" s="45"/>
      <c r="B2966" s="43">
        <f t="shared" si="51"/>
        <v>2951</v>
      </c>
      <c r="C2966" s="919"/>
      <c r="D2966" s="48"/>
      <c r="L2966" s="259"/>
      <c r="M2966" s="259"/>
      <c r="S2966" s="259"/>
      <c r="T2966" s="259"/>
      <c r="U2966" s="259"/>
      <c r="V2966" s="259"/>
    </row>
    <row r="2967" spans="1:22">
      <c r="A2967" s="45"/>
      <c r="B2967" s="43">
        <f t="shared" si="51"/>
        <v>2952</v>
      </c>
      <c r="C2967" s="919"/>
      <c r="D2967" s="48"/>
      <c r="L2967" s="259"/>
      <c r="M2967" s="259"/>
      <c r="S2967" s="259"/>
      <c r="T2967" s="259"/>
      <c r="U2967" s="259"/>
      <c r="V2967" s="259"/>
    </row>
    <row r="2968" spans="1:22">
      <c r="A2968" s="45"/>
      <c r="B2968" s="43">
        <f t="shared" si="51"/>
        <v>2953</v>
      </c>
      <c r="C2968" s="919"/>
      <c r="D2968" s="48"/>
      <c r="L2968" s="259"/>
      <c r="M2968" s="259"/>
      <c r="S2968" s="259"/>
      <c r="T2968" s="259"/>
      <c r="U2968" s="259"/>
      <c r="V2968" s="259"/>
    </row>
    <row r="2969" spans="1:22">
      <c r="A2969" s="45"/>
      <c r="B2969" s="43">
        <f t="shared" si="51"/>
        <v>2954</v>
      </c>
      <c r="C2969" s="919"/>
      <c r="D2969" s="48"/>
      <c r="L2969" s="259"/>
      <c r="M2969" s="259"/>
      <c r="S2969" s="259"/>
      <c r="T2969" s="259"/>
      <c r="U2969" s="259"/>
      <c r="V2969" s="259"/>
    </row>
    <row r="2970" spans="1:22">
      <c r="A2970" s="45"/>
      <c r="B2970" s="43">
        <f t="shared" si="51"/>
        <v>2955</v>
      </c>
      <c r="C2970" s="919"/>
      <c r="D2970" s="48"/>
      <c r="L2970" s="259"/>
      <c r="M2970" s="259"/>
      <c r="S2970" s="259"/>
      <c r="T2970" s="259"/>
      <c r="U2970" s="259"/>
      <c r="V2970" s="259"/>
    </row>
    <row r="2971" spans="1:22">
      <c r="A2971" s="45"/>
      <c r="B2971" s="43">
        <f t="shared" si="51"/>
        <v>2956</v>
      </c>
      <c r="C2971" s="919"/>
      <c r="D2971" s="48"/>
      <c r="L2971" s="259"/>
      <c r="M2971" s="259"/>
      <c r="S2971" s="259"/>
      <c r="T2971" s="259"/>
      <c r="U2971" s="259"/>
      <c r="V2971" s="259"/>
    </row>
    <row r="2972" spans="1:22">
      <c r="A2972" s="45"/>
      <c r="B2972" s="43">
        <f t="shared" si="51"/>
        <v>2957</v>
      </c>
      <c r="C2972" s="919"/>
      <c r="D2972" s="48"/>
      <c r="L2972" s="259"/>
      <c r="M2972" s="259"/>
      <c r="S2972" s="259"/>
      <c r="T2972" s="259"/>
      <c r="U2972" s="259"/>
      <c r="V2972" s="259"/>
    </row>
    <row r="2973" spans="1:22">
      <c r="A2973" s="45"/>
      <c r="B2973" s="43">
        <f t="shared" si="51"/>
        <v>2958</v>
      </c>
      <c r="C2973" s="919"/>
      <c r="D2973" s="48"/>
      <c r="L2973" s="259"/>
      <c r="M2973" s="259"/>
      <c r="S2973" s="259"/>
      <c r="T2973" s="259"/>
      <c r="U2973" s="259"/>
      <c r="V2973" s="259"/>
    </row>
    <row r="2974" spans="1:22">
      <c r="A2974" s="45"/>
      <c r="B2974" s="43">
        <f t="shared" si="51"/>
        <v>2959</v>
      </c>
      <c r="C2974" s="919"/>
      <c r="D2974" s="48"/>
      <c r="L2974" s="259"/>
      <c r="M2974" s="259"/>
      <c r="S2974" s="259"/>
      <c r="T2974" s="259"/>
      <c r="U2974" s="259"/>
      <c r="V2974" s="259"/>
    </row>
    <row r="2975" spans="1:22">
      <c r="A2975" s="45"/>
      <c r="B2975" s="43">
        <f t="shared" si="51"/>
        <v>2960</v>
      </c>
      <c r="C2975" s="919"/>
      <c r="D2975" s="48"/>
      <c r="L2975" s="259"/>
      <c r="M2975" s="259"/>
      <c r="S2975" s="259"/>
      <c r="T2975" s="259"/>
      <c r="U2975" s="259"/>
      <c r="V2975" s="259"/>
    </row>
    <row r="2976" spans="1:22">
      <c r="A2976" s="45"/>
      <c r="B2976" s="43">
        <f t="shared" si="51"/>
        <v>2961</v>
      </c>
      <c r="C2976" s="919"/>
      <c r="D2976" s="48"/>
      <c r="L2976" s="259"/>
      <c r="M2976" s="259"/>
      <c r="S2976" s="259"/>
      <c r="T2976" s="259"/>
      <c r="U2976" s="259"/>
      <c r="V2976" s="259"/>
    </row>
    <row r="2977" spans="1:22">
      <c r="A2977" s="45"/>
      <c r="B2977" s="43">
        <f t="shared" si="51"/>
        <v>2962</v>
      </c>
      <c r="C2977" s="919"/>
      <c r="D2977" s="48"/>
      <c r="L2977" s="259"/>
      <c r="M2977" s="259"/>
      <c r="S2977" s="259"/>
      <c r="T2977" s="259"/>
      <c r="U2977" s="259"/>
      <c r="V2977" s="259"/>
    </row>
    <row r="2978" spans="1:22">
      <c r="A2978" s="45"/>
      <c r="B2978" s="43">
        <f t="shared" si="51"/>
        <v>2963</v>
      </c>
      <c r="C2978" s="919"/>
      <c r="D2978" s="48"/>
      <c r="L2978" s="259"/>
      <c r="M2978" s="259"/>
      <c r="S2978" s="259"/>
      <c r="T2978" s="259"/>
      <c r="U2978" s="259"/>
      <c r="V2978" s="259"/>
    </row>
    <row r="2979" spans="1:22">
      <c r="A2979" s="45"/>
      <c r="B2979" s="43">
        <f t="shared" si="51"/>
        <v>2964</v>
      </c>
      <c r="C2979" s="919"/>
      <c r="D2979" s="48"/>
      <c r="L2979" s="259"/>
      <c r="M2979" s="259"/>
      <c r="S2979" s="259"/>
      <c r="T2979" s="259"/>
      <c r="U2979" s="259"/>
      <c r="V2979" s="259"/>
    </row>
    <row r="2980" spans="1:22">
      <c r="A2980" s="45"/>
      <c r="B2980" s="43">
        <f t="shared" si="51"/>
        <v>2965</v>
      </c>
      <c r="C2980" s="919"/>
      <c r="D2980" s="48"/>
      <c r="L2980" s="259"/>
      <c r="M2980" s="259"/>
      <c r="S2980" s="259"/>
      <c r="T2980" s="259"/>
      <c r="U2980" s="259"/>
      <c r="V2980" s="259"/>
    </row>
    <row r="2981" spans="1:22">
      <c r="A2981" s="45"/>
      <c r="B2981" s="43">
        <f t="shared" si="51"/>
        <v>2966</v>
      </c>
      <c r="C2981" s="919"/>
      <c r="D2981" s="48"/>
      <c r="L2981" s="259"/>
      <c r="M2981" s="259"/>
      <c r="S2981" s="259"/>
      <c r="T2981" s="259"/>
      <c r="U2981" s="259"/>
      <c r="V2981" s="259"/>
    </row>
    <row r="2982" spans="1:22">
      <c r="A2982" s="45"/>
      <c r="B2982" s="43">
        <f t="shared" si="51"/>
        <v>2967</v>
      </c>
      <c r="C2982" s="919"/>
      <c r="D2982" s="48"/>
      <c r="L2982" s="259"/>
      <c r="M2982" s="259"/>
      <c r="S2982" s="259"/>
      <c r="T2982" s="259"/>
      <c r="U2982" s="259"/>
      <c r="V2982" s="259"/>
    </row>
    <row r="2983" spans="1:22">
      <c r="A2983" s="45"/>
      <c r="B2983" s="43">
        <f t="shared" si="51"/>
        <v>2968</v>
      </c>
      <c r="C2983" s="919"/>
      <c r="D2983" s="48"/>
      <c r="L2983" s="259"/>
      <c r="M2983" s="259"/>
      <c r="S2983" s="259"/>
      <c r="T2983" s="259"/>
      <c r="U2983" s="259"/>
      <c r="V2983" s="259"/>
    </row>
    <row r="2984" spans="1:22">
      <c r="A2984" s="45"/>
      <c r="B2984" s="43">
        <f t="shared" si="51"/>
        <v>2969</v>
      </c>
      <c r="C2984" s="919"/>
      <c r="D2984" s="48"/>
      <c r="L2984" s="259"/>
      <c r="M2984" s="259"/>
      <c r="S2984" s="259"/>
      <c r="T2984" s="259"/>
      <c r="U2984" s="259"/>
      <c r="V2984" s="259"/>
    </row>
    <row r="2985" spans="1:22">
      <c r="A2985" s="45"/>
      <c r="B2985" s="43">
        <f t="shared" si="51"/>
        <v>2970</v>
      </c>
      <c r="C2985" s="919"/>
      <c r="D2985" s="48"/>
      <c r="L2985" s="259"/>
      <c r="M2985" s="259"/>
      <c r="S2985" s="259"/>
      <c r="T2985" s="259"/>
      <c r="U2985" s="259"/>
      <c r="V2985" s="259"/>
    </row>
    <row r="2986" spans="1:22">
      <c r="A2986" s="45"/>
      <c r="B2986" s="43">
        <f t="shared" si="51"/>
        <v>2971</v>
      </c>
      <c r="C2986" s="919"/>
      <c r="D2986" s="48"/>
      <c r="L2986" s="259"/>
      <c r="M2986" s="259"/>
      <c r="S2986" s="259"/>
      <c r="T2986" s="259"/>
      <c r="U2986" s="259"/>
      <c r="V2986" s="259"/>
    </row>
    <row r="2987" spans="1:22">
      <c r="A2987" s="45"/>
      <c r="B2987" s="43">
        <f t="shared" si="51"/>
        <v>2972</v>
      </c>
      <c r="C2987" s="919"/>
      <c r="D2987" s="48"/>
      <c r="L2987" s="259"/>
      <c r="M2987" s="259"/>
      <c r="S2987" s="259"/>
      <c r="T2987" s="259"/>
      <c r="U2987" s="259"/>
      <c r="V2987" s="259"/>
    </row>
    <row r="2988" spans="1:22">
      <c r="A2988" s="45"/>
      <c r="B2988" s="43">
        <f t="shared" si="51"/>
        <v>2973</v>
      </c>
      <c r="C2988" s="919"/>
      <c r="D2988" s="48"/>
      <c r="L2988" s="259"/>
      <c r="M2988" s="259"/>
      <c r="S2988" s="259"/>
      <c r="T2988" s="259"/>
      <c r="U2988" s="259"/>
      <c r="V2988" s="259"/>
    </row>
    <row r="2989" spans="1:22">
      <c r="A2989" s="45"/>
      <c r="B2989" s="43">
        <f t="shared" si="51"/>
        <v>2974</v>
      </c>
      <c r="C2989" s="919"/>
      <c r="D2989" s="48"/>
      <c r="L2989" s="259"/>
      <c r="M2989" s="259"/>
      <c r="S2989" s="259"/>
      <c r="T2989" s="259"/>
      <c r="U2989" s="259"/>
      <c r="V2989" s="259"/>
    </row>
    <row r="2990" spans="1:22">
      <c r="A2990" s="45"/>
      <c r="B2990" s="43">
        <f t="shared" si="51"/>
        <v>2975</v>
      </c>
      <c r="C2990" s="919"/>
      <c r="D2990" s="48"/>
      <c r="L2990" s="259"/>
      <c r="M2990" s="259"/>
      <c r="S2990" s="259"/>
      <c r="T2990" s="259"/>
      <c r="U2990" s="259"/>
      <c r="V2990" s="259"/>
    </row>
    <row r="2991" spans="1:22">
      <c r="A2991" s="45"/>
      <c r="B2991" s="43">
        <f t="shared" si="51"/>
        <v>2976</v>
      </c>
      <c r="C2991" s="919"/>
      <c r="D2991" s="48"/>
      <c r="L2991" s="259"/>
      <c r="M2991" s="259"/>
      <c r="S2991" s="259"/>
      <c r="T2991" s="259"/>
      <c r="U2991" s="259"/>
      <c r="V2991" s="259"/>
    </row>
    <row r="2992" spans="1:22">
      <c r="A2992" s="45"/>
      <c r="B2992" s="43">
        <f t="shared" si="51"/>
        <v>2977</v>
      </c>
      <c r="C2992" s="919"/>
      <c r="D2992" s="48"/>
      <c r="L2992" s="259"/>
      <c r="M2992" s="259"/>
      <c r="S2992" s="259"/>
      <c r="T2992" s="259"/>
      <c r="U2992" s="259"/>
      <c r="V2992" s="259"/>
    </row>
    <row r="2993" spans="1:22">
      <c r="A2993" s="45"/>
      <c r="B2993" s="43">
        <f t="shared" si="51"/>
        <v>2978</v>
      </c>
      <c r="C2993" s="919"/>
      <c r="D2993" s="48"/>
      <c r="L2993" s="259"/>
      <c r="M2993" s="259"/>
      <c r="S2993" s="259"/>
      <c r="T2993" s="259"/>
      <c r="U2993" s="259"/>
      <c r="V2993" s="259"/>
    </row>
    <row r="2994" spans="1:22">
      <c r="A2994" s="45"/>
      <c r="B2994" s="43">
        <f t="shared" si="51"/>
        <v>2979</v>
      </c>
      <c r="C2994" s="919"/>
      <c r="D2994" s="48"/>
      <c r="L2994" s="259"/>
      <c r="M2994" s="259"/>
      <c r="S2994" s="259"/>
      <c r="T2994" s="259"/>
      <c r="U2994" s="259"/>
      <c r="V2994" s="259"/>
    </row>
    <row r="2995" spans="1:22">
      <c r="A2995" s="45"/>
      <c r="B2995" s="43">
        <f t="shared" si="51"/>
        <v>2980</v>
      </c>
      <c r="C2995" s="919"/>
      <c r="D2995" s="48"/>
      <c r="L2995" s="259"/>
      <c r="M2995" s="259"/>
      <c r="S2995" s="259"/>
      <c r="T2995" s="259"/>
      <c r="U2995" s="259"/>
      <c r="V2995" s="259"/>
    </row>
    <row r="2996" spans="1:22">
      <c r="A2996" s="45"/>
      <c r="B2996" s="43">
        <f t="shared" si="51"/>
        <v>2981</v>
      </c>
      <c r="C2996" s="919"/>
      <c r="D2996" s="48"/>
      <c r="L2996" s="259"/>
      <c r="M2996" s="259"/>
      <c r="S2996" s="259"/>
      <c r="T2996" s="259"/>
      <c r="U2996" s="259"/>
      <c r="V2996" s="259"/>
    </row>
    <row r="2997" spans="1:22">
      <c r="A2997" s="45"/>
      <c r="B2997" s="43">
        <f t="shared" si="51"/>
        <v>2982</v>
      </c>
      <c r="C2997" s="919"/>
      <c r="D2997" s="48"/>
      <c r="L2997" s="259"/>
      <c r="M2997" s="259"/>
      <c r="S2997" s="259"/>
      <c r="T2997" s="259"/>
      <c r="U2997" s="259"/>
      <c r="V2997" s="259"/>
    </row>
    <row r="2998" spans="1:22">
      <c r="A2998" s="45"/>
      <c r="B2998" s="43">
        <f t="shared" si="51"/>
        <v>2983</v>
      </c>
      <c r="C2998" s="919"/>
      <c r="D2998" s="48"/>
      <c r="L2998" s="259"/>
      <c r="M2998" s="259"/>
      <c r="S2998" s="259"/>
      <c r="T2998" s="259"/>
      <c r="U2998" s="259"/>
      <c r="V2998" s="259"/>
    </row>
    <row r="2999" spans="1:22">
      <c r="A2999" s="45"/>
      <c r="B2999" s="43">
        <f t="shared" si="51"/>
        <v>2984</v>
      </c>
      <c r="C2999" s="919"/>
      <c r="D2999" s="48"/>
      <c r="L2999" s="259"/>
      <c r="M2999" s="259"/>
      <c r="S2999" s="259"/>
      <c r="T2999" s="259"/>
      <c r="U2999" s="259"/>
      <c r="V2999" s="259"/>
    </row>
    <row r="3000" spans="1:22">
      <c r="A3000" s="45"/>
      <c r="B3000" s="43">
        <f t="shared" si="51"/>
        <v>2985</v>
      </c>
      <c r="C3000" s="919"/>
      <c r="D3000" s="48"/>
      <c r="L3000" s="259"/>
      <c r="M3000" s="259"/>
      <c r="S3000" s="259"/>
      <c r="T3000" s="259"/>
      <c r="U3000" s="259"/>
      <c r="V3000" s="259"/>
    </row>
    <row r="3001" spans="1:22">
      <c r="A3001" s="45"/>
      <c r="B3001" s="43">
        <f t="shared" si="51"/>
        <v>2986</v>
      </c>
      <c r="C3001" s="919"/>
      <c r="D3001" s="48"/>
      <c r="L3001" s="259"/>
      <c r="M3001" s="259"/>
      <c r="S3001" s="259"/>
      <c r="T3001" s="259"/>
      <c r="U3001" s="259"/>
      <c r="V3001" s="259"/>
    </row>
    <row r="3002" spans="1:22">
      <c r="A3002" s="45"/>
      <c r="B3002" s="43">
        <f t="shared" si="51"/>
        <v>2987</v>
      </c>
      <c r="C3002" s="919"/>
      <c r="D3002" s="48"/>
      <c r="L3002" s="259"/>
      <c r="M3002" s="259"/>
      <c r="S3002" s="259"/>
      <c r="T3002" s="259"/>
      <c r="U3002" s="259"/>
      <c r="V3002" s="259"/>
    </row>
    <row r="3003" spans="1:22">
      <c r="A3003" s="45"/>
      <c r="B3003" s="43">
        <f t="shared" si="51"/>
        <v>2988</v>
      </c>
      <c r="C3003" s="919"/>
      <c r="D3003" s="48"/>
      <c r="L3003" s="259"/>
      <c r="M3003" s="259"/>
      <c r="S3003" s="259"/>
      <c r="T3003" s="259"/>
      <c r="U3003" s="259"/>
      <c r="V3003" s="259"/>
    </row>
    <row r="3004" spans="1:22">
      <c r="A3004" s="45"/>
      <c r="B3004" s="43">
        <f t="shared" si="51"/>
        <v>2989</v>
      </c>
      <c r="C3004" s="919"/>
      <c r="D3004" s="48"/>
      <c r="L3004" s="259"/>
      <c r="M3004" s="259"/>
      <c r="S3004" s="259"/>
      <c r="T3004" s="259"/>
      <c r="U3004" s="259"/>
      <c r="V3004" s="259"/>
    </row>
    <row r="3005" spans="1:22">
      <c r="A3005" s="45"/>
      <c r="B3005" s="43">
        <f t="shared" si="51"/>
        <v>2990</v>
      </c>
      <c r="C3005" s="919"/>
      <c r="D3005" s="48"/>
      <c r="L3005" s="259"/>
      <c r="M3005" s="259"/>
      <c r="S3005" s="259"/>
      <c r="T3005" s="259"/>
      <c r="U3005" s="259"/>
      <c r="V3005" s="259"/>
    </row>
    <row r="3006" spans="1:22">
      <c r="A3006" s="45"/>
      <c r="B3006" s="43">
        <f t="shared" si="51"/>
        <v>2991</v>
      </c>
      <c r="C3006" s="919"/>
      <c r="D3006" s="48"/>
      <c r="L3006" s="259"/>
      <c r="M3006" s="259"/>
      <c r="S3006" s="259"/>
      <c r="T3006" s="259"/>
      <c r="U3006" s="259"/>
      <c r="V3006" s="259"/>
    </row>
    <row r="3007" spans="1:22">
      <c r="A3007" s="45"/>
      <c r="B3007" s="43">
        <f t="shared" si="51"/>
        <v>2992</v>
      </c>
      <c r="C3007" s="919"/>
      <c r="D3007" s="48"/>
      <c r="L3007" s="259"/>
      <c r="M3007" s="259"/>
      <c r="S3007" s="259"/>
      <c r="T3007" s="259"/>
      <c r="U3007" s="259"/>
      <c r="V3007" s="259"/>
    </row>
    <row r="3008" spans="1:22">
      <c r="A3008" s="45"/>
      <c r="B3008" s="43">
        <f t="shared" si="51"/>
        <v>2993</v>
      </c>
      <c r="C3008" s="919"/>
      <c r="D3008" s="48"/>
      <c r="L3008" s="259"/>
      <c r="M3008" s="259"/>
      <c r="S3008" s="259"/>
      <c r="T3008" s="259"/>
      <c r="U3008" s="259"/>
      <c r="V3008" s="259"/>
    </row>
    <row r="3009" spans="1:22">
      <c r="A3009" s="45"/>
      <c r="B3009" s="43">
        <f t="shared" si="51"/>
        <v>2994</v>
      </c>
      <c r="C3009" s="919"/>
      <c r="D3009" s="48"/>
      <c r="L3009" s="259"/>
      <c r="M3009" s="259"/>
      <c r="S3009" s="259"/>
      <c r="T3009" s="259"/>
      <c r="U3009" s="259"/>
      <c r="V3009" s="259"/>
    </row>
    <row r="3010" spans="1:22">
      <c r="A3010" s="45"/>
      <c r="B3010" s="43">
        <f t="shared" si="51"/>
        <v>2995</v>
      </c>
      <c r="C3010" s="919"/>
      <c r="D3010" s="48"/>
      <c r="L3010" s="259"/>
      <c r="M3010" s="259"/>
      <c r="S3010" s="259"/>
      <c r="T3010" s="259"/>
      <c r="U3010" s="259"/>
      <c r="V3010" s="259"/>
    </row>
    <row r="3011" spans="1:22">
      <c r="A3011" s="45"/>
      <c r="B3011" s="43">
        <f t="shared" si="51"/>
        <v>2996</v>
      </c>
      <c r="C3011" s="919"/>
      <c r="D3011" s="48"/>
      <c r="L3011" s="259"/>
      <c r="M3011" s="259"/>
      <c r="S3011" s="259"/>
      <c r="T3011" s="259"/>
      <c r="U3011" s="259"/>
      <c r="V3011" s="259"/>
    </row>
    <row r="3012" spans="1:22">
      <c r="A3012" s="45"/>
      <c r="B3012" s="43">
        <f t="shared" si="51"/>
        <v>2997</v>
      </c>
      <c r="C3012" s="919"/>
      <c r="D3012" s="48"/>
      <c r="L3012" s="259"/>
      <c r="M3012" s="259"/>
      <c r="S3012" s="259"/>
      <c r="T3012" s="259"/>
      <c r="U3012" s="259"/>
      <c r="V3012" s="259"/>
    </row>
    <row r="3013" spans="1:22">
      <c r="A3013" s="45"/>
      <c r="B3013" s="43">
        <f t="shared" si="51"/>
        <v>2998</v>
      </c>
      <c r="C3013" s="919"/>
      <c r="D3013" s="48"/>
      <c r="L3013" s="259"/>
      <c r="M3013" s="259"/>
      <c r="S3013" s="259"/>
      <c r="T3013" s="259"/>
      <c r="U3013" s="259"/>
      <c r="V3013" s="259"/>
    </row>
    <row r="3014" spans="1:22">
      <c r="A3014" s="45"/>
      <c r="B3014" s="43">
        <f t="shared" si="51"/>
        <v>2999</v>
      </c>
      <c r="C3014" s="919"/>
      <c r="D3014" s="48"/>
      <c r="L3014" s="259"/>
      <c r="M3014" s="259"/>
      <c r="S3014" s="259"/>
      <c r="T3014" s="259"/>
      <c r="U3014" s="259"/>
      <c r="V3014" s="259"/>
    </row>
    <row r="3015" spans="1:22">
      <c r="A3015" s="45"/>
      <c r="B3015" s="43">
        <f t="shared" si="51"/>
        <v>3000</v>
      </c>
      <c r="C3015" s="919"/>
      <c r="D3015" s="48"/>
      <c r="L3015" s="259"/>
      <c r="M3015" s="259"/>
      <c r="S3015" s="259"/>
      <c r="T3015" s="259"/>
      <c r="U3015" s="259"/>
      <c r="V3015" s="259"/>
    </row>
    <row r="3016" spans="1:22">
      <c r="A3016" s="45"/>
      <c r="B3016" s="43">
        <f t="shared" si="51"/>
        <v>3001</v>
      </c>
      <c r="C3016" s="919"/>
      <c r="D3016" s="48"/>
      <c r="L3016" s="259"/>
      <c r="M3016" s="259"/>
      <c r="S3016" s="259"/>
      <c r="T3016" s="259"/>
      <c r="U3016" s="259"/>
      <c r="V3016" s="259"/>
    </row>
    <row r="3017" spans="1:22">
      <c r="A3017" s="45"/>
      <c r="B3017" s="43">
        <f t="shared" si="51"/>
        <v>3002</v>
      </c>
      <c r="C3017" s="919"/>
      <c r="D3017" s="48"/>
      <c r="L3017" s="259"/>
      <c r="M3017" s="259"/>
      <c r="S3017" s="259"/>
      <c r="T3017" s="259"/>
      <c r="U3017" s="259"/>
      <c r="V3017" s="259"/>
    </row>
    <row r="3018" spans="1:22">
      <c r="A3018" s="45"/>
      <c r="B3018" s="43">
        <f t="shared" si="51"/>
        <v>3003</v>
      </c>
      <c r="C3018" s="919"/>
      <c r="D3018" s="48"/>
      <c r="L3018" s="259"/>
      <c r="M3018" s="259"/>
      <c r="S3018" s="259"/>
      <c r="T3018" s="259"/>
      <c r="U3018" s="259"/>
      <c r="V3018" s="259"/>
    </row>
    <row r="3019" spans="1:22">
      <c r="A3019" s="45"/>
      <c r="B3019" s="43">
        <f t="shared" si="51"/>
        <v>3004</v>
      </c>
      <c r="C3019" s="919"/>
      <c r="D3019" s="48"/>
      <c r="L3019" s="259"/>
      <c r="M3019" s="259"/>
      <c r="S3019" s="259"/>
      <c r="T3019" s="259"/>
      <c r="U3019" s="259"/>
      <c r="V3019" s="259"/>
    </row>
    <row r="3020" spans="1:22">
      <c r="A3020" s="45"/>
      <c r="B3020" s="43">
        <f t="shared" si="51"/>
        <v>3005</v>
      </c>
      <c r="C3020" s="919"/>
      <c r="D3020" s="48"/>
      <c r="L3020" s="259"/>
      <c r="M3020" s="259"/>
      <c r="S3020" s="259"/>
      <c r="T3020" s="259"/>
      <c r="U3020" s="259"/>
      <c r="V3020" s="259"/>
    </row>
    <row r="3021" spans="1:22">
      <c r="A3021" s="45"/>
      <c r="B3021" s="43">
        <f t="shared" si="51"/>
        <v>3006</v>
      </c>
      <c r="C3021" s="919"/>
      <c r="D3021" s="48"/>
      <c r="L3021" s="259"/>
      <c r="M3021" s="259"/>
      <c r="S3021" s="259"/>
      <c r="T3021" s="259"/>
      <c r="U3021" s="259"/>
      <c r="V3021" s="259"/>
    </row>
    <row r="3022" spans="1:22">
      <c r="A3022" s="45"/>
      <c r="B3022" s="43">
        <f t="shared" si="51"/>
        <v>3007</v>
      </c>
      <c r="C3022" s="919"/>
      <c r="D3022" s="48"/>
      <c r="L3022" s="259"/>
      <c r="M3022" s="259"/>
      <c r="S3022" s="259"/>
      <c r="T3022" s="259"/>
      <c r="U3022" s="259"/>
      <c r="V3022" s="259"/>
    </row>
    <row r="3023" spans="1:22">
      <c r="A3023" s="45"/>
      <c r="B3023" s="43">
        <f t="shared" si="51"/>
        <v>3008</v>
      </c>
      <c r="C3023" s="919"/>
      <c r="D3023" s="48"/>
      <c r="L3023" s="259"/>
      <c r="M3023" s="259"/>
      <c r="S3023" s="259"/>
      <c r="T3023" s="259"/>
      <c r="U3023" s="259"/>
      <c r="V3023" s="259"/>
    </row>
    <row r="3024" spans="1:22">
      <c r="A3024" s="45"/>
      <c r="B3024" s="43">
        <f t="shared" si="51"/>
        <v>3009</v>
      </c>
      <c r="C3024" s="919"/>
      <c r="D3024" s="48"/>
      <c r="L3024" s="259"/>
      <c r="M3024" s="259"/>
      <c r="S3024" s="259"/>
      <c r="T3024" s="259"/>
      <c r="U3024" s="259"/>
      <c r="V3024" s="259"/>
    </row>
    <row r="3025" spans="1:22">
      <c r="A3025" s="45"/>
      <c r="B3025" s="43">
        <f t="shared" si="51"/>
        <v>3010</v>
      </c>
      <c r="C3025" s="919"/>
      <c r="D3025" s="48"/>
      <c r="L3025" s="259"/>
      <c r="M3025" s="259"/>
      <c r="S3025" s="259"/>
      <c r="T3025" s="259"/>
      <c r="U3025" s="259"/>
      <c r="V3025" s="259"/>
    </row>
    <row r="3026" spans="1:22">
      <c r="A3026" s="45"/>
      <c r="B3026" s="43">
        <f t="shared" ref="B3026:B3089" si="52">B3025+1</f>
        <v>3011</v>
      </c>
      <c r="C3026" s="919"/>
      <c r="D3026" s="48"/>
      <c r="L3026" s="259"/>
      <c r="M3026" s="259"/>
      <c r="S3026" s="259"/>
      <c r="T3026" s="259"/>
      <c r="U3026" s="259"/>
      <c r="V3026" s="259"/>
    </row>
    <row r="3027" spans="1:22">
      <c r="A3027" s="45"/>
      <c r="B3027" s="43">
        <f t="shared" si="52"/>
        <v>3012</v>
      </c>
      <c r="C3027" s="919"/>
      <c r="D3027" s="48"/>
      <c r="L3027" s="259"/>
      <c r="M3027" s="259"/>
      <c r="S3027" s="259"/>
      <c r="T3027" s="259"/>
      <c r="U3027" s="259"/>
      <c r="V3027" s="259"/>
    </row>
    <row r="3028" spans="1:22">
      <c r="A3028" s="45"/>
      <c r="B3028" s="43">
        <f t="shared" si="52"/>
        <v>3013</v>
      </c>
      <c r="C3028" s="919"/>
      <c r="D3028" s="48"/>
      <c r="L3028" s="259"/>
      <c r="M3028" s="259"/>
      <c r="S3028" s="259"/>
      <c r="T3028" s="259"/>
      <c r="U3028" s="259"/>
      <c r="V3028" s="259"/>
    </row>
    <row r="3029" spans="1:22">
      <c r="A3029" s="45"/>
      <c r="B3029" s="43">
        <f t="shared" si="52"/>
        <v>3014</v>
      </c>
      <c r="C3029" s="919"/>
      <c r="D3029" s="48"/>
      <c r="L3029" s="259"/>
      <c r="M3029" s="259"/>
      <c r="S3029" s="259"/>
      <c r="T3029" s="259"/>
      <c r="U3029" s="259"/>
      <c r="V3029" s="259"/>
    </row>
    <row r="3030" spans="1:22">
      <c r="A3030" s="45"/>
      <c r="B3030" s="43">
        <f t="shared" si="52"/>
        <v>3015</v>
      </c>
      <c r="C3030" s="919"/>
      <c r="D3030" s="48"/>
      <c r="L3030" s="259"/>
      <c r="M3030" s="259"/>
      <c r="S3030" s="259"/>
      <c r="T3030" s="259"/>
      <c r="U3030" s="259"/>
      <c r="V3030" s="259"/>
    </row>
    <row r="3031" spans="1:22">
      <c r="A3031" s="45"/>
      <c r="B3031" s="43">
        <f t="shared" si="52"/>
        <v>3016</v>
      </c>
      <c r="C3031" s="919"/>
      <c r="D3031" s="48"/>
      <c r="L3031" s="259"/>
      <c r="M3031" s="259"/>
      <c r="S3031" s="259"/>
      <c r="T3031" s="259"/>
      <c r="U3031" s="259"/>
      <c r="V3031" s="259"/>
    </row>
    <row r="3032" spans="1:22">
      <c r="A3032" s="45"/>
      <c r="B3032" s="43">
        <f t="shared" si="52"/>
        <v>3017</v>
      </c>
      <c r="C3032" s="919"/>
      <c r="D3032" s="48"/>
      <c r="L3032" s="259"/>
      <c r="M3032" s="259"/>
      <c r="S3032" s="259"/>
      <c r="T3032" s="259"/>
      <c r="U3032" s="259"/>
      <c r="V3032" s="259"/>
    </row>
    <row r="3033" spans="1:22">
      <c r="A3033" s="45"/>
      <c r="B3033" s="43">
        <f t="shared" si="52"/>
        <v>3018</v>
      </c>
      <c r="C3033" s="919"/>
      <c r="D3033" s="48"/>
      <c r="L3033" s="259"/>
      <c r="M3033" s="259"/>
      <c r="S3033" s="259"/>
      <c r="T3033" s="259"/>
      <c r="U3033" s="259"/>
      <c r="V3033" s="259"/>
    </row>
    <row r="3034" spans="1:22">
      <c r="A3034" s="45"/>
      <c r="B3034" s="43">
        <f t="shared" si="52"/>
        <v>3019</v>
      </c>
      <c r="C3034" s="919"/>
      <c r="D3034" s="48"/>
      <c r="L3034" s="259"/>
      <c r="M3034" s="259"/>
      <c r="S3034" s="259"/>
      <c r="T3034" s="259"/>
      <c r="U3034" s="259"/>
      <c r="V3034" s="259"/>
    </row>
    <row r="3035" spans="1:22">
      <c r="A3035" s="45"/>
      <c r="B3035" s="43">
        <f t="shared" si="52"/>
        <v>3020</v>
      </c>
      <c r="C3035" s="919"/>
      <c r="D3035" s="48"/>
      <c r="L3035" s="259"/>
      <c r="M3035" s="259"/>
      <c r="S3035" s="259"/>
      <c r="T3035" s="259"/>
      <c r="U3035" s="259"/>
      <c r="V3035" s="259"/>
    </row>
    <row r="3036" spans="1:22">
      <c r="A3036" s="45"/>
      <c r="B3036" s="43">
        <f t="shared" si="52"/>
        <v>3021</v>
      </c>
      <c r="C3036" s="919"/>
      <c r="D3036" s="48"/>
      <c r="L3036" s="259"/>
      <c r="M3036" s="259"/>
      <c r="S3036" s="259"/>
      <c r="T3036" s="259"/>
      <c r="U3036" s="259"/>
      <c r="V3036" s="259"/>
    </row>
    <row r="3037" spans="1:22">
      <c r="A3037" s="45"/>
      <c r="B3037" s="43">
        <f t="shared" si="52"/>
        <v>3022</v>
      </c>
      <c r="C3037" s="919"/>
      <c r="D3037" s="48"/>
      <c r="L3037" s="259"/>
      <c r="M3037" s="259"/>
      <c r="S3037" s="259"/>
      <c r="T3037" s="259"/>
      <c r="U3037" s="259"/>
      <c r="V3037" s="259"/>
    </row>
    <row r="3038" spans="1:22">
      <c r="A3038" s="45"/>
      <c r="B3038" s="43">
        <f t="shared" si="52"/>
        <v>3023</v>
      </c>
      <c r="C3038" s="919"/>
      <c r="D3038" s="48"/>
      <c r="L3038" s="259"/>
      <c r="M3038" s="259"/>
      <c r="S3038" s="259"/>
      <c r="T3038" s="259"/>
      <c r="U3038" s="259"/>
      <c r="V3038" s="259"/>
    </row>
    <row r="3039" spans="1:22">
      <c r="A3039" s="45"/>
      <c r="B3039" s="43">
        <f t="shared" si="52"/>
        <v>3024</v>
      </c>
      <c r="C3039" s="919"/>
      <c r="D3039" s="48"/>
      <c r="L3039" s="259"/>
      <c r="M3039" s="259"/>
      <c r="S3039" s="259"/>
      <c r="T3039" s="259"/>
      <c r="U3039" s="259"/>
      <c r="V3039" s="259"/>
    </row>
    <row r="3040" spans="1:22">
      <c r="A3040" s="45"/>
      <c r="B3040" s="43">
        <f t="shared" si="52"/>
        <v>3025</v>
      </c>
      <c r="C3040" s="919"/>
      <c r="D3040" s="48"/>
      <c r="L3040" s="259"/>
      <c r="M3040" s="259"/>
      <c r="S3040" s="259"/>
      <c r="T3040" s="259"/>
      <c r="U3040" s="259"/>
      <c r="V3040" s="259"/>
    </row>
    <row r="3041" spans="1:22">
      <c r="A3041" s="45"/>
      <c r="B3041" s="43">
        <f t="shared" si="52"/>
        <v>3026</v>
      </c>
      <c r="C3041" s="919"/>
      <c r="D3041" s="48"/>
      <c r="L3041" s="259"/>
      <c r="M3041" s="259"/>
      <c r="S3041" s="259"/>
      <c r="T3041" s="259"/>
      <c r="U3041" s="259"/>
      <c r="V3041" s="259"/>
    </row>
    <row r="3042" spans="1:22">
      <c r="A3042" s="45"/>
      <c r="B3042" s="43">
        <f t="shared" si="52"/>
        <v>3027</v>
      </c>
      <c r="C3042" s="919"/>
      <c r="D3042" s="48"/>
      <c r="L3042" s="259"/>
      <c r="M3042" s="259"/>
      <c r="S3042" s="259"/>
      <c r="T3042" s="259"/>
      <c r="U3042" s="259"/>
      <c r="V3042" s="259"/>
    </row>
    <row r="3043" spans="1:22">
      <c r="A3043" s="45"/>
      <c r="B3043" s="43">
        <f t="shared" si="52"/>
        <v>3028</v>
      </c>
      <c r="C3043" s="919"/>
      <c r="D3043" s="48"/>
      <c r="L3043" s="259"/>
      <c r="M3043" s="259"/>
      <c r="S3043" s="259"/>
      <c r="T3043" s="259"/>
      <c r="U3043" s="259"/>
      <c r="V3043" s="259"/>
    </row>
    <row r="3044" spans="1:22">
      <c r="A3044" s="45"/>
      <c r="B3044" s="43">
        <f t="shared" si="52"/>
        <v>3029</v>
      </c>
      <c r="C3044" s="919"/>
      <c r="D3044" s="48"/>
      <c r="L3044" s="259"/>
      <c r="M3044" s="259"/>
      <c r="S3044" s="259"/>
      <c r="T3044" s="259"/>
      <c r="U3044" s="259"/>
      <c r="V3044" s="259"/>
    </row>
    <row r="3045" spans="1:22">
      <c r="A3045" s="45"/>
      <c r="B3045" s="43">
        <f t="shared" si="52"/>
        <v>3030</v>
      </c>
      <c r="C3045" s="919"/>
      <c r="D3045" s="48"/>
      <c r="L3045" s="259"/>
      <c r="M3045" s="259"/>
      <c r="S3045" s="259"/>
      <c r="T3045" s="259"/>
      <c r="U3045" s="259"/>
      <c r="V3045" s="259"/>
    </row>
    <row r="3046" spans="1:22">
      <c r="A3046" s="45"/>
      <c r="B3046" s="43">
        <f t="shared" si="52"/>
        <v>3031</v>
      </c>
      <c r="C3046" s="919"/>
      <c r="D3046" s="48"/>
      <c r="L3046" s="259"/>
      <c r="M3046" s="259"/>
      <c r="S3046" s="259"/>
      <c r="T3046" s="259"/>
      <c r="U3046" s="259"/>
      <c r="V3046" s="259"/>
    </row>
    <row r="3047" spans="1:22">
      <c r="A3047" s="45"/>
      <c r="B3047" s="43">
        <f t="shared" si="52"/>
        <v>3032</v>
      </c>
      <c r="C3047" s="919"/>
      <c r="D3047" s="48"/>
      <c r="L3047" s="259"/>
      <c r="M3047" s="259"/>
      <c r="S3047" s="259"/>
      <c r="T3047" s="259"/>
      <c r="U3047" s="259"/>
      <c r="V3047" s="259"/>
    </row>
    <row r="3048" spans="1:22">
      <c r="A3048" s="45"/>
      <c r="B3048" s="43">
        <f t="shared" si="52"/>
        <v>3033</v>
      </c>
      <c r="C3048" s="919"/>
      <c r="D3048" s="48"/>
      <c r="L3048" s="259"/>
      <c r="M3048" s="259"/>
      <c r="S3048" s="259"/>
      <c r="T3048" s="259"/>
      <c r="U3048" s="259"/>
      <c r="V3048" s="259"/>
    </row>
    <row r="3049" spans="1:22">
      <c r="A3049" s="45"/>
      <c r="B3049" s="43">
        <f t="shared" si="52"/>
        <v>3034</v>
      </c>
      <c r="C3049" s="919"/>
      <c r="D3049" s="48"/>
      <c r="L3049" s="259"/>
      <c r="M3049" s="259"/>
      <c r="S3049" s="259"/>
      <c r="T3049" s="259"/>
      <c r="U3049" s="259"/>
      <c r="V3049" s="259"/>
    </row>
    <row r="3050" spans="1:22">
      <c r="A3050" s="45"/>
      <c r="B3050" s="43">
        <f t="shared" si="52"/>
        <v>3035</v>
      </c>
      <c r="C3050" s="919"/>
      <c r="D3050" s="48"/>
      <c r="L3050" s="259"/>
      <c r="M3050" s="259"/>
      <c r="S3050" s="259"/>
      <c r="T3050" s="259"/>
      <c r="U3050" s="259"/>
      <c r="V3050" s="259"/>
    </row>
    <row r="3051" spans="1:22">
      <c r="A3051" s="45"/>
      <c r="B3051" s="43">
        <f t="shared" si="52"/>
        <v>3036</v>
      </c>
      <c r="C3051" s="919"/>
      <c r="D3051" s="48"/>
      <c r="L3051" s="259"/>
      <c r="M3051" s="259"/>
      <c r="S3051" s="259"/>
      <c r="T3051" s="259"/>
      <c r="U3051" s="259"/>
      <c r="V3051" s="259"/>
    </row>
    <row r="3052" spans="1:22">
      <c r="A3052" s="45"/>
      <c r="B3052" s="43">
        <f t="shared" si="52"/>
        <v>3037</v>
      </c>
      <c r="C3052" s="919"/>
      <c r="D3052" s="48"/>
      <c r="L3052" s="259"/>
      <c r="M3052" s="259"/>
      <c r="S3052" s="259"/>
      <c r="T3052" s="259"/>
      <c r="U3052" s="259"/>
      <c r="V3052" s="259"/>
    </row>
    <row r="3053" spans="1:22">
      <c r="A3053" s="45"/>
      <c r="B3053" s="43">
        <f t="shared" si="52"/>
        <v>3038</v>
      </c>
      <c r="C3053" s="919"/>
      <c r="D3053" s="48"/>
      <c r="L3053" s="259"/>
      <c r="M3053" s="259"/>
      <c r="S3053" s="259"/>
      <c r="T3053" s="259"/>
      <c r="U3053" s="259"/>
      <c r="V3053" s="259"/>
    </row>
    <row r="3054" spans="1:22">
      <c r="A3054" s="45"/>
      <c r="B3054" s="43">
        <f t="shared" si="52"/>
        <v>3039</v>
      </c>
      <c r="C3054" s="919"/>
      <c r="D3054" s="48"/>
      <c r="L3054" s="259"/>
      <c r="M3054" s="259"/>
      <c r="S3054" s="259"/>
      <c r="T3054" s="259"/>
      <c r="U3054" s="259"/>
      <c r="V3054" s="259"/>
    </row>
    <row r="3055" spans="1:22">
      <c r="A3055" s="45"/>
      <c r="B3055" s="43">
        <f t="shared" si="52"/>
        <v>3040</v>
      </c>
      <c r="C3055" s="919"/>
      <c r="D3055" s="48"/>
      <c r="L3055" s="259"/>
      <c r="M3055" s="259"/>
      <c r="S3055" s="259"/>
      <c r="T3055" s="259"/>
      <c r="U3055" s="259"/>
      <c r="V3055" s="259"/>
    </row>
    <row r="3056" spans="1:22">
      <c r="A3056" s="45"/>
      <c r="B3056" s="43">
        <f t="shared" si="52"/>
        <v>3041</v>
      </c>
      <c r="C3056" s="919"/>
      <c r="D3056" s="48"/>
      <c r="L3056" s="259"/>
      <c r="M3056" s="259"/>
      <c r="S3056" s="259"/>
      <c r="T3056" s="259"/>
      <c r="U3056" s="259"/>
      <c r="V3056" s="259"/>
    </row>
    <row r="3057" spans="1:22">
      <c r="A3057" s="45"/>
      <c r="B3057" s="43">
        <f t="shared" si="52"/>
        <v>3042</v>
      </c>
      <c r="C3057" s="919"/>
      <c r="D3057" s="48"/>
      <c r="L3057" s="259"/>
      <c r="M3057" s="259"/>
      <c r="S3057" s="259"/>
      <c r="T3057" s="259"/>
      <c r="U3057" s="259"/>
      <c r="V3057" s="259"/>
    </row>
    <row r="3058" spans="1:22">
      <c r="A3058" s="45"/>
      <c r="B3058" s="43">
        <f t="shared" si="52"/>
        <v>3043</v>
      </c>
      <c r="C3058" s="919"/>
      <c r="D3058" s="48"/>
      <c r="L3058" s="259"/>
      <c r="M3058" s="259"/>
      <c r="S3058" s="259"/>
      <c r="T3058" s="259"/>
      <c r="U3058" s="259"/>
      <c r="V3058" s="259"/>
    </row>
    <row r="3059" spans="1:22">
      <c r="A3059" s="45"/>
      <c r="B3059" s="43">
        <f t="shared" si="52"/>
        <v>3044</v>
      </c>
      <c r="C3059" s="919"/>
      <c r="D3059" s="48"/>
      <c r="L3059" s="259"/>
      <c r="M3059" s="259"/>
      <c r="S3059" s="259"/>
      <c r="T3059" s="259"/>
      <c r="U3059" s="259"/>
      <c r="V3059" s="259"/>
    </row>
    <row r="3060" spans="1:22">
      <c r="A3060" s="45"/>
      <c r="B3060" s="43">
        <f t="shared" si="52"/>
        <v>3045</v>
      </c>
      <c r="C3060" s="919"/>
      <c r="D3060" s="48"/>
      <c r="L3060" s="259"/>
      <c r="M3060" s="259"/>
      <c r="S3060" s="259"/>
      <c r="T3060" s="259"/>
      <c r="U3060" s="259"/>
      <c r="V3060" s="259"/>
    </row>
    <row r="3061" spans="1:22">
      <c r="A3061" s="45"/>
      <c r="B3061" s="43">
        <f t="shared" si="52"/>
        <v>3046</v>
      </c>
      <c r="C3061" s="919"/>
      <c r="D3061" s="48"/>
      <c r="L3061" s="259"/>
      <c r="M3061" s="259"/>
      <c r="S3061" s="259"/>
      <c r="T3061" s="259"/>
      <c r="U3061" s="259"/>
      <c r="V3061" s="259"/>
    </row>
    <row r="3062" spans="1:22">
      <c r="A3062" s="45"/>
      <c r="B3062" s="43">
        <f t="shared" si="52"/>
        <v>3047</v>
      </c>
      <c r="C3062" s="919"/>
      <c r="D3062" s="48"/>
      <c r="L3062" s="259"/>
      <c r="M3062" s="259"/>
      <c r="S3062" s="259"/>
      <c r="T3062" s="259"/>
      <c r="U3062" s="259"/>
      <c r="V3062" s="259"/>
    </row>
    <row r="3063" spans="1:22">
      <c r="A3063" s="45"/>
      <c r="B3063" s="43">
        <f t="shared" si="52"/>
        <v>3048</v>
      </c>
      <c r="C3063" s="919"/>
      <c r="D3063" s="48"/>
      <c r="L3063" s="259"/>
      <c r="M3063" s="259"/>
      <c r="S3063" s="259"/>
      <c r="T3063" s="259"/>
      <c r="U3063" s="259"/>
      <c r="V3063" s="259"/>
    </row>
    <row r="3064" spans="1:22">
      <c r="A3064" s="45"/>
      <c r="B3064" s="43">
        <f t="shared" si="52"/>
        <v>3049</v>
      </c>
      <c r="C3064" s="919"/>
      <c r="D3064" s="48"/>
      <c r="L3064" s="259"/>
      <c r="M3064" s="259"/>
      <c r="S3064" s="259"/>
      <c r="T3064" s="259"/>
      <c r="U3064" s="259"/>
      <c r="V3064" s="259"/>
    </row>
    <row r="3065" spans="1:22">
      <c r="A3065" s="45"/>
      <c r="B3065" s="43">
        <f t="shared" si="52"/>
        <v>3050</v>
      </c>
      <c r="C3065" s="919"/>
      <c r="D3065" s="48"/>
      <c r="L3065" s="259"/>
      <c r="M3065" s="259"/>
      <c r="S3065" s="259"/>
      <c r="T3065" s="259"/>
      <c r="U3065" s="259"/>
      <c r="V3065" s="259"/>
    </row>
    <row r="3066" spans="1:22">
      <c r="A3066" s="45"/>
      <c r="B3066" s="43">
        <f t="shared" si="52"/>
        <v>3051</v>
      </c>
      <c r="C3066" s="919"/>
      <c r="D3066" s="48"/>
      <c r="L3066" s="259"/>
      <c r="M3066" s="259"/>
      <c r="S3066" s="259"/>
      <c r="T3066" s="259"/>
      <c r="U3066" s="259"/>
      <c r="V3066" s="259"/>
    </row>
    <row r="3067" spans="1:22">
      <c r="A3067" s="45"/>
      <c r="B3067" s="43">
        <f t="shared" si="52"/>
        <v>3052</v>
      </c>
      <c r="C3067" s="919"/>
      <c r="D3067" s="48"/>
      <c r="L3067" s="259"/>
      <c r="M3067" s="259"/>
      <c r="S3067" s="259"/>
      <c r="T3067" s="259"/>
      <c r="U3067" s="259"/>
      <c r="V3067" s="259"/>
    </row>
    <row r="3068" spans="1:22">
      <c r="A3068" s="45"/>
      <c r="B3068" s="43">
        <f t="shared" si="52"/>
        <v>3053</v>
      </c>
      <c r="C3068" s="919"/>
      <c r="D3068" s="48"/>
      <c r="L3068" s="259"/>
      <c r="M3068" s="259"/>
      <c r="S3068" s="259"/>
      <c r="T3068" s="259"/>
      <c r="U3068" s="259"/>
      <c r="V3068" s="259"/>
    </row>
    <row r="3069" spans="1:22">
      <c r="A3069" s="45"/>
      <c r="B3069" s="43">
        <f t="shared" si="52"/>
        <v>3054</v>
      </c>
      <c r="C3069" s="919"/>
      <c r="D3069" s="48"/>
      <c r="L3069" s="259"/>
      <c r="M3069" s="259"/>
      <c r="S3069" s="259"/>
      <c r="T3069" s="259"/>
      <c r="U3069" s="259"/>
      <c r="V3069" s="259"/>
    </row>
    <row r="3070" spans="1:22">
      <c r="A3070" s="45"/>
      <c r="B3070" s="43">
        <f t="shared" si="52"/>
        <v>3055</v>
      </c>
      <c r="C3070" s="919"/>
      <c r="D3070" s="48"/>
      <c r="L3070" s="259"/>
      <c r="M3070" s="259"/>
      <c r="S3070" s="259"/>
      <c r="T3070" s="259"/>
      <c r="U3070" s="259"/>
      <c r="V3070" s="259"/>
    </row>
    <row r="3071" spans="1:22">
      <c r="A3071" s="45"/>
      <c r="B3071" s="43">
        <f t="shared" si="52"/>
        <v>3056</v>
      </c>
      <c r="C3071" s="919"/>
      <c r="D3071" s="48"/>
      <c r="L3071" s="259"/>
      <c r="M3071" s="259"/>
      <c r="S3071" s="259"/>
      <c r="T3071" s="259"/>
      <c r="U3071" s="259"/>
      <c r="V3071" s="259"/>
    </row>
    <row r="3072" spans="1:22">
      <c r="A3072" s="45"/>
      <c r="B3072" s="43">
        <f t="shared" si="52"/>
        <v>3057</v>
      </c>
      <c r="C3072" s="919"/>
      <c r="D3072" s="48"/>
      <c r="L3072" s="259"/>
      <c r="M3072" s="259"/>
      <c r="S3072" s="259"/>
      <c r="T3072" s="259"/>
      <c r="U3072" s="259"/>
      <c r="V3072" s="259"/>
    </row>
    <row r="3073" spans="1:22">
      <c r="A3073" s="45"/>
      <c r="B3073" s="43">
        <f t="shared" si="52"/>
        <v>3058</v>
      </c>
      <c r="C3073" s="919"/>
      <c r="D3073" s="48"/>
      <c r="L3073" s="259"/>
      <c r="M3073" s="259"/>
      <c r="S3073" s="259"/>
      <c r="T3073" s="259"/>
      <c r="U3073" s="259"/>
      <c r="V3073" s="259"/>
    </row>
    <row r="3074" spans="1:22">
      <c r="A3074" s="45"/>
      <c r="B3074" s="43">
        <f t="shared" si="52"/>
        <v>3059</v>
      </c>
      <c r="C3074" s="919"/>
      <c r="D3074" s="48"/>
      <c r="L3074" s="259"/>
      <c r="M3074" s="259"/>
      <c r="S3074" s="259"/>
      <c r="T3074" s="259"/>
      <c r="U3074" s="259"/>
      <c r="V3074" s="259"/>
    </row>
    <row r="3075" spans="1:22">
      <c r="A3075" s="45"/>
      <c r="B3075" s="43">
        <f t="shared" si="52"/>
        <v>3060</v>
      </c>
      <c r="C3075" s="919"/>
      <c r="D3075" s="48"/>
      <c r="L3075" s="259"/>
      <c r="M3075" s="259"/>
      <c r="S3075" s="259"/>
      <c r="T3075" s="259"/>
      <c r="U3075" s="259"/>
      <c r="V3075" s="259"/>
    </row>
    <row r="3076" spans="1:22">
      <c r="A3076" s="45"/>
      <c r="B3076" s="43">
        <f t="shared" si="52"/>
        <v>3061</v>
      </c>
      <c r="C3076" s="919"/>
      <c r="D3076" s="48"/>
      <c r="L3076" s="259"/>
      <c r="M3076" s="259"/>
      <c r="S3076" s="259"/>
      <c r="T3076" s="259"/>
      <c r="U3076" s="259"/>
      <c r="V3076" s="259"/>
    </row>
    <row r="3077" spans="1:22">
      <c r="A3077" s="45"/>
      <c r="B3077" s="43">
        <f t="shared" si="52"/>
        <v>3062</v>
      </c>
      <c r="C3077" s="919"/>
      <c r="D3077" s="48"/>
      <c r="L3077" s="259"/>
      <c r="M3077" s="259"/>
      <c r="S3077" s="259"/>
      <c r="T3077" s="259"/>
      <c r="U3077" s="259"/>
      <c r="V3077" s="259"/>
    </row>
    <row r="3078" spans="1:22">
      <c r="A3078" s="45"/>
      <c r="B3078" s="43">
        <f t="shared" si="52"/>
        <v>3063</v>
      </c>
      <c r="C3078" s="919"/>
      <c r="D3078" s="48"/>
      <c r="L3078" s="259"/>
      <c r="M3078" s="259"/>
      <c r="S3078" s="259"/>
      <c r="T3078" s="259"/>
      <c r="U3078" s="259"/>
      <c r="V3078" s="259"/>
    </row>
    <row r="3079" spans="1:22">
      <c r="A3079" s="45"/>
      <c r="B3079" s="43">
        <f t="shared" si="52"/>
        <v>3064</v>
      </c>
      <c r="C3079" s="919"/>
      <c r="D3079" s="48"/>
      <c r="L3079" s="259"/>
      <c r="M3079" s="259"/>
      <c r="S3079" s="259"/>
      <c r="T3079" s="259"/>
      <c r="U3079" s="259"/>
      <c r="V3079" s="259"/>
    </row>
    <row r="3080" spans="1:22">
      <c r="A3080" s="45"/>
      <c r="B3080" s="43">
        <f t="shared" si="52"/>
        <v>3065</v>
      </c>
      <c r="C3080" s="919"/>
      <c r="D3080" s="48"/>
      <c r="L3080" s="259"/>
      <c r="M3080" s="259"/>
      <c r="S3080" s="259"/>
      <c r="T3080" s="259"/>
      <c r="U3080" s="259"/>
      <c r="V3080" s="259"/>
    </row>
    <row r="3081" spans="1:22">
      <c r="A3081" s="45"/>
      <c r="B3081" s="43">
        <f t="shared" si="52"/>
        <v>3066</v>
      </c>
      <c r="C3081" s="919"/>
      <c r="D3081" s="48"/>
      <c r="L3081" s="259"/>
      <c r="M3081" s="259"/>
      <c r="S3081" s="259"/>
      <c r="T3081" s="259"/>
      <c r="U3081" s="259"/>
      <c r="V3081" s="259"/>
    </row>
    <row r="3082" spans="1:22">
      <c r="A3082" s="45"/>
      <c r="B3082" s="43">
        <f t="shared" si="52"/>
        <v>3067</v>
      </c>
      <c r="C3082" s="919"/>
      <c r="D3082" s="48"/>
      <c r="L3082" s="259"/>
      <c r="M3082" s="259"/>
      <c r="S3082" s="259"/>
      <c r="T3082" s="259"/>
      <c r="U3082" s="259"/>
      <c r="V3082" s="259"/>
    </row>
    <row r="3083" spans="1:22">
      <c r="A3083" s="45"/>
      <c r="B3083" s="43">
        <f t="shared" si="52"/>
        <v>3068</v>
      </c>
      <c r="C3083" s="919"/>
      <c r="D3083" s="48"/>
      <c r="L3083" s="259"/>
      <c r="M3083" s="259"/>
      <c r="S3083" s="259"/>
      <c r="T3083" s="259"/>
      <c r="U3083" s="259"/>
      <c r="V3083" s="259"/>
    </row>
    <row r="3084" spans="1:22">
      <c r="A3084" s="45"/>
      <c r="B3084" s="43">
        <f t="shared" si="52"/>
        <v>3069</v>
      </c>
      <c r="C3084" s="919"/>
      <c r="D3084" s="48"/>
      <c r="L3084" s="259"/>
      <c r="M3084" s="259"/>
      <c r="S3084" s="259"/>
      <c r="T3084" s="259"/>
      <c r="U3084" s="259"/>
      <c r="V3084" s="259"/>
    </row>
    <row r="3085" spans="1:22">
      <c r="A3085" s="45"/>
      <c r="B3085" s="43">
        <f t="shared" si="52"/>
        <v>3070</v>
      </c>
      <c r="C3085" s="919"/>
      <c r="D3085" s="48"/>
      <c r="L3085" s="259"/>
      <c r="M3085" s="259"/>
      <c r="S3085" s="259"/>
      <c r="T3085" s="259"/>
      <c r="U3085" s="259"/>
      <c r="V3085" s="259"/>
    </row>
    <row r="3086" spans="1:22">
      <c r="A3086" s="45"/>
      <c r="B3086" s="43">
        <f t="shared" si="52"/>
        <v>3071</v>
      </c>
      <c r="C3086" s="919"/>
      <c r="D3086" s="48"/>
      <c r="L3086" s="259"/>
      <c r="M3086" s="259"/>
      <c r="S3086" s="259"/>
      <c r="T3086" s="259"/>
      <c r="U3086" s="259"/>
      <c r="V3086" s="259"/>
    </row>
    <row r="3087" spans="1:22">
      <c r="A3087" s="45"/>
      <c r="B3087" s="43">
        <f t="shared" si="52"/>
        <v>3072</v>
      </c>
      <c r="C3087" s="919"/>
      <c r="D3087" s="48"/>
      <c r="L3087" s="259"/>
      <c r="M3087" s="259"/>
      <c r="S3087" s="259"/>
      <c r="T3087" s="259"/>
      <c r="U3087" s="259"/>
      <c r="V3087" s="259"/>
    </row>
    <row r="3088" spans="1:22">
      <c r="A3088" s="45"/>
      <c r="B3088" s="43">
        <f t="shared" si="52"/>
        <v>3073</v>
      </c>
      <c r="C3088" s="919"/>
      <c r="D3088" s="48"/>
      <c r="L3088" s="259"/>
      <c r="M3088" s="259"/>
      <c r="S3088" s="259"/>
      <c r="T3088" s="259"/>
      <c r="U3088" s="259"/>
      <c r="V3088" s="259"/>
    </row>
    <row r="3089" spans="1:22">
      <c r="A3089" s="45"/>
      <c r="B3089" s="43">
        <f t="shared" si="52"/>
        <v>3074</v>
      </c>
      <c r="C3089" s="919"/>
      <c r="D3089" s="48"/>
      <c r="L3089" s="259"/>
      <c r="M3089" s="259"/>
      <c r="S3089" s="259"/>
      <c r="T3089" s="259"/>
      <c r="U3089" s="259"/>
      <c r="V3089" s="259"/>
    </row>
    <row r="3090" spans="1:22">
      <c r="A3090" s="45"/>
      <c r="B3090" s="43">
        <f t="shared" ref="B3090:B3153" si="53">B3089+1</f>
        <v>3075</v>
      </c>
      <c r="C3090" s="919"/>
      <c r="D3090" s="48"/>
      <c r="L3090" s="259"/>
      <c r="M3090" s="259"/>
      <c r="S3090" s="259"/>
      <c r="T3090" s="259"/>
      <c r="U3090" s="259"/>
      <c r="V3090" s="259"/>
    </row>
    <row r="3091" spans="1:22">
      <c r="A3091" s="45"/>
      <c r="B3091" s="43">
        <f t="shared" si="53"/>
        <v>3076</v>
      </c>
      <c r="C3091" s="919"/>
      <c r="D3091" s="48"/>
      <c r="L3091" s="259"/>
      <c r="M3091" s="259"/>
      <c r="S3091" s="259"/>
      <c r="T3091" s="259"/>
      <c r="U3091" s="259"/>
      <c r="V3091" s="259"/>
    </row>
    <row r="3092" spans="1:22">
      <c r="A3092" s="45"/>
      <c r="B3092" s="43">
        <f t="shared" si="53"/>
        <v>3077</v>
      </c>
      <c r="C3092" s="919"/>
      <c r="D3092" s="48"/>
      <c r="L3092" s="259"/>
      <c r="M3092" s="259"/>
      <c r="S3092" s="259"/>
      <c r="T3092" s="259"/>
      <c r="U3092" s="259"/>
      <c r="V3092" s="259"/>
    </row>
    <row r="3093" spans="1:22">
      <c r="A3093" s="45"/>
      <c r="B3093" s="43">
        <f t="shared" si="53"/>
        <v>3078</v>
      </c>
      <c r="C3093" s="919"/>
      <c r="D3093" s="48"/>
      <c r="L3093" s="259"/>
      <c r="M3093" s="259"/>
      <c r="S3093" s="259"/>
      <c r="T3093" s="259"/>
      <c r="U3093" s="259"/>
      <c r="V3093" s="259"/>
    </row>
    <row r="3094" spans="1:22">
      <c r="A3094" s="45"/>
      <c r="B3094" s="43">
        <f t="shared" si="53"/>
        <v>3079</v>
      </c>
      <c r="C3094" s="919"/>
      <c r="D3094" s="48"/>
      <c r="L3094" s="259"/>
      <c r="M3094" s="259"/>
      <c r="S3094" s="259"/>
      <c r="T3094" s="259"/>
      <c r="U3094" s="259"/>
      <c r="V3094" s="259"/>
    </row>
    <row r="3095" spans="1:22">
      <c r="A3095" s="45"/>
      <c r="B3095" s="43">
        <f t="shared" si="53"/>
        <v>3080</v>
      </c>
      <c r="C3095" s="919"/>
      <c r="D3095" s="48"/>
      <c r="L3095" s="259"/>
      <c r="M3095" s="259"/>
      <c r="S3095" s="259"/>
      <c r="T3095" s="259"/>
      <c r="U3095" s="259"/>
      <c r="V3095" s="259"/>
    </row>
    <row r="3096" spans="1:22">
      <c r="A3096" s="45"/>
      <c r="B3096" s="43">
        <f t="shared" si="53"/>
        <v>3081</v>
      </c>
      <c r="C3096" s="919"/>
      <c r="D3096" s="48"/>
      <c r="L3096" s="259"/>
      <c r="M3096" s="259"/>
      <c r="S3096" s="259"/>
      <c r="T3096" s="259"/>
      <c r="U3096" s="259"/>
      <c r="V3096" s="259"/>
    </row>
    <row r="3097" spans="1:22">
      <c r="A3097" s="45"/>
      <c r="B3097" s="43">
        <f t="shared" si="53"/>
        <v>3082</v>
      </c>
      <c r="C3097" s="919"/>
      <c r="D3097" s="48"/>
      <c r="L3097" s="259"/>
      <c r="M3097" s="259"/>
      <c r="S3097" s="259"/>
      <c r="T3097" s="259"/>
      <c r="U3097" s="259"/>
      <c r="V3097" s="259"/>
    </row>
    <row r="3098" spans="1:22">
      <c r="A3098" s="45"/>
      <c r="B3098" s="43">
        <f t="shared" si="53"/>
        <v>3083</v>
      </c>
      <c r="C3098" s="919"/>
      <c r="D3098" s="48"/>
      <c r="L3098" s="259"/>
      <c r="M3098" s="259"/>
      <c r="S3098" s="259"/>
      <c r="T3098" s="259"/>
      <c r="U3098" s="259"/>
      <c r="V3098" s="259"/>
    </row>
    <row r="3099" spans="1:22">
      <c r="A3099" s="45"/>
      <c r="B3099" s="43">
        <f t="shared" si="53"/>
        <v>3084</v>
      </c>
      <c r="C3099" s="919"/>
      <c r="D3099" s="48"/>
      <c r="L3099" s="259"/>
      <c r="M3099" s="259"/>
      <c r="S3099" s="259"/>
      <c r="T3099" s="259"/>
      <c r="U3099" s="259"/>
      <c r="V3099" s="259"/>
    </row>
    <row r="3100" spans="1:22">
      <c r="A3100" s="45"/>
      <c r="B3100" s="43">
        <f t="shared" si="53"/>
        <v>3085</v>
      </c>
      <c r="C3100" s="919"/>
      <c r="D3100" s="48"/>
      <c r="L3100" s="259"/>
      <c r="M3100" s="259"/>
      <c r="S3100" s="259"/>
      <c r="T3100" s="259"/>
      <c r="U3100" s="259"/>
      <c r="V3100" s="259"/>
    </row>
    <row r="3101" spans="1:22">
      <c r="A3101" s="45"/>
      <c r="B3101" s="43">
        <f t="shared" si="53"/>
        <v>3086</v>
      </c>
      <c r="C3101" s="919"/>
      <c r="D3101" s="48"/>
      <c r="L3101" s="259"/>
      <c r="M3101" s="259"/>
      <c r="S3101" s="259"/>
      <c r="T3101" s="259"/>
      <c r="U3101" s="259"/>
      <c r="V3101" s="259"/>
    </row>
    <row r="3102" spans="1:22">
      <c r="A3102" s="45"/>
      <c r="B3102" s="43">
        <f t="shared" si="53"/>
        <v>3087</v>
      </c>
      <c r="C3102" s="919"/>
      <c r="D3102" s="48"/>
      <c r="L3102" s="259"/>
      <c r="M3102" s="259"/>
      <c r="S3102" s="259"/>
      <c r="T3102" s="259"/>
      <c r="U3102" s="259"/>
      <c r="V3102" s="259"/>
    </row>
    <row r="3103" spans="1:22">
      <c r="A3103" s="45"/>
      <c r="B3103" s="43">
        <f t="shared" si="53"/>
        <v>3088</v>
      </c>
      <c r="C3103" s="919"/>
      <c r="D3103" s="48"/>
      <c r="L3103" s="259"/>
      <c r="M3103" s="259"/>
      <c r="S3103" s="259"/>
      <c r="T3103" s="259"/>
      <c r="U3103" s="259"/>
      <c r="V3103" s="259"/>
    </row>
    <row r="3104" spans="1:22">
      <c r="A3104" s="45"/>
      <c r="B3104" s="43">
        <f t="shared" si="53"/>
        <v>3089</v>
      </c>
      <c r="C3104" s="919"/>
      <c r="D3104" s="48"/>
      <c r="L3104" s="259"/>
      <c r="M3104" s="259"/>
      <c r="S3104" s="259"/>
      <c r="T3104" s="259"/>
      <c r="U3104" s="259"/>
      <c r="V3104" s="259"/>
    </row>
    <row r="3105" spans="1:22">
      <c r="A3105" s="45"/>
      <c r="B3105" s="43">
        <f t="shared" si="53"/>
        <v>3090</v>
      </c>
      <c r="C3105" s="919"/>
      <c r="D3105" s="48"/>
      <c r="L3105" s="259"/>
      <c r="M3105" s="259"/>
      <c r="S3105" s="259"/>
      <c r="T3105" s="259"/>
      <c r="U3105" s="259"/>
      <c r="V3105" s="259"/>
    </row>
    <row r="3106" spans="1:22">
      <c r="A3106" s="45"/>
      <c r="B3106" s="43">
        <f t="shared" si="53"/>
        <v>3091</v>
      </c>
      <c r="C3106" s="919"/>
      <c r="D3106" s="48"/>
      <c r="L3106" s="259"/>
      <c r="M3106" s="259"/>
      <c r="S3106" s="259"/>
      <c r="T3106" s="259"/>
      <c r="U3106" s="259"/>
      <c r="V3106" s="259"/>
    </row>
    <row r="3107" spans="1:22">
      <c r="A3107" s="45"/>
      <c r="B3107" s="43">
        <f t="shared" si="53"/>
        <v>3092</v>
      </c>
      <c r="C3107" s="919"/>
      <c r="D3107" s="48"/>
      <c r="L3107" s="259"/>
      <c r="M3107" s="259"/>
      <c r="S3107" s="259"/>
      <c r="T3107" s="259"/>
      <c r="U3107" s="259"/>
      <c r="V3107" s="259"/>
    </row>
    <row r="3108" spans="1:22">
      <c r="A3108" s="45"/>
      <c r="B3108" s="43">
        <f t="shared" si="53"/>
        <v>3093</v>
      </c>
      <c r="C3108" s="919"/>
      <c r="D3108" s="48"/>
      <c r="L3108" s="259"/>
      <c r="M3108" s="259"/>
      <c r="S3108" s="259"/>
      <c r="T3108" s="259"/>
      <c r="U3108" s="259"/>
      <c r="V3108" s="259"/>
    </row>
    <row r="3109" spans="1:22">
      <c r="A3109" s="45"/>
      <c r="B3109" s="43">
        <f t="shared" si="53"/>
        <v>3094</v>
      </c>
      <c r="C3109" s="919"/>
      <c r="D3109" s="48"/>
      <c r="L3109" s="259"/>
      <c r="M3109" s="259"/>
      <c r="S3109" s="259"/>
      <c r="T3109" s="259"/>
      <c r="U3109" s="259"/>
      <c r="V3109" s="259"/>
    </row>
    <row r="3110" spans="1:22">
      <c r="A3110" s="45"/>
      <c r="B3110" s="43">
        <f t="shared" si="53"/>
        <v>3095</v>
      </c>
      <c r="C3110" s="919"/>
      <c r="D3110" s="48"/>
      <c r="L3110" s="259"/>
      <c r="M3110" s="259"/>
      <c r="S3110" s="259"/>
      <c r="T3110" s="259"/>
      <c r="U3110" s="259"/>
      <c r="V3110" s="259"/>
    </row>
    <row r="3111" spans="1:22">
      <c r="A3111" s="45"/>
      <c r="B3111" s="43">
        <f t="shared" si="53"/>
        <v>3096</v>
      </c>
      <c r="C3111" s="919"/>
      <c r="D3111" s="48"/>
      <c r="L3111" s="259"/>
      <c r="M3111" s="259"/>
      <c r="S3111" s="259"/>
      <c r="T3111" s="259"/>
      <c r="U3111" s="259"/>
      <c r="V3111" s="259"/>
    </row>
    <row r="3112" spans="1:22">
      <c r="A3112" s="45"/>
      <c r="B3112" s="43">
        <f t="shared" si="53"/>
        <v>3097</v>
      </c>
      <c r="C3112" s="919"/>
      <c r="D3112" s="48"/>
      <c r="L3112" s="259"/>
      <c r="M3112" s="259"/>
      <c r="S3112" s="259"/>
      <c r="T3112" s="259"/>
      <c r="U3112" s="259"/>
      <c r="V3112" s="259"/>
    </row>
    <row r="3113" spans="1:22">
      <c r="A3113" s="45"/>
      <c r="B3113" s="43">
        <f t="shared" si="53"/>
        <v>3098</v>
      </c>
      <c r="C3113" s="919"/>
      <c r="D3113" s="48"/>
      <c r="L3113" s="259"/>
      <c r="M3113" s="259"/>
      <c r="S3113" s="259"/>
      <c r="T3113" s="259"/>
      <c r="U3113" s="259"/>
      <c r="V3113" s="259"/>
    </row>
    <row r="3114" spans="1:22">
      <c r="A3114" s="45"/>
      <c r="B3114" s="43">
        <f t="shared" si="53"/>
        <v>3099</v>
      </c>
      <c r="C3114" s="919"/>
      <c r="D3114" s="48"/>
      <c r="L3114" s="259"/>
      <c r="M3114" s="259"/>
      <c r="S3114" s="259"/>
      <c r="T3114" s="259"/>
      <c r="U3114" s="259"/>
      <c r="V3114" s="259"/>
    </row>
    <row r="3115" spans="1:22">
      <c r="A3115" s="45"/>
      <c r="B3115" s="43">
        <f t="shared" si="53"/>
        <v>3100</v>
      </c>
      <c r="C3115" s="919"/>
      <c r="D3115" s="48"/>
      <c r="L3115" s="259"/>
      <c r="M3115" s="259"/>
      <c r="S3115" s="259"/>
      <c r="T3115" s="259"/>
      <c r="U3115" s="259"/>
      <c r="V3115" s="259"/>
    </row>
    <row r="3116" spans="1:22">
      <c r="A3116" s="45"/>
      <c r="B3116" s="43">
        <f t="shared" si="53"/>
        <v>3101</v>
      </c>
      <c r="C3116" s="919"/>
      <c r="D3116" s="48"/>
      <c r="L3116" s="259"/>
      <c r="M3116" s="259"/>
      <c r="S3116" s="259"/>
      <c r="T3116" s="259"/>
      <c r="U3116" s="259"/>
      <c r="V3116" s="259"/>
    </row>
    <row r="3117" spans="1:22">
      <c r="A3117" s="45"/>
      <c r="B3117" s="43">
        <f t="shared" si="53"/>
        <v>3102</v>
      </c>
      <c r="C3117" s="919"/>
      <c r="D3117" s="48"/>
      <c r="L3117" s="259"/>
      <c r="M3117" s="259"/>
      <c r="S3117" s="259"/>
      <c r="T3117" s="259"/>
      <c r="U3117" s="259"/>
      <c r="V3117" s="259"/>
    </row>
    <row r="3118" spans="1:22">
      <c r="A3118" s="45"/>
      <c r="B3118" s="43">
        <f t="shared" si="53"/>
        <v>3103</v>
      </c>
      <c r="C3118" s="919"/>
      <c r="D3118" s="48"/>
      <c r="L3118" s="259"/>
      <c r="M3118" s="259"/>
      <c r="S3118" s="259"/>
      <c r="T3118" s="259"/>
      <c r="U3118" s="259"/>
      <c r="V3118" s="259"/>
    </row>
    <row r="3119" spans="1:22">
      <c r="A3119" s="45"/>
      <c r="B3119" s="43">
        <f t="shared" si="53"/>
        <v>3104</v>
      </c>
      <c r="C3119" s="919"/>
      <c r="D3119" s="48"/>
      <c r="L3119" s="259"/>
      <c r="M3119" s="259"/>
      <c r="S3119" s="259"/>
      <c r="T3119" s="259"/>
      <c r="U3119" s="259"/>
      <c r="V3119" s="259"/>
    </row>
    <row r="3120" spans="1:22">
      <c r="A3120" s="45"/>
      <c r="B3120" s="43">
        <f t="shared" si="53"/>
        <v>3105</v>
      </c>
      <c r="C3120" s="919"/>
      <c r="D3120" s="48"/>
      <c r="L3120" s="259"/>
      <c r="M3120" s="259"/>
      <c r="S3120" s="259"/>
      <c r="T3120" s="259"/>
      <c r="U3120" s="259"/>
      <c r="V3120" s="259"/>
    </row>
    <row r="3121" spans="1:22">
      <c r="A3121" s="45"/>
      <c r="B3121" s="43">
        <f t="shared" si="53"/>
        <v>3106</v>
      </c>
      <c r="C3121" s="919"/>
      <c r="D3121" s="48"/>
      <c r="L3121" s="259"/>
      <c r="M3121" s="259"/>
      <c r="S3121" s="259"/>
      <c r="T3121" s="259"/>
      <c r="U3121" s="259"/>
      <c r="V3121" s="259"/>
    </row>
    <row r="3122" spans="1:22">
      <c r="A3122" s="45"/>
      <c r="B3122" s="43">
        <f t="shared" si="53"/>
        <v>3107</v>
      </c>
      <c r="C3122" s="919"/>
      <c r="D3122" s="48"/>
      <c r="L3122" s="259"/>
      <c r="M3122" s="259"/>
      <c r="S3122" s="259"/>
      <c r="T3122" s="259"/>
      <c r="U3122" s="259"/>
      <c r="V3122" s="259"/>
    </row>
    <row r="3123" spans="1:22">
      <c r="A3123" s="45"/>
      <c r="B3123" s="43">
        <f t="shared" si="53"/>
        <v>3108</v>
      </c>
      <c r="C3123" s="919"/>
      <c r="D3123" s="48"/>
      <c r="L3123" s="259"/>
      <c r="M3123" s="259"/>
      <c r="S3123" s="259"/>
      <c r="T3123" s="259"/>
      <c r="U3123" s="259"/>
      <c r="V3123" s="259"/>
    </row>
    <row r="3124" spans="1:22">
      <c r="A3124" s="45"/>
      <c r="B3124" s="43">
        <f t="shared" si="53"/>
        <v>3109</v>
      </c>
      <c r="C3124" s="919"/>
      <c r="D3124" s="48"/>
      <c r="L3124" s="259"/>
      <c r="M3124" s="259"/>
      <c r="S3124" s="259"/>
      <c r="T3124" s="259"/>
      <c r="U3124" s="259"/>
      <c r="V3124" s="259"/>
    </row>
    <row r="3125" spans="1:22">
      <c r="A3125" s="45"/>
      <c r="B3125" s="43">
        <f t="shared" si="53"/>
        <v>3110</v>
      </c>
      <c r="C3125" s="919"/>
      <c r="D3125" s="48"/>
      <c r="L3125" s="259"/>
      <c r="M3125" s="259"/>
      <c r="S3125" s="259"/>
      <c r="T3125" s="259"/>
      <c r="U3125" s="259"/>
      <c r="V3125" s="259"/>
    </row>
    <row r="3126" spans="1:22">
      <c r="A3126" s="45"/>
      <c r="B3126" s="43">
        <f t="shared" si="53"/>
        <v>3111</v>
      </c>
      <c r="C3126" s="919"/>
      <c r="D3126" s="48"/>
      <c r="L3126" s="259"/>
      <c r="M3126" s="259"/>
      <c r="S3126" s="259"/>
      <c r="T3126" s="259"/>
      <c r="U3126" s="259"/>
      <c r="V3126" s="259"/>
    </row>
    <row r="3127" spans="1:22">
      <c r="A3127" s="45"/>
      <c r="B3127" s="43">
        <f t="shared" si="53"/>
        <v>3112</v>
      </c>
      <c r="C3127" s="919"/>
      <c r="D3127" s="48"/>
      <c r="L3127" s="259"/>
      <c r="M3127" s="259"/>
      <c r="S3127" s="259"/>
      <c r="T3127" s="259"/>
      <c r="U3127" s="259"/>
      <c r="V3127" s="259"/>
    </row>
    <row r="3128" spans="1:22">
      <c r="A3128" s="45"/>
      <c r="B3128" s="43">
        <f t="shared" si="53"/>
        <v>3113</v>
      </c>
      <c r="C3128" s="919"/>
      <c r="D3128" s="48"/>
      <c r="L3128" s="259"/>
      <c r="M3128" s="259"/>
      <c r="S3128" s="259"/>
      <c r="T3128" s="259"/>
      <c r="U3128" s="259"/>
      <c r="V3128" s="259"/>
    </row>
    <row r="3129" spans="1:22">
      <c r="A3129" s="45"/>
      <c r="B3129" s="43">
        <f t="shared" si="53"/>
        <v>3114</v>
      </c>
      <c r="C3129" s="919"/>
      <c r="D3129" s="48"/>
      <c r="L3129" s="259"/>
      <c r="M3129" s="259"/>
      <c r="S3129" s="259"/>
      <c r="T3129" s="259"/>
      <c r="U3129" s="259"/>
      <c r="V3129" s="259"/>
    </row>
    <row r="3130" spans="1:22">
      <c r="A3130" s="45"/>
      <c r="B3130" s="43">
        <f t="shared" si="53"/>
        <v>3115</v>
      </c>
      <c r="C3130" s="919"/>
      <c r="D3130" s="48"/>
      <c r="L3130" s="259"/>
      <c r="M3130" s="259"/>
      <c r="S3130" s="259"/>
      <c r="T3130" s="259"/>
      <c r="U3130" s="259"/>
      <c r="V3130" s="259"/>
    </row>
    <row r="3131" spans="1:22">
      <c r="A3131" s="45"/>
      <c r="B3131" s="43">
        <f t="shared" si="53"/>
        <v>3116</v>
      </c>
      <c r="C3131" s="919"/>
      <c r="D3131" s="48"/>
      <c r="L3131" s="259"/>
      <c r="M3131" s="259"/>
      <c r="S3131" s="259"/>
      <c r="T3131" s="259"/>
      <c r="U3131" s="259"/>
      <c r="V3131" s="259"/>
    </row>
    <row r="3132" spans="1:22">
      <c r="A3132" s="45"/>
      <c r="B3132" s="43">
        <f t="shared" si="53"/>
        <v>3117</v>
      </c>
      <c r="C3132" s="919"/>
      <c r="D3132" s="48"/>
      <c r="L3132" s="259"/>
      <c r="M3132" s="259"/>
      <c r="S3132" s="259"/>
      <c r="T3132" s="259"/>
      <c r="U3132" s="259"/>
      <c r="V3132" s="259"/>
    </row>
    <row r="3133" spans="1:22">
      <c r="A3133" s="45"/>
      <c r="B3133" s="43">
        <f t="shared" si="53"/>
        <v>3118</v>
      </c>
      <c r="C3133" s="919"/>
      <c r="D3133" s="48"/>
      <c r="L3133" s="259"/>
      <c r="M3133" s="259"/>
      <c r="S3133" s="259"/>
      <c r="T3133" s="259"/>
      <c r="U3133" s="259"/>
      <c r="V3133" s="259"/>
    </row>
    <row r="3134" spans="1:22">
      <c r="A3134" s="45"/>
      <c r="B3134" s="43">
        <f t="shared" si="53"/>
        <v>3119</v>
      </c>
      <c r="C3134" s="919"/>
      <c r="D3134" s="48"/>
      <c r="L3134" s="259"/>
      <c r="M3134" s="259"/>
      <c r="S3134" s="259"/>
      <c r="T3134" s="259"/>
      <c r="U3134" s="259"/>
      <c r="V3134" s="259"/>
    </row>
    <row r="3135" spans="1:22">
      <c r="A3135" s="45"/>
      <c r="B3135" s="43">
        <f t="shared" si="53"/>
        <v>3120</v>
      </c>
      <c r="C3135" s="919"/>
      <c r="D3135" s="48"/>
      <c r="L3135" s="259"/>
      <c r="M3135" s="259"/>
      <c r="S3135" s="259"/>
      <c r="T3135" s="259"/>
      <c r="U3135" s="259"/>
      <c r="V3135" s="259"/>
    </row>
    <row r="3136" spans="1:22">
      <c r="A3136" s="45"/>
      <c r="B3136" s="43">
        <f t="shared" si="53"/>
        <v>3121</v>
      </c>
      <c r="C3136" s="919"/>
      <c r="D3136" s="48"/>
      <c r="L3136" s="259"/>
      <c r="M3136" s="259"/>
      <c r="S3136" s="259"/>
      <c r="T3136" s="259"/>
      <c r="U3136" s="259"/>
      <c r="V3136" s="259"/>
    </row>
    <row r="3137" spans="1:22">
      <c r="A3137" s="45"/>
      <c r="B3137" s="43">
        <f t="shared" si="53"/>
        <v>3122</v>
      </c>
      <c r="C3137" s="919"/>
      <c r="D3137" s="48"/>
      <c r="L3137" s="259"/>
      <c r="M3137" s="259"/>
      <c r="S3137" s="259"/>
      <c r="T3137" s="259"/>
      <c r="U3137" s="259"/>
      <c r="V3137" s="259"/>
    </row>
    <row r="3138" spans="1:22">
      <c r="A3138" s="45"/>
      <c r="B3138" s="43">
        <f t="shared" si="53"/>
        <v>3123</v>
      </c>
      <c r="C3138" s="919"/>
      <c r="D3138" s="48"/>
      <c r="L3138" s="259"/>
      <c r="M3138" s="259"/>
      <c r="S3138" s="259"/>
      <c r="T3138" s="259"/>
      <c r="U3138" s="259"/>
      <c r="V3138" s="259"/>
    </row>
    <row r="3139" spans="1:22">
      <c r="A3139" s="45"/>
      <c r="B3139" s="43">
        <f t="shared" si="53"/>
        <v>3124</v>
      </c>
      <c r="C3139" s="919"/>
      <c r="D3139" s="48"/>
      <c r="L3139" s="259"/>
      <c r="M3139" s="259"/>
      <c r="S3139" s="259"/>
      <c r="T3139" s="259"/>
      <c r="U3139" s="259"/>
      <c r="V3139" s="259"/>
    </row>
    <row r="3140" spans="1:22">
      <c r="A3140" s="45"/>
      <c r="B3140" s="43">
        <f t="shared" si="53"/>
        <v>3125</v>
      </c>
      <c r="C3140" s="919"/>
      <c r="D3140" s="48"/>
      <c r="L3140" s="259"/>
      <c r="M3140" s="259"/>
      <c r="S3140" s="259"/>
      <c r="T3140" s="259"/>
      <c r="U3140" s="259"/>
      <c r="V3140" s="259"/>
    </row>
    <row r="3141" spans="1:22">
      <c r="A3141" s="45"/>
      <c r="B3141" s="43">
        <f t="shared" si="53"/>
        <v>3126</v>
      </c>
      <c r="C3141" s="919"/>
      <c r="D3141" s="48"/>
      <c r="L3141" s="259"/>
      <c r="M3141" s="259"/>
      <c r="S3141" s="259"/>
      <c r="T3141" s="259"/>
      <c r="U3141" s="259"/>
      <c r="V3141" s="259"/>
    </row>
    <row r="3142" spans="1:22">
      <c r="A3142" s="45"/>
      <c r="B3142" s="43">
        <f t="shared" si="53"/>
        <v>3127</v>
      </c>
      <c r="C3142" s="919"/>
      <c r="D3142" s="48"/>
      <c r="L3142" s="259"/>
      <c r="M3142" s="259"/>
      <c r="S3142" s="259"/>
      <c r="T3142" s="259"/>
      <c r="U3142" s="259"/>
      <c r="V3142" s="259"/>
    </row>
    <row r="3143" spans="1:22">
      <c r="A3143" s="45"/>
      <c r="B3143" s="43">
        <f t="shared" si="53"/>
        <v>3128</v>
      </c>
      <c r="C3143" s="919"/>
      <c r="D3143" s="48"/>
      <c r="L3143" s="259"/>
      <c r="M3143" s="259"/>
      <c r="S3143" s="259"/>
      <c r="T3143" s="259"/>
      <c r="U3143" s="259"/>
      <c r="V3143" s="259"/>
    </row>
    <row r="3144" spans="1:22">
      <c r="A3144" s="45"/>
      <c r="B3144" s="43">
        <f t="shared" si="53"/>
        <v>3129</v>
      </c>
      <c r="C3144" s="919"/>
      <c r="D3144" s="48"/>
      <c r="L3144" s="259"/>
      <c r="M3144" s="259"/>
      <c r="S3144" s="259"/>
      <c r="T3144" s="259"/>
      <c r="U3144" s="259"/>
      <c r="V3144" s="259"/>
    </row>
    <row r="3145" spans="1:22">
      <c r="A3145" s="45"/>
      <c r="B3145" s="43">
        <f t="shared" si="53"/>
        <v>3130</v>
      </c>
      <c r="C3145" s="919"/>
      <c r="D3145" s="48"/>
      <c r="L3145" s="259"/>
      <c r="M3145" s="259"/>
      <c r="S3145" s="259"/>
      <c r="T3145" s="259"/>
      <c r="U3145" s="259"/>
      <c r="V3145" s="259"/>
    </row>
    <row r="3146" spans="1:22">
      <c r="A3146" s="45"/>
      <c r="B3146" s="43">
        <f t="shared" si="53"/>
        <v>3131</v>
      </c>
      <c r="C3146" s="919"/>
      <c r="D3146" s="48"/>
      <c r="L3146" s="259"/>
      <c r="M3146" s="259"/>
      <c r="S3146" s="259"/>
      <c r="T3146" s="259"/>
      <c r="U3146" s="259"/>
      <c r="V3146" s="259"/>
    </row>
    <row r="3147" spans="1:22">
      <c r="A3147" s="45"/>
      <c r="B3147" s="43">
        <f t="shared" si="53"/>
        <v>3132</v>
      </c>
      <c r="C3147" s="919"/>
      <c r="D3147" s="48"/>
      <c r="L3147" s="259"/>
      <c r="M3147" s="259"/>
      <c r="S3147" s="259"/>
      <c r="T3147" s="259"/>
      <c r="U3147" s="259"/>
      <c r="V3147" s="259"/>
    </row>
    <row r="3148" spans="1:22">
      <c r="A3148" s="45"/>
      <c r="B3148" s="43">
        <f t="shared" si="53"/>
        <v>3133</v>
      </c>
      <c r="C3148" s="919"/>
      <c r="D3148" s="48"/>
      <c r="L3148" s="259"/>
      <c r="M3148" s="259"/>
      <c r="S3148" s="259"/>
      <c r="T3148" s="259"/>
      <c r="U3148" s="259"/>
      <c r="V3148" s="259"/>
    </row>
    <row r="3149" spans="1:22">
      <c r="A3149" s="45"/>
      <c r="B3149" s="43">
        <f t="shared" si="53"/>
        <v>3134</v>
      </c>
      <c r="C3149" s="919"/>
      <c r="D3149" s="48"/>
      <c r="L3149" s="259"/>
      <c r="M3149" s="259"/>
      <c r="S3149" s="259"/>
      <c r="T3149" s="259"/>
      <c r="U3149" s="259"/>
      <c r="V3149" s="259"/>
    </row>
    <row r="3150" spans="1:22">
      <c r="A3150" s="45"/>
      <c r="B3150" s="43">
        <f t="shared" si="53"/>
        <v>3135</v>
      </c>
      <c r="C3150" s="919"/>
      <c r="D3150" s="48"/>
      <c r="L3150" s="259"/>
      <c r="M3150" s="259"/>
      <c r="S3150" s="259"/>
      <c r="T3150" s="259"/>
      <c r="U3150" s="259"/>
      <c r="V3150" s="259"/>
    </row>
    <row r="3151" spans="1:22">
      <c r="A3151" s="45"/>
      <c r="B3151" s="43">
        <f t="shared" si="53"/>
        <v>3136</v>
      </c>
      <c r="C3151" s="919"/>
      <c r="D3151" s="48"/>
      <c r="L3151" s="259"/>
      <c r="M3151" s="259"/>
      <c r="S3151" s="259"/>
      <c r="T3151" s="259"/>
      <c r="U3151" s="259"/>
      <c r="V3151" s="259"/>
    </row>
    <row r="3152" spans="1:22">
      <c r="A3152" s="45"/>
      <c r="B3152" s="43">
        <f t="shared" si="53"/>
        <v>3137</v>
      </c>
      <c r="C3152" s="919"/>
      <c r="D3152" s="48"/>
      <c r="L3152" s="259"/>
      <c r="M3152" s="259"/>
      <c r="S3152" s="259"/>
      <c r="T3152" s="259"/>
      <c r="U3152" s="259"/>
      <c r="V3152" s="259"/>
    </row>
    <row r="3153" spans="1:22">
      <c r="A3153" s="45"/>
      <c r="B3153" s="43">
        <f t="shared" si="53"/>
        <v>3138</v>
      </c>
      <c r="C3153" s="919"/>
      <c r="D3153" s="48"/>
      <c r="L3153" s="259"/>
      <c r="M3153" s="259"/>
      <c r="S3153" s="259"/>
      <c r="T3153" s="259"/>
      <c r="U3153" s="259"/>
      <c r="V3153" s="259"/>
    </row>
    <row r="3154" spans="1:22">
      <c r="A3154" s="45"/>
      <c r="B3154" s="43">
        <f t="shared" ref="B3154:B3217" si="54">B3153+1</f>
        <v>3139</v>
      </c>
      <c r="C3154" s="919"/>
      <c r="D3154" s="48"/>
      <c r="L3154" s="259"/>
      <c r="M3154" s="259"/>
      <c r="S3154" s="259"/>
      <c r="T3154" s="259"/>
      <c r="U3154" s="259"/>
      <c r="V3154" s="259"/>
    </row>
    <row r="3155" spans="1:22">
      <c r="A3155" s="45"/>
      <c r="B3155" s="43">
        <f t="shared" si="54"/>
        <v>3140</v>
      </c>
      <c r="C3155" s="919"/>
      <c r="D3155" s="48"/>
      <c r="L3155" s="259"/>
      <c r="M3155" s="259"/>
      <c r="S3155" s="259"/>
      <c r="T3155" s="259"/>
      <c r="U3155" s="259"/>
      <c r="V3155" s="259"/>
    </row>
    <row r="3156" spans="1:22">
      <c r="A3156" s="45"/>
      <c r="B3156" s="43">
        <f t="shared" si="54"/>
        <v>3141</v>
      </c>
      <c r="C3156" s="919"/>
      <c r="D3156" s="48"/>
      <c r="L3156" s="259"/>
      <c r="M3156" s="259"/>
      <c r="S3156" s="259"/>
      <c r="T3156" s="259"/>
      <c r="U3156" s="259"/>
      <c r="V3156" s="259"/>
    </row>
    <row r="3157" spans="1:22">
      <c r="A3157" s="45"/>
      <c r="B3157" s="43">
        <f t="shared" si="54"/>
        <v>3142</v>
      </c>
      <c r="C3157" s="919"/>
      <c r="D3157" s="48"/>
      <c r="L3157" s="259"/>
      <c r="M3157" s="259"/>
      <c r="S3157" s="259"/>
      <c r="T3157" s="259"/>
      <c r="U3157" s="259"/>
      <c r="V3157" s="259"/>
    </row>
    <row r="3158" spans="1:22">
      <c r="A3158" s="45"/>
      <c r="B3158" s="43">
        <f t="shared" si="54"/>
        <v>3143</v>
      </c>
      <c r="C3158" s="919"/>
      <c r="D3158" s="48"/>
      <c r="L3158" s="259"/>
      <c r="M3158" s="259"/>
      <c r="S3158" s="259"/>
      <c r="T3158" s="259"/>
      <c r="U3158" s="259"/>
      <c r="V3158" s="259"/>
    </row>
    <row r="3159" spans="1:22">
      <c r="A3159" s="45"/>
      <c r="B3159" s="43">
        <f t="shared" si="54"/>
        <v>3144</v>
      </c>
      <c r="C3159" s="919"/>
      <c r="D3159" s="48"/>
      <c r="L3159" s="259"/>
      <c r="M3159" s="259"/>
      <c r="S3159" s="259"/>
      <c r="T3159" s="259"/>
      <c r="U3159" s="259"/>
      <c r="V3159" s="259"/>
    </row>
    <row r="3160" spans="1:22">
      <c r="A3160" s="45"/>
      <c r="B3160" s="43">
        <f t="shared" si="54"/>
        <v>3145</v>
      </c>
      <c r="C3160" s="919"/>
      <c r="D3160" s="48"/>
      <c r="L3160" s="259"/>
      <c r="M3160" s="259"/>
      <c r="S3160" s="259"/>
      <c r="T3160" s="259"/>
      <c r="U3160" s="259"/>
      <c r="V3160" s="259"/>
    </row>
    <row r="3161" spans="1:22">
      <c r="A3161" s="45"/>
      <c r="B3161" s="43">
        <f t="shared" si="54"/>
        <v>3146</v>
      </c>
      <c r="C3161" s="919"/>
      <c r="D3161" s="48"/>
      <c r="L3161" s="259"/>
      <c r="M3161" s="259"/>
      <c r="S3161" s="259"/>
      <c r="T3161" s="259"/>
      <c r="U3161" s="259"/>
      <c r="V3161" s="259"/>
    </row>
    <row r="3162" spans="1:22">
      <c r="A3162" s="45"/>
      <c r="B3162" s="43">
        <f t="shared" si="54"/>
        <v>3147</v>
      </c>
      <c r="C3162" s="919"/>
      <c r="D3162" s="48"/>
      <c r="L3162" s="259"/>
      <c r="M3162" s="259"/>
      <c r="S3162" s="259"/>
      <c r="T3162" s="259"/>
      <c r="U3162" s="259"/>
      <c r="V3162" s="259"/>
    </row>
    <row r="3163" spans="1:22">
      <c r="A3163" s="45"/>
      <c r="B3163" s="43">
        <f t="shared" si="54"/>
        <v>3148</v>
      </c>
      <c r="C3163" s="919"/>
      <c r="D3163" s="48"/>
      <c r="L3163" s="259"/>
      <c r="M3163" s="259"/>
      <c r="S3163" s="259"/>
      <c r="T3163" s="259"/>
      <c r="U3163" s="259"/>
      <c r="V3163" s="259"/>
    </row>
    <row r="3164" spans="1:22">
      <c r="A3164" s="45"/>
      <c r="B3164" s="43">
        <f t="shared" si="54"/>
        <v>3149</v>
      </c>
      <c r="C3164" s="919"/>
      <c r="D3164" s="48"/>
      <c r="L3164" s="259"/>
      <c r="M3164" s="259"/>
      <c r="S3164" s="259"/>
      <c r="T3164" s="259"/>
      <c r="U3164" s="259"/>
      <c r="V3164" s="259"/>
    </row>
    <row r="3165" spans="1:22">
      <c r="A3165" s="45"/>
      <c r="B3165" s="43">
        <f t="shared" si="54"/>
        <v>3150</v>
      </c>
      <c r="C3165" s="919"/>
      <c r="D3165" s="48"/>
      <c r="L3165" s="259"/>
      <c r="M3165" s="259"/>
      <c r="S3165" s="259"/>
      <c r="T3165" s="259"/>
      <c r="U3165" s="259"/>
      <c r="V3165" s="259"/>
    </row>
    <row r="3166" spans="1:22">
      <c r="A3166" s="45"/>
      <c r="B3166" s="43">
        <f t="shared" si="54"/>
        <v>3151</v>
      </c>
      <c r="C3166" s="919"/>
      <c r="D3166" s="48"/>
      <c r="L3166" s="259"/>
      <c r="M3166" s="259"/>
      <c r="S3166" s="259"/>
      <c r="T3166" s="259"/>
      <c r="U3166" s="259"/>
      <c r="V3166" s="259"/>
    </row>
    <row r="3167" spans="1:22">
      <c r="A3167" s="45"/>
      <c r="B3167" s="43">
        <f t="shared" si="54"/>
        <v>3152</v>
      </c>
      <c r="C3167" s="919"/>
      <c r="D3167" s="48"/>
      <c r="L3167" s="259"/>
      <c r="M3167" s="259"/>
      <c r="S3167" s="259"/>
      <c r="T3167" s="259"/>
      <c r="U3167" s="259"/>
      <c r="V3167" s="259"/>
    </row>
    <row r="3168" spans="1:22">
      <c r="A3168" s="45"/>
      <c r="B3168" s="43">
        <f t="shared" si="54"/>
        <v>3153</v>
      </c>
      <c r="C3168" s="919"/>
      <c r="D3168" s="48"/>
      <c r="L3168" s="259"/>
      <c r="M3168" s="259"/>
      <c r="S3168" s="259"/>
      <c r="T3168" s="259"/>
      <c r="U3168" s="259"/>
      <c r="V3168" s="259"/>
    </row>
    <row r="3169" spans="1:22">
      <c r="A3169" s="45"/>
      <c r="B3169" s="43">
        <f t="shared" si="54"/>
        <v>3154</v>
      </c>
      <c r="C3169" s="919"/>
      <c r="D3169" s="48"/>
      <c r="L3169" s="259"/>
      <c r="M3169" s="259"/>
      <c r="S3169" s="259"/>
      <c r="T3169" s="259"/>
      <c r="U3169" s="259"/>
      <c r="V3169" s="259"/>
    </row>
    <row r="3170" spans="1:22">
      <c r="A3170" s="45"/>
      <c r="B3170" s="43">
        <f t="shared" si="54"/>
        <v>3155</v>
      </c>
      <c r="C3170" s="919"/>
      <c r="D3170" s="48"/>
      <c r="L3170" s="259"/>
      <c r="M3170" s="259"/>
      <c r="S3170" s="259"/>
      <c r="T3170" s="259"/>
      <c r="U3170" s="259"/>
      <c r="V3170" s="259"/>
    </row>
    <row r="3171" spans="1:22">
      <c r="A3171" s="45"/>
      <c r="B3171" s="43">
        <f t="shared" si="54"/>
        <v>3156</v>
      </c>
      <c r="C3171" s="919"/>
      <c r="D3171" s="48"/>
      <c r="L3171" s="259"/>
      <c r="M3171" s="259"/>
      <c r="S3171" s="259"/>
      <c r="T3171" s="259"/>
      <c r="U3171" s="259"/>
      <c r="V3171" s="259"/>
    </row>
    <row r="3172" spans="1:22">
      <c r="A3172" s="45"/>
      <c r="B3172" s="43">
        <f t="shared" si="54"/>
        <v>3157</v>
      </c>
      <c r="C3172" s="919"/>
      <c r="D3172" s="48"/>
      <c r="L3172" s="259"/>
      <c r="M3172" s="259"/>
      <c r="S3172" s="259"/>
      <c r="T3172" s="259"/>
      <c r="U3172" s="259"/>
      <c r="V3172" s="259"/>
    </row>
    <row r="3173" spans="1:22">
      <c r="A3173" s="45"/>
      <c r="B3173" s="43">
        <f t="shared" si="54"/>
        <v>3158</v>
      </c>
      <c r="C3173" s="919"/>
      <c r="D3173" s="48"/>
      <c r="L3173" s="259"/>
      <c r="M3173" s="259"/>
      <c r="S3173" s="259"/>
      <c r="T3173" s="259"/>
      <c r="U3173" s="259"/>
      <c r="V3173" s="259"/>
    </row>
    <row r="3174" spans="1:22">
      <c r="A3174" s="45"/>
      <c r="B3174" s="43">
        <f t="shared" si="54"/>
        <v>3159</v>
      </c>
      <c r="C3174" s="919"/>
      <c r="D3174" s="48"/>
      <c r="L3174" s="259"/>
      <c r="M3174" s="259"/>
      <c r="S3174" s="259"/>
      <c r="T3174" s="259"/>
      <c r="U3174" s="259"/>
      <c r="V3174" s="259"/>
    </row>
    <row r="3175" spans="1:22">
      <c r="A3175" s="45"/>
      <c r="B3175" s="43">
        <f t="shared" si="54"/>
        <v>3160</v>
      </c>
      <c r="C3175" s="919"/>
      <c r="D3175" s="48"/>
      <c r="L3175" s="259"/>
      <c r="M3175" s="259"/>
      <c r="S3175" s="259"/>
      <c r="T3175" s="259"/>
      <c r="U3175" s="259"/>
      <c r="V3175" s="259"/>
    </row>
    <row r="3176" spans="1:22">
      <c r="A3176" s="45"/>
      <c r="B3176" s="43">
        <f t="shared" si="54"/>
        <v>3161</v>
      </c>
      <c r="C3176" s="919"/>
      <c r="D3176" s="48"/>
      <c r="L3176" s="259"/>
      <c r="M3176" s="259"/>
      <c r="S3176" s="259"/>
      <c r="T3176" s="259"/>
      <c r="U3176" s="259"/>
      <c r="V3176" s="259"/>
    </row>
    <row r="3177" spans="1:22">
      <c r="A3177" s="45"/>
      <c r="B3177" s="43">
        <f t="shared" si="54"/>
        <v>3162</v>
      </c>
      <c r="C3177" s="919"/>
      <c r="D3177" s="48"/>
      <c r="L3177" s="259"/>
      <c r="M3177" s="259"/>
      <c r="S3177" s="259"/>
      <c r="T3177" s="259"/>
      <c r="U3177" s="259"/>
      <c r="V3177" s="259"/>
    </row>
    <row r="3178" spans="1:22">
      <c r="A3178" s="45"/>
      <c r="B3178" s="43">
        <f t="shared" si="54"/>
        <v>3163</v>
      </c>
      <c r="C3178" s="919"/>
      <c r="D3178" s="48"/>
      <c r="L3178" s="259"/>
      <c r="M3178" s="259"/>
      <c r="S3178" s="259"/>
      <c r="T3178" s="259"/>
      <c r="U3178" s="259"/>
      <c r="V3178" s="259"/>
    </row>
    <row r="3179" spans="1:22">
      <c r="A3179" s="45"/>
      <c r="B3179" s="43">
        <f t="shared" si="54"/>
        <v>3164</v>
      </c>
      <c r="C3179" s="919"/>
      <c r="D3179" s="48"/>
      <c r="L3179" s="259"/>
      <c r="M3179" s="259"/>
      <c r="S3179" s="259"/>
      <c r="T3179" s="259"/>
      <c r="U3179" s="259"/>
      <c r="V3179" s="259"/>
    </row>
    <row r="3180" spans="1:22">
      <c r="A3180" s="45"/>
      <c r="B3180" s="43">
        <f t="shared" si="54"/>
        <v>3165</v>
      </c>
      <c r="C3180" s="919"/>
      <c r="D3180" s="48"/>
      <c r="L3180" s="259"/>
      <c r="M3180" s="259"/>
      <c r="S3180" s="259"/>
      <c r="T3180" s="259"/>
      <c r="U3180" s="259"/>
      <c r="V3180" s="259"/>
    </row>
    <row r="3181" spans="1:22">
      <c r="A3181" s="45"/>
      <c r="B3181" s="43">
        <f t="shared" si="54"/>
        <v>3166</v>
      </c>
      <c r="C3181" s="919"/>
      <c r="D3181" s="48"/>
      <c r="L3181" s="259"/>
      <c r="M3181" s="259"/>
      <c r="S3181" s="259"/>
      <c r="T3181" s="259"/>
      <c r="U3181" s="259"/>
      <c r="V3181" s="259"/>
    </row>
    <row r="3182" spans="1:22">
      <c r="A3182" s="45"/>
      <c r="B3182" s="43">
        <f t="shared" si="54"/>
        <v>3167</v>
      </c>
      <c r="C3182" s="919"/>
      <c r="D3182" s="48"/>
      <c r="L3182" s="259"/>
      <c r="M3182" s="259"/>
      <c r="S3182" s="259"/>
      <c r="T3182" s="259"/>
      <c r="U3182" s="259"/>
      <c r="V3182" s="259"/>
    </row>
    <row r="3183" spans="1:22">
      <c r="A3183" s="45"/>
      <c r="B3183" s="43">
        <f t="shared" si="54"/>
        <v>3168</v>
      </c>
      <c r="C3183" s="919"/>
      <c r="D3183" s="48"/>
      <c r="L3183" s="259"/>
      <c r="M3183" s="259"/>
      <c r="S3183" s="259"/>
      <c r="T3183" s="259"/>
      <c r="U3183" s="259"/>
      <c r="V3183" s="259"/>
    </row>
    <row r="3184" spans="1:22">
      <c r="A3184" s="45"/>
      <c r="B3184" s="43">
        <f t="shared" si="54"/>
        <v>3169</v>
      </c>
      <c r="C3184" s="919"/>
      <c r="D3184" s="48"/>
      <c r="L3184" s="259"/>
      <c r="M3184" s="259"/>
      <c r="S3184" s="259"/>
      <c r="T3184" s="259"/>
      <c r="U3184" s="259"/>
      <c r="V3184" s="259"/>
    </row>
    <row r="3185" spans="1:22">
      <c r="A3185" s="45"/>
      <c r="B3185" s="43">
        <f t="shared" si="54"/>
        <v>3170</v>
      </c>
      <c r="C3185" s="919"/>
      <c r="D3185" s="48"/>
      <c r="L3185" s="259"/>
      <c r="M3185" s="259"/>
      <c r="S3185" s="259"/>
      <c r="T3185" s="259"/>
      <c r="U3185" s="259"/>
      <c r="V3185" s="259"/>
    </row>
    <row r="3186" spans="1:22">
      <c r="A3186" s="45"/>
      <c r="B3186" s="43">
        <f t="shared" si="54"/>
        <v>3171</v>
      </c>
      <c r="C3186" s="919"/>
      <c r="D3186" s="48"/>
      <c r="L3186" s="259"/>
      <c r="M3186" s="259"/>
      <c r="S3186" s="259"/>
      <c r="T3186" s="259"/>
      <c r="U3186" s="259"/>
      <c r="V3186" s="259"/>
    </row>
    <row r="3187" spans="1:22">
      <c r="A3187" s="45"/>
      <c r="B3187" s="43">
        <f t="shared" si="54"/>
        <v>3172</v>
      </c>
      <c r="C3187" s="919"/>
      <c r="D3187" s="48"/>
      <c r="L3187" s="259"/>
      <c r="M3187" s="259"/>
      <c r="S3187" s="259"/>
      <c r="T3187" s="259"/>
      <c r="U3187" s="259"/>
      <c r="V3187" s="259"/>
    </row>
    <row r="3188" spans="1:22">
      <c r="A3188" s="45"/>
      <c r="B3188" s="43">
        <f t="shared" si="54"/>
        <v>3173</v>
      </c>
      <c r="C3188" s="919"/>
      <c r="D3188" s="48"/>
      <c r="L3188" s="259"/>
      <c r="M3188" s="259"/>
      <c r="S3188" s="259"/>
      <c r="T3188" s="259"/>
      <c r="U3188" s="259"/>
      <c r="V3188" s="259"/>
    </row>
    <row r="3189" spans="1:22">
      <c r="A3189" s="45"/>
      <c r="B3189" s="43">
        <f t="shared" si="54"/>
        <v>3174</v>
      </c>
      <c r="C3189" s="919"/>
      <c r="D3189" s="48"/>
      <c r="L3189" s="259"/>
      <c r="M3189" s="259"/>
      <c r="S3189" s="259"/>
      <c r="T3189" s="259"/>
      <c r="U3189" s="259"/>
      <c r="V3189" s="259"/>
    </row>
    <row r="3190" spans="1:22">
      <c r="A3190" s="45"/>
      <c r="B3190" s="43">
        <f t="shared" si="54"/>
        <v>3175</v>
      </c>
      <c r="C3190" s="919"/>
      <c r="D3190" s="48"/>
      <c r="L3190" s="259"/>
      <c r="M3190" s="259"/>
      <c r="S3190" s="259"/>
      <c r="T3190" s="259"/>
      <c r="U3190" s="259"/>
      <c r="V3190" s="259"/>
    </row>
    <row r="3191" spans="1:22">
      <c r="A3191" s="45"/>
      <c r="B3191" s="43">
        <f t="shared" si="54"/>
        <v>3176</v>
      </c>
      <c r="C3191" s="919"/>
      <c r="D3191" s="48"/>
      <c r="L3191" s="259"/>
      <c r="M3191" s="259"/>
      <c r="S3191" s="259"/>
      <c r="T3191" s="259"/>
      <c r="U3191" s="259"/>
      <c r="V3191" s="259"/>
    </row>
    <row r="3192" spans="1:22">
      <c r="A3192" s="45"/>
      <c r="B3192" s="43">
        <f t="shared" si="54"/>
        <v>3177</v>
      </c>
      <c r="C3192" s="919"/>
      <c r="D3192" s="48"/>
      <c r="L3192" s="259"/>
      <c r="M3192" s="259"/>
      <c r="S3192" s="259"/>
      <c r="T3192" s="259"/>
      <c r="U3192" s="259"/>
      <c r="V3192" s="259"/>
    </row>
    <row r="3193" spans="1:22">
      <c r="A3193" s="45"/>
      <c r="B3193" s="43">
        <f t="shared" si="54"/>
        <v>3178</v>
      </c>
      <c r="C3193" s="919"/>
      <c r="D3193" s="48"/>
      <c r="L3193" s="259"/>
      <c r="M3193" s="259"/>
      <c r="S3193" s="259"/>
      <c r="T3193" s="259"/>
      <c r="U3193" s="259"/>
      <c r="V3193" s="259"/>
    </row>
    <row r="3194" spans="1:22">
      <c r="A3194" s="45"/>
      <c r="B3194" s="43">
        <f t="shared" si="54"/>
        <v>3179</v>
      </c>
      <c r="C3194" s="919"/>
      <c r="D3194" s="48"/>
      <c r="L3194" s="259"/>
      <c r="M3194" s="259"/>
      <c r="S3194" s="259"/>
      <c r="T3194" s="259"/>
      <c r="U3194" s="259"/>
      <c r="V3194" s="259"/>
    </row>
    <row r="3195" spans="1:22">
      <c r="A3195" s="45"/>
      <c r="B3195" s="43">
        <f t="shared" si="54"/>
        <v>3180</v>
      </c>
      <c r="C3195" s="919"/>
      <c r="D3195" s="48"/>
      <c r="L3195" s="259"/>
      <c r="M3195" s="259"/>
      <c r="S3195" s="259"/>
      <c r="T3195" s="259"/>
      <c r="U3195" s="259"/>
      <c r="V3195" s="259"/>
    </row>
    <row r="3196" spans="1:22">
      <c r="A3196" s="45"/>
      <c r="B3196" s="43">
        <f t="shared" si="54"/>
        <v>3181</v>
      </c>
      <c r="C3196" s="919"/>
      <c r="D3196" s="48"/>
      <c r="L3196" s="259"/>
      <c r="M3196" s="259"/>
      <c r="S3196" s="259"/>
      <c r="T3196" s="259"/>
      <c r="U3196" s="259"/>
      <c r="V3196" s="259"/>
    </row>
    <row r="3197" spans="1:22">
      <c r="A3197" s="45"/>
      <c r="B3197" s="43">
        <f t="shared" si="54"/>
        <v>3182</v>
      </c>
      <c r="C3197" s="919"/>
      <c r="D3197" s="48"/>
      <c r="L3197" s="259"/>
      <c r="M3197" s="259"/>
      <c r="S3197" s="259"/>
      <c r="T3197" s="259"/>
      <c r="U3197" s="259"/>
      <c r="V3197" s="259"/>
    </row>
    <row r="3198" spans="1:22">
      <c r="A3198" s="45"/>
      <c r="B3198" s="43">
        <f t="shared" si="54"/>
        <v>3183</v>
      </c>
      <c r="C3198" s="919"/>
      <c r="D3198" s="48"/>
      <c r="L3198" s="259"/>
      <c r="M3198" s="259"/>
      <c r="S3198" s="259"/>
      <c r="T3198" s="259"/>
      <c r="U3198" s="259"/>
      <c r="V3198" s="259"/>
    </row>
    <row r="3199" spans="1:22">
      <c r="A3199" s="45"/>
      <c r="B3199" s="43">
        <f t="shared" si="54"/>
        <v>3184</v>
      </c>
      <c r="C3199" s="919"/>
      <c r="D3199" s="48"/>
      <c r="L3199" s="259"/>
      <c r="M3199" s="259"/>
      <c r="S3199" s="259"/>
      <c r="T3199" s="259"/>
      <c r="U3199" s="259"/>
      <c r="V3199" s="259"/>
    </row>
    <row r="3200" spans="1:22">
      <c r="A3200" s="45"/>
      <c r="B3200" s="43">
        <f t="shared" si="54"/>
        <v>3185</v>
      </c>
      <c r="C3200" s="919"/>
      <c r="D3200" s="48"/>
      <c r="L3200" s="259"/>
      <c r="M3200" s="259"/>
      <c r="S3200" s="259"/>
      <c r="T3200" s="259"/>
      <c r="U3200" s="259"/>
      <c r="V3200" s="259"/>
    </row>
    <row r="3201" spans="1:22">
      <c r="A3201" s="45"/>
      <c r="B3201" s="43">
        <f t="shared" si="54"/>
        <v>3186</v>
      </c>
      <c r="C3201" s="919"/>
      <c r="D3201" s="48"/>
      <c r="L3201" s="259"/>
      <c r="M3201" s="259"/>
      <c r="S3201" s="259"/>
      <c r="T3201" s="259"/>
      <c r="U3201" s="259"/>
      <c r="V3201" s="259"/>
    </row>
    <row r="3202" spans="1:22">
      <c r="A3202" s="45"/>
      <c r="B3202" s="43">
        <f t="shared" si="54"/>
        <v>3187</v>
      </c>
      <c r="C3202" s="919"/>
      <c r="D3202" s="48"/>
      <c r="L3202" s="259"/>
      <c r="M3202" s="259"/>
      <c r="S3202" s="259"/>
      <c r="T3202" s="259"/>
      <c r="U3202" s="259"/>
      <c r="V3202" s="259"/>
    </row>
    <row r="3203" spans="1:22">
      <c r="A3203" s="45"/>
      <c r="B3203" s="43">
        <f t="shared" si="54"/>
        <v>3188</v>
      </c>
      <c r="C3203" s="919"/>
      <c r="D3203" s="48"/>
      <c r="L3203" s="259"/>
      <c r="M3203" s="259"/>
      <c r="S3203" s="259"/>
      <c r="T3203" s="259"/>
      <c r="U3203" s="259"/>
      <c r="V3203" s="259"/>
    </row>
    <row r="3204" spans="1:22">
      <c r="A3204" s="45"/>
      <c r="B3204" s="43">
        <f t="shared" si="54"/>
        <v>3189</v>
      </c>
      <c r="C3204" s="919"/>
      <c r="D3204" s="48"/>
      <c r="L3204" s="259"/>
      <c r="M3204" s="259"/>
      <c r="S3204" s="259"/>
      <c r="T3204" s="259"/>
      <c r="U3204" s="259"/>
      <c r="V3204" s="259"/>
    </row>
    <row r="3205" spans="1:22">
      <c r="A3205" s="45"/>
      <c r="B3205" s="43">
        <f t="shared" si="54"/>
        <v>3190</v>
      </c>
      <c r="C3205" s="919"/>
      <c r="D3205" s="48"/>
      <c r="L3205" s="259"/>
      <c r="M3205" s="259"/>
      <c r="S3205" s="259"/>
      <c r="T3205" s="259"/>
      <c r="U3205" s="259"/>
      <c r="V3205" s="259"/>
    </row>
    <row r="3206" spans="1:22">
      <c r="A3206" s="45"/>
      <c r="B3206" s="43">
        <f t="shared" si="54"/>
        <v>3191</v>
      </c>
      <c r="C3206" s="919"/>
      <c r="D3206" s="48"/>
      <c r="L3206" s="259"/>
      <c r="M3206" s="259"/>
      <c r="S3206" s="259"/>
      <c r="T3206" s="259"/>
      <c r="U3206" s="259"/>
      <c r="V3206" s="259"/>
    </row>
    <row r="3207" spans="1:22">
      <c r="A3207" s="45"/>
      <c r="B3207" s="43">
        <f t="shared" si="54"/>
        <v>3192</v>
      </c>
      <c r="C3207" s="919"/>
      <c r="D3207" s="48"/>
      <c r="L3207" s="259"/>
      <c r="M3207" s="259"/>
      <c r="S3207" s="259"/>
      <c r="T3207" s="259"/>
      <c r="U3207" s="259"/>
      <c r="V3207" s="259"/>
    </row>
    <row r="3208" spans="1:22">
      <c r="A3208" s="45"/>
      <c r="B3208" s="43">
        <f t="shared" si="54"/>
        <v>3193</v>
      </c>
      <c r="C3208" s="919"/>
      <c r="D3208" s="48"/>
      <c r="L3208" s="259"/>
      <c r="M3208" s="259"/>
      <c r="S3208" s="259"/>
      <c r="T3208" s="259"/>
      <c r="U3208" s="259"/>
      <c r="V3208" s="259"/>
    </row>
    <row r="3209" spans="1:22">
      <c r="A3209" s="45"/>
      <c r="B3209" s="43">
        <f t="shared" si="54"/>
        <v>3194</v>
      </c>
      <c r="C3209" s="919"/>
      <c r="D3209" s="48"/>
      <c r="L3209" s="259"/>
      <c r="M3209" s="259"/>
      <c r="S3209" s="259"/>
      <c r="T3209" s="259"/>
      <c r="U3209" s="259"/>
      <c r="V3209" s="259"/>
    </row>
    <row r="3210" spans="1:22">
      <c r="A3210" s="45"/>
      <c r="B3210" s="43">
        <f t="shared" si="54"/>
        <v>3195</v>
      </c>
      <c r="C3210" s="919"/>
      <c r="D3210" s="48"/>
      <c r="L3210" s="259"/>
      <c r="M3210" s="259"/>
      <c r="S3210" s="259"/>
      <c r="T3210" s="259"/>
      <c r="U3210" s="259"/>
      <c r="V3210" s="259"/>
    </row>
    <row r="3211" spans="1:22">
      <c r="A3211" s="45"/>
      <c r="B3211" s="43">
        <f t="shared" si="54"/>
        <v>3196</v>
      </c>
      <c r="C3211" s="919"/>
      <c r="D3211" s="48"/>
      <c r="L3211" s="259"/>
      <c r="M3211" s="259"/>
      <c r="S3211" s="259"/>
      <c r="T3211" s="259"/>
      <c r="U3211" s="259"/>
      <c r="V3211" s="259"/>
    </row>
    <row r="3212" spans="1:22">
      <c r="A3212" s="45"/>
      <c r="B3212" s="43">
        <f t="shared" si="54"/>
        <v>3197</v>
      </c>
      <c r="C3212" s="919"/>
      <c r="D3212" s="48"/>
      <c r="L3212" s="259"/>
      <c r="M3212" s="259"/>
      <c r="S3212" s="259"/>
      <c r="T3212" s="259"/>
      <c r="U3212" s="259"/>
      <c r="V3212" s="259"/>
    </row>
    <row r="3213" spans="1:22">
      <c r="A3213" s="45"/>
      <c r="B3213" s="43">
        <f t="shared" si="54"/>
        <v>3198</v>
      </c>
      <c r="C3213" s="919"/>
      <c r="D3213" s="48"/>
      <c r="L3213" s="259"/>
      <c r="M3213" s="259"/>
      <c r="S3213" s="259"/>
      <c r="T3213" s="259"/>
      <c r="U3213" s="259"/>
      <c r="V3213" s="259"/>
    </row>
    <row r="3214" spans="1:22">
      <c r="A3214" s="45"/>
      <c r="B3214" s="43">
        <f t="shared" si="54"/>
        <v>3199</v>
      </c>
      <c r="C3214" s="919"/>
      <c r="D3214" s="48"/>
      <c r="L3214" s="259"/>
      <c r="M3214" s="259"/>
      <c r="S3214" s="259"/>
      <c r="T3214" s="259"/>
      <c r="U3214" s="259"/>
      <c r="V3214" s="259"/>
    </row>
    <row r="3215" spans="1:22">
      <c r="A3215" s="45"/>
      <c r="B3215" s="43">
        <f t="shared" si="54"/>
        <v>3200</v>
      </c>
      <c r="C3215" s="919"/>
      <c r="D3215" s="48"/>
      <c r="L3215" s="259"/>
      <c r="M3215" s="259"/>
      <c r="S3215" s="259"/>
      <c r="T3215" s="259"/>
      <c r="U3215" s="259"/>
      <c r="V3215" s="259"/>
    </row>
    <row r="3216" spans="1:22">
      <c r="A3216" s="45"/>
      <c r="B3216" s="43">
        <f t="shared" si="54"/>
        <v>3201</v>
      </c>
      <c r="C3216" s="919"/>
      <c r="D3216" s="48"/>
      <c r="L3216" s="259"/>
      <c r="M3216" s="259"/>
      <c r="S3216" s="259"/>
      <c r="T3216" s="259"/>
      <c r="U3216" s="259"/>
      <c r="V3216" s="259"/>
    </row>
    <row r="3217" spans="1:22">
      <c r="A3217" s="45"/>
      <c r="B3217" s="43">
        <f t="shared" si="54"/>
        <v>3202</v>
      </c>
      <c r="C3217" s="919"/>
      <c r="D3217" s="48"/>
      <c r="L3217" s="259"/>
      <c r="M3217" s="259"/>
      <c r="S3217" s="259"/>
      <c r="T3217" s="259"/>
      <c r="U3217" s="259"/>
      <c r="V3217" s="259"/>
    </row>
    <row r="3218" spans="1:22">
      <c r="A3218" s="45"/>
      <c r="B3218" s="43">
        <f t="shared" ref="B3218:B3281" si="55">B3217+1</f>
        <v>3203</v>
      </c>
      <c r="C3218" s="919"/>
      <c r="D3218" s="48"/>
      <c r="L3218" s="259"/>
      <c r="M3218" s="259"/>
      <c r="S3218" s="259"/>
      <c r="T3218" s="259"/>
      <c r="U3218" s="259"/>
      <c r="V3218" s="259"/>
    </row>
    <row r="3219" spans="1:22">
      <c r="A3219" s="45"/>
      <c r="B3219" s="43">
        <f t="shared" si="55"/>
        <v>3204</v>
      </c>
      <c r="C3219" s="919"/>
      <c r="D3219" s="48"/>
      <c r="L3219" s="259"/>
      <c r="M3219" s="259"/>
      <c r="S3219" s="259"/>
      <c r="T3219" s="259"/>
      <c r="U3219" s="259"/>
      <c r="V3219" s="259"/>
    </row>
    <row r="3220" spans="1:22">
      <c r="A3220" s="45"/>
      <c r="B3220" s="43">
        <f t="shared" si="55"/>
        <v>3205</v>
      </c>
      <c r="C3220" s="919"/>
      <c r="D3220" s="48"/>
      <c r="L3220" s="259"/>
      <c r="M3220" s="259"/>
      <c r="S3220" s="259"/>
      <c r="T3220" s="259"/>
      <c r="U3220" s="259"/>
      <c r="V3220" s="259"/>
    </row>
    <row r="3221" spans="1:22">
      <c r="A3221" s="45"/>
      <c r="B3221" s="43">
        <f t="shared" si="55"/>
        <v>3206</v>
      </c>
      <c r="C3221" s="919"/>
      <c r="D3221" s="48"/>
      <c r="L3221" s="259"/>
      <c r="M3221" s="259"/>
      <c r="S3221" s="259"/>
      <c r="T3221" s="259"/>
      <c r="U3221" s="259"/>
      <c r="V3221" s="259"/>
    </row>
    <row r="3222" spans="1:22">
      <c r="A3222" s="45"/>
      <c r="B3222" s="43">
        <f t="shared" si="55"/>
        <v>3207</v>
      </c>
      <c r="C3222" s="919"/>
      <c r="D3222" s="48"/>
      <c r="L3222" s="259"/>
      <c r="M3222" s="259"/>
      <c r="S3222" s="259"/>
      <c r="T3222" s="259"/>
      <c r="U3222" s="259"/>
      <c r="V3222" s="259"/>
    </row>
    <row r="3223" spans="1:22">
      <c r="A3223" s="45"/>
      <c r="B3223" s="43">
        <f t="shared" si="55"/>
        <v>3208</v>
      </c>
      <c r="C3223" s="919"/>
      <c r="D3223" s="48"/>
      <c r="L3223" s="259"/>
      <c r="M3223" s="259"/>
      <c r="S3223" s="259"/>
      <c r="T3223" s="259"/>
      <c r="U3223" s="259"/>
      <c r="V3223" s="259"/>
    </row>
    <row r="3224" spans="1:22">
      <c r="A3224" s="45"/>
      <c r="B3224" s="43">
        <f t="shared" si="55"/>
        <v>3209</v>
      </c>
      <c r="C3224" s="919"/>
      <c r="D3224" s="48"/>
      <c r="L3224" s="259"/>
      <c r="M3224" s="259"/>
      <c r="S3224" s="259"/>
      <c r="T3224" s="259"/>
      <c r="U3224" s="259"/>
      <c r="V3224" s="259"/>
    </row>
    <row r="3225" spans="1:22">
      <c r="A3225" s="45"/>
      <c r="B3225" s="43">
        <f t="shared" si="55"/>
        <v>3210</v>
      </c>
      <c r="C3225" s="919"/>
      <c r="D3225" s="48"/>
      <c r="L3225" s="259"/>
      <c r="M3225" s="259"/>
      <c r="S3225" s="259"/>
      <c r="T3225" s="259"/>
      <c r="U3225" s="259"/>
      <c r="V3225" s="259"/>
    </row>
    <row r="3226" spans="1:22">
      <c r="A3226" s="45"/>
      <c r="B3226" s="43">
        <f t="shared" si="55"/>
        <v>3211</v>
      </c>
      <c r="C3226" s="919"/>
      <c r="D3226" s="48"/>
      <c r="L3226" s="259"/>
      <c r="M3226" s="259"/>
      <c r="S3226" s="259"/>
      <c r="T3226" s="259"/>
      <c r="U3226" s="259"/>
      <c r="V3226" s="259"/>
    </row>
    <row r="3227" spans="1:22">
      <c r="A3227" s="45"/>
      <c r="B3227" s="43">
        <f t="shared" si="55"/>
        <v>3212</v>
      </c>
      <c r="C3227" s="919"/>
      <c r="D3227" s="48"/>
      <c r="L3227" s="259"/>
      <c r="M3227" s="259"/>
      <c r="S3227" s="259"/>
      <c r="T3227" s="259"/>
      <c r="U3227" s="259"/>
      <c r="V3227" s="259"/>
    </row>
    <row r="3228" spans="1:22">
      <c r="A3228" s="45"/>
      <c r="B3228" s="43">
        <f t="shared" si="55"/>
        <v>3213</v>
      </c>
      <c r="C3228" s="919"/>
      <c r="D3228" s="48"/>
      <c r="L3228" s="259"/>
      <c r="M3228" s="259"/>
      <c r="S3228" s="259"/>
      <c r="T3228" s="259"/>
      <c r="U3228" s="259"/>
      <c r="V3228" s="259"/>
    </row>
    <row r="3229" spans="1:22">
      <c r="A3229" s="45"/>
      <c r="B3229" s="43">
        <f t="shared" si="55"/>
        <v>3214</v>
      </c>
      <c r="C3229" s="919"/>
      <c r="D3229" s="48"/>
      <c r="L3229" s="259"/>
      <c r="M3229" s="259"/>
      <c r="S3229" s="259"/>
      <c r="T3229" s="259"/>
      <c r="U3229" s="259"/>
      <c r="V3229" s="259"/>
    </row>
    <row r="3230" spans="1:22">
      <c r="A3230" s="45"/>
      <c r="B3230" s="43">
        <f t="shared" si="55"/>
        <v>3215</v>
      </c>
      <c r="C3230" s="919"/>
      <c r="D3230" s="48"/>
      <c r="L3230" s="259"/>
      <c r="M3230" s="259"/>
      <c r="S3230" s="259"/>
      <c r="T3230" s="259"/>
      <c r="U3230" s="259"/>
      <c r="V3230" s="259"/>
    </row>
    <row r="3231" spans="1:22">
      <c r="A3231" s="45"/>
      <c r="B3231" s="43">
        <f t="shared" si="55"/>
        <v>3216</v>
      </c>
      <c r="C3231" s="919"/>
      <c r="D3231" s="48"/>
      <c r="L3231" s="259"/>
      <c r="M3231" s="259"/>
      <c r="S3231" s="259"/>
      <c r="T3231" s="259"/>
      <c r="U3231" s="259"/>
      <c r="V3231" s="259"/>
    </row>
    <row r="3232" spans="1:22">
      <c r="A3232" s="45"/>
      <c r="B3232" s="43">
        <f t="shared" si="55"/>
        <v>3217</v>
      </c>
      <c r="C3232" s="919"/>
      <c r="D3232" s="48"/>
      <c r="L3232" s="259"/>
      <c r="M3232" s="259"/>
      <c r="S3232" s="259"/>
      <c r="T3232" s="259"/>
      <c r="U3232" s="259"/>
      <c r="V3232" s="259"/>
    </row>
    <row r="3233" spans="1:22">
      <c r="A3233" s="45"/>
      <c r="B3233" s="43">
        <f t="shared" si="55"/>
        <v>3218</v>
      </c>
      <c r="C3233" s="919"/>
      <c r="D3233" s="48"/>
      <c r="L3233" s="259"/>
      <c r="M3233" s="259"/>
      <c r="S3233" s="259"/>
      <c r="T3233" s="259"/>
      <c r="U3233" s="259"/>
      <c r="V3233" s="259"/>
    </row>
    <row r="3234" spans="1:22">
      <c r="A3234" s="45"/>
      <c r="B3234" s="43">
        <f t="shared" si="55"/>
        <v>3219</v>
      </c>
      <c r="C3234" s="919"/>
      <c r="D3234" s="48"/>
      <c r="L3234" s="259"/>
      <c r="M3234" s="259"/>
      <c r="S3234" s="259"/>
      <c r="T3234" s="259"/>
      <c r="U3234" s="259"/>
      <c r="V3234" s="259"/>
    </row>
    <row r="3235" spans="1:22">
      <c r="A3235" s="45"/>
      <c r="B3235" s="43">
        <f t="shared" si="55"/>
        <v>3220</v>
      </c>
      <c r="C3235" s="919"/>
      <c r="D3235" s="48"/>
      <c r="L3235" s="259"/>
      <c r="M3235" s="259"/>
      <c r="S3235" s="259"/>
      <c r="T3235" s="259"/>
      <c r="U3235" s="259"/>
      <c r="V3235" s="259"/>
    </row>
    <row r="3236" spans="1:22">
      <c r="A3236" s="45"/>
      <c r="B3236" s="43">
        <f t="shared" si="55"/>
        <v>3221</v>
      </c>
      <c r="C3236" s="919"/>
      <c r="D3236" s="48"/>
      <c r="L3236" s="259"/>
      <c r="M3236" s="259"/>
      <c r="S3236" s="259"/>
      <c r="T3236" s="259"/>
      <c r="U3236" s="259"/>
      <c r="V3236" s="259"/>
    </row>
    <row r="3237" spans="1:22">
      <c r="A3237" s="45"/>
      <c r="B3237" s="43">
        <f t="shared" si="55"/>
        <v>3222</v>
      </c>
      <c r="C3237" s="919"/>
      <c r="D3237" s="48"/>
      <c r="L3237" s="259"/>
      <c r="M3237" s="259"/>
      <c r="S3237" s="259"/>
      <c r="T3237" s="259"/>
      <c r="U3237" s="259"/>
      <c r="V3237" s="259"/>
    </row>
    <row r="3238" spans="1:22">
      <c r="A3238" s="45"/>
      <c r="B3238" s="43">
        <f t="shared" si="55"/>
        <v>3223</v>
      </c>
      <c r="C3238" s="919"/>
      <c r="D3238" s="48"/>
      <c r="L3238" s="259"/>
      <c r="M3238" s="259"/>
      <c r="S3238" s="259"/>
      <c r="T3238" s="259"/>
      <c r="U3238" s="259"/>
      <c r="V3238" s="259"/>
    </row>
    <row r="3239" spans="1:22">
      <c r="A3239" s="45"/>
      <c r="B3239" s="43">
        <f t="shared" si="55"/>
        <v>3224</v>
      </c>
      <c r="C3239" s="919"/>
      <c r="D3239" s="48"/>
      <c r="L3239" s="259"/>
      <c r="M3239" s="259"/>
      <c r="S3239" s="259"/>
      <c r="T3239" s="259"/>
      <c r="U3239" s="259"/>
      <c r="V3239" s="259"/>
    </row>
    <row r="3240" spans="1:22">
      <c r="A3240" s="45"/>
      <c r="B3240" s="43">
        <f t="shared" si="55"/>
        <v>3225</v>
      </c>
      <c r="C3240" s="919"/>
      <c r="D3240" s="48"/>
      <c r="L3240" s="259"/>
      <c r="M3240" s="259"/>
      <c r="S3240" s="259"/>
      <c r="T3240" s="259"/>
      <c r="U3240" s="259"/>
      <c r="V3240" s="259"/>
    </row>
    <row r="3241" spans="1:22">
      <c r="A3241" s="45"/>
      <c r="B3241" s="43">
        <f t="shared" si="55"/>
        <v>3226</v>
      </c>
      <c r="C3241" s="919"/>
      <c r="D3241" s="48"/>
      <c r="L3241" s="259"/>
      <c r="M3241" s="259"/>
      <c r="S3241" s="259"/>
      <c r="T3241" s="259"/>
      <c r="U3241" s="259"/>
      <c r="V3241" s="259"/>
    </row>
    <row r="3242" spans="1:22">
      <c r="A3242" s="45"/>
      <c r="B3242" s="43">
        <f t="shared" si="55"/>
        <v>3227</v>
      </c>
      <c r="C3242" s="919"/>
      <c r="D3242" s="48"/>
      <c r="L3242" s="259"/>
      <c r="M3242" s="259"/>
      <c r="S3242" s="259"/>
      <c r="T3242" s="259"/>
      <c r="U3242" s="259"/>
      <c r="V3242" s="259"/>
    </row>
    <row r="3243" spans="1:22">
      <c r="A3243" s="45"/>
      <c r="B3243" s="43">
        <f t="shared" si="55"/>
        <v>3228</v>
      </c>
      <c r="C3243" s="919"/>
      <c r="D3243" s="48"/>
      <c r="L3243" s="259"/>
      <c r="M3243" s="259"/>
      <c r="S3243" s="259"/>
      <c r="T3243" s="259"/>
      <c r="U3243" s="259"/>
      <c r="V3243" s="259"/>
    </row>
    <row r="3244" spans="1:22">
      <c r="A3244" s="45"/>
      <c r="B3244" s="43">
        <f t="shared" si="55"/>
        <v>3229</v>
      </c>
      <c r="C3244" s="919"/>
      <c r="D3244" s="48"/>
      <c r="L3244" s="259"/>
      <c r="M3244" s="259"/>
      <c r="S3244" s="259"/>
      <c r="T3244" s="259"/>
      <c r="U3244" s="259"/>
      <c r="V3244" s="259"/>
    </row>
    <row r="3245" spans="1:22">
      <c r="A3245" s="45"/>
      <c r="B3245" s="43">
        <f t="shared" si="55"/>
        <v>3230</v>
      </c>
      <c r="C3245" s="919"/>
      <c r="D3245" s="48"/>
      <c r="L3245" s="259"/>
      <c r="M3245" s="259"/>
      <c r="S3245" s="259"/>
      <c r="T3245" s="259"/>
      <c r="U3245" s="259"/>
      <c r="V3245" s="259"/>
    </row>
    <row r="3246" spans="1:22">
      <c r="A3246" s="45"/>
      <c r="B3246" s="43">
        <f t="shared" si="55"/>
        <v>3231</v>
      </c>
      <c r="C3246" s="919"/>
      <c r="D3246" s="48"/>
      <c r="L3246" s="259"/>
      <c r="M3246" s="259"/>
      <c r="S3246" s="259"/>
      <c r="T3246" s="259"/>
      <c r="U3246" s="259"/>
      <c r="V3246" s="259"/>
    </row>
    <row r="3247" spans="1:22">
      <c r="A3247" s="45"/>
      <c r="B3247" s="43">
        <f t="shared" si="55"/>
        <v>3232</v>
      </c>
      <c r="C3247" s="919"/>
      <c r="D3247" s="48"/>
      <c r="L3247" s="259"/>
      <c r="M3247" s="259"/>
      <c r="S3247" s="259"/>
      <c r="T3247" s="259"/>
      <c r="U3247" s="259"/>
      <c r="V3247" s="259"/>
    </row>
    <row r="3248" spans="1:22">
      <c r="A3248" s="45"/>
      <c r="B3248" s="43">
        <f t="shared" si="55"/>
        <v>3233</v>
      </c>
      <c r="C3248" s="919"/>
      <c r="D3248" s="48"/>
      <c r="L3248" s="259"/>
      <c r="M3248" s="259"/>
      <c r="S3248" s="259"/>
      <c r="T3248" s="259"/>
      <c r="U3248" s="259"/>
      <c r="V3248" s="259"/>
    </row>
    <row r="3249" spans="1:22">
      <c r="A3249" s="45"/>
      <c r="B3249" s="43">
        <f t="shared" si="55"/>
        <v>3234</v>
      </c>
      <c r="C3249" s="919"/>
      <c r="D3249" s="48"/>
      <c r="L3249" s="259"/>
      <c r="M3249" s="259"/>
      <c r="S3249" s="259"/>
      <c r="T3249" s="259"/>
      <c r="U3249" s="259"/>
      <c r="V3249" s="259"/>
    </row>
    <row r="3250" spans="1:22">
      <c r="A3250" s="45"/>
      <c r="B3250" s="43">
        <f t="shared" si="55"/>
        <v>3235</v>
      </c>
      <c r="C3250" s="919"/>
      <c r="D3250" s="48"/>
      <c r="L3250" s="259"/>
      <c r="M3250" s="259"/>
      <c r="S3250" s="259"/>
      <c r="T3250" s="259"/>
      <c r="U3250" s="259"/>
      <c r="V3250" s="259"/>
    </row>
    <row r="3251" spans="1:22">
      <c r="A3251" s="45"/>
      <c r="B3251" s="43">
        <f t="shared" si="55"/>
        <v>3236</v>
      </c>
      <c r="C3251" s="919"/>
      <c r="D3251" s="48"/>
      <c r="L3251" s="259"/>
      <c r="M3251" s="259"/>
      <c r="S3251" s="259"/>
      <c r="T3251" s="259"/>
      <c r="U3251" s="259"/>
      <c r="V3251" s="259"/>
    </row>
    <row r="3252" spans="1:22">
      <c r="A3252" s="45"/>
      <c r="B3252" s="43">
        <f t="shared" si="55"/>
        <v>3237</v>
      </c>
      <c r="C3252" s="919"/>
      <c r="D3252" s="48"/>
      <c r="L3252" s="259"/>
      <c r="M3252" s="259"/>
      <c r="S3252" s="259"/>
      <c r="T3252" s="259"/>
      <c r="U3252" s="259"/>
      <c r="V3252" s="259"/>
    </row>
    <row r="3253" spans="1:22">
      <c r="A3253" s="45"/>
      <c r="B3253" s="43">
        <f t="shared" si="55"/>
        <v>3238</v>
      </c>
      <c r="C3253" s="919"/>
      <c r="D3253" s="48"/>
      <c r="L3253" s="259"/>
      <c r="M3253" s="259"/>
      <c r="S3253" s="259"/>
      <c r="T3253" s="259"/>
      <c r="U3253" s="259"/>
      <c r="V3253" s="259"/>
    </row>
    <row r="3254" spans="1:22">
      <c r="A3254" s="45"/>
      <c r="B3254" s="43">
        <f t="shared" si="55"/>
        <v>3239</v>
      </c>
      <c r="C3254" s="919"/>
      <c r="D3254" s="48"/>
      <c r="L3254" s="259"/>
      <c r="M3254" s="259"/>
      <c r="S3254" s="259"/>
      <c r="T3254" s="259"/>
      <c r="U3254" s="259"/>
      <c r="V3254" s="259"/>
    </row>
    <row r="3255" spans="1:22">
      <c r="A3255" s="45"/>
      <c r="B3255" s="43">
        <f t="shared" si="55"/>
        <v>3240</v>
      </c>
      <c r="C3255" s="919"/>
      <c r="D3255" s="48"/>
      <c r="L3255" s="259"/>
      <c r="M3255" s="259"/>
      <c r="S3255" s="259"/>
      <c r="T3255" s="259"/>
      <c r="U3255" s="259"/>
      <c r="V3255" s="259"/>
    </row>
    <row r="3256" spans="1:22">
      <c r="A3256" s="45"/>
      <c r="B3256" s="43">
        <f t="shared" si="55"/>
        <v>3241</v>
      </c>
      <c r="C3256" s="919"/>
      <c r="D3256" s="48"/>
      <c r="L3256" s="259"/>
      <c r="M3256" s="259"/>
      <c r="S3256" s="259"/>
      <c r="T3256" s="259"/>
      <c r="U3256" s="259"/>
      <c r="V3256" s="259"/>
    </row>
    <row r="3257" spans="1:22">
      <c r="A3257" s="45"/>
      <c r="B3257" s="43">
        <f t="shared" si="55"/>
        <v>3242</v>
      </c>
      <c r="C3257" s="919"/>
      <c r="D3257" s="48"/>
      <c r="L3257" s="259"/>
      <c r="M3257" s="259"/>
      <c r="S3257" s="259"/>
      <c r="T3257" s="259"/>
      <c r="U3257" s="259"/>
      <c r="V3257" s="259"/>
    </row>
    <row r="3258" spans="1:22">
      <c r="A3258" s="45"/>
      <c r="B3258" s="43">
        <f t="shared" si="55"/>
        <v>3243</v>
      </c>
      <c r="C3258" s="919"/>
      <c r="D3258" s="48"/>
      <c r="L3258" s="259"/>
      <c r="M3258" s="259"/>
      <c r="S3258" s="259"/>
      <c r="T3258" s="259"/>
      <c r="U3258" s="259"/>
      <c r="V3258" s="259"/>
    </row>
    <row r="3259" spans="1:22">
      <c r="A3259" s="45"/>
      <c r="B3259" s="43">
        <f t="shared" si="55"/>
        <v>3244</v>
      </c>
      <c r="C3259" s="919"/>
      <c r="D3259" s="48"/>
      <c r="L3259" s="259"/>
      <c r="M3259" s="259"/>
      <c r="S3259" s="259"/>
      <c r="T3259" s="259"/>
      <c r="U3259" s="259"/>
      <c r="V3259" s="259"/>
    </row>
    <row r="3260" spans="1:22">
      <c r="A3260" s="45"/>
      <c r="B3260" s="43">
        <f t="shared" si="55"/>
        <v>3245</v>
      </c>
      <c r="C3260" s="919"/>
      <c r="D3260" s="48"/>
      <c r="L3260" s="259"/>
      <c r="M3260" s="259"/>
      <c r="S3260" s="259"/>
      <c r="T3260" s="259"/>
      <c r="U3260" s="259"/>
      <c r="V3260" s="259"/>
    </row>
    <row r="3261" spans="1:22">
      <c r="A3261" s="45"/>
      <c r="B3261" s="43">
        <f t="shared" si="55"/>
        <v>3246</v>
      </c>
      <c r="C3261" s="919"/>
      <c r="D3261" s="48"/>
      <c r="L3261" s="259"/>
      <c r="M3261" s="259"/>
      <c r="S3261" s="259"/>
      <c r="T3261" s="259"/>
      <c r="U3261" s="259"/>
      <c r="V3261" s="259"/>
    </row>
    <row r="3262" spans="1:22">
      <c r="A3262" s="45"/>
      <c r="B3262" s="43">
        <f t="shared" si="55"/>
        <v>3247</v>
      </c>
      <c r="C3262" s="919"/>
      <c r="D3262" s="48"/>
      <c r="L3262" s="259"/>
      <c r="M3262" s="259"/>
      <c r="S3262" s="259"/>
      <c r="T3262" s="259"/>
      <c r="U3262" s="259"/>
      <c r="V3262" s="259"/>
    </row>
    <row r="3263" spans="1:22">
      <c r="A3263" s="45"/>
      <c r="B3263" s="43">
        <f t="shared" si="55"/>
        <v>3248</v>
      </c>
      <c r="C3263" s="919"/>
      <c r="D3263" s="48"/>
      <c r="L3263" s="259"/>
      <c r="M3263" s="259"/>
      <c r="S3263" s="259"/>
      <c r="T3263" s="259"/>
      <c r="U3263" s="259"/>
      <c r="V3263" s="259"/>
    </row>
    <row r="3264" spans="1:22">
      <c r="A3264" s="45"/>
      <c r="B3264" s="43">
        <f t="shared" si="55"/>
        <v>3249</v>
      </c>
      <c r="C3264" s="919"/>
      <c r="D3264" s="48"/>
      <c r="L3264" s="259"/>
      <c r="M3264" s="259"/>
      <c r="S3264" s="259"/>
      <c r="T3264" s="259"/>
      <c r="U3264" s="259"/>
      <c r="V3264" s="259"/>
    </row>
    <row r="3265" spans="1:22">
      <c r="A3265" s="45"/>
      <c r="B3265" s="43">
        <f t="shared" si="55"/>
        <v>3250</v>
      </c>
      <c r="C3265" s="919"/>
      <c r="D3265" s="48"/>
      <c r="L3265" s="259"/>
      <c r="M3265" s="259"/>
      <c r="S3265" s="259"/>
      <c r="T3265" s="259"/>
      <c r="U3265" s="259"/>
      <c r="V3265" s="259"/>
    </row>
    <row r="3266" spans="1:22">
      <c r="A3266" s="45"/>
      <c r="B3266" s="43">
        <f t="shared" si="55"/>
        <v>3251</v>
      </c>
      <c r="C3266" s="919"/>
      <c r="D3266" s="48"/>
      <c r="L3266" s="259"/>
      <c r="M3266" s="259"/>
      <c r="S3266" s="259"/>
      <c r="T3266" s="259"/>
      <c r="U3266" s="259"/>
      <c r="V3266" s="259"/>
    </row>
    <row r="3267" spans="1:22">
      <c r="A3267" s="45"/>
      <c r="B3267" s="43">
        <f t="shared" si="55"/>
        <v>3252</v>
      </c>
      <c r="C3267" s="919"/>
      <c r="D3267" s="48"/>
      <c r="L3267" s="259"/>
      <c r="M3267" s="259"/>
      <c r="S3267" s="259"/>
      <c r="T3267" s="259"/>
      <c r="U3267" s="259"/>
      <c r="V3267" s="259"/>
    </row>
    <row r="3268" spans="1:22">
      <c r="A3268" s="45"/>
      <c r="B3268" s="43">
        <f t="shared" si="55"/>
        <v>3253</v>
      </c>
      <c r="C3268" s="919"/>
      <c r="D3268" s="48"/>
      <c r="L3268" s="259"/>
      <c r="M3268" s="259"/>
      <c r="S3268" s="259"/>
      <c r="T3268" s="259"/>
      <c r="U3268" s="259"/>
      <c r="V3268" s="259"/>
    </row>
    <row r="3269" spans="1:22">
      <c r="A3269" s="45"/>
      <c r="B3269" s="43">
        <f t="shared" si="55"/>
        <v>3254</v>
      </c>
      <c r="C3269" s="919"/>
      <c r="D3269" s="48"/>
      <c r="L3269" s="259"/>
      <c r="M3269" s="259"/>
      <c r="S3269" s="259"/>
      <c r="T3269" s="259"/>
      <c r="U3269" s="259"/>
      <c r="V3269" s="259"/>
    </row>
    <row r="3270" spans="1:22">
      <c r="A3270" s="45"/>
      <c r="B3270" s="43">
        <f t="shared" si="55"/>
        <v>3255</v>
      </c>
      <c r="C3270" s="919"/>
      <c r="D3270" s="48"/>
      <c r="L3270" s="259"/>
      <c r="M3270" s="259"/>
      <c r="S3270" s="259"/>
      <c r="T3270" s="259"/>
      <c r="U3270" s="259"/>
      <c r="V3270" s="259"/>
    </row>
    <row r="3271" spans="1:22">
      <c r="A3271" s="45"/>
      <c r="B3271" s="43">
        <f t="shared" si="55"/>
        <v>3256</v>
      </c>
      <c r="C3271" s="919"/>
      <c r="D3271" s="48"/>
      <c r="L3271" s="259"/>
      <c r="M3271" s="259"/>
      <c r="S3271" s="259"/>
      <c r="T3271" s="259"/>
      <c r="U3271" s="259"/>
      <c r="V3271" s="259"/>
    </row>
    <row r="3272" spans="1:22">
      <c r="A3272" s="45"/>
      <c r="B3272" s="43">
        <f t="shared" si="55"/>
        <v>3257</v>
      </c>
      <c r="C3272" s="919"/>
      <c r="D3272" s="48"/>
      <c r="L3272" s="259"/>
      <c r="M3272" s="259"/>
      <c r="S3272" s="259"/>
      <c r="T3272" s="259"/>
      <c r="U3272" s="259"/>
      <c r="V3272" s="259"/>
    </row>
    <row r="3273" spans="1:22">
      <c r="A3273" s="45"/>
      <c r="B3273" s="43">
        <f t="shared" si="55"/>
        <v>3258</v>
      </c>
      <c r="C3273" s="919"/>
      <c r="D3273" s="48"/>
      <c r="L3273" s="259"/>
      <c r="M3273" s="259"/>
      <c r="S3273" s="259"/>
      <c r="T3273" s="259"/>
      <c r="U3273" s="259"/>
      <c r="V3273" s="259"/>
    </row>
    <row r="3274" spans="1:22">
      <c r="A3274" s="45"/>
      <c r="B3274" s="43">
        <f t="shared" si="55"/>
        <v>3259</v>
      </c>
      <c r="C3274" s="919"/>
      <c r="D3274" s="48"/>
      <c r="L3274" s="259"/>
      <c r="M3274" s="259"/>
      <c r="S3274" s="259"/>
      <c r="T3274" s="259"/>
      <c r="U3274" s="259"/>
      <c r="V3274" s="259"/>
    </row>
    <row r="3275" spans="1:22">
      <c r="A3275" s="45"/>
      <c r="B3275" s="43">
        <f t="shared" si="55"/>
        <v>3260</v>
      </c>
      <c r="C3275" s="919"/>
      <c r="D3275" s="48"/>
      <c r="L3275" s="259"/>
      <c r="M3275" s="259"/>
      <c r="S3275" s="259"/>
      <c r="T3275" s="259"/>
      <c r="U3275" s="259"/>
      <c r="V3275" s="259"/>
    </row>
    <row r="3276" spans="1:22">
      <c r="A3276" s="45"/>
      <c r="B3276" s="43">
        <f t="shared" si="55"/>
        <v>3261</v>
      </c>
      <c r="C3276" s="919"/>
      <c r="D3276" s="48"/>
      <c r="L3276" s="259"/>
      <c r="M3276" s="259"/>
      <c r="S3276" s="259"/>
      <c r="T3276" s="259"/>
      <c r="U3276" s="259"/>
      <c r="V3276" s="259"/>
    </row>
    <row r="3277" spans="1:22">
      <c r="A3277" s="45"/>
      <c r="B3277" s="43">
        <f t="shared" si="55"/>
        <v>3262</v>
      </c>
      <c r="C3277" s="919"/>
      <c r="D3277" s="48"/>
      <c r="L3277" s="259"/>
      <c r="M3277" s="259"/>
      <c r="S3277" s="259"/>
      <c r="T3277" s="259"/>
      <c r="U3277" s="259"/>
      <c r="V3277" s="259"/>
    </row>
    <row r="3278" spans="1:22">
      <c r="A3278" s="45"/>
      <c r="B3278" s="43">
        <f t="shared" si="55"/>
        <v>3263</v>
      </c>
      <c r="C3278" s="919"/>
      <c r="D3278" s="48"/>
      <c r="L3278" s="259"/>
      <c r="M3278" s="259"/>
      <c r="S3278" s="259"/>
      <c r="T3278" s="259"/>
      <c r="U3278" s="259"/>
      <c r="V3278" s="259"/>
    </row>
    <row r="3279" spans="1:22">
      <c r="A3279" s="45"/>
      <c r="B3279" s="43">
        <f t="shared" si="55"/>
        <v>3264</v>
      </c>
      <c r="C3279" s="919"/>
      <c r="D3279" s="48"/>
      <c r="L3279" s="259"/>
      <c r="M3279" s="259"/>
      <c r="S3279" s="259"/>
      <c r="T3279" s="259"/>
      <c r="U3279" s="259"/>
      <c r="V3279" s="259"/>
    </row>
    <row r="3280" spans="1:22">
      <c r="A3280" s="45"/>
      <c r="B3280" s="43">
        <f t="shared" si="55"/>
        <v>3265</v>
      </c>
      <c r="C3280" s="919"/>
      <c r="D3280" s="48"/>
      <c r="L3280" s="259"/>
      <c r="M3280" s="259"/>
      <c r="S3280" s="259"/>
      <c r="T3280" s="259"/>
      <c r="U3280" s="259"/>
      <c r="V3280" s="259"/>
    </row>
    <row r="3281" spans="1:22">
      <c r="A3281" s="45"/>
      <c r="B3281" s="43">
        <f t="shared" si="55"/>
        <v>3266</v>
      </c>
      <c r="C3281" s="919"/>
      <c r="D3281" s="48"/>
      <c r="L3281" s="259"/>
      <c r="M3281" s="259"/>
      <c r="S3281" s="259"/>
      <c r="T3281" s="259"/>
      <c r="U3281" s="259"/>
      <c r="V3281" s="259"/>
    </row>
    <row r="3282" spans="1:22">
      <c r="A3282" s="45"/>
      <c r="B3282" s="43">
        <f t="shared" ref="B3282:B3345" si="56">B3281+1</f>
        <v>3267</v>
      </c>
      <c r="C3282" s="919"/>
      <c r="D3282" s="48"/>
      <c r="L3282" s="259"/>
      <c r="M3282" s="259"/>
      <c r="S3282" s="259"/>
      <c r="T3282" s="259"/>
      <c r="U3282" s="259"/>
      <c r="V3282" s="259"/>
    </row>
    <row r="3283" spans="1:22">
      <c r="A3283" s="45"/>
      <c r="B3283" s="43">
        <f t="shared" si="56"/>
        <v>3268</v>
      </c>
      <c r="C3283" s="919"/>
      <c r="D3283" s="48"/>
      <c r="L3283" s="259"/>
      <c r="M3283" s="259"/>
      <c r="S3283" s="259"/>
      <c r="T3283" s="259"/>
      <c r="U3283" s="259"/>
      <c r="V3283" s="259"/>
    </row>
    <row r="3284" spans="1:22">
      <c r="A3284" s="45"/>
      <c r="B3284" s="43">
        <f t="shared" si="56"/>
        <v>3269</v>
      </c>
      <c r="C3284" s="919"/>
      <c r="D3284" s="48"/>
      <c r="L3284" s="259"/>
      <c r="M3284" s="259"/>
      <c r="S3284" s="259"/>
      <c r="T3284" s="259"/>
      <c r="U3284" s="259"/>
      <c r="V3284" s="259"/>
    </row>
    <row r="3285" spans="1:22">
      <c r="A3285" s="45"/>
      <c r="B3285" s="43">
        <f t="shared" si="56"/>
        <v>3270</v>
      </c>
      <c r="C3285" s="919"/>
      <c r="D3285" s="48"/>
      <c r="L3285" s="259"/>
      <c r="M3285" s="259"/>
      <c r="S3285" s="259"/>
      <c r="T3285" s="259"/>
      <c r="U3285" s="259"/>
      <c r="V3285" s="259"/>
    </row>
    <row r="3286" spans="1:22">
      <c r="A3286" s="45"/>
      <c r="B3286" s="43">
        <f t="shared" si="56"/>
        <v>3271</v>
      </c>
      <c r="C3286" s="919"/>
      <c r="D3286" s="48"/>
      <c r="L3286" s="259"/>
      <c r="M3286" s="259"/>
      <c r="S3286" s="259"/>
      <c r="T3286" s="259"/>
      <c r="U3286" s="259"/>
      <c r="V3286" s="259"/>
    </row>
    <row r="3287" spans="1:22">
      <c r="A3287" s="45"/>
      <c r="B3287" s="43">
        <f t="shared" si="56"/>
        <v>3272</v>
      </c>
      <c r="C3287" s="919"/>
      <c r="D3287" s="48"/>
      <c r="L3287" s="259"/>
      <c r="M3287" s="259"/>
      <c r="S3287" s="259"/>
      <c r="T3287" s="259"/>
      <c r="U3287" s="259"/>
      <c r="V3287" s="259"/>
    </row>
    <row r="3288" spans="1:22">
      <c r="A3288" s="45"/>
      <c r="B3288" s="43">
        <f t="shared" si="56"/>
        <v>3273</v>
      </c>
      <c r="C3288" s="919"/>
      <c r="D3288" s="48"/>
      <c r="L3288" s="259"/>
      <c r="M3288" s="259"/>
      <c r="S3288" s="259"/>
      <c r="T3288" s="259"/>
      <c r="U3288" s="259"/>
      <c r="V3288" s="259"/>
    </row>
    <row r="3289" spans="1:22">
      <c r="A3289" s="45"/>
      <c r="B3289" s="43">
        <f t="shared" si="56"/>
        <v>3274</v>
      </c>
      <c r="C3289" s="919"/>
      <c r="D3289" s="48"/>
      <c r="L3289" s="259"/>
      <c r="M3289" s="259"/>
      <c r="S3289" s="259"/>
      <c r="T3289" s="259"/>
      <c r="U3289" s="259"/>
      <c r="V3289" s="259"/>
    </row>
    <row r="3290" spans="1:22">
      <c r="A3290" s="45"/>
      <c r="B3290" s="43">
        <f t="shared" si="56"/>
        <v>3275</v>
      </c>
      <c r="C3290" s="919"/>
      <c r="D3290" s="48"/>
      <c r="L3290" s="259"/>
      <c r="M3290" s="259"/>
      <c r="S3290" s="259"/>
      <c r="T3290" s="259"/>
      <c r="U3290" s="259"/>
      <c r="V3290" s="259"/>
    </row>
    <row r="3291" spans="1:22">
      <c r="A3291" s="45"/>
      <c r="B3291" s="43">
        <f t="shared" si="56"/>
        <v>3276</v>
      </c>
      <c r="C3291" s="919"/>
      <c r="D3291" s="48"/>
      <c r="L3291" s="259"/>
      <c r="M3291" s="259"/>
      <c r="S3291" s="259"/>
      <c r="T3291" s="259"/>
      <c r="U3291" s="259"/>
      <c r="V3291" s="259"/>
    </row>
    <row r="3292" spans="1:22">
      <c r="A3292" s="45"/>
      <c r="B3292" s="43">
        <f t="shared" si="56"/>
        <v>3277</v>
      </c>
      <c r="C3292" s="919"/>
      <c r="D3292" s="48"/>
      <c r="L3292" s="259"/>
      <c r="M3292" s="259"/>
      <c r="S3292" s="259"/>
      <c r="T3292" s="259"/>
      <c r="U3292" s="259"/>
      <c r="V3292" s="259"/>
    </row>
    <row r="3293" spans="1:22">
      <c r="A3293" s="45"/>
      <c r="B3293" s="43">
        <f t="shared" si="56"/>
        <v>3278</v>
      </c>
      <c r="C3293" s="919"/>
      <c r="D3293" s="48"/>
      <c r="L3293" s="259"/>
      <c r="M3293" s="259"/>
      <c r="S3293" s="259"/>
      <c r="T3293" s="259"/>
      <c r="U3293" s="259"/>
      <c r="V3293" s="259"/>
    </row>
    <row r="3294" spans="1:22">
      <c r="A3294" s="45"/>
      <c r="B3294" s="43">
        <f t="shared" si="56"/>
        <v>3279</v>
      </c>
      <c r="C3294" s="919"/>
      <c r="D3294" s="48"/>
      <c r="L3294" s="259"/>
      <c r="M3294" s="259"/>
      <c r="S3294" s="259"/>
      <c r="T3294" s="259"/>
      <c r="U3294" s="259"/>
      <c r="V3294" s="259"/>
    </row>
    <row r="3295" spans="1:22">
      <c r="A3295" s="45"/>
      <c r="B3295" s="43">
        <f t="shared" si="56"/>
        <v>3280</v>
      </c>
      <c r="C3295" s="919"/>
      <c r="D3295" s="48"/>
      <c r="L3295" s="259"/>
      <c r="M3295" s="259"/>
      <c r="S3295" s="259"/>
      <c r="T3295" s="259"/>
      <c r="U3295" s="259"/>
      <c r="V3295" s="259"/>
    </row>
    <row r="3296" spans="1:22">
      <c r="A3296" s="45"/>
      <c r="B3296" s="43">
        <f t="shared" si="56"/>
        <v>3281</v>
      </c>
      <c r="C3296" s="919"/>
      <c r="D3296" s="48"/>
      <c r="L3296" s="259"/>
      <c r="M3296" s="259"/>
      <c r="S3296" s="259"/>
      <c r="T3296" s="259"/>
      <c r="U3296" s="259"/>
      <c r="V3296" s="259"/>
    </row>
    <row r="3297" spans="1:22">
      <c r="A3297" s="45"/>
      <c r="B3297" s="43">
        <f t="shared" si="56"/>
        <v>3282</v>
      </c>
      <c r="C3297" s="919"/>
      <c r="D3297" s="48"/>
      <c r="L3297" s="259"/>
      <c r="M3297" s="259"/>
      <c r="S3297" s="259"/>
      <c r="T3297" s="259"/>
      <c r="U3297" s="259"/>
      <c r="V3297" s="259"/>
    </row>
    <row r="3298" spans="1:22">
      <c r="A3298" s="45"/>
      <c r="B3298" s="43">
        <f t="shared" si="56"/>
        <v>3283</v>
      </c>
      <c r="C3298" s="919"/>
      <c r="D3298" s="48"/>
      <c r="L3298" s="259"/>
      <c r="M3298" s="259"/>
      <c r="S3298" s="259"/>
      <c r="T3298" s="259"/>
      <c r="U3298" s="259"/>
      <c r="V3298" s="259"/>
    </row>
    <row r="3299" spans="1:22">
      <c r="A3299" s="45"/>
      <c r="B3299" s="43">
        <f t="shared" si="56"/>
        <v>3284</v>
      </c>
      <c r="C3299" s="919"/>
      <c r="D3299" s="48"/>
      <c r="L3299" s="259"/>
      <c r="M3299" s="259"/>
      <c r="S3299" s="259"/>
      <c r="T3299" s="259"/>
      <c r="U3299" s="259"/>
      <c r="V3299" s="259"/>
    </row>
    <row r="3300" spans="1:22">
      <c r="A3300" s="45"/>
      <c r="B3300" s="43">
        <f t="shared" si="56"/>
        <v>3285</v>
      </c>
      <c r="C3300" s="919"/>
      <c r="D3300" s="48"/>
      <c r="L3300" s="259"/>
      <c r="M3300" s="259"/>
      <c r="S3300" s="259"/>
      <c r="T3300" s="259"/>
      <c r="U3300" s="259"/>
      <c r="V3300" s="259"/>
    </row>
    <row r="3301" spans="1:22">
      <c r="A3301" s="45"/>
      <c r="B3301" s="43">
        <f t="shared" si="56"/>
        <v>3286</v>
      </c>
      <c r="C3301" s="919"/>
      <c r="D3301" s="48"/>
      <c r="L3301" s="259"/>
      <c r="M3301" s="259"/>
      <c r="S3301" s="259"/>
      <c r="T3301" s="259"/>
      <c r="U3301" s="259"/>
      <c r="V3301" s="259"/>
    </row>
    <row r="3302" spans="1:22">
      <c r="A3302" s="45"/>
      <c r="B3302" s="43">
        <f t="shared" si="56"/>
        <v>3287</v>
      </c>
      <c r="C3302" s="919"/>
      <c r="D3302" s="48"/>
      <c r="L3302" s="259"/>
      <c r="M3302" s="259"/>
      <c r="S3302" s="259"/>
      <c r="T3302" s="259"/>
      <c r="U3302" s="259"/>
      <c r="V3302" s="259"/>
    </row>
    <row r="3303" spans="1:22">
      <c r="A3303" s="45"/>
      <c r="B3303" s="43">
        <f t="shared" si="56"/>
        <v>3288</v>
      </c>
      <c r="C3303" s="919"/>
      <c r="D3303" s="48"/>
      <c r="L3303" s="259"/>
      <c r="M3303" s="259"/>
      <c r="S3303" s="259"/>
      <c r="T3303" s="259"/>
      <c r="U3303" s="259"/>
      <c r="V3303" s="259"/>
    </row>
    <row r="3304" spans="1:22">
      <c r="A3304" s="45"/>
      <c r="B3304" s="43">
        <f t="shared" si="56"/>
        <v>3289</v>
      </c>
      <c r="C3304" s="919"/>
      <c r="D3304" s="48"/>
      <c r="L3304" s="259"/>
      <c r="M3304" s="259"/>
      <c r="S3304" s="259"/>
      <c r="T3304" s="259"/>
      <c r="U3304" s="259"/>
      <c r="V3304" s="259"/>
    </row>
    <row r="3305" spans="1:22">
      <c r="A3305" s="45"/>
      <c r="B3305" s="43">
        <f t="shared" si="56"/>
        <v>3290</v>
      </c>
      <c r="C3305" s="919"/>
      <c r="D3305" s="48"/>
      <c r="L3305" s="259"/>
      <c r="M3305" s="259"/>
      <c r="S3305" s="259"/>
      <c r="T3305" s="259"/>
      <c r="U3305" s="259"/>
      <c r="V3305" s="259"/>
    </row>
    <row r="3306" spans="1:22">
      <c r="A3306" s="45"/>
      <c r="B3306" s="43">
        <f t="shared" si="56"/>
        <v>3291</v>
      </c>
      <c r="C3306" s="919"/>
      <c r="D3306" s="48"/>
      <c r="L3306" s="259"/>
      <c r="M3306" s="259"/>
      <c r="S3306" s="259"/>
      <c r="T3306" s="259"/>
      <c r="U3306" s="259"/>
      <c r="V3306" s="259"/>
    </row>
    <row r="3307" spans="1:22">
      <c r="A3307" s="45"/>
      <c r="B3307" s="43">
        <f t="shared" si="56"/>
        <v>3292</v>
      </c>
      <c r="C3307" s="919"/>
      <c r="D3307" s="48"/>
      <c r="L3307" s="259"/>
      <c r="M3307" s="259"/>
      <c r="S3307" s="259"/>
      <c r="T3307" s="259"/>
      <c r="U3307" s="259"/>
      <c r="V3307" s="259"/>
    </row>
    <row r="3308" spans="1:22">
      <c r="A3308" s="45"/>
      <c r="B3308" s="43">
        <f t="shared" si="56"/>
        <v>3293</v>
      </c>
      <c r="C3308" s="919"/>
      <c r="D3308" s="48"/>
      <c r="L3308" s="259"/>
      <c r="M3308" s="259"/>
      <c r="S3308" s="259"/>
      <c r="T3308" s="259"/>
      <c r="U3308" s="259"/>
      <c r="V3308" s="259"/>
    </row>
    <row r="3309" spans="1:22">
      <c r="A3309" s="45"/>
      <c r="B3309" s="43">
        <f t="shared" si="56"/>
        <v>3294</v>
      </c>
      <c r="C3309" s="919"/>
      <c r="D3309" s="48"/>
      <c r="L3309" s="259"/>
      <c r="M3309" s="259"/>
      <c r="S3309" s="259"/>
      <c r="T3309" s="259"/>
      <c r="U3309" s="259"/>
      <c r="V3309" s="259"/>
    </row>
    <row r="3310" spans="1:22">
      <c r="A3310" s="45"/>
      <c r="B3310" s="43">
        <f t="shared" si="56"/>
        <v>3295</v>
      </c>
      <c r="C3310" s="919"/>
      <c r="D3310" s="48"/>
      <c r="L3310" s="259"/>
      <c r="M3310" s="259"/>
      <c r="S3310" s="259"/>
      <c r="T3310" s="259"/>
      <c r="U3310" s="259"/>
      <c r="V3310" s="259"/>
    </row>
    <row r="3311" spans="1:22">
      <c r="A3311" s="45"/>
      <c r="B3311" s="43">
        <f t="shared" si="56"/>
        <v>3296</v>
      </c>
      <c r="C3311" s="919"/>
      <c r="D3311" s="48"/>
      <c r="L3311" s="259"/>
      <c r="M3311" s="259"/>
      <c r="S3311" s="259"/>
      <c r="T3311" s="259"/>
      <c r="U3311" s="259"/>
      <c r="V3311" s="259"/>
    </row>
    <row r="3312" spans="1:22">
      <c r="A3312" s="45"/>
      <c r="B3312" s="43">
        <f t="shared" si="56"/>
        <v>3297</v>
      </c>
      <c r="C3312" s="919"/>
      <c r="D3312" s="48"/>
      <c r="L3312" s="259"/>
      <c r="M3312" s="259"/>
      <c r="S3312" s="259"/>
      <c r="T3312" s="259"/>
      <c r="U3312" s="259"/>
      <c r="V3312" s="259"/>
    </row>
    <row r="3313" spans="1:22">
      <c r="A3313" s="45"/>
      <c r="B3313" s="43">
        <f t="shared" si="56"/>
        <v>3298</v>
      </c>
      <c r="C3313" s="919"/>
      <c r="D3313" s="48"/>
      <c r="L3313" s="259"/>
      <c r="M3313" s="259"/>
      <c r="S3313" s="259"/>
      <c r="T3313" s="259"/>
      <c r="U3313" s="259"/>
      <c r="V3313" s="259"/>
    </row>
    <row r="3314" spans="1:22">
      <c r="A3314" s="45"/>
      <c r="B3314" s="43">
        <f t="shared" si="56"/>
        <v>3299</v>
      </c>
      <c r="C3314" s="919"/>
      <c r="D3314" s="48"/>
      <c r="L3314" s="259"/>
      <c r="M3314" s="259"/>
      <c r="S3314" s="259"/>
      <c r="T3314" s="259"/>
      <c r="U3314" s="259"/>
      <c r="V3314" s="259"/>
    </row>
    <row r="3315" spans="1:22">
      <c r="A3315" s="45"/>
      <c r="B3315" s="43">
        <f t="shared" si="56"/>
        <v>3300</v>
      </c>
      <c r="C3315" s="919"/>
      <c r="D3315" s="48"/>
      <c r="L3315" s="259"/>
      <c r="M3315" s="259"/>
      <c r="S3315" s="259"/>
      <c r="T3315" s="259"/>
      <c r="U3315" s="259"/>
      <c r="V3315" s="259"/>
    </row>
    <row r="3316" spans="1:22">
      <c r="A3316" s="45"/>
      <c r="B3316" s="43">
        <f t="shared" si="56"/>
        <v>3301</v>
      </c>
      <c r="C3316" s="919"/>
      <c r="D3316" s="48"/>
      <c r="L3316" s="259"/>
      <c r="M3316" s="259"/>
      <c r="S3316" s="259"/>
      <c r="T3316" s="259"/>
      <c r="U3316" s="259"/>
      <c r="V3316" s="259"/>
    </row>
    <row r="3317" spans="1:22">
      <c r="A3317" s="45"/>
      <c r="B3317" s="43">
        <f t="shared" si="56"/>
        <v>3302</v>
      </c>
      <c r="C3317" s="919"/>
      <c r="D3317" s="48"/>
      <c r="L3317" s="259"/>
      <c r="M3317" s="259"/>
      <c r="S3317" s="259"/>
      <c r="T3317" s="259"/>
      <c r="U3317" s="259"/>
      <c r="V3317" s="259"/>
    </row>
    <row r="3318" spans="1:22">
      <c r="A3318" s="45"/>
      <c r="B3318" s="43">
        <f t="shared" si="56"/>
        <v>3303</v>
      </c>
      <c r="C3318" s="919"/>
      <c r="D3318" s="48"/>
      <c r="L3318" s="259"/>
      <c r="M3318" s="259"/>
      <c r="S3318" s="259"/>
      <c r="T3318" s="259"/>
      <c r="U3318" s="259"/>
      <c r="V3318" s="259"/>
    </row>
    <row r="3319" spans="1:22">
      <c r="A3319" s="45"/>
      <c r="B3319" s="43">
        <f t="shared" si="56"/>
        <v>3304</v>
      </c>
      <c r="C3319" s="919"/>
      <c r="D3319" s="48"/>
      <c r="L3319" s="259"/>
      <c r="M3319" s="259"/>
      <c r="S3319" s="259"/>
      <c r="T3319" s="259"/>
      <c r="U3319" s="259"/>
      <c r="V3319" s="259"/>
    </row>
    <row r="3320" spans="1:22">
      <c r="A3320" s="45"/>
      <c r="B3320" s="43">
        <f t="shared" si="56"/>
        <v>3305</v>
      </c>
      <c r="C3320" s="919"/>
      <c r="D3320" s="48"/>
      <c r="L3320" s="259"/>
      <c r="M3320" s="259"/>
      <c r="S3320" s="259"/>
      <c r="T3320" s="259"/>
      <c r="U3320" s="259"/>
      <c r="V3320" s="259"/>
    </row>
    <row r="3321" spans="1:22">
      <c r="A3321" s="45"/>
      <c r="B3321" s="43">
        <f t="shared" si="56"/>
        <v>3306</v>
      </c>
      <c r="C3321" s="919"/>
      <c r="D3321" s="48"/>
      <c r="L3321" s="259"/>
      <c r="M3321" s="259"/>
      <c r="S3321" s="259"/>
      <c r="T3321" s="259"/>
      <c r="U3321" s="259"/>
      <c r="V3321" s="259"/>
    </row>
    <row r="3322" spans="1:22">
      <c r="A3322" s="45"/>
      <c r="B3322" s="43">
        <f t="shared" si="56"/>
        <v>3307</v>
      </c>
      <c r="C3322" s="919"/>
      <c r="D3322" s="48"/>
      <c r="L3322" s="259"/>
      <c r="M3322" s="259"/>
      <c r="S3322" s="259"/>
      <c r="T3322" s="259"/>
      <c r="U3322" s="259"/>
      <c r="V3322" s="259"/>
    </row>
    <row r="3323" spans="1:22">
      <c r="A3323" s="45"/>
      <c r="B3323" s="43">
        <f t="shared" si="56"/>
        <v>3308</v>
      </c>
      <c r="C3323" s="919"/>
      <c r="D3323" s="48"/>
      <c r="L3323" s="259"/>
      <c r="M3323" s="259"/>
      <c r="S3323" s="259"/>
      <c r="T3323" s="259"/>
      <c r="U3323" s="259"/>
      <c r="V3323" s="259"/>
    </row>
    <row r="3324" spans="1:22">
      <c r="A3324" s="45"/>
      <c r="B3324" s="43">
        <f t="shared" si="56"/>
        <v>3309</v>
      </c>
      <c r="C3324" s="919"/>
      <c r="D3324" s="48"/>
      <c r="L3324" s="259"/>
      <c r="M3324" s="259"/>
      <c r="S3324" s="259"/>
      <c r="T3324" s="259"/>
      <c r="U3324" s="259"/>
      <c r="V3324" s="259"/>
    </row>
    <row r="3325" spans="1:22">
      <c r="A3325" s="45"/>
      <c r="B3325" s="43">
        <f t="shared" si="56"/>
        <v>3310</v>
      </c>
      <c r="C3325" s="919"/>
      <c r="D3325" s="48"/>
      <c r="L3325" s="259"/>
      <c r="M3325" s="259"/>
      <c r="S3325" s="259"/>
      <c r="T3325" s="259"/>
      <c r="U3325" s="259"/>
      <c r="V3325" s="259"/>
    </row>
    <row r="3326" spans="1:22">
      <c r="A3326" s="45"/>
      <c r="B3326" s="43">
        <f t="shared" si="56"/>
        <v>3311</v>
      </c>
      <c r="C3326" s="919"/>
      <c r="D3326" s="48"/>
      <c r="L3326" s="259"/>
      <c r="M3326" s="259"/>
      <c r="S3326" s="259"/>
      <c r="T3326" s="259"/>
      <c r="U3326" s="259"/>
      <c r="V3326" s="259"/>
    </row>
    <row r="3327" spans="1:22">
      <c r="A3327" s="45"/>
      <c r="B3327" s="43">
        <f t="shared" si="56"/>
        <v>3312</v>
      </c>
      <c r="C3327" s="919"/>
      <c r="D3327" s="48"/>
      <c r="L3327" s="259"/>
      <c r="M3327" s="259"/>
      <c r="S3327" s="259"/>
      <c r="T3327" s="259"/>
      <c r="U3327" s="259"/>
      <c r="V3327" s="259"/>
    </row>
    <row r="3328" spans="1:22">
      <c r="A3328" s="45"/>
      <c r="B3328" s="43">
        <f t="shared" si="56"/>
        <v>3313</v>
      </c>
      <c r="C3328" s="919"/>
      <c r="D3328" s="48"/>
      <c r="L3328" s="259"/>
      <c r="M3328" s="259"/>
      <c r="S3328" s="259"/>
      <c r="T3328" s="259"/>
      <c r="U3328" s="259"/>
      <c r="V3328" s="259"/>
    </row>
    <row r="3329" spans="1:22">
      <c r="A3329" s="45"/>
      <c r="B3329" s="43">
        <f t="shared" si="56"/>
        <v>3314</v>
      </c>
      <c r="C3329" s="919"/>
      <c r="D3329" s="48"/>
      <c r="L3329" s="259"/>
      <c r="M3329" s="259"/>
      <c r="S3329" s="259"/>
      <c r="T3329" s="259"/>
      <c r="U3329" s="259"/>
      <c r="V3329" s="259"/>
    </row>
    <row r="3330" spans="1:22">
      <c r="A3330" s="45"/>
      <c r="B3330" s="43">
        <f t="shared" si="56"/>
        <v>3315</v>
      </c>
      <c r="C3330" s="919"/>
      <c r="D3330" s="48"/>
      <c r="L3330" s="259"/>
      <c r="M3330" s="259"/>
      <c r="S3330" s="259"/>
      <c r="T3330" s="259"/>
      <c r="U3330" s="259"/>
      <c r="V3330" s="259"/>
    </row>
    <row r="3331" spans="1:22">
      <c r="A3331" s="45"/>
      <c r="B3331" s="43">
        <f t="shared" si="56"/>
        <v>3316</v>
      </c>
      <c r="C3331" s="919"/>
      <c r="D3331" s="48"/>
      <c r="L3331" s="259"/>
      <c r="M3331" s="259"/>
      <c r="S3331" s="259"/>
      <c r="T3331" s="259"/>
      <c r="U3331" s="259"/>
      <c r="V3331" s="259"/>
    </row>
    <row r="3332" spans="1:22">
      <c r="A3332" s="45"/>
      <c r="B3332" s="43">
        <f t="shared" si="56"/>
        <v>3317</v>
      </c>
      <c r="C3332" s="919"/>
      <c r="D3332" s="48"/>
      <c r="L3332" s="259"/>
      <c r="M3332" s="259"/>
      <c r="S3332" s="259"/>
      <c r="T3332" s="259"/>
      <c r="U3332" s="259"/>
      <c r="V3332" s="259"/>
    </row>
    <row r="3333" spans="1:22">
      <c r="A3333" s="45"/>
      <c r="B3333" s="43">
        <f t="shared" si="56"/>
        <v>3318</v>
      </c>
      <c r="C3333" s="919"/>
      <c r="D3333" s="48"/>
      <c r="L3333" s="259"/>
      <c r="M3333" s="259"/>
      <c r="S3333" s="259"/>
      <c r="T3333" s="259"/>
      <c r="U3333" s="259"/>
      <c r="V3333" s="259"/>
    </row>
    <row r="3334" spans="1:22">
      <c r="A3334" s="45"/>
      <c r="B3334" s="43">
        <f t="shared" si="56"/>
        <v>3319</v>
      </c>
      <c r="C3334" s="919"/>
      <c r="D3334" s="48"/>
      <c r="L3334" s="259"/>
      <c r="M3334" s="259"/>
      <c r="S3334" s="259"/>
      <c r="T3334" s="259"/>
      <c r="U3334" s="259"/>
      <c r="V3334" s="259"/>
    </row>
    <row r="3335" spans="1:22">
      <c r="A3335" s="45"/>
      <c r="B3335" s="43">
        <f t="shared" si="56"/>
        <v>3320</v>
      </c>
      <c r="C3335" s="919"/>
      <c r="D3335" s="48"/>
      <c r="L3335" s="259"/>
      <c r="M3335" s="259"/>
      <c r="S3335" s="259"/>
      <c r="T3335" s="259"/>
      <c r="U3335" s="259"/>
      <c r="V3335" s="259"/>
    </row>
    <row r="3336" spans="1:22">
      <c r="A3336" s="45"/>
      <c r="B3336" s="43">
        <f t="shared" si="56"/>
        <v>3321</v>
      </c>
      <c r="C3336" s="919"/>
      <c r="D3336" s="48"/>
      <c r="L3336" s="259"/>
      <c r="M3336" s="259"/>
      <c r="S3336" s="259"/>
      <c r="T3336" s="259"/>
      <c r="U3336" s="259"/>
      <c r="V3336" s="259"/>
    </row>
    <row r="3337" spans="1:22">
      <c r="A3337" s="45"/>
      <c r="B3337" s="43">
        <f t="shared" si="56"/>
        <v>3322</v>
      </c>
      <c r="C3337" s="919"/>
      <c r="D3337" s="48"/>
      <c r="L3337" s="259"/>
      <c r="M3337" s="259"/>
      <c r="S3337" s="259"/>
      <c r="T3337" s="259"/>
      <c r="U3337" s="259"/>
      <c r="V3337" s="259"/>
    </row>
    <row r="3338" spans="1:22">
      <c r="A3338" s="45"/>
      <c r="B3338" s="43">
        <f t="shared" si="56"/>
        <v>3323</v>
      </c>
      <c r="C3338" s="919"/>
      <c r="D3338" s="48"/>
      <c r="L3338" s="259"/>
      <c r="M3338" s="259"/>
      <c r="S3338" s="259"/>
      <c r="T3338" s="259"/>
      <c r="U3338" s="259"/>
      <c r="V3338" s="259"/>
    </row>
    <row r="3339" spans="1:22">
      <c r="A3339" s="45"/>
      <c r="B3339" s="43">
        <f t="shared" si="56"/>
        <v>3324</v>
      </c>
      <c r="C3339" s="919"/>
      <c r="D3339" s="48"/>
      <c r="L3339" s="259"/>
      <c r="M3339" s="259"/>
      <c r="S3339" s="259"/>
      <c r="T3339" s="259"/>
      <c r="U3339" s="259"/>
      <c r="V3339" s="259"/>
    </row>
    <row r="3340" spans="1:22">
      <c r="A3340" s="45"/>
      <c r="B3340" s="43">
        <f t="shared" si="56"/>
        <v>3325</v>
      </c>
      <c r="C3340" s="919"/>
      <c r="D3340" s="48"/>
      <c r="L3340" s="259"/>
      <c r="M3340" s="259"/>
      <c r="S3340" s="259"/>
      <c r="T3340" s="259"/>
      <c r="U3340" s="259"/>
      <c r="V3340" s="259"/>
    </row>
    <row r="3341" spans="1:22">
      <c r="A3341" s="45"/>
      <c r="B3341" s="43">
        <f t="shared" si="56"/>
        <v>3326</v>
      </c>
      <c r="C3341" s="919"/>
      <c r="D3341" s="48"/>
      <c r="L3341" s="259"/>
      <c r="M3341" s="259"/>
      <c r="S3341" s="259"/>
      <c r="T3341" s="259"/>
      <c r="U3341" s="259"/>
      <c r="V3341" s="259"/>
    </row>
    <row r="3342" spans="1:22">
      <c r="A3342" s="45"/>
      <c r="B3342" s="43">
        <f t="shared" si="56"/>
        <v>3327</v>
      </c>
      <c r="C3342" s="919"/>
      <c r="D3342" s="48"/>
      <c r="L3342" s="259"/>
      <c r="M3342" s="259"/>
      <c r="S3342" s="259"/>
      <c r="T3342" s="259"/>
      <c r="U3342" s="259"/>
      <c r="V3342" s="259"/>
    </row>
    <row r="3343" spans="1:22">
      <c r="A3343" s="45"/>
      <c r="B3343" s="43">
        <f t="shared" si="56"/>
        <v>3328</v>
      </c>
      <c r="C3343" s="919"/>
      <c r="D3343" s="48"/>
      <c r="L3343" s="259"/>
      <c r="M3343" s="259"/>
      <c r="S3343" s="259"/>
      <c r="T3343" s="259"/>
      <c r="U3343" s="259"/>
      <c r="V3343" s="259"/>
    </row>
    <row r="3344" spans="1:22">
      <c r="A3344" s="45"/>
      <c r="B3344" s="43">
        <f t="shared" si="56"/>
        <v>3329</v>
      </c>
      <c r="C3344" s="919"/>
      <c r="D3344" s="48"/>
      <c r="L3344" s="259"/>
      <c r="M3344" s="259"/>
      <c r="S3344" s="259"/>
      <c r="T3344" s="259"/>
      <c r="U3344" s="259"/>
      <c r="V3344" s="259"/>
    </row>
    <row r="3345" spans="1:22">
      <c r="A3345" s="45"/>
      <c r="B3345" s="43">
        <f t="shared" si="56"/>
        <v>3330</v>
      </c>
      <c r="C3345" s="919"/>
      <c r="D3345" s="48"/>
      <c r="L3345" s="259"/>
      <c r="M3345" s="259"/>
      <c r="S3345" s="259"/>
      <c r="T3345" s="259"/>
      <c r="U3345" s="259"/>
      <c r="V3345" s="259"/>
    </row>
    <row r="3346" spans="1:22">
      <c r="A3346" s="45"/>
      <c r="B3346" s="43">
        <f t="shared" ref="B3346:B3409" si="57">B3345+1</f>
        <v>3331</v>
      </c>
      <c r="C3346" s="919"/>
      <c r="D3346" s="48"/>
      <c r="L3346" s="259"/>
      <c r="M3346" s="259"/>
      <c r="S3346" s="259"/>
      <c r="T3346" s="259"/>
      <c r="U3346" s="259"/>
      <c r="V3346" s="259"/>
    </row>
    <row r="3347" spans="1:22">
      <c r="A3347" s="45"/>
      <c r="B3347" s="43">
        <f t="shared" si="57"/>
        <v>3332</v>
      </c>
      <c r="C3347" s="919"/>
      <c r="D3347" s="48"/>
      <c r="L3347" s="259"/>
      <c r="M3347" s="259"/>
      <c r="S3347" s="259"/>
      <c r="T3347" s="259"/>
      <c r="U3347" s="259"/>
      <c r="V3347" s="259"/>
    </row>
    <row r="3348" spans="1:22">
      <c r="A3348" s="45"/>
      <c r="B3348" s="43">
        <f t="shared" si="57"/>
        <v>3333</v>
      </c>
      <c r="C3348" s="919"/>
      <c r="D3348" s="48"/>
      <c r="L3348" s="259"/>
      <c r="M3348" s="259"/>
      <c r="S3348" s="259"/>
      <c r="T3348" s="259"/>
      <c r="U3348" s="259"/>
      <c r="V3348" s="259"/>
    </row>
    <row r="3349" spans="1:22">
      <c r="A3349" s="45"/>
      <c r="B3349" s="43">
        <f t="shared" si="57"/>
        <v>3334</v>
      </c>
      <c r="C3349" s="919"/>
      <c r="D3349" s="48"/>
      <c r="L3349" s="259"/>
      <c r="M3349" s="259"/>
      <c r="S3349" s="259"/>
      <c r="T3349" s="259"/>
      <c r="U3349" s="259"/>
      <c r="V3349" s="259"/>
    </row>
    <row r="3350" spans="1:22">
      <c r="A3350" s="45"/>
      <c r="B3350" s="43">
        <f t="shared" si="57"/>
        <v>3335</v>
      </c>
      <c r="C3350" s="919"/>
      <c r="D3350" s="48"/>
      <c r="L3350" s="259"/>
      <c r="M3350" s="259"/>
      <c r="S3350" s="259"/>
      <c r="T3350" s="259"/>
      <c r="U3350" s="259"/>
      <c r="V3350" s="259"/>
    </row>
    <row r="3351" spans="1:22">
      <c r="A3351" s="45"/>
      <c r="B3351" s="43">
        <f t="shared" si="57"/>
        <v>3336</v>
      </c>
      <c r="C3351" s="919"/>
      <c r="D3351" s="48"/>
      <c r="L3351" s="259"/>
      <c r="M3351" s="259"/>
      <c r="S3351" s="259"/>
      <c r="T3351" s="259"/>
      <c r="U3351" s="259"/>
      <c r="V3351" s="259"/>
    </row>
    <row r="3352" spans="1:22">
      <c r="A3352" s="45"/>
      <c r="B3352" s="43">
        <f t="shared" si="57"/>
        <v>3337</v>
      </c>
      <c r="C3352" s="919"/>
      <c r="D3352" s="48"/>
      <c r="L3352" s="259"/>
      <c r="M3352" s="259"/>
      <c r="S3352" s="259"/>
      <c r="T3352" s="259"/>
      <c r="U3352" s="259"/>
      <c r="V3352" s="259"/>
    </row>
    <row r="3353" spans="1:22">
      <c r="A3353" s="45"/>
      <c r="B3353" s="43">
        <f t="shared" si="57"/>
        <v>3338</v>
      </c>
      <c r="C3353" s="919"/>
      <c r="D3353" s="48"/>
      <c r="L3353" s="259"/>
      <c r="M3353" s="259"/>
      <c r="S3353" s="259"/>
      <c r="T3353" s="259"/>
      <c r="U3353" s="259"/>
      <c r="V3353" s="259"/>
    </row>
    <row r="3354" spans="1:22">
      <c r="A3354" s="45"/>
      <c r="B3354" s="43">
        <f t="shared" si="57"/>
        <v>3339</v>
      </c>
      <c r="C3354" s="919"/>
      <c r="D3354" s="48"/>
      <c r="L3354" s="259"/>
      <c r="M3354" s="259"/>
      <c r="S3354" s="259"/>
      <c r="T3354" s="259"/>
      <c r="U3354" s="259"/>
      <c r="V3354" s="259"/>
    </row>
    <row r="3355" spans="1:22">
      <c r="A3355" s="45"/>
      <c r="B3355" s="43">
        <f t="shared" si="57"/>
        <v>3340</v>
      </c>
      <c r="C3355" s="919"/>
      <c r="D3355" s="48"/>
      <c r="L3355" s="259"/>
      <c r="M3355" s="259"/>
      <c r="S3355" s="259"/>
      <c r="T3355" s="259"/>
      <c r="U3355" s="259"/>
      <c r="V3355" s="259"/>
    </row>
    <row r="3356" spans="1:22">
      <c r="A3356" s="45"/>
      <c r="B3356" s="43">
        <f t="shared" si="57"/>
        <v>3341</v>
      </c>
      <c r="C3356" s="919"/>
      <c r="D3356" s="48"/>
      <c r="L3356" s="259"/>
      <c r="M3356" s="259"/>
      <c r="S3356" s="259"/>
      <c r="T3356" s="259"/>
      <c r="U3356" s="259"/>
      <c r="V3356" s="259"/>
    </row>
    <row r="3357" spans="1:22">
      <c r="A3357" s="45"/>
      <c r="B3357" s="43">
        <f t="shared" si="57"/>
        <v>3342</v>
      </c>
      <c r="C3357" s="919"/>
      <c r="D3357" s="48"/>
      <c r="L3357" s="259"/>
      <c r="M3357" s="259"/>
      <c r="S3357" s="259"/>
      <c r="T3357" s="259"/>
      <c r="U3357" s="259"/>
      <c r="V3357" s="259"/>
    </row>
    <row r="3358" spans="1:22">
      <c r="A3358" s="45"/>
      <c r="B3358" s="43">
        <f t="shared" si="57"/>
        <v>3343</v>
      </c>
      <c r="C3358" s="919"/>
      <c r="D3358" s="48"/>
      <c r="L3358" s="259"/>
      <c r="M3358" s="259"/>
      <c r="S3358" s="259"/>
      <c r="T3358" s="259"/>
      <c r="U3358" s="259"/>
      <c r="V3358" s="259"/>
    </row>
    <row r="3359" spans="1:22">
      <c r="A3359" s="45"/>
      <c r="B3359" s="43">
        <f t="shared" si="57"/>
        <v>3344</v>
      </c>
      <c r="C3359" s="919"/>
      <c r="D3359" s="48"/>
      <c r="L3359" s="259"/>
      <c r="M3359" s="259"/>
      <c r="S3359" s="259"/>
      <c r="T3359" s="259"/>
      <c r="U3359" s="259"/>
      <c r="V3359" s="259"/>
    </row>
    <row r="3360" spans="1:22">
      <c r="A3360" s="45"/>
      <c r="B3360" s="43">
        <f t="shared" si="57"/>
        <v>3345</v>
      </c>
      <c r="C3360" s="919"/>
      <c r="D3360" s="48"/>
      <c r="L3360" s="259"/>
      <c r="M3360" s="259"/>
      <c r="S3360" s="259"/>
      <c r="T3360" s="259"/>
      <c r="U3360" s="259"/>
      <c r="V3360" s="259"/>
    </row>
    <row r="3361" spans="1:22">
      <c r="A3361" s="45"/>
      <c r="B3361" s="43">
        <f t="shared" si="57"/>
        <v>3346</v>
      </c>
      <c r="C3361" s="919"/>
      <c r="D3361" s="48"/>
      <c r="L3361" s="259"/>
      <c r="M3361" s="259"/>
      <c r="S3361" s="259"/>
      <c r="T3361" s="259"/>
      <c r="U3361" s="259"/>
      <c r="V3361" s="259"/>
    </row>
    <row r="3362" spans="1:22">
      <c r="A3362" s="45"/>
      <c r="B3362" s="43">
        <f t="shared" si="57"/>
        <v>3347</v>
      </c>
      <c r="C3362" s="919"/>
      <c r="D3362" s="48"/>
      <c r="L3362" s="259"/>
      <c r="M3362" s="259"/>
      <c r="S3362" s="259"/>
      <c r="T3362" s="259"/>
      <c r="U3362" s="259"/>
      <c r="V3362" s="259"/>
    </row>
    <row r="3363" spans="1:22">
      <c r="A3363" s="45"/>
      <c r="B3363" s="43">
        <f t="shared" si="57"/>
        <v>3348</v>
      </c>
      <c r="C3363" s="919"/>
      <c r="D3363" s="48"/>
      <c r="L3363" s="259"/>
      <c r="M3363" s="259"/>
      <c r="S3363" s="259"/>
      <c r="T3363" s="259"/>
      <c r="U3363" s="259"/>
      <c r="V3363" s="259"/>
    </row>
    <row r="3364" spans="1:22">
      <c r="A3364" s="45"/>
      <c r="B3364" s="43">
        <f t="shared" si="57"/>
        <v>3349</v>
      </c>
      <c r="C3364" s="919"/>
      <c r="D3364" s="48"/>
      <c r="L3364" s="259"/>
      <c r="M3364" s="259"/>
      <c r="S3364" s="259"/>
      <c r="T3364" s="259"/>
      <c r="U3364" s="259"/>
      <c r="V3364" s="259"/>
    </row>
    <row r="3365" spans="1:22">
      <c r="A3365" s="45"/>
      <c r="B3365" s="43">
        <f t="shared" si="57"/>
        <v>3350</v>
      </c>
      <c r="C3365" s="919"/>
      <c r="D3365" s="48"/>
      <c r="L3365" s="259"/>
      <c r="M3365" s="259"/>
      <c r="S3365" s="259"/>
      <c r="T3365" s="259"/>
      <c r="U3365" s="259"/>
      <c r="V3365" s="259"/>
    </row>
    <row r="3366" spans="1:22">
      <c r="A3366" s="45"/>
      <c r="B3366" s="43">
        <f t="shared" si="57"/>
        <v>3351</v>
      </c>
      <c r="C3366" s="919"/>
      <c r="D3366" s="48"/>
      <c r="L3366" s="259"/>
      <c r="M3366" s="259"/>
      <c r="S3366" s="259"/>
      <c r="T3366" s="259"/>
      <c r="U3366" s="259"/>
      <c r="V3366" s="259"/>
    </row>
    <row r="3367" spans="1:22">
      <c r="A3367" s="45"/>
      <c r="B3367" s="43">
        <f t="shared" si="57"/>
        <v>3352</v>
      </c>
      <c r="C3367" s="919"/>
      <c r="D3367" s="48"/>
      <c r="L3367" s="259"/>
      <c r="M3367" s="259"/>
      <c r="S3367" s="259"/>
      <c r="T3367" s="259"/>
      <c r="U3367" s="259"/>
      <c r="V3367" s="259"/>
    </row>
    <row r="3368" spans="1:22">
      <c r="A3368" s="45"/>
      <c r="B3368" s="43">
        <f t="shared" si="57"/>
        <v>3353</v>
      </c>
      <c r="C3368" s="919"/>
      <c r="D3368" s="48"/>
      <c r="L3368" s="259"/>
      <c r="M3368" s="259"/>
      <c r="S3368" s="259"/>
      <c r="T3368" s="259"/>
      <c r="U3368" s="259"/>
      <c r="V3368" s="259"/>
    </row>
    <row r="3369" spans="1:22">
      <c r="A3369" s="45"/>
      <c r="B3369" s="43">
        <f t="shared" si="57"/>
        <v>3354</v>
      </c>
      <c r="C3369" s="919"/>
      <c r="D3369" s="48"/>
      <c r="L3369" s="259"/>
      <c r="M3369" s="259"/>
      <c r="S3369" s="259"/>
      <c r="T3369" s="259"/>
      <c r="U3369" s="259"/>
      <c r="V3369" s="259"/>
    </row>
    <row r="3370" spans="1:22">
      <c r="A3370" s="45"/>
      <c r="B3370" s="43">
        <f t="shared" si="57"/>
        <v>3355</v>
      </c>
      <c r="C3370" s="919"/>
      <c r="D3370" s="48"/>
      <c r="L3370" s="259"/>
      <c r="M3370" s="259"/>
      <c r="S3370" s="259"/>
      <c r="T3370" s="259"/>
      <c r="U3370" s="259"/>
      <c r="V3370" s="259"/>
    </row>
    <row r="3371" spans="1:22">
      <c r="A3371" s="45"/>
      <c r="B3371" s="43">
        <f t="shared" si="57"/>
        <v>3356</v>
      </c>
      <c r="C3371" s="919"/>
      <c r="D3371" s="48"/>
      <c r="L3371" s="259"/>
      <c r="M3371" s="259"/>
      <c r="S3371" s="259"/>
      <c r="T3371" s="259"/>
      <c r="U3371" s="259"/>
      <c r="V3371" s="259"/>
    </row>
    <row r="3372" spans="1:22">
      <c r="A3372" s="45"/>
      <c r="B3372" s="43">
        <f t="shared" si="57"/>
        <v>3357</v>
      </c>
      <c r="C3372" s="919"/>
      <c r="D3372" s="48"/>
      <c r="L3372" s="259"/>
      <c r="M3372" s="259"/>
      <c r="S3372" s="259"/>
      <c r="T3372" s="259"/>
      <c r="U3372" s="259"/>
      <c r="V3372" s="259"/>
    </row>
    <row r="3373" spans="1:22">
      <c r="A3373" s="45"/>
      <c r="B3373" s="43">
        <f t="shared" si="57"/>
        <v>3358</v>
      </c>
      <c r="C3373" s="919"/>
      <c r="D3373" s="48"/>
      <c r="L3373" s="259"/>
      <c r="M3373" s="259"/>
      <c r="S3373" s="259"/>
      <c r="T3373" s="259"/>
      <c r="U3373" s="259"/>
      <c r="V3373" s="259"/>
    </row>
    <row r="3374" spans="1:22">
      <c r="A3374" s="45"/>
      <c r="B3374" s="43">
        <f t="shared" si="57"/>
        <v>3359</v>
      </c>
      <c r="C3374" s="919"/>
      <c r="D3374" s="48"/>
      <c r="L3374" s="259"/>
      <c r="M3374" s="259"/>
      <c r="S3374" s="259"/>
      <c r="T3374" s="259"/>
      <c r="U3374" s="259"/>
      <c r="V3374" s="259"/>
    </row>
    <row r="3375" spans="1:22">
      <c r="A3375" s="45"/>
      <c r="B3375" s="43">
        <f t="shared" si="57"/>
        <v>3360</v>
      </c>
      <c r="C3375" s="919"/>
      <c r="D3375" s="48"/>
      <c r="L3375" s="259"/>
      <c r="M3375" s="259"/>
      <c r="S3375" s="259"/>
      <c r="T3375" s="259"/>
      <c r="U3375" s="259"/>
      <c r="V3375" s="259"/>
    </row>
    <row r="3376" spans="1:22">
      <c r="A3376" s="45"/>
      <c r="B3376" s="43">
        <f t="shared" si="57"/>
        <v>3361</v>
      </c>
      <c r="C3376" s="919"/>
      <c r="D3376" s="48"/>
      <c r="L3376" s="259"/>
      <c r="M3376" s="259"/>
      <c r="S3376" s="259"/>
      <c r="T3376" s="259"/>
      <c r="U3376" s="259"/>
      <c r="V3376" s="259"/>
    </row>
    <row r="3377" spans="1:22">
      <c r="A3377" s="45"/>
      <c r="B3377" s="43">
        <f t="shared" si="57"/>
        <v>3362</v>
      </c>
      <c r="C3377" s="919"/>
      <c r="D3377" s="48"/>
      <c r="L3377" s="259"/>
      <c r="M3377" s="259"/>
      <c r="S3377" s="259"/>
      <c r="T3377" s="259"/>
      <c r="U3377" s="259"/>
      <c r="V3377" s="259"/>
    </row>
    <row r="3378" spans="1:22">
      <c r="A3378" s="45"/>
      <c r="B3378" s="43">
        <f t="shared" si="57"/>
        <v>3363</v>
      </c>
      <c r="C3378" s="919"/>
      <c r="D3378" s="48"/>
      <c r="L3378" s="259"/>
      <c r="M3378" s="259"/>
      <c r="S3378" s="259"/>
      <c r="T3378" s="259"/>
      <c r="U3378" s="259"/>
      <c r="V3378" s="259"/>
    </row>
    <row r="3379" spans="1:22">
      <c r="A3379" s="45"/>
      <c r="B3379" s="43">
        <f t="shared" si="57"/>
        <v>3364</v>
      </c>
      <c r="C3379" s="919"/>
      <c r="D3379" s="48"/>
      <c r="L3379" s="259"/>
      <c r="M3379" s="259"/>
      <c r="S3379" s="259"/>
      <c r="T3379" s="259"/>
      <c r="U3379" s="259"/>
      <c r="V3379" s="259"/>
    </row>
    <row r="3380" spans="1:22">
      <c r="A3380" s="45"/>
      <c r="B3380" s="43">
        <f t="shared" si="57"/>
        <v>3365</v>
      </c>
      <c r="C3380" s="919"/>
      <c r="D3380" s="48"/>
      <c r="L3380" s="259"/>
      <c r="M3380" s="259"/>
      <c r="S3380" s="259"/>
      <c r="T3380" s="259"/>
      <c r="U3380" s="259"/>
      <c r="V3380" s="259"/>
    </row>
    <row r="3381" spans="1:22">
      <c r="A3381" s="45"/>
      <c r="B3381" s="43">
        <f t="shared" si="57"/>
        <v>3366</v>
      </c>
      <c r="C3381" s="919"/>
      <c r="D3381" s="48"/>
      <c r="L3381" s="259"/>
      <c r="M3381" s="259"/>
      <c r="S3381" s="259"/>
      <c r="T3381" s="259"/>
      <c r="U3381" s="259"/>
      <c r="V3381" s="259"/>
    </row>
    <row r="3382" spans="1:22">
      <c r="A3382" s="45"/>
      <c r="B3382" s="43">
        <f t="shared" si="57"/>
        <v>3367</v>
      </c>
      <c r="C3382" s="919"/>
      <c r="D3382" s="48"/>
      <c r="L3382" s="259"/>
      <c r="M3382" s="259"/>
      <c r="S3382" s="259"/>
      <c r="T3382" s="259"/>
      <c r="U3382" s="259"/>
      <c r="V3382" s="259"/>
    </row>
    <row r="3383" spans="1:22">
      <c r="A3383" s="45"/>
      <c r="B3383" s="43">
        <f t="shared" si="57"/>
        <v>3368</v>
      </c>
      <c r="C3383" s="919"/>
      <c r="D3383" s="48"/>
      <c r="L3383" s="259"/>
      <c r="M3383" s="259"/>
      <c r="S3383" s="259"/>
      <c r="T3383" s="259"/>
      <c r="U3383" s="259"/>
      <c r="V3383" s="259"/>
    </row>
    <row r="3384" spans="1:22">
      <c r="A3384" s="45"/>
      <c r="B3384" s="43">
        <f t="shared" si="57"/>
        <v>3369</v>
      </c>
      <c r="C3384" s="919"/>
      <c r="D3384" s="48"/>
      <c r="L3384" s="259"/>
      <c r="M3384" s="259"/>
      <c r="S3384" s="259"/>
      <c r="T3384" s="259"/>
      <c r="U3384" s="259"/>
      <c r="V3384" s="259"/>
    </row>
    <row r="3385" spans="1:22">
      <c r="A3385" s="45"/>
      <c r="B3385" s="43">
        <f t="shared" si="57"/>
        <v>3370</v>
      </c>
      <c r="C3385" s="919"/>
      <c r="D3385" s="48"/>
      <c r="L3385" s="259"/>
      <c r="M3385" s="259"/>
      <c r="S3385" s="259"/>
      <c r="T3385" s="259"/>
      <c r="U3385" s="259"/>
      <c r="V3385" s="259"/>
    </row>
    <row r="3386" spans="1:22">
      <c r="A3386" s="45"/>
      <c r="B3386" s="43">
        <f t="shared" si="57"/>
        <v>3371</v>
      </c>
      <c r="C3386" s="919"/>
      <c r="D3386" s="48"/>
      <c r="L3386" s="259"/>
      <c r="M3386" s="259"/>
      <c r="S3386" s="259"/>
      <c r="T3386" s="259"/>
      <c r="U3386" s="259"/>
      <c r="V3386" s="259"/>
    </row>
    <row r="3387" spans="1:22">
      <c r="A3387" s="45"/>
      <c r="B3387" s="43">
        <f t="shared" si="57"/>
        <v>3372</v>
      </c>
      <c r="C3387" s="919"/>
      <c r="D3387" s="48"/>
      <c r="L3387" s="259"/>
      <c r="M3387" s="259"/>
      <c r="S3387" s="259"/>
      <c r="T3387" s="259"/>
      <c r="U3387" s="259"/>
      <c r="V3387" s="259"/>
    </row>
    <row r="3388" spans="1:22">
      <c r="A3388" s="45"/>
      <c r="B3388" s="43">
        <f t="shared" si="57"/>
        <v>3373</v>
      </c>
      <c r="C3388" s="919"/>
      <c r="D3388" s="48"/>
      <c r="L3388" s="259"/>
      <c r="M3388" s="259"/>
      <c r="S3388" s="259"/>
      <c r="T3388" s="259"/>
      <c r="U3388" s="259"/>
      <c r="V3388" s="259"/>
    </row>
    <row r="3389" spans="1:22">
      <c r="A3389" s="45"/>
      <c r="B3389" s="43">
        <f t="shared" si="57"/>
        <v>3374</v>
      </c>
      <c r="C3389" s="919"/>
      <c r="D3389" s="48"/>
      <c r="L3389" s="259"/>
      <c r="M3389" s="259"/>
      <c r="S3389" s="259"/>
      <c r="T3389" s="259"/>
      <c r="U3389" s="259"/>
      <c r="V3389" s="259"/>
    </row>
    <row r="3390" spans="1:22">
      <c r="A3390" s="45"/>
      <c r="B3390" s="43">
        <f t="shared" si="57"/>
        <v>3375</v>
      </c>
      <c r="C3390" s="919"/>
      <c r="D3390" s="48"/>
      <c r="L3390" s="259"/>
      <c r="M3390" s="259"/>
      <c r="S3390" s="259"/>
      <c r="T3390" s="259"/>
      <c r="U3390" s="259"/>
      <c r="V3390" s="259"/>
    </row>
    <row r="3391" spans="1:22">
      <c r="A3391" s="45"/>
      <c r="B3391" s="43">
        <f t="shared" si="57"/>
        <v>3376</v>
      </c>
      <c r="C3391" s="919"/>
      <c r="D3391" s="48"/>
      <c r="L3391" s="259"/>
      <c r="M3391" s="259"/>
      <c r="S3391" s="259"/>
      <c r="T3391" s="259"/>
      <c r="U3391" s="259"/>
      <c r="V3391" s="259"/>
    </row>
    <row r="3392" spans="1:22">
      <c r="A3392" s="45"/>
      <c r="B3392" s="43">
        <f t="shared" si="57"/>
        <v>3377</v>
      </c>
      <c r="C3392" s="919"/>
      <c r="D3392" s="48"/>
      <c r="L3392" s="259"/>
      <c r="M3392" s="259"/>
      <c r="S3392" s="259"/>
      <c r="T3392" s="259"/>
      <c r="U3392" s="259"/>
      <c r="V3392" s="259"/>
    </row>
    <row r="3393" spans="1:22">
      <c r="A3393" s="45"/>
      <c r="B3393" s="43">
        <f t="shared" si="57"/>
        <v>3378</v>
      </c>
      <c r="C3393" s="919"/>
      <c r="D3393" s="48"/>
      <c r="L3393" s="259"/>
      <c r="M3393" s="259"/>
      <c r="S3393" s="259"/>
      <c r="T3393" s="259"/>
      <c r="U3393" s="259"/>
      <c r="V3393" s="259"/>
    </row>
    <row r="3394" spans="1:22">
      <c r="A3394" s="45"/>
      <c r="B3394" s="43">
        <f t="shared" si="57"/>
        <v>3379</v>
      </c>
      <c r="C3394" s="919"/>
      <c r="D3394" s="48"/>
      <c r="L3394" s="259"/>
      <c r="M3394" s="259"/>
      <c r="S3394" s="259"/>
      <c r="T3394" s="259"/>
      <c r="U3394" s="259"/>
      <c r="V3394" s="259"/>
    </row>
    <row r="3395" spans="1:22">
      <c r="A3395" s="45"/>
      <c r="B3395" s="43">
        <f t="shared" si="57"/>
        <v>3380</v>
      </c>
      <c r="C3395" s="919"/>
      <c r="D3395" s="48"/>
      <c r="L3395" s="259"/>
      <c r="M3395" s="259"/>
      <c r="S3395" s="259"/>
      <c r="T3395" s="259"/>
      <c r="U3395" s="259"/>
      <c r="V3395" s="259"/>
    </row>
    <row r="3396" spans="1:22">
      <c r="A3396" s="45"/>
      <c r="B3396" s="43">
        <f t="shared" si="57"/>
        <v>3381</v>
      </c>
      <c r="C3396" s="919"/>
      <c r="D3396" s="48"/>
      <c r="L3396" s="259"/>
      <c r="M3396" s="259"/>
      <c r="S3396" s="259"/>
      <c r="T3396" s="259"/>
      <c r="U3396" s="259"/>
      <c r="V3396" s="259"/>
    </row>
    <row r="3397" spans="1:22">
      <c r="A3397" s="45"/>
      <c r="B3397" s="43">
        <f t="shared" si="57"/>
        <v>3382</v>
      </c>
      <c r="C3397" s="919"/>
      <c r="D3397" s="48"/>
      <c r="L3397" s="259"/>
      <c r="M3397" s="259"/>
      <c r="S3397" s="259"/>
      <c r="T3397" s="259"/>
      <c r="U3397" s="259"/>
      <c r="V3397" s="259"/>
    </row>
    <row r="3398" spans="1:22">
      <c r="A3398" s="45"/>
      <c r="B3398" s="43">
        <f t="shared" si="57"/>
        <v>3383</v>
      </c>
      <c r="C3398" s="919"/>
      <c r="D3398" s="48"/>
      <c r="L3398" s="259"/>
      <c r="M3398" s="259"/>
      <c r="S3398" s="259"/>
      <c r="T3398" s="259"/>
      <c r="U3398" s="259"/>
      <c r="V3398" s="259"/>
    </row>
    <row r="3399" spans="1:22">
      <c r="A3399" s="45"/>
      <c r="B3399" s="43">
        <f t="shared" si="57"/>
        <v>3384</v>
      </c>
      <c r="C3399" s="919"/>
      <c r="D3399" s="48"/>
      <c r="L3399" s="259"/>
      <c r="M3399" s="259"/>
      <c r="S3399" s="259"/>
      <c r="T3399" s="259"/>
      <c r="U3399" s="259"/>
      <c r="V3399" s="259"/>
    </row>
    <row r="3400" spans="1:22">
      <c r="A3400" s="45"/>
      <c r="B3400" s="43">
        <f t="shared" si="57"/>
        <v>3385</v>
      </c>
      <c r="C3400" s="919"/>
      <c r="D3400" s="48"/>
      <c r="L3400" s="259"/>
      <c r="M3400" s="259"/>
      <c r="S3400" s="259"/>
      <c r="T3400" s="259"/>
      <c r="U3400" s="259"/>
      <c r="V3400" s="259"/>
    </row>
    <row r="3401" spans="1:22">
      <c r="A3401" s="45"/>
      <c r="B3401" s="43">
        <f t="shared" si="57"/>
        <v>3386</v>
      </c>
      <c r="C3401" s="919"/>
      <c r="D3401" s="48"/>
      <c r="L3401" s="259"/>
      <c r="M3401" s="259"/>
      <c r="S3401" s="259"/>
      <c r="T3401" s="259"/>
      <c r="U3401" s="259"/>
      <c r="V3401" s="259"/>
    </row>
    <row r="3402" spans="1:22">
      <c r="A3402" s="45"/>
      <c r="B3402" s="43">
        <f t="shared" si="57"/>
        <v>3387</v>
      </c>
      <c r="C3402" s="919"/>
      <c r="D3402" s="48"/>
      <c r="L3402" s="259"/>
      <c r="M3402" s="259"/>
      <c r="S3402" s="259"/>
      <c r="T3402" s="259"/>
      <c r="U3402" s="259"/>
      <c r="V3402" s="259"/>
    </row>
    <row r="3403" spans="1:22">
      <c r="A3403" s="45"/>
      <c r="B3403" s="43">
        <f t="shared" si="57"/>
        <v>3388</v>
      </c>
      <c r="C3403" s="919"/>
      <c r="D3403" s="48"/>
      <c r="L3403" s="259"/>
      <c r="M3403" s="259"/>
      <c r="S3403" s="259"/>
      <c r="T3403" s="259"/>
      <c r="U3403" s="259"/>
      <c r="V3403" s="259"/>
    </row>
    <row r="3404" spans="1:22">
      <c r="A3404" s="45"/>
      <c r="B3404" s="43">
        <f t="shared" si="57"/>
        <v>3389</v>
      </c>
      <c r="C3404" s="919"/>
      <c r="D3404" s="48"/>
      <c r="L3404" s="259"/>
      <c r="M3404" s="259"/>
      <c r="S3404" s="259"/>
      <c r="T3404" s="259"/>
      <c r="U3404" s="259"/>
      <c r="V3404" s="259"/>
    </row>
    <row r="3405" spans="1:22">
      <c r="A3405" s="45"/>
      <c r="B3405" s="43">
        <f t="shared" si="57"/>
        <v>3390</v>
      </c>
      <c r="C3405" s="919"/>
      <c r="D3405" s="48"/>
      <c r="L3405" s="259"/>
      <c r="M3405" s="259"/>
      <c r="S3405" s="259"/>
      <c r="T3405" s="259"/>
      <c r="U3405" s="259"/>
      <c r="V3405" s="259"/>
    </row>
    <row r="3406" spans="1:22">
      <c r="A3406" s="45"/>
      <c r="B3406" s="43">
        <f t="shared" si="57"/>
        <v>3391</v>
      </c>
      <c r="C3406" s="919"/>
      <c r="D3406" s="48"/>
      <c r="L3406" s="259"/>
      <c r="M3406" s="259"/>
      <c r="S3406" s="259"/>
      <c r="T3406" s="259"/>
      <c r="U3406" s="259"/>
      <c r="V3406" s="259"/>
    </row>
    <row r="3407" spans="1:22">
      <c r="A3407" s="45"/>
      <c r="B3407" s="43">
        <f t="shared" si="57"/>
        <v>3392</v>
      </c>
      <c r="C3407" s="919"/>
      <c r="D3407" s="48"/>
      <c r="L3407" s="259"/>
      <c r="M3407" s="259"/>
      <c r="S3407" s="259"/>
      <c r="T3407" s="259"/>
      <c r="U3407" s="259"/>
      <c r="V3407" s="259"/>
    </row>
    <row r="3408" spans="1:22">
      <c r="A3408" s="45"/>
      <c r="B3408" s="43">
        <f t="shared" si="57"/>
        <v>3393</v>
      </c>
      <c r="C3408" s="919"/>
      <c r="D3408" s="48"/>
      <c r="L3408" s="259"/>
      <c r="M3408" s="259"/>
      <c r="S3408" s="259"/>
      <c r="T3408" s="259"/>
      <c r="U3408" s="259"/>
      <c r="V3408" s="259"/>
    </row>
    <row r="3409" spans="1:22">
      <c r="A3409" s="45"/>
      <c r="B3409" s="43">
        <f t="shared" si="57"/>
        <v>3394</v>
      </c>
      <c r="C3409" s="919"/>
      <c r="D3409" s="48"/>
      <c r="L3409" s="259"/>
      <c r="M3409" s="259"/>
      <c r="S3409" s="259"/>
      <c r="T3409" s="259"/>
      <c r="U3409" s="259"/>
      <c r="V3409" s="259"/>
    </row>
    <row r="3410" spans="1:22">
      <c r="A3410" s="45"/>
      <c r="B3410" s="43">
        <f t="shared" ref="B3410:B3473" si="58">B3409+1</f>
        <v>3395</v>
      </c>
      <c r="C3410" s="919"/>
      <c r="D3410" s="48"/>
      <c r="L3410" s="259"/>
      <c r="M3410" s="259"/>
      <c r="S3410" s="259"/>
      <c r="T3410" s="259"/>
      <c r="U3410" s="259"/>
      <c r="V3410" s="259"/>
    </row>
    <row r="3411" spans="1:22">
      <c r="A3411" s="45"/>
      <c r="B3411" s="43">
        <f t="shared" si="58"/>
        <v>3396</v>
      </c>
      <c r="C3411" s="919"/>
      <c r="D3411" s="48"/>
      <c r="L3411" s="259"/>
      <c r="M3411" s="259"/>
      <c r="S3411" s="259"/>
      <c r="T3411" s="259"/>
      <c r="U3411" s="259"/>
      <c r="V3411" s="259"/>
    </row>
    <row r="3412" spans="1:22">
      <c r="A3412" s="45"/>
      <c r="B3412" s="43">
        <f t="shared" si="58"/>
        <v>3397</v>
      </c>
      <c r="C3412" s="919"/>
      <c r="D3412" s="48"/>
      <c r="L3412" s="259"/>
      <c r="M3412" s="259"/>
      <c r="S3412" s="259"/>
      <c r="T3412" s="259"/>
      <c r="U3412" s="259"/>
      <c r="V3412" s="259"/>
    </row>
    <row r="3413" spans="1:22">
      <c r="A3413" s="45"/>
      <c r="B3413" s="43">
        <f t="shared" si="58"/>
        <v>3398</v>
      </c>
      <c r="C3413" s="919"/>
      <c r="D3413" s="48"/>
      <c r="L3413" s="259"/>
      <c r="M3413" s="259"/>
      <c r="S3413" s="259"/>
      <c r="T3413" s="259"/>
      <c r="U3413" s="259"/>
      <c r="V3413" s="259"/>
    </row>
    <row r="3414" spans="1:22">
      <c r="A3414" s="45"/>
      <c r="B3414" s="43">
        <f t="shared" si="58"/>
        <v>3399</v>
      </c>
      <c r="C3414" s="919"/>
      <c r="D3414" s="48"/>
      <c r="L3414" s="259"/>
      <c r="M3414" s="259"/>
      <c r="S3414" s="259"/>
      <c r="T3414" s="259"/>
      <c r="U3414" s="259"/>
      <c r="V3414" s="259"/>
    </row>
    <row r="3415" spans="1:22">
      <c r="A3415" s="45"/>
      <c r="B3415" s="43">
        <f t="shared" si="58"/>
        <v>3400</v>
      </c>
      <c r="C3415" s="919"/>
      <c r="D3415" s="48"/>
      <c r="L3415" s="259"/>
      <c r="M3415" s="259"/>
      <c r="S3415" s="259"/>
      <c r="T3415" s="259"/>
      <c r="U3415" s="259"/>
      <c r="V3415" s="259"/>
    </row>
    <row r="3416" spans="1:22">
      <c r="A3416" s="45"/>
      <c r="B3416" s="43">
        <f t="shared" si="58"/>
        <v>3401</v>
      </c>
      <c r="C3416" s="919"/>
      <c r="D3416" s="48"/>
      <c r="L3416" s="259"/>
      <c r="M3416" s="259"/>
      <c r="S3416" s="259"/>
      <c r="T3416" s="259"/>
      <c r="U3416" s="259"/>
      <c r="V3416" s="259"/>
    </row>
    <row r="3417" spans="1:22">
      <c r="A3417" s="45"/>
      <c r="B3417" s="43">
        <f t="shared" si="58"/>
        <v>3402</v>
      </c>
      <c r="C3417" s="919"/>
      <c r="D3417" s="48"/>
      <c r="L3417" s="259"/>
      <c r="M3417" s="259"/>
      <c r="S3417" s="259"/>
      <c r="T3417" s="259"/>
      <c r="U3417" s="259"/>
      <c r="V3417" s="259"/>
    </row>
    <row r="3418" spans="1:22">
      <c r="A3418" s="45"/>
      <c r="B3418" s="43">
        <f t="shared" si="58"/>
        <v>3403</v>
      </c>
      <c r="C3418" s="919"/>
      <c r="D3418" s="48"/>
      <c r="L3418" s="259"/>
      <c r="M3418" s="259"/>
      <c r="S3418" s="259"/>
      <c r="T3418" s="259"/>
      <c r="U3418" s="259"/>
      <c r="V3418" s="259"/>
    </row>
    <row r="3419" spans="1:22">
      <c r="A3419" s="45"/>
      <c r="B3419" s="43">
        <f t="shared" si="58"/>
        <v>3404</v>
      </c>
      <c r="C3419" s="919"/>
      <c r="D3419" s="48"/>
      <c r="L3419" s="259"/>
      <c r="M3419" s="259"/>
      <c r="S3419" s="259"/>
      <c r="T3419" s="259"/>
      <c r="U3419" s="259"/>
      <c r="V3419" s="259"/>
    </row>
    <row r="3420" spans="1:22">
      <c r="A3420" s="45"/>
      <c r="B3420" s="43">
        <f t="shared" si="58"/>
        <v>3405</v>
      </c>
      <c r="C3420" s="919"/>
      <c r="D3420" s="48"/>
      <c r="L3420" s="259"/>
      <c r="M3420" s="259"/>
      <c r="S3420" s="259"/>
      <c r="T3420" s="259"/>
      <c r="U3420" s="259"/>
      <c r="V3420" s="259"/>
    </row>
    <row r="3421" spans="1:22">
      <c r="A3421" s="45"/>
      <c r="B3421" s="43">
        <f t="shared" si="58"/>
        <v>3406</v>
      </c>
      <c r="C3421" s="919"/>
      <c r="D3421" s="48"/>
      <c r="L3421" s="259"/>
      <c r="M3421" s="259"/>
      <c r="S3421" s="259"/>
      <c r="T3421" s="259"/>
      <c r="U3421" s="259"/>
      <c r="V3421" s="259"/>
    </row>
    <row r="3422" spans="1:22">
      <c r="A3422" s="45"/>
      <c r="B3422" s="43">
        <f t="shared" si="58"/>
        <v>3407</v>
      </c>
      <c r="C3422" s="919"/>
      <c r="D3422" s="48"/>
      <c r="L3422" s="259"/>
      <c r="M3422" s="259"/>
      <c r="S3422" s="259"/>
      <c r="T3422" s="259"/>
      <c r="U3422" s="259"/>
      <c r="V3422" s="259"/>
    </row>
    <row r="3423" spans="1:22">
      <c r="A3423" s="45"/>
      <c r="B3423" s="43">
        <f t="shared" si="58"/>
        <v>3408</v>
      </c>
      <c r="C3423" s="919"/>
      <c r="D3423" s="48"/>
      <c r="L3423" s="259"/>
      <c r="M3423" s="259"/>
      <c r="S3423" s="259"/>
      <c r="T3423" s="259"/>
      <c r="U3423" s="259"/>
      <c r="V3423" s="259"/>
    </row>
    <row r="3424" spans="1:22">
      <c r="A3424" s="45"/>
      <c r="B3424" s="43">
        <f t="shared" si="58"/>
        <v>3409</v>
      </c>
      <c r="C3424" s="919"/>
      <c r="D3424" s="48"/>
      <c r="L3424" s="259"/>
      <c r="M3424" s="259"/>
      <c r="S3424" s="259"/>
      <c r="T3424" s="259"/>
      <c r="U3424" s="259"/>
      <c r="V3424" s="259"/>
    </row>
    <row r="3425" spans="1:22">
      <c r="A3425" s="45"/>
      <c r="B3425" s="43">
        <f t="shared" si="58"/>
        <v>3410</v>
      </c>
      <c r="C3425" s="919"/>
      <c r="D3425" s="48"/>
      <c r="L3425" s="259"/>
      <c r="M3425" s="259"/>
      <c r="S3425" s="259"/>
      <c r="T3425" s="259"/>
      <c r="U3425" s="259"/>
      <c r="V3425" s="259"/>
    </row>
    <row r="3426" spans="1:22">
      <c r="A3426" s="45"/>
      <c r="B3426" s="43">
        <f t="shared" si="58"/>
        <v>3411</v>
      </c>
      <c r="C3426" s="919"/>
      <c r="D3426" s="48"/>
      <c r="L3426" s="259"/>
      <c r="M3426" s="259"/>
      <c r="S3426" s="259"/>
      <c r="T3426" s="259"/>
      <c r="U3426" s="259"/>
      <c r="V3426" s="259"/>
    </row>
    <row r="3427" spans="1:22">
      <c r="A3427" s="45"/>
      <c r="B3427" s="43">
        <f t="shared" si="58"/>
        <v>3412</v>
      </c>
      <c r="C3427" s="919"/>
      <c r="D3427" s="48"/>
      <c r="L3427" s="259"/>
      <c r="M3427" s="259"/>
      <c r="S3427" s="259"/>
      <c r="T3427" s="259"/>
      <c r="U3427" s="259"/>
      <c r="V3427" s="259"/>
    </row>
    <row r="3428" spans="1:22">
      <c r="A3428" s="45"/>
      <c r="B3428" s="43">
        <f t="shared" si="58"/>
        <v>3413</v>
      </c>
      <c r="C3428" s="919"/>
      <c r="D3428" s="48"/>
      <c r="L3428" s="259"/>
      <c r="M3428" s="259"/>
      <c r="S3428" s="259"/>
      <c r="T3428" s="259"/>
      <c r="U3428" s="259"/>
      <c r="V3428" s="259"/>
    </row>
    <row r="3429" spans="1:22">
      <c r="A3429" s="45"/>
      <c r="B3429" s="43">
        <f t="shared" si="58"/>
        <v>3414</v>
      </c>
      <c r="C3429" s="919"/>
      <c r="D3429" s="48"/>
      <c r="L3429" s="259"/>
      <c r="M3429" s="259"/>
      <c r="S3429" s="259"/>
      <c r="T3429" s="259"/>
      <c r="U3429" s="259"/>
      <c r="V3429" s="259"/>
    </row>
    <row r="3430" spans="1:22">
      <c r="A3430" s="45"/>
      <c r="B3430" s="43">
        <f t="shared" si="58"/>
        <v>3415</v>
      </c>
      <c r="C3430" s="919"/>
      <c r="D3430" s="48"/>
      <c r="L3430" s="259"/>
      <c r="M3430" s="259"/>
      <c r="S3430" s="259"/>
      <c r="T3430" s="259"/>
      <c r="U3430" s="259"/>
      <c r="V3430" s="259"/>
    </row>
    <row r="3431" spans="1:22">
      <c r="A3431" s="45"/>
      <c r="B3431" s="43">
        <f t="shared" si="58"/>
        <v>3416</v>
      </c>
      <c r="C3431" s="919"/>
      <c r="D3431" s="48"/>
      <c r="L3431" s="259"/>
      <c r="M3431" s="259"/>
      <c r="S3431" s="259"/>
      <c r="T3431" s="259"/>
      <c r="U3431" s="259"/>
      <c r="V3431" s="259"/>
    </row>
    <row r="3432" spans="1:22">
      <c r="A3432" s="45"/>
      <c r="B3432" s="43">
        <f t="shared" si="58"/>
        <v>3417</v>
      </c>
      <c r="C3432" s="919"/>
      <c r="D3432" s="48"/>
      <c r="L3432" s="259"/>
      <c r="M3432" s="259"/>
      <c r="S3432" s="259"/>
      <c r="T3432" s="259"/>
      <c r="U3432" s="259"/>
      <c r="V3432" s="259"/>
    </row>
    <row r="3433" spans="1:22">
      <c r="A3433" s="45"/>
      <c r="B3433" s="43">
        <f t="shared" si="58"/>
        <v>3418</v>
      </c>
      <c r="C3433" s="919"/>
      <c r="D3433" s="48"/>
      <c r="L3433" s="259"/>
      <c r="M3433" s="259"/>
      <c r="S3433" s="259"/>
      <c r="T3433" s="259"/>
      <c r="U3433" s="259"/>
      <c r="V3433" s="259"/>
    </row>
    <row r="3434" spans="1:22">
      <c r="A3434" s="45"/>
      <c r="B3434" s="43">
        <f t="shared" si="58"/>
        <v>3419</v>
      </c>
      <c r="C3434" s="919"/>
      <c r="D3434" s="48"/>
      <c r="L3434" s="259"/>
      <c r="M3434" s="259"/>
      <c r="S3434" s="259"/>
      <c r="T3434" s="259"/>
      <c r="U3434" s="259"/>
      <c r="V3434" s="259"/>
    </row>
    <row r="3435" spans="1:22">
      <c r="A3435" s="45"/>
      <c r="B3435" s="43">
        <f t="shared" si="58"/>
        <v>3420</v>
      </c>
      <c r="C3435" s="919"/>
      <c r="D3435" s="48"/>
      <c r="L3435" s="259"/>
      <c r="M3435" s="259"/>
      <c r="S3435" s="259"/>
      <c r="T3435" s="259"/>
      <c r="U3435" s="259"/>
      <c r="V3435" s="259"/>
    </row>
    <row r="3436" spans="1:22">
      <c r="A3436" s="45"/>
      <c r="B3436" s="43">
        <f t="shared" si="58"/>
        <v>3421</v>
      </c>
      <c r="C3436" s="919"/>
      <c r="D3436" s="48"/>
      <c r="L3436" s="259"/>
      <c r="M3436" s="259"/>
      <c r="S3436" s="259"/>
      <c r="T3436" s="259"/>
      <c r="U3436" s="259"/>
      <c r="V3436" s="259"/>
    </row>
    <row r="3437" spans="1:22">
      <c r="A3437" s="45"/>
      <c r="B3437" s="43">
        <f t="shared" si="58"/>
        <v>3422</v>
      </c>
      <c r="C3437" s="919"/>
      <c r="D3437" s="48"/>
      <c r="L3437" s="259"/>
      <c r="M3437" s="259"/>
      <c r="S3437" s="259"/>
      <c r="T3437" s="259"/>
      <c r="U3437" s="259"/>
      <c r="V3437" s="259"/>
    </row>
    <row r="3438" spans="1:22">
      <c r="A3438" s="45"/>
      <c r="B3438" s="43">
        <f t="shared" si="58"/>
        <v>3423</v>
      </c>
      <c r="C3438" s="919"/>
      <c r="D3438" s="48"/>
      <c r="L3438" s="259"/>
      <c r="M3438" s="259"/>
      <c r="S3438" s="259"/>
      <c r="T3438" s="259"/>
      <c r="U3438" s="259"/>
      <c r="V3438" s="259"/>
    </row>
    <row r="3439" spans="1:22">
      <c r="A3439" s="45"/>
      <c r="B3439" s="43">
        <f t="shared" si="58"/>
        <v>3424</v>
      </c>
      <c r="C3439" s="919"/>
      <c r="D3439" s="48"/>
      <c r="L3439" s="259"/>
      <c r="M3439" s="259"/>
      <c r="S3439" s="259"/>
      <c r="T3439" s="259"/>
      <c r="U3439" s="259"/>
      <c r="V3439" s="259"/>
    </row>
    <row r="3440" spans="1:22">
      <c r="A3440" s="45"/>
      <c r="B3440" s="43">
        <f t="shared" si="58"/>
        <v>3425</v>
      </c>
      <c r="C3440" s="919"/>
      <c r="D3440" s="48"/>
      <c r="L3440" s="259"/>
      <c r="M3440" s="259"/>
      <c r="S3440" s="259"/>
      <c r="T3440" s="259"/>
      <c r="U3440" s="259"/>
      <c r="V3440" s="259"/>
    </row>
    <row r="3441" spans="1:22">
      <c r="A3441" s="45"/>
      <c r="B3441" s="43">
        <f t="shared" si="58"/>
        <v>3426</v>
      </c>
      <c r="C3441" s="919"/>
      <c r="D3441" s="48"/>
      <c r="L3441" s="259"/>
      <c r="M3441" s="259"/>
      <c r="S3441" s="259"/>
      <c r="T3441" s="259"/>
      <c r="U3441" s="259"/>
      <c r="V3441" s="259"/>
    </row>
    <row r="3442" spans="1:22">
      <c r="A3442" s="45"/>
      <c r="B3442" s="43">
        <f t="shared" si="58"/>
        <v>3427</v>
      </c>
      <c r="C3442" s="919"/>
      <c r="D3442" s="48"/>
      <c r="L3442" s="259"/>
      <c r="M3442" s="259"/>
      <c r="S3442" s="259"/>
      <c r="T3442" s="259"/>
      <c r="U3442" s="259"/>
      <c r="V3442" s="259"/>
    </row>
    <row r="3443" spans="1:22">
      <c r="A3443" s="45"/>
      <c r="B3443" s="43">
        <f t="shared" si="58"/>
        <v>3428</v>
      </c>
      <c r="C3443" s="919"/>
      <c r="D3443" s="48"/>
      <c r="L3443" s="259"/>
      <c r="M3443" s="259"/>
      <c r="S3443" s="259"/>
      <c r="T3443" s="259"/>
      <c r="U3443" s="259"/>
      <c r="V3443" s="259"/>
    </row>
    <row r="3444" spans="1:22">
      <c r="A3444" s="45"/>
      <c r="B3444" s="43">
        <f t="shared" si="58"/>
        <v>3429</v>
      </c>
      <c r="C3444" s="919"/>
      <c r="D3444" s="48"/>
      <c r="L3444" s="259"/>
      <c r="M3444" s="259"/>
      <c r="S3444" s="259"/>
      <c r="T3444" s="259"/>
      <c r="U3444" s="259"/>
      <c r="V3444" s="259"/>
    </row>
    <row r="3445" spans="1:22">
      <c r="A3445" s="45"/>
      <c r="B3445" s="43">
        <f t="shared" si="58"/>
        <v>3430</v>
      </c>
      <c r="C3445" s="919"/>
      <c r="D3445" s="48"/>
      <c r="L3445" s="259"/>
      <c r="M3445" s="259"/>
      <c r="S3445" s="259"/>
      <c r="T3445" s="259"/>
      <c r="U3445" s="259"/>
      <c r="V3445" s="259"/>
    </row>
    <row r="3446" spans="1:22">
      <c r="A3446" s="45"/>
      <c r="B3446" s="43">
        <f t="shared" si="58"/>
        <v>3431</v>
      </c>
      <c r="C3446" s="919"/>
      <c r="D3446" s="48"/>
      <c r="L3446" s="259"/>
      <c r="M3446" s="259"/>
      <c r="S3446" s="259"/>
      <c r="T3446" s="259"/>
      <c r="U3446" s="259"/>
      <c r="V3446" s="259"/>
    </row>
    <row r="3447" spans="1:22">
      <c r="A3447" s="45"/>
      <c r="B3447" s="43">
        <f t="shared" si="58"/>
        <v>3432</v>
      </c>
      <c r="C3447" s="919"/>
      <c r="D3447" s="48"/>
      <c r="L3447" s="259"/>
      <c r="M3447" s="259"/>
      <c r="S3447" s="259"/>
      <c r="T3447" s="259"/>
      <c r="U3447" s="259"/>
      <c r="V3447" s="259"/>
    </row>
    <row r="3448" spans="1:22">
      <c r="A3448" s="45"/>
      <c r="B3448" s="43">
        <f t="shared" si="58"/>
        <v>3433</v>
      </c>
      <c r="C3448" s="919"/>
      <c r="D3448" s="48"/>
      <c r="L3448" s="259"/>
      <c r="M3448" s="259"/>
      <c r="S3448" s="259"/>
      <c r="T3448" s="259"/>
      <c r="U3448" s="259"/>
      <c r="V3448" s="259"/>
    </row>
    <row r="3449" spans="1:22">
      <c r="A3449" s="45"/>
      <c r="B3449" s="43">
        <f t="shared" si="58"/>
        <v>3434</v>
      </c>
      <c r="C3449" s="919"/>
      <c r="D3449" s="48"/>
      <c r="L3449" s="259"/>
      <c r="M3449" s="259"/>
      <c r="S3449" s="259"/>
      <c r="T3449" s="259"/>
      <c r="U3449" s="259"/>
      <c r="V3449" s="259"/>
    </row>
    <row r="3450" spans="1:22">
      <c r="A3450" s="45"/>
      <c r="B3450" s="43">
        <f t="shared" si="58"/>
        <v>3435</v>
      </c>
      <c r="C3450" s="919"/>
      <c r="D3450" s="48"/>
      <c r="L3450" s="259"/>
      <c r="M3450" s="259"/>
      <c r="S3450" s="259"/>
      <c r="T3450" s="259"/>
      <c r="U3450" s="259"/>
      <c r="V3450" s="259"/>
    </row>
    <row r="3451" spans="1:22">
      <c r="A3451" s="45"/>
      <c r="B3451" s="43">
        <f t="shared" si="58"/>
        <v>3436</v>
      </c>
      <c r="C3451" s="919"/>
      <c r="D3451" s="48"/>
      <c r="L3451" s="259"/>
      <c r="M3451" s="259"/>
      <c r="S3451" s="259"/>
      <c r="T3451" s="259"/>
      <c r="U3451" s="259"/>
      <c r="V3451" s="259"/>
    </row>
    <row r="3452" spans="1:22">
      <c r="A3452" s="45"/>
      <c r="B3452" s="43">
        <f t="shared" si="58"/>
        <v>3437</v>
      </c>
      <c r="C3452" s="919"/>
      <c r="D3452" s="48"/>
      <c r="L3452" s="259"/>
      <c r="M3452" s="259"/>
      <c r="S3452" s="259"/>
      <c r="T3452" s="259"/>
      <c r="U3452" s="259"/>
      <c r="V3452" s="259"/>
    </row>
    <row r="3453" spans="1:22">
      <c r="A3453" s="45"/>
      <c r="B3453" s="43">
        <f t="shared" si="58"/>
        <v>3438</v>
      </c>
      <c r="C3453" s="919"/>
      <c r="D3453" s="48"/>
      <c r="L3453" s="259"/>
      <c r="M3453" s="259"/>
      <c r="S3453" s="259"/>
      <c r="T3453" s="259"/>
      <c r="U3453" s="259"/>
      <c r="V3453" s="259"/>
    </row>
    <row r="3454" spans="1:22">
      <c r="A3454" s="45"/>
      <c r="B3454" s="43">
        <f t="shared" si="58"/>
        <v>3439</v>
      </c>
      <c r="C3454" s="919"/>
      <c r="D3454" s="48"/>
      <c r="L3454" s="259"/>
      <c r="M3454" s="259"/>
      <c r="S3454" s="259"/>
      <c r="T3454" s="259"/>
      <c r="U3454" s="259"/>
      <c r="V3454" s="259"/>
    </row>
    <row r="3455" spans="1:22">
      <c r="A3455" s="45"/>
      <c r="B3455" s="43">
        <f t="shared" si="58"/>
        <v>3440</v>
      </c>
      <c r="C3455" s="919"/>
      <c r="D3455" s="48"/>
      <c r="L3455" s="259"/>
      <c r="M3455" s="259"/>
      <c r="S3455" s="259"/>
      <c r="T3455" s="259"/>
      <c r="U3455" s="259"/>
      <c r="V3455" s="259"/>
    </row>
    <row r="3456" spans="1:22">
      <c r="A3456" s="45"/>
      <c r="B3456" s="43">
        <f t="shared" si="58"/>
        <v>3441</v>
      </c>
      <c r="C3456" s="919"/>
      <c r="D3456" s="48"/>
      <c r="L3456" s="259"/>
      <c r="M3456" s="259"/>
      <c r="S3456" s="259"/>
      <c r="T3456" s="259"/>
      <c r="U3456" s="259"/>
      <c r="V3456" s="259"/>
    </row>
    <row r="3457" spans="1:22">
      <c r="A3457" s="45"/>
      <c r="B3457" s="43">
        <f t="shared" si="58"/>
        <v>3442</v>
      </c>
      <c r="C3457" s="919"/>
      <c r="D3457" s="48"/>
      <c r="L3457" s="259"/>
      <c r="M3457" s="259"/>
      <c r="S3457" s="259"/>
      <c r="T3457" s="259"/>
      <c r="U3457" s="259"/>
      <c r="V3457" s="259"/>
    </row>
    <row r="3458" spans="1:22">
      <c r="A3458" s="45"/>
      <c r="B3458" s="43">
        <f t="shared" si="58"/>
        <v>3443</v>
      </c>
      <c r="C3458" s="919"/>
      <c r="D3458" s="48"/>
      <c r="L3458" s="259"/>
      <c r="M3458" s="259"/>
      <c r="S3458" s="259"/>
      <c r="T3458" s="259"/>
      <c r="U3458" s="259"/>
      <c r="V3458" s="259"/>
    </row>
    <row r="3459" spans="1:22">
      <c r="A3459" s="45"/>
      <c r="B3459" s="43">
        <f t="shared" si="58"/>
        <v>3444</v>
      </c>
      <c r="C3459" s="919"/>
      <c r="D3459" s="48"/>
      <c r="L3459" s="259"/>
      <c r="M3459" s="259"/>
      <c r="S3459" s="259"/>
      <c r="T3459" s="259"/>
      <c r="U3459" s="259"/>
      <c r="V3459" s="259"/>
    </row>
    <row r="3460" spans="1:22">
      <c r="A3460" s="45"/>
      <c r="B3460" s="43">
        <f t="shared" si="58"/>
        <v>3445</v>
      </c>
      <c r="C3460" s="919"/>
      <c r="D3460" s="48"/>
      <c r="L3460" s="259"/>
      <c r="M3460" s="259"/>
      <c r="S3460" s="259"/>
      <c r="T3460" s="259"/>
      <c r="U3460" s="259"/>
      <c r="V3460" s="259"/>
    </row>
    <row r="3461" spans="1:22">
      <c r="A3461" s="45"/>
      <c r="B3461" s="43">
        <f t="shared" si="58"/>
        <v>3446</v>
      </c>
      <c r="C3461" s="919"/>
      <c r="D3461" s="48"/>
      <c r="L3461" s="259"/>
      <c r="M3461" s="259"/>
      <c r="S3461" s="259"/>
      <c r="T3461" s="259"/>
      <c r="U3461" s="259"/>
      <c r="V3461" s="259"/>
    </row>
    <row r="3462" spans="1:22">
      <c r="A3462" s="45"/>
      <c r="B3462" s="43">
        <f t="shared" si="58"/>
        <v>3447</v>
      </c>
      <c r="C3462" s="919"/>
      <c r="D3462" s="48"/>
      <c r="L3462" s="259"/>
      <c r="M3462" s="259"/>
      <c r="S3462" s="259"/>
      <c r="T3462" s="259"/>
      <c r="U3462" s="259"/>
      <c r="V3462" s="259"/>
    </row>
    <row r="3463" spans="1:22">
      <c r="A3463" s="45"/>
      <c r="B3463" s="43">
        <f t="shared" si="58"/>
        <v>3448</v>
      </c>
      <c r="C3463" s="919"/>
      <c r="D3463" s="48"/>
      <c r="L3463" s="259"/>
      <c r="M3463" s="259"/>
      <c r="S3463" s="259"/>
      <c r="T3463" s="259"/>
      <c r="U3463" s="259"/>
      <c r="V3463" s="259"/>
    </row>
    <row r="3464" spans="1:22">
      <c r="A3464" s="45"/>
      <c r="B3464" s="43">
        <f t="shared" si="58"/>
        <v>3449</v>
      </c>
      <c r="C3464" s="919"/>
      <c r="D3464" s="48"/>
      <c r="L3464" s="259"/>
      <c r="M3464" s="259"/>
      <c r="S3464" s="259"/>
      <c r="T3464" s="259"/>
      <c r="U3464" s="259"/>
      <c r="V3464" s="259"/>
    </row>
    <row r="3465" spans="1:22">
      <c r="A3465" s="45"/>
      <c r="B3465" s="43">
        <f t="shared" si="58"/>
        <v>3450</v>
      </c>
      <c r="C3465" s="919"/>
      <c r="D3465" s="48"/>
      <c r="L3465" s="259"/>
      <c r="M3465" s="259"/>
      <c r="S3465" s="259"/>
      <c r="T3465" s="259"/>
      <c r="U3465" s="259"/>
      <c r="V3465" s="259"/>
    </row>
    <row r="3466" spans="1:22">
      <c r="A3466" s="45"/>
      <c r="B3466" s="43">
        <f t="shared" si="58"/>
        <v>3451</v>
      </c>
      <c r="C3466" s="919"/>
      <c r="D3466" s="48"/>
      <c r="L3466" s="259"/>
      <c r="M3466" s="259"/>
      <c r="S3466" s="259"/>
      <c r="T3466" s="259"/>
      <c r="U3466" s="259"/>
      <c r="V3466" s="259"/>
    </row>
    <row r="3467" spans="1:22">
      <c r="A3467" s="45"/>
      <c r="B3467" s="43">
        <f t="shared" si="58"/>
        <v>3452</v>
      </c>
      <c r="C3467" s="919"/>
      <c r="D3467" s="48"/>
      <c r="L3467" s="259"/>
      <c r="M3467" s="259"/>
      <c r="S3467" s="259"/>
      <c r="T3467" s="259"/>
      <c r="U3467" s="259"/>
      <c r="V3467" s="259"/>
    </row>
    <row r="3468" spans="1:22">
      <c r="A3468" s="45"/>
      <c r="B3468" s="43">
        <f t="shared" si="58"/>
        <v>3453</v>
      </c>
      <c r="C3468" s="919"/>
      <c r="D3468" s="48"/>
      <c r="L3468" s="259"/>
      <c r="M3468" s="259"/>
      <c r="S3468" s="259"/>
      <c r="T3468" s="259"/>
      <c r="U3468" s="259"/>
      <c r="V3468" s="259"/>
    </row>
    <row r="3469" spans="1:22">
      <c r="A3469" s="45"/>
      <c r="B3469" s="43">
        <f t="shared" si="58"/>
        <v>3454</v>
      </c>
      <c r="C3469" s="919"/>
      <c r="D3469" s="48"/>
      <c r="L3469" s="259"/>
      <c r="M3469" s="259"/>
      <c r="S3469" s="259"/>
      <c r="T3469" s="259"/>
      <c r="U3469" s="259"/>
      <c r="V3469" s="259"/>
    </row>
    <row r="3470" spans="1:22">
      <c r="A3470" s="45"/>
      <c r="B3470" s="43">
        <f t="shared" si="58"/>
        <v>3455</v>
      </c>
      <c r="C3470" s="919"/>
      <c r="D3470" s="48"/>
      <c r="L3470" s="259"/>
      <c r="M3470" s="259"/>
      <c r="S3470" s="259"/>
      <c r="T3470" s="259"/>
      <c r="U3470" s="259"/>
      <c r="V3470" s="259"/>
    </row>
    <row r="3471" spans="1:22">
      <c r="A3471" s="45"/>
      <c r="B3471" s="43">
        <f t="shared" si="58"/>
        <v>3456</v>
      </c>
      <c r="C3471" s="919"/>
      <c r="D3471" s="48"/>
      <c r="L3471" s="259"/>
      <c r="M3471" s="259"/>
      <c r="S3471" s="259"/>
      <c r="T3471" s="259"/>
      <c r="U3471" s="259"/>
      <c r="V3471" s="259"/>
    </row>
    <row r="3472" spans="1:22">
      <c r="A3472" s="45"/>
      <c r="B3472" s="43">
        <f t="shared" si="58"/>
        <v>3457</v>
      </c>
      <c r="C3472" s="919"/>
      <c r="D3472" s="48"/>
      <c r="L3472" s="259"/>
      <c r="M3472" s="259"/>
      <c r="S3472" s="259"/>
      <c r="T3472" s="259"/>
      <c r="U3472" s="259"/>
      <c r="V3472" s="259"/>
    </row>
    <row r="3473" spans="1:22">
      <c r="A3473" s="45"/>
      <c r="B3473" s="43">
        <f t="shared" si="58"/>
        <v>3458</v>
      </c>
      <c r="C3473" s="919"/>
      <c r="D3473" s="48"/>
      <c r="L3473" s="259"/>
      <c r="M3473" s="259"/>
      <c r="S3473" s="259"/>
      <c r="T3473" s="259"/>
      <c r="U3473" s="259"/>
      <c r="V3473" s="259"/>
    </row>
    <row r="3474" spans="1:22">
      <c r="A3474" s="45"/>
      <c r="B3474" s="43">
        <f t="shared" ref="B3474:B3537" si="59">B3473+1</f>
        <v>3459</v>
      </c>
      <c r="C3474" s="919"/>
      <c r="D3474" s="48"/>
      <c r="L3474" s="259"/>
      <c r="M3474" s="259"/>
      <c r="S3474" s="259"/>
      <c r="T3474" s="259"/>
      <c r="U3474" s="259"/>
      <c r="V3474" s="259"/>
    </row>
    <row r="3475" spans="1:22">
      <c r="A3475" s="45"/>
      <c r="B3475" s="43">
        <f t="shared" si="59"/>
        <v>3460</v>
      </c>
      <c r="C3475" s="919"/>
      <c r="D3475" s="48"/>
      <c r="L3475" s="259"/>
      <c r="M3475" s="259"/>
      <c r="S3475" s="259"/>
      <c r="T3475" s="259"/>
      <c r="U3475" s="259"/>
      <c r="V3475" s="259"/>
    </row>
    <row r="3476" spans="1:22">
      <c r="A3476" s="45"/>
      <c r="B3476" s="43">
        <f t="shared" si="59"/>
        <v>3461</v>
      </c>
      <c r="C3476" s="919"/>
      <c r="D3476" s="48"/>
      <c r="L3476" s="259"/>
      <c r="M3476" s="259"/>
      <c r="S3476" s="259"/>
      <c r="T3476" s="259"/>
      <c r="U3476" s="259"/>
      <c r="V3476" s="259"/>
    </row>
    <row r="3477" spans="1:22">
      <c r="A3477" s="45"/>
      <c r="B3477" s="43">
        <f t="shared" si="59"/>
        <v>3462</v>
      </c>
      <c r="C3477" s="919"/>
      <c r="D3477" s="48"/>
      <c r="L3477" s="259"/>
      <c r="M3477" s="259"/>
      <c r="S3477" s="259"/>
      <c r="T3477" s="259"/>
      <c r="U3477" s="259"/>
      <c r="V3477" s="259"/>
    </row>
    <row r="3478" spans="1:22">
      <c r="A3478" s="45"/>
      <c r="B3478" s="43">
        <f t="shared" si="59"/>
        <v>3463</v>
      </c>
      <c r="C3478" s="919"/>
      <c r="D3478" s="48"/>
      <c r="L3478" s="259"/>
      <c r="M3478" s="259"/>
      <c r="S3478" s="259"/>
      <c r="T3478" s="259"/>
      <c r="U3478" s="259"/>
      <c r="V3478" s="259"/>
    </row>
    <row r="3479" spans="1:22">
      <c r="A3479" s="45"/>
      <c r="B3479" s="43">
        <f t="shared" si="59"/>
        <v>3464</v>
      </c>
      <c r="C3479" s="919"/>
      <c r="D3479" s="48"/>
      <c r="L3479" s="259"/>
      <c r="M3479" s="259"/>
      <c r="S3479" s="259"/>
      <c r="T3479" s="259"/>
      <c r="U3479" s="259"/>
      <c r="V3479" s="259"/>
    </row>
    <row r="3480" spans="1:22">
      <c r="A3480" s="45"/>
      <c r="B3480" s="43">
        <f t="shared" si="59"/>
        <v>3465</v>
      </c>
      <c r="C3480" s="919"/>
      <c r="D3480" s="48"/>
      <c r="L3480" s="259"/>
      <c r="M3480" s="259"/>
      <c r="S3480" s="259"/>
      <c r="T3480" s="259"/>
      <c r="U3480" s="259"/>
      <c r="V3480" s="259"/>
    </row>
    <row r="3481" spans="1:22">
      <c r="A3481" s="45"/>
      <c r="B3481" s="43">
        <f t="shared" si="59"/>
        <v>3466</v>
      </c>
      <c r="C3481" s="919"/>
      <c r="D3481" s="48"/>
      <c r="L3481" s="259"/>
      <c r="M3481" s="259"/>
      <c r="S3481" s="259"/>
      <c r="T3481" s="259"/>
      <c r="U3481" s="259"/>
      <c r="V3481" s="259"/>
    </row>
    <row r="3482" spans="1:22">
      <c r="A3482" s="45"/>
      <c r="B3482" s="43">
        <f t="shared" si="59"/>
        <v>3467</v>
      </c>
      <c r="C3482" s="919"/>
      <c r="D3482" s="48"/>
      <c r="L3482" s="259"/>
      <c r="M3482" s="259"/>
      <c r="S3482" s="259"/>
      <c r="T3482" s="259"/>
      <c r="U3482" s="259"/>
      <c r="V3482" s="259"/>
    </row>
    <row r="3483" spans="1:22">
      <c r="A3483" s="45"/>
      <c r="B3483" s="43">
        <f t="shared" si="59"/>
        <v>3468</v>
      </c>
      <c r="C3483" s="919"/>
      <c r="D3483" s="48"/>
      <c r="L3483" s="259"/>
      <c r="M3483" s="259"/>
      <c r="S3483" s="259"/>
      <c r="T3483" s="259"/>
      <c r="U3483" s="259"/>
      <c r="V3483" s="259"/>
    </row>
    <row r="3484" spans="1:22">
      <c r="A3484" s="45"/>
      <c r="B3484" s="43">
        <f t="shared" si="59"/>
        <v>3469</v>
      </c>
      <c r="C3484" s="919"/>
      <c r="D3484" s="48"/>
      <c r="L3484" s="259"/>
      <c r="M3484" s="259"/>
      <c r="S3484" s="259"/>
      <c r="T3484" s="259"/>
      <c r="U3484" s="259"/>
      <c r="V3484" s="259"/>
    </row>
    <row r="3485" spans="1:22">
      <c r="A3485" s="45"/>
      <c r="B3485" s="43">
        <f t="shared" si="59"/>
        <v>3470</v>
      </c>
      <c r="C3485" s="919"/>
      <c r="D3485" s="48"/>
      <c r="L3485" s="259"/>
      <c r="M3485" s="259"/>
      <c r="S3485" s="259"/>
      <c r="T3485" s="259"/>
      <c r="U3485" s="259"/>
      <c r="V3485" s="259"/>
    </row>
    <row r="3486" spans="1:22">
      <c r="A3486" s="45"/>
      <c r="B3486" s="43">
        <f t="shared" si="59"/>
        <v>3471</v>
      </c>
      <c r="C3486" s="919"/>
      <c r="D3486" s="48"/>
      <c r="L3486" s="259"/>
      <c r="M3486" s="259"/>
      <c r="S3486" s="259"/>
      <c r="T3486" s="259"/>
      <c r="U3486" s="259"/>
      <c r="V3486" s="259"/>
    </row>
    <row r="3487" spans="1:22">
      <c r="A3487" s="45"/>
      <c r="B3487" s="43">
        <f t="shared" si="59"/>
        <v>3472</v>
      </c>
      <c r="C3487" s="919"/>
      <c r="D3487" s="48"/>
      <c r="L3487" s="259"/>
      <c r="M3487" s="259"/>
      <c r="S3487" s="259"/>
      <c r="T3487" s="259"/>
      <c r="U3487" s="259"/>
      <c r="V3487" s="259"/>
    </row>
    <row r="3488" spans="1:22">
      <c r="A3488" s="45"/>
      <c r="B3488" s="43">
        <f t="shared" si="59"/>
        <v>3473</v>
      </c>
      <c r="C3488" s="919"/>
      <c r="D3488" s="48"/>
      <c r="L3488" s="259"/>
      <c r="M3488" s="259"/>
      <c r="S3488" s="259"/>
      <c r="T3488" s="259"/>
      <c r="U3488" s="259"/>
      <c r="V3488" s="259"/>
    </row>
    <row r="3489" spans="1:22">
      <c r="A3489" s="45"/>
      <c r="B3489" s="43">
        <f t="shared" si="59"/>
        <v>3474</v>
      </c>
      <c r="C3489" s="919"/>
      <c r="D3489" s="48"/>
      <c r="L3489" s="259"/>
      <c r="M3489" s="259"/>
      <c r="S3489" s="259"/>
      <c r="T3489" s="259"/>
      <c r="U3489" s="259"/>
      <c r="V3489" s="259"/>
    </row>
    <row r="3490" spans="1:22">
      <c r="A3490" s="45"/>
      <c r="B3490" s="43">
        <f t="shared" si="59"/>
        <v>3475</v>
      </c>
      <c r="C3490" s="919"/>
      <c r="D3490" s="48"/>
      <c r="L3490" s="259"/>
      <c r="M3490" s="259"/>
      <c r="S3490" s="259"/>
      <c r="T3490" s="259"/>
      <c r="U3490" s="259"/>
      <c r="V3490" s="259"/>
    </row>
    <row r="3491" spans="1:22">
      <c r="A3491" s="45"/>
      <c r="B3491" s="43">
        <f t="shared" si="59"/>
        <v>3476</v>
      </c>
      <c r="C3491" s="919"/>
      <c r="D3491" s="48"/>
      <c r="L3491" s="259"/>
      <c r="M3491" s="259"/>
      <c r="S3491" s="259"/>
      <c r="T3491" s="259"/>
      <c r="U3491" s="259"/>
      <c r="V3491" s="259"/>
    </row>
    <row r="3492" spans="1:22">
      <c r="A3492" s="45"/>
      <c r="B3492" s="43">
        <f t="shared" si="59"/>
        <v>3477</v>
      </c>
      <c r="C3492" s="919"/>
      <c r="D3492" s="48"/>
      <c r="L3492" s="259"/>
      <c r="M3492" s="259"/>
      <c r="S3492" s="259"/>
      <c r="T3492" s="259"/>
      <c r="U3492" s="259"/>
      <c r="V3492" s="259"/>
    </row>
    <row r="3493" spans="1:22">
      <c r="A3493" s="45"/>
      <c r="B3493" s="43">
        <f t="shared" si="59"/>
        <v>3478</v>
      </c>
      <c r="C3493" s="919"/>
      <c r="D3493" s="48"/>
      <c r="L3493" s="259"/>
      <c r="M3493" s="259"/>
      <c r="S3493" s="259"/>
      <c r="T3493" s="259"/>
      <c r="U3493" s="259"/>
      <c r="V3493" s="259"/>
    </row>
    <row r="3494" spans="1:22">
      <c r="A3494" s="45"/>
      <c r="B3494" s="43">
        <f t="shared" si="59"/>
        <v>3479</v>
      </c>
      <c r="C3494" s="919"/>
      <c r="D3494" s="48"/>
      <c r="L3494" s="259"/>
      <c r="M3494" s="259"/>
      <c r="S3494" s="259"/>
      <c r="T3494" s="259"/>
      <c r="U3494" s="259"/>
      <c r="V3494" s="259"/>
    </row>
    <row r="3495" spans="1:22">
      <c r="A3495" s="45"/>
      <c r="B3495" s="43">
        <f t="shared" si="59"/>
        <v>3480</v>
      </c>
      <c r="C3495" s="919"/>
      <c r="D3495" s="48"/>
      <c r="L3495" s="259"/>
      <c r="M3495" s="259"/>
      <c r="S3495" s="259"/>
      <c r="T3495" s="259"/>
      <c r="U3495" s="259"/>
      <c r="V3495" s="259"/>
    </row>
    <row r="3496" spans="1:22">
      <c r="A3496" s="45"/>
      <c r="B3496" s="43">
        <f t="shared" si="59"/>
        <v>3481</v>
      </c>
      <c r="C3496" s="919"/>
      <c r="D3496" s="48"/>
      <c r="L3496" s="259"/>
      <c r="M3496" s="259"/>
      <c r="S3496" s="259"/>
      <c r="T3496" s="259"/>
      <c r="U3496" s="259"/>
      <c r="V3496" s="259"/>
    </row>
    <row r="3497" spans="1:22">
      <c r="A3497" s="45"/>
      <c r="B3497" s="43">
        <f t="shared" si="59"/>
        <v>3482</v>
      </c>
      <c r="C3497" s="919"/>
      <c r="D3497" s="48"/>
      <c r="L3497" s="259"/>
      <c r="M3497" s="259"/>
      <c r="S3497" s="259"/>
      <c r="T3497" s="259"/>
      <c r="U3497" s="259"/>
      <c r="V3497" s="259"/>
    </row>
    <row r="3498" spans="1:22">
      <c r="A3498" s="45"/>
      <c r="B3498" s="43">
        <f t="shared" si="59"/>
        <v>3483</v>
      </c>
      <c r="C3498" s="919"/>
      <c r="D3498" s="48"/>
      <c r="L3498" s="259"/>
      <c r="M3498" s="259"/>
      <c r="S3498" s="259"/>
      <c r="T3498" s="259"/>
      <c r="U3498" s="259"/>
      <c r="V3498" s="259"/>
    </row>
    <row r="3499" spans="1:22">
      <c r="A3499" s="45"/>
      <c r="B3499" s="43">
        <f t="shared" si="59"/>
        <v>3484</v>
      </c>
      <c r="C3499" s="919"/>
      <c r="D3499" s="48"/>
      <c r="L3499" s="259"/>
      <c r="M3499" s="259"/>
      <c r="S3499" s="259"/>
      <c r="T3499" s="259"/>
      <c r="U3499" s="259"/>
      <c r="V3499" s="259"/>
    </row>
    <row r="3500" spans="1:22">
      <c r="A3500" s="45"/>
      <c r="B3500" s="43">
        <f t="shared" si="59"/>
        <v>3485</v>
      </c>
      <c r="C3500" s="919"/>
      <c r="D3500" s="48"/>
      <c r="L3500" s="259"/>
      <c r="M3500" s="259"/>
      <c r="S3500" s="259"/>
      <c r="T3500" s="259"/>
      <c r="U3500" s="259"/>
      <c r="V3500" s="259"/>
    </row>
    <row r="3501" spans="1:22">
      <c r="A3501" s="45"/>
      <c r="B3501" s="43">
        <f t="shared" si="59"/>
        <v>3486</v>
      </c>
      <c r="C3501" s="919"/>
      <c r="D3501" s="48"/>
      <c r="L3501" s="259"/>
      <c r="M3501" s="259"/>
      <c r="S3501" s="259"/>
      <c r="T3501" s="259"/>
      <c r="U3501" s="259"/>
      <c r="V3501" s="259"/>
    </row>
    <row r="3502" spans="1:22">
      <c r="A3502" s="45"/>
      <c r="B3502" s="43">
        <f t="shared" si="59"/>
        <v>3487</v>
      </c>
      <c r="C3502" s="919"/>
      <c r="D3502" s="48"/>
      <c r="L3502" s="259"/>
      <c r="M3502" s="259"/>
      <c r="S3502" s="259"/>
      <c r="T3502" s="259"/>
      <c r="U3502" s="259"/>
      <c r="V3502" s="259"/>
    </row>
    <row r="3503" spans="1:22">
      <c r="A3503" s="45"/>
      <c r="B3503" s="43">
        <f t="shared" si="59"/>
        <v>3488</v>
      </c>
      <c r="C3503" s="919"/>
      <c r="D3503" s="48"/>
      <c r="L3503" s="259"/>
      <c r="M3503" s="259"/>
      <c r="S3503" s="259"/>
      <c r="T3503" s="259"/>
      <c r="U3503" s="259"/>
      <c r="V3503" s="259"/>
    </row>
    <row r="3504" spans="1:22">
      <c r="A3504" s="45"/>
      <c r="B3504" s="43">
        <f t="shared" si="59"/>
        <v>3489</v>
      </c>
      <c r="C3504" s="919"/>
      <c r="D3504" s="48"/>
      <c r="L3504" s="259"/>
      <c r="M3504" s="259"/>
      <c r="S3504" s="259"/>
      <c r="T3504" s="259"/>
      <c r="U3504" s="259"/>
      <c r="V3504" s="259"/>
    </row>
    <row r="3505" spans="1:22">
      <c r="A3505" s="45"/>
      <c r="B3505" s="43">
        <f t="shared" si="59"/>
        <v>3490</v>
      </c>
      <c r="C3505" s="919"/>
      <c r="D3505" s="48"/>
      <c r="L3505" s="259"/>
      <c r="M3505" s="259"/>
      <c r="S3505" s="259"/>
      <c r="T3505" s="259"/>
      <c r="U3505" s="259"/>
      <c r="V3505" s="259"/>
    </row>
    <row r="3506" spans="1:22">
      <c r="A3506" s="45"/>
      <c r="B3506" s="43">
        <f t="shared" si="59"/>
        <v>3491</v>
      </c>
      <c r="C3506" s="919"/>
      <c r="D3506" s="48"/>
      <c r="L3506" s="259"/>
      <c r="M3506" s="259"/>
      <c r="S3506" s="259"/>
      <c r="T3506" s="259"/>
      <c r="U3506" s="259"/>
      <c r="V3506" s="259"/>
    </row>
    <row r="3507" spans="1:22">
      <c r="A3507" s="45"/>
      <c r="B3507" s="43">
        <f t="shared" si="59"/>
        <v>3492</v>
      </c>
      <c r="C3507" s="919"/>
      <c r="D3507" s="48"/>
      <c r="L3507" s="259"/>
      <c r="M3507" s="259"/>
      <c r="S3507" s="259"/>
      <c r="T3507" s="259"/>
      <c r="U3507" s="259"/>
      <c r="V3507" s="259"/>
    </row>
    <row r="3508" spans="1:22">
      <c r="A3508" s="45"/>
      <c r="B3508" s="43">
        <f t="shared" si="59"/>
        <v>3493</v>
      </c>
      <c r="C3508" s="919"/>
      <c r="D3508" s="48"/>
      <c r="L3508" s="259"/>
      <c r="M3508" s="259"/>
      <c r="S3508" s="259"/>
      <c r="T3508" s="259"/>
      <c r="U3508" s="259"/>
      <c r="V3508" s="259"/>
    </row>
    <row r="3509" spans="1:22">
      <c r="A3509" s="45"/>
      <c r="B3509" s="43">
        <f t="shared" si="59"/>
        <v>3494</v>
      </c>
      <c r="C3509" s="919"/>
      <c r="D3509" s="48"/>
      <c r="L3509" s="259"/>
      <c r="M3509" s="259"/>
      <c r="S3509" s="259"/>
      <c r="T3509" s="259"/>
      <c r="U3509" s="259"/>
      <c r="V3509" s="259"/>
    </row>
    <row r="3510" spans="1:22">
      <c r="A3510" s="45"/>
      <c r="B3510" s="43">
        <f t="shared" si="59"/>
        <v>3495</v>
      </c>
      <c r="C3510" s="919"/>
      <c r="D3510" s="48"/>
      <c r="L3510" s="259"/>
      <c r="M3510" s="259"/>
      <c r="S3510" s="259"/>
      <c r="T3510" s="259"/>
      <c r="U3510" s="259"/>
      <c r="V3510" s="259"/>
    </row>
    <row r="3511" spans="1:22">
      <c r="A3511" s="45"/>
      <c r="B3511" s="43">
        <f t="shared" si="59"/>
        <v>3496</v>
      </c>
      <c r="C3511" s="919"/>
      <c r="D3511" s="48"/>
      <c r="L3511" s="259"/>
      <c r="M3511" s="259"/>
      <c r="S3511" s="259"/>
      <c r="T3511" s="259"/>
      <c r="U3511" s="259"/>
      <c r="V3511" s="259"/>
    </row>
    <row r="3512" spans="1:22">
      <c r="A3512" s="45"/>
      <c r="B3512" s="43">
        <f t="shared" si="59"/>
        <v>3497</v>
      </c>
      <c r="C3512" s="919"/>
      <c r="D3512" s="48"/>
      <c r="L3512" s="259"/>
      <c r="M3512" s="259"/>
      <c r="S3512" s="259"/>
      <c r="T3512" s="259"/>
      <c r="U3512" s="259"/>
      <c r="V3512" s="259"/>
    </row>
    <row r="3513" spans="1:22">
      <c r="A3513" s="45"/>
      <c r="B3513" s="43">
        <f t="shared" si="59"/>
        <v>3498</v>
      </c>
      <c r="C3513" s="919"/>
      <c r="D3513" s="48"/>
      <c r="L3513" s="259"/>
      <c r="M3513" s="259"/>
      <c r="S3513" s="259"/>
      <c r="T3513" s="259"/>
      <c r="U3513" s="259"/>
      <c r="V3513" s="259"/>
    </row>
    <row r="3514" spans="1:22">
      <c r="A3514" s="45"/>
      <c r="B3514" s="43">
        <f t="shared" si="59"/>
        <v>3499</v>
      </c>
      <c r="C3514" s="919"/>
      <c r="D3514" s="48"/>
      <c r="L3514" s="259"/>
      <c r="M3514" s="259"/>
      <c r="S3514" s="259"/>
      <c r="T3514" s="259"/>
      <c r="U3514" s="259"/>
      <c r="V3514" s="259"/>
    </row>
    <row r="3515" spans="1:22">
      <c r="A3515" s="45"/>
      <c r="B3515" s="43">
        <f t="shared" si="59"/>
        <v>3500</v>
      </c>
      <c r="C3515" s="919"/>
      <c r="D3515" s="48"/>
      <c r="L3515" s="259"/>
      <c r="M3515" s="259"/>
      <c r="S3515" s="259"/>
      <c r="T3515" s="259"/>
      <c r="U3515" s="259"/>
      <c r="V3515" s="259"/>
    </row>
    <row r="3516" spans="1:22">
      <c r="A3516" s="45"/>
      <c r="B3516" s="43">
        <f t="shared" si="59"/>
        <v>3501</v>
      </c>
      <c r="C3516" s="919"/>
      <c r="D3516" s="48"/>
      <c r="L3516" s="259"/>
      <c r="M3516" s="259"/>
      <c r="S3516" s="259"/>
      <c r="T3516" s="259"/>
      <c r="U3516" s="259"/>
      <c r="V3516" s="259"/>
    </row>
    <row r="3517" spans="1:22">
      <c r="A3517" s="45"/>
      <c r="B3517" s="43">
        <f t="shared" si="59"/>
        <v>3502</v>
      </c>
      <c r="C3517" s="919"/>
      <c r="D3517" s="48"/>
      <c r="L3517" s="259"/>
      <c r="M3517" s="259"/>
      <c r="S3517" s="259"/>
      <c r="T3517" s="259"/>
      <c r="U3517" s="259"/>
      <c r="V3517" s="259"/>
    </row>
    <row r="3518" spans="1:22">
      <c r="A3518" s="45"/>
      <c r="B3518" s="43">
        <f t="shared" si="59"/>
        <v>3503</v>
      </c>
      <c r="C3518" s="919"/>
      <c r="D3518" s="48"/>
      <c r="L3518" s="259"/>
      <c r="M3518" s="259"/>
      <c r="S3518" s="259"/>
      <c r="T3518" s="259"/>
      <c r="U3518" s="259"/>
      <c r="V3518" s="259"/>
    </row>
    <row r="3519" spans="1:22">
      <c r="A3519" s="45"/>
      <c r="B3519" s="43">
        <f t="shared" si="59"/>
        <v>3504</v>
      </c>
      <c r="C3519" s="919"/>
      <c r="D3519" s="48"/>
      <c r="L3519" s="259"/>
      <c r="M3519" s="259"/>
      <c r="S3519" s="259"/>
      <c r="T3519" s="259"/>
      <c r="U3519" s="259"/>
      <c r="V3519" s="259"/>
    </row>
    <row r="3520" spans="1:22">
      <c r="A3520" s="45"/>
      <c r="B3520" s="43">
        <f t="shared" si="59"/>
        <v>3505</v>
      </c>
      <c r="C3520" s="919"/>
      <c r="D3520" s="48"/>
      <c r="L3520" s="259"/>
      <c r="M3520" s="259"/>
      <c r="S3520" s="259"/>
      <c r="T3520" s="259"/>
      <c r="U3520" s="259"/>
      <c r="V3520" s="259"/>
    </row>
    <row r="3521" spans="1:22">
      <c r="A3521" s="45"/>
      <c r="B3521" s="43">
        <f t="shared" si="59"/>
        <v>3506</v>
      </c>
      <c r="C3521" s="919"/>
      <c r="D3521" s="48"/>
      <c r="L3521" s="259"/>
      <c r="M3521" s="259"/>
      <c r="S3521" s="259"/>
      <c r="T3521" s="259"/>
      <c r="U3521" s="259"/>
      <c r="V3521" s="259"/>
    </row>
    <row r="3522" spans="1:22">
      <c r="A3522" s="45"/>
      <c r="B3522" s="43">
        <f t="shared" si="59"/>
        <v>3507</v>
      </c>
      <c r="C3522" s="919"/>
      <c r="D3522" s="48"/>
      <c r="L3522" s="259"/>
      <c r="M3522" s="259"/>
      <c r="S3522" s="259"/>
      <c r="T3522" s="259"/>
      <c r="U3522" s="259"/>
      <c r="V3522" s="259"/>
    </row>
    <row r="3523" spans="1:22">
      <c r="A3523" s="45"/>
      <c r="B3523" s="43">
        <f t="shared" si="59"/>
        <v>3508</v>
      </c>
      <c r="C3523" s="919"/>
      <c r="D3523" s="48"/>
      <c r="L3523" s="259"/>
      <c r="M3523" s="259"/>
      <c r="S3523" s="259"/>
      <c r="T3523" s="259"/>
      <c r="U3523" s="259"/>
      <c r="V3523" s="259"/>
    </row>
    <row r="3524" spans="1:22">
      <c r="A3524" s="45"/>
      <c r="B3524" s="43">
        <f t="shared" si="59"/>
        <v>3509</v>
      </c>
      <c r="C3524" s="919"/>
      <c r="D3524" s="48"/>
      <c r="L3524" s="259"/>
      <c r="M3524" s="259"/>
      <c r="S3524" s="259"/>
      <c r="T3524" s="259"/>
      <c r="U3524" s="259"/>
      <c r="V3524" s="259"/>
    </row>
    <row r="3525" spans="1:22">
      <c r="A3525" s="45"/>
      <c r="B3525" s="43">
        <f t="shared" si="59"/>
        <v>3510</v>
      </c>
      <c r="C3525" s="919"/>
      <c r="D3525" s="48"/>
      <c r="L3525" s="259"/>
      <c r="M3525" s="259"/>
      <c r="S3525" s="259"/>
      <c r="T3525" s="259"/>
      <c r="U3525" s="259"/>
      <c r="V3525" s="259"/>
    </row>
    <row r="3526" spans="1:22">
      <c r="A3526" s="45"/>
      <c r="B3526" s="43">
        <f t="shared" si="59"/>
        <v>3511</v>
      </c>
      <c r="C3526" s="919"/>
      <c r="D3526" s="48"/>
      <c r="L3526" s="259"/>
      <c r="M3526" s="259"/>
      <c r="S3526" s="259"/>
      <c r="T3526" s="259"/>
      <c r="U3526" s="259"/>
      <c r="V3526" s="259"/>
    </row>
    <row r="3527" spans="1:22">
      <c r="A3527" s="45"/>
      <c r="B3527" s="43">
        <f t="shared" si="59"/>
        <v>3512</v>
      </c>
      <c r="C3527" s="919"/>
      <c r="D3527" s="48"/>
      <c r="L3527" s="259"/>
      <c r="M3527" s="259"/>
      <c r="S3527" s="259"/>
      <c r="T3527" s="259"/>
      <c r="U3527" s="259"/>
      <c r="V3527" s="259"/>
    </row>
    <row r="3528" spans="1:22">
      <c r="A3528" s="45"/>
      <c r="B3528" s="43">
        <f t="shared" si="59"/>
        <v>3513</v>
      </c>
      <c r="C3528" s="919"/>
      <c r="D3528" s="48"/>
      <c r="L3528" s="259"/>
      <c r="M3528" s="259"/>
      <c r="S3528" s="259"/>
      <c r="T3528" s="259"/>
      <c r="U3528" s="259"/>
      <c r="V3528" s="259"/>
    </row>
    <row r="3529" spans="1:22">
      <c r="A3529" s="45"/>
      <c r="B3529" s="43">
        <f t="shared" si="59"/>
        <v>3514</v>
      </c>
      <c r="C3529" s="919"/>
      <c r="D3529" s="48"/>
      <c r="L3529" s="259"/>
      <c r="M3529" s="259"/>
      <c r="S3529" s="259"/>
      <c r="T3529" s="259"/>
      <c r="U3529" s="259"/>
      <c r="V3529" s="259"/>
    </row>
    <row r="3530" spans="1:22">
      <c r="A3530" s="45"/>
      <c r="B3530" s="43">
        <f t="shared" si="59"/>
        <v>3515</v>
      </c>
      <c r="C3530" s="919"/>
      <c r="D3530" s="48"/>
      <c r="L3530" s="259"/>
      <c r="M3530" s="259"/>
      <c r="S3530" s="259"/>
      <c r="T3530" s="259"/>
      <c r="U3530" s="259"/>
      <c r="V3530" s="259"/>
    </row>
    <row r="3531" spans="1:22">
      <c r="A3531" s="45"/>
      <c r="B3531" s="43">
        <f t="shared" si="59"/>
        <v>3516</v>
      </c>
      <c r="C3531" s="919"/>
      <c r="D3531" s="48"/>
      <c r="L3531" s="259"/>
      <c r="M3531" s="259"/>
      <c r="S3531" s="259"/>
      <c r="T3531" s="259"/>
      <c r="U3531" s="259"/>
      <c r="V3531" s="259"/>
    </row>
    <row r="3532" spans="1:22">
      <c r="A3532" s="45"/>
      <c r="B3532" s="43">
        <f t="shared" si="59"/>
        <v>3517</v>
      </c>
      <c r="C3532" s="919"/>
      <c r="D3532" s="48"/>
      <c r="L3532" s="259"/>
      <c r="M3532" s="259"/>
      <c r="S3532" s="259"/>
      <c r="T3532" s="259"/>
      <c r="U3532" s="259"/>
      <c r="V3532" s="259"/>
    </row>
    <row r="3533" spans="1:22">
      <c r="A3533" s="45"/>
      <c r="B3533" s="43">
        <f t="shared" si="59"/>
        <v>3518</v>
      </c>
      <c r="C3533" s="919"/>
      <c r="D3533" s="48"/>
      <c r="L3533" s="259"/>
      <c r="M3533" s="259"/>
      <c r="S3533" s="259"/>
      <c r="T3533" s="259"/>
      <c r="U3533" s="259"/>
      <c r="V3533" s="259"/>
    </row>
    <row r="3534" spans="1:22">
      <c r="A3534" s="45"/>
      <c r="B3534" s="43">
        <f t="shared" si="59"/>
        <v>3519</v>
      </c>
      <c r="C3534" s="919"/>
      <c r="D3534" s="48"/>
      <c r="L3534" s="259"/>
      <c r="M3534" s="259"/>
      <c r="S3534" s="259"/>
      <c r="T3534" s="259"/>
      <c r="U3534" s="259"/>
      <c r="V3534" s="259"/>
    </row>
    <row r="3535" spans="1:22">
      <c r="A3535" s="45"/>
      <c r="B3535" s="43">
        <f t="shared" si="59"/>
        <v>3520</v>
      </c>
      <c r="C3535" s="919"/>
      <c r="D3535" s="48"/>
      <c r="L3535" s="259"/>
      <c r="M3535" s="259"/>
      <c r="S3535" s="259"/>
      <c r="T3535" s="259"/>
      <c r="U3535" s="259"/>
      <c r="V3535" s="259"/>
    </row>
    <row r="3536" spans="1:22">
      <c r="A3536" s="45"/>
      <c r="B3536" s="43">
        <f t="shared" si="59"/>
        <v>3521</v>
      </c>
      <c r="C3536" s="919"/>
      <c r="D3536" s="48"/>
      <c r="L3536" s="259"/>
      <c r="M3536" s="259"/>
      <c r="S3536" s="259"/>
      <c r="T3536" s="259"/>
      <c r="U3536" s="259"/>
      <c r="V3536" s="259"/>
    </row>
    <row r="3537" spans="1:22">
      <c r="A3537" s="45"/>
      <c r="B3537" s="43">
        <f t="shared" si="59"/>
        <v>3522</v>
      </c>
      <c r="C3537" s="919"/>
      <c r="D3537" s="48"/>
      <c r="L3537" s="259"/>
      <c r="M3537" s="259"/>
      <c r="S3537" s="259"/>
      <c r="T3537" s="259"/>
      <c r="U3537" s="259"/>
      <c r="V3537" s="259"/>
    </row>
    <row r="3538" spans="1:22">
      <c r="A3538" s="45"/>
      <c r="B3538" s="43">
        <f t="shared" ref="B3538:B3601" si="60">B3537+1</f>
        <v>3523</v>
      </c>
      <c r="C3538" s="919"/>
      <c r="D3538" s="48"/>
      <c r="L3538" s="259"/>
      <c r="M3538" s="259"/>
      <c r="S3538" s="259"/>
      <c r="T3538" s="259"/>
      <c r="U3538" s="259"/>
      <c r="V3538" s="259"/>
    </row>
    <row r="3539" spans="1:22">
      <c r="A3539" s="45"/>
      <c r="B3539" s="43">
        <f t="shared" si="60"/>
        <v>3524</v>
      </c>
      <c r="C3539" s="919"/>
      <c r="D3539" s="48"/>
      <c r="L3539" s="259"/>
      <c r="M3539" s="259"/>
      <c r="S3539" s="259"/>
      <c r="T3539" s="259"/>
      <c r="U3539" s="259"/>
      <c r="V3539" s="259"/>
    </row>
    <row r="3540" spans="1:22">
      <c r="A3540" s="45"/>
      <c r="B3540" s="43">
        <f t="shared" si="60"/>
        <v>3525</v>
      </c>
      <c r="C3540" s="919"/>
      <c r="D3540" s="48"/>
      <c r="L3540" s="259"/>
      <c r="M3540" s="259"/>
      <c r="S3540" s="259"/>
      <c r="T3540" s="259"/>
      <c r="U3540" s="259"/>
      <c r="V3540" s="259"/>
    </row>
    <row r="3541" spans="1:22">
      <c r="A3541" s="45"/>
      <c r="B3541" s="43">
        <f t="shared" si="60"/>
        <v>3526</v>
      </c>
      <c r="C3541" s="919"/>
      <c r="D3541" s="48"/>
      <c r="L3541" s="259"/>
      <c r="M3541" s="259"/>
      <c r="S3541" s="259"/>
      <c r="T3541" s="259"/>
      <c r="U3541" s="259"/>
      <c r="V3541" s="259"/>
    </row>
    <row r="3542" spans="1:22">
      <c r="A3542" s="45"/>
      <c r="B3542" s="43">
        <f t="shared" si="60"/>
        <v>3527</v>
      </c>
      <c r="C3542" s="919"/>
      <c r="D3542" s="48"/>
      <c r="L3542" s="259"/>
      <c r="M3542" s="259"/>
      <c r="S3542" s="259"/>
      <c r="T3542" s="259"/>
      <c r="U3542" s="259"/>
      <c r="V3542" s="259"/>
    </row>
    <row r="3543" spans="1:22">
      <c r="A3543" s="45"/>
      <c r="B3543" s="43">
        <f t="shared" si="60"/>
        <v>3528</v>
      </c>
      <c r="C3543" s="919"/>
      <c r="D3543" s="48"/>
      <c r="L3543" s="259"/>
      <c r="M3543" s="259"/>
      <c r="S3543" s="259"/>
      <c r="T3543" s="259"/>
      <c r="U3543" s="259"/>
      <c r="V3543" s="259"/>
    </row>
    <row r="3544" spans="1:22">
      <c r="A3544" s="45"/>
      <c r="B3544" s="43">
        <f t="shared" si="60"/>
        <v>3529</v>
      </c>
      <c r="C3544" s="919"/>
      <c r="D3544" s="48"/>
      <c r="L3544" s="259"/>
      <c r="M3544" s="259"/>
      <c r="S3544" s="259"/>
      <c r="T3544" s="259"/>
      <c r="U3544" s="259"/>
      <c r="V3544" s="259"/>
    </row>
    <row r="3545" spans="1:22">
      <c r="A3545" s="45"/>
      <c r="B3545" s="43">
        <f t="shared" si="60"/>
        <v>3530</v>
      </c>
      <c r="C3545" s="919"/>
      <c r="D3545" s="48"/>
      <c r="L3545" s="259"/>
      <c r="M3545" s="259"/>
      <c r="S3545" s="259"/>
      <c r="T3545" s="259"/>
      <c r="U3545" s="259"/>
      <c r="V3545" s="259"/>
    </row>
    <row r="3546" spans="1:22">
      <c r="A3546" s="45"/>
      <c r="B3546" s="43">
        <f t="shared" si="60"/>
        <v>3531</v>
      </c>
      <c r="C3546" s="919"/>
      <c r="D3546" s="48"/>
      <c r="L3546" s="259"/>
      <c r="M3546" s="259"/>
      <c r="S3546" s="259"/>
      <c r="T3546" s="259"/>
      <c r="U3546" s="259"/>
      <c r="V3546" s="259"/>
    </row>
    <row r="3547" spans="1:22">
      <c r="A3547" s="45"/>
      <c r="B3547" s="43">
        <f t="shared" si="60"/>
        <v>3532</v>
      </c>
      <c r="C3547" s="919"/>
      <c r="D3547" s="48"/>
      <c r="L3547" s="259"/>
      <c r="M3547" s="259"/>
      <c r="S3547" s="259"/>
      <c r="T3547" s="259"/>
      <c r="U3547" s="259"/>
      <c r="V3547" s="259"/>
    </row>
    <row r="3548" spans="1:22">
      <c r="A3548" s="45"/>
      <c r="B3548" s="43">
        <f t="shared" si="60"/>
        <v>3533</v>
      </c>
      <c r="C3548" s="919"/>
      <c r="D3548" s="48"/>
      <c r="L3548" s="259"/>
      <c r="M3548" s="259"/>
      <c r="S3548" s="259"/>
      <c r="T3548" s="259"/>
      <c r="U3548" s="259"/>
      <c r="V3548" s="259"/>
    </row>
    <row r="3549" spans="1:22">
      <c r="A3549" s="45"/>
      <c r="B3549" s="43">
        <f t="shared" si="60"/>
        <v>3534</v>
      </c>
      <c r="C3549" s="919"/>
      <c r="D3549" s="48"/>
      <c r="L3549" s="259"/>
      <c r="M3549" s="259"/>
      <c r="S3549" s="259"/>
      <c r="T3549" s="259"/>
      <c r="U3549" s="259"/>
      <c r="V3549" s="259"/>
    </row>
    <row r="3550" spans="1:22">
      <c r="A3550" s="45"/>
      <c r="B3550" s="43">
        <f t="shared" si="60"/>
        <v>3535</v>
      </c>
      <c r="C3550" s="919"/>
      <c r="D3550" s="48"/>
      <c r="L3550" s="259"/>
      <c r="M3550" s="259"/>
      <c r="S3550" s="259"/>
      <c r="T3550" s="259"/>
      <c r="U3550" s="259"/>
      <c r="V3550" s="259"/>
    </row>
    <row r="3551" spans="1:22">
      <c r="A3551" s="45"/>
      <c r="B3551" s="43">
        <f t="shared" si="60"/>
        <v>3536</v>
      </c>
      <c r="C3551" s="919"/>
      <c r="D3551" s="48"/>
      <c r="L3551" s="259"/>
      <c r="M3551" s="259"/>
      <c r="S3551" s="259"/>
      <c r="T3551" s="259"/>
      <c r="U3551" s="259"/>
      <c r="V3551" s="259"/>
    </row>
    <row r="3552" spans="1:22">
      <c r="A3552" s="45"/>
      <c r="B3552" s="43">
        <f t="shared" si="60"/>
        <v>3537</v>
      </c>
      <c r="C3552" s="919"/>
      <c r="D3552" s="48"/>
      <c r="L3552" s="259"/>
      <c r="M3552" s="259"/>
      <c r="S3552" s="259"/>
      <c r="T3552" s="259"/>
      <c r="U3552" s="259"/>
      <c r="V3552" s="259"/>
    </row>
    <row r="3553" spans="1:22">
      <c r="A3553" s="45"/>
      <c r="B3553" s="43">
        <f t="shared" si="60"/>
        <v>3538</v>
      </c>
      <c r="C3553" s="919"/>
      <c r="D3553" s="48"/>
      <c r="L3553" s="259"/>
      <c r="M3553" s="259"/>
      <c r="S3553" s="259"/>
      <c r="T3553" s="259"/>
      <c r="U3553" s="259"/>
      <c r="V3553" s="259"/>
    </row>
    <row r="3554" spans="1:22">
      <c r="A3554" s="45"/>
      <c r="B3554" s="43">
        <f t="shared" si="60"/>
        <v>3539</v>
      </c>
      <c r="C3554" s="919"/>
      <c r="D3554" s="48"/>
      <c r="L3554" s="259"/>
      <c r="M3554" s="259"/>
      <c r="S3554" s="259"/>
      <c r="T3554" s="259"/>
      <c r="U3554" s="259"/>
      <c r="V3554" s="259"/>
    </row>
    <row r="3555" spans="1:22">
      <c r="A3555" s="45"/>
      <c r="B3555" s="43">
        <f t="shared" si="60"/>
        <v>3540</v>
      </c>
      <c r="C3555" s="919"/>
      <c r="D3555" s="48"/>
      <c r="L3555" s="259"/>
      <c r="M3555" s="259"/>
      <c r="S3555" s="259"/>
      <c r="T3555" s="259"/>
      <c r="U3555" s="259"/>
      <c r="V3555" s="259"/>
    </row>
    <row r="3556" spans="1:22">
      <c r="A3556" s="45"/>
      <c r="B3556" s="43">
        <f t="shared" si="60"/>
        <v>3541</v>
      </c>
      <c r="C3556" s="919"/>
      <c r="D3556" s="48"/>
      <c r="L3556" s="259"/>
      <c r="M3556" s="259"/>
      <c r="S3556" s="259"/>
      <c r="T3556" s="259"/>
      <c r="U3556" s="259"/>
      <c r="V3556" s="259"/>
    </row>
    <row r="3557" spans="1:22">
      <c r="A3557" s="45"/>
      <c r="B3557" s="43">
        <f t="shared" si="60"/>
        <v>3542</v>
      </c>
      <c r="C3557" s="919"/>
      <c r="D3557" s="48"/>
      <c r="L3557" s="259"/>
      <c r="M3557" s="259"/>
      <c r="S3557" s="259"/>
      <c r="T3557" s="259"/>
      <c r="U3557" s="259"/>
      <c r="V3557" s="259"/>
    </row>
    <row r="3558" spans="1:22">
      <c r="A3558" s="45"/>
      <c r="B3558" s="43">
        <f t="shared" si="60"/>
        <v>3543</v>
      </c>
      <c r="C3558" s="919"/>
      <c r="D3558" s="48"/>
      <c r="L3558" s="259"/>
      <c r="M3558" s="259"/>
      <c r="S3558" s="259"/>
      <c r="T3558" s="259"/>
      <c r="U3558" s="259"/>
      <c r="V3558" s="259"/>
    </row>
    <row r="3559" spans="1:22">
      <c r="A3559" s="45"/>
      <c r="B3559" s="43">
        <f t="shared" si="60"/>
        <v>3544</v>
      </c>
      <c r="C3559" s="919"/>
      <c r="D3559" s="48"/>
      <c r="L3559" s="259"/>
      <c r="M3559" s="259"/>
      <c r="S3559" s="259"/>
      <c r="T3559" s="259"/>
      <c r="U3559" s="259"/>
      <c r="V3559" s="259"/>
    </row>
    <row r="3560" spans="1:22">
      <c r="A3560" s="45"/>
      <c r="B3560" s="43">
        <f t="shared" si="60"/>
        <v>3545</v>
      </c>
      <c r="C3560" s="919"/>
      <c r="D3560" s="48"/>
      <c r="L3560" s="259"/>
      <c r="M3560" s="259"/>
      <c r="S3560" s="259"/>
      <c r="T3560" s="259"/>
      <c r="U3560" s="259"/>
      <c r="V3560" s="259"/>
    </row>
    <row r="3561" spans="1:22">
      <c r="A3561" s="45"/>
      <c r="B3561" s="43">
        <f t="shared" si="60"/>
        <v>3546</v>
      </c>
      <c r="C3561" s="919"/>
      <c r="D3561" s="48"/>
      <c r="L3561" s="259"/>
      <c r="M3561" s="259"/>
      <c r="S3561" s="259"/>
      <c r="T3561" s="259"/>
      <c r="U3561" s="259"/>
      <c r="V3561" s="259"/>
    </row>
    <row r="3562" spans="1:22">
      <c r="A3562" s="45"/>
      <c r="B3562" s="43">
        <f t="shared" si="60"/>
        <v>3547</v>
      </c>
      <c r="C3562" s="919"/>
      <c r="D3562" s="48"/>
      <c r="L3562" s="259"/>
      <c r="M3562" s="259"/>
      <c r="S3562" s="259"/>
      <c r="T3562" s="259"/>
      <c r="U3562" s="259"/>
      <c r="V3562" s="259"/>
    </row>
    <row r="3563" spans="1:22">
      <c r="A3563" s="45"/>
      <c r="B3563" s="43">
        <f t="shared" si="60"/>
        <v>3548</v>
      </c>
      <c r="C3563" s="919"/>
      <c r="D3563" s="48"/>
      <c r="L3563" s="259"/>
      <c r="M3563" s="259"/>
      <c r="S3563" s="259"/>
      <c r="T3563" s="259"/>
      <c r="U3563" s="259"/>
      <c r="V3563" s="259"/>
    </row>
    <row r="3564" spans="1:22">
      <c r="A3564" s="45"/>
      <c r="B3564" s="43">
        <f t="shared" si="60"/>
        <v>3549</v>
      </c>
      <c r="C3564" s="919"/>
      <c r="D3564" s="48"/>
      <c r="L3564" s="259"/>
      <c r="M3564" s="259"/>
      <c r="S3564" s="259"/>
      <c r="T3564" s="259"/>
      <c r="U3564" s="259"/>
      <c r="V3564" s="259"/>
    </row>
    <row r="3565" spans="1:22">
      <c r="A3565" s="45"/>
      <c r="B3565" s="43">
        <f t="shared" si="60"/>
        <v>3550</v>
      </c>
      <c r="C3565" s="919"/>
      <c r="D3565" s="48"/>
      <c r="L3565" s="259"/>
      <c r="M3565" s="259"/>
      <c r="S3565" s="259"/>
      <c r="T3565" s="259"/>
      <c r="U3565" s="259"/>
      <c r="V3565" s="259"/>
    </row>
    <row r="3566" spans="1:22">
      <c r="A3566" s="45"/>
      <c r="B3566" s="43">
        <f t="shared" si="60"/>
        <v>3551</v>
      </c>
      <c r="C3566" s="919"/>
      <c r="D3566" s="48"/>
      <c r="L3566" s="259"/>
      <c r="M3566" s="259"/>
      <c r="S3566" s="259"/>
      <c r="T3566" s="259"/>
      <c r="U3566" s="259"/>
      <c r="V3566" s="259"/>
    </row>
    <row r="3567" spans="1:22">
      <c r="A3567" s="45"/>
      <c r="B3567" s="43">
        <f t="shared" si="60"/>
        <v>3552</v>
      </c>
      <c r="C3567" s="919"/>
      <c r="D3567" s="48"/>
      <c r="L3567" s="259"/>
      <c r="M3567" s="259"/>
      <c r="S3567" s="259"/>
      <c r="T3567" s="259"/>
      <c r="U3567" s="259"/>
      <c r="V3567" s="259"/>
    </row>
    <row r="3568" spans="1:22">
      <c r="A3568" s="45"/>
      <c r="B3568" s="43">
        <f t="shared" si="60"/>
        <v>3553</v>
      </c>
      <c r="C3568" s="919"/>
      <c r="D3568" s="48"/>
      <c r="L3568" s="259"/>
      <c r="M3568" s="259"/>
      <c r="S3568" s="259"/>
      <c r="T3568" s="259"/>
      <c r="U3568" s="259"/>
      <c r="V3568" s="259"/>
    </row>
    <row r="3569" spans="1:22">
      <c r="A3569" s="45"/>
      <c r="B3569" s="43">
        <f t="shared" si="60"/>
        <v>3554</v>
      </c>
      <c r="C3569" s="919"/>
      <c r="D3569" s="48"/>
      <c r="L3569" s="259"/>
      <c r="M3569" s="259"/>
      <c r="S3569" s="259"/>
      <c r="T3569" s="259"/>
      <c r="U3569" s="259"/>
      <c r="V3569" s="259"/>
    </row>
    <row r="3570" spans="1:22">
      <c r="A3570" s="45"/>
      <c r="B3570" s="43">
        <f t="shared" si="60"/>
        <v>3555</v>
      </c>
      <c r="C3570" s="919"/>
      <c r="D3570" s="48"/>
      <c r="L3570" s="259"/>
      <c r="M3570" s="259"/>
      <c r="S3570" s="259"/>
      <c r="T3570" s="259"/>
      <c r="U3570" s="259"/>
      <c r="V3570" s="259"/>
    </row>
    <row r="3571" spans="1:22">
      <c r="A3571" s="45"/>
      <c r="B3571" s="43">
        <f t="shared" si="60"/>
        <v>3556</v>
      </c>
      <c r="C3571" s="919"/>
      <c r="D3571" s="48"/>
      <c r="L3571" s="259"/>
      <c r="M3571" s="259"/>
      <c r="S3571" s="259"/>
      <c r="T3571" s="259"/>
      <c r="U3571" s="259"/>
      <c r="V3571" s="259"/>
    </row>
    <row r="3572" spans="1:22">
      <c r="A3572" s="45"/>
      <c r="B3572" s="43">
        <f t="shared" si="60"/>
        <v>3557</v>
      </c>
      <c r="C3572" s="919"/>
      <c r="D3572" s="48"/>
      <c r="L3572" s="259"/>
      <c r="M3572" s="259"/>
      <c r="S3572" s="259"/>
      <c r="T3572" s="259"/>
      <c r="U3572" s="259"/>
      <c r="V3572" s="259"/>
    </row>
    <row r="3573" spans="1:22">
      <c r="A3573" s="45"/>
      <c r="B3573" s="43">
        <f t="shared" si="60"/>
        <v>3558</v>
      </c>
      <c r="C3573" s="919"/>
      <c r="D3573" s="48"/>
      <c r="L3573" s="259"/>
      <c r="M3573" s="259"/>
      <c r="S3573" s="259"/>
      <c r="T3573" s="259"/>
      <c r="U3573" s="259"/>
      <c r="V3573" s="259"/>
    </row>
    <row r="3574" spans="1:22">
      <c r="A3574" s="45"/>
      <c r="B3574" s="43">
        <f t="shared" si="60"/>
        <v>3559</v>
      </c>
      <c r="C3574" s="919"/>
      <c r="D3574" s="48"/>
      <c r="L3574" s="259"/>
      <c r="M3574" s="259"/>
      <c r="S3574" s="259"/>
      <c r="T3574" s="259"/>
      <c r="U3574" s="259"/>
      <c r="V3574" s="259"/>
    </row>
    <row r="3575" spans="1:22">
      <c r="A3575" s="45"/>
      <c r="B3575" s="43">
        <f t="shared" si="60"/>
        <v>3560</v>
      </c>
      <c r="C3575" s="919"/>
      <c r="D3575" s="48"/>
      <c r="L3575" s="259"/>
      <c r="M3575" s="259"/>
      <c r="S3575" s="259"/>
      <c r="T3575" s="259"/>
      <c r="U3575" s="259"/>
      <c r="V3575" s="259"/>
    </row>
    <row r="3576" spans="1:22">
      <c r="A3576" s="45"/>
      <c r="B3576" s="43">
        <f t="shared" si="60"/>
        <v>3561</v>
      </c>
      <c r="C3576" s="919"/>
      <c r="D3576" s="48"/>
      <c r="L3576" s="259"/>
      <c r="M3576" s="259"/>
      <c r="S3576" s="259"/>
      <c r="T3576" s="259"/>
      <c r="U3576" s="259"/>
      <c r="V3576" s="259"/>
    </row>
    <row r="3577" spans="1:22">
      <c r="A3577" s="45"/>
      <c r="B3577" s="43">
        <f t="shared" si="60"/>
        <v>3562</v>
      </c>
      <c r="C3577" s="919"/>
      <c r="D3577" s="48"/>
      <c r="L3577" s="259"/>
      <c r="M3577" s="259"/>
      <c r="S3577" s="259"/>
      <c r="T3577" s="259"/>
      <c r="U3577" s="259"/>
      <c r="V3577" s="259"/>
    </row>
    <row r="3578" spans="1:22">
      <c r="A3578" s="45"/>
      <c r="B3578" s="43">
        <f t="shared" si="60"/>
        <v>3563</v>
      </c>
      <c r="C3578" s="919"/>
      <c r="D3578" s="48"/>
      <c r="L3578" s="259"/>
      <c r="M3578" s="259"/>
      <c r="S3578" s="259"/>
      <c r="T3578" s="259"/>
      <c r="U3578" s="259"/>
      <c r="V3578" s="259"/>
    </row>
    <row r="3579" spans="1:22">
      <c r="A3579" s="45"/>
      <c r="B3579" s="43">
        <f t="shared" si="60"/>
        <v>3564</v>
      </c>
      <c r="C3579" s="919"/>
      <c r="D3579" s="48"/>
      <c r="L3579" s="259"/>
      <c r="M3579" s="259"/>
      <c r="S3579" s="259"/>
      <c r="T3579" s="259"/>
      <c r="U3579" s="259"/>
      <c r="V3579" s="259"/>
    </row>
    <row r="3580" spans="1:22">
      <c r="A3580" s="45"/>
      <c r="B3580" s="43">
        <f t="shared" si="60"/>
        <v>3565</v>
      </c>
      <c r="C3580" s="919"/>
      <c r="D3580" s="48"/>
      <c r="L3580" s="259"/>
      <c r="M3580" s="259"/>
      <c r="S3580" s="259"/>
      <c r="T3580" s="259"/>
      <c r="U3580" s="259"/>
      <c r="V3580" s="259"/>
    </row>
    <row r="3581" spans="1:22">
      <c r="A3581" s="45"/>
      <c r="B3581" s="43">
        <f t="shared" si="60"/>
        <v>3566</v>
      </c>
      <c r="C3581" s="919"/>
      <c r="D3581" s="48"/>
      <c r="L3581" s="259"/>
      <c r="M3581" s="259"/>
      <c r="S3581" s="259"/>
      <c r="T3581" s="259"/>
      <c r="U3581" s="259"/>
      <c r="V3581" s="259"/>
    </row>
    <row r="3582" spans="1:22">
      <c r="A3582" s="45"/>
      <c r="B3582" s="43">
        <f t="shared" si="60"/>
        <v>3567</v>
      </c>
      <c r="C3582" s="919"/>
      <c r="D3582" s="48"/>
      <c r="L3582" s="259"/>
      <c r="M3582" s="259"/>
      <c r="S3582" s="259"/>
      <c r="T3582" s="259"/>
      <c r="U3582" s="259"/>
      <c r="V3582" s="259"/>
    </row>
    <row r="3583" spans="1:22">
      <c r="A3583" s="45"/>
      <c r="B3583" s="43">
        <f t="shared" si="60"/>
        <v>3568</v>
      </c>
      <c r="C3583" s="919"/>
      <c r="D3583" s="48"/>
      <c r="L3583" s="259"/>
      <c r="M3583" s="259"/>
      <c r="S3583" s="259"/>
      <c r="T3583" s="259"/>
      <c r="U3583" s="259"/>
      <c r="V3583" s="259"/>
    </row>
    <row r="3584" spans="1:22">
      <c r="A3584" s="45"/>
      <c r="B3584" s="43">
        <f t="shared" si="60"/>
        <v>3569</v>
      </c>
      <c r="C3584" s="919"/>
      <c r="D3584" s="48"/>
      <c r="L3584" s="259"/>
      <c r="M3584" s="259"/>
      <c r="S3584" s="259"/>
      <c r="T3584" s="259"/>
      <c r="U3584" s="259"/>
      <c r="V3584" s="259"/>
    </row>
    <row r="3585" spans="1:22">
      <c r="A3585" s="45"/>
      <c r="B3585" s="43">
        <f t="shared" si="60"/>
        <v>3570</v>
      </c>
      <c r="C3585" s="919"/>
      <c r="D3585" s="48"/>
      <c r="L3585" s="259"/>
      <c r="M3585" s="259"/>
      <c r="S3585" s="259"/>
      <c r="T3585" s="259"/>
      <c r="U3585" s="259"/>
      <c r="V3585" s="259"/>
    </row>
    <row r="3586" spans="1:22">
      <c r="A3586" s="45"/>
      <c r="B3586" s="43">
        <f t="shared" si="60"/>
        <v>3571</v>
      </c>
      <c r="C3586" s="919"/>
      <c r="D3586" s="48"/>
      <c r="L3586" s="259"/>
      <c r="M3586" s="259"/>
      <c r="S3586" s="259"/>
      <c r="T3586" s="259"/>
      <c r="U3586" s="259"/>
      <c r="V3586" s="259"/>
    </row>
    <row r="3587" spans="1:22">
      <c r="A3587" s="45"/>
      <c r="B3587" s="43">
        <f t="shared" si="60"/>
        <v>3572</v>
      </c>
      <c r="C3587" s="919"/>
      <c r="D3587" s="48"/>
      <c r="L3587" s="259"/>
      <c r="M3587" s="259"/>
      <c r="S3587" s="259"/>
      <c r="T3587" s="259"/>
      <c r="U3587" s="259"/>
      <c r="V3587" s="259"/>
    </row>
    <row r="3588" spans="1:22">
      <c r="A3588" s="45"/>
      <c r="B3588" s="43">
        <f t="shared" si="60"/>
        <v>3573</v>
      </c>
      <c r="C3588" s="919"/>
      <c r="D3588" s="48"/>
      <c r="L3588" s="259"/>
      <c r="M3588" s="259"/>
      <c r="S3588" s="259"/>
      <c r="T3588" s="259"/>
      <c r="U3588" s="259"/>
      <c r="V3588" s="259"/>
    </row>
    <row r="3589" spans="1:22">
      <c r="A3589" s="45"/>
      <c r="B3589" s="43">
        <f t="shared" si="60"/>
        <v>3574</v>
      </c>
      <c r="C3589" s="919"/>
      <c r="D3589" s="48"/>
      <c r="L3589" s="259"/>
      <c r="M3589" s="259"/>
      <c r="S3589" s="259"/>
      <c r="T3589" s="259"/>
      <c r="U3589" s="259"/>
      <c r="V3589" s="259"/>
    </row>
    <row r="3590" spans="1:22">
      <c r="A3590" s="45"/>
      <c r="B3590" s="43">
        <f t="shared" si="60"/>
        <v>3575</v>
      </c>
      <c r="C3590" s="919"/>
      <c r="D3590" s="48"/>
      <c r="L3590" s="259"/>
      <c r="M3590" s="259"/>
      <c r="S3590" s="259"/>
      <c r="T3590" s="259"/>
      <c r="U3590" s="259"/>
      <c r="V3590" s="259"/>
    </row>
    <row r="3591" spans="1:22">
      <c r="A3591" s="45"/>
      <c r="B3591" s="43">
        <f t="shared" si="60"/>
        <v>3576</v>
      </c>
      <c r="C3591" s="919"/>
      <c r="D3591" s="48"/>
      <c r="L3591" s="259"/>
      <c r="M3591" s="259"/>
      <c r="S3591" s="259"/>
      <c r="T3591" s="259"/>
      <c r="U3591" s="259"/>
      <c r="V3591" s="259"/>
    </row>
    <row r="3592" spans="1:22">
      <c r="A3592" s="45"/>
      <c r="B3592" s="43">
        <f t="shared" si="60"/>
        <v>3577</v>
      </c>
      <c r="C3592" s="919"/>
      <c r="D3592" s="48"/>
      <c r="L3592" s="259"/>
      <c r="M3592" s="259"/>
      <c r="S3592" s="259"/>
      <c r="T3592" s="259"/>
      <c r="U3592" s="259"/>
      <c r="V3592" s="259"/>
    </row>
    <row r="3593" spans="1:22">
      <c r="A3593" s="45"/>
      <c r="B3593" s="43">
        <f t="shared" si="60"/>
        <v>3578</v>
      </c>
      <c r="C3593" s="919"/>
      <c r="D3593" s="48"/>
      <c r="L3593" s="259"/>
      <c r="M3593" s="259"/>
      <c r="S3593" s="259"/>
      <c r="T3593" s="259"/>
      <c r="U3593" s="259"/>
      <c r="V3593" s="259"/>
    </row>
    <row r="3594" spans="1:22">
      <c r="A3594" s="45"/>
      <c r="B3594" s="43">
        <f t="shared" si="60"/>
        <v>3579</v>
      </c>
      <c r="C3594" s="919"/>
      <c r="D3594" s="48"/>
      <c r="L3594" s="259"/>
      <c r="M3594" s="259"/>
      <c r="S3594" s="259"/>
      <c r="T3594" s="259"/>
      <c r="U3594" s="259"/>
      <c r="V3594" s="259"/>
    </row>
    <row r="3595" spans="1:22">
      <c r="A3595" s="45"/>
      <c r="B3595" s="43">
        <f t="shared" si="60"/>
        <v>3580</v>
      </c>
      <c r="C3595" s="919"/>
      <c r="D3595" s="48"/>
      <c r="L3595" s="259"/>
      <c r="M3595" s="259"/>
      <c r="S3595" s="259"/>
      <c r="T3595" s="259"/>
      <c r="U3595" s="259"/>
      <c r="V3595" s="259"/>
    </row>
    <row r="3596" spans="1:22">
      <c r="A3596" s="45"/>
      <c r="B3596" s="43">
        <f t="shared" si="60"/>
        <v>3581</v>
      </c>
      <c r="C3596" s="919"/>
      <c r="D3596" s="48"/>
      <c r="L3596" s="259"/>
      <c r="M3596" s="259"/>
      <c r="S3596" s="259"/>
      <c r="T3596" s="259"/>
      <c r="U3596" s="259"/>
      <c r="V3596" s="259"/>
    </row>
    <row r="3597" spans="1:22">
      <c r="A3597" s="45"/>
      <c r="B3597" s="43">
        <f t="shared" si="60"/>
        <v>3582</v>
      </c>
      <c r="C3597" s="919"/>
      <c r="D3597" s="48"/>
      <c r="L3597" s="259"/>
      <c r="M3597" s="259"/>
      <c r="S3597" s="259"/>
      <c r="T3597" s="259"/>
      <c r="U3597" s="259"/>
      <c r="V3597" s="259"/>
    </row>
    <row r="3598" spans="1:22">
      <c r="A3598" s="45"/>
      <c r="B3598" s="43">
        <f t="shared" si="60"/>
        <v>3583</v>
      </c>
      <c r="C3598" s="919"/>
      <c r="D3598" s="48"/>
      <c r="L3598" s="259"/>
      <c r="M3598" s="259"/>
      <c r="S3598" s="259"/>
      <c r="T3598" s="259"/>
      <c r="U3598" s="259"/>
      <c r="V3598" s="259"/>
    </row>
    <row r="3599" spans="1:22">
      <c r="A3599" s="45"/>
      <c r="B3599" s="43">
        <f t="shared" si="60"/>
        <v>3584</v>
      </c>
      <c r="C3599" s="919"/>
      <c r="D3599" s="48"/>
      <c r="L3599" s="259"/>
      <c r="M3599" s="259"/>
      <c r="S3599" s="259"/>
      <c r="T3599" s="259"/>
      <c r="U3599" s="259"/>
      <c r="V3599" s="259"/>
    </row>
    <row r="3600" spans="1:22">
      <c r="A3600" s="45"/>
      <c r="B3600" s="43">
        <f t="shared" si="60"/>
        <v>3585</v>
      </c>
      <c r="C3600" s="919"/>
      <c r="D3600" s="48"/>
      <c r="L3600" s="259"/>
      <c r="M3600" s="259"/>
      <c r="S3600" s="259"/>
      <c r="T3600" s="259"/>
      <c r="U3600" s="259"/>
      <c r="V3600" s="259"/>
    </row>
    <row r="3601" spans="1:22">
      <c r="A3601" s="45"/>
      <c r="B3601" s="43">
        <f t="shared" si="60"/>
        <v>3586</v>
      </c>
      <c r="C3601" s="919"/>
      <c r="D3601" s="48"/>
      <c r="L3601" s="259"/>
      <c r="M3601" s="259"/>
      <c r="S3601" s="259"/>
      <c r="T3601" s="259"/>
      <c r="U3601" s="259"/>
      <c r="V3601" s="259"/>
    </row>
    <row r="3602" spans="1:22">
      <c r="A3602" s="45"/>
      <c r="B3602" s="43">
        <f t="shared" ref="B3602:B3665" si="61">B3601+1</f>
        <v>3587</v>
      </c>
      <c r="C3602" s="919"/>
      <c r="D3602" s="48"/>
      <c r="L3602" s="259"/>
      <c r="M3602" s="259"/>
      <c r="S3602" s="259"/>
      <c r="T3602" s="259"/>
      <c r="U3602" s="259"/>
      <c r="V3602" s="259"/>
    </row>
    <row r="3603" spans="1:22">
      <c r="A3603" s="45"/>
      <c r="B3603" s="43">
        <f t="shared" si="61"/>
        <v>3588</v>
      </c>
      <c r="C3603" s="919"/>
      <c r="D3603" s="48"/>
      <c r="L3603" s="259"/>
      <c r="M3603" s="259"/>
      <c r="S3603" s="259"/>
      <c r="T3603" s="259"/>
      <c r="U3603" s="259"/>
      <c r="V3603" s="259"/>
    </row>
    <row r="3604" spans="1:22">
      <c r="A3604" s="45"/>
      <c r="B3604" s="43">
        <f t="shared" si="61"/>
        <v>3589</v>
      </c>
      <c r="C3604" s="919"/>
      <c r="D3604" s="48"/>
      <c r="L3604" s="259"/>
      <c r="M3604" s="259"/>
      <c r="S3604" s="259"/>
      <c r="T3604" s="259"/>
      <c r="U3604" s="259"/>
      <c r="V3604" s="259"/>
    </row>
    <row r="3605" spans="1:22">
      <c r="A3605" s="45"/>
      <c r="B3605" s="43">
        <f t="shared" si="61"/>
        <v>3590</v>
      </c>
      <c r="C3605" s="919"/>
      <c r="D3605" s="48"/>
      <c r="L3605" s="259"/>
      <c r="M3605" s="259"/>
      <c r="S3605" s="259"/>
      <c r="T3605" s="259"/>
      <c r="U3605" s="259"/>
      <c r="V3605" s="259"/>
    </row>
    <row r="3606" spans="1:22">
      <c r="A3606" s="45"/>
      <c r="B3606" s="43">
        <f t="shared" si="61"/>
        <v>3591</v>
      </c>
      <c r="C3606" s="919"/>
      <c r="D3606" s="48"/>
      <c r="L3606" s="259"/>
      <c r="M3606" s="259"/>
      <c r="S3606" s="259"/>
      <c r="T3606" s="259"/>
      <c r="U3606" s="259"/>
      <c r="V3606" s="259"/>
    </row>
    <row r="3607" spans="1:22">
      <c r="A3607" s="45"/>
      <c r="B3607" s="43">
        <f t="shared" si="61"/>
        <v>3592</v>
      </c>
      <c r="C3607" s="919"/>
      <c r="D3607" s="48"/>
      <c r="L3607" s="259"/>
      <c r="M3607" s="259"/>
      <c r="S3607" s="259"/>
      <c r="T3607" s="259"/>
      <c r="U3607" s="259"/>
      <c r="V3607" s="259"/>
    </row>
    <row r="3608" spans="1:22">
      <c r="A3608" s="45"/>
      <c r="B3608" s="43">
        <f t="shared" si="61"/>
        <v>3593</v>
      </c>
      <c r="C3608" s="919"/>
      <c r="D3608" s="48"/>
      <c r="L3608" s="259"/>
      <c r="M3608" s="259"/>
      <c r="S3608" s="259"/>
      <c r="T3608" s="259"/>
      <c r="U3608" s="259"/>
      <c r="V3608" s="259"/>
    </row>
    <row r="3609" spans="1:22">
      <c r="A3609" s="45"/>
      <c r="B3609" s="43">
        <f t="shared" si="61"/>
        <v>3594</v>
      </c>
      <c r="C3609" s="919"/>
      <c r="D3609" s="48"/>
      <c r="L3609" s="259"/>
      <c r="M3609" s="259"/>
      <c r="S3609" s="259"/>
      <c r="T3609" s="259"/>
      <c r="U3609" s="259"/>
      <c r="V3609" s="259"/>
    </row>
    <row r="3610" spans="1:22">
      <c r="A3610" s="45"/>
      <c r="B3610" s="43">
        <f t="shared" si="61"/>
        <v>3595</v>
      </c>
      <c r="C3610" s="919"/>
      <c r="D3610" s="48"/>
      <c r="L3610" s="259"/>
      <c r="M3610" s="259"/>
      <c r="S3610" s="259"/>
      <c r="T3610" s="259"/>
      <c r="U3610" s="259"/>
      <c r="V3610" s="259"/>
    </row>
    <row r="3611" spans="1:22">
      <c r="A3611" s="45"/>
      <c r="B3611" s="43">
        <f t="shared" si="61"/>
        <v>3596</v>
      </c>
      <c r="C3611" s="919"/>
      <c r="D3611" s="48"/>
      <c r="L3611" s="259"/>
      <c r="M3611" s="259"/>
      <c r="S3611" s="259"/>
      <c r="T3611" s="259"/>
      <c r="U3611" s="259"/>
      <c r="V3611" s="259"/>
    </row>
    <row r="3612" spans="1:22">
      <c r="A3612" s="45"/>
      <c r="B3612" s="43">
        <f t="shared" si="61"/>
        <v>3597</v>
      </c>
      <c r="C3612" s="919"/>
      <c r="D3612" s="48"/>
      <c r="L3612" s="259"/>
      <c r="M3612" s="259"/>
      <c r="S3612" s="259"/>
      <c r="T3612" s="259"/>
      <c r="U3612" s="259"/>
      <c r="V3612" s="259"/>
    </row>
    <row r="3613" spans="1:22">
      <c r="A3613" s="45"/>
      <c r="B3613" s="43">
        <f t="shared" si="61"/>
        <v>3598</v>
      </c>
      <c r="C3613" s="919"/>
      <c r="D3613" s="48"/>
      <c r="L3613" s="259"/>
      <c r="M3613" s="259"/>
      <c r="S3613" s="259"/>
      <c r="T3613" s="259"/>
      <c r="U3613" s="259"/>
      <c r="V3613" s="259"/>
    </row>
    <row r="3614" spans="1:22">
      <c r="A3614" s="45"/>
      <c r="B3614" s="43">
        <f t="shared" si="61"/>
        <v>3599</v>
      </c>
      <c r="C3614" s="919"/>
      <c r="D3614" s="48"/>
      <c r="L3614" s="259"/>
      <c r="M3614" s="259"/>
      <c r="S3614" s="259"/>
      <c r="T3614" s="259"/>
      <c r="U3614" s="259"/>
      <c r="V3614" s="259"/>
    </row>
    <row r="3615" spans="1:22">
      <c r="A3615" s="45"/>
      <c r="B3615" s="43">
        <f t="shared" si="61"/>
        <v>3600</v>
      </c>
      <c r="C3615" s="919"/>
      <c r="D3615" s="48"/>
      <c r="L3615" s="259"/>
      <c r="M3615" s="259"/>
      <c r="S3615" s="259"/>
      <c r="T3615" s="259"/>
      <c r="U3615" s="259"/>
      <c r="V3615" s="259"/>
    </row>
    <row r="3616" spans="1:22">
      <c r="A3616" s="45"/>
      <c r="B3616" s="43">
        <f t="shared" si="61"/>
        <v>3601</v>
      </c>
      <c r="C3616" s="919"/>
      <c r="D3616" s="48"/>
      <c r="L3616" s="259"/>
      <c r="M3616" s="259"/>
      <c r="S3616" s="259"/>
      <c r="T3616" s="259"/>
      <c r="U3616" s="259"/>
      <c r="V3616" s="259"/>
    </row>
    <row r="3617" spans="1:22">
      <c r="A3617" s="45"/>
      <c r="B3617" s="43">
        <f t="shared" si="61"/>
        <v>3602</v>
      </c>
      <c r="C3617" s="919"/>
      <c r="D3617" s="48"/>
      <c r="L3617" s="259"/>
      <c r="M3617" s="259"/>
      <c r="S3617" s="259"/>
      <c r="T3617" s="259"/>
      <c r="U3617" s="259"/>
      <c r="V3617" s="259"/>
    </row>
    <row r="3618" spans="1:22">
      <c r="A3618" s="45"/>
      <c r="B3618" s="43">
        <f t="shared" si="61"/>
        <v>3603</v>
      </c>
      <c r="C3618" s="919"/>
      <c r="D3618" s="48"/>
      <c r="L3618" s="259"/>
      <c r="M3618" s="259"/>
      <c r="S3618" s="259"/>
      <c r="T3618" s="259"/>
      <c r="U3618" s="259"/>
      <c r="V3618" s="259"/>
    </row>
    <row r="3619" spans="1:22">
      <c r="A3619" s="45"/>
      <c r="B3619" s="43">
        <f t="shared" si="61"/>
        <v>3604</v>
      </c>
      <c r="C3619" s="919"/>
      <c r="D3619" s="48"/>
      <c r="L3619" s="259"/>
      <c r="M3619" s="259"/>
      <c r="S3619" s="259"/>
      <c r="T3619" s="259"/>
      <c r="U3619" s="259"/>
      <c r="V3619" s="259"/>
    </row>
    <row r="3620" spans="1:22">
      <c r="A3620" s="45"/>
      <c r="B3620" s="43">
        <f t="shared" si="61"/>
        <v>3605</v>
      </c>
      <c r="C3620" s="919"/>
      <c r="D3620" s="48"/>
      <c r="L3620" s="259"/>
      <c r="M3620" s="259"/>
      <c r="S3620" s="259"/>
      <c r="T3620" s="259"/>
      <c r="U3620" s="259"/>
      <c r="V3620" s="259"/>
    </row>
    <row r="3621" spans="1:22">
      <c r="A3621" s="45"/>
      <c r="B3621" s="43">
        <f t="shared" si="61"/>
        <v>3606</v>
      </c>
      <c r="C3621" s="919"/>
      <c r="D3621" s="48"/>
      <c r="L3621" s="259"/>
      <c r="M3621" s="259"/>
      <c r="S3621" s="259"/>
      <c r="T3621" s="259"/>
      <c r="U3621" s="259"/>
      <c r="V3621" s="259"/>
    </row>
    <row r="3622" spans="1:22">
      <c r="A3622" s="45"/>
      <c r="B3622" s="43">
        <f t="shared" si="61"/>
        <v>3607</v>
      </c>
      <c r="C3622" s="919"/>
      <c r="D3622" s="48"/>
      <c r="L3622" s="259"/>
      <c r="M3622" s="259"/>
      <c r="S3622" s="259"/>
      <c r="T3622" s="259"/>
      <c r="U3622" s="259"/>
      <c r="V3622" s="259"/>
    </row>
    <row r="3623" spans="1:22">
      <c r="A3623" s="45"/>
      <c r="B3623" s="43">
        <f t="shared" si="61"/>
        <v>3608</v>
      </c>
      <c r="C3623" s="919"/>
      <c r="D3623" s="48"/>
      <c r="L3623" s="259"/>
      <c r="M3623" s="259"/>
      <c r="S3623" s="259"/>
      <c r="T3623" s="259"/>
      <c r="U3623" s="259"/>
      <c r="V3623" s="259"/>
    </row>
    <row r="3624" spans="1:22">
      <c r="A3624" s="45"/>
      <c r="B3624" s="43">
        <f t="shared" si="61"/>
        <v>3609</v>
      </c>
      <c r="C3624" s="919"/>
      <c r="D3624" s="48"/>
      <c r="L3624" s="259"/>
      <c r="M3624" s="259"/>
      <c r="S3624" s="259"/>
      <c r="T3624" s="259"/>
      <c r="U3624" s="259"/>
      <c r="V3624" s="259"/>
    </row>
    <row r="3625" spans="1:22">
      <c r="A3625" s="45"/>
      <c r="B3625" s="43">
        <f t="shared" si="61"/>
        <v>3610</v>
      </c>
      <c r="C3625" s="919"/>
      <c r="D3625" s="48"/>
      <c r="L3625" s="259"/>
      <c r="M3625" s="259"/>
      <c r="S3625" s="259"/>
      <c r="T3625" s="259"/>
      <c r="U3625" s="259"/>
      <c r="V3625" s="259"/>
    </row>
    <row r="3626" spans="1:22">
      <c r="A3626" s="45"/>
      <c r="B3626" s="43">
        <f t="shared" si="61"/>
        <v>3611</v>
      </c>
      <c r="C3626" s="919"/>
      <c r="D3626" s="48"/>
      <c r="L3626" s="259"/>
      <c r="M3626" s="259"/>
      <c r="S3626" s="259"/>
      <c r="T3626" s="259"/>
      <c r="U3626" s="259"/>
      <c r="V3626" s="259"/>
    </row>
    <row r="3627" spans="1:22">
      <c r="A3627" s="45"/>
      <c r="B3627" s="43">
        <f t="shared" si="61"/>
        <v>3612</v>
      </c>
      <c r="C3627" s="919"/>
      <c r="D3627" s="48"/>
      <c r="L3627" s="259"/>
      <c r="M3627" s="259"/>
      <c r="S3627" s="259"/>
      <c r="T3627" s="259"/>
      <c r="U3627" s="259"/>
      <c r="V3627" s="259"/>
    </row>
    <row r="3628" spans="1:22">
      <c r="A3628" s="45"/>
      <c r="B3628" s="43">
        <f t="shared" si="61"/>
        <v>3613</v>
      </c>
      <c r="C3628" s="919"/>
      <c r="D3628" s="48"/>
      <c r="L3628" s="259"/>
      <c r="M3628" s="259"/>
      <c r="S3628" s="259"/>
      <c r="T3628" s="259"/>
      <c r="U3628" s="259"/>
      <c r="V3628" s="259"/>
    </row>
    <row r="3629" spans="1:22">
      <c r="A3629" s="45"/>
      <c r="B3629" s="43">
        <f t="shared" si="61"/>
        <v>3614</v>
      </c>
      <c r="C3629" s="919"/>
      <c r="D3629" s="48"/>
      <c r="L3629" s="259"/>
      <c r="M3629" s="259"/>
      <c r="S3629" s="259"/>
      <c r="T3629" s="259"/>
      <c r="U3629" s="259"/>
      <c r="V3629" s="259"/>
    </row>
    <row r="3630" spans="1:22">
      <c r="A3630" s="45"/>
      <c r="B3630" s="43">
        <f t="shared" si="61"/>
        <v>3615</v>
      </c>
      <c r="C3630" s="919"/>
      <c r="D3630" s="48"/>
      <c r="L3630" s="259"/>
      <c r="M3630" s="259"/>
      <c r="S3630" s="259"/>
      <c r="T3630" s="259"/>
      <c r="U3630" s="259"/>
      <c r="V3630" s="259"/>
    </row>
    <row r="3631" spans="1:22">
      <c r="A3631" s="45"/>
      <c r="B3631" s="43">
        <f t="shared" si="61"/>
        <v>3616</v>
      </c>
      <c r="C3631" s="919"/>
      <c r="D3631" s="48"/>
      <c r="L3631" s="259"/>
      <c r="M3631" s="259"/>
      <c r="S3631" s="259"/>
      <c r="T3631" s="259"/>
      <c r="U3631" s="259"/>
      <c r="V3631" s="259"/>
    </row>
    <row r="3632" spans="1:22">
      <c r="A3632" s="45"/>
      <c r="B3632" s="43">
        <f t="shared" si="61"/>
        <v>3617</v>
      </c>
      <c r="C3632" s="919"/>
      <c r="D3632" s="48"/>
      <c r="L3632" s="259"/>
      <c r="M3632" s="259"/>
      <c r="S3632" s="259"/>
      <c r="T3632" s="259"/>
      <c r="U3632" s="259"/>
      <c r="V3632" s="259"/>
    </row>
    <row r="3633" spans="1:22">
      <c r="A3633" s="45"/>
      <c r="B3633" s="43">
        <f t="shared" si="61"/>
        <v>3618</v>
      </c>
      <c r="C3633" s="919"/>
      <c r="D3633" s="48"/>
      <c r="L3633" s="259"/>
      <c r="M3633" s="259"/>
      <c r="S3633" s="259"/>
      <c r="T3633" s="259"/>
      <c r="U3633" s="259"/>
      <c r="V3633" s="259"/>
    </row>
    <row r="3634" spans="1:22">
      <c r="A3634" s="45"/>
      <c r="B3634" s="43">
        <f t="shared" si="61"/>
        <v>3619</v>
      </c>
      <c r="C3634" s="919"/>
      <c r="D3634" s="48"/>
      <c r="L3634" s="259"/>
      <c r="M3634" s="259"/>
      <c r="S3634" s="259"/>
      <c r="T3634" s="259"/>
      <c r="U3634" s="259"/>
      <c r="V3634" s="259"/>
    </row>
    <row r="3635" spans="1:22">
      <c r="A3635" s="45"/>
      <c r="B3635" s="43">
        <f t="shared" si="61"/>
        <v>3620</v>
      </c>
      <c r="C3635" s="919"/>
      <c r="D3635" s="48"/>
      <c r="L3635" s="259"/>
      <c r="M3635" s="259"/>
      <c r="S3635" s="259"/>
      <c r="T3635" s="259"/>
      <c r="U3635" s="259"/>
      <c r="V3635" s="259"/>
    </row>
    <row r="3636" spans="1:22">
      <c r="A3636" s="45"/>
      <c r="B3636" s="43">
        <f t="shared" si="61"/>
        <v>3621</v>
      </c>
      <c r="C3636" s="919"/>
      <c r="D3636" s="48"/>
      <c r="L3636" s="259"/>
      <c r="M3636" s="259"/>
      <c r="S3636" s="259"/>
      <c r="T3636" s="259"/>
      <c r="U3636" s="259"/>
      <c r="V3636" s="259"/>
    </row>
    <row r="3637" spans="1:22">
      <c r="A3637" s="45"/>
      <c r="B3637" s="43">
        <f t="shared" si="61"/>
        <v>3622</v>
      </c>
      <c r="C3637" s="919"/>
      <c r="D3637" s="48"/>
      <c r="L3637" s="259"/>
      <c r="M3637" s="259"/>
      <c r="S3637" s="259"/>
      <c r="T3637" s="259"/>
      <c r="U3637" s="259"/>
      <c r="V3637" s="259"/>
    </row>
    <row r="3638" spans="1:22">
      <c r="A3638" s="45"/>
      <c r="B3638" s="43">
        <f t="shared" si="61"/>
        <v>3623</v>
      </c>
      <c r="C3638" s="919"/>
      <c r="D3638" s="48"/>
      <c r="L3638" s="259"/>
      <c r="M3638" s="259"/>
      <c r="S3638" s="259"/>
      <c r="T3638" s="259"/>
      <c r="U3638" s="259"/>
      <c r="V3638" s="259"/>
    </row>
    <row r="3639" spans="1:22">
      <c r="A3639" s="45"/>
      <c r="B3639" s="43">
        <f t="shared" si="61"/>
        <v>3624</v>
      </c>
      <c r="C3639" s="919"/>
      <c r="D3639" s="48"/>
      <c r="L3639" s="259"/>
      <c r="M3639" s="259"/>
      <c r="S3639" s="259"/>
      <c r="T3639" s="259"/>
      <c r="U3639" s="259"/>
      <c r="V3639" s="259"/>
    </row>
    <row r="3640" spans="1:22">
      <c r="A3640" s="45"/>
      <c r="B3640" s="43">
        <f t="shared" si="61"/>
        <v>3625</v>
      </c>
      <c r="C3640" s="919"/>
      <c r="D3640" s="48"/>
      <c r="L3640" s="259"/>
      <c r="M3640" s="259"/>
      <c r="S3640" s="259"/>
      <c r="T3640" s="259"/>
      <c r="U3640" s="259"/>
      <c r="V3640" s="259"/>
    </row>
    <row r="3641" spans="1:22">
      <c r="A3641" s="45"/>
      <c r="B3641" s="43">
        <f t="shared" si="61"/>
        <v>3626</v>
      </c>
      <c r="C3641" s="919"/>
      <c r="D3641" s="48"/>
      <c r="L3641" s="259"/>
      <c r="M3641" s="259"/>
      <c r="S3641" s="259"/>
      <c r="T3641" s="259"/>
      <c r="U3641" s="259"/>
      <c r="V3641" s="259"/>
    </row>
    <row r="3642" spans="1:22">
      <c r="A3642" s="45"/>
      <c r="B3642" s="43">
        <f t="shared" si="61"/>
        <v>3627</v>
      </c>
      <c r="C3642" s="919"/>
      <c r="D3642" s="48"/>
      <c r="L3642" s="259"/>
      <c r="M3642" s="259"/>
      <c r="S3642" s="259"/>
      <c r="T3642" s="259"/>
      <c r="U3642" s="259"/>
      <c r="V3642" s="259"/>
    </row>
    <row r="3643" spans="1:22">
      <c r="A3643" s="45"/>
      <c r="B3643" s="43">
        <f t="shared" si="61"/>
        <v>3628</v>
      </c>
      <c r="C3643" s="919"/>
      <c r="D3643" s="48"/>
      <c r="L3643" s="259"/>
      <c r="M3643" s="259"/>
      <c r="S3643" s="259"/>
      <c r="T3643" s="259"/>
      <c r="U3643" s="259"/>
      <c r="V3643" s="259"/>
    </row>
    <row r="3644" spans="1:22">
      <c r="A3644" s="45"/>
      <c r="B3644" s="43">
        <f t="shared" si="61"/>
        <v>3629</v>
      </c>
      <c r="C3644" s="919"/>
      <c r="D3644" s="48"/>
      <c r="L3644" s="259"/>
      <c r="M3644" s="259"/>
      <c r="S3644" s="259"/>
      <c r="T3644" s="259"/>
      <c r="U3644" s="259"/>
      <c r="V3644" s="259"/>
    </row>
    <row r="3645" spans="1:22">
      <c r="A3645" s="45"/>
      <c r="B3645" s="43">
        <f t="shared" si="61"/>
        <v>3630</v>
      </c>
      <c r="C3645" s="919"/>
      <c r="D3645" s="48"/>
      <c r="L3645" s="259"/>
      <c r="M3645" s="259"/>
      <c r="S3645" s="259"/>
      <c r="T3645" s="259"/>
      <c r="U3645" s="259"/>
      <c r="V3645" s="259"/>
    </row>
    <row r="3646" spans="1:22">
      <c r="A3646" s="45"/>
      <c r="B3646" s="43">
        <f t="shared" si="61"/>
        <v>3631</v>
      </c>
      <c r="C3646" s="919"/>
      <c r="D3646" s="48"/>
      <c r="L3646" s="259"/>
      <c r="M3646" s="259"/>
      <c r="S3646" s="259"/>
      <c r="T3646" s="259"/>
      <c r="U3646" s="259"/>
      <c r="V3646" s="259"/>
    </row>
    <row r="3647" spans="1:22">
      <c r="A3647" s="45"/>
      <c r="B3647" s="43">
        <f t="shared" si="61"/>
        <v>3632</v>
      </c>
      <c r="C3647" s="919"/>
      <c r="D3647" s="48"/>
      <c r="L3647" s="259"/>
      <c r="M3647" s="259"/>
      <c r="S3647" s="259"/>
      <c r="T3647" s="259"/>
      <c r="U3647" s="259"/>
      <c r="V3647" s="259"/>
    </row>
    <row r="3648" spans="1:22">
      <c r="A3648" s="45"/>
      <c r="B3648" s="43">
        <f t="shared" si="61"/>
        <v>3633</v>
      </c>
      <c r="C3648" s="919"/>
      <c r="D3648" s="48"/>
      <c r="L3648" s="259"/>
      <c r="M3648" s="259"/>
      <c r="S3648" s="259"/>
      <c r="T3648" s="259"/>
      <c r="U3648" s="259"/>
      <c r="V3648" s="259"/>
    </row>
    <row r="3649" spans="1:22">
      <c r="A3649" s="45"/>
      <c r="B3649" s="43">
        <f t="shared" si="61"/>
        <v>3634</v>
      </c>
      <c r="C3649" s="919"/>
      <c r="D3649" s="48"/>
      <c r="L3649" s="259"/>
      <c r="M3649" s="259"/>
      <c r="S3649" s="259"/>
      <c r="T3649" s="259"/>
      <c r="U3649" s="259"/>
      <c r="V3649" s="259"/>
    </row>
    <row r="3650" spans="1:22">
      <c r="A3650" s="45"/>
      <c r="B3650" s="43">
        <f t="shared" si="61"/>
        <v>3635</v>
      </c>
      <c r="C3650" s="919"/>
      <c r="D3650" s="48"/>
      <c r="L3650" s="259"/>
      <c r="M3650" s="259"/>
      <c r="S3650" s="259"/>
      <c r="T3650" s="259"/>
      <c r="U3650" s="259"/>
      <c r="V3650" s="259"/>
    </row>
    <row r="3651" spans="1:22">
      <c r="A3651" s="45"/>
      <c r="B3651" s="43">
        <f t="shared" si="61"/>
        <v>3636</v>
      </c>
      <c r="C3651" s="919"/>
      <c r="D3651" s="48"/>
      <c r="L3651" s="259"/>
      <c r="M3651" s="259"/>
      <c r="S3651" s="259"/>
      <c r="T3651" s="259"/>
      <c r="U3651" s="259"/>
      <c r="V3651" s="259"/>
    </row>
    <row r="3652" spans="1:22">
      <c r="A3652" s="45"/>
      <c r="B3652" s="43">
        <f t="shared" si="61"/>
        <v>3637</v>
      </c>
      <c r="C3652" s="919"/>
      <c r="D3652" s="48"/>
      <c r="L3652" s="259"/>
      <c r="M3652" s="259"/>
      <c r="S3652" s="259"/>
      <c r="T3652" s="259"/>
      <c r="U3652" s="259"/>
      <c r="V3652" s="259"/>
    </row>
    <row r="3653" spans="1:22">
      <c r="A3653" s="45"/>
      <c r="B3653" s="43">
        <f t="shared" si="61"/>
        <v>3638</v>
      </c>
      <c r="C3653" s="919"/>
      <c r="D3653" s="48"/>
      <c r="L3653" s="259"/>
      <c r="M3653" s="259"/>
      <c r="S3653" s="259"/>
      <c r="T3653" s="259"/>
      <c r="U3653" s="259"/>
      <c r="V3653" s="259"/>
    </row>
    <row r="3654" spans="1:22">
      <c r="A3654" s="45"/>
      <c r="B3654" s="43">
        <f t="shared" si="61"/>
        <v>3639</v>
      </c>
      <c r="C3654" s="919"/>
      <c r="D3654" s="48"/>
      <c r="L3654" s="259"/>
      <c r="M3654" s="259"/>
      <c r="S3654" s="259"/>
      <c r="T3654" s="259"/>
      <c r="U3654" s="259"/>
      <c r="V3654" s="259"/>
    </row>
    <row r="3655" spans="1:22">
      <c r="A3655" s="45"/>
      <c r="B3655" s="43">
        <f t="shared" si="61"/>
        <v>3640</v>
      </c>
      <c r="C3655" s="919"/>
      <c r="D3655" s="48"/>
      <c r="L3655" s="259"/>
      <c r="M3655" s="259"/>
      <c r="S3655" s="259"/>
      <c r="T3655" s="259"/>
      <c r="U3655" s="259"/>
      <c r="V3655" s="259"/>
    </row>
    <row r="3656" spans="1:22">
      <c r="A3656" s="45"/>
      <c r="B3656" s="43">
        <f t="shared" si="61"/>
        <v>3641</v>
      </c>
      <c r="C3656" s="919"/>
      <c r="D3656" s="48"/>
      <c r="L3656" s="259"/>
      <c r="M3656" s="259"/>
      <c r="S3656" s="259"/>
      <c r="T3656" s="259"/>
      <c r="U3656" s="259"/>
      <c r="V3656" s="259"/>
    </row>
    <row r="3657" spans="1:22">
      <c r="A3657" s="45"/>
      <c r="B3657" s="43">
        <f t="shared" si="61"/>
        <v>3642</v>
      </c>
      <c r="C3657" s="919"/>
      <c r="D3657" s="48"/>
      <c r="L3657" s="259"/>
      <c r="M3657" s="259"/>
      <c r="S3657" s="259"/>
      <c r="T3657" s="259"/>
      <c r="U3657" s="259"/>
      <c r="V3657" s="259"/>
    </row>
    <row r="3658" spans="1:22">
      <c r="A3658" s="45"/>
      <c r="B3658" s="43">
        <f t="shared" si="61"/>
        <v>3643</v>
      </c>
      <c r="C3658" s="919"/>
      <c r="D3658" s="48"/>
      <c r="L3658" s="259"/>
      <c r="M3658" s="259"/>
      <c r="S3658" s="259"/>
      <c r="T3658" s="259"/>
      <c r="U3658" s="259"/>
      <c r="V3658" s="259"/>
    </row>
    <row r="3659" spans="1:22">
      <c r="A3659" s="45"/>
      <c r="B3659" s="43">
        <f t="shared" si="61"/>
        <v>3644</v>
      </c>
      <c r="C3659" s="919"/>
      <c r="D3659" s="48"/>
      <c r="L3659" s="259"/>
      <c r="M3659" s="259"/>
      <c r="S3659" s="259"/>
      <c r="T3659" s="259"/>
      <c r="U3659" s="259"/>
      <c r="V3659" s="259"/>
    </row>
    <row r="3660" spans="1:22">
      <c r="A3660" s="45"/>
      <c r="B3660" s="43">
        <f t="shared" si="61"/>
        <v>3645</v>
      </c>
      <c r="C3660" s="919"/>
      <c r="D3660" s="48"/>
      <c r="L3660" s="259"/>
      <c r="M3660" s="259"/>
      <c r="S3660" s="259"/>
      <c r="T3660" s="259"/>
      <c r="U3660" s="259"/>
      <c r="V3660" s="259"/>
    </row>
    <row r="3661" spans="1:22">
      <c r="A3661" s="45"/>
      <c r="B3661" s="43">
        <f t="shared" si="61"/>
        <v>3646</v>
      </c>
      <c r="C3661" s="919"/>
      <c r="D3661" s="48"/>
      <c r="L3661" s="259"/>
      <c r="M3661" s="259"/>
      <c r="S3661" s="259"/>
      <c r="T3661" s="259"/>
      <c r="U3661" s="259"/>
      <c r="V3661" s="259"/>
    </row>
    <row r="3662" spans="1:22">
      <c r="A3662" s="45"/>
      <c r="B3662" s="43">
        <f t="shared" si="61"/>
        <v>3647</v>
      </c>
      <c r="C3662" s="919"/>
      <c r="D3662" s="48"/>
      <c r="L3662" s="259"/>
      <c r="M3662" s="259"/>
      <c r="S3662" s="259"/>
      <c r="T3662" s="259"/>
      <c r="U3662" s="259"/>
      <c r="V3662" s="259"/>
    </row>
    <row r="3663" spans="1:22">
      <c r="A3663" s="45"/>
      <c r="B3663" s="43">
        <f t="shared" si="61"/>
        <v>3648</v>
      </c>
      <c r="C3663" s="919"/>
      <c r="D3663" s="48"/>
      <c r="L3663" s="259"/>
      <c r="M3663" s="259"/>
      <c r="S3663" s="259"/>
      <c r="T3663" s="259"/>
      <c r="U3663" s="259"/>
      <c r="V3663" s="259"/>
    </row>
    <row r="3664" spans="1:22">
      <c r="A3664" s="45"/>
      <c r="B3664" s="43">
        <f t="shared" si="61"/>
        <v>3649</v>
      </c>
      <c r="C3664" s="919"/>
      <c r="D3664" s="48"/>
      <c r="L3664" s="259"/>
      <c r="M3664" s="259"/>
      <c r="S3664" s="259"/>
      <c r="T3664" s="259"/>
      <c r="U3664" s="259"/>
      <c r="V3664" s="259"/>
    </row>
    <row r="3665" spans="1:22">
      <c r="A3665" s="45"/>
      <c r="B3665" s="43">
        <f t="shared" si="61"/>
        <v>3650</v>
      </c>
      <c r="C3665" s="919"/>
      <c r="D3665" s="48"/>
      <c r="L3665" s="259"/>
      <c r="M3665" s="259"/>
      <c r="S3665" s="259"/>
      <c r="T3665" s="259"/>
      <c r="U3665" s="259"/>
      <c r="V3665" s="259"/>
    </row>
    <row r="3666" spans="1:22">
      <c r="A3666" s="45"/>
      <c r="B3666" s="43">
        <f t="shared" ref="B3666:B3729" si="62">B3665+1</f>
        <v>3651</v>
      </c>
      <c r="C3666" s="919"/>
      <c r="D3666" s="48"/>
      <c r="L3666" s="259"/>
      <c r="M3666" s="259"/>
      <c r="S3666" s="259"/>
      <c r="T3666" s="259"/>
      <c r="U3666" s="259"/>
      <c r="V3666" s="259"/>
    </row>
    <row r="3667" spans="1:22">
      <c r="A3667" s="45"/>
      <c r="B3667" s="43">
        <f t="shared" si="62"/>
        <v>3652</v>
      </c>
      <c r="C3667" s="919"/>
      <c r="D3667" s="48"/>
      <c r="L3667" s="259"/>
      <c r="M3667" s="259"/>
      <c r="S3667" s="259"/>
      <c r="T3667" s="259"/>
      <c r="U3667" s="259"/>
      <c r="V3667" s="259"/>
    </row>
    <row r="3668" spans="1:22">
      <c r="A3668" s="45"/>
      <c r="B3668" s="43">
        <f t="shared" si="62"/>
        <v>3653</v>
      </c>
      <c r="C3668" s="919"/>
      <c r="D3668" s="48"/>
      <c r="L3668" s="259"/>
      <c r="M3668" s="259"/>
      <c r="S3668" s="259"/>
      <c r="T3668" s="259"/>
      <c r="U3668" s="259"/>
      <c r="V3668" s="259"/>
    </row>
    <row r="3669" spans="1:22">
      <c r="A3669" s="45"/>
      <c r="B3669" s="43">
        <f t="shared" si="62"/>
        <v>3654</v>
      </c>
      <c r="C3669" s="919"/>
      <c r="D3669" s="48"/>
      <c r="L3669" s="259"/>
      <c r="M3669" s="259"/>
      <c r="S3669" s="259"/>
      <c r="T3669" s="259"/>
      <c r="U3669" s="259"/>
      <c r="V3669" s="259"/>
    </row>
    <row r="3670" spans="1:22">
      <c r="A3670" s="45"/>
      <c r="B3670" s="43">
        <f t="shared" si="62"/>
        <v>3655</v>
      </c>
      <c r="C3670" s="919"/>
      <c r="D3670" s="48"/>
      <c r="L3670" s="259"/>
      <c r="M3670" s="259"/>
      <c r="S3670" s="259"/>
      <c r="T3670" s="259"/>
      <c r="U3670" s="259"/>
      <c r="V3670" s="259"/>
    </row>
    <row r="3671" spans="1:22">
      <c r="A3671" s="45"/>
      <c r="B3671" s="43">
        <f t="shared" si="62"/>
        <v>3656</v>
      </c>
      <c r="C3671" s="919"/>
      <c r="D3671" s="48"/>
      <c r="L3671" s="259"/>
      <c r="M3671" s="259"/>
      <c r="S3671" s="259"/>
      <c r="T3671" s="259"/>
      <c r="U3671" s="259"/>
      <c r="V3671" s="259"/>
    </row>
    <row r="3672" spans="1:22">
      <c r="A3672" s="45"/>
      <c r="B3672" s="43">
        <f t="shared" si="62"/>
        <v>3657</v>
      </c>
      <c r="C3672" s="919"/>
      <c r="D3672" s="48"/>
      <c r="L3672" s="259"/>
      <c r="M3672" s="259"/>
      <c r="S3672" s="259"/>
      <c r="T3672" s="259"/>
      <c r="U3672" s="259"/>
      <c r="V3672" s="259"/>
    </row>
    <row r="3673" spans="1:22">
      <c r="A3673" s="45"/>
      <c r="B3673" s="43">
        <f t="shared" si="62"/>
        <v>3658</v>
      </c>
      <c r="C3673" s="919"/>
      <c r="D3673" s="48"/>
      <c r="L3673" s="259"/>
      <c r="M3673" s="259"/>
      <c r="S3673" s="259"/>
      <c r="T3673" s="259"/>
      <c r="U3673" s="259"/>
      <c r="V3673" s="259"/>
    </row>
    <row r="3674" spans="1:22">
      <c r="A3674" s="45"/>
      <c r="B3674" s="43">
        <f t="shared" si="62"/>
        <v>3659</v>
      </c>
      <c r="C3674" s="919"/>
      <c r="D3674" s="48"/>
      <c r="L3674" s="259"/>
      <c r="M3674" s="259"/>
      <c r="S3674" s="259"/>
      <c r="T3674" s="259"/>
      <c r="U3674" s="259"/>
      <c r="V3674" s="259"/>
    </row>
    <row r="3675" spans="1:22">
      <c r="A3675" s="45"/>
      <c r="B3675" s="43">
        <f t="shared" si="62"/>
        <v>3660</v>
      </c>
      <c r="C3675" s="919"/>
      <c r="D3675" s="48"/>
      <c r="L3675" s="259"/>
      <c r="M3675" s="259"/>
      <c r="S3675" s="259"/>
      <c r="T3675" s="259"/>
      <c r="U3675" s="259"/>
      <c r="V3675" s="259"/>
    </row>
    <row r="3676" spans="1:22">
      <c r="A3676" s="45"/>
      <c r="B3676" s="43">
        <f t="shared" si="62"/>
        <v>3661</v>
      </c>
      <c r="C3676" s="919"/>
      <c r="D3676" s="48"/>
      <c r="L3676" s="259"/>
      <c r="M3676" s="259"/>
      <c r="S3676" s="259"/>
      <c r="T3676" s="259"/>
      <c r="U3676" s="259"/>
      <c r="V3676" s="259"/>
    </row>
    <row r="3677" spans="1:22">
      <c r="A3677" s="45"/>
      <c r="B3677" s="43">
        <f t="shared" si="62"/>
        <v>3662</v>
      </c>
      <c r="C3677" s="919"/>
      <c r="D3677" s="48"/>
      <c r="L3677" s="259"/>
      <c r="M3677" s="259"/>
      <c r="S3677" s="259"/>
      <c r="T3677" s="259"/>
      <c r="U3677" s="259"/>
      <c r="V3677" s="259"/>
    </row>
    <row r="3678" spans="1:22">
      <c r="A3678" s="45"/>
      <c r="B3678" s="43">
        <f t="shared" si="62"/>
        <v>3663</v>
      </c>
      <c r="C3678" s="919"/>
      <c r="D3678" s="48"/>
      <c r="L3678" s="259"/>
      <c r="M3678" s="259"/>
      <c r="S3678" s="259"/>
      <c r="T3678" s="259"/>
      <c r="U3678" s="259"/>
      <c r="V3678" s="259"/>
    </row>
    <row r="3679" spans="1:22">
      <c r="A3679" s="45"/>
      <c r="B3679" s="43">
        <f t="shared" si="62"/>
        <v>3664</v>
      </c>
      <c r="C3679" s="919"/>
      <c r="D3679" s="48"/>
      <c r="L3679" s="259"/>
      <c r="M3679" s="259"/>
      <c r="S3679" s="259"/>
      <c r="T3679" s="259"/>
      <c r="U3679" s="259"/>
      <c r="V3679" s="259"/>
    </row>
    <row r="3680" spans="1:22">
      <c r="A3680" s="45"/>
      <c r="B3680" s="43">
        <f t="shared" si="62"/>
        <v>3665</v>
      </c>
      <c r="C3680" s="919"/>
      <c r="D3680" s="48"/>
      <c r="L3680" s="259"/>
      <c r="M3680" s="259"/>
      <c r="S3680" s="259"/>
      <c r="T3680" s="259"/>
      <c r="U3680" s="259"/>
      <c r="V3680" s="259"/>
    </row>
    <row r="3681" spans="1:22">
      <c r="A3681" s="45"/>
      <c r="B3681" s="43">
        <f t="shared" si="62"/>
        <v>3666</v>
      </c>
      <c r="C3681" s="919"/>
      <c r="D3681" s="48"/>
      <c r="L3681" s="259"/>
      <c r="M3681" s="259"/>
      <c r="S3681" s="259"/>
      <c r="T3681" s="259"/>
      <c r="U3681" s="259"/>
      <c r="V3681" s="259"/>
    </row>
    <row r="3682" spans="1:22">
      <c r="A3682" s="45"/>
      <c r="B3682" s="43">
        <f t="shared" si="62"/>
        <v>3667</v>
      </c>
      <c r="C3682" s="919"/>
      <c r="D3682" s="48"/>
      <c r="L3682" s="259"/>
      <c r="M3682" s="259"/>
      <c r="S3682" s="259"/>
      <c r="T3682" s="259"/>
      <c r="U3682" s="259"/>
      <c r="V3682" s="259"/>
    </row>
    <row r="3683" spans="1:22">
      <c r="A3683" s="45"/>
      <c r="B3683" s="43">
        <f t="shared" si="62"/>
        <v>3668</v>
      </c>
      <c r="C3683" s="919"/>
      <c r="D3683" s="48"/>
      <c r="L3683" s="259"/>
      <c r="M3683" s="259"/>
      <c r="S3683" s="259"/>
      <c r="T3683" s="259"/>
      <c r="U3683" s="259"/>
      <c r="V3683" s="259"/>
    </row>
    <row r="3684" spans="1:22">
      <c r="A3684" s="45"/>
      <c r="B3684" s="43">
        <f t="shared" si="62"/>
        <v>3669</v>
      </c>
      <c r="C3684" s="919"/>
      <c r="D3684" s="48"/>
      <c r="L3684" s="259"/>
      <c r="M3684" s="259"/>
      <c r="S3684" s="259"/>
      <c r="T3684" s="259"/>
      <c r="U3684" s="259"/>
      <c r="V3684" s="259"/>
    </row>
    <row r="3685" spans="1:22">
      <c r="A3685" s="45"/>
      <c r="B3685" s="43">
        <f t="shared" si="62"/>
        <v>3670</v>
      </c>
      <c r="C3685" s="919"/>
      <c r="D3685" s="48"/>
      <c r="L3685" s="259"/>
      <c r="M3685" s="259"/>
      <c r="S3685" s="259"/>
      <c r="T3685" s="259"/>
      <c r="U3685" s="259"/>
      <c r="V3685" s="259"/>
    </row>
    <row r="3686" spans="1:22">
      <c r="A3686" s="45"/>
      <c r="B3686" s="43">
        <f t="shared" si="62"/>
        <v>3671</v>
      </c>
      <c r="C3686" s="919"/>
      <c r="D3686" s="48"/>
      <c r="L3686" s="259"/>
      <c r="M3686" s="259"/>
      <c r="S3686" s="259"/>
      <c r="T3686" s="259"/>
      <c r="U3686" s="259"/>
      <c r="V3686" s="259"/>
    </row>
    <row r="3687" spans="1:22">
      <c r="A3687" s="45"/>
      <c r="B3687" s="43">
        <f t="shared" si="62"/>
        <v>3672</v>
      </c>
      <c r="C3687" s="919"/>
      <c r="D3687" s="48"/>
      <c r="L3687" s="259"/>
      <c r="M3687" s="259"/>
      <c r="S3687" s="259"/>
      <c r="T3687" s="259"/>
      <c r="U3687" s="259"/>
      <c r="V3687" s="259"/>
    </row>
    <row r="3688" spans="1:22">
      <c r="A3688" s="45"/>
      <c r="B3688" s="43">
        <f t="shared" si="62"/>
        <v>3673</v>
      </c>
      <c r="C3688" s="919"/>
      <c r="D3688" s="48"/>
      <c r="L3688" s="259"/>
      <c r="M3688" s="259"/>
      <c r="S3688" s="259"/>
      <c r="T3688" s="259"/>
      <c r="U3688" s="259"/>
      <c r="V3688" s="259"/>
    </row>
    <row r="3689" spans="1:22">
      <c r="A3689" s="45"/>
      <c r="B3689" s="43">
        <f t="shared" si="62"/>
        <v>3674</v>
      </c>
      <c r="C3689" s="919"/>
      <c r="D3689" s="48"/>
      <c r="L3689" s="259"/>
      <c r="M3689" s="259"/>
      <c r="S3689" s="259"/>
      <c r="T3689" s="259"/>
      <c r="U3689" s="259"/>
      <c r="V3689" s="259"/>
    </row>
    <row r="3690" spans="1:22">
      <c r="A3690" s="45"/>
      <c r="B3690" s="43">
        <f t="shared" si="62"/>
        <v>3675</v>
      </c>
      <c r="C3690" s="919"/>
      <c r="D3690" s="48"/>
      <c r="L3690" s="259"/>
      <c r="M3690" s="259"/>
      <c r="S3690" s="259"/>
      <c r="T3690" s="259"/>
      <c r="U3690" s="259"/>
      <c r="V3690" s="259"/>
    </row>
    <row r="3691" spans="1:22">
      <c r="A3691" s="45"/>
      <c r="B3691" s="43">
        <f t="shared" si="62"/>
        <v>3676</v>
      </c>
      <c r="C3691" s="919"/>
      <c r="D3691" s="48"/>
      <c r="L3691" s="259"/>
      <c r="M3691" s="259"/>
      <c r="S3691" s="259"/>
      <c r="T3691" s="259"/>
      <c r="U3691" s="259"/>
      <c r="V3691" s="259"/>
    </row>
    <row r="3692" spans="1:22">
      <c r="A3692" s="45"/>
      <c r="B3692" s="43">
        <f t="shared" si="62"/>
        <v>3677</v>
      </c>
      <c r="C3692" s="919"/>
      <c r="D3692" s="48"/>
      <c r="L3692" s="259"/>
      <c r="M3692" s="259"/>
      <c r="S3692" s="259"/>
      <c r="T3692" s="259"/>
      <c r="U3692" s="259"/>
      <c r="V3692" s="259"/>
    </row>
    <row r="3693" spans="1:22">
      <c r="A3693" s="45"/>
      <c r="B3693" s="43">
        <f t="shared" si="62"/>
        <v>3678</v>
      </c>
      <c r="C3693" s="919"/>
      <c r="D3693" s="48"/>
      <c r="L3693" s="259"/>
      <c r="M3693" s="259"/>
      <c r="S3693" s="259"/>
      <c r="T3693" s="259"/>
      <c r="U3693" s="259"/>
      <c r="V3693" s="259"/>
    </row>
    <row r="3694" spans="1:22">
      <c r="A3694" s="45"/>
      <c r="B3694" s="43">
        <f t="shared" si="62"/>
        <v>3679</v>
      </c>
      <c r="C3694" s="919"/>
      <c r="D3694" s="48"/>
      <c r="L3694" s="259"/>
      <c r="M3694" s="259"/>
      <c r="S3694" s="259"/>
      <c r="T3694" s="259"/>
      <c r="U3694" s="259"/>
      <c r="V3694" s="259"/>
    </row>
    <row r="3695" spans="1:22">
      <c r="A3695" s="45"/>
      <c r="B3695" s="43">
        <f t="shared" si="62"/>
        <v>3680</v>
      </c>
      <c r="C3695" s="919"/>
      <c r="D3695" s="48"/>
      <c r="L3695" s="259"/>
      <c r="M3695" s="259"/>
      <c r="S3695" s="259"/>
      <c r="T3695" s="259"/>
      <c r="U3695" s="259"/>
      <c r="V3695" s="259"/>
    </row>
    <row r="3696" spans="1:22">
      <c r="A3696" s="45"/>
      <c r="B3696" s="43">
        <f t="shared" si="62"/>
        <v>3681</v>
      </c>
      <c r="C3696" s="919"/>
      <c r="D3696" s="48"/>
      <c r="L3696" s="259"/>
      <c r="M3696" s="259"/>
      <c r="S3696" s="259"/>
      <c r="T3696" s="259"/>
      <c r="U3696" s="259"/>
      <c r="V3696" s="259"/>
    </row>
    <row r="3697" spans="1:22">
      <c r="A3697" s="45"/>
      <c r="B3697" s="43">
        <f t="shared" si="62"/>
        <v>3682</v>
      </c>
      <c r="C3697" s="919"/>
      <c r="D3697" s="48"/>
      <c r="L3697" s="259"/>
      <c r="M3697" s="259"/>
      <c r="S3697" s="259"/>
      <c r="T3697" s="259"/>
      <c r="U3697" s="259"/>
      <c r="V3697" s="259"/>
    </row>
    <row r="3698" spans="1:22">
      <c r="A3698" s="45"/>
      <c r="B3698" s="43">
        <f t="shared" si="62"/>
        <v>3683</v>
      </c>
      <c r="C3698" s="919"/>
      <c r="D3698" s="48"/>
      <c r="L3698" s="259"/>
      <c r="M3698" s="259"/>
      <c r="S3698" s="259"/>
      <c r="T3698" s="259"/>
      <c r="U3698" s="259"/>
      <c r="V3698" s="259"/>
    </row>
    <row r="3699" spans="1:22">
      <c r="A3699" s="45"/>
      <c r="B3699" s="43">
        <f t="shared" si="62"/>
        <v>3684</v>
      </c>
      <c r="C3699" s="919"/>
      <c r="D3699" s="48"/>
      <c r="L3699" s="259"/>
      <c r="M3699" s="259"/>
      <c r="S3699" s="259"/>
      <c r="T3699" s="259"/>
      <c r="U3699" s="259"/>
      <c r="V3699" s="259"/>
    </row>
    <row r="3700" spans="1:22">
      <c r="A3700" s="45"/>
      <c r="B3700" s="43">
        <f t="shared" si="62"/>
        <v>3685</v>
      </c>
      <c r="C3700" s="919"/>
      <c r="D3700" s="48"/>
      <c r="L3700" s="259"/>
      <c r="M3700" s="259"/>
      <c r="S3700" s="259"/>
      <c r="T3700" s="259"/>
      <c r="U3700" s="259"/>
      <c r="V3700" s="259"/>
    </row>
    <row r="3701" spans="1:22">
      <c r="A3701" s="45"/>
      <c r="B3701" s="43">
        <f t="shared" si="62"/>
        <v>3686</v>
      </c>
      <c r="C3701" s="919"/>
      <c r="D3701" s="48"/>
      <c r="L3701" s="259"/>
      <c r="M3701" s="259"/>
      <c r="S3701" s="259"/>
      <c r="T3701" s="259"/>
      <c r="U3701" s="259"/>
      <c r="V3701" s="259"/>
    </row>
    <row r="3702" spans="1:22">
      <c r="A3702" s="45"/>
      <c r="B3702" s="43">
        <f t="shared" si="62"/>
        <v>3687</v>
      </c>
      <c r="C3702" s="919"/>
      <c r="D3702" s="48"/>
      <c r="L3702" s="259"/>
      <c r="M3702" s="259"/>
      <c r="S3702" s="259"/>
      <c r="T3702" s="259"/>
      <c r="U3702" s="259"/>
      <c r="V3702" s="259"/>
    </row>
    <row r="3703" spans="1:22">
      <c r="A3703" s="45"/>
      <c r="B3703" s="43">
        <f t="shared" si="62"/>
        <v>3688</v>
      </c>
      <c r="C3703" s="919"/>
      <c r="D3703" s="48"/>
      <c r="L3703" s="259"/>
      <c r="M3703" s="259"/>
      <c r="S3703" s="259"/>
      <c r="T3703" s="259"/>
      <c r="U3703" s="259"/>
      <c r="V3703" s="259"/>
    </row>
    <row r="3704" spans="1:22">
      <c r="A3704" s="45"/>
      <c r="B3704" s="43">
        <f t="shared" si="62"/>
        <v>3689</v>
      </c>
      <c r="C3704" s="919"/>
      <c r="D3704" s="48"/>
      <c r="L3704" s="259"/>
      <c r="M3704" s="259"/>
      <c r="S3704" s="259"/>
      <c r="T3704" s="259"/>
      <c r="U3704" s="259"/>
      <c r="V3704" s="259"/>
    </row>
    <row r="3705" spans="1:22">
      <c r="A3705" s="45"/>
      <c r="B3705" s="43">
        <f t="shared" si="62"/>
        <v>3690</v>
      </c>
      <c r="C3705" s="919"/>
      <c r="D3705" s="48"/>
      <c r="L3705" s="259"/>
      <c r="M3705" s="259"/>
      <c r="S3705" s="259"/>
      <c r="T3705" s="259"/>
      <c r="U3705" s="259"/>
      <c r="V3705" s="259"/>
    </row>
    <row r="3706" spans="1:22">
      <c r="A3706" s="45"/>
      <c r="B3706" s="43">
        <f t="shared" si="62"/>
        <v>3691</v>
      </c>
      <c r="C3706" s="919"/>
      <c r="D3706" s="48"/>
      <c r="L3706" s="259"/>
      <c r="M3706" s="259"/>
      <c r="S3706" s="259"/>
      <c r="T3706" s="259"/>
      <c r="U3706" s="259"/>
      <c r="V3706" s="259"/>
    </row>
    <row r="3707" spans="1:22">
      <c r="A3707" s="45"/>
      <c r="B3707" s="43">
        <f t="shared" si="62"/>
        <v>3692</v>
      </c>
      <c r="C3707" s="919"/>
      <c r="D3707" s="48"/>
      <c r="L3707" s="259"/>
      <c r="M3707" s="259"/>
      <c r="S3707" s="259"/>
      <c r="T3707" s="259"/>
      <c r="U3707" s="259"/>
      <c r="V3707" s="259"/>
    </row>
    <row r="3708" spans="1:22">
      <c r="A3708" s="45"/>
      <c r="B3708" s="43">
        <f t="shared" si="62"/>
        <v>3693</v>
      </c>
      <c r="C3708" s="919"/>
      <c r="D3708" s="48"/>
      <c r="L3708" s="259"/>
      <c r="M3708" s="259"/>
      <c r="S3708" s="259"/>
      <c r="T3708" s="259"/>
      <c r="U3708" s="259"/>
      <c r="V3708" s="259"/>
    </row>
    <row r="3709" spans="1:22">
      <c r="A3709" s="45"/>
      <c r="B3709" s="43">
        <f t="shared" si="62"/>
        <v>3694</v>
      </c>
      <c r="C3709" s="919"/>
      <c r="D3709" s="48"/>
      <c r="L3709" s="259"/>
      <c r="M3709" s="259"/>
      <c r="S3709" s="259"/>
      <c r="T3709" s="259"/>
      <c r="U3709" s="259"/>
      <c r="V3709" s="259"/>
    </row>
    <row r="3710" spans="1:22">
      <c r="A3710" s="45"/>
      <c r="B3710" s="43">
        <f t="shared" si="62"/>
        <v>3695</v>
      </c>
      <c r="C3710" s="919"/>
      <c r="D3710" s="48"/>
      <c r="L3710" s="259"/>
      <c r="M3710" s="259"/>
      <c r="S3710" s="259"/>
      <c r="T3710" s="259"/>
      <c r="U3710" s="259"/>
      <c r="V3710" s="259"/>
    </row>
    <row r="3711" spans="1:22">
      <c r="A3711" s="45"/>
      <c r="B3711" s="43">
        <f t="shared" si="62"/>
        <v>3696</v>
      </c>
      <c r="C3711" s="919"/>
      <c r="D3711" s="48"/>
      <c r="L3711" s="259"/>
      <c r="M3711" s="259"/>
      <c r="S3711" s="259"/>
      <c r="T3711" s="259"/>
      <c r="U3711" s="259"/>
      <c r="V3711" s="259"/>
    </row>
    <row r="3712" spans="1:22">
      <c r="A3712" s="45"/>
      <c r="B3712" s="43">
        <f t="shared" si="62"/>
        <v>3697</v>
      </c>
      <c r="C3712" s="919"/>
      <c r="D3712" s="48"/>
      <c r="L3712" s="259"/>
      <c r="M3712" s="259"/>
      <c r="S3712" s="259"/>
      <c r="T3712" s="259"/>
      <c r="U3712" s="259"/>
      <c r="V3712" s="259"/>
    </row>
    <row r="3713" spans="1:22">
      <c r="A3713" s="45"/>
      <c r="B3713" s="43">
        <f t="shared" si="62"/>
        <v>3698</v>
      </c>
      <c r="C3713" s="919"/>
      <c r="D3713" s="48"/>
      <c r="L3713" s="259"/>
      <c r="M3713" s="259"/>
      <c r="S3713" s="259"/>
      <c r="T3713" s="259"/>
      <c r="U3713" s="259"/>
      <c r="V3713" s="259"/>
    </row>
    <row r="3714" spans="1:22">
      <c r="A3714" s="45"/>
      <c r="B3714" s="43">
        <f t="shared" si="62"/>
        <v>3699</v>
      </c>
      <c r="C3714" s="919"/>
      <c r="D3714" s="48"/>
      <c r="L3714" s="259"/>
      <c r="M3714" s="259"/>
      <c r="S3714" s="259"/>
      <c r="T3714" s="259"/>
      <c r="U3714" s="259"/>
      <c r="V3714" s="259"/>
    </row>
    <row r="3715" spans="1:22">
      <c r="A3715" s="45"/>
      <c r="B3715" s="43">
        <f t="shared" si="62"/>
        <v>3700</v>
      </c>
      <c r="C3715" s="919"/>
      <c r="D3715" s="48"/>
      <c r="L3715" s="259"/>
      <c r="M3715" s="259"/>
      <c r="S3715" s="259"/>
      <c r="T3715" s="259"/>
      <c r="U3715" s="259"/>
      <c r="V3715" s="259"/>
    </row>
    <row r="3716" spans="1:22">
      <c r="A3716" s="45"/>
      <c r="B3716" s="43">
        <f t="shared" si="62"/>
        <v>3701</v>
      </c>
      <c r="C3716" s="919"/>
      <c r="D3716" s="48"/>
      <c r="L3716" s="259"/>
      <c r="M3716" s="259"/>
      <c r="S3716" s="259"/>
      <c r="T3716" s="259"/>
      <c r="U3716" s="259"/>
      <c r="V3716" s="259"/>
    </row>
    <row r="3717" spans="1:22">
      <c r="A3717" s="45"/>
      <c r="B3717" s="43">
        <f t="shared" si="62"/>
        <v>3702</v>
      </c>
      <c r="C3717" s="919"/>
      <c r="D3717" s="48"/>
      <c r="L3717" s="259"/>
      <c r="M3717" s="259"/>
      <c r="S3717" s="259"/>
      <c r="T3717" s="259"/>
      <c r="U3717" s="259"/>
      <c r="V3717" s="259"/>
    </row>
    <row r="3718" spans="1:22">
      <c r="A3718" s="45"/>
      <c r="B3718" s="43">
        <f t="shared" si="62"/>
        <v>3703</v>
      </c>
      <c r="C3718" s="919"/>
      <c r="D3718" s="48"/>
      <c r="L3718" s="259"/>
      <c r="M3718" s="259"/>
      <c r="S3718" s="259"/>
      <c r="T3718" s="259"/>
      <c r="U3718" s="259"/>
      <c r="V3718" s="259"/>
    </row>
    <row r="3719" spans="1:22">
      <c r="A3719" s="45"/>
      <c r="B3719" s="43">
        <f t="shared" si="62"/>
        <v>3704</v>
      </c>
      <c r="C3719" s="919"/>
      <c r="D3719" s="48"/>
      <c r="L3719" s="259"/>
      <c r="M3719" s="259"/>
      <c r="S3719" s="259"/>
      <c r="T3719" s="259"/>
      <c r="U3719" s="259"/>
      <c r="V3719" s="259"/>
    </row>
    <row r="3720" spans="1:22">
      <c r="A3720" s="45"/>
      <c r="B3720" s="43">
        <f t="shared" si="62"/>
        <v>3705</v>
      </c>
      <c r="C3720" s="919"/>
      <c r="D3720" s="48"/>
      <c r="L3720" s="259"/>
      <c r="M3720" s="259"/>
      <c r="S3720" s="259"/>
      <c r="T3720" s="259"/>
      <c r="U3720" s="259"/>
      <c r="V3720" s="259"/>
    </row>
    <row r="3721" spans="1:22">
      <c r="A3721" s="45"/>
      <c r="B3721" s="43">
        <f t="shared" si="62"/>
        <v>3706</v>
      </c>
      <c r="C3721" s="919"/>
      <c r="D3721" s="48"/>
      <c r="L3721" s="259"/>
      <c r="M3721" s="259"/>
      <c r="S3721" s="259"/>
      <c r="T3721" s="259"/>
      <c r="U3721" s="259"/>
      <c r="V3721" s="259"/>
    </row>
    <row r="3722" spans="1:22">
      <c r="A3722" s="45"/>
      <c r="B3722" s="43">
        <f t="shared" si="62"/>
        <v>3707</v>
      </c>
      <c r="C3722" s="919"/>
      <c r="D3722" s="48"/>
      <c r="L3722" s="259"/>
      <c r="M3722" s="259"/>
      <c r="S3722" s="259"/>
      <c r="T3722" s="259"/>
      <c r="U3722" s="259"/>
      <c r="V3722" s="259"/>
    </row>
    <row r="3723" spans="1:22">
      <c r="A3723" s="45"/>
      <c r="B3723" s="43">
        <f t="shared" si="62"/>
        <v>3708</v>
      </c>
      <c r="C3723" s="919"/>
      <c r="D3723" s="48"/>
      <c r="L3723" s="259"/>
      <c r="M3723" s="259"/>
      <c r="S3723" s="259"/>
      <c r="T3723" s="259"/>
      <c r="U3723" s="259"/>
      <c r="V3723" s="259"/>
    </row>
    <row r="3724" spans="1:22">
      <c r="A3724" s="45"/>
      <c r="B3724" s="43">
        <f t="shared" si="62"/>
        <v>3709</v>
      </c>
      <c r="C3724" s="919"/>
      <c r="D3724" s="48"/>
      <c r="L3724" s="259"/>
      <c r="M3724" s="259"/>
      <c r="S3724" s="259"/>
      <c r="T3724" s="259"/>
      <c r="U3724" s="259"/>
      <c r="V3724" s="259"/>
    </row>
    <row r="3725" spans="1:22">
      <c r="A3725" s="45"/>
      <c r="B3725" s="43">
        <f t="shared" si="62"/>
        <v>3710</v>
      </c>
      <c r="C3725" s="919"/>
      <c r="D3725" s="48"/>
      <c r="L3725" s="259"/>
      <c r="M3725" s="259"/>
      <c r="S3725" s="259"/>
      <c r="T3725" s="259"/>
      <c r="U3725" s="259"/>
      <c r="V3725" s="259"/>
    </row>
    <row r="3726" spans="1:22">
      <c r="A3726" s="45"/>
      <c r="B3726" s="43">
        <f t="shared" si="62"/>
        <v>3711</v>
      </c>
      <c r="C3726" s="919"/>
      <c r="D3726" s="48"/>
      <c r="L3726" s="259"/>
      <c r="M3726" s="259"/>
      <c r="S3726" s="259"/>
      <c r="T3726" s="259"/>
      <c r="U3726" s="259"/>
      <c r="V3726" s="259"/>
    </row>
    <row r="3727" spans="1:22">
      <c r="A3727" s="45"/>
      <c r="B3727" s="43">
        <f t="shared" si="62"/>
        <v>3712</v>
      </c>
      <c r="C3727" s="919"/>
      <c r="D3727" s="48"/>
      <c r="L3727" s="259"/>
      <c r="M3727" s="259"/>
      <c r="S3727" s="259"/>
      <c r="T3727" s="259"/>
      <c r="U3727" s="259"/>
      <c r="V3727" s="259"/>
    </row>
    <row r="3728" spans="1:22">
      <c r="A3728" s="45"/>
      <c r="B3728" s="43">
        <f t="shared" si="62"/>
        <v>3713</v>
      </c>
      <c r="C3728" s="919"/>
      <c r="D3728" s="48"/>
      <c r="L3728" s="259"/>
      <c r="M3728" s="259"/>
      <c r="S3728" s="259"/>
      <c r="T3728" s="259"/>
      <c r="U3728" s="259"/>
      <c r="V3728" s="259"/>
    </row>
    <row r="3729" spans="1:22">
      <c r="A3729" s="45"/>
      <c r="B3729" s="43">
        <f t="shared" si="62"/>
        <v>3714</v>
      </c>
      <c r="C3729" s="919"/>
      <c r="D3729" s="48"/>
      <c r="L3729" s="259"/>
      <c r="M3729" s="259"/>
      <c r="S3729" s="259"/>
      <c r="T3729" s="259"/>
      <c r="U3729" s="259"/>
      <c r="V3729" s="259"/>
    </row>
    <row r="3730" spans="1:22">
      <c r="A3730" s="45"/>
      <c r="B3730" s="43">
        <f t="shared" ref="B3730:B3793" si="63">B3729+1</f>
        <v>3715</v>
      </c>
      <c r="C3730" s="919"/>
      <c r="D3730" s="48"/>
      <c r="L3730" s="259"/>
      <c r="M3730" s="259"/>
      <c r="S3730" s="259"/>
      <c r="T3730" s="259"/>
      <c r="U3730" s="259"/>
      <c r="V3730" s="259"/>
    </row>
    <row r="3731" spans="1:22">
      <c r="A3731" s="45"/>
      <c r="B3731" s="43">
        <f t="shared" si="63"/>
        <v>3716</v>
      </c>
      <c r="C3731" s="919"/>
      <c r="D3731" s="48"/>
      <c r="L3731" s="259"/>
      <c r="M3731" s="259"/>
      <c r="S3731" s="259"/>
      <c r="T3731" s="259"/>
      <c r="U3731" s="259"/>
      <c r="V3731" s="259"/>
    </row>
    <row r="3732" spans="1:22">
      <c r="A3732" s="45"/>
      <c r="B3732" s="43">
        <f t="shared" si="63"/>
        <v>3717</v>
      </c>
      <c r="C3732" s="919"/>
      <c r="D3732" s="48"/>
      <c r="L3732" s="259"/>
      <c r="M3732" s="259"/>
      <c r="S3732" s="259"/>
      <c r="T3732" s="259"/>
      <c r="U3732" s="259"/>
      <c r="V3732" s="259"/>
    </row>
    <row r="3733" spans="1:22">
      <c r="A3733" s="45"/>
      <c r="B3733" s="43">
        <f t="shared" si="63"/>
        <v>3718</v>
      </c>
      <c r="C3733" s="919"/>
      <c r="D3733" s="48"/>
      <c r="L3733" s="259"/>
      <c r="M3733" s="259"/>
      <c r="S3733" s="259"/>
      <c r="T3733" s="259"/>
      <c r="U3733" s="259"/>
      <c r="V3733" s="259"/>
    </row>
    <row r="3734" spans="1:22">
      <c r="A3734" s="45"/>
      <c r="B3734" s="43">
        <f t="shared" si="63"/>
        <v>3719</v>
      </c>
      <c r="C3734" s="919"/>
      <c r="D3734" s="48"/>
      <c r="L3734" s="259"/>
      <c r="M3734" s="259"/>
      <c r="S3734" s="259"/>
      <c r="T3734" s="259"/>
      <c r="U3734" s="259"/>
      <c r="V3734" s="259"/>
    </row>
    <row r="3735" spans="1:22">
      <c r="A3735" s="45"/>
      <c r="B3735" s="43">
        <f t="shared" si="63"/>
        <v>3720</v>
      </c>
      <c r="C3735" s="919"/>
      <c r="D3735" s="48"/>
      <c r="L3735" s="259"/>
      <c r="M3735" s="259"/>
      <c r="S3735" s="259"/>
      <c r="T3735" s="259"/>
      <c r="U3735" s="259"/>
      <c r="V3735" s="259"/>
    </row>
    <row r="3736" spans="1:22">
      <c r="A3736" s="45"/>
      <c r="B3736" s="43">
        <f t="shared" si="63"/>
        <v>3721</v>
      </c>
      <c r="C3736" s="919"/>
      <c r="D3736" s="48"/>
      <c r="L3736" s="259"/>
      <c r="M3736" s="259"/>
      <c r="S3736" s="259"/>
      <c r="T3736" s="259"/>
      <c r="U3736" s="259"/>
      <c r="V3736" s="259"/>
    </row>
    <row r="3737" spans="1:22">
      <c r="A3737" s="45"/>
      <c r="B3737" s="43">
        <f t="shared" si="63"/>
        <v>3722</v>
      </c>
      <c r="C3737" s="919"/>
      <c r="D3737" s="48"/>
      <c r="L3737" s="259"/>
      <c r="M3737" s="259"/>
      <c r="S3737" s="259"/>
      <c r="T3737" s="259"/>
      <c r="U3737" s="259"/>
      <c r="V3737" s="259"/>
    </row>
    <row r="3738" spans="1:22">
      <c r="A3738" s="45"/>
      <c r="B3738" s="43">
        <f t="shared" si="63"/>
        <v>3723</v>
      </c>
      <c r="C3738" s="919"/>
      <c r="D3738" s="48"/>
      <c r="L3738" s="259"/>
      <c r="M3738" s="259"/>
      <c r="S3738" s="259"/>
      <c r="T3738" s="259"/>
      <c r="U3738" s="259"/>
      <c r="V3738" s="259"/>
    </row>
    <row r="3739" spans="1:22">
      <c r="A3739" s="45"/>
      <c r="B3739" s="43">
        <f t="shared" si="63"/>
        <v>3724</v>
      </c>
      <c r="C3739" s="919"/>
      <c r="D3739" s="48"/>
      <c r="L3739" s="259"/>
      <c r="M3739" s="259"/>
      <c r="S3739" s="259"/>
      <c r="T3739" s="259"/>
      <c r="U3739" s="259"/>
      <c r="V3739" s="259"/>
    </row>
    <row r="3740" spans="1:22">
      <c r="A3740" s="45"/>
      <c r="B3740" s="43">
        <f t="shared" si="63"/>
        <v>3725</v>
      </c>
      <c r="C3740" s="919"/>
      <c r="D3740" s="48"/>
      <c r="L3740" s="259"/>
      <c r="M3740" s="259"/>
      <c r="S3740" s="259"/>
      <c r="T3740" s="259"/>
      <c r="U3740" s="259"/>
      <c r="V3740" s="259"/>
    </row>
    <row r="3741" spans="1:22">
      <c r="A3741" s="45"/>
      <c r="B3741" s="43">
        <f t="shared" si="63"/>
        <v>3726</v>
      </c>
      <c r="C3741" s="919"/>
      <c r="D3741" s="48"/>
      <c r="L3741" s="259"/>
      <c r="M3741" s="259"/>
      <c r="S3741" s="259"/>
      <c r="T3741" s="259"/>
      <c r="U3741" s="259"/>
      <c r="V3741" s="259"/>
    </row>
    <row r="3742" spans="1:22">
      <c r="A3742" s="45"/>
      <c r="B3742" s="43">
        <f t="shared" si="63"/>
        <v>3727</v>
      </c>
      <c r="C3742" s="919"/>
      <c r="D3742" s="48"/>
      <c r="L3742" s="259"/>
      <c r="M3742" s="259"/>
      <c r="S3742" s="259"/>
      <c r="T3742" s="259"/>
      <c r="U3742" s="259"/>
      <c r="V3742" s="259"/>
    </row>
    <row r="3743" spans="1:22">
      <c r="A3743" s="45"/>
      <c r="B3743" s="43">
        <f t="shared" si="63"/>
        <v>3728</v>
      </c>
      <c r="C3743" s="919"/>
      <c r="D3743" s="48"/>
      <c r="L3743" s="259"/>
      <c r="M3743" s="259"/>
      <c r="S3743" s="259"/>
      <c r="T3743" s="259"/>
      <c r="U3743" s="259"/>
      <c r="V3743" s="259"/>
    </row>
    <row r="3744" spans="1:22">
      <c r="A3744" s="45"/>
      <c r="B3744" s="43">
        <f t="shared" si="63"/>
        <v>3729</v>
      </c>
      <c r="C3744" s="919"/>
      <c r="D3744" s="48"/>
      <c r="L3744" s="259"/>
      <c r="M3744" s="259"/>
      <c r="S3744" s="259"/>
      <c r="T3744" s="259"/>
      <c r="U3744" s="259"/>
      <c r="V3744" s="259"/>
    </row>
    <row r="3745" spans="1:22">
      <c r="A3745" s="45"/>
      <c r="B3745" s="43">
        <f t="shared" si="63"/>
        <v>3730</v>
      </c>
      <c r="C3745" s="919"/>
      <c r="D3745" s="48"/>
      <c r="L3745" s="259"/>
      <c r="M3745" s="259"/>
      <c r="S3745" s="259"/>
      <c r="T3745" s="259"/>
      <c r="U3745" s="259"/>
      <c r="V3745" s="259"/>
    </row>
    <row r="3746" spans="1:22">
      <c r="A3746" s="45"/>
      <c r="B3746" s="43">
        <f t="shared" si="63"/>
        <v>3731</v>
      </c>
      <c r="C3746" s="919"/>
      <c r="D3746" s="48"/>
      <c r="L3746" s="259"/>
      <c r="M3746" s="259"/>
      <c r="S3746" s="259"/>
      <c r="T3746" s="259"/>
      <c r="U3746" s="259"/>
      <c r="V3746" s="259"/>
    </row>
    <row r="3747" spans="1:22">
      <c r="A3747" s="45"/>
      <c r="B3747" s="43">
        <f t="shared" si="63"/>
        <v>3732</v>
      </c>
      <c r="C3747" s="919"/>
      <c r="D3747" s="48"/>
      <c r="L3747" s="259"/>
      <c r="M3747" s="259"/>
      <c r="S3747" s="259"/>
      <c r="T3747" s="259"/>
      <c r="U3747" s="259"/>
      <c r="V3747" s="259"/>
    </row>
    <row r="3748" spans="1:22">
      <c r="A3748" s="45"/>
      <c r="B3748" s="43">
        <f t="shared" si="63"/>
        <v>3733</v>
      </c>
      <c r="C3748" s="919"/>
      <c r="D3748" s="48"/>
      <c r="L3748" s="259"/>
      <c r="M3748" s="259"/>
      <c r="S3748" s="259"/>
      <c r="T3748" s="259"/>
      <c r="U3748" s="259"/>
      <c r="V3748" s="259"/>
    </row>
    <row r="3749" spans="1:22">
      <c r="A3749" s="45"/>
      <c r="B3749" s="43">
        <f t="shared" si="63"/>
        <v>3734</v>
      </c>
      <c r="C3749" s="919"/>
      <c r="D3749" s="48"/>
      <c r="L3749" s="259"/>
      <c r="M3749" s="259"/>
      <c r="S3749" s="259"/>
      <c r="T3749" s="259"/>
      <c r="U3749" s="259"/>
      <c r="V3749" s="259"/>
    </row>
    <row r="3750" spans="1:22">
      <c r="A3750" s="45"/>
      <c r="B3750" s="43">
        <f t="shared" si="63"/>
        <v>3735</v>
      </c>
      <c r="C3750" s="919"/>
      <c r="D3750" s="48"/>
      <c r="L3750" s="259"/>
      <c r="M3750" s="259"/>
      <c r="S3750" s="259"/>
      <c r="T3750" s="259"/>
      <c r="U3750" s="259"/>
      <c r="V3750" s="259"/>
    </row>
    <row r="3751" spans="1:22">
      <c r="A3751" s="45"/>
      <c r="B3751" s="43">
        <f t="shared" si="63"/>
        <v>3736</v>
      </c>
      <c r="C3751" s="919"/>
      <c r="D3751" s="48"/>
      <c r="L3751" s="259"/>
      <c r="M3751" s="259"/>
      <c r="S3751" s="259"/>
      <c r="T3751" s="259"/>
      <c r="U3751" s="259"/>
      <c r="V3751" s="259"/>
    </row>
    <row r="3752" spans="1:22">
      <c r="A3752" s="45"/>
      <c r="B3752" s="43">
        <f t="shared" si="63"/>
        <v>3737</v>
      </c>
      <c r="C3752" s="919"/>
      <c r="D3752" s="48"/>
      <c r="L3752" s="259"/>
      <c r="M3752" s="259"/>
      <c r="S3752" s="259"/>
      <c r="T3752" s="259"/>
      <c r="U3752" s="259"/>
      <c r="V3752" s="259"/>
    </row>
    <row r="3753" spans="1:22">
      <c r="A3753" s="45"/>
      <c r="B3753" s="43">
        <f t="shared" si="63"/>
        <v>3738</v>
      </c>
      <c r="C3753" s="919"/>
      <c r="D3753" s="48"/>
      <c r="L3753" s="259"/>
      <c r="M3753" s="259"/>
      <c r="S3753" s="259"/>
      <c r="T3753" s="259"/>
      <c r="U3753" s="259"/>
      <c r="V3753" s="259"/>
    </row>
    <row r="3754" spans="1:22">
      <c r="A3754" s="45"/>
      <c r="B3754" s="43">
        <f t="shared" si="63"/>
        <v>3739</v>
      </c>
      <c r="C3754" s="919"/>
      <c r="D3754" s="48"/>
      <c r="L3754" s="259"/>
      <c r="M3754" s="259"/>
      <c r="S3754" s="259"/>
      <c r="T3754" s="259"/>
      <c r="U3754" s="259"/>
      <c r="V3754" s="259"/>
    </row>
    <row r="3755" spans="1:22">
      <c r="A3755" s="45"/>
      <c r="B3755" s="43">
        <f t="shared" si="63"/>
        <v>3740</v>
      </c>
      <c r="C3755" s="919"/>
      <c r="D3755" s="48"/>
      <c r="L3755" s="259"/>
      <c r="M3755" s="259"/>
      <c r="S3755" s="259"/>
      <c r="T3755" s="259"/>
      <c r="U3755" s="259"/>
      <c r="V3755" s="259"/>
    </row>
    <row r="3756" spans="1:22">
      <c r="A3756" s="45"/>
      <c r="B3756" s="43">
        <f t="shared" si="63"/>
        <v>3741</v>
      </c>
      <c r="C3756" s="919"/>
      <c r="D3756" s="48"/>
      <c r="L3756" s="259"/>
      <c r="M3756" s="259"/>
      <c r="S3756" s="259"/>
      <c r="T3756" s="259"/>
      <c r="U3756" s="259"/>
      <c r="V3756" s="259"/>
    </row>
    <row r="3757" spans="1:22">
      <c r="A3757" s="45"/>
      <c r="B3757" s="43">
        <f t="shared" si="63"/>
        <v>3742</v>
      </c>
      <c r="C3757" s="919"/>
      <c r="D3757" s="48"/>
      <c r="L3757" s="259"/>
      <c r="M3757" s="259"/>
      <c r="S3757" s="259"/>
      <c r="T3757" s="259"/>
      <c r="U3757" s="259"/>
      <c r="V3757" s="259"/>
    </row>
    <row r="3758" spans="1:22">
      <c r="A3758" s="45"/>
      <c r="B3758" s="43">
        <f t="shared" si="63"/>
        <v>3743</v>
      </c>
      <c r="C3758" s="919"/>
      <c r="D3758" s="48"/>
      <c r="L3758" s="259"/>
      <c r="M3758" s="259"/>
      <c r="S3758" s="259"/>
      <c r="T3758" s="259"/>
      <c r="U3758" s="259"/>
      <c r="V3758" s="259"/>
    </row>
    <row r="3759" spans="1:22">
      <c r="A3759" s="45"/>
      <c r="B3759" s="43">
        <f t="shared" si="63"/>
        <v>3744</v>
      </c>
      <c r="C3759" s="919"/>
      <c r="D3759" s="48"/>
      <c r="L3759" s="259"/>
      <c r="M3759" s="259"/>
      <c r="S3759" s="259"/>
      <c r="T3759" s="259"/>
      <c r="U3759" s="259"/>
      <c r="V3759" s="259"/>
    </row>
    <row r="3760" spans="1:22">
      <c r="A3760" s="45"/>
      <c r="B3760" s="43">
        <f t="shared" si="63"/>
        <v>3745</v>
      </c>
      <c r="C3760" s="919"/>
      <c r="D3760" s="48"/>
      <c r="L3760" s="259"/>
      <c r="M3760" s="259"/>
      <c r="S3760" s="259"/>
      <c r="T3760" s="259"/>
      <c r="U3760" s="259"/>
      <c r="V3760" s="259"/>
    </row>
    <row r="3761" spans="1:22">
      <c r="A3761" s="45"/>
      <c r="B3761" s="43">
        <f t="shared" si="63"/>
        <v>3746</v>
      </c>
      <c r="C3761" s="919"/>
      <c r="D3761" s="48"/>
      <c r="L3761" s="259"/>
      <c r="M3761" s="259"/>
      <c r="S3761" s="259"/>
      <c r="T3761" s="259"/>
      <c r="U3761" s="259"/>
      <c r="V3761" s="259"/>
    </row>
    <row r="3762" spans="1:22">
      <c r="A3762" s="45"/>
      <c r="B3762" s="43">
        <f t="shared" si="63"/>
        <v>3747</v>
      </c>
      <c r="C3762" s="919"/>
      <c r="D3762" s="48"/>
      <c r="L3762" s="259"/>
      <c r="M3762" s="259"/>
      <c r="S3762" s="259"/>
      <c r="T3762" s="259"/>
      <c r="U3762" s="259"/>
      <c r="V3762" s="259"/>
    </row>
    <row r="3763" spans="1:22">
      <c r="A3763" s="45"/>
      <c r="B3763" s="43">
        <f t="shared" si="63"/>
        <v>3748</v>
      </c>
      <c r="C3763" s="919"/>
      <c r="D3763" s="48"/>
      <c r="L3763" s="259"/>
      <c r="M3763" s="259"/>
      <c r="S3763" s="259"/>
      <c r="T3763" s="259"/>
      <c r="U3763" s="259"/>
      <c r="V3763" s="259"/>
    </row>
    <row r="3764" spans="1:22">
      <c r="A3764" s="45"/>
      <c r="B3764" s="43">
        <f t="shared" si="63"/>
        <v>3749</v>
      </c>
      <c r="C3764" s="919"/>
      <c r="D3764" s="48"/>
      <c r="L3764" s="259"/>
      <c r="M3764" s="259"/>
      <c r="S3764" s="259"/>
      <c r="T3764" s="259"/>
      <c r="U3764" s="259"/>
      <c r="V3764" s="259"/>
    </row>
    <row r="3765" spans="1:22">
      <c r="A3765" s="45"/>
      <c r="B3765" s="43">
        <f t="shared" si="63"/>
        <v>3750</v>
      </c>
      <c r="C3765" s="919"/>
      <c r="D3765" s="48"/>
      <c r="L3765" s="259"/>
      <c r="M3765" s="259"/>
      <c r="S3765" s="259"/>
      <c r="T3765" s="259"/>
      <c r="U3765" s="259"/>
      <c r="V3765" s="259"/>
    </row>
    <row r="3766" spans="1:22">
      <c r="A3766" s="45"/>
      <c r="B3766" s="43">
        <f t="shared" si="63"/>
        <v>3751</v>
      </c>
      <c r="C3766" s="919"/>
      <c r="D3766" s="48"/>
      <c r="L3766" s="259"/>
      <c r="M3766" s="259"/>
      <c r="S3766" s="259"/>
      <c r="T3766" s="259"/>
      <c r="U3766" s="259"/>
      <c r="V3766" s="259"/>
    </row>
    <row r="3767" spans="1:22">
      <c r="A3767" s="45"/>
      <c r="B3767" s="43">
        <f t="shared" si="63"/>
        <v>3752</v>
      </c>
      <c r="C3767" s="919"/>
      <c r="D3767" s="48"/>
      <c r="L3767" s="259"/>
      <c r="M3767" s="259"/>
      <c r="S3767" s="259"/>
      <c r="T3767" s="259"/>
      <c r="U3767" s="259"/>
      <c r="V3767" s="259"/>
    </row>
    <row r="3768" spans="1:22">
      <c r="A3768" s="45"/>
      <c r="B3768" s="43">
        <f t="shared" si="63"/>
        <v>3753</v>
      </c>
      <c r="C3768" s="919"/>
      <c r="D3768" s="48"/>
      <c r="L3768" s="259"/>
      <c r="M3768" s="259"/>
      <c r="S3768" s="259"/>
      <c r="T3768" s="259"/>
      <c r="U3768" s="259"/>
      <c r="V3768" s="259"/>
    </row>
    <row r="3769" spans="1:22">
      <c r="A3769" s="45"/>
      <c r="B3769" s="43">
        <f t="shared" si="63"/>
        <v>3754</v>
      </c>
      <c r="C3769" s="919"/>
      <c r="D3769" s="48"/>
      <c r="L3769" s="259"/>
      <c r="M3769" s="259"/>
      <c r="S3769" s="259"/>
      <c r="T3769" s="259"/>
      <c r="U3769" s="259"/>
      <c r="V3769" s="259"/>
    </row>
    <row r="3770" spans="1:22">
      <c r="A3770" s="45"/>
      <c r="B3770" s="43">
        <f t="shared" si="63"/>
        <v>3755</v>
      </c>
      <c r="C3770" s="919"/>
      <c r="D3770" s="48"/>
      <c r="L3770" s="259"/>
      <c r="M3770" s="259"/>
      <c r="S3770" s="259"/>
      <c r="T3770" s="259"/>
      <c r="U3770" s="259"/>
      <c r="V3770" s="259"/>
    </row>
    <row r="3771" spans="1:22">
      <c r="A3771" s="45"/>
      <c r="B3771" s="43">
        <f t="shared" si="63"/>
        <v>3756</v>
      </c>
      <c r="C3771" s="919"/>
      <c r="D3771" s="48"/>
      <c r="L3771" s="259"/>
      <c r="M3771" s="259"/>
      <c r="S3771" s="259"/>
      <c r="T3771" s="259"/>
      <c r="U3771" s="259"/>
      <c r="V3771" s="259"/>
    </row>
    <row r="3772" spans="1:22">
      <c r="A3772" s="45"/>
      <c r="B3772" s="43">
        <f t="shared" si="63"/>
        <v>3757</v>
      </c>
      <c r="C3772" s="919"/>
      <c r="D3772" s="48"/>
      <c r="L3772" s="259"/>
      <c r="M3772" s="259"/>
      <c r="S3772" s="259"/>
      <c r="T3772" s="259"/>
      <c r="U3772" s="259"/>
      <c r="V3772" s="259"/>
    </row>
    <row r="3773" spans="1:22">
      <c r="A3773" s="45"/>
      <c r="B3773" s="43">
        <f t="shared" si="63"/>
        <v>3758</v>
      </c>
      <c r="C3773" s="919"/>
      <c r="D3773" s="48"/>
      <c r="L3773" s="259"/>
      <c r="M3773" s="259"/>
      <c r="S3773" s="259"/>
      <c r="T3773" s="259"/>
      <c r="U3773" s="259"/>
      <c r="V3773" s="259"/>
    </row>
    <row r="3774" spans="1:22">
      <c r="A3774" s="45"/>
      <c r="B3774" s="43">
        <f t="shared" si="63"/>
        <v>3759</v>
      </c>
      <c r="C3774" s="919"/>
      <c r="D3774" s="48"/>
      <c r="L3774" s="259"/>
      <c r="M3774" s="259"/>
      <c r="S3774" s="259"/>
      <c r="T3774" s="259"/>
      <c r="U3774" s="259"/>
      <c r="V3774" s="259"/>
    </row>
    <row r="3775" spans="1:22">
      <c r="A3775" s="45"/>
      <c r="B3775" s="43">
        <f t="shared" si="63"/>
        <v>3760</v>
      </c>
      <c r="C3775" s="919"/>
      <c r="D3775" s="48"/>
      <c r="L3775" s="259"/>
      <c r="M3775" s="259"/>
      <c r="S3775" s="259"/>
      <c r="T3775" s="259"/>
      <c r="U3775" s="259"/>
      <c r="V3775" s="259"/>
    </row>
    <row r="3776" spans="1:22">
      <c r="A3776" s="45"/>
      <c r="B3776" s="43">
        <f t="shared" si="63"/>
        <v>3761</v>
      </c>
      <c r="C3776" s="919"/>
      <c r="D3776" s="48"/>
      <c r="L3776" s="259"/>
      <c r="M3776" s="259"/>
      <c r="S3776" s="259"/>
      <c r="T3776" s="259"/>
      <c r="U3776" s="259"/>
      <c r="V3776" s="259"/>
    </row>
    <row r="3777" spans="1:22">
      <c r="A3777" s="45"/>
      <c r="B3777" s="43">
        <f t="shared" si="63"/>
        <v>3762</v>
      </c>
      <c r="C3777" s="919"/>
      <c r="D3777" s="48"/>
      <c r="L3777" s="259"/>
      <c r="M3777" s="259"/>
      <c r="S3777" s="259"/>
      <c r="T3777" s="259"/>
      <c r="U3777" s="259"/>
      <c r="V3777" s="259"/>
    </row>
    <row r="3778" spans="1:22">
      <c r="A3778" s="45"/>
      <c r="B3778" s="43">
        <f t="shared" si="63"/>
        <v>3763</v>
      </c>
      <c r="C3778" s="919"/>
      <c r="D3778" s="48"/>
      <c r="L3778" s="259"/>
      <c r="M3778" s="259"/>
      <c r="S3778" s="259"/>
      <c r="T3778" s="259"/>
      <c r="U3778" s="259"/>
      <c r="V3778" s="259"/>
    </row>
    <row r="3779" spans="1:22">
      <c r="A3779" s="45"/>
      <c r="B3779" s="43">
        <f t="shared" si="63"/>
        <v>3764</v>
      </c>
      <c r="C3779" s="919"/>
      <c r="D3779" s="48"/>
      <c r="L3779" s="259"/>
      <c r="M3779" s="259"/>
      <c r="S3779" s="259"/>
      <c r="T3779" s="259"/>
      <c r="U3779" s="259"/>
      <c r="V3779" s="259"/>
    </row>
    <row r="3780" spans="1:22">
      <c r="A3780" s="45"/>
      <c r="B3780" s="43">
        <f t="shared" si="63"/>
        <v>3765</v>
      </c>
      <c r="C3780" s="919"/>
      <c r="D3780" s="48"/>
      <c r="L3780" s="259"/>
      <c r="M3780" s="259"/>
      <c r="S3780" s="259"/>
      <c r="T3780" s="259"/>
      <c r="U3780" s="259"/>
      <c r="V3780" s="259"/>
    </row>
    <row r="3781" spans="1:22">
      <c r="A3781" s="45"/>
      <c r="B3781" s="43">
        <f t="shared" si="63"/>
        <v>3766</v>
      </c>
      <c r="C3781" s="919"/>
      <c r="D3781" s="48"/>
      <c r="L3781" s="259"/>
      <c r="M3781" s="259"/>
      <c r="S3781" s="259"/>
      <c r="T3781" s="259"/>
      <c r="U3781" s="259"/>
      <c r="V3781" s="259"/>
    </row>
    <row r="3782" spans="1:22">
      <c r="A3782" s="45"/>
      <c r="B3782" s="43">
        <f t="shared" si="63"/>
        <v>3767</v>
      </c>
      <c r="C3782" s="919"/>
      <c r="D3782" s="48"/>
      <c r="L3782" s="259"/>
      <c r="M3782" s="259"/>
      <c r="S3782" s="259"/>
      <c r="T3782" s="259"/>
      <c r="U3782" s="259"/>
      <c r="V3782" s="259"/>
    </row>
    <row r="3783" spans="1:22">
      <c r="A3783" s="45"/>
      <c r="B3783" s="43">
        <f t="shared" si="63"/>
        <v>3768</v>
      </c>
      <c r="C3783" s="919"/>
      <c r="D3783" s="48"/>
      <c r="L3783" s="259"/>
      <c r="M3783" s="259"/>
      <c r="S3783" s="259"/>
      <c r="T3783" s="259"/>
      <c r="U3783" s="259"/>
      <c r="V3783" s="259"/>
    </row>
    <row r="3784" spans="1:22">
      <c r="A3784" s="45"/>
      <c r="B3784" s="43">
        <f t="shared" si="63"/>
        <v>3769</v>
      </c>
      <c r="C3784" s="919"/>
      <c r="D3784" s="48"/>
      <c r="L3784" s="259"/>
      <c r="M3784" s="259"/>
      <c r="S3784" s="259"/>
      <c r="T3784" s="259"/>
      <c r="U3784" s="259"/>
      <c r="V3784" s="259"/>
    </row>
    <row r="3785" spans="1:22">
      <c r="A3785" s="45"/>
      <c r="B3785" s="43">
        <f t="shared" si="63"/>
        <v>3770</v>
      </c>
      <c r="C3785" s="919"/>
      <c r="D3785" s="48"/>
      <c r="L3785" s="259"/>
      <c r="M3785" s="259"/>
      <c r="S3785" s="259"/>
      <c r="T3785" s="259"/>
      <c r="U3785" s="259"/>
      <c r="V3785" s="259"/>
    </row>
    <row r="3786" spans="1:22">
      <c r="A3786" s="45"/>
      <c r="B3786" s="43">
        <f t="shared" si="63"/>
        <v>3771</v>
      </c>
      <c r="C3786" s="919"/>
      <c r="D3786" s="48"/>
      <c r="L3786" s="259"/>
      <c r="M3786" s="259"/>
      <c r="S3786" s="259"/>
      <c r="T3786" s="259"/>
      <c r="U3786" s="259"/>
      <c r="V3786" s="259"/>
    </row>
    <row r="3787" spans="1:22">
      <c r="A3787" s="45"/>
      <c r="B3787" s="43">
        <f t="shared" si="63"/>
        <v>3772</v>
      </c>
      <c r="C3787" s="919"/>
      <c r="D3787" s="48"/>
      <c r="L3787" s="259"/>
      <c r="M3787" s="259"/>
      <c r="S3787" s="259"/>
      <c r="T3787" s="259"/>
      <c r="U3787" s="259"/>
      <c r="V3787" s="259"/>
    </row>
    <row r="3788" spans="1:22">
      <c r="A3788" s="45"/>
      <c r="B3788" s="43">
        <f t="shared" si="63"/>
        <v>3773</v>
      </c>
      <c r="C3788" s="919"/>
      <c r="D3788" s="48"/>
      <c r="L3788" s="259"/>
      <c r="M3788" s="259"/>
      <c r="S3788" s="259"/>
      <c r="T3788" s="259"/>
      <c r="U3788" s="259"/>
      <c r="V3788" s="259"/>
    </row>
    <row r="3789" spans="1:22">
      <c r="A3789" s="45"/>
      <c r="B3789" s="43">
        <f t="shared" si="63"/>
        <v>3774</v>
      </c>
      <c r="C3789" s="919"/>
      <c r="D3789" s="48"/>
      <c r="L3789" s="259"/>
      <c r="M3789" s="259"/>
      <c r="S3789" s="259"/>
      <c r="T3789" s="259"/>
      <c r="U3789" s="259"/>
      <c r="V3789" s="259"/>
    </row>
    <row r="3790" spans="1:22">
      <c r="A3790" s="45"/>
      <c r="B3790" s="43">
        <f t="shared" si="63"/>
        <v>3775</v>
      </c>
      <c r="C3790" s="919"/>
      <c r="D3790" s="48"/>
      <c r="L3790" s="259"/>
      <c r="M3790" s="259"/>
      <c r="S3790" s="259"/>
      <c r="T3790" s="259"/>
      <c r="U3790" s="259"/>
      <c r="V3790" s="259"/>
    </row>
    <row r="3791" spans="1:22">
      <c r="A3791" s="45"/>
      <c r="B3791" s="43">
        <f t="shared" si="63"/>
        <v>3776</v>
      </c>
      <c r="C3791" s="919"/>
      <c r="D3791" s="48"/>
      <c r="L3791" s="259"/>
      <c r="M3791" s="259"/>
      <c r="S3791" s="259"/>
      <c r="T3791" s="259"/>
      <c r="U3791" s="259"/>
      <c r="V3791" s="259"/>
    </row>
    <row r="3792" spans="1:22">
      <c r="A3792" s="45"/>
      <c r="B3792" s="43">
        <f t="shared" si="63"/>
        <v>3777</v>
      </c>
      <c r="C3792" s="919"/>
      <c r="D3792" s="48"/>
      <c r="L3792" s="259"/>
      <c r="M3792" s="259"/>
      <c r="S3792" s="259"/>
      <c r="T3792" s="259"/>
      <c r="U3792" s="259"/>
      <c r="V3792" s="259"/>
    </row>
    <row r="3793" spans="1:22">
      <c r="A3793" s="45"/>
      <c r="B3793" s="43">
        <f t="shared" si="63"/>
        <v>3778</v>
      </c>
      <c r="C3793" s="919"/>
      <c r="D3793" s="48"/>
      <c r="L3793" s="259"/>
      <c r="M3793" s="259"/>
      <c r="S3793" s="259"/>
      <c r="T3793" s="259"/>
      <c r="U3793" s="259"/>
      <c r="V3793" s="259"/>
    </row>
    <row r="3794" spans="1:22">
      <c r="A3794" s="45"/>
      <c r="B3794" s="43">
        <f t="shared" ref="B3794:B3857" si="64">B3793+1</f>
        <v>3779</v>
      </c>
      <c r="C3794" s="919"/>
      <c r="D3794" s="48"/>
      <c r="L3794" s="259"/>
      <c r="M3794" s="259"/>
      <c r="S3794" s="259"/>
      <c r="T3794" s="259"/>
      <c r="U3794" s="259"/>
      <c r="V3794" s="259"/>
    </row>
    <row r="3795" spans="1:22">
      <c r="A3795" s="45"/>
      <c r="B3795" s="43">
        <f t="shared" si="64"/>
        <v>3780</v>
      </c>
      <c r="C3795" s="919"/>
      <c r="D3795" s="48"/>
      <c r="L3795" s="259"/>
      <c r="M3795" s="259"/>
      <c r="S3795" s="259"/>
      <c r="T3795" s="259"/>
      <c r="U3795" s="259"/>
      <c r="V3795" s="259"/>
    </row>
    <row r="3796" spans="1:22">
      <c r="A3796" s="45"/>
      <c r="B3796" s="43">
        <f t="shared" si="64"/>
        <v>3781</v>
      </c>
      <c r="C3796" s="919"/>
      <c r="D3796" s="48"/>
      <c r="L3796" s="259"/>
      <c r="M3796" s="259"/>
      <c r="S3796" s="259"/>
      <c r="T3796" s="259"/>
      <c r="U3796" s="259"/>
      <c r="V3796" s="259"/>
    </row>
    <row r="3797" spans="1:22">
      <c r="A3797" s="45"/>
      <c r="B3797" s="43">
        <f t="shared" si="64"/>
        <v>3782</v>
      </c>
      <c r="C3797" s="919"/>
      <c r="D3797" s="48"/>
      <c r="L3797" s="259"/>
      <c r="M3797" s="259"/>
      <c r="S3797" s="259"/>
      <c r="T3797" s="259"/>
      <c r="U3797" s="259"/>
      <c r="V3797" s="259"/>
    </row>
    <row r="3798" spans="1:22">
      <c r="A3798" s="45"/>
      <c r="B3798" s="43">
        <f t="shared" si="64"/>
        <v>3783</v>
      </c>
      <c r="C3798" s="919"/>
      <c r="D3798" s="48"/>
      <c r="L3798" s="259"/>
      <c r="M3798" s="259"/>
      <c r="S3798" s="259"/>
      <c r="T3798" s="259"/>
      <c r="U3798" s="259"/>
      <c r="V3798" s="259"/>
    </row>
    <row r="3799" spans="1:22">
      <c r="A3799" s="45"/>
      <c r="B3799" s="43">
        <f t="shared" si="64"/>
        <v>3784</v>
      </c>
      <c r="C3799" s="919"/>
      <c r="D3799" s="48"/>
      <c r="L3799" s="259"/>
      <c r="M3799" s="259"/>
      <c r="S3799" s="259"/>
      <c r="T3799" s="259"/>
      <c r="U3799" s="259"/>
      <c r="V3799" s="259"/>
    </row>
    <row r="3800" spans="1:22">
      <c r="A3800" s="45"/>
      <c r="B3800" s="43">
        <f t="shared" si="64"/>
        <v>3785</v>
      </c>
      <c r="C3800" s="919"/>
      <c r="D3800" s="48"/>
      <c r="L3800" s="259"/>
      <c r="M3800" s="259"/>
      <c r="S3800" s="259"/>
      <c r="T3800" s="259"/>
      <c r="U3800" s="259"/>
      <c r="V3800" s="259"/>
    </row>
    <row r="3801" spans="1:22">
      <c r="A3801" s="45"/>
      <c r="B3801" s="43">
        <f t="shared" si="64"/>
        <v>3786</v>
      </c>
      <c r="C3801" s="919"/>
      <c r="D3801" s="48"/>
      <c r="L3801" s="259"/>
      <c r="M3801" s="259"/>
      <c r="S3801" s="259"/>
      <c r="T3801" s="259"/>
      <c r="U3801" s="259"/>
      <c r="V3801" s="259"/>
    </row>
    <row r="3802" spans="1:22">
      <c r="A3802" s="45"/>
      <c r="B3802" s="43">
        <f t="shared" si="64"/>
        <v>3787</v>
      </c>
      <c r="C3802" s="919"/>
      <c r="D3802" s="48"/>
      <c r="L3802" s="259"/>
      <c r="M3802" s="259"/>
      <c r="S3802" s="259"/>
      <c r="T3802" s="259"/>
      <c r="U3802" s="259"/>
      <c r="V3802" s="259"/>
    </row>
    <row r="3803" spans="1:22">
      <c r="A3803" s="45"/>
      <c r="B3803" s="43">
        <f t="shared" si="64"/>
        <v>3788</v>
      </c>
      <c r="C3803" s="919"/>
      <c r="D3803" s="48"/>
      <c r="L3803" s="259"/>
      <c r="M3803" s="259"/>
      <c r="S3803" s="259"/>
      <c r="T3803" s="259"/>
      <c r="U3803" s="259"/>
      <c r="V3803" s="259"/>
    </row>
    <row r="3804" spans="1:22">
      <c r="A3804" s="45"/>
      <c r="B3804" s="43">
        <f t="shared" si="64"/>
        <v>3789</v>
      </c>
      <c r="C3804" s="919"/>
      <c r="D3804" s="48"/>
      <c r="L3804" s="259"/>
      <c r="M3804" s="259"/>
      <c r="S3804" s="259"/>
      <c r="T3804" s="259"/>
      <c r="U3804" s="259"/>
      <c r="V3804" s="259"/>
    </row>
    <row r="3805" spans="1:22">
      <c r="A3805" s="45"/>
      <c r="B3805" s="43">
        <f t="shared" si="64"/>
        <v>3790</v>
      </c>
      <c r="C3805" s="919"/>
      <c r="D3805" s="48"/>
      <c r="L3805" s="259"/>
      <c r="M3805" s="259"/>
      <c r="S3805" s="259"/>
      <c r="T3805" s="259"/>
      <c r="U3805" s="259"/>
      <c r="V3805" s="259"/>
    </row>
    <row r="3806" spans="1:22">
      <c r="A3806" s="45"/>
      <c r="B3806" s="43">
        <f t="shared" si="64"/>
        <v>3791</v>
      </c>
      <c r="C3806" s="919"/>
      <c r="D3806" s="48"/>
      <c r="L3806" s="259"/>
      <c r="M3806" s="259"/>
      <c r="S3806" s="259"/>
      <c r="T3806" s="259"/>
      <c r="U3806" s="259"/>
      <c r="V3806" s="259"/>
    </row>
    <row r="3807" spans="1:22">
      <c r="A3807" s="45"/>
      <c r="B3807" s="43">
        <f t="shared" si="64"/>
        <v>3792</v>
      </c>
      <c r="C3807" s="919"/>
      <c r="D3807" s="48"/>
      <c r="L3807" s="259"/>
      <c r="M3807" s="259"/>
      <c r="S3807" s="259"/>
      <c r="T3807" s="259"/>
      <c r="U3807" s="259"/>
      <c r="V3807" s="259"/>
    </row>
    <row r="3808" spans="1:22">
      <c r="A3808" s="45"/>
      <c r="B3808" s="43">
        <f t="shared" si="64"/>
        <v>3793</v>
      </c>
      <c r="C3808" s="919"/>
      <c r="D3808" s="48"/>
      <c r="L3808" s="259"/>
      <c r="M3808" s="259"/>
      <c r="S3808" s="259"/>
      <c r="T3808" s="259"/>
      <c r="U3808" s="259"/>
      <c r="V3808" s="259"/>
    </row>
    <row r="3809" spans="1:22">
      <c r="A3809" s="45"/>
      <c r="B3809" s="43">
        <f t="shared" si="64"/>
        <v>3794</v>
      </c>
      <c r="C3809" s="919"/>
      <c r="D3809" s="48"/>
      <c r="L3809" s="259"/>
      <c r="M3809" s="259"/>
      <c r="S3809" s="259"/>
      <c r="T3809" s="259"/>
      <c r="U3809" s="259"/>
      <c r="V3809" s="259"/>
    </row>
    <row r="3810" spans="1:22">
      <c r="A3810" s="45"/>
      <c r="B3810" s="43">
        <f t="shared" si="64"/>
        <v>3795</v>
      </c>
      <c r="C3810" s="919"/>
      <c r="D3810" s="48"/>
      <c r="L3810" s="259"/>
      <c r="M3810" s="259"/>
      <c r="S3810" s="259"/>
      <c r="T3810" s="259"/>
      <c r="U3810" s="259"/>
      <c r="V3810" s="259"/>
    </row>
    <row r="3811" spans="1:22">
      <c r="A3811" s="45"/>
      <c r="B3811" s="43">
        <f t="shared" si="64"/>
        <v>3796</v>
      </c>
      <c r="C3811" s="919"/>
      <c r="D3811" s="48"/>
      <c r="L3811" s="259"/>
      <c r="M3811" s="259"/>
      <c r="S3811" s="259"/>
      <c r="T3811" s="259"/>
      <c r="U3811" s="259"/>
      <c r="V3811" s="259"/>
    </row>
    <row r="3812" spans="1:22">
      <c r="A3812" s="45"/>
      <c r="B3812" s="43">
        <f t="shared" si="64"/>
        <v>3797</v>
      </c>
      <c r="C3812" s="919"/>
      <c r="D3812" s="48"/>
      <c r="L3812" s="259"/>
      <c r="M3812" s="259"/>
      <c r="S3812" s="259"/>
      <c r="T3812" s="259"/>
      <c r="U3812" s="259"/>
      <c r="V3812" s="259"/>
    </row>
    <row r="3813" spans="1:22">
      <c r="A3813" s="45"/>
      <c r="B3813" s="43">
        <f t="shared" si="64"/>
        <v>3798</v>
      </c>
      <c r="C3813" s="919"/>
      <c r="D3813" s="48"/>
      <c r="L3813" s="259"/>
      <c r="M3813" s="259"/>
      <c r="S3813" s="259"/>
      <c r="T3813" s="259"/>
      <c r="U3813" s="259"/>
      <c r="V3813" s="259"/>
    </row>
    <row r="3814" spans="1:22">
      <c r="A3814" s="45"/>
      <c r="B3814" s="43">
        <f t="shared" si="64"/>
        <v>3799</v>
      </c>
      <c r="C3814" s="919"/>
      <c r="D3814" s="48"/>
      <c r="L3814" s="259"/>
      <c r="M3814" s="259"/>
      <c r="S3814" s="259"/>
      <c r="T3814" s="259"/>
      <c r="U3814" s="259"/>
      <c r="V3814" s="259"/>
    </row>
    <row r="3815" spans="1:22">
      <c r="A3815" s="45"/>
      <c r="B3815" s="43">
        <f t="shared" si="64"/>
        <v>3800</v>
      </c>
      <c r="C3815" s="919"/>
      <c r="D3815" s="48"/>
      <c r="L3815" s="259"/>
      <c r="M3815" s="259"/>
      <c r="S3815" s="259"/>
      <c r="T3815" s="259"/>
      <c r="U3815" s="259"/>
      <c r="V3815" s="259"/>
    </row>
    <row r="3816" spans="1:22">
      <c r="A3816" s="45"/>
      <c r="B3816" s="43">
        <f t="shared" si="64"/>
        <v>3801</v>
      </c>
      <c r="C3816" s="919"/>
      <c r="D3816" s="48"/>
      <c r="L3816" s="259"/>
      <c r="M3816" s="259"/>
      <c r="S3816" s="259"/>
      <c r="T3816" s="259"/>
      <c r="U3816" s="259"/>
      <c r="V3816" s="259"/>
    </row>
    <row r="3817" spans="1:22">
      <c r="A3817" s="45"/>
      <c r="B3817" s="43">
        <f t="shared" si="64"/>
        <v>3802</v>
      </c>
      <c r="C3817" s="919"/>
      <c r="D3817" s="48"/>
      <c r="L3817" s="259"/>
      <c r="M3817" s="259"/>
      <c r="S3817" s="259"/>
      <c r="T3817" s="259"/>
      <c r="U3817" s="259"/>
      <c r="V3817" s="259"/>
    </row>
    <row r="3818" spans="1:22">
      <c r="A3818" s="45"/>
      <c r="B3818" s="43">
        <f t="shared" si="64"/>
        <v>3803</v>
      </c>
      <c r="C3818" s="919"/>
      <c r="D3818" s="48"/>
      <c r="L3818" s="259"/>
      <c r="M3818" s="259"/>
      <c r="S3818" s="259"/>
      <c r="T3818" s="259"/>
      <c r="U3818" s="259"/>
      <c r="V3818" s="259"/>
    </row>
    <row r="3819" spans="1:22">
      <c r="A3819" s="45"/>
      <c r="B3819" s="43">
        <f t="shared" si="64"/>
        <v>3804</v>
      </c>
      <c r="C3819" s="919"/>
      <c r="D3819" s="48"/>
      <c r="L3819" s="259"/>
      <c r="M3819" s="259"/>
      <c r="S3819" s="259"/>
      <c r="T3819" s="259"/>
      <c r="U3819" s="259"/>
      <c r="V3819" s="259"/>
    </row>
    <row r="3820" spans="1:22">
      <c r="A3820" s="45"/>
      <c r="B3820" s="43">
        <f t="shared" si="64"/>
        <v>3805</v>
      </c>
      <c r="C3820" s="919"/>
      <c r="D3820" s="48"/>
      <c r="L3820" s="259"/>
      <c r="M3820" s="259"/>
      <c r="S3820" s="259"/>
      <c r="T3820" s="259"/>
      <c r="U3820" s="259"/>
      <c r="V3820" s="259"/>
    </row>
    <row r="3821" spans="1:22">
      <c r="A3821" s="45"/>
      <c r="B3821" s="43">
        <f t="shared" si="64"/>
        <v>3806</v>
      </c>
      <c r="C3821" s="919"/>
      <c r="D3821" s="48"/>
      <c r="L3821" s="259"/>
      <c r="M3821" s="259"/>
      <c r="S3821" s="259"/>
      <c r="T3821" s="259"/>
      <c r="U3821" s="259"/>
      <c r="V3821" s="259"/>
    </row>
    <row r="3822" spans="1:22">
      <c r="A3822" s="45"/>
      <c r="B3822" s="43">
        <f t="shared" si="64"/>
        <v>3807</v>
      </c>
      <c r="C3822" s="919"/>
      <c r="D3822" s="48"/>
      <c r="L3822" s="259"/>
      <c r="M3822" s="259"/>
      <c r="S3822" s="259"/>
      <c r="T3822" s="259"/>
      <c r="U3822" s="259"/>
      <c r="V3822" s="259"/>
    </row>
    <row r="3823" spans="1:22">
      <c r="A3823" s="45"/>
      <c r="B3823" s="43">
        <f t="shared" si="64"/>
        <v>3808</v>
      </c>
      <c r="C3823" s="919"/>
      <c r="D3823" s="48"/>
      <c r="L3823" s="259"/>
      <c r="M3823" s="259"/>
      <c r="S3823" s="259"/>
      <c r="T3823" s="259"/>
      <c r="U3823" s="259"/>
      <c r="V3823" s="259"/>
    </row>
    <row r="3824" spans="1:22">
      <c r="A3824" s="45"/>
      <c r="B3824" s="43">
        <f t="shared" si="64"/>
        <v>3809</v>
      </c>
      <c r="C3824" s="919"/>
      <c r="D3824" s="48"/>
      <c r="L3824" s="259"/>
      <c r="M3824" s="259"/>
      <c r="S3824" s="259"/>
      <c r="T3824" s="259"/>
      <c r="U3824" s="259"/>
      <c r="V3824" s="259"/>
    </row>
    <row r="3825" spans="1:22">
      <c r="A3825" s="45"/>
      <c r="B3825" s="43">
        <f t="shared" si="64"/>
        <v>3810</v>
      </c>
      <c r="C3825" s="919"/>
      <c r="D3825" s="48"/>
      <c r="L3825" s="259"/>
      <c r="M3825" s="259"/>
      <c r="S3825" s="259"/>
      <c r="T3825" s="259"/>
      <c r="U3825" s="259"/>
      <c r="V3825" s="259"/>
    </row>
    <row r="3826" spans="1:22">
      <c r="A3826" s="45"/>
      <c r="B3826" s="43">
        <f t="shared" si="64"/>
        <v>3811</v>
      </c>
      <c r="C3826" s="919"/>
      <c r="D3826" s="48"/>
      <c r="L3826" s="259"/>
      <c r="M3826" s="259"/>
      <c r="S3826" s="259"/>
      <c r="T3826" s="259"/>
      <c r="U3826" s="259"/>
      <c r="V3826" s="259"/>
    </row>
    <row r="3827" spans="1:22">
      <c r="A3827" s="45"/>
      <c r="B3827" s="43">
        <f t="shared" si="64"/>
        <v>3812</v>
      </c>
      <c r="C3827" s="919"/>
      <c r="D3827" s="48"/>
      <c r="L3827" s="259"/>
      <c r="M3827" s="259"/>
      <c r="S3827" s="259"/>
      <c r="T3827" s="259"/>
      <c r="U3827" s="259"/>
      <c r="V3827" s="259"/>
    </row>
    <row r="3828" spans="1:22">
      <c r="A3828" s="45"/>
      <c r="B3828" s="43">
        <f t="shared" si="64"/>
        <v>3813</v>
      </c>
      <c r="C3828" s="919"/>
      <c r="D3828" s="48"/>
      <c r="L3828" s="259"/>
      <c r="M3828" s="259"/>
      <c r="S3828" s="259"/>
      <c r="T3828" s="259"/>
      <c r="U3828" s="259"/>
      <c r="V3828" s="259"/>
    </row>
    <row r="3829" spans="1:22">
      <c r="A3829" s="45"/>
      <c r="B3829" s="43">
        <f t="shared" si="64"/>
        <v>3814</v>
      </c>
      <c r="C3829" s="919"/>
      <c r="D3829" s="48"/>
      <c r="L3829" s="259"/>
      <c r="M3829" s="259"/>
      <c r="S3829" s="259"/>
      <c r="T3829" s="259"/>
      <c r="U3829" s="259"/>
      <c r="V3829" s="259"/>
    </row>
    <row r="3830" spans="1:22">
      <c r="A3830" s="45"/>
      <c r="B3830" s="43">
        <f t="shared" si="64"/>
        <v>3815</v>
      </c>
      <c r="C3830" s="919"/>
      <c r="D3830" s="48"/>
      <c r="L3830" s="259"/>
      <c r="M3830" s="259"/>
      <c r="S3830" s="259"/>
      <c r="T3830" s="259"/>
      <c r="U3830" s="259"/>
      <c r="V3830" s="259"/>
    </row>
    <row r="3831" spans="1:22">
      <c r="A3831" s="45"/>
      <c r="B3831" s="43">
        <f t="shared" si="64"/>
        <v>3816</v>
      </c>
      <c r="C3831" s="919"/>
      <c r="D3831" s="48"/>
      <c r="L3831" s="259"/>
      <c r="M3831" s="259"/>
      <c r="S3831" s="259"/>
      <c r="T3831" s="259"/>
      <c r="U3831" s="259"/>
      <c r="V3831" s="259"/>
    </row>
    <row r="3832" spans="1:22">
      <c r="A3832" s="45"/>
      <c r="B3832" s="43">
        <f t="shared" si="64"/>
        <v>3817</v>
      </c>
      <c r="C3832" s="919"/>
      <c r="D3832" s="48"/>
      <c r="L3832" s="259"/>
      <c r="M3832" s="259"/>
      <c r="S3832" s="259"/>
      <c r="T3832" s="259"/>
      <c r="U3832" s="259"/>
      <c r="V3832" s="259"/>
    </row>
    <row r="3833" spans="1:22">
      <c r="A3833" s="45"/>
      <c r="B3833" s="43">
        <f t="shared" si="64"/>
        <v>3818</v>
      </c>
      <c r="C3833" s="919"/>
      <c r="D3833" s="48"/>
      <c r="L3833" s="259"/>
      <c r="M3833" s="259"/>
      <c r="S3833" s="259"/>
      <c r="T3833" s="259"/>
      <c r="U3833" s="259"/>
      <c r="V3833" s="259"/>
    </row>
    <row r="3834" spans="1:22">
      <c r="A3834" s="45"/>
      <c r="B3834" s="43">
        <f t="shared" si="64"/>
        <v>3819</v>
      </c>
      <c r="C3834" s="919"/>
      <c r="D3834" s="48"/>
      <c r="L3834" s="259"/>
      <c r="M3834" s="259"/>
      <c r="S3834" s="259"/>
      <c r="T3834" s="259"/>
      <c r="U3834" s="259"/>
      <c r="V3834" s="259"/>
    </row>
    <row r="3835" spans="1:22">
      <c r="A3835" s="45"/>
      <c r="B3835" s="43">
        <f t="shared" si="64"/>
        <v>3820</v>
      </c>
      <c r="C3835" s="919"/>
      <c r="D3835" s="48"/>
      <c r="L3835" s="259"/>
      <c r="M3835" s="259"/>
      <c r="S3835" s="259"/>
      <c r="T3835" s="259"/>
      <c r="U3835" s="259"/>
      <c r="V3835" s="259"/>
    </row>
    <row r="3836" spans="1:22">
      <c r="A3836" s="45"/>
      <c r="B3836" s="43">
        <f t="shared" si="64"/>
        <v>3821</v>
      </c>
      <c r="C3836" s="919"/>
      <c r="D3836" s="48"/>
      <c r="L3836" s="259"/>
      <c r="M3836" s="259"/>
      <c r="S3836" s="259"/>
      <c r="T3836" s="259"/>
      <c r="U3836" s="259"/>
      <c r="V3836" s="259"/>
    </row>
    <row r="3837" spans="1:22">
      <c r="A3837" s="45"/>
      <c r="B3837" s="43">
        <f t="shared" si="64"/>
        <v>3822</v>
      </c>
      <c r="C3837" s="919"/>
      <c r="D3837" s="48"/>
      <c r="L3837" s="259"/>
      <c r="M3837" s="259"/>
      <c r="S3837" s="259"/>
      <c r="T3837" s="259"/>
      <c r="U3837" s="259"/>
      <c r="V3837" s="259"/>
    </row>
    <row r="3838" spans="1:22">
      <c r="A3838" s="45"/>
      <c r="B3838" s="43">
        <f t="shared" si="64"/>
        <v>3823</v>
      </c>
      <c r="C3838" s="919"/>
      <c r="D3838" s="48"/>
      <c r="L3838" s="259"/>
      <c r="M3838" s="259"/>
      <c r="S3838" s="259"/>
      <c r="T3838" s="259"/>
      <c r="U3838" s="259"/>
      <c r="V3838" s="259"/>
    </row>
    <row r="3839" spans="1:22">
      <c r="A3839" s="45"/>
      <c r="B3839" s="43">
        <f t="shared" si="64"/>
        <v>3824</v>
      </c>
      <c r="C3839" s="919"/>
      <c r="D3839" s="48"/>
      <c r="L3839" s="259"/>
      <c r="M3839" s="259"/>
      <c r="S3839" s="259"/>
      <c r="T3839" s="259"/>
      <c r="U3839" s="259"/>
      <c r="V3839" s="259"/>
    </row>
    <row r="3840" spans="1:22">
      <c r="A3840" s="45"/>
      <c r="B3840" s="43">
        <f t="shared" si="64"/>
        <v>3825</v>
      </c>
      <c r="C3840" s="919"/>
      <c r="D3840" s="48"/>
      <c r="L3840" s="259"/>
      <c r="M3840" s="259"/>
      <c r="S3840" s="259"/>
      <c r="T3840" s="259"/>
      <c r="U3840" s="259"/>
      <c r="V3840" s="259"/>
    </row>
    <row r="3841" spans="1:22">
      <c r="A3841" s="45"/>
      <c r="B3841" s="43">
        <f t="shared" si="64"/>
        <v>3826</v>
      </c>
      <c r="C3841" s="919"/>
      <c r="D3841" s="48"/>
      <c r="L3841" s="259"/>
      <c r="M3841" s="259"/>
      <c r="S3841" s="259"/>
      <c r="T3841" s="259"/>
      <c r="U3841" s="259"/>
      <c r="V3841" s="259"/>
    </row>
    <row r="3842" spans="1:22">
      <c r="A3842" s="45"/>
      <c r="B3842" s="43">
        <f t="shared" si="64"/>
        <v>3827</v>
      </c>
      <c r="C3842" s="919"/>
      <c r="D3842" s="48"/>
      <c r="L3842" s="259"/>
      <c r="M3842" s="259"/>
      <c r="S3842" s="259"/>
      <c r="T3842" s="259"/>
      <c r="U3842" s="259"/>
      <c r="V3842" s="259"/>
    </row>
    <row r="3843" spans="1:22">
      <c r="A3843" s="45"/>
      <c r="B3843" s="43">
        <f t="shared" si="64"/>
        <v>3828</v>
      </c>
      <c r="C3843" s="919"/>
      <c r="D3843" s="48"/>
      <c r="L3843" s="259"/>
      <c r="M3843" s="259"/>
      <c r="S3843" s="259"/>
      <c r="T3843" s="259"/>
      <c r="U3843" s="259"/>
      <c r="V3843" s="259"/>
    </row>
    <row r="3844" spans="1:22">
      <c r="A3844" s="45"/>
      <c r="B3844" s="43">
        <f t="shared" si="64"/>
        <v>3829</v>
      </c>
      <c r="C3844" s="919"/>
      <c r="D3844" s="48"/>
      <c r="L3844" s="259"/>
      <c r="M3844" s="259"/>
      <c r="S3844" s="259"/>
      <c r="T3844" s="259"/>
      <c r="U3844" s="259"/>
      <c r="V3844" s="259"/>
    </row>
    <row r="3845" spans="1:22">
      <c r="A3845" s="45"/>
      <c r="B3845" s="43">
        <f t="shared" si="64"/>
        <v>3830</v>
      </c>
      <c r="C3845" s="919"/>
      <c r="D3845" s="48"/>
      <c r="L3845" s="259"/>
      <c r="M3845" s="259"/>
      <c r="S3845" s="259"/>
      <c r="T3845" s="259"/>
      <c r="U3845" s="259"/>
      <c r="V3845" s="259"/>
    </row>
    <row r="3846" spans="1:22">
      <c r="A3846" s="45"/>
      <c r="B3846" s="43">
        <f t="shared" si="64"/>
        <v>3831</v>
      </c>
      <c r="C3846" s="919"/>
      <c r="D3846" s="48"/>
      <c r="L3846" s="259"/>
      <c r="M3846" s="259"/>
      <c r="S3846" s="259"/>
      <c r="T3846" s="259"/>
      <c r="U3846" s="259"/>
      <c r="V3846" s="259"/>
    </row>
    <row r="3847" spans="1:22">
      <c r="A3847" s="45"/>
      <c r="B3847" s="43">
        <f t="shared" si="64"/>
        <v>3832</v>
      </c>
      <c r="C3847" s="919"/>
      <c r="D3847" s="48"/>
      <c r="L3847" s="259"/>
      <c r="M3847" s="259"/>
      <c r="S3847" s="259"/>
      <c r="T3847" s="259"/>
      <c r="U3847" s="259"/>
      <c r="V3847" s="259"/>
    </row>
    <row r="3848" spans="1:22">
      <c r="A3848" s="45"/>
      <c r="B3848" s="43">
        <f t="shared" si="64"/>
        <v>3833</v>
      </c>
      <c r="C3848" s="919"/>
      <c r="D3848" s="48"/>
      <c r="L3848" s="259"/>
      <c r="M3848" s="259"/>
      <c r="S3848" s="259"/>
      <c r="T3848" s="259"/>
      <c r="U3848" s="259"/>
      <c r="V3848" s="259"/>
    </row>
    <row r="3849" spans="1:22">
      <c r="A3849" s="45"/>
      <c r="B3849" s="43">
        <f t="shared" si="64"/>
        <v>3834</v>
      </c>
      <c r="C3849" s="919"/>
      <c r="D3849" s="48"/>
      <c r="L3849" s="259"/>
      <c r="M3849" s="259"/>
      <c r="S3849" s="259"/>
      <c r="T3849" s="259"/>
      <c r="U3849" s="259"/>
      <c r="V3849" s="259"/>
    </row>
    <row r="3850" spans="1:22">
      <c r="A3850" s="45"/>
      <c r="B3850" s="43">
        <f t="shared" si="64"/>
        <v>3835</v>
      </c>
      <c r="C3850" s="919"/>
      <c r="D3850" s="48"/>
      <c r="L3850" s="259"/>
      <c r="M3850" s="259"/>
      <c r="S3850" s="259"/>
      <c r="T3850" s="259"/>
      <c r="U3850" s="259"/>
      <c r="V3850" s="259"/>
    </row>
    <row r="3851" spans="1:22">
      <c r="A3851" s="45"/>
      <c r="B3851" s="43">
        <f t="shared" si="64"/>
        <v>3836</v>
      </c>
      <c r="C3851" s="919"/>
      <c r="D3851" s="48"/>
      <c r="L3851" s="259"/>
      <c r="M3851" s="259"/>
      <c r="S3851" s="259"/>
      <c r="T3851" s="259"/>
      <c r="U3851" s="259"/>
      <c r="V3851" s="259"/>
    </row>
    <row r="3852" spans="1:22">
      <c r="A3852" s="45"/>
      <c r="B3852" s="43">
        <f t="shared" si="64"/>
        <v>3837</v>
      </c>
      <c r="C3852" s="919"/>
      <c r="D3852" s="48"/>
      <c r="L3852" s="259"/>
      <c r="M3852" s="259"/>
      <c r="S3852" s="259"/>
      <c r="T3852" s="259"/>
      <c r="U3852" s="259"/>
      <c r="V3852" s="259"/>
    </row>
    <row r="3853" spans="1:22">
      <c r="A3853" s="45"/>
      <c r="B3853" s="43">
        <f t="shared" si="64"/>
        <v>3838</v>
      </c>
      <c r="C3853" s="919"/>
      <c r="D3853" s="48"/>
      <c r="L3853" s="259"/>
      <c r="M3853" s="259"/>
      <c r="S3853" s="259"/>
      <c r="T3853" s="259"/>
      <c r="U3853" s="259"/>
      <c r="V3853" s="259"/>
    </row>
    <row r="3854" spans="1:22">
      <c r="A3854" s="45"/>
      <c r="B3854" s="43">
        <f t="shared" si="64"/>
        <v>3839</v>
      </c>
      <c r="C3854" s="919"/>
      <c r="D3854" s="48"/>
      <c r="L3854" s="259"/>
      <c r="M3854" s="259"/>
      <c r="S3854" s="259"/>
      <c r="T3854" s="259"/>
      <c r="U3854" s="259"/>
      <c r="V3854" s="259"/>
    </row>
    <row r="3855" spans="1:22">
      <c r="A3855" s="45"/>
      <c r="B3855" s="43">
        <f t="shared" si="64"/>
        <v>3840</v>
      </c>
      <c r="C3855" s="919"/>
      <c r="D3855" s="48"/>
      <c r="L3855" s="259"/>
      <c r="M3855" s="259"/>
      <c r="S3855" s="259"/>
      <c r="T3855" s="259"/>
      <c r="U3855" s="259"/>
      <c r="V3855" s="259"/>
    </row>
    <row r="3856" spans="1:22">
      <c r="A3856" s="45"/>
      <c r="B3856" s="43">
        <f t="shared" si="64"/>
        <v>3841</v>
      </c>
      <c r="C3856" s="919"/>
      <c r="D3856" s="48"/>
      <c r="L3856" s="259"/>
      <c r="M3856" s="259"/>
      <c r="S3856" s="259"/>
      <c r="T3856" s="259"/>
      <c r="U3856" s="259"/>
      <c r="V3856" s="259"/>
    </row>
    <row r="3857" spans="1:22">
      <c r="A3857" s="45"/>
      <c r="B3857" s="43">
        <f t="shared" si="64"/>
        <v>3842</v>
      </c>
      <c r="C3857" s="919"/>
      <c r="D3857" s="48"/>
      <c r="L3857" s="259"/>
      <c r="M3857" s="259"/>
      <c r="S3857" s="259"/>
      <c r="T3857" s="259"/>
      <c r="U3857" s="259"/>
      <c r="V3857" s="259"/>
    </row>
    <row r="3858" spans="1:22">
      <c r="A3858" s="45"/>
      <c r="B3858" s="43">
        <f t="shared" ref="B3858:B3921" si="65">B3857+1</f>
        <v>3843</v>
      </c>
      <c r="C3858" s="919"/>
      <c r="D3858" s="48"/>
      <c r="L3858" s="259"/>
      <c r="M3858" s="259"/>
      <c r="S3858" s="259"/>
      <c r="T3858" s="259"/>
      <c r="U3858" s="259"/>
      <c r="V3858" s="259"/>
    </row>
    <row r="3859" spans="1:22">
      <c r="A3859" s="45"/>
      <c r="B3859" s="43">
        <f t="shared" si="65"/>
        <v>3844</v>
      </c>
      <c r="C3859" s="919"/>
      <c r="D3859" s="48"/>
      <c r="L3859" s="259"/>
      <c r="M3859" s="259"/>
      <c r="S3859" s="259"/>
      <c r="T3859" s="259"/>
      <c r="U3859" s="259"/>
      <c r="V3859" s="259"/>
    </row>
    <row r="3860" spans="1:22">
      <c r="A3860" s="45"/>
      <c r="B3860" s="43">
        <f t="shared" si="65"/>
        <v>3845</v>
      </c>
      <c r="C3860" s="919"/>
      <c r="D3860" s="48"/>
      <c r="L3860" s="259"/>
      <c r="M3860" s="259"/>
      <c r="S3860" s="259"/>
      <c r="T3860" s="259"/>
      <c r="U3860" s="259"/>
      <c r="V3860" s="259"/>
    </row>
    <row r="3861" spans="1:22">
      <c r="A3861" s="45"/>
      <c r="B3861" s="43">
        <f t="shared" si="65"/>
        <v>3846</v>
      </c>
      <c r="C3861" s="919"/>
      <c r="D3861" s="48"/>
      <c r="L3861" s="259"/>
      <c r="M3861" s="259"/>
      <c r="S3861" s="259"/>
      <c r="T3861" s="259"/>
      <c r="U3861" s="259"/>
      <c r="V3861" s="259"/>
    </row>
    <row r="3862" spans="1:22">
      <c r="A3862" s="45"/>
      <c r="B3862" s="43">
        <f t="shared" si="65"/>
        <v>3847</v>
      </c>
      <c r="C3862" s="919"/>
      <c r="D3862" s="48"/>
      <c r="L3862" s="259"/>
      <c r="M3862" s="259"/>
      <c r="S3862" s="259"/>
      <c r="T3862" s="259"/>
      <c r="U3862" s="259"/>
      <c r="V3862" s="259"/>
    </row>
    <row r="3863" spans="1:22">
      <c r="A3863" s="45"/>
      <c r="B3863" s="43">
        <f t="shared" si="65"/>
        <v>3848</v>
      </c>
      <c r="C3863" s="919"/>
      <c r="D3863" s="48"/>
      <c r="L3863" s="259"/>
      <c r="M3863" s="259"/>
      <c r="S3863" s="259"/>
      <c r="T3863" s="259"/>
      <c r="U3863" s="259"/>
      <c r="V3863" s="259"/>
    </row>
    <row r="3864" spans="1:22">
      <c r="A3864" s="45"/>
      <c r="B3864" s="43">
        <f t="shared" si="65"/>
        <v>3849</v>
      </c>
      <c r="C3864" s="919"/>
      <c r="D3864" s="48"/>
      <c r="L3864" s="259"/>
      <c r="M3864" s="259"/>
      <c r="S3864" s="259"/>
      <c r="T3864" s="259"/>
      <c r="U3864" s="259"/>
      <c r="V3864" s="259"/>
    </row>
    <row r="3865" spans="1:22">
      <c r="A3865" s="45"/>
      <c r="B3865" s="43">
        <f t="shared" si="65"/>
        <v>3850</v>
      </c>
      <c r="C3865" s="919"/>
      <c r="D3865" s="48"/>
      <c r="L3865" s="259"/>
      <c r="M3865" s="259"/>
      <c r="S3865" s="259"/>
      <c r="T3865" s="259"/>
      <c r="U3865" s="259"/>
      <c r="V3865" s="259"/>
    </row>
    <row r="3866" spans="1:22">
      <c r="A3866" s="45"/>
      <c r="B3866" s="43">
        <f t="shared" si="65"/>
        <v>3851</v>
      </c>
      <c r="C3866" s="919"/>
      <c r="D3866" s="48"/>
      <c r="L3866" s="259"/>
      <c r="M3866" s="259"/>
      <c r="S3866" s="259"/>
      <c r="T3866" s="259"/>
      <c r="U3866" s="259"/>
      <c r="V3866" s="259"/>
    </row>
    <row r="3867" spans="1:22">
      <c r="A3867" s="45"/>
      <c r="B3867" s="43">
        <f t="shared" si="65"/>
        <v>3852</v>
      </c>
      <c r="C3867" s="919"/>
      <c r="D3867" s="48"/>
      <c r="L3867" s="259"/>
      <c r="M3867" s="259"/>
      <c r="S3867" s="259"/>
      <c r="T3867" s="259"/>
      <c r="U3867" s="259"/>
      <c r="V3867" s="259"/>
    </row>
    <row r="3868" spans="1:22">
      <c r="A3868" s="45"/>
      <c r="B3868" s="43">
        <f t="shared" si="65"/>
        <v>3853</v>
      </c>
      <c r="C3868" s="919"/>
      <c r="D3868" s="48"/>
      <c r="L3868" s="259"/>
      <c r="M3868" s="259"/>
      <c r="S3868" s="259"/>
      <c r="T3868" s="259"/>
      <c r="U3868" s="259"/>
      <c r="V3868" s="259"/>
    </row>
    <row r="3869" spans="1:22">
      <c r="A3869" s="45"/>
      <c r="B3869" s="43">
        <f t="shared" si="65"/>
        <v>3854</v>
      </c>
      <c r="C3869" s="919"/>
      <c r="D3869" s="48"/>
      <c r="L3869" s="259"/>
      <c r="M3869" s="259"/>
      <c r="S3869" s="259"/>
      <c r="T3869" s="259"/>
      <c r="U3869" s="259"/>
      <c r="V3869" s="259"/>
    </row>
    <row r="3870" spans="1:22">
      <c r="A3870" s="45"/>
      <c r="B3870" s="43">
        <f t="shared" si="65"/>
        <v>3855</v>
      </c>
      <c r="C3870" s="919"/>
      <c r="D3870" s="48"/>
      <c r="L3870" s="259"/>
      <c r="M3870" s="259"/>
      <c r="S3870" s="259"/>
      <c r="T3870" s="259"/>
      <c r="U3870" s="259"/>
      <c r="V3870" s="259"/>
    </row>
    <row r="3871" spans="1:22">
      <c r="A3871" s="45"/>
      <c r="B3871" s="43">
        <f t="shared" si="65"/>
        <v>3856</v>
      </c>
      <c r="C3871" s="919"/>
      <c r="D3871" s="48"/>
      <c r="L3871" s="259"/>
      <c r="M3871" s="259"/>
      <c r="S3871" s="259"/>
      <c r="T3871" s="259"/>
      <c r="U3871" s="259"/>
      <c r="V3871" s="259"/>
    </row>
    <row r="3872" spans="1:22">
      <c r="A3872" s="45"/>
      <c r="B3872" s="43">
        <f t="shared" si="65"/>
        <v>3857</v>
      </c>
      <c r="C3872" s="919"/>
      <c r="D3872" s="48"/>
      <c r="L3872" s="259"/>
      <c r="M3872" s="259"/>
      <c r="S3872" s="259"/>
      <c r="T3872" s="259"/>
      <c r="U3872" s="259"/>
      <c r="V3872" s="259"/>
    </row>
    <row r="3873" spans="1:22">
      <c r="A3873" s="45"/>
      <c r="B3873" s="43">
        <f t="shared" si="65"/>
        <v>3858</v>
      </c>
      <c r="C3873" s="919"/>
      <c r="D3873" s="48"/>
      <c r="L3873" s="259"/>
      <c r="M3873" s="259"/>
      <c r="S3873" s="259"/>
      <c r="T3873" s="259"/>
      <c r="U3873" s="259"/>
      <c r="V3873" s="259"/>
    </row>
    <row r="3874" spans="1:22">
      <c r="A3874" s="45"/>
      <c r="B3874" s="43">
        <f t="shared" si="65"/>
        <v>3859</v>
      </c>
      <c r="C3874" s="919"/>
      <c r="D3874" s="48"/>
      <c r="L3874" s="259"/>
      <c r="M3874" s="259"/>
      <c r="S3874" s="259"/>
      <c r="T3874" s="259"/>
      <c r="U3874" s="259"/>
      <c r="V3874" s="259"/>
    </row>
    <row r="3875" spans="1:22">
      <c r="A3875" s="45"/>
      <c r="B3875" s="43">
        <f t="shared" si="65"/>
        <v>3860</v>
      </c>
      <c r="C3875" s="919"/>
      <c r="D3875" s="48"/>
      <c r="L3875" s="259"/>
      <c r="M3875" s="259"/>
      <c r="S3875" s="259"/>
      <c r="T3875" s="259"/>
      <c r="U3875" s="259"/>
      <c r="V3875" s="259"/>
    </row>
    <row r="3876" spans="1:22">
      <c r="A3876" s="45"/>
      <c r="B3876" s="43">
        <f t="shared" si="65"/>
        <v>3861</v>
      </c>
      <c r="C3876" s="919"/>
      <c r="D3876" s="48"/>
      <c r="L3876" s="259"/>
      <c r="M3876" s="259"/>
      <c r="S3876" s="259"/>
      <c r="T3876" s="259"/>
      <c r="U3876" s="259"/>
      <c r="V3876" s="259"/>
    </row>
    <row r="3877" spans="1:22">
      <c r="A3877" s="45"/>
      <c r="B3877" s="43">
        <f t="shared" si="65"/>
        <v>3862</v>
      </c>
      <c r="C3877" s="919"/>
      <c r="D3877" s="48"/>
      <c r="L3877" s="259"/>
      <c r="M3877" s="259"/>
      <c r="S3877" s="259"/>
      <c r="T3877" s="259"/>
      <c r="U3877" s="259"/>
      <c r="V3877" s="259"/>
    </row>
    <row r="3878" spans="1:22">
      <c r="A3878" s="45"/>
      <c r="B3878" s="43">
        <f t="shared" si="65"/>
        <v>3863</v>
      </c>
      <c r="C3878" s="919"/>
      <c r="D3878" s="48"/>
      <c r="L3878" s="259"/>
      <c r="M3878" s="259"/>
      <c r="S3878" s="259"/>
      <c r="T3878" s="259"/>
      <c r="U3878" s="259"/>
      <c r="V3878" s="259"/>
    </row>
    <row r="3879" spans="1:22">
      <c r="A3879" s="45"/>
      <c r="B3879" s="43">
        <f t="shared" si="65"/>
        <v>3864</v>
      </c>
      <c r="C3879" s="919"/>
      <c r="D3879" s="48"/>
      <c r="L3879" s="259"/>
      <c r="M3879" s="259"/>
      <c r="S3879" s="259"/>
      <c r="T3879" s="259"/>
      <c r="U3879" s="259"/>
      <c r="V3879" s="259"/>
    </row>
    <row r="3880" spans="1:22">
      <c r="A3880" s="45"/>
      <c r="B3880" s="43">
        <f t="shared" si="65"/>
        <v>3865</v>
      </c>
      <c r="C3880" s="919"/>
      <c r="D3880" s="48"/>
      <c r="L3880" s="259"/>
      <c r="M3880" s="259"/>
      <c r="S3880" s="259"/>
      <c r="T3880" s="259"/>
      <c r="U3880" s="259"/>
      <c r="V3880" s="259"/>
    </row>
    <row r="3881" spans="1:22">
      <c r="A3881" s="45"/>
      <c r="B3881" s="43">
        <f t="shared" si="65"/>
        <v>3866</v>
      </c>
      <c r="C3881" s="919"/>
      <c r="D3881" s="48"/>
      <c r="L3881" s="259"/>
      <c r="M3881" s="259"/>
      <c r="S3881" s="259"/>
      <c r="T3881" s="259"/>
      <c r="U3881" s="259"/>
      <c r="V3881" s="259"/>
    </row>
    <row r="3882" spans="1:22">
      <c r="A3882" s="45"/>
      <c r="B3882" s="43">
        <f t="shared" si="65"/>
        <v>3867</v>
      </c>
      <c r="C3882" s="919"/>
      <c r="D3882" s="48"/>
      <c r="L3882" s="259"/>
      <c r="M3882" s="259"/>
      <c r="S3882" s="259"/>
      <c r="T3882" s="259"/>
      <c r="U3882" s="259"/>
      <c r="V3882" s="259"/>
    </row>
    <row r="3883" spans="1:22">
      <c r="A3883" s="45"/>
      <c r="B3883" s="43">
        <f t="shared" si="65"/>
        <v>3868</v>
      </c>
      <c r="C3883" s="919"/>
      <c r="D3883" s="48"/>
      <c r="L3883" s="259"/>
      <c r="M3883" s="259"/>
      <c r="S3883" s="259"/>
      <c r="T3883" s="259"/>
      <c r="U3883" s="259"/>
      <c r="V3883" s="259"/>
    </row>
    <row r="3884" spans="1:22">
      <c r="A3884" s="45"/>
      <c r="B3884" s="43">
        <f t="shared" si="65"/>
        <v>3869</v>
      </c>
      <c r="C3884" s="919"/>
      <c r="D3884" s="48"/>
      <c r="L3884" s="259"/>
      <c r="M3884" s="259"/>
      <c r="S3884" s="259"/>
      <c r="T3884" s="259"/>
      <c r="U3884" s="259"/>
      <c r="V3884" s="259"/>
    </row>
    <row r="3885" spans="1:22">
      <c r="A3885" s="45"/>
      <c r="B3885" s="43">
        <f t="shared" si="65"/>
        <v>3870</v>
      </c>
      <c r="C3885" s="919"/>
      <c r="D3885" s="48"/>
      <c r="L3885" s="259"/>
      <c r="M3885" s="259"/>
      <c r="S3885" s="259"/>
      <c r="T3885" s="259"/>
      <c r="U3885" s="259"/>
      <c r="V3885" s="259"/>
    </row>
    <row r="3886" spans="1:22">
      <c r="A3886" s="45"/>
      <c r="B3886" s="43">
        <f t="shared" si="65"/>
        <v>3871</v>
      </c>
      <c r="C3886" s="919"/>
      <c r="D3886" s="48"/>
      <c r="L3886" s="259"/>
      <c r="M3886" s="259"/>
      <c r="S3886" s="259"/>
      <c r="T3886" s="259"/>
      <c r="U3886" s="259"/>
      <c r="V3886" s="259"/>
    </row>
    <row r="3887" spans="1:22">
      <c r="A3887" s="45"/>
      <c r="B3887" s="43">
        <f t="shared" si="65"/>
        <v>3872</v>
      </c>
      <c r="C3887" s="919"/>
      <c r="D3887" s="48"/>
      <c r="L3887" s="259"/>
      <c r="M3887" s="259"/>
      <c r="S3887" s="259"/>
      <c r="T3887" s="259"/>
      <c r="U3887" s="259"/>
      <c r="V3887" s="259"/>
    </row>
    <row r="3888" spans="1:22">
      <c r="A3888" s="45"/>
      <c r="B3888" s="43">
        <f t="shared" si="65"/>
        <v>3873</v>
      </c>
      <c r="C3888" s="919"/>
      <c r="D3888" s="48"/>
      <c r="L3888" s="259"/>
      <c r="M3888" s="259"/>
      <c r="S3888" s="259"/>
      <c r="T3888" s="259"/>
      <c r="U3888" s="259"/>
      <c r="V3888" s="259"/>
    </row>
    <row r="3889" spans="1:22">
      <c r="A3889" s="45"/>
      <c r="B3889" s="43">
        <f t="shared" si="65"/>
        <v>3874</v>
      </c>
      <c r="C3889" s="919"/>
      <c r="D3889" s="48"/>
      <c r="L3889" s="259"/>
      <c r="M3889" s="259"/>
      <c r="S3889" s="259"/>
      <c r="T3889" s="259"/>
      <c r="U3889" s="259"/>
      <c r="V3889" s="259"/>
    </row>
    <row r="3890" spans="1:22">
      <c r="A3890" s="45"/>
      <c r="B3890" s="43">
        <f t="shared" si="65"/>
        <v>3875</v>
      </c>
      <c r="C3890" s="919"/>
      <c r="D3890" s="48"/>
      <c r="L3890" s="259"/>
      <c r="M3890" s="259"/>
      <c r="S3890" s="259"/>
      <c r="T3890" s="259"/>
      <c r="U3890" s="259"/>
      <c r="V3890" s="259"/>
    </row>
    <row r="3891" spans="1:22">
      <c r="A3891" s="45"/>
      <c r="B3891" s="43">
        <f t="shared" si="65"/>
        <v>3876</v>
      </c>
      <c r="C3891" s="919"/>
      <c r="D3891" s="48"/>
      <c r="L3891" s="259"/>
      <c r="M3891" s="259"/>
      <c r="S3891" s="259"/>
      <c r="T3891" s="259"/>
      <c r="U3891" s="259"/>
      <c r="V3891" s="259"/>
    </row>
    <row r="3892" spans="1:22">
      <c r="A3892" s="45"/>
      <c r="B3892" s="43">
        <f t="shared" si="65"/>
        <v>3877</v>
      </c>
      <c r="C3892" s="919"/>
      <c r="D3892" s="48"/>
      <c r="L3892" s="259"/>
      <c r="M3892" s="259"/>
      <c r="S3892" s="259"/>
      <c r="T3892" s="259"/>
      <c r="U3892" s="259"/>
      <c r="V3892" s="259"/>
    </row>
    <row r="3893" spans="1:22">
      <c r="A3893" s="45"/>
      <c r="B3893" s="43">
        <f t="shared" si="65"/>
        <v>3878</v>
      </c>
      <c r="C3893" s="919"/>
      <c r="D3893" s="48"/>
      <c r="L3893" s="259"/>
      <c r="M3893" s="259"/>
      <c r="S3893" s="259"/>
      <c r="T3893" s="259"/>
      <c r="U3893" s="259"/>
      <c r="V3893" s="259"/>
    </row>
    <row r="3894" spans="1:22">
      <c r="A3894" s="45"/>
      <c r="B3894" s="43">
        <f t="shared" si="65"/>
        <v>3879</v>
      </c>
      <c r="C3894" s="919"/>
      <c r="D3894" s="48"/>
      <c r="L3894" s="259"/>
      <c r="M3894" s="259"/>
      <c r="S3894" s="259"/>
      <c r="T3894" s="259"/>
      <c r="U3894" s="259"/>
      <c r="V3894" s="259"/>
    </row>
    <row r="3895" spans="1:22">
      <c r="A3895" s="45"/>
      <c r="B3895" s="43">
        <f t="shared" si="65"/>
        <v>3880</v>
      </c>
      <c r="C3895" s="919"/>
      <c r="D3895" s="48"/>
      <c r="L3895" s="259"/>
      <c r="M3895" s="259"/>
      <c r="S3895" s="259"/>
      <c r="T3895" s="259"/>
      <c r="U3895" s="259"/>
      <c r="V3895" s="259"/>
    </row>
    <row r="3896" spans="1:22">
      <c r="A3896" s="45"/>
      <c r="B3896" s="43">
        <f t="shared" si="65"/>
        <v>3881</v>
      </c>
      <c r="C3896" s="919"/>
      <c r="D3896" s="48"/>
      <c r="L3896" s="259"/>
      <c r="M3896" s="259"/>
      <c r="S3896" s="259"/>
      <c r="T3896" s="259"/>
      <c r="U3896" s="259"/>
      <c r="V3896" s="259"/>
    </row>
    <row r="3897" spans="1:22">
      <c r="A3897" s="45"/>
      <c r="B3897" s="43">
        <f t="shared" si="65"/>
        <v>3882</v>
      </c>
      <c r="C3897" s="919"/>
      <c r="D3897" s="48"/>
      <c r="L3897" s="259"/>
      <c r="M3897" s="259"/>
      <c r="S3897" s="259"/>
      <c r="T3897" s="259"/>
      <c r="U3897" s="259"/>
      <c r="V3897" s="259"/>
    </row>
    <row r="3898" spans="1:22">
      <c r="A3898" s="45"/>
      <c r="B3898" s="43">
        <f t="shared" si="65"/>
        <v>3883</v>
      </c>
      <c r="C3898" s="919"/>
      <c r="D3898" s="48"/>
      <c r="L3898" s="259"/>
      <c r="M3898" s="259"/>
      <c r="S3898" s="259"/>
      <c r="T3898" s="259"/>
      <c r="U3898" s="259"/>
      <c r="V3898" s="259"/>
    </row>
    <row r="3899" spans="1:22">
      <c r="A3899" s="45"/>
      <c r="B3899" s="43">
        <f t="shared" si="65"/>
        <v>3884</v>
      </c>
      <c r="C3899" s="919"/>
      <c r="D3899" s="48"/>
      <c r="L3899" s="259"/>
      <c r="M3899" s="259"/>
      <c r="S3899" s="259"/>
      <c r="T3899" s="259"/>
      <c r="U3899" s="259"/>
      <c r="V3899" s="259"/>
    </row>
    <row r="3900" spans="1:22">
      <c r="A3900" s="45"/>
      <c r="B3900" s="43">
        <f t="shared" si="65"/>
        <v>3885</v>
      </c>
      <c r="C3900" s="919"/>
      <c r="D3900" s="48"/>
      <c r="L3900" s="259"/>
      <c r="M3900" s="259"/>
      <c r="S3900" s="259"/>
      <c r="T3900" s="259"/>
      <c r="U3900" s="259"/>
      <c r="V3900" s="259"/>
    </row>
    <row r="3901" spans="1:22">
      <c r="A3901" s="45"/>
      <c r="B3901" s="43">
        <f t="shared" si="65"/>
        <v>3886</v>
      </c>
      <c r="C3901" s="919"/>
      <c r="D3901" s="48"/>
      <c r="L3901" s="259"/>
      <c r="M3901" s="259"/>
      <c r="S3901" s="259"/>
      <c r="T3901" s="259"/>
      <c r="U3901" s="259"/>
      <c r="V3901" s="259"/>
    </row>
    <row r="3902" spans="1:22">
      <c r="A3902" s="45"/>
      <c r="B3902" s="43">
        <f t="shared" si="65"/>
        <v>3887</v>
      </c>
      <c r="C3902" s="919"/>
      <c r="D3902" s="48"/>
      <c r="L3902" s="259"/>
      <c r="M3902" s="259"/>
      <c r="S3902" s="259"/>
      <c r="T3902" s="259"/>
      <c r="U3902" s="259"/>
      <c r="V3902" s="259"/>
    </row>
    <row r="3903" spans="1:22">
      <c r="A3903" s="45"/>
      <c r="B3903" s="43">
        <f t="shared" si="65"/>
        <v>3888</v>
      </c>
      <c r="C3903" s="919"/>
      <c r="D3903" s="48"/>
      <c r="L3903" s="259"/>
      <c r="M3903" s="259"/>
      <c r="S3903" s="259"/>
      <c r="T3903" s="259"/>
      <c r="U3903" s="259"/>
      <c r="V3903" s="259"/>
    </row>
    <row r="3904" spans="1:22">
      <c r="A3904" s="45"/>
      <c r="B3904" s="43">
        <f t="shared" si="65"/>
        <v>3889</v>
      </c>
      <c r="C3904" s="919"/>
      <c r="D3904" s="48"/>
      <c r="L3904" s="259"/>
      <c r="M3904" s="259"/>
      <c r="S3904" s="259"/>
      <c r="T3904" s="259"/>
      <c r="U3904" s="259"/>
      <c r="V3904" s="259"/>
    </row>
    <row r="3905" spans="1:22">
      <c r="A3905" s="45"/>
      <c r="B3905" s="43">
        <f t="shared" si="65"/>
        <v>3890</v>
      </c>
      <c r="C3905" s="919"/>
      <c r="D3905" s="48"/>
      <c r="L3905" s="259"/>
      <c r="M3905" s="259"/>
      <c r="S3905" s="259"/>
      <c r="T3905" s="259"/>
      <c r="U3905" s="259"/>
      <c r="V3905" s="259"/>
    </row>
    <row r="3906" spans="1:22">
      <c r="A3906" s="45"/>
      <c r="B3906" s="43">
        <f t="shared" si="65"/>
        <v>3891</v>
      </c>
      <c r="C3906" s="919"/>
      <c r="D3906" s="48"/>
      <c r="L3906" s="259"/>
      <c r="M3906" s="259"/>
      <c r="S3906" s="259"/>
      <c r="T3906" s="259"/>
      <c r="U3906" s="259"/>
      <c r="V3906" s="259"/>
    </row>
    <row r="3907" spans="1:22">
      <c r="A3907" s="45"/>
      <c r="B3907" s="43">
        <f t="shared" si="65"/>
        <v>3892</v>
      </c>
      <c r="C3907" s="919"/>
      <c r="D3907" s="48"/>
      <c r="L3907" s="259"/>
      <c r="M3907" s="259"/>
      <c r="S3907" s="259"/>
      <c r="T3907" s="259"/>
      <c r="U3907" s="259"/>
      <c r="V3907" s="259"/>
    </row>
    <row r="3908" spans="1:22">
      <c r="A3908" s="45"/>
      <c r="B3908" s="43">
        <f t="shared" si="65"/>
        <v>3893</v>
      </c>
      <c r="C3908" s="919"/>
      <c r="D3908" s="48"/>
      <c r="L3908" s="259"/>
      <c r="M3908" s="259"/>
      <c r="S3908" s="259"/>
      <c r="T3908" s="259"/>
      <c r="U3908" s="259"/>
      <c r="V3908" s="259"/>
    </row>
    <row r="3909" spans="1:22">
      <c r="A3909" s="45"/>
      <c r="B3909" s="43">
        <f t="shared" si="65"/>
        <v>3894</v>
      </c>
      <c r="C3909" s="919"/>
      <c r="D3909" s="48"/>
      <c r="L3909" s="259"/>
      <c r="M3909" s="259"/>
      <c r="S3909" s="259"/>
      <c r="T3909" s="259"/>
      <c r="U3909" s="259"/>
      <c r="V3909" s="259"/>
    </row>
    <row r="3910" spans="1:22">
      <c r="A3910" s="45"/>
      <c r="B3910" s="43">
        <f t="shared" si="65"/>
        <v>3895</v>
      </c>
      <c r="C3910" s="919"/>
      <c r="D3910" s="48"/>
      <c r="L3910" s="259"/>
      <c r="M3910" s="259"/>
      <c r="S3910" s="259"/>
      <c r="T3910" s="259"/>
      <c r="U3910" s="259"/>
      <c r="V3910" s="259"/>
    </row>
    <row r="3911" spans="1:22">
      <c r="A3911" s="45"/>
      <c r="B3911" s="43">
        <f t="shared" si="65"/>
        <v>3896</v>
      </c>
      <c r="C3911" s="919"/>
      <c r="D3911" s="48"/>
      <c r="L3911" s="259"/>
      <c r="M3911" s="259"/>
      <c r="S3911" s="259"/>
      <c r="T3911" s="259"/>
      <c r="U3911" s="259"/>
      <c r="V3911" s="259"/>
    </row>
    <row r="3912" spans="1:22">
      <c r="A3912" s="45"/>
      <c r="B3912" s="43">
        <f t="shared" si="65"/>
        <v>3897</v>
      </c>
      <c r="C3912" s="919"/>
      <c r="D3912" s="48"/>
      <c r="L3912" s="259"/>
      <c r="M3912" s="259"/>
      <c r="S3912" s="259"/>
      <c r="T3912" s="259"/>
      <c r="U3912" s="259"/>
      <c r="V3912" s="259"/>
    </row>
    <row r="3913" spans="1:22">
      <c r="A3913" s="45"/>
      <c r="B3913" s="43">
        <f t="shared" si="65"/>
        <v>3898</v>
      </c>
      <c r="C3913" s="919"/>
      <c r="D3913" s="48"/>
      <c r="L3913" s="259"/>
      <c r="M3913" s="259"/>
      <c r="S3913" s="259"/>
      <c r="T3913" s="259"/>
      <c r="U3913" s="259"/>
      <c r="V3913" s="259"/>
    </row>
    <row r="3914" spans="1:22">
      <c r="A3914" s="45"/>
      <c r="B3914" s="43">
        <f t="shared" si="65"/>
        <v>3899</v>
      </c>
      <c r="C3914" s="919"/>
      <c r="D3914" s="48"/>
      <c r="L3914" s="259"/>
      <c r="M3914" s="259"/>
      <c r="S3914" s="259"/>
      <c r="T3914" s="259"/>
      <c r="U3914" s="259"/>
      <c r="V3914" s="259"/>
    </row>
    <row r="3915" spans="1:22">
      <c r="A3915" s="45"/>
      <c r="B3915" s="43">
        <f t="shared" si="65"/>
        <v>3900</v>
      </c>
      <c r="C3915" s="919"/>
      <c r="D3915" s="48"/>
      <c r="L3915" s="259"/>
      <c r="M3915" s="259"/>
      <c r="S3915" s="259"/>
      <c r="T3915" s="259"/>
      <c r="U3915" s="259"/>
      <c r="V3915" s="259"/>
    </row>
    <row r="3916" spans="1:22">
      <c r="A3916" s="45"/>
      <c r="B3916" s="43">
        <f t="shared" si="65"/>
        <v>3901</v>
      </c>
      <c r="C3916" s="919"/>
      <c r="D3916" s="48"/>
      <c r="L3916" s="259"/>
      <c r="M3916" s="259"/>
      <c r="S3916" s="259"/>
      <c r="T3916" s="259"/>
      <c r="U3916" s="259"/>
      <c r="V3916" s="259"/>
    </row>
    <row r="3917" spans="1:22">
      <c r="A3917" s="45"/>
      <c r="B3917" s="43">
        <f t="shared" si="65"/>
        <v>3902</v>
      </c>
      <c r="C3917" s="919"/>
      <c r="D3917" s="48"/>
      <c r="L3917" s="259"/>
      <c r="M3917" s="259"/>
      <c r="S3917" s="259"/>
      <c r="T3917" s="259"/>
      <c r="U3917" s="259"/>
      <c r="V3917" s="259"/>
    </row>
    <row r="3918" spans="1:22">
      <c r="A3918" s="45"/>
      <c r="B3918" s="43">
        <f t="shared" si="65"/>
        <v>3903</v>
      </c>
      <c r="C3918" s="919"/>
      <c r="D3918" s="48"/>
      <c r="L3918" s="259"/>
      <c r="M3918" s="259"/>
      <c r="S3918" s="259"/>
      <c r="T3918" s="259"/>
      <c r="U3918" s="259"/>
      <c r="V3918" s="259"/>
    </row>
    <row r="3919" spans="1:22">
      <c r="A3919" s="45"/>
      <c r="B3919" s="43">
        <f t="shared" si="65"/>
        <v>3904</v>
      </c>
      <c r="C3919" s="919"/>
      <c r="D3919" s="48"/>
      <c r="L3919" s="259"/>
      <c r="M3919" s="259"/>
      <c r="S3919" s="259"/>
      <c r="T3919" s="259"/>
      <c r="U3919" s="259"/>
      <c r="V3919" s="259"/>
    </row>
    <row r="3920" spans="1:22">
      <c r="A3920" s="45"/>
      <c r="B3920" s="43">
        <f t="shared" si="65"/>
        <v>3905</v>
      </c>
      <c r="C3920" s="919"/>
      <c r="D3920" s="48"/>
      <c r="L3920" s="259"/>
      <c r="M3920" s="259"/>
      <c r="S3920" s="259"/>
      <c r="T3920" s="259"/>
      <c r="U3920" s="259"/>
      <c r="V3920" s="259"/>
    </row>
    <row r="3921" spans="1:22">
      <c r="A3921" s="45"/>
      <c r="B3921" s="43">
        <f t="shared" si="65"/>
        <v>3906</v>
      </c>
      <c r="C3921" s="919"/>
      <c r="D3921" s="48"/>
      <c r="L3921" s="259"/>
      <c r="M3921" s="259"/>
      <c r="S3921" s="259"/>
      <c r="T3921" s="259"/>
      <c r="U3921" s="259"/>
      <c r="V3921" s="259"/>
    </row>
    <row r="3922" spans="1:22">
      <c r="A3922" s="45"/>
      <c r="B3922" s="43">
        <f t="shared" ref="B3922:B3985" si="66">B3921+1</f>
        <v>3907</v>
      </c>
      <c r="C3922" s="919"/>
      <c r="D3922" s="48"/>
      <c r="L3922" s="259"/>
      <c r="M3922" s="259"/>
      <c r="S3922" s="259"/>
      <c r="T3922" s="259"/>
      <c r="U3922" s="259"/>
      <c r="V3922" s="259"/>
    </row>
    <row r="3923" spans="1:22">
      <c r="A3923" s="45"/>
      <c r="B3923" s="43">
        <f t="shared" si="66"/>
        <v>3908</v>
      </c>
      <c r="C3923" s="919"/>
      <c r="D3923" s="48"/>
      <c r="L3923" s="259"/>
      <c r="M3923" s="259"/>
      <c r="S3923" s="259"/>
      <c r="T3923" s="259"/>
      <c r="U3923" s="259"/>
      <c r="V3923" s="259"/>
    </row>
    <row r="3924" spans="1:22">
      <c r="A3924" s="45"/>
      <c r="B3924" s="43">
        <f t="shared" si="66"/>
        <v>3909</v>
      </c>
      <c r="C3924" s="919"/>
      <c r="D3924" s="48"/>
      <c r="L3924" s="259"/>
      <c r="M3924" s="259"/>
      <c r="S3924" s="259"/>
      <c r="T3924" s="259"/>
      <c r="U3924" s="259"/>
      <c r="V3924" s="259"/>
    </row>
    <row r="3925" spans="1:22">
      <c r="A3925" s="45"/>
      <c r="B3925" s="43">
        <f t="shared" si="66"/>
        <v>3910</v>
      </c>
      <c r="C3925" s="919"/>
      <c r="D3925" s="48"/>
      <c r="L3925" s="259"/>
      <c r="M3925" s="259"/>
      <c r="S3925" s="259"/>
      <c r="T3925" s="259"/>
      <c r="U3925" s="259"/>
      <c r="V3925" s="259"/>
    </row>
    <row r="3926" spans="1:22">
      <c r="A3926" s="45"/>
      <c r="B3926" s="43">
        <f t="shared" si="66"/>
        <v>3911</v>
      </c>
      <c r="C3926" s="919"/>
      <c r="D3926" s="48"/>
      <c r="L3926" s="259"/>
      <c r="M3926" s="259"/>
      <c r="S3926" s="259"/>
      <c r="T3926" s="259"/>
      <c r="U3926" s="259"/>
      <c r="V3926" s="259"/>
    </row>
    <row r="3927" spans="1:22">
      <c r="A3927" s="45"/>
      <c r="B3927" s="43">
        <f t="shared" si="66"/>
        <v>3912</v>
      </c>
      <c r="C3927" s="919"/>
      <c r="D3927" s="48"/>
      <c r="L3927" s="259"/>
      <c r="M3927" s="259"/>
      <c r="S3927" s="259"/>
      <c r="T3927" s="259"/>
      <c r="U3927" s="259"/>
      <c r="V3927" s="259"/>
    </row>
    <row r="3928" spans="1:22">
      <c r="A3928" s="45"/>
      <c r="B3928" s="43">
        <f t="shared" si="66"/>
        <v>3913</v>
      </c>
      <c r="C3928" s="919"/>
      <c r="D3928" s="48"/>
      <c r="L3928" s="259"/>
      <c r="M3928" s="259"/>
      <c r="S3928" s="259"/>
      <c r="T3928" s="259"/>
      <c r="U3928" s="259"/>
      <c r="V3928" s="259"/>
    </row>
    <row r="3929" spans="1:22">
      <c r="A3929" s="45"/>
      <c r="B3929" s="43">
        <f t="shared" si="66"/>
        <v>3914</v>
      </c>
      <c r="C3929" s="919"/>
      <c r="D3929" s="48"/>
      <c r="L3929" s="259"/>
      <c r="M3929" s="259"/>
      <c r="S3929" s="259"/>
      <c r="T3929" s="259"/>
      <c r="U3929" s="259"/>
      <c r="V3929" s="259"/>
    </row>
    <row r="3930" spans="1:22">
      <c r="A3930" s="45"/>
      <c r="B3930" s="43">
        <f t="shared" si="66"/>
        <v>3915</v>
      </c>
      <c r="C3930" s="919"/>
      <c r="D3930" s="48"/>
      <c r="L3930" s="259"/>
      <c r="M3930" s="259"/>
      <c r="S3930" s="259"/>
      <c r="T3930" s="259"/>
      <c r="U3930" s="259"/>
      <c r="V3930" s="259"/>
    </row>
    <row r="3931" spans="1:22">
      <c r="A3931" s="45"/>
      <c r="B3931" s="43">
        <f t="shared" si="66"/>
        <v>3916</v>
      </c>
      <c r="C3931" s="919"/>
      <c r="D3931" s="48"/>
      <c r="L3931" s="259"/>
      <c r="M3931" s="259"/>
      <c r="S3931" s="259"/>
      <c r="T3931" s="259"/>
      <c r="U3931" s="259"/>
      <c r="V3931" s="259"/>
    </row>
    <row r="3932" spans="1:22">
      <c r="A3932" s="45"/>
      <c r="B3932" s="43">
        <f t="shared" si="66"/>
        <v>3917</v>
      </c>
      <c r="C3932" s="919"/>
      <c r="D3932" s="48"/>
      <c r="L3932" s="259"/>
      <c r="M3932" s="259"/>
      <c r="S3932" s="259"/>
      <c r="T3932" s="259"/>
      <c r="U3932" s="259"/>
      <c r="V3932" s="259"/>
    </row>
    <row r="3933" spans="1:22">
      <c r="A3933" s="45"/>
      <c r="B3933" s="43">
        <f t="shared" si="66"/>
        <v>3918</v>
      </c>
      <c r="C3933" s="919"/>
      <c r="D3933" s="48"/>
      <c r="L3933" s="259"/>
      <c r="M3933" s="259"/>
      <c r="S3933" s="259"/>
      <c r="T3933" s="259"/>
      <c r="U3933" s="259"/>
      <c r="V3933" s="259"/>
    </row>
    <row r="3934" spans="1:22">
      <c r="A3934" s="45"/>
      <c r="B3934" s="43">
        <f t="shared" si="66"/>
        <v>3919</v>
      </c>
      <c r="C3934" s="919"/>
      <c r="D3934" s="48"/>
      <c r="L3934" s="259"/>
      <c r="M3934" s="259"/>
      <c r="S3934" s="259"/>
      <c r="T3934" s="259"/>
      <c r="U3934" s="259"/>
      <c r="V3934" s="259"/>
    </row>
    <row r="3935" spans="1:22">
      <c r="A3935" s="45"/>
      <c r="B3935" s="43">
        <f t="shared" si="66"/>
        <v>3920</v>
      </c>
      <c r="C3935" s="919"/>
      <c r="D3935" s="48"/>
      <c r="L3935" s="259"/>
      <c r="M3935" s="259"/>
      <c r="S3935" s="259"/>
      <c r="T3935" s="259"/>
      <c r="U3935" s="259"/>
      <c r="V3935" s="259"/>
    </row>
    <row r="3936" spans="1:22">
      <c r="A3936" s="45"/>
      <c r="B3936" s="43">
        <f t="shared" si="66"/>
        <v>3921</v>
      </c>
      <c r="C3936" s="919"/>
      <c r="D3936" s="48"/>
      <c r="L3936" s="259"/>
      <c r="M3936" s="259"/>
      <c r="S3936" s="259"/>
      <c r="T3936" s="259"/>
      <c r="U3936" s="259"/>
      <c r="V3936" s="259"/>
    </row>
    <row r="3937" spans="1:22">
      <c r="A3937" s="45"/>
      <c r="B3937" s="43">
        <f t="shared" si="66"/>
        <v>3922</v>
      </c>
      <c r="C3937" s="919"/>
      <c r="D3937" s="48"/>
      <c r="L3937" s="259"/>
      <c r="M3937" s="259"/>
      <c r="S3937" s="259"/>
      <c r="T3937" s="259"/>
      <c r="U3937" s="259"/>
      <c r="V3937" s="259"/>
    </row>
    <row r="3938" spans="1:22">
      <c r="A3938" s="45"/>
      <c r="B3938" s="43">
        <f t="shared" si="66"/>
        <v>3923</v>
      </c>
      <c r="C3938" s="919"/>
      <c r="D3938" s="48"/>
      <c r="L3938" s="259"/>
      <c r="M3938" s="259"/>
      <c r="S3938" s="259"/>
      <c r="T3938" s="259"/>
      <c r="U3938" s="259"/>
      <c r="V3938" s="259"/>
    </row>
    <row r="3939" spans="1:22">
      <c r="A3939" s="45"/>
      <c r="B3939" s="43">
        <f t="shared" si="66"/>
        <v>3924</v>
      </c>
      <c r="C3939" s="919"/>
      <c r="D3939" s="48"/>
      <c r="L3939" s="259"/>
      <c r="M3939" s="259"/>
      <c r="S3939" s="259"/>
      <c r="T3939" s="259"/>
      <c r="U3939" s="259"/>
      <c r="V3939" s="259"/>
    </row>
    <row r="3940" spans="1:22">
      <c r="A3940" s="45"/>
      <c r="B3940" s="43">
        <f t="shared" si="66"/>
        <v>3925</v>
      </c>
      <c r="C3940" s="919"/>
      <c r="D3940" s="48"/>
      <c r="L3940" s="259"/>
      <c r="M3940" s="259"/>
      <c r="S3940" s="259"/>
      <c r="T3940" s="259"/>
      <c r="U3940" s="259"/>
      <c r="V3940" s="259"/>
    </row>
    <row r="3941" spans="1:22">
      <c r="A3941" s="45"/>
      <c r="B3941" s="43">
        <f t="shared" si="66"/>
        <v>3926</v>
      </c>
      <c r="C3941" s="919"/>
      <c r="D3941" s="48"/>
      <c r="L3941" s="259"/>
      <c r="M3941" s="259"/>
      <c r="S3941" s="259"/>
      <c r="T3941" s="259"/>
      <c r="U3941" s="259"/>
      <c r="V3941" s="259"/>
    </row>
    <row r="3942" spans="1:22">
      <c r="A3942" s="45"/>
      <c r="B3942" s="43">
        <f t="shared" si="66"/>
        <v>3927</v>
      </c>
      <c r="C3942" s="919"/>
      <c r="D3942" s="48"/>
      <c r="L3942" s="259"/>
      <c r="M3942" s="259"/>
      <c r="S3942" s="259"/>
      <c r="T3942" s="259"/>
      <c r="U3942" s="259"/>
      <c r="V3942" s="259"/>
    </row>
    <row r="3943" spans="1:22">
      <c r="A3943" s="45"/>
      <c r="B3943" s="43">
        <f t="shared" si="66"/>
        <v>3928</v>
      </c>
      <c r="C3943" s="919"/>
      <c r="D3943" s="48"/>
      <c r="L3943" s="259"/>
      <c r="M3943" s="259"/>
      <c r="S3943" s="259"/>
      <c r="T3943" s="259"/>
      <c r="U3943" s="259"/>
      <c r="V3943" s="259"/>
    </row>
    <row r="3944" spans="1:22">
      <c r="A3944" s="45"/>
      <c r="B3944" s="43">
        <f t="shared" si="66"/>
        <v>3929</v>
      </c>
      <c r="C3944" s="919"/>
      <c r="D3944" s="48"/>
      <c r="L3944" s="259"/>
      <c r="M3944" s="259"/>
      <c r="S3944" s="259"/>
      <c r="T3944" s="259"/>
      <c r="U3944" s="259"/>
      <c r="V3944" s="259"/>
    </row>
    <row r="3945" spans="1:22">
      <c r="A3945" s="45"/>
      <c r="B3945" s="43">
        <f t="shared" si="66"/>
        <v>3930</v>
      </c>
      <c r="C3945" s="919"/>
      <c r="D3945" s="48"/>
      <c r="L3945" s="259"/>
      <c r="M3945" s="259"/>
      <c r="S3945" s="259"/>
      <c r="T3945" s="259"/>
      <c r="U3945" s="259"/>
      <c r="V3945" s="259"/>
    </row>
    <row r="3946" spans="1:22">
      <c r="A3946" s="45"/>
      <c r="B3946" s="43">
        <f t="shared" si="66"/>
        <v>3931</v>
      </c>
      <c r="C3946" s="919"/>
      <c r="D3946" s="48"/>
      <c r="L3946" s="259"/>
      <c r="M3946" s="259"/>
      <c r="S3946" s="259"/>
      <c r="T3946" s="259"/>
      <c r="U3946" s="259"/>
      <c r="V3946" s="259"/>
    </row>
    <row r="3947" spans="1:22">
      <c r="A3947" s="45"/>
      <c r="B3947" s="43">
        <f t="shared" si="66"/>
        <v>3932</v>
      </c>
      <c r="C3947" s="919"/>
      <c r="D3947" s="48"/>
      <c r="L3947" s="259"/>
      <c r="M3947" s="259"/>
      <c r="S3947" s="259"/>
      <c r="T3947" s="259"/>
      <c r="U3947" s="259"/>
      <c r="V3947" s="259"/>
    </row>
    <row r="3948" spans="1:22">
      <c r="A3948" s="45"/>
      <c r="B3948" s="43">
        <f t="shared" si="66"/>
        <v>3933</v>
      </c>
      <c r="C3948" s="919"/>
      <c r="D3948" s="48"/>
      <c r="L3948" s="259"/>
      <c r="M3948" s="259"/>
      <c r="S3948" s="259"/>
      <c r="T3948" s="259"/>
      <c r="U3948" s="259"/>
      <c r="V3948" s="259"/>
    </row>
    <row r="3949" spans="1:22">
      <c r="A3949" s="45"/>
      <c r="B3949" s="43">
        <f t="shared" si="66"/>
        <v>3934</v>
      </c>
      <c r="C3949" s="919"/>
      <c r="D3949" s="48"/>
      <c r="L3949" s="259"/>
      <c r="M3949" s="259"/>
      <c r="S3949" s="259"/>
      <c r="T3949" s="259"/>
      <c r="U3949" s="259"/>
      <c r="V3949" s="259"/>
    </row>
    <row r="3950" spans="1:22">
      <c r="A3950" s="45"/>
      <c r="B3950" s="43">
        <f t="shared" si="66"/>
        <v>3935</v>
      </c>
      <c r="C3950" s="919"/>
      <c r="D3950" s="48"/>
      <c r="L3950" s="259"/>
      <c r="M3950" s="259"/>
      <c r="S3950" s="259"/>
      <c r="T3950" s="259"/>
      <c r="U3950" s="259"/>
      <c r="V3950" s="259"/>
    </row>
    <row r="3951" spans="1:22">
      <c r="A3951" s="45"/>
      <c r="B3951" s="43">
        <f t="shared" si="66"/>
        <v>3936</v>
      </c>
      <c r="C3951" s="919"/>
      <c r="D3951" s="48"/>
      <c r="L3951" s="259"/>
      <c r="M3951" s="259"/>
      <c r="S3951" s="259"/>
      <c r="T3951" s="259"/>
      <c r="U3951" s="259"/>
      <c r="V3951" s="259"/>
    </row>
    <row r="3952" spans="1:22">
      <c r="A3952" s="45"/>
      <c r="B3952" s="43">
        <f t="shared" si="66"/>
        <v>3937</v>
      </c>
      <c r="C3952" s="919"/>
      <c r="D3952" s="48"/>
      <c r="L3952" s="259"/>
      <c r="M3952" s="259"/>
      <c r="S3952" s="259"/>
      <c r="T3952" s="259"/>
      <c r="U3952" s="259"/>
      <c r="V3952" s="259"/>
    </row>
    <row r="3953" spans="1:22">
      <c r="A3953" s="45"/>
      <c r="B3953" s="43">
        <f t="shared" si="66"/>
        <v>3938</v>
      </c>
      <c r="C3953" s="919"/>
      <c r="D3953" s="48"/>
      <c r="L3953" s="259"/>
      <c r="M3953" s="259"/>
      <c r="S3953" s="259"/>
      <c r="T3953" s="259"/>
      <c r="U3953" s="259"/>
      <c r="V3953" s="259"/>
    </row>
    <row r="3954" spans="1:22">
      <c r="A3954" s="45"/>
      <c r="B3954" s="43">
        <f t="shared" si="66"/>
        <v>3939</v>
      </c>
      <c r="C3954" s="919"/>
      <c r="D3954" s="48"/>
      <c r="L3954" s="259"/>
      <c r="M3954" s="259"/>
      <c r="S3954" s="259"/>
      <c r="T3954" s="259"/>
      <c r="U3954" s="259"/>
      <c r="V3954" s="259"/>
    </row>
    <row r="3955" spans="1:22">
      <c r="A3955" s="45"/>
      <c r="B3955" s="43">
        <f t="shared" si="66"/>
        <v>3940</v>
      </c>
      <c r="C3955" s="919"/>
      <c r="D3955" s="48"/>
      <c r="L3955" s="259"/>
      <c r="M3955" s="259"/>
      <c r="S3955" s="259"/>
      <c r="T3955" s="259"/>
      <c r="U3955" s="259"/>
      <c r="V3955" s="259"/>
    </row>
    <row r="3956" spans="1:22">
      <c r="A3956" s="45"/>
      <c r="B3956" s="43">
        <f t="shared" si="66"/>
        <v>3941</v>
      </c>
      <c r="C3956" s="919"/>
      <c r="D3956" s="48"/>
      <c r="L3956" s="259"/>
      <c r="M3956" s="259"/>
      <c r="S3956" s="259"/>
      <c r="T3956" s="259"/>
      <c r="U3956" s="259"/>
      <c r="V3956" s="259"/>
    </row>
    <row r="3957" spans="1:22">
      <c r="A3957" s="45"/>
      <c r="B3957" s="43">
        <f t="shared" si="66"/>
        <v>3942</v>
      </c>
      <c r="C3957" s="919"/>
      <c r="D3957" s="48"/>
      <c r="L3957" s="259"/>
      <c r="M3957" s="259"/>
      <c r="S3957" s="259"/>
      <c r="T3957" s="259"/>
      <c r="U3957" s="259"/>
      <c r="V3957" s="259"/>
    </row>
    <row r="3958" spans="1:22">
      <c r="A3958" s="45"/>
      <c r="B3958" s="43">
        <f t="shared" si="66"/>
        <v>3943</v>
      </c>
      <c r="C3958" s="919"/>
      <c r="D3958" s="48"/>
      <c r="L3958" s="259"/>
      <c r="M3958" s="259"/>
      <c r="S3958" s="259"/>
      <c r="T3958" s="259"/>
      <c r="U3958" s="259"/>
      <c r="V3958" s="259"/>
    </row>
    <row r="3959" spans="1:22">
      <c r="A3959" s="45"/>
      <c r="B3959" s="43">
        <f t="shared" si="66"/>
        <v>3944</v>
      </c>
      <c r="C3959" s="919"/>
      <c r="D3959" s="48"/>
      <c r="L3959" s="259"/>
      <c r="M3959" s="259"/>
      <c r="S3959" s="259"/>
      <c r="T3959" s="259"/>
      <c r="U3959" s="259"/>
      <c r="V3959" s="259"/>
    </row>
    <row r="3960" spans="1:22">
      <c r="A3960" s="45"/>
      <c r="B3960" s="43">
        <f t="shared" si="66"/>
        <v>3945</v>
      </c>
      <c r="C3960" s="919"/>
      <c r="D3960" s="48"/>
      <c r="L3960" s="259"/>
      <c r="M3960" s="259"/>
      <c r="S3960" s="259"/>
      <c r="T3960" s="259"/>
      <c r="U3960" s="259"/>
      <c r="V3960" s="259"/>
    </row>
    <row r="3961" spans="1:22">
      <c r="A3961" s="45"/>
      <c r="B3961" s="43">
        <f t="shared" si="66"/>
        <v>3946</v>
      </c>
      <c r="C3961" s="919"/>
      <c r="D3961" s="48"/>
      <c r="L3961" s="259"/>
      <c r="M3961" s="259"/>
      <c r="S3961" s="259"/>
      <c r="T3961" s="259"/>
      <c r="U3961" s="259"/>
      <c r="V3961" s="259"/>
    </row>
    <row r="3962" spans="1:22">
      <c r="A3962" s="45"/>
      <c r="B3962" s="43">
        <f t="shared" si="66"/>
        <v>3947</v>
      </c>
      <c r="C3962" s="919"/>
      <c r="D3962" s="48"/>
      <c r="L3962" s="259"/>
      <c r="M3962" s="259"/>
      <c r="S3962" s="259"/>
      <c r="T3962" s="259"/>
      <c r="U3962" s="259"/>
      <c r="V3962" s="259"/>
    </row>
    <row r="3963" spans="1:22">
      <c r="A3963" s="45"/>
      <c r="B3963" s="43">
        <f t="shared" si="66"/>
        <v>3948</v>
      </c>
      <c r="C3963" s="919"/>
      <c r="D3963" s="48"/>
      <c r="L3963" s="259"/>
      <c r="M3963" s="259"/>
      <c r="S3963" s="259"/>
      <c r="T3963" s="259"/>
      <c r="U3963" s="259"/>
      <c r="V3963" s="259"/>
    </row>
    <row r="3964" spans="1:22">
      <c r="A3964" s="45"/>
      <c r="B3964" s="43">
        <f t="shared" si="66"/>
        <v>3949</v>
      </c>
      <c r="C3964" s="919"/>
      <c r="D3964" s="48"/>
      <c r="L3964" s="259"/>
      <c r="M3964" s="259"/>
      <c r="S3964" s="259"/>
      <c r="T3964" s="259"/>
      <c r="U3964" s="259"/>
      <c r="V3964" s="259"/>
    </row>
    <row r="3965" spans="1:22">
      <c r="A3965" s="45"/>
      <c r="B3965" s="43">
        <f t="shared" si="66"/>
        <v>3950</v>
      </c>
      <c r="C3965" s="919"/>
      <c r="D3965" s="48"/>
      <c r="L3965" s="259"/>
      <c r="M3965" s="259"/>
      <c r="S3965" s="259"/>
      <c r="T3965" s="259"/>
      <c r="U3965" s="259"/>
      <c r="V3965" s="259"/>
    </row>
    <row r="3966" spans="1:22">
      <c r="A3966" s="45"/>
      <c r="B3966" s="43">
        <f t="shared" si="66"/>
        <v>3951</v>
      </c>
      <c r="C3966" s="919"/>
      <c r="D3966" s="48"/>
      <c r="L3966" s="259"/>
      <c r="M3966" s="259"/>
      <c r="S3966" s="259"/>
      <c r="T3966" s="259"/>
      <c r="U3966" s="259"/>
      <c r="V3966" s="259"/>
    </row>
    <row r="3967" spans="1:22">
      <c r="A3967" s="45"/>
      <c r="B3967" s="43">
        <f t="shared" si="66"/>
        <v>3952</v>
      </c>
      <c r="C3967" s="919"/>
      <c r="D3967" s="48"/>
      <c r="L3967" s="259"/>
      <c r="M3967" s="259"/>
      <c r="S3967" s="259"/>
      <c r="T3967" s="259"/>
      <c r="U3967" s="259"/>
      <c r="V3967" s="259"/>
    </row>
    <row r="3968" spans="1:22">
      <c r="A3968" s="45"/>
      <c r="B3968" s="43">
        <f t="shared" si="66"/>
        <v>3953</v>
      </c>
      <c r="C3968" s="919"/>
      <c r="D3968" s="48"/>
      <c r="L3968" s="259"/>
      <c r="M3968" s="259"/>
      <c r="S3968" s="259"/>
      <c r="T3968" s="259"/>
      <c r="U3968" s="259"/>
      <c r="V3968" s="259"/>
    </row>
    <row r="3969" spans="1:22">
      <c r="A3969" s="45"/>
      <c r="B3969" s="43">
        <f t="shared" si="66"/>
        <v>3954</v>
      </c>
      <c r="C3969" s="919"/>
      <c r="D3969" s="48"/>
      <c r="L3969" s="259"/>
      <c r="M3969" s="259"/>
      <c r="S3969" s="259"/>
      <c r="T3969" s="259"/>
      <c r="U3969" s="259"/>
      <c r="V3969" s="259"/>
    </row>
    <row r="3970" spans="1:22">
      <c r="A3970" s="45"/>
      <c r="B3970" s="43">
        <f t="shared" si="66"/>
        <v>3955</v>
      </c>
      <c r="C3970" s="919"/>
      <c r="D3970" s="48"/>
      <c r="L3970" s="259"/>
      <c r="M3970" s="259"/>
      <c r="S3970" s="259"/>
      <c r="T3970" s="259"/>
      <c r="U3970" s="259"/>
      <c r="V3970" s="259"/>
    </row>
    <row r="3971" spans="1:22">
      <c r="A3971" s="45"/>
      <c r="B3971" s="43">
        <f t="shared" si="66"/>
        <v>3956</v>
      </c>
      <c r="C3971" s="919"/>
      <c r="D3971" s="48"/>
      <c r="L3971" s="259"/>
      <c r="M3971" s="259"/>
      <c r="S3971" s="259"/>
      <c r="T3971" s="259"/>
      <c r="U3971" s="259"/>
      <c r="V3971" s="259"/>
    </row>
    <row r="3972" spans="1:22">
      <c r="A3972" s="45"/>
      <c r="B3972" s="43">
        <f t="shared" si="66"/>
        <v>3957</v>
      </c>
      <c r="C3972" s="919"/>
      <c r="D3972" s="48"/>
      <c r="L3972" s="259"/>
      <c r="M3972" s="259"/>
      <c r="S3972" s="259"/>
      <c r="T3972" s="259"/>
      <c r="U3972" s="259"/>
      <c r="V3972" s="259"/>
    </row>
    <row r="3973" spans="1:22">
      <c r="A3973" s="45"/>
      <c r="B3973" s="43">
        <f t="shared" si="66"/>
        <v>3958</v>
      </c>
      <c r="C3973" s="919"/>
      <c r="D3973" s="48"/>
      <c r="L3973" s="259"/>
      <c r="M3973" s="259"/>
      <c r="S3973" s="259"/>
      <c r="T3973" s="259"/>
      <c r="U3973" s="259"/>
      <c r="V3973" s="259"/>
    </row>
    <row r="3974" spans="1:22">
      <c r="A3974" s="45"/>
      <c r="B3974" s="43">
        <f t="shared" si="66"/>
        <v>3959</v>
      </c>
      <c r="C3974" s="919"/>
      <c r="D3974" s="48"/>
      <c r="L3974" s="259"/>
      <c r="M3974" s="259"/>
      <c r="S3974" s="259"/>
      <c r="T3974" s="259"/>
      <c r="U3974" s="259"/>
      <c r="V3974" s="259"/>
    </row>
    <row r="3975" spans="1:22">
      <c r="A3975" s="45"/>
      <c r="B3975" s="43">
        <f t="shared" si="66"/>
        <v>3960</v>
      </c>
      <c r="C3975" s="919"/>
      <c r="D3975" s="48"/>
      <c r="L3975" s="259"/>
      <c r="M3975" s="259"/>
      <c r="S3975" s="259"/>
      <c r="T3975" s="259"/>
      <c r="U3975" s="259"/>
      <c r="V3975" s="259"/>
    </row>
    <row r="3976" spans="1:22">
      <c r="A3976" s="45"/>
      <c r="B3976" s="43">
        <f t="shared" si="66"/>
        <v>3961</v>
      </c>
      <c r="C3976" s="919"/>
      <c r="D3976" s="48"/>
      <c r="L3976" s="259"/>
      <c r="M3976" s="259"/>
      <c r="S3976" s="259"/>
      <c r="T3976" s="259"/>
      <c r="U3976" s="259"/>
      <c r="V3976" s="259"/>
    </row>
    <row r="3977" spans="1:22">
      <c r="A3977" s="45"/>
      <c r="B3977" s="43">
        <f t="shared" si="66"/>
        <v>3962</v>
      </c>
      <c r="C3977" s="919"/>
      <c r="D3977" s="48"/>
      <c r="L3977" s="259"/>
      <c r="M3977" s="259"/>
      <c r="S3977" s="259"/>
      <c r="T3977" s="259"/>
      <c r="U3977" s="259"/>
      <c r="V3977" s="259"/>
    </row>
    <row r="3978" spans="1:22">
      <c r="A3978" s="45"/>
      <c r="B3978" s="43">
        <f t="shared" si="66"/>
        <v>3963</v>
      </c>
      <c r="C3978" s="919"/>
      <c r="D3978" s="48"/>
      <c r="L3978" s="259"/>
      <c r="M3978" s="259"/>
      <c r="S3978" s="259"/>
      <c r="T3978" s="259"/>
      <c r="U3978" s="259"/>
      <c r="V3978" s="259"/>
    </row>
    <row r="3979" spans="1:22">
      <c r="A3979" s="45"/>
      <c r="B3979" s="43">
        <f t="shared" si="66"/>
        <v>3964</v>
      </c>
      <c r="C3979" s="919"/>
      <c r="D3979" s="48"/>
      <c r="L3979" s="259"/>
      <c r="M3979" s="259"/>
      <c r="S3979" s="259"/>
      <c r="T3979" s="259"/>
      <c r="U3979" s="259"/>
      <c r="V3979" s="259"/>
    </row>
    <row r="3980" spans="1:22">
      <c r="A3980" s="45"/>
      <c r="B3980" s="43">
        <f t="shared" si="66"/>
        <v>3965</v>
      </c>
      <c r="C3980" s="919"/>
      <c r="D3980" s="48"/>
      <c r="L3980" s="259"/>
      <c r="M3980" s="259"/>
      <c r="S3980" s="259"/>
      <c r="T3980" s="259"/>
      <c r="U3980" s="259"/>
      <c r="V3980" s="259"/>
    </row>
    <row r="3981" spans="1:22">
      <c r="A3981" s="45"/>
      <c r="B3981" s="43">
        <f t="shared" si="66"/>
        <v>3966</v>
      </c>
      <c r="C3981" s="919"/>
      <c r="D3981" s="48"/>
      <c r="L3981" s="259"/>
      <c r="M3981" s="259"/>
      <c r="S3981" s="259"/>
      <c r="T3981" s="259"/>
      <c r="U3981" s="259"/>
      <c r="V3981" s="259"/>
    </row>
    <row r="3982" spans="1:22">
      <c r="A3982" s="45"/>
      <c r="B3982" s="43">
        <f t="shared" si="66"/>
        <v>3967</v>
      </c>
      <c r="C3982" s="919"/>
      <c r="D3982" s="48"/>
      <c r="L3982" s="259"/>
      <c r="M3982" s="259"/>
      <c r="S3982" s="259"/>
      <c r="T3982" s="259"/>
      <c r="U3982" s="259"/>
      <c r="V3982" s="259"/>
    </row>
    <row r="3983" spans="1:22">
      <c r="A3983" s="45"/>
      <c r="B3983" s="43">
        <f t="shared" si="66"/>
        <v>3968</v>
      </c>
      <c r="C3983" s="919"/>
      <c r="D3983" s="48"/>
      <c r="L3983" s="259"/>
      <c r="M3983" s="259"/>
      <c r="S3983" s="259"/>
      <c r="T3983" s="259"/>
      <c r="U3983" s="259"/>
      <c r="V3983" s="259"/>
    </row>
    <row r="3984" spans="1:22">
      <c r="A3984" s="45"/>
      <c r="B3984" s="43">
        <f t="shared" si="66"/>
        <v>3969</v>
      </c>
      <c r="C3984" s="919"/>
      <c r="D3984" s="48"/>
      <c r="L3984" s="259"/>
      <c r="M3984" s="259"/>
      <c r="S3984" s="259"/>
      <c r="T3984" s="259"/>
      <c r="U3984" s="259"/>
      <c r="V3984" s="259"/>
    </row>
    <row r="3985" spans="1:22">
      <c r="A3985" s="45"/>
      <c r="B3985" s="43">
        <f t="shared" si="66"/>
        <v>3970</v>
      </c>
      <c r="C3985" s="919"/>
      <c r="D3985" s="48"/>
      <c r="L3985" s="259"/>
      <c r="M3985" s="259"/>
      <c r="S3985" s="259"/>
      <c r="T3985" s="259"/>
      <c r="U3985" s="259"/>
      <c r="V3985" s="259"/>
    </row>
    <row r="3986" spans="1:22">
      <c r="A3986" s="45"/>
      <c r="B3986" s="43">
        <f t="shared" ref="B3986:B4049" si="67">B3985+1</f>
        <v>3971</v>
      </c>
      <c r="C3986" s="919"/>
      <c r="D3986" s="48"/>
      <c r="L3986" s="259"/>
      <c r="M3986" s="259"/>
      <c r="S3986" s="259"/>
      <c r="T3986" s="259"/>
      <c r="U3986" s="259"/>
      <c r="V3986" s="259"/>
    </row>
    <row r="3987" spans="1:22">
      <c r="A3987" s="45"/>
      <c r="B3987" s="43">
        <f t="shared" si="67"/>
        <v>3972</v>
      </c>
      <c r="C3987" s="919"/>
      <c r="D3987" s="48"/>
      <c r="L3987" s="259"/>
      <c r="M3987" s="259"/>
      <c r="S3987" s="259"/>
      <c r="T3987" s="259"/>
      <c r="U3987" s="259"/>
      <c r="V3987" s="259"/>
    </row>
    <row r="3988" spans="1:22">
      <c r="A3988" s="45"/>
      <c r="B3988" s="43">
        <f t="shared" si="67"/>
        <v>3973</v>
      </c>
      <c r="C3988" s="919"/>
      <c r="D3988" s="48"/>
      <c r="L3988" s="259"/>
      <c r="M3988" s="259"/>
      <c r="S3988" s="259"/>
      <c r="T3988" s="259"/>
      <c r="U3988" s="259"/>
      <c r="V3988" s="259"/>
    </row>
    <row r="3989" spans="1:22">
      <c r="A3989" s="45"/>
      <c r="B3989" s="43">
        <f t="shared" si="67"/>
        <v>3974</v>
      </c>
      <c r="C3989" s="919"/>
      <c r="D3989" s="48"/>
      <c r="L3989" s="259"/>
      <c r="M3989" s="259"/>
      <c r="S3989" s="259"/>
      <c r="T3989" s="259"/>
      <c r="U3989" s="259"/>
      <c r="V3989" s="259"/>
    </row>
    <row r="3990" spans="1:22">
      <c r="A3990" s="45"/>
      <c r="B3990" s="43">
        <f t="shared" si="67"/>
        <v>3975</v>
      </c>
      <c r="C3990" s="919"/>
      <c r="D3990" s="48"/>
      <c r="L3990" s="259"/>
      <c r="M3990" s="259"/>
      <c r="S3990" s="259"/>
      <c r="T3990" s="259"/>
      <c r="U3990" s="259"/>
      <c r="V3990" s="259"/>
    </row>
    <row r="3991" spans="1:22">
      <c r="A3991" s="45"/>
      <c r="B3991" s="43">
        <f t="shared" si="67"/>
        <v>3976</v>
      </c>
      <c r="C3991" s="919"/>
      <c r="D3991" s="48"/>
      <c r="L3991" s="259"/>
      <c r="M3991" s="259"/>
      <c r="S3991" s="259"/>
      <c r="T3991" s="259"/>
      <c r="U3991" s="259"/>
      <c r="V3991" s="259"/>
    </row>
    <row r="3992" spans="1:22">
      <c r="A3992" s="45"/>
      <c r="B3992" s="43">
        <f t="shared" si="67"/>
        <v>3977</v>
      </c>
      <c r="C3992" s="919"/>
      <c r="D3992" s="48"/>
      <c r="L3992" s="259"/>
      <c r="M3992" s="259"/>
      <c r="S3992" s="259"/>
      <c r="T3992" s="259"/>
      <c r="U3992" s="259"/>
      <c r="V3992" s="259"/>
    </row>
    <row r="3993" spans="1:22">
      <c r="A3993" s="45"/>
      <c r="B3993" s="43">
        <f t="shared" si="67"/>
        <v>3978</v>
      </c>
      <c r="C3993" s="919"/>
      <c r="D3993" s="48"/>
      <c r="L3993" s="259"/>
      <c r="M3993" s="259"/>
      <c r="S3993" s="259"/>
      <c r="T3993" s="259"/>
      <c r="U3993" s="259"/>
      <c r="V3993" s="259"/>
    </row>
    <row r="3994" spans="1:22">
      <c r="A3994" s="45"/>
      <c r="B3994" s="43">
        <f t="shared" si="67"/>
        <v>3979</v>
      </c>
      <c r="C3994" s="919"/>
      <c r="D3994" s="48"/>
      <c r="L3994" s="259"/>
      <c r="M3994" s="259"/>
      <c r="S3994" s="259"/>
      <c r="T3994" s="259"/>
      <c r="U3994" s="259"/>
      <c r="V3994" s="259"/>
    </row>
    <row r="3995" spans="1:22">
      <c r="A3995" s="45"/>
      <c r="B3995" s="43">
        <f t="shared" si="67"/>
        <v>3980</v>
      </c>
      <c r="C3995" s="919"/>
      <c r="D3995" s="48"/>
      <c r="L3995" s="259"/>
      <c r="M3995" s="259"/>
      <c r="S3995" s="259"/>
      <c r="T3995" s="259"/>
      <c r="U3995" s="259"/>
      <c r="V3995" s="259"/>
    </row>
    <row r="3996" spans="1:22">
      <c r="A3996" s="45"/>
      <c r="B3996" s="43">
        <f t="shared" si="67"/>
        <v>3981</v>
      </c>
      <c r="C3996" s="919"/>
      <c r="D3996" s="48"/>
      <c r="L3996" s="259"/>
      <c r="M3996" s="259"/>
      <c r="S3996" s="259"/>
      <c r="T3996" s="259"/>
      <c r="U3996" s="259"/>
      <c r="V3996" s="259"/>
    </row>
    <row r="3997" spans="1:22">
      <c r="A3997" s="45"/>
      <c r="B3997" s="43">
        <f t="shared" si="67"/>
        <v>3982</v>
      </c>
      <c r="C3997" s="919"/>
      <c r="D3997" s="48"/>
      <c r="L3997" s="259"/>
      <c r="M3997" s="259"/>
      <c r="S3997" s="259"/>
      <c r="T3997" s="259"/>
      <c r="U3997" s="259"/>
      <c r="V3997" s="259"/>
    </row>
    <row r="3998" spans="1:22">
      <c r="A3998" s="45"/>
      <c r="B3998" s="43">
        <f t="shared" si="67"/>
        <v>3983</v>
      </c>
      <c r="C3998" s="919"/>
      <c r="D3998" s="48"/>
      <c r="L3998" s="259"/>
      <c r="M3998" s="259"/>
      <c r="S3998" s="259"/>
      <c r="T3998" s="259"/>
      <c r="U3998" s="259"/>
      <c r="V3998" s="259"/>
    </row>
    <row r="3999" spans="1:22">
      <c r="A3999" s="45"/>
      <c r="B3999" s="43">
        <f t="shared" si="67"/>
        <v>3984</v>
      </c>
      <c r="C3999" s="919"/>
      <c r="D3999" s="48"/>
      <c r="L3999" s="259"/>
      <c r="M3999" s="259"/>
      <c r="S3999" s="259"/>
      <c r="T3999" s="259"/>
      <c r="U3999" s="259"/>
      <c r="V3999" s="259"/>
    </row>
    <row r="4000" spans="1:22">
      <c r="A4000" s="45"/>
      <c r="B4000" s="43">
        <f t="shared" si="67"/>
        <v>3985</v>
      </c>
      <c r="C4000" s="919"/>
      <c r="D4000" s="48"/>
      <c r="L4000" s="259"/>
      <c r="M4000" s="259"/>
      <c r="S4000" s="259"/>
      <c r="T4000" s="259"/>
      <c r="U4000" s="259"/>
      <c r="V4000" s="259"/>
    </row>
    <row r="4001" spans="1:22">
      <c r="A4001" s="45"/>
      <c r="B4001" s="43">
        <f t="shared" si="67"/>
        <v>3986</v>
      </c>
      <c r="C4001" s="919"/>
      <c r="D4001" s="48"/>
      <c r="L4001" s="259"/>
      <c r="M4001" s="259"/>
      <c r="S4001" s="259"/>
      <c r="T4001" s="259"/>
      <c r="U4001" s="259"/>
      <c r="V4001" s="259"/>
    </row>
    <row r="4002" spans="1:22">
      <c r="A4002" s="45"/>
      <c r="B4002" s="43">
        <f t="shared" si="67"/>
        <v>3987</v>
      </c>
      <c r="C4002" s="919"/>
      <c r="D4002" s="48"/>
      <c r="L4002" s="259"/>
      <c r="M4002" s="259"/>
      <c r="S4002" s="259"/>
      <c r="T4002" s="259"/>
      <c r="U4002" s="259"/>
      <c r="V4002" s="259"/>
    </row>
    <row r="4003" spans="1:22">
      <c r="A4003" s="45"/>
      <c r="B4003" s="43">
        <f t="shared" si="67"/>
        <v>3988</v>
      </c>
      <c r="C4003" s="919"/>
      <c r="D4003" s="48"/>
      <c r="L4003" s="259"/>
      <c r="M4003" s="259"/>
      <c r="S4003" s="259"/>
      <c r="T4003" s="259"/>
      <c r="U4003" s="259"/>
      <c r="V4003" s="259"/>
    </row>
    <row r="4004" spans="1:22">
      <c r="A4004" s="45"/>
      <c r="B4004" s="43">
        <f t="shared" si="67"/>
        <v>3989</v>
      </c>
      <c r="C4004" s="919"/>
      <c r="D4004" s="48"/>
      <c r="L4004" s="259"/>
      <c r="M4004" s="259"/>
      <c r="S4004" s="259"/>
      <c r="T4004" s="259"/>
      <c r="U4004" s="259"/>
      <c r="V4004" s="259"/>
    </row>
    <row r="4005" spans="1:22">
      <c r="A4005" s="45"/>
      <c r="B4005" s="43">
        <f t="shared" si="67"/>
        <v>3990</v>
      </c>
      <c r="C4005" s="919"/>
      <c r="D4005" s="48"/>
      <c r="L4005" s="259"/>
      <c r="M4005" s="259"/>
      <c r="S4005" s="259"/>
      <c r="T4005" s="259"/>
      <c r="U4005" s="259"/>
      <c r="V4005" s="259"/>
    </row>
    <row r="4006" spans="1:22">
      <c r="A4006" s="45"/>
      <c r="B4006" s="43">
        <f t="shared" si="67"/>
        <v>3991</v>
      </c>
      <c r="C4006" s="919"/>
      <c r="D4006" s="48"/>
      <c r="L4006" s="259"/>
      <c r="M4006" s="259"/>
      <c r="S4006" s="259"/>
      <c r="T4006" s="259"/>
      <c r="U4006" s="259"/>
      <c r="V4006" s="259"/>
    </row>
    <row r="4007" spans="1:22">
      <c r="A4007" s="45"/>
      <c r="B4007" s="43">
        <f t="shared" si="67"/>
        <v>3992</v>
      </c>
      <c r="C4007" s="919"/>
      <c r="D4007" s="48"/>
      <c r="L4007" s="259"/>
      <c r="M4007" s="259"/>
      <c r="S4007" s="259"/>
      <c r="T4007" s="259"/>
      <c r="U4007" s="259"/>
      <c r="V4007" s="259"/>
    </row>
    <row r="4008" spans="1:22">
      <c r="A4008" s="45"/>
      <c r="B4008" s="43">
        <f t="shared" si="67"/>
        <v>3993</v>
      </c>
      <c r="C4008" s="919"/>
      <c r="D4008" s="48"/>
      <c r="L4008" s="259"/>
      <c r="M4008" s="259"/>
      <c r="S4008" s="259"/>
      <c r="T4008" s="259"/>
      <c r="U4008" s="259"/>
      <c r="V4008" s="259"/>
    </row>
    <row r="4009" spans="1:22">
      <c r="A4009" s="45"/>
      <c r="B4009" s="43">
        <f t="shared" si="67"/>
        <v>3994</v>
      </c>
      <c r="C4009" s="919"/>
      <c r="D4009" s="48"/>
      <c r="L4009" s="259"/>
      <c r="M4009" s="259"/>
      <c r="S4009" s="259"/>
      <c r="T4009" s="259"/>
      <c r="U4009" s="259"/>
      <c r="V4009" s="259"/>
    </row>
    <row r="4010" spans="1:22">
      <c r="A4010" s="45"/>
      <c r="B4010" s="43">
        <f t="shared" si="67"/>
        <v>3995</v>
      </c>
      <c r="C4010" s="919"/>
      <c r="D4010" s="48"/>
      <c r="L4010" s="259"/>
      <c r="M4010" s="259"/>
      <c r="S4010" s="259"/>
      <c r="T4010" s="259"/>
      <c r="U4010" s="259"/>
      <c r="V4010" s="259"/>
    </row>
    <row r="4011" spans="1:22">
      <c r="A4011" s="45"/>
      <c r="B4011" s="43">
        <f t="shared" si="67"/>
        <v>3996</v>
      </c>
      <c r="C4011" s="919"/>
      <c r="D4011" s="48"/>
      <c r="L4011" s="259"/>
      <c r="M4011" s="259"/>
      <c r="S4011" s="259"/>
      <c r="T4011" s="259"/>
      <c r="U4011" s="259"/>
      <c r="V4011" s="259"/>
    </row>
    <row r="4012" spans="1:22">
      <c r="A4012" s="45"/>
      <c r="B4012" s="43">
        <f t="shared" si="67"/>
        <v>3997</v>
      </c>
      <c r="C4012" s="919"/>
      <c r="D4012" s="48"/>
      <c r="L4012" s="259"/>
      <c r="M4012" s="259"/>
      <c r="S4012" s="259"/>
      <c r="T4012" s="259"/>
      <c r="U4012" s="259"/>
      <c r="V4012" s="259"/>
    </row>
    <row r="4013" spans="1:22">
      <c r="A4013" s="45"/>
      <c r="B4013" s="43">
        <f t="shared" si="67"/>
        <v>3998</v>
      </c>
      <c r="C4013" s="919"/>
      <c r="D4013" s="48"/>
      <c r="L4013" s="259"/>
      <c r="M4013" s="259"/>
      <c r="S4013" s="259"/>
      <c r="T4013" s="259"/>
      <c r="U4013" s="259"/>
      <c r="V4013" s="259"/>
    </row>
    <row r="4014" spans="1:22">
      <c r="A4014" s="45"/>
      <c r="B4014" s="43">
        <f t="shared" si="67"/>
        <v>3999</v>
      </c>
      <c r="C4014" s="919"/>
      <c r="D4014" s="48"/>
      <c r="L4014" s="259"/>
      <c r="M4014" s="259"/>
      <c r="S4014" s="259"/>
      <c r="T4014" s="259"/>
      <c r="U4014" s="259"/>
      <c r="V4014" s="259"/>
    </row>
    <row r="4015" spans="1:22">
      <c r="A4015" s="45"/>
      <c r="B4015" s="43">
        <f t="shared" si="67"/>
        <v>4000</v>
      </c>
      <c r="C4015" s="919"/>
      <c r="D4015" s="48"/>
      <c r="L4015" s="259"/>
      <c r="M4015" s="259"/>
      <c r="S4015" s="259"/>
      <c r="T4015" s="259"/>
      <c r="U4015" s="259"/>
      <c r="V4015" s="259"/>
    </row>
    <row r="4016" spans="1:22">
      <c r="A4016" s="45"/>
      <c r="B4016" s="43">
        <f t="shared" si="67"/>
        <v>4001</v>
      </c>
      <c r="C4016" s="919"/>
      <c r="D4016" s="48"/>
      <c r="L4016" s="259"/>
      <c r="M4016" s="259"/>
      <c r="S4016" s="259"/>
      <c r="T4016" s="259"/>
      <c r="U4016" s="259"/>
      <c r="V4016" s="259"/>
    </row>
    <row r="4017" spans="1:22">
      <c r="A4017" s="45"/>
      <c r="B4017" s="43">
        <f t="shared" si="67"/>
        <v>4002</v>
      </c>
      <c r="C4017" s="919"/>
      <c r="D4017" s="48"/>
      <c r="L4017" s="259"/>
      <c r="M4017" s="259"/>
      <c r="S4017" s="259"/>
      <c r="T4017" s="259"/>
      <c r="U4017" s="259"/>
      <c r="V4017" s="259"/>
    </row>
    <row r="4018" spans="1:22">
      <c r="A4018" s="45"/>
      <c r="B4018" s="43">
        <f t="shared" si="67"/>
        <v>4003</v>
      </c>
      <c r="C4018" s="919"/>
      <c r="D4018" s="48"/>
      <c r="L4018" s="259"/>
      <c r="M4018" s="259"/>
      <c r="S4018" s="259"/>
      <c r="T4018" s="259"/>
      <c r="U4018" s="259"/>
      <c r="V4018" s="259"/>
    </row>
    <row r="4019" spans="1:22">
      <c r="A4019" s="45"/>
      <c r="B4019" s="43">
        <f t="shared" si="67"/>
        <v>4004</v>
      </c>
      <c r="C4019" s="919"/>
      <c r="D4019" s="48"/>
      <c r="L4019" s="259"/>
      <c r="M4019" s="259"/>
      <c r="S4019" s="259"/>
      <c r="T4019" s="259"/>
      <c r="U4019" s="259"/>
      <c r="V4019" s="259"/>
    </row>
    <row r="4020" spans="1:22">
      <c r="A4020" s="45"/>
      <c r="B4020" s="43">
        <f t="shared" si="67"/>
        <v>4005</v>
      </c>
      <c r="C4020" s="919"/>
      <c r="D4020" s="48"/>
      <c r="L4020" s="259"/>
      <c r="M4020" s="259"/>
      <c r="S4020" s="259"/>
      <c r="T4020" s="259"/>
      <c r="U4020" s="259"/>
      <c r="V4020" s="259"/>
    </row>
    <row r="4021" spans="1:22">
      <c r="A4021" s="45"/>
      <c r="B4021" s="43">
        <f t="shared" si="67"/>
        <v>4006</v>
      </c>
      <c r="C4021" s="919"/>
      <c r="D4021" s="48"/>
      <c r="L4021" s="259"/>
      <c r="M4021" s="259"/>
      <c r="S4021" s="259"/>
      <c r="T4021" s="259"/>
      <c r="U4021" s="259"/>
      <c r="V4021" s="259"/>
    </row>
    <row r="4022" spans="1:22">
      <c r="A4022" s="45"/>
      <c r="B4022" s="43">
        <f t="shared" si="67"/>
        <v>4007</v>
      </c>
      <c r="C4022" s="919"/>
      <c r="D4022" s="48"/>
      <c r="L4022" s="259"/>
      <c r="M4022" s="259"/>
      <c r="S4022" s="259"/>
      <c r="T4022" s="259"/>
      <c r="U4022" s="259"/>
      <c r="V4022" s="259"/>
    </row>
    <row r="4023" spans="1:22">
      <c r="A4023" s="45"/>
      <c r="B4023" s="43">
        <f t="shared" si="67"/>
        <v>4008</v>
      </c>
      <c r="C4023" s="919"/>
      <c r="D4023" s="48"/>
      <c r="L4023" s="259"/>
      <c r="M4023" s="259"/>
      <c r="S4023" s="259"/>
      <c r="T4023" s="259"/>
      <c r="U4023" s="259"/>
      <c r="V4023" s="259"/>
    </row>
    <row r="4024" spans="1:22">
      <c r="A4024" s="45"/>
      <c r="B4024" s="43">
        <f t="shared" si="67"/>
        <v>4009</v>
      </c>
      <c r="C4024" s="919"/>
      <c r="D4024" s="48"/>
      <c r="L4024" s="259"/>
      <c r="M4024" s="259"/>
      <c r="S4024" s="259"/>
      <c r="T4024" s="259"/>
      <c r="U4024" s="259"/>
      <c r="V4024" s="259"/>
    </row>
    <row r="4025" spans="1:22">
      <c r="A4025" s="45"/>
      <c r="B4025" s="43">
        <f t="shared" si="67"/>
        <v>4010</v>
      </c>
      <c r="C4025" s="919"/>
      <c r="D4025" s="48"/>
      <c r="L4025" s="259"/>
      <c r="M4025" s="259"/>
      <c r="S4025" s="259"/>
      <c r="T4025" s="259"/>
      <c r="U4025" s="259"/>
      <c r="V4025" s="259"/>
    </row>
    <row r="4026" spans="1:22">
      <c r="A4026" s="45"/>
      <c r="B4026" s="43">
        <f t="shared" si="67"/>
        <v>4011</v>
      </c>
      <c r="C4026" s="919"/>
      <c r="D4026" s="48"/>
      <c r="L4026" s="259"/>
      <c r="M4026" s="259"/>
      <c r="S4026" s="259"/>
      <c r="T4026" s="259"/>
      <c r="U4026" s="259"/>
      <c r="V4026" s="259"/>
    </row>
    <row r="4027" spans="1:22">
      <c r="A4027" s="45"/>
      <c r="B4027" s="43">
        <f t="shared" si="67"/>
        <v>4012</v>
      </c>
      <c r="C4027" s="919"/>
      <c r="D4027" s="48"/>
      <c r="L4027" s="259"/>
      <c r="M4027" s="259"/>
      <c r="S4027" s="259"/>
      <c r="T4027" s="259"/>
      <c r="U4027" s="259"/>
      <c r="V4027" s="259"/>
    </row>
    <row r="4028" spans="1:22">
      <c r="A4028" s="45"/>
      <c r="B4028" s="43">
        <f t="shared" si="67"/>
        <v>4013</v>
      </c>
      <c r="C4028" s="919"/>
      <c r="D4028" s="48"/>
      <c r="L4028" s="259"/>
      <c r="M4028" s="259"/>
      <c r="S4028" s="259"/>
      <c r="T4028" s="259"/>
      <c r="U4028" s="259"/>
      <c r="V4028" s="259"/>
    </row>
    <row r="4029" spans="1:22">
      <c r="A4029" s="45"/>
      <c r="B4029" s="43">
        <f t="shared" si="67"/>
        <v>4014</v>
      </c>
      <c r="C4029" s="919"/>
      <c r="D4029" s="48"/>
      <c r="L4029" s="259"/>
      <c r="M4029" s="259"/>
      <c r="S4029" s="259"/>
      <c r="T4029" s="259"/>
      <c r="U4029" s="259"/>
      <c r="V4029" s="259"/>
    </row>
    <row r="4030" spans="1:22">
      <c r="A4030" s="45"/>
      <c r="B4030" s="43">
        <f t="shared" si="67"/>
        <v>4015</v>
      </c>
      <c r="C4030" s="919"/>
      <c r="D4030" s="48"/>
      <c r="L4030" s="259"/>
      <c r="M4030" s="259"/>
      <c r="S4030" s="259"/>
      <c r="T4030" s="259"/>
      <c r="U4030" s="259"/>
      <c r="V4030" s="259"/>
    </row>
    <row r="4031" spans="1:22">
      <c r="A4031" s="45"/>
      <c r="B4031" s="43">
        <f t="shared" si="67"/>
        <v>4016</v>
      </c>
      <c r="C4031" s="919"/>
      <c r="D4031" s="48"/>
      <c r="L4031" s="259"/>
      <c r="M4031" s="259"/>
      <c r="S4031" s="259"/>
      <c r="T4031" s="259"/>
      <c r="U4031" s="259"/>
      <c r="V4031" s="259"/>
    </row>
    <row r="4032" spans="1:22">
      <c r="A4032" s="45"/>
      <c r="B4032" s="43">
        <f t="shared" si="67"/>
        <v>4017</v>
      </c>
      <c r="C4032" s="919"/>
      <c r="D4032" s="48"/>
      <c r="L4032" s="259"/>
      <c r="M4032" s="259"/>
      <c r="S4032" s="259"/>
      <c r="T4032" s="259"/>
      <c r="U4032" s="259"/>
      <c r="V4032" s="259"/>
    </row>
    <row r="4033" spans="1:22">
      <c r="A4033" s="45"/>
      <c r="B4033" s="43">
        <f t="shared" si="67"/>
        <v>4018</v>
      </c>
      <c r="C4033" s="919"/>
      <c r="D4033" s="48"/>
      <c r="L4033" s="259"/>
      <c r="M4033" s="259"/>
      <c r="S4033" s="259"/>
      <c r="T4033" s="259"/>
      <c r="U4033" s="259"/>
      <c r="V4033" s="259"/>
    </row>
    <row r="4034" spans="1:22">
      <c r="A4034" s="45"/>
      <c r="B4034" s="43">
        <f t="shared" si="67"/>
        <v>4019</v>
      </c>
      <c r="C4034" s="919"/>
      <c r="D4034" s="48"/>
      <c r="L4034" s="259"/>
      <c r="M4034" s="259"/>
      <c r="S4034" s="259"/>
      <c r="T4034" s="259"/>
      <c r="U4034" s="259"/>
      <c r="V4034" s="259"/>
    </row>
    <row r="4035" spans="1:22">
      <c r="A4035" s="45"/>
      <c r="B4035" s="43">
        <f t="shared" si="67"/>
        <v>4020</v>
      </c>
      <c r="C4035" s="919"/>
      <c r="D4035" s="48"/>
      <c r="L4035" s="259"/>
      <c r="M4035" s="259"/>
      <c r="S4035" s="259"/>
      <c r="T4035" s="259"/>
      <c r="U4035" s="259"/>
      <c r="V4035" s="259"/>
    </row>
    <row r="4036" spans="1:22">
      <c r="A4036" s="45"/>
      <c r="B4036" s="43">
        <f t="shared" si="67"/>
        <v>4021</v>
      </c>
      <c r="C4036" s="919"/>
      <c r="D4036" s="48"/>
      <c r="L4036" s="259"/>
      <c r="M4036" s="259"/>
      <c r="S4036" s="259"/>
      <c r="T4036" s="259"/>
      <c r="U4036" s="259"/>
      <c r="V4036" s="259"/>
    </row>
    <row r="4037" spans="1:22">
      <c r="A4037" s="45"/>
      <c r="B4037" s="43">
        <f t="shared" si="67"/>
        <v>4022</v>
      </c>
      <c r="C4037" s="919"/>
      <c r="D4037" s="48"/>
      <c r="L4037" s="259"/>
      <c r="M4037" s="259"/>
      <c r="S4037" s="259"/>
      <c r="T4037" s="259"/>
      <c r="U4037" s="259"/>
      <c r="V4037" s="259"/>
    </row>
    <row r="4038" spans="1:22">
      <c r="A4038" s="45"/>
      <c r="B4038" s="43">
        <f t="shared" si="67"/>
        <v>4023</v>
      </c>
      <c r="C4038" s="919"/>
      <c r="D4038" s="48"/>
      <c r="L4038" s="259"/>
      <c r="M4038" s="259"/>
      <c r="S4038" s="259"/>
      <c r="T4038" s="259"/>
      <c r="U4038" s="259"/>
      <c r="V4038" s="259"/>
    </row>
    <row r="4039" spans="1:22">
      <c r="A4039" s="45"/>
      <c r="B4039" s="43">
        <f t="shared" si="67"/>
        <v>4024</v>
      </c>
      <c r="C4039" s="919"/>
      <c r="D4039" s="48"/>
      <c r="L4039" s="259"/>
      <c r="M4039" s="259"/>
      <c r="S4039" s="259"/>
      <c r="T4039" s="259"/>
      <c r="U4039" s="259"/>
      <c r="V4039" s="259"/>
    </row>
    <row r="4040" spans="1:22">
      <c r="A4040" s="45"/>
      <c r="B4040" s="43">
        <f t="shared" si="67"/>
        <v>4025</v>
      </c>
      <c r="C4040" s="919"/>
      <c r="D4040" s="48"/>
      <c r="L4040" s="259"/>
      <c r="M4040" s="259"/>
      <c r="S4040" s="259"/>
      <c r="T4040" s="259"/>
      <c r="U4040" s="259"/>
      <c r="V4040" s="259"/>
    </row>
    <row r="4041" spans="1:22">
      <c r="A4041" s="45"/>
      <c r="B4041" s="43">
        <f t="shared" si="67"/>
        <v>4026</v>
      </c>
      <c r="C4041" s="919"/>
      <c r="D4041" s="48"/>
      <c r="L4041" s="259"/>
      <c r="M4041" s="259"/>
      <c r="S4041" s="259"/>
      <c r="T4041" s="259"/>
      <c r="U4041" s="259"/>
      <c r="V4041" s="259"/>
    </row>
    <row r="4042" spans="1:22">
      <c r="A4042" s="45"/>
      <c r="B4042" s="43">
        <f t="shared" si="67"/>
        <v>4027</v>
      </c>
      <c r="C4042" s="919"/>
      <c r="D4042" s="48"/>
      <c r="L4042" s="259"/>
      <c r="M4042" s="259"/>
      <c r="S4042" s="259"/>
      <c r="T4042" s="259"/>
      <c r="U4042" s="259"/>
      <c r="V4042" s="259"/>
    </row>
    <row r="4043" spans="1:22">
      <c r="A4043" s="45"/>
      <c r="B4043" s="43">
        <f t="shared" si="67"/>
        <v>4028</v>
      </c>
      <c r="C4043" s="919"/>
      <c r="D4043" s="48"/>
      <c r="L4043" s="259"/>
      <c r="M4043" s="259"/>
      <c r="S4043" s="259"/>
      <c r="T4043" s="259"/>
      <c r="U4043" s="259"/>
      <c r="V4043" s="259"/>
    </row>
    <row r="4044" spans="1:22">
      <c r="A4044" s="45"/>
      <c r="B4044" s="43">
        <f t="shared" si="67"/>
        <v>4029</v>
      </c>
      <c r="C4044" s="919"/>
      <c r="D4044" s="48"/>
      <c r="L4044" s="259"/>
      <c r="M4044" s="259"/>
      <c r="S4044" s="259"/>
      <c r="T4044" s="259"/>
      <c r="U4044" s="259"/>
      <c r="V4044" s="259"/>
    </row>
    <row r="4045" spans="1:22">
      <c r="A4045" s="45"/>
      <c r="B4045" s="43">
        <f t="shared" si="67"/>
        <v>4030</v>
      </c>
      <c r="C4045" s="919"/>
      <c r="D4045" s="48"/>
      <c r="L4045" s="259"/>
      <c r="M4045" s="259"/>
      <c r="S4045" s="259"/>
      <c r="T4045" s="259"/>
      <c r="U4045" s="259"/>
      <c r="V4045" s="259"/>
    </row>
    <row r="4046" spans="1:22">
      <c r="A4046" s="45"/>
      <c r="B4046" s="43">
        <f t="shared" si="67"/>
        <v>4031</v>
      </c>
      <c r="C4046" s="919"/>
      <c r="D4046" s="48"/>
      <c r="L4046" s="259"/>
      <c r="M4046" s="259"/>
      <c r="S4046" s="259"/>
      <c r="T4046" s="259"/>
      <c r="U4046" s="259"/>
      <c r="V4046" s="259"/>
    </row>
    <row r="4047" spans="1:22">
      <c r="A4047" s="45"/>
      <c r="B4047" s="43">
        <f t="shared" si="67"/>
        <v>4032</v>
      </c>
      <c r="C4047" s="919"/>
      <c r="D4047" s="48"/>
      <c r="L4047" s="259"/>
      <c r="M4047" s="259"/>
      <c r="S4047" s="259"/>
      <c r="T4047" s="259"/>
      <c r="U4047" s="259"/>
      <c r="V4047" s="259"/>
    </row>
    <row r="4048" spans="1:22">
      <c r="A4048" s="45"/>
      <c r="B4048" s="43">
        <f t="shared" si="67"/>
        <v>4033</v>
      </c>
      <c r="C4048" s="919"/>
      <c r="D4048" s="48"/>
      <c r="L4048" s="259"/>
      <c r="M4048" s="259"/>
      <c r="S4048" s="259"/>
      <c r="T4048" s="259"/>
      <c r="U4048" s="259"/>
      <c r="V4048" s="259"/>
    </row>
    <row r="4049" spans="1:22">
      <c r="A4049" s="45"/>
      <c r="B4049" s="43">
        <f t="shared" si="67"/>
        <v>4034</v>
      </c>
      <c r="C4049" s="919"/>
      <c r="D4049" s="48"/>
      <c r="L4049" s="259"/>
      <c r="M4049" s="259"/>
      <c r="S4049" s="259"/>
      <c r="T4049" s="259"/>
      <c r="U4049" s="259"/>
      <c r="V4049" s="259"/>
    </row>
    <row r="4050" spans="1:22">
      <c r="A4050" s="45"/>
      <c r="B4050" s="43">
        <f t="shared" ref="B4050:B4113" si="68">B4049+1</f>
        <v>4035</v>
      </c>
      <c r="C4050" s="919"/>
      <c r="D4050" s="48"/>
      <c r="L4050" s="259"/>
      <c r="M4050" s="259"/>
      <c r="S4050" s="259"/>
      <c r="T4050" s="259"/>
      <c r="U4050" s="259"/>
      <c r="V4050" s="259"/>
    </row>
    <row r="4051" spans="1:22">
      <c r="A4051" s="45"/>
      <c r="B4051" s="43">
        <f t="shared" si="68"/>
        <v>4036</v>
      </c>
      <c r="C4051" s="919"/>
      <c r="D4051" s="48"/>
      <c r="L4051" s="259"/>
      <c r="M4051" s="259"/>
      <c r="S4051" s="259"/>
      <c r="T4051" s="259"/>
      <c r="U4051" s="259"/>
      <c r="V4051" s="259"/>
    </row>
    <row r="4052" spans="1:22">
      <c r="A4052" s="45"/>
      <c r="B4052" s="43">
        <f t="shared" si="68"/>
        <v>4037</v>
      </c>
      <c r="C4052" s="919"/>
      <c r="D4052" s="48"/>
      <c r="L4052" s="259"/>
      <c r="M4052" s="259"/>
      <c r="S4052" s="259"/>
      <c r="T4052" s="259"/>
      <c r="U4052" s="259"/>
      <c r="V4052" s="259"/>
    </row>
    <row r="4053" spans="1:22">
      <c r="A4053" s="45"/>
      <c r="B4053" s="43">
        <f t="shared" si="68"/>
        <v>4038</v>
      </c>
      <c r="C4053" s="919"/>
      <c r="D4053" s="48"/>
      <c r="L4053" s="259"/>
      <c r="M4053" s="259"/>
      <c r="S4053" s="259"/>
      <c r="T4053" s="259"/>
      <c r="U4053" s="259"/>
      <c r="V4053" s="259"/>
    </row>
    <row r="4054" spans="1:22">
      <c r="A4054" s="45"/>
      <c r="B4054" s="43">
        <f t="shared" si="68"/>
        <v>4039</v>
      </c>
      <c r="C4054" s="919"/>
      <c r="D4054" s="48"/>
      <c r="L4054" s="259"/>
      <c r="M4054" s="259"/>
      <c r="S4054" s="259"/>
      <c r="T4054" s="259"/>
      <c r="U4054" s="259"/>
      <c r="V4054" s="259"/>
    </row>
    <row r="4055" spans="1:22">
      <c r="A4055" s="45"/>
      <c r="B4055" s="43">
        <f t="shared" si="68"/>
        <v>4040</v>
      </c>
      <c r="C4055" s="919"/>
      <c r="D4055" s="48"/>
      <c r="L4055" s="259"/>
      <c r="M4055" s="259"/>
      <c r="S4055" s="259"/>
      <c r="T4055" s="259"/>
      <c r="U4055" s="259"/>
      <c r="V4055" s="259"/>
    </row>
    <row r="4056" spans="1:22">
      <c r="A4056" s="45"/>
      <c r="B4056" s="43">
        <f t="shared" si="68"/>
        <v>4041</v>
      </c>
      <c r="C4056" s="919"/>
      <c r="D4056" s="48"/>
      <c r="L4056" s="259"/>
      <c r="M4056" s="259"/>
      <c r="S4056" s="259"/>
      <c r="T4056" s="259"/>
      <c r="U4056" s="259"/>
      <c r="V4056" s="259"/>
    </row>
    <row r="4057" spans="1:22">
      <c r="A4057" s="45"/>
      <c r="B4057" s="43">
        <f t="shared" si="68"/>
        <v>4042</v>
      </c>
      <c r="C4057" s="919"/>
      <c r="D4057" s="48"/>
      <c r="L4057" s="259"/>
      <c r="M4057" s="259"/>
      <c r="S4057" s="259"/>
      <c r="T4057" s="259"/>
      <c r="U4057" s="259"/>
      <c r="V4057" s="259"/>
    </row>
    <row r="4058" spans="1:22">
      <c r="A4058" s="45"/>
      <c r="B4058" s="43">
        <f t="shared" si="68"/>
        <v>4043</v>
      </c>
      <c r="C4058" s="919"/>
      <c r="D4058" s="48"/>
      <c r="L4058" s="259"/>
      <c r="M4058" s="259"/>
      <c r="S4058" s="259"/>
      <c r="T4058" s="259"/>
      <c r="U4058" s="259"/>
      <c r="V4058" s="259"/>
    </row>
    <row r="4059" spans="1:22">
      <c r="A4059" s="45"/>
      <c r="B4059" s="43">
        <f t="shared" si="68"/>
        <v>4044</v>
      </c>
      <c r="C4059" s="919"/>
      <c r="D4059" s="48"/>
      <c r="L4059" s="259"/>
      <c r="M4059" s="259"/>
      <c r="S4059" s="259"/>
      <c r="T4059" s="259"/>
      <c r="U4059" s="259"/>
      <c r="V4059" s="259"/>
    </row>
    <row r="4060" spans="1:22">
      <c r="A4060" s="45"/>
      <c r="B4060" s="43">
        <f t="shared" si="68"/>
        <v>4045</v>
      </c>
      <c r="C4060" s="919"/>
      <c r="D4060" s="48"/>
      <c r="L4060" s="259"/>
      <c r="M4060" s="259"/>
      <c r="S4060" s="259"/>
      <c r="T4060" s="259"/>
      <c r="U4060" s="259"/>
      <c r="V4060" s="259"/>
    </row>
    <row r="4061" spans="1:22">
      <c r="A4061" s="45"/>
      <c r="B4061" s="43">
        <f t="shared" si="68"/>
        <v>4046</v>
      </c>
      <c r="C4061" s="919"/>
      <c r="D4061" s="48"/>
      <c r="L4061" s="259"/>
      <c r="M4061" s="259"/>
      <c r="S4061" s="259"/>
      <c r="T4061" s="259"/>
      <c r="U4061" s="259"/>
      <c r="V4061" s="259"/>
    </row>
    <row r="4062" spans="1:22">
      <c r="A4062" s="45"/>
      <c r="B4062" s="43">
        <f t="shared" si="68"/>
        <v>4047</v>
      </c>
      <c r="C4062" s="919"/>
      <c r="D4062" s="48"/>
      <c r="L4062" s="259"/>
      <c r="M4062" s="259"/>
      <c r="S4062" s="259"/>
      <c r="T4062" s="259"/>
      <c r="U4062" s="259"/>
      <c r="V4062" s="259"/>
    </row>
    <row r="4063" spans="1:22">
      <c r="A4063" s="45"/>
      <c r="B4063" s="43">
        <f t="shared" si="68"/>
        <v>4048</v>
      </c>
      <c r="C4063" s="919"/>
      <c r="D4063" s="48"/>
      <c r="L4063" s="259"/>
      <c r="M4063" s="259"/>
      <c r="S4063" s="259"/>
      <c r="T4063" s="259"/>
      <c r="U4063" s="259"/>
      <c r="V4063" s="259"/>
    </row>
    <row r="4064" spans="1:22">
      <c r="A4064" s="45"/>
      <c r="B4064" s="43">
        <f t="shared" si="68"/>
        <v>4049</v>
      </c>
      <c r="C4064" s="919"/>
      <c r="D4064" s="48"/>
      <c r="L4064" s="259"/>
      <c r="M4064" s="259"/>
      <c r="S4064" s="259"/>
      <c r="T4064" s="259"/>
      <c r="U4064" s="259"/>
      <c r="V4064" s="259"/>
    </row>
    <row r="4065" spans="1:22">
      <c r="A4065" s="45"/>
      <c r="B4065" s="43">
        <f t="shared" si="68"/>
        <v>4050</v>
      </c>
      <c r="C4065" s="919"/>
      <c r="D4065" s="48"/>
      <c r="L4065" s="259"/>
      <c r="M4065" s="259"/>
      <c r="S4065" s="259"/>
      <c r="T4065" s="259"/>
      <c r="U4065" s="259"/>
      <c r="V4065" s="259"/>
    </row>
    <row r="4066" spans="1:22">
      <c r="A4066" s="45"/>
      <c r="B4066" s="43">
        <f t="shared" si="68"/>
        <v>4051</v>
      </c>
      <c r="C4066" s="919"/>
      <c r="D4066" s="48"/>
      <c r="L4066" s="259"/>
      <c r="M4066" s="259"/>
      <c r="S4066" s="259"/>
      <c r="T4066" s="259"/>
      <c r="U4066" s="259"/>
      <c r="V4066" s="259"/>
    </row>
    <row r="4067" spans="1:22">
      <c r="A4067" s="45"/>
      <c r="B4067" s="43">
        <f t="shared" si="68"/>
        <v>4052</v>
      </c>
      <c r="C4067" s="919"/>
      <c r="D4067" s="48"/>
      <c r="L4067" s="259"/>
      <c r="M4067" s="259"/>
      <c r="S4067" s="259"/>
      <c r="T4067" s="259"/>
      <c r="U4067" s="259"/>
      <c r="V4067" s="259"/>
    </row>
    <row r="4068" spans="1:22">
      <c r="A4068" s="45"/>
      <c r="B4068" s="43">
        <f t="shared" si="68"/>
        <v>4053</v>
      </c>
      <c r="C4068" s="919"/>
      <c r="D4068" s="48"/>
      <c r="L4068" s="259"/>
      <c r="M4068" s="259"/>
      <c r="S4068" s="259"/>
      <c r="T4068" s="259"/>
      <c r="U4068" s="259"/>
      <c r="V4068" s="259"/>
    </row>
    <row r="4069" spans="1:22">
      <c r="A4069" s="45"/>
      <c r="B4069" s="43">
        <f t="shared" si="68"/>
        <v>4054</v>
      </c>
      <c r="C4069" s="919"/>
      <c r="D4069" s="48"/>
      <c r="L4069" s="259"/>
      <c r="M4069" s="259"/>
      <c r="S4069" s="259"/>
      <c r="T4069" s="259"/>
      <c r="U4069" s="259"/>
      <c r="V4069" s="259"/>
    </row>
    <row r="4070" spans="1:22">
      <c r="A4070" s="45"/>
      <c r="B4070" s="43">
        <f t="shared" si="68"/>
        <v>4055</v>
      </c>
      <c r="C4070" s="919"/>
      <c r="D4070" s="48"/>
      <c r="L4070" s="259"/>
      <c r="M4070" s="259"/>
      <c r="S4070" s="259"/>
      <c r="T4070" s="259"/>
      <c r="U4070" s="259"/>
      <c r="V4070" s="259"/>
    </row>
    <row r="4071" spans="1:22">
      <c r="A4071" s="45"/>
      <c r="B4071" s="43">
        <f t="shared" si="68"/>
        <v>4056</v>
      </c>
      <c r="C4071" s="919"/>
      <c r="D4071" s="48"/>
      <c r="L4071" s="259"/>
      <c r="M4071" s="259"/>
      <c r="S4071" s="259"/>
      <c r="T4071" s="259"/>
      <c r="U4071" s="259"/>
      <c r="V4071" s="259"/>
    </row>
    <row r="4072" spans="1:22">
      <c r="A4072" s="45"/>
      <c r="B4072" s="43">
        <f t="shared" si="68"/>
        <v>4057</v>
      </c>
      <c r="C4072" s="919"/>
      <c r="D4072" s="48"/>
      <c r="L4072" s="259"/>
      <c r="M4072" s="259"/>
      <c r="S4072" s="259"/>
      <c r="T4072" s="259"/>
      <c r="U4072" s="259"/>
      <c r="V4072" s="259"/>
    </row>
    <row r="4073" spans="1:22">
      <c r="A4073" s="45"/>
      <c r="B4073" s="43">
        <f t="shared" si="68"/>
        <v>4058</v>
      </c>
      <c r="C4073" s="919"/>
      <c r="D4073" s="48"/>
      <c r="L4073" s="259"/>
      <c r="M4073" s="259"/>
      <c r="S4073" s="259"/>
      <c r="T4073" s="259"/>
      <c r="U4073" s="259"/>
      <c r="V4073" s="259"/>
    </row>
    <row r="4074" spans="1:22">
      <c r="A4074" s="45"/>
      <c r="B4074" s="43">
        <f t="shared" si="68"/>
        <v>4059</v>
      </c>
      <c r="C4074" s="919"/>
      <c r="D4074" s="48"/>
      <c r="L4074" s="259"/>
      <c r="M4074" s="259"/>
      <c r="S4074" s="259"/>
      <c r="T4074" s="259"/>
      <c r="U4074" s="259"/>
      <c r="V4074" s="259"/>
    </row>
    <row r="4075" spans="1:22">
      <c r="A4075" s="45"/>
      <c r="B4075" s="43">
        <f t="shared" si="68"/>
        <v>4060</v>
      </c>
      <c r="C4075" s="919"/>
      <c r="D4075" s="48"/>
      <c r="L4075" s="259"/>
      <c r="M4075" s="259"/>
      <c r="S4075" s="259"/>
      <c r="T4075" s="259"/>
      <c r="U4075" s="259"/>
      <c r="V4075" s="259"/>
    </row>
    <row r="4076" spans="1:22">
      <c r="A4076" s="45"/>
      <c r="B4076" s="43">
        <f t="shared" si="68"/>
        <v>4061</v>
      </c>
      <c r="C4076" s="919"/>
      <c r="D4076" s="48"/>
      <c r="L4076" s="259"/>
      <c r="M4076" s="259"/>
      <c r="S4076" s="259"/>
      <c r="T4076" s="259"/>
      <c r="U4076" s="259"/>
      <c r="V4076" s="259"/>
    </row>
    <row r="4077" spans="1:22">
      <c r="A4077" s="45"/>
      <c r="B4077" s="43">
        <f t="shared" si="68"/>
        <v>4062</v>
      </c>
      <c r="C4077" s="919"/>
      <c r="D4077" s="48"/>
      <c r="L4077" s="259"/>
      <c r="M4077" s="259"/>
      <c r="S4077" s="259"/>
      <c r="T4077" s="259"/>
      <c r="U4077" s="259"/>
      <c r="V4077" s="259"/>
    </row>
    <row r="4078" spans="1:22">
      <c r="A4078" s="45"/>
      <c r="B4078" s="43">
        <f t="shared" si="68"/>
        <v>4063</v>
      </c>
      <c r="C4078" s="919"/>
      <c r="D4078" s="48"/>
      <c r="L4078" s="259"/>
      <c r="M4078" s="259"/>
      <c r="S4078" s="259"/>
      <c r="T4078" s="259"/>
      <c r="U4078" s="259"/>
      <c r="V4078" s="259"/>
    </row>
    <row r="4079" spans="1:22">
      <c r="A4079" s="45"/>
      <c r="B4079" s="43">
        <f t="shared" si="68"/>
        <v>4064</v>
      </c>
      <c r="C4079" s="919"/>
      <c r="D4079" s="48"/>
      <c r="L4079" s="259"/>
      <c r="M4079" s="259"/>
      <c r="S4079" s="259"/>
      <c r="T4079" s="259"/>
      <c r="U4079" s="259"/>
      <c r="V4079" s="259"/>
    </row>
    <row r="4080" spans="1:22">
      <c r="A4080" s="45"/>
      <c r="B4080" s="43">
        <f t="shared" si="68"/>
        <v>4065</v>
      </c>
      <c r="C4080" s="919"/>
      <c r="D4080" s="48"/>
      <c r="L4080" s="259"/>
      <c r="M4080" s="259"/>
      <c r="S4080" s="259"/>
      <c r="T4080" s="259"/>
      <c r="U4080" s="259"/>
      <c r="V4080" s="259"/>
    </row>
    <row r="4081" spans="1:22">
      <c r="A4081" s="45"/>
      <c r="B4081" s="43">
        <f t="shared" si="68"/>
        <v>4066</v>
      </c>
      <c r="C4081" s="919"/>
      <c r="D4081" s="48"/>
      <c r="L4081" s="259"/>
      <c r="M4081" s="259"/>
      <c r="S4081" s="259"/>
      <c r="T4081" s="259"/>
      <c r="U4081" s="259"/>
      <c r="V4081" s="259"/>
    </row>
    <row r="4082" spans="1:22">
      <c r="A4082" s="45"/>
      <c r="B4082" s="43">
        <f t="shared" si="68"/>
        <v>4067</v>
      </c>
      <c r="C4082" s="919"/>
      <c r="D4082" s="48"/>
      <c r="L4082" s="259"/>
      <c r="M4082" s="259"/>
      <c r="S4082" s="259"/>
      <c r="T4082" s="259"/>
      <c r="U4082" s="259"/>
      <c r="V4082" s="259"/>
    </row>
    <row r="4083" spans="1:22">
      <c r="A4083" s="45"/>
      <c r="B4083" s="43">
        <f t="shared" si="68"/>
        <v>4068</v>
      </c>
      <c r="C4083" s="919"/>
      <c r="D4083" s="48"/>
      <c r="L4083" s="259"/>
      <c r="M4083" s="259"/>
      <c r="S4083" s="259"/>
      <c r="T4083" s="259"/>
      <c r="U4083" s="259"/>
      <c r="V4083" s="259"/>
    </row>
    <row r="4084" spans="1:22">
      <c r="A4084" s="45"/>
      <c r="B4084" s="43">
        <f t="shared" si="68"/>
        <v>4069</v>
      </c>
      <c r="C4084" s="919"/>
      <c r="D4084" s="48"/>
      <c r="L4084" s="259"/>
      <c r="M4084" s="259"/>
      <c r="S4084" s="259"/>
      <c r="T4084" s="259"/>
      <c r="U4084" s="259"/>
      <c r="V4084" s="259"/>
    </row>
    <row r="4085" spans="1:22">
      <c r="A4085" s="45"/>
      <c r="B4085" s="43">
        <f t="shared" si="68"/>
        <v>4070</v>
      </c>
      <c r="C4085" s="919"/>
      <c r="D4085" s="48"/>
      <c r="L4085" s="259"/>
      <c r="M4085" s="259"/>
      <c r="S4085" s="259"/>
      <c r="T4085" s="259"/>
      <c r="U4085" s="259"/>
      <c r="V4085" s="259"/>
    </row>
    <row r="4086" spans="1:22">
      <c r="A4086" s="45"/>
      <c r="B4086" s="43">
        <f t="shared" si="68"/>
        <v>4071</v>
      </c>
      <c r="C4086" s="919"/>
      <c r="D4086" s="48"/>
      <c r="L4086" s="259"/>
      <c r="M4086" s="259"/>
      <c r="S4086" s="259"/>
      <c r="T4086" s="259"/>
      <c r="U4086" s="259"/>
      <c r="V4086" s="259"/>
    </row>
    <row r="4087" spans="1:22">
      <c r="A4087" s="45"/>
      <c r="B4087" s="43">
        <f t="shared" si="68"/>
        <v>4072</v>
      </c>
      <c r="C4087" s="919"/>
      <c r="D4087" s="48"/>
      <c r="L4087" s="259"/>
      <c r="M4087" s="259"/>
      <c r="S4087" s="259"/>
      <c r="T4087" s="259"/>
      <c r="U4087" s="259"/>
      <c r="V4087" s="259"/>
    </row>
    <row r="4088" spans="1:22">
      <c r="A4088" s="45"/>
      <c r="B4088" s="43">
        <f t="shared" si="68"/>
        <v>4073</v>
      </c>
      <c r="C4088" s="919"/>
      <c r="D4088" s="48"/>
      <c r="L4088" s="259"/>
      <c r="M4088" s="259"/>
      <c r="S4088" s="259"/>
      <c r="T4088" s="259"/>
      <c r="U4088" s="259"/>
      <c r="V4088" s="259"/>
    </row>
    <row r="4089" spans="1:22">
      <c r="A4089" s="45"/>
      <c r="B4089" s="43">
        <f t="shared" si="68"/>
        <v>4074</v>
      </c>
      <c r="C4089" s="919"/>
      <c r="D4089" s="48"/>
      <c r="L4089" s="259"/>
      <c r="M4089" s="259"/>
      <c r="S4089" s="259"/>
      <c r="T4089" s="259"/>
      <c r="U4089" s="259"/>
      <c r="V4089" s="259"/>
    </row>
    <row r="4090" spans="1:22">
      <c r="A4090" s="45"/>
      <c r="B4090" s="43">
        <f t="shared" si="68"/>
        <v>4075</v>
      </c>
      <c r="C4090" s="919"/>
      <c r="D4090" s="48"/>
      <c r="L4090" s="259"/>
      <c r="M4090" s="259"/>
      <c r="S4090" s="259"/>
      <c r="T4090" s="259"/>
      <c r="U4090" s="259"/>
      <c r="V4090" s="259"/>
    </row>
    <row r="4091" spans="1:22">
      <c r="A4091" s="45"/>
      <c r="B4091" s="43">
        <f t="shared" si="68"/>
        <v>4076</v>
      </c>
      <c r="C4091" s="919"/>
      <c r="D4091" s="48"/>
      <c r="L4091" s="259"/>
      <c r="M4091" s="259"/>
      <c r="S4091" s="259"/>
      <c r="T4091" s="259"/>
      <c r="U4091" s="259"/>
      <c r="V4091" s="259"/>
    </row>
    <row r="4092" spans="1:22">
      <c r="A4092" s="45"/>
      <c r="B4092" s="43">
        <f t="shared" si="68"/>
        <v>4077</v>
      </c>
      <c r="C4092" s="919"/>
      <c r="D4092" s="48"/>
      <c r="L4092" s="259"/>
      <c r="M4092" s="259"/>
      <c r="S4092" s="259"/>
      <c r="T4092" s="259"/>
      <c r="U4092" s="259"/>
      <c r="V4092" s="259"/>
    </row>
    <row r="4093" spans="1:22">
      <c r="A4093" s="45"/>
      <c r="B4093" s="43">
        <f t="shared" si="68"/>
        <v>4078</v>
      </c>
      <c r="C4093" s="919"/>
      <c r="D4093" s="48"/>
      <c r="L4093" s="259"/>
      <c r="M4093" s="259"/>
      <c r="S4093" s="259"/>
      <c r="T4093" s="259"/>
      <c r="U4093" s="259"/>
      <c r="V4093" s="259"/>
    </row>
    <row r="4094" spans="1:22">
      <c r="A4094" s="45"/>
      <c r="B4094" s="43">
        <f t="shared" si="68"/>
        <v>4079</v>
      </c>
      <c r="C4094" s="919"/>
      <c r="D4094" s="48"/>
      <c r="L4094" s="259"/>
      <c r="M4094" s="259"/>
      <c r="S4094" s="259"/>
      <c r="T4094" s="259"/>
      <c r="U4094" s="259"/>
      <c r="V4094" s="259"/>
    </row>
    <row r="4095" spans="1:22">
      <c r="A4095" s="45"/>
      <c r="B4095" s="43">
        <f t="shared" si="68"/>
        <v>4080</v>
      </c>
      <c r="C4095" s="919"/>
      <c r="D4095" s="48"/>
      <c r="L4095" s="259"/>
      <c r="M4095" s="259"/>
      <c r="S4095" s="259"/>
      <c r="T4095" s="259"/>
      <c r="U4095" s="259"/>
      <c r="V4095" s="259"/>
    </row>
    <row r="4096" spans="1:22">
      <c r="A4096" s="45"/>
      <c r="B4096" s="43">
        <f t="shared" si="68"/>
        <v>4081</v>
      </c>
      <c r="C4096" s="919"/>
      <c r="D4096" s="48"/>
      <c r="L4096" s="259"/>
      <c r="M4096" s="259"/>
      <c r="S4096" s="259"/>
      <c r="T4096" s="259"/>
      <c r="U4096" s="259"/>
      <c r="V4096" s="259"/>
    </row>
    <row r="4097" spans="1:22">
      <c r="A4097" s="45"/>
      <c r="B4097" s="43">
        <f t="shared" si="68"/>
        <v>4082</v>
      </c>
      <c r="C4097" s="919"/>
      <c r="D4097" s="48"/>
      <c r="L4097" s="259"/>
      <c r="M4097" s="259"/>
      <c r="S4097" s="259"/>
      <c r="T4097" s="259"/>
      <c r="U4097" s="259"/>
      <c r="V4097" s="259"/>
    </row>
    <row r="4098" spans="1:22">
      <c r="A4098" s="45"/>
      <c r="B4098" s="43">
        <f t="shared" si="68"/>
        <v>4083</v>
      </c>
      <c r="C4098" s="919"/>
      <c r="D4098" s="48"/>
      <c r="L4098" s="259"/>
      <c r="M4098" s="259"/>
      <c r="S4098" s="259"/>
      <c r="T4098" s="259"/>
      <c r="U4098" s="259"/>
      <c r="V4098" s="259"/>
    </row>
    <row r="4099" spans="1:22">
      <c r="A4099" s="45"/>
      <c r="B4099" s="43">
        <f t="shared" si="68"/>
        <v>4084</v>
      </c>
      <c r="C4099" s="919"/>
      <c r="D4099" s="48"/>
      <c r="L4099" s="259"/>
      <c r="M4099" s="259"/>
      <c r="S4099" s="259"/>
      <c r="T4099" s="259"/>
      <c r="U4099" s="259"/>
      <c r="V4099" s="259"/>
    </row>
    <row r="4100" spans="1:22">
      <c r="A4100" s="45"/>
      <c r="B4100" s="43">
        <f t="shared" si="68"/>
        <v>4085</v>
      </c>
      <c r="C4100" s="919"/>
      <c r="D4100" s="48"/>
      <c r="L4100" s="259"/>
      <c r="M4100" s="259"/>
      <c r="S4100" s="259"/>
      <c r="T4100" s="259"/>
      <c r="U4100" s="259"/>
      <c r="V4100" s="259"/>
    </row>
    <row r="4101" spans="1:22">
      <c r="A4101" s="45"/>
      <c r="B4101" s="43">
        <f t="shared" si="68"/>
        <v>4086</v>
      </c>
      <c r="C4101" s="919"/>
      <c r="D4101" s="48"/>
      <c r="L4101" s="259"/>
      <c r="M4101" s="259"/>
      <c r="S4101" s="259"/>
      <c r="T4101" s="259"/>
      <c r="U4101" s="259"/>
      <c r="V4101" s="259"/>
    </row>
    <row r="4102" spans="1:22">
      <c r="A4102" s="45"/>
      <c r="B4102" s="43">
        <f t="shared" si="68"/>
        <v>4087</v>
      </c>
      <c r="C4102" s="919"/>
      <c r="D4102" s="48"/>
      <c r="L4102" s="259"/>
      <c r="M4102" s="259"/>
      <c r="S4102" s="259"/>
      <c r="T4102" s="259"/>
      <c r="U4102" s="259"/>
      <c r="V4102" s="259"/>
    </row>
    <row r="4103" spans="1:22">
      <c r="A4103" s="45"/>
      <c r="B4103" s="43">
        <f t="shared" si="68"/>
        <v>4088</v>
      </c>
      <c r="C4103" s="919"/>
      <c r="D4103" s="48"/>
      <c r="L4103" s="259"/>
      <c r="M4103" s="259"/>
      <c r="S4103" s="259"/>
      <c r="T4103" s="259"/>
      <c r="U4103" s="259"/>
      <c r="V4103" s="259"/>
    </row>
    <row r="4104" spans="1:22">
      <c r="A4104" s="45"/>
      <c r="B4104" s="43">
        <f t="shared" si="68"/>
        <v>4089</v>
      </c>
      <c r="C4104" s="919"/>
      <c r="D4104" s="48"/>
      <c r="L4104" s="259"/>
      <c r="M4104" s="259"/>
      <c r="S4104" s="259"/>
      <c r="T4104" s="259"/>
      <c r="U4104" s="259"/>
      <c r="V4104" s="259"/>
    </row>
    <row r="4105" spans="1:22">
      <c r="A4105" s="45"/>
      <c r="B4105" s="43">
        <f t="shared" si="68"/>
        <v>4090</v>
      </c>
      <c r="C4105" s="919"/>
      <c r="D4105" s="48"/>
      <c r="L4105" s="259"/>
      <c r="M4105" s="259"/>
      <c r="S4105" s="259"/>
      <c r="T4105" s="259"/>
      <c r="U4105" s="259"/>
      <c r="V4105" s="259"/>
    </row>
    <row r="4106" spans="1:22">
      <c r="A4106" s="45"/>
      <c r="B4106" s="43">
        <f t="shared" si="68"/>
        <v>4091</v>
      </c>
      <c r="C4106" s="919"/>
      <c r="D4106" s="48"/>
      <c r="L4106" s="259"/>
      <c r="M4106" s="259"/>
      <c r="S4106" s="259"/>
      <c r="T4106" s="259"/>
      <c r="U4106" s="259"/>
      <c r="V4106" s="259"/>
    </row>
    <row r="4107" spans="1:22">
      <c r="A4107" s="45"/>
      <c r="B4107" s="43">
        <f t="shared" si="68"/>
        <v>4092</v>
      </c>
      <c r="C4107" s="919"/>
      <c r="D4107" s="48"/>
      <c r="L4107" s="259"/>
      <c r="M4107" s="259"/>
      <c r="S4107" s="259"/>
      <c r="T4107" s="259"/>
      <c r="U4107" s="259"/>
      <c r="V4107" s="259"/>
    </row>
    <row r="4108" spans="1:22">
      <c r="A4108" s="45"/>
      <c r="B4108" s="43">
        <f t="shared" si="68"/>
        <v>4093</v>
      </c>
      <c r="C4108" s="919"/>
      <c r="D4108" s="48"/>
      <c r="L4108" s="259"/>
      <c r="M4108" s="259"/>
      <c r="S4108" s="259"/>
      <c r="T4108" s="259"/>
      <c r="U4108" s="259"/>
      <c r="V4108" s="259"/>
    </row>
    <row r="4109" spans="1:22">
      <c r="A4109" s="45"/>
      <c r="B4109" s="43">
        <f t="shared" si="68"/>
        <v>4094</v>
      </c>
      <c r="C4109" s="919"/>
      <c r="D4109" s="48"/>
      <c r="L4109" s="259"/>
      <c r="M4109" s="259"/>
      <c r="S4109" s="259"/>
      <c r="T4109" s="259"/>
      <c r="U4109" s="259"/>
      <c r="V4109" s="259"/>
    </row>
    <row r="4110" spans="1:22">
      <c r="A4110" s="45"/>
      <c r="B4110" s="43">
        <f t="shared" si="68"/>
        <v>4095</v>
      </c>
      <c r="C4110" s="919"/>
      <c r="D4110" s="48"/>
      <c r="L4110" s="259"/>
      <c r="M4110" s="259"/>
      <c r="S4110" s="259"/>
      <c r="T4110" s="259"/>
      <c r="U4110" s="259"/>
      <c r="V4110" s="259"/>
    </row>
    <row r="4111" spans="1:22">
      <c r="A4111" s="45"/>
      <c r="B4111" s="43">
        <f t="shared" si="68"/>
        <v>4096</v>
      </c>
      <c r="C4111" s="919"/>
      <c r="D4111" s="48"/>
      <c r="L4111" s="259"/>
      <c r="M4111" s="259"/>
      <c r="S4111" s="259"/>
      <c r="T4111" s="259"/>
      <c r="U4111" s="259"/>
      <c r="V4111" s="259"/>
    </row>
    <row r="4112" spans="1:22">
      <c r="A4112" s="45"/>
      <c r="B4112" s="43">
        <f t="shared" si="68"/>
        <v>4097</v>
      </c>
      <c r="C4112" s="919"/>
      <c r="D4112" s="48"/>
      <c r="L4112" s="259"/>
      <c r="M4112" s="259"/>
      <c r="S4112" s="259"/>
      <c r="T4112" s="259"/>
      <c r="U4112" s="259"/>
      <c r="V4112" s="259"/>
    </row>
    <row r="4113" spans="1:22">
      <c r="A4113" s="45"/>
      <c r="B4113" s="43">
        <f t="shared" si="68"/>
        <v>4098</v>
      </c>
      <c r="C4113" s="919"/>
      <c r="D4113" s="48"/>
      <c r="L4113" s="259"/>
      <c r="M4113" s="259"/>
      <c r="S4113" s="259"/>
      <c r="T4113" s="259"/>
      <c r="U4113" s="259"/>
      <c r="V4113" s="259"/>
    </row>
    <row r="4114" spans="1:22">
      <c r="A4114" s="45"/>
      <c r="B4114" s="43">
        <f t="shared" ref="B4114:B4177" si="69">B4113+1</f>
        <v>4099</v>
      </c>
      <c r="C4114" s="919"/>
      <c r="D4114" s="48"/>
      <c r="L4114" s="259"/>
      <c r="M4114" s="259"/>
      <c r="S4114" s="259"/>
      <c r="T4114" s="259"/>
      <c r="U4114" s="259"/>
      <c r="V4114" s="259"/>
    </row>
    <row r="4115" spans="1:22">
      <c r="A4115" s="45"/>
      <c r="B4115" s="43">
        <f t="shared" si="69"/>
        <v>4100</v>
      </c>
      <c r="C4115" s="919"/>
      <c r="D4115" s="48"/>
      <c r="L4115" s="259"/>
      <c r="M4115" s="259"/>
      <c r="S4115" s="259"/>
      <c r="T4115" s="259"/>
      <c r="U4115" s="259"/>
      <c r="V4115" s="259"/>
    </row>
    <row r="4116" spans="1:22">
      <c r="A4116" s="45"/>
      <c r="B4116" s="43">
        <f t="shared" si="69"/>
        <v>4101</v>
      </c>
      <c r="C4116" s="919"/>
      <c r="D4116" s="48"/>
      <c r="L4116" s="259"/>
      <c r="M4116" s="259"/>
      <c r="S4116" s="259"/>
      <c r="T4116" s="259"/>
      <c r="U4116" s="259"/>
      <c r="V4116" s="259"/>
    </row>
    <row r="4117" spans="1:22">
      <c r="A4117" s="45"/>
      <c r="B4117" s="43">
        <f t="shared" si="69"/>
        <v>4102</v>
      </c>
      <c r="C4117" s="919"/>
      <c r="D4117" s="48"/>
      <c r="L4117" s="259"/>
      <c r="M4117" s="259"/>
      <c r="S4117" s="259"/>
      <c r="T4117" s="259"/>
      <c r="U4117" s="259"/>
      <c r="V4117" s="259"/>
    </row>
    <row r="4118" spans="1:22">
      <c r="A4118" s="45"/>
      <c r="B4118" s="43">
        <f t="shared" si="69"/>
        <v>4103</v>
      </c>
      <c r="C4118" s="919"/>
      <c r="D4118" s="48"/>
      <c r="L4118" s="259"/>
      <c r="M4118" s="259"/>
      <c r="S4118" s="259"/>
      <c r="T4118" s="259"/>
      <c r="U4118" s="259"/>
      <c r="V4118" s="259"/>
    </row>
    <row r="4119" spans="1:22">
      <c r="A4119" s="45"/>
      <c r="B4119" s="43">
        <f t="shared" si="69"/>
        <v>4104</v>
      </c>
      <c r="C4119" s="919"/>
      <c r="D4119" s="48"/>
      <c r="L4119" s="259"/>
      <c r="M4119" s="259"/>
      <c r="S4119" s="259"/>
      <c r="T4119" s="259"/>
      <c r="U4119" s="259"/>
      <c r="V4119" s="259"/>
    </row>
    <row r="4120" spans="1:22">
      <c r="A4120" s="45"/>
      <c r="B4120" s="43">
        <f t="shared" si="69"/>
        <v>4105</v>
      </c>
      <c r="C4120" s="919"/>
      <c r="D4120" s="48"/>
      <c r="L4120" s="259"/>
      <c r="M4120" s="259"/>
      <c r="S4120" s="259"/>
      <c r="T4120" s="259"/>
      <c r="U4120" s="259"/>
      <c r="V4120" s="259"/>
    </row>
    <row r="4121" spans="1:22">
      <c r="A4121" s="45"/>
      <c r="B4121" s="43">
        <f t="shared" si="69"/>
        <v>4106</v>
      </c>
      <c r="C4121" s="919"/>
      <c r="D4121" s="48"/>
      <c r="L4121" s="259"/>
      <c r="M4121" s="259"/>
      <c r="S4121" s="259"/>
      <c r="T4121" s="259"/>
      <c r="U4121" s="259"/>
      <c r="V4121" s="259"/>
    </row>
    <row r="4122" spans="1:22">
      <c r="A4122" s="45"/>
      <c r="B4122" s="43">
        <f t="shared" si="69"/>
        <v>4107</v>
      </c>
      <c r="C4122" s="919"/>
      <c r="D4122" s="48"/>
      <c r="L4122" s="259"/>
      <c r="M4122" s="259"/>
      <c r="S4122" s="259"/>
      <c r="T4122" s="259"/>
      <c r="U4122" s="259"/>
      <c r="V4122" s="259"/>
    </row>
    <row r="4123" spans="1:22">
      <c r="A4123" s="45"/>
      <c r="B4123" s="43">
        <f t="shared" si="69"/>
        <v>4108</v>
      </c>
      <c r="C4123" s="919"/>
      <c r="D4123" s="48"/>
      <c r="L4123" s="259"/>
      <c r="M4123" s="259"/>
      <c r="S4123" s="259"/>
      <c r="T4123" s="259"/>
      <c r="U4123" s="259"/>
      <c r="V4123" s="259"/>
    </row>
    <row r="4124" spans="1:22">
      <c r="A4124" s="45"/>
      <c r="B4124" s="43">
        <f t="shared" si="69"/>
        <v>4109</v>
      </c>
      <c r="C4124" s="919"/>
      <c r="D4124" s="48"/>
      <c r="L4124" s="259"/>
      <c r="M4124" s="259"/>
      <c r="S4124" s="259"/>
      <c r="T4124" s="259"/>
      <c r="U4124" s="259"/>
      <c r="V4124" s="259"/>
    </row>
    <row r="4125" spans="1:22">
      <c r="A4125" s="45"/>
      <c r="B4125" s="43">
        <f t="shared" si="69"/>
        <v>4110</v>
      </c>
      <c r="C4125" s="919"/>
      <c r="D4125" s="48"/>
      <c r="L4125" s="259"/>
      <c r="M4125" s="259"/>
      <c r="S4125" s="259"/>
      <c r="T4125" s="259"/>
      <c r="U4125" s="259"/>
      <c r="V4125" s="259"/>
    </row>
    <row r="4126" spans="1:22">
      <c r="A4126" s="45"/>
      <c r="B4126" s="43">
        <f t="shared" si="69"/>
        <v>4111</v>
      </c>
      <c r="C4126" s="919"/>
      <c r="D4126" s="48"/>
      <c r="L4126" s="259"/>
      <c r="M4126" s="259"/>
      <c r="S4126" s="259"/>
      <c r="T4126" s="259"/>
      <c r="U4126" s="259"/>
      <c r="V4126" s="259"/>
    </row>
    <row r="4127" spans="1:22">
      <c r="A4127" s="45"/>
      <c r="B4127" s="43">
        <f t="shared" si="69"/>
        <v>4112</v>
      </c>
      <c r="C4127" s="919"/>
      <c r="D4127" s="48"/>
      <c r="L4127" s="259"/>
      <c r="M4127" s="259"/>
      <c r="S4127" s="259"/>
      <c r="T4127" s="259"/>
      <c r="U4127" s="259"/>
      <c r="V4127" s="259"/>
    </row>
    <row r="4128" spans="1:22">
      <c r="A4128" s="45"/>
      <c r="B4128" s="43">
        <f t="shared" si="69"/>
        <v>4113</v>
      </c>
      <c r="C4128" s="919"/>
      <c r="D4128" s="48"/>
      <c r="L4128" s="259"/>
      <c r="M4128" s="259"/>
      <c r="S4128" s="259"/>
      <c r="T4128" s="259"/>
      <c r="U4128" s="259"/>
      <c r="V4128" s="259"/>
    </row>
    <row r="4129" spans="1:22">
      <c r="A4129" s="45"/>
      <c r="B4129" s="43">
        <f t="shared" si="69"/>
        <v>4114</v>
      </c>
      <c r="C4129" s="919"/>
      <c r="D4129" s="48"/>
      <c r="L4129" s="259"/>
      <c r="M4129" s="259"/>
      <c r="S4129" s="259"/>
      <c r="T4129" s="259"/>
      <c r="U4129" s="259"/>
      <c r="V4129" s="259"/>
    </row>
    <row r="4130" spans="1:22">
      <c r="A4130" s="45"/>
      <c r="B4130" s="43">
        <f t="shared" si="69"/>
        <v>4115</v>
      </c>
      <c r="C4130" s="919"/>
      <c r="D4130" s="48"/>
      <c r="L4130" s="259"/>
      <c r="M4130" s="259"/>
      <c r="S4130" s="259"/>
      <c r="T4130" s="259"/>
      <c r="U4130" s="259"/>
      <c r="V4130" s="259"/>
    </row>
    <row r="4131" spans="1:22">
      <c r="A4131" s="45"/>
      <c r="B4131" s="43">
        <f t="shared" si="69"/>
        <v>4116</v>
      </c>
      <c r="C4131" s="919"/>
      <c r="D4131" s="48"/>
      <c r="L4131" s="259"/>
      <c r="M4131" s="259"/>
      <c r="S4131" s="259"/>
      <c r="T4131" s="259"/>
      <c r="U4131" s="259"/>
      <c r="V4131" s="259"/>
    </row>
    <row r="4132" spans="1:22">
      <c r="A4132" s="45"/>
      <c r="B4132" s="43">
        <f t="shared" si="69"/>
        <v>4117</v>
      </c>
      <c r="C4132" s="919"/>
      <c r="D4132" s="48"/>
      <c r="L4132" s="259"/>
      <c r="M4132" s="259"/>
      <c r="S4132" s="259"/>
      <c r="T4132" s="259"/>
      <c r="U4132" s="259"/>
      <c r="V4132" s="259"/>
    </row>
    <row r="4133" spans="1:22">
      <c r="A4133" s="45"/>
      <c r="B4133" s="43">
        <f t="shared" si="69"/>
        <v>4118</v>
      </c>
      <c r="C4133" s="919"/>
      <c r="D4133" s="48"/>
      <c r="L4133" s="259"/>
      <c r="M4133" s="259"/>
      <c r="S4133" s="259"/>
      <c r="T4133" s="259"/>
      <c r="U4133" s="259"/>
      <c r="V4133" s="259"/>
    </row>
    <row r="4134" spans="1:22">
      <c r="A4134" s="45"/>
      <c r="B4134" s="43">
        <f t="shared" si="69"/>
        <v>4119</v>
      </c>
      <c r="C4134" s="919"/>
      <c r="D4134" s="48"/>
      <c r="L4134" s="259"/>
      <c r="M4134" s="259"/>
      <c r="S4134" s="259"/>
      <c r="T4134" s="259"/>
      <c r="U4134" s="259"/>
      <c r="V4134" s="259"/>
    </row>
    <row r="4135" spans="1:22">
      <c r="A4135" s="45"/>
      <c r="B4135" s="43">
        <f t="shared" si="69"/>
        <v>4120</v>
      </c>
      <c r="C4135" s="919"/>
      <c r="D4135" s="48"/>
      <c r="L4135" s="259"/>
      <c r="M4135" s="259"/>
      <c r="S4135" s="259"/>
      <c r="T4135" s="259"/>
      <c r="U4135" s="259"/>
      <c r="V4135" s="259"/>
    </row>
    <row r="4136" spans="1:22">
      <c r="A4136" s="45"/>
      <c r="B4136" s="43">
        <f t="shared" si="69"/>
        <v>4121</v>
      </c>
      <c r="C4136" s="919"/>
      <c r="D4136" s="48"/>
      <c r="L4136" s="259"/>
      <c r="M4136" s="259"/>
      <c r="S4136" s="259"/>
      <c r="T4136" s="259"/>
      <c r="U4136" s="259"/>
      <c r="V4136" s="259"/>
    </row>
    <row r="4137" spans="1:22">
      <c r="A4137" s="45"/>
      <c r="B4137" s="43">
        <f t="shared" si="69"/>
        <v>4122</v>
      </c>
      <c r="C4137" s="919"/>
      <c r="D4137" s="48"/>
      <c r="L4137" s="259"/>
      <c r="M4137" s="259"/>
      <c r="S4137" s="259"/>
      <c r="T4137" s="259"/>
      <c r="U4137" s="259"/>
      <c r="V4137" s="259"/>
    </row>
    <row r="4138" spans="1:22">
      <c r="A4138" s="45"/>
      <c r="B4138" s="43">
        <f t="shared" si="69"/>
        <v>4123</v>
      </c>
      <c r="C4138" s="919"/>
      <c r="D4138" s="48"/>
      <c r="L4138" s="259"/>
      <c r="M4138" s="259"/>
      <c r="S4138" s="259"/>
      <c r="T4138" s="259"/>
      <c r="U4138" s="259"/>
      <c r="V4138" s="259"/>
    </row>
    <row r="4139" spans="1:22">
      <c r="A4139" s="45"/>
      <c r="B4139" s="43">
        <f t="shared" si="69"/>
        <v>4124</v>
      </c>
      <c r="C4139" s="919"/>
      <c r="D4139" s="48"/>
      <c r="L4139" s="259"/>
      <c r="M4139" s="259"/>
      <c r="S4139" s="259"/>
      <c r="T4139" s="259"/>
      <c r="U4139" s="259"/>
      <c r="V4139" s="259"/>
    </row>
    <row r="4140" spans="1:22">
      <c r="A4140" s="45"/>
      <c r="B4140" s="43">
        <f t="shared" si="69"/>
        <v>4125</v>
      </c>
      <c r="C4140" s="919"/>
      <c r="D4140" s="48"/>
      <c r="L4140" s="259"/>
      <c r="M4140" s="259"/>
      <c r="S4140" s="259"/>
      <c r="T4140" s="259"/>
      <c r="U4140" s="259"/>
      <c r="V4140" s="259"/>
    </row>
    <row r="4141" spans="1:22">
      <c r="A4141" s="45"/>
      <c r="B4141" s="43">
        <f t="shared" si="69"/>
        <v>4126</v>
      </c>
      <c r="C4141" s="919"/>
      <c r="D4141" s="48"/>
      <c r="L4141" s="259"/>
      <c r="M4141" s="259"/>
      <c r="S4141" s="259"/>
      <c r="T4141" s="259"/>
      <c r="U4141" s="259"/>
      <c r="V4141" s="259"/>
    </row>
    <row r="4142" spans="1:22">
      <c r="A4142" s="45"/>
      <c r="B4142" s="43">
        <f t="shared" si="69"/>
        <v>4127</v>
      </c>
      <c r="C4142" s="919"/>
      <c r="D4142" s="48"/>
      <c r="L4142" s="259"/>
      <c r="M4142" s="259"/>
      <c r="S4142" s="259"/>
      <c r="T4142" s="259"/>
      <c r="U4142" s="259"/>
      <c r="V4142" s="259"/>
    </row>
    <row r="4143" spans="1:22">
      <c r="A4143" s="45"/>
      <c r="B4143" s="43">
        <f t="shared" si="69"/>
        <v>4128</v>
      </c>
      <c r="C4143" s="919"/>
      <c r="D4143" s="48"/>
      <c r="L4143" s="259"/>
      <c r="M4143" s="259"/>
      <c r="S4143" s="259"/>
      <c r="T4143" s="259"/>
      <c r="U4143" s="259"/>
      <c r="V4143" s="259"/>
    </row>
    <row r="4144" spans="1:22">
      <c r="A4144" s="45"/>
      <c r="B4144" s="43">
        <f t="shared" si="69"/>
        <v>4129</v>
      </c>
      <c r="C4144" s="919"/>
      <c r="D4144" s="48"/>
      <c r="L4144" s="259"/>
      <c r="M4144" s="259"/>
      <c r="S4144" s="259"/>
      <c r="T4144" s="259"/>
      <c r="U4144" s="259"/>
      <c r="V4144" s="259"/>
    </row>
    <row r="4145" spans="1:22">
      <c r="A4145" s="45"/>
      <c r="B4145" s="43">
        <f t="shared" si="69"/>
        <v>4130</v>
      </c>
      <c r="C4145" s="919"/>
      <c r="D4145" s="48"/>
      <c r="L4145" s="259"/>
      <c r="M4145" s="259"/>
      <c r="S4145" s="259"/>
      <c r="T4145" s="259"/>
      <c r="U4145" s="259"/>
      <c r="V4145" s="259"/>
    </row>
    <row r="4146" spans="1:22">
      <c r="A4146" s="45"/>
      <c r="B4146" s="43">
        <f t="shared" si="69"/>
        <v>4131</v>
      </c>
      <c r="C4146" s="919"/>
      <c r="D4146" s="48"/>
      <c r="L4146" s="259"/>
      <c r="M4146" s="259"/>
      <c r="S4146" s="259"/>
      <c r="T4146" s="259"/>
      <c r="U4146" s="259"/>
      <c r="V4146" s="259"/>
    </row>
    <row r="4147" spans="1:22">
      <c r="A4147" s="45"/>
      <c r="B4147" s="43">
        <f t="shared" si="69"/>
        <v>4132</v>
      </c>
      <c r="C4147" s="919"/>
      <c r="D4147" s="48"/>
      <c r="L4147" s="259"/>
      <c r="M4147" s="259"/>
      <c r="S4147" s="259"/>
      <c r="T4147" s="259"/>
      <c r="U4147" s="259"/>
      <c r="V4147" s="259"/>
    </row>
    <row r="4148" spans="1:22">
      <c r="A4148" s="45"/>
      <c r="B4148" s="43">
        <f t="shared" si="69"/>
        <v>4133</v>
      </c>
      <c r="C4148" s="919"/>
      <c r="D4148" s="48"/>
      <c r="L4148" s="259"/>
      <c r="M4148" s="259"/>
      <c r="S4148" s="259"/>
      <c r="T4148" s="259"/>
      <c r="U4148" s="259"/>
      <c r="V4148" s="259"/>
    </row>
    <row r="4149" spans="1:22">
      <c r="A4149" s="45"/>
      <c r="B4149" s="43">
        <f t="shared" si="69"/>
        <v>4134</v>
      </c>
      <c r="C4149" s="919"/>
      <c r="D4149" s="48"/>
      <c r="L4149" s="259"/>
      <c r="M4149" s="259"/>
      <c r="S4149" s="259"/>
      <c r="T4149" s="259"/>
      <c r="U4149" s="259"/>
      <c r="V4149" s="259"/>
    </row>
    <row r="4150" spans="1:22">
      <c r="A4150" s="45"/>
      <c r="B4150" s="43">
        <f t="shared" si="69"/>
        <v>4135</v>
      </c>
      <c r="C4150" s="919"/>
      <c r="D4150" s="48"/>
      <c r="L4150" s="259"/>
      <c r="M4150" s="259"/>
      <c r="S4150" s="259"/>
      <c r="T4150" s="259"/>
      <c r="U4150" s="259"/>
      <c r="V4150" s="259"/>
    </row>
    <row r="4151" spans="1:22">
      <c r="A4151" s="45"/>
      <c r="B4151" s="43">
        <f t="shared" si="69"/>
        <v>4136</v>
      </c>
      <c r="C4151" s="919"/>
      <c r="D4151" s="48"/>
      <c r="L4151" s="259"/>
      <c r="M4151" s="259"/>
      <c r="S4151" s="259"/>
      <c r="T4151" s="259"/>
      <c r="U4151" s="259"/>
      <c r="V4151" s="259"/>
    </row>
    <row r="4152" spans="1:22">
      <c r="A4152" s="45"/>
      <c r="B4152" s="43">
        <f t="shared" si="69"/>
        <v>4137</v>
      </c>
      <c r="C4152" s="919"/>
      <c r="D4152" s="48"/>
      <c r="L4152" s="259"/>
      <c r="M4152" s="259"/>
      <c r="S4152" s="259"/>
      <c r="T4152" s="259"/>
      <c r="U4152" s="259"/>
      <c r="V4152" s="259"/>
    </row>
    <row r="4153" spans="1:22">
      <c r="A4153" s="45"/>
      <c r="B4153" s="43">
        <f t="shared" si="69"/>
        <v>4138</v>
      </c>
      <c r="C4153" s="919"/>
      <c r="D4153" s="48"/>
      <c r="L4153" s="259"/>
      <c r="M4153" s="259"/>
      <c r="S4153" s="259"/>
      <c r="T4153" s="259"/>
      <c r="U4153" s="259"/>
      <c r="V4153" s="259"/>
    </row>
    <row r="4154" spans="1:22">
      <c r="A4154" s="45"/>
      <c r="B4154" s="43">
        <f t="shared" si="69"/>
        <v>4139</v>
      </c>
      <c r="C4154" s="919"/>
      <c r="D4154" s="48"/>
      <c r="L4154" s="259"/>
      <c r="M4154" s="259"/>
      <c r="S4154" s="259"/>
      <c r="T4154" s="259"/>
      <c r="U4154" s="259"/>
      <c r="V4154" s="259"/>
    </row>
    <row r="4155" spans="1:22">
      <c r="A4155" s="45"/>
      <c r="B4155" s="43">
        <f t="shared" si="69"/>
        <v>4140</v>
      </c>
      <c r="C4155" s="919"/>
      <c r="D4155" s="48"/>
      <c r="L4155" s="259"/>
      <c r="M4155" s="259"/>
      <c r="S4155" s="259"/>
      <c r="T4155" s="259"/>
      <c r="U4155" s="259"/>
      <c r="V4155" s="259"/>
    </row>
    <row r="4156" spans="1:22">
      <c r="A4156" s="45"/>
      <c r="B4156" s="43">
        <f t="shared" si="69"/>
        <v>4141</v>
      </c>
      <c r="C4156" s="919"/>
      <c r="D4156" s="48"/>
      <c r="L4156" s="259"/>
      <c r="M4156" s="259"/>
      <c r="S4156" s="259"/>
      <c r="T4156" s="259"/>
      <c r="U4156" s="259"/>
      <c r="V4156" s="259"/>
    </row>
    <row r="4157" spans="1:22">
      <c r="A4157" s="45"/>
      <c r="B4157" s="43">
        <f t="shared" si="69"/>
        <v>4142</v>
      </c>
      <c r="C4157" s="919"/>
      <c r="D4157" s="48"/>
      <c r="L4157" s="259"/>
      <c r="M4157" s="259"/>
      <c r="S4157" s="259"/>
      <c r="T4157" s="259"/>
      <c r="U4157" s="259"/>
      <c r="V4157" s="259"/>
    </row>
    <row r="4158" spans="1:22">
      <c r="A4158" s="45"/>
      <c r="B4158" s="43">
        <f t="shared" si="69"/>
        <v>4143</v>
      </c>
      <c r="C4158" s="919"/>
      <c r="D4158" s="48"/>
      <c r="L4158" s="259"/>
      <c r="M4158" s="259"/>
      <c r="S4158" s="259"/>
      <c r="T4158" s="259"/>
      <c r="U4158" s="259"/>
      <c r="V4158" s="259"/>
    </row>
    <row r="4159" spans="1:22">
      <c r="A4159" s="45"/>
      <c r="B4159" s="43">
        <f t="shared" si="69"/>
        <v>4144</v>
      </c>
      <c r="C4159" s="919"/>
      <c r="D4159" s="48"/>
      <c r="L4159" s="259"/>
      <c r="M4159" s="259"/>
      <c r="S4159" s="259"/>
      <c r="T4159" s="259"/>
      <c r="U4159" s="259"/>
      <c r="V4159" s="259"/>
    </row>
    <row r="4160" spans="1:22">
      <c r="A4160" s="45"/>
      <c r="B4160" s="43">
        <f t="shared" si="69"/>
        <v>4145</v>
      </c>
      <c r="C4160" s="919"/>
      <c r="D4160" s="48"/>
      <c r="L4160" s="259"/>
      <c r="M4160" s="259"/>
      <c r="S4160" s="259"/>
      <c r="T4160" s="259"/>
      <c r="U4160" s="259"/>
      <c r="V4160" s="259"/>
    </row>
    <row r="4161" spans="1:22">
      <c r="A4161" s="45"/>
      <c r="B4161" s="43">
        <f t="shared" si="69"/>
        <v>4146</v>
      </c>
      <c r="C4161" s="919"/>
      <c r="D4161" s="48"/>
      <c r="L4161" s="259"/>
      <c r="M4161" s="259"/>
      <c r="S4161" s="259"/>
      <c r="T4161" s="259"/>
      <c r="U4161" s="259"/>
      <c r="V4161" s="259"/>
    </row>
    <row r="4162" spans="1:22">
      <c r="A4162" s="45"/>
      <c r="B4162" s="43">
        <f t="shared" si="69"/>
        <v>4147</v>
      </c>
      <c r="C4162" s="919"/>
      <c r="D4162" s="48"/>
      <c r="L4162" s="259"/>
      <c r="M4162" s="259"/>
      <c r="S4162" s="259"/>
      <c r="T4162" s="259"/>
      <c r="U4162" s="259"/>
      <c r="V4162" s="259"/>
    </row>
    <row r="4163" spans="1:22">
      <c r="A4163" s="45"/>
      <c r="B4163" s="43">
        <f t="shared" si="69"/>
        <v>4148</v>
      </c>
      <c r="C4163" s="919"/>
      <c r="D4163" s="48"/>
      <c r="L4163" s="259"/>
      <c r="M4163" s="259"/>
      <c r="S4163" s="259"/>
      <c r="T4163" s="259"/>
      <c r="U4163" s="259"/>
      <c r="V4163" s="259"/>
    </row>
    <row r="4164" spans="1:22">
      <c r="A4164" s="45"/>
      <c r="B4164" s="43">
        <f t="shared" si="69"/>
        <v>4149</v>
      </c>
      <c r="C4164" s="919"/>
      <c r="D4164" s="48"/>
      <c r="L4164" s="259"/>
      <c r="M4164" s="259"/>
      <c r="S4164" s="259"/>
      <c r="T4164" s="259"/>
      <c r="U4164" s="259"/>
      <c r="V4164" s="259"/>
    </row>
    <row r="4165" spans="1:22">
      <c r="A4165" s="45"/>
      <c r="B4165" s="43">
        <f t="shared" si="69"/>
        <v>4150</v>
      </c>
      <c r="C4165" s="919"/>
      <c r="D4165" s="48"/>
      <c r="L4165" s="259"/>
      <c r="M4165" s="259"/>
      <c r="S4165" s="259"/>
      <c r="T4165" s="259"/>
      <c r="U4165" s="259"/>
      <c r="V4165" s="259"/>
    </row>
    <row r="4166" spans="1:22">
      <c r="A4166" s="45"/>
      <c r="B4166" s="43">
        <f t="shared" si="69"/>
        <v>4151</v>
      </c>
      <c r="C4166" s="919"/>
      <c r="D4166" s="48"/>
      <c r="L4166" s="259"/>
      <c r="M4166" s="259"/>
      <c r="S4166" s="259"/>
      <c r="T4166" s="259"/>
      <c r="U4166" s="259"/>
      <c r="V4166" s="259"/>
    </row>
    <row r="4167" spans="1:22">
      <c r="A4167" s="45"/>
      <c r="B4167" s="43">
        <f t="shared" si="69"/>
        <v>4152</v>
      </c>
      <c r="C4167" s="919"/>
      <c r="D4167" s="48"/>
      <c r="L4167" s="259"/>
      <c r="M4167" s="259"/>
      <c r="S4167" s="259"/>
      <c r="T4167" s="259"/>
      <c r="U4167" s="259"/>
      <c r="V4167" s="259"/>
    </row>
    <row r="4168" spans="1:22">
      <c r="A4168" s="45"/>
      <c r="B4168" s="43">
        <f t="shared" si="69"/>
        <v>4153</v>
      </c>
      <c r="C4168" s="919"/>
      <c r="D4168" s="48"/>
      <c r="L4168" s="259"/>
      <c r="M4168" s="259"/>
      <c r="S4168" s="259"/>
      <c r="T4168" s="259"/>
      <c r="U4168" s="259"/>
      <c r="V4168" s="259"/>
    </row>
    <row r="4169" spans="1:22">
      <c r="A4169" s="45"/>
      <c r="B4169" s="43">
        <f t="shared" si="69"/>
        <v>4154</v>
      </c>
      <c r="C4169" s="919"/>
      <c r="D4169" s="48"/>
      <c r="L4169" s="259"/>
      <c r="M4169" s="259"/>
      <c r="S4169" s="259"/>
      <c r="T4169" s="259"/>
      <c r="U4169" s="259"/>
      <c r="V4169" s="259"/>
    </row>
    <row r="4170" spans="1:22">
      <c r="A4170" s="45"/>
      <c r="B4170" s="43">
        <f t="shared" si="69"/>
        <v>4155</v>
      </c>
      <c r="C4170" s="919"/>
      <c r="D4170" s="48"/>
      <c r="L4170" s="259"/>
      <c r="M4170" s="259"/>
      <c r="S4170" s="259"/>
      <c r="T4170" s="259"/>
      <c r="U4170" s="259"/>
      <c r="V4170" s="259"/>
    </row>
    <row r="4171" spans="1:22">
      <c r="A4171" s="45"/>
      <c r="B4171" s="43">
        <f t="shared" si="69"/>
        <v>4156</v>
      </c>
      <c r="C4171" s="919"/>
      <c r="D4171" s="48"/>
      <c r="L4171" s="259"/>
      <c r="M4171" s="259"/>
      <c r="S4171" s="259"/>
      <c r="T4171" s="259"/>
      <c r="U4171" s="259"/>
      <c r="V4171" s="259"/>
    </row>
    <row r="4172" spans="1:22">
      <c r="A4172" s="45"/>
      <c r="B4172" s="43">
        <f t="shared" si="69"/>
        <v>4157</v>
      </c>
      <c r="C4172" s="919"/>
      <c r="D4172" s="48"/>
      <c r="L4172" s="259"/>
      <c r="M4172" s="259"/>
      <c r="S4172" s="259"/>
      <c r="T4172" s="259"/>
      <c r="U4172" s="259"/>
      <c r="V4172" s="259"/>
    </row>
    <row r="4173" spans="1:22">
      <c r="A4173" s="45"/>
      <c r="B4173" s="43">
        <f t="shared" si="69"/>
        <v>4158</v>
      </c>
      <c r="C4173" s="919"/>
      <c r="D4173" s="48"/>
      <c r="L4173" s="259"/>
      <c r="M4173" s="259"/>
      <c r="S4173" s="259"/>
      <c r="T4173" s="259"/>
      <c r="U4173" s="259"/>
      <c r="V4173" s="259"/>
    </row>
    <row r="4174" spans="1:22">
      <c r="A4174" s="45"/>
      <c r="B4174" s="43">
        <f t="shared" si="69"/>
        <v>4159</v>
      </c>
      <c r="C4174" s="919"/>
      <c r="D4174" s="48"/>
      <c r="L4174" s="259"/>
      <c r="M4174" s="259"/>
      <c r="S4174" s="259"/>
      <c r="T4174" s="259"/>
      <c r="U4174" s="259"/>
      <c r="V4174" s="259"/>
    </row>
    <row r="4175" spans="1:22">
      <c r="A4175" s="45"/>
      <c r="B4175" s="43">
        <f t="shared" si="69"/>
        <v>4160</v>
      </c>
      <c r="C4175" s="919"/>
      <c r="D4175" s="48"/>
      <c r="L4175" s="259"/>
      <c r="M4175" s="259"/>
      <c r="S4175" s="259"/>
      <c r="T4175" s="259"/>
      <c r="U4175" s="259"/>
      <c r="V4175" s="259"/>
    </row>
    <row r="4176" spans="1:22">
      <c r="A4176" s="45"/>
      <c r="B4176" s="43">
        <f t="shared" si="69"/>
        <v>4161</v>
      </c>
      <c r="C4176" s="919"/>
      <c r="D4176" s="48"/>
      <c r="L4176" s="259"/>
      <c r="M4176" s="259"/>
      <c r="S4176" s="259"/>
      <c r="T4176" s="259"/>
      <c r="U4176" s="259"/>
      <c r="V4176" s="259"/>
    </row>
    <row r="4177" spans="1:22">
      <c r="A4177" s="45"/>
      <c r="B4177" s="43">
        <f t="shared" si="69"/>
        <v>4162</v>
      </c>
      <c r="C4177" s="919"/>
      <c r="D4177" s="48"/>
      <c r="L4177" s="259"/>
      <c r="M4177" s="259"/>
      <c r="S4177" s="259"/>
      <c r="T4177" s="259"/>
      <c r="U4177" s="259"/>
      <c r="V4177" s="259"/>
    </row>
    <row r="4178" spans="1:22">
      <c r="A4178" s="45"/>
      <c r="B4178" s="43">
        <f t="shared" ref="B4178:B4241" si="70">B4177+1</f>
        <v>4163</v>
      </c>
      <c r="C4178" s="919"/>
      <c r="D4178" s="48"/>
      <c r="L4178" s="259"/>
      <c r="M4178" s="259"/>
      <c r="S4178" s="259"/>
      <c r="T4178" s="259"/>
      <c r="U4178" s="259"/>
      <c r="V4178" s="259"/>
    </row>
    <row r="4179" spans="1:22">
      <c r="A4179" s="45"/>
      <c r="B4179" s="43">
        <f t="shared" si="70"/>
        <v>4164</v>
      </c>
      <c r="C4179" s="919"/>
      <c r="D4179" s="48"/>
      <c r="L4179" s="259"/>
      <c r="M4179" s="259"/>
      <c r="S4179" s="259"/>
      <c r="T4179" s="259"/>
      <c r="U4179" s="259"/>
      <c r="V4179" s="259"/>
    </row>
    <row r="4180" spans="1:22">
      <c r="A4180" s="45"/>
      <c r="B4180" s="43">
        <f t="shared" si="70"/>
        <v>4165</v>
      </c>
      <c r="C4180" s="919"/>
      <c r="D4180" s="48"/>
      <c r="L4180" s="259"/>
      <c r="M4180" s="259"/>
      <c r="S4180" s="259"/>
      <c r="T4180" s="259"/>
      <c r="U4180" s="259"/>
      <c r="V4180" s="259"/>
    </row>
    <row r="4181" spans="1:22">
      <c r="A4181" s="45"/>
      <c r="B4181" s="43">
        <f t="shared" si="70"/>
        <v>4166</v>
      </c>
      <c r="C4181" s="919"/>
      <c r="D4181" s="48"/>
      <c r="L4181" s="259"/>
      <c r="M4181" s="259"/>
      <c r="S4181" s="259"/>
      <c r="T4181" s="259"/>
      <c r="U4181" s="259"/>
      <c r="V4181" s="259"/>
    </row>
    <row r="4182" spans="1:22">
      <c r="A4182" s="45"/>
      <c r="B4182" s="43">
        <f t="shared" si="70"/>
        <v>4167</v>
      </c>
      <c r="C4182" s="919"/>
      <c r="D4182" s="48"/>
      <c r="L4182" s="259"/>
      <c r="M4182" s="259"/>
      <c r="S4182" s="259"/>
      <c r="T4182" s="259"/>
      <c r="U4182" s="259"/>
      <c r="V4182" s="259"/>
    </row>
    <row r="4183" spans="1:22">
      <c r="A4183" s="45"/>
      <c r="B4183" s="43">
        <f t="shared" si="70"/>
        <v>4168</v>
      </c>
      <c r="C4183" s="919"/>
      <c r="D4183" s="48"/>
      <c r="L4183" s="259"/>
      <c r="M4183" s="259"/>
      <c r="S4183" s="259"/>
      <c r="T4183" s="259"/>
      <c r="U4183" s="259"/>
      <c r="V4183" s="259"/>
    </row>
    <row r="4184" spans="1:22">
      <c r="A4184" s="45"/>
      <c r="B4184" s="43">
        <f t="shared" si="70"/>
        <v>4169</v>
      </c>
      <c r="C4184" s="919"/>
      <c r="D4184" s="48"/>
      <c r="L4184" s="259"/>
      <c r="M4184" s="259"/>
      <c r="S4184" s="259"/>
      <c r="T4184" s="259"/>
      <c r="U4184" s="259"/>
      <c r="V4184" s="259"/>
    </row>
    <row r="4185" spans="1:22">
      <c r="A4185" s="45"/>
      <c r="B4185" s="43">
        <f t="shared" si="70"/>
        <v>4170</v>
      </c>
      <c r="C4185" s="919"/>
      <c r="D4185" s="48"/>
      <c r="L4185" s="259"/>
      <c r="M4185" s="259"/>
      <c r="S4185" s="259"/>
      <c r="T4185" s="259"/>
      <c r="U4185" s="259"/>
      <c r="V4185" s="259"/>
    </row>
    <row r="4186" spans="1:22">
      <c r="A4186" s="45"/>
      <c r="B4186" s="43">
        <f t="shared" si="70"/>
        <v>4171</v>
      </c>
      <c r="C4186" s="919"/>
      <c r="D4186" s="48"/>
      <c r="L4186" s="259"/>
      <c r="M4186" s="259"/>
      <c r="S4186" s="259"/>
      <c r="T4186" s="259"/>
      <c r="U4186" s="259"/>
      <c r="V4186" s="259"/>
    </row>
    <row r="4187" spans="1:22">
      <c r="A4187" s="45"/>
      <c r="B4187" s="43">
        <f t="shared" si="70"/>
        <v>4172</v>
      </c>
      <c r="C4187" s="919"/>
      <c r="D4187" s="48"/>
      <c r="L4187" s="259"/>
      <c r="M4187" s="259"/>
      <c r="S4187" s="259"/>
      <c r="T4187" s="259"/>
      <c r="U4187" s="259"/>
      <c r="V4187" s="259"/>
    </row>
    <row r="4188" spans="1:22">
      <c r="A4188" s="45"/>
      <c r="B4188" s="43">
        <f t="shared" si="70"/>
        <v>4173</v>
      </c>
      <c r="C4188" s="919"/>
      <c r="D4188" s="48"/>
      <c r="L4188" s="259"/>
      <c r="M4188" s="259"/>
      <c r="S4188" s="259"/>
      <c r="T4188" s="259"/>
      <c r="U4188" s="259"/>
      <c r="V4188" s="259"/>
    </row>
    <row r="4189" spans="1:22">
      <c r="A4189" s="45"/>
      <c r="B4189" s="43">
        <f t="shared" si="70"/>
        <v>4174</v>
      </c>
      <c r="C4189" s="919"/>
      <c r="D4189" s="48"/>
      <c r="L4189" s="259"/>
      <c r="M4189" s="259"/>
      <c r="S4189" s="259"/>
      <c r="T4189" s="259"/>
      <c r="U4189" s="259"/>
      <c r="V4189" s="259"/>
    </row>
    <row r="4190" spans="1:22">
      <c r="A4190" s="45"/>
      <c r="B4190" s="43">
        <f t="shared" si="70"/>
        <v>4175</v>
      </c>
      <c r="C4190" s="919"/>
      <c r="D4190" s="48"/>
      <c r="L4190" s="259"/>
      <c r="M4190" s="259"/>
      <c r="S4190" s="259"/>
      <c r="T4190" s="259"/>
      <c r="U4190" s="259"/>
      <c r="V4190" s="259"/>
    </row>
    <row r="4191" spans="1:22">
      <c r="A4191" s="45"/>
      <c r="B4191" s="43">
        <f t="shared" si="70"/>
        <v>4176</v>
      </c>
      <c r="C4191" s="919"/>
      <c r="D4191" s="48"/>
      <c r="L4191" s="259"/>
      <c r="M4191" s="259"/>
      <c r="S4191" s="259"/>
      <c r="T4191" s="259"/>
      <c r="U4191" s="259"/>
      <c r="V4191" s="259"/>
    </row>
    <row r="4192" spans="1:22">
      <c r="A4192" s="45"/>
      <c r="B4192" s="43">
        <f t="shared" si="70"/>
        <v>4177</v>
      </c>
      <c r="C4192" s="919"/>
      <c r="D4192" s="48"/>
      <c r="L4192" s="259"/>
      <c r="M4192" s="259"/>
      <c r="S4192" s="259"/>
      <c r="T4192" s="259"/>
      <c r="U4192" s="259"/>
      <c r="V4192" s="259"/>
    </row>
    <row r="4193" spans="1:22">
      <c r="A4193" s="45"/>
      <c r="B4193" s="43">
        <f t="shared" si="70"/>
        <v>4178</v>
      </c>
      <c r="C4193" s="919"/>
      <c r="D4193" s="48"/>
      <c r="L4193" s="259"/>
      <c r="M4193" s="259"/>
      <c r="S4193" s="259"/>
      <c r="T4193" s="259"/>
      <c r="U4193" s="259"/>
      <c r="V4193" s="259"/>
    </row>
    <row r="4194" spans="1:22">
      <c r="A4194" s="45"/>
      <c r="B4194" s="43">
        <f t="shared" si="70"/>
        <v>4179</v>
      </c>
      <c r="C4194" s="919"/>
      <c r="D4194" s="48"/>
      <c r="L4194" s="259"/>
      <c r="M4194" s="259"/>
      <c r="S4194" s="259"/>
      <c r="T4194" s="259"/>
      <c r="U4194" s="259"/>
      <c r="V4194" s="259"/>
    </row>
    <row r="4195" spans="1:22">
      <c r="A4195" s="45"/>
      <c r="B4195" s="43">
        <f t="shared" si="70"/>
        <v>4180</v>
      </c>
      <c r="C4195" s="919"/>
      <c r="D4195" s="48"/>
      <c r="L4195" s="259"/>
      <c r="M4195" s="259"/>
      <c r="S4195" s="259"/>
      <c r="T4195" s="259"/>
      <c r="U4195" s="259"/>
      <c r="V4195" s="259"/>
    </row>
    <row r="4196" spans="1:22">
      <c r="A4196" s="45"/>
      <c r="B4196" s="43">
        <f t="shared" si="70"/>
        <v>4181</v>
      </c>
      <c r="C4196" s="919"/>
      <c r="D4196" s="48"/>
      <c r="L4196" s="259"/>
      <c r="M4196" s="259"/>
      <c r="S4196" s="259"/>
      <c r="T4196" s="259"/>
      <c r="U4196" s="259"/>
      <c r="V4196" s="259"/>
    </row>
    <row r="4197" spans="1:22">
      <c r="A4197" s="45"/>
      <c r="B4197" s="43">
        <f t="shared" si="70"/>
        <v>4182</v>
      </c>
      <c r="C4197" s="919"/>
      <c r="D4197" s="48"/>
      <c r="L4197" s="259"/>
      <c r="M4197" s="259"/>
      <c r="S4197" s="259"/>
      <c r="T4197" s="259"/>
      <c r="U4197" s="259"/>
      <c r="V4197" s="259"/>
    </row>
    <row r="4198" spans="1:22">
      <c r="A4198" s="45"/>
      <c r="B4198" s="43">
        <f t="shared" si="70"/>
        <v>4183</v>
      </c>
      <c r="C4198" s="919"/>
      <c r="D4198" s="48"/>
      <c r="L4198" s="259"/>
      <c r="M4198" s="259"/>
      <c r="S4198" s="259"/>
      <c r="T4198" s="259"/>
      <c r="U4198" s="259"/>
      <c r="V4198" s="259"/>
    </row>
    <row r="4199" spans="1:22">
      <c r="A4199" s="45"/>
      <c r="B4199" s="43">
        <f t="shared" si="70"/>
        <v>4184</v>
      </c>
      <c r="C4199" s="919"/>
      <c r="D4199" s="48"/>
      <c r="L4199" s="259"/>
      <c r="M4199" s="259"/>
      <c r="S4199" s="259"/>
      <c r="T4199" s="259"/>
      <c r="U4199" s="259"/>
      <c r="V4199" s="259"/>
    </row>
    <row r="4200" spans="1:22">
      <c r="A4200" s="45"/>
      <c r="B4200" s="43">
        <f t="shared" si="70"/>
        <v>4185</v>
      </c>
      <c r="C4200" s="919"/>
      <c r="D4200" s="48"/>
      <c r="L4200" s="259"/>
      <c r="M4200" s="259"/>
      <c r="S4200" s="259"/>
      <c r="T4200" s="259"/>
      <c r="U4200" s="259"/>
      <c r="V4200" s="259"/>
    </row>
    <row r="4201" spans="1:22">
      <c r="A4201" s="45"/>
      <c r="B4201" s="43">
        <f t="shared" si="70"/>
        <v>4186</v>
      </c>
      <c r="C4201" s="919"/>
      <c r="D4201" s="48"/>
      <c r="L4201" s="259"/>
      <c r="M4201" s="259"/>
      <c r="S4201" s="259"/>
      <c r="T4201" s="259"/>
      <c r="U4201" s="259"/>
      <c r="V4201" s="259"/>
    </row>
    <row r="4202" spans="1:22">
      <c r="A4202" s="45"/>
      <c r="B4202" s="43">
        <f t="shared" si="70"/>
        <v>4187</v>
      </c>
      <c r="C4202" s="919"/>
      <c r="D4202" s="48"/>
      <c r="L4202" s="259"/>
      <c r="M4202" s="259"/>
      <c r="S4202" s="259"/>
      <c r="T4202" s="259"/>
      <c r="U4202" s="259"/>
      <c r="V4202" s="259"/>
    </row>
    <row r="4203" spans="1:22">
      <c r="A4203" s="45"/>
      <c r="B4203" s="43">
        <f t="shared" si="70"/>
        <v>4188</v>
      </c>
      <c r="C4203" s="919"/>
      <c r="D4203" s="48"/>
      <c r="L4203" s="259"/>
      <c r="M4203" s="259"/>
      <c r="S4203" s="259"/>
      <c r="T4203" s="259"/>
      <c r="U4203" s="259"/>
      <c r="V4203" s="259"/>
    </row>
    <row r="4204" spans="1:22">
      <c r="A4204" s="45"/>
      <c r="B4204" s="43">
        <f t="shared" si="70"/>
        <v>4189</v>
      </c>
      <c r="C4204" s="919"/>
      <c r="D4204" s="48"/>
      <c r="L4204" s="259"/>
      <c r="M4204" s="259"/>
      <c r="S4204" s="259"/>
      <c r="T4204" s="259"/>
      <c r="U4204" s="259"/>
      <c r="V4204" s="259"/>
    </row>
    <row r="4205" spans="1:22">
      <c r="A4205" s="45"/>
      <c r="B4205" s="43">
        <f t="shared" si="70"/>
        <v>4190</v>
      </c>
      <c r="C4205" s="919"/>
      <c r="D4205" s="48"/>
      <c r="L4205" s="259"/>
      <c r="M4205" s="259"/>
      <c r="S4205" s="259"/>
      <c r="T4205" s="259"/>
      <c r="U4205" s="259"/>
      <c r="V4205" s="259"/>
    </row>
    <row r="4206" spans="1:22">
      <c r="A4206" s="45"/>
      <c r="B4206" s="43">
        <f t="shared" si="70"/>
        <v>4191</v>
      </c>
      <c r="C4206" s="919"/>
      <c r="D4206" s="48"/>
      <c r="L4206" s="259"/>
      <c r="M4206" s="259"/>
      <c r="S4206" s="259"/>
      <c r="T4206" s="259"/>
      <c r="U4206" s="259"/>
      <c r="V4206" s="259"/>
    </row>
    <row r="4207" spans="1:22">
      <c r="A4207" s="45"/>
      <c r="B4207" s="43">
        <f t="shared" si="70"/>
        <v>4192</v>
      </c>
      <c r="C4207" s="919"/>
      <c r="D4207" s="48"/>
      <c r="L4207" s="259"/>
      <c r="M4207" s="259"/>
      <c r="S4207" s="259"/>
      <c r="T4207" s="259"/>
      <c r="U4207" s="259"/>
      <c r="V4207" s="259"/>
    </row>
    <row r="4208" spans="1:22">
      <c r="A4208" s="45"/>
      <c r="B4208" s="43">
        <f t="shared" si="70"/>
        <v>4193</v>
      </c>
      <c r="C4208" s="919"/>
      <c r="D4208" s="48"/>
      <c r="L4208" s="259"/>
      <c r="M4208" s="259"/>
      <c r="S4208" s="259"/>
      <c r="T4208" s="259"/>
      <c r="U4208" s="259"/>
      <c r="V4208" s="259"/>
    </row>
    <row r="4209" spans="1:22">
      <c r="A4209" s="45"/>
      <c r="B4209" s="43">
        <f t="shared" si="70"/>
        <v>4194</v>
      </c>
      <c r="C4209" s="919"/>
      <c r="D4209" s="48"/>
      <c r="L4209" s="259"/>
      <c r="M4209" s="259"/>
      <c r="S4209" s="259"/>
      <c r="T4209" s="259"/>
      <c r="U4209" s="259"/>
      <c r="V4209" s="259"/>
    </row>
    <row r="4210" spans="1:22">
      <c r="A4210" s="45"/>
      <c r="B4210" s="43">
        <f t="shared" si="70"/>
        <v>4195</v>
      </c>
      <c r="C4210" s="919"/>
      <c r="D4210" s="48"/>
      <c r="L4210" s="259"/>
      <c r="M4210" s="259"/>
      <c r="S4210" s="259"/>
      <c r="T4210" s="259"/>
      <c r="U4210" s="259"/>
      <c r="V4210" s="259"/>
    </row>
    <row r="4211" spans="1:22">
      <c r="A4211" s="45"/>
      <c r="B4211" s="43">
        <f t="shared" si="70"/>
        <v>4196</v>
      </c>
      <c r="C4211" s="919"/>
      <c r="D4211" s="48"/>
      <c r="L4211" s="259"/>
      <c r="M4211" s="259"/>
      <c r="S4211" s="259"/>
      <c r="T4211" s="259"/>
      <c r="U4211" s="259"/>
      <c r="V4211" s="259"/>
    </row>
    <row r="4212" spans="1:22">
      <c r="A4212" s="45"/>
      <c r="B4212" s="43">
        <f t="shared" si="70"/>
        <v>4197</v>
      </c>
      <c r="C4212" s="919"/>
      <c r="D4212" s="48"/>
      <c r="L4212" s="259"/>
      <c r="M4212" s="259"/>
      <c r="S4212" s="259"/>
      <c r="T4212" s="259"/>
      <c r="U4212" s="259"/>
      <c r="V4212" s="259"/>
    </row>
    <row r="4213" spans="1:22">
      <c r="A4213" s="45"/>
      <c r="B4213" s="43">
        <f t="shared" si="70"/>
        <v>4198</v>
      </c>
      <c r="C4213" s="919"/>
      <c r="D4213" s="48"/>
      <c r="L4213" s="259"/>
      <c r="M4213" s="259"/>
      <c r="S4213" s="259"/>
      <c r="T4213" s="259"/>
      <c r="U4213" s="259"/>
      <c r="V4213" s="259"/>
    </row>
    <row r="4214" spans="1:22">
      <c r="A4214" s="45"/>
      <c r="B4214" s="43">
        <f t="shared" si="70"/>
        <v>4199</v>
      </c>
      <c r="C4214" s="919"/>
      <c r="D4214" s="48"/>
      <c r="L4214" s="259"/>
      <c r="M4214" s="259"/>
      <c r="S4214" s="259"/>
      <c r="T4214" s="259"/>
      <c r="U4214" s="259"/>
      <c r="V4214" s="259"/>
    </row>
    <row r="4215" spans="1:22">
      <c r="A4215" s="45"/>
      <c r="B4215" s="43">
        <f t="shared" si="70"/>
        <v>4200</v>
      </c>
      <c r="C4215" s="919"/>
      <c r="D4215" s="48"/>
      <c r="L4215" s="259"/>
      <c r="M4215" s="259"/>
      <c r="S4215" s="259"/>
      <c r="T4215" s="259"/>
      <c r="U4215" s="259"/>
      <c r="V4215" s="259"/>
    </row>
    <row r="4216" spans="1:22">
      <c r="A4216" s="45"/>
      <c r="B4216" s="43">
        <f t="shared" si="70"/>
        <v>4201</v>
      </c>
      <c r="C4216" s="919"/>
      <c r="D4216" s="48"/>
      <c r="L4216" s="259"/>
      <c r="M4216" s="259"/>
      <c r="S4216" s="259"/>
      <c r="T4216" s="259"/>
      <c r="U4216" s="259"/>
      <c r="V4216" s="259"/>
    </row>
    <row r="4217" spans="1:22">
      <c r="A4217" s="45"/>
      <c r="B4217" s="43">
        <f t="shared" si="70"/>
        <v>4202</v>
      </c>
      <c r="C4217" s="919"/>
      <c r="D4217" s="48"/>
      <c r="L4217" s="259"/>
      <c r="M4217" s="259"/>
      <c r="S4217" s="259"/>
      <c r="T4217" s="259"/>
      <c r="U4217" s="259"/>
      <c r="V4217" s="259"/>
    </row>
    <row r="4218" spans="1:22">
      <c r="A4218" s="45"/>
      <c r="B4218" s="43">
        <f t="shared" si="70"/>
        <v>4203</v>
      </c>
      <c r="C4218" s="919"/>
      <c r="D4218" s="48"/>
      <c r="L4218" s="259"/>
      <c r="M4218" s="259"/>
      <c r="S4218" s="259"/>
      <c r="T4218" s="259"/>
      <c r="U4218" s="259"/>
      <c r="V4218" s="259"/>
    </row>
    <row r="4219" spans="1:22">
      <c r="A4219" s="45"/>
      <c r="B4219" s="43">
        <f t="shared" si="70"/>
        <v>4204</v>
      </c>
      <c r="C4219" s="919"/>
      <c r="D4219" s="48"/>
      <c r="L4219" s="259"/>
      <c r="M4219" s="259"/>
      <c r="S4219" s="259"/>
      <c r="T4219" s="259"/>
      <c r="U4219" s="259"/>
      <c r="V4219" s="259"/>
    </row>
    <row r="4220" spans="1:22">
      <c r="A4220" s="45"/>
      <c r="B4220" s="43">
        <f t="shared" si="70"/>
        <v>4205</v>
      </c>
      <c r="C4220" s="919"/>
      <c r="D4220" s="48"/>
      <c r="L4220" s="259"/>
      <c r="M4220" s="259"/>
      <c r="S4220" s="259"/>
      <c r="T4220" s="259"/>
      <c r="U4220" s="259"/>
      <c r="V4220" s="259"/>
    </row>
    <row r="4221" spans="1:22">
      <c r="A4221" s="45"/>
      <c r="B4221" s="43">
        <f t="shared" si="70"/>
        <v>4206</v>
      </c>
      <c r="C4221" s="919"/>
      <c r="D4221" s="48"/>
      <c r="L4221" s="259"/>
      <c r="M4221" s="259"/>
      <c r="S4221" s="259"/>
      <c r="T4221" s="259"/>
      <c r="U4221" s="259"/>
      <c r="V4221" s="259"/>
    </row>
    <row r="4222" spans="1:22">
      <c r="A4222" s="45"/>
      <c r="B4222" s="43">
        <f t="shared" si="70"/>
        <v>4207</v>
      </c>
      <c r="C4222" s="919"/>
      <c r="D4222" s="48"/>
      <c r="L4222" s="259"/>
      <c r="M4222" s="259"/>
      <c r="S4222" s="259"/>
      <c r="T4222" s="259"/>
      <c r="U4222" s="259"/>
      <c r="V4222" s="259"/>
    </row>
    <row r="4223" spans="1:22">
      <c r="A4223" s="45"/>
      <c r="B4223" s="43">
        <f t="shared" si="70"/>
        <v>4208</v>
      </c>
      <c r="C4223" s="919"/>
      <c r="D4223" s="48"/>
      <c r="L4223" s="259"/>
      <c r="M4223" s="259"/>
      <c r="S4223" s="259"/>
      <c r="T4223" s="259"/>
      <c r="U4223" s="259"/>
      <c r="V4223" s="259"/>
    </row>
    <row r="4224" spans="1:22">
      <c r="A4224" s="45"/>
      <c r="B4224" s="43">
        <f t="shared" si="70"/>
        <v>4209</v>
      </c>
      <c r="C4224" s="919"/>
      <c r="D4224" s="48"/>
      <c r="L4224" s="259"/>
      <c r="M4224" s="259"/>
      <c r="S4224" s="259"/>
      <c r="T4224" s="259"/>
      <c r="U4224" s="259"/>
      <c r="V4224" s="259"/>
    </row>
    <row r="4225" spans="1:22">
      <c r="A4225" s="45"/>
      <c r="B4225" s="43">
        <f t="shared" si="70"/>
        <v>4210</v>
      </c>
      <c r="C4225" s="919"/>
      <c r="D4225" s="48"/>
      <c r="L4225" s="259"/>
      <c r="M4225" s="259"/>
      <c r="S4225" s="259"/>
      <c r="T4225" s="259"/>
      <c r="U4225" s="259"/>
      <c r="V4225" s="259"/>
    </row>
    <row r="4226" spans="1:22">
      <c r="A4226" s="45"/>
      <c r="B4226" s="43">
        <f t="shared" si="70"/>
        <v>4211</v>
      </c>
      <c r="C4226" s="919"/>
      <c r="D4226" s="48"/>
      <c r="L4226" s="259"/>
      <c r="M4226" s="259"/>
      <c r="S4226" s="259"/>
      <c r="T4226" s="259"/>
      <c r="U4226" s="259"/>
      <c r="V4226" s="259"/>
    </row>
    <row r="4227" spans="1:22">
      <c r="A4227" s="45"/>
      <c r="B4227" s="43">
        <f t="shared" si="70"/>
        <v>4212</v>
      </c>
      <c r="C4227" s="919"/>
      <c r="D4227" s="48"/>
      <c r="L4227" s="259"/>
      <c r="M4227" s="259"/>
      <c r="S4227" s="259"/>
      <c r="T4227" s="259"/>
      <c r="U4227" s="259"/>
      <c r="V4227" s="259"/>
    </row>
    <row r="4228" spans="1:22">
      <c r="A4228" s="45"/>
      <c r="B4228" s="43">
        <f t="shared" si="70"/>
        <v>4213</v>
      </c>
      <c r="C4228" s="919"/>
      <c r="D4228" s="48"/>
      <c r="L4228" s="259"/>
      <c r="M4228" s="259"/>
      <c r="S4228" s="259"/>
      <c r="T4228" s="259"/>
      <c r="U4228" s="259"/>
      <c r="V4228" s="259"/>
    </row>
    <row r="4229" spans="1:22">
      <c r="A4229" s="45"/>
      <c r="B4229" s="43">
        <f t="shared" si="70"/>
        <v>4214</v>
      </c>
      <c r="C4229" s="919"/>
      <c r="D4229" s="48"/>
      <c r="L4229" s="259"/>
      <c r="M4229" s="259"/>
      <c r="S4229" s="259"/>
      <c r="T4229" s="259"/>
      <c r="U4229" s="259"/>
      <c r="V4229" s="259"/>
    </row>
    <row r="4230" spans="1:22">
      <c r="A4230" s="45"/>
      <c r="B4230" s="43">
        <f t="shared" si="70"/>
        <v>4215</v>
      </c>
      <c r="C4230" s="919"/>
      <c r="D4230" s="48"/>
      <c r="L4230" s="259"/>
      <c r="M4230" s="259"/>
      <c r="S4230" s="259"/>
      <c r="T4230" s="259"/>
      <c r="U4230" s="259"/>
      <c r="V4230" s="259"/>
    </row>
    <row r="4231" spans="1:22">
      <c r="A4231" s="45"/>
      <c r="B4231" s="43">
        <f t="shared" si="70"/>
        <v>4216</v>
      </c>
      <c r="C4231" s="919"/>
      <c r="D4231" s="48"/>
      <c r="L4231" s="259"/>
      <c r="M4231" s="259"/>
      <c r="S4231" s="259"/>
      <c r="T4231" s="259"/>
      <c r="U4231" s="259"/>
      <c r="V4231" s="259"/>
    </row>
    <row r="4232" spans="1:22">
      <c r="A4232" s="45"/>
      <c r="B4232" s="43">
        <f t="shared" si="70"/>
        <v>4217</v>
      </c>
      <c r="C4232" s="919"/>
      <c r="D4232" s="48"/>
      <c r="L4232" s="259"/>
      <c r="M4232" s="259"/>
      <c r="S4232" s="259"/>
      <c r="T4232" s="259"/>
      <c r="U4232" s="259"/>
      <c r="V4232" s="259"/>
    </row>
    <row r="4233" spans="1:22">
      <c r="A4233" s="45"/>
      <c r="B4233" s="43">
        <f t="shared" si="70"/>
        <v>4218</v>
      </c>
      <c r="C4233" s="919"/>
      <c r="D4233" s="48"/>
      <c r="L4233" s="259"/>
      <c r="M4233" s="259"/>
      <c r="S4233" s="259"/>
      <c r="T4233" s="259"/>
      <c r="U4233" s="259"/>
      <c r="V4233" s="259"/>
    </row>
    <row r="4234" spans="1:22">
      <c r="A4234" s="45"/>
      <c r="B4234" s="43">
        <f t="shared" si="70"/>
        <v>4219</v>
      </c>
      <c r="C4234" s="919"/>
      <c r="D4234" s="48"/>
      <c r="L4234" s="259"/>
      <c r="M4234" s="259"/>
      <c r="S4234" s="259"/>
      <c r="T4234" s="259"/>
      <c r="U4234" s="259"/>
      <c r="V4234" s="259"/>
    </row>
    <row r="4235" spans="1:22">
      <c r="A4235" s="45"/>
      <c r="B4235" s="43">
        <f t="shared" si="70"/>
        <v>4220</v>
      </c>
      <c r="C4235" s="919"/>
      <c r="D4235" s="48"/>
      <c r="L4235" s="259"/>
      <c r="M4235" s="259"/>
      <c r="S4235" s="259"/>
      <c r="T4235" s="259"/>
      <c r="U4235" s="259"/>
      <c r="V4235" s="259"/>
    </row>
    <row r="4236" spans="1:22">
      <c r="A4236" s="45"/>
      <c r="B4236" s="43">
        <f t="shared" si="70"/>
        <v>4221</v>
      </c>
      <c r="C4236" s="919"/>
      <c r="D4236" s="48"/>
      <c r="L4236" s="259"/>
      <c r="M4236" s="259"/>
      <c r="S4236" s="259"/>
      <c r="T4236" s="259"/>
      <c r="U4236" s="259"/>
      <c r="V4236" s="259"/>
    </row>
    <row r="4237" spans="1:22">
      <c r="A4237" s="45"/>
      <c r="B4237" s="43">
        <f t="shared" si="70"/>
        <v>4222</v>
      </c>
      <c r="C4237" s="919"/>
      <c r="D4237" s="48"/>
      <c r="L4237" s="259"/>
      <c r="M4237" s="259"/>
      <c r="S4237" s="259"/>
      <c r="T4237" s="259"/>
      <c r="U4237" s="259"/>
      <c r="V4237" s="259"/>
    </row>
    <row r="4238" spans="1:22">
      <c r="A4238" s="45"/>
      <c r="B4238" s="43">
        <f t="shared" si="70"/>
        <v>4223</v>
      </c>
      <c r="C4238" s="919"/>
      <c r="D4238" s="48"/>
      <c r="L4238" s="259"/>
      <c r="M4238" s="259"/>
      <c r="S4238" s="259"/>
      <c r="T4238" s="259"/>
      <c r="U4238" s="259"/>
      <c r="V4238" s="259"/>
    </row>
    <row r="4239" spans="1:22">
      <c r="A4239" s="45"/>
      <c r="B4239" s="43">
        <f t="shared" si="70"/>
        <v>4224</v>
      </c>
      <c r="C4239" s="919"/>
      <c r="D4239" s="48"/>
      <c r="L4239" s="259"/>
      <c r="M4239" s="259"/>
      <c r="S4239" s="259"/>
      <c r="T4239" s="259"/>
      <c r="U4239" s="259"/>
      <c r="V4239" s="259"/>
    </row>
    <row r="4240" spans="1:22">
      <c r="A4240" s="45"/>
      <c r="B4240" s="43">
        <f t="shared" si="70"/>
        <v>4225</v>
      </c>
      <c r="C4240" s="919"/>
      <c r="D4240" s="48"/>
      <c r="L4240" s="259"/>
      <c r="M4240" s="259"/>
      <c r="S4240" s="259"/>
      <c r="T4240" s="259"/>
      <c r="U4240" s="259"/>
      <c r="V4240" s="259"/>
    </row>
    <row r="4241" spans="1:22">
      <c r="A4241" s="45"/>
      <c r="B4241" s="43">
        <f t="shared" si="70"/>
        <v>4226</v>
      </c>
      <c r="C4241" s="919"/>
      <c r="D4241" s="48"/>
      <c r="L4241" s="259"/>
      <c r="M4241" s="259"/>
      <c r="S4241" s="259"/>
      <c r="T4241" s="259"/>
      <c r="U4241" s="259"/>
      <c r="V4241" s="259"/>
    </row>
    <row r="4242" spans="1:22">
      <c r="A4242" s="45"/>
      <c r="B4242" s="43">
        <f t="shared" ref="B4242:B4305" si="71">B4241+1</f>
        <v>4227</v>
      </c>
      <c r="C4242" s="919"/>
      <c r="D4242" s="48"/>
      <c r="L4242" s="259"/>
      <c r="M4242" s="259"/>
      <c r="S4242" s="259"/>
      <c r="T4242" s="259"/>
      <c r="U4242" s="259"/>
      <c r="V4242" s="259"/>
    </row>
    <row r="4243" spans="1:22">
      <c r="A4243" s="45"/>
      <c r="B4243" s="43">
        <f t="shared" si="71"/>
        <v>4228</v>
      </c>
      <c r="C4243" s="919"/>
      <c r="D4243" s="48"/>
      <c r="L4243" s="259"/>
      <c r="M4243" s="259"/>
      <c r="S4243" s="259"/>
      <c r="T4243" s="259"/>
      <c r="U4243" s="259"/>
      <c r="V4243" s="259"/>
    </row>
    <row r="4244" spans="1:22">
      <c r="A4244" s="45"/>
      <c r="B4244" s="43">
        <f t="shared" si="71"/>
        <v>4229</v>
      </c>
      <c r="C4244" s="919"/>
      <c r="D4244" s="48"/>
      <c r="L4244" s="259"/>
      <c r="M4244" s="259"/>
      <c r="S4244" s="259"/>
      <c r="T4244" s="259"/>
      <c r="U4244" s="259"/>
      <c r="V4244" s="259"/>
    </row>
    <row r="4245" spans="1:22">
      <c r="A4245" s="45"/>
      <c r="B4245" s="43">
        <f t="shared" si="71"/>
        <v>4230</v>
      </c>
      <c r="C4245" s="919"/>
      <c r="D4245" s="48"/>
      <c r="L4245" s="259"/>
      <c r="M4245" s="259"/>
      <c r="S4245" s="259"/>
      <c r="T4245" s="259"/>
      <c r="U4245" s="259"/>
      <c r="V4245" s="259"/>
    </row>
    <row r="4246" spans="1:22">
      <c r="A4246" s="45"/>
      <c r="B4246" s="43">
        <f t="shared" si="71"/>
        <v>4231</v>
      </c>
      <c r="C4246" s="919"/>
      <c r="D4246" s="48"/>
      <c r="L4246" s="259"/>
      <c r="M4246" s="259"/>
      <c r="S4246" s="259"/>
      <c r="T4246" s="259"/>
      <c r="U4246" s="259"/>
      <c r="V4246" s="259"/>
    </row>
    <row r="4247" spans="1:22">
      <c r="A4247" s="45"/>
      <c r="B4247" s="43">
        <f t="shared" si="71"/>
        <v>4232</v>
      </c>
      <c r="C4247" s="919"/>
      <c r="D4247" s="48"/>
      <c r="L4247" s="259"/>
      <c r="M4247" s="259"/>
      <c r="S4247" s="259"/>
      <c r="T4247" s="259"/>
      <c r="U4247" s="259"/>
      <c r="V4247" s="259"/>
    </row>
    <row r="4248" spans="1:22">
      <c r="A4248" s="45"/>
      <c r="B4248" s="43">
        <f t="shared" si="71"/>
        <v>4233</v>
      </c>
      <c r="C4248" s="919"/>
      <c r="D4248" s="48"/>
      <c r="L4248" s="259"/>
      <c r="M4248" s="259"/>
      <c r="S4248" s="259"/>
      <c r="T4248" s="259"/>
      <c r="U4248" s="259"/>
      <c r="V4248" s="259"/>
    </row>
    <row r="4249" spans="1:22">
      <c r="A4249" s="45"/>
      <c r="B4249" s="43">
        <f t="shared" si="71"/>
        <v>4234</v>
      </c>
      <c r="C4249" s="919"/>
      <c r="D4249" s="48"/>
      <c r="L4249" s="259"/>
      <c r="M4249" s="259"/>
      <c r="S4249" s="259"/>
      <c r="T4249" s="259"/>
      <c r="U4249" s="259"/>
      <c r="V4249" s="259"/>
    </row>
    <row r="4250" spans="1:22">
      <c r="A4250" s="45"/>
      <c r="B4250" s="43">
        <f t="shared" si="71"/>
        <v>4235</v>
      </c>
      <c r="C4250" s="919"/>
      <c r="D4250" s="48"/>
      <c r="L4250" s="259"/>
      <c r="M4250" s="259"/>
      <c r="S4250" s="259"/>
      <c r="T4250" s="259"/>
      <c r="U4250" s="259"/>
      <c r="V4250" s="259"/>
    </row>
    <row r="4251" spans="1:22">
      <c r="A4251" s="45"/>
      <c r="B4251" s="43">
        <f t="shared" si="71"/>
        <v>4236</v>
      </c>
      <c r="C4251" s="919"/>
      <c r="D4251" s="48"/>
      <c r="L4251" s="259"/>
      <c r="M4251" s="259"/>
      <c r="S4251" s="259"/>
      <c r="T4251" s="259"/>
      <c r="U4251" s="259"/>
      <c r="V4251" s="259"/>
    </row>
    <row r="4252" spans="1:22">
      <c r="A4252" s="45"/>
      <c r="B4252" s="43">
        <f t="shared" si="71"/>
        <v>4237</v>
      </c>
      <c r="C4252" s="919"/>
      <c r="D4252" s="48"/>
      <c r="L4252" s="259"/>
      <c r="M4252" s="259"/>
      <c r="S4252" s="259"/>
      <c r="T4252" s="259"/>
      <c r="U4252" s="259"/>
      <c r="V4252" s="259"/>
    </row>
    <row r="4253" spans="1:22">
      <c r="A4253" s="45"/>
      <c r="B4253" s="43">
        <f t="shared" si="71"/>
        <v>4238</v>
      </c>
      <c r="C4253" s="919"/>
      <c r="D4253" s="48"/>
      <c r="L4253" s="259"/>
      <c r="M4253" s="259"/>
      <c r="S4253" s="259"/>
      <c r="T4253" s="259"/>
      <c r="U4253" s="259"/>
      <c r="V4253" s="259"/>
    </row>
    <row r="4254" spans="1:22">
      <c r="A4254" s="45"/>
      <c r="B4254" s="43">
        <f t="shared" si="71"/>
        <v>4239</v>
      </c>
      <c r="C4254" s="919"/>
      <c r="D4254" s="48"/>
      <c r="L4254" s="259"/>
      <c r="M4254" s="259"/>
      <c r="S4254" s="259"/>
      <c r="T4254" s="259"/>
      <c r="U4254" s="259"/>
      <c r="V4254" s="259"/>
    </row>
    <row r="4255" spans="1:22">
      <c r="A4255" s="45"/>
      <c r="B4255" s="43">
        <f t="shared" si="71"/>
        <v>4240</v>
      </c>
      <c r="C4255" s="919"/>
      <c r="D4255" s="48"/>
      <c r="L4255" s="259"/>
      <c r="M4255" s="259"/>
      <c r="S4255" s="259"/>
      <c r="T4255" s="259"/>
      <c r="U4255" s="259"/>
      <c r="V4255" s="259"/>
    </row>
    <row r="4256" spans="1:22">
      <c r="A4256" s="45"/>
      <c r="B4256" s="43">
        <f t="shared" si="71"/>
        <v>4241</v>
      </c>
      <c r="C4256" s="919"/>
      <c r="D4256" s="48"/>
      <c r="L4256" s="259"/>
      <c r="M4256" s="259"/>
      <c r="S4256" s="259"/>
      <c r="T4256" s="259"/>
      <c r="U4256" s="259"/>
      <c r="V4256" s="259"/>
    </row>
    <row r="4257" spans="1:22">
      <c r="A4257" s="45"/>
      <c r="B4257" s="43">
        <f t="shared" si="71"/>
        <v>4242</v>
      </c>
      <c r="C4257" s="919"/>
      <c r="D4257" s="48"/>
      <c r="L4257" s="259"/>
      <c r="M4257" s="259"/>
      <c r="S4257" s="259"/>
      <c r="T4257" s="259"/>
      <c r="U4257" s="259"/>
      <c r="V4257" s="259"/>
    </row>
    <row r="4258" spans="1:22">
      <c r="A4258" s="45"/>
      <c r="B4258" s="43">
        <f t="shared" si="71"/>
        <v>4243</v>
      </c>
      <c r="C4258" s="919"/>
      <c r="D4258" s="48"/>
      <c r="L4258" s="259"/>
      <c r="M4258" s="259"/>
      <c r="S4258" s="259"/>
      <c r="T4258" s="259"/>
      <c r="U4258" s="259"/>
      <c r="V4258" s="259"/>
    </row>
    <row r="4259" spans="1:22">
      <c r="A4259" s="45"/>
      <c r="B4259" s="43">
        <f t="shared" si="71"/>
        <v>4244</v>
      </c>
      <c r="C4259" s="919"/>
      <c r="D4259" s="48"/>
      <c r="L4259" s="259"/>
      <c r="M4259" s="259"/>
      <c r="S4259" s="259"/>
      <c r="T4259" s="259"/>
      <c r="U4259" s="259"/>
      <c r="V4259" s="259"/>
    </row>
    <row r="4260" spans="1:22">
      <c r="A4260" s="45"/>
      <c r="B4260" s="43">
        <f t="shared" si="71"/>
        <v>4245</v>
      </c>
      <c r="C4260" s="919"/>
      <c r="D4260" s="48"/>
      <c r="L4260" s="259"/>
      <c r="M4260" s="259"/>
      <c r="S4260" s="259"/>
      <c r="T4260" s="259"/>
      <c r="U4260" s="259"/>
      <c r="V4260" s="259"/>
    </row>
    <row r="4261" spans="1:22">
      <c r="A4261" s="45"/>
      <c r="B4261" s="43">
        <f t="shared" si="71"/>
        <v>4246</v>
      </c>
      <c r="C4261" s="919"/>
      <c r="D4261" s="48"/>
      <c r="L4261" s="259"/>
      <c r="M4261" s="259"/>
      <c r="S4261" s="259"/>
      <c r="T4261" s="259"/>
      <c r="U4261" s="259"/>
      <c r="V4261" s="259"/>
    </row>
    <row r="4262" spans="1:22">
      <c r="A4262" s="45"/>
      <c r="B4262" s="43">
        <f t="shared" si="71"/>
        <v>4247</v>
      </c>
      <c r="C4262" s="919"/>
      <c r="D4262" s="48"/>
      <c r="L4262" s="259"/>
      <c r="M4262" s="259"/>
      <c r="S4262" s="259"/>
      <c r="T4262" s="259"/>
      <c r="U4262" s="259"/>
      <c r="V4262" s="259"/>
    </row>
    <row r="4263" spans="1:22">
      <c r="A4263" s="45"/>
      <c r="B4263" s="43">
        <f t="shared" si="71"/>
        <v>4248</v>
      </c>
      <c r="C4263" s="919"/>
      <c r="D4263" s="48"/>
      <c r="L4263" s="259"/>
      <c r="M4263" s="259"/>
      <c r="S4263" s="259"/>
      <c r="T4263" s="259"/>
      <c r="U4263" s="259"/>
      <c r="V4263" s="259"/>
    </row>
    <row r="4264" spans="1:22">
      <c r="A4264" s="45"/>
      <c r="B4264" s="43">
        <f t="shared" si="71"/>
        <v>4249</v>
      </c>
      <c r="C4264" s="919"/>
      <c r="D4264" s="48"/>
      <c r="L4264" s="259"/>
      <c r="M4264" s="259"/>
      <c r="S4264" s="259"/>
      <c r="T4264" s="259"/>
      <c r="U4264" s="259"/>
      <c r="V4264" s="259"/>
    </row>
    <row r="4265" spans="1:22">
      <c r="A4265" s="45"/>
      <c r="B4265" s="43">
        <f t="shared" si="71"/>
        <v>4250</v>
      </c>
      <c r="C4265" s="919"/>
      <c r="D4265" s="48"/>
      <c r="L4265" s="259"/>
      <c r="M4265" s="259"/>
      <c r="S4265" s="259"/>
      <c r="T4265" s="259"/>
      <c r="U4265" s="259"/>
      <c r="V4265" s="259"/>
    </row>
    <row r="4266" spans="1:22">
      <c r="A4266" s="45"/>
      <c r="B4266" s="43">
        <f t="shared" si="71"/>
        <v>4251</v>
      </c>
      <c r="C4266" s="919"/>
      <c r="D4266" s="48"/>
      <c r="L4266" s="259"/>
      <c r="M4266" s="259"/>
      <c r="S4266" s="259"/>
      <c r="T4266" s="259"/>
      <c r="U4266" s="259"/>
      <c r="V4266" s="259"/>
    </row>
    <row r="4267" spans="1:22">
      <c r="A4267" s="45"/>
      <c r="B4267" s="43">
        <f t="shared" si="71"/>
        <v>4252</v>
      </c>
      <c r="C4267" s="919"/>
      <c r="D4267" s="48"/>
      <c r="L4267" s="259"/>
      <c r="M4267" s="259"/>
      <c r="S4267" s="259"/>
      <c r="T4267" s="259"/>
      <c r="U4267" s="259"/>
      <c r="V4267" s="259"/>
    </row>
    <row r="4268" spans="1:22">
      <c r="A4268" s="45"/>
      <c r="B4268" s="43">
        <f t="shared" si="71"/>
        <v>4253</v>
      </c>
      <c r="C4268" s="919"/>
      <c r="D4268" s="48"/>
      <c r="L4268" s="259"/>
      <c r="M4268" s="259"/>
      <c r="S4268" s="259"/>
      <c r="T4268" s="259"/>
      <c r="U4268" s="259"/>
      <c r="V4268" s="259"/>
    </row>
    <row r="4269" spans="1:22">
      <c r="A4269" s="45"/>
      <c r="B4269" s="43">
        <f t="shared" si="71"/>
        <v>4254</v>
      </c>
      <c r="C4269" s="919"/>
      <c r="D4269" s="48"/>
      <c r="L4269" s="259"/>
      <c r="M4269" s="259"/>
      <c r="S4269" s="259"/>
      <c r="T4269" s="259"/>
      <c r="U4269" s="259"/>
      <c r="V4269" s="259"/>
    </row>
    <row r="4270" spans="1:22">
      <c r="A4270" s="45"/>
      <c r="B4270" s="43">
        <f t="shared" si="71"/>
        <v>4255</v>
      </c>
      <c r="C4270" s="919"/>
      <c r="D4270" s="48"/>
      <c r="L4270" s="259"/>
      <c r="M4270" s="259"/>
      <c r="S4270" s="259"/>
      <c r="T4270" s="259"/>
      <c r="U4270" s="259"/>
      <c r="V4270" s="259"/>
    </row>
    <row r="4271" spans="1:22">
      <c r="A4271" s="45"/>
      <c r="B4271" s="43">
        <f t="shared" si="71"/>
        <v>4256</v>
      </c>
      <c r="C4271" s="919"/>
      <c r="D4271" s="48"/>
      <c r="L4271" s="259"/>
      <c r="M4271" s="259"/>
      <c r="S4271" s="259"/>
      <c r="T4271" s="259"/>
      <c r="U4271" s="259"/>
      <c r="V4271" s="259"/>
    </row>
    <row r="4272" spans="1:22">
      <c r="A4272" s="45"/>
      <c r="B4272" s="43">
        <f t="shared" si="71"/>
        <v>4257</v>
      </c>
      <c r="C4272" s="919"/>
      <c r="D4272" s="48"/>
      <c r="L4272" s="259"/>
      <c r="M4272" s="259"/>
      <c r="S4272" s="259"/>
      <c r="T4272" s="259"/>
      <c r="U4272" s="259"/>
      <c r="V4272" s="259"/>
    </row>
    <row r="4273" spans="1:22">
      <c r="A4273" s="45"/>
      <c r="B4273" s="43">
        <f t="shared" si="71"/>
        <v>4258</v>
      </c>
      <c r="C4273" s="919"/>
      <c r="D4273" s="48"/>
      <c r="L4273" s="259"/>
      <c r="M4273" s="259"/>
      <c r="S4273" s="259"/>
      <c r="T4273" s="259"/>
      <c r="U4273" s="259"/>
      <c r="V4273" s="259"/>
    </row>
    <row r="4274" spans="1:22">
      <c r="A4274" s="45"/>
      <c r="B4274" s="43">
        <f t="shared" si="71"/>
        <v>4259</v>
      </c>
      <c r="C4274" s="919"/>
      <c r="D4274" s="48"/>
      <c r="L4274" s="259"/>
      <c r="M4274" s="259"/>
      <c r="S4274" s="259"/>
      <c r="T4274" s="259"/>
      <c r="U4274" s="259"/>
      <c r="V4274" s="259"/>
    </row>
    <row r="4275" spans="1:22">
      <c r="A4275" s="45"/>
      <c r="B4275" s="43">
        <f t="shared" si="71"/>
        <v>4260</v>
      </c>
      <c r="C4275" s="919"/>
      <c r="D4275" s="48"/>
      <c r="L4275" s="259"/>
      <c r="M4275" s="259"/>
      <c r="S4275" s="259"/>
      <c r="T4275" s="259"/>
      <c r="U4275" s="259"/>
      <c r="V4275" s="259"/>
    </row>
    <row r="4276" spans="1:22">
      <c r="A4276" s="45"/>
      <c r="B4276" s="43">
        <f t="shared" si="71"/>
        <v>4261</v>
      </c>
      <c r="C4276" s="919"/>
      <c r="D4276" s="48"/>
      <c r="L4276" s="259"/>
      <c r="M4276" s="259"/>
      <c r="S4276" s="259"/>
      <c r="T4276" s="259"/>
      <c r="U4276" s="259"/>
      <c r="V4276" s="259"/>
    </row>
    <row r="4277" spans="1:22">
      <c r="A4277" s="45"/>
      <c r="B4277" s="43">
        <f t="shared" si="71"/>
        <v>4262</v>
      </c>
      <c r="C4277" s="919"/>
      <c r="D4277" s="48"/>
      <c r="L4277" s="259"/>
      <c r="M4277" s="259"/>
      <c r="S4277" s="259"/>
      <c r="T4277" s="259"/>
      <c r="U4277" s="259"/>
      <c r="V4277" s="259"/>
    </row>
    <row r="4278" spans="1:22">
      <c r="A4278" s="45"/>
      <c r="B4278" s="43">
        <f t="shared" si="71"/>
        <v>4263</v>
      </c>
      <c r="C4278" s="919"/>
      <c r="D4278" s="48"/>
      <c r="L4278" s="259"/>
      <c r="M4278" s="259"/>
      <c r="S4278" s="259"/>
      <c r="T4278" s="259"/>
      <c r="U4278" s="259"/>
      <c r="V4278" s="259"/>
    </row>
    <row r="4279" spans="1:22">
      <c r="A4279" s="45"/>
      <c r="B4279" s="43">
        <f t="shared" si="71"/>
        <v>4264</v>
      </c>
      <c r="C4279" s="919"/>
      <c r="D4279" s="48"/>
      <c r="L4279" s="259"/>
      <c r="M4279" s="259"/>
      <c r="S4279" s="259"/>
      <c r="T4279" s="259"/>
      <c r="U4279" s="259"/>
      <c r="V4279" s="259"/>
    </row>
    <row r="4280" spans="1:22">
      <c r="A4280" s="45"/>
      <c r="B4280" s="43">
        <f t="shared" si="71"/>
        <v>4265</v>
      </c>
      <c r="C4280" s="919"/>
      <c r="D4280" s="48"/>
      <c r="L4280" s="259"/>
      <c r="M4280" s="259"/>
      <c r="S4280" s="259"/>
      <c r="T4280" s="259"/>
      <c r="U4280" s="259"/>
      <c r="V4280" s="259"/>
    </row>
    <row r="4281" spans="1:22">
      <c r="A4281" s="45"/>
      <c r="B4281" s="43">
        <f t="shared" si="71"/>
        <v>4266</v>
      </c>
      <c r="C4281" s="919"/>
      <c r="D4281" s="48"/>
      <c r="L4281" s="259"/>
      <c r="M4281" s="259"/>
      <c r="S4281" s="259"/>
      <c r="T4281" s="259"/>
      <c r="U4281" s="259"/>
      <c r="V4281" s="259"/>
    </row>
    <row r="4282" spans="1:22">
      <c r="A4282" s="45"/>
      <c r="B4282" s="43">
        <f t="shared" si="71"/>
        <v>4267</v>
      </c>
      <c r="C4282" s="919"/>
      <c r="D4282" s="48"/>
      <c r="L4282" s="259"/>
      <c r="M4282" s="259"/>
      <c r="S4282" s="259"/>
      <c r="T4282" s="259"/>
      <c r="U4282" s="259"/>
      <c r="V4282" s="259"/>
    </row>
    <row r="4283" spans="1:22">
      <c r="A4283" s="45"/>
      <c r="B4283" s="43">
        <f t="shared" si="71"/>
        <v>4268</v>
      </c>
      <c r="C4283" s="919"/>
      <c r="D4283" s="48"/>
      <c r="L4283" s="259"/>
      <c r="M4283" s="259"/>
      <c r="S4283" s="259"/>
      <c r="T4283" s="259"/>
      <c r="U4283" s="259"/>
      <c r="V4283" s="259"/>
    </row>
    <row r="4284" spans="1:22">
      <c r="A4284" s="45"/>
      <c r="B4284" s="43">
        <f t="shared" si="71"/>
        <v>4269</v>
      </c>
      <c r="C4284" s="919"/>
      <c r="D4284" s="48"/>
      <c r="L4284" s="259"/>
      <c r="M4284" s="259"/>
      <c r="S4284" s="259"/>
      <c r="T4284" s="259"/>
      <c r="U4284" s="259"/>
      <c r="V4284" s="259"/>
    </row>
    <row r="4285" spans="1:22">
      <c r="A4285" s="45"/>
      <c r="B4285" s="43">
        <f t="shared" si="71"/>
        <v>4270</v>
      </c>
      <c r="C4285" s="919"/>
      <c r="D4285" s="48"/>
      <c r="L4285" s="259"/>
      <c r="M4285" s="259"/>
      <c r="S4285" s="259"/>
      <c r="T4285" s="259"/>
      <c r="U4285" s="259"/>
      <c r="V4285" s="259"/>
    </row>
    <row r="4286" spans="1:22">
      <c r="A4286" s="45"/>
      <c r="B4286" s="43">
        <f t="shared" si="71"/>
        <v>4271</v>
      </c>
      <c r="C4286" s="919"/>
      <c r="D4286" s="48"/>
      <c r="L4286" s="259"/>
      <c r="M4286" s="259"/>
      <c r="S4286" s="259"/>
      <c r="T4286" s="259"/>
      <c r="U4286" s="259"/>
      <c r="V4286" s="259"/>
    </row>
    <row r="4287" spans="1:22">
      <c r="A4287" s="45"/>
      <c r="B4287" s="43">
        <f t="shared" si="71"/>
        <v>4272</v>
      </c>
      <c r="C4287" s="919"/>
      <c r="D4287" s="48"/>
      <c r="L4287" s="259"/>
      <c r="M4287" s="259"/>
      <c r="S4287" s="259"/>
      <c r="T4287" s="259"/>
      <c r="U4287" s="259"/>
      <c r="V4287" s="259"/>
    </row>
    <row r="4288" spans="1:22">
      <c r="A4288" s="45"/>
      <c r="B4288" s="43">
        <f t="shared" si="71"/>
        <v>4273</v>
      </c>
      <c r="C4288" s="919"/>
      <c r="D4288" s="48"/>
      <c r="L4288" s="259"/>
      <c r="M4288" s="259"/>
      <c r="S4288" s="259"/>
      <c r="T4288" s="259"/>
      <c r="U4288" s="259"/>
      <c r="V4288" s="259"/>
    </row>
    <row r="4289" spans="1:22">
      <c r="A4289" s="45"/>
      <c r="B4289" s="43">
        <f t="shared" si="71"/>
        <v>4274</v>
      </c>
      <c r="C4289" s="919"/>
      <c r="D4289" s="48"/>
      <c r="L4289" s="259"/>
      <c r="M4289" s="259"/>
      <c r="S4289" s="259"/>
      <c r="T4289" s="259"/>
      <c r="U4289" s="259"/>
      <c r="V4289" s="259"/>
    </row>
    <row r="4290" spans="1:22">
      <c r="A4290" s="45"/>
      <c r="B4290" s="43">
        <f t="shared" si="71"/>
        <v>4275</v>
      </c>
      <c r="C4290" s="919"/>
      <c r="D4290" s="48"/>
      <c r="L4290" s="259"/>
      <c r="M4290" s="259"/>
      <c r="S4290" s="259"/>
      <c r="T4290" s="259"/>
      <c r="U4290" s="259"/>
      <c r="V4290" s="259"/>
    </row>
    <row r="4291" spans="1:22">
      <c r="A4291" s="45"/>
      <c r="B4291" s="43">
        <f t="shared" si="71"/>
        <v>4276</v>
      </c>
      <c r="C4291" s="919"/>
      <c r="D4291" s="48"/>
      <c r="L4291" s="259"/>
      <c r="M4291" s="259"/>
      <c r="S4291" s="259"/>
      <c r="T4291" s="259"/>
      <c r="U4291" s="259"/>
      <c r="V4291" s="259"/>
    </row>
    <row r="4292" spans="1:22">
      <c r="A4292" s="45"/>
      <c r="B4292" s="43">
        <f t="shared" si="71"/>
        <v>4277</v>
      </c>
      <c r="C4292" s="919"/>
      <c r="D4292" s="48"/>
      <c r="L4292" s="259"/>
      <c r="M4292" s="259"/>
      <c r="S4292" s="259"/>
      <c r="T4292" s="259"/>
      <c r="U4292" s="259"/>
      <c r="V4292" s="259"/>
    </row>
    <row r="4293" spans="1:22">
      <c r="A4293" s="45"/>
      <c r="B4293" s="43">
        <f t="shared" si="71"/>
        <v>4278</v>
      </c>
      <c r="C4293" s="919"/>
      <c r="D4293" s="48"/>
      <c r="L4293" s="259"/>
      <c r="M4293" s="259"/>
      <c r="S4293" s="259"/>
      <c r="T4293" s="259"/>
      <c r="U4293" s="259"/>
      <c r="V4293" s="259"/>
    </row>
    <row r="4294" spans="1:22">
      <c r="A4294" s="45"/>
      <c r="B4294" s="43">
        <f t="shared" si="71"/>
        <v>4279</v>
      </c>
      <c r="C4294" s="919"/>
      <c r="D4294" s="48"/>
      <c r="L4294" s="259"/>
      <c r="M4294" s="259"/>
      <c r="S4294" s="259"/>
      <c r="T4294" s="259"/>
      <c r="U4294" s="259"/>
      <c r="V4294" s="259"/>
    </row>
    <row r="4295" spans="1:22">
      <c r="A4295" s="45"/>
      <c r="B4295" s="43">
        <f t="shared" si="71"/>
        <v>4280</v>
      </c>
      <c r="C4295" s="919"/>
      <c r="D4295" s="48"/>
      <c r="L4295" s="259"/>
      <c r="M4295" s="259"/>
      <c r="S4295" s="259"/>
      <c r="T4295" s="259"/>
      <c r="U4295" s="259"/>
      <c r="V4295" s="259"/>
    </row>
    <row r="4296" spans="1:22">
      <c r="A4296" s="45"/>
      <c r="B4296" s="43">
        <f t="shared" si="71"/>
        <v>4281</v>
      </c>
      <c r="C4296" s="919"/>
      <c r="D4296" s="48"/>
      <c r="L4296" s="259"/>
      <c r="M4296" s="259"/>
      <c r="S4296" s="259"/>
      <c r="T4296" s="259"/>
      <c r="U4296" s="259"/>
      <c r="V4296" s="259"/>
    </row>
    <row r="4297" spans="1:22">
      <c r="A4297" s="45"/>
      <c r="B4297" s="43">
        <f t="shared" si="71"/>
        <v>4282</v>
      </c>
      <c r="C4297" s="919"/>
      <c r="D4297" s="48"/>
      <c r="L4297" s="259"/>
      <c r="M4297" s="259"/>
      <c r="S4297" s="259"/>
      <c r="T4297" s="259"/>
      <c r="U4297" s="259"/>
      <c r="V4297" s="259"/>
    </row>
    <row r="4298" spans="1:22">
      <c r="A4298" s="45"/>
      <c r="B4298" s="43">
        <f t="shared" si="71"/>
        <v>4283</v>
      </c>
      <c r="C4298" s="919"/>
      <c r="D4298" s="48"/>
      <c r="L4298" s="259"/>
      <c r="M4298" s="259"/>
      <c r="S4298" s="259"/>
      <c r="T4298" s="259"/>
      <c r="U4298" s="259"/>
      <c r="V4298" s="259"/>
    </row>
    <row r="4299" spans="1:22">
      <c r="A4299" s="45"/>
      <c r="B4299" s="43">
        <f t="shared" si="71"/>
        <v>4284</v>
      </c>
      <c r="C4299" s="919"/>
      <c r="D4299" s="48"/>
      <c r="L4299" s="259"/>
      <c r="M4299" s="259"/>
      <c r="S4299" s="259"/>
      <c r="T4299" s="259"/>
      <c r="U4299" s="259"/>
      <c r="V4299" s="259"/>
    </row>
    <row r="4300" spans="1:22">
      <c r="A4300" s="45"/>
      <c r="B4300" s="43">
        <f t="shared" si="71"/>
        <v>4285</v>
      </c>
      <c r="C4300" s="919"/>
      <c r="D4300" s="48"/>
      <c r="L4300" s="259"/>
      <c r="M4300" s="259"/>
      <c r="S4300" s="259"/>
      <c r="T4300" s="259"/>
      <c r="U4300" s="259"/>
      <c r="V4300" s="259"/>
    </row>
    <row r="4301" spans="1:22">
      <c r="A4301" s="45"/>
      <c r="B4301" s="43">
        <f t="shared" si="71"/>
        <v>4286</v>
      </c>
      <c r="C4301" s="919"/>
      <c r="D4301" s="48"/>
      <c r="L4301" s="259"/>
      <c r="M4301" s="259"/>
      <c r="S4301" s="259"/>
      <c r="T4301" s="259"/>
      <c r="U4301" s="259"/>
      <c r="V4301" s="259"/>
    </row>
    <row r="4302" spans="1:22">
      <c r="A4302" s="45"/>
      <c r="B4302" s="43">
        <f t="shared" si="71"/>
        <v>4287</v>
      </c>
      <c r="C4302" s="919"/>
      <c r="D4302" s="48"/>
      <c r="L4302" s="259"/>
      <c r="M4302" s="259"/>
      <c r="S4302" s="259"/>
      <c r="T4302" s="259"/>
      <c r="U4302" s="259"/>
      <c r="V4302" s="259"/>
    </row>
    <row r="4303" spans="1:22">
      <c r="A4303" s="45"/>
      <c r="B4303" s="43">
        <f t="shared" si="71"/>
        <v>4288</v>
      </c>
      <c r="C4303" s="919"/>
      <c r="D4303" s="48"/>
      <c r="L4303" s="259"/>
      <c r="M4303" s="259"/>
      <c r="S4303" s="259"/>
      <c r="T4303" s="259"/>
      <c r="U4303" s="259"/>
      <c r="V4303" s="259"/>
    </row>
    <row r="4304" spans="1:22">
      <c r="A4304" s="45"/>
      <c r="B4304" s="43">
        <f t="shared" si="71"/>
        <v>4289</v>
      </c>
      <c r="C4304" s="919"/>
      <c r="D4304" s="48"/>
      <c r="L4304" s="259"/>
      <c r="M4304" s="259"/>
      <c r="S4304" s="259"/>
      <c r="T4304" s="259"/>
      <c r="U4304" s="259"/>
      <c r="V4304" s="259"/>
    </row>
    <row r="4305" spans="1:22">
      <c r="A4305" s="45"/>
      <c r="B4305" s="43">
        <f t="shared" si="71"/>
        <v>4290</v>
      </c>
      <c r="C4305" s="919"/>
      <c r="D4305" s="48"/>
      <c r="L4305" s="259"/>
      <c r="M4305" s="259"/>
      <c r="S4305" s="259"/>
      <c r="T4305" s="259"/>
      <c r="U4305" s="259"/>
      <c r="V4305" s="259"/>
    </row>
    <row r="4306" spans="1:22">
      <c r="A4306" s="45"/>
      <c r="B4306" s="43">
        <f t="shared" ref="B4306:B4369" si="72">B4305+1</f>
        <v>4291</v>
      </c>
      <c r="C4306" s="919"/>
      <c r="D4306" s="48"/>
      <c r="L4306" s="259"/>
      <c r="M4306" s="259"/>
      <c r="S4306" s="259"/>
      <c r="T4306" s="259"/>
      <c r="U4306" s="259"/>
      <c r="V4306" s="259"/>
    </row>
    <row r="4307" spans="1:22">
      <c r="A4307" s="45"/>
      <c r="B4307" s="43">
        <f t="shared" si="72"/>
        <v>4292</v>
      </c>
      <c r="C4307" s="919"/>
      <c r="D4307" s="48"/>
      <c r="L4307" s="259"/>
      <c r="M4307" s="259"/>
      <c r="S4307" s="259"/>
      <c r="T4307" s="259"/>
      <c r="U4307" s="259"/>
      <c r="V4307" s="259"/>
    </row>
    <row r="4308" spans="1:22">
      <c r="A4308" s="45"/>
      <c r="B4308" s="43">
        <f t="shared" si="72"/>
        <v>4293</v>
      </c>
      <c r="C4308" s="919"/>
      <c r="D4308" s="48"/>
      <c r="L4308" s="259"/>
      <c r="M4308" s="259"/>
      <c r="S4308" s="259"/>
      <c r="T4308" s="259"/>
      <c r="U4308" s="259"/>
      <c r="V4308" s="259"/>
    </row>
    <row r="4309" spans="1:22">
      <c r="A4309" s="45"/>
      <c r="B4309" s="43">
        <f t="shared" si="72"/>
        <v>4294</v>
      </c>
      <c r="C4309" s="919"/>
      <c r="D4309" s="48"/>
      <c r="L4309" s="259"/>
      <c r="M4309" s="259"/>
      <c r="S4309" s="259"/>
      <c r="T4309" s="259"/>
      <c r="U4309" s="259"/>
      <c r="V4309" s="259"/>
    </row>
    <row r="4310" spans="1:22">
      <c r="A4310" s="45"/>
      <c r="B4310" s="43">
        <f t="shared" si="72"/>
        <v>4295</v>
      </c>
      <c r="C4310" s="919"/>
      <c r="D4310" s="48"/>
      <c r="L4310" s="259"/>
      <c r="M4310" s="259"/>
      <c r="S4310" s="259"/>
      <c r="T4310" s="259"/>
      <c r="U4310" s="259"/>
      <c r="V4310" s="259"/>
    </row>
    <row r="4311" spans="1:22">
      <c r="A4311" s="45"/>
      <c r="B4311" s="43">
        <f t="shared" si="72"/>
        <v>4296</v>
      </c>
      <c r="C4311" s="919"/>
      <c r="D4311" s="48"/>
      <c r="L4311" s="259"/>
      <c r="M4311" s="259"/>
      <c r="S4311" s="259"/>
      <c r="T4311" s="259"/>
      <c r="U4311" s="259"/>
      <c r="V4311" s="259"/>
    </row>
    <row r="4312" spans="1:22">
      <c r="A4312" s="45"/>
      <c r="B4312" s="43">
        <f t="shared" si="72"/>
        <v>4297</v>
      </c>
      <c r="C4312" s="919"/>
      <c r="D4312" s="48"/>
      <c r="L4312" s="259"/>
      <c r="M4312" s="259"/>
      <c r="S4312" s="259"/>
      <c r="T4312" s="259"/>
      <c r="U4312" s="259"/>
      <c r="V4312" s="259"/>
    </row>
    <row r="4313" spans="1:22">
      <c r="A4313" s="45"/>
      <c r="B4313" s="43">
        <f t="shared" si="72"/>
        <v>4298</v>
      </c>
      <c r="C4313" s="919"/>
      <c r="D4313" s="48"/>
      <c r="L4313" s="259"/>
      <c r="M4313" s="259"/>
      <c r="S4313" s="259"/>
      <c r="T4313" s="259"/>
      <c r="U4313" s="259"/>
      <c r="V4313" s="259"/>
    </row>
    <row r="4314" spans="1:22">
      <c r="A4314" s="45"/>
      <c r="B4314" s="43">
        <f t="shared" si="72"/>
        <v>4299</v>
      </c>
      <c r="C4314" s="919"/>
      <c r="D4314" s="48"/>
      <c r="L4314" s="259"/>
      <c r="M4314" s="259"/>
      <c r="S4314" s="259"/>
      <c r="T4314" s="259"/>
      <c r="U4314" s="259"/>
      <c r="V4314" s="259"/>
    </row>
    <row r="4315" spans="1:22">
      <c r="A4315" s="45"/>
      <c r="B4315" s="43">
        <f t="shared" si="72"/>
        <v>4300</v>
      </c>
      <c r="C4315" s="919"/>
      <c r="D4315" s="48"/>
      <c r="L4315" s="259"/>
      <c r="M4315" s="259"/>
      <c r="S4315" s="259"/>
      <c r="T4315" s="259"/>
      <c r="U4315" s="259"/>
      <c r="V4315" s="259"/>
    </row>
    <row r="4316" spans="1:22">
      <c r="A4316" s="45"/>
      <c r="B4316" s="43">
        <f t="shared" si="72"/>
        <v>4301</v>
      </c>
      <c r="C4316" s="919"/>
      <c r="D4316" s="48"/>
      <c r="L4316" s="259"/>
      <c r="M4316" s="259"/>
      <c r="S4316" s="259"/>
      <c r="T4316" s="259"/>
      <c r="U4316" s="259"/>
      <c r="V4316" s="259"/>
    </row>
    <row r="4317" spans="1:22">
      <c r="A4317" s="45"/>
      <c r="B4317" s="43">
        <f t="shared" si="72"/>
        <v>4302</v>
      </c>
      <c r="C4317" s="919"/>
      <c r="D4317" s="48"/>
      <c r="L4317" s="259"/>
      <c r="M4317" s="259"/>
      <c r="S4317" s="259"/>
      <c r="T4317" s="259"/>
      <c r="U4317" s="259"/>
      <c r="V4317" s="259"/>
    </row>
    <row r="4318" spans="1:22">
      <c r="A4318" s="45"/>
      <c r="B4318" s="43">
        <f t="shared" si="72"/>
        <v>4303</v>
      </c>
      <c r="C4318" s="919"/>
      <c r="D4318" s="48"/>
      <c r="L4318" s="259"/>
      <c r="M4318" s="259"/>
      <c r="S4318" s="259"/>
      <c r="T4318" s="259"/>
      <c r="U4318" s="259"/>
      <c r="V4318" s="259"/>
    </row>
    <row r="4319" spans="1:22">
      <c r="A4319" s="45"/>
      <c r="B4319" s="43">
        <f t="shared" si="72"/>
        <v>4304</v>
      </c>
      <c r="C4319" s="919"/>
      <c r="D4319" s="48"/>
      <c r="L4319" s="259"/>
      <c r="M4319" s="259"/>
      <c r="S4319" s="259"/>
      <c r="T4319" s="259"/>
      <c r="U4319" s="259"/>
      <c r="V4319" s="259"/>
    </row>
    <row r="4320" spans="1:22">
      <c r="A4320" s="45"/>
      <c r="B4320" s="43">
        <f t="shared" si="72"/>
        <v>4305</v>
      </c>
      <c r="C4320" s="919"/>
      <c r="D4320" s="48"/>
      <c r="L4320" s="259"/>
      <c r="M4320" s="259"/>
      <c r="S4320" s="259"/>
      <c r="T4320" s="259"/>
      <c r="U4320" s="259"/>
      <c r="V4320" s="259"/>
    </row>
    <row r="4321" spans="1:22">
      <c r="A4321" s="45"/>
      <c r="B4321" s="43">
        <f t="shared" si="72"/>
        <v>4306</v>
      </c>
      <c r="C4321" s="919"/>
      <c r="D4321" s="48"/>
      <c r="L4321" s="259"/>
      <c r="M4321" s="259"/>
      <c r="S4321" s="259"/>
      <c r="T4321" s="259"/>
      <c r="U4321" s="259"/>
      <c r="V4321" s="259"/>
    </row>
    <row r="4322" spans="1:22">
      <c r="A4322" s="45"/>
      <c r="B4322" s="43">
        <f t="shared" si="72"/>
        <v>4307</v>
      </c>
      <c r="C4322" s="919"/>
      <c r="D4322" s="48"/>
      <c r="L4322" s="259"/>
      <c r="M4322" s="259"/>
      <c r="S4322" s="259"/>
      <c r="T4322" s="259"/>
      <c r="U4322" s="259"/>
      <c r="V4322" s="259"/>
    </row>
    <row r="4323" spans="1:22">
      <c r="A4323" s="45"/>
      <c r="B4323" s="43">
        <f t="shared" si="72"/>
        <v>4308</v>
      </c>
      <c r="C4323" s="919"/>
      <c r="D4323" s="48"/>
      <c r="L4323" s="259"/>
      <c r="M4323" s="259"/>
      <c r="S4323" s="259"/>
      <c r="T4323" s="259"/>
      <c r="U4323" s="259"/>
      <c r="V4323" s="259"/>
    </row>
    <row r="4324" spans="1:22">
      <c r="A4324" s="45"/>
      <c r="B4324" s="43">
        <f t="shared" si="72"/>
        <v>4309</v>
      </c>
      <c r="C4324" s="919"/>
      <c r="D4324" s="48"/>
      <c r="L4324" s="259"/>
      <c r="M4324" s="259"/>
      <c r="S4324" s="259"/>
      <c r="T4324" s="259"/>
      <c r="U4324" s="259"/>
      <c r="V4324" s="259"/>
    </row>
    <row r="4325" spans="1:22">
      <c r="A4325" s="45"/>
      <c r="B4325" s="43">
        <f t="shared" si="72"/>
        <v>4310</v>
      </c>
      <c r="C4325" s="919"/>
      <c r="D4325" s="48"/>
      <c r="L4325" s="259"/>
      <c r="M4325" s="259"/>
      <c r="S4325" s="259"/>
      <c r="T4325" s="259"/>
      <c r="U4325" s="259"/>
      <c r="V4325" s="259"/>
    </row>
    <row r="4326" spans="1:22">
      <c r="A4326" s="45"/>
      <c r="B4326" s="43">
        <f t="shared" si="72"/>
        <v>4311</v>
      </c>
      <c r="C4326" s="919"/>
      <c r="D4326" s="48"/>
      <c r="L4326" s="259"/>
      <c r="M4326" s="259"/>
      <c r="S4326" s="259"/>
      <c r="T4326" s="259"/>
      <c r="U4326" s="259"/>
      <c r="V4326" s="259"/>
    </row>
    <row r="4327" spans="1:22">
      <c r="A4327" s="45"/>
      <c r="B4327" s="43">
        <f t="shared" si="72"/>
        <v>4312</v>
      </c>
      <c r="C4327" s="919"/>
      <c r="D4327" s="48"/>
      <c r="L4327" s="259"/>
      <c r="M4327" s="259"/>
      <c r="S4327" s="259"/>
      <c r="T4327" s="259"/>
      <c r="U4327" s="259"/>
      <c r="V4327" s="259"/>
    </row>
    <row r="4328" spans="1:22">
      <c r="A4328" s="45"/>
      <c r="B4328" s="43">
        <f t="shared" si="72"/>
        <v>4313</v>
      </c>
      <c r="C4328" s="919"/>
      <c r="D4328" s="48"/>
      <c r="L4328" s="259"/>
      <c r="M4328" s="259"/>
      <c r="S4328" s="259"/>
      <c r="T4328" s="259"/>
      <c r="U4328" s="259"/>
      <c r="V4328" s="259"/>
    </row>
    <row r="4329" spans="1:22">
      <c r="A4329" s="45"/>
      <c r="B4329" s="43">
        <f t="shared" si="72"/>
        <v>4314</v>
      </c>
      <c r="C4329" s="919"/>
      <c r="D4329" s="48"/>
      <c r="L4329" s="259"/>
      <c r="M4329" s="259"/>
      <c r="S4329" s="259"/>
      <c r="T4329" s="259"/>
      <c r="U4329" s="259"/>
      <c r="V4329" s="259"/>
    </row>
    <row r="4330" spans="1:22">
      <c r="A4330" s="45"/>
      <c r="B4330" s="43">
        <f t="shared" si="72"/>
        <v>4315</v>
      </c>
      <c r="C4330" s="919"/>
      <c r="D4330" s="48"/>
      <c r="L4330" s="259"/>
      <c r="M4330" s="259"/>
      <c r="S4330" s="259"/>
      <c r="T4330" s="259"/>
      <c r="U4330" s="259"/>
      <c r="V4330" s="259"/>
    </row>
    <row r="4331" spans="1:22">
      <c r="A4331" s="45"/>
      <c r="B4331" s="43">
        <f t="shared" si="72"/>
        <v>4316</v>
      </c>
      <c r="C4331" s="919"/>
      <c r="D4331" s="48"/>
      <c r="L4331" s="259"/>
      <c r="M4331" s="259"/>
      <c r="S4331" s="259"/>
      <c r="T4331" s="259"/>
      <c r="U4331" s="259"/>
      <c r="V4331" s="259"/>
    </row>
    <row r="4332" spans="1:22">
      <c r="A4332" s="45"/>
      <c r="B4332" s="43">
        <f t="shared" si="72"/>
        <v>4317</v>
      </c>
      <c r="C4332" s="919"/>
      <c r="D4332" s="48"/>
      <c r="L4332" s="259"/>
      <c r="M4332" s="259"/>
      <c r="S4332" s="259"/>
      <c r="T4332" s="259"/>
      <c r="U4332" s="259"/>
      <c r="V4332" s="259"/>
    </row>
    <row r="4333" spans="1:22">
      <c r="A4333" s="45"/>
      <c r="B4333" s="43">
        <f t="shared" si="72"/>
        <v>4318</v>
      </c>
      <c r="C4333" s="919"/>
      <c r="D4333" s="48"/>
      <c r="L4333" s="259"/>
      <c r="M4333" s="259"/>
      <c r="S4333" s="259"/>
      <c r="T4333" s="259"/>
      <c r="U4333" s="259"/>
      <c r="V4333" s="259"/>
    </row>
    <row r="4334" spans="1:22">
      <c r="A4334" s="45"/>
      <c r="B4334" s="43">
        <f t="shared" si="72"/>
        <v>4319</v>
      </c>
      <c r="C4334" s="919"/>
      <c r="D4334" s="48"/>
      <c r="L4334" s="259"/>
      <c r="M4334" s="259"/>
      <c r="S4334" s="259"/>
      <c r="T4334" s="259"/>
      <c r="U4334" s="259"/>
      <c r="V4334" s="259"/>
    </row>
    <row r="4335" spans="1:22">
      <c r="A4335" s="45"/>
      <c r="B4335" s="43">
        <f t="shared" si="72"/>
        <v>4320</v>
      </c>
      <c r="C4335" s="919"/>
      <c r="D4335" s="48"/>
      <c r="L4335" s="259"/>
      <c r="M4335" s="259"/>
      <c r="S4335" s="259"/>
      <c r="T4335" s="259"/>
      <c r="U4335" s="259"/>
      <c r="V4335" s="259"/>
    </row>
    <row r="4336" spans="1:22">
      <c r="A4336" s="45"/>
      <c r="B4336" s="43">
        <f t="shared" si="72"/>
        <v>4321</v>
      </c>
      <c r="C4336" s="919"/>
      <c r="D4336" s="48"/>
      <c r="L4336" s="259"/>
      <c r="M4336" s="259"/>
      <c r="S4336" s="259"/>
      <c r="T4336" s="259"/>
      <c r="U4336" s="259"/>
      <c r="V4336" s="259"/>
    </row>
    <row r="4337" spans="1:22">
      <c r="A4337" s="45"/>
      <c r="B4337" s="43">
        <f t="shared" si="72"/>
        <v>4322</v>
      </c>
      <c r="C4337" s="919"/>
      <c r="D4337" s="48"/>
      <c r="L4337" s="259"/>
      <c r="M4337" s="259"/>
      <c r="S4337" s="259"/>
      <c r="T4337" s="259"/>
      <c r="U4337" s="259"/>
      <c r="V4337" s="259"/>
    </row>
    <row r="4338" spans="1:22">
      <c r="A4338" s="45"/>
      <c r="B4338" s="43">
        <f t="shared" si="72"/>
        <v>4323</v>
      </c>
      <c r="C4338" s="919"/>
      <c r="D4338" s="48"/>
      <c r="L4338" s="259"/>
      <c r="M4338" s="259"/>
      <c r="S4338" s="259"/>
      <c r="T4338" s="259"/>
      <c r="U4338" s="259"/>
      <c r="V4338" s="259"/>
    </row>
    <row r="4339" spans="1:22">
      <c r="A4339" s="45"/>
      <c r="B4339" s="43">
        <f t="shared" si="72"/>
        <v>4324</v>
      </c>
      <c r="C4339" s="919"/>
      <c r="D4339" s="48"/>
      <c r="L4339" s="259"/>
      <c r="M4339" s="259"/>
      <c r="S4339" s="259"/>
      <c r="T4339" s="259"/>
      <c r="U4339" s="259"/>
      <c r="V4339" s="259"/>
    </row>
    <row r="4340" spans="1:22">
      <c r="A4340" s="45"/>
      <c r="B4340" s="43">
        <f t="shared" si="72"/>
        <v>4325</v>
      </c>
      <c r="C4340" s="919"/>
      <c r="D4340" s="48"/>
      <c r="L4340" s="259"/>
      <c r="M4340" s="259"/>
      <c r="S4340" s="259"/>
      <c r="T4340" s="259"/>
      <c r="U4340" s="259"/>
      <c r="V4340" s="259"/>
    </row>
    <row r="4341" spans="1:22">
      <c r="A4341" s="45"/>
      <c r="B4341" s="43">
        <f t="shared" si="72"/>
        <v>4326</v>
      </c>
      <c r="C4341" s="919"/>
      <c r="D4341" s="48"/>
      <c r="L4341" s="259"/>
      <c r="M4341" s="259"/>
      <c r="S4341" s="259"/>
      <c r="T4341" s="259"/>
      <c r="U4341" s="259"/>
      <c r="V4341" s="259"/>
    </row>
    <row r="4342" spans="1:22">
      <c r="A4342" s="45"/>
      <c r="B4342" s="43">
        <f t="shared" si="72"/>
        <v>4327</v>
      </c>
      <c r="C4342" s="919"/>
      <c r="D4342" s="48"/>
      <c r="L4342" s="259"/>
      <c r="M4342" s="259"/>
      <c r="S4342" s="259"/>
      <c r="T4342" s="259"/>
      <c r="U4342" s="259"/>
      <c r="V4342" s="259"/>
    </row>
    <row r="4343" spans="1:22">
      <c r="A4343" s="45"/>
      <c r="B4343" s="43">
        <f t="shared" si="72"/>
        <v>4328</v>
      </c>
      <c r="C4343" s="919"/>
      <c r="D4343" s="48"/>
      <c r="L4343" s="259"/>
      <c r="M4343" s="259"/>
      <c r="S4343" s="259"/>
      <c r="T4343" s="259"/>
      <c r="U4343" s="259"/>
      <c r="V4343" s="259"/>
    </row>
    <row r="4344" spans="1:22">
      <c r="A4344" s="45"/>
      <c r="B4344" s="43">
        <f t="shared" si="72"/>
        <v>4329</v>
      </c>
      <c r="C4344" s="919"/>
      <c r="D4344" s="48"/>
      <c r="L4344" s="259"/>
      <c r="M4344" s="259"/>
      <c r="S4344" s="259"/>
      <c r="T4344" s="259"/>
      <c r="U4344" s="259"/>
      <c r="V4344" s="259"/>
    </row>
    <row r="4345" spans="1:22">
      <c r="A4345" s="45"/>
      <c r="B4345" s="43">
        <f t="shared" si="72"/>
        <v>4330</v>
      </c>
      <c r="C4345" s="919"/>
      <c r="D4345" s="48"/>
      <c r="L4345" s="259"/>
      <c r="M4345" s="259"/>
      <c r="S4345" s="259"/>
      <c r="T4345" s="259"/>
      <c r="U4345" s="259"/>
      <c r="V4345" s="259"/>
    </row>
    <row r="4346" spans="1:22">
      <c r="A4346" s="45"/>
      <c r="B4346" s="43">
        <f t="shared" si="72"/>
        <v>4331</v>
      </c>
      <c r="C4346" s="919"/>
      <c r="D4346" s="48"/>
      <c r="L4346" s="259"/>
      <c r="M4346" s="259"/>
      <c r="S4346" s="259"/>
      <c r="T4346" s="259"/>
      <c r="U4346" s="259"/>
      <c r="V4346" s="259"/>
    </row>
    <row r="4347" spans="1:22">
      <c r="A4347" s="45"/>
      <c r="B4347" s="43">
        <f t="shared" si="72"/>
        <v>4332</v>
      </c>
      <c r="C4347" s="919"/>
      <c r="D4347" s="48"/>
      <c r="L4347" s="259"/>
      <c r="M4347" s="259"/>
      <c r="S4347" s="259"/>
      <c r="T4347" s="259"/>
      <c r="U4347" s="259"/>
      <c r="V4347" s="259"/>
    </row>
    <row r="4348" spans="1:22">
      <c r="A4348" s="45"/>
      <c r="B4348" s="43">
        <f t="shared" si="72"/>
        <v>4333</v>
      </c>
      <c r="C4348" s="919"/>
      <c r="D4348" s="48"/>
      <c r="L4348" s="259"/>
      <c r="M4348" s="259"/>
      <c r="S4348" s="259"/>
      <c r="T4348" s="259"/>
      <c r="U4348" s="259"/>
      <c r="V4348" s="259"/>
    </row>
    <row r="4349" spans="1:22">
      <c r="A4349" s="45"/>
      <c r="B4349" s="43">
        <f t="shared" si="72"/>
        <v>4334</v>
      </c>
      <c r="C4349" s="919"/>
      <c r="D4349" s="48"/>
      <c r="L4349" s="259"/>
      <c r="M4349" s="259"/>
      <c r="S4349" s="259"/>
      <c r="T4349" s="259"/>
      <c r="U4349" s="259"/>
      <c r="V4349" s="259"/>
    </row>
    <row r="4350" spans="1:22">
      <c r="A4350" s="45"/>
      <c r="B4350" s="43">
        <f t="shared" si="72"/>
        <v>4335</v>
      </c>
      <c r="C4350" s="919"/>
      <c r="D4350" s="48"/>
      <c r="L4350" s="259"/>
      <c r="M4350" s="259"/>
      <c r="S4350" s="259"/>
      <c r="T4350" s="259"/>
      <c r="U4350" s="259"/>
      <c r="V4350" s="259"/>
    </row>
    <row r="4351" spans="1:22">
      <c r="A4351" s="45"/>
      <c r="B4351" s="43">
        <f t="shared" si="72"/>
        <v>4336</v>
      </c>
      <c r="C4351" s="919"/>
      <c r="D4351" s="48"/>
      <c r="L4351" s="259"/>
      <c r="M4351" s="259"/>
      <c r="S4351" s="259"/>
      <c r="T4351" s="259"/>
      <c r="U4351" s="259"/>
      <c r="V4351" s="259"/>
    </row>
    <row r="4352" spans="1:22">
      <c r="A4352" s="45"/>
      <c r="B4352" s="43">
        <f t="shared" si="72"/>
        <v>4337</v>
      </c>
      <c r="C4352" s="919"/>
      <c r="D4352" s="48"/>
      <c r="L4352" s="259"/>
      <c r="M4352" s="259"/>
      <c r="S4352" s="259"/>
      <c r="T4352" s="259"/>
      <c r="U4352" s="259"/>
      <c r="V4352" s="259"/>
    </row>
    <row r="4353" spans="1:22">
      <c r="A4353" s="45"/>
      <c r="B4353" s="43">
        <f t="shared" si="72"/>
        <v>4338</v>
      </c>
      <c r="C4353" s="919"/>
      <c r="D4353" s="48"/>
      <c r="L4353" s="259"/>
      <c r="M4353" s="259"/>
      <c r="S4353" s="259"/>
      <c r="T4353" s="259"/>
      <c r="U4353" s="259"/>
      <c r="V4353" s="259"/>
    </row>
    <row r="4354" spans="1:22">
      <c r="A4354" s="45"/>
      <c r="B4354" s="43">
        <f t="shared" si="72"/>
        <v>4339</v>
      </c>
      <c r="C4354" s="919"/>
      <c r="D4354" s="48"/>
      <c r="L4354" s="259"/>
      <c r="M4354" s="259"/>
      <c r="S4354" s="259"/>
      <c r="T4354" s="259"/>
      <c r="U4354" s="259"/>
      <c r="V4354" s="259"/>
    </row>
    <row r="4355" spans="1:22">
      <c r="A4355" s="45"/>
      <c r="B4355" s="43">
        <f t="shared" si="72"/>
        <v>4340</v>
      </c>
      <c r="C4355" s="919"/>
      <c r="D4355" s="48"/>
      <c r="L4355" s="259"/>
      <c r="M4355" s="259"/>
      <c r="S4355" s="259"/>
      <c r="T4355" s="259"/>
      <c r="U4355" s="259"/>
      <c r="V4355" s="259"/>
    </row>
    <row r="4356" spans="1:22">
      <c r="A4356" s="45"/>
      <c r="B4356" s="43">
        <f t="shared" si="72"/>
        <v>4341</v>
      </c>
      <c r="C4356" s="919"/>
      <c r="D4356" s="48"/>
      <c r="L4356" s="259"/>
      <c r="M4356" s="259"/>
      <c r="S4356" s="259"/>
      <c r="T4356" s="259"/>
      <c r="U4356" s="259"/>
      <c r="V4356" s="259"/>
    </row>
    <row r="4357" spans="1:22">
      <c r="A4357" s="45"/>
      <c r="B4357" s="43">
        <f t="shared" si="72"/>
        <v>4342</v>
      </c>
      <c r="C4357" s="919"/>
      <c r="D4357" s="48"/>
      <c r="L4357" s="259"/>
      <c r="M4357" s="259"/>
      <c r="S4357" s="259"/>
      <c r="T4357" s="259"/>
      <c r="U4357" s="259"/>
      <c r="V4357" s="259"/>
    </row>
    <row r="4358" spans="1:22">
      <c r="A4358" s="45"/>
      <c r="B4358" s="43">
        <f t="shared" si="72"/>
        <v>4343</v>
      </c>
      <c r="C4358" s="919"/>
      <c r="D4358" s="48"/>
      <c r="L4358" s="259"/>
      <c r="M4358" s="259"/>
      <c r="S4358" s="259"/>
      <c r="T4358" s="259"/>
      <c r="U4358" s="259"/>
      <c r="V4358" s="259"/>
    </row>
    <row r="4359" spans="1:22">
      <c r="A4359" s="45"/>
      <c r="B4359" s="43">
        <f t="shared" si="72"/>
        <v>4344</v>
      </c>
      <c r="C4359" s="919"/>
      <c r="D4359" s="48"/>
      <c r="L4359" s="259"/>
      <c r="M4359" s="259"/>
      <c r="S4359" s="259"/>
      <c r="T4359" s="259"/>
      <c r="U4359" s="259"/>
      <c r="V4359" s="259"/>
    </row>
    <row r="4360" spans="1:22">
      <c r="A4360" s="45"/>
      <c r="B4360" s="43">
        <f t="shared" si="72"/>
        <v>4345</v>
      </c>
      <c r="C4360" s="919"/>
      <c r="D4360" s="48"/>
      <c r="L4360" s="259"/>
      <c r="M4360" s="259"/>
      <c r="S4360" s="259"/>
      <c r="T4360" s="259"/>
      <c r="U4360" s="259"/>
      <c r="V4360" s="259"/>
    </row>
    <row r="4361" spans="1:22">
      <c r="A4361" s="45"/>
      <c r="B4361" s="43">
        <f t="shared" si="72"/>
        <v>4346</v>
      </c>
      <c r="C4361" s="919"/>
      <c r="D4361" s="48"/>
      <c r="L4361" s="259"/>
      <c r="M4361" s="259"/>
      <c r="S4361" s="259"/>
      <c r="T4361" s="259"/>
      <c r="U4361" s="259"/>
      <c r="V4361" s="259"/>
    </row>
    <row r="4362" spans="1:22">
      <c r="A4362" s="45"/>
      <c r="B4362" s="43">
        <f t="shared" si="72"/>
        <v>4347</v>
      </c>
      <c r="C4362" s="919"/>
      <c r="D4362" s="48"/>
      <c r="L4362" s="259"/>
      <c r="M4362" s="259"/>
      <c r="S4362" s="259"/>
      <c r="T4362" s="259"/>
      <c r="U4362" s="259"/>
      <c r="V4362" s="259"/>
    </row>
    <row r="4363" spans="1:22">
      <c r="A4363" s="45"/>
      <c r="B4363" s="43">
        <f t="shared" si="72"/>
        <v>4348</v>
      </c>
      <c r="C4363" s="919"/>
      <c r="D4363" s="48"/>
      <c r="L4363" s="259"/>
      <c r="M4363" s="259"/>
      <c r="S4363" s="259"/>
      <c r="T4363" s="259"/>
      <c r="U4363" s="259"/>
      <c r="V4363" s="259"/>
    </row>
    <row r="4364" spans="1:22">
      <c r="A4364" s="45"/>
      <c r="B4364" s="43">
        <f t="shared" si="72"/>
        <v>4349</v>
      </c>
      <c r="C4364" s="919"/>
      <c r="D4364" s="48"/>
      <c r="L4364" s="259"/>
      <c r="M4364" s="259"/>
      <c r="S4364" s="259"/>
      <c r="T4364" s="259"/>
      <c r="U4364" s="259"/>
      <c r="V4364" s="259"/>
    </row>
    <row r="4365" spans="1:22">
      <c r="A4365" s="45"/>
      <c r="B4365" s="43">
        <f t="shared" si="72"/>
        <v>4350</v>
      </c>
      <c r="C4365" s="919"/>
      <c r="D4365" s="48"/>
      <c r="L4365" s="259"/>
      <c r="M4365" s="259"/>
      <c r="S4365" s="259"/>
      <c r="T4365" s="259"/>
      <c r="U4365" s="259"/>
      <c r="V4365" s="259"/>
    </row>
    <row r="4366" spans="1:22">
      <c r="A4366" s="45"/>
      <c r="B4366" s="43">
        <f t="shared" si="72"/>
        <v>4351</v>
      </c>
      <c r="C4366" s="919"/>
      <c r="D4366" s="48"/>
      <c r="L4366" s="259"/>
      <c r="M4366" s="259"/>
      <c r="S4366" s="259"/>
      <c r="T4366" s="259"/>
      <c r="U4366" s="259"/>
      <c r="V4366" s="259"/>
    </row>
    <row r="4367" spans="1:22">
      <c r="A4367" s="45"/>
      <c r="B4367" s="43">
        <f t="shared" si="72"/>
        <v>4352</v>
      </c>
      <c r="C4367" s="919"/>
      <c r="D4367" s="48"/>
      <c r="L4367" s="259"/>
      <c r="M4367" s="259"/>
      <c r="S4367" s="259"/>
      <c r="T4367" s="259"/>
      <c r="U4367" s="259"/>
      <c r="V4367" s="259"/>
    </row>
    <row r="4368" spans="1:22">
      <c r="A4368" s="45"/>
      <c r="B4368" s="43">
        <f t="shared" si="72"/>
        <v>4353</v>
      </c>
      <c r="C4368" s="919"/>
      <c r="D4368" s="48"/>
      <c r="L4368" s="259"/>
      <c r="M4368" s="259"/>
      <c r="S4368" s="259"/>
      <c r="T4368" s="259"/>
      <c r="U4368" s="259"/>
      <c r="V4368" s="259"/>
    </row>
    <row r="4369" spans="1:22">
      <c r="A4369" s="45"/>
      <c r="B4369" s="43">
        <f t="shared" si="72"/>
        <v>4354</v>
      </c>
      <c r="C4369" s="919"/>
      <c r="D4369" s="48"/>
      <c r="L4369" s="259"/>
      <c r="M4369" s="259"/>
      <c r="S4369" s="259"/>
      <c r="T4369" s="259"/>
      <c r="U4369" s="259"/>
      <c r="V4369" s="259"/>
    </row>
    <row r="4370" spans="1:22">
      <c r="A4370" s="45"/>
      <c r="B4370" s="43">
        <f t="shared" ref="B4370:B4433" si="73">B4369+1</f>
        <v>4355</v>
      </c>
      <c r="C4370" s="919"/>
      <c r="D4370" s="48"/>
      <c r="L4370" s="259"/>
      <c r="M4370" s="259"/>
      <c r="S4370" s="259"/>
      <c r="T4370" s="259"/>
      <c r="U4370" s="259"/>
      <c r="V4370" s="259"/>
    </row>
    <row r="4371" spans="1:22">
      <c r="A4371" s="45"/>
      <c r="B4371" s="43">
        <f t="shared" si="73"/>
        <v>4356</v>
      </c>
      <c r="C4371" s="919"/>
      <c r="D4371" s="48"/>
      <c r="L4371" s="259"/>
      <c r="M4371" s="259"/>
      <c r="S4371" s="259"/>
      <c r="T4371" s="259"/>
      <c r="U4371" s="259"/>
      <c r="V4371" s="259"/>
    </row>
    <row r="4372" spans="1:22">
      <c r="A4372" s="45"/>
      <c r="B4372" s="43">
        <f t="shared" si="73"/>
        <v>4357</v>
      </c>
      <c r="C4372" s="919"/>
      <c r="D4372" s="48"/>
      <c r="L4372" s="259"/>
      <c r="M4372" s="259"/>
      <c r="S4372" s="259"/>
      <c r="T4372" s="259"/>
      <c r="U4372" s="259"/>
      <c r="V4372" s="259"/>
    </row>
    <row r="4373" spans="1:22">
      <c r="A4373" s="45"/>
      <c r="B4373" s="43">
        <f t="shared" si="73"/>
        <v>4358</v>
      </c>
      <c r="C4373" s="919"/>
      <c r="D4373" s="48"/>
      <c r="L4373" s="259"/>
      <c r="M4373" s="259"/>
      <c r="S4373" s="259"/>
      <c r="T4373" s="259"/>
      <c r="U4373" s="259"/>
      <c r="V4373" s="259"/>
    </row>
    <row r="4374" spans="1:22">
      <c r="A4374" s="45"/>
      <c r="B4374" s="43">
        <f t="shared" si="73"/>
        <v>4359</v>
      </c>
      <c r="C4374" s="919"/>
      <c r="D4374" s="48"/>
      <c r="L4374" s="259"/>
      <c r="M4374" s="259"/>
      <c r="S4374" s="259"/>
      <c r="T4374" s="259"/>
      <c r="U4374" s="259"/>
      <c r="V4374" s="259"/>
    </row>
    <row r="4375" spans="1:22">
      <c r="A4375" s="45"/>
      <c r="B4375" s="43">
        <f t="shared" si="73"/>
        <v>4360</v>
      </c>
      <c r="C4375" s="919"/>
      <c r="D4375" s="48"/>
      <c r="L4375" s="259"/>
      <c r="M4375" s="259"/>
      <c r="S4375" s="259"/>
      <c r="T4375" s="259"/>
      <c r="U4375" s="259"/>
      <c r="V4375" s="259"/>
    </row>
    <row r="4376" spans="1:22">
      <c r="A4376" s="45"/>
      <c r="B4376" s="43">
        <f t="shared" si="73"/>
        <v>4361</v>
      </c>
      <c r="C4376" s="919"/>
      <c r="D4376" s="48"/>
      <c r="L4376" s="259"/>
      <c r="M4376" s="259"/>
      <c r="S4376" s="259"/>
      <c r="T4376" s="259"/>
      <c r="U4376" s="259"/>
      <c r="V4376" s="259"/>
    </row>
    <row r="4377" spans="1:22">
      <c r="A4377" s="45"/>
      <c r="B4377" s="43">
        <f t="shared" si="73"/>
        <v>4362</v>
      </c>
      <c r="C4377" s="919"/>
      <c r="D4377" s="48"/>
      <c r="L4377" s="259"/>
      <c r="M4377" s="259"/>
      <c r="S4377" s="259"/>
      <c r="T4377" s="259"/>
      <c r="U4377" s="259"/>
      <c r="V4377" s="259"/>
    </row>
    <row r="4378" spans="1:22">
      <c r="A4378" s="45"/>
      <c r="B4378" s="43">
        <f t="shared" si="73"/>
        <v>4363</v>
      </c>
      <c r="C4378" s="919"/>
      <c r="D4378" s="48"/>
      <c r="L4378" s="259"/>
      <c r="M4378" s="259"/>
      <c r="S4378" s="259"/>
      <c r="T4378" s="259"/>
      <c r="U4378" s="259"/>
      <c r="V4378" s="259"/>
    </row>
    <row r="4379" spans="1:22">
      <c r="A4379" s="45"/>
      <c r="B4379" s="43">
        <f t="shared" si="73"/>
        <v>4364</v>
      </c>
      <c r="C4379" s="919"/>
      <c r="D4379" s="48"/>
      <c r="L4379" s="259"/>
      <c r="M4379" s="259"/>
      <c r="S4379" s="259"/>
      <c r="T4379" s="259"/>
      <c r="U4379" s="259"/>
      <c r="V4379" s="259"/>
    </row>
    <row r="4380" spans="1:22">
      <c r="A4380" s="45"/>
      <c r="B4380" s="43">
        <f t="shared" si="73"/>
        <v>4365</v>
      </c>
      <c r="C4380" s="919"/>
      <c r="D4380" s="48"/>
      <c r="L4380" s="259"/>
      <c r="M4380" s="259"/>
      <c r="S4380" s="259"/>
      <c r="T4380" s="259"/>
      <c r="U4380" s="259"/>
      <c r="V4380" s="259"/>
    </row>
    <row r="4381" spans="1:22">
      <c r="A4381" s="45"/>
      <c r="B4381" s="43">
        <f t="shared" si="73"/>
        <v>4366</v>
      </c>
      <c r="C4381" s="919"/>
      <c r="D4381" s="48"/>
      <c r="L4381" s="259"/>
      <c r="M4381" s="259"/>
      <c r="S4381" s="259"/>
      <c r="T4381" s="259"/>
      <c r="U4381" s="259"/>
      <c r="V4381" s="259"/>
    </row>
    <row r="4382" spans="1:22">
      <c r="A4382" s="45"/>
      <c r="B4382" s="43">
        <f t="shared" si="73"/>
        <v>4367</v>
      </c>
      <c r="C4382" s="919"/>
      <c r="D4382" s="48"/>
      <c r="L4382" s="259"/>
      <c r="M4382" s="259"/>
      <c r="S4382" s="259"/>
      <c r="T4382" s="259"/>
      <c r="U4382" s="259"/>
      <c r="V4382" s="259"/>
    </row>
    <row r="4383" spans="1:22">
      <c r="A4383" s="45"/>
      <c r="B4383" s="43">
        <f t="shared" si="73"/>
        <v>4368</v>
      </c>
      <c r="C4383" s="919"/>
      <c r="D4383" s="48"/>
      <c r="L4383" s="259"/>
      <c r="M4383" s="259"/>
      <c r="S4383" s="259"/>
      <c r="T4383" s="259"/>
      <c r="U4383" s="259"/>
      <c r="V4383" s="259"/>
    </row>
    <row r="4384" spans="1:22">
      <c r="A4384" s="45"/>
      <c r="B4384" s="43">
        <f t="shared" si="73"/>
        <v>4369</v>
      </c>
      <c r="C4384" s="919"/>
      <c r="D4384" s="48"/>
      <c r="L4384" s="259"/>
      <c r="M4384" s="259"/>
      <c r="S4384" s="259"/>
      <c r="T4384" s="259"/>
      <c r="U4384" s="259"/>
      <c r="V4384" s="259"/>
    </row>
    <row r="4385" spans="1:22">
      <c r="A4385" s="45"/>
      <c r="B4385" s="43">
        <f t="shared" si="73"/>
        <v>4370</v>
      </c>
      <c r="C4385" s="919"/>
      <c r="D4385" s="48"/>
      <c r="L4385" s="259"/>
      <c r="M4385" s="259"/>
      <c r="S4385" s="259"/>
      <c r="T4385" s="259"/>
      <c r="U4385" s="259"/>
      <c r="V4385" s="259"/>
    </row>
    <row r="4386" spans="1:22">
      <c r="A4386" s="45"/>
      <c r="B4386" s="43">
        <f t="shared" si="73"/>
        <v>4371</v>
      </c>
      <c r="C4386" s="919"/>
      <c r="D4386" s="48"/>
      <c r="L4386" s="259"/>
      <c r="M4386" s="259"/>
      <c r="S4386" s="259"/>
      <c r="T4386" s="259"/>
      <c r="U4386" s="259"/>
      <c r="V4386" s="259"/>
    </row>
    <row r="4387" spans="1:22">
      <c r="A4387" s="45"/>
      <c r="B4387" s="43">
        <f t="shared" si="73"/>
        <v>4372</v>
      </c>
      <c r="C4387" s="919"/>
      <c r="D4387" s="48"/>
      <c r="L4387" s="259"/>
      <c r="M4387" s="259"/>
      <c r="S4387" s="259"/>
      <c r="T4387" s="259"/>
      <c r="U4387" s="259"/>
      <c r="V4387" s="259"/>
    </row>
    <row r="4388" spans="1:22">
      <c r="A4388" s="45"/>
      <c r="B4388" s="43">
        <f t="shared" si="73"/>
        <v>4373</v>
      </c>
      <c r="C4388" s="919"/>
      <c r="D4388" s="48"/>
      <c r="L4388" s="259"/>
      <c r="M4388" s="259"/>
      <c r="S4388" s="259"/>
      <c r="T4388" s="259"/>
      <c r="U4388" s="259"/>
      <c r="V4388" s="259"/>
    </row>
    <row r="4389" spans="1:22">
      <c r="A4389" s="45"/>
      <c r="B4389" s="43">
        <f t="shared" si="73"/>
        <v>4374</v>
      </c>
      <c r="C4389" s="919"/>
      <c r="D4389" s="48"/>
      <c r="L4389" s="259"/>
      <c r="M4389" s="259"/>
      <c r="S4389" s="259"/>
      <c r="T4389" s="259"/>
      <c r="U4389" s="259"/>
      <c r="V4389" s="259"/>
    </row>
    <row r="4390" spans="1:22">
      <c r="A4390" s="45"/>
      <c r="B4390" s="43">
        <f t="shared" si="73"/>
        <v>4375</v>
      </c>
      <c r="C4390" s="919"/>
      <c r="D4390" s="48"/>
      <c r="L4390" s="259"/>
      <c r="M4390" s="259"/>
      <c r="S4390" s="259"/>
      <c r="T4390" s="259"/>
      <c r="U4390" s="259"/>
      <c r="V4390" s="259"/>
    </row>
    <row r="4391" spans="1:22">
      <c r="A4391" s="45"/>
      <c r="B4391" s="43">
        <f t="shared" si="73"/>
        <v>4376</v>
      </c>
      <c r="C4391" s="919"/>
      <c r="D4391" s="48"/>
      <c r="L4391" s="259"/>
      <c r="M4391" s="259"/>
      <c r="S4391" s="259"/>
      <c r="T4391" s="259"/>
      <c r="U4391" s="259"/>
      <c r="V4391" s="259"/>
    </row>
    <row r="4392" spans="1:22">
      <c r="A4392" s="45"/>
      <c r="B4392" s="43">
        <f t="shared" si="73"/>
        <v>4377</v>
      </c>
      <c r="C4392" s="919"/>
      <c r="D4392" s="48"/>
      <c r="L4392" s="259"/>
      <c r="M4392" s="259"/>
      <c r="S4392" s="259"/>
      <c r="T4392" s="259"/>
      <c r="U4392" s="259"/>
      <c r="V4392" s="259"/>
    </row>
    <row r="4393" spans="1:22">
      <c r="A4393" s="45"/>
      <c r="B4393" s="43">
        <f t="shared" si="73"/>
        <v>4378</v>
      </c>
      <c r="C4393" s="919"/>
      <c r="D4393" s="48"/>
      <c r="L4393" s="259"/>
      <c r="M4393" s="259"/>
      <c r="S4393" s="259"/>
      <c r="T4393" s="259"/>
      <c r="U4393" s="259"/>
      <c r="V4393" s="259"/>
    </row>
    <row r="4394" spans="1:22">
      <c r="A4394" s="45"/>
      <c r="B4394" s="43">
        <f t="shared" si="73"/>
        <v>4379</v>
      </c>
      <c r="C4394" s="919"/>
      <c r="D4394" s="48"/>
      <c r="L4394" s="259"/>
      <c r="M4394" s="259"/>
      <c r="S4394" s="259"/>
      <c r="T4394" s="259"/>
      <c r="U4394" s="259"/>
      <c r="V4394" s="259"/>
    </row>
    <row r="4395" spans="1:22">
      <c r="A4395" s="45"/>
      <c r="B4395" s="43">
        <f t="shared" si="73"/>
        <v>4380</v>
      </c>
      <c r="C4395" s="919"/>
      <c r="D4395" s="48"/>
      <c r="L4395" s="259"/>
      <c r="M4395" s="259"/>
      <c r="S4395" s="259"/>
      <c r="T4395" s="259"/>
      <c r="U4395" s="259"/>
      <c r="V4395" s="259"/>
    </row>
    <row r="4396" spans="1:22">
      <c r="A4396" s="45"/>
      <c r="B4396" s="43">
        <f t="shared" si="73"/>
        <v>4381</v>
      </c>
      <c r="C4396" s="919"/>
      <c r="D4396" s="48"/>
      <c r="L4396" s="259"/>
      <c r="M4396" s="259"/>
      <c r="S4396" s="259"/>
      <c r="T4396" s="259"/>
      <c r="U4396" s="259"/>
      <c r="V4396" s="259"/>
    </row>
    <row r="4397" spans="1:22">
      <c r="A4397" s="45"/>
      <c r="B4397" s="43">
        <f t="shared" si="73"/>
        <v>4382</v>
      </c>
      <c r="C4397" s="919"/>
      <c r="D4397" s="48"/>
      <c r="L4397" s="259"/>
      <c r="M4397" s="259"/>
      <c r="S4397" s="259"/>
      <c r="T4397" s="259"/>
      <c r="U4397" s="259"/>
      <c r="V4397" s="259"/>
    </row>
    <row r="4398" spans="1:22">
      <c r="A4398" s="45"/>
      <c r="B4398" s="43">
        <f t="shared" si="73"/>
        <v>4383</v>
      </c>
      <c r="C4398" s="919"/>
      <c r="D4398" s="48"/>
      <c r="L4398" s="259"/>
      <c r="M4398" s="259"/>
      <c r="S4398" s="259"/>
      <c r="T4398" s="259"/>
      <c r="U4398" s="259"/>
      <c r="V4398" s="259"/>
    </row>
    <row r="4399" spans="1:22">
      <c r="A4399" s="45"/>
      <c r="B4399" s="43">
        <f t="shared" si="73"/>
        <v>4384</v>
      </c>
      <c r="C4399" s="919"/>
      <c r="D4399" s="48"/>
      <c r="L4399" s="259"/>
      <c r="M4399" s="259"/>
      <c r="S4399" s="259"/>
      <c r="T4399" s="259"/>
      <c r="U4399" s="259"/>
      <c r="V4399" s="259"/>
    </row>
    <row r="4400" spans="1:22">
      <c r="A4400" s="45"/>
      <c r="B4400" s="43">
        <f t="shared" si="73"/>
        <v>4385</v>
      </c>
      <c r="C4400" s="919"/>
      <c r="D4400" s="48"/>
      <c r="L4400" s="259"/>
      <c r="M4400" s="259"/>
      <c r="S4400" s="259"/>
      <c r="T4400" s="259"/>
      <c r="U4400" s="259"/>
      <c r="V4400" s="259"/>
    </row>
    <row r="4401" spans="1:22">
      <c r="A4401" s="45"/>
      <c r="B4401" s="43">
        <f t="shared" si="73"/>
        <v>4386</v>
      </c>
      <c r="C4401" s="919"/>
      <c r="D4401" s="48"/>
      <c r="L4401" s="259"/>
      <c r="M4401" s="259"/>
      <c r="S4401" s="259"/>
      <c r="T4401" s="259"/>
      <c r="U4401" s="259"/>
      <c r="V4401" s="259"/>
    </row>
    <row r="4402" spans="1:22">
      <c r="A4402" s="45"/>
      <c r="B4402" s="43">
        <f t="shared" si="73"/>
        <v>4387</v>
      </c>
      <c r="C4402" s="919"/>
      <c r="D4402" s="48"/>
      <c r="L4402" s="259"/>
      <c r="M4402" s="259"/>
      <c r="S4402" s="259"/>
      <c r="T4402" s="259"/>
      <c r="U4402" s="259"/>
      <c r="V4402" s="259"/>
    </row>
    <row r="4403" spans="1:22">
      <c r="A4403" s="45"/>
      <c r="B4403" s="43">
        <f t="shared" si="73"/>
        <v>4388</v>
      </c>
      <c r="C4403" s="919"/>
      <c r="D4403" s="48"/>
      <c r="L4403" s="259"/>
      <c r="M4403" s="259"/>
      <c r="S4403" s="259"/>
      <c r="T4403" s="259"/>
      <c r="U4403" s="259"/>
      <c r="V4403" s="259"/>
    </row>
    <row r="4404" spans="1:22">
      <c r="A4404" s="45"/>
      <c r="B4404" s="43">
        <f t="shared" si="73"/>
        <v>4389</v>
      </c>
      <c r="C4404" s="919"/>
      <c r="D4404" s="48"/>
      <c r="L4404" s="259"/>
      <c r="M4404" s="259"/>
      <c r="S4404" s="259"/>
      <c r="T4404" s="259"/>
      <c r="U4404" s="259"/>
      <c r="V4404" s="259"/>
    </row>
    <row r="4405" spans="1:22">
      <c r="A4405" s="45"/>
      <c r="B4405" s="43">
        <f t="shared" si="73"/>
        <v>4390</v>
      </c>
      <c r="C4405" s="919"/>
      <c r="D4405" s="48"/>
      <c r="L4405" s="259"/>
      <c r="M4405" s="259"/>
      <c r="S4405" s="259"/>
      <c r="T4405" s="259"/>
      <c r="U4405" s="259"/>
      <c r="V4405" s="259"/>
    </row>
    <row r="4406" spans="1:22">
      <c r="A4406" s="45"/>
      <c r="B4406" s="43">
        <f t="shared" si="73"/>
        <v>4391</v>
      </c>
      <c r="C4406" s="919"/>
      <c r="D4406" s="48"/>
      <c r="L4406" s="259"/>
      <c r="M4406" s="259"/>
      <c r="S4406" s="259"/>
      <c r="T4406" s="259"/>
      <c r="U4406" s="259"/>
      <c r="V4406" s="259"/>
    </row>
    <row r="4407" spans="1:22">
      <c r="A4407" s="45"/>
      <c r="B4407" s="43">
        <f t="shared" si="73"/>
        <v>4392</v>
      </c>
      <c r="C4407" s="919"/>
      <c r="D4407" s="48"/>
      <c r="L4407" s="259"/>
      <c r="M4407" s="259"/>
      <c r="S4407" s="259"/>
      <c r="T4407" s="259"/>
      <c r="U4407" s="259"/>
      <c r="V4407" s="259"/>
    </row>
    <row r="4408" spans="1:22">
      <c r="A4408" s="45"/>
      <c r="B4408" s="43">
        <f t="shared" si="73"/>
        <v>4393</v>
      </c>
      <c r="C4408" s="919"/>
      <c r="D4408" s="48"/>
      <c r="L4408" s="259"/>
      <c r="M4408" s="259"/>
      <c r="S4408" s="259"/>
      <c r="T4408" s="259"/>
      <c r="U4408" s="259"/>
      <c r="V4408" s="259"/>
    </row>
    <row r="4409" spans="1:22">
      <c r="A4409" s="45"/>
      <c r="B4409" s="43">
        <f t="shared" si="73"/>
        <v>4394</v>
      </c>
      <c r="C4409" s="919"/>
      <c r="D4409" s="48"/>
      <c r="L4409" s="259"/>
      <c r="M4409" s="259"/>
      <c r="S4409" s="259"/>
      <c r="T4409" s="259"/>
      <c r="U4409" s="259"/>
      <c r="V4409" s="259"/>
    </row>
    <row r="4410" spans="1:22">
      <c r="A4410" s="45"/>
      <c r="B4410" s="43">
        <f t="shared" si="73"/>
        <v>4395</v>
      </c>
      <c r="C4410" s="919"/>
      <c r="D4410" s="48"/>
      <c r="L4410" s="259"/>
      <c r="M4410" s="259"/>
      <c r="S4410" s="259"/>
      <c r="T4410" s="259"/>
      <c r="U4410" s="259"/>
      <c r="V4410" s="259"/>
    </row>
    <row r="4411" spans="1:22">
      <c r="A4411" s="45"/>
      <c r="B4411" s="43">
        <f t="shared" si="73"/>
        <v>4396</v>
      </c>
      <c r="C4411" s="919"/>
      <c r="D4411" s="48"/>
      <c r="L4411" s="259"/>
      <c r="M4411" s="259"/>
      <c r="S4411" s="259"/>
      <c r="T4411" s="259"/>
      <c r="U4411" s="259"/>
      <c r="V4411" s="259"/>
    </row>
    <row r="4412" spans="1:22">
      <c r="A4412" s="45"/>
      <c r="B4412" s="43">
        <f t="shared" si="73"/>
        <v>4397</v>
      </c>
      <c r="C4412" s="919"/>
      <c r="D4412" s="48"/>
      <c r="L4412" s="259"/>
      <c r="M4412" s="259"/>
      <c r="S4412" s="259"/>
      <c r="T4412" s="259"/>
      <c r="U4412" s="259"/>
      <c r="V4412" s="259"/>
    </row>
    <row r="4413" spans="1:22">
      <c r="A4413" s="45"/>
      <c r="B4413" s="43">
        <f t="shared" si="73"/>
        <v>4398</v>
      </c>
      <c r="C4413" s="919"/>
      <c r="D4413" s="48"/>
      <c r="L4413" s="259"/>
      <c r="M4413" s="259"/>
      <c r="S4413" s="259"/>
      <c r="T4413" s="259"/>
      <c r="U4413" s="259"/>
      <c r="V4413" s="259"/>
    </row>
    <row r="4414" spans="1:22">
      <c r="A4414" s="45"/>
      <c r="B4414" s="43">
        <f t="shared" si="73"/>
        <v>4399</v>
      </c>
      <c r="C4414" s="919"/>
      <c r="D4414" s="48"/>
      <c r="L4414" s="259"/>
      <c r="M4414" s="259"/>
      <c r="S4414" s="259"/>
      <c r="T4414" s="259"/>
      <c r="U4414" s="259"/>
      <c r="V4414" s="259"/>
    </row>
    <row r="4415" spans="1:22">
      <c r="A4415" s="45"/>
      <c r="B4415" s="43">
        <f t="shared" si="73"/>
        <v>4400</v>
      </c>
      <c r="C4415" s="919"/>
      <c r="D4415" s="48"/>
      <c r="L4415" s="259"/>
      <c r="M4415" s="259"/>
      <c r="S4415" s="259"/>
      <c r="T4415" s="259"/>
      <c r="U4415" s="259"/>
      <c r="V4415" s="259"/>
    </row>
    <row r="4416" spans="1:22">
      <c r="A4416" s="45"/>
      <c r="B4416" s="43">
        <f t="shared" si="73"/>
        <v>4401</v>
      </c>
      <c r="C4416" s="919"/>
      <c r="D4416" s="48"/>
      <c r="L4416" s="259"/>
      <c r="M4416" s="259"/>
      <c r="S4416" s="259"/>
      <c r="T4416" s="259"/>
      <c r="U4416" s="259"/>
      <c r="V4416" s="259"/>
    </row>
    <row r="4417" spans="1:22">
      <c r="A4417" s="45"/>
      <c r="B4417" s="43">
        <f t="shared" si="73"/>
        <v>4402</v>
      </c>
      <c r="C4417" s="919"/>
      <c r="D4417" s="48"/>
      <c r="L4417" s="259"/>
      <c r="M4417" s="259"/>
      <c r="S4417" s="259"/>
      <c r="T4417" s="259"/>
      <c r="U4417" s="259"/>
      <c r="V4417" s="259"/>
    </row>
    <row r="4418" spans="1:22">
      <c r="A4418" s="45"/>
      <c r="B4418" s="43">
        <f t="shared" si="73"/>
        <v>4403</v>
      </c>
      <c r="C4418" s="919"/>
      <c r="D4418" s="48"/>
      <c r="L4418" s="259"/>
      <c r="M4418" s="259"/>
      <c r="S4418" s="259"/>
      <c r="T4418" s="259"/>
      <c r="U4418" s="259"/>
      <c r="V4418" s="259"/>
    </row>
    <row r="4419" spans="1:22">
      <c r="A4419" s="45"/>
      <c r="B4419" s="43">
        <f t="shared" si="73"/>
        <v>4404</v>
      </c>
      <c r="C4419" s="919"/>
      <c r="D4419" s="48"/>
      <c r="L4419" s="259"/>
      <c r="M4419" s="259"/>
      <c r="S4419" s="259"/>
      <c r="T4419" s="259"/>
      <c r="U4419" s="259"/>
      <c r="V4419" s="259"/>
    </row>
    <row r="4420" spans="1:22">
      <c r="A4420" s="45"/>
      <c r="B4420" s="43">
        <f t="shared" si="73"/>
        <v>4405</v>
      </c>
      <c r="C4420" s="919"/>
      <c r="D4420" s="48"/>
      <c r="L4420" s="259"/>
      <c r="M4420" s="259"/>
      <c r="S4420" s="259"/>
      <c r="T4420" s="259"/>
      <c r="U4420" s="259"/>
      <c r="V4420" s="259"/>
    </row>
    <row r="4421" spans="1:22">
      <c r="A4421" s="45"/>
      <c r="B4421" s="43">
        <f t="shared" si="73"/>
        <v>4406</v>
      </c>
      <c r="C4421" s="919"/>
      <c r="D4421" s="48"/>
      <c r="L4421" s="259"/>
      <c r="M4421" s="259"/>
      <c r="S4421" s="259"/>
      <c r="T4421" s="259"/>
      <c r="U4421" s="259"/>
      <c r="V4421" s="259"/>
    </row>
    <row r="4422" spans="1:22">
      <c r="A4422" s="45"/>
      <c r="B4422" s="43">
        <f t="shared" si="73"/>
        <v>4407</v>
      </c>
      <c r="C4422" s="919"/>
      <c r="D4422" s="48"/>
      <c r="L4422" s="259"/>
      <c r="M4422" s="259"/>
      <c r="S4422" s="259"/>
      <c r="T4422" s="259"/>
      <c r="U4422" s="259"/>
      <c r="V4422" s="259"/>
    </row>
    <row r="4423" spans="1:22">
      <c r="A4423" s="45"/>
      <c r="B4423" s="43">
        <f t="shared" si="73"/>
        <v>4408</v>
      </c>
      <c r="C4423" s="919"/>
      <c r="D4423" s="48"/>
      <c r="L4423" s="259"/>
      <c r="M4423" s="259"/>
      <c r="S4423" s="259"/>
      <c r="T4423" s="259"/>
      <c r="U4423" s="259"/>
      <c r="V4423" s="259"/>
    </row>
    <row r="4424" spans="1:22">
      <c r="A4424" s="45"/>
      <c r="B4424" s="43">
        <f t="shared" si="73"/>
        <v>4409</v>
      </c>
      <c r="C4424" s="919"/>
      <c r="D4424" s="48"/>
      <c r="L4424" s="259"/>
      <c r="M4424" s="259"/>
      <c r="S4424" s="259"/>
      <c r="T4424" s="259"/>
      <c r="U4424" s="259"/>
      <c r="V4424" s="259"/>
    </row>
    <row r="4425" spans="1:22">
      <c r="A4425" s="45"/>
      <c r="B4425" s="43">
        <f t="shared" si="73"/>
        <v>4410</v>
      </c>
      <c r="C4425" s="919"/>
      <c r="D4425" s="48"/>
      <c r="L4425" s="259"/>
      <c r="M4425" s="259"/>
      <c r="S4425" s="259"/>
      <c r="T4425" s="259"/>
      <c r="U4425" s="259"/>
      <c r="V4425" s="259"/>
    </row>
    <row r="4426" spans="1:22">
      <c r="A4426" s="45"/>
      <c r="B4426" s="43">
        <f t="shared" si="73"/>
        <v>4411</v>
      </c>
      <c r="C4426" s="919"/>
      <c r="D4426" s="48"/>
      <c r="L4426" s="259"/>
      <c r="M4426" s="259"/>
      <c r="S4426" s="259"/>
      <c r="T4426" s="259"/>
      <c r="U4426" s="259"/>
      <c r="V4426" s="259"/>
    </row>
    <row r="4427" spans="1:22">
      <c r="A4427" s="45"/>
      <c r="B4427" s="43">
        <f t="shared" si="73"/>
        <v>4412</v>
      </c>
      <c r="C4427" s="919"/>
      <c r="D4427" s="48"/>
      <c r="L4427" s="259"/>
      <c r="M4427" s="259"/>
      <c r="S4427" s="259"/>
      <c r="T4427" s="259"/>
      <c r="U4427" s="259"/>
      <c r="V4427" s="259"/>
    </row>
    <row r="4428" spans="1:22">
      <c r="A4428" s="45"/>
      <c r="B4428" s="43">
        <f t="shared" si="73"/>
        <v>4413</v>
      </c>
      <c r="C4428" s="919"/>
      <c r="D4428" s="48"/>
      <c r="L4428" s="259"/>
      <c r="M4428" s="259"/>
      <c r="S4428" s="259"/>
      <c r="T4428" s="259"/>
      <c r="U4428" s="259"/>
      <c r="V4428" s="259"/>
    </row>
    <row r="4429" spans="1:22">
      <c r="A4429" s="45"/>
      <c r="B4429" s="43">
        <f t="shared" si="73"/>
        <v>4414</v>
      </c>
      <c r="C4429" s="919"/>
      <c r="D4429" s="48"/>
      <c r="L4429" s="259"/>
      <c r="M4429" s="259"/>
      <c r="S4429" s="259"/>
      <c r="T4429" s="259"/>
      <c r="U4429" s="259"/>
      <c r="V4429" s="259"/>
    </row>
    <row r="4430" spans="1:22">
      <c r="A4430" s="45"/>
      <c r="B4430" s="43">
        <f t="shared" si="73"/>
        <v>4415</v>
      </c>
      <c r="C4430" s="919"/>
      <c r="D4430" s="48"/>
      <c r="L4430" s="259"/>
      <c r="M4430" s="259"/>
      <c r="S4430" s="259"/>
      <c r="T4430" s="259"/>
      <c r="U4430" s="259"/>
      <c r="V4430" s="259"/>
    </row>
    <row r="4431" spans="1:22">
      <c r="A4431" s="45"/>
      <c r="B4431" s="43">
        <f t="shared" si="73"/>
        <v>4416</v>
      </c>
      <c r="C4431" s="919"/>
      <c r="D4431" s="48"/>
      <c r="L4431" s="259"/>
      <c r="M4431" s="259"/>
      <c r="S4431" s="259"/>
      <c r="T4431" s="259"/>
      <c r="U4431" s="259"/>
      <c r="V4431" s="259"/>
    </row>
    <row r="4432" spans="1:22">
      <c r="A4432" s="45"/>
      <c r="B4432" s="43">
        <f t="shared" si="73"/>
        <v>4417</v>
      </c>
      <c r="C4432" s="919"/>
      <c r="D4432" s="48"/>
      <c r="L4432" s="259"/>
      <c r="M4432" s="259"/>
      <c r="S4432" s="259"/>
      <c r="T4432" s="259"/>
      <c r="U4432" s="259"/>
      <c r="V4432" s="259"/>
    </row>
    <row r="4433" spans="1:22">
      <c r="A4433" s="45"/>
      <c r="B4433" s="43">
        <f t="shared" si="73"/>
        <v>4418</v>
      </c>
      <c r="C4433" s="919"/>
      <c r="D4433" s="48"/>
      <c r="L4433" s="259"/>
      <c r="M4433" s="259"/>
      <c r="S4433" s="259"/>
      <c r="T4433" s="259"/>
      <c r="U4433" s="259"/>
      <c r="V4433" s="259"/>
    </row>
    <row r="4434" spans="1:22">
      <c r="A4434" s="45"/>
      <c r="B4434" s="43">
        <f t="shared" ref="B4434:B4497" si="74">B4433+1</f>
        <v>4419</v>
      </c>
      <c r="C4434" s="919"/>
      <c r="D4434" s="48"/>
      <c r="L4434" s="259"/>
      <c r="M4434" s="259"/>
      <c r="S4434" s="259"/>
      <c r="T4434" s="259"/>
      <c r="U4434" s="259"/>
      <c r="V4434" s="259"/>
    </row>
    <row r="4435" spans="1:22">
      <c r="A4435" s="45"/>
      <c r="B4435" s="43">
        <f t="shared" si="74"/>
        <v>4420</v>
      </c>
      <c r="C4435" s="919"/>
      <c r="D4435" s="48"/>
      <c r="L4435" s="259"/>
      <c r="M4435" s="259"/>
      <c r="S4435" s="259"/>
      <c r="T4435" s="259"/>
      <c r="U4435" s="259"/>
      <c r="V4435" s="259"/>
    </row>
    <row r="4436" spans="1:22">
      <c r="A4436" s="45"/>
      <c r="B4436" s="43">
        <f t="shared" si="74"/>
        <v>4421</v>
      </c>
      <c r="C4436" s="919"/>
      <c r="D4436" s="48"/>
      <c r="L4436" s="259"/>
      <c r="M4436" s="259"/>
      <c r="S4436" s="259"/>
      <c r="T4436" s="259"/>
      <c r="U4436" s="259"/>
      <c r="V4436" s="259"/>
    </row>
    <row r="4437" spans="1:22">
      <c r="A4437" s="45"/>
      <c r="B4437" s="43">
        <f t="shared" si="74"/>
        <v>4422</v>
      </c>
      <c r="C4437" s="919"/>
      <c r="D4437" s="48"/>
      <c r="L4437" s="259"/>
      <c r="M4437" s="259"/>
      <c r="S4437" s="259"/>
      <c r="T4437" s="259"/>
      <c r="U4437" s="259"/>
      <c r="V4437" s="259"/>
    </row>
    <row r="4438" spans="1:22">
      <c r="A4438" s="45"/>
      <c r="B4438" s="43">
        <f t="shared" si="74"/>
        <v>4423</v>
      </c>
      <c r="C4438" s="919"/>
      <c r="D4438" s="48"/>
      <c r="L4438" s="259"/>
      <c r="M4438" s="259"/>
      <c r="S4438" s="259"/>
      <c r="T4438" s="259"/>
      <c r="U4438" s="259"/>
      <c r="V4438" s="259"/>
    </row>
    <row r="4439" spans="1:22">
      <c r="A4439" s="45"/>
      <c r="B4439" s="43">
        <f t="shared" si="74"/>
        <v>4424</v>
      </c>
      <c r="C4439" s="919"/>
      <c r="D4439" s="48"/>
      <c r="L4439" s="259"/>
      <c r="M4439" s="259"/>
      <c r="S4439" s="259"/>
      <c r="T4439" s="259"/>
      <c r="U4439" s="259"/>
      <c r="V4439" s="259"/>
    </row>
    <row r="4440" spans="1:22">
      <c r="A4440" s="45"/>
      <c r="B4440" s="43">
        <f t="shared" si="74"/>
        <v>4425</v>
      </c>
      <c r="C4440" s="919"/>
      <c r="D4440" s="48"/>
      <c r="L4440" s="259"/>
      <c r="M4440" s="259"/>
      <c r="S4440" s="259"/>
      <c r="T4440" s="259"/>
      <c r="U4440" s="259"/>
      <c r="V4440" s="259"/>
    </row>
    <row r="4441" spans="1:22">
      <c r="A4441" s="45"/>
      <c r="B4441" s="43">
        <f t="shared" si="74"/>
        <v>4426</v>
      </c>
      <c r="C4441" s="919"/>
      <c r="D4441" s="48"/>
      <c r="L4441" s="259"/>
      <c r="M4441" s="259"/>
      <c r="S4441" s="259"/>
      <c r="T4441" s="259"/>
      <c r="U4441" s="259"/>
      <c r="V4441" s="259"/>
    </row>
    <row r="4442" spans="1:22">
      <c r="A4442" s="45"/>
      <c r="B4442" s="43">
        <f t="shared" si="74"/>
        <v>4427</v>
      </c>
      <c r="C4442" s="919"/>
      <c r="D4442" s="48"/>
      <c r="L4442" s="259"/>
      <c r="M4442" s="259"/>
      <c r="S4442" s="259"/>
      <c r="T4442" s="259"/>
      <c r="U4442" s="259"/>
      <c r="V4442" s="259"/>
    </row>
    <row r="4443" spans="1:22">
      <c r="A4443" s="45"/>
      <c r="B4443" s="43">
        <f t="shared" si="74"/>
        <v>4428</v>
      </c>
      <c r="C4443" s="919"/>
      <c r="D4443" s="48"/>
      <c r="L4443" s="259"/>
      <c r="M4443" s="259"/>
      <c r="S4443" s="259"/>
      <c r="T4443" s="259"/>
      <c r="U4443" s="259"/>
      <c r="V4443" s="259"/>
    </row>
    <row r="4444" spans="1:22">
      <c r="A4444" s="45"/>
      <c r="B4444" s="43">
        <f t="shared" si="74"/>
        <v>4429</v>
      </c>
      <c r="C4444" s="919"/>
      <c r="D4444" s="48"/>
      <c r="L4444" s="259"/>
      <c r="M4444" s="259"/>
      <c r="S4444" s="259"/>
      <c r="T4444" s="259"/>
      <c r="U4444" s="259"/>
      <c r="V4444" s="259"/>
    </row>
    <row r="4445" spans="1:22">
      <c r="A4445" s="45"/>
      <c r="B4445" s="43">
        <f t="shared" si="74"/>
        <v>4430</v>
      </c>
      <c r="C4445" s="919"/>
      <c r="D4445" s="48"/>
      <c r="L4445" s="259"/>
      <c r="M4445" s="259"/>
      <c r="S4445" s="259"/>
      <c r="T4445" s="259"/>
      <c r="U4445" s="259"/>
      <c r="V4445" s="259"/>
    </row>
    <row r="4446" spans="1:22">
      <c r="A4446" s="45"/>
      <c r="B4446" s="43">
        <f t="shared" si="74"/>
        <v>4431</v>
      </c>
      <c r="C4446" s="919"/>
      <c r="D4446" s="48"/>
      <c r="L4446" s="259"/>
      <c r="M4446" s="259"/>
      <c r="S4446" s="259"/>
      <c r="T4446" s="259"/>
      <c r="U4446" s="259"/>
      <c r="V4446" s="259"/>
    </row>
    <row r="4447" spans="1:22">
      <c r="A4447" s="45"/>
      <c r="B4447" s="43">
        <f t="shared" si="74"/>
        <v>4432</v>
      </c>
      <c r="C4447" s="919"/>
      <c r="D4447" s="48"/>
      <c r="L4447" s="259"/>
      <c r="M4447" s="259"/>
      <c r="S4447" s="259"/>
      <c r="T4447" s="259"/>
      <c r="U4447" s="259"/>
      <c r="V4447" s="259"/>
    </row>
    <row r="4448" spans="1:22">
      <c r="A4448" s="45"/>
      <c r="B4448" s="43">
        <f t="shared" si="74"/>
        <v>4433</v>
      </c>
      <c r="C4448" s="919"/>
      <c r="D4448" s="48"/>
      <c r="L4448" s="259"/>
      <c r="M4448" s="259"/>
      <c r="S4448" s="259"/>
      <c r="T4448" s="259"/>
      <c r="U4448" s="259"/>
      <c r="V4448" s="259"/>
    </row>
    <row r="4449" spans="1:22">
      <c r="A4449" s="45"/>
      <c r="B4449" s="43">
        <f t="shared" si="74"/>
        <v>4434</v>
      </c>
      <c r="C4449" s="919"/>
      <c r="D4449" s="48"/>
      <c r="L4449" s="259"/>
      <c r="M4449" s="259"/>
      <c r="S4449" s="259"/>
      <c r="T4449" s="259"/>
      <c r="U4449" s="259"/>
      <c r="V4449" s="259"/>
    </row>
    <row r="4450" spans="1:22">
      <c r="A4450" s="45"/>
      <c r="B4450" s="43">
        <f t="shared" si="74"/>
        <v>4435</v>
      </c>
      <c r="C4450" s="919"/>
      <c r="D4450" s="48"/>
      <c r="L4450" s="259"/>
      <c r="M4450" s="259"/>
      <c r="S4450" s="259"/>
      <c r="T4450" s="259"/>
      <c r="U4450" s="259"/>
      <c r="V4450" s="259"/>
    </row>
    <row r="4451" spans="1:22">
      <c r="A4451" s="45"/>
      <c r="B4451" s="43">
        <f t="shared" si="74"/>
        <v>4436</v>
      </c>
      <c r="C4451" s="919"/>
      <c r="D4451" s="48"/>
      <c r="L4451" s="259"/>
      <c r="M4451" s="259"/>
      <c r="S4451" s="259"/>
      <c r="T4451" s="259"/>
      <c r="U4451" s="259"/>
      <c r="V4451" s="259"/>
    </row>
    <row r="4452" spans="1:22">
      <c r="A4452" s="45"/>
      <c r="B4452" s="43">
        <f t="shared" si="74"/>
        <v>4437</v>
      </c>
      <c r="C4452" s="919"/>
      <c r="D4452" s="48"/>
      <c r="L4452" s="259"/>
      <c r="M4452" s="259"/>
      <c r="S4452" s="259"/>
      <c r="T4452" s="259"/>
      <c r="U4452" s="259"/>
      <c r="V4452" s="259"/>
    </row>
    <row r="4453" spans="1:22">
      <c r="A4453" s="45"/>
      <c r="B4453" s="43">
        <f t="shared" si="74"/>
        <v>4438</v>
      </c>
      <c r="C4453" s="919"/>
      <c r="D4453" s="48"/>
      <c r="L4453" s="259"/>
      <c r="M4453" s="259"/>
      <c r="S4453" s="259"/>
      <c r="T4453" s="259"/>
      <c r="U4453" s="259"/>
      <c r="V4453" s="259"/>
    </row>
    <row r="4454" spans="1:22">
      <c r="A4454" s="45"/>
      <c r="B4454" s="43">
        <f t="shared" si="74"/>
        <v>4439</v>
      </c>
      <c r="C4454" s="919"/>
      <c r="D4454" s="48"/>
      <c r="L4454" s="259"/>
      <c r="M4454" s="259"/>
      <c r="S4454" s="259"/>
      <c r="T4454" s="259"/>
      <c r="U4454" s="259"/>
      <c r="V4454" s="259"/>
    </row>
    <row r="4455" spans="1:22">
      <c r="A4455" s="45"/>
      <c r="B4455" s="43">
        <f t="shared" si="74"/>
        <v>4440</v>
      </c>
      <c r="C4455" s="919"/>
      <c r="D4455" s="48"/>
      <c r="L4455" s="259"/>
      <c r="M4455" s="259"/>
      <c r="S4455" s="259"/>
      <c r="T4455" s="259"/>
      <c r="U4455" s="259"/>
      <c r="V4455" s="259"/>
    </row>
    <row r="4456" spans="1:22">
      <c r="A4456" s="45"/>
      <c r="B4456" s="43">
        <f t="shared" si="74"/>
        <v>4441</v>
      </c>
      <c r="C4456" s="919"/>
      <c r="D4456" s="48"/>
      <c r="L4456" s="259"/>
      <c r="M4456" s="259"/>
      <c r="S4456" s="259"/>
      <c r="T4456" s="259"/>
      <c r="U4456" s="259"/>
      <c r="V4456" s="259"/>
    </row>
    <row r="4457" spans="1:22">
      <c r="A4457" s="45"/>
      <c r="B4457" s="43">
        <f t="shared" si="74"/>
        <v>4442</v>
      </c>
      <c r="C4457" s="919"/>
      <c r="D4457" s="48"/>
      <c r="L4457" s="259"/>
      <c r="M4457" s="259"/>
      <c r="S4457" s="259"/>
      <c r="T4457" s="259"/>
      <c r="U4457" s="259"/>
      <c r="V4457" s="259"/>
    </row>
    <row r="4458" spans="1:22">
      <c r="A4458" s="45"/>
      <c r="B4458" s="43">
        <f t="shared" si="74"/>
        <v>4443</v>
      </c>
      <c r="C4458" s="919"/>
      <c r="D4458" s="48"/>
      <c r="L4458" s="259"/>
      <c r="M4458" s="259"/>
      <c r="S4458" s="259"/>
      <c r="T4458" s="259"/>
      <c r="U4458" s="259"/>
      <c r="V4458" s="259"/>
    </row>
    <row r="4459" spans="1:22">
      <c r="A4459" s="45"/>
      <c r="B4459" s="43">
        <f t="shared" si="74"/>
        <v>4444</v>
      </c>
      <c r="C4459" s="919"/>
      <c r="D4459" s="48"/>
      <c r="L4459" s="259"/>
      <c r="M4459" s="259"/>
      <c r="S4459" s="259"/>
      <c r="T4459" s="259"/>
      <c r="U4459" s="259"/>
      <c r="V4459" s="259"/>
    </row>
    <row r="4460" spans="1:22">
      <c r="A4460" s="45"/>
      <c r="B4460" s="43">
        <f t="shared" si="74"/>
        <v>4445</v>
      </c>
      <c r="C4460" s="919"/>
      <c r="D4460" s="48"/>
      <c r="L4460" s="259"/>
      <c r="M4460" s="259"/>
      <c r="S4460" s="259"/>
      <c r="T4460" s="259"/>
      <c r="U4460" s="259"/>
      <c r="V4460" s="259"/>
    </row>
    <row r="4461" spans="1:22">
      <c r="A4461" s="45"/>
      <c r="B4461" s="43">
        <f t="shared" si="74"/>
        <v>4446</v>
      </c>
      <c r="C4461" s="919"/>
      <c r="D4461" s="48"/>
      <c r="L4461" s="259"/>
      <c r="M4461" s="259"/>
      <c r="S4461" s="259"/>
      <c r="T4461" s="259"/>
      <c r="U4461" s="259"/>
      <c r="V4461" s="259"/>
    </row>
    <row r="4462" spans="1:22">
      <c r="A4462" s="45"/>
      <c r="B4462" s="43">
        <f t="shared" si="74"/>
        <v>4447</v>
      </c>
      <c r="C4462" s="919"/>
      <c r="D4462" s="48"/>
      <c r="L4462" s="259"/>
      <c r="M4462" s="259"/>
      <c r="S4462" s="259"/>
      <c r="T4462" s="259"/>
      <c r="U4462" s="259"/>
      <c r="V4462" s="259"/>
    </row>
    <row r="4463" spans="1:22">
      <c r="A4463" s="45"/>
      <c r="B4463" s="43">
        <f t="shared" si="74"/>
        <v>4448</v>
      </c>
      <c r="C4463" s="919"/>
      <c r="D4463" s="48"/>
      <c r="L4463" s="259"/>
      <c r="M4463" s="259"/>
      <c r="S4463" s="259"/>
      <c r="T4463" s="259"/>
      <c r="U4463" s="259"/>
      <c r="V4463" s="259"/>
    </row>
    <row r="4464" spans="1:22">
      <c r="A4464" s="45"/>
      <c r="B4464" s="43">
        <f t="shared" si="74"/>
        <v>4449</v>
      </c>
      <c r="C4464" s="919"/>
      <c r="D4464" s="48"/>
      <c r="L4464" s="259"/>
      <c r="M4464" s="259"/>
      <c r="S4464" s="259"/>
      <c r="T4464" s="259"/>
      <c r="U4464" s="259"/>
      <c r="V4464" s="259"/>
    </row>
    <row r="4465" spans="1:22">
      <c r="A4465" s="45"/>
      <c r="B4465" s="43">
        <f t="shared" si="74"/>
        <v>4450</v>
      </c>
      <c r="C4465" s="919"/>
      <c r="D4465" s="48"/>
      <c r="L4465" s="259"/>
      <c r="M4465" s="259"/>
      <c r="S4465" s="259"/>
      <c r="T4465" s="259"/>
      <c r="U4465" s="259"/>
      <c r="V4465" s="259"/>
    </row>
    <row r="4466" spans="1:22">
      <c r="A4466" s="45"/>
      <c r="B4466" s="43">
        <f t="shared" si="74"/>
        <v>4451</v>
      </c>
      <c r="C4466" s="919"/>
      <c r="D4466" s="48"/>
      <c r="L4466" s="259"/>
      <c r="M4466" s="259"/>
      <c r="S4466" s="259"/>
      <c r="T4466" s="259"/>
      <c r="U4466" s="259"/>
      <c r="V4466" s="259"/>
    </row>
    <row r="4467" spans="1:22">
      <c r="A4467" s="45"/>
      <c r="B4467" s="43">
        <f t="shared" si="74"/>
        <v>4452</v>
      </c>
      <c r="C4467" s="919"/>
      <c r="D4467" s="48"/>
      <c r="L4467" s="259"/>
      <c r="M4467" s="259"/>
      <c r="S4467" s="259"/>
      <c r="T4467" s="259"/>
      <c r="U4467" s="259"/>
      <c r="V4467" s="259"/>
    </row>
    <row r="4468" spans="1:22">
      <c r="A4468" s="45"/>
      <c r="B4468" s="43">
        <f t="shared" si="74"/>
        <v>4453</v>
      </c>
      <c r="C4468" s="919"/>
      <c r="D4468" s="48"/>
      <c r="L4468" s="259"/>
      <c r="M4468" s="259"/>
      <c r="S4468" s="259"/>
      <c r="T4468" s="259"/>
      <c r="U4468" s="259"/>
      <c r="V4468" s="259"/>
    </row>
    <row r="4469" spans="1:22">
      <c r="A4469" s="45"/>
      <c r="B4469" s="43">
        <f t="shared" si="74"/>
        <v>4454</v>
      </c>
      <c r="C4469" s="919"/>
      <c r="D4469" s="48"/>
      <c r="L4469" s="259"/>
      <c r="M4469" s="259"/>
      <c r="S4469" s="259"/>
      <c r="T4469" s="259"/>
      <c r="U4469" s="259"/>
      <c r="V4469" s="259"/>
    </row>
    <row r="4470" spans="1:22">
      <c r="A4470" s="45"/>
      <c r="B4470" s="43">
        <f t="shared" si="74"/>
        <v>4455</v>
      </c>
      <c r="C4470" s="919"/>
      <c r="D4470" s="48"/>
      <c r="L4470" s="259"/>
      <c r="M4470" s="259"/>
      <c r="S4470" s="259"/>
      <c r="T4470" s="259"/>
      <c r="U4470" s="259"/>
      <c r="V4470" s="259"/>
    </row>
    <row r="4471" spans="1:22">
      <c r="A4471" s="45"/>
      <c r="B4471" s="43">
        <f t="shared" si="74"/>
        <v>4456</v>
      </c>
      <c r="C4471" s="919"/>
      <c r="D4471" s="48"/>
      <c r="L4471" s="259"/>
      <c r="M4471" s="259"/>
      <c r="S4471" s="259"/>
      <c r="T4471" s="259"/>
      <c r="U4471" s="259"/>
      <c r="V4471" s="259"/>
    </row>
    <row r="4472" spans="1:22">
      <c r="A4472" s="45"/>
      <c r="B4472" s="43">
        <f t="shared" si="74"/>
        <v>4457</v>
      </c>
      <c r="C4472" s="919"/>
      <c r="D4472" s="48"/>
      <c r="L4472" s="259"/>
      <c r="M4472" s="259"/>
      <c r="S4472" s="259"/>
      <c r="T4472" s="259"/>
      <c r="U4472" s="259"/>
      <c r="V4472" s="259"/>
    </row>
    <row r="4473" spans="1:22">
      <c r="A4473" s="45"/>
      <c r="B4473" s="43">
        <f t="shared" si="74"/>
        <v>4458</v>
      </c>
      <c r="C4473" s="919"/>
      <c r="D4473" s="48"/>
      <c r="L4473" s="259"/>
      <c r="M4473" s="259"/>
      <c r="S4473" s="259"/>
      <c r="T4473" s="259"/>
      <c r="U4473" s="259"/>
      <c r="V4473" s="259"/>
    </row>
    <row r="4474" spans="1:22">
      <c r="A4474" s="45"/>
      <c r="B4474" s="43">
        <f t="shared" si="74"/>
        <v>4459</v>
      </c>
      <c r="C4474" s="919"/>
      <c r="D4474" s="48"/>
      <c r="L4474" s="259"/>
      <c r="M4474" s="259"/>
      <c r="S4474" s="259"/>
      <c r="T4474" s="259"/>
      <c r="U4474" s="259"/>
      <c r="V4474" s="259"/>
    </row>
    <row r="4475" spans="1:22">
      <c r="A4475" s="45"/>
      <c r="B4475" s="43">
        <f t="shared" si="74"/>
        <v>4460</v>
      </c>
      <c r="C4475" s="919"/>
      <c r="D4475" s="48"/>
      <c r="L4475" s="259"/>
      <c r="M4475" s="259"/>
      <c r="S4475" s="259"/>
      <c r="T4475" s="259"/>
      <c r="U4475" s="259"/>
      <c r="V4475" s="259"/>
    </row>
    <row r="4476" spans="1:22">
      <c r="A4476" s="45"/>
      <c r="B4476" s="43">
        <f t="shared" si="74"/>
        <v>4461</v>
      </c>
      <c r="C4476" s="919"/>
      <c r="D4476" s="48"/>
      <c r="L4476" s="259"/>
      <c r="M4476" s="259"/>
      <c r="S4476" s="259"/>
      <c r="T4476" s="259"/>
      <c r="U4476" s="259"/>
      <c r="V4476" s="259"/>
    </row>
    <row r="4477" spans="1:22">
      <c r="A4477" s="45"/>
      <c r="B4477" s="43">
        <f t="shared" si="74"/>
        <v>4462</v>
      </c>
      <c r="C4477" s="919"/>
      <c r="D4477" s="48"/>
      <c r="L4477" s="259"/>
      <c r="M4477" s="259"/>
      <c r="S4477" s="259"/>
      <c r="T4477" s="259"/>
      <c r="U4477" s="259"/>
      <c r="V4477" s="259"/>
    </row>
    <row r="4478" spans="1:22">
      <c r="A4478" s="45"/>
      <c r="B4478" s="43">
        <f t="shared" si="74"/>
        <v>4463</v>
      </c>
      <c r="C4478" s="919"/>
      <c r="D4478" s="48"/>
      <c r="L4478" s="259"/>
      <c r="M4478" s="259"/>
      <c r="S4478" s="259"/>
      <c r="T4478" s="259"/>
      <c r="U4478" s="259"/>
      <c r="V4478" s="259"/>
    </row>
    <row r="4479" spans="1:22">
      <c r="A4479" s="45"/>
      <c r="B4479" s="43">
        <f t="shared" si="74"/>
        <v>4464</v>
      </c>
      <c r="C4479" s="919"/>
      <c r="D4479" s="48"/>
      <c r="L4479" s="259"/>
      <c r="M4479" s="259"/>
      <c r="S4479" s="259"/>
      <c r="T4479" s="259"/>
      <c r="U4479" s="259"/>
      <c r="V4479" s="259"/>
    </row>
    <row r="4480" spans="1:22">
      <c r="A4480" s="45"/>
      <c r="B4480" s="43">
        <f t="shared" si="74"/>
        <v>4465</v>
      </c>
      <c r="C4480" s="919"/>
      <c r="D4480" s="48"/>
      <c r="L4480" s="259"/>
      <c r="M4480" s="259"/>
      <c r="S4480" s="259"/>
      <c r="T4480" s="259"/>
      <c r="U4480" s="259"/>
      <c r="V4480" s="259"/>
    </row>
    <row r="4481" spans="1:22">
      <c r="A4481" s="45"/>
      <c r="B4481" s="43">
        <f t="shared" si="74"/>
        <v>4466</v>
      </c>
      <c r="C4481" s="919"/>
      <c r="D4481" s="48"/>
      <c r="L4481" s="259"/>
      <c r="M4481" s="259"/>
      <c r="S4481" s="259"/>
      <c r="T4481" s="259"/>
      <c r="U4481" s="259"/>
      <c r="V4481" s="259"/>
    </row>
    <row r="4482" spans="1:22">
      <c r="A4482" s="45"/>
      <c r="B4482" s="43">
        <f t="shared" si="74"/>
        <v>4467</v>
      </c>
      <c r="C4482" s="919"/>
      <c r="D4482" s="48"/>
      <c r="L4482" s="259"/>
      <c r="M4482" s="259"/>
      <c r="S4482" s="259"/>
      <c r="T4482" s="259"/>
      <c r="U4482" s="259"/>
      <c r="V4482" s="259"/>
    </row>
    <row r="4483" spans="1:22">
      <c r="A4483" s="45"/>
      <c r="B4483" s="43">
        <f t="shared" si="74"/>
        <v>4468</v>
      </c>
      <c r="C4483" s="919"/>
      <c r="D4483" s="48"/>
      <c r="L4483" s="259"/>
      <c r="M4483" s="259"/>
      <c r="S4483" s="259"/>
      <c r="T4483" s="259"/>
      <c r="U4483" s="259"/>
      <c r="V4483" s="259"/>
    </row>
    <row r="4484" spans="1:22">
      <c r="A4484" s="45"/>
      <c r="B4484" s="43">
        <f t="shared" si="74"/>
        <v>4469</v>
      </c>
      <c r="C4484" s="919"/>
      <c r="D4484" s="48"/>
      <c r="L4484" s="259"/>
      <c r="M4484" s="259"/>
      <c r="S4484" s="259"/>
      <c r="T4484" s="259"/>
      <c r="U4484" s="259"/>
      <c r="V4484" s="259"/>
    </row>
    <row r="4485" spans="1:22">
      <c r="A4485" s="45"/>
      <c r="B4485" s="43">
        <f t="shared" si="74"/>
        <v>4470</v>
      </c>
      <c r="C4485" s="919"/>
      <c r="D4485" s="48"/>
      <c r="L4485" s="259"/>
      <c r="M4485" s="259"/>
      <c r="S4485" s="259"/>
      <c r="T4485" s="259"/>
      <c r="U4485" s="259"/>
      <c r="V4485" s="259"/>
    </row>
    <row r="4486" spans="1:22">
      <c r="A4486" s="45"/>
      <c r="B4486" s="43">
        <f t="shared" si="74"/>
        <v>4471</v>
      </c>
      <c r="C4486" s="919"/>
      <c r="D4486" s="48"/>
      <c r="L4486" s="259"/>
      <c r="M4486" s="259"/>
      <c r="S4486" s="259"/>
      <c r="T4486" s="259"/>
      <c r="U4486" s="259"/>
      <c r="V4486" s="259"/>
    </row>
    <row r="4487" spans="1:22">
      <c r="A4487" s="45"/>
      <c r="B4487" s="43">
        <f t="shared" si="74"/>
        <v>4472</v>
      </c>
      <c r="C4487" s="919"/>
      <c r="D4487" s="48"/>
      <c r="L4487" s="259"/>
      <c r="M4487" s="259"/>
      <c r="S4487" s="259"/>
      <c r="T4487" s="259"/>
      <c r="U4487" s="259"/>
      <c r="V4487" s="259"/>
    </row>
    <row r="4488" spans="1:22">
      <c r="A4488" s="45"/>
      <c r="B4488" s="43">
        <f t="shared" si="74"/>
        <v>4473</v>
      </c>
      <c r="C4488" s="919"/>
      <c r="D4488" s="48"/>
      <c r="L4488" s="259"/>
      <c r="M4488" s="259"/>
      <c r="S4488" s="259"/>
      <c r="T4488" s="259"/>
      <c r="U4488" s="259"/>
      <c r="V4488" s="259"/>
    </row>
    <row r="4489" spans="1:22">
      <c r="A4489" s="45"/>
      <c r="B4489" s="43">
        <f t="shared" si="74"/>
        <v>4474</v>
      </c>
      <c r="C4489" s="919"/>
      <c r="D4489" s="48"/>
      <c r="L4489" s="259"/>
      <c r="M4489" s="259"/>
      <c r="S4489" s="259"/>
      <c r="T4489" s="259"/>
      <c r="U4489" s="259"/>
      <c r="V4489" s="259"/>
    </row>
    <row r="4490" spans="1:22">
      <c r="A4490" s="45"/>
      <c r="B4490" s="43">
        <f t="shared" si="74"/>
        <v>4475</v>
      </c>
      <c r="C4490" s="919"/>
      <c r="D4490" s="48"/>
      <c r="L4490" s="259"/>
      <c r="M4490" s="259"/>
      <c r="S4490" s="259"/>
      <c r="T4490" s="259"/>
      <c r="U4490" s="259"/>
      <c r="V4490" s="259"/>
    </row>
    <row r="4491" spans="1:22">
      <c r="A4491" s="45"/>
      <c r="B4491" s="43">
        <f t="shared" si="74"/>
        <v>4476</v>
      </c>
      <c r="C4491" s="919"/>
      <c r="D4491" s="48"/>
      <c r="L4491" s="259"/>
      <c r="M4491" s="259"/>
      <c r="S4491" s="259"/>
      <c r="T4491" s="259"/>
      <c r="U4491" s="259"/>
      <c r="V4491" s="259"/>
    </row>
    <row r="4492" spans="1:22">
      <c r="A4492" s="45"/>
      <c r="B4492" s="43">
        <f t="shared" si="74"/>
        <v>4477</v>
      </c>
      <c r="C4492" s="919"/>
      <c r="D4492" s="48"/>
      <c r="L4492" s="259"/>
      <c r="M4492" s="259"/>
      <c r="S4492" s="259"/>
      <c r="T4492" s="259"/>
      <c r="U4492" s="259"/>
      <c r="V4492" s="259"/>
    </row>
    <row r="4493" spans="1:22">
      <c r="A4493" s="45"/>
      <c r="B4493" s="43">
        <f t="shared" si="74"/>
        <v>4478</v>
      </c>
      <c r="C4493" s="919"/>
      <c r="D4493" s="48"/>
      <c r="L4493" s="259"/>
      <c r="M4493" s="259"/>
      <c r="S4493" s="259"/>
      <c r="T4493" s="259"/>
      <c r="U4493" s="259"/>
      <c r="V4493" s="259"/>
    </row>
    <row r="4494" spans="1:22">
      <c r="A4494" s="45"/>
      <c r="B4494" s="43">
        <f t="shared" si="74"/>
        <v>4479</v>
      </c>
      <c r="C4494" s="919"/>
      <c r="D4494" s="48"/>
      <c r="L4494" s="259"/>
      <c r="M4494" s="259"/>
      <c r="S4494" s="259"/>
      <c r="T4494" s="259"/>
      <c r="U4494" s="259"/>
      <c r="V4494" s="259"/>
    </row>
    <row r="4495" spans="1:22">
      <c r="A4495" s="45"/>
      <c r="B4495" s="43">
        <f t="shared" si="74"/>
        <v>4480</v>
      </c>
      <c r="C4495" s="919"/>
      <c r="D4495" s="48"/>
      <c r="L4495" s="259"/>
      <c r="M4495" s="259"/>
      <c r="S4495" s="259"/>
      <c r="T4495" s="259"/>
      <c r="U4495" s="259"/>
      <c r="V4495" s="259"/>
    </row>
    <row r="4496" spans="1:22">
      <c r="A4496" s="45"/>
      <c r="B4496" s="43">
        <f t="shared" si="74"/>
        <v>4481</v>
      </c>
      <c r="C4496" s="919"/>
      <c r="D4496" s="48"/>
      <c r="L4496" s="259"/>
      <c r="M4496" s="259"/>
      <c r="S4496" s="259"/>
      <c r="T4496" s="259"/>
      <c r="U4496" s="259"/>
      <c r="V4496" s="259"/>
    </row>
    <row r="4497" spans="1:22">
      <c r="A4497" s="45"/>
      <c r="B4497" s="43">
        <f t="shared" si="74"/>
        <v>4482</v>
      </c>
      <c r="C4497" s="919"/>
      <c r="D4497" s="48"/>
      <c r="L4497" s="259"/>
      <c r="M4497" s="259"/>
      <c r="S4497" s="259"/>
      <c r="T4497" s="259"/>
      <c r="U4497" s="259"/>
      <c r="V4497" s="259"/>
    </row>
    <row r="4498" spans="1:22">
      <c r="A4498" s="45"/>
      <c r="B4498" s="43">
        <f t="shared" ref="B4498:B4561" si="75">B4497+1</f>
        <v>4483</v>
      </c>
      <c r="C4498" s="919"/>
      <c r="D4498" s="48"/>
      <c r="L4498" s="259"/>
      <c r="M4498" s="259"/>
      <c r="S4498" s="259"/>
      <c r="T4498" s="259"/>
      <c r="U4498" s="259"/>
      <c r="V4498" s="259"/>
    </row>
    <row r="4499" spans="1:22">
      <c r="A4499" s="45"/>
      <c r="B4499" s="43">
        <f t="shared" si="75"/>
        <v>4484</v>
      </c>
      <c r="C4499" s="919"/>
      <c r="D4499" s="48"/>
      <c r="L4499" s="259"/>
      <c r="M4499" s="259"/>
      <c r="S4499" s="259"/>
      <c r="T4499" s="259"/>
      <c r="U4499" s="259"/>
      <c r="V4499" s="259"/>
    </row>
    <row r="4500" spans="1:22">
      <c r="A4500" s="45"/>
      <c r="B4500" s="43">
        <f t="shared" si="75"/>
        <v>4485</v>
      </c>
      <c r="C4500" s="919"/>
      <c r="D4500" s="48"/>
      <c r="L4500" s="259"/>
      <c r="M4500" s="259"/>
      <c r="S4500" s="259"/>
      <c r="T4500" s="259"/>
      <c r="U4500" s="259"/>
      <c r="V4500" s="259"/>
    </row>
    <row r="4501" spans="1:22">
      <c r="A4501" s="45"/>
      <c r="B4501" s="43">
        <f t="shared" si="75"/>
        <v>4486</v>
      </c>
      <c r="C4501" s="919"/>
      <c r="D4501" s="48"/>
      <c r="L4501" s="259"/>
      <c r="M4501" s="259"/>
      <c r="S4501" s="259"/>
      <c r="T4501" s="259"/>
      <c r="U4501" s="259"/>
      <c r="V4501" s="259"/>
    </row>
    <row r="4502" spans="1:22">
      <c r="A4502" s="45"/>
      <c r="B4502" s="43">
        <f t="shared" si="75"/>
        <v>4487</v>
      </c>
      <c r="C4502" s="919"/>
      <c r="D4502" s="48"/>
      <c r="L4502" s="259"/>
      <c r="M4502" s="259"/>
      <c r="S4502" s="259"/>
      <c r="T4502" s="259"/>
      <c r="U4502" s="259"/>
      <c r="V4502" s="259"/>
    </row>
    <row r="4503" spans="1:22">
      <c r="A4503" s="45"/>
      <c r="B4503" s="43">
        <f t="shared" si="75"/>
        <v>4488</v>
      </c>
      <c r="C4503" s="919"/>
      <c r="D4503" s="48"/>
      <c r="L4503" s="259"/>
      <c r="M4503" s="259"/>
      <c r="S4503" s="259"/>
      <c r="T4503" s="259"/>
      <c r="U4503" s="259"/>
      <c r="V4503" s="259"/>
    </row>
    <row r="4504" spans="1:22">
      <c r="A4504" s="45"/>
      <c r="B4504" s="43">
        <f t="shared" si="75"/>
        <v>4489</v>
      </c>
      <c r="C4504" s="919"/>
      <c r="D4504" s="48"/>
      <c r="L4504" s="259"/>
      <c r="M4504" s="259"/>
      <c r="S4504" s="259"/>
      <c r="T4504" s="259"/>
      <c r="U4504" s="259"/>
      <c r="V4504" s="259"/>
    </row>
    <row r="4505" spans="1:22">
      <c r="A4505" s="45"/>
      <c r="B4505" s="43">
        <f t="shared" si="75"/>
        <v>4490</v>
      </c>
      <c r="C4505" s="919"/>
      <c r="D4505" s="48"/>
      <c r="L4505" s="259"/>
      <c r="M4505" s="259"/>
      <c r="S4505" s="259"/>
      <c r="T4505" s="259"/>
      <c r="U4505" s="259"/>
      <c r="V4505" s="259"/>
    </row>
    <row r="4506" spans="1:22">
      <c r="A4506" s="45"/>
      <c r="B4506" s="43">
        <f t="shared" si="75"/>
        <v>4491</v>
      </c>
      <c r="C4506" s="919"/>
      <c r="D4506" s="48"/>
      <c r="L4506" s="259"/>
      <c r="M4506" s="259"/>
      <c r="S4506" s="259"/>
      <c r="T4506" s="259"/>
      <c r="U4506" s="259"/>
      <c r="V4506" s="259"/>
    </row>
    <row r="4507" spans="1:22">
      <c r="A4507" s="45"/>
      <c r="B4507" s="43">
        <f t="shared" si="75"/>
        <v>4492</v>
      </c>
      <c r="C4507" s="919"/>
      <c r="D4507" s="48"/>
      <c r="L4507" s="259"/>
      <c r="M4507" s="259"/>
      <c r="S4507" s="259"/>
      <c r="T4507" s="259"/>
      <c r="U4507" s="259"/>
      <c r="V4507" s="259"/>
    </row>
    <row r="4508" spans="1:22">
      <c r="A4508" s="45"/>
      <c r="B4508" s="43">
        <f t="shared" si="75"/>
        <v>4493</v>
      </c>
      <c r="C4508" s="919"/>
      <c r="D4508" s="48"/>
      <c r="L4508" s="259"/>
      <c r="M4508" s="259"/>
      <c r="S4508" s="259"/>
      <c r="T4508" s="259"/>
      <c r="U4508" s="259"/>
      <c r="V4508" s="259"/>
    </row>
    <row r="4509" spans="1:22">
      <c r="A4509" s="45"/>
      <c r="B4509" s="43">
        <f t="shared" si="75"/>
        <v>4494</v>
      </c>
      <c r="C4509" s="919"/>
      <c r="D4509" s="48"/>
      <c r="L4509" s="259"/>
      <c r="M4509" s="259"/>
      <c r="S4509" s="259"/>
      <c r="T4509" s="259"/>
      <c r="U4509" s="259"/>
      <c r="V4509" s="259"/>
    </row>
    <row r="4510" spans="1:22">
      <c r="A4510" s="45"/>
      <c r="B4510" s="43">
        <f t="shared" si="75"/>
        <v>4495</v>
      </c>
      <c r="C4510" s="919"/>
      <c r="D4510" s="48"/>
      <c r="L4510" s="259"/>
      <c r="M4510" s="259"/>
      <c r="S4510" s="259"/>
      <c r="T4510" s="259"/>
      <c r="U4510" s="259"/>
      <c r="V4510" s="259"/>
    </row>
    <row r="4511" spans="1:22">
      <c r="A4511" s="45"/>
      <c r="B4511" s="43">
        <f t="shared" si="75"/>
        <v>4496</v>
      </c>
      <c r="C4511" s="919"/>
      <c r="D4511" s="48"/>
      <c r="L4511" s="259"/>
      <c r="M4511" s="259"/>
      <c r="S4511" s="259"/>
      <c r="T4511" s="259"/>
      <c r="U4511" s="259"/>
      <c r="V4511" s="259"/>
    </row>
    <row r="4512" spans="1:22">
      <c r="A4512" s="45"/>
      <c r="B4512" s="43">
        <f t="shared" si="75"/>
        <v>4497</v>
      </c>
      <c r="C4512" s="919"/>
      <c r="D4512" s="48"/>
      <c r="L4512" s="259"/>
      <c r="M4512" s="259"/>
      <c r="S4512" s="259"/>
      <c r="T4512" s="259"/>
      <c r="U4512" s="259"/>
      <c r="V4512" s="259"/>
    </row>
    <row r="4513" spans="1:22">
      <c r="A4513" s="45"/>
      <c r="B4513" s="43">
        <f t="shared" si="75"/>
        <v>4498</v>
      </c>
      <c r="C4513" s="919"/>
      <c r="D4513" s="48"/>
      <c r="L4513" s="259"/>
      <c r="M4513" s="259"/>
      <c r="S4513" s="259"/>
      <c r="T4513" s="259"/>
      <c r="U4513" s="259"/>
      <c r="V4513" s="259"/>
    </row>
    <row r="4514" spans="1:22">
      <c r="A4514" s="45"/>
      <c r="B4514" s="43">
        <f t="shared" si="75"/>
        <v>4499</v>
      </c>
      <c r="C4514" s="919"/>
      <c r="D4514" s="48"/>
      <c r="L4514" s="259"/>
      <c r="M4514" s="259"/>
      <c r="S4514" s="259"/>
      <c r="T4514" s="259"/>
      <c r="U4514" s="259"/>
      <c r="V4514" s="259"/>
    </row>
    <row r="4515" spans="1:22">
      <c r="A4515" s="45"/>
      <c r="B4515" s="43">
        <f t="shared" si="75"/>
        <v>4500</v>
      </c>
      <c r="C4515" s="919"/>
      <c r="D4515" s="48"/>
      <c r="L4515" s="259"/>
      <c r="M4515" s="259"/>
      <c r="S4515" s="259"/>
      <c r="T4515" s="259"/>
      <c r="U4515" s="259"/>
      <c r="V4515" s="259"/>
    </row>
    <row r="4516" spans="1:22">
      <c r="A4516" s="45"/>
      <c r="B4516" s="43">
        <f t="shared" si="75"/>
        <v>4501</v>
      </c>
      <c r="C4516" s="919"/>
      <c r="D4516" s="48"/>
      <c r="L4516" s="259"/>
      <c r="M4516" s="259"/>
      <c r="S4516" s="259"/>
      <c r="T4516" s="259"/>
      <c r="U4516" s="259"/>
      <c r="V4516" s="259"/>
    </row>
    <row r="4517" spans="1:22">
      <c r="A4517" s="45"/>
      <c r="B4517" s="43">
        <f t="shared" si="75"/>
        <v>4502</v>
      </c>
      <c r="C4517" s="919"/>
      <c r="D4517" s="48"/>
      <c r="L4517" s="259"/>
      <c r="M4517" s="259"/>
      <c r="S4517" s="259"/>
      <c r="T4517" s="259"/>
      <c r="U4517" s="259"/>
      <c r="V4517" s="259"/>
    </row>
    <row r="4518" spans="1:22">
      <c r="A4518" s="45"/>
      <c r="B4518" s="43">
        <f t="shared" si="75"/>
        <v>4503</v>
      </c>
      <c r="C4518" s="919"/>
      <c r="D4518" s="48"/>
      <c r="L4518" s="259"/>
      <c r="M4518" s="259"/>
      <c r="S4518" s="259"/>
      <c r="T4518" s="259"/>
      <c r="U4518" s="259"/>
      <c r="V4518" s="259"/>
    </row>
    <row r="4519" spans="1:22">
      <c r="A4519" s="45"/>
      <c r="B4519" s="43">
        <f t="shared" si="75"/>
        <v>4504</v>
      </c>
      <c r="C4519" s="919"/>
      <c r="D4519" s="48"/>
      <c r="L4519" s="259"/>
      <c r="M4519" s="259"/>
      <c r="S4519" s="259"/>
      <c r="T4519" s="259"/>
      <c r="U4519" s="259"/>
      <c r="V4519" s="259"/>
    </row>
    <row r="4520" spans="1:22">
      <c r="A4520" s="45"/>
      <c r="B4520" s="43">
        <f t="shared" si="75"/>
        <v>4505</v>
      </c>
      <c r="C4520" s="919"/>
      <c r="D4520" s="48"/>
      <c r="L4520" s="259"/>
      <c r="M4520" s="259"/>
      <c r="S4520" s="259"/>
      <c r="T4520" s="259"/>
      <c r="U4520" s="259"/>
      <c r="V4520" s="259"/>
    </row>
    <row r="4521" spans="1:22">
      <c r="A4521" s="45"/>
      <c r="B4521" s="43">
        <f t="shared" si="75"/>
        <v>4506</v>
      </c>
      <c r="C4521" s="919"/>
      <c r="D4521" s="48"/>
      <c r="L4521" s="259"/>
      <c r="M4521" s="259"/>
      <c r="S4521" s="259"/>
      <c r="T4521" s="259"/>
      <c r="U4521" s="259"/>
      <c r="V4521" s="259"/>
    </row>
    <row r="4522" spans="1:22">
      <c r="A4522" s="45"/>
      <c r="B4522" s="43">
        <f t="shared" si="75"/>
        <v>4507</v>
      </c>
      <c r="C4522" s="919"/>
      <c r="D4522" s="48"/>
      <c r="L4522" s="259"/>
      <c r="M4522" s="259"/>
      <c r="S4522" s="259"/>
      <c r="T4522" s="259"/>
      <c r="U4522" s="259"/>
      <c r="V4522" s="259"/>
    </row>
    <row r="4523" spans="1:22">
      <c r="A4523" s="45"/>
      <c r="B4523" s="43">
        <f t="shared" si="75"/>
        <v>4508</v>
      </c>
      <c r="C4523" s="919"/>
      <c r="D4523" s="48"/>
      <c r="L4523" s="259"/>
      <c r="M4523" s="259"/>
      <c r="S4523" s="259"/>
      <c r="T4523" s="259"/>
      <c r="U4523" s="259"/>
      <c r="V4523" s="259"/>
    </row>
    <row r="4524" spans="1:22">
      <c r="A4524" s="45"/>
      <c r="B4524" s="43">
        <f t="shared" si="75"/>
        <v>4509</v>
      </c>
      <c r="C4524" s="919"/>
      <c r="D4524" s="48"/>
      <c r="L4524" s="259"/>
      <c r="M4524" s="259"/>
      <c r="S4524" s="259"/>
      <c r="T4524" s="259"/>
      <c r="U4524" s="259"/>
      <c r="V4524" s="259"/>
    </row>
    <row r="4525" spans="1:22">
      <c r="A4525" s="45"/>
      <c r="B4525" s="43">
        <f t="shared" si="75"/>
        <v>4510</v>
      </c>
      <c r="C4525" s="919"/>
      <c r="D4525" s="48"/>
      <c r="L4525" s="259"/>
      <c r="M4525" s="259"/>
      <c r="S4525" s="259"/>
      <c r="T4525" s="259"/>
      <c r="U4525" s="259"/>
      <c r="V4525" s="259"/>
    </row>
    <row r="4526" spans="1:22">
      <c r="A4526" s="45"/>
      <c r="B4526" s="43">
        <f t="shared" si="75"/>
        <v>4511</v>
      </c>
      <c r="C4526" s="919"/>
      <c r="D4526" s="48"/>
      <c r="L4526" s="259"/>
      <c r="M4526" s="259"/>
      <c r="S4526" s="259"/>
      <c r="T4526" s="259"/>
      <c r="U4526" s="259"/>
      <c r="V4526" s="259"/>
    </row>
    <row r="4527" spans="1:22">
      <c r="A4527" s="45"/>
      <c r="B4527" s="43">
        <f t="shared" si="75"/>
        <v>4512</v>
      </c>
      <c r="C4527" s="919"/>
      <c r="D4527" s="48"/>
      <c r="L4527" s="259"/>
      <c r="M4527" s="259"/>
      <c r="S4527" s="259"/>
      <c r="T4527" s="259"/>
      <c r="U4527" s="259"/>
      <c r="V4527" s="259"/>
    </row>
    <row r="4528" spans="1:22">
      <c r="A4528" s="45"/>
      <c r="B4528" s="43">
        <f t="shared" si="75"/>
        <v>4513</v>
      </c>
      <c r="C4528" s="919"/>
      <c r="D4528" s="48"/>
      <c r="L4528" s="259"/>
      <c r="M4528" s="259"/>
      <c r="S4528" s="259"/>
      <c r="T4528" s="259"/>
      <c r="U4528" s="259"/>
      <c r="V4528" s="259"/>
    </row>
    <row r="4529" spans="1:22">
      <c r="A4529" s="45"/>
      <c r="B4529" s="43">
        <f t="shared" si="75"/>
        <v>4514</v>
      </c>
      <c r="C4529" s="919"/>
      <c r="D4529" s="48"/>
      <c r="L4529" s="259"/>
      <c r="M4529" s="259"/>
      <c r="S4529" s="259"/>
      <c r="T4529" s="259"/>
      <c r="U4529" s="259"/>
      <c r="V4529" s="259"/>
    </row>
    <row r="4530" spans="1:22">
      <c r="A4530" s="45"/>
      <c r="B4530" s="43">
        <f t="shared" si="75"/>
        <v>4515</v>
      </c>
      <c r="C4530" s="919"/>
      <c r="D4530" s="48"/>
      <c r="L4530" s="259"/>
      <c r="M4530" s="259"/>
      <c r="S4530" s="259"/>
      <c r="T4530" s="259"/>
      <c r="U4530" s="259"/>
      <c r="V4530" s="259"/>
    </row>
    <row r="4531" spans="1:22">
      <c r="A4531" s="45"/>
      <c r="B4531" s="43">
        <f t="shared" si="75"/>
        <v>4516</v>
      </c>
      <c r="C4531" s="919"/>
      <c r="D4531" s="48"/>
      <c r="L4531" s="259"/>
      <c r="M4531" s="259"/>
      <c r="S4531" s="259"/>
      <c r="T4531" s="259"/>
      <c r="U4531" s="259"/>
      <c r="V4531" s="259"/>
    </row>
    <row r="4532" spans="1:22">
      <c r="A4532" s="45"/>
      <c r="B4532" s="43">
        <f t="shared" si="75"/>
        <v>4517</v>
      </c>
      <c r="C4532" s="919"/>
      <c r="D4532" s="48"/>
      <c r="L4532" s="259"/>
      <c r="M4532" s="259"/>
      <c r="S4532" s="259"/>
      <c r="T4532" s="259"/>
      <c r="U4532" s="259"/>
      <c r="V4532" s="259"/>
    </row>
    <row r="4533" spans="1:22">
      <c r="A4533" s="45"/>
      <c r="B4533" s="43">
        <f t="shared" si="75"/>
        <v>4518</v>
      </c>
      <c r="C4533" s="919"/>
      <c r="D4533" s="48"/>
      <c r="L4533" s="259"/>
      <c r="M4533" s="259"/>
      <c r="S4533" s="259"/>
      <c r="T4533" s="259"/>
      <c r="U4533" s="259"/>
      <c r="V4533" s="259"/>
    </row>
    <row r="4534" spans="1:22">
      <c r="A4534" s="45"/>
      <c r="B4534" s="43">
        <f t="shared" si="75"/>
        <v>4519</v>
      </c>
      <c r="C4534" s="919"/>
      <c r="D4534" s="48"/>
      <c r="L4534" s="259"/>
      <c r="M4534" s="259"/>
      <c r="S4534" s="259"/>
      <c r="T4534" s="259"/>
      <c r="U4534" s="259"/>
      <c r="V4534" s="259"/>
    </row>
    <row r="4535" spans="1:22">
      <c r="A4535" s="45"/>
      <c r="B4535" s="43">
        <f t="shared" si="75"/>
        <v>4520</v>
      </c>
      <c r="C4535" s="919"/>
      <c r="D4535" s="48"/>
      <c r="L4535" s="259"/>
      <c r="M4535" s="259"/>
      <c r="S4535" s="259"/>
      <c r="T4535" s="259"/>
      <c r="U4535" s="259"/>
      <c r="V4535" s="259"/>
    </row>
    <row r="4536" spans="1:22">
      <c r="A4536" s="45"/>
      <c r="B4536" s="43">
        <f t="shared" si="75"/>
        <v>4521</v>
      </c>
      <c r="C4536" s="919"/>
      <c r="D4536" s="48"/>
      <c r="L4536" s="259"/>
      <c r="M4536" s="259"/>
      <c r="S4536" s="259"/>
      <c r="T4536" s="259"/>
      <c r="U4536" s="259"/>
      <c r="V4536" s="259"/>
    </row>
    <row r="4537" spans="1:22">
      <c r="A4537" s="45"/>
      <c r="B4537" s="43">
        <f t="shared" si="75"/>
        <v>4522</v>
      </c>
      <c r="C4537" s="919"/>
      <c r="D4537" s="48"/>
      <c r="L4537" s="259"/>
      <c r="M4537" s="259"/>
      <c r="S4537" s="259"/>
      <c r="T4537" s="259"/>
      <c r="U4537" s="259"/>
      <c r="V4537" s="259"/>
    </row>
    <row r="4538" spans="1:22">
      <c r="A4538" s="45"/>
      <c r="B4538" s="43">
        <f t="shared" si="75"/>
        <v>4523</v>
      </c>
      <c r="C4538" s="919"/>
      <c r="D4538" s="48"/>
      <c r="L4538" s="259"/>
      <c r="M4538" s="259"/>
      <c r="S4538" s="259"/>
      <c r="T4538" s="259"/>
      <c r="U4538" s="259"/>
      <c r="V4538" s="259"/>
    </row>
    <row r="4539" spans="1:22">
      <c r="A4539" s="45"/>
      <c r="B4539" s="43">
        <f t="shared" si="75"/>
        <v>4524</v>
      </c>
      <c r="C4539" s="919"/>
      <c r="D4539" s="48"/>
      <c r="L4539" s="259"/>
      <c r="M4539" s="259"/>
      <c r="S4539" s="259"/>
      <c r="T4539" s="259"/>
      <c r="U4539" s="259"/>
      <c r="V4539" s="259"/>
    </row>
    <row r="4540" spans="1:22">
      <c r="A4540" s="45"/>
      <c r="B4540" s="43">
        <f t="shared" si="75"/>
        <v>4525</v>
      </c>
      <c r="C4540" s="919"/>
      <c r="D4540" s="48"/>
      <c r="L4540" s="259"/>
      <c r="M4540" s="259"/>
      <c r="S4540" s="259"/>
      <c r="T4540" s="259"/>
      <c r="U4540" s="259"/>
      <c r="V4540" s="259"/>
    </row>
    <row r="4541" spans="1:22">
      <c r="A4541" s="45"/>
      <c r="B4541" s="43">
        <f t="shared" si="75"/>
        <v>4526</v>
      </c>
      <c r="C4541" s="919"/>
      <c r="D4541" s="48"/>
      <c r="L4541" s="259"/>
      <c r="M4541" s="259"/>
      <c r="S4541" s="259"/>
      <c r="T4541" s="259"/>
      <c r="U4541" s="259"/>
      <c r="V4541" s="259"/>
    </row>
    <row r="4542" spans="1:22">
      <c r="A4542" s="45"/>
      <c r="B4542" s="43">
        <f t="shared" si="75"/>
        <v>4527</v>
      </c>
      <c r="C4542" s="919"/>
      <c r="D4542" s="48"/>
      <c r="L4542" s="259"/>
      <c r="M4542" s="259"/>
      <c r="S4542" s="259"/>
      <c r="T4542" s="259"/>
      <c r="U4542" s="259"/>
      <c r="V4542" s="259"/>
    </row>
    <row r="4543" spans="1:22">
      <c r="A4543" s="45"/>
      <c r="B4543" s="43">
        <f t="shared" si="75"/>
        <v>4528</v>
      </c>
      <c r="C4543" s="919"/>
      <c r="D4543" s="48"/>
      <c r="L4543" s="259"/>
      <c r="M4543" s="259"/>
      <c r="S4543" s="259"/>
      <c r="T4543" s="259"/>
      <c r="U4543" s="259"/>
      <c r="V4543" s="259"/>
    </row>
    <row r="4544" spans="1:22">
      <c r="A4544" s="45"/>
      <c r="B4544" s="43">
        <f t="shared" si="75"/>
        <v>4529</v>
      </c>
      <c r="C4544" s="919"/>
      <c r="D4544" s="48"/>
      <c r="L4544" s="259"/>
      <c r="M4544" s="259"/>
      <c r="S4544" s="259"/>
      <c r="T4544" s="259"/>
      <c r="U4544" s="259"/>
      <c r="V4544" s="259"/>
    </row>
    <row r="4545" spans="1:22">
      <c r="A4545" s="45"/>
      <c r="B4545" s="43">
        <f t="shared" si="75"/>
        <v>4530</v>
      </c>
      <c r="C4545" s="919"/>
      <c r="D4545" s="48"/>
      <c r="L4545" s="259"/>
      <c r="M4545" s="259"/>
      <c r="S4545" s="259"/>
      <c r="T4545" s="259"/>
      <c r="U4545" s="259"/>
      <c r="V4545" s="259"/>
    </row>
    <row r="4546" spans="1:22">
      <c r="A4546" s="45"/>
      <c r="B4546" s="43">
        <f t="shared" si="75"/>
        <v>4531</v>
      </c>
      <c r="C4546" s="919"/>
      <c r="D4546" s="48"/>
      <c r="L4546" s="259"/>
      <c r="M4546" s="259"/>
      <c r="S4546" s="259"/>
      <c r="T4546" s="259"/>
      <c r="U4546" s="259"/>
      <c r="V4546" s="259"/>
    </row>
    <row r="4547" spans="1:22">
      <c r="A4547" s="45"/>
      <c r="B4547" s="43">
        <f t="shared" si="75"/>
        <v>4532</v>
      </c>
      <c r="C4547" s="919"/>
      <c r="D4547" s="48"/>
      <c r="L4547" s="259"/>
      <c r="M4547" s="259"/>
      <c r="S4547" s="259"/>
      <c r="T4547" s="259"/>
      <c r="U4547" s="259"/>
      <c r="V4547" s="259"/>
    </row>
    <row r="4548" spans="1:22">
      <c r="A4548" s="45"/>
      <c r="B4548" s="43">
        <f t="shared" si="75"/>
        <v>4533</v>
      </c>
      <c r="C4548" s="919"/>
      <c r="D4548" s="48"/>
      <c r="L4548" s="259"/>
      <c r="M4548" s="259"/>
      <c r="S4548" s="259"/>
      <c r="T4548" s="259"/>
      <c r="U4548" s="259"/>
      <c r="V4548" s="259"/>
    </row>
    <row r="4549" spans="1:22">
      <c r="A4549" s="45"/>
      <c r="B4549" s="43">
        <f t="shared" si="75"/>
        <v>4534</v>
      </c>
      <c r="C4549" s="919"/>
      <c r="D4549" s="48"/>
      <c r="L4549" s="259"/>
      <c r="M4549" s="259"/>
      <c r="S4549" s="259"/>
      <c r="T4549" s="259"/>
      <c r="U4549" s="259"/>
      <c r="V4549" s="259"/>
    </row>
    <row r="4550" spans="1:22">
      <c r="A4550" s="45"/>
      <c r="B4550" s="43">
        <f t="shared" si="75"/>
        <v>4535</v>
      </c>
      <c r="C4550" s="919"/>
      <c r="D4550" s="48"/>
      <c r="L4550" s="259"/>
      <c r="M4550" s="259"/>
      <c r="S4550" s="259"/>
      <c r="T4550" s="259"/>
      <c r="U4550" s="259"/>
      <c r="V4550" s="259"/>
    </row>
    <row r="4551" spans="1:22">
      <c r="A4551" s="45"/>
      <c r="B4551" s="43">
        <f t="shared" si="75"/>
        <v>4536</v>
      </c>
      <c r="C4551" s="919"/>
      <c r="D4551" s="48"/>
      <c r="L4551" s="259"/>
      <c r="M4551" s="259"/>
      <c r="S4551" s="259"/>
      <c r="T4551" s="259"/>
      <c r="U4551" s="259"/>
      <c r="V4551" s="259"/>
    </row>
    <row r="4552" spans="1:22">
      <c r="A4552" s="45"/>
      <c r="B4552" s="43">
        <f t="shared" si="75"/>
        <v>4537</v>
      </c>
      <c r="C4552" s="919"/>
      <c r="D4552" s="48"/>
      <c r="L4552" s="259"/>
      <c r="M4552" s="259"/>
      <c r="S4552" s="259"/>
      <c r="T4552" s="259"/>
      <c r="U4552" s="259"/>
      <c r="V4552" s="259"/>
    </row>
    <row r="4553" spans="1:22">
      <c r="A4553" s="45"/>
      <c r="B4553" s="43">
        <f t="shared" si="75"/>
        <v>4538</v>
      </c>
      <c r="C4553" s="919"/>
      <c r="D4553" s="48"/>
      <c r="L4553" s="259"/>
      <c r="M4553" s="259"/>
      <c r="S4553" s="259"/>
      <c r="T4553" s="259"/>
      <c r="U4553" s="259"/>
      <c r="V4553" s="259"/>
    </row>
    <row r="4554" spans="1:22">
      <c r="A4554" s="45"/>
      <c r="B4554" s="43">
        <f t="shared" si="75"/>
        <v>4539</v>
      </c>
      <c r="C4554" s="919"/>
      <c r="D4554" s="48"/>
      <c r="L4554" s="259"/>
      <c r="M4554" s="259"/>
      <c r="S4554" s="259"/>
      <c r="T4554" s="259"/>
      <c r="U4554" s="259"/>
      <c r="V4554" s="259"/>
    </row>
    <row r="4555" spans="1:22">
      <c r="A4555" s="45"/>
      <c r="B4555" s="43">
        <f t="shared" si="75"/>
        <v>4540</v>
      </c>
      <c r="C4555" s="919"/>
      <c r="D4555" s="48"/>
      <c r="L4555" s="259"/>
      <c r="M4555" s="259"/>
      <c r="S4555" s="259"/>
      <c r="T4555" s="259"/>
      <c r="U4555" s="259"/>
      <c r="V4555" s="259"/>
    </row>
    <row r="4556" spans="1:22">
      <c r="A4556" s="45"/>
      <c r="B4556" s="43">
        <f t="shared" si="75"/>
        <v>4541</v>
      </c>
      <c r="C4556" s="919"/>
      <c r="D4556" s="48"/>
      <c r="L4556" s="259"/>
      <c r="M4556" s="259"/>
      <c r="S4556" s="259"/>
      <c r="T4556" s="259"/>
      <c r="U4556" s="259"/>
      <c r="V4556" s="259"/>
    </row>
    <row r="4557" spans="1:22">
      <c r="A4557" s="45"/>
      <c r="B4557" s="43">
        <f t="shared" si="75"/>
        <v>4542</v>
      </c>
      <c r="C4557" s="919"/>
      <c r="D4557" s="48"/>
      <c r="L4557" s="259"/>
      <c r="M4557" s="259"/>
      <c r="S4557" s="259"/>
      <c r="T4557" s="259"/>
      <c r="U4557" s="259"/>
      <c r="V4557" s="259"/>
    </row>
    <row r="4558" spans="1:22">
      <c r="A4558" s="45"/>
      <c r="B4558" s="43">
        <f t="shared" si="75"/>
        <v>4543</v>
      </c>
      <c r="C4558" s="919"/>
      <c r="D4558" s="48"/>
      <c r="L4558" s="259"/>
      <c r="M4558" s="259"/>
      <c r="S4558" s="259"/>
      <c r="T4558" s="259"/>
      <c r="U4558" s="259"/>
      <c r="V4558" s="259"/>
    </row>
    <row r="4559" spans="1:22">
      <c r="A4559" s="45"/>
      <c r="B4559" s="43">
        <f t="shared" si="75"/>
        <v>4544</v>
      </c>
      <c r="C4559" s="919"/>
      <c r="D4559" s="48"/>
      <c r="L4559" s="259"/>
      <c r="M4559" s="259"/>
      <c r="S4559" s="259"/>
      <c r="T4559" s="259"/>
      <c r="U4559" s="259"/>
      <c r="V4559" s="259"/>
    </row>
    <row r="4560" spans="1:22">
      <c r="A4560" s="45"/>
      <c r="B4560" s="43">
        <f t="shared" si="75"/>
        <v>4545</v>
      </c>
      <c r="C4560" s="919"/>
      <c r="D4560" s="48"/>
      <c r="L4560" s="259"/>
      <c r="M4560" s="259"/>
      <c r="S4560" s="259"/>
      <c r="T4560" s="259"/>
      <c r="U4560" s="259"/>
      <c r="V4560" s="259"/>
    </row>
    <row r="4561" spans="1:22">
      <c r="A4561" s="45"/>
      <c r="B4561" s="43">
        <f t="shared" si="75"/>
        <v>4546</v>
      </c>
      <c r="C4561" s="919"/>
      <c r="D4561" s="48"/>
      <c r="L4561" s="259"/>
      <c r="M4561" s="259"/>
      <c r="S4561" s="259"/>
      <c r="T4561" s="259"/>
      <c r="U4561" s="259"/>
      <c r="V4561" s="259"/>
    </row>
    <row r="4562" spans="1:22">
      <c r="A4562" s="45"/>
      <c r="B4562" s="43">
        <f t="shared" ref="B4562:B4625" si="76">B4561+1</f>
        <v>4547</v>
      </c>
      <c r="C4562" s="919"/>
      <c r="D4562" s="48"/>
      <c r="L4562" s="259"/>
      <c r="M4562" s="259"/>
      <c r="S4562" s="259"/>
      <c r="T4562" s="259"/>
      <c r="U4562" s="259"/>
      <c r="V4562" s="259"/>
    </row>
    <row r="4563" spans="1:22">
      <c r="A4563" s="45"/>
      <c r="B4563" s="43">
        <f t="shared" si="76"/>
        <v>4548</v>
      </c>
      <c r="C4563" s="919"/>
      <c r="D4563" s="48"/>
      <c r="L4563" s="259"/>
      <c r="M4563" s="259"/>
      <c r="S4563" s="259"/>
      <c r="T4563" s="259"/>
      <c r="U4563" s="259"/>
      <c r="V4563" s="259"/>
    </row>
    <row r="4564" spans="1:22">
      <c r="A4564" s="45"/>
      <c r="B4564" s="43">
        <f t="shared" si="76"/>
        <v>4549</v>
      </c>
      <c r="C4564" s="919"/>
      <c r="D4564" s="48"/>
      <c r="L4564" s="259"/>
      <c r="M4564" s="259"/>
      <c r="S4564" s="259"/>
      <c r="T4564" s="259"/>
      <c r="U4564" s="259"/>
      <c r="V4564" s="259"/>
    </row>
    <row r="4565" spans="1:22">
      <c r="A4565" s="45"/>
      <c r="B4565" s="43">
        <f t="shared" si="76"/>
        <v>4550</v>
      </c>
      <c r="C4565" s="919"/>
      <c r="D4565" s="48"/>
      <c r="L4565" s="259"/>
      <c r="M4565" s="259"/>
      <c r="S4565" s="259"/>
      <c r="T4565" s="259"/>
      <c r="U4565" s="259"/>
      <c r="V4565" s="259"/>
    </row>
    <row r="4566" spans="1:22">
      <c r="A4566" s="45"/>
      <c r="B4566" s="43">
        <f t="shared" si="76"/>
        <v>4551</v>
      </c>
      <c r="C4566" s="919"/>
      <c r="D4566" s="48"/>
      <c r="L4566" s="259"/>
      <c r="M4566" s="259"/>
      <c r="S4566" s="259"/>
      <c r="T4566" s="259"/>
      <c r="U4566" s="259"/>
      <c r="V4566" s="259"/>
    </row>
    <row r="4567" spans="1:22">
      <c r="A4567" s="45"/>
      <c r="B4567" s="43">
        <f t="shared" si="76"/>
        <v>4552</v>
      </c>
      <c r="C4567" s="919"/>
      <c r="D4567" s="48"/>
      <c r="L4567" s="259"/>
      <c r="M4567" s="259"/>
      <c r="S4567" s="259"/>
      <c r="T4567" s="259"/>
      <c r="U4567" s="259"/>
      <c r="V4567" s="259"/>
    </row>
    <row r="4568" spans="1:22">
      <c r="A4568" s="45"/>
      <c r="B4568" s="43">
        <f t="shared" si="76"/>
        <v>4553</v>
      </c>
      <c r="C4568" s="919"/>
      <c r="D4568" s="48"/>
      <c r="L4568" s="259"/>
      <c r="M4568" s="259"/>
      <c r="S4568" s="259"/>
      <c r="T4568" s="259"/>
      <c r="U4568" s="259"/>
      <c r="V4568" s="259"/>
    </row>
    <row r="4569" spans="1:22">
      <c r="A4569" s="45"/>
      <c r="B4569" s="43">
        <f t="shared" si="76"/>
        <v>4554</v>
      </c>
      <c r="C4569" s="919"/>
      <c r="D4569" s="48"/>
      <c r="L4569" s="259"/>
      <c r="M4569" s="259"/>
      <c r="S4569" s="259"/>
      <c r="T4569" s="259"/>
      <c r="U4569" s="259"/>
      <c r="V4569" s="259"/>
    </row>
    <row r="4570" spans="1:22">
      <c r="A4570" s="45"/>
      <c r="B4570" s="43">
        <f t="shared" si="76"/>
        <v>4555</v>
      </c>
      <c r="C4570" s="919"/>
      <c r="D4570" s="48"/>
      <c r="L4570" s="259"/>
      <c r="M4570" s="259"/>
      <c r="S4570" s="259"/>
      <c r="T4570" s="259"/>
      <c r="U4570" s="259"/>
      <c r="V4570" s="259"/>
    </row>
    <row r="4571" spans="1:22">
      <c r="A4571" s="45"/>
      <c r="B4571" s="43">
        <f t="shared" si="76"/>
        <v>4556</v>
      </c>
      <c r="C4571" s="919"/>
      <c r="D4571" s="48"/>
      <c r="L4571" s="259"/>
      <c r="M4571" s="259"/>
      <c r="S4571" s="259"/>
      <c r="T4571" s="259"/>
      <c r="U4571" s="259"/>
      <c r="V4571" s="259"/>
    </row>
    <row r="4572" spans="1:22">
      <c r="A4572" s="45"/>
      <c r="B4572" s="43">
        <f t="shared" si="76"/>
        <v>4557</v>
      </c>
      <c r="C4572" s="919"/>
      <c r="D4572" s="48"/>
      <c r="L4572" s="259"/>
      <c r="M4572" s="259"/>
      <c r="S4572" s="259"/>
      <c r="T4572" s="259"/>
      <c r="U4572" s="259"/>
      <c r="V4572" s="259"/>
    </row>
    <row r="4573" spans="1:22">
      <c r="A4573" s="45"/>
      <c r="B4573" s="43">
        <f t="shared" si="76"/>
        <v>4558</v>
      </c>
      <c r="C4573" s="919"/>
      <c r="D4573" s="48"/>
      <c r="L4573" s="259"/>
      <c r="M4573" s="259"/>
      <c r="S4573" s="259"/>
      <c r="T4573" s="259"/>
      <c r="U4573" s="259"/>
      <c r="V4573" s="259"/>
    </row>
    <row r="4574" spans="1:22">
      <c r="A4574" s="45"/>
      <c r="B4574" s="43">
        <f t="shared" si="76"/>
        <v>4559</v>
      </c>
      <c r="C4574" s="919"/>
      <c r="D4574" s="48"/>
      <c r="L4574" s="259"/>
      <c r="M4574" s="259"/>
      <c r="S4574" s="259"/>
      <c r="T4574" s="259"/>
      <c r="U4574" s="259"/>
      <c r="V4574" s="259"/>
    </row>
    <row r="4575" spans="1:22">
      <c r="A4575" s="45"/>
      <c r="B4575" s="43">
        <f t="shared" si="76"/>
        <v>4560</v>
      </c>
      <c r="C4575" s="919"/>
      <c r="D4575" s="48"/>
      <c r="L4575" s="259"/>
      <c r="M4575" s="259"/>
      <c r="S4575" s="259"/>
      <c r="T4575" s="259"/>
      <c r="U4575" s="259"/>
      <c r="V4575" s="259"/>
    </row>
    <row r="4576" spans="1:22">
      <c r="A4576" s="45"/>
      <c r="B4576" s="43">
        <f t="shared" si="76"/>
        <v>4561</v>
      </c>
      <c r="C4576" s="919"/>
      <c r="D4576" s="48"/>
      <c r="L4576" s="259"/>
      <c r="M4576" s="259"/>
      <c r="S4576" s="259"/>
      <c r="T4576" s="259"/>
      <c r="U4576" s="259"/>
      <c r="V4576" s="259"/>
    </row>
    <row r="4577" spans="1:22">
      <c r="A4577" s="45"/>
      <c r="B4577" s="43">
        <f t="shared" si="76"/>
        <v>4562</v>
      </c>
      <c r="C4577" s="919"/>
      <c r="D4577" s="48"/>
      <c r="L4577" s="259"/>
      <c r="M4577" s="259"/>
      <c r="S4577" s="259"/>
      <c r="T4577" s="259"/>
      <c r="U4577" s="259"/>
      <c r="V4577" s="259"/>
    </row>
    <row r="4578" spans="1:22">
      <c r="A4578" s="45"/>
      <c r="B4578" s="43">
        <f t="shared" si="76"/>
        <v>4563</v>
      </c>
      <c r="C4578" s="919"/>
      <c r="D4578" s="48"/>
      <c r="L4578" s="259"/>
      <c r="M4578" s="259"/>
      <c r="S4578" s="259"/>
      <c r="T4578" s="259"/>
      <c r="U4578" s="259"/>
      <c r="V4578" s="259"/>
    </row>
    <row r="4579" spans="1:22">
      <c r="A4579" s="45"/>
      <c r="B4579" s="43">
        <f t="shared" si="76"/>
        <v>4564</v>
      </c>
      <c r="C4579" s="919"/>
      <c r="D4579" s="48"/>
      <c r="L4579" s="259"/>
      <c r="M4579" s="259"/>
      <c r="S4579" s="259"/>
      <c r="T4579" s="259"/>
      <c r="U4579" s="259"/>
      <c r="V4579" s="259"/>
    </row>
    <row r="4580" spans="1:22">
      <c r="A4580" s="45"/>
      <c r="B4580" s="43">
        <f t="shared" si="76"/>
        <v>4565</v>
      </c>
      <c r="C4580" s="919"/>
      <c r="D4580" s="48"/>
      <c r="L4580" s="259"/>
      <c r="M4580" s="259"/>
      <c r="S4580" s="259"/>
      <c r="T4580" s="259"/>
      <c r="U4580" s="259"/>
      <c r="V4580" s="259"/>
    </row>
    <row r="4581" spans="1:22">
      <c r="A4581" s="45"/>
      <c r="B4581" s="43">
        <f t="shared" si="76"/>
        <v>4566</v>
      </c>
      <c r="C4581" s="919"/>
      <c r="D4581" s="48"/>
      <c r="L4581" s="259"/>
      <c r="M4581" s="259"/>
      <c r="S4581" s="259"/>
      <c r="T4581" s="259"/>
      <c r="U4581" s="259"/>
      <c r="V4581" s="259"/>
    </row>
    <row r="4582" spans="1:22">
      <c r="A4582" s="45"/>
      <c r="B4582" s="43">
        <f t="shared" si="76"/>
        <v>4567</v>
      </c>
      <c r="C4582" s="919"/>
      <c r="D4582" s="48"/>
      <c r="L4582" s="259"/>
      <c r="M4582" s="259"/>
      <c r="S4582" s="259"/>
      <c r="T4582" s="259"/>
      <c r="U4582" s="259"/>
      <c r="V4582" s="259"/>
    </row>
    <row r="4583" spans="1:22">
      <c r="A4583" s="45"/>
      <c r="B4583" s="43">
        <f t="shared" si="76"/>
        <v>4568</v>
      </c>
      <c r="C4583" s="919"/>
      <c r="D4583" s="48"/>
      <c r="L4583" s="259"/>
      <c r="M4583" s="259"/>
      <c r="S4583" s="259"/>
      <c r="T4583" s="259"/>
      <c r="U4583" s="259"/>
      <c r="V4583" s="259"/>
    </row>
    <row r="4584" spans="1:22">
      <c r="A4584" s="45"/>
      <c r="B4584" s="43">
        <f t="shared" si="76"/>
        <v>4569</v>
      </c>
      <c r="C4584" s="919"/>
      <c r="D4584" s="48"/>
      <c r="L4584" s="259"/>
      <c r="M4584" s="259"/>
      <c r="S4584" s="259"/>
      <c r="T4584" s="259"/>
      <c r="U4584" s="259"/>
      <c r="V4584" s="259"/>
    </row>
    <row r="4585" spans="1:22">
      <c r="A4585" s="45"/>
      <c r="B4585" s="43">
        <f t="shared" si="76"/>
        <v>4570</v>
      </c>
      <c r="C4585" s="919"/>
      <c r="D4585" s="48"/>
      <c r="L4585" s="259"/>
      <c r="M4585" s="259"/>
      <c r="S4585" s="259"/>
      <c r="T4585" s="259"/>
      <c r="U4585" s="259"/>
      <c r="V4585" s="259"/>
    </row>
    <row r="4586" spans="1:22">
      <c r="A4586" s="45"/>
      <c r="B4586" s="43">
        <f t="shared" si="76"/>
        <v>4571</v>
      </c>
      <c r="C4586" s="919"/>
      <c r="D4586" s="48"/>
      <c r="L4586" s="259"/>
      <c r="M4586" s="259"/>
      <c r="S4586" s="259"/>
      <c r="T4586" s="259"/>
      <c r="U4586" s="259"/>
      <c r="V4586" s="259"/>
    </row>
    <row r="4587" spans="1:22">
      <c r="A4587" s="45"/>
      <c r="B4587" s="43">
        <f t="shared" si="76"/>
        <v>4572</v>
      </c>
      <c r="C4587" s="919"/>
      <c r="D4587" s="48"/>
      <c r="L4587" s="259"/>
      <c r="M4587" s="259"/>
      <c r="S4587" s="259"/>
      <c r="T4587" s="259"/>
      <c r="U4587" s="259"/>
      <c r="V4587" s="259"/>
    </row>
    <row r="4588" spans="1:22">
      <c r="A4588" s="45"/>
      <c r="B4588" s="43">
        <f t="shared" si="76"/>
        <v>4573</v>
      </c>
      <c r="C4588" s="919"/>
      <c r="D4588" s="48"/>
      <c r="L4588" s="259"/>
      <c r="M4588" s="259"/>
      <c r="S4588" s="259"/>
      <c r="T4588" s="259"/>
      <c r="U4588" s="259"/>
      <c r="V4588" s="259"/>
    </row>
    <row r="4589" spans="1:22">
      <c r="A4589" s="45"/>
      <c r="B4589" s="43">
        <f t="shared" si="76"/>
        <v>4574</v>
      </c>
      <c r="C4589" s="919"/>
      <c r="D4589" s="48"/>
      <c r="L4589" s="259"/>
      <c r="M4589" s="259"/>
      <c r="S4589" s="259"/>
      <c r="T4589" s="259"/>
      <c r="U4589" s="259"/>
      <c r="V4589" s="259"/>
    </row>
    <row r="4590" spans="1:22">
      <c r="A4590" s="45"/>
      <c r="B4590" s="43">
        <f t="shared" si="76"/>
        <v>4575</v>
      </c>
      <c r="C4590" s="919"/>
      <c r="D4590" s="48"/>
      <c r="L4590" s="259"/>
      <c r="M4590" s="259"/>
      <c r="S4590" s="259"/>
      <c r="T4590" s="259"/>
      <c r="U4590" s="259"/>
      <c r="V4590" s="259"/>
    </row>
    <row r="4591" spans="1:22">
      <c r="A4591" s="45"/>
      <c r="B4591" s="43">
        <f t="shared" si="76"/>
        <v>4576</v>
      </c>
      <c r="C4591" s="919"/>
      <c r="D4591" s="48"/>
      <c r="L4591" s="259"/>
      <c r="M4591" s="259"/>
      <c r="S4591" s="259"/>
      <c r="T4591" s="259"/>
      <c r="U4591" s="259"/>
      <c r="V4591" s="259"/>
    </row>
    <row r="4592" spans="1:22">
      <c r="A4592" s="45"/>
      <c r="B4592" s="43">
        <f t="shared" si="76"/>
        <v>4577</v>
      </c>
      <c r="C4592" s="919"/>
      <c r="D4592" s="48"/>
      <c r="L4592" s="259"/>
      <c r="M4592" s="259"/>
      <c r="S4592" s="259"/>
      <c r="T4592" s="259"/>
      <c r="U4592" s="259"/>
      <c r="V4592" s="259"/>
    </row>
    <row r="4593" spans="1:22">
      <c r="A4593" s="45"/>
      <c r="B4593" s="43">
        <f t="shared" si="76"/>
        <v>4578</v>
      </c>
      <c r="C4593" s="919"/>
      <c r="D4593" s="48"/>
      <c r="L4593" s="259"/>
      <c r="M4593" s="259"/>
      <c r="S4593" s="259"/>
      <c r="T4593" s="259"/>
      <c r="U4593" s="259"/>
      <c r="V4593" s="259"/>
    </row>
    <row r="4594" spans="1:22">
      <c r="A4594" s="45"/>
      <c r="B4594" s="43">
        <f t="shared" si="76"/>
        <v>4579</v>
      </c>
      <c r="C4594" s="919"/>
      <c r="D4594" s="48"/>
      <c r="L4594" s="259"/>
      <c r="M4594" s="259"/>
      <c r="S4594" s="259"/>
      <c r="T4594" s="259"/>
      <c r="U4594" s="259"/>
      <c r="V4594" s="259"/>
    </row>
    <row r="4595" spans="1:22">
      <c r="A4595" s="45"/>
      <c r="B4595" s="43">
        <f t="shared" si="76"/>
        <v>4580</v>
      </c>
      <c r="C4595" s="919"/>
      <c r="D4595" s="48"/>
      <c r="L4595" s="259"/>
      <c r="M4595" s="259"/>
      <c r="S4595" s="259"/>
      <c r="T4595" s="259"/>
      <c r="U4595" s="259"/>
      <c r="V4595" s="259"/>
    </row>
    <row r="4596" spans="1:22">
      <c r="A4596" s="45"/>
      <c r="B4596" s="43">
        <f t="shared" si="76"/>
        <v>4581</v>
      </c>
      <c r="C4596" s="919"/>
      <c r="D4596" s="48"/>
      <c r="L4596" s="259"/>
      <c r="M4596" s="259"/>
      <c r="S4596" s="259"/>
      <c r="T4596" s="259"/>
      <c r="U4596" s="259"/>
      <c r="V4596" s="259"/>
    </row>
    <row r="4597" spans="1:22">
      <c r="A4597" s="45"/>
      <c r="B4597" s="43">
        <f t="shared" si="76"/>
        <v>4582</v>
      </c>
      <c r="C4597" s="919"/>
      <c r="D4597" s="48"/>
      <c r="L4597" s="259"/>
      <c r="M4597" s="259"/>
      <c r="S4597" s="259"/>
      <c r="T4597" s="259"/>
      <c r="U4597" s="259"/>
      <c r="V4597" s="259"/>
    </row>
    <row r="4598" spans="1:22">
      <c r="A4598" s="45"/>
      <c r="B4598" s="43">
        <f t="shared" si="76"/>
        <v>4583</v>
      </c>
      <c r="C4598" s="919"/>
      <c r="D4598" s="48"/>
      <c r="L4598" s="259"/>
      <c r="M4598" s="259"/>
      <c r="S4598" s="259"/>
      <c r="T4598" s="259"/>
      <c r="U4598" s="259"/>
      <c r="V4598" s="259"/>
    </row>
    <row r="4599" spans="1:22">
      <c r="A4599" s="45"/>
      <c r="B4599" s="43">
        <f t="shared" si="76"/>
        <v>4584</v>
      </c>
      <c r="C4599" s="919"/>
      <c r="D4599" s="48"/>
      <c r="L4599" s="259"/>
      <c r="M4599" s="259"/>
      <c r="S4599" s="259"/>
      <c r="T4599" s="259"/>
      <c r="U4599" s="259"/>
      <c r="V4599" s="259"/>
    </row>
    <row r="4600" spans="1:22">
      <c r="A4600" s="45"/>
      <c r="B4600" s="43">
        <f t="shared" si="76"/>
        <v>4585</v>
      </c>
      <c r="C4600" s="919"/>
      <c r="D4600" s="48"/>
      <c r="L4600" s="259"/>
      <c r="M4600" s="259"/>
      <c r="S4600" s="259"/>
      <c r="T4600" s="259"/>
      <c r="U4600" s="259"/>
      <c r="V4600" s="259"/>
    </row>
    <row r="4601" spans="1:22">
      <c r="A4601" s="45"/>
      <c r="B4601" s="43">
        <f t="shared" si="76"/>
        <v>4586</v>
      </c>
      <c r="C4601" s="919"/>
      <c r="D4601" s="48"/>
      <c r="L4601" s="259"/>
      <c r="M4601" s="259"/>
      <c r="S4601" s="259"/>
      <c r="T4601" s="259"/>
      <c r="U4601" s="259"/>
      <c r="V4601" s="259"/>
    </row>
    <row r="4602" spans="1:22">
      <c r="A4602" s="45"/>
      <c r="B4602" s="43">
        <f t="shared" si="76"/>
        <v>4587</v>
      </c>
      <c r="C4602" s="919"/>
      <c r="D4602" s="48"/>
      <c r="L4602" s="259"/>
      <c r="M4602" s="259"/>
      <c r="S4602" s="259"/>
      <c r="T4602" s="259"/>
      <c r="U4602" s="259"/>
      <c r="V4602" s="259"/>
    </row>
    <row r="4603" spans="1:22">
      <c r="A4603" s="45"/>
      <c r="B4603" s="43">
        <f t="shared" si="76"/>
        <v>4588</v>
      </c>
      <c r="C4603" s="919"/>
      <c r="D4603" s="48"/>
      <c r="L4603" s="259"/>
      <c r="M4603" s="259"/>
      <c r="S4603" s="259"/>
      <c r="T4603" s="259"/>
      <c r="U4603" s="259"/>
      <c r="V4603" s="259"/>
    </row>
    <row r="4604" spans="1:22">
      <c r="A4604" s="45"/>
      <c r="B4604" s="43">
        <f t="shared" si="76"/>
        <v>4589</v>
      </c>
      <c r="C4604" s="919"/>
      <c r="D4604" s="48"/>
      <c r="L4604" s="259"/>
      <c r="M4604" s="259"/>
      <c r="S4604" s="259"/>
      <c r="T4604" s="259"/>
      <c r="U4604" s="259"/>
      <c r="V4604" s="259"/>
    </row>
    <row r="4605" spans="1:22">
      <c r="A4605" s="45"/>
      <c r="B4605" s="43">
        <f t="shared" si="76"/>
        <v>4590</v>
      </c>
      <c r="C4605" s="919"/>
      <c r="D4605" s="48"/>
      <c r="L4605" s="259"/>
      <c r="M4605" s="259"/>
      <c r="S4605" s="259"/>
      <c r="T4605" s="259"/>
      <c r="U4605" s="259"/>
      <c r="V4605" s="259"/>
    </row>
    <row r="4606" spans="1:22">
      <c r="A4606" s="45"/>
      <c r="B4606" s="43">
        <f t="shared" si="76"/>
        <v>4591</v>
      </c>
      <c r="C4606" s="919"/>
      <c r="D4606" s="48"/>
      <c r="L4606" s="259"/>
      <c r="M4606" s="259"/>
      <c r="S4606" s="259"/>
      <c r="T4606" s="259"/>
      <c r="U4606" s="259"/>
      <c r="V4606" s="259"/>
    </row>
    <row r="4607" spans="1:22">
      <c r="A4607" s="45"/>
      <c r="B4607" s="43">
        <f t="shared" si="76"/>
        <v>4592</v>
      </c>
      <c r="C4607" s="919"/>
      <c r="D4607" s="48"/>
      <c r="L4607" s="259"/>
      <c r="M4607" s="259"/>
      <c r="S4607" s="259"/>
      <c r="T4607" s="259"/>
      <c r="U4607" s="259"/>
      <c r="V4607" s="259"/>
    </row>
    <row r="4608" spans="1:22">
      <c r="A4608" s="45"/>
      <c r="B4608" s="43">
        <f t="shared" si="76"/>
        <v>4593</v>
      </c>
      <c r="C4608" s="919"/>
      <c r="D4608" s="48"/>
      <c r="L4608" s="259"/>
      <c r="M4608" s="259"/>
      <c r="S4608" s="259"/>
      <c r="T4608" s="259"/>
      <c r="U4608" s="259"/>
      <c r="V4608" s="259"/>
    </row>
    <row r="4609" spans="1:22">
      <c r="A4609" s="45"/>
      <c r="B4609" s="43">
        <f t="shared" si="76"/>
        <v>4594</v>
      </c>
      <c r="C4609" s="919"/>
      <c r="D4609" s="48"/>
      <c r="L4609" s="259"/>
      <c r="M4609" s="259"/>
      <c r="S4609" s="259"/>
      <c r="T4609" s="259"/>
      <c r="U4609" s="259"/>
      <c r="V4609" s="259"/>
    </row>
    <row r="4610" spans="1:22">
      <c r="A4610" s="45"/>
      <c r="B4610" s="43">
        <f t="shared" si="76"/>
        <v>4595</v>
      </c>
      <c r="C4610" s="919"/>
      <c r="D4610" s="48"/>
      <c r="L4610" s="259"/>
      <c r="M4610" s="259"/>
      <c r="S4610" s="259"/>
      <c r="T4610" s="259"/>
      <c r="U4610" s="259"/>
      <c r="V4610" s="259"/>
    </row>
    <row r="4611" spans="1:22">
      <c r="A4611" s="45"/>
      <c r="B4611" s="43">
        <f t="shared" si="76"/>
        <v>4596</v>
      </c>
      <c r="C4611" s="919"/>
      <c r="D4611" s="48"/>
      <c r="L4611" s="259"/>
      <c r="M4611" s="259"/>
      <c r="S4611" s="259"/>
      <c r="T4611" s="259"/>
      <c r="U4611" s="259"/>
      <c r="V4611" s="259"/>
    </row>
    <row r="4612" spans="1:22">
      <c r="A4612" s="45"/>
      <c r="B4612" s="43">
        <f t="shared" si="76"/>
        <v>4597</v>
      </c>
      <c r="C4612" s="919"/>
      <c r="D4612" s="48"/>
      <c r="L4612" s="259"/>
      <c r="M4612" s="259"/>
      <c r="S4612" s="259"/>
      <c r="T4612" s="259"/>
      <c r="U4612" s="259"/>
      <c r="V4612" s="259"/>
    </row>
    <row r="4613" spans="1:22">
      <c r="A4613" s="45"/>
      <c r="B4613" s="43">
        <f t="shared" si="76"/>
        <v>4598</v>
      </c>
      <c r="C4613" s="919"/>
      <c r="D4613" s="48"/>
      <c r="L4613" s="259"/>
      <c r="M4613" s="259"/>
      <c r="S4613" s="259"/>
      <c r="T4613" s="259"/>
      <c r="U4613" s="259"/>
      <c r="V4613" s="259"/>
    </row>
    <row r="4614" spans="1:22">
      <c r="A4614" s="45"/>
      <c r="B4614" s="43">
        <f t="shared" si="76"/>
        <v>4599</v>
      </c>
      <c r="C4614" s="919"/>
      <c r="D4614" s="48"/>
      <c r="L4614" s="259"/>
      <c r="M4614" s="259"/>
      <c r="S4614" s="259"/>
      <c r="T4614" s="259"/>
      <c r="U4614" s="259"/>
      <c r="V4614" s="259"/>
    </row>
    <row r="4615" spans="1:22">
      <c r="A4615" s="45"/>
      <c r="B4615" s="43">
        <f t="shared" si="76"/>
        <v>4600</v>
      </c>
      <c r="C4615" s="919"/>
      <c r="D4615" s="48"/>
      <c r="L4615" s="259"/>
      <c r="M4615" s="259"/>
      <c r="S4615" s="259"/>
      <c r="T4615" s="259"/>
      <c r="U4615" s="259"/>
      <c r="V4615" s="259"/>
    </row>
    <row r="4616" spans="1:22">
      <c r="A4616" s="45"/>
      <c r="B4616" s="43">
        <f t="shared" si="76"/>
        <v>4601</v>
      </c>
      <c r="C4616" s="919"/>
      <c r="D4616" s="48"/>
      <c r="L4616" s="259"/>
      <c r="M4616" s="259"/>
      <c r="S4616" s="259"/>
      <c r="T4616" s="259"/>
      <c r="U4616" s="259"/>
      <c r="V4616" s="259"/>
    </row>
    <row r="4617" spans="1:22">
      <c r="A4617" s="45"/>
      <c r="B4617" s="43">
        <f t="shared" si="76"/>
        <v>4602</v>
      </c>
      <c r="C4617" s="919"/>
      <c r="D4617" s="48"/>
      <c r="L4617" s="259"/>
      <c r="M4617" s="259"/>
      <c r="S4617" s="259"/>
      <c r="T4617" s="259"/>
      <c r="U4617" s="259"/>
      <c r="V4617" s="259"/>
    </row>
    <row r="4618" spans="1:22">
      <c r="A4618" s="45"/>
      <c r="B4618" s="43">
        <f t="shared" si="76"/>
        <v>4603</v>
      </c>
      <c r="C4618" s="919"/>
      <c r="D4618" s="48"/>
      <c r="L4618" s="259"/>
      <c r="M4618" s="259"/>
      <c r="S4618" s="259"/>
      <c r="T4618" s="259"/>
      <c r="U4618" s="259"/>
      <c r="V4618" s="259"/>
    </row>
    <row r="4619" spans="1:22">
      <c r="A4619" s="45"/>
      <c r="B4619" s="43">
        <f t="shared" si="76"/>
        <v>4604</v>
      </c>
      <c r="C4619" s="919"/>
      <c r="D4619" s="48"/>
      <c r="L4619" s="259"/>
      <c r="M4619" s="259"/>
      <c r="S4619" s="259"/>
      <c r="T4619" s="259"/>
      <c r="U4619" s="259"/>
      <c r="V4619" s="259"/>
    </row>
    <row r="4620" spans="1:22">
      <c r="A4620" s="45"/>
      <c r="B4620" s="43">
        <f t="shared" si="76"/>
        <v>4605</v>
      </c>
      <c r="C4620" s="919"/>
      <c r="D4620" s="48"/>
      <c r="L4620" s="259"/>
      <c r="M4620" s="259"/>
      <c r="S4620" s="259"/>
      <c r="T4620" s="259"/>
      <c r="U4620" s="259"/>
      <c r="V4620" s="259"/>
    </row>
    <row r="4621" spans="1:22">
      <c r="A4621" s="45"/>
      <c r="B4621" s="43">
        <f t="shared" si="76"/>
        <v>4606</v>
      </c>
      <c r="C4621" s="919"/>
      <c r="D4621" s="48"/>
      <c r="L4621" s="259"/>
      <c r="M4621" s="259"/>
      <c r="S4621" s="259"/>
      <c r="T4621" s="259"/>
      <c r="U4621" s="259"/>
      <c r="V4621" s="259"/>
    </row>
    <row r="4622" spans="1:22">
      <c r="A4622" s="45"/>
      <c r="B4622" s="43">
        <f t="shared" si="76"/>
        <v>4607</v>
      </c>
      <c r="C4622" s="919"/>
      <c r="D4622" s="48"/>
      <c r="L4622" s="259"/>
      <c r="M4622" s="259"/>
      <c r="S4622" s="259"/>
      <c r="T4622" s="259"/>
      <c r="U4622" s="259"/>
      <c r="V4622" s="259"/>
    </row>
    <row r="4623" spans="1:22">
      <c r="A4623" s="45"/>
      <c r="B4623" s="43">
        <f t="shared" si="76"/>
        <v>4608</v>
      </c>
      <c r="C4623" s="919"/>
      <c r="D4623" s="48"/>
      <c r="L4623" s="259"/>
      <c r="M4623" s="259"/>
      <c r="S4623" s="259"/>
      <c r="T4623" s="259"/>
      <c r="U4623" s="259"/>
      <c r="V4623" s="259"/>
    </row>
    <row r="4624" spans="1:22">
      <c r="A4624" s="45"/>
      <c r="B4624" s="43">
        <f t="shared" si="76"/>
        <v>4609</v>
      </c>
      <c r="C4624" s="919"/>
      <c r="D4624" s="48"/>
      <c r="L4624" s="259"/>
      <c r="M4624" s="259"/>
      <c r="S4624" s="259"/>
      <c r="T4624" s="259"/>
      <c r="U4624" s="259"/>
      <c r="V4624" s="259"/>
    </row>
    <row r="4625" spans="1:22">
      <c r="A4625" s="45"/>
      <c r="B4625" s="43">
        <f t="shared" si="76"/>
        <v>4610</v>
      </c>
      <c r="C4625" s="919"/>
      <c r="D4625" s="48"/>
      <c r="L4625" s="259"/>
      <c r="M4625" s="259"/>
      <c r="S4625" s="259"/>
      <c r="T4625" s="259"/>
      <c r="U4625" s="259"/>
      <c r="V4625" s="259"/>
    </row>
    <row r="4626" spans="1:22">
      <c r="A4626" s="45"/>
      <c r="B4626" s="43">
        <f t="shared" ref="B4626:B4689" si="77">B4625+1</f>
        <v>4611</v>
      </c>
      <c r="C4626" s="919"/>
      <c r="D4626" s="48"/>
      <c r="L4626" s="259"/>
      <c r="M4626" s="259"/>
      <c r="S4626" s="259"/>
      <c r="T4626" s="259"/>
      <c r="U4626" s="259"/>
      <c r="V4626" s="259"/>
    </row>
    <row r="4627" spans="1:22">
      <c r="A4627" s="45"/>
      <c r="B4627" s="43">
        <f t="shared" si="77"/>
        <v>4612</v>
      </c>
      <c r="C4627" s="919"/>
      <c r="D4627" s="48"/>
      <c r="L4627" s="259"/>
      <c r="M4627" s="259"/>
      <c r="S4627" s="259"/>
      <c r="T4627" s="259"/>
      <c r="U4627" s="259"/>
      <c r="V4627" s="259"/>
    </row>
    <row r="4628" spans="1:22">
      <c r="A4628" s="45"/>
      <c r="B4628" s="43">
        <f t="shared" si="77"/>
        <v>4613</v>
      </c>
      <c r="C4628" s="919"/>
      <c r="D4628" s="48"/>
      <c r="L4628" s="259"/>
      <c r="M4628" s="259"/>
      <c r="S4628" s="259"/>
      <c r="T4628" s="259"/>
      <c r="U4628" s="259"/>
      <c r="V4628" s="259"/>
    </row>
    <row r="4629" spans="1:22">
      <c r="A4629" s="45"/>
      <c r="B4629" s="43">
        <f t="shared" si="77"/>
        <v>4614</v>
      </c>
      <c r="C4629" s="919"/>
      <c r="D4629" s="48"/>
      <c r="L4629" s="259"/>
      <c r="M4629" s="259"/>
      <c r="S4629" s="259"/>
      <c r="T4629" s="259"/>
      <c r="U4629" s="259"/>
      <c r="V4629" s="259"/>
    </row>
    <row r="4630" spans="1:22">
      <c r="A4630" s="45"/>
      <c r="B4630" s="43">
        <f t="shared" si="77"/>
        <v>4615</v>
      </c>
      <c r="C4630" s="919"/>
      <c r="D4630" s="48"/>
      <c r="L4630" s="259"/>
      <c r="M4630" s="259"/>
      <c r="S4630" s="259"/>
      <c r="T4630" s="259"/>
      <c r="U4630" s="259"/>
      <c r="V4630" s="259"/>
    </row>
    <row r="4631" spans="1:22">
      <c r="A4631" s="45"/>
      <c r="B4631" s="43">
        <f t="shared" si="77"/>
        <v>4616</v>
      </c>
      <c r="C4631" s="919"/>
      <c r="D4631" s="48"/>
      <c r="L4631" s="259"/>
      <c r="M4631" s="259"/>
      <c r="S4631" s="259"/>
      <c r="T4631" s="259"/>
      <c r="U4631" s="259"/>
      <c r="V4631" s="259"/>
    </row>
    <row r="4632" spans="1:22">
      <c r="A4632" s="45"/>
      <c r="B4632" s="43">
        <f t="shared" si="77"/>
        <v>4617</v>
      </c>
      <c r="C4632" s="919"/>
      <c r="D4632" s="48"/>
      <c r="L4632" s="259"/>
      <c r="M4632" s="259"/>
      <c r="S4632" s="259"/>
      <c r="T4632" s="259"/>
      <c r="U4632" s="259"/>
      <c r="V4632" s="259"/>
    </row>
    <row r="4633" spans="1:22">
      <c r="A4633" s="45"/>
      <c r="B4633" s="43">
        <f t="shared" si="77"/>
        <v>4618</v>
      </c>
      <c r="C4633" s="919"/>
      <c r="D4633" s="48"/>
      <c r="L4633" s="259"/>
      <c r="M4633" s="259"/>
      <c r="S4633" s="259"/>
      <c r="T4633" s="259"/>
      <c r="U4633" s="259"/>
      <c r="V4633" s="259"/>
    </row>
    <row r="4634" spans="1:22">
      <c r="A4634" s="45"/>
      <c r="B4634" s="43">
        <f t="shared" si="77"/>
        <v>4619</v>
      </c>
      <c r="C4634" s="919"/>
      <c r="D4634" s="48"/>
      <c r="L4634" s="259"/>
      <c r="M4634" s="259"/>
      <c r="S4634" s="259"/>
      <c r="T4634" s="259"/>
      <c r="U4634" s="259"/>
      <c r="V4634" s="259"/>
    </row>
    <row r="4635" spans="1:22">
      <c r="A4635" s="45"/>
      <c r="B4635" s="43">
        <f t="shared" si="77"/>
        <v>4620</v>
      </c>
      <c r="C4635" s="919"/>
      <c r="D4635" s="48"/>
      <c r="L4635" s="259"/>
      <c r="M4635" s="259"/>
      <c r="S4635" s="259"/>
      <c r="T4635" s="259"/>
      <c r="U4635" s="259"/>
      <c r="V4635" s="259"/>
    </row>
    <row r="4636" spans="1:22">
      <c r="A4636" s="45"/>
      <c r="B4636" s="43">
        <f t="shared" si="77"/>
        <v>4621</v>
      </c>
      <c r="C4636" s="919"/>
      <c r="D4636" s="48"/>
      <c r="L4636" s="259"/>
      <c r="M4636" s="259"/>
      <c r="S4636" s="259"/>
      <c r="T4636" s="259"/>
      <c r="U4636" s="259"/>
      <c r="V4636" s="259"/>
    </row>
    <row r="4637" spans="1:22">
      <c r="A4637" s="45"/>
      <c r="B4637" s="43">
        <f t="shared" si="77"/>
        <v>4622</v>
      </c>
      <c r="C4637" s="919"/>
      <c r="D4637" s="48"/>
      <c r="L4637" s="259"/>
      <c r="M4637" s="259"/>
      <c r="S4637" s="259"/>
      <c r="T4637" s="259"/>
      <c r="U4637" s="259"/>
      <c r="V4637" s="259"/>
    </row>
    <row r="4638" spans="1:22">
      <c r="A4638" s="45"/>
      <c r="B4638" s="43">
        <f t="shared" si="77"/>
        <v>4623</v>
      </c>
      <c r="C4638" s="919"/>
      <c r="D4638" s="48"/>
      <c r="L4638" s="259"/>
      <c r="M4638" s="259"/>
      <c r="S4638" s="259"/>
      <c r="T4638" s="259"/>
      <c r="U4638" s="259"/>
      <c r="V4638" s="259"/>
    </row>
    <row r="4639" spans="1:22">
      <c r="A4639" s="45"/>
      <c r="B4639" s="43">
        <f t="shared" si="77"/>
        <v>4624</v>
      </c>
      <c r="C4639" s="919"/>
      <c r="D4639" s="48"/>
      <c r="L4639" s="259"/>
      <c r="M4639" s="259"/>
      <c r="S4639" s="259"/>
      <c r="T4639" s="259"/>
      <c r="U4639" s="259"/>
      <c r="V4639" s="259"/>
    </row>
    <row r="4640" spans="1:22">
      <c r="A4640" s="45"/>
      <c r="B4640" s="43">
        <f t="shared" si="77"/>
        <v>4625</v>
      </c>
      <c r="C4640" s="919"/>
      <c r="D4640" s="48"/>
      <c r="L4640" s="259"/>
      <c r="M4640" s="259"/>
      <c r="S4640" s="259"/>
      <c r="T4640" s="259"/>
      <c r="U4640" s="259"/>
      <c r="V4640" s="259"/>
    </row>
    <row r="4641" spans="1:22">
      <c r="A4641" s="45"/>
      <c r="B4641" s="43">
        <f t="shared" si="77"/>
        <v>4626</v>
      </c>
      <c r="C4641" s="919"/>
      <c r="D4641" s="48"/>
      <c r="L4641" s="259"/>
      <c r="M4641" s="259"/>
      <c r="S4641" s="259"/>
      <c r="T4641" s="259"/>
      <c r="U4641" s="259"/>
      <c r="V4641" s="259"/>
    </row>
    <row r="4642" spans="1:22">
      <c r="A4642" s="45"/>
      <c r="B4642" s="43">
        <f t="shared" si="77"/>
        <v>4627</v>
      </c>
      <c r="C4642" s="919"/>
      <c r="D4642" s="48"/>
      <c r="L4642" s="259"/>
      <c r="M4642" s="259"/>
      <c r="S4642" s="259"/>
      <c r="T4642" s="259"/>
      <c r="U4642" s="259"/>
      <c r="V4642" s="259"/>
    </row>
    <row r="4643" spans="1:22">
      <c r="A4643" s="45"/>
      <c r="B4643" s="43">
        <f t="shared" si="77"/>
        <v>4628</v>
      </c>
      <c r="C4643" s="919"/>
      <c r="D4643" s="48"/>
      <c r="L4643" s="259"/>
      <c r="M4643" s="259"/>
      <c r="S4643" s="259"/>
      <c r="T4643" s="259"/>
      <c r="U4643" s="259"/>
      <c r="V4643" s="259"/>
    </row>
    <row r="4644" spans="1:22">
      <c r="A4644" s="45"/>
      <c r="B4644" s="43">
        <f t="shared" si="77"/>
        <v>4629</v>
      </c>
      <c r="C4644" s="919"/>
      <c r="D4644" s="48"/>
      <c r="L4644" s="259"/>
      <c r="M4644" s="259"/>
      <c r="S4644" s="259"/>
      <c r="T4644" s="259"/>
      <c r="U4644" s="259"/>
      <c r="V4644" s="259"/>
    </row>
    <row r="4645" spans="1:22">
      <c r="A4645" s="45"/>
      <c r="B4645" s="43">
        <f t="shared" si="77"/>
        <v>4630</v>
      </c>
      <c r="C4645" s="919"/>
      <c r="D4645" s="48"/>
      <c r="L4645" s="259"/>
      <c r="M4645" s="259"/>
      <c r="S4645" s="259"/>
      <c r="T4645" s="259"/>
      <c r="U4645" s="259"/>
      <c r="V4645" s="259"/>
    </row>
    <row r="4646" spans="1:22">
      <c r="A4646" s="45"/>
      <c r="B4646" s="43">
        <f t="shared" si="77"/>
        <v>4631</v>
      </c>
      <c r="C4646" s="919"/>
      <c r="D4646" s="48"/>
      <c r="L4646" s="259"/>
      <c r="M4646" s="259"/>
      <c r="S4646" s="259"/>
      <c r="T4646" s="259"/>
      <c r="U4646" s="259"/>
      <c r="V4646" s="259"/>
    </row>
    <row r="4647" spans="1:22">
      <c r="A4647" s="45"/>
      <c r="B4647" s="43">
        <f t="shared" si="77"/>
        <v>4632</v>
      </c>
      <c r="C4647" s="919"/>
      <c r="D4647" s="48"/>
      <c r="L4647" s="259"/>
      <c r="M4647" s="259"/>
      <c r="S4647" s="259"/>
      <c r="T4647" s="259"/>
      <c r="U4647" s="259"/>
      <c r="V4647" s="259"/>
    </row>
    <row r="4648" spans="1:22">
      <c r="A4648" s="45"/>
      <c r="B4648" s="43">
        <f t="shared" si="77"/>
        <v>4633</v>
      </c>
      <c r="C4648" s="919"/>
      <c r="D4648" s="48"/>
      <c r="L4648" s="259"/>
      <c r="M4648" s="259"/>
      <c r="S4648" s="259"/>
      <c r="T4648" s="259"/>
      <c r="U4648" s="259"/>
      <c r="V4648" s="259"/>
    </row>
    <row r="4649" spans="1:22">
      <c r="A4649" s="45"/>
      <c r="B4649" s="43">
        <f t="shared" si="77"/>
        <v>4634</v>
      </c>
      <c r="C4649" s="919"/>
      <c r="D4649" s="48"/>
      <c r="L4649" s="259"/>
      <c r="M4649" s="259"/>
      <c r="S4649" s="259"/>
      <c r="T4649" s="259"/>
      <c r="U4649" s="259"/>
      <c r="V4649" s="259"/>
    </row>
    <row r="4650" spans="1:22">
      <c r="A4650" s="45"/>
      <c r="B4650" s="43">
        <f t="shared" si="77"/>
        <v>4635</v>
      </c>
      <c r="C4650" s="919"/>
      <c r="D4650" s="48"/>
      <c r="L4650" s="259"/>
      <c r="M4650" s="259"/>
      <c r="S4650" s="259"/>
      <c r="T4650" s="259"/>
      <c r="U4650" s="259"/>
      <c r="V4650" s="259"/>
    </row>
    <row r="4651" spans="1:22">
      <c r="A4651" s="45"/>
      <c r="B4651" s="43">
        <f t="shared" si="77"/>
        <v>4636</v>
      </c>
      <c r="C4651" s="919"/>
      <c r="D4651" s="48"/>
      <c r="L4651" s="259"/>
      <c r="M4651" s="259"/>
      <c r="S4651" s="259"/>
      <c r="T4651" s="259"/>
      <c r="U4651" s="259"/>
      <c r="V4651" s="259"/>
    </row>
    <row r="4652" spans="1:22">
      <c r="A4652" s="45"/>
      <c r="B4652" s="43">
        <f t="shared" si="77"/>
        <v>4637</v>
      </c>
      <c r="C4652" s="919"/>
      <c r="D4652" s="48"/>
      <c r="L4652" s="259"/>
      <c r="M4652" s="259"/>
      <c r="S4652" s="259"/>
      <c r="T4652" s="259"/>
      <c r="U4652" s="259"/>
      <c r="V4652" s="259"/>
    </row>
    <row r="4653" spans="1:22">
      <c r="A4653" s="45"/>
      <c r="B4653" s="43">
        <f t="shared" si="77"/>
        <v>4638</v>
      </c>
      <c r="C4653" s="919"/>
      <c r="D4653" s="48"/>
      <c r="L4653" s="259"/>
      <c r="M4653" s="259"/>
      <c r="S4653" s="259"/>
      <c r="T4653" s="259"/>
      <c r="U4653" s="259"/>
      <c r="V4653" s="259"/>
    </row>
    <row r="4654" spans="1:22">
      <c r="A4654" s="45"/>
      <c r="B4654" s="43">
        <f t="shared" si="77"/>
        <v>4639</v>
      </c>
      <c r="C4654" s="919"/>
      <c r="D4654" s="48"/>
      <c r="L4654" s="259"/>
      <c r="M4654" s="259"/>
      <c r="S4654" s="259"/>
      <c r="T4654" s="259"/>
      <c r="U4654" s="259"/>
      <c r="V4654" s="259"/>
    </row>
    <row r="4655" spans="1:22">
      <c r="A4655" s="45"/>
      <c r="B4655" s="43">
        <f t="shared" si="77"/>
        <v>4640</v>
      </c>
      <c r="C4655" s="919"/>
      <c r="D4655" s="48"/>
      <c r="L4655" s="259"/>
      <c r="M4655" s="259"/>
      <c r="S4655" s="259"/>
      <c r="T4655" s="259"/>
      <c r="U4655" s="259"/>
      <c r="V4655" s="259"/>
    </row>
    <row r="4656" spans="1:22">
      <c r="A4656" s="45"/>
      <c r="B4656" s="43">
        <f t="shared" si="77"/>
        <v>4641</v>
      </c>
      <c r="C4656" s="919"/>
      <c r="D4656" s="48"/>
      <c r="L4656" s="259"/>
      <c r="M4656" s="259"/>
      <c r="S4656" s="259"/>
      <c r="T4656" s="259"/>
      <c r="U4656" s="259"/>
      <c r="V4656" s="259"/>
    </row>
    <row r="4657" spans="1:22">
      <c r="A4657" s="45"/>
      <c r="B4657" s="43">
        <f t="shared" si="77"/>
        <v>4642</v>
      </c>
      <c r="C4657" s="919"/>
      <c r="D4657" s="48"/>
      <c r="L4657" s="259"/>
      <c r="M4657" s="259"/>
      <c r="S4657" s="259"/>
      <c r="T4657" s="259"/>
      <c r="U4657" s="259"/>
      <c r="V4657" s="259"/>
    </row>
    <row r="4658" spans="1:22">
      <c r="A4658" s="45"/>
      <c r="B4658" s="43">
        <f t="shared" si="77"/>
        <v>4643</v>
      </c>
      <c r="C4658" s="919"/>
      <c r="D4658" s="48"/>
      <c r="L4658" s="259"/>
      <c r="M4658" s="259"/>
      <c r="S4658" s="259"/>
      <c r="T4658" s="259"/>
      <c r="U4658" s="259"/>
      <c r="V4658" s="259"/>
    </row>
    <row r="4659" spans="1:22">
      <c r="A4659" s="45"/>
      <c r="B4659" s="43">
        <f t="shared" si="77"/>
        <v>4644</v>
      </c>
      <c r="C4659" s="919"/>
      <c r="D4659" s="48"/>
      <c r="L4659" s="259"/>
      <c r="M4659" s="259"/>
      <c r="S4659" s="259"/>
      <c r="T4659" s="259"/>
      <c r="U4659" s="259"/>
      <c r="V4659" s="259"/>
    </row>
    <row r="4660" spans="1:22">
      <c r="A4660" s="45"/>
      <c r="B4660" s="43">
        <f t="shared" si="77"/>
        <v>4645</v>
      </c>
      <c r="C4660" s="919"/>
      <c r="D4660" s="48"/>
      <c r="L4660" s="259"/>
      <c r="M4660" s="259"/>
      <c r="S4660" s="259"/>
      <c r="T4660" s="259"/>
      <c r="U4660" s="259"/>
      <c r="V4660" s="259"/>
    </row>
    <row r="4661" spans="1:22">
      <c r="A4661" s="45"/>
      <c r="B4661" s="43">
        <f t="shared" si="77"/>
        <v>4646</v>
      </c>
      <c r="C4661" s="919"/>
      <c r="D4661" s="48"/>
      <c r="L4661" s="259"/>
      <c r="M4661" s="259"/>
      <c r="S4661" s="259"/>
      <c r="T4661" s="259"/>
      <c r="U4661" s="259"/>
      <c r="V4661" s="259"/>
    </row>
    <row r="4662" spans="1:22">
      <c r="A4662" s="45"/>
      <c r="B4662" s="43">
        <f t="shared" si="77"/>
        <v>4647</v>
      </c>
      <c r="C4662" s="919"/>
      <c r="D4662" s="48"/>
      <c r="L4662" s="259"/>
      <c r="M4662" s="259"/>
      <c r="S4662" s="259"/>
      <c r="T4662" s="259"/>
      <c r="U4662" s="259"/>
      <c r="V4662" s="259"/>
    </row>
    <row r="4663" spans="1:22">
      <c r="A4663" s="45"/>
      <c r="B4663" s="43">
        <f t="shared" si="77"/>
        <v>4648</v>
      </c>
      <c r="C4663" s="919"/>
      <c r="D4663" s="48"/>
      <c r="L4663" s="259"/>
      <c r="M4663" s="259"/>
      <c r="S4663" s="259"/>
      <c r="T4663" s="259"/>
      <c r="U4663" s="259"/>
      <c r="V4663" s="259"/>
    </row>
    <row r="4664" spans="1:22">
      <c r="A4664" s="45"/>
      <c r="B4664" s="43">
        <f t="shared" si="77"/>
        <v>4649</v>
      </c>
      <c r="C4664" s="919"/>
      <c r="D4664" s="48"/>
      <c r="L4664" s="259"/>
      <c r="M4664" s="259"/>
      <c r="S4664" s="259"/>
      <c r="T4664" s="259"/>
      <c r="U4664" s="259"/>
      <c r="V4664" s="259"/>
    </row>
    <row r="4665" spans="1:22">
      <c r="A4665" s="45"/>
      <c r="B4665" s="43">
        <f t="shared" si="77"/>
        <v>4650</v>
      </c>
      <c r="C4665" s="919"/>
      <c r="D4665" s="48"/>
      <c r="L4665" s="259"/>
      <c r="M4665" s="259"/>
      <c r="S4665" s="259"/>
      <c r="T4665" s="259"/>
      <c r="U4665" s="259"/>
      <c r="V4665" s="259"/>
    </row>
    <row r="4666" spans="1:22">
      <c r="A4666" s="45"/>
      <c r="B4666" s="43">
        <f t="shared" si="77"/>
        <v>4651</v>
      </c>
      <c r="C4666" s="919"/>
      <c r="D4666" s="48"/>
      <c r="L4666" s="259"/>
      <c r="M4666" s="259"/>
      <c r="S4666" s="259"/>
      <c r="T4666" s="259"/>
      <c r="U4666" s="259"/>
      <c r="V4666" s="259"/>
    </row>
    <row r="4667" spans="1:22">
      <c r="A4667" s="45"/>
      <c r="B4667" s="43">
        <f t="shared" si="77"/>
        <v>4652</v>
      </c>
      <c r="C4667" s="919"/>
      <c r="D4667" s="48"/>
      <c r="L4667" s="259"/>
      <c r="M4667" s="259"/>
      <c r="S4667" s="259"/>
      <c r="T4667" s="259"/>
      <c r="U4667" s="259"/>
      <c r="V4667" s="259"/>
    </row>
    <row r="4668" spans="1:22">
      <c r="A4668" s="45"/>
      <c r="B4668" s="43">
        <f t="shared" si="77"/>
        <v>4653</v>
      </c>
      <c r="C4668" s="919"/>
      <c r="D4668" s="48"/>
      <c r="L4668" s="259"/>
      <c r="M4668" s="259"/>
      <c r="S4668" s="259"/>
      <c r="T4668" s="259"/>
      <c r="U4668" s="259"/>
      <c r="V4668" s="259"/>
    </row>
    <row r="4669" spans="1:22">
      <c r="A4669" s="45"/>
      <c r="B4669" s="43">
        <f t="shared" si="77"/>
        <v>4654</v>
      </c>
      <c r="C4669" s="919"/>
      <c r="D4669" s="48"/>
      <c r="L4669" s="259"/>
      <c r="M4669" s="259"/>
      <c r="S4669" s="259"/>
      <c r="T4669" s="259"/>
      <c r="U4669" s="259"/>
      <c r="V4669" s="259"/>
    </row>
    <row r="4670" spans="1:22">
      <c r="A4670" s="45"/>
      <c r="B4670" s="43">
        <f t="shared" si="77"/>
        <v>4655</v>
      </c>
      <c r="C4670" s="919"/>
      <c r="D4670" s="48"/>
      <c r="L4670" s="259"/>
      <c r="M4670" s="259"/>
      <c r="S4670" s="259"/>
      <c r="T4670" s="259"/>
      <c r="U4670" s="259"/>
      <c r="V4670" s="259"/>
    </row>
    <row r="4671" spans="1:22">
      <c r="A4671" s="45"/>
      <c r="B4671" s="43">
        <f t="shared" si="77"/>
        <v>4656</v>
      </c>
      <c r="C4671" s="919"/>
      <c r="D4671" s="48"/>
      <c r="L4671" s="259"/>
      <c r="M4671" s="259"/>
      <c r="S4671" s="259"/>
      <c r="T4671" s="259"/>
      <c r="U4671" s="259"/>
      <c r="V4671" s="259"/>
    </row>
    <row r="4672" spans="1:22">
      <c r="A4672" s="45"/>
      <c r="B4672" s="43">
        <f t="shared" si="77"/>
        <v>4657</v>
      </c>
      <c r="C4672" s="919"/>
      <c r="D4672" s="48"/>
      <c r="L4672" s="259"/>
      <c r="M4672" s="259"/>
      <c r="S4672" s="259"/>
      <c r="T4672" s="259"/>
      <c r="U4672" s="259"/>
      <c r="V4672" s="259"/>
    </row>
    <row r="4673" spans="1:22">
      <c r="A4673" s="45"/>
      <c r="B4673" s="43">
        <f t="shared" si="77"/>
        <v>4658</v>
      </c>
      <c r="C4673" s="919"/>
      <c r="D4673" s="48"/>
      <c r="L4673" s="259"/>
      <c r="M4673" s="259"/>
      <c r="S4673" s="259"/>
      <c r="T4673" s="259"/>
      <c r="U4673" s="259"/>
      <c r="V4673" s="259"/>
    </row>
    <row r="4674" spans="1:22">
      <c r="A4674" s="45"/>
      <c r="B4674" s="43">
        <f t="shared" si="77"/>
        <v>4659</v>
      </c>
      <c r="C4674" s="919"/>
      <c r="D4674" s="48"/>
      <c r="L4674" s="259"/>
      <c r="M4674" s="259"/>
      <c r="S4674" s="259"/>
      <c r="T4674" s="259"/>
      <c r="U4674" s="259"/>
      <c r="V4674" s="259"/>
    </row>
    <row r="4675" spans="1:22">
      <c r="A4675" s="45"/>
      <c r="B4675" s="43">
        <f t="shared" si="77"/>
        <v>4660</v>
      </c>
      <c r="C4675" s="919"/>
      <c r="D4675" s="48"/>
      <c r="L4675" s="259"/>
      <c r="M4675" s="259"/>
      <c r="S4675" s="259"/>
      <c r="T4675" s="259"/>
      <c r="U4675" s="259"/>
      <c r="V4675" s="259"/>
    </row>
    <row r="4676" spans="1:22">
      <c r="A4676" s="45"/>
      <c r="B4676" s="43">
        <f t="shared" si="77"/>
        <v>4661</v>
      </c>
      <c r="C4676" s="919"/>
      <c r="D4676" s="48"/>
      <c r="L4676" s="259"/>
      <c r="M4676" s="259"/>
      <c r="S4676" s="259"/>
      <c r="T4676" s="259"/>
      <c r="U4676" s="259"/>
      <c r="V4676" s="259"/>
    </row>
    <row r="4677" spans="1:22">
      <c r="A4677" s="45"/>
      <c r="B4677" s="43">
        <f t="shared" si="77"/>
        <v>4662</v>
      </c>
      <c r="C4677" s="919"/>
      <c r="D4677" s="48"/>
      <c r="L4677" s="259"/>
      <c r="M4677" s="259"/>
      <c r="S4677" s="259"/>
      <c r="T4677" s="259"/>
      <c r="U4677" s="259"/>
      <c r="V4677" s="259"/>
    </row>
    <row r="4678" spans="1:22">
      <c r="A4678" s="45"/>
      <c r="B4678" s="43">
        <f t="shared" si="77"/>
        <v>4663</v>
      </c>
      <c r="C4678" s="919"/>
      <c r="D4678" s="48"/>
      <c r="L4678" s="259"/>
      <c r="M4678" s="259"/>
      <c r="S4678" s="259"/>
      <c r="T4678" s="259"/>
      <c r="U4678" s="259"/>
      <c r="V4678" s="259"/>
    </row>
    <row r="4679" spans="1:22">
      <c r="A4679" s="45"/>
      <c r="B4679" s="43">
        <f t="shared" si="77"/>
        <v>4664</v>
      </c>
      <c r="C4679" s="919"/>
      <c r="D4679" s="48"/>
      <c r="L4679" s="259"/>
      <c r="M4679" s="259"/>
      <c r="S4679" s="259"/>
      <c r="T4679" s="259"/>
      <c r="U4679" s="259"/>
      <c r="V4679" s="259"/>
    </row>
    <row r="4680" spans="1:22">
      <c r="A4680" s="45"/>
      <c r="B4680" s="43">
        <f t="shared" si="77"/>
        <v>4665</v>
      </c>
      <c r="C4680" s="919"/>
      <c r="D4680" s="48"/>
      <c r="L4680" s="259"/>
      <c r="M4680" s="259"/>
      <c r="S4680" s="259"/>
      <c r="T4680" s="259"/>
      <c r="U4680" s="259"/>
      <c r="V4680" s="259"/>
    </row>
    <row r="4681" spans="1:22">
      <c r="A4681" s="45"/>
      <c r="B4681" s="43">
        <f t="shared" si="77"/>
        <v>4666</v>
      </c>
      <c r="C4681" s="919"/>
      <c r="D4681" s="48"/>
      <c r="L4681" s="259"/>
      <c r="M4681" s="259"/>
      <c r="S4681" s="259"/>
      <c r="T4681" s="259"/>
      <c r="U4681" s="259"/>
      <c r="V4681" s="259"/>
    </row>
    <row r="4682" spans="1:22">
      <c r="A4682" s="45"/>
      <c r="B4682" s="43">
        <f t="shared" si="77"/>
        <v>4667</v>
      </c>
      <c r="C4682" s="919"/>
      <c r="D4682" s="48"/>
      <c r="L4682" s="259"/>
      <c r="M4682" s="259"/>
      <c r="S4682" s="259"/>
      <c r="T4682" s="259"/>
      <c r="U4682" s="259"/>
      <c r="V4682" s="259"/>
    </row>
    <row r="4683" spans="1:22">
      <c r="A4683" s="45"/>
      <c r="B4683" s="43">
        <f t="shared" si="77"/>
        <v>4668</v>
      </c>
      <c r="C4683" s="919"/>
      <c r="D4683" s="48"/>
      <c r="L4683" s="259"/>
      <c r="M4683" s="259"/>
      <c r="S4683" s="259"/>
      <c r="T4683" s="259"/>
      <c r="U4683" s="259"/>
      <c r="V4683" s="259"/>
    </row>
    <row r="4684" spans="1:22">
      <c r="A4684" s="45"/>
      <c r="B4684" s="43">
        <f t="shared" si="77"/>
        <v>4669</v>
      </c>
      <c r="C4684" s="919"/>
      <c r="D4684" s="48"/>
      <c r="L4684" s="259"/>
      <c r="M4684" s="259"/>
      <c r="S4684" s="259"/>
      <c r="T4684" s="259"/>
      <c r="U4684" s="259"/>
      <c r="V4684" s="259"/>
    </row>
    <row r="4685" spans="1:22">
      <c r="A4685" s="45"/>
      <c r="B4685" s="43">
        <f t="shared" si="77"/>
        <v>4670</v>
      </c>
      <c r="C4685" s="919"/>
      <c r="D4685" s="48"/>
      <c r="L4685" s="259"/>
      <c r="M4685" s="259"/>
      <c r="S4685" s="259"/>
      <c r="T4685" s="259"/>
      <c r="U4685" s="259"/>
      <c r="V4685" s="259"/>
    </row>
    <row r="4686" spans="1:22">
      <c r="A4686" s="45"/>
      <c r="B4686" s="43">
        <f t="shared" si="77"/>
        <v>4671</v>
      </c>
      <c r="C4686" s="919"/>
      <c r="D4686" s="48"/>
      <c r="L4686" s="259"/>
      <c r="M4686" s="259"/>
      <c r="S4686" s="259"/>
      <c r="T4686" s="259"/>
      <c r="U4686" s="259"/>
      <c r="V4686" s="259"/>
    </row>
    <row r="4687" spans="1:22">
      <c r="A4687" s="45"/>
      <c r="B4687" s="43">
        <f t="shared" si="77"/>
        <v>4672</v>
      </c>
      <c r="C4687" s="919"/>
      <c r="D4687" s="48"/>
      <c r="L4687" s="259"/>
      <c r="M4687" s="259"/>
      <c r="S4687" s="259"/>
      <c r="T4687" s="259"/>
      <c r="U4687" s="259"/>
      <c r="V4687" s="259"/>
    </row>
    <row r="4688" spans="1:22">
      <c r="A4688" s="45"/>
      <c r="B4688" s="43">
        <f t="shared" si="77"/>
        <v>4673</v>
      </c>
      <c r="C4688" s="919"/>
      <c r="D4688" s="48"/>
      <c r="L4688" s="259"/>
      <c r="M4688" s="259"/>
      <c r="S4688" s="259"/>
      <c r="T4688" s="259"/>
      <c r="U4688" s="259"/>
      <c r="V4688" s="259"/>
    </row>
    <row r="4689" spans="1:22">
      <c r="A4689" s="45"/>
      <c r="B4689" s="43">
        <f t="shared" si="77"/>
        <v>4674</v>
      </c>
      <c r="C4689" s="919"/>
      <c r="D4689" s="48"/>
      <c r="L4689" s="259"/>
      <c r="M4689" s="259"/>
      <c r="S4689" s="259"/>
      <c r="T4689" s="259"/>
      <c r="U4689" s="259"/>
      <c r="V4689" s="259"/>
    </row>
    <row r="4690" spans="1:22">
      <c r="A4690" s="45"/>
      <c r="B4690" s="43">
        <f t="shared" ref="B4690:B4753" si="78">B4689+1</f>
        <v>4675</v>
      </c>
      <c r="C4690" s="919"/>
      <c r="D4690" s="48"/>
      <c r="L4690" s="259"/>
      <c r="M4690" s="259"/>
      <c r="S4690" s="259"/>
      <c r="T4690" s="259"/>
      <c r="U4690" s="259"/>
      <c r="V4690" s="259"/>
    </row>
    <row r="4691" spans="1:22">
      <c r="A4691" s="45"/>
      <c r="B4691" s="43">
        <f t="shared" si="78"/>
        <v>4676</v>
      </c>
      <c r="C4691" s="919"/>
      <c r="D4691" s="48"/>
      <c r="L4691" s="259"/>
      <c r="M4691" s="259"/>
      <c r="S4691" s="259"/>
      <c r="T4691" s="259"/>
      <c r="U4691" s="259"/>
      <c r="V4691" s="259"/>
    </row>
    <row r="4692" spans="1:22">
      <c r="A4692" s="45"/>
      <c r="B4692" s="43">
        <f t="shared" si="78"/>
        <v>4677</v>
      </c>
      <c r="C4692" s="919"/>
      <c r="D4692" s="48"/>
      <c r="L4692" s="259"/>
      <c r="M4692" s="259"/>
      <c r="S4692" s="259"/>
      <c r="T4692" s="259"/>
      <c r="U4692" s="259"/>
      <c r="V4692" s="259"/>
    </row>
    <row r="4693" spans="1:22">
      <c r="A4693" s="45"/>
      <c r="B4693" s="43">
        <f t="shared" si="78"/>
        <v>4678</v>
      </c>
      <c r="C4693" s="919"/>
      <c r="D4693" s="48"/>
      <c r="L4693" s="259"/>
      <c r="M4693" s="259"/>
      <c r="S4693" s="259"/>
      <c r="T4693" s="259"/>
      <c r="U4693" s="259"/>
      <c r="V4693" s="259"/>
    </row>
    <row r="4694" spans="1:22">
      <c r="A4694" s="45"/>
      <c r="B4694" s="43">
        <f t="shared" si="78"/>
        <v>4679</v>
      </c>
      <c r="C4694" s="919"/>
      <c r="D4694" s="48"/>
      <c r="L4694" s="259"/>
      <c r="M4694" s="259"/>
      <c r="S4694" s="259"/>
      <c r="T4694" s="259"/>
      <c r="U4694" s="259"/>
      <c r="V4694" s="259"/>
    </row>
    <row r="4695" spans="1:22">
      <c r="A4695" s="45"/>
      <c r="B4695" s="43">
        <f t="shared" si="78"/>
        <v>4680</v>
      </c>
      <c r="C4695" s="919"/>
      <c r="D4695" s="48"/>
      <c r="L4695" s="259"/>
      <c r="M4695" s="259"/>
      <c r="S4695" s="259"/>
      <c r="T4695" s="259"/>
      <c r="U4695" s="259"/>
      <c r="V4695" s="259"/>
    </row>
    <row r="4696" spans="1:22">
      <c r="A4696" s="45"/>
      <c r="B4696" s="43">
        <f t="shared" si="78"/>
        <v>4681</v>
      </c>
      <c r="C4696" s="919"/>
      <c r="D4696" s="48"/>
      <c r="L4696" s="259"/>
      <c r="M4696" s="259"/>
      <c r="S4696" s="259"/>
      <c r="T4696" s="259"/>
      <c r="U4696" s="259"/>
      <c r="V4696" s="259"/>
    </row>
    <row r="4697" spans="1:22">
      <c r="A4697" s="45"/>
      <c r="B4697" s="43">
        <f t="shared" si="78"/>
        <v>4682</v>
      </c>
      <c r="C4697" s="919"/>
      <c r="D4697" s="48"/>
      <c r="L4697" s="259"/>
      <c r="M4697" s="259"/>
      <c r="S4697" s="259"/>
      <c r="T4697" s="259"/>
      <c r="U4697" s="259"/>
      <c r="V4697" s="259"/>
    </row>
    <row r="4698" spans="1:22">
      <c r="A4698" s="45"/>
      <c r="B4698" s="43">
        <f t="shared" si="78"/>
        <v>4683</v>
      </c>
      <c r="C4698" s="919"/>
      <c r="D4698" s="48"/>
      <c r="L4698" s="259"/>
      <c r="M4698" s="259"/>
      <c r="S4698" s="259"/>
      <c r="T4698" s="259"/>
      <c r="U4698" s="259"/>
      <c r="V4698" s="259"/>
    </row>
    <row r="4699" spans="1:22">
      <c r="A4699" s="45"/>
      <c r="B4699" s="43">
        <f t="shared" si="78"/>
        <v>4684</v>
      </c>
      <c r="C4699" s="919"/>
      <c r="D4699" s="48"/>
      <c r="L4699" s="259"/>
      <c r="M4699" s="259"/>
      <c r="S4699" s="259"/>
      <c r="T4699" s="259"/>
      <c r="U4699" s="259"/>
      <c r="V4699" s="259"/>
    </row>
    <row r="4700" spans="1:22">
      <c r="A4700" s="45"/>
      <c r="B4700" s="43">
        <f t="shared" si="78"/>
        <v>4685</v>
      </c>
      <c r="C4700" s="919"/>
      <c r="D4700" s="48"/>
      <c r="L4700" s="259"/>
      <c r="M4700" s="259"/>
      <c r="S4700" s="259"/>
      <c r="T4700" s="259"/>
      <c r="U4700" s="259"/>
      <c r="V4700" s="259"/>
    </row>
    <row r="4701" spans="1:22">
      <c r="A4701" s="45"/>
      <c r="B4701" s="43">
        <f t="shared" si="78"/>
        <v>4686</v>
      </c>
      <c r="C4701" s="919"/>
      <c r="D4701" s="48"/>
      <c r="L4701" s="259"/>
      <c r="M4701" s="259"/>
      <c r="S4701" s="259"/>
      <c r="T4701" s="259"/>
      <c r="U4701" s="259"/>
      <c r="V4701" s="259"/>
    </row>
    <row r="4702" spans="1:22">
      <c r="A4702" s="45"/>
      <c r="B4702" s="43">
        <f t="shared" si="78"/>
        <v>4687</v>
      </c>
      <c r="C4702" s="919"/>
      <c r="D4702" s="48"/>
      <c r="L4702" s="259"/>
      <c r="M4702" s="259"/>
      <c r="S4702" s="259"/>
      <c r="T4702" s="259"/>
      <c r="U4702" s="259"/>
      <c r="V4702" s="259"/>
    </row>
    <row r="4703" spans="1:22">
      <c r="A4703" s="45"/>
      <c r="B4703" s="43">
        <f t="shared" si="78"/>
        <v>4688</v>
      </c>
      <c r="C4703" s="919"/>
      <c r="D4703" s="48"/>
      <c r="L4703" s="259"/>
      <c r="M4703" s="259"/>
      <c r="S4703" s="259"/>
      <c r="T4703" s="259"/>
      <c r="U4703" s="259"/>
      <c r="V4703" s="259"/>
    </row>
    <row r="4704" spans="1:22">
      <c r="A4704" s="45"/>
      <c r="B4704" s="43">
        <f t="shared" si="78"/>
        <v>4689</v>
      </c>
      <c r="C4704" s="919"/>
      <c r="D4704" s="48"/>
      <c r="L4704" s="259"/>
      <c r="M4704" s="259"/>
      <c r="S4704" s="259"/>
      <c r="T4704" s="259"/>
      <c r="U4704" s="259"/>
      <c r="V4704" s="259"/>
    </row>
    <row r="4705" spans="1:22">
      <c r="A4705" s="45"/>
      <c r="B4705" s="43">
        <f t="shared" si="78"/>
        <v>4690</v>
      </c>
      <c r="C4705" s="919"/>
      <c r="D4705" s="48"/>
      <c r="L4705" s="259"/>
      <c r="M4705" s="259"/>
      <c r="S4705" s="259"/>
      <c r="T4705" s="259"/>
      <c r="U4705" s="259"/>
      <c r="V4705" s="259"/>
    </row>
    <row r="4706" spans="1:22">
      <c r="A4706" s="45"/>
      <c r="B4706" s="43">
        <f t="shared" si="78"/>
        <v>4691</v>
      </c>
      <c r="C4706" s="919"/>
      <c r="D4706" s="48"/>
      <c r="L4706" s="259"/>
      <c r="M4706" s="259"/>
      <c r="S4706" s="259"/>
      <c r="T4706" s="259"/>
      <c r="U4706" s="259"/>
      <c r="V4706" s="259"/>
    </row>
    <row r="4707" spans="1:22">
      <c r="A4707" s="45"/>
      <c r="B4707" s="43">
        <f t="shared" si="78"/>
        <v>4692</v>
      </c>
      <c r="C4707" s="919"/>
      <c r="D4707" s="48"/>
      <c r="L4707" s="259"/>
      <c r="M4707" s="259"/>
      <c r="S4707" s="259"/>
      <c r="T4707" s="259"/>
      <c r="U4707" s="259"/>
      <c r="V4707" s="259"/>
    </row>
    <row r="4708" spans="1:22">
      <c r="A4708" s="45"/>
      <c r="B4708" s="43">
        <f t="shared" si="78"/>
        <v>4693</v>
      </c>
      <c r="C4708" s="919"/>
      <c r="D4708" s="48"/>
      <c r="L4708" s="259"/>
      <c r="M4708" s="259"/>
      <c r="S4708" s="259"/>
      <c r="T4708" s="259"/>
      <c r="U4708" s="259"/>
      <c r="V4708" s="259"/>
    </row>
    <row r="4709" spans="1:22">
      <c r="A4709" s="45"/>
      <c r="B4709" s="43">
        <f t="shared" si="78"/>
        <v>4694</v>
      </c>
      <c r="C4709" s="919"/>
      <c r="D4709" s="48"/>
      <c r="L4709" s="259"/>
      <c r="M4709" s="259"/>
      <c r="S4709" s="259"/>
      <c r="T4709" s="259"/>
      <c r="U4709" s="259"/>
      <c r="V4709" s="259"/>
    </row>
    <row r="4710" spans="1:22">
      <c r="A4710" s="45"/>
      <c r="B4710" s="43">
        <f t="shared" si="78"/>
        <v>4695</v>
      </c>
      <c r="C4710" s="919"/>
      <c r="D4710" s="48"/>
      <c r="L4710" s="259"/>
      <c r="M4710" s="259"/>
      <c r="S4710" s="259"/>
      <c r="T4710" s="259"/>
      <c r="U4710" s="259"/>
      <c r="V4710" s="259"/>
    </row>
    <row r="4711" spans="1:22">
      <c r="A4711" s="45"/>
      <c r="B4711" s="43">
        <f t="shared" si="78"/>
        <v>4696</v>
      </c>
      <c r="C4711" s="919"/>
      <c r="D4711" s="48"/>
      <c r="L4711" s="259"/>
      <c r="M4711" s="259"/>
      <c r="S4711" s="259"/>
      <c r="T4711" s="259"/>
      <c r="U4711" s="259"/>
      <c r="V4711" s="259"/>
    </row>
    <row r="4712" spans="1:22">
      <c r="A4712" s="45"/>
      <c r="B4712" s="43">
        <f t="shared" si="78"/>
        <v>4697</v>
      </c>
      <c r="C4712" s="919"/>
      <c r="D4712" s="48"/>
      <c r="L4712" s="259"/>
      <c r="M4712" s="259"/>
      <c r="S4712" s="259"/>
      <c r="T4712" s="259"/>
      <c r="U4712" s="259"/>
      <c r="V4712" s="259"/>
    </row>
    <row r="4713" spans="1:22">
      <c r="A4713" s="45"/>
      <c r="B4713" s="43">
        <f t="shared" si="78"/>
        <v>4698</v>
      </c>
      <c r="C4713" s="919"/>
      <c r="D4713" s="48"/>
      <c r="L4713" s="259"/>
      <c r="M4713" s="259"/>
      <c r="S4713" s="259"/>
      <c r="T4713" s="259"/>
      <c r="U4713" s="259"/>
      <c r="V4713" s="259"/>
    </row>
    <row r="4714" spans="1:22">
      <c r="A4714" s="45"/>
      <c r="B4714" s="43">
        <f t="shared" si="78"/>
        <v>4699</v>
      </c>
      <c r="C4714" s="919"/>
      <c r="D4714" s="48"/>
      <c r="L4714" s="259"/>
      <c r="M4714" s="259"/>
      <c r="S4714" s="259"/>
      <c r="T4714" s="259"/>
      <c r="U4714" s="259"/>
      <c r="V4714" s="259"/>
    </row>
    <row r="4715" spans="1:22">
      <c r="A4715" s="45"/>
      <c r="B4715" s="43">
        <f t="shared" si="78"/>
        <v>4700</v>
      </c>
      <c r="C4715" s="919"/>
      <c r="D4715" s="48"/>
      <c r="L4715" s="259"/>
      <c r="M4715" s="259"/>
      <c r="S4715" s="259"/>
      <c r="T4715" s="259"/>
      <c r="U4715" s="259"/>
      <c r="V4715" s="259"/>
    </row>
    <row r="4716" spans="1:22">
      <c r="A4716" s="45"/>
      <c r="B4716" s="43">
        <f t="shared" si="78"/>
        <v>4701</v>
      </c>
      <c r="C4716" s="919"/>
      <c r="D4716" s="48"/>
      <c r="L4716" s="259"/>
      <c r="M4716" s="259"/>
      <c r="S4716" s="259"/>
      <c r="T4716" s="259"/>
      <c r="U4716" s="259"/>
      <c r="V4716" s="259"/>
    </row>
    <row r="4717" spans="1:22">
      <c r="A4717" s="45"/>
      <c r="B4717" s="43">
        <f t="shared" si="78"/>
        <v>4702</v>
      </c>
      <c r="C4717" s="919"/>
      <c r="D4717" s="48"/>
      <c r="L4717" s="259"/>
      <c r="M4717" s="259"/>
      <c r="S4717" s="259"/>
      <c r="T4717" s="259"/>
      <c r="U4717" s="259"/>
      <c r="V4717" s="259"/>
    </row>
    <row r="4718" spans="1:22">
      <c r="A4718" s="45"/>
      <c r="B4718" s="43">
        <f t="shared" si="78"/>
        <v>4703</v>
      </c>
      <c r="C4718" s="919"/>
      <c r="D4718" s="48"/>
      <c r="L4718" s="259"/>
      <c r="M4718" s="259"/>
      <c r="S4718" s="259"/>
      <c r="T4718" s="259"/>
      <c r="U4718" s="259"/>
      <c r="V4718" s="259"/>
    </row>
    <row r="4719" spans="1:22">
      <c r="A4719" s="45"/>
      <c r="B4719" s="43">
        <f t="shared" si="78"/>
        <v>4704</v>
      </c>
      <c r="C4719" s="919"/>
      <c r="D4719" s="48"/>
      <c r="L4719" s="259"/>
      <c r="M4719" s="259"/>
      <c r="S4719" s="259"/>
      <c r="T4719" s="259"/>
      <c r="U4719" s="259"/>
      <c r="V4719" s="259"/>
    </row>
    <row r="4720" spans="1:22">
      <c r="A4720" s="45"/>
      <c r="B4720" s="43">
        <f t="shared" si="78"/>
        <v>4705</v>
      </c>
      <c r="C4720" s="919"/>
      <c r="D4720" s="48"/>
      <c r="L4720" s="259"/>
      <c r="M4720" s="259"/>
      <c r="S4720" s="259"/>
      <c r="T4720" s="259"/>
      <c r="U4720" s="259"/>
      <c r="V4720" s="259"/>
    </row>
    <row r="4721" spans="1:22">
      <c r="A4721" s="45"/>
      <c r="B4721" s="43">
        <f t="shared" si="78"/>
        <v>4706</v>
      </c>
      <c r="C4721" s="919"/>
      <c r="D4721" s="48"/>
      <c r="L4721" s="259"/>
      <c r="M4721" s="259"/>
      <c r="S4721" s="259"/>
      <c r="T4721" s="259"/>
      <c r="U4721" s="259"/>
      <c r="V4721" s="259"/>
    </row>
    <row r="4722" spans="1:22">
      <c r="A4722" s="45"/>
      <c r="B4722" s="43">
        <f t="shared" si="78"/>
        <v>4707</v>
      </c>
      <c r="C4722" s="919"/>
      <c r="D4722" s="48"/>
      <c r="L4722" s="259"/>
      <c r="M4722" s="259"/>
      <c r="S4722" s="259"/>
      <c r="T4722" s="259"/>
      <c r="U4722" s="259"/>
      <c r="V4722" s="259"/>
    </row>
    <row r="4723" spans="1:22">
      <c r="A4723" s="45"/>
      <c r="B4723" s="43">
        <f t="shared" si="78"/>
        <v>4708</v>
      </c>
      <c r="C4723" s="919"/>
      <c r="D4723" s="48"/>
      <c r="L4723" s="259"/>
      <c r="M4723" s="259"/>
      <c r="S4723" s="259"/>
      <c r="T4723" s="259"/>
      <c r="U4723" s="259"/>
      <c r="V4723" s="259"/>
    </row>
    <row r="4724" spans="1:22">
      <c r="A4724" s="45"/>
      <c r="B4724" s="43">
        <f t="shared" si="78"/>
        <v>4709</v>
      </c>
      <c r="C4724" s="919"/>
      <c r="D4724" s="48"/>
      <c r="L4724" s="259"/>
      <c r="M4724" s="259"/>
      <c r="S4724" s="259"/>
      <c r="T4724" s="259"/>
      <c r="U4724" s="259"/>
      <c r="V4724" s="259"/>
    </row>
    <row r="4725" spans="1:22">
      <c r="A4725" s="45"/>
      <c r="B4725" s="43">
        <f t="shared" si="78"/>
        <v>4710</v>
      </c>
      <c r="C4725" s="919"/>
      <c r="D4725" s="48"/>
      <c r="L4725" s="259"/>
      <c r="M4725" s="259"/>
      <c r="S4725" s="259"/>
      <c r="T4725" s="259"/>
      <c r="U4725" s="259"/>
      <c r="V4725" s="259"/>
    </row>
    <row r="4726" spans="1:22">
      <c r="A4726" s="45"/>
      <c r="B4726" s="43">
        <f t="shared" si="78"/>
        <v>4711</v>
      </c>
      <c r="C4726" s="919"/>
      <c r="D4726" s="48"/>
      <c r="L4726" s="259"/>
      <c r="M4726" s="259"/>
      <c r="S4726" s="259"/>
      <c r="T4726" s="259"/>
      <c r="U4726" s="259"/>
      <c r="V4726" s="259"/>
    </row>
    <row r="4727" spans="1:22">
      <c r="A4727" s="45"/>
      <c r="B4727" s="43">
        <f t="shared" si="78"/>
        <v>4712</v>
      </c>
      <c r="C4727" s="919"/>
      <c r="D4727" s="48"/>
      <c r="L4727" s="259"/>
      <c r="M4727" s="259"/>
      <c r="S4727" s="259"/>
      <c r="T4727" s="259"/>
      <c r="U4727" s="259"/>
      <c r="V4727" s="259"/>
    </row>
    <row r="4728" spans="1:22">
      <c r="A4728" s="45"/>
      <c r="B4728" s="43">
        <f t="shared" si="78"/>
        <v>4713</v>
      </c>
      <c r="C4728" s="919"/>
      <c r="D4728" s="48"/>
      <c r="L4728" s="259"/>
      <c r="M4728" s="259"/>
      <c r="S4728" s="259"/>
      <c r="T4728" s="259"/>
      <c r="U4728" s="259"/>
      <c r="V4728" s="259"/>
    </row>
    <row r="4729" spans="1:22">
      <c r="A4729" s="45"/>
      <c r="B4729" s="43">
        <f t="shared" si="78"/>
        <v>4714</v>
      </c>
      <c r="C4729" s="919"/>
      <c r="D4729" s="48"/>
      <c r="L4729" s="259"/>
      <c r="M4729" s="259"/>
      <c r="S4729" s="259"/>
      <c r="T4729" s="259"/>
      <c r="U4729" s="259"/>
      <c r="V4729" s="259"/>
    </row>
    <row r="4730" spans="1:22">
      <c r="A4730" s="45"/>
      <c r="B4730" s="43">
        <f t="shared" si="78"/>
        <v>4715</v>
      </c>
      <c r="C4730" s="919"/>
      <c r="D4730" s="48"/>
      <c r="L4730" s="259"/>
      <c r="M4730" s="259"/>
      <c r="S4730" s="259"/>
      <c r="T4730" s="259"/>
      <c r="U4730" s="259"/>
      <c r="V4730" s="259"/>
    </row>
    <row r="4731" spans="1:22">
      <c r="A4731" s="45"/>
      <c r="B4731" s="43">
        <f t="shared" si="78"/>
        <v>4716</v>
      </c>
      <c r="C4731" s="919"/>
      <c r="D4731" s="48"/>
      <c r="L4731" s="259"/>
      <c r="M4731" s="259"/>
      <c r="S4731" s="259"/>
      <c r="T4731" s="259"/>
      <c r="U4731" s="259"/>
      <c r="V4731" s="259"/>
    </row>
    <row r="4732" spans="1:22">
      <c r="A4732" s="45"/>
      <c r="B4732" s="43">
        <f t="shared" si="78"/>
        <v>4717</v>
      </c>
      <c r="C4732" s="919"/>
      <c r="D4732" s="48"/>
      <c r="L4732" s="259"/>
      <c r="M4732" s="259"/>
      <c r="S4732" s="259"/>
      <c r="T4732" s="259"/>
      <c r="U4732" s="259"/>
      <c r="V4732" s="259"/>
    </row>
    <row r="4733" spans="1:22">
      <c r="A4733" s="45"/>
      <c r="B4733" s="43">
        <f t="shared" si="78"/>
        <v>4718</v>
      </c>
      <c r="C4733" s="919"/>
      <c r="D4733" s="48"/>
      <c r="L4733" s="259"/>
      <c r="M4733" s="259"/>
      <c r="S4733" s="259"/>
      <c r="T4733" s="259"/>
      <c r="U4733" s="259"/>
      <c r="V4733" s="259"/>
    </row>
    <row r="4734" spans="1:22">
      <c r="A4734" s="45"/>
      <c r="B4734" s="43">
        <f t="shared" si="78"/>
        <v>4719</v>
      </c>
      <c r="C4734" s="919"/>
      <c r="D4734" s="48"/>
      <c r="L4734" s="259"/>
      <c r="M4734" s="259"/>
      <c r="S4734" s="259"/>
      <c r="T4734" s="259"/>
      <c r="U4734" s="259"/>
      <c r="V4734" s="259"/>
    </row>
    <row r="4735" spans="1:22">
      <c r="A4735" s="45"/>
      <c r="B4735" s="43">
        <f t="shared" si="78"/>
        <v>4720</v>
      </c>
      <c r="C4735" s="919"/>
      <c r="D4735" s="48"/>
      <c r="L4735" s="259"/>
      <c r="M4735" s="259"/>
      <c r="S4735" s="259"/>
      <c r="T4735" s="259"/>
      <c r="U4735" s="259"/>
      <c r="V4735" s="259"/>
    </row>
    <row r="4736" spans="1:22">
      <c r="A4736" s="45"/>
      <c r="B4736" s="43">
        <f t="shared" si="78"/>
        <v>4721</v>
      </c>
      <c r="C4736" s="919"/>
      <c r="D4736" s="48"/>
      <c r="L4736" s="259"/>
      <c r="M4736" s="259"/>
      <c r="S4736" s="259"/>
      <c r="T4736" s="259"/>
      <c r="U4736" s="259"/>
      <c r="V4736" s="259"/>
    </row>
    <row r="4737" spans="1:22">
      <c r="A4737" s="45"/>
      <c r="B4737" s="43">
        <f t="shared" si="78"/>
        <v>4722</v>
      </c>
      <c r="C4737" s="919"/>
      <c r="D4737" s="48"/>
      <c r="L4737" s="259"/>
      <c r="M4737" s="259"/>
      <c r="S4737" s="259"/>
      <c r="T4737" s="259"/>
      <c r="U4737" s="259"/>
      <c r="V4737" s="259"/>
    </row>
    <row r="4738" spans="1:22">
      <c r="A4738" s="45"/>
      <c r="B4738" s="43">
        <f t="shared" si="78"/>
        <v>4723</v>
      </c>
      <c r="C4738" s="919"/>
      <c r="D4738" s="48"/>
      <c r="L4738" s="259"/>
      <c r="M4738" s="259"/>
      <c r="S4738" s="259"/>
      <c r="T4738" s="259"/>
      <c r="U4738" s="259"/>
      <c r="V4738" s="259"/>
    </row>
    <row r="4739" spans="1:22">
      <c r="A4739" s="45"/>
      <c r="B4739" s="43">
        <f t="shared" si="78"/>
        <v>4724</v>
      </c>
      <c r="C4739" s="919"/>
      <c r="D4739" s="48"/>
      <c r="L4739" s="259"/>
      <c r="M4739" s="259"/>
      <c r="S4739" s="259"/>
      <c r="T4739" s="259"/>
      <c r="U4739" s="259"/>
      <c r="V4739" s="259"/>
    </row>
    <row r="4740" spans="1:22">
      <c r="A4740" s="45"/>
      <c r="B4740" s="43">
        <f t="shared" si="78"/>
        <v>4725</v>
      </c>
      <c r="C4740" s="919"/>
      <c r="D4740" s="48"/>
      <c r="L4740" s="259"/>
      <c r="M4740" s="259"/>
      <c r="S4740" s="259"/>
      <c r="T4740" s="259"/>
      <c r="U4740" s="259"/>
      <c r="V4740" s="259"/>
    </row>
    <row r="4741" spans="1:22">
      <c r="A4741" s="45"/>
      <c r="B4741" s="43">
        <f t="shared" si="78"/>
        <v>4726</v>
      </c>
      <c r="C4741" s="919"/>
      <c r="D4741" s="48"/>
      <c r="L4741" s="259"/>
      <c r="M4741" s="259"/>
      <c r="S4741" s="259"/>
      <c r="T4741" s="259"/>
      <c r="U4741" s="259"/>
      <c r="V4741" s="259"/>
    </row>
    <row r="4742" spans="1:22">
      <c r="A4742" s="45"/>
      <c r="B4742" s="43">
        <f t="shared" si="78"/>
        <v>4727</v>
      </c>
      <c r="C4742" s="919"/>
      <c r="D4742" s="48"/>
      <c r="L4742" s="259"/>
      <c r="M4742" s="259"/>
      <c r="S4742" s="259"/>
      <c r="T4742" s="259"/>
      <c r="U4742" s="259"/>
      <c r="V4742" s="259"/>
    </row>
    <row r="4743" spans="1:22">
      <c r="A4743" s="45"/>
      <c r="B4743" s="43">
        <f t="shared" si="78"/>
        <v>4728</v>
      </c>
      <c r="C4743" s="919"/>
      <c r="D4743" s="48"/>
      <c r="L4743" s="259"/>
      <c r="M4743" s="259"/>
      <c r="S4743" s="259"/>
      <c r="T4743" s="259"/>
      <c r="U4743" s="259"/>
      <c r="V4743" s="259"/>
    </row>
    <row r="4744" spans="1:22">
      <c r="A4744" s="45"/>
      <c r="B4744" s="43">
        <f t="shared" si="78"/>
        <v>4729</v>
      </c>
      <c r="C4744" s="919"/>
      <c r="D4744" s="48"/>
      <c r="L4744" s="259"/>
      <c r="M4744" s="259"/>
      <c r="S4744" s="259"/>
      <c r="T4744" s="259"/>
      <c r="U4744" s="259"/>
      <c r="V4744" s="259"/>
    </row>
    <row r="4745" spans="1:22">
      <c r="A4745" s="45"/>
      <c r="B4745" s="43">
        <f t="shared" si="78"/>
        <v>4730</v>
      </c>
      <c r="C4745" s="919"/>
      <c r="D4745" s="48"/>
      <c r="L4745" s="259"/>
      <c r="M4745" s="259"/>
      <c r="S4745" s="259"/>
      <c r="T4745" s="259"/>
      <c r="U4745" s="259"/>
      <c r="V4745" s="259"/>
    </row>
    <row r="4746" spans="1:22">
      <c r="A4746" s="45"/>
      <c r="B4746" s="43">
        <f t="shared" si="78"/>
        <v>4731</v>
      </c>
      <c r="C4746" s="919"/>
      <c r="D4746" s="48"/>
      <c r="L4746" s="259"/>
      <c r="M4746" s="259"/>
      <c r="S4746" s="259"/>
      <c r="T4746" s="259"/>
      <c r="U4746" s="259"/>
      <c r="V4746" s="259"/>
    </row>
    <row r="4747" spans="1:22">
      <c r="A4747" s="45"/>
      <c r="B4747" s="43">
        <f t="shared" si="78"/>
        <v>4732</v>
      </c>
      <c r="C4747" s="919"/>
      <c r="D4747" s="48"/>
      <c r="L4747" s="259"/>
      <c r="M4747" s="259"/>
      <c r="S4747" s="259"/>
      <c r="T4747" s="259"/>
      <c r="U4747" s="259"/>
      <c r="V4747" s="259"/>
    </row>
    <row r="4748" spans="1:22">
      <c r="A4748" s="45"/>
      <c r="B4748" s="43">
        <f t="shared" si="78"/>
        <v>4733</v>
      </c>
      <c r="C4748" s="919"/>
      <c r="D4748" s="48"/>
      <c r="L4748" s="259"/>
      <c r="M4748" s="259"/>
      <c r="S4748" s="259"/>
      <c r="T4748" s="259"/>
      <c r="U4748" s="259"/>
      <c r="V4748" s="259"/>
    </row>
    <row r="4749" spans="1:22">
      <c r="A4749" s="45"/>
      <c r="B4749" s="43">
        <f t="shared" si="78"/>
        <v>4734</v>
      </c>
      <c r="C4749" s="919"/>
      <c r="D4749" s="48"/>
      <c r="L4749" s="259"/>
      <c r="M4749" s="259"/>
      <c r="S4749" s="259"/>
      <c r="T4749" s="259"/>
      <c r="U4749" s="259"/>
      <c r="V4749" s="259"/>
    </row>
    <row r="4750" spans="1:22">
      <c r="A4750" s="45"/>
      <c r="B4750" s="43">
        <f t="shared" si="78"/>
        <v>4735</v>
      </c>
      <c r="C4750" s="919"/>
      <c r="D4750" s="48"/>
      <c r="L4750" s="259"/>
      <c r="M4750" s="259"/>
      <c r="S4750" s="259"/>
      <c r="T4750" s="259"/>
      <c r="U4750" s="259"/>
      <c r="V4750" s="259"/>
    </row>
    <row r="4751" spans="1:22">
      <c r="A4751" s="45"/>
      <c r="B4751" s="43">
        <f t="shared" si="78"/>
        <v>4736</v>
      </c>
      <c r="C4751" s="919"/>
      <c r="D4751" s="48"/>
      <c r="L4751" s="259"/>
      <c r="M4751" s="259"/>
      <c r="S4751" s="259"/>
      <c r="T4751" s="259"/>
      <c r="U4751" s="259"/>
      <c r="V4751" s="259"/>
    </row>
    <row r="4752" spans="1:22">
      <c r="A4752" s="45"/>
      <c r="B4752" s="43">
        <f t="shared" si="78"/>
        <v>4737</v>
      </c>
      <c r="C4752" s="919"/>
      <c r="D4752" s="48"/>
      <c r="L4752" s="259"/>
      <c r="M4752" s="259"/>
      <c r="S4752" s="259"/>
      <c r="T4752" s="259"/>
      <c r="U4752" s="259"/>
      <c r="V4752" s="259"/>
    </row>
    <row r="4753" spans="1:22">
      <c r="A4753" s="45"/>
      <c r="B4753" s="43">
        <f t="shared" si="78"/>
        <v>4738</v>
      </c>
      <c r="C4753" s="919"/>
      <c r="D4753" s="48"/>
      <c r="L4753" s="259"/>
      <c r="M4753" s="259"/>
      <c r="S4753" s="259"/>
      <c r="T4753" s="259"/>
      <c r="U4753" s="259"/>
      <c r="V4753" s="259"/>
    </row>
    <row r="4754" spans="1:22">
      <c r="A4754" s="45"/>
      <c r="B4754" s="43">
        <f t="shared" ref="B4754:B4817" si="79">B4753+1</f>
        <v>4739</v>
      </c>
      <c r="C4754" s="919"/>
      <c r="D4754" s="48"/>
      <c r="L4754" s="259"/>
      <c r="M4754" s="259"/>
      <c r="S4754" s="259"/>
      <c r="T4754" s="259"/>
      <c r="U4754" s="259"/>
      <c r="V4754" s="259"/>
    </row>
    <row r="4755" spans="1:22">
      <c r="A4755" s="45"/>
      <c r="B4755" s="43">
        <f t="shared" si="79"/>
        <v>4740</v>
      </c>
      <c r="C4755" s="919"/>
      <c r="D4755" s="48"/>
      <c r="L4755" s="259"/>
      <c r="M4755" s="259"/>
      <c r="S4755" s="259"/>
      <c r="T4755" s="259"/>
      <c r="U4755" s="259"/>
      <c r="V4755" s="259"/>
    </row>
    <row r="4756" spans="1:22">
      <c r="A4756" s="45"/>
      <c r="B4756" s="43">
        <f t="shared" si="79"/>
        <v>4741</v>
      </c>
      <c r="C4756" s="919"/>
      <c r="D4756" s="48"/>
      <c r="L4756" s="259"/>
      <c r="M4756" s="259"/>
      <c r="S4756" s="259"/>
      <c r="T4756" s="259"/>
      <c r="U4756" s="259"/>
      <c r="V4756" s="259"/>
    </row>
    <row r="4757" spans="1:22">
      <c r="A4757" s="45"/>
      <c r="B4757" s="43">
        <f t="shared" si="79"/>
        <v>4742</v>
      </c>
      <c r="C4757" s="919"/>
      <c r="D4757" s="48"/>
      <c r="L4757" s="259"/>
      <c r="M4757" s="259"/>
      <c r="S4757" s="259"/>
      <c r="T4757" s="259"/>
      <c r="U4757" s="259"/>
      <c r="V4757" s="259"/>
    </row>
    <row r="4758" spans="1:22">
      <c r="A4758" s="45"/>
      <c r="B4758" s="43">
        <f t="shared" si="79"/>
        <v>4743</v>
      </c>
      <c r="C4758" s="919"/>
      <c r="D4758" s="48"/>
      <c r="L4758" s="259"/>
      <c r="M4758" s="259"/>
      <c r="S4758" s="259"/>
      <c r="T4758" s="259"/>
      <c r="U4758" s="259"/>
      <c r="V4758" s="259"/>
    </row>
    <row r="4759" spans="1:22">
      <c r="A4759" s="45"/>
      <c r="B4759" s="43">
        <f t="shared" si="79"/>
        <v>4744</v>
      </c>
      <c r="C4759" s="919"/>
      <c r="D4759" s="48"/>
      <c r="L4759" s="259"/>
      <c r="M4759" s="259"/>
      <c r="S4759" s="259"/>
      <c r="T4759" s="259"/>
      <c r="U4759" s="259"/>
      <c r="V4759" s="259"/>
    </row>
    <row r="4760" spans="1:22">
      <c r="A4760" s="45"/>
      <c r="B4760" s="43">
        <f t="shared" si="79"/>
        <v>4745</v>
      </c>
      <c r="C4760" s="919"/>
      <c r="D4760" s="48"/>
      <c r="L4760" s="259"/>
      <c r="M4760" s="259"/>
      <c r="S4760" s="259"/>
      <c r="T4760" s="259"/>
      <c r="U4760" s="259"/>
      <c r="V4760" s="259"/>
    </row>
    <row r="4761" spans="1:22">
      <c r="A4761" s="45"/>
      <c r="B4761" s="43">
        <f t="shared" si="79"/>
        <v>4746</v>
      </c>
      <c r="C4761" s="919"/>
      <c r="D4761" s="48"/>
      <c r="L4761" s="259"/>
      <c r="M4761" s="259"/>
      <c r="S4761" s="259"/>
      <c r="T4761" s="259"/>
      <c r="U4761" s="259"/>
      <c r="V4761" s="259"/>
    </row>
    <row r="4762" spans="1:22">
      <c r="A4762" s="45"/>
      <c r="B4762" s="43">
        <f t="shared" si="79"/>
        <v>4747</v>
      </c>
      <c r="C4762" s="919"/>
      <c r="D4762" s="48"/>
      <c r="L4762" s="259"/>
      <c r="M4762" s="259"/>
      <c r="S4762" s="259"/>
      <c r="T4762" s="259"/>
      <c r="U4762" s="259"/>
      <c r="V4762" s="259"/>
    </row>
    <row r="4763" spans="1:22">
      <c r="A4763" s="45"/>
      <c r="B4763" s="43">
        <f t="shared" si="79"/>
        <v>4748</v>
      </c>
      <c r="C4763" s="919"/>
      <c r="D4763" s="48"/>
      <c r="L4763" s="259"/>
      <c r="M4763" s="259"/>
      <c r="S4763" s="259"/>
      <c r="T4763" s="259"/>
      <c r="U4763" s="259"/>
      <c r="V4763" s="259"/>
    </row>
    <row r="4764" spans="1:22">
      <c r="A4764" s="45"/>
      <c r="B4764" s="43">
        <f t="shared" si="79"/>
        <v>4749</v>
      </c>
      <c r="C4764" s="919"/>
      <c r="D4764" s="48"/>
      <c r="L4764" s="259"/>
      <c r="M4764" s="259"/>
      <c r="S4764" s="259"/>
      <c r="T4764" s="259"/>
      <c r="U4764" s="259"/>
      <c r="V4764" s="259"/>
    </row>
    <row r="4765" spans="1:22">
      <c r="A4765" s="45"/>
      <c r="B4765" s="43">
        <f t="shared" si="79"/>
        <v>4750</v>
      </c>
      <c r="C4765" s="919"/>
      <c r="D4765" s="48"/>
      <c r="L4765" s="259"/>
      <c r="M4765" s="259"/>
      <c r="S4765" s="259"/>
      <c r="T4765" s="259"/>
      <c r="U4765" s="259"/>
      <c r="V4765" s="259"/>
    </row>
    <row r="4766" spans="1:22">
      <c r="A4766" s="45"/>
      <c r="B4766" s="43">
        <f t="shared" si="79"/>
        <v>4751</v>
      </c>
      <c r="C4766" s="919"/>
      <c r="D4766" s="48"/>
      <c r="L4766" s="259"/>
      <c r="M4766" s="259"/>
      <c r="S4766" s="259"/>
      <c r="T4766" s="259"/>
      <c r="U4766" s="259"/>
      <c r="V4766" s="259"/>
    </row>
    <row r="4767" spans="1:22">
      <c r="A4767" s="45"/>
      <c r="B4767" s="43">
        <f t="shared" si="79"/>
        <v>4752</v>
      </c>
      <c r="C4767" s="919"/>
      <c r="D4767" s="48"/>
      <c r="L4767" s="259"/>
      <c r="M4767" s="259"/>
      <c r="S4767" s="259"/>
      <c r="T4767" s="259"/>
      <c r="U4767" s="259"/>
      <c r="V4767" s="259"/>
    </row>
    <row r="4768" spans="1:22">
      <c r="A4768" s="45"/>
      <c r="B4768" s="43">
        <f t="shared" si="79"/>
        <v>4753</v>
      </c>
      <c r="C4768" s="919"/>
      <c r="D4768" s="48"/>
      <c r="L4768" s="259"/>
      <c r="M4768" s="259"/>
      <c r="S4768" s="259"/>
      <c r="T4768" s="259"/>
      <c r="U4768" s="259"/>
      <c r="V4768" s="259"/>
    </row>
    <row r="4769" spans="1:22">
      <c r="A4769" s="45"/>
      <c r="B4769" s="43">
        <f t="shared" si="79"/>
        <v>4754</v>
      </c>
      <c r="C4769" s="919"/>
      <c r="D4769" s="48"/>
      <c r="L4769" s="259"/>
      <c r="M4769" s="259"/>
      <c r="S4769" s="259"/>
      <c r="T4769" s="259"/>
      <c r="U4769" s="259"/>
      <c r="V4769" s="259"/>
    </row>
    <row r="4770" spans="1:22">
      <c r="A4770" s="45"/>
      <c r="B4770" s="43">
        <f t="shared" si="79"/>
        <v>4755</v>
      </c>
      <c r="C4770" s="919"/>
      <c r="D4770" s="48"/>
      <c r="L4770" s="259"/>
      <c r="M4770" s="259"/>
      <c r="S4770" s="259"/>
      <c r="T4770" s="259"/>
      <c r="U4770" s="259"/>
      <c r="V4770" s="259"/>
    </row>
    <row r="4771" spans="1:22">
      <c r="A4771" s="45"/>
      <c r="B4771" s="43">
        <f t="shared" si="79"/>
        <v>4756</v>
      </c>
      <c r="C4771" s="919"/>
      <c r="D4771" s="48"/>
      <c r="L4771" s="259"/>
      <c r="M4771" s="259"/>
      <c r="S4771" s="259"/>
      <c r="T4771" s="259"/>
      <c r="U4771" s="259"/>
      <c r="V4771" s="259"/>
    </row>
    <row r="4772" spans="1:22">
      <c r="A4772" s="45"/>
      <c r="B4772" s="43">
        <f t="shared" si="79"/>
        <v>4757</v>
      </c>
      <c r="C4772" s="919"/>
      <c r="D4772" s="48"/>
      <c r="L4772" s="259"/>
      <c r="M4772" s="259"/>
      <c r="S4772" s="259"/>
      <c r="T4772" s="259"/>
      <c r="U4772" s="259"/>
      <c r="V4772" s="259"/>
    </row>
    <row r="4773" spans="1:22">
      <c r="A4773" s="45"/>
      <c r="B4773" s="43">
        <f t="shared" si="79"/>
        <v>4758</v>
      </c>
      <c r="C4773" s="919"/>
      <c r="D4773" s="48"/>
      <c r="L4773" s="259"/>
      <c r="M4773" s="259"/>
      <c r="S4773" s="259"/>
      <c r="T4773" s="259"/>
      <c r="U4773" s="259"/>
      <c r="V4773" s="259"/>
    </row>
    <row r="4774" spans="1:22">
      <c r="A4774" s="45"/>
      <c r="B4774" s="43">
        <f t="shared" si="79"/>
        <v>4759</v>
      </c>
      <c r="C4774" s="919"/>
      <c r="D4774" s="48"/>
      <c r="L4774" s="259"/>
      <c r="M4774" s="259"/>
      <c r="S4774" s="259"/>
      <c r="T4774" s="259"/>
      <c r="U4774" s="259"/>
      <c r="V4774" s="259"/>
    </row>
    <row r="4775" spans="1:22">
      <c r="A4775" s="45"/>
      <c r="B4775" s="43">
        <f t="shared" si="79"/>
        <v>4760</v>
      </c>
      <c r="C4775" s="919"/>
      <c r="D4775" s="48"/>
      <c r="L4775" s="259"/>
      <c r="M4775" s="259"/>
      <c r="S4775" s="259"/>
      <c r="T4775" s="259"/>
      <c r="U4775" s="259"/>
      <c r="V4775" s="259"/>
    </row>
    <row r="4776" spans="1:22">
      <c r="A4776" s="45"/>
      <c r="B4776" s="43">
        <f t="shared" si="79"/>
        <v>4761</v>
      </c>
      <c r="C4776" s="919"/>
      <c r="D4776" s="48"/>
      <c r="L4776" s="259"/>
      <c r="M4776" s="259"/>
      <c r="S4776" s="259"/>
      <c r="T4776" s="259"/>
      <c r="U4776" s="259"/>
      <c r="V4776" s="259"/>
    </row>
    <row r="4777" spans="1:22">
      <c r="A4777" s="45"/>
      <c r="B4777" s="43">
        <f t="shared" si="79"/>
        <v>4762</v>
      </c>
      <c r="C4777" s="919"/>
      <c r="D4777" s="48"/>
      <c r="L4777" s="259"/>
      <c r="M4777" s="259"/>
      <c r="S4777" s="259"/>
      <c r="T4777" s="259"/>
      <c r="U4777" s="259"/>
      <c r="V4777" s="259"/>
    </row>
    <row r="4778" spans="1:22">
      <c r="A4778" s="45"/>
      <c r="B4778" s="43">
        <f t="shared" si="79"/>
        <v>4763</v>
      </c>
      <c r="C4778" s="919"/>
      <c r="D4778" s="48"/>
      <c r="L4778" s="259"/>
      <c r="M4778" s="259"/>
      <c r="S4778" s="259"/>
      <c r="T4778" s="259"/>
      <c r="U4778" s="259"/>
      <c r="V4778" s="259"/>
    </row>
    <row r="4779" spans="1:22">
      <c r="A4779" s="45"/>
      <c r="B4779" s="43">
        <f t="shared" si="79"/>
        <v>4764</v>
      </c>
      <c r="C4779" s="919"/>
      <c r="D4779" s="48"/>
      <c r="L4779" s="259"/>
      <c r="M4779" s="259"/>
      <c r="S4779" s="259"/>
      <c r="T4779" s="259"/>
      <c r="U4779" s="259"/>
      <c r="V4779" s="259"/>
    </row>
    <row r="4780" spans="1:22">
      <c r="A4780" s="45"/>
      <c r="B4780" s="43">
        <f t="shared" si="79"/>
        <v>4765</v>
      </c>
      <c r="C4780" s="919"/>
      <c r="D4780" s="48"/>
      <c r="L4780" s="259"/>
      <c r="M4780" s="259"/>
      <c r="S4780" s="259"/>
      <c r="T4780" s="259"/>
      <c r="U4780" s="259"/>
      <c r="V4780" s="259"/>
    </row>
    <row r="4781" spans="1:22">
      <c r="A4781" s="45"/>
      <c r="B4781" s="43">
        <f t="shared" si="79"/>
        <v>4766</v>
      </c>
      <c r="C4781" s="919"/>
      <c r="D4781" s="48"/>
      <c r="L4781" s="259"/>
      <c r="M4781" s="259"/>
      <c r="S4781" s="259"/>
      <c r="T4781" s="259"/>
      <c r="U4781" s="259"/>
      <c r="V4781" s="259"/>
    </row>
    <row r="4782" spans="1:22">
      <c r="A4782" s="45"/>
      <c r="B4782" s="43">
        <f t="shared" si="79"/>
        <v>4767</v>
      </c>
      <c r="C4782" s="919"/>
      <c r="D4782" s="48"/>
      <c r="L4782" s="259"/>
      <c r="M4782" s="259"/>
      <c r="S4782" s="259"/>
      <c r="T4782" s="259"/>
      <c r="U4782" s="259"/>
      <c r="V4782" s="259"/>
    </row>
    <row r="4783" spans="1:22">
      <c r="A4783" s="45"/>
      <c r="B4783" s="43">
        <f t="shared" si="79"/>
        <v>4768</v>
      </c>
      <c r="C4783" s="919"/>
      <c r="D4783" s="48"/>
      <c r="L4783" s="259"/>
      <c r="M4783" s="259"/>
      <c r="S4783" s="259"/>
      <c r="T4783" s="259"/>
      <c r="U4783" s="259"/>
      <c r="V4783" s="259"/>
    </row>
    <row r="4784" spans="1:22">
      <c r="A4784" s="45"/>
      <c r="B4784" s="43">
        <f t="shared" si="79"/>
        <v>4769</v>
      </c>
      <c r="C4784" s="919"/>
      <c r="D4784" s="48"/>
      <c r="L4784" s="259"/>
      <c r="M4784" s="259"/>
      <c r="S4784" s="259"/>
      <c r="T4784" s="259"/>
      <c r="U4784" s="259"/>
      <c r="V4784" s="259"/>
    </row>
    <row r="4785" spans="1:22">
      <c r="A4785" s="45"/>
      <c r="B4785" s="43">
        <f t="shared" si="79"/>
        <v>4770</v>
      </c>
      <c r="C4785" s="919"/>
      <c r="D4785" s="48"/>
      <c r="L4785" s="259"/>
      <c r="M4785" s="259"/>
      <c r="S4785" s="259"/>
      <c r="T4785" s="259"/>
      <c r="U4785" s="259"/>
      <c r="V4785" s="259"/>
    </row>
    <row r="4786" spans="1:22">
      <c r="A4786" s="45"/>
      <c r="B4786" s="43">
        <f t="shared" si="79"/>
        <v>4771</v>
      </c>
      <c r="C4786" s="919"/>
      <c r="D4786" s="48"/>
      <c r="L4786" s="259"/>
      <c r="M4786" s="259"/>
      <c r="S4786" s="259"/>
      <c r="T4786" s="259"/>
      <c r="U4786" s="259"/>
      <c r="V4786" s="259"/>
    </row>
    <row r="4787" spans="1:22">
      <c r="A4787" s="45"/>
      <c r="B4787" s="43">
        <f t="shared" si="79"/>
        <v>4772</v>
      </c>
      <c r="C4787" s="919"/>
      <c r="D4787" s="48"/>
      <c r="L4787" s="259"/>
      <c r="M4787" s="259"/>
      <c r="S4787" s="259"/>
      <c r="T4787" s="259"/>
      <c r="U4787" s="259"/>
      <c r="V4787" s="259"/>
    </row>
    <row r="4788" spans="1:22">
      <c r="A4788" s="45"/>
      <c r="B4788" s="43">
        <f t="shared" si="79"/>
        <v>4773</v>
      </c>
      <c r="C4788" s="919"/>
      <c r="D4788" s="48"/>
      <c r="L4788" s="259"/>
      <c r="M4788" s="259"/>
      <c r="S4788" s="259"/>
      <c r="T4788" s="259"/>
      <c r="U4788" s="259"/>
      <c r="V4788" s="259"/>
    </row>
    <row r="4789" spans="1:22">
      <c r="A4789" s="45"/>
      <c r="B4789" s="43">
        <f t="shared" si="79"/>
        <v>4774</v>
      </c>
      <c r="C4789" s="919"/>
      <c r="D4789" s="48"/>
      <c r="L4789" s="259"/>
      <c r="M4789" s="259"/>
      <c r="S4789" s="259"/>
      <c r="T4789" s="259"/>
      <c r="U4789" s="259"/>
      <c r="V4789" s="259"/>
    </row>
    <row r="4790" spans="1:22">
      <c r="A4790" s="45"/>
      <c r="B4790" s="43">
        <f t="shared" si="79"/>
        <v>4775</v>
      </c>
      <c r="C4790" s="919"/>
      <c r="D4790" s="48"/>
      <c r="L4790" s="259"/>
      <c r="M4790" s="259"/>
      <c r="S4790" s="259"/>
      <c r="T4790" s="259"/>
      <c r="U4790" s="259"/>
      <c r="V4790" s="259"/>
    </row>
    <row r="4791" spans="1:22">
      <c r="A4791" s="45"/>
      <c r="B4791" s="43">
        <f t="shared" si="79"/>
        <v>4776</v>
      </c>
      <c r="C4791" s="919"/>
      <c r="D4791" s="48"/>
      <c r="L4791" s="259"/>
      <c r="M4791" s="259"/>
      <c r="S4791" s="259"/>
      <c r="T4791" s="259"/>
      <c r="U4791" s="259"/>
      <c r="V4791" s="259"/>
    </row>
    <row r="4792" spans="1:22">
      <c r="A4792" s="45"/>
      <c r="B4792" s="43">
        <f t="shared" si="79"/>
        <v>4777</v>
      </c>
      <c r="C4792" s="919"/>
      <c r="D4792" s="48"/>
      <c r="L4792" s="259"/>
      <c r="M4792" s="259"/>
      <c r="S4792" s="259"/>
      <c r="T4792" s="259"/>
      <c r="U4792" s="259"/>
      <c r="V4792" s="259"/>
    </row>
    <row r="4793" spans="1:22">
      <c r="A4793" s="45"/>
      <c r="B4793" s="43">
        <f t="shared" si="79"/>
        <v>4778</v>
      </c>
      <c r="C4793" s="919"/>
      <c r="D4793" s="48"/>
      <c r="L4793" s="259"/>
      <c r="M4793" s="259"/>
      <c r="S4793" s="259"/>
      <c r="T4793" s="259"/>
      <c r="U4793" s="259"/>
      <c r="V4793" s="259"/>
    </row>
    <row r="4794" spans="1:22">
      <c r="A4794" s="45"/>
      <c r="B4794" s="43">
        <f t="shared" si="79"/>
        <v>4779</v>
      </c>
      <c r="C4794" s="919"/>
      <c r="D4794" s="48"/>
      <c r="L4794" s="259"/>
      <c r="M4794" s="259"/>
      <c r="S4794" s="259"/>
      <c r="T4794" s="259"/>
      <c r="U4794" s="259"/>
      <c r="V4794" s="259"/>
    </row>
    <row r="4795" spans="1:22">
      <c r="A4795" s="45"/>
      <c r="B4795" s="43">
        <f t="shared" si="79"/>
        <v>4780</v>
      </c>
      <c r="C4795" s="919"/>
      <c r="D4795" s="48"/>
      <c r="L4795" s="259"/>
      <c r="M4795" s="259"/>
      <c r="S4795" s="259"/>
      <c r="T4795" s="259"/>
      <c r="U4795" s="259"/>
      <c r="V4795" s="259"/>
    </row>
    <row r="4796" spans="1:22">
      <c r="A4796" s="45"/>
      <c r="B4796" s="43">
        <f t="shared" si="79"/>
        <v>4781</v>
      </c>
      <c r="C4796" s="919"/>
      <c r="D4796" s="48"/>
      <c r="L4796" s="259"/>
      <c r="M4796" s="259"/>
      <c r="S4796" s="259"/>
      <c r="T4796" s="259"/>
      <c r="U4796" s="259"/>
      <c r="V4796" s="259"/>
    </row>
    <row r="4797" spans="1:22">
      <c r="A4797" s="45"/>
      <c r="B4797" s="43">
        <f t="shared" si="79"/>
        <v>4782</v>
      </c>
      <c r="C4797" s="919"/>
      <c r="D4797" s="48"/>
      <c r="L4797" s="259"/>
      <c r="M4797" s="259"/>
      <c r="S4797" s="259"/>
      <c r="T4797" s="259"/>
      <c r="U4797" s="259"/>
      <c r="V4797" s="259"/>
    </row>
    <row r="4798" spans="1:22">
      <c r="A4798" s="45"/>
      <c r="B4798" s="43">
        <f t="shared" si="79"/>
        <v>4783</v>
      </c>
      <c r="C4798" s="919"/>
      <c r="D4798" s="48"/>
      <c r="L4798" s="259"/>
      <c r="M4798" s="259"/>
      <c r="S4798" s="259"/>
      <c r="T4798" s="259"/>
      <c r="U4798" s="259"/>
      <c r="V4798" s="259"/>
    </row>
    <row r="4799" spans="1:22">
      <c r="A4799" s="45"/>
      <c r="B4799" s="43">
        <f t="shared" si="79"/>
        <v>4784</v>
      </c>
      <c r="C4799" s="919"/>
      <c r="D4799" s="48"/>
      <c r="L4799" s="259"/>
      <c r="M4799" s="259"/>
      <c r="S4799" s="259"/>
      <c r="T4799" s="259"/>
      <c r="U4799" s="259"/>
      <c r="V4799" s="259"/>
    </row>
    <row r="4800" spans="1:22">
      <c r="A4800" s="45"/>
      <c r="B4800" s="43">
        <f t="shared" si="79"/>
        <v>4785</v>
      </c>
      <c r="C4800" s="919"/>
      <c r="D4800" s="48"/>
      <c r="L4800" s="259"/>
      <c r="M4800" s="259"/>
      <c r="S4800" s="259"/>
      <c r="T4800" s="259"/>
      <c r="U4800" s="259"/>
      <c r="V4800" s="259"/>
    </row>
    <row r="4801" spans="1:22">
      <c r="A4801" s="45"/>
      <c r="B4801" s="43">
        <f t="shared" si="79"/>
        <v>4786</v>
      </c>
      <c r="C4801" s="919"/>
      <c r="D4801" s="48"/>
      <c r="L4801" s="259"/>
      <c r="M4801" s="259"/>
      <c r="S4801" s="259"/>
      <c r="T4801" s="259"/>
      <c r="U4801" s="259"/>
      <c r="V4801" s="259"/>
    </row>
    <row r="4802" spans="1:22">
      <c r="A4802" s="45"/>
      <c r="B4802" s="43">
        <f t="shared" si="79"/>
        <v>4787</v>
      </c>
      <c r="C4802" s="919"/>
      <c r="D4802" s="48"/>
      <c r="L4802" s="259"/>
      <c r="M4802" s="259"/>
      <c r="S4802" s="259"/>
      <c r="T4802" s="259"/>
      <c r="U4802" s="259"/>
      <c r="V4802" s="259"/>
    </row>
    <row r="4803" spans="1:22">
      <c r="A4803" s="45"/>
      <c r="B4803" s="43">
        <f t="shared" si="79"/>
        <v>4788</v>
      </c>
      <c r="C4803" s="919"/>
      <c r="D4803" s="48"/>
      <c r="L4803" s="259"/>
      <c r="M4803" s="259"/>
      <c r="S4803" s="259"/>
      <c r="T4803" s="259"/>
      <c r="U4803" s="259"/>
      <c r="V4803" s="259"/>
    </row>
    <row r="4804" spans="1:22">
      <c r="A4804" s="45"/>
      <c r="B4804" s="43">
        <f t="shared" si="79"/>
        <v>4789</v>
      </c>
      <c r="C4804" s="919"/>
      <c r="D4804" s="48"/>
      <c r="L4804" s="259"/>
      <c r="M4804" s="259"/>
      <c r="S4804" s="259"/>
      <c r="T4804" s="259"/>
      <c r="U4804" s="259"/>
      <c r="V4804" s="259"/>
    </row>
    <row r="4805" spans="1:22">
      <c r="A4805" s="45"/>
      <c r="B4805" s="43">
        <f t="shared" si="79"/>
        <v>4790</v>
      </c>
      <c r="C4805" s="919"/>
      <c r="D4805" s="48"/>
      <c r="L4805" s="259"/>
      <c r="M4805" s="259"/>
      <c r="S4805" s="259"/>
      <c r="T4805" s="259"/>
      <c r="U4805" s="259"/>
      <c r="V4805" s="259"/>
    </row>
    <row r="4806" spans="1:22">
      <c r="A4806" s="45"/>
      <c r="B4806" s="43">
        <f t="shared" si="79"/>
        <v>4791</v>
      </c>
      <c r="C4806" s="919"/>
      <c r="D4806" s="48"/>
      <c r="L4806" s="259"/>
      <c r="M4806" s="259"/>
      <c r="S4806" s="259"/>
      <c r="T4806" s="259"/>
      <c r="U4806" s="259"/>
      <c r="V4806" s="259"/>
    </row>
    <row r="4807" spans="1:22">
      <c r="A4807" s="45"/>
      <c r="B4807" s="43">
        <f t="shared" si="79"/>
        <v>4792</v>
      </c>
      <c r="C4807" s="919"/>
      <c r="D4807" s="48"/>
      <c r="L4807" s="259"/>
      <c r="M4807" s="259"/>
      <c r="S4807" s="259"/>
      <c r="T4807" s="259"/>
      <c r="U4807" s="259"/>
      <c r="V4807" s="259"/>
    </row>
    <row r="4808" spans="1:22">
      <c r="A4808" s="45"/>
      <c r="B4808" s="43">
        <f t="shared" si="79"/>
        <v>4793</v>
      </c>
      <c r="C4808" s="919"/>
      <c r="D4808" s="48"/>
      <c r="L4808" s="259"/>
      <c r="M4808" s="259"/>
      <c r="S4808" s="259"/>
      <c r="T4808" s="259"/>
      <c r="U4808" s="259"/>
      <c r="V4808" s="259"/>
    </row>
    <row r="4809" spans="1:22">
      <c r="A4809" s="45"/>
      <c r="B4809" s="43">
        <f t="shared" si="79"/>
        <v>4794</v>
      </c>
      <c r="C4809" s="919"/>
      <c r="D4809" s="48"/>
      <c r="L4809" s="259"/>
      <c r="M4809" s="259"/>
      <c r="S4809" s="259"/>
      <c r="T4809" s="259"/>
      <c r="U4809" s="259"/>
      <c r="V4809" s="259"/>
    </row>
    <row r="4810" spans="1:22">
      <c r="A4810" s="45"/>
      <c r="B4810" s="43">
        <f t="shared" si="79"/>
        <v>4795</v>
      </c>
      <c r="C4810" s="919"/>
      <c r="D4810" s="48"/>
      <c r="L4810" s="259"/>
      <c r="M4810" s="259"/>
      <c r="S4810" s="259"/>
      <c r="T4810" s="259"/>
      <c r="U4810" s="259"/>
      <c r="V4810" s="259"/>
    </row>
    <row r="4811" spans="1:22">
      <c r="A4811" s="45"/>
      <c r="B4811" s="43">
        <f t="shared" si="79"/>
        <v>4796</v>
      </c>
      <c r="C4811" s="919"/>
      <c r="D4811" s="48"/>
      <c r="L4811" s="259"/>
      <c r="M4811" s="259"/>
      <c r="S4811" s="259"/>
      <c r="T4811" s="259"/>
      <c r="U4811" s="259"/>
      <c r="V4811" s="259"/>
    </row>
    <row r="4812" spans="1:22">
      <c r="A4812" s="45"/>
      <c r="B4812" s="43">
        <f t="shared" si="79"/>
        <v>4797</v>
      </c>
      <c r="C4812" s="919"/>
      <c r="D4812" s="48"/>
      <c r="L4812" s="259"/>
      <c r="M4812" s="259"/>
      <c r="S4812" s="259"/>
      <c r="T4812" s="259"/>
      <c r="U4812" s="259"/>
      <c r="V4812" s="259"/>
    </row>
    <row r="4813" spans="1:22">
      <c r="A4813" s="45"/>
      <c r="B4813" s="43">
        <f t="shared" si="79"/>
        <v>4798</v>
      </c>
      <c r="C4813" s="919"/>
      <c r="D4813" s="48"/>
      <c r="L4813" s="259"/>
      <c r="M4813" s="259"/>
      <c r="S4813" s="259"/>
      <c r="T4813" s="259"/>
      <c r="U4813" s="259"/>
      <c r="V4813" s="259"/>
    </row>
    <row r="4814" spans="1:22">
      <c r="A4814" s="45"/>
      <c r="B4814" s="43">
        <f t="shared" si="79"/>
        <v>4799</v>
      </c>
      <c r="C4814" s="919"/>
      <c r="D4814" s="48"/>
      <c r="L4814" s="259"/>
      <c r="M4814" s="259"/>
      <c r="S4814" s="259"/>
      <c r="T4814" s="259"/>
      <c r="U4814" s="259"/>
      <c r="V4814" s="259"/>
    </row>
    <row r="4815" spans="1:22">
      <c r="A4815" s="45"/>
      <c r="B4815" s="43">
        <f t="shared" si="79"/>
        <v>4800</v>
      </c>
      <c r="C4815" s="919"/>
      <c r="D4815" s="48"/>
      <c r="L4815" s="259"/>
      <c r="M4815" s="259"/>
      <c r="S4815" s="259"/>
      <c r="T4815" s="259"/>
      <c r="U4815" s="259"/>
      <c r="V4815" s="259"/>
    </row>
    <row r="4816" spans="1:22">
      <c r="A4816" s="45"/>
      <c r="B4816" s="43">
        <f t="shared" si="79"/>
        <v>4801</v>
      </c>
      <c r="C4816" s="919"/>
      <c r="D4816" s="48"/>
      <c r="L4816" s="259"/>
      <c r="M4816" s="259"/>
      <c r="S4816" s="259"/>
      <c r="T4816" s="259"/>
      <c r="U4816" s="259"/>
      <c r="V4816" s="259"/>
    </row>
    <row r="4817" spans="1:22">
      <c r="A4817" s="45"/>
      <c r="B4817" s="43">
        <f t="shared" si="79"/>
        <v>4802</v>
      </c>
      <c r="C4817" s="919"/>
      <c r="D4817" s="48"/>
      <c r="L4817" s="259"/>
      <c r="M4817" s="259"/>
      <c r="S4817" s="259"/>
      <c r="T4817" s="259"/>
      <c r="U4817" s="259"/>
      <c r="V4817" s="259"/>
    </row>
    <row r="4818" spans="1:22">
      <c r="A4818" s="45"/>
      <c r="B4818" s="43">
        <f t="shared" ref="B4818:B4881" si="80">B4817+1</f>
        <v>4803</v>
      </c>
      <c r="C4818" s="919"/>
      <c r="D4818" s="48"/>
      <c r="L4818" s="259"/>
      <c r="M4818" s="259"/>
      <c r="S4818" s="259"/>
      <c r="T4818" s="259"/>
      <c r="U4818" s="259"/>
      <c r="V4818" s="259"/>
    </row>
    <row r="4819" spans="1:22">
      <c r="A4819" s="45"/>
      <c r="B4819" s="43">
        <f t="shared" si="80"/>
        <v>4804</v>
      </c>
      <c r="C4819" s="919"/>
      <c r="D4819" s="48"/>
      <c r="L4819" s="259"/>
      <c r="M4819" s="259"/>
      <c r="S4819" s="259"/>
      <c r="T4819" s="259"/>
      <c r="U4819" s="259"/>
      <c r="V4819" s="259"/>
    </row>
    <row r="4820" spans="1:22">
      <c r="A4820" s="45"/>
      <c r="B4820" s="43">
        <f t="shared" si="80"/>
        <v>4805</v>
      </c>
      <c r="C4820" s="919"/>
      <c r="D4820" s="48"/>
      <c r="L4820" s="259"/>
      <c r="M4820" s="259"/>
      <c r="S4820" s="259"/>
      <c r="T4820" s="259"/>
      <c r="U4820" s="259"/>
      <c r="V4820" s="259"/>
    </row>
    <row r="4821" spans="1:22">
      <c r="A4821" s="45"/>
      <c r="B4821" s="43">
        <f t="shared" si="80"/>
        <v>4806</v>
      </c>
      <c r="C4821" s="919"/>
      <c r="D4821" s="48"/>
      <c r="L4821" s="259"/>
      <c r="M4821" s="259"/>
      <c r="S4821" s="259"/>
      <c r="T4821" s="259"/>
      <c r="U4821" s="259"/>
      <c r="V4821" s="259"/>
    </row>
    <row r="4822" spans="1:22">
      <c r="A4822" s="45"/>
      <c r="B4822" s="43">
        <f t="shared" si="80"/>
        <v>4807</v>
      </c>
      <c r="C4822" s="919"/>
      <c r="D4822" s="48"/>
      <c r="L4822" s="259"/>
      <c r="M4822" s="259"/>
      <c r="S4822" s="259"/>
      <c r="T4822" s="259"/>
      <c r="U4822" s="259"/>
      <c r="V4822" s="259"/>
    </row>
    <row r="4823" spans="1:22">
      <c r="A4823" s="45"/>
      <c r="B4823" s="43">
        <f t="shared" si="80"/>
        <v>4808</v>
      </c>
      <c r="C4823" s="919"/>
      <c r="D4823" s="48"/>
      <c r="L4823" s="259"/>
      <c r="M4823" s="259"/>
      <c r="S4823" s="259"/>
      <c r="T4823" s="259"/>
      <c r="U4823" s="259"/>
      <c r="V4823" s="259"/>
    </row>
    <row r="4824" spans="1:22">
      <c r="A4824" s="45"/>
      <c r="B4824" s="43">
        <f t="shared" si="80"/>
        <v>4809</v>
      </c>
      <c r="C4824" s="919"/>
      <c r="D4824" s="48"/>
      <c r="L4824" s="259"/>
      <c r="M4824" s="259"/>
      <c r="S4824" s="259"/>
      <c r="T4824" s="259"/>
      <c r="U4824" s="259"/>
      <c r="V4824" s="259"/>
    </row>
    <row r="4825" spans="1:22">
      <c r="A4825" s="45"/>
      <c r="B4825" s="43">
        <f t="shared" si="80"/>
        <v>4810</v>
      </c>
      <c r="C4825" s="919"/>
      <c r="D4825" s="48"/>
      <c r="L4825" s="259"/>
      <c r="M4825" s="259"/>
      <c r="S4825" s="259"/>
      <c r="T4825" s="259"/>
      <c r="U4825" s="259"/>
      <c r="V4825" s="259"/>
    </row>
    <row r="4826" spans="1:22">
      <c r="A4826" s="45"/>
      <c r="B4826" s="43">
        <f t="shared" si="80"/>
        <v>4811</v>
      </c>
      <c r="C4826" s="919"/>
      <c r="D4826" s="48"/>
      <c r="L4826" s="259"/>
      <c r="M4826" s="259"/>
      <c r="S4826" s="259"/>
      <c r="T4826" s="259"/>
      <c r="U4826" s="259"/>
      <c r="V4826" s="259"/>
    </row>
    <row r="4827" spans="1:22">
      <c r="A4827" s="45"/>
      <c r="B4827" s="43">
        <f t="shared" si="80"/>
        <v>4812</v>
      </c>
      <c r="C4827" s="919"/>
      <c r="D4827" s="48"/>
      <c r="L4827" s="259"/>
      <c r="M4827" s="259"/>
      <c r="S4827" s="259"/>
      <c r="T4827" s="259"/>
      <c r="U4827" s="259"/>
      <c r="V4827" s="259"/>
    </row>
    <row r="4828" spans="1:22">
      <c r="A4828" s="45"/>
      <c r="B4828" s="43">
        <f t="shared" si="80"/>
        <v>4813</v>
      </c>
      <c r="C4828" s="919"/>
      <c r="D4828" s="48"/>
      <c r="L4828" s="259"/>
      <c r="M4828" s="259"/>
      <c r="S4828" s="259"/>
      <c r="T4828" s="259"/>
      <c r="U4828" s="259"/>
      <c r="V4828" s="259"/>
    </row>
    <row r="4829" spans="1:22">
      <c r="A4829" s="45"/>
      <c r="B4829" s="43">
        <f t="shared" si="80"/>
        <v>4814</v>
      </c>
      <c r="C4829" s="919"/>
      <c r="D4829" s="48"/>
      <c r="L4829" s="259"/>
      <c r="M4829" s="259"/>
      <c r="S4829" s="259"/>
      <c r="T4829" s="259"/>
      <c r="U4829" s="259"/>
      <c r="V4829" s="259"/>
    </row>
    <row r="4830" spans="1:22">
      <c r="A4830" s="45"/>
      <c r="B4830" s="43">
        <f t="shared" si="80"/>
        <v>4815</v>
      </c>
      <c r="C4830" s="919"/>
      <c r="D4830" s="48"/>
      <c r="L4830" s="259"/>
      <c r="M4830" s="259"/>
      <c r="S4830" s="259"/>
      <c r="T4830" s="259"/>
      <c r="U4830" s="259"/>
      <c r="V4830" s="259"/>
    </row>
    <row r="4831" spans="1:22">
      <c r="A4831" s="45"/>
      <c r="B4831" s="43">
        <f t="shared" si="80"/>
        <v>4816</v>
      </c>
      <c r="C4831" s="919"/>
      <c r="D4831" s="48"/>
      <c r="L4831" s="259"/>
      <c r="M4831" s="259"/>
      <c r="S4831" s="259"/>
      <c r="T4831" s="259"/>
      <c r="U4831" s="259"/>
      <c r="V4831" s="259"/>
    </row>
    <row r="4832" spans="1:22">
      <c r="A4832" s="45"/>
      <c r="B4832" s="43">
        <f t="shared" si="80"/>
        <v>4817</v>
      </c>
      <c r="C4832" s="919"/>
      <c r="D4832" s="48"/>
      <c r="L4832" s="259"/>
      <c r="M4832" s="259"/>
      <c r="S4832" s="259"/>
      <c r="T4832" s="259"/>
      <c r="U4832" s="259"/>
      <c r="V4832" s="259"/>
    </row>
    <row r="4833" spans="1:22">
      <c r="A4833" s="45"/>
      <c r="B4833" s="43">
        <f t="shared" si="80"/>
        <v>4818</v>
      </c>
      <c r="C4833" s="919"/>
      <c r="D4833" s="48"/>
      <c r="L4833" s="259"/>
      <c r="M4833" s="259"/>
      <c r="S4833" s="259"/>
      <c r="T4833" s="259"/>
      <c r="U4833" s="259"/>
      <c r="V4833" s="259"/>
    </row>
    <row r="4834" spans="1:22">
      <c r="A4834" s="45"/>
      <c r="B4834" s="43">
        <f t="shared" si="80"/>
        <v>4819</v>
      </c>
      <c r="C4834" s="919"/>
      <c r="D4834" s="48"/>
      <c r="L4834" s="259"/>
      <c r="M4834" s="259"/>
      <c r="S4834" s="259"/>
      <c r="T4834" s="259"/>
      <c r="U4834" s="259"/>
      <c r="V4834" s="259"/>
    </row>
    <row r="4835" spans="1:22">
      <c r="A4835" s="45"/>
      <c r="B4835" s="43">
        <f t="shared" si="80"/>
        <v>4820</v>
      </c>
      <c r="C4835" s="919"/>
      <c r="D4835" s="48"/>
      <c r="L4835" s="259"/>
      <c r="M4835" s="259"/>
      <c r="S4835" s="259"/>
      <c r="T4835" s="259"/>
      <c r="U4835" s="259"/>
      <c r="V4835" s="259"/>
    </row>
    <row r="4836" spans="1:22">
      <c r="A4836" s="45"/>
      <c r="B4836" s="43">
        <f t="shared" si="80"/>
        <v>4821</v>
      </c>
      <c r="C4836" s="919"/>
      <c r="D4836" s="48"/>
      <c r="L4836" s="259"/>
      <c r="M4836" s="259"/>
      <c r="S4836" s="259"/>
      <c r="T4836" s="259"/>
      <c r="U4836" s="259"/>
      <c r="V4836" s="259"/>
    </row>
    <row r="4837" spans="1:22">
      <c r="A4837" s="45"/>
      <c r="B4837" s="43">
        <f t="shared" si="80"/>
        <v>4822</v>
      </c>
      <c r="C4837" s="919"/>
      <c r="D4837" s="48"/>
      <c r="L4837" s="259"/>
      <c r="M4837" s="259"/>
      <c r="S4837" s="259"/>
      <c r="T4837" s="259"/>
      <c r="U4837" s="259"/>
      <c r="V4837" s="259"/>
    </row>
    <row r="4838" spans="1:22">
      <c r="A4838" s="45"/>
      <c r="B4838" s="43">
        <f t="shared" si="80"/>
        <v>4823</v>
      </c>
      <c r="C4838" s="919"/>
      <c r="D4838" s="48"/>
      <c r="L4838" s="259"/>
      <c r="M4838" s="259"/>
      <c r="S4838" s="259"/>
      <c r="T4838" s="259"/>
      <c r="U4838" s="259"/>
      <c r="V4838" s="259"/>
    </row>
    <row r="4839" spans="1:22">
      <c r="A4839" s="45"/>
      <c r="B4839" s="43">
        <f t="shared" si="80"/>
        <v>4824</v>
      </c>
      <c r="C4839" s="919"/>
      <c r="D4839" s="48"/>
      <c r="L4839" s="259"/>
      <c r="M4839" s="259"/>
      <c r="S4839" s="259"/>
      <c r="T4839" s="259"/>
      <c r="U4839" s="259"/>
      <c r="V4839" s="259"/>
    </row>
    <row r="4840" spans="1:22">
      <c r="A4840" s="45"/>
      <c r="B4840" s="43">
        <f t="shared" si="80"/>
        <v>4825</v>
      </c>
      <c r="C4840" s="919"/>
      <c r="D4840" s="48"/>
      <c r="L4840" s="259"/>
      <c r="M4840" s="259"/>
      <c r="S4840" s="259"/>
      <c r="T4840" s="259"/>
      <c r="U4840" s="259"/>
      <c r="V4840" s="259"/>
    </row>
    <row r="4841" spans="1:22">
      <c r="A4841" s="45"/>
      <c r="B4841" s="43">
        <f t="shared" si="80"/>
        <v>4826</v>
      </c>
      <c r="C4841" s="919"/>
      <c r="D4841" s="48"/>
      <c r="L4841" s="259"/>
      <c r="M4841" s="259"/>
      <c r="S4841" s="259"/>
      <c r="T4841" s="259"/>
      <c r="U4841" s="259"/>
      <c r="V4841" s="259"/>
    </row>
    <row r="4842" spans="1:22">
      <c r="A4842" s="45"/>
      <c r="B4842" s="43">
        <f t="shared" si="80"/>
        <v>4827</v>
      </c>
      <c r="C4842" s="919"/>
      <c r="D4842" s="48"/>
      <c r="L4842" s="259"/>
      <c r="M4842" s="259"/>
      <c r="S4842" s="259"/>
      <c r="T4842" s="259"/>
      <c r="U4842" s="259"/>
      <c r="V4842" s="259"/>
    </row>
    <row r="4843" spans="1:22">
      <c r="A4843" s="45"/>
      <c r="B4843" s="43">
        <f t="shared" si="80"/>
        <v>4828</v>
      </c>
      <c r="C4843" s="919"/>
      <c r="D4843" s="48"/>
      <c r="L4843" s="259"/>
      <c r="M4843" s="259"/>
      <c r="S4843" s="259"/>
      <c r="T4843" s="259"/>
      <c r="U4843" s="259"/>
      <c r="V4843" s="259"/>
    </row>
    <row r="4844" spans="1:22">
      <c r="A4844" s="45"/>
      <c r="B4844" s="43">
        <f t="shared" si="80"/>
        <v>4829</v>
      </c>
      <c r="C4844" s="919"/>
      <c r="D4844" s="48"/>
      <c r="L4844" s="259"/>
      <c r="M4844" s="259"/>
      <c r="S4844" s="259"/>
      <c r="T4844" s="259"/>
      <c r="U4844" s="259"/>
      <c r="V4844" s="259"/>
    </row>
    <row r="4845" spans="1:22">
      <c r="A4845" s="45"/>
      <c r="B4845" s="43">
        <f t="shared" si="80"/>
        <v>4830</v>
      </c>
      <c r="C4845" s="919"/>
      <c r="D4845" s="48"/>
      <c r="L4845" s="259"/>
      <c r="M4845" s="259"/>
      <c r="S4845" s="259"/>
      <c r="T4845" s="259"/>
      <c r="U4845" s="259"/>
      <c r="V4845" s="259"/>
    </row>
    <row r="4846" spans="1:22">
      <c r="A4846" s="45"/>
      <c r="B4846" s="43">
        <f t="shared" si="80"/>
        <v>4831</v>
      </c>
      <c r="C4846" s="919"/>
      <c r="D4846" s="48"/>
      <c r="L4846" s="259"/>
      <c r="M4846" s="259"/>
      <c r="S4846" s="259"/>
      <c r="T4846" s="259"/>
      <c r="U4846" s="259"/>
      <c r="V4846" s="259"/>
    </row>
    <row r="4847" spans="1:22">
      <c r="A4847" s="45"/>
      <c r="B4847" s="43">
        <f t="shared" si="80"/>
        <v>4832</v>
      </c>
      <c r="C4847" s="919"/>
      <c r="D4847" s="48"/>
      <c r="L4847" s="259"/>
      <c r="M4847" s="259"/>
      <c r="S4847" s="259"/>
      <c r="T4847" s="259"/>
      <c r="U4847" s="259"/>
      <c r="V4847" s="259"/>
    </row>
    <row r="4848" spans="1:22">
      <c r="A4848" s="45"/>
      <c r="B4848" s="43">
        <f t="shared" si="80"/>
        <v>4833</v>
      </c>
      <c r="C4848" s="919"/>
      <c r="D4848" s="48"/>
      <c r="L4848" s="259"/>
      <c r="M4848" s="259"/>
      <c r="S4848" s="259"/>
      <c r="T4848" s="259"/>
      <c r="U4848" s="259"/>
      <c r="V4848" s="259"/>
    </row>
    <row r="4849" spans="1:22">
      <c r="A4849" s="45"/>
      <c r="B4849" s="43">
        <f t="shared" si="80"/>
        <v>4834</v>
      </c>
      <c r="C4849" s="919"/>
      <c r="D4849" s="48"/>
      <c r="L4849" s="259"/>
      <c r="M4849" s="259"/>
      <c r="S4849" s="259"/>
      <c r="T4849" s="259"/>
      <c r="U4849" s="259"/>
      <c r="V4849" s="259"/>
    </row>
    <row r="4850" spans="1:22">
      <c r="A4850" s="45"/>
      <c r="B4850" s="43">
        <f t="shared" si="80"/>
        <v>4835</v>
      </c>
      <c r="C4850" s="919"/>
      <c r="D4850" s="48"/>
      <c r="L4850" s="259"/>
      <c r="M4850" s="259"/>
      <c r="S4850" s="259"/>
      <c r="T4850" s="259"/>
      <c r="U4850" s="259"/>
      <c r="V4850" s="259"/>
    </row>
    <row r="4851" spans="1:22">
      <c r="A4851" s="45"/>
      <c r="B4851" s="43">
        <f t="shared" si="80"/>
        <v>4836</v>
      </c>
      <c r="C4851" s="919"/>
      <c r="D4851" s="48"/>
      <c r="L4851" s="259"/>
      <c r="M4851" s="259"/>
      <c r="S4851" s="259"/>
      <c r="T4851" s="259"/>
      <c r="U4851" s="259"/>
      <c r="V4851" s="259"/>
    </row>
    <row r="4852" spans="1:22">
      <c r="A4852" s="45"/>
      <c r="B4852" s="43">
        <f t="shared" si="80"/>
        <v>4837</v>
      </c>
      <c r="C4852" s="919"/>
      <c r="D4852" s="48"/>
      <c r="L4852" s="259"/>
      <c r="M4852" s="259"/>
      <c r="S4852" s="259"/>
      <c r="T4852" s="259"/>
      <c r="U4852" s="259"/>
      <c r="V4852" s="259"/>
    </row>
    <row r="4853" spans="1:22">
      <c r="A4853" s="45"/>
      <c r="B4853" s="43">
        <f t="shared" si="80"/>
        <v>4838</v>
      </c>
      <c r="C4853" s="919"/>
      <c r="D4853" s="48"/>
      <c r="L4853" s="259"/>
      <c r="M4853" s="259"/>
      <c r="S4853" s="259"/>
      <c r="T4853" s="259"/>
      <c r="U4853" s="259"/>
      <c r="V4853" s="259"/>
    </row>
    <row r="4854" spans="1:22">
      <c r="A4854" s="45"/>
      <c r="B4854" s="43">
        <f t="shared" si="80"/>
        <v>4839</v>
      </c>
      <c r="C4854" s="919"/>
      <c r="D4854" s="48"/>
      <c r="L4854" s="259"/>
      <c r="M4854" s="259"/>
      <c r="S4854" s="259"/>
      <c r="T4854" s="259"/>
      <c r="U4854" s="259"/>
      <c r="V4854" s="259"/>
    </row>
    <row r="4855" spans="1:22">
      <c r="A4855" s="45"/>
      <c r="B4855" s="43">
        <f t="shared" si="80"/>
        <v>4840</v>
      </c>
      <c r="C4855" s="919"/>
      <c r="D4855" s="48"/>
      <c r="L4855" s="259"/>
      <c r="M4855" s="259"/>
      <c r="S4855" s="259"/>
      <c r="T4855" s="259"/>
      <c r="U4855" s="259"/>
      <c r="V4855" s="259"/>
    </row>
    <row r="4856" spans="1:22">
      <c r="A4856" s="45"/>
      <c r="B4856" s="43">
        <f t="shared" si="80"/>
        <v>4841</v>
      </c>
      <c r="C4856" s="919"/>
      <c r="D4856" s="48"/>
      <c r="L4856" s="259"/>
      <c r="M4856" s="259"/>
      <c r="S4856" s="259"/>
      <c r="T4856" s="259"/>
      <c r="U4856" s="259"/>
      <c r="V4856" s="259"/>
    </row>
    <row r="4857" spans="1:22">
      <c r="A4857" s="45"/>
      <c r="B4857" s="43">
        <f t="shared" si="80"/>
        <v>4842</v>
      </c>
      <c r="C4857" s="919"/>
      <c r="D4857" s="48"/>
      <c r="L4857" s="259"/>
      <c r="M4857" s="259"/>
      <c r="S4857" s="259"/>
      <c r="T4857" s="259"/>
      <c r="U4857" s="259"/>
      <c r="V4857" s="259"/>
    </row>
    <row r="4858" spans="1:22">
      <c r="A4858" s="45"/>
      <c r="B4858" s="43">
        <f t="shared" si="80"/>
        <v>4843</v>
      </c>
      <c r="C4858" s="919"/>
      <c r="D4858" s="48"/>
      <c r="L4858" s="259"/>
      <c r="M4858" s="259"/>
      <c r="S4858" s="259"/>
      <c r="T4858" s="259"/>
      <c r="U4858" s="259"/>
      <c r="V4858" s="259"/>
    </row>
    <row r="4859" spans="1:22">
      <c r="A4859" s="45"/>
      <c r="B4859" s="43">
        <f t="shared" si="80"/>
        <v>4844</v>
      </c>
      <c r="C4859" s="919"/>
      <c r="D4859" s="48"/>
      <c r="L4859" s="259"/>
      <c r="M4859" s="259"/>
      <c r="S4859" s="259"/>
      <c r="T4859" s="259"/>
      <c r="U4859" s="259"/>
      <c r="V4859" s="259"/>
    </row>
    <row r="4860" spans="1:22">
      <c r="A4860" s="45"/>
      <c r="B4860" s="43">
        <f t="shared" si="80"/>
        <v>4845</v>
      </c>
      <c r="C4860" s="919"/>
      <c r="D4860" s="48"/>
      <c r="L4860" s="259"/>
      <c r="M4860" s="259"/>
      <c r="S4860" s="259"/>
      <c r="T4860" s="259"/>
      <c r="U4860" s="259"/>
      <c r="V4860" s="259"/>
    </row>
    <row r="4861" spans="1:22">
      <c r="A4861" s="45"/>
      <c r="B4861" s="43">
        <f t="shared" si="80"/>
        <v>4846</v>
      </c>
      <c r="C4861" s="919"/>
      <c r="D4861" s="48"/>
      <c r="L4861" s="259"/>
      <c r="M4861" s="259"/>
      <c r="S4861" s="259"/>
      <c r="T4861" s="259"/>
      <c r="U4861" s="259"/>
      <c r="V4861" s="259"/>
    </row>
    <row r="4862" spans="1:22">
      <c r="A4862" s="45"/>
      <c r="B4862" s="43">
        <f t="shared" si="80"/>
        <v>4847</v>
      </c>
      <c r="C4862" s="919"/>
      <c r="D4862" s="48"/>
      <c r="L4862" s="259"/>
      <c r="M4862" s="259"/>
      <c r="S4862" s="259"/>
      <c r="T4862" s="259"/>
      <c r="U4862" s="259"/>
      <c r="V4862" s="259"/>
    </row>
    <row r="4863" spans="1:22">
      <c r="A4863" s="45"/>
      <c r="B4863" s="43">
        <f t="shared" si="80"/>
        <v>4848</v>
      </c>
      <c r="C4863" s="919"/>
      <c r="D4863" s="48"/>
      <c r="L4863" s="259"/>
      <c r="M4863" s="259"/>
      <c r="S4863" s="259"/>
      <c r="T4863" s="259"/>
      <c r="U4863" s="259"/>
      <c r="V4863" s="259"/>
    </row>
    <row r="4864" spans="1:22">
      <c r="A4864" s="45"/>
      <c r="B4864" s="43">
        <f t="shared" si="80"/>
        <v>4849</v>
      </c>
      <c r="C4864" s="919"/>
      <c r="D4864" s="48"/>
      <c r="L4864" s="259"/>
      <c r="M4864" s="259"/>
      <c r="S4864" s="259"/>
      <c r="T4864" s="259"/>
      <c r="U4864" s="259"/>
      <c r="V4864" s="259"/>
    </row>
    <row r="4865" spans="1:22">
      <c r="A4865" s="45"/>
      <c r="B4865" s="43">
        <f t="shared" si="80"/>
        <v>4850</v>
      </c>
      <c r="C4865" s="919"/>
      <c r="D4865" s="48"/>
      <c r="L4865" s="259"/>
      <c r="M4865" s="259"/>
      <c r="S4865" s="259"/>
      <c r="T4865" s="259"/>
      <c r="U4865" s="259"/>
      <c r="V4865" s="259"/>
    </row>
    <row r="4866" spans="1:22">
      <c r="A4866" s="45"/>
      <c r="B4866" s="43">
        <f t="shared" si="80"/>
        <v>4851</v>
      </c>
      <c r="C4866" s="919"/>
      <c r="D4866" s="48"/>
      <c r="L4866" s="259"/>
      <c r="M4866" s="259"/>
      <c r="S4866" s="259"/>
      <c r="T4866" s="259"/>
      <c r="U4866" s="259"/>
      <c r="V4866" s="259"/>
    </row>
    <row r="4867" spans="1:22">
      <c r="A4867" s="45"/>
      <c r="B4867" s="43">
        <f t="shared" si="80"/>
        <v>4852</v>
      </c>
      <c r="C4867" s="919"/>
      <c r="D4867" s="48"/>
      <c r="L4867" s="259"/>
      <c r="M4867" s="259"/>
      <c r="S4867" s="259"/>
      <c r="T4867" s="259"/>
      <c r="U4867" s="259"/>
      <c r="V4867" s="259"/>
    </row>
    <row r="4868" spans="1:22">
      <c r="A4868" s="45"/>
      <c r="B4868" s="43">
        <f t="shared" si="80"/>
        <v>4853</v>
      </c>
      <c r="C4868" s="919"/>
      <c r="D4868" s="48"/>
      <c r="L4868" s="259"/>
      <c r="M4868" s="259"/>
      <c r="S4868" s="259"/>
      <c r="T4868" s="259"/>
      <c r="U4868" s="259"/>
      <c r="V4868" s="259"/>
    </row>
    <row r="4869" spans="1:22">
      <c r="A4869" s="45"/>
      <c r="B4869" s="43">
        <f t="shared" si="80"/>
        <v>4854</v>
      </c>
      <c r="C4869" s="919"/>
      <c r="D4869" s="48"/>
      <c r="L4869" s="259"/>
      <c r="M4869" s="259"/>
      <c r="S4869" s="259"/>
      <c r="T4869" s="259"/>
      <c r="U4869" s="259"/>
      <c r="V4869" s="259"/>
    </row>
    <row r="4870" spans="1:22">
      <c r="A4870" s="45"/>
      <c r="B4870" s="43">
        <f t="shared" si="80"/>
        <v>4855</v>
      </c>
      <c r="C4870" s="919"/>
      <c r="D4870" s="48"/>
      <c r="L4870" s="259"/>
      <c r="M4870" s="259"/>
      <c r="S4870" s="259"/>
      <c r="T4870" s="259"/>
      <c r="U4870" s="259"/>
      <c r="V4870" s="259"/>
    </row>
    <row r="4871" spans="1:22">
      <c r="A4871" s="45"/>
      <c r="B4871" s="43">
        <f t="shared" si="80"/>
        <v>4856</v>
      </c>
      <c r="C4871" s="919"/>
      <c r="D4871" s="48"/>
      <c r="L4871" s="259"/>
      <c r="M4871" s="259"/>
      <c r="S4871" s="259"/>
      <c r="T4871" s="259"/>
      <c r="U4871" s="259"/>
      <c r="V4871" s="259"/>
    </row>
    <row r="4872" spans="1:22">
      <c r="A4872" s="45"/>
      <c r="B4872" s="43">
        <f t="shared" si="80"/>
        <v>4857</v>
      </c>
      <c r="C4872" s="919"/>
      <c r="D4872" s="48"/>
      <c r="L4872" s="259"/>
      <c r="M4872" s="259"/>
      <c r="S4872" s="259"/>
      <c r="T4872" s="259"/>
      <c r="U4872" s="259"/>
      <c r="V4872" s="259"/>
    </row>
    <row r="4873" spans="1:22">
      <c r="A4873" s="45"/>
      <c r="B4873" s="43">
        <f t="shared" si="80"/>
        <v>4858</v>
      </c>
      <c r="C4873" s="919"/>
      <c r="D4873" s="48"/>
      <c r="L4873" s="259"/>
      <c r="M4873" s="259"/>
      <c r="S4873" s="259"/>
      <c r="T4873" s="259"/>
      <c r="U4873" s="259"/>
      <c r="V4873" s="259"/>
    </row>
    <row r="4874" spans="1:22">
      <c r="A4874" s="45"/>
      <c r="B4874" s="43">
        <f t="shared" si="80"/>
        <v>4859</v>
      </c>
      <c r="C4874" s="919"/>
      <c r="D4874" s="48"/>
      <c r="L4874" s="259"/>
      <c r="M4874" s="259"/>
      <c r="S4874" s="259"/>
      <c r="T4874" s="259"/>
      <c r="U4874" s="259"/>
      <c r="V4874" s="259"/>
    </row>
    <row r="4875" spans="1:22">
      <c r="A4875" s="45"/>
      <c r="B4875" s="43">
        <f t="shared" si="80"/>
        <v>4860</v>
      </c>
      <c r="C4875" s="919"/>
      <c r="D4875" s="48"/>
      <c r="L4875" s="259"/>
      <c r="M4875" s="259"/>
      <c r="S4875" s="259"/>
      <c r="T4875" s="259"/>
      <c r="U4875" s="259"/>
      <c r="V4875" s="259"/>
    </row>
    <row r="4876" spans="1:22">
      <c r="A4876" s="45"/>
      <c r="B4876" s="43">
        <f t="shared" si="80"/>
        <v>4861</v>
      </c>
      <c r="C4876" s="919"/>
      <c r="D4876" s="48"/>
      <c r="L4876" s="259"/>
      <c r="M4876" s="259"/>
      <c r="S4876" s="259"/>
      <c r="T4876" s="259"/>
      <c r="U4876" s="259"/>
      <c r="V4876" s="259"/>
    </row>
    <row r="4877" spans="1:22">
      <c r="A4877" s="45"/>
      <c r="B4877" s="43">
        <f t="shared" si="80"/>
        <v>4862</v>
      </c>
      <c r="C4877" s="919"/>
      <c r="D4877" s="48"/>
      <c r="L4877" s="259"/>
      <c r="M4877" s="259"/>
      <c r="S4877" s="259"/>
      <c r="T4877" s="259"/>
      <c r="U4877" s="259"/>
      <c r="V4877" s="259"/>
    </row>
    <row r="4878" spans="1:22">
      <c r="A4878" s="45"/>
      <c r="B4878" s="43">
        <f t="shared" si="80"/>
        <v>4863</v>
      </c>
      <c r="C4878" s="919"/>
      <c r="D4878" s="48"/>
      <c r="L4878" s="259"/>
      <c r="M4878" s="259"/>
      <c r="S4878" s="259"/>
      <c r="T4878" s="259"/>
      <c r="U4878" s="259"/>
      <c r="V4878" s="259"/>
    </row>
    <row r="4879" spans="1:22">
      <c r="A4879" s="45"/>
      <c r="B4879" s="43">
        <f t="shared" si="80"/>
        <v>4864</v>
      </c>
      <c r="C4879" s="919"/>
      <c r="D4879" s="48"/>
      <c r="L4879" s="259"/>
      <c r="M4879" s="259"/>
      <c r="S4879" s="259"/>
      <c r="T4879" s="259"/>
      <c r="U4879" s="259"/>
      <c r="V4879" s="259"/>
    </row>
    <row r="4880" spans="1:22">
      <c r="A4880" s="45"/>
      <c r="B4880" s="43">
        <f t="shared" si="80"/>
        <v>4865</v>
      </c>
      <c r="C4880" s="919"/>
      <c r="D4880" s="48"/>
      <c r="L4880" s="259"/>
      <c r="M4880" s="259"/>
      <c r="S4880" s="259"/>
      <c r="T4880" s="259"/>
      <c r="U4880" s="259"/>
      <c r="V4880" s="259"/>
    </row>
    <row r="4881" spans="1:22">
      <c r="A4881" s="45"/>
      <c r="B4881" s="43">
        <f t="shared" si="80"/>
        <v>4866</v>
      </c>
      <c r="C4881" s="919"/>
      <c r="D4881" s="48"/>
      <c r="L4881" s="259"/>
      <c r="M4881" s="259"/>
      <c r="S4881" s="259"/>
      <c r="T4881" s="259"/>
      <c r="U4881" s="259"/>
      <c r="V4881" s="259"/>
    </row>
    <row r="4882" spans="1:22">
      <c r="A4882" s="45"/>
      <c r="B4882" s="43">
        <f t="shared" ref="B4882:B4945" si="81">B4881+1</f>
        <v>4867</v>
      </c>
      <c r="C4882" s="919"/>
      <c r="D4882" s="48"/>
      <c r="L4882" s="259"/>
      <c r="M4882" s="259"/>
      <c r="S4882" s="259"/>
      <c r="T4882" s="259"/>
      <c r="U4882" s="259"/>
      <c r="V4882" s="259"/>
    </row>
    <row r="4883" spans="1:22">
      <c r="A4883" s="45"/>
      <c r="B4883" s="43">
        <f t="shared" si="81"/>
        <v>4868</v>
      </c>
      <c r="C4883" s="919"/>
      <c r="D4883" s="48"/>
      <c r="L4883" s="259"/>
      <c r="M4883" s="259"/>
      <c r="S4883" s="259"/>
      <c r="T4883" s="259"/>
      <c r="U4883" s="259"/>
      <c r="V4883" s="259"/>
    </row>
    <row r="4884" spans="1:22">
      <c r="A4884" s="45"/>
      <c r="B4884" s="43">
        <f t="shared" si="81"/>
        <v>4869</v>
      </c>
      <c r="C4884" s="919"/>
      <c r="D4884" s="48"/>
      <c r="L4884" s="259"/>
      <c r="M4884" s="259"/>
      <c r="S4884" s="259"/>
      <c r="T4884" s="259"/>
      <c r="U4884" s="259"/>
      <c r="V4884" s="259"/>
    </row>
    <row r="4885" spans="1:22">
      <c r="A4885" s="45"/>
      <c r="B4885" s="43">
        <f t="shared" si="81"/>
        <v>4870</v>
      </c>
      <c r="C4885" s="919"/>
      <c r="D4885" s="48"/>
      <c r="L4885" s="259"/>
      <c r="M4885" s="259"/>
      <c r="S4885" s="259"/>
      <c r="T4885" s="259"/>
      <c r="U4885" s="259"/>
      <c r="V4885" s="259"/>
    </row>
    <row r="4886" spans="1:22">
      <c r="A4886" s="45"/>
      <c r="B4886" s="43">
        <f t="shared" si="81"/>
        <v>4871</v>
      </c>
      <c r="C4886" s="919"/>
      <c r="D4886" s="48"/>
      <c r="L4886" s="259"/>
      <c r="M4886" s="259"/>
      <c r="S4886" s="259"/>
      <c r="T4886" s="259"/>
      <c r="U4886" s="259"/>
      <c r="V4886" s="259"/>
    </row>
    <row r="4887" spans="1:22">
      <c r="A4887" s="45"/>
      <c r="B4887" s="43">
        <f t="shared" si="81"/>
        <v>4872</v>
      </c>
      <c r="C4887" s="919"/>
      <c r="D4887" s="48"/>
      <c r="L4887" s="259"/>
      <c r="M4887" s="259"/>
      <c r="S4887" s="259"/>
      <c r="T4887" s="259"/>
      <c r="U4887" s="259"/>
      <c r="V4887" s="259"/>
    </row>
    <row r="4888" spans="1:22">
      <c r="A4888" s="45"/>
      <c r="B4888" s="43">
        <f t="shared" si="81"/>
        <v>4873</v>
      </c>
      <c r="C4888" s="919"/>
      <c r="D4888" s="48"/>
      <c r="L4888" s="259"/>
      <c r="M4888" s="259"/>
      <c r="S4888" s="259"/>
      <c r="T4888" s="259"/>
      <c r="U4888" s="259"/>
      <c r="V4888" s="259"/>
    </row>
    <row r="4889" spans="1:22">
      <c r="A4889" s="45"/>
      <c r="B4889" s="43">
        <f t="shared" si="81"/>
        <v>4874</v>
      </c>
      <c r="C4889" s="919"/>
      <c r="D4889" s="48"/>
      <c r="L4889" s="259"/>
      <c r="M4889" s="259"/>
      <c r="S4889" s="259"/>
      <c r="T4889" s="259"/>
      <c r="U4889" s="259"/>
      <c r="V4889" s="259"/>
    </row>
    <row r="4890" spans="1:22">
      <c r="A4890" s="45"/>
      <c r="B4890" s="43">
        <f t="shared" si="81"/>
        <v>4875</v>
      </c>
      <c r="C4890" s="919"/>
      <c r="D4890" s="48"/>
      <c r="L4890" s="259"/>
      <c r="M4890" s="259"/>
      <c r="S4890" s="259"/>
      <c r="T4890" s="259"/>
      <c r="U4890" s="259"/>
      <c r="V4890" s="259"/>
    </row>
    <row r="4891" spans="1:22">
      <c r="A4891" s="45"/>
      <c r="B4891" s="43">
        <f t="shared" si="81"/>
        <v>4876</v>
      </c>
      <c r="C4891" s="919"/>
      <c r="D4891" s="48"/>
      <c r="L4891" s="259"/>
      <c r="M4891" s="259"/>
      <c r="S4891" s="259"/>
      <c r="T4891" s="259"/>
      <c r="U4891" s="259"/>
      <c r="V4891" s="259"/>
    </row>
    <row r="4892" spans="1:22">
      <c r="A4892" s="45"/>
      <c r="B4892" s="43">
        <f t="shared" si="81"/>
        <v>4877</v>
      </c>
      <c r="C4892" s="919"/>
      <c r="D4892" s="48"/>
      <c r="L4892" s="259"/>
      <c r="M4892" s="259"/>
      <c r="S4892" s="259"/>
      <c r="T4892" s="259"/>
      <c r="U4892" s="259"/>
      <c r="V4892" s="259"/>
    </row>
    <row r="4893" spans="1:22">
      <c r="A4893" s="45"/>
      <c r="B4893" s="43">
        <f t="shared" si="81"/>
        <v>4878</v>
      </c>
      <c r="C4893" s="919"/>
      <c r="D4893" s="48"/>
      <c r="L4893" s="259"/>
      <c r="M4893" s="259"/>
      <c r="S4893" s="259"/>
      <c r="T4893" s="259"/>
      <c r="U4893" s="259"/>
      <c r="V4893" s="259"/>
    </row>
    <row r="4894" spans="1:22">
      <c r="A4894" s="45"/>
      <c r="B4894" s="43">
        <f t="shared" si="81"/>
        <v>4879</v>
      </c>
      <c r="C4894" s="919"/>
      <c r="D4894" s="48"/>
      <c r="L4894" s="259"/>
      <c r="M4894" s="259"/>
      <c r="S4894" s="259"/>
      <c r="T4894" s="259"/>
      <c r="U4894" s="259"/>
      <c r="V4894" s="259"/>
    </row>
    <row r="4895" spans="1:22">
      <c r="A4895" s="45"/>
      <c r="B4895" s="43">
        <f t="shared" si="81"/>
        <v>4880</v>
      </c>
      <c r="C4895" s="919"/>
      <c r="D4895" s="48"/>
      <c r="L4895" s="259"/>
      <c r="M4895" s="259"/>
      <c r="S4895" s="259"/>
      <c r="T4895" s="259"/>
      <c r="U4895" s="259"/>
      <c r="V4895" s="259"/>
    </row>
    <row r="4896" spans="1:22">
      <c r="A4896" s="45"/>
      <c r="B4896" s="43">
        <f t="shared" si="81"/>
        <v>4881</v>
      </c>
      <c r="C4896" s="919"/>
      <c r="D4896" s="48"/>
      <c r="L4896" s="259"/>
      <c r="M4896" s="259"/>
      <c r="S4896" s="259"/>
      <c r="T4896" s="259"/>
      <c r="U4896" s="259"/>
      <c r="V4896" s="259"/>
    </row>
    <row r="4897" spans="1:22">
      <c r="A4897" s="45"/>
      <c r="B4897" s="43">
        <f t="shared" si="81"/>
        <v>4882</v>
      </c>
      <c r="C4897" s="919"/>
      <c r="D4897" s="48"/>
      <c r="L4897" s="259"/>
      <c r="M4897" s="259"/>
      <c r="S4897" s="259"/>
      <c r="T4897" s="259"/>
      <c r="U4897" s="259"/>
      <c r="V4897" s="259"/>
    </row>
    <row r="4898" spans="1:22">
      <c r="A4898" s="45"/>
      <c r="B4898" s="43">
        <f t="shared" si="81"/>
        <v>4883</v>
      </c>
      <c r="C4898" s="919"/>
      <c r="D4898" s="48"/>
      <c r="L4898" s="259"/>
      <c r="M4898" s="259"/>
      <c r="S4898" s="259"/>
      <c r="T4898" s="259"/>
      <c r="U4898" s="259"/>
      <c r="V4898" s="259"/>
    </row>
    <row r="4899" spans="1:22">
      <c r="A4899" s="45"/>
      <c r="B4899" s="43">
        <f t="shared" si="81"/>
        <v>4884</v>
      </c>
      <c r="C4899" s="919"/>
      <c r="D4899" s="48"/>
      <c r="L4899" s="259"/>
      <c r="M4899" s="259"/>
      <c r="S4899" s="259"/>
      <c r="T4899" s="259"/>
      <c r="U4899" s="259"/>
      <c r="V4899" s="259"/>
    </row>
    <row r="4900" spans="1:22">
      <c r="A4900" s="45"/>
      <c r="B4900" s="43">
        <f t="shared" si="81"/>
        <v>4885</v>
      </c>
      <c r="C4900" s="919"/>
      <c r="D4900" s="48"/>
      <c r="L4900" s="259"/>
      <c r="M4900" s="259"/>
      <c r="S4900" s="259"/>
      <c r="T4900" s="259"/>
      <c r="U4900" s="259"/>
      <c r="V4900" s="259"/>
    </row>
    <row r="4901" spans="1:22">
      <c r="A4901" s="45"/>
      <c r="B4901" s="43">
        <f t="shared" si="81"/>
        <v>4886</v>
      </c>
      <c r="C4901" s="919"/>
      <c r="D4901" s="48"/>
      <c r="L4901" s="259"/>
      <c r="M4901" s="259"/>
      <c r="S4901" s="259"/>
      <c r="T4901" s="259"/>
      <c r="U4901" s="259"/>
      <c r="V4901" s="259"/>
    </row>
    <row r="4902" spans="1:22">
      <c r="A4902" s="45"/>
      <c r="B4902" s="43">
        <f t="shared" si="81"/>
        <v>4887</v>
      </c>
      <c r="C4902" s="919"/>
      <c r="D4902" s="48"/>
      <c r="L4902" s="259"/>
      <c r="M4902" s="259"/>
      <c r="S4902" s="259"/>
      <c r="T4902" s="259"/>
      <c r="U4902" s="259"/>
      <c r="V4902" s="259"/>
    </row>
    <row r="4903" spans="1:22">
      <c r="A4903" s="45"/>
      <c r="B4903" s="43">
        <f t="shared" si="81"/>
        <v>4888</v>
      </c>
      <c r="C4903" s="919"/>
      <c r="D4903" s="48"/>
      <c r="L4903" s="259"/>
      <c r="M4903" s="259"/>
      <c r="S4903" s="259"/>
      <c r="T4903" s="259"/>
      <c r="U4903" s="259"/>
      <c r="V4903" s="259"/>
    </row>
    <row r="4904" spans="1:22">
      <c r="A4904" s="45"/>
      <c r="B4904" s="43">
        <f t="shared" si="81"/>
        <v>4889</v>
      </c>
      <c r="C4904" s="919"/>
      <c r="D4904" s="48"/>
      <c r="L4904" s="259"/>
      <c r="M4904" s="259"/>
      <c r="S4904" s="259"/>
      <c r="T4904" s="259"/>
      <c r="U4904" s="259"/>
      <c r="V4904" s="259"/>
    </row>
    <row r="4905" spans="1:22">
      <c r="A4905" s="45"/>
      <c r="B4905" s="43">
        <f t="shared" si="81"/>
        <v>4890</v>
      </c>
      <c r="C4905" s="919"/>
      <c r="D4905" s="48"/>
      <c r="L4905" s="259"/>
      <c r="M4905" s="259"/>
      <c r="S4905" s="259"/>
      <c r="T4905" s="259"/>
      <c r="U4905" s="259"/>
      <c r="V4905" s="259"/>
    </row>
    <row r="4906" spans="1:22">
      <c r="A4906" s="45"/>
      <c r="B4906" s="43">
        <f t="shared" si="81"/>
        <v>4891</v>
      </c>
      <c r="C4906" s="919"/>
      <c r="D4906" s="48"/>
      <c r="L4906" s="259"/>
      <c r="M4906" s="259"/>
      <c r="S4906" s="259"/>
      <c r="T4906" s="259"/>
      <c r="U4906" s="259"/>
      <c r="V4906" s="259"/>
    </row>
    <row r="4907" spans="1:22">
      <c r="A4907" s="45"/>
      <c r="B4907" s="43">
        <f t="shared" si="81"/>
        <v>4892</v>
      </c>
      <c r="C4907" s="919"/>
      <c r="D4907" s="48"/>
      <c r="L4907" s="259"/>
      <c r="M4907" s="259"/>
      <c r="S4907" s="259"/>
      <c r="T4907" s="259"/>
      <c r="U4907" s="259"/>
      <c r="V4907" s="259"/>
    </row>
    <row r="4908" spans="1:22">
      <c r="A4908" s="45"/>
      <c r="B4908" s="43">
        <f t="shared" si="81"/>
        <v>4893</v>
      </c>
      <c r="C4908" s="919"/>
      <c r="D4908" s="48"/>
      <c r="L4908" s="259"/>
      <c r="M4908" s="259"/>
      <c r="S4908" s="259"/>
      <c r="T4908" s="259"/>
      <c r="U4908" s="259"/>
      <c r="V4908" s="259"/>
    </row>
    <row r="4909" spans="1:22">
      <c r="A4909" s="45"/>
      <c r="B4909" s="43">
        <f t="shared" si="81"/>
        <v>4894</v>
      </c>
      <c r="C4909" s="919"/>
      <c r="D4909" s="48"/>
      <c r="L4909" s="259"/>
      <c r="M4909" s="259"/>
      <c r="S4909" s="259"/>
      <c r="T4909" s="259"/>
      <c r="U4909" s="259"/>
      <c r="V4909" s="259"/>
    </row>
    <row r="4910" spans="1:22">
      <c r="A4910" s="45"/>
      <c r="B4910" s="43">
        <f t="shared" si="81"/>
        <v>4895</v>
      </c>
      <c r="C4910" s="919"/>
      <c r="D4910" s="48"/>
      <c r="L4910" s="259"/>
      <c r="M4910" s="259"/>
      <c r="S4910" s="259"/>
      <c r="T4910" s="259"/>
      <c r="U4910" s="259"/>
      <c r="V4910" s="259"/>
    </row>
    <row r="4911" spans="1:22">
      <c r="A4911" s="45"/>
      <c r="B4911" s="43">
        <f t="shared" si="81"/>
        <v>4896</v>
      </c>
      <c r="C4911" s="919"/>
      <c r="D4911" s="48"/>
      <c r="L4911" s="259"/>
      <c r="M4911" s="259"/>
      <c r="S4911" s="259"/>
      <c r="T4911" s="259"/>
      <c r="U4911" s="259"/>
      <c r="V4911" s="259"/>
    </row>
    <row r="4912" spans="1:22">
      <c r="A4912" s="45"/>
      <c r="B4912" s="43">
        <f t="shared" si="81"/>
        <v>4897</v>
      </c>
      <c r="C4912" s="919"/>
      <c r="D4912" s="48"/>
      <c r="L4912" s="259"/>
      <c r="M4912" s="259"/>
      <c r="S4912" s="259"/>
      <c r="T4912" s="259"/>
      <c r="U4912" s="259"/>
      <c r="V4912" s="259"/>
    </row>
    <row r="4913" spans="1:22">
      <c r="A4913" s="45"/>
      <c r="B4913" s="43">
        <f t="shared" si="81"/>
        <v>4898</v>
      </c>
      <c r="C4913" s="919"/>
      <c r="D4913" s="48"/>
      <c r="L4913" s="259"/>
      <c r="M4913" s="259"/>
      <c r="S4913" s="259"/>
      <c r="T4913" s="259"/>
      <c r="U4913" s="259"/>
      <c r="V4913" s="259"/>
    </row>
    <row r="4914" spans="1:22">
      <c r="A4914" s="45"/>
      <c r="B4914" s="43">
        <f t="shared" si="81"/>
        <v>4899</v>
      </c>
      <c r="C4914" s="919"/>
      <c r="D4914" s="48"/>
      <c r="L4914" s="259"/>
      <c r="M4914" s="259"/>
      <c r="S4914" s="259"/>
      <c r="T4914" s="259"/>
      <c r="U4914" s="259"/>
      <c r="V4914" s="259"/>
    </row>
    <row r="4915" spans="1:22">
      <c r="A4915" s="45"/>
      <c r="B4915" s="43">
        <f t="shared" si="81"/>
        <v>4900</v>
      </c>
      <c r="C4915" s="919"/>
      <c r="D4915" s="48"/>
      <c r="L4915" s="259"/>
      <c r="M4915" s="259"/>
      <c r="S4915" s="259"/>
      <c r="T4915" s="259"/>
      <c r="U4915" s="259"/>
      <c r="V4915" s="259"/>
    </row>
    <row r="4916" spans="1:22">
      <c r="A4916" s="45"/>
      <c r="B4916" s="43">
        <f t="shared" si="81"/>
        <v>4901</v>
      </c>
      <c r="C4916" s="919"/>
      <c r="D4916" s="48"/>
      <c r="L4916" s="259"/>
      <c r="M4916" s="259"/>
      <c r="S4916" s="259"/>
      <c r="T4916" s="259"/>
      <c r="U4916" s="259"/>
      <c r="V4916" s="259"/>
    </row>
    <row r="4917" spans="1:22">
      <c r="A4917" s="45"/>
      <c r="B4917" s="43">
        <f t="shared" si="81"/>
        <v>4902</v>
      </c>
      <c r="C4917" s="919"/>
      <c r="D4917" s="48"/>
      <c r="L4917" s="259"/>
      <c r="M4917" s="259"/>
      <c r="S4917" s="259"/>
      <c r="T4917" s="259"/>
      <c r="U4917" s="259"/>
      <c r="V4917" s="259"/>
    </row>
    <row r="4918" spans="1:22">
      <c r="A4918" s="45"/>
      <c r="B4918" s="43">
        <f t="shared" si="81"/>
        <v>4903</v>
      </c>
      <c r="C4918" s="919"/>
      <c r="D4918" s="48"/>
      <c r="L4918" s="259"/>
      <c r="M4918" s="259"/>
      <c r="S4918" s="259"/>
      <c r="T4918" s="259"/>
      <c r="U4918" s="259"/>
      <c r="V4918" s="259"/>
    </row>
    <row r="4919" spans="1:22">
      <c r="A4919" s="45"/>
      <c r="B4919" s="43">
        <f t="shared" si="81"/>
        <v>4904</v>
      </c>
      <c r="C4919" s="919"/>
      <c r="D4919" s="48"/>
      <c r="L4919" s="259"/>
      <c r="M4919" s="259"/>
      <c r="S4919" s="259"/>
      <c r="T4919" s="259"/>
      <c r="U4919" s="259"/>
      <c r="V4919" s="259"/>
    </row>
    <row r="4920" spans="1:22">
      <c r="A4920" s="45"/>
      <c r="B4920" s="43">
        <f t="shared" si="81"/>
        <v>4905</v>
      </c>
      <c r="C4920" s="919"/>
      <c r="D4920" s="48"/>
      <c r="L4920" s="259"/>
      <c r="M4920" s="259"/>
      <c r="S4920" s="259"/>
      <c r="T4920" s="259"/>
      <c r="U4920" s="259"/>
      <c r="V4920" s="259"/>
    </row>
    <row r="4921" spans="1:22">
      <c r="A4921" s="45"/>
      <c r="B4921" s="43">
        <f t="shared" si="81"/>
        <v>4906</v>
      </c>
      <c r="C4921" s="919"/>
      <c r="D4921" s="48"/>
      <c r="L4921" s="259"/>
      <c r="M4921" s="259"/>
      <c r="S4921" s="259"/>
      <c r="T4921" s="259"/>
      <c r="U4921" s="259"/>
      <c r="V4921" s="259"/>
    </row>
    <row r="4922" spans="1:22">
      <c r="A4922" s="45"/>
      <c r="B4922" s="43">
        <f t="shared" si="81"/>
        <v>4907</v>
      </c>
      <c r="C4922" s="919"/>
      <c r="D4922" s="48"/>
      <c r="L4922" s="259"/>
      <c r="M4922" s="259"/>
      <c r="S4922" s="259"/>
      <c r="T4922" s="259"/>
      <c r="U4922" s="259"/>
      <c r="V4922" s="259"/>
    </row>
    <row r="4923" spans="1:22">
      <c r="A4923" s="45"/>
      <c r="B4923" s="43">
        <f t="shared" si="81"/>
        <v>4908</v>
      </c>
      <c r="C4923" s="919"/>
      <c r="D4923" s="48"/>
      <c r="L4923" s="259"/>
      <c r="M4923" s="259"/>
      <c r="S4923" s="259"/>
      <c r="T4923" s="259"/>
      <c r="U4923" s="259"/>
      <c r="V4923" s="259"/>
    </row>
    <row r="4924" spans="1:22">
      <c r="A4924" s="45"/>
      <c r="B4924" s="43">
        <f t="shared" si="81"/>
        <v>4909</v>
      </c>
      <c r="C4924" s="919"/>
      <c r="D4924" s="48"/>
      <c r="L4924" s="259"/>
      <c r="M4924" s="259"/>
      <c r="S4924" s="259"/>
      <c r="T4924" s="259"/>
      <c r="U4924" s="259"/>
      <c r="V4924" s="259"/>
    </row>
    <row r="4925" spans="1:22">
      <c r="A4925" s="45"/>
      <c r="B4925" s="43">
        <f t="shared" si="81"/>
        <v>4910</v>
      </c>
      <c r="C4925" s="919"/>
      <c r="D4925" s="48"/>
      <c r="L4925" s="259"/>
      <c r="M4925" s="259"/>
      <c r="S4925" s="259"/>
      <c r="T4925" s="259"/>
      <c r="U4925" s="259"/>
      <c r="V4925" s="259"/>
    </row>
    <row r="4926" spans="1:22">
      <c r="A4926" s="45"/>
      <c r="B4926" s="43">
        <f t="shared" si="81"/>
        <v>4911</v>
      </c>
      <c r="C4926" s="919"/>
      <c r="D4926" s="48"/>
      <c r="L4926" s="259"/>
      <c r="M4926" s="259"/>
      <c r="S4926" s="259"/>
      <c r="T4926" s="259"/>
      <c r="U4926" s="259"/>
      <c r="V4926" s="259"/>
    </row>
    <row r="4927" spans="1:22">
      <c r="A4927" s="45"/>
      <c r="B4927" s="43">
        <f t="shared" si="81"/>
        <v>4912</v>
      </c>
      <c r="C4927" s="919"/>
      <c r="D4927" s="48"/>
      <c r="L4927" s="259"/>
      <c r="M4927" s="259"/>
      <c r="S4927" s="259"/>
      <c r="T4927" s="259"/>
      <c r="U4927" s="259"/>
      <c r="V4927" s="259"/>
    </row>
    <row r="4928" spans="1:22">
      <c r="A4928" s="45"/>
      <c r="B4928" s="43">
        <f t="shared" si="81"/>
        <v>4913</v>
      </c>
      <c r="C4928" s="919"/>
      <c r="D4928" s="48"/>
      <c r="L4928" s="259"/>
      <c r="M4928" s="259"/>
      <c r="S4928" s="259"/>
      <c r="T4928" s="259"/>
      <c r="U4928" s="259"/>
      <c r="V4928" s="259"/>
    </row>
    <row r="4929" spans="1:22">
      <c r="A4929" s="45"/>
      <c r="B4929" s="43">
        <f t="shared" si="81"/>
        <v>4914</v>
      </c>
      <c r="C4929" s="919"/>
      <c r="D4929" s="48"/>
      <c r="L4929" s="259"/>
      <c r="M4929" s="259"/>
      <c r="S4929" s="259"/>
      <c r="T4929" s="259"/>
      <c r="U4929" s="259"/>
      <c r="V4929" s="259"/>
    </row>
    <row r="4930" spans="1:22">
      <c r="A4930" s="45"/>
      <c r="B4930" s="43">
        <f t="shared" si="81"/>
        <v>4915</v>
      </c>
      <c r="C4930" s="919"/>
      <c r="D4930" s="48"/>
      <c r="L4930" s="259"/>
      <c r="M4930" s="259"/>
      <c r="S4930" s="259"/>
      <c r="T4930" s="259"/>
      <c r="U4930" s="259"/>
      <c r="V4930" s="259"/>
    </row>
    <row r="4931" spans="1:22">
      <c r="A4931" s="45"/>
      <c r="B4931" s="43">
        <f t="shared" si="81"/>
        <v>4916</v>
      </c>
      <c r="C4931" s="919"/>
      <c r="D4931" s="48"/>
      <c r="L4931" s="259"/>
      <c r="M4931" s="259"/>
      <c r="S4931" s="259"/>
      <c r="T4931" s="259"/>
      <c r="U4931" s="259"/>
      <c r="V4931" s="259"/>
    </row>
    <row r="4932" spans="1:22">
      <c r="A4932" s="45"/>
      <c r="B4932" s="43">
        <f t="shared" si="81"/>
        <v>4917</v>
      </c>
      <c r="C4932" s="919"/>
      <c r="D4932" s="48"/>
      <c r="L4932" s="259"/>
      <c r="M4932" s="259"/>
      <c r="S4932" s="259"/>
      <c r="T4932" s="259"/>
      <c r="U4932" s="259"/>
      <c r="V4932" s="259"/>
    </row>
    <row r="4933" spans="1:22">
      <c r="A4933" s="45"/>
      <c r="B4933" s="43">
        <f t="shared" si="81"/>
        <v>4918</v>
      </c>
      <c r="C4933" s="919"/>
      <c r="D4933" s="48"/>
      <c r="L4933" s="259"/>
      <c r="M4933" s="259"/>
      <c r="S4933" s="259"/>
      <c r="T4933" s="259"/>
      <c r="U4933" s="259"/>
      <c r="V4933" s="259"/>
    </row>
    <row r="4934" spans="1:22">
      <c r="A4934" s="45"/>
      <c r="B4934" s="43">
        <f t="shared" si="81"/>
        <v>4919</v>
      </c>
      <c r="C4934" s="919"/>
      <c r="D4934" s="48"/>
      <c r="L4934" s="259"/>
      <c r="M4934" s="259"/>
      <c r="S4934" s="259"/>
      <c r="T4934" s="259"/>
      <c r="U4934" s="259"/>
      <c r="V4934" s="259"/>
    </row>
    <row r="4935" spans="1:22">
      <c r="A4935" s="45"/>
      <c r="B4935" s="43">
        <f t="shared" si="81"/>
        <v>4920</v>
      </c>
      <c r="C4935" s="919"/>
      <c r="D4935" s="48"/>
      <c r="L4935" s="259"/>
      <c r="M4935" s="259"/>
      <c r="S4935" s="259"/>
      <c r="T4935" s="259"/>
      <c r="U4935" s="259"/>
      <c r="V4935" s="259"/>
    </row>
    <row r="4936" spans="1:22">
      <c r="A4936" s="45"/>
      <c r="B4936" s="43">
        <f t="shared" si="81"/>
        <v>4921</v>
      </c>
      <c r="C4936" s="919"/>
      <c r="D4936" s="48"/>
      <c r="L4936" s="259"/>
      <c r="M4936" s="259"/>
      <c r="S4936" s="259"/>
      <c r="T4936" s="259"/>
      <c r="U4936" s="259"/>
      <c r="V4936" s="259"/>
    </row>
    <row r="4937" spans="1:22">
      <c r="A4937" s="45"/>
      <c r="B4937" s="43">
        <f t="shared" si="81"/>
        <v>4922</v>
      </c>
      <c r="C4937" s="919"/>
      <c r="D4937" s="48"/>
      <c r="L4937" s="259"/>
      <c r="M4937" s="259"/>
      <c r="S4937" s="259"/>
      <c r="T4937" s="259"/>
      <c r="U4937" s="259"/>
      <c r="V4937" s="259"/>
    </row>
    <row r="4938" spans="1:22">
      <c r="A4938" s="45"/>
      <c r="B4938" s="43">
        <f t="shared" si="81"/>
        <v>4923</v>
      </c>
      <c r="C4938" s="919"/>
      <c r="D4938" s="48"/>
      <c r="L4938" s="259"/>
      <c r="M4938" s="259"/>
      <c r="S4938" s="259"/>
      <c r="T4938" s="259"/>
      <c r="U4938" s="259"/>
      <c r="V4938" s="259"/>
    </row>
    <row r="4939" spans="1:22">
      <c r="A4939" s="45"/>
      <c r="B4939" s="43">
        <f t="shared" si="81"/>
        <v>4924</v>
      </c>
      <c r="C4939" s="919"/>
      <c r="D4939" s="48"/>
      <c r="L4939" s="259"/>
      <c r="M4939" s="259"/>
      <c r="S4939" s="259"/>
      <c r="T4939" s="259"/>
      <c r="U4939" s="259"/>
      <c r="V4939" s="259"/>
    </row>
    <row r="4940" spans="1:22">
      <c r="A4940" s="45"/>
      <c r="B4940" s="43">
        <f t="shared" si="81"/>
        <v>4925</v>
      </c>
      <c r="C4940" s="919"/>
      <c r="D4940" s="48"/>
      <c r="L4940" s="259"/>
      <c r="M4940" s="259"/>
      <c r="S4940" s="259"/>
      <c r="T4940" s="259"/>
      <c r="U4940" s="259"/>
      <c r="V4940" s="259"/>
    </row>
    <row r="4941" spans="1:22">
      <c r="A4941" s="45"/>
      <c r="B4941" s="43">
        <f t="shared" si="81"/>
        <v>4926</v>
      </c>
      <c r="C4941" s="919"/>
      <c r="D4941" s="48"/>
      <c r="L4941" s="259"/>
      <c r="M4941" s="259"/>
      <c r="S4941" s="259"/>
      <c r="T4941" s="259"/>
      <c r="U4941" s="259"/>
      <c r="V4941" s="259"/>
    </row>
    <row r="4942" spans="1:22">
      <c r="A4942" s="45"/>
      <c r="B4942" s="43">
        <f t="shared" si="81"/>
        <v>4927</v>
      </c>
      <c r="C4942" s="919"/>
      <c r="D4942" s="48"/>
      <c r="L4942" s="259"/>
      <c r="M4942" s="259"/>
      <c r="S4942" s="259"/>
      <c r="T4942" s="259"/>
      <c r="U4942" s="259"/>
      <c r="V4942" s="259"/>
    </row>
    <row r="4943" spans="1:22">
      <c r="A4943" s="45"/>
      <c r="B4943" s="43">
        <f t="shared" si="81"/>
        <v>4928</v>
      </c>
      <c r="C4943" s="919"/>
      <c r="D4943" s="48"/>
      <c r="L4943" s="259"/>
      <c r="M4943" s="259"/>
      <c r="S4943" s="259"/>
      <c r="T4943" s="259"/>
      <c r="U4943" s="259"/>
      <c r="V4943" s="259"/>
    </row>
    <row r="4944" spans="1:22">
      <c r="A4944" s="45"/>
      <c r="B4944" s="43">
        <f t="shared" si="81"/>
        <v>4929</v>
      </c>
      <c r="C4944" s="919"/>
      <c r="D4944" s="48"/>
      <c r="L4944" s="259"/>
      <c r="M4944" s="259"/>
      <c r="S4944" s="259"/>
      <c r="T4944" s="259"/>
      <c r="U4944" s="259"/>
      <c r="V4944" s="259"/>
    </row>
    <row r="4945" spans="1:22">
      <c r="A4945" s="45"/>
      <c r="B4945" s="43">
        <f t="shared" si="81"/>
        <v>4930</v>
      </c>
      <c r="C4945" s="919"/>
      <c r="D4945" s="48"/>
      <c r="L4945" s="259"/>
      <c r="M4945" s="259"/>
      <c r="S4945" s="259"/>
      <c r="T4945" s="259"/>
      <c r="U4945" s="259"/>
      <c r="V4945" s="259"/>
    </row>
    <row r="4946" spans="1:22">
      <c r="A4946" s="45"/>
      <c r="B4946" s="43">
        <f t="shared" ref="B4946:B5009" si="82">B4945+1</f>
        <v>4931</v>
      </c>
      <c r="C4946" s="919"/>
      <c r="D4946" s="48"/>
      <c r="L4946" s="259"/>
      <c r="M4946" s="259"/>
      <c r="S4946" s="259"/>
      <c r="T4946" s="259"/>
      <c r="U4946" s="259"/>
      <c r="V4946" s="259"/>
    </row>
    <row r="4947" spans="1:22">
      <c r="A4947" s="45"/>
      <c r="B4947" s="43">
        <f t="shared" si="82"/>
        <v>4932</v>
      </c>
      <c r="C4947" s="919"/>
      <c r="D4947" s="48"/>
      <c r="L4947" s="259"/>
      <c r="M4947" s="259"/>
      <c r="S4947" s="259"/>
      <c r="T4947" s="259"/>
      <c r="U4947" s="259"/>
      <c r="V4947" s="259"/>
    </row>
    <row r="4948" spans="1:22">
      <c r="A4948" s="45"/>
      <c r="B4948" s="43">
        <f t="shared" si="82"/>
        <v>4933</v>
      </c>
      <c r="C4948" s="919"/>
      <c r="D4948" s="48"/>
      <c r="L4948" s="259"/>
      <c r="M4948" s="259"/>
      <c r="S4948" s="259"/>
      <c r="T4948" s="259"/>
      <c r="U4948" s="259"/>
      <c r="V4948" s="259"/>
    </row>
    <row r="4949" spans="1:22">
      <c r="A4949" s="45"/>
      <c r="B4949" s="43">
        <f t="shared" si="82"/>
        <v>4934</v>
      </c>
      <c r="C4949" s="919"/>
      <c r="D4949" s="48"/>
      <c r="L4949" s="259"/>
      <c r="M4949" s="259"/>
      <c r="S4949" s="259"/>
      <c r="T4949" s="259"/>
      <c r="U4949" s="259"/>
      <c r="V4949" s="259"/>
    </row>
    <row r="4950" spans="1:22">
      <c r="A4950" s="45"/>
      <c r="B4950" s="43">
        <f t="shared" si="82"/>
        <v>4935</v>
      </c>
      <c r="C4950" s="919"/>
      <c r="D4950" s="48"/>
      <c r="L4950" s="259"/>
      <c r="M4950" s="259"/>
      <c r="S4950" s="259"/>
      <c r="T4950" s="259"/>
      <c r="U4950" s="259"/>
      <c r="V4950" s="259"/>
    </row>
    <row r="4951" spans="1:22">
      <c r="A4951" s="45"/>
      <c r="B4951" s="43">
        <f t="shared" si="82"/>
        <v>4936</v>
      </c>
      <c r="C4951" s="919"/>
      <c r="D4951" s="48"/>
      <c r="L4951" s="259"/>
      <c r="M4951" s="259"/>
      <c r="S4951" s="259"/>
      <c r="T4951" s="259"/>
      <c r="U4951" s="259"/>
      <c r="V4951" s="259"/>
    </row>
    <row r="4952" spans="1:22">
      <c r="A4952" s="45"/>
      <c r="B4952" s="43">
        <f t="shared" si="82"/>
        <v>4937</v>
      </c>
      <c r="C4952" s="919"/>
      <c r="D4952" s="48"/>
      <c r="L4952" s="259"/>
      <c r="M4952" s="259"/>
      <c r="S4952" s="259"/>
      <c r="T4952" s="259"/>
      <c r="U4952" s="259"/>
      <c r="V4952" s="259"/>
    </row>
    <row r="4953" spans="1:22">
      <c r="A4953" s="45"/>
      <c r="B4953" s="43">
        <f t="shared" si="82"/>
        <v>4938</v>
      </c>
      <c r="C4953" s="919"/>
      <c r="D4953" s="48"/>
      <c r="L4953" s="259"/>
      <c r="M4953" s="259"/>
      <c r="S4953" s="259"/>
      <c r="T4953" s="259"/>
      <c r="U4953" s="259"/>
      <c r="V4953" s="259"/>
    </row>
    <row r="4954" spans="1:22">
      <c r="A4954" s="45"/>
      <c r="B4954" s="43">
        <f t="shared" si="82"/>
        <v>4939</v>
      </c>
      <c r="C4954" s="919"/>
      <c r="D4954" s="48"/>
      <c r="L4954" s="259"/>
      <c r="M4954" s="259"/>
      <c r="S4954" s="259"/>
      <c r="T4954" s="259"/>
      <c r="U4954" s="259"/>
      <c r="V4954" s="259"/>
    </row>
    <row r="4955" spans="1:22">
      <c r="A4955" s="45"/>
      <c r="B4955" s="43">
        <f t="shared" si="82"/>
        <v>4940</v>
      </c>
      <c r="C4955" s="919"/>
      <c r="D4955" s="48"/>
      <c r="L4955" s="259"/>
      <c r="M4955" s="259"/>
      <c r="S4955" s="259"/>
      <c r="T4955" s="259"/>
      <c r="U4955" s="259"/>
      <c r="V4955" s="259"/>
    </row>
    <row r="4956" spans="1:22">
      <c r="A4956" s="45"/>
      <c r="B4956" s="43">
        <f t="shared" si="82"/>
        <v>4941</v>
      </c>
      <c r="C4956" s="919"/>
      <c r="D4956" s="48"/>
      <c r="L4956" s="259"/>
      <c r="M4956" s="259"/>
      <c r="S4956" s="259"/>
      <c r="T4956" s="259"/>
      <c r="U4956" s="259"/>
      <c r="V4956" s="259"/>
    </row>
    <row r="4957" spans="1:22">
      <c r="A4957" s="45"/>
      <c r="B4957" s="43">
        <f t="shared" si="82"/>
        <v>4942</v>
      </c>
      <c r="C4957" s="919"/>
      <c r="D4957" s="48"/>
      <c r="L4957" s="259"/>
      <c r="M4957" s="259"/>
      <c r="S4957" s="259"/>
      <c r="T4957" s="259"/>
      <c r="U4957" s="259"/>
      <c r="V4957" s="259"/>
    </row>
    <row r="4958" spans="1:22">
      <c r="A4958" s="45"/>
      <c r="B4958" s="43">
        <f t="shared" si="82"/>
        <v>4943</v>
      </c>
      <c r="C4958" s="919"/>
      <c r="D4958" s="48"/>
      <c r="L4958" s="259"/>
      <c r="M4958" s="259"/>
      <c r="S4958" s="259"/>
      <c r="T4958" s="259"/>
      <c r="U4958" s="259"/>
      <c r="V4958" s="259"/>
    </row>
    <row r="4959" spans="1:22">
      <c r="A4959" s="45"/>
      <c r="B4959" s="43">
        <f t="shared" si="82"/>
        <v>4944</v>
      </c>
      <c r="C4959" s="919"/>
      <c r="D4959" s="48"/>
      <c r="L4959" s="259"/>
      <c r="M4959" s="259"/>
      <c r="S4959" s="259"/>
      <c r="T4959" s="259"/>
      <c r="U4959" s="259"/>
      <c r="V4959" s="259"/>
    </row>
    <row r="4960" spans="1:22">
      <c r="A4960" s="45"/>
      <c r="B4960" s="43">
        <f t="shared" si="82"/>
        <v>4945</v>
      </c>
      <c r="C4960" s="919"/>
      <c r="D4960" s="48"/>
      <c r="L4960" s="259"/>
      <c r="M4960" s="259"/>
      <c r="S4960" s="259"/>
      <c r="T4960" s="259"/>
      <c r="U4960" s="259"/>
      <c r="V4960" s="259"/>
    </row>
    <row r="4961" spans="1:22">
      <c r="A4961" s="45"/>
      <c r="B4961" s="43">
        <f t="shared" si="82"/>
        <v>4946</v>
      </c>
      <c r="C4961" s="919"/>
      <c r="D4961" s="48"/>
      <c r="L4961" s="259"/>
      <c r="M4961" s="259"/>
      <c r="S4961" s="259"/>
      <c r="T4961" s="259"/>
      <c r="U4961" s="259"/>
      <c r="V4961" s="259"/>
    </row>
    <row r="4962" spans="1:22">
      <c r="A4962" s="45"/>
      <c r="B4962" s="43">
        <f t="shared" si="82"/>
        <v>4947</v>
      </c>
      <c r="C4962" s="919"/>
      <c r="D4962" s="48"/>
      <c r="L4962" s="259"/>
      <c r="M4962" s="259"/>
      <c r="S4962" s="259"/>
      <c r="T4962" s="259"/>
      <c r="U4962" s="259"/>
      <c r="V4962" s="259"/>
    </row>
    <row r="4963" spans="1:22">
      <c r="A4963" s="45"/>
      <c r="B4963" s="43">
        <f t="shared" si="82"/>
        <v>4948</v>
      </c>
      <c r="C4963" s="919"/>
      <c r="D4963" s="48"/>
      <c r="L4963" s="259"/>
      <c r="M4963" s="259"/>
      <c r="S4963" s="259"/>
      <c r="T4963" s="259"/>
      <c r="U4963" s="259"/>
      <c r="V4963" s="259"/>
    </row>
    <row r="4964" spans="1:22">
      <c r="A4964" s="45"/>
      <c r="B4964" s="43">
        <f t="shared" si="82"/>
        <v>4949</v>
      </c>
      <c r="C4964" s="919"/>
      <c r="D4964" s="48"/>
      <c r="L4964" s="259"/>
      <c r="M4964" s="259"/>
      <c r="S4964" s="259"/>
      <c r="T4964" s="259"/>
      <c r="U4964" s="259"/>
      <c r="V4964" s="259"/>
    </row>
    <row r="4965" spans="1:22">
      <c r="A4965" s="45"/>
      <c r="B4965" s="43">
        <f t="shared" si="82"/>
        <v>4950</v>
      </c>
      <c r="C4965" s="919"/>
      <c r="D4965" s="48"/>
      <c r="L4965" s="259"/>
      <c r="M4965" s="259"/>
      <c r="S4965" s="259"/>
      <c r="T4965" s="259"/>
      <c r="U4965" s="259"/>
      <c r="V4965" s="259"/>
    </row>
    <row r="4966" spans="1:22">
      <c r="A4966" s="45"/>
      <c r="B4966" s="43">
        <f t="shared" si="82"/>
        <v>4951</v>
      </c>
      <c r="C4966" s="919"/>
      <c r="D4966" s="48"/>
      <c r="L4966" s="259"/>
      <c r="M4966" s="259"/>
      <c r="S4966" s="259"/>
      <c r="T4966" s="259"/>
      <c r="U4966" s="259"/>
      <c r="V4966" s="259"/>
    </row>
    <row r="4967" spans="1:22">
      <c r="A4967" s="45"/>
      <c r="B4967" s="43">
        <f t="shared" si="82"/>
        <v>4952</v>
      </c>
      <c r="C4967" s="919"/>
      <c r="D4967" s="48"/>
      <c r="L4967" s="259"/>
      <c r="M4967" s="259"/>
      <c r="S4967" s="259"/>
      <c r="T4967" s="259"/>
      <c r="U4967" s="259"/>
      <c r="V4967" s="259"/>
    </row>
    <row r="4968" spans="1:22">
      <c r="A4968" s="45"/>
      <c r="B4968" s="43">
        <f t="shared" si="82"/>
        <v>4953</v>
      </c>
      <c r="C4968" s="919"/>
      <c r="D4968" s="48"/>
      <c r="L4968" s="259"/>
      <c r="M4968" s="259"/>
      <c r="S4968" s="259"/>
      <c r="T4968" s="259"/>
      <c r="U4968" s="259"/>
      <c r="V4968" s="259"/>
    </row>
    <row r="4969" spans="1:22">
      <c r="A4969" s="45"/>
      <c r="B4969" s="43">
        <f t="shared" si="82"/>
        <v>4954</v>
      </c>
      <c r="C4969" s="919"/>
      <c r="D4969" s="48"/>
      <c r="L4969" s="259"/>
      <c r="M4969" s="259"/>
      <c r="S4969" s="259"/>
      <c r="T4969" s="259"/>
      <c r="U4969" s="259"/>
      <c r="V4969" s="259"/>
    </row>
    <row r="4970" spans="1:22">
      <c r="A4970" s="45"/>
      <c r="B4970" s="43">
        <f t="shared" si="82"/>
        <v>4955</v>
      </c>
      <c r="C4970" s="919"/>
      <c r="D4970" s="48"/>
      <c r="L4970" s="259"/>
      <c r="M4970" s="259"/>
      <c r="S4970" s="259"/>
      <c r="T4970" s="259"/>
      <c r="U4970" s="259"/>
      <c r="V4970" s="259"/>
    </row>
    <row r="4971" spans="1:22">
      <c r="A4971" s="45"/>
      <c r="B4971" s="43">
        <f t="shared" si="82"/>
        <v>4956</v>
      </c>
      <c r="C4971" s="919"/>
      <c r="D4971" s="48"/>
      <c r="L4971" s="259"/>
      <c r="M4971" s="259"/>
      <c r="S4971" s="259"/>
      <c r="T4971" s="259"/>
      <c r="U4971" s="259"/>
      <c r="V4971" s="259"/>
    </row>
    <row r="4972" spans="1:22">
      <c r="A4972" s="45"/>
      <c r="B4972" s="43">
        <f t="shared" si="82"/>
        <v>4957</v>
      </c>
      <c r="C4972" s="919"/>
      <c r="D4972" s="48"/>
      <c r="L4972" s="259"/>
      <c r="M4972" s="259"/>
      <c r="S4972" s="259"/>
      <c r="T4972" s="259"/>
      <c r="U4972" s="259"/>
      <c r="V4972" s="259"/>
    </row>
    <row r="4973" spans="1:22">
      <c r="A4973" s="45"/>
      <c r="B4973" s="43">
        <f t="shared" si="82"/>
        <v>4958</v>
      </c>
      <c r="C4973" s="919"/>
      <c r="D4973" s="48"/>
      <c r="L4973" s="259"/>
      <c r="M4973" s="259"/>
      <c r="S4973" s="259"/>
      <c r="T4973" s="259"/>
      <c r="U4973" s="259"/>
      <c r="V4973" s="259"/>
    </row>
    <row r="4974" spans="1:22">
      <c r="A4974" s="45"/>
      <c r="B4974" s="43">
        <f t="shared" si="82"/>
        <v>4959</v>
      </c>
      <c r="C4974" s="919"/>
      <c r="D4974" s="48"/>
      <c r="L4974" s="259"/>
      <c r="M4974" s="259"/>
      <c r="S4974" s="259"/>
      <c r="T4974" s="259"/>
      <c r="U4974" s="259"/>
      <c r="V4974" s="259"/>
    </row>
    <row r="4975" spans="1:22">
      <c r="A4975" s="45"/>
      <c r="B4975" s="43">
        <f t="shared" si="82"/>
        <v>4960</v>
      </c>
      <c r="C4975" s="919"/>
      <c r="D4975" s="48"/>
      <c r="L4975" s="259"/>
      <c r="M4975" s="259"/>
      <c r="S4975" s="259"/>
      <c r="T4975" s="259"/>
      <c r="U4975" s="259"/>
      <c r="V4975" s="259"/>
    </row>
    <row r="4976" spans="1:22">
      <c r="A4976" s="45"/>
      <c r="B4976" s="43">
        <f t="shared" si="82"/>
        <v>4961</v>
      </c>
      <c r="C4976" s="919"/>
      <c r="D4976" s="48"/>
      <c r="L4976" s="259"/>
      <c r="M4976" s="259"/>
      <c r="S4976" s="259"/>
      <c r="T4976" s="259"/>
      <c r="U4976" s="259"/>
      <c r="V4976" s="259"/>
    </row>
    <row r="4977" spans="1:22">
      <c r="A4977" s="45"/>
      <c r="B4977" s="43">
        <f t="shared" si="82"/>
        <v>4962</v>
      </c>
      <c r="C4977" s="919"/>
      <c r="D4977" s="48"/>
      <c r="L4977" s="259"/>
      <c r="M4977" s="259"/>
      <c r="S4977" s="259"/>
      <c r="T4977" s="259"/>
      <c r="U4977" s="259"/>
      <c r="V4977" s="259"/>
    </row>
    <row r="4978" spans="1:22">
      <c r="A4978" s="45"/>
      <c r="B4978" s="43">
        <f t="shared" si="82"/>
        <v>4963</v>
      </c>
      <c r="C4978" s="919"/>
      <c r="D4978" s="48"/>
      <c r="L4978" s="259"/>
      <c r="M4978" s="259"/>
      <c r="S4978" s="259"/>
      <c r="T4978" s="259"/>
      <c r="U4978" s="259"/>
      <c r="V4978" s="259"/>
    </row>
    <row r="4979" spans="1:22">
      <c r="A4979" s="45"/>
      <c r="B4979" s="43">
        <f t="shared" si="82"/>
        <v>4964</v>
      </c>
      <c r="C4979" s="919"/>
      <c r="D4979" s="48"/>
      <c r="L4979" s="259"/>
      <c r="M4979" s="259"/>
      <c r="S4979" s="259"/>
      <c r="T4979" s="259"/>
      <c r="U4979" s="259"/>
      <c r="V4979" s="259"/>
    </row>
    <row r="4980" spans="1:22">
      <c r="A4980" s="45"/>
      <c r="B4980" s="43">
        <f t="shared" si="82"/>
        <v>4965</v>
      </c>
      <c r="C4980" s="919"/>
      <c r="D4980" s="48"/>
      <c r="L4980" s="259"/>
      <c r="M4980" s="259"/>
      <c r="S4980" s="259"/>
      <c r="T4980" s="259"/>
      <c r="U4980" s="259"/>
      <c r="V4980" s="259"/>
    </row>
    <row r="4981" spans="1:22">
      <c r="A4981" s="45"/>
      <c r="B4981" s="43">
        <f t="shared" si="82"/>
        <v>4966</v>
      </c>
      <c r="C4981" s="919"/>
      <c r="D4981" s="48"/>
      <c r="L4981" s="259"/>
      <c r="M4981" s="259"/>
      <c r="S4981" s="259"/>
      <c r="T4981" s="259"/>
      <c r="U4981" s="259"/>
      <c r="V4981" s="259"/>
    </row>
    <row r="4982" spans="1:22">
      <c r="A4982" s="45"/>
      <c r="B4982" s="43">
        <f t="shared" si="82"/>
        <v>4967</v>
      </c>
      <c r="C4982" s="919"/>
      <c r="D4982" s="48"/>
      <c r="L4982" s="259"/>
      <c r="M4982" s="259"/>
      <c r="S4982" s="259"/>
      <c r="T4982" s="259"/>
      <c r="U4982" s="259"/>
      <c r="V4982" s="259"/>
    </row>
    <row r="4983" spans="1:22">
      <c r="A4983" s="45"/>
      <c r="B4983" s="43">
        <f t="shared" si="82"/>
        <v>4968</v>
      </c>
      <c r="C4983" s="919"/>
      <c r="D4983" s="48"/>
      <c r="L4983" s="259"/>
      <c r="M4983" s="259"/>
      <c r="S4983" s="259"/>
      <c r="T4983" s="259"/>
      <c r="U4983" s="259"/>
      <c r="V4983" s="259"/>
    </row>
    <row r="4984" spans="1:22">
      <c r="A4984" s="45"/>
      <c r="B4984" s="43">
        <f t="shared" si="82"/>
        <v>4969</v>
      </c>
      <c r="C4984" s="919"/>
      <c r="D4984" s="48"/>
      <c r="L4984" s="259"/>
      <c r="M4984" s="259"/>
      <c r="S4984" s="259"/>
      <c r="T4984" s="259"/>
      <c r="U4984" s="259"/>
      <c r="V4984" s="259"/>
    </row>
    <row r="4985" spans="1:22">
      <c r="A4985" s="45"/>
      <c r="B4985" s="43">
        <f t="shared" si="82"/>
        <v>4970</v>
      </c>
      <c r="C4985" s="919"/>
      <c r="D4985" s="48"/>
      <c r="L4985" s="259"/>
      <c r="M4985" s="259"/>
      <c r="S4985" s="259"/>
      <c r="T4985" s="259"/>
      <c r="U4985" s="259"/>
      <c r="V4985" s="259"/>
    </row>
    <row r="4986" spans="1:22">
      <c r="A4986" s="45"/>
      <c r="B4986" s="43">
        <f t="shared" si="82"/>
        <v>4971</v>
      </c>
      <c r="C4986" s="919"/>
      <c r="D4986" s="48"/>
      <c r="L4986" s="259"/>
      <c r="M4986" s="259"/>
      <c r="S4986" s="259"/>
      <c r="T4986" s="259"/>
      <c r="U4986" s="259"/>
      <c r="V4986" s="259"/>
    </row>
    <row r="4987" spans="1:22">
      <c r="A4987" s="45"/>
      <c r="B4987" s="43">
        <f t="shared" si="82"/>
        <v>4972</v>
      </c>
      <c r="C4987" s="919"/>
      <c r="D4987" s="48"/>
      <c r="L4987" s="259"/>
      <c r="M4987" s="259"/>
      <c r="S4987" s="259"/>
      <c r="T4987" s="259"/>
      <c r="U4987" s="259"/>
      <c r="V4987" s="259"/>
    </row>
    <row r="4988" spans="1:22">
      <c r="A4988" s="45"/>
      <c r="B4988" s="43">
        <f t="shared" si="82"/>
        <v>4973</v>
      </c>
      <c r="C4988" s="919"/>
      <c r="D4988" s="48"/>
      <c r="L4988" s="259"/>
      <c r="M4988" s="259"/>
      <c r="S4988" s="259"/>
      <c r="T4988" s="259"/>
      <c r="U4988" s="259"/>
      <c r="V4988" s="259"/>
    </row>
    <row r="4989" spans="1:22">
      <c r="A4989" s="45"/>
      <c r="B4989" s="43">
        <f t="shared" si="82"/>
        <v>4974</v>
      </c>
      <c r="C4989" s="919"/>
      <c r="D4989" s="48"/>
      <c r="L4989" s="259"/>
      <c r="M4989" s="259"/>
      <c r="S4989" s="259"/>
      <c r="T4989" s="259"/>
      <c r="U4989" s="259"/>
      <c r="V4989" s="259"/>
    </row>
    <row r="4990" spans="1:22">
      <c r="A4990" s="45"/>
      <c r="B4990" s="43">
        <f t="shared" si="82"/>
        <v>4975</v>
      </c>
      <c r="C4990" s="919"/>
      <c r="D4990" s="48"/>
      <c r="L4990" s="259"/>
      <c r="M4990" s="259"/>
      <c r="S4990" s="259"/>
      <c r="T4990" s="259"/>
      <c r="U4990" s="259"/>
      <c r="V4990" s="259"/>
    </row>
    <row r="4991" spans="1:22">
      <c r="A4991" s="45"/>
      <c r="B4991" s="43">
        <f t="shared" si="82"/>
        <v>4976</v>
      </c>
      <c r="C4991" s="919"/>
      <c r="D4991" s="48"/>
      <c r="L4991" s="259"/>
      <c r="M4991" s="259"/>
      <c r="S4991" s="259"/>
      <c r="T4991" s="259"/>
      <c r="U4991" s="259"/>
      <c r="V4991" s="259"/>
    </row>
    <row r="4992" spans="1:22">
      <c r="A4992" s="45"/>
      <c r="B4992" s="43">
        <f t="shared" si="82"/>
        <v>4977</v>
      </c>
      <c r="C4992" s="919"/>
      <c r="D4992" s="48"/>
      <c r="L4992" s="259"/>
      <c r="M4992" s="259"/>
      <c r="S4992" s="259"/>
      <c r="T4992" s="259"/>
      <c r="U4992" s="259"/>
      <c r="V4992" s="259"/>
    </row>
    <row r="4993" spans="1:22">
      <c r="A4993" s="45"/>
      <c r="B4993" s="43">
        <f t="shared" si="82"/>
        <v>4978</v>
      </c>
      <c r="C4993" s="919"/>
      <c r="D4993" s="48"/>
      <c r="L4993" s="259"/>
      <c r="M4993" s="259"/>
      <c r="S4993" s="259"/>
      <c r="T4993" s="259"/>
      <c r="U4993" s="259"/>
      <c r="V4993" s="259"/>
    </row>
    <row r="4994" spans="1:22">
      <c r="A4994" s="45"/>
      <c r="B4994" s="43">
        <f t="shared" si="82"/>
        <v>4979</v>
      </c>
      <c r="C4994" s="919"/>
      <c r="D4994" s="48"/>
      <c r="L4994" s="259"/>
      <c r="M4994" s="259"/>
      <c r="S4994" s="259"/>
      <c r="T4994" s="259"/>
      <c r="U4994" s="259"/>
      <c r="V4994" s="259"/>
    </row>
    <row r="4995" spans="1:22">
      <c r="A4995" s="45"/>
      <c r="B4995" s="43">
        <f t="shared" si="82"/>
        <v>4980</v>
      </c>
      <c r="C4995" s="919"/>
      <c r="D4995" s="48"/>
      <c r="L4995" s="259"/>
      <c r="M4995" s="259"/>
      <c r="S4995" s="259"/>
      <c r="T4995" s="259"/>
      <c r="U4995" s="259"/>
      <c r="V4995" s="259"/>
    </row>
    <row r="4996" spans="1:22">
      <c r="A4996" s="45"/>
      <c r="B4996" s="43">
        <f t="shared" si="82"/>
        <v>4981</v>
      </c>
      <c r="C4996" s="919"/>
      <c r="D4996" s="48"/>
      <c r="L4996" s="259"/>
      <c r="M4996" s="259"/>
      <c r="S4996" s="259"/>
      <c r="T4996" s="259"/>
      <c r="U4996" s="259"/>
      <c r="V4996" s="259"/>
    </row>
    <row r="4997" spans="1:22">
      <c r="A4997" s="45"/>
      <c r="B4997" s="43">
        <f t="shared" si="82"/>
        <v>4982</v>
      </c>
      <c r="C4997" s="919"/>
      <c r="D4997" s="48"/>
      <c r="L4997" s="259"/>
      <c r="M4997" s="259"/>
      <c r="S4997" s="259"/>
      <c r="T4997" s="259"/>
      <c r="U4997" s="259"/>
      <c r="V4997" s="259"/>
    </row>
    <row r="4998" spans="1:22">
      <c r="A4998" s="45"/>
      <c r="B4998" s="43">
        <f t="shared" si="82"/>
        <v>4983</v>
      </c>
      <c r="C4998" s="919"/>
      <c r="D4998" s="48"/>
      <c r="L4998" s="259"/>
      <c r="M4998" s="259"/>
      <c r="S4998" s="259"/>
      <c r="T4998" s="259"/>
      <c r="U4998" s="259"/>
      <c r="V4998" s="259"/>
    </row>
    <row r="4999" spans="1:22">
      <c r="A4999" s="45"/>
      <c r="B4999" s="43">
        <f t="shared" si="82"/>
        <v>4984</v>
      </c>
      <c r="C4999" s="919"/>
      <c r="D4999" s="48"/>
      <c r="L4999" s="259"/>
      <c r="M4999" s="259"/>
      <c r="S4999" s="259"/>
      <c r="T4999" s="259"/>
      <c r="U4999" s="259"/>
      <c r="V4999" s="259"/>
    </row>
    <row r="5000" spans="1:22">
      <c r="A5000" s="45"/>
      <c r="B5000" s="43">
        <f t="shared" si="82"/>
        <v>4985</v>
      </c>
      <c r="C5000" s="919"/>
      <c r="D5000" s="48"/>
      <c r="L5000" s="259"/>
      <c r="M5000" s="259"/>
      <c r="S5000" s="259"/>
      <c r="T5000" s="259"/>
      <c r="U5000" s="259"/>
      <c r="V5000" s="259"/>
    </row>
    <row r="5001" spans="1:22">
      <c r="A5001" s="45"/>
      <c r="B5001" s="43">
        <f t="shared" si="82"/>
        <v>4986</v>
      </c>
      <c r="C5001" s="919"/>
      <c r="D5001" s="48"/>
      <c r="L5001" s="259"/>
      <c r="M5001" s="259"/>
      <c r="S5001" s="259"/>
      <c r="T5001" s="259"/>
      <c r="U5001" s="259"/>
      <c r="V5001" s="259"/>
    </row>
    <row r="5002" spans="1:22">
      <c r="A5002" s="45"/>
      <c r="B5002" s="43">
        <f t="shared" si="82"/>
        <v>4987</v>
      </c>
      <c r="C5002" s="919"/>
      <c r="D5002" s="48"/>
      <c r="L5002" s="259"/>
      <c r="M5002" s="259"/>
      <c r="S5002" s="259"/>
      <c r="T5002" s="259"/>
      <c r="U5002" s="259"/>
      <c r="V5002" s="259"/>
    </row>
    <row r="5003" spans="1:22">
      <c r="A5003" s="45"/>
      <c r="B5003" s="43">
        <f t="shared" si="82"/>
        <v>4988</v>
      </c>
      <c r="C5003" s="919"/>
      <c r="D5003" s="48"/>
      <c r="L5003" s="259"/>
      <c r="M5003" s="259"/>
      <c r="S5003" s="259"/>
      <c r="T5003" s="259"/>
      <c r="U5003" s="259"/>
      <c r="V5003" s="259"/>
    </row>
    <row r="5004" spans="1:22">
      <c r="A5004" s="45"/>
      <c r="B5004" s="43">
        <f t="shared" si="82"/>
        <v>4989</v>
      </c>
      <c r="C5004" s="919"/>
      <c r="D5004" s="48"/>
      <c r="L5004" s="259"/>
      <c r="M5004" s="259"/>
      <c r="S5004" s="259"/>
      <c r="T5004" s="259"/>
      <c r="U5004" s="259"/>
      <c r="V5004" s="259"/>
    </row>
    <row r="5005" spans="1:22">
      <c r="A5005" s="45"/>
      <c r="B5005" s="43">
        <f t="shared" si="82"/>
        <v>4990</v>
      </c>
      <c r="C5005" s="919"/>
      <c r="D5005" s="48"/>
      <c r="L5005" s="259"/>
      <c r="M5005" s="259"/>
      <c r="S5005" s="259"/>
      <c r="T5005" s="259"/>
      <c r="U5005" s="259"/>
      <c r="V5005" s="259"/>
    </row>
    <row r="5006" spans="1:22">
      <c r="A5006" s="45"/>
      <c r="B5006" s="43">
        <f t="shared" si="82"/>
        <v>4991</v>
      </c>
      <c r="C5006" s="919"/>
      <c r="D5006" s="48"/>
      <c r="L5006" s="259"/>
      <c r="M5006" s="259"/>
      <c r="S5006" s="259"/>
      <c r="T5006" s="259"/>
      <c r="U5006" s="259"/>
      <c r="V5006" s="259"/>
    </row>
    <row r="5007" spans="1:22">
      <c r="A5007" s="45"/>
      <c r="B5007" s="43">
        <f t="shared" si="82"/>
        <v>4992</v>
      </c>
      <c r="C5007" s="919"/>
      <c r="D5007" s="48"/>
      <c r="L5007" s="259"/>
      <c r="M5007" s="259"/>
      <c r="S5007" s="259"/>
      <c r="T5007" s="259"/>
      <c r="U5007" s="259"/>
      <c r="V5007" s="259"/>
    </row>
    <row r="5008" spans="1:22">
      <c r="A5008" s="45"/>
      <c r="B5008" s="43">
        <f t="shared" si="82"/>
        <v>4993</v>
      </c>
      <c r="C5008" s="919"/>
      <c r="D5008" s="48"/>
      <c r="L5008" s="259"/>
      <c r="M5008" s="259"/>
      <c r="S5008" s="259"/>
      <c r="T5008" s="259"/>
      <c r="U5008" s="259"/>
      <c r="V5008" s="259"/>
    </row>
    <row r="5009" spans="1:22">
      <c r="A5009" s="45"/>
      <c r="B5009" s="43">
        <f t="shared" si="82"/>
        <v>4994</v>
      </c>
      <c r="C5009" s="919"/>
      <c r="D5009" s="48"/>
      <c r="L5009" s="259"/>
      <c r="M5009" s="259"/>
      <c r="S5009" s="259"/>
      <c r="T5009" s="259"/>
      <c r="U5009" s="259"/>
      <c r="V5009" s="259"/>
    </row>
    <row r="5010" spans="1:22">
      <c r="A5010" s="45"/>
      <c r="B5010" s="43">
        <f t="shared" ref="B5010:B5073" si="83">B5009+1</f>
        <v>4995</v>
      </c>
      <c r="C5010" s="919"/>
      <c r="D5010" s="48"/>
      <c r="L5010" s="259"/>
      <c r="M5010" s="259"/>
      <c r="S5010" s="259"/>
      <c r="T5010" s="259"/>
      <c r="U5010" s="259"/>
      <c r="V5010" s="259"/>
    </row>
    <row r="5011" spans="1:22">
      <c r="A5011" s="45"/>
      <c r="B5011" s="43">
        <f t="shared" si="83"/>
        <v>4996</v>
      </c>
      <c r="C5011" s="919"/>
      <c r="D5011" s="48"/>
      <c r="L5011" s="259"/>
      <c r="M5011" s="259"/>
      <c r="S5011" s="259"/>
      <c r="T5011" s="259"/>
      <c r="U5011" s="259"/>
      <c r="V5011" s="259"/>
    </row>
    <row r="5012" spans="1:22">
      <c r="A5012" s="45"/>
      <c r="B5012" s="43">
        <f t="shared" si="83"/>
        <v>4997</v>
      </c>
      <c r="C5012" s="919"/>
      <c r="D5012" s="48"/>
      <c r="L5012" s="259"/>
      <c r="M5012" s="259"/>
      <c r="S5012" s="259"/>
      <c r="T5012" s="259"/>
      <c r="U5012" s="259"/>
      <c r="V5012" s="259"/>
    </row>
    <row r="5013" spans="1:22">
      <c r="A5013" s="45"/>
      <c r="B5013" s="43">
        <f t="shared" si="83"/>
        <v>4998</v>
      </c>
      <c r="C5013" s="919"/>
      <c r="D5013" s="48"/>
      <c r="L5013" s="259"/>
      <c r="M5013" s="259"/>
      <c r="S5013" s="259"/>
      <c r="T5013" s="259"/>
      <c r="U5013" s="259"/>
      <c r="V5013" s="259"/>
    </row>
    <row r="5014" spans="1:22">
      <c r="A5014" s="45"/>
      <c r="B5014" s="43">
        <f t="shared" si="83"/>
        <v>4999</v>
      </c>
      <c r="C5014" s="919"/>
      <c r="D5014" s="48"/>
      <c r="L5014" s="259"/>
      <c r="M5014" s="259"/>
      <c r="S5014" s="259"/>
      <c r="T5014" s="259"/>
      <c r="U5014" s="259"/>
      <c r="V5014" s="259"/>
    </row>
    <row r="5015" spans="1:22">
      <c r="A5015" s="45"/>
      <c r="B5015" s="43">
        <f t="shared" si="83"/>
        <v>5000</v>
      </c>
      <c r="C5015" s="919"/>
      <c r="D5015" s="48"/>
      <c r="L5015" s="259"/>
      <c r="M5015" s="259"/>
      <c r="S5015" s="259"/>
      <c r="T5015" s="259"/>
      <c r="U5015" s="259"/>
      <c r="V5015" s="259"/>
    </row>
    <row r="5016" spans="1:22">
      <c r="A5016" s="45"/>
      <c r="B5016" s="43">
        <f t="shared" si="83"/>
        <v>5001</v>
      </c>
      <c r="C5016" s="919"/>
      <c r="D5016" s="48"/>
      <c r="L5016" s="259"/>
      <c r="M5016" s="259"/>
      <c r="S5016" s="259"/>
      <c r="T5016" s="259"/>
      <c r="U5016" s="259"/>
      <c r="V5016" s="259"/>
    </row>
    <row r="5017" spans="1:22">
      <c r="A5017" s="45"/>
      <c r="B5017" s="43">
        <f t="shared" si="83"/>
        <v>5002</v>
      </c>
      <c r="C5017" s="919"/>
      <c r="D5017" s="48"/>
      <c r="L5017" s="259"/>
      <c r="M5017" s="259"/>
      <c r="S5017" s="259"/>
      <c r="T5017" s="259"/>
      <c r="U5017" s="259"/>
      <c r="V5017" s="259"/>
    </row>
    <row r="5018" spans="1:22">
      <c r="A5018" s="45"/>
      <c r="B5018" s="43">
        <f t="shared" si="83"/>
        <v>5003</v>
      </c>
      <c r="C5018" s="919"/>
      <c r="D5018" s="48"/>
      <c r="L5018" s="259"/>
      <c r="M5018" s="259"/>
      <c r="S5018" s="259"/>
      <c r="T5018" s="259"/>
      <c r="U5018" s="259"/>
      <c r="V5018" s="259"/>
    </row>
    <row r="5019" spans="1:22">
      <c r="A5019" s="45"/>
      <c r="B5019" s="43">
        <f t="shared" si="83"/>
        <v>5004</v>
      </c>
      <c r="C5019" s="919"/>
      <c r="D5019" s="48"/>
      <c r="L5019" s="259"/>
      <c r="M5019" s="259"/>
      <c r="S5019" s="259"/>
      <c r="T5019" s="259"/>
      <c r="U5019" s="259"/>
      <c r="V5019" s="259"/>
    </row>
    <row r="5020" spans="1:22">
      <c r="A5020" s="45"/>
      <c r="B5020" s="43">
        <f t="shared" si="83"/>
        <v>5005</v>
      </c>
      <c r="C5020" s="919"/>
      <c r="D5020" s="48"/>
      <c r="L5020" s="259"/>
      <c r="M5020" s="259"/>
      <c r="S5020" s="259"/>
      <c r="T5020" s="259"/>
      <c r="U5020" s="259"/>
      <c r="V5020" s="259"/>
    </row>
    <row r="5021" spans="1:22">
      <c r="A5021" s="45"/>
      <c r="B5021" s="43">
        <f t="shared" si="83"/>
        <v>5006</v>
      </c>
      <c r="C5021" s="919"/>
      <c r="D5021" s="48"/>
      <c r="L5021" s="259"/>
      <c r="M5021" s="259"/>
      <c r="S5021" s="259"/>
      <c r="T5021" s="259"/>
      <c r="U5021" s="259"/>
      <c r="V5021" s="259"/>
    </row>
    <row r="5022" spans="1:22">
      <c r="A5022" s="45"/>
      <c r="B5022" s="43">
        <f t="shared" si="83"/>
        <v>5007</v>
      </c>
      <c r="C5022" s="919"/>
      <c r="D5022" s="48"/>
      <c r="L5022" s="259"/>
      <c r="M5022" s="259"/>
      <c r="S5022" s="259"/>
      <c r="T5022" s="259"/>
      <c r="U5022" s="259"/>
      <c r="V5022" s="259"/>
    </row>
    <row r="5023" spans="1:22">
      <c r="A5023" s="45"/>
      <c r="B5023" s="43">
        <f t="shared" si="83"/>
        <v>5008</v>
      </c>
      <c r="C5023" s="919"/>
      <c r="D5023" s="48"/>
      <c r="L5023" s="259"/>
      <c r="M5023" s="259"/>
      <c r="S5023" s="259"/>
      <c r="T5023" s="259"/>
      <c r="U5023" s="259"/>
      <c r="V5023" s="259"/>
    </row>
    <row r="5024" spans="1:22">
      <c r="A5024" s="45"/>
      <c r="B5024" s="43">
        <f t="shared" si="83"/>
        <v>5009</v>
      </c>
      <c r="C5024" s="919"/>
      <c r="D5024" s="48"/>
      <c r="L5024" s="259"/>
      <c r="M5024" s="259"/>
      <c r="S5024" s="259"/>
      <c r="T5024" s="259"/>
      <c r="U5024" s="259"/>
      <c r="V5024" s="259"/>
    </row>
    <row r="5025" spans="1:22">
      <c r="A5025" s="45"/>
      <c r="B5025" s="43">
        <f t="shared" si="83"/>
        <v>5010</v>
      </c>
      <c r="C5025" s="919"/>
      <c r="D5025" s="48"/>
      <c r="L5025" s="259"/>
      <c r="M5025" s="259"/>
      <c r="S5025" s="259"/>
      <c r="T5025" s="259"/>
      <c r="U5025" s="259"/>
      <c r="V5025" s="259"/>
    </row>
    <row r="5026" spans="1:22">
      <c r="A5026" s="45"/>
      <c r="B5026" s="43">
        <f t="shared" si="83"/>
        <v>5011</v>
      </c>
      <c r="C5026" s="919"/>
      <c r="D5026" s="48"/>
      <c r="L5026" s="259"/>
      <c r="M5026" s="259"/>
      <c r="S5026" s="259"/>
      <c r="T5026" s="259"/>
      <c r="U5026" s="259"/>
      <c r="V5026" s="259"/>
    </row>
    <row r="5027" spans="1:22">
      <c r="A5027" s="45"/>
      <c r="B5027" s="43">
        <f t="shared" si="83"/>
        <v>5012</v>
      </c>
      <c r="C5027" s="919"/>
      <c r="D5027" s="48"/>
      <c r="L5027" s="259"/>
      <c r="M5027" s="259"/>
      <c r="S5027" s="259"/>
      <c r="T5027" s="259"/>
      <c r="U5027" s="259"/>
      <c r="V5027" s="259"/>
    </row>
    <row r="5028" spans="1:22">
      <c r="A5028" s="45"/>
      <c r="B5028" s="43">
        <f t="shared" si="83"/>
        <v>5013</v>
      </c>
      <c r="C5028" s="919"/>
      <c r="D5028" s="48"/>
      <c r="L5028" s="259"/>
      <c r="M5028" s="259"/>
      <c r="S5028" s="259"/>
      <c r="T5028" s="259"/>
      <c r="U5028" s="259"/>
      <c r="V5028" s="259"/>
    </row>
    <row r="5029" spans="1:22">
      <c r="A5029" s="45"/>
      <c r="B5029" s="43">
        <f t="shared" si="83"/>
        <v>5014</v>
      </c>
      <c r="C5029" s="919"/>
      <c r="D5029" s="48"/>
      <c r="L5029" s="259"/>
      <c r="M5029" s="259"/>
      <c r="S5029" s="259"/>
      <c r="T5029" s="259"/>
      <c r="U5029" s="259"/>
      <c r="V5029" s="259"/>
    </row>
    <row r="5030" spans="1:22">
      <c r="A5030" s="45"/>
      <c r="B5030" s="43">
        <f t="shared" si="83"/>
        <v>5015</v>
      </c>
      <c r="C5030" s="919"/>
      <c r="D5030" s="48"/>
      <c r="L5030" s="259"/>
      <c r="M5030" s="259"/>
      <c r="S5030" s="259"/>
      <c r="T5030" s="259"/>
      <c r="U5030" s="259"/>
      <c r="V5030" s="259"/>
    </row>
    <row r="5031" spans="1:22">
      <c r="A5031" s="45"/>
      <c r="B5031" s="43">
        <f t="shared" si="83"/>
        <v>5016</v>
      </c>
      <c r="C5031" s="919"/>
      <c r="D5031" s="48"/>
      <c r="L5031" s="259"/>
      <c r="M5031" s="259"/>
      <c r="S5031" s="259"/>
      <c r="T5031" s="259"/>
      <c r="U5031" s="259"/>
      <c r="V5031" s="259"/>
    </row>
    <row r="5032" spans="1:22">
      <c r="A5032" s="45"/>
      <c r="B5032" s="43">
        <f t="shared" si="83"/>
        <v>5017</v>
      </c>
      <c r="C5032" s="919"/>
      <c r="D5032" s="48"/>
      <c r="L5032" s="259"/>
      <c r="M5032" s="259"/>
      <c r="S5032" s="259"/>
      <c r="T5032" s="259"/>
      <c r="U5032" s="259"/>
      <c r="V5032" s="259"/>
    </row>
    <row r="5033" spans="1:22">
      <c r="A5033" s="45"/>
      <c r="B5033" s="43">
        <f t="shared" si="83"/>
        <v>5018</v>
      </c>
      <c r="C5033" s="919"/>
      <c r="D5033" s="48"/>
      <c r="L5033" s="259"/>
      <c r="M5033" s="259"/>
      <c r="S5033" s="259"/>
      <c r="T5033" s="259"/>
      <c r="U5033" s="259"/>
      <c r="V5033" s="259"/>
    </row>
    <row r="5034" spans="1:22">
      <c r="A5034" s="45"/>
      <c r="B5034" s="43">
        <f t="shared" si="83"/>
        <v>5019</v>
      </c>
      <c r="C5034" s="919"/>
      <c r="D5034" s="48"/>
      <c r="L5034" s="259"/>
      <c r="M5034" s="259"/>
      <c r="S5034" s="259"/>
      <c r="T5034" s="259"/>
      <c r="U5034" s="259"/>
      <c r="V5034" s="259"/>
    </row>
    <row r="5035" spans="1:22">
      <c r="A5035" s="45"/>
      <c r="B5035" s="43">
        <f t="shared" si="83"/>
        <v>5020</v>
      </c>
      <c r="C5035" s="919"/>
      <c r="D5035" s="48"/>
      <c r="L5035" s="259"/>
      <c r="M5035" s="259"/>
      <c r="S5035" s="259"/>
      <c r="T5035" s="259"/>
      <c r="U5035" s="259"/>
      <c r="V5035" s="259"/>
    </row>
    <row r="5036" spans="1:22">
      <c r="A5036" s="45"/>
      <c r="B5036" s="43">
        <f t="shared" si="83"/>
        <v>5021</v>
      </c>
      <c r="C5036" s="919"/>
      <c r="D5036" s="48"/>
      <c r="L5036" s="259"/>
      <c r="M5036" s="259"/>
      <c r="S5036" s="259"/>
      <c r="T5036" s="259"/>
      <c r="U5036" s="259"/>
      <c r="V5036" s="259"/>
    </row>
    <row r="5037" spans="1:22">
      <c r="A5037" s="45"/>
      <c r="B5037" s="43">
        <f t="shared" si="83"/>
        <v>5022</v>
      </c>
      <c r="C5037" s="919"/>
      <c r="D5037" s="48"/>
      <c r="L5037" s="259"/>
      <c r="M5037" s="259"/>
      <c r="S5037" s="259"/>
      <c r="T5037" s="259"/>
      <c r="U5037" s="259"/>
      <c r="V5037" s="259"/>
    </row>
    <row r="5038" spans="1:22">
      <c r="A5038" s="45"/>
      <c r="B5038" s="43">
        <f t="shared" si="83"/>
        <v>5023</v>
      </c>
      <c r="C5038" s="919"/>
      <c r="D5038" s="48"/>
      <c r="L5038" s="259"/>
      <c r="M5038" s="259"/>
      <c r="S5038" s="259"/>
      <c r="T5038" s="259"/>
      <c r="U5038" s="259"/>
      <c r="V5038" s="259"/>
    </row>
    <row r="5039" spans="1:22">
      <c r="A5039" s="45"/>
      <c r="B5039" s="43">
        <f t="shared" si="83"/>
        <v>5024</v>
      </c>
      <c r="C5039" s="919"/>
      <c r="D5039" s="48"/>
      <c r="L5039" s="259"/>
      <c r="M5039" s="259"/>
      <c r="S5039" s="259"/>
      <c r="T5039" s="259"/>
      <c r="U5039" s="259"/>
      <c r="V5039" s="259"/>
    </row>
    <row r="5040" spans="1:22">
      <c r="A5040" s="45"/>
      <c r="B5040" s="43">
        <f t="shared" si="83"/>
        <v>5025</v>
      </c>
      <c r="C5040" s="919"/>
      <c r="D5040" s="48"/>
      <c r="L5040" s="259"/>
      <c r="M5040" s="259"/>
      <c r="S5040" s="259"/>
      <c r="T5040" s="259"/>
      <c r="U5040" s="259"/>
      <c r="V5040" s="259"/>
    </row>
    <row r="5041" spans="1:22">
      <c r="A5041" s="45"/>
      <c r="B5041" s="43">
        <f t="shared" si="83"/>
        <v>5026</v>
      </c>
      <c r="C5041" s="919"/>
      <c r="D5041" s="48"/>
      <c r="L5041" s="259"/>
      <c r="M5041" s="259"/>
      <c r="S5041" s="259"/>
      <c r="T5041" s="259"/>
      <c r="U5041" s="259"/>
      <c r="V5041" s="259"/>
    </row>
    <row r="5042" spans="1:22">
      <c r="A5042" s="45"/>
      <c r="B5042" s="43">
        <f t="shared" si="83"/>
        <v>5027</v>
      </c>
      <c r="C5042" s="919"/>
      <c r="D5042" s="48"/>
      <c r="L5042" s="259"/>
      <c r="M5042" s="259"/>
      <c r="S5042" s="259"/>
      <c r="T5042" s="259"/>
      <c r="U5042" s="259"/>
      <c r="V5042" s="259"/>
    </row>
    <row r="5043" spans="1:22">
      <c r="A5043" s="45"/>
      <c r="B5043" s="43">
        <f t="shared" si="83"/>
        <v>5028</v>
      </c>
      <c r="C5043" s="919"/>
      <c r="D5043" s="48"/>
      <c r="L5043" s="259"/>
      <c r="M5043" s="259"/>
      <c r="S5043" s="259"/>
      <c r="T5043" s="259"/>
      <c r="U5043" s="259"/>
      <c r="V5043" s="259"/>
    </row>
    <row r="5044" spans="1:22">
      <c r="A5044" s="45"/>
      <c r="B5044" s="43">
        <f t="shared" si="83"/>
        <v>5029</v>
      </c>
      <c r="C5044" s="919"/>
      <c r="D5044" s="48"/>
      <c r="L5044" s="259"/>
      <c r="M5044" s="259"/>
      <c r="S5044" s="259"/>
      <c r="T5044" s="259"/>
      <c r="U5044" s="259"/>
      <c r="V5044" s="259"/>
    </row>
    <row r="5045" spans="1:22">
      <c r="A5045" s="45"/>
      <c r="B5045" s="43">
        <f t="shared" si="83"/>
        <v>5030</v>
      </c>
      <c r="C5045" s="919"/>
      <c r="D5045" s="48"/>
      <c r="L5045" s="259"/>
      <c r="M5045" s="259"/>
      <c r="S5045" s="259"/>
      <c r="T5045" s="259"/>
      <c r="U5045" s="259"/>
      <c r="V5045" s="259"/>
    </row>
    <row r="5046" spans="1:22">
      <c r="A5046" s="45"/>
      <c r="B5046" s="43">
        <f t="shared" si="83"/>
        <v>5031</v>
      </c>
      <c r="C5046" s="919"/>
      <c r="D5046" s="48"/>
      <c r="L5046" s="259"/>
      <c r="M5046" s="259"/>
      <c r="S5046" s="259"/>
      <c r="T5046" s="259"/>
      <c r="U5046" s="259"/>
      <c r="V5046" s="259"/>
    </row>
    <row r="5047" spans="1:22">
      <c r="A5047" s="45"/>
      <c r="B5047" s="43">
        <f t="shared" si="83"/>
        <v>5032</v>
      </c>
      <c r="C5047" s="919"/>
      <c r="D5047" s="48"/>
      <c r="L5047" s="259"/>
      <c r="M5047" s="259"/>
      <c r="S5047" s="259"/>
      <c r="T5047" s="259"/>
      <c r="U5047" s="259"/>
      <c r="V5047" s="259"/>
    </row>
    <row r="5048" spans="1:22">
      <c r="A5048" s="45"/>
      <c r="B5048" s="43">
        <f t="shared" si="83"/>
        <v>5033</v>
      </c>
      <c r="C5048" s="919"/>
      <c r="D5048" s="48"/>
      <c r="L5048" s="259"/>
      <c r="M5048" s="259"/>
      <c r="S5048" s="259"/>
      <c r="T5048" s="259"/>
      <c r="U5048" s="259"/>
      <c r="V5048" s="259"/>
    </row>
    <row r="5049" spans="1:22">
      <c r="A5049" s="45"/>
      <c r="B5049" s="43">
        <f t="shared" si="83"/>
        <v>5034</v>
      </c>
      <c r="C5049" s="919"/>
      <c r="D5049" s="48"/>
      <c r="L5049" s="259"/>
      <c r="M5049" s="259"/>
      <c r="S5049" s="259"/>
      <c r="T5049" s="259"/>
      <c r="U5049" s="259"/>
      <c r="V5049" s="259"/>
    </row>
    <row r="5050" spans="1:22">
      <c r="A5050" s="45"/>
      <c r="B5050" s="43">
        <f t="shared" si="83"/>
        <v>5035</v>
      </c>
      <c r="C5050" s="919"/>
      <c r="D5050" s="48"/>
      <c r="L5050" s="259"/>
      <c r="M5050" s="259"/>
      <c r="S5050" s="259"/>
      <c r="T5050" s="259"/>
      <c r="U5050" s="259"/>
      <c r="V5050" s="259"/>
    </row>
    <row r="5051" spans="1:22">
      <c r="A5051" s="45"/>
      <c r="B5051" s="43">
        <f t="shared" si="83"/>
        <v>5036</v>
      </c>
      <c r="C5051" s="919"/>
      <c r="D5051" s="48"/>
      <c r="L5051" s="259"/>
      <c r="M5051" s="259"/>
      <c r="S5051" s="259"/>
      <c r="T5051" s="259"/>
      <c r="U5051" s="259"/>
      <c r="V5051" s="259"/>
    </row>
    <row r="5052" spans="1:22">
      <c r="A5052" s="45"/>
      <c r="B5052" s="43">
        <f t="shared" si="83"/>
        <v>5037</v>
      </c>
      <c r="C5052" s="919"/>
      <c r="D5052" s="48"/>
      <c r="L5052" s="259"/>
      <c r="M5052" s="259"/>
      <c r="S5052" s="259"/>
      <c r="T5052" s="259"/>
      <c r="U5052" s="259"/>
      <c r="V5052" s="259"/>
    </row>
    <row r="5053" spans="1:22">
      <c r="A5053" s="45"/>
      <c r="B5053" s="43">
        <f t="shared" si="83"/>
        <v>5038</v>
      </c>
      <c r="C5053" s="919"/>
      <c r="D5053" s="48"/>
      <c r="L5053" s="259"/>
      <c r="M5053" s="259"/>
      <c r="S5053" s="259"/>
      <c r="T5053" s="259"/>
      <c r="U5053" s="259"/>
      <c r="V5053" s="259"/>
    </row>
    <row r="5054" spans="1:22">
      <c r="A5054" s="45"/>
      <c r="B5054" s="43">
        <f t="shared" si="83"/>
        <v>5039</v>
      </c>
      <c r="C5054" s="919"/>
      <c r="D5054" s="48"/>
      <c r="L5054" s="259"/>
      <c r="M5054" s="259"/>
      <c r="S5054" s="259"/>
      <c r="T5054" s="259"/>
      <c r="U5054" s="259"/>
      <c r="V5054" s="259"/>
    </row>
    <row r="5055" spans="1:22">
      <c r="A5055" s="45"/>
      <c r="B5055" s="43">
        <f t="shared" si="83"/>
        <v>5040</v>
      </c>
      <c r="C5055" s="919"/>
      <c r="D5055" s="48"/>
      <c r="L5055" s="259"/>
      <c r="M5055" s="259"/>
      <c r="S5055" s="259"/>
      <c r="T5055" s="259"/>
      <c r="U5055" s="259"/>
      <c r="V5055" s="259"/>
    </row>
    <row r="5056" spans="1:22">
      <c r="A5056" s="45"/>
      <c r="B5056" s="43">
        <f t="shared" si="83"/>
        <v>5041</v>
      </c>
      <c r="C5056" s="919"/>
      <c r="D5056" s="48"/>
      <c r="L5056" s="259"/>
      <c r="M5056" s="259"/>
      <c r="S5056" s="259"/>
      <c r="T5056" s="259"/>
      <c r="U5056" s="259"/>
      <c r="V5056" s="259"/>
    </row>
    <row r="5057" spans="1:22">
      <c r="A5057" s="45"/>
      <c r="B5057" s="43">
        <f t="shared" si="83"/>
        <v>5042</v>
      </c>
      <c r="C5057" s="919"/>
      <c r="D5057" s="48"/>
      <c r="L5057" s="259"/>
      <c r="M5057" s="259"/>
      <c r="S5057" s="259"/>
      <c r="T5057" s="259"/>
      <c r="U5057" s="259"/>
      <c r="V5057" s="259"/>
    </row>
    <row r="5058" spans="1:22">
      <c r="A5058" s="45"/>
      <c r="B5058" s="43">
        <f t="shared" si="83"/>
        <v>5043</v>
      </c>
      <c r="C5058" s="919"/>
      <c r="D5058" s="48"/>
      <c r="L5058" s="259"/>
      <c r="M5058" s="259"/>
      <c r="S5058" s="259"/>
      <c r="T5058" s="259"/>
      <c r="U5058" s="259"/>
      <c r="V5058" s="259"/>
    </row>
    <row r="5059" spans="1:22">
      <c r="A5059" s="45"/>
      <c r="B5059" s="43">
        <f t="shared" si="83"/>
        <v>5044</v>
      </c>
      <c r="C5059" s="919"/>
      <c r="D5059" s="48"/>
      <c r="L5059" s="259"/>
      <c r="M5059" s="259"/>
      <c r="S5059" s="259"/>
      <c r="T5059" s="259"/>
      <c r="U5059" s="259"/>
      <c r="V5059" s="259"/>
    </row>
    <row r="5060" spans="1:22">
      <c r="A5060" s="45"/>
      <c r="B5060" s="43">
        <f t="shared" si="83"/>
        <v>5045</v>
      </c>
      <c r="C5060" s="919"/>
      <c r="D5060" s="48"/>
      <c r="L5060" s="259"/>
      <c r="M5060" s="259"/>
      <c r="S5060" s="259"/>
      <c r="T5060" s="259"/>
      <c r="U5060" s="259"/>
      <c r="V5060" s="259"/>
    </row>
    <row r="5061" spans="1:22">
      <c r="A5061" s="45"/>
      <c r="B5061" s="43">
        <f t="shared" si="83"/>
        <v>5046</v>
      </c>
      <c r="C5061" s="919"/>
      <c r="D5061" s="48"/>
      <c r="L5061" s="259"/>
      <c r="M5061" s="259"/>
      <c r="S5061" s="259"/>
      <c r="T5061" s="259"/>
      <c r="U5061" s="259"/>
      <c r="V5061" s="259"/>
    </row>
    <row r="5062" spans="1:22">
      <c r="A5062" s="45"/>
      <c r="B5062" s="43">
        <f t="shared" si="83"/>
        <v>5047</v>
      </c>
      <c r="C5062" s="919"/>
      <c r="D5062" s="48"/>
      <c r="L5062" s="259"/>
      <c r="M5062" s="259"/>
      <c r="S5062" s="259"/>
      <c r="T5062" s="259"/>
      <c r="U5062" s="259"/>
      <c r="V5062" s="259"/>
    </row>
    <row r="5063" spans="1:22">
      <c r="A5063" s="45"/>
      <c r="B5063" s="43">
        <f t="shared" si="83"/>
        <v>5048</v>
      </c>
      <c r="C5063" s="919"/>
      <c r="D5063" s="48"/>
      <c r="L5063" s="259"/>
      <c r="M5063" s="259"/>
      <c r="S5063" s="259"/>
      <c r="T5063" s="259"/>
      <c r="U5063" s="259"/>
      <c r="V5063" s="259"/>
    </row>
    <row r="5064" spans="1:22">
      <c r="A5064" s="45"/>
      <c r="B5064" s="43">
        <f t="shared" si="83"/>
        <v>5049</v>
      </c>
      <c r="C5064" s="919"/>
      <c r="D5064" s="48"/>
      <c r="L5064" s="259"/>
      <c r="M5064" s="259"/>
      <c r="S5064" s="259"/>
      <c r="T5064" s="259"/>
      <c r="U5064" s="259"/>
      <c r="V5064" s="259"/>
    </row>
    <row r="5065" spans="1:22">
      <c r="A5065" s="45"/>
      <c r="B5065" s="43">
        <f t="shared" si="83"/>
        <v>5050</v>
      </c>
      <c r="C5065" s="919"/>
      <c r="D5065" s="48"/>
      <c r="L5065" s="259"/>
      <c r="M5065" s="259"/>
      <c r="S5065" s="259"/>
      <c r="T5065" s="259"/>
      <c r="U5065" s="259"/>
      <c r="V5065" s="259"/>
    </row>
    <row r="5066" spans="1:22">
      <c r="A5066" s="45"/>
      <c r="B5066" s="43">
        <f t="shared" si="83"/>
        <v>5051</v>
      </c>
      <c r="C5066" s="919"/>
      <c r="D5066" s="48"/>
      <c r="L5066" s="259"/>
      <c r="M5066" s="259"/>
      <c r="S5066" s="259"/>
      <c r="T5066" s="259"/>
      <c r="U5066" s="259"/>
      <c r="V5066" s="259"/>
    </row>
    <row r="5067" spans="1:22">
      <c r="A5067" s="45"/>
      <c r="B5067" s="43">
        <f t="shared" si="83"/>
        <v>5052</v>
      </c>
      <c r="C5067" s="919"/>
      <c r="D5067" s="48"/>
      <c r="L5067" s="259"/>
      <c r="M5067" s="259"/>
      <c r="S5067" s="259"/>
      <c r="T5067" s="259"/>
      <c r="U5067" s="259"/>
      <c r="V5067" s="259"/>
    </row>
    <row r="5068" spans="1:22">
      <c r="A5068" s="45"/>
      <c r="B5068" s="43">
        <f t="shared" si="83"/>
        <v>5053</v>
      </c>
      <c r="C5068" s="919"/>
      <c r="D5068" s="48"/>
      <c r="L5068" s="259"/>
      <c r="M5068" s="259"/>
      <c r="S5068" s="259"/>
      <c r="T5068" s="259"/>
      <c r="U5068" s="259"/>
      <c r="V5068" s="259"/>
    </row>
    <row r="5069" spans="1:22">
      <c r="A5069" s="45"/>
      <c r="B5069" s="43">
        <f t="shared" si="83"/>
        <v>5054</v>
      </c>
      <c r="C5069" s="919"/>
      <c r="D5069" s="48"/>
      <c r="L5069" s="259"/>
      <c r="M5069" s="259"/>
      <c r="S5069" s="259"/>
      <c r="T5069" s="259"/>
      <c r="U5069" s="259"/>
      <c r="V5069" s="259"/>
    </row>
    <row r="5070" spans="1:22">
      <c r="A5070" s="45"/>
      <c r="B5070" s="43">
        <f t="shared" si="83"/>
        <v>5055</v>
      </c>
      <c r="C5070" s="919"/>
      <c r="D5070" s="48"/>
      <c r="L5070" s="259"/>
      <c r="M5070" s="259"/>
      <c r="S5070" s="259"/>
      <c r="T5070" s="259"/>
      <c r="U5070" s="259"/>
      <c r="V5070" s="259"/>
    </row>
    <row r="5071" spans="1:22">
      <c r="A5071" s="45"/>
      <c r="B5071" s="43">
        <f t="shared" si="83"/>
        <v>5056</v>
      </c>
      <c r="C5071" s="919"/>
      <c r="D5071" s="48"/>
      <c r="L5071" s="259"/>
      <c r="M5071" s="259"/>
      <c r="S5071" s="259"/>
      <c r="T5071" s="259"/>
      <c r="U5071" s="259"/>
      <c r="V5071" s="259"/>
    </row>
    <row r="5072" spans="1:22">
      <c r="A5072" s="45"/>
      <c r="B5072" s="43">
        <f t="shared" si="83"/>
        <v>5057</v>
      </c>
      <c r="C5072" s="919"/>
      <c r="D5072" s="48"/>
      <c r="L5072" s="259"/>
      <c r="M5072" s="259"/>
      <c r="S5072" s="259"/>
      <c r="T5072" s="259"/>
      <c r="U5072" s="259"/>
      <c r="V5072" s="259"/>
    </row>
    <row r="5073" spans="1:22">
      <c r="A5073" s="45"/>
      <c r="B5073" s="43">
        <f t="shared" si="83"/>
        <v>5058</v>
      </c>
      <c r="C5073" s="919"/>
      <c r="D5073" s="48"/>
      <c r="L5073" s="259"/>
      <c r="M5073" s="259"/>
      <c r="S5073" s="259"/>
      <c r="T5073" s="259"/>
      <c r="U5073" s="259"/>
      <c r="V5073" s="259"/>
    </row>
    <row r="5074" spans="1:22">
      <c r="A5074" s="45"/>
      <c r="B5074" s="43">
        <f t="shared" ref="B5074:B5137" si="84">B5073+1</f>
        <v>5059</v>
      </c>
      <c r="C5074" s="919"/>
      <c r="D5074" s="48"/>
      <c r="L5074" s="259"/>
      <c r="M5074" s="259"/>
      <c r="S5074" s="259"/>
      <c r="T5074" s="259"/>
      <c r="U5074" s="259"/>
      <c r="V5074" s="259"/>
    </row>
    <row r="5075" spans="1:22">
      <c r="A5075" s="45"/>
      <c r="B5075" s="43">
        <f t="shared" si="84"/>
        <v>5060</v>
      </c>
      <c r="C5075" s="919"/>
      <c r="D5075" s="48"/>
      <c r="L5075" s="259"/>
      <c r="M5075" s="259"/>
      <c r="S5075" s="259"/>
      <c r="T5075" s="259"/>
      <c r="U5075" s="259"/>
      <c r="V5075" s="259"/>
    </row>
    <row r="5076" spans="1:22">
      <c r="A5076" s="45"/>
      <c r="B5076" s="43">
        <f t="shared" si="84"/>
        <v>5061</v>
      </c>
      <c r="C5076" s="919"/>
      <c r="D5076" s="48"/>
      <c r="L5076" s="259"/>
      <c r="M5076" s="259"/>
      <c r="S5076" s="259"/>
      <c r="T5076" s="259"/>
      <c r="U5076" s="259"/>
      <c r="V5076" s="259"/>
    </row>
    <row r="5077" spans="1:22">
      <c r="A5077" s="45"/>
      <c r="B5077" s="43">
        <f t="shared" si="84"/>
        <v>5062</v>
      </c>
      <c r="C5077" s="919"/>
      <c r="D5077" s="48"/>
      <c r="L5077" s="259"/>
      <c r="M5077" s="259"/>
      <c r="S5077" s="259"/>
      <c r="T5077" s="259"/>
      <c r="U5077" s="259"/>
      <c r="V5077" s="259"/>
    </row>
    <row r="5078" spans="1:22">
      <c r="A5078" s="45"/>
      <c r="B5078" s="43">
        <f t="shared" si="84"/>
        <v>5063</v>
      </c>
      <c r="C5078" s="919"/>
      <c r="D5078" s="48"/>
      <c r="L5078" s="259"/>
      <c r="M5078" s="259"/>
      <c r="S5078" s="259"/>
      <c r="T5078" s="259"/>
      <c r="U5078" s="259"/>
      <c r="V5078" s="259"/>
    </row>
    <row r="5079" spans="1:22">
      <c r="A5079" s="45"/>
      <c r="B5079" s="43">
        <f t="shared" si="84"/>
        <v>5064</v>
      </c>
      <c r="C5079" s="919"/>
      <c r="D5079" s="48"/>
      <c r="L5079" s="259"/>
      <c r="M5079" s="259"/>
      <c r="S5079" s="259"/>
      <c r="T5079" s="259"/>
      <c r="U5079" s="259"/>
      <c r="V5079" s="259"/>
    </row>
    <row r="5080" spans="1:22">
      <c r="A5080" s="45"/>
      <c r="B5080" s="43">
        <f t="shared" si="84"/>
        <v>5065</v>
      </c>
      <c r="C5080" s="919"/>
      <c r="D5080" s="48"/>
      <c r="L5080" s="259"/>
      <c r="M5080" s="259"/>
      <c r="S5080" s="259"/>
      <c r="T5080" s="259"/>
      <c r="U5080" s="259"/>
      <c r="V5080" s="259"/>
    </row>
    <row r="5081" spans="1:22">
      <c r="A5081" s="45"/>
      <c r="B5081" s="43">
        <f t="shared" si="84"/>
        <v>5066</v>
      </c>
      <c r="C5081" s="919"/>
      <c r="D5081" s="48"/>
      <c r="L5081" s="259"/>
      <c r="M5081" s="259"/>
      <c r="S5081" s="259"/>
      <c r="T5081" s="259"/>
      <c r="U5081" s="259"/>
      <c r="V5081" s="259"/>
    </row>
    <row r="5082" spans="1:22">
      <c r="A5082" s="45"/>
      <c r="B5082" s="43">
        <f t="shared" si="84"/>
        <v>5067</v>
      </c>
      <c r="C5082" s="919"/>
      <c r="D5082" s="48"/>
      <c r="L5082" s="259"/>
      <c r="M5082" s="259"/>
      <c r="S5082" s="259"/>
      <c r="T5082" s="259"/>
      <c r="U5082" s="259"/>
      <c r="V5082" s="259"/>
    </row>
    <row r="5083" spans="1:22">
      <c r="A5083" s="45"/>
      <c r="B5083" s="43">
        <f t="shared" si="84"/>
        <v>5068</v>
      </c>
      <c r="C5083" s="919"/>
      <c r="D5083" s="48"/>
      <c r="L5083" s="259"/>
      <c r="M5083" s="259"/>
      <c r="S5083" s="259"/>
      <c r="T5083" s="259"/>
      <c r="U5083" s="259"/>
      <c r="V5083" s="259"/>
    </row>
    <row r="5084" spans="1:22">
      <c r="A5084" s="45"/>
      <c r="B5084" s="43">
        <f t="shared" si="84"/>
        <v>5069</v>
      </c>
      <c r="C5084" s="919"/>
      <c r="D5084" s="48"/>
      <c r="L5084" s="259"/>
      <c r="M5084" s="259"/>
      <c r="S5084" s="259"/>
      <c r="T5084" s="259"/>
      <c r="U5084" s="259"/>
      <c r="V5084" s="259"/>
    </row>
    <row r="5085" spans="1:22">
      <c r="A5085" s="45"/>
      <c r="B5085" s="43">
        <f t="shared" si="84"/>
        <v>5070</v>
      </c>
      <c r="C5085" s="919"/>
      <c r="D5085" s="48"/>
      <c r="L5085" s="259"/>
      <c r="M5085" s="259"/>
      <c r="S5085" s="259"/>
      <c r="T5085" s="259"/>
      <c r="U5085" s="259"/>
      <c r="V5085" s="259"/>
    </row>
    <row r="5086" spans="1:22">
      <c r="A5086" s="45"/>
      <c r="B5086" s="43">
        <f t="shared" si="84"/>
        <v>5071</v>
      </c>
      <c r="C5086" s="919"/>
      <c r="D5086" s="48"/>
      <c r="L5086" s="259"/>
      <c r="M5086" s="259"/>
      <c r="S5086" s="259"/>
      <c r="T5086" s="259"/>
      <c r="U5086" s="259"/>
      <c r="V5086" s="259"/>
    </row>
    <row r="5087" spans="1:22">
      <c r="A5087" s="45"/>
      <c r="B5087" s="43">
        <f t="shared" si="84"/>
        <v>5072</v>
      </c>
      <c r="C5087" s="919"/>
      <c r="D5087" s="48"/>
      <c r="L5087" s="259"/>
      <c r="M5087" s="259"/>
      <c r="S5087" s="259"/>
      <c r="T5087" s="259"/>
      <c r="U5087" s="259"/>
      <c r="V5087" s="259"/>
    </row>
    <row r="5088" spans="1:22">
      <c r="A5088" s="45"/>
      <c r="B5088" s="43">
        <f t="shared" si="84"/>
        <v>5073</v>
      </c>
      <c r="C5088" s="919"/>
      <c r="D5088" s="48"/>
      <c r="L5088" s="259"/>
      <c r="M5088" s="259"/>
      <c r="S5088" s="259"/>
      <c r="T5088" s="259"/>
      <c r="U5088" s="259"/>
      <c r="V5088" s="259"/>
    </row>
    <row r="5089" spans="1:22">
      <c r="A5089" s="45"/>
      <c r="B5089" s="43">
        <f t="shared" si="84"/>
        <v>5074</v>
      </c>
      <c r="C5089" s="919"/>
      <c r="D5089" s="48"/>
      <c r="L5089" s="259"/>
      <c r="M5089" s="259"/>
      <c r="S5089" s="259"/>
      <c r="T5089" s="259"/>
      <c r="U5089" s="259"/>
      <c r="V5089" s="259"/>
    </row>
    <row r="5090" spans="1:22">
      <c r="A5090" s="45"/>
      <c r="B5090" s="43">
        <f t="shared" si="84"/>
        <v>5075</v>
      </c>
      <c r="C5090" s="919"/>
      <c r="D5090" s="48"/>
      <c r="L5090" s="259"/>
      <c r="M5090" s="259"/>
      <c r="S5090" s="259"/>
      <c r="T5090" s="259"/>
      <c r="U5090" s="259"/>
      <c r="V5090" s="259"/>
    </row>
    <row r="5091" spans="1:22">
      <c r="A5091" s="45"/>
      <c r="B5091" s="43">
        <f t="shared" si="84"/>
        <v>5076</v>
      </c>
      <c r="C5091" s="919"/>
      <c r="D5091" s="48"/>
      <c r="L5091" s="259"/>
      <c r="M5091" s="259"/>
      <c r="S5091" s="259"/>
      <c r="T5091" s="259"/>
      <c r="U5091" s="259"/>
      <c r="V5091" s="259"/>
    </row>
    <row r="5092" spans="1:22">
      <c r="A5092" s="45"/>
      <c r="B5092" s="43">
        <f t="shared" si="84"/>
        <v>5077</v>
      </c>
      <c r="C5092" s="919"/>
      <c r="D5092" s="48"/>
      <c r="L5092" s="259"/>
      <c r="M5092" s="259"/>
      <c r="S5092" s="259"/>
      <c r="T5092" s="259"/>
      <c r="U5092" s="259"/>
      <c r="V5092" s="259"/>
    </row>
    <row r="5093" spans="1:22">
      <c r="A5093" s="45"/>
      <c r="B5093" s="43">
        <f t="shared" si="84"/>
        <v>5078</v>
      </c>
      <c r="C5093" s="919"/>
      <c r="D5093" s="48"/>
      <c r="L5093" s="259"/>
      <c r="M5093" s="259"/>
      <c r="S5093" s="259"/>
      <c r="T5093" s="259"/>
      <c r="U5093" s="259"/>
      <c r="V5093" s="259"/>
    </row>
    <row r="5094" spans="1:22">
      <c r="A5094" s="45"/>
      <c r="B5094" s="43">
        <f t="shared" si="84"/>
        <v>5079</v>
      </c>
      <c r="C5094" s="919"/>
      <c r="D5094" s="48"/>
      <c r="L5094" s="259"/>
      <c r="M5094" s="259"/>
      <c r="S5094" s="259"/>
      <c r="T5094" s="259"/>
      <c r="U5094" s="259"/>
      <c r="V5094" s="259"/>
    </row>
    <row r="5095" spans="1:22">
      <c r="A5095" s="45"/>
      <c r="B5095" s="43">
        <f t="shared" si="84"/>
        <v>5080</v>
      </c>
      <c r="C5095" s="919"/>
      <c r="D5095" s="48"/>
      <c r="L5095" s="259"/>
      <c r="M5095" s="259"/>
      <c r="S5095" s="259"/>
      <c r="T5095" s="259"/>
      <c r="U5095" s="259"/>
      <c r="V5095" s="259"/>
    </row>
    <row r="5096" spans="1:22">
      <c r="A5096" s="45"/>
      <c r="B5096" s="43">
        <f t="shared" si="84"/>
        <v>5081</v>
      </c>
      <c r="C5096" s="919"/>
      <c r="D5096" s="48"/>
      <c r="L5096" s="259"/>
      <c r="M5096" s="259"/>
      <c r="S5096" s="259"/>
      <c r="T5096" s="259"/>
      <c r="U5096" s="259"/>
      <c r="V5096" s="259"/>
    </row>
    <row r="5097" spans="1:22">
      <c r="A5097" s="45"/>
      <c r="B5097" s="43">
        <f t="shared" si="84"/>
        <v>5082</v>
      </c>
      <c r="C5097" s="919"/>
      <c r="D5097" s="48"/>
      <c r="L5097" s="259"/>
      <c r="M5097" s="259"/>
      <c r="S5097" s="259"/>
      <c r="T5097" s="259"/>
      <c r="U5097" s="259"/>
      <c r="V5097" s="259"/>
    </row>
    <row r="5098" spans="1:22">
      <c r="A5098" s="45"/>
      <c r="B5098" s="43">
        <f t="shared" si="84"/>
        <v>5083</v>
      </c>
      <c r="C5098" s="919"/>
      <c r="D5098" s="48"/>
      <c r="L5098" s="259"/>
      <c r="M5098" s="259"/>
      <c r="S5098" s="259"/>
      <c r="T5098" s="259"/>
      <c r="U5098" s="259"/>
      <c r="V5098" s="259"/>
    </row>
    <row r="5099" spans="1:22">
      <c r="A5099" s="45"/>
      <c r="B5099" s="43">
        <f t="shared" si="84"/>
        <v>5084</v>
      </c>
      <c r="C5099" s="919"/>
      <c r="D5099" s="48"/>
      <c r="L5099" s="259"/>
      <c r="M5099" s="259"/>
      <c r="S5099" s="259"/>
      <c r="T5099" s="259"/>
      <c r="U5099" s="259"/>
      <c r="V5099" s="259"/>
    </row>
    <row r="5100" spans="1:22">
      <c r="A5100" s="45"/>
      <c r="B5100" s="43">
        <f t="shared" si="84"/>
        <v>5085</v>
      </c>
      <c r="C5100" s="919"/>
      <c r="D5100" s="48"/>
      <c r="L5100" s="259"/>
      <c r="M5100" s="259"/>
      <c r="S5100" s="259"/>
      <c r="T5100" s="259"/>
      <c r="U5100" s="259"/>
      <c r="V5100" s="259"/>
    </row>
    <row r="5101" spans="1:22">
      <c r="A5101" s="45"/>
      <c r="B5101" s="43">
        <f t="shared" si="84"/>
        <v>5086</v>
      </c>
      <c r="C5101" s="919"/>
      <c r="D5101" s="48"/>
      <c r="L5101" s="259"/>
      <c r="M5101" s="259"/>
      <c r="S5101" s="259"/>
      <c r="T5101" s="259"/>
      <c r="U5101" s="259"/>
      <c r="V5101" s="259"/>
    </row>
    <row r="5102" spans="1:22">
      <c r="A5102" s="45"/>
      <c r="B5102" s="43">
        <f t="shared" si="84"/>
        <v>5087</v>
      </c>
      <c r="C5102" s="919"/>
      <c r="D5102" s="48"/>
      <c r="L5102" s="259"/>
      <c r="M5102" s="259"/>
      <c r="S5102" s="259"/>
      <c r="T5102" s="259"/>
      <c r="U5102" s="259"/>
      <c r="V5102" s="259"/>
    </row>
    <row r="5103" spans="1:22">
      <c r="A5103" s="45"/>
      <c r="B5103" s="43">
        <f t="shared" si="84"/>
        <v>5088</v>
      </c>
      <c r="C5103" s="919"/>
      <c r="D5103" s="48"/>
      <c r="L5103" s="259"/>
      <c r="M5103" s="259"/>
      <c r="S5103" s="259"/>
      <c r="T5103" s="259"/>
      <c r="U5103" s="259"/>
      <c r="V5103" s="259"/>
    </row>
    <row r="5104" spans="1:22">
      <c r="A5104" s="45"/>
      <c r="B5104" s="43">
        <f t="shared" si="84"/>
        <v>5089</v>
      </c>
      <c r="C5104" s="919"/>
      <c r="D5104" s="48"/>
      <c r="L5104" s="259"/>
      <c r="M5104" s="259"/>
      <c r="S5104" s="259"/>
      <c r="T5104" s="259"/>
      <c r="U5104" s="259"/>
      <c r="V5104" s="259"/>
    </row>
    <row r="5105" spans="1:22">
      <c r="A5105" s="45"/>
      <c r="B5105" s="43">
        <f t="shared" si="84"/>
        <v>5090</v>
      </c>
      <c r="C5105" s="919"/>
      <c r="D5105" s="48"/>
      <c r="L5105" s="259"/>
      <c r="M5105" s="259"/>
      <c r="S5105" s="259"/>
      <c r="T5105" s="259"/>
      <c r="U5105" s="259"/>
      <c r="V5105" s="259"/>
    </row>
    <row r="5106" spans="1:22">
      <c r="A5106" s="45"/>
      <c r="B5106" s="43">
        <f t="shared" si="84"/>
        <v>5091</v>
      </c>
      <c r="C5106" s="919"/>
      <c r="D5106" s="48"/>
      <c r="L5106" s="259"/>
      <c r="M5106" s="259"/>
      <c r="S5106" s="259"/>
      <c r="T5106" s="259"/>
      <c r="U5106" s="259"/>
      <c r="V5106" s="259"/>
    </row>
    <row r="5107" spans="1:22">
      <c r="A5107" s="45"/>
      <c r="B5107" s="43">
        <f t="shared" si="84"/>
        <v>5092</v>
      </c>
      <c r="C5107" s="919"/>
      <c r="D5107" s="48"/>
      <c r="L5107" s="259"/>
      <c r="M5107" s="259"/>
      <c r="S5107" s="259"/>
      <c r="T5107" s="259"/>
      <c r="U5107" s="259"/>
      <c r="V5107" s="259"/>
    </row>
    <row r="5108" spans="1:22">
      <c r="A5108" s="45"/>
      <c r="B5108" s="43">
        <f t="shared" si="84"/>
        <v>5093</v>
      </c>
      <c r="C5108" s="919"/>
      <c r="D5108" s="48"/>
      <c r="L5108" s="259"/>
      <c r="M5108" s="259"/>
      <c r="S5108" s="259"/>
      <c r="T5108" s="259"/>
      <c r="U5108" s="259"/>
      <c r="V5108" s="259"/>
    </row>
    <row r="5109" spans="1:22">
      <c r="A5109" s="45"/>
      <c r="B5109" s="43">
        <f t="shared" si="84"/>
        <v>5094</v>
      </c>
      <c r="C5109" s="919"/>
      <c r="D5109" s="48"/>
      <c r="L5109" s="259"/>
      <c r="M5109" s="259"/>
      <c r="S5109" s="259"/>
      <c r="T5109" s="259"/>
      <c r="U5109" s="259"/>
      <c r="V5109" s="259"/>
    </row>
    <row r="5110" spans="1:22">
      <c r="A5110" s="45"/>
      <c r="B5110" s="43">
        <f t="shared" si="84"/>
        <v>5095</v>
      </c>
      <c r="C5110" s="919"/>
      <c r="D5110" s="48"/>
      <c r="L5110" s="259"/>
      <c r="M5110" s="259"/>
      <c r="S5110" s="259"/>
      <c r="T5110" s="259"/>
      <c r="U5110" s="259"/>
      <c r="V5110" s="259"/>
    </row>
    <row r="5111" spans="1:22">
      <c r="A5111" s="45"/>
      <c r="B5111" s="43">
        <f t="shared" si="84"/>
        <v>5096</v>
      </c>
      <c r="C5111" s="919"/>
      <c r="D5111" s="48"/>
      <c r="L5111" s="259"/>
      <c r="M5111" s="259"/>
      <c r="S5111" s="259"/>
      <c r="T5111" s="259"/>
      <c r="U5111" s="259"/>
      <c r="V5111" s="259"/>
    </row>
    <row r="5112" spans="1:22">
      <c r="A5112" s="45"/>
      <c r="B5112" s="43">
        <f t="shared" si="84"/>
        <v>5097</v>
      </c>
      <c r="C5112" s="919"/>
      <c r="D5112" s="48"/>
      <c r="L5112" s="259"/>
      <c r="M5112" s="259"/>
      <c r="S5112" s="259"/>
      <c r="T5112" s="259"/>
      <c r="U5112" s="259"/>
      <c r="V5112" s="259"/>
    </row>
    <row r="5113" spans="1:22">
      <c r="A5113" s="45"/>
      <c r="B5113" s="43">
        <f t="shared" si="84"/>
        <v>5098</v>
      </c>
      <c r="C5113" s="919"/>
      <c r="D5113" s="48"/>
      <c r="L5113" s="259"/>
      <c r="M5113" s="259"/>
      <c r="S5113" s="259"/>
      <c r="T5113" s="259"/>
      <c r="U5113" s="259"/>
      <c r="V5113" s="259"/>
    </row>
    <row r="5114" spans="1:22">
      <c r="A5114" s="45"/>
      <c r="B5114" s="43">
        <f t="shared" si="84"/>
        <v>5099</v>
      </c>
      <c r="C5114" s="919"/>
      <c r="D5114" s="48"/>
      <c r="L5114" s="259"/>
      <c r="M5114" s="259"/>
      <c r="S5114" s="259"/>
      <c r="T5114" s="259"/>
      <c r="U5114" s="259"/>
      <c r="V5114" s="259"/>
    </row>
    <row r="5115" spans="1:22">
      <c r="A5115" s="45"/>
      <c r="B5115" s="43">
        <f t="shared" si="84"/>
        <v>5100</v>
      </c>
      <c r="C5115" s="919"/>
      <c r="D5115" s="48"/>
      <c r="L5115" s="259"/>
      <c r="M5115" s="259"/>
      <c r="S5115" s="259"/>
      <c r="T5115" s="259"/>
      <c r="U5115" s="259"/>
      <c r="V5115" s="259"/>
    </row>
    <row r="5116" spans="1:22">
      <c r="A5116" s="45"/>
      <c r="B5116" s="43">
        <f t="shared" si="84"/>
        <v>5101</v>
      </c>
      <c r="C5116" s="919"/>
      <c r="D5116" s="48"/>
      <c r="L5116" s="259"/>
      <c r="M5116" s="259"/>
      <c r="S5116" s="259"/>
      <c r="T5116" s="259"/>
      <c r="U5116" s="259"/>
      <c r="V5116" s="259"/>
    </row>
    <row r="5117" spans="1:22">
      <c r="A5117" s="45"/>
      <c r="B5117" s="43">
        <f t="shared" si="84"/>
        <v>5102</v>
      </c>
      <c r="C5117" s="919"/>
      <c r="D5117" s="48"/>
      <c r="L5117" s="259"/>
      <c r="M5117" s="259"/>
      <c r="S5117" s="259"/>
      <c r="T5117" s="259"/>
      <c r="U5117" s="259"/>
      <c r="V5117" s="259"/>
    </row>
    <row r="5118" spans="1:22">
      <c r="A5118" s="45"/>
      <c r="B5118" s="43">
        <f t="shared" si="84"/>
        <v>5103</v>
      </c>
      <c r="C5118" s="919"/>
      <c r="D5118" s="48"/>
      <c r="L5118" s="259"/>
      <c r="M5118" s="259"/>
      <c r="S5118" s="259"/>
      <c r="T5118" s="259"/>
      <c r="U5118" s="259"/>
      <c r="V5118" s="259"/>
    </row>
    <row r="5119" spans="1:22">
      <c r="A5119" s="45"/>
      <c r="B5119" s="43">
        <f t="shared" si="84"/>
        <v>5104</v>
      </c>
      <c r="C5119" s="919"/>
      <c r="D5119" s="48"/>
      <c r="L5119" s="259"/>
      <c r="M5119" s="259"/>
      <c r="S5119" s="259"/>
      <c r="T5119" s="259"/>
      <c r="U5119" s="259"/>
      <c r="V5119" s="259"/>
    </row>
    <row r="5120" spans="1:22">
      <c r="A5120" s="45"/>
      <c r="B5120" s="43">
        <f t="shared" si="84"/>
        <v>5105</v>
      </c>
      <c r="C5120" s="919"/>
      <c r="D5120" s="48"/>
      <c r="L5120" s="259"/>
      <c r="M5120" s="259"/>
      <c r="S5120" s="259"/>
      <c r="T5120" s="259"/>
      <c r="U5120" s="259"/>
      <c r="V5120" s="259"/>
    </row>
    <row r="5121" spans="1:22">
      <c r="A5121" s="45"/>
      <c r="B5121" s="43">
        <f t="shared" si="84"/>
        <v>5106</v>
      </c>
      <c r="C5121" s="919"/>
      <c r="D5121" s="48"/>
      <c r="L5121" s="259"/>
      <c r="M5121" s="259"/>
      <c r="S5121" s="259"/>
      <c r="T5121" s="259"/>
      <c r="U5121" s="259"/>
      <c r="V5121" s="259"/>
    </row>
    <row r="5122" spans="1:22">
      <c r="A5122" s="45"/>
      <c r="B5122" s="43">
        <f t="shared" si="84"/>
        <v>5107</v>
      </c>
      <c r="C5122" s="919"/>
      <c r="D5122" s="48"/>
      <c r="L5122" s="259"/>
      <c r="M5122" s="259"/>
      <c r="S5122" s="259"/>
      <c r="T5122" s="259"/>
      <c r="U5122" s="259"/>
      <c r="V5122" s="259"/>
    </row>
    <row r="5123" spans="1:22">
      <c r="A5123" s="45"/>
      <c r="B5123" s="43">
        <f t="shared" si="84"/>
        <v>5108</v>
      </c>
      <c r="C5123" s="919"/>
      <c r="D5123" s="48"/>
      <c r="L5123" s="259"/>
      <c r="M5123" s="259"/>
      <c r="S5123" s="259"/>
      <c r="T5123" s="259"/>
      <c r="U5123" s="259"/>
      <c r="V5123" s="259"/>
    </row>
    <row r="5124" spans="1:22">
      <c r="A5124" s="45"/>
      <c r="B5124" s="43">
        <f t="shared" si="84"/>
        <v>5109</v>
      </c>
      <c r="C5124" s="919"/>
      <c r="D5124" s="48"/>
      <c r="L5124" s="259"/>
      <c r="M5124" s="259"/>
      <c r="S5124" s="259"/>
      <c r="T5124" s="259"/>
      <c r="U5124" s="259"/>
      <c r="V5124" s="259"/>
    </row>
    <row r="5125" spans="1:22">
      <c r="A5125" s="45"/>
      <c r="B5125" s="43">
        <f t="shared" si="84"/>
        <v>5110</v>
      </c>
      <c r="C5125" s="919"/>
      <c r="D5125" s="48"/>
      <c r="L5125" s="259"/>
      <c r="M5125" s="259"/>
      <c r="S5125" s="259"/>
      <c r="T5125" s="259"/>
      <c r="U5125" s="259"/>
      <c r="V5125" s="259"/>
    </row>
    <row r="5126" spans="1:22">
      <c r="A5126" s="45"/>
      <c r="B5126" s="43">
        <f t="shared" si="84"/>
        <v>5111</v>
      </c>
      <c r="C5126" s="919"/>
      <c r="D5126" s="48"/>
      <c r="L5126" s="259"/>
      <c r="M5126" s="259"/>
      <c r="S5126" s="259"/>
      <c r="T5126" s="259"/>
      <c r="U5126" s="259"/>
      <c r="V5126" s="259"/>
    </row>
    <row r="5127" spans="1:22">
      <c r="A5127" s="45"/>
      <c r="B5127" s="43">
        <f t="shared" si="84"/>
        <v>5112</v>
      </c>
      <c r="C5127" s="919"/>
      <c r="D5127" s="48"/>
      <c r="L5127" s="259"/>
      <c r="M5127" s="259"/>
      <c r="S5127" s="259"/>
      <c r="T5127" s="259"/>
      <c r="U5127" s="259"/>
      <c r="V5127" s="259"/>
    </row>
    <row r="5128" spans="1:22">
      <c r="A5128" s="45"/>
      <c r="B5128" s="43">
        <f t="shared" si="84"/>
        <v>5113</v>
      </c>
      <c r="C5128" s="919"/>
      <c r="D5128" s="48"/>
      <c r="L5128" s="259"/>
      <c r="M5128" s="259"/>
      <c r="S5128" s="259"/>
      <c r="T5128" s="259"/>
      <c r="U5128" s="259"/>
      <c r="V5128" s="259"/>
    </row>
    <row r="5129" spans="1:22">
      <c r="A5129" s="45"/>
      <c r="B5129" s="43">
        <f t="shared" si="84"/>
        <v>5114</v>
      </c>
      <c r="C5129" s="919"/>
      <c r="D5129" s="48"/>
      <c r="L5129" s="259"/>
      <c r="M5129" s="259"/>
      <c r="S5129" s="259"/>
      <c r="T5129" s="259"/>
      <c r="U5129" s="259"/>
      <c r="V5129" s="259"/>
    </row>
    <row r="5130" spans="1:22">
      <c r="A5130" s="45"/>
      <c r="B5130" s="43">
        <f t="shared" si="84"/>
        <v>5115</v>
      </c>
      <c r="C5130" s="919"/>
      <c r="D5130" s="48"/>
      <c r="L5130" s="259"/>
      <c r="M5130" s="259"/>
      <c r="S5130" s="259"/>
      <c r="T5130" s="259"/>
      <c r="U5130" s="259"/>
      <c r="V5130" s="259"/>
    </row>
    <row r="5131" spans="1:22">
      <c r="A5131" s="45"/>
      <c r="B5131" s="43">
        <f t="shared" si="84"/>
        <v>5116</v>
      </c>
      <c r="C5131" s="919"/>
      <c r="D5131" s="48"/>
      <c r="L5131" s="259"/>
      <c r="M5131" s="259"/>
      <c r="S5131" s="259"/>
      <c r="T5131" s="259"/>
      <c r="U5131" s="259"/>
      <c r="V5131" s="259"/>
    </row>
    <row r="5132" spans="1:22">
      <c r="A5132" s="45"/>
      <c r="B5132" s="43">
        <f t="shared" si="84"/>
        <v>5117</v>
      </c>
      <c r="C5132" s="919"/>
      <c r="D5132" s="48"/>
      <c r="L5132" s="259"/>
      <c r="M5132" s="259"/>
      <c r="S5132" s="259"/>
      <c r="T5132" s="259"/>
      <c r="U5132" s="259"/>
      <c r="V5132" s="259"/>
    </row>
    <row r="5133" spans="1:22">
      <c r="A5133" s="45"/>
      <c r="B5133" s="43">
        <f t="shared" si="84"/>
        <v>5118</v>
      </c>
      <c r="C5133" s="919"/>
      <c r="D5133" s="48"/>
      <c r="L5133" s="259"/>
      <c r="M5133" s="259"/>
      <c r="S5133" s="259"/>
      <c r="T5133" s="259"/>
      <c r="U5133" s="259"/>
      <c r="V5133" s="259"/>
    </row>
    <row r="5134" spans="1:22">
      <c r="A5134" s="45"/>
      <c r="B5134" s="43">
        <f t="shared" si="84"/>
        <v>5119</v>
      </c>
      <c r="C5134" s="919"/>
      <c r="D5134" s="48"/>
      <c r="L5134" s="259"/>
      <c r="M5134" s="259"/>
      <c r="S5134" s="259"/>
      <c r="T5134" s="259"/>
      <c r="U5134" s="259"/>
      <c r="V5134" s="259"/>
    </row>
    <row r="5135" spans="1:22">
      <c r="A5135" s="45"/>
      <c r="B5135" s="43">
        <f t="shared" si="84"/>
        <v>5120</v>
      </c>
      <c r="C5135" s="919"/>
      <c r="D5135" s="48"/>
      <c r="L5135" s="259"/>
      <c r="M5135" s="259"/>
      <c r="S5135" s="259"/>
      <c r="T5135" s="259"/>
      <c r="U5135" s="259"/>
      <c r="V5135" s="259"/>
    </row>
    <row r="5136" spans="1:22">
      <c r="A5136" s="45"/>
      <c r="B5136" s="43">
        <f t="shared" si="84"/>
        <v>5121</v>
      </c>
      <c r="C5136" s="919"/>
      <c r="D5136" s="48"/>
      <c r="L5136" s="259"/>
      <c r="M5136" s="259"/>
      <c r="S5136" s="259"/>
      <c r="T5136" s="259"/>
      <c r="U5136" s="259"/>
      <c r="V5136" s="259"/>
    </row>
    <row r="5137" spans="1:22">
      <c r="A5137" s="45"/>
      <c r="B5137" s="43">
        <f t="shared" si="84"/>
        <v>5122</v>
      </c>
      <c r="C5137" s="919"/>
      <c r="D5137" s="48"/>
      <c r="L5137" s="259"/>
      <c r="M5137" s="259"/>
      <c r="S5137" s="259"/>
      <c r="T5137" s="259"/>
      <c r="U5137" s="259"/>
      <c r="V5137" s="259"/>
    </row>
    <row r="5138" spans="1:22">
      <c r="A5138" s="45"/>
      <c r="B5138" s="43">
        <f t="shared" ref="B5138:B5201" si="85">B5137+1</f>
        <v>5123</v>
      </c>
      <c r="C5138" s="919"/>
      <c r="D5138" s="48"/>
      <c r="L5138" s="259"/>
      <c r="M5138" s="259"/>
      <c r="S5138" s="259"/>
      <c r="T5138" s="259"/>
      <c r="U5138" s="259"/>
      <c r="V5138" s="259"/>
    </row>
    <row r="5139" spans="1:22">
      <c r="A5139" s="45"/>
      <c r="B5139" s="43">
        <f t="shared" si="85"/>
        <v>5124</v>
      </c>
      <c r="C5139" s="919"/>
      <c r="D5139" s="48"/>
      <c r="L5139" s="259"/>
      <c r="M5139" s="259"/>
      <c r="S5139" s="259"/>
      <c r="T5139" s="259"/>
      <c r="U5139" s="259"/>
      <c r="V5139" s="259"/>
    </row>
    <row r="5140" spans="1:22">
      <c r="A5140" s="45"/>
      <c r="B5140" s="43">
        <f t="shared" si="85"/>
        <v>5125</v>
      </c>
      <c r="C5140" s="919"/>
      <c r="D5140" s="48"/>
      <c r="L5140" s="259"/>
      <c r="M5140" s="259"/>
      <c r="S5140" s="259"/>
      <c r="T5140" s="259"/>
      <c r="U5140" s="259"/>
      <c r="V5140" s="259"/>
    </row>
    <row r="5141" spans="1:22">
      <c r="A5141" s="45"/>
      <c r="B5141" s="43">
        <f t="shared" si="85"/>
        <v>5126</v>
      </c>
      <c r="C5141" s="919"/>
      <c r="D5141" s="48"/>
      <c r="L5141" s="259"/>
      <c r="M5141" s="259"/>
      <c r="S5141" s="259"/>
      <c r="T5141" s="259"/>
      <c r="U5141" s="259"/>
      <c r="V5141" s="259"/>
    </row>
    <row r="5142" spans="1:22">
      <c r="A5142" s="45"/>
      <c r="B5142" s="43">
        <f t="shared" si="85"/>
        <v>5127</v>
      </c>
      <c r="C5142" s="919"/>
      <c r="D5142" s="48"/>
      <c r="L5142" s="259"/>
      <c r="M5142" s="259"/>
      <c r="S5142" s="259"/>
      <c r="T5142" s="259"/>
      <c r="U5142" s="259"/>
      <c r="V5142" s="259"/>
    </row>
    <row r="5143" spans="1:22">
      <c r="A5143" s="45"/>
      <c r="B5143" s="43">
        <f t="shared" si="85"/>
        <v>5128</v>
      </c>
      <c r="C5143" s="919"/>
      <c r="D5143" s="48"/>
      <c r="L5143" s="259"/>
      <c r="M5143" s="259"/>
      <c r="S5143" s="259"/>
      <c r="T5143" s="259"/>
      <c r="U5143" s="259"/>
      <c r="V5143" s="259"/>
    </row>
    <row r="5144" spans="1:22">
      <c r="A5144" s="45"/>
      <c r="B5144" s="43">
        <f t="shared" si="85"/>
        <v>5129</v>
      </c>
      <c r="C5144" s="919"/>
      <c r="D5144" s="48"/>
      <c r="L5144" s="259"/>
      <c r="M5144" s="259"/>
      <c r="S5144" s="259"/>
      <c r="T5144" s="259"/>
      <c r="U5144" s="259"/>
      <c r="V5144" s="259"/>
    </row>
    <row r="5145" spans="1:22">
      <c r="A5145" s="45"/>
      <c r="B5145" s="43">
        <f t="shared" si="85"/>
        <v>5130</v>
      </c>
      <c r="C5145" s="919"/>
      <c r="D5145" s="48"/>
      <c r="L5145" s="259"/>
      <c r="M5145" s="259"/>
      <c r="S5145" s="259"/>
      <c r="T5145" s="259"/>
      <c r="U5145" s="259"/>
      <c r="V5145" s="259"/>
    </row>
    <row r="5146" spans="1:22">
      <c r="A5146" s="45"/>
      <c r="B5146" s="43">
        <f t="shared" si="85"/>
        <v>5131</v>
      </c>
      <c r="C5146" s="919"/>
      <c r="D5146" s="48"/>
      <c r="L5146" s="259"/>
      <c r="M5146" s="259"/>
      <c r="S5146" s="259"/>
      <c r="T5146" s="259"/>
      <c r="U5146" s="259"/>
      <c r="V5146" s="259"/>
    </row>
    <row r="5147" spans="1:22">
      <c r="A5147" s="45"/>
      <c r="B5147" s="43">
        <f t="shared" si="85"/>
        <v>5132</v>
      </c>
      <c r="C5147" s="919"/>
      <c r="D5147" s="48"/>
      <c r="L5147" s="259"/>
      <c r="M5147" s="259"/>
      <c r="S5147" s="259"/>
      <c r="T5147" s="259"/>
      <c r="U5147" s="259"/>
      <c r="V5147" s="259"/>
    </row>
    <row r="5148" spans="1:22">
      <c r="A5148" s="45"/>
      <c r="B5148" s="43">
        <f t="shared" si="85"/>
        <v>5133</v>
      </c>
      <c r="C5148" s="919"/>
      <c r="D5148" s="48"/>
      <c r="L5148" s="259"/>
      <c r="M5148" s="259"/>
      <c r="S5148" s="259"/>
      <c r="T5148" s="259"/>
      <c r="U5148" s="259"/>
      <c r="V5148" s="259"/>
    </row>
    <row r="5149" spans="1:22">
      <c r="A5149" s="45"/>
      <c r="B5149" s="43">
        <f t="shared" si="85"/>
        <v>5134</v>
      </c>
      <c r="C5149" s="919"/>
      <c r="D5149" s="48"/>
      <c r="L5149" s="259"/>
      <c r="M5149" s="259"/>
      <c r="S5149" s="259"/>
      <c r="T5149" s="259"/>
      <c r="U5149" s="259"/>
      <c r="V5149" s="259"/>
    </row>
    <row r="5150" spans="1:22">
      <c r="A5150" s="45"/>
      <c r="B5150" s="43">
        <f t="shared" si="85"/>
        <v>5135</v>
      </c>
      <c r="C5150" s="919"/>
      <c r="D5150" s="48"/>
      <c r="L5150" s="259"/>
      <c r="M5150" s="259"/>
      <c r="S5150" s="259"/>
      <c r="T5150" s="259"/>
      <c r="U5150" s="259"/>
      <c r="V5150" s="259"/>
    </row>
    <row r="5151" spans="1:22">
      <c r="A5151" s="45"/>
      <c r="B5151" s="43">
        <f t="shared" si="85"/>
        <v>5136</v>
      </c>
      <c r="C5151" s="919"/>
      <c r="D5151" s="48"/>
      <c r="L5151" s="259"/>
      <c r="M5151" s="259"/>
      <c r="S5151" s="259"/>
      <c r="T5151" s="259"/>
      <c r="U5151" s="259"/>
      <c r="V5151" s="259"/>
    </row>
    <row r="5152" spans="1:22">
      <c r="A5152" s="45"/>
      <c r="B5152" s="43">
        <f t="shared" si="85"/>
        <v>5137</v>
      </c>
      <c r="C5152" s="919"/>
      <c r="D5152" s="48"/>
      <c r="L5152" s="259"/>
      <c r="M5152" s="259"/>
      <c r="S5152" s="259"/>
      <c r="T5152" s="259"/>
      <c r="U5152" s="259"/>
      <c r="V5152" s="259"/>
    </row>
    <row r="5153" spans="1:22">
      <c r="A5153" s="45"/>
      <c r="B5153" s="43">
        <f t="shared" si="85"/>
        <v>5138</v>
      </c>
      <c r="C5153" s="919"/>
      <c r="D5153" s="48"/>
      <c r="L5153" s="259"/>
      <c r="M5153" s="259"/>
      <c r="S5153" s="259"/>
      <c r="T5153" s="259"/>
      <c r="U5153" s="259"/>
      <c r="V5153" s="259"/>
    </row>
    <row r="5154" spans="1:22">
      <c r="A5154" s="45"/>
      <c r="B5154" s="43">
        <f t="shared" si="85"/>
        <v>5139</v>
      </c>
      <c r="C5154" s="919"/>
      <c r="D5154" s="48"/>
      <c r="L5154" s="259"/>
      <c r="M5154" s="259"/>
      <c r="S5154" s="259"/>
      <c r="T5154" s="259"/>
      <c r="U5154" s="259"/>
      <c r="V5154" s="259"/>
    </row>
    <row r="5155" spans="1:22">
      <c r="A5155" s="45"/>
      <c r="B5155" s="43">
        <f t="shared" si="85"/>
        <v>5140</v>
      </c>
      <c r="C5155" s="919"/>
      <c r="D5155" s="48"/>
      <c r="L5155" s="259"/>
      <c r="M5155" s="259"/>
      <c r="S5155" s="259"/>
      <c r="T5155" s="259"/>
      <c r="U5155" s="259"/>
      <c r="V5155" s="259"/>
    </row>
    <row r="5156" spans="1:22">
      <c r="A5156" s="45"/>
      <c r="B5156" s="43">
        <f t="shared" si="85"/>
        <v>5141</v>
      </c>
      <c r="C5156" s="919"/>
      <c r="D5156" s="48"/>
      <c r="L5156" s="259"/>
      <c r="M5156" s="259"/>
      <c r="S5156" s="259"/>
      <c r="T5156" s="259"/>
      <c r="U5156" s="259"/>
      <c r="V5156" s="259"/>
    </row>
    <row r="5157" spans="1:22">
      <c r="A5157" s="45"/>
      <c r="B5157" s="43">
        <f t="shared" si="85"/>
        <v>5142</v>
      </c>
      <c r="C5157" s="919"/>
      <c r="D5157" s="48"/>
      <c r="L5157" s="259"/>
      <c r="M5157" s="259"/>
      <c r="S5157" s="259"/>
      <c r="T5157" s="259"/>
      <c r="U5157" s="259"/>
      <c r="V5157" s="259"/>
    </row>
    <row r="5158" spans="1:22">
      <c r="A5158" s="45"/>
      <c r="B5158" s="43">
        <f t="shared" si="85"/>
        <v>5143</v>
      </c>
      <c r="C5158" s="919"/>
      <c r="D5158" s="48"/>
      <c r="L5158" s="259"/>
      <c r="M5158" s="259"/>
      <c r="S5158" s="259"/>
      <c r="T5158" s="259"/>
      <c r="U5158" s="259"/>
      <c r="V5158" s="259"/>
    </row>
    <row r="5159" spans="1:22">
      <c r="A5159" s="45"/>
      <c r="B5159" s="43">
        <f t="shared" si="85"/>
        <v>5144</v>
      </c>
      <c r="C5159" s="919"/>
      <c r="D5159" s="48"/>
      <c r="L5159" s="259"/>
      <c r="M5159" s="259"/>
      <c r="S5159" s="259"/>
      <c r="T5159" s="259"/>
      <c r="U5159" s="259"/>
      <c r="V5159" s="259"/>
    </row>
    <row r="5160" spans="1:22">
      <c r="A5160" s="45"/>
      <c r="B5160" s="43">
        <f t="shared" si="85"/>
        <v>5145</v>
      </c>
      <c r="C5160" s="919"/>
      <c r="D5160" s="48"/>
      <c r="L5160" s="259"/>
      <c r="M5160" s="259"/>
      <c r="S5160" s="259"/>
      <c r="T5160" s="259"/>
      <c r="U5160" s="259"/>
      <c r="V5160" s="259"/>
    </row>
    <row r="5161" spans="1:22">
      <c r="A5161" s="45"/>
      <c r="B5161" s="43">
        <f t="shared" si="85"/>
        <v>5146</v>
      </c>
      <c r="C5161" s="919"/>
      <c r="D5161" s="48"/>
      <c r="L5161" s="259"/>
      <c r="M5161" s="259"/>
      <c r="S5161" s="259"/>
      <c r="T5161" s="259"/>
      <c r="U5161" s="259"/>
      <c r="V5161" s="259"/>
    </row>
    <row r="5162" spans="1:22">
      <c r="A5162" s="45"/>
      <c r="B5162" s="43">
        <f t="shared" si="85"/>
        <v>5147</v>
      </c>
      <c r="C5162" s="919"/>
      <c r="D5162" s="48"/>
      <c r="L5162" s="259"/>
      <c r="M5162" s="259"/>
      <c r="S5162" s="259"/>
      <c r="T5162" s="259"/>
      <c r="U5162" s="259"/>
      <c r="V5162" s="259"/>
    </row>
    <row r="5163" spans="1:22">
      <c r="A5163" s="45"/>
      <c r="B5163" s="43">
        <f t="shared" si="85"/>
        <v>5148</v>
      </c>
      <c r="C5163" s="919"/>
      <c r="D5163" s="48"/>
      <c r="L5163" s="259"/>
      <c r="M5163" s="259"/>
      <c r="S5163" s="259"/>
      <c r="T5163" s="259"/>
      <c r="U5163" s="259"/>
      <c r="V5163" s="259"/>
    </row>
    <row r="5164" spans="1:22">
      <c r="A5164" s="45"/>
      <c r="B5164" s="43">
        <f t="shared" si="85"/>
        <v>5149</v>
      </c>
      <c r="C5164" s="919"/>
      <c r="D5164" s="48"/>
      <c r="L5164" s="259"/>
      <c r="M5164" s="259"/>
      <c r="S5164" s="259"/>
      <c r="T5164" s="259"/>
      <c r="U5164" s="259"/>
      <c r="V5164" s="259"/>
    </row>
    <row r="5165" spans="1:22">
      <c r="A5165" s="45"/>
      <c r="B5165" s="43">
        <f t="shared" si="85"/>
        <v>5150</v>
      </c>
      <c r="C5165" s="919"/>
      <c r="D5165" s="48"/>
      <c r="L5165" s="259"/>
      <c r="M5165" s="259"/>
      <c r="S5165" s="259"/>
      <c r="T5165" s="259"/>
      <c r="U5165" s="259"/>
      <c r="V5165" s="259"/>
    </row>
    <row r="5166" spans="1:22">
      <c r="A5166" s="45"/>
      <c r="B5166" s="43">
        <f t="shared" si="85"/>
        <v>5151</v>
      </c>
      <c r="C5166" s="919"/>
      <c r="D5166" s="48"/>
      <c r="L5166" s="259"/>
      <c r="M5166" s="259"/>
      <c r="S5166" s="259"/>
      <c r="T5166" s="259"/>
      <c r="U5166" s="259"/>
      <c r="V5166" s="259"/>
    </row>
    <row r="5167" spans="1:22">
      <c r="A5167" s="45"/>
      <c r="B5167" s="43">
        <f t="shared" si="85"/>
        <v>5152</v>
      </c>
      <c r="C5167" s="919"/>
      <c r="D5167" s="48"/>
      <c r="L5167" s="259"/>
      <c r="M5167" s="259"/>
      <c r="S5167" s="259"/>
      <c r="T5167" s="259"/>
      <c r="U5167" s="259"/>
      <c r="V5167" s="259"/>
    </row>
    <row r="5168" spans="1:22">
      <c r="A5168" s="45"/>
      <c r="B5168" s="43">
        <f t="shared" si="85"/>
        <v>5153</v>
      </c>
      <c r="C5168" s="919"/>
      <c r="D5168" s="48"/>
      <c r="L5168" s="259"/>
      <c r="M5168" s="259"/>
      <c r="S5168" s="259"/>
      <c r="T5168" s="259"/>
      <c r="U5168" s="259"/>
      <c r="V5168" s="259"/>
    </row>
    <row r="5169" spans="1:22">
      <c r="A5169" s="45"/>
      <c r="B5169" s="43">
        <f t="shared" si="85"/>
        <v>5154</v>
      </c>
      <c r="C5169" s="919"/>
      <c r="D5169" s="48"/>
      <c r="L5169" s="259"/>
      <c r="M5169" s="259"/>
      <c r="S5169" s="259"/>
      <c r="T5169" s="259"/>
      <c r="U5169" s="259"/>
      <c r="V5169" s="259"/>
    </row>
    <row r="5170" spans="1:22">
      <c r="A5170" s="45"/>
      <c r="B5170" s="43">
        <f t="shared" si="85"/>
        <v>5155</v>
      </c>
      <c r="C5170" s="919"/>
      <c r="D5170" s="48"/>
      <c r="L5170" s="259"/>
      <c r="M5170" s="259"/>
      <c r="S5170" s="259"/>
      <c r="T5170" s="259"/>
      <c r="U5170" s="259"/>
      <c r="V5170" s="259"/>
    </row>
    <row r="5171" spans="1:22">
      <c r="A5171" s="45"/>
      <c r="B5171" s="43">
        <f t="shared" si="85"/>
        <v>5156</v>
      </c>
      <c r="C5171" s="919"/>
      <c r="D5171" s="48"/>
      <c r="L5171" s="259"/>
      <c r="M5171" s="259"/>
      <c r="S5171" s="259"/>
      <c r="T5171" s="259"/>
      <c r="U5171" s="259"/>
      <c r="V5171" s="259"/>
    </row>
    <row r="5172" spans="1:22">
      <c r="A5172" s="45"/>
      <c r="B5172" s="43">
        <f t="shared" si="85"/>
        <v>5157</v>
      </c>
      <c r="C5172" s="919"/>
      <c r="D5172" s="48"/>
      <c r="L5172" s="259"/>
      <c r="M5172" s="259"/>
      <c r="S5172" s="259"/>
      <c r="T5172" s="259"/>
      <c r="U5172" s="259"/>
      <c r="V5172" s="259"/>
    </row>
    <row r="5173" spans="1:22">
      <c r="A5173" s="45"/>
      <c r="B5173" s="43">
        <f t="shared" si="85"/>
        <v>5158</v>
      </c>
      <c r="C5173" s="919"/>
      <c r="D5173" s="48"/>
      <c r="L5173" s="259"/>
      <c r="M5173" s="259"/>
      <c r="S5173" s="259"/>
      <c r="T5173" s="259"/>
      <c r="U5173" s="259"/>
      <c r="V5173" s="259"/>
    </row>
    <row r="5174" spans="1:22">
      <c r="A5174" s="45"/>
      <c r="B5174" s="43">
        <f t="shared" si="85"/>
        <v>5159</v>
      </c>
      <c r="C5174" s="919"/>
      <c r="D5174" s="48"/>
      <c r="L5174" s="259"/>
      <c r="M5174" s="259"/>
      <c r="S5174" s="259"/>
      <c r="T5174" s="259"/>
      <c r="U5174" s="259"/>
      <c r="V5174" s="259"/>
    </row>
    <row r="5175" spans="1:22">
      <c r="A5175" s="45"/>
      <c r="B5175" s="43">
        <f t="shared" si="85"/>
        <v>5160</v>
      </c>
      <c r="C5175" s="919"/>
      <c r="D5175" s="48"/>
      <c r="L5175" s="259"/>
      <c r="M5175" s="259"/>
      <c r="S5175" s="259"/>
      <c r="T5175" s="259"/>
      <c r="U5175" s="259"/>
      <c r="V5175" s="259"/>
    </row>
    <row r="5176" spans="1:22">
      <c r="A5176" s="45"/>
      <c r="B5176" s="43">
        <f t="shared" si="85"/>
        <v>5161</v>
      </c>
      <c r="C5176" s="919"/>
      <c r="D5176" s="48"/>
      <c r="L5176" s="259"/>
      <c r="M5176" s="259"/>
      <c r="S5176" s="259"/>
      <c r="T5176" s="259"/>
      <c r="U5176" s="259"/>
      <c r="V5176" s="259"/>
    </row>
    <row r="5177" spans="1:22">
      <c r="A5177" s="45"/>
      <c r="B5177" s="43">
        <f t="shared" si="85"/>
        <v>5162</v>
      </c>
      <c r="C5177" s="919"/>
      <c r="D5177" s="48"/>
      <c r="L5177" s="259"/>
      <c r="M5177" s="259"/>
      <c r="S5177" s="259"/>
      <c r="T5177" s="259"/>
      <c r="U5177" s="259"/>
      <c r="V5177" s="259"/>
    </row>
    <row r="5178" spans="1:22">
      <c r="A5178" s="45"/>
      <c r="B5178" s="43">
        <f t="shared" si="85"/>
        <v>5163</v>
      </c>
      <c r="C5178" s="919"/>
      <c r="D5178" s="48"/>
      <c r="L5178" s="259"/>
      <c r="M5178" s="259"/>
      <c r="S5178" s="259"/>
      <c r="T5178" s="259"/>
      <c r="U5178" s="259"/>
      <c r="V5178" s="259"/>
    </row>
    <row r="5179" spans="1:22">
      <c r="A5179" s="45"/>
      <c r="B5179" s="43">
        <f t="shared" si="85"/>
        <v>5164</v>
      </c>
      <c r="C5179" s="919"/>
      <c r="D5179" s="48"/>
      <c r="L5179" s="259"/>
      <c r="M5179" s="259"/>
      <c r="S5179" s="259"/>
      <c r="T5179" s="259"/>
      <c r="U5179" s="259"/>
      <c r="V5179" s="259"/>
    </row>
    <row r="5180" spans="1:22">
      <c r="A5180" s="45"/>
      <c r="B5180" s="43">
        <f t="shared" si="85"/>
        <v>5165</v>
      </c>
      <c r="C5180" s="919"/>
      <c r="D5180" s="48"/>
      <c r="L5180" s="259"/>
      <c r="M5180" s="259"/>
      <c r="S5180" s="259"/>
      <c r="T5180" s="259"/>
      <c r="U5180" s="259"/>
      <c r="V5180" s="259"/>
    </row>
    <row r="5181" spans="1:22">
      <c r="A5181" s="45"/>
      <c r="B5181" s="43">
        <f t="shared" si="85"/>
        <v>5166</v>
      </c>
      <c r="C5181" s="919"/>
      <c r="D5181" s="48"/>
      <c r="L5181" s="259"/>
      <c r="M5181" s="259"/>
      <c r="S5181" s="259"/>
      <c r="T5181" s="259"/>
      <c r="U5181" s="259"/>
      <c r="V5181" s="259"/>
    </row>
    <row r="5182" spans="1:22">
      <c r="A5182" s="45"/>
      <c r="B5182" s="43">
        <f t="shared" si="85"/>
        <v>5167</v>
      </c>
      <c r="C5182" s="919"/>
      <c r="D5182" s="48"/>
      <c r="L5182" s="259"/>
      <c r="M5182" s="259"/>
      <c r="S5182" s="259"/>
      <c r="T5182" s="259"/>
      <c r="U5182" s="259"/>
      <c r="V5182" s="259"/>
    </row>
    <row r="5183" spans="1:22">
      <c r="A5183" s="45"/>
      <c r="B5183" s="43">
        <f t="shared" si="85"/>
        <v>5168</v>
      </c>
      <c r="C5183" s="919"/>
      <c r="D5183" s="48"/>
      <c r="L5183" s="259"/>
      <c r="M5183" s="259"/>
      <c r="S5183" s="259"/>
      <c r="T5183" s="259"/>
      <c r="U5183" s="259"/>
      <c r="V5183" s="259"/>
    </row>
    <row r="5184" spans="1:22">
      <c r="A5184" s="45"/>
      <c r="B5184" s="43">
        <f t="shared" si="85"/>
        <v>5169</v>
      </c>
      <c r="C5184" s="919"/>
      <c r="D5184" s="48"/>
      <c r="L5184" s="259"/>
      <c r="M5184" s="259"/>
      <c r="S5184" s="259"/>
      <c r="T5184" s="259"/>
      <c r="U5184" s="259"/>
      <c r="V5184" s="259"/>
    </row>
    <row r="5185" spans="1:22">
      <c r="A5185" s="45"/>
      <c r="B5185" s="43">
        <f t="shared" si="85"/>
        <v>5170</v>
      </c>
      <c r="C5185" s="919"/>
      <c r="D5185" s="48"/>
      <c r="L5185" s="259"/>
      <c r="M5185" s="259"/>
      <c r="S5185" s="259"/>
      <c r="T5185" s="259"/>
      <c r="U5185" s="259"/>
      <c r="V5185" s="259"/>
    </row>
    <row r="5186" spans="1:22">
      <c r="A5186" s="45"/>
      <c r="B5186" s="43">
        <f t="shared" si="85"/>
        <v>5171</v>
      </c>
      <c r="C5186" s="919"/>
      <c r="D5186" s="48"/>
      <c r="L5186" s="259"/>
      <c r="M5186" s="259"/>
      <c r="S5186" s="259"/>
      <c r="T5186" s="259"/>
      <c r="U5186" s="259"/>
      <c r="V5186" s="259"/>
    </row>
    <row r="5187" spans="1:22">
      <c r="A5187" s="45"/>
      <c r="B5187" s="43">
        <f t="shared" si="85"/>
        <v>5172</v>
      </c>
      <c r="C5187" s="919"/>
      <c r="D5187" s="48"/>
      <c r="L5187" s="259"/>
      <c r="M5187" s="259"/>
      <c r="S5187" s="259"/>
      <c r="T5187" s="259"/>
      <c r="U5187" s="259"/>
      <c r="V5187" s="259"/>
    </row>
    <row r="5188" spans="1:22">
      <c r="A5188" s="45"/>
      <c r="B5188" s="43">
        <f t="shared" si="85"/>
        <v>5173</v>
      </c>
      <c r="C5188" s="919"/>
      <c r="D5188" s="48"/>
      <c r="L5188" s="259"/>
      <c r="M5188" s="259"/>
      <c r="S5188" s="259"/>
      <c r="T5188" s="259"/>
      <c r="U5188" s="259"/>
      <c r="V5188" s="259"/>
    </row>
    <row r="5189" spans="1:22">
      <c r="A5189" s="45"/>
      <c r="B5189" s="43">
        <f t="shared" si="85"/>
        <v>5174</v>
      </c>
      <c r="C5189" s="919"/>
      <c r="D5189" s="48"/>
      <c r="L5189" s="259"/>
      <c r="M5189" s="259"/>
      <c r="S5189" s="259"/>
      <c r="T5189" s="259"/>
      <c r="U5189" s="259"/>
      <c r="V5189" s="259"/>
    </row>
    <row r="5190" spans="1:22">
      <c r="A5190" s="45"/>
      <c r="B5190" s="43">
        <f t="shared" si="85"/>
        <v>5175</v>
      </c>
      <c r="C5190" s="919"/>
      <c r="D5190" s="48"/>
      <c r="L5190" s="259"/>
      <c r="M5190" s="259"/>
      <c r="S5190" s="259"/>
      <c r="T5190" s="259"/>
      <c r="U5190" s="259"/>
      <c r="V5190" s="259"/>
    </row>
    <row r="5191" spans="1:22">
      <c r="A5191" s="45"/>
      <c r="B5191" s="43">
        <f t="shared" si="85"/>
        <v>5176</v>
      </c>
      <c r="C5191" s="919"/>
      <c r="D5191" s="48"/>
      <c r="L5191" s="259"/>
      <c r="M5191" s="259"/>
      <c r="S5191" s="259"/>
      <c r="T5191" s="259"/>
      <c r="U5191" s="259"/>
      <c r="V5191" s="259"/>
    </row>
    <row r="5192" spans="1:22">
      <c r="A5192" s="45"/>
      <c r="B5192" s="43">
        <f t="shared" si="85"/>
        <v>5177</v>
      </c>
      <c r="C5192" s="919"/>
      <c r="D5192" s="48"/>
      <c r="L5192" s="259"/>
      <c r="M5192" s="259"/>
      <c r="S5192" s="259"/>
      <c r="T5192" s="259"/>
      <c r="U5192" s="259"/>
      <c r="V5192" s="259"/>
    </row>
    <row r="5193" spans="1:22">
      <c r="A5193" s="45"/>
      <c r="B5193" s="43">
        <f t="shared" si="85"/>
        <v>5178</v>
      </c>
      <c r="C5193" s="919"/>
      <c r="D5193" s="48"/>
      <c r="L5193" s="259"/>
      <c r="M5193" s="259"/>
      <c r="S5193" s="259"/>
      <c r="T5193" s="259"/>
      <c r="U5193" s="259"/>
      <c r="V5193" s="259"/>
    </row>
    <row r="5194" spans="1:22">
      <c r="A5194" s="45"/>
      <c r="B5194" s="43">
        <f t="shared" si="85"/>
        <v>5179</v>
      </c>
      <c r="C5194" s="919"/>
      <c r="D5194" s="48"/>
      <c r="L5194" s="259"/>
      <c r="M5194" s="259"/>
      <c r="S5194" s="259"/>
      <c r="T5194" s="259"/>
      <c r="U5194" s="259"/>
      <c r="V5194" s="259"/>
    </row>
    <row r="5195" spans="1:22">
      <c r="A5195" s="45"/>
      <c r="B5195" s="43">
        <f t="shared" si="85"/>
        <v>5180</v>
      </c>
      <c r="C5195" s="919"/>
      <c r="D5195" s="48"/>
      <c r="L5195" s="259"/>
      <c r="M5195" s="259"/>
      <c r="S5195" s="259"/>
      <c r="T5195" s="259"/>
      <c r="U5195" s="259"/>
      <c r="V5195" s="259"/>
    </row>
    <row r="5196" spans="1:22">
      <c r="A5196" s="45"/>
      <c r="B5196" s="43">
        <f t="shared" si="85"/>
        <v>5181</v>
      </c>
      <c r="C5196" s="919"/>
      <c r="D5196" s="48"/>
      <c r="L5196" s="259"/>
      <c r="M5196" s="259"/>
      <c r="S5196" s="259"/>
      <c r="T5196" s="259"/>
      <c r="U5196" s="259"/>
      <c r="V5196" s="259"/>
    </row>
    <row r="5197" spans="1:22">
      <c r="A5197" s="45"/>
      <c r="B5197" s="43">
        <f t="shared" si="85"/>
        <v>5182</v>
      </c>
      <c r="C5197" s="919"/>
      <c r="D5197" s="48"/>
      <c r="L5197" s="259"/>
      <c r="M5197" s="259"/>
      <c r="S5197" s="259"/>
      <c r="T5197" s="259"/>
      <c r="U5197" s="259"/>
      <c r="V5197" s="259"/>
    </row>
    <row r="5198" spans="1:22">
      <c r="A5198" s="45"/>
      <c r="B5198" s="43">
        <f t="shared" si="85"/>
        <v>5183</v>
      </c>
      <c r="C5198" s="919"/>
      <c r="D5198" s="48"/>
      <c r="L5198" s="259"/>
      <c r="M5198" s="259"/>
      <c r="S5198" s="259"/>
      <c r="T5198" s="259"/>
      <c r="U5198" s="259"/>
      <c r="V5198" s="259"/>
    </row>
    <row r="5199" spans="1:22">
      <c r="A5199" s="45"/>
      <c r="B5199" s="43">
        <f t="shared" si="85"/>
        <v>5184</v>
      </c>
      <c r="C5199" s="919"/>
      <c r="D5199" s="48"/>
      <c r="L5199" s="259"/>
      <c r="M5199" s="259"/>
      <c r="S5199" s="259"/>
      <c r="T5199" s="259"/>
      <c r="U5199" s="259"/>
      <c r="V5199" s="259"/>
    </row>
    <row r="5200" spans="1:22">
      <c r="A5200" s="45"/>
      <c r="B5200" s="43">
        <f t="shared" si="85"/>
        <v>5185</v>
      </c>
      <c r="C5200" s="919"/>
      <c r="D5200" s="48"/>
      <c r="L5200" s="259"/>
      <c r="M5200" s="259"/>
      <c r="S5200" s="259"/>
      <c r="T5200" s="259"/>
      <c r="U5200" s="259"/>
      <c r="V5200" s="259"/>
    </row>
    <row r="5201" spans="1:22">
      <c r="A5201" s="45"/>
      <c r="B5201" s="43">
        <f t="shared" si="85"/>
        <v>5186</v>
      </c>
      <c r="C5201" s="919"/>
      <c r="D5201" s="48"/>
      <c r="L5201" s="259"/>
      <c r="M5201" s="259"/>
      <c r="S5201" s="259"/>
      <c r="T5201" s="259"/>
      <c r="U5201" s="259"/>
      <c r="V5201" s="259"/>
    </row>
    <row r="5202" spans="1:22">
      <c r="A5202" s="45"/>
      <c r="B5202" s="43">
        <f t="shared" ref="B5202:B5265" si="86">B5201+1</f>
        <v>5187</v>
      </c>
      <c r="C5202" s="919"/>
      <c r="D5202" s="48"/>
      <c r="L5202" s="259"/>
      <c r="M5202" s="259"/>
      <c r="S5202" s="259"/>
      <c r="T5202" s="259"/>
      <c r="U5202" s="259"/>
      <c r="V5202" s="259"/>
    </row>
    <row r="5203" spans="1:22">
      <c r="A5203" s="45"/>
      <c r="B5203" s="43">
        <f t="shared" si="86"/>
        <v>5188</v>
      </c>
      <c r="C5203" s="919"/>
      <c r="D5203" s="48"/>
      <c r="L5203" s="259"/>
      <c r="M5203" s="259"/>
      <c r="S5203" s="259"/>
      <c r="T5203" s="259"/>
      <c r="U5203" s="259"/>
      <c r="V5203" s="259"/>
    </row>
    <row r="5204" spans="1:22">
      <c r="A5204" s="45"/>
      <c r="B5204" s="43">
        <f t="shared" si="86"/>
        <v>5189</v>
      </c>
      <c r="C5204" s="919"/>
      <c r="D5204" s="48"/>
      <c r="L5204" s="259"/>
      <c r="M5204" s="259"/>
      <c r="S5204" s="259"/>
      <c r="T5204" s="259"/>
      <c r="U5204" s="259"/>
      <c r="V5204" s="259"/>
    </row>
    <row r="5205" spans="1:22">
      <c r="A5205" s="45"/>
      <c r="B5205" s="43">
        <f t="shared" si="86"/>
        <v>5190</v>
      </c>
      <c r="C5205" s="919"/>
      <c r="D5205" s="48"/>
      <c r="L5205" s="259"/>
      <c r="M5205" s="259"/>
      <c r="S5205" s="259"/>
      <c r="T5205" s="259"/>
      <c r="U5205" s="259"/>
      <c r="V5205" s="259"/>
    </row>
    <row r="5206" spans="1:22">
      <c r="A5206" s="45"/>
      <c r="B5206" s="43">
        <f t="shared" si="86"/>
        <v>5191</v>
      </c>
      <c r="C5206" s="919"/>
      <c r="D5206" s="48"/>
      <c r="L5206" s="259"/>
      <c r="M5206" s="259"/>
      <c r="S5206" s="259"/>
      <c r="T5206" s="259"/>
      <c r="U5206" s="259"/>
      <c r="V5206" s="259"/>
    </row>
    <row r="5207" spans="1:22">
      <c r="A5207" s="45"/>
      <c r="B5207" s="43">
        <f t="shared" si="86"/>
        <v>5192</v>
      </c>
      <c r="C5207" s="919"/>
      <c r="D5207" s="48"/>
      <c r="L5207" s="259"/>
      <c r="M5207" s="259"/>
      <c r="S5207" s="259"/>
      <c r="T5207" s="259"/>
      <c r="U5207" s="259"/>
      <c r="V5207" s="259"/>
    </row>
    <row r="5208" spans="1:22">
      <c r="A5208" s="45"/>
      <c r="B5208" s="43">
        <f t="shared" si="86"/>
        <v>5193</v>
      </c>
      <c r="C5208" s="919"/>
      <c r="D5208" s="48"/>
      <c r="L5208" s="259"/>
      <c r="M5208" s="259"/>
      <c r="S5208" s="259"/>
      <c r="T5208" s="259"/>
      <c r="U5208" s="259"/>
      <c r="V5208" s="259"/>
    </row>
    <row r="5209" spans="1:22">
      <c r="A5209" s="45"/>
      <c r="B5209" s="43">
        <f t="shared" si="86"/>
        <v>5194</v>
      </c>
      <c r="C5209" s="919"/>
      <c r="D5209" s="48"/>
      <c r="L5209" s="259"/>
      <c r="M5209" s="259"/>
      <c r="S5209" s="259"/>
      <c r="T5209" s="259"/>
      <c r="U5209" s="259"/>
      <c r="V5209" s="259"/>
    </row>
    <row r="5210" spans="1:22">
      <c r="A5210" s="45"/>
      <c r="B5210" s="43">
        <f t="shared" si="86"/>
        <v>5195</v>
      </c>
      <c r="C5210" s="919"/>
      <c r="D5210" s="48"/>
      <c r="L5210" s="259"/>
      <c r="M5210" s="259"/>
      <c r="S5210" s="259"/>
      <c r="T5210" s="259"/>
      <c r="U5210" s="259"/>
      <c r="V5210" s="259"/>
    </row>
    <row r="5211" spans="1:22">
      <c r="A5211" s="45"/>
      <c r="B5211" s="43">
        <f t="shared" si="86"/>
        <v>5196</v>
      </c>
      <c r="C5211" s="919"/>
      <c r="D5211" s="48"/>
      <c r="L5211" s="259"/>
      <c r="M5211" s="259"/>
      <c r="S5211" s="259"/>
      <c r="T5211" s="259"/>
      <c r="U5211" s="259"/>
      <c r="V5211" s="259"/>
    </row>
    <row r="5212" spans="1:22">
      <c r="A5212" s="45"/>
      <c r="B5212" s="43">
        <f t="shared" si="86"/>
        <v>5197</v>
      </c>
      <c r="C5212" s="919"/>
      <c r="D5212" s="48"/>
      <c r="L5212" s="259"/>
      <c r="M5212" s="259"/>
      <c r="S5212" s="259"/>
      <c r="T5212" s="259"/>
      <c r="U5212" s="259"/>
      <c r="V5212" s="259"/>
    </row>
    <row r="5213" spans="1:22">
      <c r="A5213" s="45"/>
      <c r="B5213" s="43">
        <f t="shared" si="86"/>
        <v>5198</v>
      </c>
      <c r="C5213" s="919"/>
      <c r="D5213" s="48"/>
      <c r="L5213" s="259"/>
      <c r="M5213" s="259"/>
      <c r="S5213" s="259"/>
      <c r="T5213" s="259"/>
      <c r="U5213" s="259"/>
      <c r="V5213" s="259"/>
    </row>
    <row r="5214" spans="1:22">
      <c r="A5214" s="45"/>
      <c r="B5214" s="43">
        <f t="shared" si="86"/>
        <v>5199</v>
      </c>
      <c r="C5214" s="919"/>
      <c r="D5214" s="48"/>
      <c r="L5214" s="259"/>
      <c r="M5214" s="259"/>
      <c r="S5214" s="259"/>
      <c r="T5214" s="259"/>
      <c r="U5214" s="259"/>
      <c r="V5214" s="259"/>
    </row>
    <row r="5215" spans="1:22">
      <c r="A5215" s="45"/>
      <c r="B5215" s="43">
        <f t="shared" si="86"/>
        <v>5200</v>
      </c>
      <c r="C5215" s="919"/>
      <c r="D5215" s="48"/>
      <c r="L5215" s="259"/>
      <c r="M5215" s="259"/>
      <c r="S5215" s="259"/>
      <c r="T5215" s="259"/>
      <c r="U5215" s="259"/>
      <c r="V5215" s="259"/>
    </row>
    <row r="5216" spans="1:22">
      <c r="A5216" s="45"/>
      <c r="B5216" s="43">
        <f t="shared" si="86"/>
        <v>5201</v>
      </c>
      <c r="C5216" s="919"/>
      <c r="D5216" s="48"/>
      <c r="L5216" s="259"/>
      <c r="M5216" s="259"/>
      <c r="S5216" s="259"/>
      <c r="T5216" s="259"/>
      <c r="U5216" s="259"/>
      <c r="V5216" s="259"/>
    </row>
    <row r="5217" spans="1:22">
      <c r="A5217" s="45"/>
      <c r="B5217" s="43">
        <f t="shared" si="86"/>
        <v>5202</v>
      </c>
      <c r="C5217" s="919"/>
      <c r="D5217" s="48"/>
      <c r="L5217" s="259"/>
      <c r="M5217" s="259"/>
      <c r="S5217" s="259"/>
      <c r="T5217" s="259"/>
      <c r="U5217" s="259"/>
      <c r="V5217" s="259"/>
    </row>
    <row r="5218" spans="1:22">
      <c r="A5218" s="45"/>
      <c r="B5218" s="43">
        <f t="shared" si="86"/>
        <v>5203</v>
      </c>
      <c r="C5218" s="919"/>
      <c r="D5218" s="48"/>
      <c r="L5218" s="259"/>
      <c r="M5218" s="259"/>
      <c r="S5218" s="259"/>
      <c r="T5218" s="259"/>
      <c r="U5218" s="259"/>
      <c r="V5218" s="259"/>
    </row>
    <row r="5219" spans="1:22">
      <c r="A5219" s="45"/>
      <c r="B5219" s="43">
        <f t="shared" si="86"/>
        <v>5204</v>
      </c>
      <c r="C5219" s="919"/>
      <c r="D5219" s="48"/>
      <c r="L5219" s="259"/>
      <c r="M5219" s="259"/>
      <c r="S5219" s="259"/>
      <c r="T5219" s="259"/>
      <c r="U5219" s="259"/>
      <c r="V5219" s="259"/>
    </row>
    <row r="5220" spans="1:22">
      <c r="A5220" s="45"/>
      <c r="B5220" s="43">
        <f t="shared" si="86"/>
        <v>5205</v>
      </c>
      <c r="C5220" s="919"/>
      <c r="D5220" s="48"/>
      <c r="L5220" s="259"/>
      <c r="M5220" s="259"/>
      <c r="S5220" s="259"/>
      <c r="T5220" s="259"/>
      <c r="U5220" s="259"/>
      <c r="V5220" s="259"/>
    </row>
    <row r="5221" spans="1:22">
      <c r="A5221" s="45"/>
      <c r="B5221" s="43">
        <f t="shared" si="86"/>
        <v>5206</v>
      </c>
      <c r="C5221" s="919"/>
      <c r="D5221" s="48"/>
      <c r="L5221" s="259"/>
      <c r="M5221" s="259"/>
      <c r="S5221" s="259"/>
      <c r="T5221" s="259"/>
      <c r="U5221" s="259"/>
      <c r="V5221" s="259"/>
    </row>
    <row r="5222" spans="1:22">
      <c r="A5222" s="45"/>
      <c r="B5222" s="43">
        <f t="shared" si="86"/>
        <v>5207</v>
      </c>
      <c r="C5222" s="919"/>
      <c r="D5222" s="48"/>
      <c r="L5222" s="259"/>
      <c r="M5222" s="259"/>
      <c r="S5222" s="259"/>
      <c r="T5222" s="259"/>
      <c r="U5222" s="259"/>
      <c r="V5222" s="259"/>
    </row>
    <row r="5223" spans="1:22">
      <c r="A5223" s="45"/>
      <c r="B5223" s="43">
        <f t="shared" si="86"/>
        <v>5208</v>
      </c>
      <c r="C5223" s="919"/>
      <c r="D5223" s="48"/>
      <c r="L5223" s="259"/>
      <c r="M5223" s="259"/>
      <c r="S5223" s="259"/>
      <c r="T5223" s="259"/>
      <c r="U5223" s="259"/>
      <c r="V5223" s="259"/>
    </row>
    <row r="5224" spans="1:22">
      <c r="A5224" s="45"/>
      <c r="B5224" s="43">
        <f t="shared" si="86"/>
        <v>5209</v>
      </c>
      <c r="C5224" s="919"/>
      <c r="D5224" s="48"/>
      <c r="L5224" s="259"/>
      <c r="M5224" s="259"/>
      <c r="S5224" s="259"/>
      <c r="T5224" s="259"/>
      <c r="U5224" s="259"/>
      <c r="V5224" s="259"/>
    </row>
    <row r="5225" spans="1:22">
      <c r="A5225" s="45"/>
      <c r="B5225" s="43">
        <f t="shared" si="86"/>
        <v>5210</v>
      </c>
      <c r="C5225" s="919"/>
      <c r="D5225" s="48"/>
      <c r="L5225" s="259"/>
      <c r="M5225" s="259"/>
      <c r="S5225" s="259"/>
      <c r="T5225" s="259"/>
      <c r="U5225" s="259"/>
      <c r="V5225" s="259"/>
    </row>
    <row r="5226" spans="1:22">
      <c r="A5226" s="45"/>
      <c r="B5226" s="43">
        <f t="shared" si="86"/>
        <v>5211</v>
      </c>
      <c r="C5226" s="919"/>
      <c r="D5226" s="48"/>
      <c r="L5226" s="259"/>
      <c r="M5226" s="259"/>
      <c r="S5226" s="259"/>
      <c r="T5226" s="259"/>
      <c r="U5226" s="259"/>
      <c r="V5226" s="259"/>
    </row>
    <row r="5227" spans="1:22">
      <c r="A5227" s="45"/>
      <c r="B5227" s="43">
        <f t="shared" si="86"/>
        <v>5212</v>
      </c>
      <c r="C5227" s="919"/>
      <c r="D5227" s="48"/>
      <c r="L5227" s="259"/>
      <c r="M5227" s="259"/>
      <c r="S5227" s="259"/>
      <c r="T5227" s="259"/>
      <c r="U5227" s="259"/>
      <c r="V5227" s="259"/>
    </row>
    <row r="5228" spans="1:22">
      <c r="A5228" s="45"/>
      <c r="B5228" s="43">
        <f t="shared" si="86"/>
        <v>5213</v>
      </c>
      <c r="C5228" s="919"/>
      <c r="D5228" s="48"/>
      <c r="L5228" s="259"/>
      <c r="M5228" s="259"/>
      <c r="S5228" s="259"/>
      <c r="T5228" s="259"/>
      <c r="U5228" s="259"/>
      <c r="V5228" s="259"/>
    </row>
    <row r="5229" spans="1:22">
      <c r="A5229" s="45"/>
      <c r="B5229" s="43">
        <f t="shared" si="86"/>
        <v>5214</v>
      </c>
      <c r="C5229" s="919"/>
      <c r="D5229" s="48"/>
      <c r="L5229" s="259"/>
      <c r="M5229" s="259"/>
      <c r="S5229" s="259"/>
      <c r="T5229" s="259"/>
      <c r="U5229" s="259"/>
      <c r="V5229" s="259"/>
    </row>
    <row r="5230" spans="1:22">
      <c r="A5230" s="45"/>
      <c r="B5230" s="43">
        <f t="shared" si="86"/>
        <v>5215</v>
      </c>
      <c r="C5230" s="919"/>
      <c r="D5230" s="48"/>
      <c r="L5230" s="259"/>
      <c r="M5230" s="259"/>
      <c r="S5230" s="259"/>
      <c r="T5230" s="259"/>
      <c r="U5230" s="259"/>
      <c r="V5230" s="259"/>
    </row>
    <row r="5231" spans="1:22">
      <c r="A5231" s="45"/>
      <c r="B5231" s="43">
        <f t="shared" si="86"/>
        <v>5216</v>
      </c>
      <c r="C5231" s="919"/>
      <c r="D5231" s="48"/>
      <c r="L5231" s="259"/>
      <c r="M5231" s="259"/>
      <c r="S5231" s="259"/>
      <c r="T5231" s="259"/>
      <c r="U5231" s="259"/>
      <c r="V5231" s="259"/>
    </row>
    <row r="5232" spans="1:22">
      <c r="A5232" s="45"/>
      <c r="B5232" s="43">
        <f t="shared" si="86"/>
        <v>5217</v>
      </c>
      <c r="C5232" s="919"/>
      <c r="D5232" s="48"/>
      <c r="L5232" s="259"/>
      <c r="M5232" s="259"/>
      <c r="S5232" s="259"/>
      <c r="T5232" s="259"/>
      <c r="U5232" s="259"/>
      <c r="V5232" s="259"/>
    </row>
    <row r="5233" spans="1:22">
      <c r="A5233" s="45"/>
      <c r="B5233" s="43">
        <f t="shared" si="86"/>
        <v>5218</v>
      </c>
      <c r="C5233" s="919"/>
      <c r="D5233" s="48"/>
      <c r="L5233" s="259"/>
      <c r="M5233" s="259"/>
      <c r="S5233" s="259"/>
      <c r="T5233" s="259"/>
      <c r="U5233" s="259"/>
      <c r="V5233" s="259"/>
    </row>
    <row r="5234" spans="1:22">
      <c r="A5234" s="45"/>
      <c r="B5234" s="43">
        <f t="shared" si="86"/>
        <v>5219</v>
      </c>
      <c r="C5234" s="919"/>
      <c r="D5234" s="48"/>
      <c r="L5234" s="259"/>
      <c r="M5234" s="259"/>
      <c r="S5234" s="259"/>
      <c r="T5234" s="259"/>
      <c r="U5234" s="259"/>
      <c r="V5234" s="259"/>
    </row>
    <row r="5235" spans="1:22">
      <c r="A5235" s="45"/>
      <c r="B5235" s="43">
        <f t="shared" si="86"/>
        <v>5220</v>
      </c>
      <c r="C5235" s="919"/>
      <c r="D5235" s="48"/>
      <c r="L5235" s="259"/>
      <c r="M5235" s="259"/>
      <c r="S5235" s="259"/>
      <c r="T5235" s="259"/>
      <c r="U5235" s="259"/>
      <c r="V5235" s="259"/>
    </row>
    <row r="5236" spans="1:22">
      <c r="A5236" s="45"/>
      <c r="B5236" s="43">
        <f t="shared" si="86"/>
        <v>5221</v>
      </c>
      <c r="C5236" s="919"/>
      <c r="D5236" s="48"/>
      <c r="L5236" s="259"/>
      <c r="M5236" s="259"/>
      <c r="S5236" s="259"/>
      <c r="T5236" s="259"/>
      <c r="U5236" s="259"/>
      <c r="V5236" s="259"/>
    </row>
    <row r="5237" spans="1:22">
      <c r="A5237" s="45"/>
      <c r="B5237" s="43">
        <f t="shared" si="86"/>
        <v>5222</v>
      </c>
      <c r="C5237" s="919"/>
      <c r="D5237" s="48"/>
      <c r="L5237" s="259"/>
      <c r="M5237" s="259"/>
      <c r="S5237" s="259"/>
      <c r="T5237" s="259"/>
      <c r="U5237" s="259"/>
      <c r="V5237" s="259"/>
    </row>
    <row r="5238" spans="1:22">
      <c r="A5238" s="45"/>
      <c r="B5238" s="43">
        <f t="shared" si="86"/>
        <v>5223</v>
      </c>
      <c r="C5238" s="919"/>
      <c r="D5238" s="48"/>
      <c r="L5238" s="259"/>
      <c r="M5238" s="259"/>
      <c r="S5238" s="259"/>
      <c r="T5238" s="259"/>
      <c r="U5238" s="259"/>
      <c r="V5238" s="259"/>
    </row>
    <row r="5239" spans="1:22">
      <c r="A5239" s="45"/>
      <c r="B5239" s="43">
        <f t="shared" si="86"/>
        <v>5224</v>
      </c>
      <c r="C5239" s="919"/>
      <c r="D5239" s="48"/>
      <c r="L5239" s="259"/>
      <c r="M5239" s="259"/>
      <c r="S5239" s="259"/>
      <c r="T5239" s="259"/>
      <c r="U5239" s="259"/>
      <c r="V5239" s="259"/>
    </row>
    <row r="5240" spans="1:22">
      <c r="A5240" s="45"/>
      <c r="B5240" s="43">
        <f t="shared" si="86"/>
        <v>5225</v>
      </c>
      <c r="C5240" s="919"/>
      <c r="D5240" s="48"/>
      <c r="L5240" s="259"/>
      <c r="M5240" s="259"/>
      <c r="S5240" s="259"/>
      <c r="T5240" s="259"/>
      <c r="U5240" s="259"/>
      <c r="V5240" s="259"/>
    </row>
    <row r="5241" spans="1:22">
      <c r="A5241" s="45"/>
      <c r="B5241" s="43">
        <f t="shared" si="86"/>
        <v>5226</v>
      </c>
      <c r="C5241" s="919"/>
      <c r="D5241" s="48"/>
      <c r="L5241" s="259"/>
      <c r="M5241" s="259"/>
      <c r="S5241" s="259"/>
      <c r="T5241" s="259"/>
      <c r="U5241" s="259"/>
      <c r="V5241" s="259"/>
    </row>
    <row r="5242" spans="1:22">
      <c r="A5242" s="45"/>
      <c r="B5242" s="43">
        <f t="shared" si="86"/>
        <v>5227</v>
      </c>
      <c r="C5242" s="919"/>
      <c r="D5242" s="48"/>
      <c r="L5242" s="259"/>
      <c r="M5242" s="259"/>
      <c r="S5242" s="259"/>
      <c r="T5242" s="259"/>
      <c r="U5242" s="259"/>
      <c r="V5242" s="259"/>
    </row>
    <row r="5243" spans="1:22">
      <c r="A5243" s="45"/>
      <c r="B5243" s="43">
        <f t="shared" si="86"/>
        <v>5228</v>
      </c>
      <c r="C5243" s="919"/>
      <c r="D5243" s="48"/>
      <c r="L5243" s="259"/>
      <c r="M5243" s="259"/>
      <c r="S5243" s="259"/>
      <c r="T5243" s="259"/>
      <c r="U5243" s="259"/>
      <c r="V5243" s="259"/>
    </row>
    <row r="5244" spans="1:22">
      <c r="A5244" s="45"/>
      <c r="B5244" s="43">
        <f t="shared" si="86"/>
        <v>5229</v>
      </c>
      <c r="C5244" s="919"/>
      <c r="D5244" s="48"/>
      <c r="L5244" s="259"/>
      <c r="M5244" s="259"/>
      <c r="S5244" s="259"/>
      <c r="T5244" s="259"/>
      <c r="U5244" s="259"/>
      <c r="V5244" s="259"/>
    </row>
    <row r="5245" spans="1:22">
      <c r="A5245" s="45"/>
      <c r="B5245" s="43">
        <f t="shared" si="86"/>
        <v>5230</v>
      </c>
      <c r="C5245" s="919"/>
      <c r="D5245" s="48"/>
      <c r="L5245" s="259"/>
      <c r="M5245" s="259"/>
      <c r="S5245" s="259"/>
      <c r="T5245" s="259"/>
      <c r="U5245" s="259"/>
      <c r="V5245" s="259"/>
    </row>
    <row r="5246" spans="1:22">
      <c r="A5246" s="45"/>
      <c r="B5246" s="43">
        <f t="shared" si="86"/>
        <v>5231</v>
      </c>
      <c r="C5246" s="919"/>
      <c r="D5246" s="48"/>
      <c r="L5246" s="259"/>
      <c r="M5246" s="259"/>
      <c r="S5246" s="259"/>
      <c r="T5246" s="259"/>
      <c r="U5246" s="259"/>
      <c r="V5246" s="259"/>
    </row>
    <row r="5247" spans="1:22">
      <c r="A5247" s="45"/>
      <c r="B5247" s="43">
        <f t="shared" si="86"/>
        <v>5232</v>
      </c>
      <c r="C5247" s="919"/>
      <c r="D5247" s="48"/>
      <c r="L5247" s="259"/>
      <c r="M5247" s="259"/>
      <c r="S5247" s="259"/>
      <c r="T5247" s="259"/>
      <c r="U5247" s="259"/>
      <c r="V5247" s="259"/>
    </row>
    <row r="5248" spans="1:22">
      <c r="A5248" s="45"/>
      <c r="B5248" s="43">
        <f t="shared" si="86"/>
        <v>5233</v>
      </c>
      <c r="C5248" s="919"/>
      <c r="D5248" s="48"/>
      <c r="L5248" s="259"/>
      <c r="M5248" s="259"/>
      <c r="S5248" s="259"/>
      <c r="T5248" s="259"/>
      <c r="U5248" s="259"/>
      <c r="V5248" s="259"/>
    </row>
    <row r="5249" spans="1:22">
      <c r="A5249" s="45"/>
      <c r="B5249" s="43">
        <f t="shared" si="86"/>
        <v>5234</v>
      </c>
      <c r="C5249" s="919"/>
      <c r="D5249" s="48"/>
      <c r="L5249" s="259"/>
      <c r="M5249" s="259"/>
      <c r="S5249" s="259"/>
      <c r="T5249" s="259"/>
      <c r="U5249" s="259"/>
      <c r="V5249" s="259"/>
    </row>
    <row r="5250" spans="1:22">
      <c r="A5250" s="45"/>
      <c r="B5250" s="43">
        <f t="shared" si="86"/>
        <v>5235</v>
      </c>
      <c r="C5250" s="919"/>
      <c r="D5250" s="48"/>
      <c r="L5250" s="259"/>
      <c r="M5250" s="259"/>
      <c r="S5250" s="259"/>
      <c r="T5250" s="259"/>
      <c r="U5250" s="259"/>
      <c r="V5250" s="259"/>
    </row>
    <row r="5251" spans="1:22">
      <c r="A5251" s="45"/>
      <c r="B5251" s="43">
        <f t="shared" si="86"/>
        <v>5236</v>
      </c>
      <c r="C5251" s="919"/>
      <c r="D5251" s="48"/>
      <c r="L5251" s="259"/>
      <c r="M5251" s="259"/>
      <c r="S5251" s="259"/>
      <c r="T5251" s="259"/>
      <c r="U5251" s="259"/>
      <c r="V5251" s="259"/>
    </row>
    <row r="5252" spans="1:22">
      <c r="A5252" s="45"/>
      <c r="B5252" s="43">
        <f t="shared" si="86"/>
        <v>5237</v>
      </c>
      <c r="C5252" s="919"/>
      <c r="D5252" s="48"/>
      <c r="L5252" s="259"/>
      <c r="M5252" s="259"/>
      <c r="S5252" s="259"/>
      <c r="T5252" s="259"/>
      <c r="U5252" s="259"/>
      <c r="V5252" s="259"/>
    </row>
    <row r="5253" spans="1:22">
      <c r="A5253" s="45"/>
      <c r="B5253" s="43">
        <f t="shared" si="86"/>
        <v>5238</v>
      </c>
      <c r="C5253" s="919"/>
      <c r="D5253" s="48"/>
      <c r="L5253" s="259"/>
      <c r="M5253" s="259"/>
      <c r="S5253" s="259"/>
      <c r="T5253" s="259"/>
      <c r="U5253" s="259"/>
      <c r="V5253" s="259"/>
    </row>
    <row r="5254" spans="1:22">
      <c r="A5254" s="45"/>
      <c r="B5254" s="43">
        <f t="shared" si="86"/>
        <v>5239</v>
      </c>
      <c r="C5254" s="919"/>
      <c r="D5254" s="48"/>
      <c r="L5254" s="259"/>
      <c r="M5254" s="259"/>
      <c r="S5254" s="259"/>
      <c r="T5254" s="259"/>
      <c r="U5254" s="259"/>
      <c r="V5254" s="259"/>
    </row>
    <row r="5255" spans="1:22">
      <c r="A5255" s="45"/>
      <c r="B5255" s="43">
        <f t="shared" si="86"/>
        <v>5240</v>
      </c>
      <c r="C5255" s="919"/>
      <c r="D5255" s="48"/>
      <c r="L5255" s="259"/>
      <c r="M5255" s="259"/>
      <c r="S5255" s="259"/>
      <c r="T5255" s="259"/>
      <c r="U5255" s="259"/>
      <c r="V5255" s="259"/>
    </row>
    <row r="5256" spans="1:22">
      <c r="A5256" s="45"/>
      <c r="B5256" s="43">
        <f t="shared" si="86"/>
        <v>5241</v>
      </c>
      <c r="C5256" s="919"/>
      <c r="D5256" s="48"/>
      <c r="L5256" s="259"/>
      <c r="M5256" s="259"/>
      <c r="S5256" s="259"/>
      <c r="T5256" s="259"/>
      <c r="U5256" s="259"/>
      <c r="V5256" s="259"/>
    </row>
    <row r="5257" spans="1:22">
      <c r="A5257" s="45"/>
      <c r="B5257" s="43">
        <f t="shared" si="86"/>
        <v>5242</v>
      </c>
      <c r="C5257" s="919"/>
      <c r="D5257" s="48"/>
      <c r="L5257" s="259"/>
      <c r="M5257" s="259"/>
      <c r="S5257" s="259"/>
      <c r="T5257" s="259"/>
      <c r="U5257" s="259"/>
      <c r="V5257" s="259"/>
    </row>
    <row r="5258" spans="1:22">
      <c r="A5258" s="45"/>
      <c r="B5258" s="43">
        <f t="shared" si="86"/>
        <v>5243</v>
      </c>
      <c r="C5258" s="919"/>
      <c r="D5258" s="48"/>
      <c r="L5258" s="259"/>
      <c r="M5258" s="259"/>
      <c r="S5258" s="259"/>
      <c r="T5258" s="259"/>
      <c r="U5258" s="259"/>
      <c r="V5258" s="259"/>
    </row>
    <row r="5259" spans="1:22">
      <c r="A5259" s="45"/>
      <c r="B5259" s="43">
        <f t="shared" si="86"/>
        <v>5244</v>
      </c>
      <c r="C5259" s="919"/>
      <c r="D5259" s="48"/>
      <c r="L5259" s="259"/>
      <c r="M5259" s="259"/>
      <c r="S5259" s="259"/>
      <c r="T5259" s="259"/>
      <c r="U5259" s="259"/>
      <c r="V5259" s="259"/>
    </row>
    <row r="5260" spans="1:22">
      <c r="A5260" s="45"/>
      <c r="B5260" s="43">
        <f t="shared" si="86"/>
        <v>5245</v>
      </c>
      <c r="C5260" s="919"/>
      <c r="D5260" s="48"/>
      <c r="L5260" s="259"/>
      <c r="M5260" s="259"/>
      <c r="S5260" s="259"/>
      <c r="T5260" s="259"/>
      <c r="U5260" s="259"/>
      <c r="V5260" s="259"/>
    </row>
    <row r="5261" spans="1:22">
      <c r="A5261" s="45"/>
      <c r="B5261" s="43">
        <f t="shared" si="86"/>
        <v>5246</v>
      </c>
      <c r="C5261" s="919"/>
      <c r="D5261" s="48"/>
      <c r="L5261" s="259"/>
      <c r="M5261" s="259"/>
      <c r="S5261" s="259"/>
      <c r="T5261" s="259"/>
      <c r="U5261" s="259"/>
      <c r="V5261" s="259"/>
    </row>
    <row r="5262" spans="1:22">
      <c r="A5262" s="45"/>
      <c r="B5262" s="43">
        <f t="shared" si="86"/>
        <v>5247</v>
      </c>
      <c r="C5262" s="919"/>
      <c r="D5262" s="48"/>
      <c r="L5262" s="259"/>
      <c r="M5262" s="259"/>
      <c r="S5262" s="259"/>
      <c r="T5262" s="259"/>
      <c r="U5262" s="259"/>
      <c r="V5262" s="259"/>
    </row>
    <row r="5263" spans="1:22">
      <c r="A5263" s="45"/>
      <c r="B5263" s="43">
        <f t="shared" si="86"/>
        <v>5248</v>
      </c>
      <c r="C5263" s="919"/>
      <c r="D5263" s="48"/>
      <c r="L5263" s="259"/>
      <c r="M5263" s="259"/>
      <c r="S5263" s="259"/>
      <c r="T5263" s="259"/>
      <c r="U5263" s="259"/>
      <c r="V5263" s="259"/>
    </row>
    <row r="5264" spans="1:22">
      <c r="A5264" s="45"/>
      <c r="B5264" s="43">
        <f t="shared" si="86"/>
        <v>5249</v>
      </c>
      <c r="C5264" s="919"/>
      <c r="D5264" s="48"/>
      <c r="L5264" s="259"/>
      <c r="M5264" s="259"/>
      <c r="S5264" s="259"/>
      <c r="T5264" s="259"/>
      <c r="U5264" s="259"/>
      <c r="V5264" s="259"/>
    </row>
    <row r="5265" spans="1:22">
      <c r="A5265" s="45"/>
      <c r="B5265" s="43">
        <f t="shared" si="86"/>
        <v>5250</v>
      </c>
      <c r="C5265" s="919"/>
      <c r="D5265" s="48"/>
      <c r="L5265" s="259"/>
      <c r="M5265" s="259"/>
      <c r="S5265" s="259"/>
      <c r="T5265" s="259"/>
      <c r="U5265" s="259"/>
      <c r="V5265" s="259"/>
    </row>
    <row r="5266" spans="1:22">
      <c r="A5266" s="45"/>
      <c r="B5266" s="43">
        <f t="shared" ref="B5266:B5329" si="87">B5265+1</f>
        <v>5251</v>
      </c>
      <c r="C5266" s="919"/>
      <c r="D5266" s="48"/>
      <c r="L5266" s="259"/>
      <c r="M5266" s="259"/>
      <c r="S5266" s="259"/>
      <c r="T5266" s="259"/>
      <c r="U5266" s="259"/>
      <c r="V5266" s="259"/>
    </row>
    <row r="5267" spans="1:22">
      <c r="A5267" s="45"/>
      <c r="B5267" s="43">
        <f t="shared" si="87"/>
        <v>5252</v>
      </c>
      <c r="C5267" s="919"/>
      <c r="D5267" s="48"/>
      <c r="L5267" s="259"/>
      <c r="M5267" s="259"/>
      <c r="S5267" s="259"/>
      <c r="T5267" s="259"/>
      <c r="U5267" s="259"/>
      <c r="V5267" s="259"/>
    </row>
    <row r="5268" spans="1:22">
      <c r="A5268" s="45"/>
      <c r="B5268" s="43">
        <f t="shared" si="87"/>
        <v>5253</v>
      </c>
      <c r="C5268" s="919"/>
      <c r="D5268" s="48"/>
      <c r="L5268" s="259"/>
      <c r="M5268" s="259"/>
      <c r="S5268" s="259"/>
      <c r="T5268" s="259"/>
      <c r="U5268" s="259"/>
      <c r="V5268" s="259"/>
    </row>
    <row r="5269" spans="1:22">
      <c r="A5269" s="45"/>
      <c r="B5269" s="43">
        <f t="shared" si="87"/>
        <v>5254</v>
      </c>
      <c r="C5269" s="919"/>
      <c r="D5269" s="48"/>
      <c r="L5269" s="259"/>
      <c r="M5269" s="259"/>
      <c r="S5269" s="259"/>
      <c r="T5269" s="259"/>
      <c r="U5269" s="259"/>
      <c r="V5269" s="259"/>
    </row>
    <row r="5270" spans="1:22">
      <c r="A5270" s="45"/>
      <c r="B5270" s="43">
        <f t="shared" si="87"/>
        <v>5255</v>
      </c>
      <c r="C5270" s="919"/>
      <c r="D5270" s="48"/>
      <c r="L5270" s="259"/>
      <c r="M5270" s="259"/>
      <c r="S5270" s="259"/>
      <c r="T5270" s="259"/>
      <c r="U5270" s="259"/>
      <c r="V5270" s="259"/>
    </row>
    <row r="5271" spans="1:22">
      <c r="A5271" s="45"/>
      <c r="B5271" s="43">
        <f t="shared" si="87"/>
        <v>5256</v>
      </c>
      <c r="C5271" s="919"/>
      <c r="D5271" s="48"/>
      <c r="L5271" s="259"/>
      <c r="M5271" s="259"/>
      <c r="S5271" s="259"/>
      <c r="T5271" s="259"/>
      <c r="U5271" s="259"/>
      <c r="V5271" s="259"/>
    </row>
    <row r="5272" spans="1:22">
      <c r="A5272" s="45"/>
      <c r="B5272" s="43">
        <f t="shared" si="87"/>
        <v>5257</v>
      </c>
      <c r="C5272" s="919"/>
      <c r="D5272" s="48"/>
      <c r="L5272" s="259"/>
      <c r="M5272" s="259"/>
      <c r="S5272" s="259"/>
      <c r="T5272" s="259"/>
      <c r="U5272" s="259"/>
      <c r="V5272" s="259"/>
    </row>
    <row r="5273" spans="1:22">
      <c r="A5273" s="45"/>
      <c r="B5273" s="43">
        <f t="shared" si="87"/>
        <v>5258</v>
      </c>
      <c r="C5273" s="919"/>
      <c r="D5273" s="48"/>
      <c r="L5273" s="259"/>
      <c r="M5273" s="259"/>
      <c r="S5273" s="259"/>
      <c r="T5273" s="259"/>
      <c r="U5273" s="259"/>
      <c r="V5273" s="259"/>
    </row>
    <row r="5274" spans="1:22">
      <c r="A5274" s="45"/>
      <c r="B5274" s="43">
        <f t="shared" si="87"/>
        <v>5259</v>
      </c>
      <c r="C5274" s="919"/>
      <c r="D5274" s="48"/>
      <c r="L5274" s="259"/>
      <c r="M5274" s="259"/>
      <c r="S5274" s="259"/>
      <c r="T5274" s="259"/>
      <c r="U5274" s="259"/>
      <c r="V5274" s="259"/>
    </row>
    <row r="5275" spans="1:22">
      <c r="A5275" s="45"/>
      <c r="B5275" s="43">
        <f t="shared" si="87"/>
        <v>5260</v>
      </c>
      <c r="C5275" s="919"/>
      <c r="D5275" s="48"/>
      <c r="L5275" s="259"/>
      <c r="M5275" s="259"/>
      <c r="S5275" s="259"/>
      <c r="T5275" s="259"/>
      <c r="U5275" s="259"/>
      <c r="V5275" s="259"/>
    </row>
    <row r="5276" spans="1:22">
      <c r="A5276" s="45"/>
      <c r="B5276" s="43">
        <f t="shared" si="87"/>
        <v>5261</v>
      </c>
      <c r="C5276" s="919"/>
      <c r="D5276" s="48"/>
      <c r="L5276" s="259"/>
      <c r="M5276" s="259"/>
      <c r="S5276" s="259"/>
      <c r="T5276" s="259"/>
      <c r="U5276" s="259"/>
      <c r="V5276" s="259"/>
    </row>
    <row r="5277" spans="1:22">
      <c r="A5277" s="45"/>
      <c r="B5277" s="43">
        <f t="shared" si="87"/>
        <v>5262</v>
      </c>
      <c r="C5277" s="919"/>
      <c r="D5277" s="48"/>
      <c r="L5277" s="259"/>
      <c r="M5277" s="259"/>
      <c r="S5277" s="259"/>
      <c r="T5277" s="259"/>
      <c r="U5277" s="259"/>
      <c r="V5277" s="259"/>
    </row>
    <row r="5278" spans="1:22">
      <c r="A5278" s="45"/>
      <c r="B5278" s="43">
        <f t="shared" si="87"/>
        <v>5263</v>
      </c>
      <c r="C5278" s="919"/>
      <c r="D5278" s="48"/>
      <c r="L5278" s="259"/>
      <c r="M5278" s="259"/>
      <c r="S5278" s="259"/>
      <c r="T5278" s="259"/>
      <c r="U5278" s="259"/>
      <c r="V5278" s="259"/>
    </row>
    <row r="5279" spans="1:22">
      <c r="A5279" s="45"/>
      <c r="B5279" s="43">
        <f t="shared" si="87"/>
        <v>5264</v>
      </c>
      <c r="C5279" s="919"/>
      <c r="D5279" s="48"/>
      <c r="L5279" s="259"/>
      <c r="M5279" s="259"/>
      <c r="S5279" s="259"/>
      <c r="T5279" s="259"/>
      <c r="U5279" s="259"/>
      <c r="V5279" s="259"/>
    </row>
    <row r="5280" spans="1:22">
      <c r="A5280" s="45"/>
      <c r="B5280" s="43">
        <f t="shared" si="87"/>
        <v>5265</v>
      </c>
      <c r="C5280" s="919"/>
      <c r="D5280" s="48"/>
      <c r="L5280" s="259"/>
      <c r="M5280" s="259"/>
      <c r="S5280" s="259"/>
      <c r="T5280" s="259"/>
      <c r="U5280" s="259"/>
      <c r="V5280" s="259"/>
    </row>
    <row r="5281" spans="1:22">
      <c r="A5281" s="45"/>
      <c r="B5281" s="43">
        <f t="shared" si="87"/>
        <v>5266</v>
      </c>
      <c r="C5281" s="919"/>
      <c r="D5281" s="48"/>
      <c r="L5281" s="259"/>
      <c r="M5281" s="259"/>
      <c r="S5281" s="259"/>
      <c r="T5281" s="259"/>
      <c r="U5281" s="259"/>
      <c r="V5281" s="259"/>
    </row>
    <row r="5282" spans="1:22">
      <c r="A5282" s="45"/>
      <c r="B5282" s="43">
        <f t="shared" si="87"/>
        <v>5267</v>
      </c>
      <c r="C5282" s="919"/>
      <c r="D5282" s="48"/>
      <c r="L5282" s="259"/>
      <c r="M5282" s="259"/>
      <c r="S5282" s="259"/>
      <c r="T5282" s="259"/>
      <c r="U5282" s="259"/>
      <c r="V5282" s="259"/>
    </row>
    <row r="5283" spans="1:22">
      <c r="A5283" s="45"/>
      <c r="B5283" s="43">
        <f t="shared" si="87"/>
        <v>5268</v>
      </c>
      <c r="C5283" s="919"/>
      <c r="D5283" s="48"/>
      <c r="L5283" s="259"/>
      <c r="M5283" s="259"/>
      <c r="S5283" s="259"/>
      <c r="T5283" s="259"/>
      <c r="U5283" s="259"/>
      <c r="V5283" s="259"/>
    </row>
    <row r="5284" spans="1:22">
      <c r="A5284" s="45"/>
      <c r="B5284" s="43">
        <f t="shared" si="87"/>
        <v>5269</v>
      </c>
      <c r="C5284" s="919"/>
      <c r="D5284" s="48"/>
      <c r="L5284" s="259"/>
      <c r="M5284" s="259"/>
      <c r="S5284" s="259"/>
      <c r="T5284" s="259"/>
      <c r="U5284" s="259"/>
      <c r="V5284" s="259"/>
    </row>
    <row r="5285" spans="1:22">
      <c r="A5285" s="45"/>
      <c r="B5285" s="43">
        <f t="shared" si="87"/>
        <v>5270</v>
      </c>
      <c r="C5285" s="919"/>
      <c r="D5285" s="48"/>
      <c r="L5285" s="259"/>
      <c r="M5285" s="259"/>
      <c r="S5285" s="259"/>
      <c r="T5285" s="259"/>
      <c r="U5285" s="259"/>
      <c r="V5285" s="259"/>
    </row>
    <row r="5286" spans="1:22">
      <c r="A5286" s="45"/>
      <c r="B5286" s="43">
        <f t="shared" si="87"/>
        <v>5271</v>
      </c>
      <c r="C5286" s="919"/>
      <c r="D5286" s="48"/>
      <c r="L5286" s="259"/>
      <c r="M5286" s="259"/>
      <c r="S5286" s="259"/>
      <c r="T5286" s="259"/>
      <c r="U5286" s="259"/>
      <c r="V5286" s="259"/>
    </row>
    <row r="5287" spans="1:22">
      <c r="A5287" s="45"/>
      <c r="B5287" s="43">
        <f t="shared" si="87"/>
        <v>5272</v>
      </c>
      <c r="C5287" s="919"/>
      <c r="D5287" s="48"/>
      <c r="L5287" s="259"/>
      <c r="M5287" s="259"/>
      <c r="S5287" s="259"/>
      <c r="T5287" s="259"/>
      <c r="U5287" s="259"/>
      <c r="V5287" s="259"/>
    </row>
    <row r="5288" spans="1:22">
      <c r="A5288" s="45"/>
      <c r="B5288" s="43">
        <f t="shared" si="87"/>
        <v>5273</v>
      </c>
      <c r="C5288" s="919"/>
      <c r="D5288" s="48"/>
      <c r="L5288" s="259"/>
      <c r="M5288" s="259"/>
      <c r="S5288" s="259"/>
      <c r="T5288" s="259"/>
      <c r="U5288" s="259"/>
      <c r="V5288" s="259"/>
    </row>
    <row r="5289" spans="1:22">
      <c r="A5289" s="45"/>
      <c r="B5289" s="43">
        <f t="shared" si="87"/>
        <v>5274</v>
      </c>
      <c r="C5289" s="919"/>
      <c r="D5289" s="48"/>
      <c r="L5289" s="259"/>
      <c r="M5289" s="259"/>
      <c r="S5289" s="259"/>
      <c r="T5289" s="259"/>
      <c r="U5289" s="259"/>
      <c r="V5289" s="259"/>
    </row>
    <row r="5290" spans="1:22">
      <c r="A5290" s="45"/>
      <c r="B5290" s="43">
        <f t="shared" si="87"/>
        <v>5275</v>
      </c>
      <c r="C5290" s="919"/>
      <c r="D5290" s="48"/>
      <c r="L5290" s="259"/>
      <c r="M5290" s="259"/>
      <c r="S5290" s="259"/>
      <c r="T5290" s="259"/>
      <c r="U5290" s="259"/>
      <c r="V5290" s="259"/>
    </row>
    <row r="5291" spans="1:22">
      <c r="A5291" s="45"/>
      <c r="B5291" s="43">
        <f t="shared" si="87"/>
        <v>5276</v>
      </c>
      <c r="C5291" s="919"/>
      <c r="D5291" s="48"/>
      <c r="L5291" s="259"/>
      <c r="M5291" s="259"/>
      <c r="S5291" s="259"/>
      <c r="T5291" s="259"/>
      <c r="U5291" s="259"/>
      <c r="V5291" s="259"/>
    </row>
    <row r="5292" spans="1:22">
      <c r="A5292" s="45"/>
      <c r="B5292" s="43">
        <f t="shared" si="87"/>
        <v>5277</v>
      </c>
      <c r="C5292" s="919"/>
      <c r="D5292" s="48"/>
      <c r="L5292" s="259"/>
      <c r="M5292" s="259"/>
      <c r="S5292" s="259"/>
      <c r="T5292" s="259"/>
      <c r="U5292" s="259"/>
      <c r="V5292" s="259"/>
    </row>
    <row r="5293" spans="1:22">
      <c r="A5293" s="45"/>
      <c r="B5293" s="43">
        <f t="shared" si="87"/>
        <v>5278</v>
      </c>
      <c r="C5293" s="919"/>
      <c r="D5293" s="48"/>
      <c r="L5293" s="259"/>
      <c r="M5293" s="259"/>
      <c r="S5293" s="259"/>
      <c r="T5293" s="259"/>
      <c r="U5293" s="259"/>
      <c r="V5293" s="259"/>
    </row>
    <row r="5294" spans="1:22">
      <c r="A5294" s="45"/>
      <c r="B5294" s="43">
        <f t="shared" si="87"/>
        <v>5279</v>
      </c>
      <c r="C5294" s="919"/>
      <c r="D5294" s="48"/>
      <c r="L5294" s="259"/>
      <c r="M5294" s="259"/>
      <c r="S5294" s="259"/>
      <c r="T5294" s="259"/>
      <c r="U5294" s="259"/>
      <c r="V5294" s="259"/>
    </row>
    <row r="5295" spans="1:22">
      <c r="A5295" s="45"/>
      <c r="B5295" s="43">
        <f t="shared" si="87"/>
        <v>5280</v>
      </c>
      <c r="C5295" s="919"/>
      <c r="D5295" s="48"/>
      <c r="L5295" s="259"/>
      <c r="M5295" s="259"/>
      <c r="S5295" s="259"/>
      <c r="T5295" s="259"/>
      <c r="U5295" s="259"/>
      <c r="V5295" s="259"/>
    </row>
    <row r="5296" spans="1:22">
      <c r="A5296" s="45"/>
      <c r="B5296" s="43">
        <f t="shared" si="87"/>
        <v>5281</v>
      </c>
      <c r="C5296" s="919"/>
      <c r="D5296" s="48"/>
      <c r="L5296" s="259"/>
      <c r="M5296" s="259"/>
      <c r="S5296" s="259"/>
      <c r="T5296" s="259"/>
      <c r="U5296" s="259"/>
      <c r="V5296" s="259"/>
    </row>
    <row r="5297" spans="1:22">
      <c r="A5297" s="45"/>
      <c r="B5297" s="43">
        <f t="shared" si="87"/>
        <v>5282</v>
      </c>
      <c r="C5297" s="919"/>
      <c r="D5297" s="48"/>
      <c r="L5297" s="259"/>
      <c r="M5297" s="259"/>
      <c r="S5297" s="259"/>
      <c r="T5297" s="259"/>
      <c r="U5297" s="259"/>
      <c r="V5297" s="259"/>
    </row>
    <row r="5298" spans="1:22">
      <c r="A5298" s="45"/>
      <c r="B5298" s="43">
        <f t="shared" si="87"/>
        <v>5283</v>
      </c>
      <c r="C5298" s="919"/>
      <c r="D5298" s="48"/>
      <c r="L5298" s="259"/>
      <c r="M5298" s="259"/>
      <c r="S5298" s="259"/>
      <c r="T5298" s="259"/>
      <c r="U5298" s="259"/>
      <c r="V5298" s="259"/>
    </row>
    <row r="5299" spans="1:22">
      <c r="A5299" s="45"/>
      <c r="B5299" s="43">
        <f t="shared" si="87"/>
        <v>5284</v>
      </c>
      <c r="C5299" s="919"/>
      <c r="D5299" s="48"/>
      <c r="L5299" s="259"/>
      <c r="M5299" s="259"/>
      <c r="S5299" s="259"/>
      <c r="T5299" s="259"/>
      <c r="U5299" s="259"/>
      <c r="V5299" s="259"/>
    </row>
    <row r="5300" spans="1:22">
      <c r="A5300" s="45"/>
      <c r="B5300" s="43">
        <f t="shared" si="87"/>
        <v>5285</v>
      </c>
      <c r="C5300" s="919"/>
      <c r="D5300" s="48"/>
      <c r="L5300" s="259"/>
      <c r="M5300" s="259"/>
      <c r="S5300" s="259"/>
      <c r="T5300" s="259"/>
      <c r="U5300" s="259"/>
      <c r="V5300" s="259"/>
    </row>
    <row r="5301" spans="1:22">
      <c r="A5301" s="45"/>
      <c r="B5301" s="43">
        <f t="shared" si="87"/>
        <v>5286</v>
      </c>
      <c r="C5301" s="919"/>
      <c r="D5301" s="48"/>
      <c r="L5301" s="259"/>
      <c r="M5301" s="259"/>
      <c r="S5301" s="259"/>
      <c r="T5301" s="259"/>
      <c r="U5301" s="259"/>
      <c r="V5301" s="259"/>
    </row>
    <row r="5302" spans="1:22">
      <c r="A5302" s="45"/>
      <c r="B5302" s="43">
        <f t="shared" si="87"/>
        <v>5287</v>
      </c>
      <c r="C5302" s="919"/>
      <c r="D5302" s="48"/>
      <c r="L5302" s="259"/>
      <c r="M5302" s="259"/>
      <c r="S5302" s="259"/>
      <c r="T5302" s="259"/>
      <c r="U5302" s="259"/>
      <c r="V5302" s="259"/>
    </row>
    <row r="5303" spans="1:22">
      <c r="A5303" s="45"/>
      <c r="B5303" s="43">
        <f t="shared" si="87"/>
        <v>5288</v>
      </c>
      <c r="C5303" s="919"/>
      <c r="D5303" s="48"/>
      <c r="L5303" s="259"/>
      <c r="M5303" s="259"/>
      <c r="S5303" s="259"/>
      <c r="T5303" s="259"/>
      <c r="U5303" s="259"/>
      <c r="V5303" s="259"/>
    </row>
    <row r="5304" spans="1:22">
      <c r="A5304" s="45"/>
      <c r="B5304" s="43">
        <f t="shared" si="87"/>
        <v>5289</v>
      </c>
      <c r="C5304" s="919"/>
      <c r="D5304" s="48"/>
      <c r="L5304" s="259"/>
      <c r="M5304" s="259"/>
      <c r="S5304" s="259"/>
      <c r="T5304" s="259"/>
      <c r="U5304" s="259"/>
      <c r="V5304" s="259"/>
    </row>
    <row r="5305" spans="1:22">
      <c r="A5305" s="45"/>
      <c r="B5305" s="43">
        <f t="shared" si="87"/>
        <v>5290</v>
      </c>
      <c r="C5305" s="919"/>
      <c r="D5305" s="48"/>
      <c r="L5305" s="259"/>
      <c r="M5305" s="259"/>
      <c r="S5305" s="259"/>
      <c r="T5305" s="259"/>
      <c r="U5305" s="259"/>
      <c r="V5305" s="259"/>
    </row>
    <row r="5306" spans="1:22">
      <c r="A5306" s="45"/>
      <c r="B5306" s="43">
        <f t="shared" si="87"/>
        <v>5291</v>
      </c>
      <c r="C5306" s="919"/>
      <c r="D5306" s="48"/>
      <c r="L5306" s="259"/>
      <c r="M5306" s="259"/>
      <c r="S5306" s="259"/>
      <c r="T5306" s="259"/>
      <c r="U5306" s="259"/>
      <c r="V5306" s="259"/>
    </row>
    <row r="5307" spans="1:22">
      <c r="A5307" s="45"/>
      <c r="B5307" s="43">
        <f t="shared" si="87"/>
        <v>5292</v>
      </c>
      <c r="C5307" s="919"/>
      <c r="D5307" s="48"/>
      <c r="L5307" s="259"/>
      <c r="M5307" s="259"/>
      <c r="S5307" s="259"/>
      <c r="T5307" s="259"/>
      <c r="U5307" s="259"/>
      <c r="V5307" s="259"/>
    </row>
    <row r="5308" spans="1:22">
      <c r="A5308" s="45"/>
      <c r="B5308" s="43">
        <f t="shared" si="87"/>
        <v>5293</v>
      </c>
      <c r="C5308" s="919"/>
      <c r="D5308" s="48"/>
      <c r="L5308" s="259"/>
      <c r="M5308" s="259"/>
      <c r="S5308" s="259"/>
      <c r="T5308" s="259"/>
      <c r="U5308" s="259"/>
      <c r="V5308" s="259"/>
    </row>
    <row r="5309" spans="1:22">
      <c r="A5309" s="45"/>
      <c r="B5309" s="43">
        <f t="shared" si="87"/>
        <v>5294</v>
      </c>
      <c r="C5309" s="919"/>
      <c r="D5309" s="48"/>
      <c r="L5309" s="259"/>
      <c r="M5309" s="259"/>
      <c r="S5309" s="259"/>
      <c r="T5309" s="259"/>
      <c r="U5309" s="259"/>
      <c r="V5309" s="259"/>
    </row>
    <row r="5310" spans="1:22">
      <c r="A5310" s="45"/>
      <c r="B5310" s="43">
        <f t="shared" si="87"/>
        <v>5295</v>
      </c>
      <c r="C5310" s="919"/>
      <c r="D5310" s="48"/>
      <c r="L5310" s="259"/>
      <c r="M5310" s="259"/>
      <c r="S5310" s="259"/>
      <c r="T5310" s="259"/>
      <c r="U5310" s="259"/>
      <c r="V5310" s="259"/>
    </row>
    <row r="5311" spans="1:22">
      <c r="A5311" s="45"/>
      <c r="B5311" s="43">
        <f t="shared" si="87"/>
        <v>5296</v>
      </c>
      <c r="C5311" s="919"/>
      <c r="D5311" s="48"/>
      <c r="L5311" s="259"/>
      <c r="M5311" s="259"/>
      <c r="S5311" s="259"/>
      <c r="T5311" s="259"/>
      <c r="U5311" s="259"/>
      <c r="V5311" s="259"/>
    </row>
    <row r="5312" spans="1:22">
      <c r="A5312" s="45"/>
      <c r="B5312" s="43">
        <f t="shared" si="87"/>
        <v>5297</v>
      </c>
      <c r="C5312" s="919"/>
      <c r="D5312" s="48"/>
      <c r="L5312" s="259"/>
      <c r="M5312" s="259"/>
      <c r="S5312" s="259"/>
      <c r="T5312" s="259"/>
      <c r="U5312" s="259"/>
      <c r="V5312" s="259"/>
    </row>
    <row r="5313" spans="1:22">
      <c r="A5313" s="45"/>
      <c r="B5313" s="43">
        <f t="shared" si="87"/>
        <v>5298</v>
      </c>
      <c r="C5313" s="919"/>
      <c r="D5313" s="48"/>
      <c r="L5313" s="259"/>
      <c r="M5313" s="259"/>
      <c r="S5313" s="259"/>
      <c r="T5313" s="259"/>
      <c r="U5313" s="259"/>
      <c r="V5313" s="259"/>
    </row>
    <row r="5314" spans="1:22">
      <c r="A5314" s="45"/>
      <c r="B5314" s="43">
        <f t="shared" si="87"/>
        <v>5299</v>
      </c>
      <c r="C5314" s="919"/>
      <c r="D5314" s="48"/>
      <c r="L5314" s="259"/>
      <c r="M5314" s="259"/>
      <c r="S5314" s="259"/>
      <c r="T5314" s="259"/>
      <c r="U5314" s="259"/>
      <c r="V5314" s="259"/>
    </row>
    <row r="5315" spans="1:22">
      <c r="A5315" s="45"/>
      <c r="B5315" s="43">
        <f t="shared" si="87"/>
        <v>5300</v>
      </c>
      <c r="C5315" s="919"/>
      <c r="D5315" s="48"/>
      <c r="L5315" s="259"/>
      <c r="M5315" s="259"/>
      <c r="S5315" s="259"/>
      <c r="T5315" s="259"/>
      <c r="U5315" s="259"/>
      <c r="V5315" s="259"/>
    </row>
    <row r="5316" spans="1:22">
      <c r="A5316" s="45"/>
      <c r="B5316" s="43">
        <f t="shared" si="87"/>
        <v>5301</v>
      </c>
      <c r="C5316" s="919"/>
      <c r="D5316" s="48"/>
      <c r="L5316" s="259"/>
      <c r="M5316" s="259"/>
      <c r="S5316" s="259"/>
      <c r="T5316" s="259"/>
      <c r="U5316" s="259"/>
      <c r="V5316" s="259"/>
    </row>
    <row r="5317" spans="1:22">
      <c r="A5317" s="45"/>
      <c r="B5317" s="43">
        <f t="shared" si="87"/>
        <v>5302</v>
      </c>
      <c r="C5317" s="919"/>
      <c r="D5317" s="48"/>
      <c r="L5317" s="259"/>
      <c r="M5317" s="259"/>
      <c r="S5317" s="259"/>
      <c r="T5317" s="259"/>
      <c r="U5317" s="259"/>
      <c r="V5317" s="259"/>
    </row>
    <row r="5318" spans="1:22">
      <c r="A5318" s="45"/>
      <c r="B5318" s="43">
        <f t="shared" si="87"/>
        <v>5303</v>
      </c>
      <c r="C5318" s="919"/>
      <c r="D5318" s="48"/>
      <c r="L5318" s="259"/>
      <c r="M5318" s="259"/>
      <c r="S5318" s="259"/>
      <c r="T5318" s="259"/>
      <c r="U5318" s="259"/>
      <c r="V5318" s="259"/>
    </row>
    <row r="5319" spans="1:22">
      <c r="A5319" s="45"/>
      <c r="B5319" s="43">
        <f t="shared" si="87"/>
        <v>5304</v>
      </c>
      <c r="C5319" s="919"/>
      <c r="D5319" s="48"/>
      <c r="L5319" s="259"/>
      <c r="M5319" s="259"/>
      <c r="S5319" s="259"/>
      <c r="T5319" s="259"/>
      <c r="U5319" s="259"/>
      <c r="V5319" s="259"/>
    </row>
    <row r="5320" spans="1:22">
      <c r="A5320" s="45"/>
      <c r="B5320" s="43">
        <f t="shared" si="87"/>
        <v>5305</v>
      </c>
      <c r="C5320" s="919"/>
      <c r="D5320" s="48"/>
      <c r="L5320" s="259"/>
      <c r="M5320" s="259"/>
      <c r="S5320" s="259"/>
      <c r="T5320" s="259"/>
      <c r="U5320" s="259"/>
      <c r="V5320" s="259"/>
    </row>
    <row r="5321" spans="1:22">
      <c r="A5321" s="45"/>
      <c r="B5321" s="43">
        <f t="shared" si="87"/>
        <v>5306</v>
      </c>
      <c r="C5321" s="919"/>
      <c r="D5321" s="48"/>
      <c r="L5321" s="259"/>
      <c r="M5321" s="259"/>
      <c r="S5321" s="259"/>
      <c r="T5321" s="259"/>
      <c r="U5321" s="259"/>
      <c r="V5321" s="259"/>
    </row>
    <row r="5322" spans="1:22">
      <c r="A5322" s="45"/>
      <c r="B5322" s="43">
        <f t="shared" si="87"/>
        <v>5307</v>
      </c>
      <c r="C5322" s="919"/>
      <c r="D5322" s="48"/>
      <c r="L5322" s="259"/>
      <c r="M5322" s="259"/>
      <c r="S5322" s="259"/>
      <c r="T5322" s="259"/>
      <c r="U5322" s="259"/>
      <c r="V5322" s="259"/>
    </row>
    <row r="5323" spans="1:22">
      <c r="A5323" s="45"/>
      <c r="B5323" s="43">
        <f t="shared" si="87"/>
        <v>5308</v>
      </c>
      <c r="C5323" s="919"/>
      <c r="D5323" s="48"/>
      <c r="L5323" s="259"/>
      <c r="M5323" s="259"/>
      <c r="S5323" s="259"/>
      <c r="T5323" s="259"/>
      <c r="U5323" s="259"/>
      <c r="V5323" s="259"/>
    </row>
    <row r="5324" spans="1:22">
      <c r="A5324" s="45"/>
      <c r="B5324" s="43">
        <f t="shared" si="87"/>
        <v>5309</v>
      </c>
      <c r="C5324" s="919"/>
      <c r="D5324" s="48"/>
      <c r="L5324" s="259"/>
      <c r="M5324" s="259"/>
      <c r="S5324" s="259"/>
      <c r="T5324" s="259"/>
      <c r="U5324" s="259"/>
      <c r="V5324" s="259"/>
    </row>
    <row r="5325" spans="1:22">
      <c r="A5325" s="45"/>
      <c r="B5325" s="43">
        <f t="shared" si="87"/>
        <v>5310</v>
      </c>
      <c r="C5325" s="919"/>
      <c r="D5325" s="48"/>
      <c r="L5325" s="259"/>
      <c r="M5325" s="259"/>
      <c r="S5325" s="259"/>
      <c r="T5325" s="259"/>
      <c r="U5325" s="259"/>
      <c r="V5325" s="259"/>
    </row>
    <row r="5326" spans="1:22">
      <c r="A5326" s="45"/>
      <c r="B5326" s="43">
        <f t="shared" si="87"/>
        <v>5311</v>
      </c>
      <c r="C5326" s="919"/>
      <c r="D5326" s="48"/>
      <c r="L5326" s="259"/>
      <c r="M5326" s="259"/>
      <c r="S5326" s="259"/>
      <c r="T5326" s="259"/>
      <c r="U5326" s="259"/>
      <c r="V5326" s="259"/>
    </row>
    <row r="5327" spans="1:22">
      <c r="A5327" s="45"/>
      <c r="B5327" s="43">
        <f t="shared" si="87"/>
        <v>5312</v>
      </c>
      <c r="C5327" s="919"/>
      <c r="D5327" s="48"/>
      <c r="L5327" s="259"/>
      <c r="M5327" s="259"/>
      <c r="S5327" s="259"/>
      <c r="T5327" s="259"/>
      <c r="U5327" s="259"/>
      <c r="V5327" s="259"/>
    </row>
    <row r="5328" spans="1:22">
      <c r="A5328" s="45"/>
      <c r="B5328" s="43">
        <f t="shared" si="87"/>
        <v>5313</v>
      </c>
      <c r="C5328" s="919"/>
      <c r="D5328" s="48"/>
      <c r="L5328" s="259"/>
      <c r="M5328" s="259"/>
      <c r="S5328" s="259"/>
      <c r="T5328" s="259"/>
      <c r="U5328" s="259"/>
      <c r="V5328" s="259"/>
    </row>
    <row r="5329" spans="1:22">
      <c r="A5329" s="45"/>
      <c r="B5329" s="43">
        <f t="shared" si="87"/>
        <v>5314</v>
      </c>
      <c r="C5329" s="919"/>
      <c r="D5329" s="48"/>
      <c r="L5329" s="259"/>
      <c r="M5329" s="259"/>
      <c r="S5329" s="259"/>
      <c r="T5329" s="259"/>
      <c r="U5329" s="259"/>
      <c r="V5329" s="259"/>
    </row>
    <row r="5330" spans="1:22">
      <c r="A5330" s="45"/>
      <c r="B5330" s="43">
        <f t="shared" ref="B5330:B5393" si="88">B5329+1</f>
        <v>5315</v>
      </c>
      <c r="C5330" s="919"/>
      <c r="D5330" s="48"/>
      <c r="L5330" s="259"/>
      <c r="M5330" s="259"/>
      <c r="S5330" s="259"/>
      <c r="T5330" s="259"/>
      <c r="U5330" s="259"/>
      <c r="V5330" s="259"/>
    </row>
    <row r="5331" spans="1:22">
      <c r="A5331" s="45"/>
      <c r="B5331" s="43">
        <f t="shared" si="88"/>
        <v>5316</v>
      </c>
      <c r="C5331" s="919"/>
      <c r="D5331" s="48"/>
      <c r="L5331" s="259"/>
      <c r="M5331" s="259"/>
      <c r="S5331" s="259"/>
      <c r="T5331" s="259"/>
      <c r="U5331" s="259"/>
      <c r="V5331" s="259"/>
    </row>
    <row r="5332" spans="1:22">
      <c r="A5332" s="45"/>
      <c r="B5332" s="43">
        <f t="shared" si="88"/>
        <v>5317</v>
      </c>
      <c r="C5332" s="919"/>
      <c r="D5332" s="48"/>
      <c r="L5332" s="259"/>
      <c r="M5332" s="259"/>
      <c r="S5332" s="259"/>
      <c r="T5332" s="259"/>
      <c r="U5332" s="259"/>
      <c r="V5332" s="259"/>
    </row>
    <row r="5333" spans="1:22">
      <c r="A5333" s="45"/>
      <c r="B5333" s="43">
        <f t="shared" si="88"/>
        <v>5318</v>
      </c>
      <c r="C5333" s="919"/>
      <c r="D5333" s="48"/>
      <c r="L5333" s="259"/>
      <c r="M5333" s="259"/>
      <c r="S5333" s="259"/>
      <c r="T5333" s="259"/>
      <c r="U5333" s="259"/>
      <c r="V5333" s="259"/>
    </row>
    <row r="5334" spans="1:22">
      <c r="A5334" s="45"/>
      <c r="B5334" s="43">
        <f t="shared" si="88"/>
        <v>5319</v>
      </c>
      <c r="C5334" s="919"/>
      <c r="D5334" s="48"/>
      <c r="L5334" s="259"/>
      <c r="M5334" s="259"/>
      <c r="S5334" s="259"/>
      <c r="T5334" s="259"/>
      <c r="U5334" s="259"/>
      <c r="V5334" s="259"/>
    </row>
    <row r="5335" spans="1:22">
      <c r="A5335" s="45"/>
      <c r="B5335" s="43">
        <f t="shared" si="88"/>
        <v>5320</v>
      </c>
      <c r="C5335" s="919"/>
      <c r="D5335" s="48"/>
      <c r="L5335" s="259"/>
      <c r="M5335" s="259"/>
      <c r="S5335" s="259"/>
      <c r="T5335" s="259"/>
      <c r="U5335" s="259"/>
      <c r="V5335" s="259"/>
    </row>
    <row r="5336" spans="1:22">
      <c r="A5336" s="45"/>
      <c r="B5336" s="43">
        <f t="shared" si="88"/>
        <v>5321</v>
      </c>
      <c r="C5336" s="919"/>
      <c r="D5336" s="48"/>
      <c r="L5336" s="259"/>
      <c r="M5336" s="259"/>
      <c r="S5336" s="259"/>
      <c r="T5336" s="259"/>
      <c r="U5336" s="259"/>
      <c r="V5336" s="259"/>
    </row>
    <row r="5337" spans="1:22">
      <c r="A5337" s="45"/>
      <c r="B5337" s="43">
        <f t="shared" si="88"/>
        <v>5322</v>
      </c>
      <c r="C5337" s="919"/>
      <c r="D5337" s="48"/>
      <c r="L5337" s="259"/>
      <c r="M5337" s="259"/>
      <c r="S5337" s="259"/>
      <c r="T5337" s="259"/>
      <c r="U5337" s="259"/>
      <c r="V5337" s="259"/>
    </row>
    <row r="5338" spans="1:22">
      <c r="A5338" s="45"/>
      <c r="B5338" s="43">
        <f t="shared" si="88"/>
        <v>5323</v>
      </c>
      <c r="C5338" s="919"/>
      <c r="D5338" s="48"/>
      <c r="L5338" s="259"/>
      <c r="M5338" s="259"/>
      <c r="S5338" s="259"/>
      <c r="T5338" s="259"/>
      <c r="U5338" s="259"/>
      <c r="V5338" s="259"/>
    </row>
    <row r="5339" spans="1:22">
      <c r="A5339" s="45"/>
      <c r="B5339" s="43">
        <f t="shared" si="88"/>
        <v>5324</v>
      </c>
      <c r="C5339" s="919"/>
      <c r="D5339" s="48"/>
      <c r="L5339" s="259"/>
      <c r="M5339" s="259"/>
      <c r="S5339" s="259"/>
      <c r="T5339" s="259"/>
      <c r="U5339" s="259"/>
      <c r="V5339" s="259"/>
    </row>
    <row r="5340" spans="1:22">
      <c r="A5340" s="45"/>
      <c r="B5340" s="43">
        <f t="shared" si="88"/>
        <v>5325</v>
      </c>
      <c r="C5340" s="919"/>
      <c r="D5340" s="48"/>
      <c r="L5340" s="259"/>
      <c r="M5340" s="259"/>
      <c r="S5340" s="259"/>
      <c r="T5340" s="259"/>
      <c r="U5340" s="259"/>
      <c r="V5340" s="259"/>
    </row>
    <row r="5341" spans="1:22">
      <c r="A5341" s="45"/>
      <c r="B5341" s="43">
        <f t="shared" si="88"/>
        <v>5326</v>
      </c>
      <c r="C5341" s="919"/>
      <c r="D5341" s="48"/>
      <c r="L5341" s="259"/>
      <c r="M5341" s="259"/>
      <c r="S5341" s="259"/>
      <c r="T5341" s="259"/>
      <c r="U5341" s="259"/>
      <c r="V5341" s="259"/>
    </row>
    <row r="5342" spans="1:22">
      <c r="A5342" s="45"/>
      <c r="B5342" s="43">
        <f t="shared" si="88"/>
        <v>5327</v>
      </c>
      <c r="C5342" s="919"/>
      <c r="D5342" s="48"/>
      <c r="L5342" s="259"/>
      <c r="M5342" s="259"/>
      <c r="S5342" s="259"/>
      <c r="T5342" s="259"/>
      <c r="U5342" s="259"/>
      <c r="V5342" s="259"/>
    </row>
    <row r="5343" spans="1:22">
      <c r="A5343" s="45"/>
      <c r="B5343" s="43">
        <f t="shared" si="88"/>
        <v>5328</v>
      </c>
      <c r="C5343" s="919"/>
      <c r="D5343" s="48"/>
      <c r="L5343" s="259"/>
      <c r="M5343" s="259"/>
      <c r="S5343" s="259"/>
      <c r="T5343" s="259"/>
      <c r="U5343" s="259"/>
      <c r="V5343" s="259"/>
    </row>
    <row r="5344" spans="1:22">
      <c r="A5344" s="45"/>
      <c r="B5344" s="43">
        <f t="shared" si="88"/>
        <v>5329</v>
      </c>
      <c r="C5344" s="919"/>
      <c r="D5344" s="48"/>
      <c r="L5344" s="259"/>
      <c r="M5344" s="259"/>
      <c r="S5344" s="259"/>
      <c r="T5344" s="259"/>
      <c r="U5344" s="259"/>
      <c r="V5344" s="259"/>
    </row>
    <row r="5345" spans="1:22">
      <c r="A5345" s="45"/>
      <c r="B5345" s="43">
        <f t="shared" si="88"/>
        <v>5330</v>
      </c>
      <c r="C5345" s="919"/>
      <c r="D5345" s="48"/>
      <c r="L5345" s="259"/>
      <c r="M5345" s="259"/>
      <c r="S5345" s="259"/>
      <c r="T5345" s="259"/>
      <c r="U5345" s="259"/>
      <c r="V5345" s="259"/>
    </row>
    <row r="5346" spans="1:22">
      <c r="A5346" s="45"/>
      <c r="B5346" s="43">
        <f t="shared" si="88"/>
        <v>5331</v>
      </c>
      <c r="C5346" s="919"/>
      <c r="D5346" s="48"/>
      <c r="L5346" s="259"/>
      <c r="M5346" s="259"/>
      <c r="S5346" s="259"/>
      <c r="T5346" s="259"/>
      <c r="U5346" s="259"/>
      <c r="V5346" s="259"/>
    </row>
    <row r="5347" spans="1:22">
      <c r="A5347" s="45"/>
      <c r="B5347" s="43">
        <f t="shared" si="88"/>
        <v>5332</v>
      </c>
      <c r="C5347" s="919"/>
      <c r="D5347" s="48"/>
      <c r="L5347" s="259"/>
      <c r="M5347" s="259"/>
      <c r="S5347" s="259"/>
      <c r="T5347" s="259"/>
      <c r="U5347" s="259"/>
      <c r="V5347" s="259"/>
    </row>
    <row r="5348" spans="1:22">
      <c r="A5348" s="45"/>
      <c r="B5348" s="43">
        <f t="shared" si="88"/>
        <v>5333</v>
      </c>
      <c r="C5348" s="919"/>
      <c r="D5348" s="48"/>
      <c r="L5348" s="259"/>
      <c r="M5348" s="259"/>
      <c r="S5348" s="259"/>
      <c r="T5348" s="259"/>
      <c r="U5348" s="259"/>
      <c r="V5348" s="259"/>
    </row>
    <row r="5349" spans="1:22">
      <c r="A5349" s="45"/>
      <c r="B5349" s="43">
        <f t="shared" si="88"/>
        <v>5334</v>
      </c>
      <c r="C5349" s="919"/>
      <c r="D5349" s="48"/>
      <c r="L5349" s="259"/>
      <c r="M5349" s="259"/>
      <c r="S5349" s="259"/>
      <c r="T5349" s="259"/>
      <c r="U5349" s="259"/>
      <c r="V5349" s="259"/>
    </row>
    <row r="5350" spans="1:22">
      <c r="A5350" s="45"/>
      <c r="B5350" s="43">
        <f t="shared" si="88"/>
        <v>5335</v>
      </c>
      <c r="C5350" s="919"/>
      <c r="D5350" s="48"/>
      <c r="L5350" s="259"/>
      <c r="M5350" s="259"/>
      <c r="S5350" s="259"/>
      <c r="T5350" s="259"/>
      <c r="U5350" s="259"/>
      <c r="V5350" s="259"/>
    </row>
    <row r="5351" spans="1:22">
      <c r="A5351" s="45"/>
      <c r="B5351" s="43">
        <f t="shared" si="88"/>
        <v>5336</v>
      </c>
      <c r="C5351" s="919"/>
      <c r="D5351" s="48"/>
      <c r="L5351" s="259"/>
      <c r="M5351" s="259"/>
      <c r="S5351" s="259"/>
      <c r="T5351" s="259"/>
      <c r="U5351" s="259"/>
      <c r="V5351" s="259"/>
    </row>
    <row r="5352" spans="1:22">
      <c r="A5352" s="45"/>
      <c r="B5352" s="43">
        <f t="shared" si="88"/>
        <v>5337</v>
      </c>
      <c r="C5352" s="919"/>
      <c r="D5352" s="48"/>
      <c r="L5352" s="259"/>
      <c r="M5352" s="259"/>
      <c r="S5352" s="259"/>
      <c r="T5352" s="259"/>
      <c r="U5352" s="259"/>
      <c r="V5352" s="259"/>
    </row>
    <row r="5353" spans="1:22">
      <c r="A5353" s="45"/>
      <c r="B5353" s="43">
        <f t="shared" si="88"/>
        <v>5338</v>
      </c>
      <c r="C5353" s="919"/>
      <c r="D5353" s="48"/>
      <c r="L5353" s="259"/>
      <c r="M5353" s="259"/>
      <c r="S5353" s="259"/>
      <c r="T5353" s="259"/>
      <c r="U5353" s="259"/>
      <c r="V5353" s="259"/>
    </row>
    <row r="5354" spans="1:22">
      <c r="A5354" s="45"/>
      <c r="B5354" s="43">
        <f t="shared" si="88"/>
        <v>5339</v>
      </c>
      <c r="C5354" s="919"/>
      <c r="D5354" s="48"/>
      <c r="L5354" s="259"/>
      <c r="M5354" s="259"/>
      <c r="S5354" s="259"/>
      <c r="T5354" s="259"/>
      <c r="U5354" s="259"/>
      <c r="V5354" s="259"/>
    </row>
    <row r="5355" spans="1:22">
      <c r="A5355" s="45"/>
      <c r="B5355" s="43">
        <f t="shared" si="88"/>
        <v>5340</v>
      </c>
      <c r="C5355" s="919"/>
      <c r="D5355" s="48"/>
      <c r="L5355" s="259"/>
      <c r="M5355" s="259"/>
      <c r="S5355" s="259"/>
      <c r="T5355" s="259"/>
      <c r="U5355" s="259"/>
      <c r="V5355" s="259"/>
    </row>
    <row r="5356" spans="1:22">
      <c r="A5356" s="45"/>
      <c r="B5356" s="43">
        <f t="shared" si="88"/>
        <v>5341</v>
      </c>
      <c r="C5356" s="919"/>
      <c r="D5356" s="48"/>
      <c r="L5356" s="259"/>
      <c r="M5356" s="259"/>
      <c r="S5356" s="259"/>
      <c r="T5356" s="259"/>
      <c r="U5356" s="259"/>
      <c r="V5356" s="259"/>
    </row>
    <row r="5357" spans="1:22">
      <c r="A5357" s="45"/>
      <c r="B5357" s="43">
        <f t="shared" si="88"/>
        <v>5342</v>
      </c>
      <c r="C5357" s="919"/>
      <c r="D5357" s="48"/>
      <c r="L5357" s="259"/>
      <c r="M5357" s="259"/>
      <c r="S5357" s="259"/>
      <c r="T5357" s="259"/>
      <c r="U5357" s="259"/>
      <c r="V5357" s="259"/>
    </row>
    <row r="5358" spans="1:22">
      <c r="A5358" s="45"/>
      <c r="B5358" s="43">
        <f t="shared" si="88"/>
        <v>5343</v>
      </c>
      <c r="C5358" s="919"/>
      <c r="D5358" s="48"/>
      <c r="L5358" s="259"/>
      <c r="M5358" s="259"/>
      <c r="S5358" s="259"/>
      <c r="T5358" s="259"/>
      <c r="U5358" s="259"/>
      <c r="V5358" s="259"/>
    </row>
    <row r="5359" spans="1:22">
      <c r="A5359" s="45"/>
      <c r="B5359" s="43">
        <f t="shared" si="88"/>
        <v>5344</v>
      </c>
      <c r="C5359" s="919"/>
      <c r="D5359" s="48"/>
      <c r="L5359" s="259"/>
      <c r="M5359" s="259"/>
      <c r="S5359" s="259"/>
      <c r="T5359" s="259"/>
      <c r="U5359" s="259"/>
      <c r="V5359" s="259"/>
    </row>
    <row r="5360" spans="1:22">
      <c r="A5360" s="45"/>
      <c r="B5360" s="43">
        <f t="shared" si="88"/>
        <v>5345</v>
      </c>
      <c r="C5360" s="919"/>
      <c r="D5360" s="48"/>
      <c r="L5360" s="259"/>
      <c r="M5360" s="259"/>
      <c r="S5360" s="259"/>
      <c r="T5360" s="259"/>
      <c r="U5360" s="259"/>
      <c r="V5360" s="259"/>
    </row>
    <row r="5361" spans="1:22">
      <c r="A5361" s="45"/>
      <c r="B5361" s="43">
        <f t="shared" si="88"/>
        <v>5346</v>
      </c>
      <c r="C5361" s="919"/>
      <c r="D5361" s="48"/>
      <c r="L5361" s="259"/>
      <c r="M5361" s="259"/>
      <c r="S5361" s="259"/>
      <c r="T5361" s="259"/>
      <c r="U5361" s="259"/>
      <c r="V5361" s="259"/>
    </row>
    <row r="5362" spans="1:22">
      <c r="A5362" s="45"/>
      <c r="B5362" s="43">
        <f t="shared" si="88"/>
        <v>5347</v>
      </c>
      <c r="C5362" s="919"/>
      <c r="D5362" s="48"/>
      <c r="L5362" s="259"/>
      <c r="M5362" s="259"/>
      <c r="S5362" s="259"/>
      <c r="T5362" s="259"/>
      <c r="U5362" s="259"/>
      <c r="V5362" s="259"/>
    </row>
    <row r="5363" spans="1:22">
      <c r="A5363" s="45"/>
      <c r="B5363" s="43">
        <f t="shared" si="88"/>
        <v>5348</v>
      </c>
      <c r="C5363" s="919"/>
      <c r="D5363" s="48"/>
      <c r="L5363" s="259"/>
      <c r="M5363" s="259"/>
      <c r="S5363" s="259"/>
      <c r="T5363" s="259"/>
      <c r="U5363" s="259"/>
      <c r="V5363" s="259"/>
    </row>
    <row r="5364" spans="1:22">
      <c r="A5364" s="45"/>
      <c r="B5364" s="43">
        <f t="shared" si="88"/>
        <v>5349</v>
      </c>
      <c r="C5364" s="919"/>
      <c r="D5364" s="48"/>
      <c r="L5364" s="259"/>
      <c r="M5364" s="259"/>
      <c r="S5364" s="259"/>
      <c r="T5364" s="259"/>
      <c r="U5364" s="259"/>
      <c r="V5364" s="259"/>
    </row>
    <row r="5365" spans="1:22">
      <c r="A5365" s="45"/>
      <c r="B5365" s="43">
        <f t="shared" si="88"/>
        <v>5350</v>
      </c>
      <c r="C5365" s="919"/>
      <c r="D5365" s="48"/>
      <c r="L5365" s="259"/>
      <c r="M5365" s="259"/>
      <c r="S5365" s="259"/>
      <c r="T5365" s="259"/>
      <c r="U5365" s="259"/>
      <c r="V5365" s="259"/>
    </row>
    <row r="5366" spans="1:22">
      <c r="A5366" s="45"/>
      <c r="B5366" s="43">
        <f t="shared" si="88"/>
        <v>5351</v>
      </c>
      <c r="C5366" s="919"/>
      <c r="D5366" s="48"/>
      <c r="L5366" s="259"/>
      <c r="M5366" s="259"/>
      <c r="S5366" s="259"/>
      <c r="T5366" s="259"/>
      <c r="U5366" s="259"/>
      <c r="V5366" s="259"/>
    </row>
    <row r="5367" spans="1:22">
      <c r="A5367" s="45"/>
      <c r="B5367" s="43">
        <f t="shared" si="88"/>
        <v>5352</v>
      </c>
      <c r="C5367" s="919"/>
      <c r="D5367" s="48"/>
      <c r="L5367" s="259"/>
      <c r="M5367" s="259"/>
      <c r="S5367" s="259"/>
      <c r="T5367" s="259"/>
      <c r="U5367" s="259"/>
      <c r="V5367" s="259"/>
    </row>
    <row r="5368" spans="1:22">
      <c r="A5368" s="45"/>
      <c r="B5368" s="43">
        <f t="shared" si="88"/>
        <v>5353</v>
      </c>
      <c r="C5368" s="919"/>
      <c r="D5368" s="48"/>
      <c r="L5368" s="259"/>
      <c r="M5368" s="259"/>
      <c r="S5368" s="259"/>
      <c r="T5368" s="259"/>
      <c r="U5368" s="259"/>
      <c r="V5368" s="259"/>
    </row>
    <row r="5369" spans="1:22">
      <c r="A5369" s="45"/>
      <c r="B5369" s="43">
        <f t="shared" si="88"/>
        <v>5354</v>
      </c>
      <c r="C5369" s="919"/>
      <c r="D5369" s="48"/>
      <c r="L5369" s="259"/>
      <c r="M5369" s="259"/>
      <c r="S5369" s="259"/>
      <c r="T5369" s="259"/>
      <c r="U5369" s="259"/>
      <c r="V5369" s="259"/>
    </row>
    <row r="5370" spans="1:22">
      <c r="A5370" s="45"/>
      <c r="B5370" s="43">
        <f t="shared" si="88"/>
        <v>5355</v>
      </c>
      <c r="C5370" s="919"/>
      <c r="D5370" s="48"/>
      <c r="L5370" s="259"/>
      <c r="M5370" s="259"/>
      <c r="S5370" s="259"/>
      <c r="T5370" s="259"/>
      <c r="U5370" s="259"/>
      <c r="V5370" s="259"/>
    </row>
    <row r="5371" spans="1:22">
      <c r="A5371" s="45"/>
      <c r="B5371" s="43">
        <f t="shared" si="88"/>
        <v>5356</v>
      </c>
      <c r="C5371" s="919"/>
      <c r="D5371" s="48"/>
      <c r="L5371" s="259"/>
      <c r="M5371" s="259"/>
      <c r="S5371" s="259"/>
      <c r="T5371" s="259"/>
      <c r="U5371" s="259"/>
      <c r="V5371" s="259"/>
    </row>
    <row r="5372" spans="1:22">
      <c r="A5372" s="45"/>
      <c r="B5372" s="43">
        <f t="shared" si="88"/>
        <v>5357</v>
      </c>
      <c r="C5372" s="919"/>
      <c r="D5372" s="48"/>
      <c r="L5372" s="259"/>
      <c r="M5372" s="259"/>
      <c r="S5372" s="259"/>
      <c r="T5372" s="259"/>
      <c r="U5372" s="259"/>
      <c r="V5372" s="259"/>
    </row>
    <row r="5373" spans="1:22">
      <c r="A5373" s="45"/>
      <c r="B5373" s="43">
        <f t="shared" si="88"/>
        <v>5358</v>
      </c>
      <c r="C5373" s="919"/>
      <c r="D5373" s="48"/>
      <c r="L5373" s="259"/>
      <c r="M5373" s="259"/>
      <c r="S5373" s="259"/>
      <c r="T5373" s="259"/>
      <c r="U5373" s="259"/>
      <c r="V5373" s="259"/>
    </row>
    <row r="5374" spans="1:22">
      <c r="A5374" s="45"/>
      <c r="B5374" s="43">
        <f t="shared" si="88"/>
        <v>5359</v>
      </c>
      <c r="C5374" s="919"/>
      <c r="D5374" s="48"/>
      <c r="L5374" s="259"/>
      <c r="M5374" s="259"/>
      <c r="S5374" s="259"/>
      <c r="T5374" s="259"/>
      <c r="U5374" s="259"/>
      <c r="V5374" s="259"/>
    </row>
    <row r="5375" spans="1:22">
      <c r="A5375" s="45"/>
      <c r="B5375" s="43">
        <f t="shared" si="88"/>
        <v>5360</v>
      </c>
      <c r="C5375" s="919"/>
      <c r="D5375" s="48"/>
      <c r="L5375" s="259"/>
      <c r="M5375" s="259"/>
      <c r="S5375" s="259"/>
      <c r="T5375" s="259"/>
      <c r="U5375" s="259"/>
      <c r="V5375" s="259"/>
    </row>
    <row r="5376" spans="1:22">
      <c r="A5376" s="45"/>
      <c r="B5376" s="43">
        <f t="shared" si="88"/>
        <v>5361</v>
      </c>
      <c r="C5376" s="919"/>
      <c r="D5376" s="48"/>
      <c r="L5376" s="259"/>
      <c r="M5376" s="259"/>
      <c r="S5376" s="259"/>
      <c r="T5376" s="259"/>
      <c r="U5376" s="259"/>
      <c r="V5376" s="259"/>
    </row>
    <row r="5377" spans="1:22">
      <c r="A5377" s="45"/>
      <c r="B5377" s="43">
        <f t="shared" si="88"/>
        <v>5362</v>
      </c>
      <c r="C5377" s="919"/>
      <c r="D5377" s="48"/>
      <c r="L5377" s="259"/>
      <c r="M5377" s="259"/>
      <c r="S5377" s="259"/>
      <c r="T5377" s="259"/>
      <c r="U5377" s="259"/>
      <c r="V5377" s="259"/>
    </row>
    <row r="5378" spans="1:22">
      <c r="A5378" s="45"/>
      <c r="B5378" s="43">
        <f t="shared" si="88"/>
        <v>5363</v>
      </c>
      <c r="C5378" s="919"/>
      <c r="D5378" s="48"/>
      <c r="L5378" s="259"/>
      <c r="M5378" s="259"/>
      <c r="S5378" s="259"/>
      <c r="T5378" s="259"/>
      <c r="U5378" s="259"/>
      <c r="V5378" s="259"/>
    </row>
    <row r="5379" spans="1:22">
      <c r="A5379" s="45"/>
      <c r="B5379" s="43">
        <f t="shared" si="88"/>
        <v>5364</v>
      </c>
      <c r="C5379" s="919"/>
      <c r="D5379" s="48"/>
      <c r="L5379" s="259"/>
      <c r="M5379" s="259"/>
      <c r="S5379" s="259"/>
      <c r="T5379" s="259"/>
      <c r="U5379" s="259"/>
      <c r="V5379" s="259"/>
    </row>
    <row r="5380" spans="1:22">
      <c r="A5380" s="45"/>
      <c r="B5380" s="43">
        <f t="shared" si="88"/>
        <v>5365</v>
      </c>
      <c r="C5380" s="919"/>
      <c r="D5380" s="48"/>
      <c r="L5380" s="259"/>
      <c r="M5380" s="259"/>
      <c r="S5380" s="259"/>
      <c r="T5380" s="259"/>
      <c r="U5380" s="259"/>
      <c r="V5380" s="259"/>
    </row>
    <row r="5381" spans="1:22">
      <c r="A5381" s="45"/>
      <c r="B5381" s="43">
        <f t="shared" si="88"/>
        <v>5366</v>
      </c>
      <c r="C5381" s="919"/>
      <c r="D5381" s="48"/>
      <c r="L5381" s="259"/>
      <c r="M5381" s="259"/>
      <c r="S5381" s="259"/>
      <c r="T5381" s="259"/>
      <c r="U5381" s="259"/>
      <c r="V5381" s="259"/>
    </row>
    <row r="5382" spans="1:22">
      <c r="A5382" s="45"/>
      <c r="B5382" s="43">
        <f t="shared" si="88"/>
        <v>5367</v>
      </c>
      <c r="C5382" s="919"/>
      <c r="D5382" s="48"/>
      <c r="L5382" s="259"/>
      <c r="M5382" s="259"/>
      <c r="S5382" s="259"/>
      <c r="T5382" s="259"/>
      <c r="U5382" s="259"/>
      <c r="V5382" s="259"/>
    </row>
    <row r="5383" spans="1:22">
      <c r="A5383" s="45"/>
      <c r="B5383" s="43">
        <f t="shared" si="88"/>
        <v>5368</v>
      </c>
      <c r="C5383" s="919"/>
      <c r="D5383" s="48"/>
      <c r="L5383" s="259"/>
      <c r="M5383" s="259"/>
      <c r="S5383" s="259"/>
      <c r="T5383" s="259"/>
      <c r="U5383" s="259"/>
      <c r="V5383" s="259"/>
    </row>
    <row r="5384" spans="1:22">
      <c r="A5384" s="45"/>
      <c r="B5384" s="43">
        <f t="shared" si="88"/>
        <v>5369</v>
      </c>
      <c r="C5384" s="919"/>
      <c r="D5384" s="48"/>
      <c r="L5384" s="259"/>
      <c r="M5384" s="259"/>
      <c r="S5384" s="259"/>
      <c r="T5384" s="259"/>
      <c r="U5384" s="259"/>
      <c r="V5384" s="259"/>
    </row>
    <row r="5385" spans="1:22">
      <c r="A5385" s="45"/>
      <c r="B5385" s="43">
        <f t="shared" si="88"/>
        <v>5370</v>
      </c>
      <c r="C5385" s="919"/>
      <c r="D5385" s="48"/>
      <c r="L5385" s="259"/>
      <c r="M5385" s="259"/>
      <c r="S5385" s="259"/>
      <c r="T5385" s="259"/>
      <c r="U5385" s="259"/>
      <c r="V5385" s="259"/>
    </row>
    <row r="5386" spans="1:22">
      <c r="A5386" s="45"/>
      <c r="B5386" s="43">
        <f t="shared" si="88"/>
        <v>5371</v>
      </c>
      <c r="C5386" s="919"/>
      <c r="D5386" s="48"/>
      <c r="L5386" s="259"/>
      <c r="M5386" s="259"/>
      <c r="S5386" s="259"/>
      <c r="T5386" s="259"/>
      <c r="U5386" s="259"/>
      <c r="V5386" s="259"/>
    </row>
    <row r="5387" spans="1:22">
      <c r="A5387" s="45"/>
      <c r="B5387" s="43">
        <f t="shared" si="88"/>
        <v>5372</v>
      </c>
      <c r="C5387" s="919"/>
      <c r="D5387" s="48"/>
      <c r="L5387" s="259"/>
      <c r="M5387" s="259"/>
      <c r="S5387" s="259"/>
      <c r="T5387" s="259"/>
      <c r="U5387" s="259"/>
      <c r="V5387" s="259"/>
    </row>
    <row r="5388" spans="1:22">
      <c r="A5388" s="45"/>
      <c r="B5388" s="43">
        <f t="shared" si="88"/>
        <v>5373</v>
      </c>
      <c r="C5388" s="919"/>
      <c r="D5388" s="48"/>
      <c r="L5388" s="259"/>
      <c r="M5388" s="259"/>
      <c r="S5388" s="259"/>
      <c r="T5388" s="259"/>
      <c r="U5388" s="259"/>
      <c r="V5388" s="259"/>
    </row>
    <row r="5389" spans="1:22">
      <c r="A5389" s="45"/>
      <c r="B5389" s="43">
        <f t="shared" si="88"/>
        <v>5374</v>
      </c>
      <c r="C5389" s="919"/>
      <c r="D5389" s="48"/>
      <c r="L5389" s="259"/>
      <c r="M5389" s="259"/>
      <c r="S5389" s="259"/>
      <c r="T5389" s="259"/>
      <c r="U5389" s="259"/>
      <c r="V5389" s="259"/>
    </row>
    <row r="5390" spans="1:22">
      <c r="A5390" s="45"/>
      <c r="B5390" s="43">
        <f t="shared" si="88"/>
        <v>5375</v>
      </c>
      <c r="C5390" s="919"/>
      <c r="D5390" s="48"/>
      <c r="L5390" s="259"/>
      <c r="M5390" s="259"/>
      <c r="S5390" s="259"/>
      <c r="T5390" s="259"/>
      <c r="U5390" s="259"/>
      <c r="V5390" s="259"/>
    </row>
    <row r="5391" spans="1:22">
      <c r="A5391" s="45"/>
      <c r="B5391" s="43">
        <f t="shared" si="88"/>
        <v>5376</v>
      </c>
      <c r="C5391" s="919"/>
      <c r="D5391" s="48"/>
      <c r="L5391" s="259"/>
      <c r="M5391" s="259"/>
      <c r="S5391" s="259"/>
      <c r="T5391" s="259"/>
      <c r="U5391" s="259"/>
      <c r="V5391" s="259"/>
    </row>
    <row r="5392" spans="1:22">
      <c r="A5392" s="45"/>
      <c r="B5392" s="43">
        <f t="shared" si="88"/>
        <v>5377</v>
      </c>
      <c r="C5392" s="919"/>
      <c r="D5392" s="48"/>
      <c r="L5392" s="259"/>
      <c r="M5392" s="259"/>
      <c r="S5392" s="259"/>
      <c r="T5392" s="259"/>
      <c r="U5392" s="259"/>
      <c r="V5392" s="259"/>
    </row>
    <row r="5393" spans="1:22">
      <c r="A5393" s="45"/>
      <c r="B5393" s="43">
        <f t="shared" si="88"/>
        <v>5378</v>
      </c>
      <c r="C5393" s="919"/>
      <c r="D5393" s="48"/>
      <c r="L5393" s="259"/>
      <c r="M5393" s="259"/>
      <c r="S5393" s="259"/>
      <c r="T5393" s="259"/>
      <c r="U5393" s="259"/>
      <c r="V5393" s="259"/>
    </row>
    <row r="5394" spans="1:22">
      <c r="A5394" s="45"/>
      <c r="B5394" s="43">
        <f t="shared" ref="B5394:B5457" si="89">B5393+1</f>
        <v>5379</v>
      </c>
      <c r="C5394" s="919"/>
      <c r="D5394" s="48"/>
      <c r="L5394" s="259"/>
      <c r="M5394" s="259"/>
      <c r="S5394" s="259"/>
      <c r="T5394" s="259"/>
      <c r="U5394" s="259"/>
      <c r="V5394" s="259"/>
    </row>
    <row r="5395" spans="1:22">
      <c r="A5395" s="45"/>
      <c r="B5395" s="43">
        <f t="shared" si="89"/>
        <v>5380</v>
      </c>
      <c r="C5395" s="919"/>
      <c r="D5395" s="48"/>
      <c r="L5395" s="259"/>
      <c r="M5395" s="259"/>
      <c r="S5395" s="259"/>
      <c r="T5395" s="259"/>
      <c r="U5395" s="259"/>
      <c r="V5395" s="259"/>
    </row>
    <row r="5396" spans="1:22">
      <c r="A5396" s="45"/>
      <c r="B5396" s="43">
        <f t="shared" si="89"/>
        <v>5381</v>
      </c>
      <c r="C5396" s="919"/>
      <c r="D5396" s="48"/>
      <c r="L5396" s="259"/>
      <c r="M5396" s="259"/>
      <c r="S5396" s="259"/>
      <c r="T5396" s="259"/>
      <c r="U5396" s="259"/>
      <c r="V5396" s="259"/>
    </row>
    <row r="5397" spans="1:22">
      <c r="A5397" s="45"/>
      <c r="B5397" s="43">
        <f t="shared" si="89"/>
        <v>5382</v>
      </c>
      <c r="C5397" s="919"/>
      <c r="D5397" s="48"/>
      <c r="L5397" s="259"/>
      <c r="M5397" s="259"/>
      <c r="S5397" s="259"/>
      <c r="T5397" s="259"/>
      <c r="U5397" s="259"/>
      <c r="V5397" s="259"/>
    </row>
    <row r="5398" spans="1:22">
      <c r="A5398" s="45"/>
      <c r="B5398" s="43">
        <f t="shared" si="89"/>
        <v>5383</v>
      </c>
      <c r="C5398" s="919"/>
      <c r="D5398" s="48"/>
      <c r="L5398" s="259"/>
      <c r="M5398" s="259"/>
      <c r="S5398" s="259"/>
      <c r="T5398" s="259"/>
      <c r="U5398" s="259"/>
      <c r="V5398" s="259"/>
    </row>
    <row r="5399" spans="1:22">
      <c r="A5399" s="45"/>
      <c r="B5399" s="43">
        <f t="shared" si="89"/>
        <v>5384</v>
      </c>
      <c r="C5399" s="919"/>
      <c r="D5399" s="48"/>
      <c r="L5399" s="259"/>
      <c r="M5399" s="259"/>
      <c r="S5399" s="259"/>
      <c r="T5399" s="259"/>
      <c r="U5399" s="259"/>
      <c r="V5399" s="259"/>
    </row>
    <row r="5400" spans="1:22">
      <c r="A5400" s="45"/>
      <c r="B5400" s="43">
        <f t="shared" si="89"/>
        <v>5385</v>
      </c>
      <c r="C5400" s="919"/>
      <c r="D5400" s="48"/>
      <c r="L5400" s="259"/>
      <c r="M5400" s="259"/>
      <c r="S5400" s="259"/>
      <c r="T5400" s="259"/>
      <c r="U5400" s="259"/>
      <c r="V5400" s="259"/>
    </row>
    <row r="5401" spans="1:22">
      <c r="A5401" s="45"/>
      <c r="B5401" s="43">
        <f t="shared" si="89"/>
        <v>5386</v>
      </c>
      <c r="C5401" s="919"/>
      <c r="D5401" s="48"/>
      <c r="L5401" s="259"/>
      <c r="M5401" s="259"/>
      <c r="S5401" s="259"/>
      <c r="T5401" s="259"/>
      <c r="U5401" s="259"/>
      <c r="V5401" s="259"/>
    </row>
    <row r="5402" spans="1:22">
      <c r="A5402" s="45"/>
      <c r="B5402" s="43">
        <f t="shared" si="89"/>
        <v>5387</v>
      </c>
      <c r="C5402" s="919"/>
      <c r="D5402" s="48"/>
      <c r="L5402" s="259"/>
      <c r="M5402" s="259"/>
      <c r="S5402" s="259"/>
      <c r="T5402" s="259"/>
      <c r="U5402" s="259"/>
      <c r="V5402" s="259"/>
    </row>
    <row r="5403" spans="1:22">
      <c r="A5403" s="45"/>
      <c r="B5403" s="43">
        <f t="shared" si="89"/>
        <v>5388</v>
      </c>
      <c r="C5403" s="919"/>
      <c r="D5403" s="48"/>
      <c r="L5403" s="259"/>
      <c r="M5403" s="259"/>
      <c r="S5403" s="259"/>
      <c r="T5403" s="259"/>
      <c r="U5403" s="259"/>
      <c r="V5403" s="259"/>
    </row>
    <row r="5404" spans="1:22">
      <c r="A5404" s="45"/>
      <c r="B5404" s="43">
        <f t="shared" si="89"/>
        <v>5389</v>
      </c>
      <c r="C5404" s="919"/>
      <c r="D5404" s="48"/>
      <c r="L5404" s="259"/>
      <c r="M5404" s="259"/>
      <c r="S5404" s="259"/>
      <c r="T5404" s="259"/>
      <c r="U5404" s="259"/>
      <c r="V5404" s="259"/>
    </row>
    <row r="5405" spans="1:22">
      <c r="A5405" s="45"/>
      <c r="B5405" s="43">
        <f t="shared" si="89"/>
        <v>5390</v>
      </c>
      <c r="C5405" s="919"/>
      <c r="D5405" s="48"/>
      <c r="L5405" s="259"/>
      <c r="M5405" s="259"/>
      <c r="S5405" s="259"/>
      <c r="T5405" s="259"/>
      <c r="U5405" s="259"/>
      <c r="V5405" s="259"/>
    </row>
    <row r="5406" spans="1:22">
      <c r="A5406" s="45"/>
      <c r="B5406" s="43">
        <f t="shared" si="89"/>
        <v>5391</v>
      </c>
      <c r="C5406" s="919"/>
      <c r="D5406" s="48"/>
      <c r="L5406" s="259"/>
      <c r="M5406" s="259"/>
      <c r="S5406" s="259"/>
      <c r="T5406" s="259"/>
      <c r="U5406" s="259"/>
      <c r="V5406" s="259"/>
    </row>
    <row r="5407" spans="1:22">
      <c r="A5407" s="45"/>
      <c r="B5407" s="43">
        <f t="shared" si="89"/>
        <v>5392</v>
      </c>
      <c r="C5407" s="919"/>
      <c r="D5407" s="48"/>
      <c r="L5407" s="259"/>
      <c r="M5407" s="259"/>
      <c r="S5407" s="259"/>
      <c r="T5407" s="259"/>
      <c r="U5407" s="259"/>
      <c r="V5407" s="259"/>
    </row>
    <row r="5408" spans="1:22">
      <c r="A5408" s="45"/>
      <c r="B5408" s="43">
        <f t="shared" si="89"/>
        <v>5393</v>
      </c>
      <c r="C5408" s="919"/>
      <c r="D5408" s="48"/>
      <c r="L5408" s="259"/>
      <c r="M5408" s="259"/>
      <c r="S5408" s="259"/>
      <c r="T5408" s="259"/>
      <c r="U5408" s="259"/>
      <c r="V5408" s="259"/>
    </row>
    <row r="5409" spans="1:22">
      <c r="A5409" s="45"/>
      <c r="B5409" s="43">
        <f t="shared" si="89"/>
        <v>5394</v>
      </c>
      <c r="C5409" s="919"/>
      <c r="D5409" s="48"/>
      <c r="L5409" s="259"/>
      <c r="M5409" s="259"/>
      <c r="S5409" s="259"/>
      <c r="T5409" s="259"/>
      <c r="U5409" s="259"/>
      <c r="V5409" s="259"/>
    </row>
    <row r="5410" spans="1:22">
      <c r="A5410" s="45"/>
      <c r="B5410" s="43">
        <f t="shared" si="89"/>
        <v>5395</v>
      </c>
      <c r="C5410" s="919"/>
      <c r="D5410" s="48"/>
      <c r="L5410" s="259"/>
      <c r="M5410" s="259"/>
      <c r="S5410" s="259"/>
      <c r="T5410" s="259"/>
      <c r="U5410" s="259"/>
      <c r="V5410" s="259"/>
    </row>
    <row r="5411" spans="1:22">
      <c r="A5411" s="45"/>
      <c r="B5411" s="43">
        <f t="shared" si="89"/>
        <v>5396</v>
      </c>
      <c r="C5411" s="919"/>
      <c r="D5411" s="48"/>
      <c r="L5411" s="259"/>
      <c r="M5411" s="259"/>
      <c r="S5411" s="259"/>
      <c r="T5411" s="259"/>
      <c r="U5411" s="259"/>
      <c r="V5411" s="259"/>
    </row>
    <row r="5412" spans="1:22">
      <c r="A5412" s="45"/>
      <c r="B5412" s="43">
        <f t="shared" si="89"/>
        <v>5397</v>
      </c>
      <c r="C5412" s="919"/>
      <c r="D5412" s="48"/>
      <c r="L5412" s="259"/>
      <c r="M5412" s="259"/>
      <c r="S5412" s="259"/>
      <c r="T5412" s="259"/>
      <c r="U5412" s="259"/>
      <c r="V5412" s="259"/>
    </row>
    <row r="5413" spans="1:22">
      <c r="A5413" s="45"/>
      <c r="B5413" s="43">
        <f t="shared" si="89"/>
        <v>5398</v>
      </c>
      <c r="C5413" s="919"/>
      <c r="D5413" s="48"/>
      <c r="L5413" s="259"/>
      <c r="M5413" s="259"/>
      <c r="S5413" s="259"/>
      <c r="T5413" s="259"/>
      <c r="U5413" s="259"/>
      <c r="V5413" s="259"/>
    </row>
    <row r="5414" spans="1:22">
      <c r="A5414" s="45"/>
      <c r="B5414" s="43">
        <f t="shared" si="89"/>
        <v>5399</v>
      </c>
      <c r="C5414" s="919"/>
      <c r="D5414" s="48"/>
      <c r="L5414" s="259"/>
      <c r="M5414" s="259"/>
      <c r="S5414" s="259"/>
      <c r="T5414" s="259"/>
      <c r="U5414" s="259"/>
      <c r="V5414" s="259"/>
    </row>
    <row r="5415" spans="1:22">
      <c r="A5415" s="45"/>
      <c r="B5415" s="43">
        <f t="shared" si="89"/>
        <v>5400</v>
      </c>
      <c r="C5415" s="919"/>
      <c r="D5415" s="48"/>
      <c r="L5415" s="259"/>
      <c r="M5415" s="259"/>
      <c r="S5415" s="259"/>
      <c r="T5415" s="259"/>
      <c r="U5415" s="259"/>
      <c r="V5415" s="259"/>
    </row>
    <row r="5416" spans="1:22">
      <c r="A5416" s="45"/>
      <c r="B5416" s="43">
        <f t="shared" si="89"/>
        <v>5401</v>
      </c>
      <c r="C5416" s="919"/>
      <c r="D5416" s="48"/>
      <c r="L5416" s="259"/>
      <c r="M5416" s="259"/>
      <c r="S5416" s="259"/>
      <c r="T5416" s="259"/>
      <c r="U5416" s="259"/>
      <c r="V5416" s="259"/>
    </row>
    <row r="5417" spans="1:22">
      <c r="A5417" s="45"/>
      <c r="B5417" s="43">
        <f t="shared" si="89"/>
        <v>5402</v>
      </c>
      <c r="C5417" s="919"/>
      <c r="D5417" s="48"/>
      <c r="L5417" s="259"/>
      <c r="M5417" s="259"/>
      <c r="S5417" s="259"/>
      <c r="T5417" s="259"/>
      <c r="U5417" s="259"/>
      <c r="V5417" s="259"/>
    </row>
    <row r="5418" spans="1:22">
      <c r="A5418" s="45"/>
      <c r="B5418" s="43">
        <f t="shared" si="89"/>
        <v>5403</v>
      </c>
      <c r="C5418" s="919"/>
      <c r="D5418" s="48"/>
      <c r="L5418" s="259"/>
      <c r="M5418" s="259"/>
      <c r="S5418" s="259"/>
      <c r="T5418" s="259"/>
      <c r="U5418" s="259"/>
      <c r="V5418" s="259"/>
    </row>
    <row r="5419" spans="1:22">
      <c r="A5419" s="45"/>
      <c r="B5419" s="43">
        <f t="shared" si="89"/>
        <v>5404</v>
      </c>
      <c r="C5419" s="919"/>
      <c r="D5419" s="48"/>
      <c r="L5419" s="259"/>
      <c r="M5419" s="259"/>
      <c r="S5419" s="259"/>
      <c r="T5419" s="259"/>
      <c r="U5419" s="259"/>
      <c r="V5419" s="259"/>
    </row>
    <row r="5420" spans="1:22">
      <c r="A5420" s="45"/>
      <c r="B5420" s="43">
        <f t="shared" si="89"/>
        <v>5405</v>
      </c>
      <c r="C5420" s="919"/>
      <c r="D5420" s="48"/>
      <c r="L5420" s="259"/>
      <c r="M5420" s="259"/>
      <c r="S5420" s="259"/>
      <c r="T5420" s="259"/>
      <c r="U5420" s="259"/>
      <c r="V5420" s="259"/>
    </row>
    <row r="5421" spans="1:22">
      <c r="A5421" s="45"/>
      <c r="B5421" s="43">
        <f t="shared" si="89"/>
        <v>5406</v>
      </c>
      <c r="C5421" s="919"/>
      <c r="D5421" s="48"/>
      <c r="L5421" s="259"/>
      <c r="M5421" s="259"/>
      <c r="S5421" s="259"/>
      <c r="T5421" s="259"/>
      <c r="U5421" s="259"/>
      <c r="V5421" s="259"/>
    </row>
    <row r="5422" spans="1:22">
      <c r="A5422" s="45"/>
      <c r="B5422" s="43">
        <f t="shared" si="89"/>
        <v>5407</v>
      </c>
      <c r="C5422" s="919"/>
      <c r="D5422" s="48"/>
      <c r="L5422" s="259"/>
      <c r="M5422" s="259"/>
      <c r="S5422" s="259"/>
      <c r="T5422" s="259"/>
      <c r="U5422" s="259"/>
      <c r="V5422" s="259"/>
    </row>
    <row r="5423" spans="1:22">
      <c r="A5423" s="45"/>
      <c r="B5423" s="43">
        <f t="shared" si="89"/>
        <v>5408</v>
      </c>
      <c r="C5423" s="919"/>
      <c r="D5423" s="48"/>
      <c r="L5423" s="259"/>
      <c r="M5423" s="259"/>
      <c r="S5423" s="259"/>
      <c r="T5423" s="259"/>
      <c r="U5423" s="259"/>
      <c r="V5423" s="259"/>
    </row>
    <row r="5424" spans="1:22">
      <c r="A5424" s="45"/>
      <c r="B5424" s="43">
        <f t="shared" si="89"/>
        <v>5409</v>
      </c>
      <c r="C5424" s="919"/>
      <c r="D5424" s="48"/>
      <c r="L5424" s="259"/>
      <c r="M5424" s="259"/>
      <c r="S5424" s="259"/>
      <c r="T5424" s="259"/>
      <c r="U5424" s="259"/>
      <c r="V5424" s="259"/>
    </row>
    <row r="5425" spans="1:22">
      <c r="A5425" s="45"/>
      <c r="B5425" s="43">
        <f t="shared" si="89"/>
        <v>5410</v>
      </c>
      <c r="C5425" s="919"/>
      <c r="D5425" s="48"/>
      <c r="L5425" s="259"/>
      <c r="M5425" s="259"/>
      <c r="S5425" s="259"/>
      <c r="T5425" s="259"/>
      <c r="U5425" s="259"/>
      <c r="V5425" s="259"/>
    </row>
    <row r="5426" spans="1:22">
      <c r="A5426" s="45"/>
      <c r="B5426" s="43">
        <f t="shared" si="89"/>
        <v>5411</v>
      </c>
      <c r="C5426" s="919"/>
      <c r="D5426" s="48"/>
      <c r="L5426" s="259"/>
      <c r="M5426" s="259"/>
      <c r="S5426" s="259"/>
      <c r="T5426" s="259"/>
      <c r="U5426" s="259"/>
      <c r="V5426" s="259"/>
    </row>
    <row r="5427" spans="1:22">
      <c r="A5427" s="45"/>
      <c r="B5427" s="43">
        <f t="shared" si="89"/>
        <v>5412</v>
      </c>
      <c r="C5427" s="919"/>
      <c r="D5427" s="48"/>
      <c r="L5427" s="259"/>
      <c r="M5427" s="259"/>
      <c r="S5427" s="259"/>
      <c r="T5427" s="259"/>
      <c r="U5427" s="259"/>
      <c r="V5427" s="259"/>
    </row>
    <row r="5428" spans="1:22">
      <c r="A5428" s="45"/>
      <c r="B5428" s="43">
        <f t="shared" si="89"/>
        <v>5413</v>
      </c>
      <c r="C5428" s="919"/>
      <c r="D5428" s="48"/>
      <c r="L5428" s="259"/>
      <c r="M5428" s="259"/>
      <c r="S5428" s="259"/>
      <c r="T5428" s="259"/>
      <c r="U5428" s="259"/>
      <c r="V5428" s="259"/>
    </row>
    <row r="5429" spans="1:22">
      <c r="A5429" s="45"/>
      <c r="B5429" s="43">
        <f t="shared" si="89"/>
        <v>5414</v>
      </c>
      <c r="C5429" s="919"/>
      <c r="D5429" s="48"/>
      <c r="L5429" s="259"/>
      <c r="M5429" s="259"/>
      <c r="S5429" s="259"/>
      <c r="T5429" s="259"/>
      <c r="U5429" s="259"/>
      <c r="V5429" s="259"/>
    </row>
    <row r="5430" spans="1:22">
      <c r="A5430" s="45"/>
      <c r="B5430" s="43">
        <f t="shared" si="89"/>
        <v>5415</v>
      </c>
      <c r="C5430" s="919"/>
      <c r="D5430" s="48"/>
      <c r="L5430" s="259"/>
      <c r="M5430" s="259"/>
      <c r="S5430" s="259"/>
      <c r="T5430" s="259"/>
      <c r="U5430" s="259"/>
      <c r="V5430" s="259"/>
    </row>
    <row r="5431" spans="1:22">
      <c r="A5431" s="45"/>
      <c r="B5431" s="43">
        <f t="shared" si="89"/>
        <v>5416</v>
      </c>
      <c r="C5431" s="919"/>
      <c r="D5431" s="48"/>
      <c r="L5431" s="259"/>
      <c r="M5431" s="259"/>
      <c r="S5431" s="259"/>
      <c r="T5431" s="259"/>
      <c r="U5431" s="259"/>
      <c r="V5431" s="259"/>
    </row>
    <row r="5432" spans="1:22">
      <c r="A5432" s="45"/>
      <c r="B5432" s="43">
        <f t="shared" si="89"/>
        <v>5417</v>
      </c>
      <c r="C5432" s="919"/>
      <c r="D5432" s="48"/>
      <c r="L5432" s="259"/>
      <c r="M5432" s="259"/>
      <c r="S5432" s="259"/>
      <c r="T5432" s="259"/>
      <c r="U5432" s="259"/>
      <c r="V5432" s="259"/>
    </row>
    <row r="5433" spans="1:22">
      <c r="A5433" s="45"/>
      <c r="B5433" s="43">
        <f t="shared" si="89"/>
        <v>5418</v>
      </c>
      <c r="C5433" s="919"/>
      <c r="D5433" s="48"/>
      <c r="L5433" s="259"/>
      <c r="M5433" s="259"/>
      <c r="S5433" s="259"/>
      <c r="T5433" s="259"/>
      <c r="U5433" s="259"/>
      <c r="V5433" s="259"/>
    </row>
    <row r="5434" spans="1:22">
      <c r="A5434" s="45"/>
      <c r="B5434" s="43">
        <f t="shared" si="89"/>
        <v>5419</v>
      </c>
      <c r="C5434" s="919"/>
      <c r="D5434" s="48"/>
      <c r="L5434" s="259"/>
      <c r="M5434" s="259"/>
      <c r="S5434" s="259"/>
      <c r="T5434" s="259"/>
      <c r="U5434" s="259"/>
      <c r="V5434" s="259"/>
    </row>
    <row r="5435" spans="1:22">
      <c r="A5435" s="45"/>
      <c r="B5435" s="43">
        <f t="shared" si="89"/>
        <v>5420</v>
      </c>
      <c r="C5435" s="919"/>
      <c r="D5435" s="48"/>
      <c r="L5435" s="259"/>
      <c r="M5435" s="259"/>
      <c r="S5435" s="259"/>
      <c r="T5435" s="259"/>
      <c r="U5435" s="259"/>
      <c r="V5435" s="259"/>
    </row>
    <row r="5436" spans="1:22">
      <c r="A5436" s="45"/>
      <c r="B5436" s="43">
        <f t="shared" si="89"/>
        <v>5421</v>
      </c>
      <c r="C5436" s="919"/>
      <c r="D5436" s="48"/>
      <c r="L5436" s="259"/>
      <c r="M5436" s="259"/>
      <c r="S5436" s="259"/>
      <c r="T5436" s="259"/>
      <c r="U5436" s="259"/>
      <c r="V5436" s="259"/>
    </row>
    <row r="5437" spans="1:22">
      <c r="A5437" s="45"/>
      <c r="B5437" s="43">
        <f t="shared" si="89"/>
        <v>5422</v>
      </c>
      <c r="C5437" s="919"/>
      <c r="D5437" s="48"/>
      <c r="L5437" s="259"/>
      <c r="M5437" s="259"/>
      <c r="S5437" s="259"/>
      <c r="T5437" s="259"/>
      <c r="U5437" s="259"/>
      <c r="V5437" s="259"/>
    </row>
    <row r="5438" spans="1:22">
      <c r="A5438" s="45"/>
      <c r="B5438" s="43">
        <f t="shared" si="89"/>
        <v>5423</v>
      </c>
      <c r="C5438" s="919"/>
      <c r="D5438" s="48"/>
      <c r="L5438" s="259"/>
      <c r="M5438" s="259"/>
      <c r="S5438" s="259"/>
      <c r="T5438" s="259"/>
      <c r="U5438" s="259"/>
      <c r="V5438" s="259"/>
    </row>
    <row r="5439" spans="1:22">
      <c r="A5439" s="45"/>
      <c r="B5439" s="43">
        <f t="shared" si="89"/>
        <v>5424</v>
      </c>
      <c r="C5439" s="919"/>
      <c r="D5439" s="48"/>
      <c r="L5439" s="259"/>
      <c r="M5439" s="259"/>
      <c r="S5439" s="259"/>
      <c r="T5439" s="259"/>
      <c r="U5439" s="259"/>
      <c r="V5439" s="259"/>
    </row>
    <row r="5440" spans="1:22">
      <c r="A5440" s="45"/>
      <c r="B5440" s="43">
        <f t="shared" si="89"/>
        <v>5425</v>
      </c>
      <c r="C5440" s="919"/>
      <c r="D5440" s="48"/>
      <c r="L5440" s="259"/>
      <c r="M5440" s="259"/>
      <c r="S5440" s="259"/>
      <c r="T5440" s="259"/>
      <c r="U5440" s="259"/>
      <c r="V5440" s="259"/>
    </row>
    <row r="5441" spans="1:22">
      <c r="A5441" s="45"/>
      <c r="B5441" s="43">
        <f t="shared" si="89"/>
        <v>5426</v>
      </c>
      <c r="C5441" s="919"/>
      <c r="D5441" s="48"/>
      <c r="L5441" s="259"/>
      <c r="M5441" s="259"/>
      <c r="S5441" s="259"/>
      <c r="T5441" s="259"/>
      <c r="U5441" s="259"/>
      <c r="V5441" s="259"/>
    </row>
    <row r="5442" spans="1:22">
      <c r="A5442" s="45"/>
      <c r="B5442" s="43">
        <f t="shared" si="89"/>
        <v>5427</v>
      </c>
      <c r="C5442" s="919"/>
      <c r="D5442" s="48"/>
      <c r="L5442" s="259"/>
      <c r="M5442" s="259"/>
      <c r="S5442" s="259"/>
      <c r="T5442" s="259"/>
      <c r="U5442" s="259"/>
      <c r="V5442" s="259"/>
    </row>
    <row r="5443" spans="1:22">
      <c r="A5443" s="45"/>
      <c r="B5443" s="43">
        <f t="shared" si="89"/>
        <v>5428</v>
      </c>
      <c r="C5443" s="919"/>
      <c r="D5443" s="48"/>
      <c r="L5443" s="259"/>
      <c r="M5443" s="259"/>
      <c r="S5443" s="259"/>
      <c r="T5443" s="259"/>
      <c r="U5443" s="259"/>
      <c r="V5443" s="259"/>
    </row>
    <row r="5444" spans="1:22">
      <c r="A5444" s="45"/>
      <c r="B5444" s="43">
        <f t="shared" si="89"/>
        <v>5429</v>
      </c>
      <c r="C5444" s="919"/>
      <c r="D5444" s="48"/>
      <c r="L5444" s="259"/>
      <c r="M5444" s="259"/>
      <c r="S5444" s="259"/>
      <c r="T5444" s="259"/>
      <c r="U5444" s="259"/>
      <c r="V5444" s="259"/>
    </row>
    <row r="5445" spans="1:22">
      <c r="A5445" s="45"/>
      <c r="B5445" s="43">
        <f t="shared" si="89"/>
        <v>5430</v>
      </c>
      <c r="C5445" s="919"/>
      <c r="D5445" s="48"/>
      <c r="L5445" s="259"/>
      <c r="M5445" s="259"/>
      <c r="S5445" s="259"/>
      <c r="T5445" s="259"/>
      <c r="U5445" s="259"/>
      <c r="V5445" s="259"/>
    </row>
    <row r="5446" spans="1:22">
      <c r="A5446" s="45"/>
      <c r="B5446" s="43">
        <f t="shared" si="89"/>
        <v>5431</v>
      </c>
      <c r="C5446" s="919"/>
      <c r="D5446" s="48"/>
      <c r="L5446" s="259"/>
      <c r="M5446" s="259"/>
      <c r="S5446" s="259"/>
      <c r="T5446" s="259"/>
      <c r="U5446" s="259"/>
      <c r="V5446" s="259"/>
    </row>
    <row r="5447" spans="1:22">
      <c r="A5447" s="45"/>
      <c r="B5447" s="43">
        <f t="shared" si="89"/>
        <v>5432</v>
      </c>
      <c r="C5447" s="919"/>
      <c r="D5447" s="48"/>
      <c r="L5447" s="259"/>
      <c r="M5447" s="259"/>
      <c r="S5447" s="259"/>
      <c r="T5447" s="259"/>
      <c r="U5447" s="259"/>
      <c r="V5447" s="259"/>
    </row>
    <row r="5448" spans="1:22">
      <c r="A5448" s="45"/>
      <c r="B5448" s="43">
        <f t="shared" si="89"/>
        <v>5433</v>
      </c>
      <c r="C5448" s="919"/>
      <c r="D5448" s="48"/>
      <c r="L5448" s="259"/>
      <c r="M5448" s="259"/>
      <c r="S5448" s="259"/>
      <c r="T5448" s="259"/>
      <c r="U5448" s="259"/>
      <c r="V5448" s="259"/>
    </row>
    <row r="5449" spans="1:22">
      <c r="A5449" s="45"/>
      <c r="B5449" s="43">
        <f t="shared" si="89"/>
        <v>5434</v>
      </c>
      <c r="C5449" s="919"/>
      <c r="D5449" s="48"/>
      <c r="L5449" s="259"/>
      <c r="M5449" s="259"/>
      <c r="S5449" s="259"/>
      <c r="T5449" s="259"/>
      <c r="U5449" s="259"/>
      <c r="V5449" s="259"/>
    </row>
    <row r="5450" spans="1:22">
      <c r="A5450" s="45"/>
      <c r="B5450" s="43">
        <f t="shared" si="89"/>
        <v>5435</v>
      </c>
      <c r="C5450" s="919"/>
      <c r="D5450" s="48"/>
      <c r="L5450" s="259"/>
      <c r="M5450" s="259"/>
      <c r="S5450" s="259"/>
      <c r="T5450" s="259"/>
      <c r="U5450" s="259"/>
      <c r="V5450" s="259"/>
    </row>
    <row r="5451" spans="1:22">
      <c r="A5451" s="45"/>
      <c r="B5451" s="43">
        <f t="shared" si="89"/>
        <v>5436</v>
      </c>
      <c r="C5451" s="919"/>
      <c r="D5451" s="48"/>
      <c r="L5451" s="259"/>
      <c r="M5451" s="259"/>
      <c r="S5451" s="259"/>
      <c r="T5451" s="259"/>
      <c r="U5451" s="259"/>
      <c r="V5451" s="259"/>
    </row>
    <row r="5452" spans="1:22">
      <c r="A5452" s="45"/>
      <c r="B5452" s="43">
        <f t="shared" si="89"/>
        <v>5437</v>
      </c>
      <c r="C5452" s="919"/>
      <c r="D5452" s="48"/>
      <c r="L5452" s="259"/>
      <c r="M5452" s="259"/>
      <c r="S5452" s="259"/>
      <c r="T5452" s="259"/>
      <c r="U5452" s="259"/>
      <c r="V5452" s="259"/>
    </row>
    <row r="5453" spans="1:22">
      <c r="A5453" s="45"/>
      <c r="B5453" s="43">
        <f t="shared" si="89"/>
        <v>5438</v>
      </c>
      <c r="C5453" s="919"/>
      <c r="D5453" s="48"/>
      <c r="L5453" s="259"/>
      <c r="M5453" s="259"/>
      <c r="S5453" s="259"/>
      <c r="T5453" s="259"/>
      <c r="U5453" s="259"/>
      <c r="V5453" s="259"/>
    </row>
    <row r="5454" spans="1:22">
      <c r="A5454" s="45"/>
      <c r="B5454" s="43">
        <f t="shared" si="89"/>
        <v>5439</v>
      </c>
      <c r="C5454" s="919"/>
      <c r="D5454" s="48"/>
      <c r="L5454" s="259"/>
      <c r="M5454" s="259"/>
      <c r="S5454" s="259"/>
      <c r="T5454" s="259"/>
      <c r="U5454" s="259"/>
      <c r="V5454" s="259"/>
    </row>
    <row r="5455" spans="1:22">
      <c r="A5455" s="45"/>
      <c r="B5455" s="43">
        <f t="shared" si="89"/>
        <v>5440</v>
      </c>
      <c r="C5455" s="919"/>
      <c r="D5455" s="48"/>
      <c r="L5455" s="259"/>
      <c r="M5455" s="259"/>
      <c r="S5455" s="259"/>
      <c r="T5455" s="259"/>
      <c r="U5455" s="259"/>
      <c r="V5455" s="259"/>
    </row>
    <row r="5456" spans="1:22">
      <c r="A5456" s="45"/>
      <c r="B5456" s="43">
        <f t="shared" si="89"/>
        <v>5441</v>
      </c>
      <c r="C5456" s="919"/>
      <c r="D5456" s="48"/>
      <c r="L5456" s="259"/>
      <c r="M5456" s="259"/>
      <c r="S5456" s="259"/>
      <c r="T5456" s="259"/>
      <c r="U5456" s="259"/>
      <c r="V5456" s="259"/>
    </row>
    <row r="5457" spans="1:22">
      <c r="A5457" s="45"/>
      <c r="B5457" s="43">
        <f t="shared" si="89"/>
        <v>5442</v>
      </c>
      <c r="C5457" s="919"/>
      <c r="D5457" s="48"/>
      <c r="L5457" s="259"/>
      <c r="M5457" s="259"/>
      <c r="S5457" s="259"/>
      <c r="T5457" s="259"/>
      <c r="U5457" s="259"/>
      <c r="V5457" s="259"/>
    </row>
    <row r="5458" spans="1:22">
      <c r="A5458" s="45"/>
      <c r="B5458" s="43">
        <f t="shared" ref="B5458:B5521" si="90">B5457+1</f>
        <v>5443</v>
      </c>
      <c r="C5458" s="919"/>
      <c r="D5458" s="48"/>
      <c r="L5458" s="259"/>
      <c r="M5458" s="259"/>
      <c r="S5458" s="259"/>
      <c r="T5458" s="259"/>
      <c r="U5458" s="259"/>
      <c r="V5458" s="259"/>
    </row>
    <row r="5459" spans="1:22">
      <c r="A5459" s="45"/>
      <c r="B5459" s="43">
        <f t="shared" si="90"/>
        <v>5444</v>
      </c>
      <c r="C5459" s="919"/>
      <c r="D5459" s="48"/>
      <c r="L5459" s="259"/>
      <c r="M5459" s="259"/>
      <c r="S5459" s="259"/>
      <c r="T5459" s="259"/>
      <c r="U5459" s="259"/>
      <c r="V5459" s="259"/>
    </row>
    <row r="5460" spans="1:22">
      <c r="A5460" s="45"/>
      <c r="B5460" s="43">
        <f t="shared" si="90"/>
        <v>5445</v>
      </c>
      <c r="C5460" s="919"/>
      <c r="D5460" s="48"/>
      <c r="L5460" s="259"/>
      <c r="M5460" s="259"/>
      <c r="S5460" s="259"/>
      <c r="T5460" s="259"/>
      <c r="U5460" s="259"/>
      <c r="V5460" s="259"/>
    </row>
    <row r="5461" spans="1:22">
      <c r="A5461" s="45"/>
      <c r="B5461" s="43">
        <f t="shared" si="90"/>
        <v>5446</v>
      </c>
      <c r="C5461" s="919"/>
      <c r="D5461" s="48"/>
      <c r="L5461" s="259"/>
      <c r="M5461" s="259"/>
      <c r="S5461" s="259"/>
      <c r="T5461" s="259"/>
      <c r="U5461" s="259"/>
      <c r="V5461" s="259"/>
    </row>
    <row r="5462" spans="1:22">
      <c r="A5462" s="45"/>
      <c r="B5462" s="43">
        <f t="shared" si="90"/>
        <v>5447</v>
      </c>
      <c r="C5462" s="919"/>
      <c r="D5462" s="48"/>
      <c r="L5462" s="259"/>
      <c r="M5462" s="259"/>
      <c r="S5462" s="259"/>
      <c r="T5462" s="259"/>
      <c r="U5462" s="259"/>
      <c r="V5462" s="259"/>
    </row>
    <row r="5463" spans="1:22">
      <c r="A5463" s="45"/>
      <c r="B5463" s="43">
        <f t="shared" si="90"/>
        <v>5448</v>
      </c>
      <c r="C5463" s="919"/>
      <c r="D5463" s="48"/>
      <c r="L5463" s="259"/>
      <c r="M5463" s="259"/>
      <c r="S5463" s="259"/>
      <c r="T5463" s="259"/>
      <c r="U5463" s="259"/>
      <c r="V5463" s="259"/>
    </row>
    <row r="5464" spans="1:22">
      <c r="A5464" s="45"/>
      <c r="B5464" s="43">
        <f t="shared" si="90"/>
        <v>5449</v>
      </c>
      <c r="C5464" s="919"/>
      <c r="D5464" s="48"/>
      <c r="L5464" s="259"/>
      <c r="M5464" s="259"/>
      <c r="S5464" s="259"/>
      <c r="T5464" s="259"/>
      <c r="U5464" s="259"/>
      <c r="V5464" s="259"/>
    </row>
    <row r="5465" spans="1:22">
      <c r="A5465" s="45"/>
      <c r="B5465" s="43">
        <f t="shared" si="90"/>
        <v>5450</v>
      </c>
      <c r="C5465" s="919"/>
      <c r="D5465" s="48"/>
      <c r="L5465" s="259"/>
      <c r="M5465" s="259"/>
      <c r="S5465" s="259"/>
      <c r="T5465" s="259"/>
      <c r="U5465" s="259"/>
      <c r="V5465" s="259"/>
    </row>
    <row r="5466" spans="1:22">
      <c r="A5466" s="45"/>
      <c r="B5466" s="43">
        <f t="shared" si="90"/>
        <v>5451</v>
      </c>
      <c r="C5466" s="919"/>
      <c r="D5466" s="48"/>
      <c r="L5466" s="259"/>
      <c r="M5466" s="259"/>
      <c r="S5466" s="259"/>
      <c r="T5466" s="259"/>
      <c r="U5466" s="259"/>
      <c r="V5466" s="259"/>
    </row>
    <row r="5467" spans="1:22">
      <c r="A5467" s="45"/>
      <c r="B5467" s="43">
        <f t="shared" si="90"/>
        <v>5452</v>
      </c>
      <c r="C5467" s="919"/>
      <c r="D5467" s="48"/>
      <c r="L5467" s="259"/>
      <c r="M5467" s="259"/>
      <c r="S5467" s="259"/>
      <c r="T5467" s="259"/>
      <c r="U5467" s="259"/>
      <c r="V5467" s="259"/>
    </row>
    <row r="5468" spans="1:22">
      <c r="A5468" s="45"/>
      <c r="B5468" s="43">
        <f t="shared" si="90"/>
        <v>5453</v>
      </c>
      <c r="C5468" s="919"/>
      <c r="D5468" s="48"/>
      <c r="L5468" s="259"/>
      <c r="M5468" s="259"/>
      <c r="S5468" s="259"/>
      <c r="T5468" s="259"/>
      <c r="U5468" s="259"/>
      <c r="V5468" s="259"/>
    </row>
    <row r="5469" spans="1:22">
      <c r="A5469" s="45"/>
      <c r="B5469" s="43">
        <f t="shared" si="90"/>
        <v>5454</v>
      </c>
      <c r="C5469" s="919"/>
      <c r="D5469" s="48"/>
      <c r="L5469" s="259"/>
      <c r="M5469" s="259"/>
      <c r="S5469" s="259"/>
      <c r="T5469" s="259"/>
      <c r="U5469" s="259"/>
      <c r="V5469" s="259"/>
    </row>
    <row r="5470" spans="1:22">
      <c r="A5470" s="45"/>
      <c r="B5470" s="43">
        <f t="shared" si="90"/>
        <v>5455</v>
      </c>
      <c r="C5470" s="919"/>
      <c r="D5470" s="48"/>
      <c r="L5470" s="259"/>
      <c r="M5470" s="259"/>
      <c r="S5470" s="259"/>
      <c r="T5470" s="259"/>
      <c r="U5470" s="259"/>
      <c r="V5470" s="259"/>
    </row>
    <row r="5471" spans="1:22">
      <c r="A5471" s="45"/>
      <c r="B5471" s="43">
        <f t="shared" si="90"/>
        <v>5456</v>
      </c>
      <c r="C5471" s="919"/>
      <c r="D5471" s="48"/>
      <c r="L5471" s="259"/>
      <c r="M5471" s="259"/>
      <c r="S5471" s="259"/>
      <c r="T5471" s="259"/>
      <c r="U5471" s="259"/>
      <c r="V5471" s="259"/>
    </row>
    <row r="5472" spans="1:22">
      <c r="A5472" s="45"/>
      <c r="B5472" s="43">
        <f t="shared" si="90"/>
        <v>5457</v>
      </c>
      <c r="C5472" s="919"/>
      <c r="D5472" s="48"/>
      <c r="L5472" s="259"/>
      <c r="M5472" s="259"/>
      <c r="S5472" s="259"/>
      <c r="T5472" s="259"/>
      <c r="U5472" s="259"/>
      <c r="V5472" s="259"/>
    </row>
    <row r="5473" spans="1:22">
      <c r="A5473" s="45"/>
      <c r="B5473" s="43">
        <f t="shared" si="90"/>
        <v>5458</v>
      </c>
      <c r="C5473" s="919"/>
      <c r="D5473" s="48"/>
      <c r="L5473" s="259"/>
      <c r="M5473" s="259"/>
      <c r="S5473" s="259"/>
      <c r="T5473" s="259"/>
      <c r="U5473" s="259"/>
      <c r="V5473" s="259"/>
    </row>
    <row r="5474" spans="1:22">
      <c r="A5474" s="45"/>
      <c r="B5474" s="43">
        <f t="shared" si="90"/>
        <v>5459</v>
      </c>
      <c r="C5474" s="919"/>
      <c r="D5474" s="48"/>
      <c r="L5474" s="259"/>
      <c r="M5474" s="259"/>
      <c r="S5474" s="259"/>
      <c r="T5474" s="259"/>
      <c r="U5474" s="259"/>
      <c r="V5474" s="259"/>
    </row>
    <row r="5475" spans="1:22">
      <c r="A5475" s="45"/>
      <c r="B5475" s="43">
        <f t="shared" si="90"/>
        <v>5460</v>
      </c>
      <c r="C5475" s="919"/>
      <c r="D5475" s="48"/>
      <c r="L5475" s="259"/>
      <c r="M5475" s="259"/>
      <c r="S5475" s="259"/>
      <c r="T5475" s="259"/>
      <c r="U5475" s="259"/>
      <c r="V5475" s="259"/>
    </row>
    <row r="5476" spans="1:22">
      <c r="A5476" s="45"/>
      <c r="B5476" s="43">
        <f t="shared" si="90"/>
        <v>5461</v>
      </c>
      <c r="C5476" s="919"/>
      <c r="D5476" s="48"/>
      <c r="L5476" s="259"/>
      <c r="M5476" s="259"/>
      <c r="S5476" s="259"/>
      <c r="T5476" s="259"/>
      <c r="U5476" s="259"/>
      <c r="V5476" s="259"/>
    </row>
    <row r="5477" spans="1:22">
      <c r="A5477" s="45"/>
      <c r="B5477" s="43">
        <f t="shared" si="90"/>
        <v>5462</v>
      </c>
      <c r="C5477" s="919"/>
      <c r="D5477" s="48"/>
      <c r="L5477" s="259"/>
      <c r="M5477" s="259"/>
      <c r="S5477" s="259"/>
      <c r="T5477" s="259"/>
      <c r="U5477" s="259"/>
      <c r="V5477" s="259"/>
    </row>
    <row r="5478" spans="1:22">
      <c r="A5478" s="45"/>
      <c r="B5478" s="43">
        <f t="shared" si="90"/>
        <v>5463</v>
      </c>
      <c r="C5478" s="919"/>
      <c r="D5478" s="48"/>
      <c r="L5478" s="259"/>
      <c r="M5478" s="259"/>
      <c r="S5478" s="259"/>
      <c r="T5478" s="259"/>
      <c r="U5478" s="259"/>
      <c r="V5478" s="259"/>
    </row>
    <row r="5479" spans="1:22">
      <c r="A5479" s="45"/>
      <c r="B5479" s="43">
        <f t="shared" si="90"/>
        <v>5464</v>
      </c>
      <c r="C5479" s="919"/>
      <c r="D5479" s="48"/>
      <c r="L5479" s="259"/>
      <c r="M5479" s="259"/>
      <c r="S5479" s="259"/>
      <c r="T5479" s="259"/>
      <c r="U5479" s="259"/>
      <c r="V5479" s="259"/>
    </row>
    <row r="5480" spans="1:22">
      <c r="A5480" s="45"/>
      <c r="B5480" s="43">
        <f t="shared" si="90"/>
        <v>5465</v>
      </c>
      <c r="C5480" s="919"/>
      <c r="D5480" s="48"/>
      <c r="L5480" s="259"/>
      <c r="M5480" s="259"/>
      <c r="S5480" s="259"/>
      <c r="T5480" s="259"/>
      <c r="U5480" s="259"/>
      <c r="V5480" s="259"/>
    </row>
    <row r="5481" spans="1:22">
      <c r="A5481" s="45"/>
      <c r="B5481" s="43">
        <f t="shared" si="90"/>
        <v>5466</v>
      </c>
      <c r="C5481" s="919"/>
      <c r="D5481" s="48"/>
      <c r="L5481" s="259"/>
      <c r="M5481" s="259"/>
      <c r="S5481" s="259"/>
      <c r="T5481" s="259"/>
      <c r="U5481" s="259"/>
      <c r="V5481" s="259"/>
    </row>
    <row r="5482" spans="1:22">
      <c r="A5482" s="45"/>
      <c r="B5482" s="43">
        <f t="shared" si="90"/>
        <v>5467</v>
      </c>
      <c r="C5482" s="919"/>
      <c r="D5482" s="48"/>
      <c r="L5482" s="259"/>
      <c r="M5482" s="259"/>
      <c r="S5482" s="259"/>
      <c r="T5482" s="259"/>
      <c r="U5482" s="259"/>
      <c r="V5482" s="259"/>
    </row>
    <row r="5483" spans="1:22">
      <c r="A5483" s="45"/>
      <c r="B5483" s="43">
        <f t="shared" si="90"/>
        <v>5468</v>
      </c>
      <c r="C5483" s="919"/>
      <c r="D5483" s="48"/>
      <c r="L5483" s="259"/>
      <c r="M5483" s="259"/>
      <c r="S5483" s="259"/>
      <c r="T5483" s="259"/>
      <c r="U5483" s="259"/>
      <c r="V5483" s="259"/>
    </row>
    <row r="5484" spans="1:22">
      <c r="A5484" s="45"/>
      <c r="B5484" s="43">
        <f t="shared" si="90"/>
        <v>5469</v>
      </c>
      <c r="C5484" s="919"/>
      <c r="D5484" s="48"/>
      <c r="L5484" s="259"/>
      <c r="M5484" s="259"/>
      <c r="S5484" s="259"/>
      <c r="T5484" s="259"/>
      <c r="U5484" s="259"/>
      <c r="V5484" s="259"/>
    </row>
    <row r="5485" spans="1:22">
      <c r="A5485" s="45"/>
      <c r="B5485" s="43">
        <f t="shared" si="90"/>
        <v>5470</v>
      </c>
      <c r="C5485" s="919"/>
      <c r="D5485" s="48"/>
      <c r="L5485" s="259"/>
      <c r="M5485" s="259"/>
      <c r="S5485" s="259"/>
      <c r="T5485" s="259"/>
      <c r="U5485" s="259"/>
      <c r="V5485" s="259"/>
    </row>
    <row r="5486" spans="1:22">
      <c r="A5486" s="45"/>
      <c r="B5486" s="43">
        <f t="shared" si="90"/>
        <v>5471</v>
      </c>
      <c r="C5486" s="919"/>
      <c r="D5486" s="48"/>
      <c r="L5486" s="259"/>
      <c r="M5486" s="259"/>
      <c r="S5486" s="259"/>
      <c r="T5486" s="259"/>
      <c r="U5486" s="259"/>
      <c r="V5486" s="259"/>
    </row>
    <row r="5487" spans="1:22">
      <c r="A5487" s="45"/>
      <c r="B5487" s="43">
        <f t="shared" si="90"/>
        <v>5472</v>
      </c>
      <c r="C5487" s="919"/>
      <c r="D5487" s="48"/>
      <c r="L5487" s="259"/>
      <c r="M5487" s="259"/>
      <c r="S5487" s="259"/>
      <c r="T5487" s="259"/>
      <c r="U5487" s="259"/>
      <c r="V5487" s="259"/>
    </row>
    <row r="5488" spans="1:22">
      <c r="A5488" s="45"/>
      <c r="B5488" s="43">
        <f t="shared" si="90"/>
        <v>5473</v>
      </c>
      <c r="C5488" s="919"/>
      <c r="D5488" s="48"/>
      <c r="L5488" s="259"/>
      <c r="M5488" s="259"/>
      <c r="S5488" s="259"/>
      <c r="T5488" s="259"/>
      <c r="U5488" s="259"/>
      <c r="V5488" s="259"/>
    </row>
    <row r="5489" spans="1:22">
      <c r="A5489" s="45"/>
      <c r="B5489" s="43">
        <f t="shared" si="90"/>
        <v>5474</v>
      </c>
      <c r="C5489" s="919"/>
      <c r="D5489" s="48"/>
      <c r="L5489" s="259"/>
      <c r="M5489" s="259"/>
      <c r="S5489" s="259"/>
      <c r="T5489" s="259"/>
      <c r="U5489" s="259"/>
      <c r="V5489" s="259"/>
    </row>
    <row r="5490" spans="1:22">
      <c r="A5490" s="45"/>
      <c r="B5490" s="43">
        <f t="shared" si="90"/>
        <v>5475</v>
      </c>
      <c r="C5490" s="919"/>
      <c r="D5490" s="48"/>
      <c r="L5490" s="259"/>
      <c r="M5490" s="259"/>
      <c r="S5490" s="259"/>
      <c r="T5490" s="259"/>
      <c r="U5490" s="259"/>
      <c r="V5490" s="259"/>
    </row>
    <row r="5491" spans="1:22">
      <c r="A5491" s="45"/>
      <c r="B5491" s="43">
        <f t="shared" si="90"/>
        <v>5476</v>
      </c>
      <c r="C5491" s="919"/>
      <c r="D5491" s="48"/>
      <c r="L5491" s="259"/>
      <c r="M5491" s="259"/>
      <c r="S5491" s="259"/>
      <c r="T5491" s="259"/>
      <c r="U5491" s="259"/>
      <c r="V5491" s="259"/>
    </row>
    <row r="5492" spans="1:22">
      <c r="A5492" s="45"/>
      <c r="B5492" s="43">
        <f t="shared" si="90"/>
        <v>5477</v>
      </c>
      <c r="C5492" s="919"/>
      <c r="D5492" s="48"/>
      <c r="L5492" s="259"/>
      <c r="M5492" s="259"/>
      <c r="S5492" s="259"/>
      <c r="T5492" s="259"/>
      <c r="U5492" s="259"/>
      <c r="V5492" s="259"/>
    </row>
    <row r="5493" spans="1:22">
      <c r="A5493" s="45"/>
      <c r="B5493" s="43">
        <f t="shared" si="90"/>
        <v>5478</v>
      </c>
      <c r="C5493" s="919"/>
      <c r="D5493" s="48"/>
      <c r="L5493" s="259"/>
      <c r="M5493" s="259"/>
      <c r="S5493" s="259"/>
      <c r="T5493" s="259"/>
      <c r="U5493" s="259"/>
      <c r="V5493" s="259"/>
    </row>
    <row r="5494" spans="1:22">
      <c r="A5494" s="45"/>
      <c r="B5494" s="43">
        <f t="shared" si="90"/>
        <v>5479</v>
      </c>
      <c r="C5494" s="919"/>
      <c r="D5494" s="48"/>
      <c r="L5494" s="259"/>
      <c r="M5494" s="259"/>
      <c r="S5494" s="259"/>
      <c r="T5494" s="259"/>
      <c r="U5494" s="259"/>
      <c r="V5494" s="259"/>
    </row>
    <row r="5495" spans="1:22">
      <c r="A5495" s="45"/>
      <c r="B5495" s="43">
        <f t="shared" si="90"/>
        <v>5480</v>
      </c>
      <c r="C5495" s="919"/>
      <c r="D5495" s="48"/>
      <c r="L5495" s="259"/>
      <c r="M5495" s="259"/>
      <c r="S5495" s="259"/>
      <c r="T5495" s="259"/>
      <c r="U5495" s="259"/>
      <c r="V5495" s="259"/>
    </row>
    <row r="5496" spans="1:22">
      <c r="A5496" s="45"/>
      <c r="B5496" s="43">
        <f t="shared" si="90"/>
        <v>5481</v>
      </c>
      <c r="C5496" s="919"/>
      <c r="D5496" s="48"/>
      <c r="L5496" s="259"/>
      <c r="M5496" s="259"/>
      <c r="S5496" s="259"/>
      <c r="T5496" s="259"/>
      <c r="U5496" s="259"/>
      <c r="V5496" s="259"/>
    </row>
    <row r="5497" spans="1:22">
      <c r="A5497" s="45"/>
      <c r="B5497" s="43">
        <f t="shared" si="90"/>
        <v>5482</v>
      </c>
      <c r="C5497" s="919"/>
      <c r="D5497" s="48"/>
      <c r="L5497" s="259"/>
      <c r="M5497" s="259"/>
      <c r="S5497" s="259"/>
      <c r="T5497" s="259"/>
      <c r="U5497" s="259"/>
      <c r="V5497" s="259"/>
    </row>
    <row r="5498" spans="1:22">
      <c r="A5498" s="45"/>
      <c r="B5498" s="43">
        <f t="shared" si="90"/>
        <v>5483</v>
      </c>
      <c r="C5498" s="919"/>
      <c r="D5498" s="48"/>
      <c r="L5498" s="259"/>
      <c r="M5498" s="259"/>
      <c r="S5498" s="259"/>
      <c r="T5498" s="259"/>
      <c r="U5498" s="259"/>
      <c r="V5498" s="259"/>
    </row>
    <row r="5499" spans="1:22">
      <c r="A5499" s="45"/>
      <c r="B5499" s="43">
        <f t="shared" si="90"/>
        <v>5484</v>
      </c>
      <c r="C5499" s="919"/>
      <c r="D5499" s="48"/>
      <c r="L5499" s="259"/>
      <c r="M5499" s="259"/>
      <c r="S5499" s="259"/>
      <c r="T5499" s="259"/>
      <c r="U5499" s="259"/>
      <c r="V5499" s="259"/>
    </row>
    <row r="5500" spans="1:22">
      <c r="A5500" s="45"/>
      <c r="B5500" s="43">
        <f t="shared" si="90"/>
        <v>5485</v>
      </c>
      <c r="C5500" s="919"/>
      <c r="D5500" s="48"/>
      <c r="L5500" s="259"/>
      <c r="M5500" s="259"/>
      <c r="S5500" s="259"/>
      <c r="T5500" s="259"/>
      <c r="U5500" s="259"/>
      <c r="V5500" s="259"/>
    </row>
    <row r="5501" spans="1:22">
      <c r="A5501" s="45"/>
      <c r="B5501" s="43">
        <f t="shared" si="90"/>
        <v>5486</v>
      </c>
      <c r="C5501" s="919"/>
      <c r="D5501" s="48"/>
      <c r="L5501" s="259"/>
      <c r="M5501" s="259"/>
      <c r="S5501" s="259"/>
      <c r="T5501" s="259"/>
      <c r="U5501" s="259"/>
      <c r="V5501" s="259"/>
    </row>
    <row r="5502" spans="1:22">
      <c r="A5502" s="45"/>
      <c r="B5502" s="43">
        <f t="shared" si="90"/>
        <v>5487</v>
      </c>
      <c r="C5502" s="919"/>
      <c r="D5502" s="48"/>
      <c r="L5502" s="259"/>
      <c r="M5502" s="259"/>
      <c r="S5502" s="259"/>
      <c r="T5502" s="259"/>
      <c r="U5502" s="259"/>
      <c r="V5502" s="259"/>
    </row>
    <row r="5503" spans="1:22">
      <c r="A5503" s="45"/>
      <c r="B5503" s="43">
        <f t="shared" si="90"/>
        <v>5488</v>
      </c>
      <c r="C5503" s="919"/>
      <c r="D5503" s="48"/>
      <c r="L5503" s="259"/>
      <c r="M5503" s="259"/>
      <c r="S5503" s="259"/>
      <c r="T5503" s="259"/>
      <c r="U5503" s="259"/>
      <c r="V5503" s="259"/>
    </row>
    <row r="5504" spans="1:22">
      <c r="A5504" s="45"/>
      <c r="B5504" s="43">
        <f t="shared" si="90"/>
        <v>5489</v>
      </c>
      <c r="C5504" s="919"/>
      <c r="D5504" s="48"/>
      <c r="L5504" s="259"/>
      <c r="M5504" s="259"/>
      <c r="S5504" s="259"/>
      <c r="T5504" s="259"/>
      <c r="U5504" s="259"/>
      <c r="V5504" s="259"/>
    </row>
    <row r="5505" spans="1:22">
      <c r="A5505" s="45"/>
      <c r="B5505" s="43">
        <f t="shared" si="90"/>
        <v>5490</v>
      </c>
      <c r="C5505" s="919"/>
      <c r="D5505" s="48"/>
      <c r="L5505" s="259"/>
      <c r="M5505" s="259"/>
      <c r="S5505" s="259"/>
      <c r="T5505" s="259"/>
      <c r="U5505" s="259"/>
      <c r="V5505" s="259"/>
    </row>
    <row r="5506" spans="1:22">
      <c r="A5506" s="45"/>
      <c r="B5506" s="43">
        <f t="shared" si="90"/>
        <v>5491</v>
      </c>
      <c r="C5506" s="919"/>
      <c r="D5506" s="48"/>
      <c r="L5506" s="259"/>
      <c r="M5506" s="259"/>
      <c r="S5506" s="259"/>
      <c r="T5506" s="259"/>
      <c r="U5506" s="259"/>
      <c r="V5506" s="259"/>
    </row>
    <row r="5507" spans="1:22">
      <c r="A5507" s="45"/>
      <c r="B5507" s="43">
        <f t="shared" si="90"/>
        <v>5492</v>
      </c>
      <c r="C5507" s="919"/>
      <c r="D5507" s="48"/>
      <c r="L5507" s="259"/>
      <c r="M5507" s="259"/>
      <c r="S5507" s="259"/>
      <c r="T5507" s="259"/>
      <c r="U5507" s="259"/>
      <c r="V5507" s="259"/>
    </row>
    <row r="5508" spans="1:22">
      <c r="A5508" s="45"/>
      <c r="B5508" s="43">
        <f t="shared" si="90"/>
        <v>5493</v>
      </c>
      <c r="C5508" s="919"/>
      <c r="D5508" s="48"/>
      <c r="L5508" s="259"/>
      <c r="M5508" s="259"/>
      <c r="S5508" s="259"/>
      <c r="T5508" s="259"/>
      <c r="U5508" s="259"/>
      <c r="V5508" s="259"/>
    </row>
    <row r="5509" spans="1:22">
      <c r="A5509" s="45"/>
      <c r="B5509" s="43">
        <f t="shared" si="90"/>
        <v>5494</v>
      </c>
      <c r="C5509" s="919"/>
      <c r="D5509" s="48"/>
      <c r="L5509" s="259"/>
      <c r="M5509" s="259"/>
      <c r="S5509" s="259"/>
      <c r="T5509" s="259"/>
      <c r="U5509" s="259"/>
      <c r="V5509" s="259"/>
    </row>
    <row r="5510" spans="1:22">
      <c r="A5510" s="45"/>
      <c r="B5510" s="43">
        <f t="shared" si="90"/>
        <v>5495</v>
      </c>
      <c r="C5510" s="919"/>
      <c r="D5510" s="48"/>
      <c r="L5510" s="259"/>
      <c r="M5510" s="259"/>
      <c r="S5510" s="259"/>
      <c r="T5510" s="259"/>
      <c r="U5510" s="259"/>
      <c r="V5510" s="259"/>
    </row>
    <row r="5511" spans="1:22">
      <c r="A5511" s="45"/>
      <c r="B5511" s="43">
        <f t="shared" si="90"/>
        <v>5496</v>
      </c>
      <c r="C5511" s="919"/>
      <c r="D5511" s="48"/>
      <c r="L5511" s="259"/>
      <c r="M5511" s="259"/>
      <c r="S5511" s="259"/>
      <c r="T5511" s="259"/>
      <c r="U5511" s="259"/>
      <c r="V5511" s="259"/>
    </row>
    <row r="5512" spans="1:22">
      <c r="A5512" s="45"/>
      <c r="B5512" s="43">
        <f t="shared" si="90"/>
        <v>5497</v>
      </c>
      <c r="C5512" s="919"/>
      <c r="D5512" s="48"/>
      <c r="L5512" s="259"/>
      <c r="M5512" s="259"/>
      <c r="S5512" s="259"/>
      <c r="T5512" s="259"/>
      <c r="U5512" s="259"/>
      <c r="V5512" s="259"/>
    </row>
    <row r="5513" spans="1:22">
      <c r="A5513" s="45"/>
      <c r="B5513" s="43">
        <f t="shared" si="90"/>
        <v>5498</v>
      </c>
      <c r="C5513" s="919"/>
      <c r="D5513" s="48"/>
      <c r="L5513" s="259"/>
      <c r="M5513" s="259"/>
      <c r="S5513" s="259"/>
      <c r="T5513" s="259"/>
      <c r="U5513" s="259"/>
      <c r="V5513" s="259"/>
    </row>
    <row r="5514" spans="1:22">
      <c r="A5514" s="45"/>
      <c r="B5514" s="43">
        <f t="shared" si="90"/>
        <v>5499</v>
      </c>
      <c r="C5514" s="919"/>
      <c r="D5514" s="48"/>
      <c r="L5514" s="259"/>
      <c r="M5514" s="259"/>
      <c r="S5514" s="259"/>
      <c r="T5514" s="259"/>
      <c r="U5514" s="259"/>
      <c r="V5514" s="259"/>
    </row>
    <row r="5515" spans="1:22">
      <c r="A5515" s="45"/>
      <c r="B5515" s="43">
        <f t="shared" si="90"/>
        <v>5500</v>
      </c>
      <c r="C5515" s="919"/>
      <c r="D5515" s="48"/>
      <c r="L5515" s="259"/>
      <c r="M5515" s="259"/>
      <c r="S5515" s="259"/>
      <c r="T5515" s="259"/>
      <c r="U5515" s="259"/>
      <c r="V5515" s="259"/>
    </row>
    <row r="5516" spans="1:22">
      <c r="A5516" s="45"/>
      <c r="B5516" s="43">
        <f t="shared" si="90"/>
        <v>5501</v>
      </c>
      <c r="C5516" s="919"/>
      <c r="D5516" s="48"/>
      <c r="L5516" s="259"/>
      <c r="M5516" s="259"/>
      <c r="S5516" s="259"/>
      <c r="T5516" s="259"/>
      <c r="U5516" s="259"/>
      <c r="V5516" s="259"/>
    </row>
    <row r="5517" spans="1:22">
      <c r="A5517" s="45"/>
      <c r="B5517" s="43">
        <f t="shared" si="90"/>
        <v>5502</v>
      </c>
      <c r="C5517" s="919"/>
      <c r="D5517" s="48"/>
      <c r="L5517" s="259"/>
      <c r="M5517" s="259"/>
      <c r="S5517" s="259"/>
      <c r="T5517" s="259"/>
      <c r="U5517" s="259"/>
      <c r="V5517" s="259"/>
    </row>
    <row r="5518" spans="1:22">
      <c r="A5518" s="45"/>
      <c r="B5518" s="43">
        <f t="shared" si="90"/>
        <v>5503</v>
      </c>
      <c r="C5518" s="919"/>
      <c r="D5518" s="48"/>
      <c r="L5518" s="259"/>
      <c r="M5518" s="259"/>
      <c r="S5518" s="259"/>
      <c r="T5518" s="259"/>
      <c r="U5518" s="259"/>
      <c r="V5518" s="259"/>
    </row>
    <row r="5519" spans="1:22">
      <c r="A5519" s="45"/>
      <c r="B5519" s="43">
        <f t="shared" si="90"/>
        <v>5504</v>
      </c>
      <c r="C5519" s="919"/>
      <c r="D5519" s="48"/>
      <c r="L5519" s="259"/>
      <c r="M5519" s="259"/>
      <c r="S5519" s="259"/>
      <c r="T5519" s="259"/>
      <c r="U5519" s="259"/>
      <c r="V5519" s="259"/>
    </row>
    <row r="5520" spans="1:22">
      <c r="A5520" s="45"/>
      <c r="B5520" s="43">
        <f t="shared" si="90"/>
        <v>5505</v>
      </c>
      <c r="C5520" s="919"/>
      <c r="D5520" s="48"/>
      <c r="L5520" s="259"/>
      <c r="M5520" s="259"/>
      <c r="S5520" s="259"/>
      <c r="T5520" s="259"/>
      <c r="U5520" s="259"/>
      <c r="V5520" s="259"/>
    </row>
    <row r="5521" spans="1:22">
      <c r="A5521" s="45"/>
      <c r="B5521" s="43">
        <f t="shared" si="90"/>
        <v>5506</v>
      </c>
      <c r="C5521" s="919"/>
      <c r="D5521" s="48"/>
      <c r="L5521" s="259"/>
      <c r="M5521" s="259"/>
      <c r="S5521" s="259"/>
      <c r="T5521" s="259"/>
      <c r="U5521" s="259"/>
      <c r="V5521" s="259"/>
    </row>
    <row r="5522" spans="1:22">
      <c r="A5522" s="45"/>
      <c r="B5522" s="43">
        <f t="shared" ref="B5522:B5585" si="91">B5521+1</f>
        <v>5507</v>
      </c>
      <c r="C5522" s="919"/>
      <c r="D5522" s="48"/>
      <c r="L5522" s="259"/>
      <c r="M5522" s="259"/>
      <c r="S5522" s="259"/>
      <c r="T5522" s="259"/>
      <c r="U5522" s="259"/>
      <c r="V5522" s="259"/>
    </row>
    <row r="5523" spans="1:22">
      <c r="A5523" s="45"/>
      <c r="B5523" s="43">
        <f t="shared" si="91"/>
        <v>5508</v>
      </c>
      <c r="C5523" s="919"/>
      <c r="D5523" s="48"/>
      <c r="L5523" s="259"/>
      <c r="M5523" s="259"/>
      <c r="S5523" s="259"/>
      <c r="T5523" s="259"/>
      <c r="U5523" s="259"/>
      <c r="V5523" s="259"/>
    </row>
    <row r="5524" spans="1:22">
      <c r="A5524" s="45"/>
      <c r="B5524" s="43">
        <f t="shared" si="91"/>
        <v>5509</v>
      </c>
      <c r="C5524" s="919"/>
      <c r="D5524" s="48"/>
      <c r="L5524" s="259"/>
      <c r="M5524" s="259"/>
      <c r="S5524" s="259"/>
      <c r="T5524" s="259"/>
      <c r="U5524" s="259"/>
      <c r="V5524" s="259"/>
    </row>
    <row r="5525" spans="1:22">
      <c r="A5525" s="45"/>
      <c r="B5525" s="43">
        <f t="shared" si="91"/>
        <v>5510</v>
      </c>
      <c r="C5525" s="919"/>
      <c r="D5525" s="48"/>
      <c r="L5525" s="259"/>
      <c r="M5525" s="259"/>
      <c r="S5525" s="259"/>
      <c r="T5525" s="259"/>
      <c r="U5525" s="259"/>
      <c r="V5525" s="259"/>
    </row>
    <row r="5526" spans="1:22">
      <c r="A5526" s="45"/>
      <c r="B5526" s="43">
        <f t="shared" si="91"/>
        <v>5511</v>
      </c>
      <c r="C5526" s="919"/>
      <c r="D5526" s="48"/>
      <c r="L5526" s="259"/>
      <c r="M5526" s="259"/>
      <c r="S5526" s="259"/>
      <c r="T5526" s="259"/>
      <c r="U5526" s="259"/>
      <c r="V5526" s="259"/>
    </row>
    <row r="5527" spans="1:22">
      <c r="A5527" s="45"/>
      <c r="B5527" s="43">
        <f t="shared" si="91"/>
        <v>5512</v>
      </c>
      <c r="C5527" s="919"/>
      <c r="D5527" s="48"/>
      <c r="L5527" s="259"/>
      <c r="M5527" s="259"/>
      <c r="S5527" s="259"/>
      <c r="T5527" s="259"/>
      <c r="U5527" s="259"/>
      <c r="V5527" s="259"/>
    </row>
    <row r="5528" spans="1:22">
      <c r="A5528" s="45"/>
      <c r="B5528" s="43">
        <f t="shared" si="91"/>
        <v>5513</v>
      </c>
      <c r="C5528" s="919"/>
      <c r="D5528" s="48"/>
      <c r="L5528" s="259"/>
      <c r="M5528" s="259"/>
      <c r="S5528" s="259"/>
      <c r="T5528" s="259"/>
      <c r="U5528" s="259"/>
      <c r="V5528" s="259"/>
    </row>
    <row r="5529" spans="1:22">
      <c r="A5529" s="45"/>
      <c r="B5529" s="43">
        <f t="shared" si="91"/>
        <v>5514</v>
      </c>
      <c r="C5529" s="919"/>
      <c r="D5529" s="48"/>
      <c r="L5529" s="259"/>
      <c r="M5529" s="259"/>
      <c r="S5529" s="259"/>
      <c r="T5529" s="259"/>
      <c r="U5529" s="259"/>
      <c r="V5529" s="259"/>
    </row>
    <row r="5530" spans="1:22">
      <c r="A5530" s="45"/>
      <c r="B5530" s="43">
        <f t="shared" si="91"/>
        <v>5515</v>
      </c>
      <c r="C5530" s="919"/>
      <c r="D5530" s="48"/>
      <c r="L5530" s="259"/>
      <c r="M5530" s="259"/>
      <c r="S5530" s="259"/>
      <c r="T5530" s="259"/>
      <c r="U5530" s="259"/>
      <c r="V5530" s="259"/>
    </row>
    <row r="5531" spans="1:22">
      <c r="A5531" s="45"/>
      <c r="B5531" s="43">
        <f t="shared" si="91"/>
        <v>5516</v>
      </c>
      <c r="C5531" s="919"/>
      <c r="D5531" s="48"/>
      <c r="L5531" s="259"/>
      <c r="M5531" s="259"/>
      <c r="S5531" s="259"/>
      <c r="T5531" s="259"/>
      <c r="U5531" s="259"/>
      <c r="V5531" s="259"/>
    </row>
    <row r="5532" spans="1:22">
      <c r="A5532" s="45"/>
      <c r="B5532" s="43">
        <f t="shared" si="91"/>
        <v>5517</v>
      </c>
      <c r="C5532" s="919"/>
      <c r="D5532" s="48"/>
      <c r="L5532" s="259"/>
      <c r="M5532" s="259"/>
      <c r="S5532" s="259"/>
      <c r="T5532" s="259"/>
      <c r="U5532" s="259"/>
      <c r="V5532" s="259"/>
    </row>
    <row r="5533" spans="1:22">
      <c r="A5533" s="45"/>
      <c r="B5533" s="43">
        <f t="shared" si="91"/>
        <v>5518</v>
      </c>
      <c r="C5533" s="919"/>
      <c r="D5533" s="48"/>
      <c r="L5533" s="259"/>
      <c r="M5533" s="259"/>
      <c r="S5533" s="259"/>
      <c r="T5533" s="259"/>
      <c r="U5533" s="259"/>
      <c r="V5533" s="259"/>
    </row>
    <row r="5534" spans="1:22">
      <c r="A5534" s="45"/>
      <c r="B5534" s="43">
        <f t="shared" si="91"/>
        <v>5519</v>
      </c>
      <c r="C5534" s="919"/>
      <c r="D5534" s="48"/>
      <c r="L5534" s="259"/>
      <c r="M5534" s="259"/>
      <c r="S5534" s="259"/>
      <c r="T5534" s="259"/>
      <c r="U5534" s="259"/>
      <c r="V5534" s="259"/>
    </row>
    <row r="5535" spans="1:22">
      <c r="A5535" s="45"/>
      <c r="B5535" s="43">
        <f t="shared" si="91"/>
        <v>5520</v>
      </c>
      <c r="C5535" s="919"/>
      <c r="D5535" s="48"/>
      <c r="L5535" s="259"/>
      <c r="M5535" s="259"/>
      <c r="S5535" s="259"/>
      <c r="T5535" s="259"/>
      <c r="U5535" s="259"/>
      <c r="V5535" s="259"/>
    </row>
    <row r="5536" spans="1:22">
      <c r="A5536" s="45"/>
      <c r="B5536" s="43">
        <f t="shared" si="91"/>
        <v>5521</v>
      </c>
      <c r="C5536" s="919"/>
      <c r="D5536" s="48"/>
      <c r="L5536" s="259"/>
      <c r="M5536" s="259"/>
      <c r="S5536" s="259"/>
      <c r="T5536" s="259"/>
      <c r="U5536" s="259"/>
      <c r="V5536" s="259"/>
    </row>
    <row r="5537" spans="1:22">
      <c r="A5537" s="45"/>
      <c r="B5537" s="43">
        <f t="shared" si="91"/>
        <v>5522</v>
      </c>
      <c r="C5537" s="919"/>
      <c r="D5537" s="48"/>
      <c r="L5537" s="259"/>
      <c r="M5537" s="259"/>
      <c r="S5537" s="259"/>
      <c r="T5537" s="259"/>
      <c r="U5537" s="259"/>
      <c r="V5537" s="259"/>
    </row>
    <row r="5538" spans="1:22">
      <c r="A5538" s="45"/>
      <c r="B5538" s="43">
        <f t="shared" si="91"/>
        <v>5523</v>
      </c>
      <c r="C5538" s="919"/>
      <c r="D5538" s="48"/>
      <c r="L5538" s="259"/>
      <c r="M5538" s="259"/>
      <c r="S5538" s="259"/>
      <c r="T5538" s="259"/>
      <c r="U5538" s="259"/>
      <c r="V5538" s="259"/>
    </row>
    <row r="5539" spans="1:22">
      <c r="A5539" s="45"/>
      <c r="B5539" s="43">
        <f t="shared" si="91"/>
        <v>5524</v>
      </c>
      <c r="C5539" s="919"/>
      <c r="D5539" s="48"/>
      <c r="L5539" s="259"/>
      <c r="M5539" s="259"/>
      <c r="S5539" s="259"/>
      <c r="T5539" s="259"/>
      <c r="U5539" s="259"/>
      <c r="V5539" s="259"/>
    </row>
    <row r="5540" spans="1:22">
      <c r="A5540" s="45"/>
      <c r="B5540" s="43">
        <f t="shared" si="91"/>
        <v>5525</v>
      </c>
      <c r="C5540" s="919"/>
      <c r="D5540" s="48"/>
      <c r="L5540" s="259"/>
      <c r="M5540" s="259"/>
      <c r="S5540" s="259"/>
      <c r="T5540" s="259"/>
      <c r="U5540" s="259"/>
      <c r="V5540" s="259"/>
    </row>
    <row r="5541" spans="1:22">
      <c r="A5541" s="45"/>
      <c r="B5541" s="43">
        <f t="shared" si="91"/>
        <v>5526</v>
      </c>
      <c r="C5541" s="919"/>
      <c r="D5541" s="48"/>
      <c r="L5541" s="259"/>
      <c r="M5541" s="259"/>
      <c r="S5541" s="259"/>
      <c r="T5541" s="259"/>
      <c r="U5541" s="259"/>
      <c r="V5541" s="259"/>
    </row>
    <row r="5542" spans="1:22">
      <c r="A5542" s="45"/>
      <c r="B5542" s="43">
        <f t="shared" si="91"/>
        <v>5527</v>
      </c>
      <c r="C5542" s="919"/>
      <c r="D5542" s="48"/>
      <c r="L5542" s="259"/>
      <c r="M5542" s="259"/>
      <c r="S5542" s="259"/>
      <c r="T5542" s="259"/>
      <c r="U5542" s="259"/>
      <c r="V5542" s="259"/>
    </row>
    <row r="5543" spans="1:22">
      <c r="A5543" s="45"/>
      <c r="B5543" s="43">
        <f t="shared" si="91"/>
        <v>5528</v>
      </c>
      <c r="C5543" s="919"/>
      <c r="D5543" s="48"/>
      <c r="L5543" s="259"/>
      <c r="M5543" s="259"/>
      <c r="S5543" s="259"/>
      <c r="T5543" s="259"/>
      <c r="U5543" s="259"/>
      <c r="V5543" s="259"/>
    </row>
    <row r="5544" spans="1:22">
      <c r="A5544" s="45"/>
      <c r="B5544" s="43">
        <f t="shared" si="91"/>
        <v>5529</v>
      </c>
      <c r="C5544" s="919"/>
      <c r="D5544" s="48"/>
      <c r="L5544" s="259"/>
      <c r="M5544" s="259"/>
      <c r="S5544" s="259"/>
      <c r="T5544" s="259"/>
      <c r="U5544" s="259"/>
      <c r="V5544" s="259"/>
    </row>
    <row r="5545" spans="1:22">
      <c r="A5545" s="45"/>
      <c r="B5545" s="43">
        <f t="shared" si="91"/>
        <v>5530</v>
      </c>
      <c r="C5545" s="919"/>
      <c r="D5545" s="48"/>
      <c r="L5545" s="259"/>
      <c r="M5545" s="259"/>
      <c r="S5545" s="259"/>
      <c r="T5545" s="259"/>
      <c r="U5545" s="259"/>
      <c r="V5545" s="259"/>
    </row>
    <row r="5546" spans="1:22">
      <c r="A5546" s="45"/>
      <c r="B5546" s="43">
        <f t="shared" si="91"/>
        <v>5531</v>
      </c>
      <c r="C5546" s="919"/>
      <c r="D5546" s="48"/>
      <c r="L5546" s="259"/>
      <c r="M5546" s="259"/>
      <c r="S5546" s="259"/>
      <c r="T5546" s="259"/>
      <c r="U5546" s="259"/>
      <c r="V5546" s="259"/>
    </row>
    <row r="5547" spans="1:22">
      <c r="A5547" s="45"/>
      <c r="B5547" s="43">
        <f t="shared" si="91"/>
        <v>5532</v>
      </c>
      <c r="C5547" s="919"/>
      <c r="D5547" s="48"/>
      <c r="L5547" s="259"/>
      <c r="M5547" s="259"/>
      <c r="S5547" s="259"/>
      <c r="T5547" s="259"/>
      <c r="U5547" s="259"/>
      <c r="V5547" s="259"/>
    </row>
    <row r="5548" spans="1:22">
      <c r="A5548" s="45"/>
      <c r="B5548" s="43">
        <f t="shared" si="91"/>
        <v>5533</v>
      </c>
      <c r="C5548" s="919"/>
      <c r="D5548" s="48"/>
      <c r="L5548" s="259"/>
      <c r="M5548" s="259"/>
      <c r="S5548" s="259"/>
      <c r="T5548" s="259"/>
      <c r="U5548" s="259"/>
      <c r="V5548" s="259"/>
    </row>
    <row r="5549" spans="1:22">
      <c r="A5549" s="45"/>
      <c r="B5549" s="43">
        <f t="shared" si="91"/>
        <v>5534</v>
      </c>
      <c r="C5549" s="919"/>
      <c r="D5549" s="48"/>
      <c r="L5549" s="259"/>
      <c r="M5549" s="259"/>
      <c r="S5549" s="259"/>
      <c r="T5549" s="259"/>
      <c r="U5549" s="259"/>
      <c r="V5549" s="259"/>
    </row>
    <row r="5550" spans="1:22">
      <c r="A5550" s="45"/>
      <c r="B5550" s="43">
        <f t="shared" si="91"/>
        <v>5535</v>
      </c>
      <c r="C5550" s="919"/>
      <c r="D5550" s="48"/>
      <c r="L5550" s="259"/>
      <c r="M5550" s="259"/>
      <c r="S5550" s="259"/>
      <c r="T5550" s="259"/>
      <c r="U5550" s="259"/>
      <c r="V5550" s="259"/>
    </row>
    <row r="5551" spans="1:22">
      <c r="A5551" s="45"/>
      <c r="B5551" s="43">
        <f t="shared" si="91"/>
        <v>5536</v>
      </c>
      <c r="C5551" s="919"/>
      <c r="D5551" s="48"/>
      <c r="L5551" s="259"/>
      <c r="M5551" s="259"/>
      <c r="S5551" s="259"/>
      <c r="T5551" s="259"/>
      <c r="U5551" s="259"/>
      <c r="V5551" s="259"/>
    </row>
    <row r="5552" spans="1:22">
      <c r="A5552" s="45"/>
      <c r="B5552" s="43">
        <f t="shared" si="91"/>
        <v>5537</v>
      </c>
      <c r="C5552" s="919"/>
      <c r="D5552" s="48"/>
      <c r="L5552" s="259"/>
      <c r="M5552" s="259"/>
      <c r="S5552" s="259"/>
      <c r="T5552" s="259"/>
      <c r="U5552" s="259"/>
      <c r="V5552" s="259"/>
    </row>
    <row r="5553" spans="1:22">
      <c r="A5553" s="45"/>
      <c r="B5553" s="43">
        <f t="shared" si="91"/>
        <v>5538</v>
      </c>
      <c r="C5553" s="919"/>
      <c r="D5553" s="48"/>
      <c r="L5553" s="259"/>
      <c r="M5553" s="259"/>
      <c r="S5553" s="259"/>
      <c r="T5553" s="259"/>
      <c r="U5553" s="259"/>
      <c r="V5553" s="259"/>
    </row>
    <row r="5554" spans="1:22">
      <c r="A5554" s="45"/>
      <c r="B5554" s="43">
        <f t="shared" si="91"/>
        <v>5539</v>
      </c>
      <c r="C5554" s="919"/>
      <c r="D5554" s="48"/>
      <c r="L5554" s="259"/>
      <c r="M5554" s="259"/>
      <c r="S5554" s="259"/>
      <c r="T5554" s="259"/>
      <c r="U5554" s="259"/>
      <c r="V5554" s="259"/>
    </row>
    <row r="5555" spans="1:22">
      <c r="A5555" s="45"/>
      <c r="B5555" s="43">
        <f t="shared" si="91"/>
        <v>5540</v>
      </c>
      <c r="C5555" s="919"/>
      <c r="D5555" s="48"/>
      <c r="L5555" s="259"/>
      <c r="M5555" s="259"/>
      <c r="S5555" s="259"/>
      <c r="T5555" s="259"/>
      <c r="U5555" s="259"/>
      <c r="V5555" s="259"/>
    </row>
    <row r="5556" spans="1:22">
      <c r="A5556" s="45"/>
      <c r="B5556" s="43">
        <f t="shared" si="91"/>
        <v>5541</v>
      </c>
      <c r="C5556" s="919"/>
      <c r="D5556" s="48"/>
      <c r="L5556" s="259"/>
      <c r="M5556" s="259"/>
      <c r="S5556" s="259"/>
      <c r="T5556" s="259"/>
      <c r="U5556" s="259"/>
      <c r="V5556" s="259"/>
    </row>
    <row r="5557" spans="1:22">
      <c r="A5557" s="45"/>
      <c r="B5557" s="43">
        <f t="shared" si="91"/>
        <v>5542</v>
      </c>
      <c r="C5557" s="919"/>
      <c r="D5557" s="48"/>
      <c r="L5557" s="259"/>
      <c r="M5557" s="259"/>
      <c r="S5557" s="259"/>
      <c r="T5557" s="259"/>
      <c r="U5557" s="259"/>
      <c r="V5557" s="259"/>
    </row>
    <row r="5558" spans="1:22">
      <c r="A5558" s="45"/>
      <c r="B5558" s="43">
        <f t="shared" si="91"/>
        <v>5543</v>
      </c>
      <c r="C5558" s="919"/>
      <c r="D5558" s="48"/>
      <c r="L5558" s="259"/>
      <c r="M5558" s="259"/>
      <c r="S5558" s="259"/>
      <c r="T5558" s="259"/>
      <c r="U5558" s="259"/>
      <c r="V5558" s="259"/>
    </row>
    <row r="5559" spans="1:22">
      <c r="A5559" s="45"/>
      <c r="B5559" s="43">
        <f t="shared" si="91"/>
        <v>5544</v>
      </c>
      <c r="C5559" s="919"/>
      <c r="D5559" s="48"/>
      <c r="L5559" s="259"/>
      <c r="M5559" s="259"/>
      <c r="S5559" s="259"/>
      <c r="T5559" s="259"/>
      <c r="U5559" s="259"/>
      <c r="V5559" s="259"/>
    </row>
    <row r="5560" spans="1:22">
      <c r="A5560" s="45"/>
      <c r="B5560" s="43">
        <f t="shared" si="91"/>
        <v>5545</v>
      </c>
      <c r="C5560" s="919"/>
      <c r="D5560" s="48"/>
      <c r="L5560" s="259"/>
      <c r="M5560" s="259"/>
      <c r="S5560" s="259"/>
      <c r="T5560" s="259"/>
      <c r="U5560" s="259"/>
      <c r="V5560" s="259"/>
    </row>
    <row r="5561" spans="1:22">
      <c r="A5561" s="45"/>
      <c r="B5561" s="43">
        <f t="shared" si="91"/>
        <v>5546</v>
      </c>
      <c r="C5561" s="919"/>
      <c r="D5561" s="48"/>
      <c r="L5561" s="259"/>
      <c r="M5561" s="259"/>
      <c r="S5561" s="259"/>
      <c r="T5561" s="259"/>
      <c r="U5561" s="259"/>
      <c r="V5561" s="259"/>
    </row>
    <row r="5562" spans="1:22">
      <c r="A5562" s="45"/>
      <c r="B5562" s="43">
        <f t="shared" si="91"/>
        <v>5547</v>
      </c>
      <c r="C5562" s="919"/>
      <c r="D5562" s="48"/>
      <c r="L5562" s="259"/>
      <c r="M5562" s="259"/>
      <c r="S5562" s="259"/>
      <c r="T5562" s="259"/>
      <c r="U5562" s="259"/>
      <c r="V5562" s="259"/>
    </row>
    <row r="5563" spans="1:22">
      <c r="A5563" s="45"/>
      <c r="B5563" s="43">
        <f t="shared" si="91"/>
        <v>5548</v>
      </c>
      <c r="C5563" s="919"/>
      <c r="D5563" s="48"/>
      <c r="L5563" s="259"/>
      <c r="M5563" s="259"/>
      <c r="S5563" s="259"/>
      <c r="T5563" s="259"/>
      <c r="U5563" s="259"/>
      <c r="V5563" s="259"/>
    </row>
    <row r="5564" spans="1:22">
      <c r="A5564" s="45"/>
      <c r="B5564" s="43">
        <f t="shared" si="91"/>
        <v>5549</v>
      </c>
      <c r="C5564" s="919"/>
      <c r="D5564" s="48"/>
      <c r="L5564" s="259"/>
      <c r="M5564" s="259"/>
      <c r="S5564" s="259"/>
      <c r="T5564" s="259"/>
      <c r="U5564" s="259"/>
      <c r="V5564" s="259"/>
    </row>
    <row r="5565" spans="1:22">
      <c r="A5565" s="45"/>
      <c r="B5565" s="43">
        <f t="shared" si="91"/>
        <v>5550</v>
      </c>
      <c r="C5565" s="919"/>
      <c r="D5565" s="48"/>
      <c r="L5565" s="259"/>
      <c r="M5565" s="259"/>
      <c r="S5565" s="259"/>
      <c r="T5565" s="259"/>
      <c r="U5565" s="259"/>
      <c r="V5565" s="259"/>
    </row>
    <row r="5566" spans="1:22">
      <c r="A5566" s="45"/>
      <c r="B5566" s="43">
        <f t="shared" si="91"/>
        <v>5551</v>
      </c>
      <c r="C5566" s="919"/>
      <c r="D5566" s="48"/>
      <c r="L5566" s="259"/>
      <c r="M5566" s="259"/>
      <c r="S5566" s="259"/>
      <c r="T5566" s="259"/>
      <c r="U5566" s="259"/>
      <c r="V5566" s="259"/>
    </row>
    <row r="5567" spans="1:22">
      <c r="A5567" s="45"/>
      <c r="B5567" s="43">
        <f t="shared" si="91"/>
        <v>5552</v>
      </c>
      <c r="C5567" s="919"/>
      <c r="D5567" s="48"/>
      <c r="L5567" s="259"/>
      <c r="M5567" s="259"/>
      <c r="S5567" s="259"/>
      <c r="T5567" s="259"/>
      <c r="U5567" s="259"/>
      <c r="V5567" s="259"/>
    </row>
    <row r="5568" spans="1:22">
      <c r="A5568" s="45"/>
      <c r="B5568" s="43">
        <f t="shared" si="91"/>
        <v>5553</v>
      </c>
      <c r="C5568" s="919"/>
      <c r="D5568" s="48"/>
      <c r="L5568" s="259"/>
      <c r="M5568" s="259"/>
      <c r="S5568" s="259"/>
      <c r="T5568" s="259"/>
      <c r="U5568" s="259"/>
      <c r="V5568" s="259"/>
    </row>
    <row r="5569" spans="1:22">
      <c r="A5569" s="45"/>
      <c r="B5569" s="43">
        <f t="shared" si="91"/>
        <v>5554</v>
      </c>
      <c r="C5569" s="919"/>
      <c r="D5569" s="48"/>
      <c r="L5569" s="259"/>
      <c r="M5569" s="259"/>
      <c r="S5569" s="259"/>
      <c r="T5569" s="259"/>
      <c r="U5569" s="259"/>
      <c r="V5569" s="259"/>
    </row>
    <row r="5570" spans="1:22">
      <c r="A5570" s="45"/>
      <c r="B5570" s="43">
        <f t="shared" si="91"/>
        <v>5555</v>
      </c>
      <c r="C5570" s="919"/>
      <c r="D5570" s="48"/>
      <c r="L5570" s="259"/>
      <c r="M5570" s="259"/>
      <c r="S5570" s="259"/>
      <c r="T5570" s="259"/>
      <c r="U5570" s="259"/>
      <c r="V5570" s="259"/>
    </row>
    <row r="5571" spans="1:22">
      <c r="A5571" s="45"/>
      <c r="B5571" s="43">
        <f t="shared" si="91"/>
        <v>5556</v>
      </c>
      <c r="C5571" s="919"/>
      <c r="D5571" s="48"/>
      <c r="L5571" s="259"/>
      <c r="M5571" s="259"/>
      <c r="S5571" s="259"/>
      <c r="T5571" s="259"/>
      <c r="U5571" s="259"/>
      <c r="V5571" s="259"/>
    </row>
    <row r="5572" spans="1:22">
      <c r="A5572" s="45"/>
      <c r="B5572" s="43">
        <f t="shared" si="91"/>
        <v>5557</v>
      </c>
      <c r="C5572" s="919"/>
      <c r="D5572" s="48"/>
      <c r="L5572" s="259"/>
      <c r="M5572" s="259"/>
      <c r="S5572" s="259"/>
      <c r="T5572" s="259"/>
      <c r="U5572" s="259"/>
      <c r="V5572" s="259"/>
    </row>
    <row r="5573" spans="1:22">
      <c r="A5573" s="45"/>
      <c r="B5573" s="43">
        <f t="shared" si="91"/>
        <v>5558</v>
      </c>
      <c r="C5573" s="919"/>
      <c r="D5573" s="48"/>
      <c r="L5573" s="259"/>
      <c r="M5573" s="259"/>
      <c r="S5573" s="259"/>
      <c r="T5573" s="259"/>
      <c r="U5573" s="259"/>
      <c r="V5573" s="259"/>
    </row>
    <row r="5574" spans="1:22">
      <c r="A5574" s="45"/>
      <c r="B5574" s="43">
        <f t="shared" si="91"/>
        <v>5559</v>
      </c>
      <c r="C5574" s="919"/>
      <c r="D5574" s="48"/>
      <c r="L5574" s="259"/>
      <c r="M5574" s="259"/>
      <c r="S5574" s="259"/>
      <c r="T5574" s="259"/>
      <c r="U5574" s="259"/>
      <c r="V5574" s="259"/>
    </row>
    <row r="5575" spans="1:22">
      <c r="A5575" s="45"/>
      <c r="B5575" s="43">
        <f t="shared" si="91"/>
        <v>5560</v>
      </c>
      <c r="C5575" s="919"/>
      <c r="D5575" s="48"/>
      <c r="L5575" s="259"/>
      <c r="M5575" s="259"/>
      <c r="S5575" s="259"/>
      <c r="T5575" s="259"/>
      <c r="U5575" s="259"/>
      <c r="V5575" s="259"/>
    </row>
    <row r="5576" spans="1:22">
      <c r="A5576" s="45"/>
      <c r="B5576" s="43">
        <f t="shared" si="91"/>
        <v>5561</v>
      </c>
      <c r="C5576" s="919"/>
      <c r="D5576" s="48"/>
      <c r="L5576" s="259"/>
      <c r="M5576" s="259"/>
      <c r="S5576" s="259"/>
      <c r="T5576" s="259"/>
      <c r="U5576" s="259"/>
      <c r="V5576" s="259"/>
    </row>
    <row r="5577" spans="1:22">
      <c r="A5577" s="45"/>
      <c r="B5577" s="43">
        <f t="shared" si="91"/>
        <v>5562</v>
      </c>
      <c r="C5577" s="919"/>
      <c r="D5577" s="48"/>
      <c r="L5577" s="259"/>
      <c r="M5577" s="259"/>
      <c r="S5577" s="259"/>
      <c r="T5577" s="259"/>
      <c r="U5577" s="259"/>
      <c r="V5577" s="259"/>
    </row>
    <row r="5578" spans="1:22">
      <c r="A5578" s="45"/>
      <c r="B5578" s="43">
        <f t="shared" si="91"/>
        <v>5563</v>
      </c>
      <c r="C5578" s="919"/>
      <c r="D5578" s="48"/>
      <c r="L5578" s="259"/>
      <c r="M5578" s="259"/>
      <c r="S5578" s="259"/>
      <c r="T5578" s="259"/>
      <c r="U5578" s="259"/>
      <c r="V5578" s="259"/>
    </row>
    <row r="5579" spans="1:22">
      <c r="A5579" s="45"/>
      <c r="B5579" s="43">
        <f t="shared" si="91"/>
        <v>5564</v>
      </c>
      <c r="C5579" s="919"/>
      <c r="D5579" s="48"/>
      <c r="L5579" s="259"/>
      <c r="M5579" s="259"/>
      <c r="S5579" s="259"/>
      <c r="T5579" s="259"/>
      <c r="U5579" s="259"/>
      <c r="V5579" s="259"/>
    </row>
    <row r="5580" spans="1:22">
      <c r="A5580" s="45"/>
      <c r="B5580" s="43">
        <f t="shared" si="91"/>
        <v>5565</v>
      </c>
      <c r="C5580" s="919"/>
      <c r="D5580" s="48"/>
      <c r="L5580" s="259"/>
      <c r="M5580" s="259"/>
      <c r="S5580" s="259"/>
      <c r="T5580" s="259"/>
      <c r="U5580" s="259"/>
      <c r="V5580" s="259"/>
    </row>
    <row r="5581" spans="1:22">
      <c r="A5581" s="45"/>
      <c r="B5581" s="43">
        <f t="shared" si="91"/>
        <v>5566</v>
      </c>
      <c r="C5581" s="919"/>
      <c r="D5581" s="48"/>
      <c r="L5581" s="259"/>
      <c r="M5581" s="259"/>
      <c r="S5581" s="259"/>
      <c r="T5581" s="259"/>
      <c r="U5581" s="259"/>
      <c r="V5581" s="259"/>
    </row>
    <row r="5582" spans="1:22">
      <c r="A5582" s="45"/>
      <c r="B5582" s="43">
        <f t="shared" si="91"/>
        <v>5567</v>
      </c>
      <c r="C5582" s="919"/>
      <c r="D5582" s="48"/>
      <c r="L5582" s="259"/>
      <c r="M5582" s="259"/>
      <c r="S5582" s="259"/>
      <c r="T5582" s="259"/>
      <c r="U5582" s="259"/>
      <c r="V5582" s="259"/>
    </row>
    <row r="5583" spans="1:22">
      <c r="A5583" s="45"/>
      <c r="B5583" s="43">
        <f t="shared" si="91"/>
        <v>5568</v>
      </c>
      <c r="C5583" s="919"/>
      <c r="D5583" s="48"/>
      <c r="L5583" s="259"/>
      <c r="M5583" s="259"/>
      <c r="S5583" s="259"/>
      <c r="T5583" s="259"/>
      <c r="U5583" s="259"/>
      <c r="V5583" s="259"/>
    </row>
    <row r="5584" spans="1:22">
      <c r="A5584" s="45"/>
      <c r="B5584" s="43">
        <f t="shared" si="91"/>
        <v>5569</v>
      </c>
      <c r="C5584" s="919"/>
      <c r="D5584" s="48"/>
      <c r="L5584" s="259"/>
      <c r="M5584" s="259"/>
      <c r="S5584" s="259"/>
      <c r="T5584" s="259"/>
      <c r="U5584" s="259"/>
      <c r="V5584" s="259"/>
    </row>
    <row r="5585" spans="1:22">
      <c r="A5585" s="45"/>
      <c r="B5585" s="43">
        <f t="shared" si="91"/>
        <v>5570</v>
      </c>
      <c r="C5585" s="919"/>
      <c r="D5585" s="48"/>
      <c r="L5585" s="259"/>
      <c r="M5585" s="259"/>
      <c r="S5585" s="259"/>
      <c r="T5585" s="259"/>
      <c r="U5585" s="259"/>
      <c r="V5585" s="259"/>
    </row>
    <row r="5586" spans="1:22">
      <c r="A5586" s="45"/>
      <c r="B5586" s="43">
        <f t="shared" ref="B5586:B5649" si="92">B5585+1</f>
        <v>5571</v>
      </c>
      <c r="C5586" s="919"/>
      <c r="D5586" s="48"/>
      <c r="L5586" s="259"/>
      <c r="M5586" s="259"/>
      <c r="S5586" s="259"/>
      <c r="T5586" s="259"/>
      <c r="U5586" s="259"/>
      <c r="V5586" s="259"/>
    </row>
    <row r="5587" spans="1:22">
      <c r="A5587" s="45"/>
      <c r="B5587" s="43">
        <f t="shared" si="92"/>
        <v>5572</v>
      </c>
      <c r="C5587" s="919"/>
      <c r="D5587" s="48"/>
      <c r="L5587" s="259"/>
      <c r="M5587" s="259"/>
      <c r="S5587" s="259"/>
      <c r="T5587" s="259"/>
      <c r="U5587" s="259"/>
      <c r="V5587" s="259"/>
    </row>
    <row r="5588" spans="1:22">
      <c r="A5588" s="45"/>
      <c r="B5588" s="43">
        <f t="shared" si="92"/>
        <v>5573</v>
      </c>
      <c r="C5588" s="919"/>
      <c r="D5588" s="48"/>
      <c r="L5588" s="259"/>
      <c r="M5588" s="259"/>
      <c r="S5588" s="259"/>
      <c r="T5588" s="259"/>
      <c r="U5588" s="259"/>
      <c r="V5588" s="259"/>
    </row>
    <row r="5589" spans="1:22">
      <c r="A5589" s="45"/>
      <c r="B5589" s="43">
        <f t="shared" si="92"/>
        <v>5574</v>
      </c>
      <c r="C5589" s="919"/>
      <c r="D5589" s="48"/>
      <c r="L5589" s="259"/>
      <c r="M5589" s="259"/>
      <c r="S5589" s="259"/>
      <c r="T5589" s="259"/>
      <c r="U5589" s="259"/>
      <c r="V5589" s="259"/>
    </row>
    <row r="5590" spans="1:22">
      <c r="A5590" s="45"/>
      <c r="B5590" s="43">
        <f t="shared" si="92"/>
        <v>5575</v>
      </c>
      <c r="C5590" s="919"/>
      <c r="D5590" s="48"/>
      <c r="L5590" s="259"/>
      <c r="M5590" s="259"/>
      <c r="S5590" s="259"/>
      <c r="T5590" s="259"/>
      <c r="U5590" s="259"/>
      <c r="V5590" s="259"/>
    </row>
    <row r="5591" spans="1:22">
      <c r="A5591" s="45"/>
      <c r="B5591" s="43">
        <f t="shared" si="92"/>
        <v>5576</v>
      </c>
      <c r="C5591" s="919"/>
      <c r="D5591" s="48"/>
      <c r="L5591" s="259"/>
      <c r="M5591" s="259"/>
      <c r="S5591" s="259"/>
      <c r="T5591" s="259"/>
      <c r="U5591" s="259"/>
      <c r="V5591" s="259"/>
    </row>
    <row r="5592" spans="1:22">
      <c r="A5592" s="45"/>
      <c r="B5592" s="43">
        <f t="shared" si="92"/>
        <v>5577</v>
      </c>
      <c r="C5592" s="919"/>
      <c r="D5592" s="48"/>
      <c r="L5592" s="259"/>
      <c r="M5592" s="259"/>
      <c r="S5592" s="259"/>
      <c r="T5592" s="259"/>
      <c r="U5592" s="259"/>
      <c r="V5592" s="259"/>
    </row>
    <row r="5593" spans="1:22">
      <c r="A5593" s="45"/>
      <c r="B5593" s="43">
        <f t="shared" si="92"/>
        <v>5578</v>
      </c>
      <c r="C5593" s="919"/>
      <c r="D5593" s="48"/>
      <c r="L5593" s="259"/>
      <c r="M5593" s="259"/>
      <c r="S5593" s="259"/>
      <c r="T5593" s="259"/>
      <c r="U5593" s="259"/>
      <c r="V5593" s="259"/>
    </row>
    <row r="5594" spans="1:22">
      <c r="A5594" s="45"/>
      <c r="B5594" s="43">
        <f t="shared" si="92"/>
        <v>5579</v>
      </c>
      <c r="C5594" s="919"/>
      <c r="D5594" s="48"/>
      <c r="L5594" s="259"/>
      <c r="M5594" s="259"/>
      <c r="S5594" s="259"/>
      <c r="T5594" s="259"/>
      <c r="U5594" s="259"/>
      <c r="V5594" s="259"/>
    </row>
    <row r="5595" spans="1:22">
      <c r="A5595" s="45"/>
      <c r="B5595" s="43">
        <f t="shared" si="92"/>
        <v>5580</v>
      </c>
      <c r="C5595" s="919"/>
      <c r="D5595" s="48"/>
      <c r="L5595" s="259"/>
      <c r="M5595" s="259"/>
      <c r="S5595" s="259"/>
      <c r="T5595" s="259"/>
      <c r="U5595" s="259"/>
      <c r="V5595" s="259"/>
    </row>
    <row r="5596" spans="1:22">
      <c r="A5596" s="45"/>
      <c r="B5596" s="43">
        <f t="shared" si="92"/>
        <v>5581</v>
      </c>
      <c r="C5596" s="919"/>
      <c r="D5596" s="48"/>
      <c r="L5596" s="259"/>
      <c r="M5596" s="259"/>
      <c r="S5596" s="259"/>
      <c r="T5596" s="259"/>
      <c r="U5596" s="259"/>
      <c r="V5596" s="259"/>
    </row>
    <row r="5597" spans="1:22">
      <c r="A5597" s="45"/>
      <c r="B5597" s="43">
        <f t="shared" si="92"/>
        <v>5582</v>
      </c>
      <c r="C5597" s="919"/>
      <c r="D5597" s="48"/>
      <c r="L5597" s="259"/>
      <c r="M5597" s="259"/>
      <c r="S5597" s="259"/>
      <c r="T5597" s="259"/>
      <c r="U5597" s="259"/>
      <c r="V5597" s="259"/>
    </row>
    <row r="5598" spans="1:22">
      <c r="A5598" s="45"/>
      <c r="B5598" s="43">
        <f t="shared" si="92"/>
        <v>5583</v>
      </c>
      <c r="C5598" s="919"/>
      <c r="D5598" s="48"/>
      <c r="L5598" s="259"/>
      <c r="M5598" s="259"/>
      <c r="S5598" s="259"/>
      <c r="T5598" s="259"/>
      <c r="U5598" s="259"/>
      <c r="V5598" s="259"/>
    </row>
    <row r="5599" spans="1:22">
      <c r="A5599" s="45"/>
      <c r="B5599" s="43">
        <f t="shared" si="92"/>
        <v>5584</v>
      </c>
      <c r="C5599" s="919"/>
      <c r="D5599" s="48"/>
      <c r="L5599" s="259"/>
      <c r="M5599" s="259"/>
      <c r="S5599" s="259"/>
      <c r="T5599" s="259"/>
      <c r="U5599" s="259"/>
      <c r="V5599" s="259"/>
    </row>
    <row r="5600" spans="1:22">
      <c r="A5600" s="45"/>
      <c r="B5600" s="43">
        <f t="shared" si="92"/>
        <v>5585</v>
      </c>
      <c r="C5600" s="919"/>
      <c r="D5600" s="48"/>
      <c r="L5600" s="259"/>
      <c r="M5600" s="259"/>
      <c r="S5600" s="259"/>
      <c r="T5600" s="259"/>
      <c r="U5600" s="259"/>
      <c r="V5600" s="259"/>
    </row>
    <row r="5601" spans="1:22">
      <c r="A5601" s="45"/>
      <c r="B5601" s="43">
        <f t="shared" si="92"/>
        <v>5586</v>
      </c>
      <c r="C5601" s="919"/>
      <c r="D5601" s="48"/>
      <c r="L5601" s="259"/>
      <c r="M5601" s="259"/>
      <c r="S5601" s="259"/>
      <c r="T5601" s="259"/>
      <c r="U5601" s="259"/>
      <c r="V5601" s="259"/>
    </row>
    <row r="5602" spans="1:22">
      <c r="A5602" s="45"/>
      <c r="B5602" s="43">
        <f t="shared" si="92"/>
        <v>5587</v>
      </c>
      <c r="C5602" s="919"/>
      <c r="D5602" s="48"/>
      <c r="L5602" s="259"/>
      <c r="M5602" s="259"/>
      <c r="S5602" s="259"/>
      <c r="T5602" s="259"/>
      <c r="U5602" s="259"/>
      <c r="V5602" s="259"/>
    </row>
    <row r="5603" spans="1:22">
      <c r="A5603" s="45"/>
      <c r="B5603" s="43">
        <f t="shared" si="92"/>
        <v>5588</v>
      </c>
      <c r="C5603" s="919"/>
      <c r="D5603" s="48"/>
      <c r="L5603" s="259"/>
      <c r="M5603" s="259"/>
      <c r="S5603" s="259"/>
      <c r="T5603" s="259"/>
      <c r="U5603" s="259"/>
      <c r="V5603" s="259"/>
    </row>
    <row r="5604" spans="1:22">
      <c r="A5604" s="45"/>
      <c r="B5604" s="43">
        <f t="shared" si="92"/>
        <v>5589</v>
      </c>
      <c r="C5604" s="919"/>
      <c r="D5604" s="48"/>
      <c r="L5604" s="259"/>
      <c r="M5604" s="259"/>
      <c r="S5604" s="259"/>
      <c r="T5604" s="259"/>
      <c r="U5604" s="259"/>
      <c r="V5604" s="259"/>
    </row>
    <row r="5605" spans="1:22">
      <c r="A5605" s="45"/>
      <c r="B5605" s="43">
        <f t="shared" si="92"/>
        <v>5590</v>
      </c>
      <c r="C5605" s="919"/>
      <c r="D5605" s="48"/>
      <c r="L5605" s="259"/>
      <c r="M5605" s="259"/>
      <c r="S5605" s="259"/>
      <c r="T5605" s="259"/>
      <c r="U5605" s="259"/>
      <c r="V5605" s="259"/>
    </row>
    <row r="5606" spans="1:22">
      <c r="A5606" s="45"/>
      <c r="B5606" s="43">
        <f t="shared" si="92"/>
        <v>5591</v>
      </c>
      <c r="C5606" s="919"/>
      <c r="D5606" s="48"/>
      <c r="L5606" s="259"/>
      <c r="M5606" s="259"/>
      <c r="S5606" s="259"/>
      <c r="T5606" s="259"/>
      <c r="U5606" s="259"/>
      <c r="V5606" s="259"/>
    </row>
    <row r="5607" spans="1:22">
      <c r="A5607" s="45"/>
      <c r="B5607" s="43">
        <f t="shared" si="92"/>
        <v>5592</v>
      </c>
      <c r="C5607" s="919"/>
      <c r="D5607" s="48"/>
      <c r="L5607" s="259"/>
      <c r="M5607" s="259"/>
      <c r="S5607" s="259"/>
      <c r="T5607" s="259"/>
      <c r="U5607" s="259"/>
      <c r="V5607" s="259"/>
    </row>
    <row r="5608" spans="1:22">
      <c r="A5608" s="45"/>
      <c r="B5608" s="43">
        <f t="shared" si="92"/>
        <v>5593</v>
      </c>
      <c r="C5608" s="919"/>
      <c r="D5608" s="48"/>
      <c r="L5608" s="259"/>
      <c r="M5608" s="259"/>
      <c r="S5608" s="259"/>
      <c r="T5608" s="259"/>
      <c r="U5608" s="259"/>
      <c r="V5608" s="259"/>
    </row>
    <row r="5609" spans="1:22">
      <c r="A5609" s="45"/>
      <c r="B5609" s="43">
        <f t="shared" si="92"/>
        <v>5594</v>
      </c>
      <c r="C5609" s="919"/>
      <c r="D5609" s="48"/>
      <c r="L5609" s="259"/>
      <c r="M5609" s="259"/>
      <c r="S5609" s="259"/>
      <c r="T5609" s="259"/>
      <c r="U5609" s="259"/>
      <c r="V5609" s="259"/>
    </row>
    <row r="5610" spans="1:22">
      <c r="A5610" s="45"/>
      <c r="B5610" s="43">
        <f t="shared" si="92"/>
        <v>5595</v>
      </c>
      <c r="C5610" s="919"/>
      <c r="D5610" s="48"/>
      <c r="L5610" s="259"/>
      <c r="M5610" s="259"/>
      <c r="S5610" s="259"/>
      <c r="T5610" s="259"/>
      <c r="U5610" s="259"/>
      <c r="V5610" s="259"/>
    </row>
    <row r="5611" spans="1:22">
      <c r="A5611" s="45"/>
      <c r="B5611" s="43">
        <f t="shared" si="92"/>
        <v>5596</v>
      </c>
      <c r="C5611" s="919"/>
      <c r="D5611" s="48"/>
      <c r="L5611" s="259"/>
      <c r="M5611" s="259"/>
      <c r="S5611" s="259"/>
      <c r="T5611" s="259"/>
      <c r="U5611" s="259"/>
      <c r="V5611" s="259"/>
    </row>
    <row r="5612" spans="1:22">
      <c r="A5612" s="45"/>
      <c r="B5612" s="43">
        <f t="shared" si="92"/>
        <v>5597</v>
      </c>
      <c r="C5612" s="919"/>
      <c r="D5612" s="48"/>
      <c r="L5612" s="259"/>
      <c r="M5612" s="259"/>
      <c r="S5612" s="259"/>
      <c r="T5612" s="259"/>
      <c r="U5612" s="259"/>
      <c r="V5612" s="259"/>
    </row>
    <row r="5613" spans="1:22">
      <c r="A5613" s="45"/>
      <c r="B5613" s="43">
        <f t="shared" si="92"/>
        <v>5598</v>
      </c>
      <c r="C5613" s="919"/>
      <c r="D5613" s="48"/>
      <c r="L5613" s="259"/>
      <c r="M5613" s="259"/>
      <c r="S5613" s="259"/>
      <c r="T5613" s="259"/>
      <c r="U5613" s="259"/>
      <c r="V5613" s="259"/>
    </row>
    <row r="5614" spans="1:22">
      <c r="A5614" s="45"/>
      <c r="B5614" s="43">
        <f t="shared" si="92"/>
        <v>5599</v>
      </c>
      <c r="C5614" s="919"/>
      <c r="D5614" s="48"/>
      <c r="L5614" s="259"/>
      <c r="M5614" s="259"/>
      <c r="S5614" s="259"/>
      <c r="T5614" s="259"/>
      <c r="U5614" s="259"/>
      <c r="V5614" s="259"/>
    </row>
    <row r="5615" spans="1:22">
      <c r="A5615" s="45"/>
      <c r="B5615" s="43">
        <f t="shared" si="92"/>
        <v>5600</v>
      </c>
      <c r="C5615" s="919"/>
      <c r="D5615" s="48"/>
      <c r="L5615" s="259"/>
      <c r="M5615" s="259"/>
      <c r="S5615" s="259"/>
      <c r="T5615" s="259"/>
      <c r="U5615" s="259"/>
      <c r="V5615" s="259"/>
    </row>
    <row r="5616" spans="1:22">
      <c r="A5616" s="45"/>
      <c r="B5616" s="43">
        <f t="shared" si="92"/>
        <v>5601</v>
      </c>
      <c r="C5616" s="919"/>
      <c r="D5616" s="48"/>
      <c r="L5616" s="259"/>
      <c r="M5616" s="259"/>
      <c r="S5616" s="259"/>
      <c r="T5616" s="259"/>
      <c r="U5616" s="259"/>
      <c r="V5616" s="259"/>
    </row>
    <row r="5617" spans="1:22">
      <c r="A5617" s="45"/>
      <c r="B5617" s="43">
        <f t="shared" si="92"/>
        <v>5602</v>
      </c>
      <c r="C5617" s="919"/>
      <c r="D5617" s="48"/>
      <c r="L5617" s="259"/>
      <c r="M5617" s="259"/>
      <c r="S5617" s="259"/>
      <c r="T5617" s="259"/>
      <c r="U5617" s="259"/>
      <c r="V5617" s="259"/>
    </row>
    <row r="5618" spans="1:22">
      <c r="A5618" s="45"/>
      <c r="B5618" s="43">
        <f t="shared" si="92"/>
        <v>5603</v>
      </c>
      <c r="C5618" s="919"/>
      <c r="D5618" s="48"/>
      <c r="L5618" s="259"/>
      <c r="M5618" s="259"/>
      <c r="S5618" s="259"/>
      <c r="T5618" s="259"/>
      <c r="U5618" s="259"/>
      <c r="V5618" s="259"/>
    </row>
    <row r="5619" spans="1:22">
      <c r="A5619" s="45"/>
      <c r="B5619" s="43">
        <f t="shared" si="92"/>
        <v>5604</v>
      </c>
      <c r="C5619" s="919"/>
      <c r="D5619" s="48"/>
      <c r="L5619" s="259"/>
      <c r="M5619" s="259"/>
      <c r="S5619" s="259"/>
      <c r="T5619" s="259"/>
      <c r="U5619" s="259"/>
      <c r="V5619" s="259"/>
    </row>
    <row r="5620" spans="1:22">
      <c r="A5620" s="45"/>
      <c r="B5620" s="43">
        <f t="shared" si="92"/>
        <v>5605</v>
      </c>
      <c r="C5620" s="919"/>
      <c r="D5620" s="48"/>
      <c r="L5620" s="259"/>
      <c r="M5620" s="259"/>
      <c r="S5620" s="259"/>
      <c r="T5620" s="259"/>
      <c r="U5620" s="259"/>
      <c r="V5620" s="259"/>
    </row>
    <row r="5621" spans="1:22">
      <c r="A5621" s="45"/>
      <c r="B5621" s="43">
        <f t="shared" si="92"/>
        <v>5606</v>
      </c>
      <c r="C5621" s="919"/>
      <c r="D5621" s="48"/>
      <c r="L5621" s="259"/>
      <c r="M5621" s="259"/>
      <c r="S5621" s="259"/>
      <c r="T5621" s="259"/>
      <c r="U5621" s="259"/>
      <c r="V5621" s="259"/>
    </row>
    <row r="5622" spans="1:22">
      <c r="A5622" s="45"/>
      <c r="B5622" s="43">
        <f t="shared" si="92"/>
        <v>5607</v>
      </c>
      <c r="C5622" s="919"/>
      <c r="D5622" s="48"/>
      <c r="L5622" s="259"/>
      <c r="M5622" s="259"/>
      <c r="S5622" s="259"/>
      <c r="T5622" s="259"/>
      <c r="U5622" s="259"/>
      <c r="V5622" s="259"/>
    </row>
    <row r="5623" spans="1:22">
      <c r="A5623" s="45"/>
      <c r="B5623" s="43">
        <f t="shared" si="92"/>
        <v>5608</v>
      </c>
      <c r="C5623" s="919"/>
      <c r="D5623" s="48"/>
      <c r="L5623" s="259"/>
      <c r="M5623" s="259"/>
      <c r="S5623" s="259"/>
      <c r="T5623" s="259"/>
      <c r="U5623" s="259"/>
      <c r="V5623" s="259"/>
    </row>
    <row r="5624" spans="1:22">
      <c r="A5624" s="45"/>
      <c r="B5624" s="43">
        <f t="shared" si="92"/>
        <v>5609</v>
      </c>
      <c r="C5624" s="919"/>
      <c r="D5624" s="48"/>
      <c r="L5624" s="259"/>
      <c r="M5624" s="259"/>
      <c r="S5624" s="259"/>
      <c r="T5624" s="259"/>
      <c r="U5624" s="259"/>
      <c r="V5624" s="259"/>
    </row>
    <row r="5625" spans="1:22">
      <c r="A5625" s="45"/>
      <c r="B5625" s="43">
        <f t="shared" si="92"/>
        <v>5610</v>
      </c>
      <c r="C5625" s="919"/>
      <c r="D5625" s="48"/>
      <c r="L5625" s="259"/>
      <c r="M5625" s="259"/>
      <c r="S5625" s="259"/>
      <c r="T5625" s="259"/>
      <c r="U5625" s="259"/>
      <c r="V5625" s="259"/>
    </row>
    <row r="5626" spans="1:22">
      <c r="A5626" s="45"/>
      <c r="B5626" s="43">
        <f t="shared" si="92"/>
        <v>5611</v>
      </c>
      <c r="C5626" s="919"/>
      <c r="D5626" s="48"/>
      <c r="L5626" s="259"/>
      <c r="M5626" s="259"/>
      <c r="S5626" s="259"/>
      <c r="T5626" s="259"/>
      <c r="U5626" s="259"/>
      <c r="V5626" s="259"/>
    </row>
    <row r="5627" spans="1:22">
      <c r="A5627" s="45"/>
      <c r="B5627" s="43">
        <f t="shared" si="92"/>
        <v>5612</v>
      </c>
      <c r="C5627" s="919"/>
      <c r="D5627" s="48"/>
      <c r="L5627" s="259"/>
      <c r="M5627" s="259"/>
      <c r="S5627" s="259"/>
      <c r="T5627" s="259"/>
      <c r="U5627" s="259"/>
      <c r="V5627" s="259"/>
    </row>
    <row r="5628" spans="1:22">
      <c r="A5628" s="45"/>
      <c r="B5628" s="43">
        <f t="shared" si="92"/>
        <v>5613</v>
      </c>
      <c r="C5628" s="919"/>
      <c r="D5628" s="48"/>
      <c r="L5628" s="259"/>
      <c r="M5628" s="259"/>
      <c r="S5628" s="259"/>
      <c r="T5628" s="259"/>
      <c r="U5628" s="259"/>
      <c r="V5628" s="259"/>
    </row>
    <row r="5629" spans="1:22">
      <c r="A5629" s="45"/>
      <c r="B5629" s="43">
        <f t="shared" si="92"/>
        <v>5614</v>
      </c>
      <c r="C5629" s="919"/>
      <c r="D5629" s="48"/>
      <c r="L5629" s="259"/>
      <c r="M5629" s="259"/>
      <c r="S5629" s="259"/>
      <c r="T5629" s="259"/>
      <c r="U5629" s="259"/>
      <c r="V5629" s="259"/>
    </row>
    <row r="5630" spans="1:22">
      <c r="A5630" s="45"/>
      <c r="B5630" s="43">
        <f t="shared" si="92"/>
        <v>5615</v>
      </c>
      <c r="C5630" s="919"/>
      <c r="D5630" s="48"/>
      <c r="L5630" s="259"/>
      <c r="M5630" s="259"/>
      <c r="S5630" s="259"/>
      <c r="T5630" s="259"/>
      <c r="U5630" s="259"/>
      <c r="V5630" s="259"/>
    </row>
    <row r="5631" spans="1:22">
      <c r="A5631" s="45"/>
      <c r="B5631" s="43">
        <f t="shared" si="92"/>
        <v>5616</v>
      </c>
      <c r="C5631" s="919"/>
      <c r="D5631" s="48"/>
      <c r="L5631" s="259"/>
      <c r="M5631" s="259"/>
      <c r="S5631" s="259"/>
      <c r="T5631" s="259"/>
      <c r="U5631" s="259"/>
      <c r="V5631" s="259"/>
    </row>
    <row r="5632" spans="1:22">
      <c r="A5632" s="45"/>
      <c r="B5632" s="43">
        <f t="shared" si="92"/>
        <v>5617</v>
      </c>
      <c r="C5632" s="919"/>
      <c r="D5632" s="48"/>
      <c r="L5632" s="259"/>
      <c r="M5632" s="259"/>
      <c r="S5632" s="259"/>
      <c r="T5632" s="259"/>
      <c r="U5632" s="259"/>
      <c r="V5632" s="259"/>
    </row>
    <row r="5633" spans="1:22">
      <c r="A5633" s="45"/>
      <c r="B5633" s="43">
        <f t="shared" si="92"/>
        <v>5618</v>
      </c>
      <c r="C5633" s="919"/>
      <c r="D5633" s="48"/>
      <c r="L5633" s="259"/>
      <c r="M5633" s="259"/>
      <c r="S5633" s="259"/>
      <c r="T5633" s="259"/>
      <c r="U5633" s="259"/>
      <c r="V5633" s="259"/>
    </row>
    <row r="5634" spans="1:22">
      <c r="A5634" s="45"/>
      <c r="B5634" s="43">
        <f t="shared" si="92"/>
        <v>5619</v>
      </c>
      <c r="C5634" s="919"/>
      <c r="D5634" s="48"/>
      <c r="L5634" s="259"/>
      <c r="M5634" s="259"/>
      <c r="S5634" s="259"/>
      <c r="T5634" s="259"/>
      <c r="U5634" s="259"/>
      <c r="V5634" s="259"/>
    </row>
    <row r="5635" spans="1:22">
      <c r="A5635" s="45"/>
      <c r="B5635" s="43">
        <f t="shared" si="92"/>
        <v>5620</v>
      </c>
      <c r="C5635" s="919"/>
      <c r="D5635" s="48"/>
      <c r="L5635" s="259"/>
      <c r="M5635" s="259"/>
      <c r="S5635" s="259"/>
      <c r="T5635" s="259"/>
      <c r="U5635" s="259"/>
      <c r="V5635" s="259"/>
    </row>
    <row r="5636" spans="1:22">
      <c r="A5636" s="45"/>
      <c r="B5636" s="43">
        <f t="shared" si="92"/>
        <v>5621</v>
      </c>
      <c r="C5636" s="919"/>
      <c r="D5636" s="48"/>
      <c r="L5636" s="259"/>
      <c r="M5636" s="259"/>
      <c r="S5636" s="259"/>
      <c r="T5636" s="259"/>
      <c r="U5636" s="259"/>
      <c r="V5636" s="259"/>
    </row>
    <row r="5637" spans="1:22">
      <c r="A5637" s="45"/>
      <c r="B5637" s="43">
        <f t="shared" si="92"/>
        <v>5622</v>
      </c>
      <c r="C5637" s="919"/>
      <c r="D5637" s="48"/>
      <c r="L5637" s="259"/>
      <c r="M5637" s="259"/>
      <c r="S5637" s="259"/>
      <c r="T5637" s="259"/>
      <c r="U5637" s="259"/>
      <c r="V5637" s="259"/>
    </row>
    <row r="5638" spans="1:22">
      <c r="A5638" s="45"/>
      <c r="B5638" s="43">
        <f t="shared" si="92"/>
        <v>5623</v>
      </c>
      <c r="C5638" s="919"/>
      <c r="D5638" s="48"/>
      <c r="L5638" s="259"/>
      <c r="M5638" s="259"/>
      <c r="S5638" s="259"/>
      <c r="T5638" s="259"/>
      <c r="U5638" s="259"/>
      <c r="V5638" s="259"/>
    </row>
    <row r="5639" spans="1:22">
      <c r="A5639" s="45"/>
      <c r="B5639" s="43">
        <f t="shared" si="92"/>
        <v>5624</v>
      </c>
      <c r="C5639" s="919"/>
      <c r="D5639" s="48"/>
      <c r="L5639" s="259"/>
      <c r="M5639" s="259"/>
      <c r="S5639" s="259"/>
      <c r="T5639" s="259"/>
      <c r="U5639" s="259"/>
      <c r="V5639" s="259"/>
    </row>
    <row r="5640" spans="1:22">
      <c r="A5640" s="45"/>
      <c r="B5640" s="43">
        <f t="shared" si="92"/>
        <v>5625</v>
      </c>
      <c r="C5640" s="919"/>
      <c r="D5640" s="48"/>
      <c r="L5640" s="259"/>
      <c r="M5640" s="259"/>
      <c r="S5640" s="259"/>
      <c r="T5640" s="259"/>
      <c r="U5640" s="259"/>
      <c r="V5640" s="259"/>
    </row>
    <row r="5641" spans="1:22">
      <c r="A5641" s="45"/>
      <c r="B5641" s="43">
        <f t="shared" si="92"/>
        <v>5626</v>
      </c>
      <c r="C5641" s="919"/>
      <c r="D5641" s="48"/>
      <c r="L5641" s="259"/>
      <c r="M5641" s="259"/>
      <c r="S5641" s="259"/>
      <c r="T5641" s="259"/>
      <c r="U5641" s="259"/>
      <c r="V5641" s="259"/>
    </row>
    <row r="5642" spans="1:22">
      <c r="A5642" s="45"/>
      <c r="B5642" s="43">
        <f t="shared" si="92"/>
        <v>5627</v>
      </c>
      <c r="C5642" s="919"/>
      <c r="D5642" s="48"/>
      <c r="L5642" s="259"/>
      <c r="M5642" s="259"/>
      <c r="S5642" s="259"/>
      <c r="T5642" s="259"/>
      <c r="U5642" s="259"/>
      <c r="V5642" s="259"/>
    </row>
    <row r="5643" spans="1:22">
      <c r="A5643" s="45"/>
      <c r="B5643" s="43">
        <f t="shared" si="92"/>
        <v>5628</v>
      </c>
      <c r="C5643" s="919"/>
      <c r="D5643" s="48"/>
      <c r="L5643" s="259"/>
      <c r="M5643" s="259"/>
      <c r="S5643" s="259"/>
      <c r="T5643" s="259"/>
      <c r="U5643" s="259"/>
      <c r="V5643" s="259"/>
    </row>
    <row r="5644" spans="1:22">
      <c r="A5644" s="45"/>
      <c r="B5644" s="43">
        <f t="shared" si="92"/>
        <v>5629</v>
      </c>
      <c r="C5644" s="919"/>
      <c r="D5644" s="48"/>
      <c r="L5644" s="259"/>
      <c r="M5644" s="259"/>
      <c r="S5644" s="259"/>
      <c r="T5644" s="259"/>
      <c r="U5644" s="259"/>
      <c r="V5644" s="259"/>
    </row>
    <row r="5645" spans="1:22">
      <c r="A5645" s="45"/>
      <c r="B5645" s="43">
        <f t="shared" si="92"/>
        <v>5630</v>
      </c>
      <c r="C5645" s="919"/>
      <c r="D5645" s="48"/>
      <c r="L5645" s="259"/>
      <c r="M5645" s="259"/>
      <c r="S5645" s="259"/>
      <c r="T5645" s="259"/>
      <c r="U5645" s="259"/>
      <c r="V5645" s="259"/>
    </row>
    <row r="5646" spans="1:22">
      <c r="A5646" s="45"/>
      <c r="B5646" s="43">
        <f t="shared" si="92"/>
        <v>5631</v>
      </c>
      <c r="C5646" s="919"/>
      <c r="D5646" s="48"/>
      <c r="L5646" s="259"/>
      <c r="M5646" s="259"/>
      <c r="S5646" s="259"/>
      <c r="T5646" s="259"/>
      <c r="U5646" s="259"/>
      <c r="V5646" s="259"/>
    </row>
    <row r="5647" spans="1:22">
      <c r="A5647" s="45"/>
      <c r="B5647" s="43">
        <f t="shared" si="92"/>
        <v>5632</v>
      </c>
      <c r="C5647" s="919"/>
      <c r="D5647" s="48"/>
      <c r="L5647" s="259"/>
      <c r="M5647" s="259"/>
      <c r="S5647" s="259"/>
      <c r="T5647" s="259"/>
      <c r="U5647" s="259"/>
      <c r="V5647" s="259"/>
    </row>
    <row r="5648" spans="1:22">
      <c r="A5648" s="45"/>
      <c r="B5648" s="43">
        <f t="shared" si="92"/>
        <v>5633</v>
      </c>
      <c r="C5648" s="919"/>
      <c r="D5648" s="48"/>
      <c r="L5648" s="259"/>
      <c r="M5648" s="259"/>
      <c r="S5648" s="259"/>
      <c r="T5648" s="259"/>
      <c r="U5648" s="259"/>
      <c r="V5648" s="259"/>
    </row>
    <row r="5649" spans="1:22">
      <c r="A5649" s="45"/>
      <c r="B5649" s="43">
        <f t="shared" si="92"/>
        <v>5634</v>
      </c>
      <c r="C5649" s="919"/>
      <c r="D5649" s="48"/>
      <c r="L5649" s="259"/>
      <c r="M5649" s="259"/>
      <c r="S5649" s="259"/>
      <c r="T5649" s="259"/>
      <c r="U5649" s="259"/>
      <c r="V5649" s="259"/>
    </row>
    <row r="5650" spans="1:22">
      <c r="A5650" s="45"/>
      <c r="B5650" s="43">
        <f t="shared" ref="B5650:B5713" si="93">B5649+1</f>
        <v>5635</v>
      </c>
      <c r="C5650" s="919"/>
      <c r="D5650" s="48"/>
      <c r="L5650" s="259"/>
      <c r="M5650" s="259"/>
      <c r="S5650" s="259"/>
      <c r="T5650" s="259"/>
      <c r="U5650" s="259"/>
      <c r="V5650" s="259"/>
    </row>
    <row r="5651" spans="1:22">
      <c r="A5651" s="45"/>
      <c r="B5651" s="43">
        <f t="shared" si="93"/>
        <v>5636</v>
      </c>
      <c r="C5651" s="919"/>
      <c r="D5651" s="48"/>
      <c r="L5651" s="259"/>
      <c r="M5651" s="259"/>
      <c r="S5651" s="259"/>
      <c r="T5651" s="259"/>
      <c r="U5651" s="259"/>
      <c r="V5651" s="259"/>
    </row>
    <row r="5652" spans="1:22">
      <c r="A5652" s="45"/>
      <c r="B5652" s="43">
        <f t="shared" si="93"/>
        <v>5637</v>
      </c>
      <c r="C5652" s="919"/>
      <c r="D5652" s="48"/>
      <c r="L5652" s="259"/>
      <c r="M5652" s="259"/>
      <c r="S5652" s="259"/>
      <c r="T5652" s="259"/>
      <c r="U5652" s="259"/>
      <c r="V5652" s="259"/>
    </row>
    <row r="5653" spans="1:22">
      <c r="A5653" s="45"/>
      <c r="B5653" s="43">
        <f t="shared" si="93"/>
        <v>5638</v>
      </c>
      <c r="C5653" s="919"/>
      <c r="D5653" s="48"/>
      <c r="L5653" s="259"/>
      <c r="M5653" s="259"/>
      <c r="S5653" s="259"/>
      <c r="T5653" s="259"/>
      <c r="U5653" s="259"/>
      <c r="V5653" s="259"/>
    </row>
    <row r="5654" spans="1:22">
      <c r="A5654" s="45"/>
      <c r="B5654" s="43">
        <f t="shared" si="93"/>
        <v>5639</v>
      </c>
      <c r="C5654" s="919"/>
      <c r="D5654" s="48"/>
      <c r="L5654" s="259"/>
      <c r="M5654" s="259"/>
      <c r="S5654" s="259"/>
      <c r="T5654" s="259"/>
      <c r="U5654" s="259"/>
      <c r="V5654" s="259"/>
    </row>
    <row r="5655" spans="1:22">
      <c r="A5655" s="45"/>
      <c r="B5655" s="43">
        <f t="shared" si="93"/>
        <v>5640</v>
      </c>
      <c r="C5655" s="919"/>
      <c r="D5655" s="48"/>
      <c r="L5655" s="259"/>
      <c r="M5655" s="259"/>
      <c r="S5655" s="259"/>
      <c r="T5655" s="259"/>
      <c r="U5655" s="259"/>
      <c r="V5655" s="259"/>
    </row>
    <row r="5656" spans="1:22">
      <c r="A5656" s="45"/>
      <c r="B5656" s="43">
        <f t="shared" si="93"/>
        <v>5641</v>
      </c>
      <c r="C5656" s="919"/>
      <c r="D5656" s="48"/>
      <c r="L5656" s="259"/>
      <c r="M5656" s="259"/>
      <c r="S5656" s="259"/>
      <c r="T5656" s="259"/>
      <c r="U5656" s="259"/>
      <c r="V5656" s="259"/>
    </row>
    <row r="5657" spans="1:22">
      <c r="A5657" s="45"/>
      <c r="B5657" s="43">
        <f t="shared" si="93"/>
        <v>5642</v>
      </c>
      <c r="C5657" s="919"/>
      <c r="D5657" s="48"/>
      <c r="L5657" s="259"/>
      <c r="M5657" s="259"/>
      <c r="S5657" s="259"/>
      <c r="T5657" s="259"/>
      <c r="U5657" s="259"/>
      <c r="V5657" s="259"/>
    </row>
    <row r="5658" spans="1:22">
      <c r="A5658" s="45"/>
      <c r="B5658" s="43">
        <f t="shared" si="93"/>
        <v>5643</v>
      </c>
      <c r="C5658" s="919"/>
      <c r="D5658" s="48"/>
      <c r="L5658" s="259"/>
      <c r="M5658" s="259"/>
      <c r="S5658" s="259"/>
      <c r="T5658" s="259"/>
      <c r="U5658" s="259"/>
      <c r="V5658" s="259"/>
    </row>
    <row r="5659" spans="1:22">
      <c r="A5659" s="45"/>
      <c r="B5659" s="43">
        <f t="shared" si="93"/>
        <v>5644</v>
      </c>
      <c r="C5659" s="919"/>
      <c r="D5659" s="48"/>
      <c r="L5659" s="259"/>
      <c r="M5659" s="259"/>
      <c r="S5659" s="259"/>
      <c r="T5659" s="259"/>
      <c r="U5659" s="259"/>
      <c r="V5659" s="259"/>
    </row>
    <row r="5660" spans="1:22">
      <c r="A5660" s="45"/>
      <c r="B5660" s="43">
        <f t="shared" si="93"/>
        <v>5645</v>
      </c>
      <c r="C5660" s="919"/>
      <c r="D5660" s="48"/>
      <c r="L5660" s="259"/>
      <c r="M5660" s="259"/>
      <c r="S5660" s="259"/>
      <c r="T5660" s="259"/>
      <c r="U5660" s="259"/>
      <c r="V5660" s="259"/>
    </row>
    <row r="5661" spans="1:22">
      <c r="A5661" s="45"/>
      <c r="B5661" s="43">
        <f t="shared" si="93"/>
        <v>5646</v>
      </c>
      <c r="C5661" s="919"/>
      <c r="D5661" s="48"/>
      <c r="L5661" s="259"/>
      <c r="M5661" s="259"/>
      <c r="S5661" s="259"/>
      <c r="T5661" s="259"/>
      <c r="U5661" s="259"/>
      <c r="V5661" s="259"/>
    </row>
    <row r="5662" spans="1:22">
      <c r="A5662" s="45"/>
      <c r="B5662" s="43">
        <f t="shared" si="93"/>
        <v>5647</v>
      </c>
      <c r="C5662" s="919"/>
      <c r="D5662" s="48"/>
      <c r="L5662" s="259"/>
      <c r="M5662" s="259"/>
      <c r="S5662" s="259"/>
      <c r="T5662" s="259"/>
      <c r="U5662" s="259"/>
      <c r="V5662" s="259"/>
    </row>
    <row r="5663" spans="1:22">
      <c r="A5663" s="45"/>
      <c r="B5663" s="43">
        <f t="shared" si="93"/>
        <v>5648</v>
      </c>
      <c r="C5663" s="919"/>
      <c r="D5663" s="48"/>
      <c r="L5663" s="259"/>
      <c r="M5663" s="259"/>
      <c r="S5663" s="259"/>
      <c r="T5663" s="259"/>
      <c r="U5663" s="259"/>
      <c r="V5663" s="259"/>
    </row>
    <row r="5664" spans="1:22">
      <c r="A5664" s="45"/>
      <c r="B5664" s="43">
        <f t="shared" si="93"/>
        <v>5649</v>
      </c>
      <c r="C5664" s="919"/>
      <c r="D5664" s="48"/>
      <c r="L5664" s="259"/>
      <c r="M5664" s="259"/>
      <c r="S5664" s="259"/>
      <c r="T5664" s="259"/>
      <c r="U5664" s="259"/>
      <c r="V5664" s="259"/>
    </row>
    <row r="5665" spans="1:22">
      <c r="A5665" s="45"/>
      <c r="B5665" s="43">
        <f t="shared" si="93"/>
        <v>5650</v>
      </c>
      <c r="C5665" s="919"/>
      <c r="D5665" s="48"/>
      <c r="L5665" s="259"/>
      <c r="M5665" s="259"/>
      <c r="S5665" s="259"/>
      <c r="T5665" s="259"/>
      <c r="U5665" s="259"/>
      <c r="V5665" s="259"/>
    </row>
    <row r="5666" spans="1:22">
      <c r="A5666" s="45"/>
      <c r="B5666" s="43">
        <f t="shared" si="93"/>
        <v>5651</v>
      </c>
      <c r="C5666" s="919"/>
      <c r="D5666" s="48"/>
      <c r="L5666" s="259"/>
      <c r="M5666" s="259"/>
      <c r="S5666" s="259"/>
      <c r="T5666" s="259"/>
      <c r="U5666" s="259"/>
      <c r="V5666" s="259"/>
    </row>
    <row r="5667" spans="1:22">
      <c r="A5667" s="45"/>
      <c r="B5667" s="43">
        <f t="shared" si="93"/>
        <v>5652</v>
      </c>
      <c r="C5667" s="919"/>
      <c r="D5667" s="48"/>
      <c r="L5667" s="259"/>
      <c r="M5667" s="259"/>
      <c r="S5667" s="259"/>
      <c r="T5667" s="259"/>
      <c r="U5667" s="259"/>
      <c r="V5667" s="259"/>
    </row>
    <row r="5668" spans="1:22">
      <c r="A5668" s="45"/>
      <c r="B5668" s="43">
        <f t="shared" si="93"/>
        <v>5653</v>
      </c>
      <c r="C5668" s="919"/>
      <c r="D5668" s="48"/>
      <c r="L5668" s="259"/>
      <c r="M5668" s="259"/>
      <c r="S5668" s="259"/>
      <c r="T5668" s="259"/>
      <c r="U5668" s="259"/>
      <c r="V5668" s="259"/>
    </row>
    <row r="5669" spans="1:22">
      <c r="A5669" s="45"/>
      <c r="B5669" s="43">
        <f t="shared" si="93"/>
        <v>5654</v>
      </c>
      <c r="C5669" s="919"/>
      <c r="D5669" s="48"/>
      <c r="L5669" s="259"/>
      <c r="M5669" s="259"/>
      <c r="S5669" s="259"/>
      <c r="T5669" s="259"/>
      <c r="U5669" s="259"/>
      <c r="V5669" s="259"/>
    </row>
    <row r="5670" spans="1:22">
      <c r="A5670" s="45"/>
      <c r="B5670" s="43">
        <f t="shared" si="93"/>
        <v>5655</v>
      </c>
      <c r="C5670" s="919"/>
      <c r="D5670" s="48"/>
      <c r="L5670" s="259"/>
      <c r="M5670" s="259"/>
      <c r="S5670" s="259"/>
      <c r="T5670" s="259"/>
      <c r="U5670" s="259"/>
      <c r="V5670" s="259"/>
    </row>
    <row r="5671" spans="1:22">
      <c r="A5671" s="45"/>
      <c r="B5671" s="43">
        <f t="shared" si="93"/>
        <v>5656</v>
      </c>
      <c r="C5671" s="919"/>
      <c r="D5671" s="48"/>
      <c r="L5671" s="259"/>
      <c r="M5671" s="259"/>
      <c r="S5671" s="259"/>
      <c r="T5671" s="259"/>
      <c r="U5671" s="259"/>
      <c r="V5671" s="259"/>
    </row>
    <row r="5672" spans="1:22">
      <c r="A5672" s="45"/>
      <c r="B5672" s="43">
        <f t="shared" si="93"/>
        <v>5657</v>
      </c>
      <c r="C5672" s="919"/>
      <c r="D5672" s="48"/>
      <c r="L5672" s="259"/>
      <c r="M5672" s="259"/>
      <c r="S5672" s="259"/>
      <c r="T5672" s="259"/>
      <c r="U5672" s="259"/>
      <c r="V5672" s="259"/>
    </row>
    <row r="5673" spans="1:22">
      <c r="A5673" s="45"/>
      <c r="B5673" s="43">
        <f t="shared" si="93"/>
        <v>5658</v>
      </c>
      <c r="C5673" s="919"/>
      <c r="D5673" s="48"/>
      <c r="L5673" s="259"/>
      <c r="M5673" s="259"/>
      <c r="S5673" s="259"/>
      <c r="T5673" s="259"/>
      <c r="U5673" s="259"/>
      <c r="V5673" s="259"/>
    </row>
    <row r="5674" spans="1:22">
      <c r="A5674" s="45"/>
      <c r="B5674" s="43">
        <f t="shared" si="93"/>
        <v>5659</v>
      </c>
      <c r="C5674" s="919"/>
      <c r="D5674" s="48"/>
      <c r="L5674" s="259"/>
      <c r="M5674" s="259"/>
      <c r="S5674" s="259"/>
      <c r="T5674" s="259"/>
      <c r="U5674" s="259"/>
      <c r="V5674" s="259"/>
    </row>
    <row r="5675" spans="1:22">
      <c r="A5675" s="45"/>
      <c r="B5675" s="43">
        <f t="shared" si="93"/>
        <v>5660</v>
      </c>
      <c r="C5675" s="919"/>
      <c r="D5675" s="48"/>
      <c r="L5675" s="259"/>
      <c r="M5675" s="259"/>
      <c r="S5675" s="259"/>
      <c r="T5675" s="259"/>
      <c r="U5675" s="259"/>
      <c r="V5675" s="259"/>
    </row>
    <row r="5676" spans="1:22">
      <c r="A5676" s="45"/>
      <c r="B5676" s="43">
        <f t="shared" si="93"/>
        <v>5661</v>
      </c>
      <c r="C5676" s="919"/>
      <c r="D5676" s="48"/>
      <c r="L5676" s="259"/>
      <c r="M5676" s="259"/>
      <c r="S5676" s="259"/>
      <c r="T5676" s="259"/>
      <c r="U5676" s="259"/>
      <c r="V5676" s="259"/>
    </row>
    <row r="5677" spans="1:22">
      <c r="A5677" s="45"/>
      <c r="B5677" s="43">
        <f t="shared" si="93"/>
        <v>5662</v>
      </c>
      <c r="C5677" s="919"/>
      <c r="D5677" s="48"/>
      <c r="L5677" s="259"/>
      <c r="M5677" s="259"/>
      <c r="S5677" s="259"/>
      <c r="T5677" s="259"/>
      <c r="U5677" s="259"/>
      <c r="V5677" s="259"/>
    </row>
    <row r="5678" spans="1:22">
      <c r="A5678" s="45"/>
      <c r="B5678" s="43">
        <f t="shared" si="93"/>
        <v>5663</v>
      </c>
      <c r="C5678" s="919"/>
      <c r="D5678" s="48"/>
      <c r="L5678" s="259"/>
      <c r="M5678" s="259"/>
      <c r="S5678" s="259"/>
      <c r="T5678" s="259"/>
      <c r="U5678" s="259"/>
      <c r="V5678" s="259"/>
    </row>
    <row r="5679" spans="1:22">
      <c r="A5679" s="45"/>
      <c r="B5679" s="43">
        <f t="shared" si="93"/>
        <v>5664</v>
      </c>
      <c r="C5679" s="919"/>
      <c r="D5679" s="48"/>
      <c r="L5679" s="259"/>
      <c r="M5679" s="259"/>
      <c r="S5679" s="259"/>
      <c r="T5679" s="259"/>
      <c r="U5679" s="259"/>
      <c r="V5679" s="259"/>
    </row>
    <row r="5680" spans="1:22">
      <c r="A5680" s="45"/>
      <c r="B5680" s="43">
        <f t="shared" si="93"/>
        <v>5665</v>
      </c>
      <c r="C5680" s="919"/>
      <c r="D5680" s="48"/>
      <c r="L5680" s="259"/>
      <c r="M5680" s="259"/>
      <c r="S5680" s="259"/>
      <c r="T5680" s="259"/>
      <c r="U5680" s="259"/>
      <c r="V5680" s="259"/>
    </row>
    <row r="5681" spans="1:22">
      <c r="A5681" s="45"/>
      <c r="B5681" s="43">
        <f t="shared" si="93"/>
        <v>5666</v>
      </c>
      <c r="C5681" s="919"/>
      <c r="D5681" s="48"/>
      <c r="L5681" s="259"/>
      <c r="M5681" s="259"/>
      <c r="S5681" s="259"/>
      <c r="T5681" s="259"/>
      <c r="U5681" s="259"/>
      <c r="V5681" s="259"/>
    </row>
    <row r="5682" spans="1:22">
      <c r="A5682" s="45"/>
      <c r="B5682" s="43">
        <f t="shared" si="93"/>
        <v>5667</v>
      </c>
      <c r="C5682" s="919"/>
      <c r="D5682" s="48"/>
      <c r="L5682" s="259"/>
      <c r="M5682" s="259"/>
      <c r="S5682" s="259"/>
      <c r="T5682" s="259"/>
      <c r="U5682" s="259"/>
      <c r="V5682" s="259"/>
    </row>
    <row r="5683" spans="1:22">
      <c r="A5683" s="45"/>
      <c r="B5683" s="43">
        <f t="shared" si="93"/>
        <v>5668</v>
      </c>
      <c r="C5683" s="919"/>
      <c r="D5683" s="48"/>
      <c r="L5683" s="259"/>
      <c r="M5683" s="259"/>
      <c r="S5683" s="259"/>
      <c r="T5683" s="259"/>
      <c r="U5683" s="259"/>
      <c r="V5683" s="259"/>
    </row>
    <row r="5684" spans="1:22">
      <c r="A5684" s="45"/>
      <c r="B5684" s="43">
        <f t="shared" si="93"/>
        <v>5669</v>
      </c>
      <c r="C5684" s="919"/>
      <c r="D5684" s="48"/>
      <c r="L5684" s="259"/>
      <c r="M5684" s="259"/>
      <c r="S5684" s="259"/>
      <c r="T5684" s="259"/>
      <c r="U5684" s="259"/>
      <c r="V5684" s="259"/>
    </row>
    <row r="5685" spans="1:22">
      <c r="A5685" s="45"/>
      <c r="B5685" s="43">
        <f t="shared" si="93"/>
        <v>5670</v>
      </c>
      <c r="C5685" s="919"/>
      <c r="D5685" s="48"/>
      <c r="L5685" s="259"/>
      <c r="M5685" s="259"/>
      <c r="S5685" s="259"/>
      <c r="T5685" s="259"/>
      <c r="U5685" s="259"/>
      <c r="V5685" s="259"/>
    </row>
    <row r="5686" spans="1:22">
      <c r="A5686" s="45"/>
      <c r="B5686" s="43">
        <f t="shared" si="93"/>
        <v>5671</v>
      </c>
      <c r="C5686" s="919"/>
      <c r="D5686" s="48"/>
      <c r="L5686" s="259"/>
      <c r="M5686" s="259"/>
      <c r="S5686" s="259"/>
      <c r="T5686" s="259"/>
      <c r="U5686" s="259"/>
      <c r="V5686" s="259"/>
    </row>
    <row r="5687" spans="1:22">
      <c r="A5687" s="45"/>
      <c r="B5687" s="43">
        <f t="shared" si="93"/>
        <v>5672</v>
      </c>
      <c r="C5687" s="919"/>
      <c r="D5687" s="48"/>
      <c r="L5687" s="259"/>
      <c r="M5687" s="259"/>
      <c r="S5687" s="259"/>
      <c r="T5687" s="259"/>
      <c r="U5687" s="259"/>
      <c r="V5687" s="259"/>
    </row>
    <row r="5688" spans="1:22">
      <c r="A5688" s="45"/>
      <c r="B5688" s="43">
        <f t="shared" si="93"/>
        <v>5673</v>
      </c>
      <c r="C5688" s="919"/>
      <c r="D5688" s="48"/>
      <c r="L5688" s="259"/>
      <c r="M5688" s="259"/>
      <c r="S5688" s="259"/>
      <c r="T5688" s="259"/>
      <c r="U5688" s="259"/>
      <c r="V5688" s="259"/>
    </row>
    <row r="5689" spans="1:22">
      <c r="A5689" s="45"/>
      <c r="B5689" s="43">
        <f t="shared" si="93"/>
        <v>5674</v>
      </c>
      <c r="C5689" s="919"/>
      <c r="D5689" s="48"/>
      <c r="L5689" s="259"/>
      <c r="M5689" s="259"/>
      <c r="S5689" s="259"/>
      <c r="T5689" s="259"/>
      <c r="U5689" s="259"/>
      <c r="V5689" s="259"/>
    </row>
    <row r="5690" spans="1:22">
      <c r="A5690" s="45"/>
      <c r="B5690" s="43">
        <f t="shared" si="93"/>
        <v>5675</v>
      </c>
      <c r="C5690" s="919"/>
      <c r="D5690" s="48"/>
      <c r="L5690" s="259"/>
      <c r="M5690" s="259"/>
      <c r="S5690" s="259"/>
      <c r="T5690" s="259"/>
      <c r="U5690" s="259"/>
      <c r="V5690" s="259"/>
    </row>
    <row r="5691" spans="1:22">
      <c r="A5691" s="45"/>
      <c r="B5691" s="43">
        <f t="shared" si="93"/>
        <v>5676</v>
      </c>
      <c r="C5691" s="919"/>
      <c r="D5691" s="48"/>
      <c r="L5691" s="259"/>
      <c r="M5691" s="259"/>
      <c r="S5691" s="259"/>
      <c r="T5691" s="259"/>
      <c r="U5691" s="259"/>
      <c r="V5691" s="259"/>
    </row>
    <row r="5692" spans="1:22">
      <c r="A5692" s="45"/>
      <c r="B5692" s="43">
        <f t="shared" si="93"/>
        <v>5677</v>
      </c>
      <c r="C5692" s="919"/>
      <c r="D5692" s="48"/>
      <c r="L5692" s="259"/>
      <c r="M5692" s="259"/>
      <c r="S5692" s="259"/>
      <c r="T5692" s="259"/>
      <c r="U5692" s="259"/>
      <c r="V5692" s="259"/>
    </row>
    <row r="5693" spans="1:22">
      <c r="A5693" s="45"/>
      <c r="B5693" s="43">
        <f t="shared" si="93"/>
        <v>5678</v>
      </c>
      <c r="C5693" s="919"/>
      <c r="D5693" s="48"/>
      <c r="L5693" s="259"/>
      <c r="M5693" s="259"/>
      <c r="S5693" s="259"/>
      <c r="T5693" s="259"/>
      <c r="U5693" s="259"/>
      <c r="V5693" s="259"/>
    </row>
    <row r="5694" spans="1:22">
      <c r="A5694" s="45"/>
      <c r="B5694" s="43">
        <f t="shared" si="93"/>
        <v>5679</v>
      </c>
      <c r="C5694" s="919"/>
      <c r="D5694" s="48"/>
      <c r="L5694" s="259"/>
      <c r="M5694" s="259"/>
      <c r="S5694" s="259"/>
      <c r="T5694" s="259"/>
      <c r="U5694" s="259"/>
      <c r="V5694" s="259"/>
    </row>
    <row r="5695" spans="1:22">
      <c r="A5695" s="45"/>
      <c r="B5695" s="43">
        <f t="shared" si="93"/>
        <v>5680</v>
      </c>
      <c r="C5695" s="919"/>
      <c r="D5695" s="48"/>
      <c r="L5695" s="259"/>
      <c r="M5695" s="259"/>
      <c r="S5695" s="259"/>
      <c r="T5695" s="259"/>
      <c r="U5695" s="259"/>
      <c r="V5695" s="259"/>
    </row>
    <row r="5696" spans="1:22">
      <c r="A5696" s="45"/>
      <c r="B5696" s="43">
        <f t="shared" si="93"/>
        <v>5681</v>
      </c>
      <c r="C5696" s="919"/>
      <c r="D5696" s="48"/>
      <c r="L5696" s="259"/>
      <c r="M5696" s="259"/>
      <c r="S5696" s="259"/>
      <c r="T5696" s="259"/>
      <c r="U5696" s="259"/>
      <c r="V5696" s="259"/>
    </row>
    <row r="5697" spans="1:22">
      <c r="A5697" s="45"/>
      <c r="B5697" s="43">
        <f t="shared" si="93"/>
        <v>5682</v>
      </c>
      <c r="C5697" s="919"/>
      <c r="D5697" s="48"/>
      <c r="L5697" s="259"/>
      <c r="M5697" s="259"/>
      <c r="S5697" s="259"/>
      <c r="T5697" s="259"/>
      <c r="U5697" s="259"/>
      <c r="V5697" s="259"/>
    </row>
    <row r="5698" spans="1:22">
      <c r="A5698" s="45"/>
      <c r="B5698" s="43">
        <f t="shared" si="93"/>
        <v>5683</v>
      </c>
      <c r="C5698" s="919"/>
      <c r="D5698" s="48"/>
      <c r="L5698" s="259"/>
      <c r="M5698" s="259"/>
      <c r="S5698" s="259"/>
      <c r="T5698" s="259"/>
      <c r="U5698" s="259"/>
      <c r="V5698" s="259"/>
    </row>
    <row r="5699" spans="1:22">
      <c r="A5699" s="45"/>
      <c r="B5699" s="43">
        <f t="shared" si="93"/>
        <v>5684</v>
      </c>
      <c r="C5699" s="919"/>
      <c r="D5699" s="48"/>
      <c r="L5699" s="259"/>
      <c r="M5699" s="259"/>
      <c r="S5699" s="259"/>
      <c r="T5699" s="259"/>
      <c r="U5699" s="259"/>
      <c r="V5699" s="259"/>
    </row>
    <row r="5700" spans="1:22">
      <c r="A5700" s="45"/>
      <c r="B5700" s="43">
        <f t="shared" si="93"/>
        <v>5685</v>
      </c>
      <c r="C5700" s="919"/>
      <c r="D5700" s="48"/>
      <c r="L5700" s="259"/>
      <c r="M5700" s="259"/>
      <c r="S5700" s="259"/>
      <c r="T5700" s="259"/>
      <c r="U5700" s="259"/>
      <c r="V5700" s="259"/>
    </row>
    <row r="5701" spans="1:22">
      <c r="A5701" s="45"/>
      <c r="B5701" s="43">
        <f t="shared" si="93"/>
        <v>5686</v>
      </c>
      <c r="C5701" s="919"/>
      <c r="D5701" s="48"/>
      <c r="L5701" s="259"/>
      <c r="M5701" s="259"/>
      <c r="S5701" s="259"/>
      <c r="T5701" s="259"/>
      <c r="U5701" s="259"/>
      <c r="V5701" s="259"/>
    </row>
    <row r="5702" spans="1:22">
      <c r="A5702" s="45"/>
      <c r="B5702" s="43">
        <f t="shared" si="93"/>
        <v>5687</v>
      </c>
      <c r="C5702" s="919"/>
      <c r="D5702" s="48"/>
      <c r="L5702" s="259"/>
      <c r="M5702" s="259"/>
      <c r="S5702" s="259"/>
      <c r="T5702" s="259"/>
      <c r="U5702" s="259"/>
      <c r="V5702" s="259"/>
    </row>
    <row r="5703" spans="1:22">
      <c r="A5703" s="45"/>
      <c r="B5703" s="43">
        <f t="shared" si="93"/>
        <v>5688</v>
      </c>
      <c r="C5703" s="919"/>
      <c r="D5703" s="48"/>
      <c r="L5703" s="259"/>
      <c r="M5703" s="259"/>
      <c r="S5703" s="259"/>
      <c r="T5703" s="259"/>
      <c r="U5703" s="259"/>
      <c r="V5703" s="259"/>
    </row>
    <row r="5704" spans="1:22">
      <c r="A5704" s="45"/>
      <c r="B5704" s="43">
        <f t="shared" si="93"/>
        <v>5689</v>
      </c>
      <c r="C5704" s="919"/>
      <c r="D5704" s="48"/>
      <c r="L5704" s="259"/>
      <c r="M5704" s="259"/>
      <c r="S5704" s="259"/>
      <c r="T5704" s="259"/>
      <c r="U5704" s="259"/>
      <c r="V5704" s="259"/>
    </row>
    <row r="5705" spans="1:22">
      <c r="A5705" s="45"/>
      <c r="B5705" s="43">
        <f t="shared" si="93"/>
        <v>5690</v>
      </c>
      <c r="C5705" s="919"/>
      <c r="D5705" s="48"/>
      <c r="L5705" s="259"/>
      <c r="M5705" s="259"/>
      <c r="S5705" s="259"/>
      <c r="T5705" s="259"/>
      <c r="U5705" s="259"/>
      <c r="V5705" s="259"/>
    </row>
    <row r="5706" spans="1:22">
      <c r="A5706" s="45"/>
      <c r="B5706" s="43">
        <f t="shared" si="93"/>
        <v>5691</v>
      </c>
      <c r="C5706" s="919"/>
      <c r="D5706" s="48"/>
      <c r="L5706" s="259"/>
      <c r="M5706" s="259"/>
      <c r="S5706" s="259"/>
      <c r="T5706" s="259"/>
      <c r="U5706" s="259"/>
      <c r="V5706" s="259"/>
    </row>
    <row r="5707" spans="1:22">
      <c r="A5707" s="45"/>
      <c r="B5707" s="43">
        <f t="shared" si="93"/>
        <v>5692</v>
      </c>
      <c r="C5707" s="919"/>
      <c r="D5707" s="48"/>
      <c r="L5707" s="259"/>
      <c r="M5707" s="259"/>
      <c r="S5707" s="259"/>
      <c r="T5707" s="259"/>
      <c r="U5707" s="259"/>
      <c r="V5707" s="259"/>
    </row>
    <row r="5708" spans="1:22">
      <c r="A5708" s="45"/>
      <c r="B5708" s="43">
        <f t="shared" si="93"/>
        <v>5693</v>
      </c>
      <c r="C5708" s="919"/>
      <c r="D5708" s="48"/>
      <c r="L5708" s="259"/>
      <c r="M5708" s="259"/>
      <c r="S5708" s="259"/>
      <c r="T5708" s="259"/>
      <c r="U5708" s="259"/>
      <c r="V5708" s="259"/>
    </row>
    <row r="5709" spans="1:22">
      <c r="A5709" s="45"/>
      <c r="B5709" s="43">
        <f t="shared" si="93"/>
        <v>5694</v>
      </c>
      <c r="C5709" s="919"/>
      <c r="D5709" s="48"/>
      <c r="L5709" s="259"/>
      <c r="M5709" s="259"/>
      <c r="S5709" s="259"/>
      <c r="T5709" s="259"/>
      <c r="U5709" s="259"/>
      <c r="V5709" s="259"/>
    </row>
    <row r="5710" spans="1:22">
      <c r="A5710" s="45"/>
      <c r="B5710" s="43">
        <f t="shared" si="93"/>
        <v>5695</v>
      </c>
      <c r="C5710" s="919"/>
      <c r="D5710" s="48"/>
      <c r="L5710" s="259"/>
      <c r="M5710" s="259"/>
      <c r="S5710" s="259"/>
      <c r="T5710" s="259"/>
      <c r="U5710" s="259"/>
      <c r="V5710" s="259"/>
    </row>
    <row r="5711" spans="1:22">
      <c r="A5711" s="45"/>
      <c r="B5711" s="43">
        <f t="shared" si="93"/>
        <v>5696</v>
      </c>
      <c r="C5711" s="919"/>
      <c r="D5711" s="48"/>
      <c r="L5711" s="259"/>
      <c r="M5711" s="259"/>
      <c r="S5711" s="259"/>
      <c r="T5711" s="259"/>
      <c r="U5711" s="259"/>
      <c r="V5711" s="259"/>
    </row>
    <row r="5712" spans="1:22">
      <c r="A5712" s="45"/>
      <c r="B5712" s="43">
        <f t="shared" si="93"/>
        <v>5697</v>
      </c>
      <c r="C5712" s="919"/>
      <c r="D5712" s="48"/>
      <c r="L5712" s="259"/>
      <c r="M5712" s="259"/>
      <c r="S5712" s="259"/>
      <c r="T5712" s="259"/>
      <c r="U5712" s="259"/>
      <c r="V5712" s="259"/>
    </row>
    <row r="5713" spans="1:22">
      <c r="A5713" s="45"/>
      <c r="B5713" s="43">
        <f t="shared" si="93"/>
        <v>5698</v>
      </c>
      <c r="C5713" s="919"/>
      <c r="D5713" s="48"/>
      <c r="L5713" s="259"/>
      <c r="M5713" s="259"/>
      <c r="S5713" s="259"/>
      <c r="T5713" s="259"/>
      <c r="U5713" s="259"/>
      <c r="V5713" s="259"/>
    </row>
    <row r="5714" spans="1:22">
      <c r="A5714" s="45"/>
      <c r="B5714" s="43">
        <f t="shared" ref="B5714:B5777" si="94">B5713+1</f>
        <v>5699</v>
      </c>
      <c r="C5714" s="919"/>
      <c r="D5714" s="48"/>
      <c r="L5714" s="259"/>
      <c r="M5714" s="259"/>
      <c r="S5714" s="259"/>
      <c r="T5714" s="259"/>
      <c r="U5714" s="259"/>
      <c r="V5714" s="259"/>
    </row>
    <row r="5715" spans="1:22">
      <c r="A5715" s="45"/>
      <c r="B5715" s="43">
        <f t="shared" si="94"/>
        <v>5700</v>
      </c>
      <c r="C5715" s="919"/>
      <c r="D5715" s="48"/>
      <c r="L5715" s="259"/>
      <c r="M5715" s="259"/>
      <c r="S5715" s="259"/>
      <c r="T5715" s="259"/>
      <c r="U5715" s="259"/>
      <c r="V5715" s="259"/>
    </row>
    <row r="5716" spans="1:22">
      <c r="A5716" s="45"/>
      <c r="B5716" s="43">
        <f t="shared" si="94"/>
        <v>5701</v>
      </c>
      <c r="C5716" s="919"/>
      <c r="D5716" s="48"/>
      <c r="L5716" s="259"/>
      <c r="M5716" s="259"/>
      <c r="S5716" s="259"/>
      <c r="T5716" s="259"/>
      <c r="U5716" s="259"/>
      <c r="V5716" s="259"/>
    </row>
    <row r="5717" spans="1:22">
      <c r="A5717" s="45"/>
      <c r="B5717" s="43">
        <f t="shared" si="94"/>
        <v>5702</v>
      </c>
      <c r="C5717" s="919"/>
      <c r="D5717" s="48"/>
      <c r="L5717" s="259"/>
      <c r="M5717" s="259"/>
      <c r="S5717" s="259"/>
      <c r="T5717" s="259"/>
      <c r="U5717" s="259"/>
      <c r="V5717" s="259"/>
    </row>
    <row r="5718" spans="1:22">
      <c r="A5718" s="45"/>
      <c r="B5718" s="43">
        <f t="shared" si="94"/>
        <v>5703</v>
      </c>
      <c r="C5718" s="919"/>
      <c r="D5718" s="48"/>
      <c r="L5718" s="259"/>
      <c r="M5718" s="259"/>
      <c r="S5718" s="259"/>
      <c r="T5718" s="259"/>
      <c r="U5718" s="259"/>
      <c r="V5718" s="259"/>
    </row>
    <row r="5719" spans="1:22">
      <c r="A5719" s="45"/>
      <c r="B5719" s="43">
        <f t="shared" si="94"/>
        <v>5704</v>
      </c>
      <c r="C5719" s="919"/>
      <c r="D5719" s="48"/>
      <c r="L5719" s="259"/>
      <c r="M5719" s="259"/>
      <c r="S5719" s="259"/>
      <c r="T5719" s="259"/>
      <c r="U5719" s="259"/>
      <c r="V5719" s="259"/>
    </row>
    <row r="5720" spans="1:22">
      <c r="A5720" s="45"/>
      <c r="B5720" s="43">
        <f t="shared" si="94"/>
        <v>5705</v>
      </c>
      <c r="C5720" s="919"/>
      <c r="D5720" s="48"/>
      <c r="L5720" s="259"/>
      <c r="M5720" s="259"/>
      <c r="S5720" s="259"/>
      <c r="T5720" s="259"/>
      <c r="U5720" s="259"/>
      <c r="V5720" s="259"/>
    </row>
    <row r="5721" spans="1:22">
      <c r="A5721" s="45"/>
      <c r="B5721" s="43">
        <f t="shared" si="94"/>
        <v>5706</v>
      </c>
      <c r="C5721" s="919"/>
      <c r="D5721" s="48"/>
      <c r="L5721" s="259"/>
      <c r="M5721" s="259"/>
      <c r="S5721" s="259"/>
      <c r="T5721" s="259"/>
      <c r="U5721" s="259"/>
      <c r="V5721" s="259"/>
    </row>
    <row r="5722" spans="1:22">
      <c r="A5722" s="45"/>
      <c r="B5722" s="43">
        <f t="shared" si="94"/>
        <v>5707</v>
      </c>
      <c r="C5722" s="919"/>
      <c r="D5722" s="48"/>
      <c r="L5722" s="259"/>
      <c r="M5722" s="259"/>
      <c r="S5722" s="259"/>
      <c r="T5722" s="259"/>
      <c r="U5722" s="259"/>
      <c r="V5722" s="259"/>
    </row>
    <row r="5723" spans="1:22">
      <c r="A5723" s="45"/>
      <c r="B5723" s="43">
        <f t="shared" si="94"/>
        <v>5708</v>
      </c>
      <c r="C5723" s="919"/>
      <c r="D5723" s="48"/>
      <c r="L5723" s="259"/>
      <c r="M5723" s="259"/>
      <c r="S5723" s="259"/>
      <c r="T5723" s="259"/>
      <c r="U5723" s="259"/>
      <c r="V5723" s="259"/>
    </row>
    <row r="5724" spans="1:22">
      <c r="A5724" s="45"/>
      <c r="B5724" s="43">
        <f t="shared" si="94"/>
        <v>5709</v>
      </c>
      <c r="C5724" s="919"/>
      <c r="D5724" s="48"/>
      <c r="L5724" s="259"/>
      <c r="M5724" s="259"/>
      <c r="S5724" s="259"/>
      <c r="T5724" s="259"/>
      <c r="U5724" s="259"/>
      <c r="V5724" s="259"/>
    </row>
    <row r="5725" spans="1:22">
      <c r="A5725" s="45"/>
      <c r="B5725" s="43">
        <f t="shared" si="94"/>
        <v>5710</v>
      </c>
      <c r="C5725" s="919"/>
      <c r="D5725" s="48"/>
      <c r="L5725" s="259"/>
      <c r="M5725" s="259"/>
      <c r="S5725" s="259"/>
      <c r="T5725" s="259"/>
      <c r="U5725" s="259"/>
      <c r="V5725" s="259"/>
    </row>
    <row r="5726" spans="1:22">
      <c r="A5726" s="45"/>
      <c r="B5726" s="43">
        <f t="shared" si="94"/>
        <v>5711</v>
      </c>
      <c r="C5726" s="919"/>
      <c r="D5726" s="48"/>
      <c r="L5726" s="259"/>
      <c r="M5726" s="259"/>
      <c r="S5726" s="259"/>
      <c r="T5726" s="259"/>
      <c r="U5726" s="259"/>
      <c r="V5726" s="259"/>
    </row>
    <row r="5727" spans="1:22">
      <c r="A5727" s="45"/>
      <c r="B5727" s="43">
        <f t="shared" si="94"/>
        <v>5712</v>
      </c>
      <c r="C5727" s="919"/>
      <c r="D5727" s="48"/>
      <c r="L5727" s="259"/>
      <c r="M5727" s="259"/>
      <c r="S5727" s="259"/>
      <c r="T5727" s="259"/>
      <c r="U5727" s="259"/>
      <c r="V5727" s="259"/>
    </row>
    <row r="5728" spans="1:22">
      <c r="A5728" s="45"/>
      <c r="B5728" s="43">
        <f t="shared" si="94"/>
        <v>5713</v>
      </c>
      <c r="C5728" s="919"/>
      <c r="D5728" s="48"/>
      <c r="L5728" s="259"/>
      <c r="M5728" s="259"/>
      <c r="S5728" s="259"/>
      <c r="T5728" s="259"/>
      <c r="U5728" s="259"/>
      <c r="V5728" s="259"/>
    </row>
    <row r="5729" spans="1:22">
      <c r="A5729" s="45"/>
      <c r="B5729" s="43">
        <f t="shared" si="94"/>
        <v>5714</v>
      </c>
      <c r="C5729" s="919"/>
      <c r="D5729" s="48"/>
      <c r="L5729" s="259"/>
      <c r="M5729" s="259"/>
      <c r="S5729" s="259"/>
      <c r="T5729" s="259"/>
      <c r="U5729" s="259"/>
      <c r="V5729" s="259"/>
    </row>
    <row r="5730" spans="1:22">
      <c r="A5730" s="45"/>
      <c r="B5730" s="43">
        <f t="shared" si="94"/>
        <v>5715</v>
      </c>
      <c r="C5730" s="919"/>
      <c r="D5730" s="48"/>
      <c r="L5730" s="259"/>
      <c r="M5730" s="259"/>
      <c r="S5730" s="259"/>
      <c r="T5730" s="259"/>
      <c r="U5730" s="259"/>
      <c r="V5730" s="259"/>
    </row>
    <row r="5731" spans="1:22">
      <c r="A5731" s="45"/>
      <c r="B5731" s="43">
        <f t="shared" si="94"/>
        <v>5716</v>
      </c>
      <c r="C5731" s="919"/>
      <c r="D5731" s="48"/>
      <c r="L5731" s="259"/>
      <c r="M5731" s="259"/>
      <c r="S5731" s="259"/>
      <c r="T5731" s="259"/>
      <c r="U5731" s="259"/>
      <c r="V5731" s="259"/>
    </row>
    <row r="5732" spans="1:22">
      <c r="A5732" s="45"/>
      <c r="B5732" s="43">
        <f t="shared" si="94"/>
        <v>5717</v>
      </c>
      <c r="C5732" s="919"/>
      <c r="D5732" s="48"/>
      <c r="L5732" s="259"/>
      <c r="M5732" s="259"/>
      <c r="S5732" s="259"/>
      <c r="T5732" s="259"/>
      <c r="U5732" s="259"/>
      <c r="V5732" s="259"/>
    </row>
    <row r="5733" spans="1:22">
      <c r="A5733" s="45"/>
      <c r="B5733" s="43">
        <f t="shared" si="94"/>
        <v>5718</v>
      </c>
      <c r="C5733" s="919"/>
      <c r="D5733" s="48"/>
      <c r="L5733" s="259"/>
      <c r="M5733" s="259"/>
      <c r="S5733" s="259"/>
      <c r="T5733" s="259"/>
      <c r="U5733" s="259"/>
      <c r="V5733" s="259"/>
    </row>
    <row r="5734" spans="1:22">
      <c r="A5734" s="45"/>
      <c r="B5734" s="43">
        <f t="shared" si="94"/>
        <v>5719</v>
      </c>
      <c r="C5734" s="919"/>
      <c r="D5734" s="48"/>
      <c r="L5734" s="259"/>
      <c r="M5734" s="259"/>
      <c r="S5734" s="259"/>
      <c r="T5734" s="259"/>
      <c r="U5734" s="259"/>
      <c r="V5734" s="259"/>
    </row>
    <row r="5735" spans="1:22">
      <c r="A5735" s="45"/>
      <c r="B5735" s="43">
        <f t="shared" si="94"/>
        <v>5720</v>
      </c>
      <c r="C5735" s="919"/>
      <c r="D5735" s="48"/>
      <c r="L5735" s="259"/>
      <c r="M5735" s="259"/>
      <c r="S5735" s="259"/>
      <c r="T5735" s="259"/>
      <c r="U5735" s="259"/>
      <c r="V5735" s="259"/>
    </row>
    <row r="5736" spans="1:22">
      <c r="A5736" s="45"/>
      <c r="B5736" s="43">
        <f t="shared" si="94"/>
        <v>5721</v>
      </c>
      <c r="C5736" s="919"/>
      <c r="D5736" s="48"/>
      <c r="L5736" s="259"/>
      <c r="M5736" s="259"/>
      <c r="S5736" s="259"/>
      <c r="T5736" s="259"/>
      <c r="U5736" s="259"/>
      <c r="V5736" s="259"/>
    </row>
    <row r="5737" spans="1:22">
      <c r="A5737" s="45"/>
      <c r="B5737" s="43">
        <f t="shared" si="94"/>
        <v>5722</v>
      </c>
      <c r="C5737" s="919"/>
      <c r="D5737" s="48"/>
      <c r="L5737" s="259"/>
      <c r="M5737" s="259"/>
      <c r="S5737" s="259"/>
      <c r="T5737" s="259"/>
      <c r="U5737" s="259"/>
      <c r="V5737" s="259"/>
    </row>
    <row r="5738" spans="1:22">
      <c r="A5738" s="45"/>
      <c r="B5738" s="43">
        <f t="shared" si="94"/>
        <v>5723</v>
      </c>
      <c r="C5738" s="919"/>
      <c r="D5738" s="48"/>
      <c r="L5738" s="259"/>
      <c r="M5738" s="259"/>
      <c r="S5738" s="259"/>
      <c r="T5738" s="259"/>
      <c r="U5738" s="259"/>
      <c r="V5738" s="259"/>
    </row>
    <row r="5739" spans="1:22">
      <c r="A5739" s="45"/>
      <c r="B5739" s="43">
        <f t="shared" si="94"/>
        <v>5724</v>
      </c>
      <c r="C5739" s="919"/>
      <c r="D5739" s="48"/>
      <c r="L5739" s="259"/>
      <c r="M5739" s="259"/>
      <c r="S5739" s="259"/>
      <c r="T5739" s="259"/>
      <c r="U5739" s="259"/>
      <c r="V5739" s="259"/>
    </row>
    <row r="5740" spans="1:22">
      <c r="A5740" s="45"/>
      <c r="B5740" s="43">
        <f t="shared" si="94"/>
        <v>5725</v>
      </c>
      <c r="C5740" s="919"/>
      <c r="D5740" s="48"/>
      <c r="L5740" s="259"/>
      <c r="M5740" s="259"/>
      <c r="S5740" s="259"/>
      <c r="T5740" s="259"/>
      <c r="U5740" s="259"/>
      <c r="V5740" s="259"/>
    </row>
    <row r="5741" spans="1:22">
      <c r="A5741" s="45"/>
      <c r="B5741" s="43">
        <f t="shared" si="94"/>
        <v>5726</v>
      </c>
      <c r="C5741" s="919"/>
      <c r="D5741" s="48"/>
      <c r="L5741" s="259"/>
      <c r="M5741" s="259"/>
      <c r="S5741" s="259"/>
      <c r="T5741" s="259"/>
      <c r="U5741" s="259"/>
      <c r="V5741" s="259"/>
    </row>
    <row r="5742" spans="1:22">
      <c r="A5742" s="45"/>
      <c r="B5742" s="43">
        <f t="shared" si="94"/>
        <v>5727</v>
      </c>
      <c r="C5742" s="919"/>
      <c r="D5742" s="48"/>
      <c r="L5742" s="259"/>
      <c r="M5742" s="259"/>
      <c r="S5742" s="259"/>
      <c r="T5742" s="259"/>
      <c r="U5742" s="259"/>
      <c r="V5742" s="259"/>
    </row>
    <row r="5743" spans="1:22">
      <c r="A5743" s="45"/>
      <c r="B5743" s="43">
        <f t="shared" si="94"/>
        <v>5728</v>
      </c>
      <c r="C5743" s="919"/>
      <c r="D5743" s="48"/>
      <c r="L5743" s="259"/>
      <c r="M5743" s="259"/>
      <c r="S5743" s="259"/>
      <c r="T5743" s="259"/>
      <c r="U5743" s="259"/>
      <c r="V5743" s="259"/>
    </row>
    <row r="5744" spans="1:22">
      <c r="A5744" s="45"/>
      <c r="B5744" s="43">
        <f t="shared" si="94"/>
        <v>5729</v>
      </c>
      <c r="C5744" s="919"/>
      <c r="D5744" s="48"/>
      <c r="L5744" s="259"/>
      <c r="M5744" s="259"/>
      <c r="S5744" s="259"/>
      <c r="T5744" s="259"/>
      <c r="U5744" s="259"/>
      <c r="V5744" s="259"/>
    </row>
    <row r="5745" spans="1:22">
      <c r="A5745" s="45"/>
      <c r="B5745" s="43">
        <f t="shared" si="94"/>
        <v>5730</v>
      </c>
      <c r="C5745" s="919"/>
      <c r="D5745" s="48"/>
      <c r="L5745" s="259"/>
      <c r="M5745" s="259"/>
      <c r="S5745" s="259"/>
      <c r="T5745" s="259"/>
      <c r="U5745" s="259"/>
      <c r="V5745" s="259"/>
    </row>
    <row r="5746" spans="1:22">
      <c r="A5746" s="45"/>
      <c r="B5746" s="43">
        <f t="shared" si="94"/>
        <v>5731</v>
      </c>
      <c r="C5746" s="919"/>
      <c r="D5746" s="48"/>
      <c r="L5746" s="259"/>
      <c r="M5746" s="259"/>
      <c r="S5746" s="259"/>
      <c r="T5746" s="259"/>
      <c r="U5746" s="259"/>
      <c r="V5746" s="259"/>
    </row>
    <row r="5747" spans="1:22">
      <c r="A5747" s="45"/>
      <c r="B5747" s="43">
        <f t="shared" si="94"/>
        <v>5732</v>
      </c>
      <c r="C5747" s="919"/>
      <c r="D5747" s="48"/>
      <c r="L5747" s="259"/>
      <c r="M5747" s="259"/>
      <c r="S5747" s="259"/>
      <c r="T5747" s="259"/>
      <c r="U5747" s="259"/>
      <c r="V5747" s="259"/>
    </row>
    <row r="5748" spans="1:22">
      <c r="A5748" s="45"/>
      <c r="B5748" s="43">
        <f t="shared" si="94"/>
        <v>5733</v>
      </c>
      <c r="C5748" s="919"/>
      <c r="D5748" s="48"/>
      <c r="L5748" s="259"/>
      <c r="M5748" s="259"/>
      <c r="S5748" s="259"/>
      <c r="T5748" s="259"/>
      <c r="U5748" s="259"/>
      <c r="V5748" s="259"/>
    </row>
    <row r="5749" spans="1:22">
      <c r="A5749" s="45"/>
      <c r="B5749" s="43">
        <f t="shared" si="94"/>
        <v>5734</v>
      </c>
      <c r="C5749" s="919"/>
      <c r="D5749" s="48"/>
      <c r="L5749" s="259"/>
      <c r="M5749" s="259"/>
      <c r="S5749" s="259"/>
      <c r="T5749" s="259"/>
      <c r="U5749" s="259"/>
      <c r="V5749" s="259"/>
    </row>
    <row r="5750" spans="1:22">
      <c r="A5750" s="45"/>
      <c r="B5750" s="43">
        <f t="shared" si="94"/>
        <v>5735</v>
      </c>
      <c r="C5750" s="919"/>
      <c r="D5750" s="48"/>
      <c r="L5750" s="259"/>
      <c r="M5750" s="259"/>
      <c r="S5750" s="259"/>
      <c r="T5750" s="259"/>
      <c r="U5750" s="259"/>
      <c r="V5750" s="259"/>
    </row>
    <row r="5751" spans="1:22">
      <c r="A5751" s="45"/>
      <c r="B5751" s="43">
        <f t="shared" si="94"/>
        <v>5736</v>
      </c>
      <c r="C5751" s="919"/>
      <c r="D5751" s="48"/>
      <c r="L5751" s="259"/>
      <c r="M5751" s="259"/>
      <c r="S5751" s="259"/>
      <c r="T5751" s="259"/>
      <c r="U5751" s="259"/>
      <c r="V5751" s="259"/>
    </row>
    <row r="5752" spans="1:22">
      <c r="A5752" s="45"/>
      <c r="B5752" s="43">
        <f t="shared" si="94"/>
        <v>5737</v>
      </c>
      <c r="C5752" s="919"/>
      <c r="D5752" s="48"/>
      <c r="L5752" s="259"/>
      <c r="M5752" s="259"/>
      <c r="S5752" s="259"/>
      <c r="T5752" s="259"/>
      <c r="U5752" s="259"/>
      <c r="V5752" s="259"/>
    </row>
    <row r="5753" spans="1:22">
      <c r="A5753" s="45"/>
      <c r="B5753" s="43">
        <f t="shared" si="94"/>
        <v>5738</v>
      </c>
      <c r="C5753" s="919"/>
      <c r="D5753" s="48"/>
      <c r="L5753" s="259"/>
      <c r="M5753" s="259"/>
      <c r="S5753" s="259"/>
      <c r="T5753" s="259"/>
      <c r="U5753" s="259"/>
      <c r="V5753" s="259"/>
    </row>
    <row r="5754" spans="1:22">
      <c r="A5754" s="45"/>
      <c r="B5754" s="43">
        <f t="shared" si="94"/>
        <v>5739</v>
      </c>
      <c r="C5754" s="919"/>
      <c r="D5754" s="48"/>
      <c r="L5754" s="259"/>
      <c r="M5754" s="259"/>
      <c r="S5754" s="259"/>
      <c r="T5754" s="259"/>
      <c r="U5754" s="259"/>
      <c r="V5754" s="259"/>
    </row>
    <row r="5755" spans="1:22">
      <c r="A5755" s="45"/>
      <c r="B5755" s="43">
        <f t="shared" si="94"/>
        <v>5740</v>
      </c>
      <c r="C5755" s="919"/>
      <c r="D5755" s="48"/>
      <c r="L5755" s="259"/>
      <c r="M5755" s="259"/>
      <c r="S5755" s="259"/>
      <c r="T5755" s="259"/>
      <c r="U5755" s="259"/>
      <c r="V5755" s="259"/>
    </row>
    <row r="5756" spans="1:22">
      <c r="A5756" s="45"/>
      <c r="B5756" s="43">
        <f t="shared" si="94"/>
        <v>5741</v>
      </c>
      <c r="C5756" s="919"/>
      <c r="D5756" s="48"/>
      <c r="L5756" s="259"/>
      <c r="M5756" s="259"/>
      <c r="S5756" s="259"/>
      <c r="T5756" s="259"/>
      <c r="U5756" s="259"/>
      <c r="V5756" s="259"/>
    </row>
    <row r="5757" spans="1:22">
      <c r="A5757" s="45"/>
      <c r="B5757" s="43">
        <f t="shared" si="94"/>
        <v>5742</v>
      </c>
      <c r="C5757" s="919"/>
      <c r="D5757" s="48"/>
      <c r="L5757" s="259"/>
      <c r="M5757" s="259"/>
      <c r="S5757" s="259"/>
      <c r="T5757" s="259"/>
      <c r="U5757" s="259"/>
      <c r="V5757" s="259"/>
    </row>
    <row r="5758" spans="1:22">
      <c r="A5758" s="45"/>
      <c r="B5758" s="43">
        <f t="shared" si="94"/>
        <v>5743</v>
      </c>
      <c r="C5758" s="919"/>
      <c r="D5758" s="48"/>
      <c r="L5758" s="259"/>
      <c r="M5758" s="259"/>
      <c r="S5758" s="259"/>
      <c r="T5758" s="259"/>
      <c r="U5758" s="259"/>
      <c r="V5758" s="259"/>
    </row>
    <row r="5759" spans="1:22">
      <c r="A5759" s="45"/>
      <c r="B5759" s="43">
        <f t="shared" si="94"/>
        <v>5744</v>
      </c>
      <c r="C5759" s="919"/>
      <c r="D5759" s="48"/>
      <c r="L5759" s="259"/>
      <c r="M5759" s="259"/>
      <c r="S5759" s="259"/>
      <c r="T5759" s="259"/>
      <c r="U5759" s="259"/>
      <c r="V5759" s="259"/>
    </row>
    <row r="5760" spans="1:22">
      <c r="A5760" s="45"/>
      <c r="B5760" s="43">
        <f t="shared" si="94"/>
        <v>5745</v>
      </c>
      <c r="C5760" s="919"/>
      <c r="D5760" s="48"/>
      <c r="L5760" s="259"/>
      <c r="M5760" s="259"/>
      <c r="S5760" s="259"/>
      <c r="T5760" s="259"/>
      <c r="U5760" s="259"/>
      <c r="V5760" s="259"/>
    </row>
    <row r="5761" spans="1:22">
      <c r="A5761" s="45"/>
      <c r="B5761" s="43">
        <f t="shared" si="94"/>
        <v>5746</v>
      </c>
      <c r="C5761" s="919"/>
      <c r="D5761" s="48"/>
      <c r="L5761" s="259"/>
      <c r="M5761" s="259"/>
      <c r="S5761" s="259"/>
      <c r="T5761" s="259"/>
      <c r="U5761" s="259"/>
      <c r="V5761" s="259"/>
    </row>
    <row r="5762" spans="1:22">
      <c r="A5762" s="45"/>
      <c r="B5762" s="43">
        <f t="shared" si="94"/>
        <v>5747</v>
      </c>
      <c r="C5762" s="919"/>
      <c r="D5762" s="48"/>
      <c r="L5762" s="259"/>
      <c r="M5762" s="259"/>
      <c r="S5762" s="259"/>
      <c r="T5762" s="259"/>
      <c r="U5762" s="259"/>
      <c r="V5762" s="259"/>
    </row>
    <row r="5763" spans="1:22">
      <c r="A5763" s="45"/>
      <c r="B5763" s="43">
        <f t="shared" si="94"/>
        <v>5748</v>
      </c>
      <c r="C5763" s="919"/>
      <c r="D5763" s="48"/>
      <c r="L5763" s="259"/>
      <c r="M5763" s="259"/>
      <c r="S5763" s="259"/>
      <c r="T5763" s="259"/>
      <c r="U5763" s="259"/>
      <c r="V5763" s="259"/>
    </row>
    <row r="5764" spans="1:22">
      <c r="A5764" s="45"/>
      <c r="B5764" s="43">
        <f t="shared" si="94"/>
        <v>5749</v>
      </c>
      <c r="C5764" s="919"/>
      <c r="D5764" s="48"/>
      <c r="L5764" s="259"/>
      <c r="M5764" s="259"/>
      <c r="S5764" s="259"/>
      <c r="T5764" s="259"/>
      <c r="U5764" s="259"/>
      <c r="V5764" s="259"/>
    </row>
    <row r="5765" spans="1:22">
      <c r="A5765" s="45"/>
      <c r="B5765" s="43">
        <f t="shared" si="94"/>
        <v>5750</v>
      </c>
      <c r="C5765" s="919"/>
      <c r="D5765" s="48"/>
      <c r="L5765" s="259"/>
      <c r="M5765" s="259"/>
      <c r="S5765" s="259"/>
      <c r="T5765" s="259"/>
      <c r="U5765" s="259"/>
      <c r="V5765" s="259"/>
    </row>
    <row r="5766" spans="1:22">
      <c r="A5766" s="45"/>
      <c r="B5766" s="43">
        <f t="shared" si="94"/>
        <v>5751</v>
      </c>
      <c r="C5766" s="919"/>
      <c r="D5766" s="48"/>
      <c r="L5766" s="259"/>
      <c r="M5766" s="259"/>
      <c r="S5766" s="259"/>
      <c r="T5766" s="259"/>
      <c r="U5766" s="259"/>
      <c r="V5766" s="259"/>
    </row>
    <row r="5767" spans="1:22">
      <c r="A5767" s="45"/>
      <c r="B5767" s="43">
        <f t="shared" si="94"/>
        <v>5752</v>
      </c>
      <c r="C5767" s="919"/>
      <c r="D5767" s="48"/>
      <c r="L5767" s="259"/>
      <c r="M5767" s="259"/>
      <c r="S5767" s="259"/>
      <c r="T5767" s="259"/>
      <c r="U5767" s="259"/>
      <c r="V5767" s="259"/>
    </row>
    <row r="5768" spans="1:22">
      <c r="A5768" s="45"/>
      <c r="B5768" s="43">
        <f t="shared" si="94"/>
        <v>5753</v>
      </c>
      <c r="C5768" s="919"/>
      <c r="D5768" s="48"/>
      <c r="L5768" s="259"/>
      <c r="M5768" s="259"/>
      <c r="S5768" s="259"/>
      <c r="T5768" s="259"/>
      <c r="U5768" s="259"/>
      <c r="V5768" s="259"/>
    </row>
    <row r="5769" spans="1:22">
      <c r="A5769" s="45"/>
      <c r="B5769" s="43">
        <f t="shared" si="94"/>
        <v>5754</v>
      </c>
      <c r="C5769" s="919"/>
      <c r="D5769" s="48"/>
      <c r="L5769" s="259"/>
      <c r="M5769" s="259"/>
      <c r="S5769" s="259"/>
      <c r="T5769" s="259"/>
      <c r="U5769" s="259"/>
      <c r="V5769" s="259"/>
    </row>
    <row r="5770" spans="1:22">
      <c r="A5770" s="45"/>
      <c r="B5770" s="43">
        <f t="shared" si="94"/>
        <v>5755</v>
      </c>
      <c r="C5770" s="919"/>
      <c r="D5770" s="48"/>
      <c r="L5770" s="259"/>
      <c r="M5770" s="259"/>
      <c r="S5770" s="259"/>
      <c r="T5770" s="259"/>
      <c r="U5770" s="259"/>
      <c r="V5770" s="259"/>
    </row>
    <row r="5771" spans="1:22">
      <c r="A5771" s="45"/>
      <c r="B5771" s="43">
        <f t="shared" si="94"/>
        <v>5756</v>
      </c>
      <c r="C5771" s="919"/>
      <c r="D5771" s="48"/>
      <c r="L5771" s="259"/>
      <c r="M5771" s="259"/>
      <c r="S5771" s="259"/>
      <c r="T5771" s="259"/>
      <c r="U5771" s="259"/>
      <c r="V5771" s="259"/>
    </row>
    <row r="5772" spans="1:22">
      <c r="A5772" s="45"/>
      <c r="B5772" s="43">
        <f t="shared" si="94"/>
        <v>5757</v>
      </c>
      <c r="C5772" s="919"/>
      <c r="D5772" s="48"/>
      <c r="L5772" s="259"/>
      <c r="M5772" s="259"/>
      <c r="S5772" s="259"/>
      <c r="T5772" s="259"/>
      <c r="U5772" s="259"/>
      <c r="V5772" s="259"/>
    </row>
    <row r="5773" spans="1:22">
      <c r="A5773" s="45"/>
      <c r="B5773" s="43">
        <f t="shared" si="94"/>
        <v>5758</v>
      </c>
      <c r="C5773" s="919"/>
      <c r="D5773" s="48"/>
      <c r="L5773" s="259"/>
      <c r="M5773" s="259"/>
      <c r="S5773" s="259"/>
      <c r="T5773" s="259"/>
      <c r="U5773" s="259"/>
      <c r="V5773" s="259"/>
    </row>
    <row r="5774" spans="1:22">
      <c r="A5774" s="45"/>
      <c r="B5774" s="43">
        <f t="shared" si="94"/>
        <v>5759</v>
      </c>
      <c r="C5774" s="919"/>
      <c r="D5774" s="48"/>
      <c r="L5774" s="259"/>
      <c r="M5774" s="259"/>
      <c r="S5774" s="259"/>
      <c r="T5774" s="259"/>
      <c r="U5774" s="259"/>
      <c r="V5774" s="259"/>
    </row>
    <row r="5775" spans="1:22">
      <c r="A5775" s="45"/>
      <c r="B5775" s="43">
        <f t="shared" si="94"/>
        <v>5760</v>
      </c>
      <c r="C5775" s="919"/>
      <c r="D5775" s="48"/>
      <c r="L5775" s="259"/>
      <c r="M5775" s="259"/>
      <c r="S5775" s="259"/>
      <c r="T5775" s="259"/>
      <c r="U5775" s="259"/>
      <c r="V5775" s="259"/>
    </row>
    <row r="5776" spans="1:22">
      <c r="A5776" s="45"/>
      <c r="B5776" s="43">
        <f t="shared" si="94"/>
        <v>5761</v>
      </c>
      <c r="C5776" s="919"/>
      <c r="D5776" s="48"/>
      <c r="L5776" s="259"/>
      <c r="M5776" s="259"/>
      <c r="S5776" s="259"/>
      <c r="T5776" s="259"/>
      <c r="U5776" s="259"/>
      <c r="V5776" s="259"/>
    </row>
    <row r="5777" spans="1:22">
      <c r="A5777" s="45"/>
      <c r="B5777" s="43">
        <f t="shared" si="94"/>
        <v>5762</v>
      </c>
      <c r="C5777" s="919"/>
      <c r="D5777" s="48"/>
      <c r="L5777" s="259"/>
      <c r="M5777" s="259"/>
      <c r="S5777" s="259"/>
      <c r="T5777" s="259"/>
      <c r="U5777" s="259"/>
      <c r="V5777" s="259"/>
    </row>
    <row r="5778" spans="1:22">
      <c r="A5778" s="45"/>
      <c r="B5778" s="43">
        <f t="shared" ref="B5778:B5841" si="95">B5777+1</f>
        <v>5763</v>
      </c>
      <c r="C5778" s="919"/>
      <c r="D5778" s="48"/>
      <c r="L5778" s="259"/>
      <c r="M5778" s="259"/>
      <c r="S5778" s="259"/>
      <c r="T5778" s="259"/>
      <c r="U5778" s="259"/>
      <c r="V5778" s="259"/>
    </row>
    <row r="5779" spans="1:22">
      <c r="A5779" s="45"/>
      <c r="B5779" s="43">
        <f t="shared" si="95"/>
        <v>5764</v>
      </c>
      <c r="C5779" s="919"/>
      <c r="D5779" s="48"/>
      <c r="L5779" s="259"/>
      <c r="M5779" s="259"/>
      <c r="S5779" s="259"/>
      <c r="T5779" s="259"/>
      <c r="U5779" s="259"/>
      <c r="V5779" s="259"/>
    </row>
    <row r="5780" spans="1:22">
      <c r="A5780" s="45"/>
      <c r="B5780" s="43">
        <f t="shared" si="95"/>
        <v>5765</v>
      </c>
      <c r="C5780" s="919"/>
      <c r="D5780" s="48"/>
      <c r="L5780" s="259"/>
      <c r="M5780" s="259"/>
      <c r="S5780" s="259"/>
      <c r="T5780" s="259"/>
      <c r="U5780" s="259"/>
      <c r="V5780" s="259"/>
    </row>
    <row r="5781" spans="1:22">
      <c r="A5781" s="45"/>
      <c r="B5781" s="43">
        <f t="shared" si="95"/>
        <v>5766</v>
      </c>
      <c r="C5781" s="919"/>
      <c r="D5781" s="48"/>
      <c r="L5781" s="259"/>
      <c r="M5781" s="259"/>
      <c r="S5781" s="259"/>
      <c r="T5781" s="259"/>
      <c r="U5781" s="259"/>
      <c r="V5781" s="259"/>
    </row>
    <row r="5782" spans="1:22">
      <c r="A5782" s="45"/>
      <c r="B5782" s="43">
        <f t="shared" si="95"/>
        <v>5767</v>
      </c>
      <c r="C5782" s="919"/>
      <c r="D5782" s="48"/>
      <c r="L5782" s="259"/>
      <c r="M5782" s="259"/>
      <c r="S5782" s="259"/>
      <c r="T5782" s="259"/>
      <c r="U5782" s="259"/>
      <c r="V5782" s="259"/>
    </row>
    <row r="5783" spans="1:22">
      <c r="A5783" s="45"/>
      <c r="B5783" s="43">
        <f t="shared" si="95"/>
        <v>5768</v>
      </c>
      <c r="C5783" s="919"/>
      <c r="D5783" s="48"/>
      <c r="L5783" s="259"/>
      <c r="M5783" s="259"/>
      <c r="S5783" s="259"/>
      <c r="T5783" s="259"/>
      <c r="U5783" s="259"/>
      <c r="V5783" s="259"/>
    </row>
    <row r="5784" spans="1:22">
      <c r="A5784" s="45"/>
      <c r="B5784" s="43">
        <f t="shared" si="95"/>
        <v>5769</v>
      </c>
      <c r="C5784" s="919"/>
      <c r="D5784" s="48"/>
      <c r="L5784" s="259"/>
      <c r="M5784" s="259"/>
      <c r="S5784" s="259"/>
      <c r="T5784" s="259"/>
      <c r="U5784" s="259"/>
      <c r="V5784" s="259"/>
    </row>
    <row r="5785" spans="1:22">
      <c r="A5785" s="45"/>
      <c r="B5785" s="43">
        <f t="shared" si="95"/>
        <v>5770</v>
      </c>
      <c r="C5785" s="919"/>
      <c r="D5785" s="48"/>
      <c r="L5785" s="259"/>
      <c r="M5785" s="259"/>
      <c r="S5785" s="259"/>
      <c r="T5785" s="259"/>
      <c r="U5785" s="259"/>
      <c r="V5785" s="259"/>
    </row>
    <row r="5786" spans="1:22">
      <c r="A5786" s="45"/>
      <c r="B5786" s="43">
        <f t="shared" si="95"/>
        <v>5771</v>
      </c>
      <c r="C5786" s="919"/>
      <c r="D5786" s="48"/>
      <c r="L5786" s="259"/>
      <c r="M5786" s="259"/>
      <c r="S5786" s="259"/>
      <c r="T5786" s="259"/>
      <c r="U5786" s="259"/>
      <c r="V5786" s="259"/>
    </row>
    <row r="5787" spans="1:22">
      <c r="A5787" s="45"/>
      <c r="B5787" s="43">
        <f t="shared" si="95"/>
        <v>5772</v>
      </c>
      <c r="C5787" s="919"/>
      <c r="D5787" s="48"/>
      <c r="L5787" s="259"/>
      <c r="M5787" s="259"/>
      <c r="S5787" s="259"/>
      <c r="T5787" s="259"/>
      <c r="U5787" s="259"/>
      <c r="V5787" s="259"/>
    </row>
    <row r="5788" spans="1:22">
      <c r="A5788" s="45"/>
      <c r="B5788" s="43">
        <f t="shared" si="95"/>
        <v>5773</v>
      </c>
      <c r="C5788" s="919"/>
      <c r="D5788" s="48"/>
      <c r="L5788" s="259"/>
      <c r="M5788" s="259"/>
      <c r="S5788" s="259"/>
      <c r="T5788" s="259"/>
      <c r="U5788" s="259"/>
      <c r="V5788" s="259"/>
    </row>
    <row r="5789" spans="1:22">
      <c r="A5789" s="45"/>
      <c r="B5789" s="43">
        <f t="shared" si="95"/>
        <v>5774</v>
      </c>
      <c r="C5789" s="919"/>
      <c r="D5789" s="48"/>
      <c r="L5789" s="259"/>
      <c r="M5789" s="259"/>
      <c r="S5789" s="259"/>
      <c r="T5789" s="259"/>
      <c r="U5789" s="259"/>
      <c r="V5789" s="259"/>
    </row>
    <row r="5790" spans="1:22">
      <c r="A5790" s="45"/>
      <c r="B5790" s="43">
        <f t="shared" si="95"/>
        <v>5775</v>
      </c>
      <c r="C5790" s="919"/>
      <c r="D5790" s="48"/>
      <c r="L5790" s="259"/>
      <c r="M5790" s="259"/>
      <c r="S5790" s="259"/>
      <c r="T5790" s="259"/>
      <c r="U5790" s="259"/>
      <c r="V5790" s="259"/>
    </row>
    <row r="5791" spans="1:22">
      <c r="A5791" s="45"/>
      <c r="B5791" s="43">
        <f t="shared" si="95"/>
        <v>5776</v>
      </c>
      <c r="C5791" s="919"/>
      <c r="D5791" s="48"/>
      <c r="L5791" s="259"/>
      <c r="M5791" s="259"/>
      <c r="S5791" s="259"/>
      <c r="T5791" s="259"/>
      <c r="U5791" s="259"/>
      <c r="V5791" s="259"/>
    </row>
    <row r="5792" spans="1:22">
      <c r="A5792" s="45"/>
      <c r="B5792" s="43">
        <f t="shared" si="95"/>
        <v>5777</v>
      </c>
      <c r="C5792" s="919"/>
      <c r="D5792" s="48"/>
      <c r="L5792" s="259"/>
      <c r="M5792" s="259"/>
      <c r="S5792" s="259"/>
      <c r="T5792" s="259"/>
      <c r="U5792" s="259"/>
      <c r="V5792" s="259"/>
    </row>
    <row r="5793" spans="1:22">
      <c r="A5793" s="45"/>
      <c r="B5793" s="43">
        <f t="shared" si="95"/>
        <v>5778</v>
      </c>
      <c r="C5793" s="919"/>
      <c r="D5793" s="48"/>
      <c r="L5793" s="259"/>
      <c r="M5793" s="259"/>
      <c r="S5793" s="259"/>
      <c r="T5793" s="259"/>
      <c r="U5793" s="259"/>
      <c r="V5793" s="259"/>
    </row>
    <row r="5794" spans="1:22">
      <c r="A5794" s="45"/>
      <c r="B5794" s="43">
        <f t="shared" si="95"/>
        <v>5779</v>
      </c>
      <c r="C5794" s="919"/>
      <c r="D5794" s="48"/>
      <c r="L5794" s="259"/>
      <c r="M5794" s="259"/>
      <c r="S5794" s="259"/>
      <c r="T5794" s="259"/>
      <c r="U5794" s="259"/>
      <c r="V5794" s="259"/>
    </row>
    <row r="5795" spans="1:22">
      <c r="A5795" s="45"/>
      <c r="B5795" s="43">
        <f t="shared" si="95"/>
        <v>5780</v>
      </c>
      <c r="C5795" s="919"/>
      <c r="D5795" s="48"/>
      <c r="L5795" s="259"/>
      <c r="M5795" s="259"/>
      <c r="S5795" s="259"/>
      <c r="T5795" s="259"/>
      <c r="U5795" s="259"/>
      <c r="V5795" s="259"/>
    </row>
    <row r="5796" spans="1:22">
      <c r="A5796" s="45"/>
      <c r="B5796" s="43">
        <f t="shared" si="95"/>
        <v>5781</v>
      </c>
      <c r="C5796" s="919"/>
      <c r="D5796" s="48"/>
      <c r="L5796" s="259"/>
      <c r="M5796" s="259"/>
      <c r="S5796" s="259"/>
      <c r="T5796" s="259"/>
      <c r="U5796" s="259"/>
      <c r="V5796" s="259"/>
    </row>
    <row r="5797" spans="1:22">
      <c r="A5797" s="45"/>
      <c r="B5797" s="43">
        <f t="shared" si="95"/>
        <v>5782</v>
      </c>
      <c r="C5797" s="919"/>
      <c r="D5797" s="48"/>
      <c r="L5797" s="259"/>
      <c r="M5797" s="259"/>
      <c r="S5797" s="259"/>
      <c r="T5797" s="259"/>
      <c r="U5797" s="259"/>
      <c r="V5797" s="259"/>
    </row>
    <row r="5798" spans="1:22">
      <c r="A5798" s="45"/>
      <c r="B5798" s="43">
        <f t="shared" si="95"/>
        <v>5783</v>
      </c>
      <c r="C5798" s="919"/>
      <c r="D5798" s="48"/>
      <c r="L5798" s="259"/>
      <c r="M5798" s="259"/>
      <c r="S5798" s="259"/>
      <c r="T5798" s="259"/>
      <c r="U5798" s="259"/>
      <c r="V5798" s="259"/>
    </row>
    <row r="5799" spans="1:22">
      <c r="A5799" s="45"/>
      <c r="B5799" s="43">
        <f t="shared" si="95"/>
        <v>5784</v>
      </c>
      <c r="C5799" s="919"/>
      <c r="D5799" s="48"/>
      <c r="L5799" s="259"/>
      <c r="M5799" s="259"/>
      <c r="S5799" s="259"/>
      <c r="T5799" s="259"/>
      <c r="U5799" s="259"/>
      <c r="V5799" s="259"/>
    </row>
    <row r="5800" spans="1:22">
      <c r="A5800" s="45"/>
      <c r="B5800" s="43">
        <f t="shared" si="95"/>
        <v>5785</v>
      </c>
      <c r="C5800" s="919"/>
      <c r="D5800" s="48"/>
      <c r="L5800" s="259"/>
      <c r="M5800" s="259"/>
      <c r="S5800" s="259"/>
      <c r="T5800" s="259"/>
      <c r="U5800" s="259"/>
      <c r="V5800" s="259"/>
    </row>
    <row r="5801" spans="1:22">
      <c r="A5801" s="45"/>
      <c r="B5801" s="43">
        <f t="shared" si="95"/>
        <v>5786</v>
      </c>
      <c r="C5801" s="919"/>
      <c r="D5801" s="48"/>
      <c r="L5801" s="259"/>
      <c r="M5801" s="259"/>
      <c r="S5801" s="259"/>
      <c r="T5801" s="259"/>
      <c r="U5801" s="259"/>
      <c r="V5801" s="259"/>
    </row>
    <row r="5802" spans="1:22">
      <c r="A5802" s="45"/>
      <c r="B5802" s="43">
        <f t="shared" si="95"/>
        <v>5787</v>
      </c>
      <c r="C5802" s="919"/>
      <c r="D5802" s="48"/>
      <c r="L5802" s="259"/>
      <c r="M5802" s="259"/>
      <c r="S5802" s="259"/>
      <c r="T5802" s="259"/>
      <c r="U5802" s="259"/>
      <c r="V5802" s="259"/>
    </row>
    <row r="5803" spans="1:22">
      <c r="A5803" s="45"/>
      <c r="B5803" s="43">
        <f t="shared" si="95"/>
        <v>5788</v>
      </c>
      <c r="C5803" s="919"/>
      <c r="D5803" s="48"/>
      <c r="L5803" s="259"/>
      <c r="M5803" s="259"/>
      <c r="S5803" s="259"/>
      <c r="T5803" s="259"/>
      <c r="U5803" s="259"/>
      <c r="V5803" s="259"/>
    </row>
    <row r="5804" spans="1:22">
      <c r="A5804" s="45"/>
      <c r="B5804" s="43">
        <f t="shared" si="95"/>
        <v>5789</v>
      </c>
      <c r="C5804" s="919"/>
      <c r="D5804" s="48"/>
      <c r="L5804" s="259"/>
      <c r="M5804" s="259"/>
      <c r="S5804" s="259"/>
      <c r="T5804" s="259"/>
      <c r="U5804" s="259"/>
      <c r="V5804" s="259"/>
    </row>
    <row r="5805" spans="1:22">
      <c r="A5805" s="45"/>
      <c r="B5805" s="43">
        <f t="shared" si="95"/>
        <v>5790</v>
      </c>
      <c r="C5805" s="919"/>
      <c r="D5805" s="48"/>
      <c r="L5805" s="259"/>
      <c r="M5805" s="259"/>
      <c r="S5805" s="259"/>
      <c r="T5805" s="259"/>
      <c r="U5805" s="259"/>
      <c r="V5805" s="259"/>
    </row>
    <row r="5806" spans="1:22">
      <c r="A5806" s="45"/>
      <c r="B5806" s="43">
        <f t="shared" si="95"/>
        <v>5791</v>
      </c>
      <c r="C5806" s="919"/>
      <c r="D5806" s="48"/>
      <c r="L5806" s="259"/>
      <c r="M5806" s="259"/>
      <c r="S5806" s="259"/>
      <c r="T5806" s="259"/>
      <c r="U5806" s="259"/>
      <c r="V5806" s="259"/>
    </row>
    <row r="5807" spans="1:22">
      <c r="A5807" s="45"/>
      <c r="B5807" s="43">
        <f t="shared" si="95"/>
        <v>5792</v>
      </c>
      <c r="C5807" s="919"/>
      <c r="D5807" s="48"/>
      <c r="L5807" s="259"/>
      <c r="M5807" s="259"/>
      <c r="S5807" s="259"/>
      <c r="T5807" s="259"/>
      <c r="U5807" s="259"/>
      <c r="V5807" s="259"/>
    </row>
    <row r="5808" spans="1:22">
      <c r="A5808" s="45"/>
      <c r="B5808" s="43">
        <f t="shared" si="95"/>
        <v>5793</v>
      </c>
      <c r="C5808" s="919"/>
      <c r="D5808" s="48"/>
      <c r="L5808" s="259"/>
      <c r="M5808" s="259"/>
      <c r="S5808" s="259"/>
      <c r="T5808" s="259"/>
      <c r="U5808" s="259"/>
      <c r="V5808" s="259"/>
    </row>
    <row r="5809" spans="1:22">
      <c r="A5809" s="45"/>
      <c r="B5809" s="43">
        <f t="shared" si="95"/>
        <v>5794</v>
      </c>
      <c r="C5809" s="919"/>
      <c r="D5809" s="48"/>
      <c r="L5809" s="259"/>
      <c r="M5809" s="259"/>
      <c r="S5809" s="259"/>
      <c r="T5809" s="259"/>
      <c r="U5809" s="259"/>
      <c r="V5809" s="259"/>
    </row>
    <row r="5810" spans="1:22">
      <c r="A5810" s="45"/>
      <c r="B5810" s="43">
        <f t="shared" si="95"/>
        <v>5795</v>
      </c>
      <c r="C5810" s="919"/>
      <c r="D5810" s="48"/>
      <c r="L5810" s="259"/>
      <c r="M5810" s="259"/>
      <c r="S5810" s="259"/>
      <c r="T5810" s="259"/>
      <c r="U5810" s="259"/>
      <c r="V5810" s="259"/>
    </row>
    <row r="5811" spans="1:22">
      <c r="A5811" s="45"/>
      <c r="B5811" s="43">
        <f t="shared" si="95"/>
        <v>5796</v>
      </c>
      <c r="C5811" s="919"/>
      <c r="D5811" s="48"/>
      <c r="L5811" s="259"/>
      <c r="M5811" s="259"/>
      <c r="S5811" s="259"/>
      <c r="T5811" s="259"/>
      <c r="U5811" s="259"/>
      <c r="V5811" s="259"/>
    </row>
    <row r="5812" spans="1:22">
      <c r="A5812" s="45"/>
      <c r="B5812" s="43">
        <f t="shared" si="95"/>
        <v>5797</v>
      </c>
      <c r="C5812" s="919"/>
      <c r="D5812" s="48"/>
      <c r="L5812" s="259"/>
      <c r="M5812" s="259"/>
      <c r="S5812" s="259"/>
      <c r="T5812" s="259"/>
      <c r="U5812" s="259"/>
      <c r="V5812" s="259"/>
    </row>
    <row r="5813" spans="1:22">
      <c r="A5813" s="45"/>
      <c r="B5813" s="43">
        <f t="shared" si="95"/>
        <v>5798</v>
      </c>
      <c r="C5813" s="919"/>
      <c r="D5813" s="48"/>
      <c r="L5813" s="259"/>
      <c r="M5813" s="259"/>
      <c r="S5813" s="259"/>
      <c r="T5813" s="259"/>
      <c r="U5813" s="259"/>
      <c r="V5813" s="259"/>
    </row>
    <row r="5814" spans="1:22">
      <c r="A5814" s="45"/>
      <c r="B5814" s="43">
        <f t="shared" si="95"/>
        <v>5799</v>
      </c>
      <c r="C5814" s="919"/>
      <c r="D5814" s="48"/>
      <c r="L5814" s="259"/>
      <c r="M5814" s="259"/>
      <c r="S5814" s="259"/>
      <c r="T5814" s="259"/>
      <c r="U5814" s="259"/>
      <c r="V5814" s="259"/>
    </row>
    <row r="5815" spans="1:22">
      <c r="A5815" s="45"/>
      <c r="B5815" s="43">
        <f t="shared" si="95"/>
        <v>5800</v>
      </c>
      <c r="C5815" s="919"/>
      <c r="D5815" s="48"/>
      <c r="L5815" s="259"/>
      <c r="M5815" s="259"/>
      <c r="S5815" s="259"/>
      <c r="T5815" s="259"/>
      <c r="U5815" s="259"/>
      <c r="V5815" s="259"/>
    </row>
    <row r="5816" spans="1:22">
      <c r="A5816" s="45"/>
      <c r="B5816" s="43">
        <f t="shared" si="95"/>
        <v>5801</v>
      </c>
      <c r="C5816" s="919"/>
      <c r="D5816" s="48"/>
      <c r="L5816" s="259"/>
      <c r="M5816" s="259"/>
      <c r="S5816" s="259"/>
      <c r="T5816" s="259"/>
      <c r="U5816" s="259"/>
      <c r="V5816" s="259"/>
    </row>
    <row r="5817" spans="1:22">
      <c r="A5817" s="45"/>
      <c r="B5817" s="43">
        <f t="shared" si="95"/>
        <v>5802</v>
      </c>
      <c r="C5817" s="919"/>
      <c r="D5817" s="48"/>
      <c r="L5817" s="259"/>
      <c r="M5817" s="259"/>
      <c r="S5817" s="259"/>
      <c r="T5817" s="259"/>
      <c r="U5817" s="259"/>
      <c r="V5817" s="259"/>
    </row>
    <row r="5818" spans="1:22">
      <c r="A5818" s="45"/>
      <c r="B5818" s="43">
        <f t="shared" si="95"/>
        <v>5803</v>
      </c>
      <c r="C5818" s="919"/>
      <c r="D5818" s="48"/>
      <c r="L5818" s="259"/>
      <c r="M5818" s="259"/>
      <c r="S5818" s="259"/>
      <c r="T5818" s="259"/>
      <c r="U5818" s="259"/>
      <c r="V5818" s="259"/>
    </row>
    <row r="5819" spans="1:22">
      <c r="A5819" s="45"/>
      <c r="B5819" s="43">
        <f t="shared" si="95"/>
        <v>5804</v>
      </c>
      <c r="C5819" s="919"/>
      <c r="D5819" s="48"/>
      <c r="L5819" s="259"/>
      <c r="M5819" s="259"/>
      <c r="S5819" s="259"/>
      <c r="T5819" s="259"/>
      <c r="U5819" s="259"/>
      <c r="V5819" s="259"/>
    </row>
    <row r="5820" spans="1:22">
      <c r="A5820" s="45"/>
      <c r="B5820" s="43">
        <f t="shared" si="95"/>
        <v>5805</v>
      </c>
      <c r="C5820" s="919"/>
      <c r="D5820" s="48"/>
      <c r="L5820" s="259"/>
      <c r="M5820" s="259"/>
      <c r="S5820" s="259"/>
      <c r="T5820" s="259"/>
      <c r="U5820" s="259"/>
      <c r="V5820" s="259"/>
    </row>
    <row r="5821" spans="1:22">
      <c r="A5821" s="45"/>
      <c r="B5821" s="43">
        <f t="shared" si="95"/>
        <v>5806</v>
      </c>
      <c r="C5821" s="919"/>
      <c r="D5821" s="48"/>
      <c r="L5821" s="259"/>
      <c r="M5821" s="259"/>
      <c r="S5821" s="259"/>
      <c r="T5821" s="259"/>
      <c r="U5821" s="259"/>
      <c r="V5821" s="259"/>
    </row>
    <row r="5822" spans="1:22">
      <c r="A5822" s="45"/>
      <c r="B5822" s="43">
        <f t="shared" si="95"/>
        <v>5807</v>
      </c>
      <c r="C5822" s="919"/>
      <c r="D5822" s="48"/>
      <c r="L5822" s="259"/>
      <c r="M5822" s="259"/>
      <c r="S5822" s="259"/>
      <c r="T5822" s="259"/>
      <c r="U5822" s="259"/>
      <c r="V5822" s="259"/>
    </row>
    <row r="5823" spans="1:22">
      <c r="A5823" s="45"/>
      <c r="B5823" s="43">
        <f t="shared" si="95"/>
        <v>5808</v>
      </c>
      <c r="C5823" s="919"/>
      <c r="D5823" s="48"/>
      <c r="L5823" s="259"/>
      <c r="M5823" s="259"/>
      <c r="S5823" s="259"/>
      <c r="T5823" s="259"/>
      <c r="U5823" s="259"/>
      <c r="V5823" s="259"/>
    </row>
    <row r="5824" spans="1:22">
      <c r="A5824" s="45"/>
      <c r="B5824" s="43">
        <f t="shared" si="95"/>
        <v>5809</v>
      </c>
      <c r="C5824" s="919"/>
      <c r="D5824" s="48"/>
      <c r="L5824" s="259"/>
      <c r="M5824" s="259"/>
      <c r="S5824" s="259"/>
      <c r="T5824" s="259"/>
      <c r="U5824" s="259"/>
      <c r="V5824" s="259"/>
    </row>
    <row r="5825" spans="1:22">
      <c r="A5825" s="45"/>
      <c r="B5825" s="43">
        <f t="shared" si="95"/>
        <v>5810</v>
      </c>
      <c r="C5825" s="919"/>
      <c r="D5825" s="48"/>
      <c r="L5825" s="259"/>
      <c r="M5825" s="259"/>
      <c r="S5825" s="259"/>
      <c r="T5825" s="259"/>
      <c r="U5825" s="259"/>
      <c r="V5825" s="259"/>
    </row>
    <row r="5826" spans="1:22">
      <c r="A5826" s="45"/>
      <c r="B5826" s="43">
        <f t="shared" si="95"/>
        <v>5811</v>
      </c>
      <c r="C5826" s="919"/>
      <c r="D5826" s="48"/>
      <c r="L5826" s="259"/>
      <c r="M5826" s="259"/>
      <c r="S5826" s="259"/>
      <c r="T5826" s="259"/>
      <c r="U5826" s="259"/>
      <c r="V5826" s="259"/>
    </row>
    <row r="5827" spans="1:22">
      <c r="A5827" s="45"/>
      <c r="B5827" s="43">
        <f t="shared" si="95"/>
        <v>5812</v>
      </c>
      <c r="C5827" s="919"/>
      <c r="D5827" s="48"/>
      <c r="L5827" s="259"/>
      <c r="M5827" s="259"/>
      <c r="S5827" s="259"/>
      <c r="T5827" s="259"/>
      <c r="U5827" s="259"/>
      <c r="V5827" s="259"/>
    </row>
    <row r="5828" spans="1:22">
      <c r="A5828" s="45"/>
      <c r="B5828" s="43">
        <f t="shared" si="95"/>
        <v>5813</v>
      </c>
      <c r="C5828" s="919"/>
      <c r="D5828" s="48"/>
      <c r="L5828" s="259"/>
      <c r="M5828" s="259"/>
      <c r="S5828" s="259"/>
      <c r="T5828" s="259"/>
      <c r="U5828" s="259"/>
      <c r="V5828" s="259"/>
    </row>
    <row r="5829" spans="1:22">
      <c r="A5829" s="45"/>
      <c r="B5829" s="43">
        <f t="shared" si="95"/>
        <v>5814</v>
      </c>
      <c r="C5829" s="919"/>
      <c r="D5829" s="48"/>
      <c r="L5829" s="259"/>
      <c r="M5829" s="259"/>
      <c r="S5829" s="259"/>
      <c r="T5829" s="259"/>
      <c r="U5829" s="259"/>
      <c r="V5829" s="259"/>
    </row>
    <row r="5830" spans="1:22">
      <c r="A5830" s="45"/>
      <c r="B5830" s="43">
        <f t="shared" si="95"/>
        <v>5815</v>
      </c>
      <c r="C5830" s="919"/>
      <c r="D5830" s="48"/>
      <c r="L5830" s="259"/>
      <c r="M5830" s="259"/>
      <c r="S5830" s="259"/>
      <c r="T5830" s="259"/>
      <c r="U5830" s="259"/>
      <c r="V5830" s="259"/>
    </row>
    <row r="5831" spans="1:22">
      <c r="A5831" s="45"/>
      <c r="B5831" s="43">
        <f t="shared" si="95"/>
        <v>5816</v>
      </c>
      <c r="C5831" s="919"/>
      <c r="D5831" s="48"/>
      <c r="L5831" s="259"/>
      <c r="M5831" s="259"/>
      <c r="S5831" s="259"/>
      <c r="T5831" s="259"/>
      <c r="U5831" s="259"/>
      <c r="V5831" s="259"/>
    </row>
    <row r="5832" spans="1:22">
      <c r="A5832" s="45"/>
      <c r="B5832" s="43">
        <f t="shared" si="95"/>
        <v>5817</v>
      </c>
      <c r="C5832" s="919"/>
      <c r="D5832" s="48"/>
      <c r="L5832" s="259"/>
      <c r="M5832" s="259"/>
      <c r="S5832" s="259"/>
      <c r="T5832" s="259"/>
      <c r="U5832" s="259"/>
      <c r="V5832" s="259"/>
    </row>
    <row r="5833" spans="1:22">
      <c r="A5833" s="45"/>
      <c r="B5833" s="43">
        <f t="shared" si="95"/>
        <v>5818</v>
      </c>
      <c r="C5833" s="919"/>
      <c r="D5833" s="48"/>
      <c r="L5833" s="259"/>
      <c r="M5833" s="259"/>
      <c r="S5833" s="259"/>
      <c r="T5833" s="259"/>
      <c r="U5833" s="259"/>
      <c r="V5833" s="259"/>
    </row>
    <row r="5834" spans="1:22">
      <c r="A5834" s="45"/>
      <c r="B5834" s="43">
        <f t="shared" si="95"/>
        <v>5819</v>
      </c>
      <c r="C5834" s="919"/>
      <c r="D5834" s="48"/>
      <c r="L5834" s="259"/>
      <c r="M5834" s="259"/>
      <c r="S5834" s="259"/>
      <c r="T5834" s="259"/>
      <c r="U5834" s="259"/>
      <c r="V5834" s="259"/>
    </row>
    <row r="5835" spans="1:22">
      <c r="A5835" s="45"/>
      <c r="B5835" s="43">
        <f t="shared" si="95"/>
        <v>5820</v>
      </c>
      <c r="C5835" s="919"/>
      <c r="D5835" s="48"/>
      <c r="L5835" s="259"/>
      <c r="M5835" s="259"/>
      <c r="S5835" s="259"/>
      <c r="T5835" s="259"/>
      <c r="U5835" s="259"/>
      <c r="V5835" s="259"/>
    </row>
    <row r="5836" spans="1:22">
      <c r="A5836" s="45"/>
      <c r="B5836" s="43">
        <f t="shared" si="95"/>
        <v>5821</v>
      </c>
      <c r="C5836" s="919"/>
      <c r="D5836" s="48"/>
      <c r="L5836" s="259"/>
      <c r="M5836" s="259"/>
      <c r="S5836" s="259"/>
      <c r="T5836" s="259"/>
      <c r="U5836" s="259"/>
      <c r="V5836" s="259"/>
    </row>
    <row r="5837" spans="1:22">
      <c r="A5837" s="45"/>
      <c r="B5837" s="43">
        <f t="shared" si="95"/>
        <v>5822</v>
      </c>
      <c r="C5837" s="919"/>
      <c r="D5837" s="48"/>
      <c r="L5837" s="259"/>
      <c r="M5837" s="259"/>
      <c r="S5837" s="259"/>
      <c r="T5837" s="259"/>
      <c r="U5837" s="259"/>
      <c r="V5837" s="259"/>
    </row>
    <row r="5838" spans="1:22">
      <c r="A5838" s="45"/>
      <c r="B5838" s="43">
        <f t="shared" si="95"/>
        <v>5823</v>
      </c>
      <c r="C5838" s="919"/>
      <c r="D5838" s="48"/>
      <c r="L5838" s="259"/>
      <c r="M5838" s="259"/>
      <c r="S5838" s="259"/>
      <c r="T5838" s="259"/>
      <c r="U5838" s="259"/>
      <c r="V5838" s="259"/>
    </row>
    <row r="5839" spans="1:22">
      <c r="A5839" s="45"/>
      <c r="B5839" s="43">
        <f t="shared" si="95"/>
        <v>5824</v>
      </c>
      <c r="C5839" s="919"/>
      <c r="D5839" s="48"/>
      <c r="L5839" s="259"/>
      <c r="M5839" s="259"/>
      <c r="S5839" s="259"/>
      <c r="T5839" s="259"/>
      <c r="U5839" s="259"/>
      <c r="V5839" s="259"/>
    </row>
    <row r="5840" spans="1:22">
      <c r="A5840" s="45"/>
      <c r="B5840" s="43">
        <f t="shared" si="95"/>
        <v>5825</v>
      </c>
      <c r="C5840" s="919"/>
      <c r="D5840" s="48"/>
      <c r="L5840" s="259"/>
      <c r="M5840" s="259"/>
      <c r="S5840" s="259"/>
      <c r="T5840" s="259"/>
      <c r="U5840" s="259"/>
      <c r="V5840" s="259"/>
    </row>
    <row r="5841" spans="1:22">
      <c r="A5841" s="45"/>
      <c r="B5841" s="43">
        <f t="shared" si="95"/>
        <v>5826</v>
      </c>
      <c r="C5841" s="919"/>
      <c r="D5841" s="48"/>
      <c r="L5841" s="259"/>
      <c r="M5841" s="259"/>
      <c r="S5841" s="259"/>
      <c r="T5841" s="259"/>
      <c r="U5841" s="259"/>
      <c r="V5841" s="259"/>
    </row>
    <row r="5842" spans="1:22">
      <c r="A5842" s="45"/>
      <c r="B5842" s="43">
        <f t="shared" ref="B5842:B5905" si="96">B5841+1</f>
        <v>5827</v>
      </c>
      <c r="C5842" s="919"/>
      <c r="D5842" s="48"/>
      <c r="L5842" s="259"/>
      <c r="M5842" s="259"/>
      <c r="S5842" s="259"/>
      <c r="T5842" s="259"/>
      <c r="U5842" s="259"/>
      <c r="V5842" s="259"/>
    </row>
    <row r="5843" spans="1:22">
      <c r="A5843" s="45"/>
      <c r="B5843" s="43">
        <f t="shared" si="96"/>
        <v>5828</v>
      </c>
      <c r="C5843" s="919"/>
      <c r="D5843" s="48"/>
      <c r="L5843" s="259"/>
      <c r="M5843" s="259"/>
      <c r="S5843" s="259"/>
      <c r="T5843" s="259"/>
      <c r="U5843" s="259"/>
      <c r="V5843" s="259"/>
    </row>
    <row r="5844" spans="1:22">
      <c r="A5844" s="45"/>
      <c r="B5844" s="43">
        <f t="shared" si="96"/>
        <v>5829</v>
      </c>
      <c r="C5844" s="919"/>
      <c r="D5844" s="48"/>
      <c r="L5844" s="259"/>
      <c r="M5844" s="259"/>
      <c r="S5844" s="259"/>
      <c r="T5844" s="259"/>
      <c r="U5844" s="259"/>
      <c r="V5844" s="259"/>
    </row>
    <row r="5845" spans="1:22">
      <c r="A5845" s="45"/>
      <c r="B5845" s="43">
        <f t="shared" si="96"/>
        <v>5830</v>
      </c>
      <c r="C5845" s="919"/>
      <c r="D5845" s="48"/>
      <c r="L5845" s="259"/>
      <c r="M5845" s="259"/>
      <c r="S5845" s="259"/>
      <c r="T5845" s="259"/>
      <c r="U5845" s="259"/>
      <c r="V5845" s="259"/>
    </row>
    <row r="5846" spans="1:22">
      <c r="A5846" s="45"/>
      <c r="B5846" s="43">
        <f t="shared" si="96"/>
        <v>5831</v>
      </c>
      <c r="C5846" s="919"/>
      <c r="D5846" s="48"/>
      <c r="L5846" s="259"/>
      <c r="M5846" s="259"/>
      <c r="S5846" s="259"/>
      <c r="T5846" s="259"/>
      <c r="U5846" s="259"/>
      <c r="V5846" s="259"/>
    </row>
    <row r="5847" spans="1:22">
      <c r="A5847" s="45"/>
      <c r="B5847" s="43">
        <f t="shared" si="96"/>
        <v>5832</v>
      </c>
      <c r="C5847" s="919"/>
      <c r="D5847" s="48"/>
      <c r="L5847" s="259"/>
      <c r="M5847" s="259"/>
      <c r="S5847" s="259"/>
      <c r="T5847" s="259"/>
      <c r="U5847" s="259"/>
      <c r="V5847" s="259"/>
    </row>
    <row r="5848" spans="1:22">
      <c r="A5848" s="45"/>
      <c r="B5848" s="43">
        <f t="shared" si="96"/>
        <v>5833</v>
      </c>
      <c r="C5848" s="919"/>
      <c r="D5848" s="48"/>
      <c r="L5848" s="259"/>
      <c r="M5848" s="259"/>
      <c r="S5848" s="259"/>
      <c r="T5848" s="259"/>
      <c r="U5848" s="259"/>
      <c r="V5848" s="259"/>
    </row>
    <row r="5849" spans="1:22">
      <c r="A5849" s="45"/>
      <c r="B5849" s="43">
        <f t="shared" si="96"/>
        <v>5834</v>
      </c>
      <c r="C5849" s="919"/>
      <c r="D5849" s="48"/>
      <c r="L5849" s="259"/>
      <c r="M5849" s="259"/>
      <c r="S5849" s="259"/>
      <c r="T5849" s="259"/>
      <c r="U5849" s="259"/>
      <c r="V5849" s="259"/>
    </row>
    <row r="5850" spans="1:22">
      <c r="A5850" s="45"/>
      <c r="B5850" s="43">
        <f t="shared" si="96"/>
        <v>5835</v>
      </c>
      <c r="C5850" s="919"/>
      <c r="D5850" s="48"/>
      <c r="L5850" s="259"/>
      <c r="M5850" s="259"/>
      <c r="S5850" s="259"/>
      <c r="T5850" s="259"/>
      <c r="U5850" s="259"/>
      <c r="V5850" s="259"/>
    </row>
    <row r="5851" spans="1:22">
      <c r="A5851" s="45"/>
      <c r="B5851" s="43">
        <f t="shared" si="96"/>
        <v>5836</v>
      </c>
      <c r="C5851" s="919"/>
      <c r="D5851" s="48"/>
      <c r="L5851" s="259"/>
      <c r="M5851" s="259"/>
      <c r="S5851" s="259"/>
      <c r="T5851" s="259"/>
      <c r="U5851" s="259"/>
      <c r="V5851" s="259"/>
    </row>
    <row r="5852" spans="1:22">
      <c r="A5852" s="45"/>
      <c r="B5852" s="43">
        <f t="shared" si="96"/>
        <v>5837</v>
      </c>
      <c r="C5852" s="919"/>
      <c r="D5852" s="48"/>
      <c r="L5852" s="259"/>
      <c r="M5852" s="259"/>
      <c r="S5852" s="259"/>
      <c r="T5852" s="259"/>
      <c r="U5852" s="259"/>
      <c r="V5852" s="259"/>
    </row>
    <row r="5853" spans="1:22">
      <c r="A5853" s="45"/>
      <c r="B5853" s="43">
        <f t="shared" si="96"/>
        <v>5838</v>
      </c>
      <c r="C5853" s="919"/>
      <c r="D5853" s="48"/>
      <c r="L5853" s="259"/>
      <c r="M5853" s="259"/>
      <c r="S5853" s="259"/>
      <c r="T5853" s="259"/>
      <c r="U5853" s="259"/>
      <c r="V5853" s="259"/>
    </row>
    <row r="5854" spans="1:22">
      <c r="A5854" s="45"/>
      <c r="B5854" s="43">
        <f t="shared" si="96"/>
        <v>5839</v>
      </c>
      <c r="C5854" s="919"/>
      <c r="D5854" s="48"/>
      <c r="L5854" s="259"/>
      <c r="M5854" s="259"/>
      <c r="S5854" s="259"/>
      <c r="T5854" s="259"/>
      <c r="U5854" s="259"/>
      <c r="V5854" s="259"/>
    </row>
    <row r="5855" spans="1:22">
      <c r="A5855" s="45"/>
      <c r="B5855" s="43">
        <f t="shared" si="96"/>
        <v>5840</v>
      </c>
      <c r="C5855" s="919"/>
      <c r="D5855" s="48"/>
      <c r="L5855" s="259"/>
      <c r="M5855" s="259"/>
      <c r="S5855" s="259"/>
      <c r="T5855" s="259"/>
      <c r="U5855" s="259"/>
      <c r="V5855" s="259"/>
    </row>
    <row r="5856" spans="1:22">
      <c r="A5856" s="45"/>
      <c r="B5856" s="43">
        <f t="shared" si="96"/>
        <v>5841</v>
      </c>
      <c r="C5856" s="919"/>
      <c r="D5856" s="48"/>
      <c r="L5856" s="259"/>
      <c r="M5856" s="259"/>
      <c r="S5856" s="259"/>
      <c r="T5856" s="259"/>
      <c r="U5856" s="259"/>
      <c r="V5856" s="259"/>
    </row>
    <row r="5857" spans="1:22">
      <c r="A5857" s="45"/>
      <c r="B5857" s="43">
        <f t="shared" si="96"/>
        <v>5842</v>
      </c>
      <c r="C5857" s="919"/>
      <c r="D5857" s="48"/>
      <c r="L5857" s="259"/>
      <c r="M5857" s="259"/>
      <c r="S5857" s="259"/>
      <c r="T5857" s="259"/>
      <c r="U5857" s="259"/>
      <c r="V5857" s="259"/>
    </row>
    <row r="5858" spans="1:22">
      <c r="A5858" s="45"/>
      <c r="B5858" s="43">
        <f t="shared" si="96"/>
        <v>5843</v>
      </c>
      <c r="C5858" s="919"/>
      <c r="D5858" s="48"/>
      <c r="L5858" s="259"/>
      <c r="M5858" s="259"/>
      <c r="S5858" s="259"/>
      <c r="T5858" s="259"/>
      <c r="U5858" s="259"/>
      <c r="V5858" s="259"/>
    </row>
    <row r="5859" spans="1:22">
      <c r="A5859" s="45"/>
      <c r="B5859" s="43">
        <f t="shared" si="96"/>
        <v>5844</v>
      </c>
      <c r="C5859" s="919"/>
      <c r="D5859" s="48"/>
      <c r="L5859" s="259"/>
      <c r="M5859" s="259"/>
      <c r="S5859" s="259"/>
      <c r="T5859" s="259"/>
      <c r="U5859" s="259"/>
      <c r="V5859" s="259"/>
    </row>
    <row r="5860" spans="1:22">
      <c r="A5860" s="45"/>
      <c r="B5860" s="43">
        <f t="shared" si="96"/>
        <v>5845</v>
      </c>
      <c r="C5860" s="919"/>
      <c r="D5860" s="48"/>
      <c r="L5860" s="259"/>
      <c r="M5860" s="259"/>
      <c r="S5860" s="259"/>
      <c r="T5860" s="259"/>
      <c r="U5860" s="259"/>
      <c r="V5860" s="259"/>
    </row>
    <row r="5861" spans="1:22">
      <c r="A5861" s="45"/>
      <c r="B5861" s="43">
        <f t="shared" si="96"/>
        <v>5846</v>
      </c>
      <c r="C5861" s="919"/>
      <c r="D5861" s="48"/>
      <c r="L5861" s="259"/>
      <c r="M5861" s="259"/>
      <c r="S5861" s="259"/>
      <c r="T5861" s="259"/>
      <c r="U5861" s="259"/>
      <c r="V5861" s="259"/>
    </row>
    <row r="5862" spans="1:22">
      <c r="A5862" s="45"/>
      <c r="B5862" s="43">
        <f t="shared" si="96"/>
        <v>5847</v>
      </c>
      <c r="C5862" s="919"/>
      <c r="D5862" s="48"/>
      <c r="L5862" s="259"/>
      <c r="M5862" s="259"/>
      <c r="S5862" s="259"/>
      <c r="T5862" s="259"/>
      <c r="U5862" s="259"/>
      <c r="V5862" s="259"/>
    </row>
    <row r="5863" spans="1:22">
      <c r="A5863" s="45"/>
      <c r="B5863" s="43">
        <f t="shared" si="96"/>
        <v>5848</v>
      </c>
      <c r="C5863" s="919"/>
      <c r="D5863" s="48"/>
      <c r="L5863" s="259"/>
      <c r="M5863" s="259"/>
      <c r="S5863" s="259"/>
      <c r="T5863" s="259"/>
      <c r="U5863" s="259"/>
      <c r="V5863" s="259"/>
    </row>
    <row r="5864" spans="1:22">
      <c r="A5864" s="45"/>
      <c r="B5864" s="43">
        <f t="shared" si="96"/>
        <v>5849</v>
      </c>
      <c r="C5864" s="919"/>
      <c r="D5864" s="48"/>
      <c r="L5864" s="259"/>
      <c r="M5864" s="259"/>
      <c r="S5864" s="259"/>
      <c r="T5864" s="259"/>
      <c r="U5864" s="259"/>
      <c r="V5864" s="259"/>
    </row>
    <row r="5865" spans="1:22">
      <c r="A5865" s="45"/>
      <c r="B5865" s="43">
        <f t="shared" si="96"/>
        <v>5850</v>
      </c>
      <c r="C5865" s="919"/>
      <c r="D5865" s="48"/>
      <c r="L5865" s="259"/>
      <c r="M5865" s="259"/>
      <c r="S5865" s="259"/>
      <c r="T5865" s="259"/>
      <c r="U5865" s="259"/>
      <c r="V5865" s="259"/>
    </row>
    <row r="5866" spans="1:22">
      <c r="A5866" s="45"/>
      <c r="B5866" s="43">
        <f t="shared" si="96"/>
        <v>5851</v>
      </c>
      <c r="C5866" s="919"/>
      <c r="D5866" s="48"/>
      <c r="L5866" s="259"/>
      <c r="M5866" s="259"/>
      <c r="S5866" s="259"/>
      <c r="T5866" s="259"/>
      <c r="U5866" s="259"/>
      <c r="V5866" s="259"/>
    </row>
    <row r="5867" spans="1:22">
      <c r="A5867" s="45"/>
      <c r="B5867" s="43">
        <f t="shared" si="96"/>
        <v>5852</v>
      </c>
      <c r="C5867" s="919"/>
      <c r="D5867" s="48"/>
      <c r="L5867" s="259"/>
      <c r="M5867" s="259"/>
      <c r="S5867" s="259"/>
      <c r="T5867" s="259"/>
      <c r="U5867" s="259"/>
      <c r="V5867" s="259"/>
    </row>
    <row r="5868" spans="1:22">
      <c r="A5868" s="45"/>
      <c r="B5868" s="43">
        <f t="shared" si="96"/>
        <v>5853</v>
      </c>
      <c r="C5868" s="919"/>
      <c r="D5868" s="48"/>
      <c r="L5868" s="259"/>
      <c r="M5868" s="259"/>
      <c r="S5868" s="259"/>
      <c r="T5868" s="259"/>
      <c r="U5868" s="259"/>
      <c r="V5868" s="259"/>
    </row>
    <row r="5869" spans="1:22">
      <c r="A5869" s="45"/>
      <c r="B5869" s="43">
        <f t="shared" si="96"/>
        <v>5854</v>
      </c>
      <c r="C5869" s="919"/>
      <c r="D5869" s="48"/>
      <c r="L5869" s="259"/>
      <c r="M5869" s="259"/>
      <c r="S5869" s="259"/>
      <c r="T5869" s="259"/>
      <c r="U5869" s="259"/>
      <c r="V5869" s="259"/>
    </row>
    <row r="5870" spans="1:22">
      <c r="A5870" s="45"/>
      <c r="B5870" s="43">
        <f t="shared" si="96"/>
        <v>5855</v>
      </c>
      <c r="C5870" s="919"/>
      <c r="D5870" s="48"/>
      <c r="L5870" s="259"/>
      <c r="M5870" s="259"/>
      <c r="S5870" s="259"/>
      <c r="T5870" s="259"/>
      <c r="U5870" s="259"/>
      <c r="V5870" s="259"/>
    </row>
    <row r="5871" spans="1:22">
      <c r="A5871" s="45"/>
      <c r="B5871" s="43">
        <f t="shared" si="96"/>
        <v>5856</v>
      </c>
      <c r="C5871" s="919"/>
      <c r="D5871" s="48"/>
      <c r="L5871" s="259"/>
      <c r="M5871" s="259"/>
      <c r="S5871" s="259"/>
      <c r="T5871" s="259"/>
      <c r="U5871" s="259"/>
      <c r="V5871" s="259"/>
    </row>
    <row r="5872" spans="1:22">
      <c r="A5872" s="45"/>
      <c r="B5872" s="43">
        <f t="shared" si="96"/>
        <v>5857</v>
      </c>
      <c r="C5872" s="919"/>
      <c r="D5872" s="48"/>
      <c r="L5872" s="259"/>
      <c r="M5872" s="259"/>
      <c r="S5872" s="259"/>
      <c r="T5872" s="259"/>
      <c r="U5872" s="259"/>
      <c r="V5872" s="259"/>
    </row>
    <row r="5873" spans="1:22">
      <c r="A5873" s="45"/>
      <c r="B5873" s="43">
        <f t="shared" si="96"/>
        <v>5858</v>
      </c>
      <c r="C5873" s="919"/>
      <c r="D5873" s="48"/>
      <c r="L5873" s="259"/>
      <c r="M5873" s="259"/>
      <c r="S5873" s="259"/>
      <c r="T5873" s="259"/>
      <c r="U5873" s="259"/>
      <c r="V5873" s="259"/>
    </row>
    <row r="5874" spans="1:22">
      <c r="A5874" s="45"/>
      <c r="B5874" s="43">
        <f t="shared" si="96"/>
        <v>5859</v>
      </c>
      <c r="C5874" s="919"/>
      <c r="D5874" s="48"/>
      <c r="L5874" s="259"/>
      <c r="M5874" s="259"/>
      <c r="S5874" s="259"/>
      <c r="T5874" s="259"/>
      <c r="U5874" s="259"/>
      <c r="V5874" s="259"/>
    </row>
    <row r="5875" spans="1:22">
      <c r="A5875" s="45"/>
      <c r="B5875" s="43">
        <f t="shared" si="96"/>
        <v>5860</v>
      </c>
      <c r="C5875" s="919"/>
      <c r="D5875" s="48"/>
      <c r="L5875" s="259"/>
      <c r="M5875" s="259"/>
      <c r="S5875" s="259"/>
      <c r="T5875" s="259"/>
      <c r="U5875" s="259"/>
      <c r="V5875" s="259"/>
    </row>
    <row r="5876" spans="1:22">
      <c r="A5876" s="45"/>
      <c r="B5876" s="43">
        <f t="shared" si="96"/>
        <v>5861</v>
      </c>
      <c r="C5876" s="919"/>
      <c r="D5876" s="48"/>
      <c r="L5876" s="259"/>
      <c r="M5876" s="259"/>
      <c r="S5876" s="259"/>
      <c r="T5876" s="259"/>
      <c r="U5876" s="259"/>
      <c r="V5876" s="259"/>
    </row>
    <row r="5877" spans="1:22">
      <c r="A5877" s="45"/>
      <c r="B5877" s="43">
        <f t="shared" si="96"/>
        <v>5862</v>
      </c>
      <c r="C5877" s="919"/>
      <c r="D5877" s="48"/>
      <c r="L5877" s="259"/>
      <c r="M5877" s="259"/>
      <c r="S5877" s="259"/>
      <c r="T5877" s="259"/>
      <c r="U5877" s="259"/>
      <c r="V5877" s="259"/>
    </row>
    <row r="5878" spans="1:22">
      <c r="A5878" s="45"/>
      <c r="B5878" s="43">
        <f t="shared" si="96"/>
        <v>5863</v>
      </c>
      <c r="C5878" s="919"/>
      <c r="D5878" s="48"/>
      <c r="L5878" s="259"/>
      <c r="M5878" s="259"/>
      <c r="S5878" s="259"/>
      <c r="T5878" s="259"/>
      <c r="U5878" s="259"/>
      <c r="V5878" s="259"/>
    </row>
    <row r="5879" spans="1:22">
      <c r="A5879" s="45"/>
      <c r="B5879" s="43">
        <f t="shared" si="96"/>
        <v>5864</v>
      </c>
      <c r="C5879" s="919"/>
      <c r="D5879" s="48"/>
      <c r="L5879" s="259"/>
      <c r="M5879" s="259"/>
      <c r="S5879" s="259"/>
      <c r="T5879" s="259"/>
      <c r="U5879" s="259"/>
      <c r="V5879" s="259"/>
    </row>
    <row r="5880" spans="1:22">
      <c r="A5880" s="45"/>
      <c r="B5880" s="43">
        <f t="shared" si="96"/>
        <v>5865</v>
      </c>
      <c r="C5880" s="919"/>
      <c r="D5880" s="48"/>
      <c r="L5880" s="259"/>
      <c r="M5880" s="259"/>
      <c r="S5880" s="259"/>
      <c r="T5880" s="259"/>
      <c r="U5880" s="259"/>
      <c r="V5880" s="259"/>
    </row>
    <row r="5881" spans="1:22">
      <c r="A5881" s="45"/>
      <c r="B5881" s="43">
        <f t="shared" si="96"/>
        <v>5866</v>
      </c>
      <c r="C5881" s="919"/>
      <c r="D5881" s="48"/>
      <c r="L5881" s="259"/>
      <c r="M5881" s="259"/>
      <c r="S5881" s="259"/>
      <c r="T5881" s="259"/>
      <c r="U5881" s="259"/>
      <c r="V5881" s="259"/>
    </row>
    <row r="5882" spans="1:22">
      <c r="A5882" s="45"/>
      <c r="B5882" s="43">
        <f t="shared" si="96"/>
        <v>5867</v>
      </c>
      <c r="C5882" s="919"/>
      <c r="D5882" s="48"/>
      <c r="L5882" s="259"/>
      <c r="M5882" s="259"/>
      <c r="S5882" s="259"/>
      <c r="T5882" s="259"/>
      <c r="U5882" s="259"/>
      <c r="V5882" s="259"/>
    </row>
    <row r="5883" spans="1:22">
      <c r="A5883" s="45"/>
      <c r="B5883" s="43">
        <f t="shared" si="96"/>
        <v>5868</v>
      </c>
      <c r="C5883" s="919"/>
      <c r="D5883" s="48"/>
      <c r="L5883" s="259"/>
      <c r="M5883" s="259"/>
      <c r="S5883" s="259"/>
      <c r="T5883" s="259"/>
      <c r="U5883" s="259"/>
      <c r="V5883" s="259"/>
    </row>
    <row r="5884" spans="1:22">
      <c r="A5884" s="45"/>
      <c r="B5884" s="43">
        <f t="shared" si="96"/>
        <v>5869</v>
      </c>
      <c r="C5884" s="919"/>
      <c r="D5884" s="48"/>
      <c r="L5884" s="259"/>
      <c r="M5884" s="259"/>
      <c r="S5884" s="259"/>
      <c r="T5884" s="259"/>
      <c r="U5884" s="259"/>
      <c r="V5884" s="259"/>
    </row>
    <row r="5885" spans="1:22">
      <c r="A5885" s="45"/>
      <c r="B5885" s="43">
        <f t="shared" si="96"/>
        <v>5870</v>
      </c>
      <c r="C5885" s="919"/>
      <c r="D5885" s="48"/>
      <c r="L5885" s="259"/>
      <c r="M5885" s="259"/>
      <c r="S5885" s="259"/>
      <c r="T5885" s="259"/>
      <c r="U5885" s="259"/>
      <c r="V5885" s="259"/>
    </row>
    <row r="5886" spans="1:22">
      <c r="A5886" s="45"/>
      <c r="B5886" s="43">
        <f t="shared" si="96"/>
        <v>5871</v>
      </c>
      <c r="C5886" s="919"/>
      <c r="D5886" s="48"/>
      <c r="L5886" s="259"/>
      <c r="M5886" s="259"/>
      <c r="S5886" s="259"/>
      <c r="T5886" s="259"/>
      <c r="U5886" s="259"/>
      <c r="V5886" s="259"/>
    </row>
    <row r="5887" spans="1:22">
      <c r="A5887" s="45"/>
      <c r="B5887" s="43">
        <f t="shared" si="96"/>
        <v>5872</v>
      </c>
      <c r="C5887" s="919"/>
      <c r="D5887" s="48"/>
      <c r="L5887" s="259"/>
      <c r="M5887" s="259"/>
      <c r="S5887" s="259"/>
      <c r="T5887" s="259"/>
      <c r="U5887" s="259"/>
      <c r="V5887" s="259"/>
    </row>
    <row r="5888" spans="1:22">
      <c r="A5888" s="45"/>
      <c r="B5888" s="43">
        <f t="shared" si="96"/>
        <v>5873</v>
      </c>
      <c r="C5888" s="919"/>
      <c r="D5888" s="48"/>
      <c r="L5888" s="259"/>
      <c r="M5888" s="259"/>
      <c r="S5888" s="259"/>
      <c r="T5888" s="259"/>
      <c r="U5888" s="259"/>
      <c r="V5888" s="259"/>
    </row>
    <row r="5889" spans="1:22">
      <c r="A5889" s="45"/>
      <c r="B5889" s="43">
        <f t="shared" si="96"/>
        <v>5874</v>
      </c>
      <c r="C5889" s="919"/>
      <c r="D5889" s="48"/>
      <c r="L5889" s="259"/>
      <c r="M5889" s="259"/>
      <c r="S5889" s="259"/>
      <c r="T5889" s="259"/>
      <c r="U5889" s="259"/>
      <c r="V5889" s="259"/>
    </row>
    <row r="5890" spans="1:22">
      <c r="A5890" s="45"/>
      <c r="B5890" s="43">
        <f t="shared" si="96"/>
        <v>5875</v>
      </c>
      <c r="C5890" s="919"/>
      <c r="D5890" s="48"/>
      <c r="L5890" s="259"/>
      <c r="M5890" s="259"/>
      <c r="S5890" s="259"/>
      <c r="T5890" s="259"/>
      <c r="U5890" s="259"/>
      <c r="V5890" s="259"/>
    </row>
    <row r="5891" spans="1:22">
      <c r="A5891" s="45"/>
      <c r="B5891" s="43">
        <f t="shared" si="96"/>
        <v>5876</v>
      </c>
      <c r="C5891" s="919"/>
      <c r="D5891" s="48"/>
      <c r="L5891" s="259"/>
      <c r="M5891" s="259"/>
      <c r="S5891" s="259"/>
      <c r="T5891" s="259"/>
      <c r="U5891" s="259"/>
      <c r="V5891" s="259"/>
    </row>
    <row r="5892" spans="1:22">
      <c r="A5892" s="45"/>
      <c r="B5892" s="43">
        <f t="shared" si="96"/>
        <v>5877</v>
      </c>
      <c r="C5892" s="919"/>
      <c r="D5892" s="48"/>
      <c r="L5892" s="259"/>
      <c r="M5892" s="259"/>
      <c r="S5892" s="259"/>
      <c r="T5892" s="259"/>
      <c r="U5892" s="259"/>
      <c r="V5892" s="259"/>
    </row>
    <row r="5893" spans="1:22">
      <c r="A5893" s="45"/>
      <c r="B5893" s="43">
        <f t="shared" si="96"/>
        <v>5878</v>
      </c>
      <c r="C5893" s="919"/>
      <c r="D5893" s="48"/>
      <c r="L5893" s="259"/>
      <c r="M5893" s="259"/>
      <c r="S5893" s="259"/>
      <c r="T5893" s="259"/>
      <c r="U5893" s="259"/>
      <c r="V5893" s="259"/>
    </row>
    <row r="5894" spans="1:22">
      <c r="A5894" s="45"/>
      <c r="B5894" s="43">
        <f t="shared" si="96"/>
        <v>5879</v>
      </c>
      <c r="C5894" s="919"/>
      <c r="D5894" s="48"/>
      <c r="L5894" s="259"/>
      <c r="M5894" s="259"/>
      <c r="S5894" s="259"/>
      <c r="T5894" s="259"/>
      <c r="U5894" s="259"/>
      <c r="V5894" s="259"/>
    </row>
    <row r="5895" spans="1:22">
      <c r="A5895" s="45"/>
      <c r="B5895" s="43">
        <f t="shared" si="96"/>
        <v>5880</v>
      </c>
      <c r="C5895" s="919"/>
      <c r="D5895" s="48"/>
      <c r="L5895" s="259"/>
      <c r="M5895" s="259"/>
      <c r="S5895" s="259"/>
      <c r="T5895" s="259"/>
      <c r="U5895" s="259"/>
      <c r="V5895" s="259"/>
    </row>
    <row r="5896" spans="1:22">
      <c r="A5896" s="45"/>
      <c r="B5896" s="43">
        <f t="shared" si="96"/>
        <v>5881</v>
      </c>
      <c r="C5896" s="919"/>
      <c r="D5896" s="48"/>
      <c r="L5896" s="259"/>
      <c r="M5896" s="259"/>
      <c r="S5896" s="259"/>
      <c r="T5896" s="259"/>
      <c r="U5896" s="259"/>
      <c r="V5896" s="259"/>
    </row>
    <row r="5897" spans="1:22">
      <c r="A5897" s="45"/>
      <c r="B5897" s="43">
        <f t="shared" si="96"/>
        <v>5882</v>
      </c>
      <c r="C5897" s="919"/>
      <c r="D5897" s="48"/>
      <c r="L5897" s="259"/>
      <c r="M5897" s="259"/>
      <c r="S5897" s="259"/>
      <c r="T5897" s="259"/>
      <c r="U5897" s="259"/>
      <c r="V5897" s="259"/>
    </row>
    <row r="5898" spans="1:22">
      <c r="A5898" s="45"/>
      <c r="B5898" s="43">
        <f t="shared" si="96"/>
        <v>5883</v>
      </c>
      <c r="C5898" s="919"/>
      <c r="D5898" s="48"/>
      <c r="L5898" s="259"/>
      <c r="M5898" s="259"/>
      <c r="S5898" s="259"/>
      <c r="T5898" s="259"/>
      <c r="U5898" s="259"/>
      <c r="V5898" s="259"/>
    </row>
    <row r="5899" spans="1:22">
      <c r="A5899" s="45"/>
      <c r="B5899" s="43">
        <f t="shared" si="96"/>
        <v>5884</v>
      </c>
      <c r="C5899" s="919"/>
      <c r="D5899" s="48"/>
      <c r="L5899" s="259"/>
      <c r="M5899" s="259"/>
      <c r="S5899" s="259"/>
      <c r="T5899" s="259"/>
      <c r="U5899" s="259"/>
      <c r="V5899" s="259"/>
    </row>
    <row r="5900" spans="1:22">
      <c r="A5900" s="45"/>
      <c r="B5900" s="43">
        <f t="shared" si="96"/>
        <v>5885</v>
      </c>
      <c r="C5900" s="919"/>
      <c r="D5900" s="48"/>
      <c r="L5900" s="259"/>
      <c r="M5900" s="259"/>
      <c r="S5900" s="259"/>
      <c r="T5900" s="259"/>
      <c r="U5900" s="259"/>
      <c r="V5900" s="259"/>
    </row>
    <row r="5901" spans="1:22">
      <c r="A5901" s="45"/>
      <c r="B5901" s="43">
        <f t="shared" si="96"/>
        <v>5886</v>
      </c>
      <c r="C5901" s="919"/>
      <c r="D5901" s="48"/>
      <c r="L5901" s="259"/>
      <c r="M5901" s="259"/>
      <c r="S5901" s="259"/>
      <c r="T5901" s="259"/>
      <c r="U5901" s="259"/>
      <c r="V5901" s="259"/>
    </row>
    <row r="5902" spans="1:22">
      <c r="A5902" s="45"/>
      <c r="B5902" s="43">
        <f t="shared" si="96"/>
        <v>5887</v>
      </c>
      <c r="C5902" s="919"/>
      <c r="D5902" s="48"/>
      <c r="L5902" s="259"/>
      <c r="M5902" s="259"/>
      <c r="S5902" s="259"/>
      <c r="T5902" s="259"/>
      <c r="U5902" s="259"/>
      <c r="V5902" s="259"/>
    </row>
    <row r="5903" spans="1:22">
      <c r="A5903" s="45"/>
      <c r="B5903" s="43">
        <f t="shared" si="96"/>
        <v>5888</v>
      </c>
      <c r="C5903" s="919"/>
      <c r="D5903" s="48"/>
      <c r="L5903" s="259"/>
      <c r="M5903" s="259"/>
      <c r="S5903" s="259"/>
      <c r="T5903" s="259"/>
      <c r="U5903" s="259"/>
      <c r="V5903" s="259"/>
    </row>
    <row r="5904" spans="1:22">
      <c r="A5904" s="45"/>
      <c r="B5904" s="43">
        <f t="shared" si="96"/>
        <v>5889</v>
      </c>
      <c r="C5904" s="919"/>
      <c r="D5904" s="48"/>
      <c r="L5904" s="259"/>
      <c r="M5904" s="259"/>
      <c r="S5904" s="259"/>
      <c r="T5904" s="259"/>
      <c r="U5904" s="259"/>
      <c r="V5904" s="259"/>
    </row>
    <row r="5905" spans="1:22">
      <c r="A5905" s="45"/>
      <c r="B5905" s="43">
        <f t="shared" si="96"/>
        <v>5890</v>
      </c>
      <c r="C5905" s="919"/>
      <c r="D5905" s="48"/>
      <c r="L5905" s="259"/>
      <c r="M5905" s="259"/>
      <c r="S5905" s="259"/>
      <c r="T5905" s="259"/>
      <c r="U5905" s="259"/>
      <c r="V5905" s="259"/>
    </row>
    <row r="5906" spans="1:22">
      <c r="A5906" s="45"/>
      <c r="B5906" s="43">
        <f t="shared" ref="B5906:B5969" si="97">B5905+1</f>
        <v>5891</v>
      </c>
      <c r="C5906" s="919"/>
      <c r="D5906" s="48"/>
      <c r="L5906" s="259"/>
      <c r="M5906" s="259"/>
      <c r="S5906" s="259"/>
      <c r="T5906" s="259"/>
      <c r="U5906" s="259"/>
      <c r="V5906" s="259"/>
    </row>
    <row r="5907" spans="1:22">
      <c r="A5907" s="45"/>
      <c r="B5907" s="43">
        <f t="shared" si="97"/>
        <v>5892</v>
      </c>
      <c r="C5907" s="919"/>
      <c r="D5907" s="48"/>
      <c r="L5907" s="259"/>
      <c r="M5907" s="259"/>
      <c r="S5907" s="259"/>
      <c r="T5907" s="259"/>
      <c r="U5907" s="259"/>
      <c r="V5907" s="259"/>
    </row>
    <row r="5908" spans="1:22">
      <c r="A5908" s="45"/>
      <c r="B5908" s="43">
        <f t="shared" si="97"/>
        <v>5893</v>
      </c>
      <c r="C5908" s="919"/>
      <c r="D5908" s="48"/>
      <c r="L5908" s="259"/>
      <c r="M5908" s="259"/>
      <c r="S5908" s="259"/>
      <c r="T5908" s="259"/>
      <c r="U5908" s="259"/>
      <c r="V5908" s="259"/>
    </row>
    <row r="5909" spans="1:22">
      <c r="A5909" s="45"/>
      <c r="B5909" s="43">
        <f t="shared" si="97"/>
        <v>5894</v>
      </c>
      <c r="C5909" s="919"/>
      <c r="D5909" s="48"/>
      <c r="L5909" s="259"/>
      <c r="M5909" s="259"/>
      <c r="S5909" s="259"/>
      <c r="T5909" s="259"/>
      <c r="U5909" s="259"/>
      <c r="V5909" s="259"/>
    </row>
    <row r="5910" spans="1:22">
      <c r="A5910" s="45"/>
      <c r="B5910" s="43">
        <f t="shared" si="97"/>
        <v>5895</v>
      </c>
      <c r="C5910" s="919"/>
      <c r="D5910" s="48"/>
      <c r="L5910" s="259"/>
      <c r="M5910" s="259"/>
      <c r="S5910" s="259"/>
      <c r="T5910" s="259"/>
      <c r="U5910" s="259"/>
      <c r="V5910" s="259"/>
    </row>
    <row r="5911" spans="1:22">
      <c r="A5911" s="45"/>
      <c r="B5911" s="43">
        <f t="shared" si="97"/>
        <v>5896</v>
      </c>
      <c r="C5911" s="919"/>
      <c r="D5911" s="48"/>
      <c r="L5911" s="259"/>
      <c r="M5911" s="259"/>
      <c r="S5911" s="259"/>
      <c r="T5911" s="259"/>
      <c r="U5911" s="259"/>
      <c r="V5911" s="259"/>
    </row>
    <row r="5912" spans="1:22">
      <c r="A5912" s="45"/>
      <c r="B5912" s="43">
        <f t="shared" si="97"/>
        <v>5897</v>
      </c>
      <c r="C5912" s="919"/>
      <c r="D5912" s="48"/>
      <c r="L5912" s="259"/>
      <c r="M5912" s="259"/>
      <c r="S5912" s="259"/>
      <c r="T5912" s="259"/>
      <c r="U5912" s="259"/>
      <c r="V5912" s="259"/>
    </row>
    <row r="5913" spans="1:22">
      <c r="A5913" s="45"/>
      <c r="B5913" s="43">
        <f t="shared" si="97"/>
        <v>5898</v>
      </c>
      <c r="C5913" s="919"/>
      <c r="D5913" s="48"/>
      <c r="L5913" s="259"/>
      <c r="M5913" s="259"/>
      <c r="S5913" s="259"/>
      <c r="T5913" s="259"/>
      <c r="U5913" s="259"/>
      <c r="V5913" s="259"/>
    </row>
    <row r="5914" spans="1:22">
      <c r="A5914" s="45"/>
      <c r="B5914" s="43">
        <f t="shared" si="97"/>
        <v>5899</v>
      </c>
      <c r="C5914" s="919"/>
      <c r="D5914" s="48"/>
      <c r="L5914" s="259"/>
      <c r="M5914" s="259"/>
      <c r="S5914" s="259"/>
      <c r="T5914" s="259"/>
      <c r="U5914" s="259"/>
      <c r="V5914" s="259"/>
    </row>
    <row r="5915" spans="1:22">
      <c r="A5915" s="45"/>
      <c r="B5915" s="43">
        <f t="shared" si="97"/>
        <v>5900</v>
      </c>
      <c r="C5915" s="919"/>
      <c r="D5915" s="48"/>
      <c r="L5915" s="259"/>
      <c r="M5915" s="259"/>
      <c r="S5915" s="259"/>
      <c r="T5915" s="259"/>
      <c r="U5915" s="259"/>
      <c r="V5915" s="259"/>
    </row>
    <row r="5916" spans="1:22">
      <c r="A5916" s="45"/>
      <c r="B5916" s="43">
        <f t="shared" si="97"/>
        <v>5901</v>
      </c>
      <c r="C5916" s="919"/>
      <c r="D5916" s="48"/>
      <c r="L5916" s="259"/>
      <c r="M5916" s="259"/>
      <c r="S5916" s="259"/>
      <c r="T5916" s="259"/>
      <c r="U5916" s="259"/>
      <c r="V5916" s="259"/>
    </row>
    <row r="5917" spans="1:22">
      <c r="A5917" s="45"/>
      <c r="B5917" s="43">
        <f t="shared" si="97"/>
        <v>5902</v>
      </c>
      <c r="C5917" s="919"/>
      <c r="D5917" s="48"/>
      <c r="L5917" s="259"/>
      <c r="M5917" s="259"/>
      <c r="S5917" s="259"/>
      <c r="T5917" s="259"/>
      <c r="U5917" s="259"/>
      <c r="V5917" s="259"/>
    </row>
    <row r="5918" spans="1:22">
      <c r="A5918" s="45"/>
      <c r="B5918" s="43">
        <f t="shared" si="97"/>
        <v>5903</v>
      </c>
      <c r="C5918" s="919"/>
      <c r="D5918" s="48"/>
      <c r="L5918" s="259"/>
      <c r="M5918" s="259"/>
      <c r="S5918" s="259"/>
      <c r="T5918" s="259"/>
      <c r="U5918" s="259"/>
      <c r="V5918" s="259"/>
    </row>
    <row r="5919" spans="1:22">
      <c r="A5919" s="45"/>
      <c r="B5919" s="43">
        <f t="shared" si="97"/>
        <v>5904</v>
      </c>
      <c r="C5919" s="919"/>
      <c r="D5919" s="48"/>
      <c r="L5919" s="259"/>
      <c r="M5919" s="259"/>
      <c r="S5919" s="259"/>
      <c r="T5919" s="259"/>
      <c r="U5919" s="259"/>
      <c r="V5919" s="259"/>
    </row>
    <row r="5920" spans="1:22">
      <c r="A5920" s="45"/>
      <c r="B5920" s="43">
        <f t="shared" si="97"/>
        <v>5905</v>
      </c>
      <c r="C5920" s="919"/>
      <c r="D5920" s="48"/>
      <c r="L5920" s="259"/>
      <c r="M5920" s="259"/>
      <c r="S5920" s="259"/>
      <c r="T5920" s="259"/>
      <c r="U5920" s="259"/>
      <c r="V5920" s="259"/>
    </row>
    <row r="5921" spans="1:22">
      <c r="A5921" s="45"/>
      <c r="B5921" s="43">
        <f t="shared" si="97"/>
        <v>5906</v>
      </c>
      <c r="C5921" s="919"/>
      <c r="D5921" s="48"/>
      <c r="L5921" s="259"/>
      <c r="M5921" s="259"/>
      <c r="S5921" s="259"/>
      <c r="T5921" s="259"/>
      <c r="U5921" s="259"/>
      <c r="V5921" s="259"/>
    </row>
    <row r="5922" spans="1:22">
      <c r="A5922" s="45"/>
      <c r="B5922" s="43">
        <f t="shared" si="97"/>
        <v>5907</v>
      </c>
      <c r="C5922" s="919"/>
      <c r="D5922" s="48"/>
      <c r="L5922" s="259"/>
      <c r="M5922" s="259"/>
      <c r="S5922" s="259"/>
      <c r="T5922" s="259"/>
      <c r="U5922" s="259"/>
      <c r="V5922" s="259"/>
    </row>
    <row r="5923" spans="1:22">
      <c r="A5923" s="45"/>
      <c r="B5923" s="43">
        <f t="shared" si="97"/>
        <v>5908</v>
      </c>
      <c r="C5923" s="919"/>
      <c r="D5923" s="48"/>
      <c r="L5923" s="259"/>
      <c r="M5923" s="259"/>
      <c r="S5923" s="259"/>
      <c r="T5923" s="259"/>
      <c r="U5923" s="259"/>
      <c r="V5923" s="259"/>
    </row>
    <row r="5924" spans="1:22">
      <c r="A5924" s="45"/>
      <c r="B5924" s="43">
        <f t="shared" si="97"/>
        <v>5909</v>
      </c>
      <c r="C5924" s="919"/>
      <c r="D5924" s="48"/>
      <c r="L5924" s="259"/>
      <c r="M5924" s="259"/>
      <c r="S5924" s="259"/>
      <c r="T5924" s="259"/>
      <c r="U5924" s="259"/>
      <c r="V5924" s="259"/>
    </row>
    <row r="5925" spans="1:22">
      <c r="A5925" s="45"/>
      <c r="B5925" s="43">
        <f t="shared" si="97"/>
        <v>5910</v>
      </c>
      <c r="C5925" s="919"/>
      <c r="D5925" s="48"/>
      <c r="L5925" s="259"/>
      <c r="M5925" s="259"/>
      <c r="S5925" s="259"/>
      <c r="T5925" s="259"/>
      <c r="U5925" s="259"/>
      <c r="V5925" s="259"/>
    </row>
    <row r="5926" spans="1:22">
      <c r="A5926" s="45"/>
      <c r="B5926" s="43">
        <f t="shared" si="97"/>
        <v>5911</v>
      </c>
      <c r="C5926" s="919"/>
      <c r="D5926" s="48"/>
      <c r="L5926" s="259"/>
      <c r="M5926" s="259"/>
      <c r="S5926" s="259"/>
      <c r="T5926" s="259"/>
      <c r="U5926" s="259"/>
      <c r="V5926" s="259"/>
    </row>
    <row r="5927" spans="1:22">
      <c r="A5927" s="45"/>
      <c r="B5927" s="43">
        <f t="shared" si="97"/>
        <v>5912</v>
      </c>
      <c r="C5927" s="919"/>
      <c r="D5927" s="48"/>
      <c r="L5927" s="259"/>
      <c r="M5927" s="259"/>
      <c r="S5927" s="259"/>
      <c r="T5927" s="259"/>
      <c r="U5927" s="259"/>
      <c r="V5927" s="259"/>
    </row>
    <row r="5928" spans="1:22">
      <c r="A5928" s="45"/>
      <c r="B5928" s="43">
        <f t="shared" si="97"/>
        <v>5913</v>
      </c>
      <c r="C5928" s="919"/>
      <c r="D5928" s="48"/>
      <c r="L5928" s="259"/>
      <c r="M5928" s="259"/>
      <c r="S5928" s="259"/>
      <c r="T5928" s="259"/>
      <c r="U5928" s="259"/>
      <c r="V5928" s="259"/>
    </row>
    <row r="5929" spans="1:22">
      <c r="A5929" s="45"/>
      <c r="B5929" s="43">
        <f t="shared" si="97"/>
        <v>5914</v>
      </c>
      <c r="C5929" s="919"/>
      <c r="D5929" s="48"/>
      <c r="L5929" s="259"/>
      <c r="M5929" s="259"/>
      <c r="S5929" s="259"/>
      <c r="T5929" s="259"/>
      <c r="U5929" s="259"/>
      <c r="V5929" s="259"/>
    </row>
    <row r="5930" spans="1:22">
      <c r="A5930" s="45"/>
      <c r="B5930" s="43">
        <f t="shared" si="97"/>
        <v>5915</v>
      </c>
      <c r="C5930" s="919"/>
      <c r="D5930" s="48"/>
      <c r="L5930" s="259"/>
      <c r="M5930" s="259"/>
      <c r="S5930" s="259"/>
      <c r="T5930" s="259"/>
      <c r="U5930" s="259"/>
      <c r="V5930" s="259"/>
    </row>
    <row r="5931" spans="1:22">
      <c r="A5931" s="45"/>
      <c r="B5931" s="43">
        <f t="shared" si="97"/>
        <v>5916</v>
      </c>
      <c r="C5931" s="919"/>
      <c r="D5931" s="48"/>
      <c r="L5931" s="259"/>
      <c r="M5931" s="259"/>
      <c r="S5931" s="259"/>
      <c r="T5931" s="259"/>
      <c r="U5931" s="259"/>
      <c r="V5931" s="259"/>
    </row>
    <row r="5932" spans="1:22">
      <c r="A5932" s="45"/>
      <c r="B5932" s="43">
        <f t="shared" si="97"/>
        <v>5917</v>
      </c>
      <c r="C5932" s="919"/>
      <c r="D5932" s="48"/>
      <c r="L5932" s="259"/>
      <c r="M5932" s="259"/>
      <c r="S5932" s="259"/>
      <c r="T5932" s="259"/>
      <c r="U5932" s="259"/>
      <c r="V5932" s="259"/>
    </row>
    <row r="5933" spans="1:22">
      <c r="A5933" s="45"/>
      <c r="B5933" s="43">
        <f t="shared" si="97"/>
        <v>5918</v>
      </c>
      <c r="C5933" s="919"/>
      <c r="D5933" s="48"/>
      <c r="L5933" s="259"/>
      <c r="M5933" s="259"/>
      <c r="S5933" s="259"/>
      <c r="T5933" s="259"/>
      <c r="U5933" s="259"/>
      <c r="V5933" s="259"/>
    </row>
    <row r="5934" spans="1:22">
      <c r="A5934" s="45"/>
      <c r="B5934" s="43">
        <f t="shared" si="97"/>
        <v>5919</v>
      </c>
      <c r="C5934" s="919"/>
      <c r="D5934" s="48"/>
      <c r="L5934" s="259"/>
      <c r="M5934" s="259"/>
      <c r="S5934" s="259"/>
      <c r="T5934" s="259"/>
      <c r="U5934" s="259"/>
      <c r="V5934" s="259"/>
    </row>
    <row r="5935" spans="1:22">
      <c r="A5935" s="45"/>
      <c r="B5935" s="43">
        <f t="shared" si="97"/>
        <v>5920</v>
      </c>
      <c r="C5935" s="919"/>
      <c r="D5935" s="48"/>
      <c r="L5935" s="259"/>
      <c r="M5935" s="259"/>
      <c r="S5935" s="259"/>
      <c r="T5935" s="259"/>
      <c r="U5935" s="259"/>
      <c r="V5935" s="259"/>
    </row>
    <row r="5936" spans="1:22">
      <c r="A5936" s="45"/>
      <c r="B5936" s="43">
        <f t="shared" si="97"/>
        <v>5921</v>
      </c>
      <c r="C5936" s="919"/>
      <c r="D5936" s="48"/>
      <c r="L5936" s="259"/>
      <c r="M5936" s="259"/>
      <c r="S5936" s="259"/>
      <c r="T5936" s="259"/>
      <c r="U5936" s="259"/>
      <c r="V5936" s="259"/>
    </row>
    <row r="5937" spans="1:22">
      <c r="A5937" s="45"/>
      <c r="B5937" s="43">
        <f t="shared" si="97"/>
        <v>5922</v>
      </c>
      <c r="C5937" s="919"/>
      <c r="D5937" s="48"/>
      <c r="L5937" s="259"/>
      <c r="M5937" s="259"/>
      <c r="S5937" s="259"/>
      <c r="T5937" s="259"/>
      <c r="U5937" s="259"/>
      <c r="V5937" s="259"/>
    </row>
    <row r="5938" spans="1:22">
      <c r="A5938" s="45"/>
      <c r="B5938" s="43">
        <f t="shared" si="97"/>
        <v>5923</v>
      </c>
      <c r="C5938" s="919"/>
      <c r="D5938" s="48"/>
      <c r="L5938" s="259"/>
      <c r="M5938" s="259"/>
      <c r="S5938" s="259"/>
      <c r="T5938" s="259"/>
      <c r="U5938" s="259"/>
      <c r="V5938" s="259"/>
    </row>
    <row r="5939" spans="1:22">
      <c r="A5939" s="45"/>
      <c r="B5939" s="43">
        <f t="shared" si="97"/>
        <v>5924</v>
      </c>
      <c r="C5939" s="919"/>
      <c r="D5939" s="48"/>
      <c r="L5939" s="259"/>
      <c r="M5939" s="259"/>
      <c r="S5939" s="259"/>
      <c r="T5939" s="259"/>
      <c r="U5939" s="259"/>
      <c r="V5939" s="259"/>
    </row>
    <row r="5940" spans="1:22">
      <c r="A5940" s="45"/>
      <c r="B5940" s="43">
        <f t="shared" si="97"/>
        <v>5925</v>
      </c>
      <c r="C5940" s="919"/>
      <c r="D5940" s="48"/>
      <c r="L5940" s="259"/>
      <c r="M5940" s="259"/>
      <c r="S5940" s="259"/>
      <c r="T5940" s="259"/>
      <c r="U5940" s="259"/>
      <c r="V5940" s="259"/>
    </row>
    <row r="5941" spans="1:22">
      <c r="A5941" s="45"/>
      <c r="B5941" s="43">
        <f t="shared" si="97"/>
        <v>5926</v>
      </c>
      <c r="C5941" s="919"/>
      <c r="D5941" s="48"/>
      <c r="L5941" s="259"/>
      <c r="M5941" s="259"/>
      <c r="S5941" s="259"/>
      <c r="T5941" s="259"/>
      <c r="U5941" s="259"/>
      <c r="V5941" s="259"/>
    </row>
    <row r="5942" spans="1:22">
      <c r="A5942" s="45"/>
      <c r="B5942" s="43">
        <f t="shared" si="97"/>
        <v>5927</v>
      </c>
      <c r="C5942" s="919"/>
      <c r="D5942" s="48"/>
      <c r="L5942" s="259"/>
      <c r="M5942" s="259"/>
      <c r="S5942" s="259"/>
      <c r="T5942" s="259"/>
      <c r="U5942" s="259"/>
      <c r="V5942" s="259"/>
    </row>
    <row r="5943" spans="1:22">
      <c r="A5943" s="45"/>
      <c r="B5943" s="43">
        <f t="shared" si="97"/>
        <v>5928</v>
      </c>
      <c r="C5943" s="919"/>
      <c r="D5943" s="48"/>
      <c r="L5943" s="259"/>
      <c r="M5943" s="259"/>
      <c r="S5943" s="259"/>
      <c r="T5943" s="259"/>
      <c r="U5943" s="259"/>
      <c r="V5943" s="259"/>
    </row>
    <row r="5944" spans="1:22">
      <c r="A5944" s="45"/>
      <c r="B5944" s="43">
        <f t="shared" si="97"/>
        <v>5929</v>
      </c>
      <c r="C5944" s="919"/>
      <c r="D5944" s="48"/>
      <c r="L5944" s="259"/>
      <c r="M5944" s="259"/>
      <c r="S5944" s="259"/>
      <c r="T5944" s="259"/>
      <c r="U5944" s="259"/>
      <c r="V5944" s="259"/>
    </row>
    <row r="5945" spans="1:22">
      <c r="A5945" s="45"/>
      <c r="B5945" s="43">
        <f t="shared" si="97"/>
        <v>5930</v>
      </c>
      <c r="C5945" s="919"/>
      <c r="D5945" s="48"/>
      <c r="L5945" s="259"/>
      <c r="M5945" s="259"/>
      <c r="S5945" s="259"/>
      <c r="T5945" s="259"/>
      <c r="U5945" s="259"/>
      <c r="V5945" s="259"/>
    </row>
    <row r="5946" spans="1:22">
      <c r="A5946" s="45"/>
      <c r="B5946" s="43">
        <f t="shared" si="97"/>
        <v>5931</v>
      </c>
      <c r="C5946" s="919"/>
      <c r="D5946" s="48"/>
      <c r="L5946" s="259"/>
      <c r="M5946" s="259"/>
      <c r="S5946" s="259"/>
      <c r="T5946" s="259"/>
      <c r="U5946" s="259"/>
      <c r="V5946" s="259"/>
    </row>
    <row r="5947" spans="1:22">
      <c r="A5947" s="45"/>
      <c r="B5947" s="43">
        <f t="shared" si="97"/>
        <v>5932</v>
      </c>
      <c r="C5947" s="919"/>
      <c r="D5947" s="48"/>
      <c r="L5947" s="259"/>
      <c r="M5947" s="259"/>
      <c r="S5947" s="259"/>
      <c r="T5947" s="259"/>
      <c r="U5947" s="259"/>
      <c r="V5947" s="259"/>
    </row>
    <row r="5948" spans="1:22">
      <c r="A5948" s="45"/>
      <c r="B5948" s="43">
        <f t="shared" si="97"/>
        <v>5933</v>
      </c>
      <c r="C5948" s="919"/>
      <c r="D5948" s="48"/>
      <c r="L5948" s="259"/>
      <c r="M5948" s="259"/>
      <c r="S5948" s="259"/>
      <c r="T5948" s="259"/>
      <c r="U5948" s="259"/>
      <c r="V5948" s="259"/>
    </row>
    <row r="5949" spans="1:22">
      <c r="A5949" s="45"/>
      <c r="B5949" s="43">
        <f t="shared" si="97"/>
        <v>5934</v>
      </c>
      <c r="C5949" s="919"/>
      <c r="D5949" s="48"/>
      <c r="L5949" s="259"/>
      <c r="M5949" s="259"/>
      <c r="S5949" s="259"/>
      <c r="T5949" s="259"/>
      <c r="U5949" s="259"/>
      <c r="V5949" s="259"/>
    </row>
    <row r="5950" spans="1:22">
      <c r="A5950" s="45"/>
      <c r="B5950" s="43">
        <f t="shared" si="97"/>
        <v>5935</v>
      </c>
      <c r="C5950" s="919"/>
      <c r="D5950" s="48"/>
      <c r="L5950" s="259"/>
      <c r="M5950" s="259"/>
      <c r="S5950" s="259"/>
      <c r="T5950" s="259"/>
      <c r="U5950" s="259"/>
      <c r="V5950" s="259"/>
    </row>
    <row r="5951" spans="1:22">
      <c r="A5951" s="45"/>
      <c r="B5951" s="43">
        <f t="shared" si="97"/>
        <v>5936</v>
      </c>
      <c r="C5951" s="919"/>
      <c r="D5951" s="48"/>
      <c r="L5951" s="259"/>
      <c r="M5951" s="259"/>
      <c r="S5951" s="259"/>
      <c r="T5951" s="259"/>
      <c r="U5951" s="259"/>
      <c r="V5951" s="259"/>
    </row>
    <row r="5952" spans="1:22">
      <c r="A5952" s="45"/>
      <c r="B5952" s="43">
        <f t="shared" si="97"/>
        <v>5937</v>
      </c>
      <c r="C5952" s="919"/>
      <c r="D5952" s="48"/>
      <c r="L5952" s="259"/>
      <c r="M5952" s="259"/>
      <c r="S5952" s="259"/>
      <c r="T5952" s="259"/>
      <c r="U5952" s="259"/>
      <c r="V5952" s="259"/>
    </row>
    <row r="5953" spans="1:22">
      <c r="A5953" s="45"/>
      <c r="B5953" s="43">
        <f t="shared" si="97"/>
        <v>5938</v>
      </c>
      <c r="C5953" s="919"/>
      <c r="D5953" s="48"/>
      <c r="L5953" s="259"/>
      <c r="M5953" s="259"/>
      <c r="S5953" s="259"/>
      <c r="T5953" s="259"/>
      <c r="U5953" s="259"/>
      <c r="V5953" s="259"/>
    </row>
    <row r="5954" spans="1:22">
      <c r="A5954" s="45"/>
      <c r="B5954" s="43">
        <f t="shared" si="97"/>
        <v>5939</v>
      </c>
      <c r="C5954" s="919"/>
      <c r="D5954" s="48"/>
      <c r="L5954" s="259"/>
      <c r="M5954" s="259"/>
      <c r="S5954" s="259"/>
      <c r="T5954" s="259"/>
      <c r="U5954" s="259"/>
      <c r="V5954" s="259"/>
    </row>
    <row r="5955" spans="1:22">
      <c r="A5955" s="45"/>
      <c r="B5955" s="43">
        <f t="shared" si="97"/>
        <v>5940</v>
      </c>
      <c r="C5955" s="919"/>
      <c r="D5955" s="48"/>
      <c r="L5955" s="259"/>
      <c r="M5955" s="259"/>
      <c r="S5955" s="259"/>
      <c r="T5955" s="259"/>
      <c r="U5955" s="259"/>
      <c r="V5955" s="259"/>
    </row>
    <row r="5956" spans="1:22">
      <c r="A5956" s="45"/>
      <c r="B5956" s="43">
        <f t="shared" si="97"/>
        <v>5941</v>
      </c>
      <c r="C5956" s="919"/>
      <c r="D5956" s="48"/>
      <c r="L5956" s="259"/>
      <c r="M5956" s="259"/>
      <c r="S5956" s="259"/>
      <c r="T5956" s="259"/>
      <c r="U5956" s="259"/>
      <c r="V5956" s="259"/>
    </row>
    <row r="5957" spans="1:22">
      <c r="A5957" s="45"/>
      <c r="B5957" s="43">
        <f t="shared" si="97"/>
        <v>5942</v>
      </c>
      <c r="C5957" s="919"/>
      <c r="D5957" s="48"/>
      <c r="L5957" s="259"/>
      <c r="M5957" s="259"/>
      <c r="S5957" s="259"/>
      <c r="T5957" s="259"/>
      <c r="U5957" s="259"/>
      <c r="V5957" s="259"/>
    </row>
    <row r="5958" spans="1:22">
      <c r="A5958" s="45"/>
      <c r="B5958" s="43">
        <f t="shared" si="97"/>
        <v>5943</v>
      </c>
      <c r="C5958" s="919"/>
      <c r="D5958" s="48"/>
      <c r="L5958" s="259"/>
      <c r="M5958" s="259"/>
      <c r="S5958" s="259"/>
      <c r="T5958" s="259"/>
      <c r="U5958" s="259"/>
      <c r="V5958" s="259"/>
    </row>
    <row r="5959" spans="1:22">
      <c r="A5959" s="45"/>
      <c r="B5959" s="43">
        <f t="shared" si="97"/>
        <v>5944</v>
      </c>
      <c r="C5959" s="919"/>
      <c r="D5959" s="48"/>
      <c r="L5959" s="259"/>
      <c r="M5959" s="259"/>
      <c r="S5959" s="259"/>
      <c r="T5959" s="259"/>
      <c r="U5959" s="259"/>
      <c r="V5959" s="259"/>
    </row>
    <row r="5960" spans="1:22">
      <c r="A5960" s="45"/>
      <c r="B5960" s="43">
        <f t="shared" si="97"/>
        <v>5945</v>
      </c>
      <c r="C5960" s="919"/>
      <c r="D5960" s="48"/>
      <c r="L5960" s="259"/>
      <c r="M5960" s="259"/>
      <c r="S5960" s="259"/>
      <c r="T5960" s="259"/>
      <c r="U5960" s="259"/>
      <c r="V5960" s="259"/>
    </row>
    <row r="5961" spans="1:22">
      <c r="A5961" s="45"/>
      <c r="B5961" s="43">
        <f t="shared" si="97"/>
        <v>5946</v>
      </c>
      <c r="C5961" s="919"/>
      <c r="D5961" s="48"/>
      <c r="L5961" s="259"/>
      <c r="M5961" s="259"/>
      <c r="S5961" s="259"/>
      <c r="T5961" s="259"/>
      <c r="U5961" s="259"/>
      <c r="V5961" s="259"/>
    </row>
    <row r="5962" spans="1:22">
      <c r="A5962" s="45"/>
      <c r="B5962" s="43">
        <f t="shared" si="97"/>
        <v>5947</v>
      </c>
      <c r="C5962" s="919"/>
      <c r="D5962" s="48"/>
      <c r="L5962" s="259"/>
      <c r="M5962" s="259"/>
      <c r="S5962" s="259"/>
      <c r="T5962" s="259"/>
      <c r="U5962" s="259"/>
      <c r="V5962" s="259"/>
    </row>
    <row r="5963" spans="1:22">
      <c r="A5963" s="45"/>
      <c r="B5963" s="43">
        <f t="shared" si="97"/>
        <v>5948</v>
      </c>
      <c r="C5963" s="919"/>
      <c r="D5963" s="48"/>
      <c r="L5963" s="259"/>
      <c r="M5963" s="259"/>
      <c r="S5963" s="259"/>
      <c r="T5963" s="259"/>
      <c r="U5963" s="259"/>
      <c r="V5963" s="259"/>
    </row>
    <row r="5964" spans="1:22">
      <c r="A5964" s="45"/>
      <c r="B5964" s="43">
        <f t="shared" si="97"/>
        <v>5949</v>
      </c>
      <c r="C5964" s="919"/>
      <c r="D5964" s="48"/>
      <c r="L5964" s="259"/>
      <c r="M5964" s="259"/>
      <c r="S5964" s="259"/>
      <c r="T5964" s="259"/>
      <c r="U5964" s="259"/>
      <c r="V5964" s="259"/>
    </row>
    <row r="5965" spans="1:22">
      <c r="A5965" s="45"/>
      <c r="B5965" s="43">
        <f t="shared" si="97"/>
        <v>5950</v>
      </c>
      <c r="C5965" s="919"/>
      <c r="D5965" s="48"/>
      <c r="L5965" s="259"/>
      <c r="M5965" s="259"/>
      <c r="S5965" s="259"/>
      <c r="T5965" s="259"/>
      <c r="U5965" s="259"/>
      <c r="V5965" s="259"/>
    </row>
    <row r="5966" spans="1:22">
      <c r="A5966" s="45"/>
      <c r="B5966" s="43">
        <f t="shared" si="97"/>
        <v>5951</v>
      </c>
      <c r="C5966" s="919"/>
      <c r="D5966" s="48"/>
      <c r="L5966" s="259"/>
      <c r="M5966" s="259"/>
      <c r="S5966" s="259"/>
      <c r="T5966" s="259"/>
      <c r="U5966" s="259"/>
      <c r="V5966" s="259"/>
    </row>
    <row r="5967" spans="1:22">
      <c r="A5967" s="45"/>
      <c r="B5967" s="43">
        <f t="shared" si="97"/>
        <v>5952</v>
      </c>
      <c r="C5967" s="919"/>
      <c r="D5967" s="48"/>
      <c r="L5967" s="259"/>
      <c r="M5967" s="259"/>
      <c r="S5967" s="259"/>
      <c r="T5967" s="259"/>
      <c r="U5967" s="259"/>
      <c r="V5967" s="259"/>
    </row>
    <row r="5968" spans="1:22">
      <c r="A5968" s="45"/>
      <c r="B5968" s="43">
        <f t="shared" si="97"/>
        <v>5953</v>
      </c>
      <c r="C5968" s="919"/>
      <c r="D5968" s="48"/>
      <c r="L5968" s="259"/>
      <c r="M5968" s="259"/>
      <c r="S5968" s="259"/>
      <c r="T5968" s="259"/>
      <c r="U5968" s="259"/>
      <c r="V5968" s="259"/>
    </row>
    <row r="5969" spans="1:22">
      <c r="A5969" s="45"/>
      <c r="B5969" s="43">
        <f t="shared" si="97"/>
        <v>5954</v>
      </c>
      <c r="C5969" s="919"/>
      <c r="D5969" s="48"/>
      <c r="L5969" s="259"/>
      <c r="M5969" s="259"/>
      <c r="S5969" s="259"/>
      <c r="T5969" s="259"/>
      <c r="U5969" s="259"/>
      <c r="V5969" s="259"/>
    </row>
    <row r="5970" spans="1:22">
      <c r="A5970" s="45"/>
      <c r="B5970" s="43">
        <f t="shared" ref="B5970:B6033" si="98">B5969+1</f>
        <v>5955</v>
      </c>
      <c r="C5970" s="919"/>
      <c r="D5970" s="48"/>
      <c r="L5970" s="259"/>
      <c r="M5970" s="259"/>
      <c r="S5970" s="259"/>
      <c r="T5970" s="259"/>
      <c r="U5970" s="259"/>
      <c r="V5970" s="259"/>
    </row>
    <row r="5971" spans="1:22">
      <c r="A5971" s="45"/>
      <c r="B5971" s="43">
        <f t="shared" si="98"/>
        <v>5956</v>
      </c>
      <c r="C5971" s="919"/>
      <c r="D5971" s="48"/>
      <c r="L5971" s="259"/>
      <c r="M5971" s="259"/>
      <c r="S5971" s="259"/>
      <c r="T5971" s="259"/>
      <c r="U5971" s="259"/>
      <c r="V5971" s="259"/>
    </row>
    <row r="5972" spans="1:22">
      <c r="A5972" s="45"/>
      <c r="B5972" s="43">
        <f t="shared" si="98"/>
        <v>5957</v>
      </c>
      <c r="C5972" s="919"/>
      <c r="D5972" s="48"/>
      <c r="L5972" s="259"/>
      <c r="M5972" s="259"/>
      <c r="S5972" s="259"/>
      <c r="T5972" s="259"/>
      <c r="U5972" s="259"/>
      <c r="V5972" s="259"/>
    </row>
    <row r="5973" spans="1:22">
      <c r="A5973" s="45"/>
      <c r="B5973" s="43">
        <f t="shared" si="98"/>
        <v>5958</v>
      </c>
      <c r="C5973" s="919"/>
      <c r="D5973" s="48"/>
      <c r="L5973" s="259"/>
      <c r="M5973" s="259"/>
      <c r="S5973" s="259"/>
      <c r="T5973" s="259"/>
      <c r="U5973" s="259"/>
      <c r="V5973" s="259"/>
    </row>
    <row r="5974" spans="1:22">
      <c r="A5974" s="45"/>
      <c r="B5974" s="43">
        <f t="shared" si="98"/>
        <v>5959</v>
      </c>
      <c r="C5974" s="919"/>
      <c r="D5974" s="48"/>
      <c r="L5974" s="259"/>
      <c r="M5974" s="259"/>
      <c r="S5974" s="259"/>
      <c r="T5974" s="259"/>
      <c r="U5974" s="259"/>
      <c r="V5974" s="259"/>
    </row>
    <row r="5975" spans="1:22">
      <c r="A5975" s="45"/>
      <c r="B5975" s="43">
        <f t="shared" si="98"/>
        <v>5960</v>
      </c>
      <c r="C5975" s="919"/>
      <c r="D5975" s="48"/>
      <c r="L5975" s="259"/>
      <c r="M5975" s="259"/>
      <c r="S5975" s="259"/>
      <c r="T5975" s="259"/>
      <c r="U5975" s="259"/>
      <c r="V5975" s="259"/>
    </row>
    <row r="5976" spans="1:22">
      <c r="A5976" s="45"/>
      <c r="B5976" s="43">
        <f t="shared" si="98"/>
        <v>5961</v>
      </c>
      <c r="C5976" s="919"/>
      <c r="D5976" s="48"/>
      <c r="L5976" s="259"/>
      <c r="M5976" s="259"/>
      <c r="S5976" s="259"/>
      <c r="T5976" s="259"/>
      <c r="U5976" s="259"/>
      <c r="V5976" s="259"/>
    </row>
    <row r="5977" spans="1:22">
      <c r="A5977" s="45"/>
      <c r="B5977" s="43">
        <f t="shared" si="98"/>
        <v>5962</v>
      </c>
      <c r="C5977" s="919"/>
      <c r="D5977" s="48"/>
      <c r="L5977" s="259"/>
      <c r="M5977" s="259"/>
      <c r="S5977" s="259"/>
      <c r="T5977" s="259"/>
      <c r="U5977" s="259"/>
      <c r="V5977" s="259"/>
    </row>
    <row r="5978" spans="1:22">
      <c r="A5978" s="45"/>
      <c r="B5978" s="43">
        <f t="shared" si="98"/>
        <v>5963</v>
      </c>
      <c r="C5978" s="919"/>
      <c r="D5978" s="48"/>
      <c r="L5978" s="259"/>
      <c r="M5978" s="259"/>
      <c r="S5978" s="259"/>
      <c r="T5978" s="259"/>
      <c r="U5978" s="259"/>
      <c r="V5978" s="259"/>
    </row>
    <row r="5979" spans="1:22">
      <c r="A5979" s="45"/>
      <c r="B5979" s="43">
        <f t="shared" si="98"/>
        <v>5964</v>
      </c>
      <c r="C5979" s="919"/>
      <c r="D5979" s="48"/>
      <c r="L5979" s="259"/>
      <c r="M5979" s="259"/>
      <c r="S5979" s="259"/>
      <c r="T5979" s="259"/>
      <c r="U5979" s="259"/>
      <c r="V5979" s="259"/>
    </row>
    <row r="5980" spans="1:22">
      <c r="A5980" s="45"/>
      <c r="B5980" s="43">
        <f t="shared" si="98"/>
        <v>5965</v>
      </c>
      <c r="C5980" s="919"/>
      <c r="D5980" s="48"/>
      <c r="L5980" s="259"/>
      <c r="M5980" s="259"/>
      <c r="S5980" s="259"/>
      <c r="T5980" s="259"/>
      <c r="U5980" s="259"/>
      <c r="V5980" s="259"/>
    </row>
    <row r="5981" spans="1:22">
      <c r="A5981" s="45"/>
      <c r="B5981" s="43">
        <f t="shared" si="98"/>
        <v>5966</v>
      </c>
      <c r="C5981" s="919"/>
      <c r="D5981" s="48"/>
      <c r="L5981" s="259"/>
      <c r="M5981" s="259"/>
      <c r="S5981" s="259"/>
      <c r="T5981" s="259"/>
      <c r="U5981" s="259"/>
      <c r="V5981" s="259"/>
    </row>
    <row r="5982" spans="1:22">
      <c r="A5982" s="45"/>
      <c r="B5982" s="43">
        <f t="shared" si="98"/>
        <v>5967</v>
      </c>
      <c r="C5982" s="919"/>
      <c r="D5982" s="48"/>
      <c r="L5982" s="259"/>
      <c r="M5982" s="259"/>
      <c r="S5982" s="259"/>
      <c r="T5982" s="259"/>
      <c r="U5982" s="259"/>
      <c r="V5982" s="259"/>
    </row>
    <row r="5983" spans="1:22">
      <c r="A5983" s="45"/>
      <c r="B5983" s="43">
        <f t="shared" si="98"/>
        <v>5968</v>
      </c>
      <c r="C5983" s="919"/>
      <c r="D5983" s="48"/>
      <c r="L5983" s="259"/>
      <c r="M5983" s="259"/>
      <c r="S5983" s="259"/>
      <c r="T5983" s="259"/>
      <c r="U5983" s="259"/>
      <c r="V5983" s="259"/>
    </row>
    <row r="5984" spans="1:22">
      <c r="A5984" s="45"/>
      <c r="B5984" s="43">
        <f t="shared" si="98"/>
        <v>5969</v>
      </c>
      <c r="C5984" s="919"/>
      <c r="D5984" s="48"/>
      <c r="L5984" s="259"/>
      <c r="M5984" s="259"/>
      <c r="S5984" s="259"/>
      <c r="T5984" s="259"/>
      <c r="U5984" s="259"/>
      <c r="V5984" s="259"/>
    </row>
    <row r="5985" spans="1:22">
      <c r="A5985" s="45"/>
      <c r="B5985" s="43">
        <f t="shared" si="98"/>
        <v>5970</v>
      </c>
      <c r="C5985" s="919"/>
      <c r="D5985" s="48"/>
      <c r="L5985" s="259"/>
      <c r="M5985" s="259"/>
      <c r="S5985" s="259"/>
      <c r="T5985" s="259"/>
      <c r="U5985" s="259"/>
      <c r="V5985" s="259"/>
    </row>
    <row r="5986" spans="1:22">
      <c r="A5986" s="45"/>
      <c r="B5986" s="43">
        <f t="shared" si="98"/>
        <v>5971</v>
      </c>
      <c r="C5986" s="919"/>
      <c r="D5986" s="48"/>
      <c r="L5986" s="259"/>
      <c r="M5986" s="259"/>
      <c r="S5986" s="259"/>
      <c r="T5986" s="259"/>
      <c r="U5986" s="259"/>
      <c r="V5986" s="259"/>
    </row>
    <row r="5987" spans="1:22">
      <c r="A5987" s="45"/>
      <c r="B5987" s="43">
        <f t="shared" si="98"/>
        <v>5972</v>
      </c>
      <c r="C5987" s="919"/>
      <c r="D5987" s="48"/>
      <c r="L5987" s="259"/>
      <c r="M5987" s="259"/>
      <c r="S5987" s="259"/>
      <c r="T5987" s="259"/>
      <c r="U5987" s="259"/>
      <c r="V5987" s="259"/>
    </row>
    <row r="5988" spans="1:22">
      <c r="A5988" s="45"/>
      <c r="B5988" s="43">
        <f t="shared" si="98"/>
        <v>5973</v>
      </c>
      <c r="C5988" s="919"/>
      <c r="D5988" s="48"/>
      <c r="L5988" s="259"/>
      <c r="M5988" s="259"/>
      <c r="S5988" s="259"/>
      <c r="T5988" s="259"/>
      <c r="U5988" s="259"/>
      <c r="V5988" s="259"/>
    </row>
    <row r="5989" spans="1:22">
      <c r="A5989" s="45"/>
      <c r="B5989" s="43">
        <f t="shared" si="98"/>
        <v>5974</v>
      </c>
      <c r="C5989" s="919"/>
      <c r="D5989" s="48"/>
      <c r="L5989" s="259"/>
      <c r="M5989" s="259"/>
      <c r="S5989" s="259"/>
      <c r="T5989" s="259"/>
      <c r="U5989" s="259"/>
      <c r="V5989" s="259"/>
    </row>
    <row r="5990" spans="1:22">
      <c r="A5990" s="45"/>
      <c r="B5990" s="43">
        <f t="shared" si="98"/>
        <v>5975</v>
      </c>
      <c r="C5990" s="919"/>
      <c r="D5990" s="48"/>
      <c r="L5990" s="259"/>
      <c r="M5990" s="259"/>
      <c r="S5990" s="259"/>
      <c r="T5990" s="259"/>
      <c r="U5990" s="259"/>
      <c r="V5990" s="259"/>
    </row>
    <row r="5991" spans="1:22">
      <c r="A5991" s="45"/>
      <c r="B5991" s="43">
        <f t="shared" si="98"/>
        <v>5976</v>
      </c>
      <c r="C5991" s="919"/>
      <c r="D5991" s="48"/>
      <c r="L5991" s="259"/>
      <c r="M5991" s="259"/>
      <c r="S5991" s="259"/>
      <c r="T5991" s="259"/>
      <c r="U5991" s="259"/>
      <c r="V5991" s="259"/>
    </row>
    <row r="5992" spans="1:22">
      <c r="A5992" s="45"/>
      <c r="B5992" s="43">
        <f t="shared" si="98"/>
        <v>5977</v>
      </c>
      <c r="C5992" s="919"/>
      <c r="D5992" s="48"/>
      <c r="L5992" s="259"/>
      <c r="M5992" s="259"/>
      <c r="S5992" s="259"/>
      <c r="T5992" s="259"/>
      <c r="U5992" s="259"/>
      <c r="V5992" s="259"/>
    </row>
    <row r="5993" spans="1:22">
      <c r="A5993" s="45"/>
      <c r="B5993" s="43">
        <f t="shared" si="98"/>
        <v>5978</v>
      </c>
      <c r="C5993" s="919"/>
      <c r="D5993" s="48"/>
      <c r="L5993" s="259"/>
      <c r="M5993" s="259"/>
      <c r="S5993" s="259"/>
      <c r="T5993" s="259"/>
      <c r="U5993" s="259"/>
      <c r="V5993" s="259"/>
    </row>
    <row r="5994" spans="1:22">
      <c r="A5994" s="45"/>
      <c r="B5994" s="43">
        <f t="shared" si="98"/>
        <v>5979</v>
      </c>
      <c r="C5994" s="919"/>
      <c r="D5994" s="48"/>
      <c r="L5994" s="259"/>
      <c r="M5994" s="259"/>
      <c r="S5994" s="259"/>
      <c r="T5994" s="259"/>
      <c r="U5994" s="259"/>
      <c r="V5994" s="259"/>
    </row>
    <row r="5995" spans="1:22">
      <c r="A5995" s="45"/>
      <c r="B5995" s="43">
        <f t="shared" si="98"/>
        <v>5980</v>
      </c>
      <c r="C5995" s="919"/>
      <c r="D5995" s="48"/>
      <c r="L5995" s="259"/>
      <c r="M5995" s="259"/>
      <c r="S5995" s="259"/>
      <c r="T5995" s="259"/>
      <c r="U5995" s="259"/>
      <c r="V5995" s="259"/>
    </row>
    <row r="5996" spans="1:22">
      <c r="A5996" s="45"/>
      <c r="B5996" s="43">
        <f t="shared" si="98"/>
        <v>5981</v>
      </c>
      <c r="C5996" s="919"/>
      <c r="D5996" s="48"/>
      <c r="L5996" s="259"/>
      <c r="M5996" s="259"/>
      <c r="S5996" s="259"/>
      <c r="T5996" s="259"/>
      <c r="U5996" s="259"/>
      <c r="V5996" s="259"/>
    </row>
    <row r="5997" spans="1:22">
      <c r="A5997" s="45"/>
      <c r="B5997" s="43">
        <f t="shared" si="98"/>
        <v>5982</v>
      </c>
      <c r="C5997" s="919"/>
      <c r="D5997" s="48"/>
      <c r="L5997" s="259"/>
      <c r="M5997" s="259"/>
      <c r="S5997" s="259"/>
      <c r="T5997" s="259"/>
      <c r="U5997" s="259"/>
      <c r="V5997" s="259"/>
    </row>
    <row r="5998" spans="1:22">
      <c r="A5998" s="45"/>
      <c r="B5998" s="43">
        <f t="shared" si="98"/>
        <v>5983</v>
      </c>
      <c r="C5998" s="919"/>
      <c r="D5998" s="48"/>
      <c r="L5998" s="259"/>
      <c r="M5998" s="259"/>
      <c r="S5998" s="259"/>
      <c r="T5998" s="259"/>
      <c r="U5998" s="259"/>
      <c r="V5998" s="259"/>
    </row>
    <row r="5999" spans="1:22">
      <c r="A5999" s="45"/>
      <c r="B5999" s="43">
        <f t="shared" si="98"/>
        <v>5984</v>
      </c>
      <c r="C5999" s="919"/>
      <c r="D5999" s="48"/>
      <c r="L5999" s="259"/>
      <c r="M5999" s="259"/>
      <c r="S5999" s="259"/>
      <c r="T5999" s="259"/>
      <c r="U5999" s="259"/>
      <c r="V5999" s="259"/>
    </row>
    <row r="6000" spans="1:22">
      <c r="A6000" s="45"/>
      <c r="B6000" s="43">
        <f t="shared" si="98"/>
        <v>5985</v>
      </c>
      <c r="C6000" s="919"/>
      <c r="D6000" s="48"/>
      <c r="L6000" s="259"/>
      <c r="M6000" s="259"/>
      <c r="S6000" s="259"/>
      <c r="T6000" s="259"/>
      <c r="U6000" s="259"/>
      <c r="V6000" s="259"/>
    </row>
    <row r="6001" spans="1:22">
      <c r="A6001" s="45"/>
      <c r="B6001" s="43">
        <f t="shared" si="98"/>
        <v>5986</v>
      </c>
      <c r="C6001" s="919"/>
      <c r="D6001" s="48"/>
      <c r="L6001" s="259"/>
      <c r="M6001" s="259"/>
      <c r="S6001" s="259"/>
      <c r="T6001" s="259"/>
      <c r="U6001" s="259"/>
      <c r="V6001" s="259"/>
    </row>
    <row r="6002" spans="1:22">
      <c r="A6002" s="45"/>
      <c r="B6002" s="43">
        <f t="shared" si="98"/>
        <v>5987</v>
      </c>
      <c r="C6002" s="919"/>
      <c r="D6002" s="48"/>
      <c r="L6002" s="259"/>
      <c r="M6002" s="259"/>
      <c r="S6002" s="259"/>
      <c r="T6002" s="259"/>
      <c r="U6002" s="259"/>
      <c r="V6002" s="259"/>
    </row>
    <row r="6003" spans="1:22">
      <c r="A6003" s="45"/>
      <c r="B6003" s="43">
        <f t="shared" si="98"/>
        <v>5988</v>
      </c>
      <c r="C6003" s="919"/>
      <c r="D6003" s="48"/>
      <c r="L6003" s="259"/>
      <c r="M6003" s="259"/>
      <c r="S6003" s="259"/>
      <c r="T6003" s="259"/>
      <c r="U6003" s="259"/>
      <c r="V6003" s="259"/>
    </row>
    <row r="6004" spans="1:22">
      <c r="A6004" s="45"/>
      <c r="B6004" s="43">
        <f t="shared" si="98"/>
        <v>5989</v>
      </c>
      <c r="C6004" s="919"/>
      <c r="D6004" s="48"/>
      <c r="L6004" s="259"/>
      <c r="M6004" s="259"/>
      <c r="S6004" s="259"/>
      <c r="T6004" s="259"/>
      <c r="U6004" s="259"/>
      <c r="V6004" s="259"/>
    </row>
    <row r="6005" spans="1:22">
      <c r="A6005" s="45"/>
      <c r="B6005" s="43">
        <f t="shared" si="98"/>
        <v>5990</v>
      </c>
      <c r="C6005" s="919"/>
      <c r="D6005" s="48"/>
      <c r="L6005" s="259"/>
      <c r="M6005" s="259"/>
      <c r="S6005" s="259"/>
      <c r="T6005" s="259"/>
      <c r="U6005" s="259"/>
      <c r="V6005" s="259"/>
    </row>
    <row r="6006" spans="1:22">
      <c r="A6006" s="45"/>
      <c r="B6006" s="43">
        <f t="shared" si="98"/>
        <v>5991</v>
      </c>
      <c r="C6006" s="919"/>
      <c r="D6006" s="48"/>
      <c r="L6006" s="259"/>
      <c r="M6006" s="259"/>
      <c r="S6006" s="259"/>
      <c r="T6006" s="259"/>
      <c r="U6006" s="259"/>
      <c r="V6006" s="259"/>
    </row>
    <row r="6007" spans="1:22">
      <c r="A6007" s="45"/>
      <c r="B6007" s="43">
        <f t="shared" si="98"/>
        <v>5992</v>
      </c>
      <c r="C6007" s="919"/>
      <c r="D6007" s="48"/>
      <c r="L6007" s="259"/>
      <c r="M6007" s="259"/>
      <c r="S6007" s="259"/>
      <c r="T6007" s="259"/>
      <c r="U6007" s="259"/>
      <c r="V6007" s="259"/>
    </row>
    <row r="6008" spans="1:22">
      <c r="A6008" s="45"/>
      <c r="B6008" s="43">
        <f t="shared" si="98"/>
        <v>5993</v>
      </c>
      <c r="C6008" s="919"/>
      <c r="D6008" s="48"/>
      <c r="L6008" s="259"/>
      <c r="M6008" s="259"/>
      <c r="S6008" s="259"/>
      <c r="T6008" s="259"/>
      <c r="U6008" s="259"/>
      <c r="V6008" s="259"/>
    </row>
    <row r="6009" spans="1:22">
      <c r="A6009" s="45"/>
      <c r="B6009" s="43">
        <f t="shared" si="98"/>
        <v>5994</v>
      </c>
      <c r="C6009" s="919"/>
      <c r="D6009" s="48"/>
      <c r="L6009" s="259"/>
      <c r="M6009" s="259"/>
      <c r="S6009" s="259"/>
      <c r="T6009" s="259"/>
      <c r="U6009" s="259"/>
      <c r="V6009" s="259"/>
    </row>
    <row r="6010" spans="1:22">
      <c r="A6010" s="45"/>
      <c r="B6010" s="43">
        <f t="shared" si="98"/>
        <v>5995</v>
      </c>
      <c r="C6010" s="919"/>
      <c r="D6010" s="48"/>
      <c r="L6010" s="259"/>
      <c r="M6010" s="259"/>
      <c r="S6010" s="259"/>
      <c r="T6010" s="259"/>
      <c r="U6010" s="259"/>
      <c r="V6010" s="259"/>
    </row>
    <row r="6011" spans="1:22">
      <c r="A6011" s="45"/>
      <c r="B6011" s="43">
        <f t="shared" si="98"/>
        <v>5996</v>
      </c>
      <c r="C6011" s="919"/>
      <c r="D6011" s="48"/>
      <c r="L6011" s="259"/>
      <c r="M6011" s="259"/>
      <c r="S6011" s="259"/>
      <c r="T6011" s="259"/>
      <c r="U6011" s="259"/>
      <c r="V6011" s="259"/>
    </row>
    <row r="6012" spans="1:22">
      <c r="A6012" s="45"/>
      <c r="B6012" s="43">
        <f t="shared" si="98"/>
        <v>5997</v>
      </c>
      <c r="C6012" s="919"/>
      <c r="D6012" s="48"/>
      <c r="L6012" s="259"/>
      <c r="M6012" s="259"/>
      <c r="S6012" s="259"/>
      <c r="T6012" s="259"/>
      <c r="U6012" s="259"/>
      <c r="V6012" s="259"/>
    </row>
    <row r="6013" spans="1:22">
      <c r="A6013" s="45"/>
      <c r="B6013" s="43">
        <f t="shared" si="98"/>
        <v>5998</v>
      </c>
      <c r="C6013" s="919"/>
      <c r="D6013" s="48"/>
      <c r="L6013" s="259"/>
      <c r="M6013" s="259"/>
      <c r="S6013" s="259"/>
      <c r="T6013" s="259"/>
      <c r="U6013" s="259"/>
      <c r="V6013" s="259"/>
    </row>
    <row r="6014" spans="1:22">
      <c r="A6014" s="45"/>
      <c r="B6014" s="43">
        <f t="shared" si="98"/>
        <v>5999</v>
      </c>
      <c r="C6014" s="919"/>
      <c r="D6014" s="48"/>
      <c r="L6014" s="259"/>
      <c r="M6014" s="259"/>
      <c r="S6014" s="259"/>
      <c r="T6014" s="259"/>
      <c r="U6014" s="259"/>
      <c r="V6014" s="259"/>
    </row>
    <row r="6015" spans="1:22">
      <c r="A6015" s="45"/>
      <c r="B6015" s="43">
        <f t="shared" si="98"/>
        <v>6000</v>
      </c>
      <c r="C6015" s="919"/>
      <c r="D6015" s="48"/>
      <c r="L6015" s="259"/>
      <c r="M6015" s="259"/>
      <c r="S6015" s="259"/>
      <c r="T6015" s="259"/>
      <c r="U6015" s="259"/>
      <c r="V6015" s="259"/>
    </row>
    <row r="6016" spans="1:22">
      <c r="A6016" s="45"/>
      <c r="B6016" s="43">
        <f t="shared" si="98"/>
        <v>6001</v>
      </c>
      <c r="C6016" s="919"/>
      <c r="D6016" s="48"/>
      <c r="L6016" s="259"/>
      <c r="M6016" s="259"/>
      <c r="S6016" s="259"/>
      <c r="T6016" s="259"/>
      <c r="U6016" s="259"/>
      <c r="V6016" s="259"/>
    </row>
    <row r="6017" spans="1:22">
      <c r="A6017" s="45"/>
      <c r="B6017" s="43">
        <f t="shared" si="98"/>
        <v>6002</v>
      </c>
      <c r="C6017" s="919"/>
      <c r="D6017" s="48"/>
      <c r="L6017" s="259"/>
      <c r="M6017" s="259"/>
      <c r="S6017" s="259"/>
      <c r="T6017" s="259"/>
      <c r="U6017" s="259"/>
      <c r="V6017" s="259"/>
    </row>
    <row r="6018" spans="1:22">
      <c r="A6018" s="45"/>
      <c r="B6018" s="43">
        <f t="shared" si="98"/>
        <v>6003</v>
      </c>
      <c r="C6018" s="919"/>
      <c r="D6018" s="48"/>
      <c r="L6018" s="259"/>
      <c r="M6018" s="259"/>
      <c r="S6018" s="259"/>
      <c r="T6018" s="259"/>
      <c r="U6018" s="259"/>
      <c r="V6018" s="259"/>
    </row>
    <row r="6019" spans="1:22">
      <c r="A6019" s="45"/>
      <c r="B6019" s="43">
        <f t="shared" si="98"/>
        <v>6004</v>
      </c>
      <c r="C6019" s="919"/>
      <c r="D6019" s="48"/>
      <c r="L6019" s="259"/>
      <c r="M6019" s="259"/>
      <c r="S6019" s="259"/>
      <c r="T6019" s="259"/>
      <c r="U6019" s="259"/>
      <c r="V6019" s="259"/>
    </row>
    <row r="6020" spans="1:22">
      <c r="A6020" s="45"/>
      <c r="B6020" s="43">
        <f t="shared" si="98"/>
        <v>6005</v>
      </c>
      <c r="C6020" s="919"/>
      <c r="D6020" s="48"/>
      <c r="L6020" s="259"/>
      <c r="M6020" s="259"/>
      <c r="S6020" s="259"/>
      <c r="T6020" s="259"/>
      <c r="U6020" s="259"/>
      <c r="V6020" s="259"/>
    </row>
    <row r="6021" spans="1:22">
      <c r="A6021" s="45"/>
      <c r="B6021" s="43">
        <f t="shared" si="98"/>
        <v>6006</v>
      </c>
      <c r="C6021" s="919"/>
      <c r="D6021" s="48"/>
      <c r="L6021" s="259"/>
      <c r="M6021" s="259"/>
      <c r="S6021" s="259"/>
      <c r="T6021" s="259"/>
      <c r="U6021" s="259"/>
      <c r="V6021" s="259"/>
    </row>
    <row r="6022" spans="1:22">
      <c r="A6022" s="45"/>
      <c r="B6022" s="43">
        <f t="shared" si="98"/>
        <v>6007</v>
      </c>
      <c r="C6022" s="919"/>
      <c r="D6022" s="48"/>
      <c r="L6022" s="259"/>
      <c r="M6022" s="259"/>
      <c r="S6022" s="259"/>
      <c r="T6022" s="259"/>
      <c r="U6022" s="259"/>
      <c r="V6022" s="259"/>
    </row>
    <row r="6023" spans="1:22">
      <c r="A6023" s="45"/>
      <c r="B6023" s="43">
        <f t="shared" si="98"/>
        <v>6008</v>
      </c>
      <c r="C6023" s="919"/>
      <c r="D6023" s="48"/>
      <c r="L6023" s="259"/>
      <c r="M6023" s="259"/>
      <c r="S6023" s="259"/>
      <c r="T6023" s="259"/>
      <c r="U6023" s="259"/>
      <c r="V6023" s="259"/>
    </row>
    <row r="6024" spans="1:22">
      <c r="A6024" s="45"/>
      <c r="B6024" s="43">
        <f t="shared" si="98"/>
        <v>6009</v>
      </c>
      <c r="C6024" s="919"/>
      <c r="D6024" s="48"/>
      <c r="L6024" s="259"/>
      <c r="M6024" s="259"/>
      <c r="S6024" s="259"/>
      <c r="T6024" s="259"/>
      <c r="U6024" s="259"/>
      <c r="V6024" s="259"/>
    </row>
    <row r="6025" spans="1:22">
      <c r="A6025" s="45"/>
      <c r="B6025" s="43">
        <f t="shared" si="98"/>
        <v>6010</v>
      </c>
      <c r="C6025" s="919"/>
      <c r="D6025" s="48"/>
      <c r="L6025" s="259"/>
      <c r="M6025" s="259"/>
      <c r="S6025" s="259"/>
      <c r="T6025" s="259"/>
      <c r="U6025" s="259"/>
      <c r="V6025" s="259"/>
    </row>
    <row r="6026" spans="1:22">
      <c r="A6026" s="45"/>
      <c r="B6026" s="43">
        <f t="shared" si="98"/>
        <v>6011</v>
      </c>
      <c r="C6026" s="919"/>
      <c r="D6026" s="48"/>
      <c r="L6026" s="259"/>
      <c r="M6026" s="259"/>
      <c r="S6026" s="259"/>
      <c r="T6026" s="259"/>
      <c r="U6026" s="259"/>
      <c r="V6026" s="259"/>
    </row>
    <row r="6027" spans="1:22">
      <c r="A6027" s="45"/>
      <c r="B6027" s="43">
        <f t="shared" si="98"/>
        <v>6012</v>
      </c>
      <c r="C6027" s="919"/>
      <c r="D6027" s="48"/>
      <c r="L6027" s="259"/>
      <c r="M6027" s="259"/>
      <c r="S6027" s="259"/>
      <c r="T6027" s="259"/>
      <c r="U6027" s="259"/>
      <c r="V6027" s="259"/>
    </row>
    <row r="6028" spans="1:22">
      <c r="A6028" s="45"/>
      <c r="B6028" s="43">
        <f t="shared" si="98"/>
        <v>6013</v>
      </c>
      <c r="C6028" s="919"/>
      <c r="D6028" s="48"/>
      <c r="L6028" s="259"/>
      <c r="M6028" s="259"/>
      <c r="S6028" s="259"/>
      <c r="T6028" s="259"/>
      <c r="U6028" s="259"/>
      <c r="V6028" s="259"/>
    </row>
    <row r="6029" spans="1:22">
      <c r="A6029" s="45"/>
      <c r="B6029" s="43">
        <f t="shared" si="98"/>
        <v>6014</v>
      </c>
      <c r="C6029" s="919"/>
      <c r="D6029" s="48"/>
      <c r="L6029" s="259"/>
      <c r="M6029" s="259"/>
      <c r="S6029" s="259"/>
      <c r="T6029" s="259"/>
      <c r="U6029" s="259"/>
      <c r="V6029" s="259"/>
    </row>
    <row r="6030" spans="1:22">
      <c r="A6030" s="45"/>
      <c r="B6030" s="43">
        <f t="shared" si="98"/>
        <v>6015</v>
      </c>
      <c r="C6030" s="919"/>
      <c r="D6030" s="48"/>
      <c r="L6030" s="259"/>
      <c r="M6030" s="259"/>
      <c r="S6030" s="259"/>
      <c r="T6030" s="259"/>
      <c r="U6030" s="259"/>
      <c r="V6030" s="259"/>
    </row>
    <row r="6031" spans="1:22">
      <c r="A6031" s="45"/>
      <c r="B6031" s="43">
        <f t="shared" si="98"/>
        <v>6016</v>
      </c>
      <c r="C6031" s="919"/>
      <c r="D6031" s="48"/>
      <c r="L6031" s="259"/>
      <c r="M6031" s="259"/>
      <c r="S6031" s="259"/>
      <c r="T6031" s="259"/>
      <c r="U6031" s="259"/>
      <c r="V6031" s="259"/>
    </row>
    <row r="6032" spans="1:22">
      <c r="A6032" s="45"/>
      <c r="B6032" s="43">
        <f t="shared" si="98"/>
        <v>6017</v>
      </c>
      <c r="C6032" s="919"/>
      <c r="D6032" s="48"/>
      <c r="L6032" s="259"/>
      <c r="M6032" s="259"/>
      <c r="S6032" s="259"/>
      <c r="T6032" s="259"/>
      <c r="U6032" s="259"/>
      <c r="V6032" s="259"/>
    </row>
    <row r="6033" spans="1:22">
      <c r="A6033" s="45"/>
      <c r="B6033" s="43">
        <f t="shared" si="98"/>
        <v>6018</v>
      </c>
      <c r="C6033" s="919"/>
      <c r="D6033" s="48"/>
      <c r="L6033" s="259"/>
      <c r="M6033" s="259"/>
      <c r="S6033" s="259"/>
      <c r="T6033" s="259"/>
      <c r="U6033" s="259"/>
      <c r="V6033" s="259"/>
    </row>
    <row r="6034" spans="1:22">
      <c r="A6034" s="45"/>
      <c r="B6034" s="43">
        <f t="shared" ref="B6034:B6097" si="99">B6033+1</f>
        <v>6019</v>
      </c>
      <c r="C6034" s="919"/>
      <c r="D6034" s="48"/>
      <c r="L6034" s="259"/>
      <c r="M6034" s="259"/>
      <c r="S6034" s="259"/>
      <c r="T6034" s="259"/>
      <c r="U6034" s="259"/>
      <c r="V6034" s="259"/>
    </row>
    <row r="6035" spans="1:22">
      <c r="A6035" s="45"/>
      <c r="B6035" s="43">
        <f t="shared" si="99"/>
        <v>6020</v>
      </c>
      <c r="C6035" s="919"/>
      <c r="D6035" s="48"/>
      <c r="L6035" s="259"/>
      <c r="M6035" s="259"/>
      <c r="S6035" s="259"/>
      <c r="T6035" s="259"/>
      <c r="U6035" s="259"/>
      <c r="V6035" s="259"/>
    </row>
    <row r="6036" spans="1:22">
      <c r="A6036" s="45"/>
      <c r="B6036" s="43">
        <f t="shared" si="99"/>
        <v>6021</v>
      </c>
      <c r="C6036" s="919"/>
      <c r="D6036" s="48"/>
      <c r="L6036" s="259"/>
      <c r="M6036" s="259"/>
      <c r="S6036" s="259"/>
      <c r="T6036" s="259"/>
      <c r="U6036" s="259"/>
      <c r="V6036" s="259"/>
    </row>
    <row r="6037" spans="1:22">
      <c r="A6037" s="45"/>
      <c r="B6037" s="43">
        <f t="shared" si="99"/>
        <v>6022</v>
      </c>
      <c r="C6037" s="919"/>
      <c r="D6037" s="48"/>
      <c r="L6037" s="259"/>
      <c r="M6037" s="259"/>
      <c r="S6037" s="259"/>
      <c r="T6037" s="259"/>
      <c r="U6037" s="259"/>
      <c r="V6037" s="259"/>
    </row>
    <row r="6038" spans="1:22">
      <c r="A6038" s="45"/>
      <c r="B6038" s="43">
        <f t="shared" si="99"/>
        <v>6023</v>
      </c>
      <c r="C6038" s="919"/>
      <c r="D6038" s="48"/>
      <c r="L6038" s="259"/>
      <c r="M6038" s="259"/>
      <c r="S6038" s="259"/>
      <c r="T6038" s="259"/>
      <c r="U6038" s="259"/>
      <c r="V6038" s="259"/>
    </row>
    <row r="6039" spans="1:22">
      <c r="A6039" s="45"/>
      <c r="B6039" s="43">
        <f t="shared" si="99"/>
        <v>6024</v>
      </c>
      <c r="C6039" s="919"/>
      <c r="D6039" s="48"/>
      <c r="L6039" s="259"/>
      <c r="M6039" s="259"/>
      <c r="S6039" s="259"/>
      <c r="T6039" s="259"/>
      <c r="U6039" s="259"/>
      <c r="V6039" s="259"/>
    </row>
    <row r="6040" spans="1:22">
      <c r="A6040" s="45"/>
      <c r="B6040" s="43">
        <f t="shared" si="99"/>
        <v>6025</v>
      </c>
      <c r="C6040" s="919"/>
      <c r="D6040" s="48"/>
      <c r="L6040" s="259"/>
      <c r="M6040" s="259"/>
      <c r="S6040" s="259"/>
      <c r="T6040" s="259"/>
      <c r="U6040" s="259"/>
      <c r="V6040" s="259"/>
    </row>
    <row r="6041" spans="1:22">
      <c r="A6041" s="45"/>
      <c r="B6041" s="43">
        <f t="shared" si="99"/>
        <v>6026</v>
      </c>
      <c r="C6041" s="919"/>
      <c r="D6041" s="48"/>
      <c r="L6041" s="259"/>
      <c r="M6041" s="259"/>
      <c r="S6041" s="259"/>
      <c r="T6041" s="259"/>
      <c r="U6041" s="259"/>
      <c r="V6041" s="259"/>
    </row>
    <row r="6042" spans="1:22">
      <c r="A6042" s="45"/>
      <c r="B6042" s="43">
        <f t="shared" si="99"/>
        <v>6027</v>
      </c>
      <c r="C6042" s="919"/>
      <c r="D6042" s="48"/>
      <c r="L6042" s="259"/>
      <c r="M6042" s="259"/>
      <c r="S6042" s="259"/>
      <c r="T6042" s="259"/>
      <c r="U6042" s="259"/>
      <c r="V6042" s="259"/>
    </row>
    <row r="6043" spans="1:22">
      <c r="A6043" s="45"/>
      <c r="B6043" s="43">
        <f t="shared" si="99"/>
        <v>6028</v>
      </c>
      <c r="C6043" s="919"/>
      <c r="D6043" s="48"/>
      <c r="L6043" s="259"/>
      <c r="M6043" s="259"/>
      <c r="S6043" s="259"/>
      <c r="T6043" s="259"/>
      <c r="U6043" s="259"/>
      <c r="V6043" s="259"/>
    </row>
    <row r="6044" spans="1:22">
      <c r="A6044" s="45"/>
      <c r="B6044" s="43">
        <f t="shared" si="99"/>
        <v>6029</v>
      </c>
      <c r="C6044" s="919"/>
      <c r="D6044" s="48"/>
      <c r="L6044" s="259"/>
      <c r="M6044" s="259"/>
      <c r="S6044" s="259"/>
      <c r="T6044" s="259"/>
      <c r="U6044" s="259"/>
      <c r="V6044" s="259"/>
    </row>
    <row r="6045" spans="1:22">
      <c r="A6045" s="45"/>
      <c r="B6045" s="43">
        <f t="shared" si="99"/>
        <v>6030</v>
      </c>
      <c r="C6045" s="919"/>
      <c r="D6045" s="48"/>
      <c r="L6045" s="259"/>
      <c r="M6045" s="259"/>
      <c r="S6045" s="259"/>
      <c r="T6045" s="259"/>
      <c r="U6045" s="259"/>
      <c r="V6045" s="259"/>
    </row>
    <row r="6046" spans="1:22">
      <c r="A6046" s="45"/>
      <c r="B6046" s="43">
        <f t="shared" si="99"/>
        <v>6031</v>
      </c>
      <c r="C6046" s="919"/>
      <c r="D6046" s="48"/>
      <c r="L6046" s="259"/>
      <c r="M6046" s="259"/>
      <c r="S6046" s="259"/>
      <c r="T6046" s="259"/>
      <c r="U6046" s="259"/>
      <c r="V6046" s="259"/>
    </row>
    <row r="6047" spans="1:22">
      <c r="A6047" s="45"/>
      <c r="B6047" s="43">
        <f t="shared" si="99"/>
        <v>6032</v>
      </c>
      <c r="C6047" s="919"/>
      <c r="D6047" s="48"/>
      <c r="L6047" s="259"/>
      <c r="M6047" s="259"/>
      <c r="S6047" s="259"/>
      <c r="T6047" s="259"/>
      <c r="U6047" s="259"/>
      <c r="V6047" s="259"/>
    </row>
    <row r="6048" spans="1:22">
      <c r="A6048" s="45"/>
      <c r="B6048" s="43">
        <f t="shared" si="99"/>
        <v>6033</v>
      </c>
      <c r="C6048" s="919"/>
      <c r="D6048" s="48"/>
      <c r="L6048" s="259"/>
      <c r="M6048" s="259"/>
      <c r="S6048" s="259"/>
      <c r="T6048" s="259"/>
      <c r="U6048" s="259"/>
      <c r="V6048" s="259"/>
    </row>
    <row r="6049" spans="1:22">
      <c r="A6049" s="45"/>
      <c r="B6049" s="43">
        <f t="shared" si="99"/>
        <v>6034</v>
      </c>
      <c r="C6049" s="919"/>
      <c r="D6049" s="48"/>
      <c r="L6049" s="259"/>
      <c r="M6049" s="259"/>
      <c r="S6049" s="259"/>
      <c r="T6049" s="259"/>
      <c r="U6049" s="259"/>
      <c r="V6049" s="259"/>
    </row>
    <row r="6050" spans="1:22">
      <c r="A6050" s="45"/>
      <c r="B6050" s="43">
        <f t="shared" si="99"/>
        <v>6035</v>
      </c>
      <c r="C6050" s="919"/>
      <c r="D6050" s="48"/>
      <c r="L6050" s="259"/>
      <c r="M6050" s="259"/>
      <c r="S6050" s="259"/>
      <c r="T6050" s="259"/>
      <c r="U6050" s="259"/>
      <c r="V6050" s="259"/>
    </row>
    <row r="6051" spans="1:22">
      <c r="A6051" s="45"/>
      <c r="B6051" s="43">
        <f t="shared" si="99"/>
        <v>6036</v>
      </c>
      <c r="C6051" s="919"/>
      <c r="D6051" s="48"/>
      <c r="L6051" s="259"/>
      <c r="M6051" s="259"/>
      <c r="S6051" s="259"/>
      <c r="T6051" s="259"/>
      <c r="U6051" s="259"/>
      <c r="V6051" s="259"/>
    </row>
    <row r="6052" spans="1:22">
      <c r="A6052" s="45"/>
      <c r="B6052" s="43">
        <f t="shared" si="99"/>
        <v>6037</v>
      </c>
      <c r="C6052" s="919"/>
      <c r="D6052" s="48"/>
      <c r="L6052" s="259"/>
      <c r="M6052" s="259"/>
      <c r="S6052" s="259"/>
      <c r="T6052" s="259"/>
      <c r="U6052" s="259"/>
      <c r="V6052" s="259"/>
    </row>
    <row r="6053" spans="1:22">
      <c r="A6053" s="45"/>
      <c r="B6053" s="43">
        <f t="shared" si="99"/>
        <v>6038</v>
      </c>
      <c r="C6053" s="919"/>
      <c r="D6053" s="48"/>
      <c r="L6053" s="259"/>
      <c r="M6053" s="259"/>
      <c r="S6053" s="259"/>
      <c r="T6053" s="259"/>
      <c r="U6053" s="259"/>
      <c r="V6053" s="259"/>
    </row>
    <row r="6054" spans="1:22">
      <c r="A6054" s="45"/>
      <c r="B6054" s="43">
        <f t="shared" si="99"/>
        <v>6039</v>
      </c>
      <c r="C6054" s="919"/>
      <c r="D6054" s="48"/>
      <c r="L6054" s="259"/>
      <c r="M6054" s="259"/>
      <c r="S6054" s="259"/>
      <c r="T6054" s="259"/>
      <c r="U6054" s="259"/>
      <c r="V6054" s="259"/>
    </row>
    <row r="6055" spans="1:22">
      <c r="A6055" s="45"/>
      <c r="B6055" s="43">
        <f t="shared" si="99"/>
        <v>6040</v>
      </c>
      <c r="C6055" s="919"/>
      <c r="D6055" s="48"/>
      <c r="L6055" s="259"/>
      <c r="M6055" s="259"/>
      <c r="S6055" s="259"/>
      <c r="T6055" s="259"/>
      <c r="U6055" s="259"/>
      <c r="V6055" s="259"/>
    </row>
    <row r="6056" spans="1:22">
      <c r="A6056" s="45"/>
      <c r="B6056" s="43">
        <f t="shared" si="99"/>
        <v>6041</v>
      </c>
      <c r="C6056" s="919"/>
      <c r="D6056" s="48"/>
      <c r="L6056" s="259"/>
      <c r="M6056" s="259"/>
      <c r="S6056" s="259"/>
      <c r="T6056" s="259"/>
      <c r="U6056" s="259"/>
      <c r="V6056" s="259"/>
    </row>
    <row r="6057" spans="1:22">
      <c r="A6057" s="45"/>
      <c r="B6057" s="43">
        <f t="shared" si="99"/>
        <v>6042</v>
      </c>
      <c r="C6057" s="919"/>
      <c r="D6057" s="48"/>
      <c r="L6057" s="259"/>
      <c r="M6057" s="259"/>
      <c r="S6057" s="259"/>
      <c r="T6057" s="259"/>
      <c r="U6057" s="259"/>
      <c r="V6057" s="259"/>
    </row>
    <row r="6058" spans="1:22">
      <c r="A6058" s="45"/>
      <c r="B6058" s="43">
        <f t="shared" si="99"/>
        <v>6043</v>
      </c>
      <c r="C6058" s="919"/>
      <c r="D6058" s="48"/>
      <c r="L6058" s="259"/>
      <c r="M6058" s="259"/>
      <c r="S6058" s="259"/>
      <c r="T6058" s="259"/>
      <c r="U6058" s="259"/>
      <c r="V6058" s="259"/>
    </row>
    <row r="6059" spans="1:22">
      <c r="A6059" s="45"/>
      <c r="B6059" s="43">
        <f t="shared" si="99"/>
        <v>6044</v>
      </c>
      <c r="C6059" s="919"/>
      <c r="D6059" s="48"/>
      <c r="L6059" s="259"/>
      <c r="M6059" s="259"/>
      <c r="S6059" s="259"/>
      <c r="T6059" s="259"/>
      <c r="U6059" s="259"/>
      <c r="V6059" s="259"/>
    </row>
    <row r="6060" spans="1:22">
      <c r="A6060" s="45"/>
      <c r="B6060" s="43">
        <f t="shared" si="99"/>
        <v>6045</v>
      </c>
      <c r="C6060" s="919"/>
      <c r="D6060" s="48"/>
      <c r="L6060" s="259"/>
      <c r="M6060" s="259"/>
      <c r="S6060" s="259"/>
      <c r="T6060" s="259"/>
      <c r="U6060" s="259"/>
      <c r="V6060" s="259"/>
    </row>
    <row r="6061" spans="1:22">
      <c r="A6061" s="45"/>
      <c r="B6061" s="43">
        <f t="shared" si="99"/>
        <v>6046</v>
      </c>
      <c r="C6061" s="919"/>
      <c r="D6061" s="48"/>
      <c r="L6061" s="259"/>
      <c r="M6061" s="259"/>
      <c r="S6061" s="259"/>
      <c r="T6061" s="259"/>
      <c r="U6061" s="259"/>
      <c r="V6061" s="259"/>
    </row>
    <row r="6062" spans="1:22">
      <c r="A6062" s="45"/>
      <c r="B6062" s="43">
        <f t="shared" si="99"/>
        <v>6047</v>
      </c>
      <c r="C6062" s="919"/>
      <c r="D6062" s="48"/>
      <c r="L6062" s="259"/>
      <c r="M6062" s="259"/>
      <c r="S6062" s="259"/>
      <c r="T6062" s="259"/>
      <c r="U6062" s="259"/>
      <c r="V6062" s="259"/>
    </row>
    <row r="6063" spans="1:22">
      <c r="A6063" s="45"/>
      <c r="B6063" s="43">
        <f t="shared" si="99"/>
        <v>6048</v>
      </c>
      <c r="C6063" s="919"/>
      <c r="D6063" s="48"/>
      <c r="L6063" s="259"/>
      <c r="M6063" s="259"/>
      <c r="S6063" s="259"/>
      <c r="T6063" s="259"/>
      <c r="U6063" s="259"/>
      <c r="V6063" s="259"/>
    </row>
    <row r="6064" spans="1:22">
      <c r="A6064" s="45"/>
      <c r="B6064" s="43">
        <f t="shared" si="99"/>
        <v>6049</v>
      </c>
      <c r="C6064" s="919"/>
      <c r="D6064" s="48"/>
      <c r="L6064" s="259"/>
      <c r="M6064" s="259"/>
      <c r="S6064" s="259"/>
      <c r="T6064" s="259"/>
      <c r="U6064" s="259"/>
      <c r="V6064" s="259"/>
    </row>
    <row r="6065" spans="1:22">
      <c r="A6065" s="45"/>
      <c r="B6065" s="43">
        <f t="shared" si="99"/>
        <v>6050</v>
      </c>
      <c r="C6065" s="919"/>
      <c r="D6065" s="48"/>
      <c r="L6065" s="259"/>
      <c r="M6065" s="259"/>
      <c r="S6065" s="259"/>
      <c r="T6065" s="259"/>
      <c r="U6065" s="259"/>
      <c r="V6065" s="259"/>
    </row>
    <row r="6066" spans="1:22">
      <c r="A6066" s="45"/>
      <c r="B6066" s="43">
        <f t="shared" si="99"/>
        <v>6051</v>
      </c>
      <c r="C6066" s="919"/>
      <c r="D6066" s="48"/>
      <c r="L6066" s="259"/>
      <c r="M6066" s="259"/>
      <c r="S6066" s="259"/>
      <c r="T6066" s="259"/>
      <c r="U6066" s="259"/>
      <c r="V6066" s="259"/>
    </row>
    <row r="6067" spans="1:22">
      <c r="A6067" s="45"/>
      <c r="B6067" s="43">
        <f t="shared" si="99"/>
        <v>6052</v>
      </c>
      <c r="C6067" s="919"/>
      <c r="D6067" s="48"/>
      <c r="L6067" s="259"/>
      <c r="M6067" s="259"/>
      <c r="S6067" s="259"/>
      <c r="T6067" s="259"/>
      <c r="U6067" s="259"/>
      <c r="V6067" s="259"/>
    </row>
    <row r="6068" spans="1:22">
      <c r="A6068" s="45"/>
      <c r="B6068" s="43">
        <f t="shared" si="99"/>
        <v>6053</v>
      </c>
      <c r="C6068" s="919"/>
      <c r="D6068" s="48"/>
      <c r="L6068" s="259"/>
      <c r="M6068" s="259"/>
      <c r="S6068" s="259"/>
      <c r="T6068" s="259"/>
      <c r="U6068" s="259"/>
      <c r="V6068" s="259"/>
    </row>
    <row r="6069" spans="1:22">
      <c r="A6069" s="45"/>
      <c r="B6069" s="43">
        <f t="shared" si="99"/>
        <v>6054</v>
      </c>
      <c r="C6069" s="919"/>
      <c r="D6069" s="48"/>
      <c r="L6069" s="259"/>
      <c r="M6069" s="259"/>
      <c r="S6069" s="259"/>
      <c r="T6069" s="259"/>
      <c r="U6069" s="259"/>
      <c r="V6069" s="259"/>
    </row>
    <row r="6070" spans="1:22">
      <c r="A6070" s="45"/>
      <c r="B6070" s="43">
        <f t="shared" si="99"/>
        <v>6055</v>
      </c>
      <c r="C6070" s="919"/>
      <c r="D6070" s="48"/>
      <c r="L6070" s="259"/>
      <c r="M6070" s="259"/>
      <c r="S6070" s="259"/>
      <c r="T6070" s="259"/>
      <c r="U6070" s="259"/>
      <c r="V6070" s="259"/>
    </row>
    <row r="6071" spans="1:22">
      <c r="A6071" s="45"/>
      <c r="B6071" s="43">
        <f t="shared" si="99"/>
        <v>6056</v>
      </c>
      <c r="C6071" s="919"/>
      <c r="D6071" s="48"/>
      <c r="L6071" s="259"/>
      <c r="M6071" s="259"/>
      <c r="S6071" s="259"/>
      <c r="T6071" s="259"/>
      <c r="U6071" s="259"/>
      <c r="V6071" s="259"/>
    </row>
    <row r="6072" spans="1:22">
      <c r="A6072" s="45"/>
      <c r="B6072" s="43">
        <f t="shared" si="99"/>
        <v>6057</v>
      </c>
      <c r="C6072" s="919"/>
      <c r="D6072" s="48"/>
      <c r="L6072" s="259"/>
      <c r="M6072" s="259"/>
      <c r="S6072" s="259"/>
      <c r="T6072" s="259"/>
      <c r="U6072" s="259"/>
      <c r="V6072" s="259"/>
    </row>
    <row r="6073" spans="1:22">
      <c r="A6073" s="45"/>
      <c r="B6073" s="43">
        <f t="shared" si="99"/>
        <v>6058</v>
      </c>
      <c r="C6073" s="919"/>
      <c r="D6073" s="48"/>
      <c r="L6073" s="259"/>
      <c r="M6073" s="259"/>
      <c r="S6073" s="259"/>
      <c r="T6073" s="259"/>
      <c r="U6073" s="259"/>
      <c r="V6073" s="259"/>
    </row>
    <row r="6074" spans="1:22">
      <c r="A6074" s="45"/>
      <c r="B6074" s="43">
        <f t="shared" si="99"/>
        <v>6059</v>
      </c>
      <c r="C6074" s="919"/>
      <c r="D6074" s="48"/>
      <c r="L6074" s="259"/>
      <c r="M6074" s="259"/>
      <c r="S6074" s="259"/>
      <c r="T6074" s="259"/>
      <c r="U6074" s="259"/>
      <c r="V6074" s="259"/>
    </row>
    <row r="6075" spans="1:22">
      <c r="A6075" s="45"/>
      <c r="B6075" s="43">
        <f t="shared" si="99"/>
        <v>6060</v>
      </c>
      <c r="C6075" s="919"/>
      <c r="D6075" s="48"/>
      <c r="L6075" s="259"/>
      <c r="M6075" s="259"/>
      <c r="S6075" s="259"/>
      <c r="T6075" s="259"/>
      <c r="U6075" s="259"/>
      <c r="V6075" s="259"/>
    </row>
    <row r="6076" spans="1:22">
      <c r="A6076" s="45"/>
      <c r="B6076" s="43">
        <f t="shared" si="99"/>
        <v>6061</v>
      </c>
      <c r="C6076" s="919"/>
      <c r="D6076" s="48"/>
      <c r="L6076" s="259"/>
      <c r="M6076" s="259"/>
      <c r="S6076" s="259"/>
      <c r="T6076" s="259"/>
      <c r="U6076" s="259"/>
      <c r="V6076" s="259"/>
    </row>
    <row r="6077" spans="1:22">
      <c r="A6077" s="45"/>
      <c r="B6077" s="43">
        <f t="shared" si="99"/>
        <v>6062</v>
      </c>
      <c r="C6077" s="919"/>
      <c r="D6077" s="48"/>
      <c r="L6077" s="259"/>
      <c r="M6077" s="259"/>
      <c r="S6077" s="259"/>
      <c r="T6077" s="259"/>
      <c r="U6077" s="259"/>
      <c r="V6077" s="259"/>
    </row>
    <row r="6078" spans="1:22">
      <c r="A6078" s="45"/>
      <c r="B6078" s="43">
        <f t="shared" si="99"/>
        <v>6063</v>
      </c>
      <c r="C6078" s="919"/>
      <c r="D6078" s="48"/>
      <c r="L6078" s="259"/>
      <c r="M6078" s="259"/>
      <c r="S6078" s="259"/>
      <c r="T6078" s="259"/>
      <c r="U6078" s="259"/>
      <c r="V6078" s="259"/>
    </row>
    <row r="6079" spans="1:22">
      <c r="A6079" s="45"/>
      <c r="B6079" s="43">
        <f t="shared" si="99"/>
        <v>6064</v>
      </c>
      <c r="C6079" s="919"/>
      <c r="D6079" s="48"/>
      <c r="L6079" s="259"/>
      <c r="M6079" s="259"/>
      <c r="S6079" s="259"/>
      <c r="T6079" s="259"/>
      <c r="U6079" s="259"/>
      <c r="V6079" s="259"/>
    </row>
    <row r="6080" spans="1:22">
      <c r="A6080" s="45"/>
      <c r="B6080" s="43">
        <f t="shared" si="99"/>
        <v>6065</v>
      </c>
      <c r="C6080" s="919"/>
      <c r="D6080" s="48"/>
      <c r="L6080" s="259"/>
      <c r="M6080" s="259"/>
      <c r="S6080" s="259"/>
      <c r="T6080" s="259"/>
      <c r="U6080" s="259"/>
      <c r="V6080" s="259"/>
    </row>
    <row r="6081" spans="1:22">
      <c r="A6081" s="45"/>
      <c r="B6081" s="43">
        <f t="shared" si="99"/>
        <v>6066</v>
      </c>
      <c r="C6081" s="919"/>
      <c r="D6081" s="48"/>
      <c r="L6081" s="259"/>
      <c r="M6081" s="259"/>
      <c r="S6081" s="259"/>
      <c r="T6081" s="259"/>
      <c r="U6081" s="259"/>
      <c r="V6081" s="259"/>
    </row>
    <row r="6082" spans="1:22">
      <c r="A6082" s="45"/>
      <c r="B6082" s="43">
        <f t="shared" si="99"/>
        <v>6067</v>
      </c>
      <c r="C6082" s="919"/>
      <c r="D6082" s="48"/>
      <c r="L6082" s="259"/>
      <c r="M6082" s="259"/>
      <c r="S6082" s="259"/>
      <c r="T6082" s="259"/>
      <c r="U6082" s="259"/>
      <c r="V6082" s="259"/>
    </row>
    <row r="6083" spans="1:22">
      <c r="A6083" s="45"/>
      <c r="B6083" s="43">
        <f t="shared" si="99"/>
        <v>6068</v>
      </c>
      <c r="C6083" s="919"/>
      <c r="D6083" s="48"/>
      <c r="L6083" s="259"/>
      <c r="M6083" s="259"/>
      <c r="S6083" s="259"/>
      <c r="T6083" s="259"/>
      <c r="U6083" s="259"/>
      <c r="V6083" s="259"/>
    </row>
    <row r="6084" spans="1:22">
      <c r="A6084" s="45"/>
      <c r="B6084" s="43">
        <f t="shared" si="99"/>
        <v>6069</v>
      </c>
      <c r="C6084" s="919"/>
      <c r="D6084" s="48"/>
      <c r="L6084" s="259"/>
      <c r="M6084" s="259"/>
      <c r="S6084" s="259"/>
      <c r="T6084" s="259"/>
      <c r="U6084" s="259"/>
      <c r="V6084" s="259"/>
    </row>
    <row r="6085" spans="1:22">
      <c r="A6085" s="45"/>
      <c r="B6085" s="43">
        <f t="shared" si="99"/>
        <v>6070</v>
      </c>
      <c r="C6085" s="919"/>
      <c r="D6085" s="48"/>
      <c r="L6085" s="259"/>
      <c r="M6085" s="259"/>
      <c r="S6085" s="259"/>
      <c r="T6085" s="259"/>
      <c r="U6085" s="259"/>
      <c r="V6085" s="259"/>
    </row>
    <row r="6086" spans="1:22">
      <c r="A6086" s="45"/>
      <c r="B6086" s="43">
        <f t="shared" si="99"/>
        <v>6071</v>
      </c>
      <c r="C6086" s="919"/>
      <c r="D6086" s="48"/>
      <c r="L6086" s="259"/>
      <c r="M6086" s="259"/>
      <c r="S6086" s="259"/>
      <c r="T6086" s="259"/>
      <c r="U6086" s="259"/>
      <c r="V6086" s="259"/>
    </row>
    <row r="6087" spans="1:22">
      <c r="A6087" s="45"/>
      <c r="B6087" s="43">
        <f t="shared" si="99"/>
        <v>6072</v>
      </c>
      <c r="C6087" s="919"/>
      <c r="D6087" s="48"/>
      <c r="L6087" s="259"/>
      <c r="M6087" s="259"/>
      <c r="S6087" s="259"/>
      <c r="T6087" s="259"/>
      <c r="U6087" s="259"/>
      <c r="V6087" s="259"/>
    </row>
    <row r="6088" spans="1:22">
      <c r="A6088" s="45"/>
      <c r="B6088" s="43">
        <f t="shared" si="99"/>
        <v>6073</v>
      </c>
      <c r="C6088" s="919"/>
      <c r="D6088" s="48"/>
      <c r="L6088" s="259"/>
      <c r="M6088" s="259"/>
      <c r="S6088" s="259"/>
      <c r="T6088" s="259"/>
      <c r="U6088" s="259"/>
      <c r="V6088" s="259"/>
    </row>
    <row r="6089" spans="1:22">
      <c r="A6089" s="45"/>
      <c r="B6089" s="43">
        <f t="shared" si="99"/>
        <v>6074</v>
      </c>
      <c r="C6089" s="919"/>
      <c r="D6089" s="48"/>
      <c r="L6089" s="259"/>
      <c r="M6089" s="259"/>
      <c r="S6089" s="259"/>
      <c r="T6089" s="259"/>
      <c r="U6089" s="259"/>
      <c r="V6089" s="259"/>
    </row>
    <row r="6090" spans="1:22">
      <c r="A6090" s="45"/>
      <c r="B6090" s="43">
        <f t="shared" si="99"/>
        <v>6075</v>
      </c>
      <c r="C6090" s="919"/>
      <c r="D6090" s="48"/>
      <c r="L6090" s="259"/>
      <c r="M6090" s="259"/>
      <c r="S6090" s="259"/>
      <c r="T6090" s="259"/>
      <c r="U6090" s="259"/>
      <c r="V6090" s="259"/>
    </row>
    <row r="6091" spans="1:22">
      <c r="A6091" s="45"/>
      <c r="B6091" s="43">
        <f t="shared" si="99"/>
        <v>6076</v>
      </c>
      <c r="C6091" s="919"/>
      <c r="D6091" s="48"/>
      <c r="L6091" s="259"/>
      <c r="M6091" s="259"/>
      <c r="S6091" s="259"/>
      <c r="T6091" s="259"/>
      <c r="U6091" s="259"/>
      <c r="V6091" s="259"/>
    </row>
    <row r="6092" spans="1:22">
      <c r="A6092" s="45"/>
      <c r="B6092" s="43">
        <f t="shared" si="99"/>
        <v>6077</v>
      </c>
      <c r="C6092" s="919"/>
      <c r="D6092" s="48"/>
      <c r="L6092" s="259"/>
      <c r="M6092" s="259"/>
      <c r="S6092" s="259"/>
      <c r="T6092" s="259"/>
      <c r="U6092" s="259"/>
      <c r="V6092" s="259"/>
    </row>
    <row r="6093" spans="1:22">
      <c r="A6093" s="45"/>
      <c r="B6093" s="43">
        <f t="shared" si="99"/>
        <v>6078</v>
      </c>
      <c r="C6093" s="919"/>
      <c r="D6093" s="48"/>
      <c r="L6093" s="259"/>
      <c r="M6093" s="259"/>
      <c r="S6093" s="259"/>
      <c r="T6093" s="259"/>
      <c r="U6093" s="259"/>
      <c r="V6093" s="259"/>
    </row>
    <row r="6094" spans="1:22">
      <c r="A6094" s="45"/>
      <c r="B6094" s="43">
        <f t="shared" si="99"/>
        <v>6079</v>
      </c>
      <c r="C6094" s="919"/>
      <c r="D6094" s="48"/>
      <c r="L6094" s="259"/>
      <c r="M6094" s="259"/>
      <c r="S6094" s="259"/>
      <c r="T6094" s="259"/>
      <c r="U6094" s="259"/>
      <c r="V6094" s="259"/>
    </row>
    <row r="6095" spans="1:22">
      <c r="A6095" s="45"/>
      <c r="B6095" s="43">
        <f t="shared" si="99"/>
        <v>6080</v>
      </c>
      <c r="C6095" s="919"/>
      <c r="D6095" s="48"/>
      <c r="L6095" s="259"/>
      <c r="M6095" s="259"/>
      <c r="S6095" s="259"/>
      <c r="T6095" s="259"/>
      <c r="U6095" s="259"/>
      <c r="V6095" s="259"/>
    </row>
    <row r="6096" spans="1:22">
      <c r="A6096" s="45"/>
      <c r="B6096" s="43">
        <f t="shared" si="99"/>
        <v>6081</v>
      </c>
      <c r="C6096" s="919"/>
      <c r="D6096" s="48"/>
      <c r="L6096" s="259"/>
      <c r="M6096" s="259"/>
      <c r="S6096" s="259"/>
      <c r="T6096" s="259"/>
      <c r="U6096" s="259"/>
      <c r="V6096" s="259"/>
    </row>
    <row r="6097" spans="1:22">
      <c r="A6097" s="45"/>
      <c r="B6097" s="43">
        <f t="shared" si="99"/>
        <v>6082</v>
      </c>
      <c r="C6097" s="919"/>
      <c r="D6097" s="48"/>
      <c r="L6097" s="259"/>
      <c r="M6097" s="259"/>
      <c r="S6097" s="259"/>
      <c r="T6097" s="259"/>
      <c r="U6097" s="259"/>
      <c r="V6097" s="259"/>
    </row>
    <row r="6098" spans="1:22">
      <c r="A6098" s="45"/>
      <c r="B6098" s="43">
        <f t="shared" ref="B6098:B6161" si="100">B6097+1</f>
        <v>6083</v>
      </c>
      <c r="C6098" s="919"/>
      <c r="D6098" s="48"/>
      <c r="L6098" s="259"/>
      <c r="M6098" s="259"/>
      <c r="S6098" s="259"/>
      <c r="T6098" s="259"/>
      <c r="U6098" s="259"/>
      <c r="V6098" s="259"/>
    </row>
    <row r="6099" spans="1:22">
      <c r="A6099" s="45"/>
      <c r="B6099" s="43">
        <f t="shared" si="100"/>
        <v>6084</v>
      </c>
      <c r="C6099" s="919"/>
      <c r="D6099" s="48"/>
      <c r="L6099" s="259"/>
      <c r="M6099" s="259"/>
      <c r="S6099" s="259"/>
      <c r="T6099" s="259"/>
      <c r="U6099" s="259"/>
      <c r="V6099" s="259"/>
    </row>
    <row r="6100" spans="1:22">
      <c r="A6100" s="45"/>
      <c r="B6100" s="43">
        <f t="shared" si="100"/>
        <v>6085</v>
      </c>
      <c r="C6100" s="919"/>
      <c r="D6100" s="48"/>
      <c r="L6100" s="259"/>
      <c r="M6100" s="259"/>
      <c r="S6100" s="259"/>
      <c r="T6100" s="259"/>
      <c r="U6100" s="259"/>
      <c r="V6100" s="259"/>
    </row>
    <row r="6101" spans="1:22">
      <c r="A6101" s="45"/>
      <c r="B6101" s="43">
        <f t="shared" si="100"/>
        <v>6086</v>
      </c>
      <c r="C6101" s="919"/>
      <c r="D6101" s="48"/>
      <c r="L6101" s="259"/>
      <c r="M6101" s="259"/>
      <c r="S6101" s="259"/>
      <c r="T6101" s="259"/>
      <c r="U6101" s="259"/>
      <c r="V6101" s="259"/>
    </row>
    <row r="6102" spans="1:22">
      <c r="A6102" s="45"/>
      <c r="B6102" s="43">
        <f t="shared" si="100"/>
        <v>6087</v>
      </c>
      <c r="C6102" s="919"/>
      <c r="D6102" s="48"/>
      <c r="L6102" s="259"/>
      <c r="M6102" s="259"/>
      <c r="S6102" s="259"/>
      <c r="T6102" s="259"/>
      <c r="U6102" s="259"/>
      <c r="V6102" s="259"/>
    </row>
    <row r="6103" spans="1:22">
      <c r="A6103" s="45"/>
      <c r="B6103" s="43">
        <f t="shared" si="100"/>
        <v>6088</v>
      </c>
      <c r="C6103" s="919"/>
      <c r="D6103" s="48"/>
      <c r="L6103" s="259"/>
      <c r="M6103" s="259"/>
      <c r="S6103" s="259"/>
      <c r="T6103" s="259"/>
      <c r="U6103" s="259"/>
      <c r="V6103" s="259"/>
    </row>
    <row r="6104" spans="1:22">
      <c r="A6104" s="45"/>
      <c r="B6104" s="43">
        <f t="shared" si="100"/>
        <v>6089</v>
      </c>
      <c r="C6104" s="919"/>
      <c r="D6104" s="48"/>
      <c r="L6104" s="259"/>
      <c r="M6104" s="259"/>
      <c r="S6104" s="259"/>
      <c r="T6104" s="259"/>
      <c r="U6104" s="259"/>
      <c r="V6104" s="259"/>
    </row>
    <row r="6105" spans="1:22">
      <c r="A6105" s="45"/>
      <c r="B6105" s="43">
        <f t="shared" si="100"/>
        <v>6090</v>
      </c>
      <c r="C6105" s="919"/>
      <c r="D6105" s="48"/>
      <c r="L6105" s="259"/>
      <c r="M6105" s="259"/>
      <c r="S6105" s="259"/>
      <c r="T6105" s="259"/>
      <c r="U6105" s="259"/>
      <c r="V6105" s="259"/>
    </row>
    <row r="6106" spans="1:22">
      <c r="A6106" s="45"/>
      <c r="B6106" s="43">
        <f t="shared" si="100"/>
        <v>6091</v>
      </c>
      <c r="C6106" s="919"/>
      <c r="D6106" s="48"/>
      <c r="L6106" s="259"/>
      <c r="M6106" s="259"/>
      <c r="S6106" s="259"/>
      <c r="T6106" s="259"/>
      <c r="U6106" s="259"/>
      <c r="V6106" s="259"/>
    </row>
    <row r="6107" spans="1:22">
      <c r="A6107" s="45"/>
      <c r="B6107" s="43">
        <f t="shared" si="100"/>
        <v>6092</v>
      </c>
      <c r="C6107" s="919"/>
      <c r="D6107" s="48"/>
      <c r="L6107" s="259"/>
      <c r="M6107" s="259"/>
      <c r="S6107" s="259"/>
      <c r="T6107" s="259"/>
      <c r="U6107" s="259"/>
      <c r="V6107" s="259"/>
    </row>
    <row r="6108" spans="1:22">
      <c r="A6108" s="45"/>
      <c r="B6108" s="43">
        <f t="shared" si="100"/>
        <v>6093</v>
      </c>
      <c r="C6108" s="919"/>
      <c r="D6108" s="48"/>
      <c r="L6108" s="259"/>
      <c r="M6108" s="259"/>
      <c r="S6108" s="259"/>
      <c r="T6108" s="259"/>
      <c r="U6108" s="259"/>
      <c r="V6108" s="259"/>
    </row>
    <row r="6109" spans="1:22">
      <c r="A6109" s="45"/>
      <c r="B6109" s="43">
        <f t="shared" si="100"/>
        <v>6094</v>
      </c>
      <c r="C6109" s="919"/>
      <c r="D6109" s="48"/>
      <c r="L6109" s="259"/>
      <c r="M6109" s="259"/>
      <c r="S6109" s="259"/>
      <c r="T6109" s="259"/>
      <c r="U6109" s="259"/>
      <c r="V6109" s="259"/>
    </row>
    <row r="6110" spans="1:22">
      <c r="A6110" s="45"/>
      <c r="B6110" s="43">
        <f t="shared" si="100"/>
        <v>6095</v>
      </c>
      <c r="C6110" s="919"/>
      <c r="D6110" s="48"/>
      <c r="L6110" s="259"/>
      <c r="M6110" s="259"/>
      <c r="S6110" s="259"/>
      <c r="T6110" s="259"/>
      <c r="U6110" s="259"/>
      <c r="V6110" s="259"/>
    </row>
    <row r="6111" spans="1:22">
      <c r="A6111" s="45"/>
      <c r="B6111" s="43">
        <f t="shared" si="100"/>
        <v>6096</v>
      </c>
      <c r="C6111" s="919"/>
      <c r="D6111" s="48"/>
      <c r="L6111" s="259"/>
      <c r="M6111" s="259"/>
      <c r="S6111" s="259"/>
      <c r="T6111" s="259"/>
      <c r="U6111" s="259"/>
      <c r="V6111" s="259"/>
    </row>
    <row r="6112" spans="1:22">
      <c r="A6112" s="45"/>
      <c r="B6112" s="43">
        <f t="shared" si="100"/>
        <v>6097</v>
      </c>
      <c r="C6112" s="919"/>
      <c r="D6112" s="48"/>
      <c r="L6112" s="259"/>
      <c r="M6112" s="259"/>
      <c r="S6112" s="259"/>
      <c r="T6112" s="259"/>
      <c r="U6112" s="259"/>
      <c r="V6112" s="259"/>
    </row>
    <row r="6113" spans="1:22">
      <c r="A6113" s="45"/>
      <c r="B6113" s="43">
        <f t="shared" si="100"/>
        <v>6098</v>
      </c>
      <c r="C6113" s="919"/>
      <c r="D6113" s="48"/>
      <c r="L6113" s="259"/>
      <c r="M6113" s="259"/>
      <c r="S6113" s="259"/>
      <c r="T6113" s="259"/>
      <c r="U6113" s="259"/>
      <c r="V6113" s="259"/>
    </row>
    <row r="6114" spans="1:22">
      <c r="A6114" s="45"/>
      <c r="B6114" s="43">
        <f t="shared" si="100"/>
        <v>6099</v>
      </c>
      <c r="C6114" s="919"/>
      <c r="D6114" s="48"/>
      <c r="L6114" s="259"/>
      <c r="M6114" s="259"/>
      <c r="S6114" s="259"/>
      <c r="T6114" s="259"/>
      <c r="U6114" s="259"/>
      <c r="V6114" s="259"/>
    </row>
    <row r="6115" spans="1:22">
      <c r="A6115" s="45"/>
      <c r="B6115" s="43">
        <f t="shared" si="100"/>
        <v>6100</v>
      </c>
      <c r="C6115" s="919"/>
      <c r="D6115" s="48"/>
      <c r="L6115" s="259"/>
      <c r="M6115" s="259"/>
      <c r="S6115" s="259"/>
      <c r="T6115" s="259"/>
      <c r="U6115" s="259"/>
      <c r="V6115" s="259"/>
    </row>
    <row r="6116" spans="1:22">
      <c r="A6116" s="45"/>
      <c r="B6116" s="43">
        <f t="shared" si="100"/>
        <v>6101</v>
      </c>
      <c r="C6116" s="919"/>
      <c r="D6116" s="48"/>
      <c r="L6116" s="259"/>
      <c r="M6116" s="259"/>
      <c r="S6116" s="259"/>
      <c r="T6116" s="259"/>
      <c r="U6116" s="259"/>
      <c r="V6116" s="259"/>
    </row>
    <row r="6117" spans="1:22">
      <c r="A6117" s="45"/>
      <c r="B6117" s="43">
        <f t="shared" si="100"/>
        <v>6102</v>
      </c>
      <c r="C6117" s="919"/>
      <c r="D6117" s="48"/>
      <c r="L6117" s="259"/>
      <c r="M6117" s="259"/>
      <c r="S6117" s="259"/>
      <c r="T6117" s="259"/>
      <c r="U6117" s="259"/>
      <c r="V6117" s="259"/>
    </row>
    <row r="6118" spans="1:22">
      <c r="A6118" s="45"/>
      <c r="B6118" s="43">
        <f t="shared" si="100"/>
        <v>6103</v>
      </c>
      <c r="C6118" s="919"/>
      <c r="D6118" s="48"/>
      <c r="L6118" s="259"/>
      <c r="M6118" s="259"/>
      <c r="S6118" s="259"/>
      <c r="T6118" s="259"/>
      <c r="U6118" s="259"/>
      <c r="V6118" s="259"/>
    </row>
    <row r="6119" spans="1:22">
      <c r="A6119" s="45"/>
      <c r="B6119" s="43">
        <f t="shared" si="100"/>
        <v>6104</v>
      </c>
      <c r="C6119" s="919"/>
      <c r="D6119" s="48"/>
      <c r="L6119" s="259"/>
      <c r="M6119" s="259"/>
      <c r="S6119" s="259"/>
      <c r="T6119" s="259"/>
      <c r="U6119" s="259"/>
      <c r="V6119" s="259"/>
    </row>
    <row r="6120" spans="1:22">
      <c r="A6120" s="45"/>
      <c r="B6120" s="43">
        <f t="shared" si="100"/>
        <v>6105</v>
      </c>
      <c r="C6120" s="919"/>
      <c r="D6120" s="48"/>
      <c r="L6120" s="259"/>
      <c r="M6120" s="259"/>
      <c r="S6120" s="259"/>
      <c r="T6120" s="259"/>
      <c r="U6120" s="259"/>
      <c r="V6120" s="259"/>
    </row>
    <row r="6121" spans="1:22">
      <c r="A6121" s="45"/>
      <c r="B6121" s="43">
        <f t="shared" si="100"/>
        <v>6106</v>
      </c>
      <c r="C6121" s="919"/>
      <c r="D6121" s="48"/>
      <c r="L6121" s="259"/>
      <c r="M6121" s="259"/>
      <c r="S6121" s="259"/>
      <c r="T6121" s="259"/>
      <c r="U6121" s="259"/>
      <c r="V6121" s="259"/>
    </row>
    <row r="6122" spans="1:22">
      <c r="A6122" s="45"/>
      <c r="B6122" s="43">
        <f t="shared" si="100"/>
        <v>6107</v>
      </c>
      <c r="C6122" s="919"/>
      <c r="D6122" s="48"/>
      <c r="L6122" s="259"/>
      <c r="M6122" s="259"/>
      <c r="S6122" s="259"/>
      <c r="T6122" s="259"/>
      <c r="U6122" s="259"/>
      <c r="V6122" s="259"/>
    </row>
    <row r="6123" spans="1:22">
      <c r="A6123" s="45"/>
      <c r="B6123" s="43">
        <f t="shared" si="100"/>
        <v>6108</v>
      </c>
      <c r="C6123" s="919"/>
      <c r="D6123" s="48"/>
      <c r="L6123" s="259"/>
      <c r="M6123" s="259"/>
      <c r="S6123" s="259"/>
      <c r="T6123" s="259"/>
      <c r="U6123" s="259"/>
      <c r="V6123" s="259"/>
    </row>
    <row r="6124" spans="1:22">
      <c r="A6124" s="45"/>
      <c r="B6124" s="43">
        <f t="shared" si="100"/>
        <v>6109</v>
      </c>
      <c r="C6124" s="919"/>
      <c r="D6124" s="48"/>
      <c r="L6124" s="259"/>
      <c r="M6124" s="259"/>
      <c r="S6124" s="259"/>
      <c r="T6124" s="259"/>
      <c r="U6124" s="259"/>
      <c r="V6124" s="259"/>
    </row>
    <row r="6125" spans="1:22">
      <c r="A6125" s="45"/>
      <c r="B6125" s="43">
        <f t="shared" si="100"/>
        <v>6110</v>
      </c>
      <c r="C6125" s="919"/>
      <c r="D6125" s="48"/>
      <c r="L6125" s="259"/>
      <c r="M6125" s="259"/>
      <c r="S6125" s="259"/>
      <c r="T6125" s="259"/>
      <c r="U6125" s="259"/>
      <c r="V6125" s="259"/>
    </row>
    <row r="6126" spans="1:22">
      <c r="A6126" s="45"/>
      <c r="B6126" s="43">
        <f t="shared" si="100"/>
        <v>6111</v>
      </c>
      <c r="C6126" s="919"/>
      <c r="D6126" s="48"/>
      <c r="L6126" s="259"/>
      <c r="M6126" s="259"/>
      <c r="S6126" s="259"/>
      <c r="T6126" s="259"/>
      <c r="U6126" s="259"/>
      <c r="V6126" s="259"/>
    </row>
    <row r="6127" spans="1:22">
      <c r="A6127" s="45"/>
      <c r="B6127" s="43">
        <f t="shared" si="100"/>
        <v>6112</v>
      </c>
      <c r="C6127" s="919"/>
      <c r="D6127" s="48"/>
      <c r="L6127" s="259"/>
      <c r="M6127" s="259"/>
      <c r="S6127" s="259"/>
      <c r="T6127" s="259"/>
      <c r="U6127" s="259"/>
      <c r="V6127" s="259"/>
    </row>
    <row r="6128" spans="1:22">
      <c r="A6128" s="45"/>
      <c r="B6128" s="43">
        <f t="shared" si="100"/>
        <v>6113</v>
      </c>
      <c r="C6128" s="919"/>
      <c r="D6128" s="48"/>
      <c r="L6128" s="259"/>
      <c r="M6128" s="259"/>
      <c r="S6128" s="259"/>
      <c r="T6128" s="259"/>
      <c r="U6128" s="259"/>
      <c r="V6128" s="259"/>
    </row>
    <row r="6129" spans="1:22">
      <c r="A6129" s="45"/>
      <c r="B6129" s="43">
        <f t="shared" si="100"/>
        <v>6114</v>
      </c>
      <c r="C6129" s="919"/>
      <c r="D6129" s="48"/>
      <c r="L6129" s="259"/>
      <c r="M6129" s="259"/>
      <c r="S6129" s="259"/>
      <c r="T6129" s="259"/>
      <c r="U6129" s="259"/>
      <c r="V6129" s="259"/>
    </row>
    <row r="6130" spans="1:22">
      <c r="A6130" s="45"/>
      <c r="B6130" s="43">
        <f t="shared" si="100"/>
        <v>6115</v>
      </c>
      <c r="C6130" s="919"/>
      <c r="D6130" s="48"/>
      <c r="L6130" s="259"/>
      <c r="M6130" s="259"/>
      <c r="S6130" s="259"/>
      <c r="T6130" s="259"/>
      <c r="U6130" s="259"/>
      <c r="V6130" s="259"/>
    </row>
    <row r="6131" spans="1:22">
      <c r="A6131" s="45"/>
      <c r="B6131" s="43">
        <f t="shared" si="100"/>
        <v>6116</v>
      </c>
      <c r="C6131" s="919"/>
      <c r="D6131" s="48"/>
      <c r="L6131" s="259"/>
      <c r="M6131" s="259"/>
      <c r="S6131" s="259"/>
      <c r="T6131" s="259"/>
      <c r="U6131" s="259"/>
      <c r="V6131" s="259"/>
    </row>
    <row r="6132" spans="1:22">
      <c r="A6132" s="45"/>
      <c r="B6132" s="43">
        <f t="shared" si="100"/>
        <v>6117</v>
      </c>
      <c r="C6132" s="919"/>
      <c r="D6132" s="48"/>
      <c r="L6132" s="259"/>
      <c r="M6132" s="259"/>
      <c r="S6132" s="259"/>
      <c r="T6132" s="259"/>
      <c r="U6132" s="259"/>
      <c r="V6132" s="259"/>
    </row>
    <row r="6133" spans="1:22">
      <c r="A6133" s="45"/>
      <c r="B6133" s="43">
        <f t="shared" si="100"/>
        <v>6118</v>
      </c>
      <c r="C6133" s="919"/>
      <c r="D6133" s="48"/>
      <c r="L6133" s="259"/>
      <c r="M6133" s="259"/>
      <c r="S6133" s="259"/>
      <c r="T6133" s="259"/>
      <c r="U6133" s="259"/>
      <c r="V6133" s="259"/>
    </row>
    <row r="6134" spans="1:22">
      <c r="A6134" s="45"/>
      <c r="B6134" s="43">
        <f t="shared" si="100"/>
        <v>6119</v>
      </c>
      <c r="C6134" s="919"/>
      <c r="D6134" s="48"/>
      <c r="L6134" s="259"/>
      <c r="M6134" s="259"/>
      <c r="S6134" s="259"/>
      <c r="T6134" s="259"/>
      <c r="U6134" s="259"/>
      <c r="V6134" s="259"/>
    </row>
    <row r="6135" spans="1:22">
      <c r="A6135" s="45"/>
      <c r="B6135" s="43">
        <f t="shared" si="100"/>
        <v>6120</v>
      </c>
      <c r="C6135" s="919"/>
      <c r="D6135" s="48"/>
      <c r="L6135" s="259"/>
      <c r="M6135" s="259"/>
      <c r="S6135" s="259"/>
      <c r="T6135" s="259"/>
      <c r="U6135" s="259"/>
      <c r="V6135" s="259"/>
    </row>
    <row r="6136" spans="1:22">
      <c r="A6136" s="45"/>
      <c r="B6136" s="43">
        <f t="shared" si="100"/>
        <v>6121</v>
      </c>
      <c r="C6136" s="919"/>
      <c r="D6136" s="48"/>
      <c r="L6136" s="259"/>
      <c r="M6136" s="259"/>
      <c r="S6136" s="259"/>
      <c r="T6136" s="259"/>
      <c r="U6136" s="259"/>
      <c r="V6136" s="259"/>
    </row>
    <row r="6137" spans="1:22">
      <c r="A6137" s="45"/>
      <c r="B6137" s="43">
        <f t="shared" si="100"/>
        <v>6122</v>
      </c>
      <c r="C6137" s="919"/>
      <c r="D6137" s="48"/>
      <c r="L6137" s="259"/>
      <c r="M6137" s="259"/>
      <c r="S6137" s="259"/>
      <c r="T6137" s="259"/>
      <c r="U6137" s="259"/>
      <c r="V6137" s="259"/>
    </row>
    <row r="6138" spans="1:22">
      <c r="A6138" s="45"/>
      <c r="B6138" s="43">
        <f t="shared" si="100"/>
        <v>6123</v>
      </c>
      <c r="C6138" s="919"/>
      <c r="D6138" s="48"/>
      <c r="L6138" s="259"/>
      <c r="M6138" s="259"/>
      <c r="S6138" s="259"/>
      <c r="T6138" s="259"/>
      <c r="U6138" s="259"/>
      <c r="V6138" s="259"/>
    </row>
    <row r="6139" spans="1:22">
      <c r="A6139" s="45"/>
      <c r="B6139" s="43">
        <f t="shared" si="100"/>
        <v>6124</v>
      </c>
      <c r="C6139" s="919"/>
      <c r="D6139" s="48"/>
      <c r="L6139" s="259"/>
      <c r="M6139" s="259"/>
      <c r="S6139" s="259"/>
      <c r="T6139" s="259"/>
      <c r="U6139" s="259"/>
      <c r="V6139" s="259"/>
    </row>
    <row r="6140" spans="1:22">
      <c r="A6140" s="45"/>
      <c r="B6140" s="43">
        <f t="shared" si="100"/>
        <v>6125</v>
      </c>
      <c r="C6140" s="919"/>
      <c r="D6140" s="48"/>
      <c r="L6140" s="259"/>
      <c r="M6140" s="259"/>
      <c r="S6140" s="259"/>
      <c r="T6140" s="259"/>
      <c r="U6140" s="259"/>
      <c r="V6140" s="259"/>
    </row>
    <row r="6141" spans="1:22">
      <c r="A6141" s="45"/>
      <c r="B6141" s="43">
        <f t="shared" si="100"/>
        <v>6126</v>
      </c>
      <c r="C6141" s="919"/>
      <c r="D6141" s="48"/>
      <c r="L6141" s="259"/>
      <c r="M6141" s="259"/>
      <c r="S6141" s="259"/>
      <c r="T6141" s="259"/>
      <c r="U6141" s="259"/>
      <c r="V6141" s="259"/>
    </row>
    <row r="6142" spans="1:22">
      <c r="A6142" s="45"/>
      <c r="B6142" s="43">
        <f t="shared" si="100"/>
        <v>6127</v>
      </c>
      <c r="C6142" s="919"/>
      <c r="D6142" s="48"/>
      <c r="L6142" s="259"/>
      <c r="M6142" s="259"/>
      <c r="S6142" s="259"/>
      <c r="T6142" s="259"/>
      <c r="U6142" s="259"/>
      <c r="V6142" s="259"/>
    </row>
    <row r="6143" spans="1:22">
      <c r="A6143" s="45"/>
      <c r="B6143" s="43">
        <f t="shared" si="100"/>
        <v>6128</v>
      </c>
      <c r="C6143" s="919"/>
      <c r="D6143" s="48"/>
      <c r="L6143" s="259"/>
      <c r="M6143" s="259"/>
      <c r="S6143" s="259"/>
      <c r="T6143" s="259"/>
      <c r="U6143" s="259"/>
      <c r="V6143" s="259"/>
    </row>
    <row r="6144" spans="1:22">
      <c r="A6144" s="45"/>
      <c r="B6144" s="43">
        <f t="shared" si="100"/>
        <v>6129</v>
      </c>
      <c r="C6144" s="919"/>
      <c r="D6144" s="48"/>
      <c r="L6144" s="259"/>
      <c r="M6144" s="259"/>
      <c r="S6144" s="259"/>
      <c r="T6144" s="259"/>
      <c r="U6144" s="259"/>
      <c r="V6144" s="259"/>
    </row>
    <row r="6145" spans="1:22">
      <c r="A6145" s="45"/>
      <c r="B6145" s="43">
        <f t="shared" si="100"/>
        <v>6130</v>
      </c>
      <c r="C6145" s="919"/>
      <c r="D6145" s="48"/>
      <c r="L6145" s="259"/>
      <c r="M6145" s="259"/>
      <c r="S6145" s="259"/>
      <c r="T6145" s="259"/>
      <c r="U6145" s="259"/>
      <c r="V6145" s="259"/>
    </row>
    <row r="6146" spans="1:22">
      <c r="A6146" s="45"/>
      <c r="B6146" s="43">
        <f t="shared" si="100"/>
        <v>6131</v>
      </c>
      <c r="C6146" s="919"/>
      <c r="D6146" s="48"/>
      <c r="L6146" s="259"/>
      <c r="M6146" s="259"/>
      <c r="S6146" s="259"/>
      <c r="T6146" s="259"/>
      <c r="U6146" s="259"/>
      <c r="V6146" s="259"/>
    </row>
    <row r="6147" spans="1:22">
      <c r="A6147" s="45"/>
      <c r="B6147" s="43">
        <f t="shared" si="100"/>
        <v>6132</v>
      </c>
      <c r="C6147" s="919"/>
      <c r="D6147" s="48"/>
      <c r="L6147" s="259"/>
      <c r="M6147" s="259"/>
      <c r="S6147" s="259"/>
      <c r="T6147" s="259"/>
      <c r="U6147" s="259"/>
      <c r="V6147" s="259"/>
    </row>
    <row r="6148" spans="1:22">
      <c r="A6148" s="45"/>
      <c r="B6148" s="43">
        <f t="shared" si="100"/>
        <v>6133</v>
      </c>
      <c r="C6148" s="919"/>
      <c r="D6148" s="48"/>
      <c r="L6148" s="259"/>
      <c r="M6148" s="259"/>
      <c r="S6148" s="259"/>
      <c r="T6148" s="259"/>
      <c r="U6148" s="259"/>
      <c r="V6148" s="259"/>
    </row>
    <row r="6149" spans="1:22">
      <c r="A6149" s="45"/>
      <c r="B6149" s="43">
        <f t="shared" si="100"/>
        <v>6134</v>
      </c>
      <c r="C6149" s="919"/>
      <c r="D6149" s="48"/>
      <c r="L6149" s="259"/>
      <c r="M6149" s="259"/>
      <c r="S6149" s="259"/>
      <c r="T6149" s="259"/>
      <c r="U6149" s="259"/>
      <c r="V6149" s="259"/>
    </row>
    <row r="6150" spans="1:22">
      <c r="A6150" s="45"/>
      <c r="B6150" s="43">
        <f t="shared" si="100"/>
        <v>6135</v>
      </c>
      <c r="C6150" s="919"/>
      <c r="D6150" s="48"/>
      <c r="L6150" s="259"/>
      <c r="M6150" s="259"/>
      <c r="S6150" s="259"/>
      <c r="T6150" s="259"/>
      <c r="U6150" s="259"/>
      <c r="V6150" s="259"/>
    </row>
    <row r="6151" spans="1:22">
      <c r="A6151" s="45"/>
      <c r="B6151" s="43">
        <f t="shared" si="100"/>
        <v>6136</v>
      </c>
      <c r="C6151" s="919"/>
      <c r="D6151" s="48"/>
      <c r="L6151" s="259"/>
      <c r="M6151" s="259"/>
      <c r="S6151" s="259"/>
      <c r="T6151" s="259"/>
      <c r="U6151" s="259"/>
      <c r="V6151" s="259"/>
    </row>
    <row r="6152" spans="1:22">
      <c r="A6152" s="45"/>
      <c r="B6152" s="43">
        <f t="shared" si="100"/>
        <v>6137</v>
      </c>
      <c r="C6152" s="919"/>
      <c r="D6152" s="48"/>
      <c r="L6152" s="259"/>
      <c r="M6152" s="259"/>
      <c r="S6152" s="259"/>
      <c r="T6152" s="259"/>
      <c r="U6152" s="259"/>
      <c r="V6152" s="259"/>
    </row>
    <row r="6153" spans="1:22">
      <c r="A6153" s="45"/>
      <c r="B6153" s="43">
        <f t="shared" si="100"/>
        <v>6138</v>
      </c>
      <c r="C6153" s="919"/>
      <c r="D6153" s="48"/>
      <c r="L6153" s="259"/>
      <c r="M6153" s="259"/>
      <c r="S6153" s="259"/>
      <c r="T6153" s="259"/>
      <c r="U6153" s="259"/>
      <c r="V6153" s="259"/>
    </row>
    <row r="6154" spans="1:22">
      <c r="A6154" s="45"/>
      <c r="B6154" s="43">
        <f t="shared" si="100"/>
        <v>6139</v>
      </c>
      <c r="C6154" s="919"/>
      <c r="D6154" s="48"/>
      <c r="L6154" s="259"/>
      <c r="M6154" s="259"/>
      <c r="S6154" s="259"/>
      <c r="T6154" s="259"/>
      <c r="U6154" s="259"/>
      <c r="V6154" s="259"/>
    </row>
    <row r="6155" spans="1:22">
      <c r="A6155" s="45"/>
      <c r="B6155" s="43">
        <f t="shared" si="100"/>
        <v>6140</v>
      </c>
      <c r="C6155" s="919"/>
      <c r="D6155" s="48"/>
      <c r="L6155" s="259"/>
      <c r="M6155" s="259"/>
      <c r="S6155" s="259"/>
      <c r="T6155" s="259"/>
      <c r="U6155" s="259"/>
      <c r="V6155" s="259"/>
    </row>
    <row r="6156" spans="1:22">
      <c r="A6156" s="45"/>
      <c r="B6156" s="43">
        <f t="shared" si="100"/>
        <v>6141</v>
      </c>
      <c r="C6156" s="919"/>
      <c r="D6156" s="48"/>
      <c r="L6156" s="259"/>
      <c r="M6156" s="259"/>
      <c r="S6156" s="259"/>
      <c r="T6156" s="259"/>
      <c r="U6156" s="259"/>
      <c r="V6156" s="259"/>
    </row>
    <row r="6157" spans="1:22">
      <c r="A6157" s="45"/>
      <c r="B6157" s="43">
        <f t="shared" si="100"/>
        <v>6142</v>
      </c>
      <c r="C6157" s="919"/>
      <c r="D6157" s="48"/>
      <c r="L6157" s="259"/>
      <c r="M6157" s="259"/>
      <c r="S6157" s="259"/>
      <c r="T6157" s="259"/>
      <c r="U6157" s="259"/>
      <c r="V6157" s="259"/>
    </row>
    <row r="6158" spans="1:22">
      <c r="A6158" s="45"/>
      <c r="B6158" s="43">
        <f t="shared" si="100"/>
        <v>6143</v>
      </c>
      <c r="C6158" s="919"/>
      <c r="D6158" s="48"/>
      <c r="L6158" s="259"/>
      <c r="M6158" s="259"/>
      <c r="S6158" s="259"/>
      <c r="T6158" s="259"/>
      <c r="U6158" s="259"/>
      <c r="V6158" s="259"/>
    </row>
    <row r="6159" spans="1:22">
      <c r="A6159" s="45"/>
      <c r="B6159" s="43">
        <f t="shared" si="100"/>
        <v>6144</v>
      </c>
      <c r="C6159" s="919"/>
      <c r="D6159" s="48"/>
      <c r="L6159" s="259"/>
      <c r="M6159" s="259"/>
      <c r="S6159" s="259"/>
      <c r="T6159" s="259"/>
      <c r="U6159" s="259"/>
      <c r="V6159" s="259"/>
    </row>
    <row r="6160" spans="1:22">
      <c r="A6160" s="45"/>
      <c r="B6160" s="43">
        <f t="shared" si="100"/>
        <v>6145</v>
      </c>
      <c r="C6160" s="919"/>
      <c r="D6160" s="48"/>
      <c r="L6160" s="259"/>
      <c r="M6160" s="259"/>
      <c r="S6160" s="259"/>
      <c r="T6160" s="259"/>
      <c r="U6160" s="259"/>
      <c r="V6160" s="259"/>
    </row>
    <row r="6161" spans="1:22">
      <c r="A6161" s="45"/>
      <c r="B6161" s="43">
        <f t="shared" si="100"/>
        <v>6146</v>
      </c>
      <c r="C6161" s="919"/>
      <c r="D6161" s="48"/>
      <c r="L6161" s="259"/>
      <c r="M6161" s="259"/>
      <c r="S6161" s="259"/>
      <c r="T6161" s="259"/>
      <c r="U6161" s="259"/>
      <c r="V6161" s="259"/>
    </row>
    <row r="6162" spans="1:22">
      <c r="A6162" s="45"/>
      <c r="B6162" s="43">
        <f t="shared" ref="B6162:B6225" si="101">B6161+1</f>
        <v>6147</v>
      </c>
      <c r="C6162" s="919"/>
      <c r="D6162" s="48"/>
      <c r="L6162" s="259"/>
      <c r="M6162" s="259"/>
      <c r="S6162" s="259"/>
      <c r="T6162" s="259"/>
      <c r="U6162" s="259"/>
      <c r="V6162" s="259"/>
    </row>
    <row r="6163" spans="1:22">
      <c r="A6163" s="45"/>
      <c r="B6163" s="43">
        <f t="shared" si="101"/>
        <v>6148</v>
      </c>
      <c r="C6163" s="919"/>
      <c r="D6163" s="48"/>
      <c r="L6163" s="259"/>
      <c r="M6163" s="259"/>
      <c r="S6163" s="259"/>
      <c r="T6163" s="259"/>
      <c r="U6163" s="259"/>
      <c r="V6163" s="259"/>
    </row>
    <row r="6164" spans="1:22">
      <c r="A6164" s="45"/>
      <c r="B6164" s="43">
        <f t="shared" si="101"/>
        <v>6149</v>
      </c>
      <c r="C6164" s="919"/>
      <c r="D6164" s="48"/>
      <c r="L6164" s="259"/>
      <c r="M6164" s="259"/>
      <c r="S6164" s="259"/>
      <c r="T6164" s="259"/>
      <c r="U6164" s="259"/>
      <c r="V6164" s="259"/>
    </row>
    <row r="6165" spans="1:22">
      <c r="A6165" s="45"/>
      <c r="B6165" s="43">
        <f t="shared" si="101"/>
        <v>6150</v>
      </c>
      <c r="C6165" s="919"/>
      <c r="D6165" s="48"/>
      <c r="L6165" s="259"/>
      <c r="M6165" s="259"/>
      <c r="S6165" s="259"/>
      <c r="T6165" s="259"/>
      <c r="U6165" s="259"/>
      <c r="V6165" s="259"/>
    </row>
    <row r="6166" spans="1:22">
      <c r="A6166" s="45"/>
      <c r="B6166" s="43">
        <f t="shared" si="101"/>
        <v>6151</v>
      </c>
      <c r="C6166" s="919"/>
      <c r="D6166" s="48"/>
      <c r="L6166" s="259"/>
      <c r="M6166" s="259"/>
      <c r="S6166" s="259"/>
      <c r="T6166" s="259"/>
      <c r="U6166" s="259"/>
      <c r="V6166" s="259"/>
    </row>
    <row r="6167" spans="1:22">
      <c r="A6167" s="45"/>
      <c r="B6167" s="43">
        <f t="shared" si="101"/>
        <v>6152</v>
      </c>
      <c r="C6167" s="919"/>
      <c r="D6167" s="48"/>
      <c r="L6167" s="259"/>
      <c r="M6167" s="259"/>
      <c r="S6167" s="259"/>
      <c r="T6167" s="259"/>
      <c r="U6167" s="259"/>
      <c r="V6167" s="259"/>
    </row>
    <row r="6168" spans="1:22">
      <c r="A6168" s="45"/>
      <c r="B6168" s="43">
        <f t="shared" si="101"/>
        <v>6153</v>
      </c>
      <c r="C6168" s="919"/>
      <c r="D6168" s="48"/>
      <c r="L6168" s="259"/>
      <c r="M6168" s="259"/>
      <c r="S6168" s="259"/>
      <c r="T6168" s="259"/>
      <c r="U6168" s="259"/>
      <c r="V6168" s="259"/>
    </row>
    <row r="6169" spans="1:22">
      <c r="A6169" s="45"/>
      <c r="B6169" s="43">
        <f t="shared" si="101"/>
        <v>6154</v>
      </c>
      <c r="C6169" s="919"/>
      <c r="D6169" s="48"/>
      <c r="L6169" s="259"/>
      <c r="M6169" s="259"/>
      <c r="S6169" s="259"/>
      <c r="T6169" s="259"/>
      <c r="U6169" s="259"/>
      <c r="V6169" s="259"/>
    </row>
    <row r="6170" spans="1:22">
      <c r="A6170" s="45"/>
      <c r="B6170" s="43">
        <f t="shared" si="101"/>
        <v>6155</v>
      </c>
      <c r="C6170" s="919"/>
      <c r="D6170" s="48"/>
      <c r="L6170" s="259"/>
      <c r="M6170" s="259"/>
      <c r="S6170" s="259"/>
      <c r="T6170" s="259"/>
      <c r="U6170" s="259"/>
      <c r="V6170" s="259"/>
    </row>
    <row r="6171" spans="1:22">
      <c r="A6171" s="45"/>
      <c r="B6171" s="43">
        <f t="shared" si="101"/>
        <v>6156</v>
      </c>
      <c r="C6171" s="919"/>
      <c r="D6171" s="48"/>
      <c r="L6171" s="259"/>
      <c r="M6171" s="259"/>
      <c r="S6171" s="259"/>
      <c r="T6171" s="259"/>
      <c r="U6171" s="259"/>
      <c r="V6171" s="259"/>
    </row>
    <row r="6172" spans="1:22">
      <c r="A6172" s="45"/>
      <c r="B6172" s="43">
        <f t="shared" si="101"/>
        <v>6157</v>
      </c>
      <c r="C6172" s="919"/>
      <c r="D6172" s="48"/>
      <c r="L6172" s="259"/>
      <c r="M6172" s="259"/>
      <c r="S6172" s="259"/>
      <c r="T6172" s="259"/>
      <c r="U6172" s="259"/>
      <c r="V6172" s="259"/>
    </row>
    <row r="6173" spans="1:22">
      <c r="A6173" s="45"/>
      <c r="B6173" s="43">
        <f t="shared" si="101"/>
        <v>6158</v>
      </c>
      <c r="C6173" s="919"/>
      <c r="D6173" s="48"/>
      <c r="L6173" s="259"/>
      <c r="M6173" s="259"/>
      <c r="S6173" s="259"/>
      <c r="T6173" s="259"/>
      <c r="U6173" s="259"/>
      <c r="V6173" s="259"/>
    </row>
    <row r="6174" spans="1:22">
      <c r="A6174" s="45"/>
      <c r="B6174" s="43">
        <f t="shared" si="101"/>
        <v>6159</v>
      </c>
      <c r="C6174" s="919"/>
      <c r="D6174" s="48"/>
      <c r="L6174" s="259"/>
      <c r="M6174" s="259"/>
      <c r="S6174" s="259"/>
      <c r="T6174" s="259"/>
      <c r="U6174" s="259"/>
      <c r="V6174" s="259"/>
    </row>
    <row r="6175" spans="1:22">
      <c r="A6175" s="45"/>
      <c r="B6175" s="43">
        <f t="shared" si="101"/>
        <v>6160</v>
      </c>
      <c r="C6175" s="919"/>
      <c r="D6175" s="48"/>
      <c r="L6175" s="259"/>
      <c r="M6175" s="259"/>
      <c r="S6175" s="259"/>
      <c r="T6175" s="259"/>
      <c r="U6175" s="259"/>
      <c r="V6175" s="259"/>
    </row>
    <row r="6176" spans="1:22">
      <c r="A6176" s="45"/>
      <c r="B6176" s="43">
        <f t="shared" si="101"/>
        <v>6161</v>
      </c>
      <c r="C6176" s="919"/>
      <c r="D6176" s="48"/>
      <c r="L6176" s="259"/>
      <c r="M6176" s="259"/>
      <c r="S6176" s="259"/>
      <c r="T6176" s="259"/>
      <c r="U6176" s="259"/>
      <c r="V6176" s="259"/>
    </row>
    <row r="6177" spans="1:22">
      <c r="A6177" s="45"/>
      <c r="B6177" s="43">
        <f t="shared" si="101"/>
        <v>6162</v>
      </c>
      <c r="C6177" s="919"/>
      <c r="D6177" s="48"/>
      <c r="L6177" s="259"/>
      <c r="M6177" s="259"/>
      <c r="S6177" s="259"/>
      <c r="T6177" s="259"/>
      <c r="U6177" s="259"/>
      <c r="V6177" s="259"/>
    </row>
    <row r="6178" spans="1:22">
      <c r="A6178" s="45"/>
      <c r="B6178" s="43">
        <f t="shared" si="101"/>
        <v>6163</v>
      </c>
      <c r="C6178" s="919"/>
      <c r="D6178" s="48"/>
      <c r="L6178" s="259"/>
      <c r="M6178" s="259"/>
      <c r="S6178" s="259"/>
      <c r="T6178" s="259"/>
      <c r="U6178" s="259"/>
      <c r="V6178" s="259"/>
    </row>
    <row r="6179" spans="1:22">
      <c r="A6179" s="45"/>
      <c r="B6179" s="43">
        <f t="shared" si="101"/>
        <v>6164</v>
      </c>
      <c r="C6179" s="919"/>
      <c r="D6179" s="48"/>
      <c r="L6179" s="259"/>
      <c r="M6179" s="259"/>
      <c r="S6179" s="259"/>
      <c r="T6179" s="259"/>
      <c r="U6179" s="259"/>
      <c r="V6179" s="259"/>
    </row>
    <row r="6180" spans="1:22">
      <c r="A6180" s="45"/>
      <c r="B6180" s="43">
        <f t="shared" si="101"/>
        <v>6165</v>
      </c>
      <c r="C6180" s="919"/>
      <c r="D6180" s="48"/>
      <c r="L6180" s="259"/>
      <c r="M6180" s="259"/>
      <c r="S6180" s="259"/>
      <c r="T6180" s="259"/>
      <c r="U6180" s="259"/>
      <c r="V6180" s="259"/>
    </row>
    <row r="6181" spans="1:22">
      <c r="A6181" s="45"/>
      <c r="B6181" s="43">
        <f t="shared" si="101"/>
        <v>6166</v>
      </c>
      <c r="C6181" s="919"/>
      <c r="D6181" s="48"/>
      <c r="L6181" s="259"/>
      <c r="M6181" s="259"/>
      <c r="S6181" s="259"/>
      <c r="T6181" s="259"/>
      <c r="U6181" s="259"/>
      <c r="V6181" s="259"/>
    </row>
    <row r="6182" spans="1:22">
      <c r="A6182" s="45"/>
      <c r="B6182" s="43">
        <f t="shared" si="101"/>
        <v>6167</v>
      </c>
      <c r="C6182" s="919"/>
      <c r="D6182" s="48"/>
      <c r="L6182" s="259"/>
      <c r="M6182" s="259"/>
      <c r="S6182" s="259"/>
      <c r="T6182" s="259"/>
      <c r="U6182" s="259"/>
      <c r="V6182" s="259"/>
    </row>
    <row r="6183" spans="1:22">
      <c r="A6183" s="45"/>
      <c r="B6183" s="43">
        <f t="shared" si="101"/>
        <v>6168</v>
      </c>
      <c r="C6183" s="919"/>
      <c r="D6183" s="48"/>
      <c r="L6183" s="259"/>
      <c r="M6183" s="259"/>
      <c r="S6183" s="259"/>
      <c r="T6183" s="259"/>
      <c r="U6183" s="259"/>
      <c r="V6183" s="259"/>
    </row>
    <row r="6184" spans="1:22">
      <c r="A6184" s="45"/>
      <c r="B6184" s="43">
        <f t="shared" si="101"/>
        <v>6169</v>
      </c>
      <c r="C6184" s="919"/>
      <c r="D6184" s="48"/>
      <c r="L6184" s="259"/>
      <c r="M6184" s="259"/>
      <c r="S6184" s="259"/>
      <c r="T6184" s="259"/>
      <c r="U6184" s="259"/>
      <c r="V6184" s="259"/>
    </row>
    <row r="6185" spans="1:22">
      <c r="A6185" s="45"/>
      <c r="B6185" s="43">
        <f t="shared" si="101"/>
        <v>6170</v>
      </c>
      <c r="C6185" s="919"/>
      <c r="D6185" s="48"/>
      <c r="L6185" s="259"/>
      <c r="M6185" s="259"/>
      <c r="S6185" s="259"/>
      <c r="T6185" s="259"/>
      <c r="U6185" s="259"/>
      <c r="V6185" s="259"/>
    </row>
    <row r="6186" spans="1:22">
      <c r="A6186" s="45"/>
      <c r="B6186" s="43">
        <f t="shared" si="101"/>
        <v>6171</v>
      </c>
      <c r="C6186" s="919"/>
      <c r="D6186" s="48"/>
      <c r="L6186" s="259"/>
      <c r="M6186" s="259"/>
      <c r="S6186" s="259"/>
      <c r="T6186" s="259"/>
      <c r="U6186" s="259"/>
      <c r="V6186" s="259"/>
    </row>
    <row r="6187" spans="1:22">
      <c r="A6187" s="45"/>
      <c r="B6187" s="43">
        <f t="shared" si="101"/>
        <v>6172</v>
      </c>
      <c r="C6187" s="919"/>
      <c r="D6187" s="48"/>
      <c r="L6187" s="259"/>
      <c r="M6187" s="259"/>
      <c r="S6187" s="259"/>
      <c r="T6187" s="259"/>
      <c r="U6187" s="259"/>
      <c r="V6187" s="259"/>
    </row>
    <row r="6188" spans="1:22">
      <c r="A6188" s="45"/>
      <c r="B6188" s="43">
        <f t="shared" si="101"/>
        <v>6173</v>
      </c>
      <c r="C6188" s="919"/>
      <c r="D6188" s="48"/>
      <c r="L6188" s="259"/>
      <c r="M6188" s="259"/>
      <c r="S6188" s="259"/>
      <c r="T6188" s="259"/>
      <c r="U6188" s="259"/>
      <c r="V6188" s="259"/>
    </row>
    <row r="6189" spans="1:22">
      <c r="A6189" s="45"/>
      <c r="B6189" s="43">
        <f t="shared" si="101"/>
        <v>6174</v>
      </c>
      <c r="C6189" s="919"/>
      <c r="D6189" s="48"/>
      <c r="L6189" s="259"/>
      <c r="M6189" s="259"/>
      <c r="S6189" s="259"/>
      <c r="T6189" s="259"/>
      <c r="U6189" s="259"/>
      <c r="V6189" s="259"/>
    </row>
    <row r="6190" spans="1:22">
      <c r="A6190" s="45"/>
      <c r="B6190" s="43">
        <f t="shared" si="101"/>
        <v>6175</v>
      </c>
      <c r="C6190" s="919"/>
      <c r="D6190" s="48"/>
      <c r="L6190" s="259"/>
      <c r="M6190" s="259"/>
      <c r="S6190" s="259"/>
      <c r="T6190" s="259"/>
      <c r="U6190" s="259"/>
      <c r="V6190" s="259"/>
    </row>
    <row r="6191" spans="1:22">
      <c r="A6191" s="45"/>
      <c r="B6191" s="43">
        <f t="shared" si="101"/>
        <v>6176</v>
      </c>
      <c r="C6191" s="919"/>
      <c r="D6191" s="48"/>
      <c r="L6191" s="259"/>
      <c r="M6191" s="259"/>
      <c r="S6191" s="259"/>
      <c r="T6191" s="259"/>
      <c r="U6191" s="259"/>
      <c r="V6191" s="259"/>
    </row>
    <row r="6192" spans="1:22">
      <c r="A6192" s="45"/>
      <c r="B6192" s="43">
        <f t="shared" si="101"/>
        <v>6177</v>
      </c>
      <c r="C6192" s="919"/>
      <c r="D6192" s="48"/>
      <c r="L6192" s="259"/>
      <c r="M6192" s="259"/>
      <c r="S6192" s="259"/>
      <c r="T6192" s="259"/>
      <c r="U6192" s="259"/>
      <c r="V6192" s="259"/>
    </row>
    <row r="6193" spans="1:22">
      <c r="A6193" s="45"/>
      <c r="B6193" s="43">
        <f t="shared" si="101"/>
        <v>6178</v>
      </c>
      <c r="C6193" s="919"/>
      <c r="D6193" s="48"/>
      <c r="L6193" s="259"/>
      <c r="M6193" s="259"/>
      <c r="S6193" s="259"/>
      <c r="T6193" s="259"/>
      <c r="U6193" s="259"/>
      <c r="V6193" s="259"/>
    </row>
    <row r="6194" spans="1:22">
      <c r="A6194" s="45"/>
      <c r="B6194" s="43">
        <f t="shared" si="101"/>
        <v>6179</v>
      </c>
      <c r="C6194" s="919"/>
      <c r="D6194" s="48"/>
      <c r="L6194" s="259"/>
      <c r="M6194" s="259"/>
      <c r="S6194" s="259"/>
      <c r="T6194" s="259"/>
      <c r="U6194" s="259"/>
      <c r="V6194" s="259"/>
    </row>
    <row r="6195" spans="1:22">
      <c r="A6195" s="45"/>
      <c r="B6195" s="43">
        <f t="shared" si="101"/>
        <v>6180</v>
      </c>
      <c r="C6195" s="919"/>
      <c r="D6195" s="48"/>
      <c r="L6195" s="259"/>
      <c r="M6195" s="259"/>
      <c r="S6195" s="259"/>
      <c r="T6195" s="259"/>
      <c r="U6195" s="259"/>
      <c r="V6195" s="259"/>
    </row>
    <row r="6196" spans="1:22">
      <c r="A6196" s="45"/>
      <c r="B6196" s="43">
        <f t="shared" si="101"/>
        <v>6181</v>
      </c>
      <c r="C6196" s="919"/>
      <c r="D6196" s="48"/>
      <c r="L6196" s="259"/>
      <c r="M6196" s="259"/>
      <c r="S6196" s="259"/>
      <c r="T6196" s="259"/>
      <c r="U6196" s="259"/>
      <c r="V6196" s="259"/>
    </row>
    <row r="6197" spans="1:22">
      <c r="A6197" s="45"/>
      <c r="B6197" s="43">
        <f t="shared" si="101"/>
        <v>6182</v>
      </c>
      <c r="C6197" s="919"/>
      <c r="D6197" s="48"/>
      <c r="L6197" s="259"/>
      <c r="M6197" s="259"/>
      <c r="S6197" s="259"/>
      <c r="T6197" s="259"/>
      <c r="U6197" s="259"/>
      <c r="V6197" s="259"/>
    </row>
    <row r="6198" spans="1:22">
      <c r="A6198" s="45"/>
      <c r="B6198" s="43">
        <f t="shared" si="101"/>
        <v>6183</v>
      </c>
      <c r="C6198" s="919"/>
      <c r="D6198" s="48"/>
      <c r="L6198" s="259"/>
      <c r="M6198" s="259"/>
      <c r="S6198" s="259"/>
      <c r="T6198" s="259"/>
      <c r="U6198" s="259"/>
      <c r="V6198" s="259"/>
    </row>
    <row r="6199" spans="1:22">
      <c r="A6199" s="45"/>
      <c r="B6199" s="43">
        <f t="shared" si="101"/>
        <v>6184</v>
      </c>
      <c r="C6199" s="919"/>
      <c r="D6199" s="48"/>
      <c r="L6199" s="259"/>
      <c r="M6199" s="259"/>
      <c r="S6199" s="259"/>
      <c r="T6199" s="259"/>
      <c r="U6199" s="259"/>
      <c r="V6199" s="259"/>
    </row>
    <row r="6200" spans="1:22">
      <c r="A6200" s="45"/>
      <c r="B6200" s="43">
        <f t="shared" si="101"/>
        <v>6185</v>
      </c>
      <c r="C6200" s="919"/>
      <c r="D6200" s="48"/>
      <c r="L6200" s="259"/>
      <c r="M6200" s="259"/>
      <c r="S6200" s="259"/>
      <c r="T6200" s="259"/>
      <c r="U6200" s="259"/>
      <c r="V6200" s="259"/>
    </row>
    <row r="6201" spans="1:22">
      <c r="A6201" s="45"/>
      <c r="B6201" s="43">
        <f t="shared" si="101"/>
        <v>6186</v>
      </c>
      <c r="C6201" s="919"/>
      <c r="D6201" s="48"/>
      <c r="L6201" s="259"/>
      <c r="M6201" s="259"/>
      <c r="S6201" s="259"/>
      <c r="T6201" s="259"/>
      <c r="U6201" s="259"/>
      <c r="V6201" s="259"/>
    </row>
    <row r="6202" spans="1:22">
      <c r="A6202" s="45"/>
      <c r="B6202" s="43">
        <f t="shared" si="101"/>
        <v>6187</v>
      </c>
      <c r="C6202" s="919"/>
      <c r="D6202" s="48"/>
      <c r="L6202" s="259"/>
      <c r="M6202" s="259"/>
      <c r="S6202" s="259"/>
      <c r="T6202" s="259"/>
      <c r="U6202" s="259"/>
      <c r="V6202" s="259"/>
    </row>
    <row r="6203" spans="1:22">
      <c r="A6203" s="45"/>
      <c r="B6203" s="43">
        <f t="shared" si="101"/>
        <v>6188</v>
      </c>
      <c r="C6203" s="919"/>
      <c r="D6203" s="48"/>
      <c r="L6203" s="259"/>
      <c r="M6203" s="259"/>
      <c r="S6203" s="259"/>
      <c r="T6203" s="259"/>
      <c r="U6203" s="259"/>
      <c r="V6203" s="259"/>
    </row>
    <row r="6204" spans="1:22">
      <c r="A6204" s="45"/>
      <c r="B6204" s="43">
        <f t="shared" si="101"/>
        <v>6189</v>
      </c>
      <c r="C6204" s="919"/>
      <c r="D6204" s="48"/>
      <c r="L6204" s="259"/>
      <c r="M6204" s="259"/>
      <c r="S6204" s="259"/>
      <c r="T6204" s="259"/>
      <c r="U6204" s="259"/>
      <c r="V6204" s="259"/>
    </row>
    <row r="6205" spans="1:22">
      <c r="A6205" s="45"/>
      <c r="B6205" s="43">
        <f t="shared" si="101"/>
        <v>6190</v>
      </c>
      <c r="C6205" s="919"/>
      <c r="D6205" s="48"/>
      <c r="L6205" s="259"/>
      <c r="M6205" s="259"/>
      <c r="S6205" s="259"/>
      <c r="T6205" s="259"/>
      <c r="U6205" s="259"/>
      <c r="V6205" s="259"/>
    </row>
    <row r="6206" spans="1:22">
      <c r="A6206" s="45"/>
      <c r="B6206" s="43">
        <f t="shared" si="101"/>
        <v>6191</v>
      </c>
      <c r="C6206" s="919"/>
      <c r="D6206" s="48"/>
      <c r="L6206" s="259"/>
      <c r="M6206" s="259"/>
      <c r="S6206" s="259"/>
      <c r="T6206" s="259"/>
      <c r="U6206" s="259"/>
      <c r="V6206" s="259"/>
    </row>
    <row r="6207" spans="1:22">
      <c r="A6207" s="45"/>
      <c r="B6207" s="43">
        <f t="shared" si="101"/>
        <v>6192</v>
      </c>
      <c r="C6207" s="919"/>
      <c r="D6207" s="48"/>
      <c r="L6207" s="259"/>
      <c r="M6207" s="259"/>
      <c r="S6207" s="259"/>
      <c r="T6207" s="259"/>
      <c r="U6207" s="259"/>
      <c r="V6207" s="259"/>
    </row>
    <row r="6208" spans="1:22">
      <c r="A6208" s="45"/>
      <c r="B6208" s="43">
        <f t="shared" si="101"/>
        <v>6193</v>
      </c>
      <c r="C6208" s="919"/>
      <c r="D6208" s="48"/>
      <c r="L6208" s="259"/>
      <c r="M6208" s="259"/>
      <c r="S6208" s="259"/>
      <c r="T6208" s="259"/>
      <c r="U6208" s="259"/>
      <c r="V6208" s="259"/>
    </row>
    <row r="6209" spans="1:22">
      <c r="A6209" s="45"/>
      <c r="B6209" s="43">
        <f t="shared" si="101"/>
        <v>6194</v>
      </c>
      <c r="C6209" s="919"/>
      <c r="D6209" s="48"/>
      <c r="L6209" s="259"/>
      <c r="M6209" s="259"/>
      <c r="S6209" s="259"/>
      <c r="T6209" s="259"/>
      <c r="U6209" s="259"/>
      <c r="V6209" s="259"/>
    </row>
    <row r="6210" spans="1:22">
      <c r="A6210" s="45"/>
      <c r="B6210" s="43">
        <f t="shared" si="101"/>
        <v>6195</v>
      </c>
      <c r="C6210" s="919"/>
      <c r="D6210" s="48"/>
      <c r="L6210" s="259"/>
      <c r="M6210" s="259"/>
      <c r="S6210" s="259"/>
      <c r="T6210" s="259"/>
      <c r="U6210" s="259"/>
      <c r="V6210" s="259"/>
    </row>
    <row r="6211" spans="1:22">
      <c r="A6211" s="45"/>
      <c r="B6211" s="43">
        <f t="shared" si="101"/>
        <v>6196</v>
      </c>
      <c r="C6211" s="919"/>
      <c r="D6211" s="48"/>
      <c r="L6211" s="259"/>
      <c r="M6211" s="259"/>
      <c r="S6211" s="259"/>
      <c r="T6211" s="259"/>
      <c r="U6211" s="259"/>
      <c r="V6211" s="259"/>
    </row>
    <row r="6212" spans="1:22">
      <c r="A6212" s="45"/>
      <c r="B6212" s="43">
        <f t="shared" si="101"/>
        <v>6197</v>
      </c>
      <c r="C6212" s="919"/>
      <c r="D6212" s="48"/>
      <c r="L6212" s="259"/>
      <c r="M6212" s="259"/>
      <c r="S6212" s="259"/>
      <c r="T6212" s="259"/>
      <c r="U6212" s="259"/>
      <c r="V6212" s="259"/>
    </row>
    <row r="6213" spans="1:22">
      <c r="A6213" s="45"/>
      <c r="B6213" s="43">
        <f t="shared" si="101"/>
        <v>6198</v>
      </c>
      <c r="C6213" s="919"/>
      <c r="D6213" s="48"/>
      <c r="L6213" s="259"/>
      <c r="M6213" s="259"/>
      <c r="S6213" s="259"/>
      <c r="T6213" s="259"/>
      <c r="U6213" s="259"/>
      <c r="V6213" s="259"/>
    </row>
    <row r="6214" spans="1:22">
      <c r="A6214" s="45"/>
      <c r="B6214" s="43">
        <f t="shared" si="101"/>
        <v>6199</v>
      </c>
      <c r="C6214" s="919"/>
      <c r="D6214" s="48"/>
      <c r="L6214" s="259"/>
      <c r="M6214" s="259"/>
      <c r="S6214" s="259"/>
      <c r="T6214" s="259"/>
      <c r="U6214" s="259"/>
      <c r="V6214" s="259"/>
    </row>
    <row r="6215" spans="1:22">
      <c r="A6215" s="45"/>
      <c r="B6215" s="43">
        <f t="shared" si="101"/>
        <v>6200</v>
      </c>
      <c r="C6215" s="919"/>
      <c r="D6215" s="48"/>
      <c r="L6215" s="259"/>
      <c r="M6215" s="259"/>
      <c r="S6215" s="259"/>
      <c r="T6215" s="259"/>
      <c r="U6215" s="259"/>
      <c r="V6215" s="259"/>
    </row>
    <row r="6216" spans="1:22">
      <c r="A6216" s="45"/>
      <c r="B6216" s="43">
        <f t="shared" si="101"/>
        <v>6201</v>
      </c>
      <c r="C6216" s="919"/>
      <c r="D6216" s="48"/>
      <c r="L6216" s="259"/>
      <c r="M6216" s="259"/>
      <c r="S6216" s="259"/>
      <c r="T6216" s="259"/>
      <c r="U6216" s="259"/>
      <c r="V6216" s="259"/>
    </row>
    <row r="6217" spans="1:22">
      <c r="A6217" s="45"/>
      <c r="B6217" s="43">
        <f t="shared" si="101"/>
        <v>6202</v>
      </c>
      <c r="C6217" s="919"/>
      <c r="D6217" s="48"/>
      <c r="L6217" s="259"/>
      <c r="M6217" s="259"/>
      <c r="S6217" s="259"/>
      <c r="T6217" s="259"/>
      <c r="U6217" s="259"/>
      <c r="V6217" s="259"/>
    </row>
    <row r="6218" spans="1:22">
      <c r="A6218" s="45"/>
      <c r="B6218" s="43">
        <f t="shared" si="101"/>
        <v>6203</v>
      </c>
      <c r="C6218" s="919"/>
      <c r="D6218" s="48"/>
      <c r="L6218" s="259"/>
      <c r="M6218" s="259"/>
      <c r="S6218" s="259"/>
      <c r="T6218" s="259"/>
      <c r="U6218" s="259"/>
      <c r="V6218" s="259"/>
    </row>
    <row r="6219" spans="1:22">
      <c r="A6219" s="45"/>
      <c r="B6219" s="43">
        <f t="shared" si="101"/>
        <v>6204</v>
      </c>
      <c r="C6219" s="919"/>
      <c r="D6219" s="48"/>
      <c r="L6219" s="259"/>
      <c r="M6219" s="259"/>
      <c r="S6219" s="259"/>
      <c r="T6219" s="259"/>
      <c r="U6219" s="259"/>
      <c r="V6219" s="259"/>
    </row>
    <row r="6220" spans="1:22">
      <c r="A6220" s="45"/>
      <c r="B6220" s="43">
        <f t="shared" si="101"/>
        <v>6205</v>
      </c>
      <c r="C6220" s="919"/>
      <c r="D6220" s="48"/>
      <c r="L6220" s="259"/>
      <c r="M6220" s="259"/>
      <c r="S6220" s="259"/>
      <c r="T6220" s="259"/>
      <c r="U6220" s="259"/>
      <c r="V6220" s="259"/>
    </row>
    <row r="6221" spans="1:22">
      <c r="A6221" s="45"/>
      <c r="B6221" s="43">
        <f t="shared" si="101"/>
        <v>6206</v>
      </c>
      <c r="C6221" s="919"/>
      <c r="D6221" s="48"/>
      <c r="L6221" s="259"/>
      <c r="M6221" s="259"/>
      <c r="S6221" s="259"/>
      <c r="T6221" s="259"/>
      <c r="U6221" s="259"/>
      <c r="V6221" s="259"/>
    </row>
    <row r="6222" spans="1:22">
      <c r="A6222" s="45"/>
      <c r="B6222" s="43">
        <f t="shared" si="101"/>
        <v>6207</v>
      </c>
      <c r="C6222" s="919"/>
      <c r="D6222" s="48"/>
      <c r="L6222" s="259"/>
      <c r="M6222" s="259"/>
      <c r="S6222" s="259"/>
      <c r="T6222" s="259"/>
      <c r="U6222" s="259"/>
      <c r="V6222" s="259"/>
    </row>
    <row r="6223" spans="1:22">
      <c r="A6223" s="45"/>
      <c r="B6223" s="43">
        <f t="shared" si="101"/>
        <v>6208</v>
      </c>
      <c r="C6223" s="919"/>
      <c r="D6223" s="48"/>
      <c r="L6223" s="259"/>
      <c r="M6223" s="259"/>
      <c r="S6223" s="259"/>
      <c r="T6223" s="259"/>
      <c r="U6223" s="259"/>
      <c r="V6223" s="259"/>
    </row>
    <row r="6224" spans="1:22">
      <c r="A6224" s="45"/>
      <c r="B6224" s="43">
        <f t="shared" si="101"/>
        <v>6209</v>
      </c>
      <c r="C6224" s="919"/>
      <c r="D6224" s="48"/>
      <c r="L6224" s="259"/>
      <c r="M6224" s="259"/>
      <c r="S6224" s="259"/>
      <c r="T6224" s="259"/>
      <c r="U6224" s="259"/>
      <c r="V6224" s="259"/>
    </row>
    <row r="6225" spans="1:22">
      <c r="A6225" s="45"/>
      <c r="B6225" s="43">
        <f t="shared" si="101"/>
        <v>6210</v>
      </c>
      <c r="C6225" s="919"/>
      <c r="D6225" s="48"/>
      <c r="L6225" s="259"/>
      <c r="M6225" s="259"/>
      <c r="S6225" s="259"/>
      <c r="T6225" s="259"/>
      <c r="U6225" s="259"/>
      <c r="V6225" s="259"/>
    </row>
    <row r="6226" spans="1:22">
      <c r="A6226" s="45"/>
      <c r="B6226" s="43">
        <f t="shared" ref="B6226:B6289" si="102">B6225+1</f>
        <v>6211</v>
      </c>
      <c r="C6226" s="919"/>
      <c r="D6226" s="48"/>
      <c r="L6226" s="259"/>
      <c r="M6226" s="259"/>
      <c r="S6226" s="259"/>
      <c r="T6226" s="259"/>
      <c r="U6226" s="259"/>
      <c r="V6226" s="259"/>
    </row>
    <row r="6227" spans="1:22">
      <c r="A6227" s="45"/>
      <c r="B6227" s="43">
        <f t="shared" si="102"/>
        <v>6212</v>
      </c>
      <c r="C6227" s="919"/>
      <c r="D6227" s="48"/>
      <c r="L6227" s="259"/>
      <c r="M6227" s="259"/>
      <c r="S6227" s="259"/>
      <c r="T6227" s="259"/>
      <c r="U6227" s="259"/>
      <c r="V6227" s="259"/>
    </row>
    <row r="6228" spans="1:22">
      <c r="A6228" s="45"/>
      <c r="B6228" s="43">
        <f t="shared" si="102"/>
        <v>6213</v>
      </c>
      <c r="C6228" s="919"/>
      <c r="D6228" s="48"/>
      <c r="L6228" s="259"/>
      <c r="M6228" s="259"/>
      <c r="S6228" s="259"/>
      <c r="T6228" s="259"/>
      <c r="U6228" s="259"/>
      <c r="V6228" s="259"/>
    </row>
    <row r="6229" spans="1:22">
      <c r="A6229" s="45"/>
      <c r="B6229" s="43">
        <f t="shared" si="102"/>
        <v>6214</v>
      </c>
      <c r="C6229" s="919"/>
      <c r="D6229" s="48"/>
      <c r="L6229" s="259"/>
      <c r="M6229" s="259"/>
      <c r="S6229" s="259"/>
      <c r="T6229" s="259"/>
      <c r="U6229" s="259"/>
      <c r="V6229" s="259"/>
    </row>
    <row r="6230" spans="1:22">
      <c r="A6230" s="45"/>
      <c r="B6230" s="43">
        <f t="shared" si="102"/>
        <v>6215</v>
      </c>
      <c r="C6230" s="919"/>
      <c r="D6230" s="48"/>
      <c r="L6230" s="259"/>
      <c r="M6230" s="259"/>
      <c r="S6230" s="259"/>
      <c r="T6230" s="259"/>
      <c r="U6230" s="259"/>
      <c r="V6230" s="259"/>
    </row>
    <row r="6231" spans="1:22">
      <c r="A6231" s="45"/>
      <c r="B6231" s="43">
        <f t="shared" si="102"/>
        <v>6216</v>
      </c>
      <c r="C6231" s="919"/>
      <c r="D6231" s="48"/>
      <c r="L6231" s="259"/>
      <c r="M6231" s="259"/>
      <c r="S6231" s="259"/>
      <c r="T6231" s="259"/>
      <c r="U6231" s="259"/>
      <c r="V6231" s="259"/>
    </row>
    <row r="6232" spans="1:22">
      <c r="A6232" s="45"/>
      <c r="B6232" s="43">
        <f t="shared" si="102"/>
        <v>6217</v>
      </c>
      <c r="C6232" s="919"/>
      <c r="D6232" s="48"/>
      <c r="L6232" s="259"/>
      <c r="M6232" s="259"/>
      <c r="S6232" s="259"/>
      <c r="T6232" s="259"/>
      <c r="U6232" s="259"/>
      <c r="V6232" s="259"/>
    </row>
    <row r="6233" spans="1:22">
      <c r="A6233" s="45"/>
      <c r="B6233" s="43">
        <f t="shared" si="102"/>
        <v>6218</v>
      </c>
      <c r="C6233" s="919"/>
      <c r="D6233" s="48"/>
      <c r="L6233" s="259"/>
      <c r="M6233" s="259"/>
      <c r="S6233" s="259"/>
      <c r="T6233" s="259"/>
      <c r="U6233" s="259"/>
      <c r="V6233" s="259"/>
    </row>
    <row r="6234" spans="1:22">
      <c r="A6234" s="45"/>
      <c r="B6234" s="43">
        <f t="shared" si="102"/>
        <v>6219</v>
      </c>
      <c r="C6234" s="919"/>
      <c r="D6234" s="48"/>
      <c r="L6234" s="259"/>
      <c r="M6234" s="259"/>
      <c r="S6234" s="259"/>
      <c r="T6234" s="259"/>
      <c r="U6234" s="259"/>
      <c r="V6234" s="259"/>
    </row>
    <row r="6235" spans="1:22">
      <c r="A6235" s="45"/>
      <c r="B6235" s="43">
        <f t="shared" si="102"/>
        <v>6220</v>
      </c>
      <c r="C6235" s="919"/>
      <c r="D6235" s="48"/>
      <c r="L6235" s="259"/>
      <c r="M6235" s="259"/>
      <c r="S6235" s="259"/>
      <c r="T6235" s="259"/>
      <c r="U6235" s="259"/>
      <c r="V6235" s="259"/>
    </row>
    <row r="6236" spans="1:22">
      <c r="A6236" s="45"/>
      <c r="B6236" s="43">
        <f t="shared" si="102"/>
        <v>6221</v>
      </c>
      <c r="C6236" s="919"/>
      <c r="D6236" s="48"/>
      <c r="L6236" s="259"/>
      <c r="M6236" s="259"/>
      <c r="S6236" s="259"/>
      <c r="T6236" s="259"/>
      <c r="U6236" s="259"/>
      <c r="V6236" s="259"/>
    </row>
    <row r="6237" spans="1:22">
      <c r="A6237" s="45"/>
      <c r="B6237" s="43">
        <f t="shared" si="102"/>
        <v>6222</v>
      </c>
      <c r="C6237" s="919"/>
      <c r="D6237" s="48"/>
      <c r="L6237" s="259"/>
      <c r="M6237" s="259"/>
      <c r="S6237" s="259"/>
      <c r="T6237" s="259"/>
      <c r="U6237" s="259"/>
      <c r="V6237" s="259"/>
    </row>
    <row r="6238" spans="1:22">
      <c r="A6238" s="45"/>
      <c r="B6238" s="43">
        <f t="shared" si="102"/>
        <v>6223</v>
      </c>
      <c r="C6238" s="919"/>
      <c r="D6238" s="48"/>
      <c r="L6238" s="259"/>
      <c r="M6238" s="259"/>
      <c r="S6238" s="259"/>
      <c r="T6238" s="259"/>
      <c r="U6238" s="259"/>
      <c r="V6238" s="259"/>
    </row>
    <row r="6239" spans="1:22">
      <c r="A6239" s="45"/>
      <c r="B6239" s="43">
        <f t="shared" si="102"/>
        <v>6224</v>
      </c>
      <c r="C6239" s="919"/>
      <c r="D6239" s="48"/>
      <c r="L6239" s="259"/>
      <c r="M6239" s="259"/>
      <c r="S6239" s="259"/>
      <c r="T6239" s="259"/>
      <c r="U6239" s="259"/>
      <c r="V6239" s="259"/>
    </row>
    <row r="6240" spans="1:22">
      <c r="A6240" s="45"/>
      <c r="B6240" s="43">
        <f t="shared" si="102"/>
        <v>6225</v>
      </c>
      <c r="C6240" s="919"/>
      <c r="D6240" s="48"/>
      <c r="L6240" s="259"/>
      <c r="M6240" s="259"/>
      <c r="S6240" s="259"/>
      <c r="T6240" s="259"/>
      <c r="U6240" s="259"/>
      <c r="V6240" s="259"/>
    </row>
    <row r="6241" spans="1:22">
      <c r="A6241" s="45"/>
      <c r="B6241" s="43">
        <f t="shared" si="102"/>
        <v>6226</v>
      </c>
      <c r="C6241" s="919"/>
      <c r="D6241" s="48"/>
      <c r="L6241" s="259"/>
      <c r="M6241" s="259"/>
      <c r="S6241" s="259"/>
      <c r="T6241" s="259"/>
      <c r="U6241" s="259"/>
      <c r="V6241" s="259"/>
    </row>
    <row r="6242" spans="1:22">
      <c r="A6242" s="45"/>
      <c r="B6242" s="43">
        <f t="shared" si="102"/>
        <v>6227</v>
      </c>
      <c r="C6242" s="919"/>
      <c r="D6242" s="48"/>
      <c r="L6242" s="259"/>
      <c r="M6242" s="259"/>
      <c r="S6242" s="259"/>
      <c r="T6242" s="259"/>
      <c r="U6242" s="259"/>
      <c r="V6242" s="259"/>
    </row>
    <row r="6243" spans="1:22">
      <c r="A6243" s="45"/>
      <c r="B6243" s="43">
        <f t="shared" si="102"/>
        <v>6228</v>
      </c>
      <c r="C6243" s="919"/>
      <c r="D6243" s="48"/>
      <c r="L6243" s="259"/>
      <c r="M6243" s="259"/>
      <c r="S6243" s="259"/>
      <c r="T6243" s="259"/>
      <c r="U6243" s="259"/>
      <c r="V6243" s="259"/>
    </row>
    <row r="6244" spans="1:22">
      <c r="A6244" s="45"/>
      <c r="B6244" s="43">
        <f t="shared" si="102"/>
        <v>6229</v>
      </c>
      <c r="C6244" s="919"/>
      <c r="D6244" s="48"/>
      <c r="L6244" s="259"/>
      <c r="M6244" s="259"/>
      <c r="S6244" s="259"/>
      <c r="T6244" s="259"/>
      <c r="U6244" s="259"/>
      <c r="V6244" s="259"/>
    </row>
    <row r="6245" spans="1:22">
      <c r="A6245" s="45"/>
      <c r="B6245" s="43">
        <f t="shared" si="102"/>
        <v>6230</v>
      </c>
      <c r="C6245" s="919"/>
      <c r="D6245" s="48"/>
      <c r="L6245" s="259"/>
      <c r="M6245" s="259"/>
      <c r="S6245" s="259"/>
      <c r="T6245" s="259"/>
      <c r="U6245" s="259"/>
      <c r="V6245" s="259"/>
    </row>
    <row r="6246" spans="1:22">
      <c r="A6246" s="45"/>
      <c r="B6246" s="43">
        <f t="shared" si="102"/>
        <v>6231</v>
      </c>
      <c r="C6246" s="919"/>
      <c r="D6246" s="48"/>
      <c r="L6246" s="259"/>
      <c r="M6246" s="259"/>
      <c r="S6246" s="259"/>
      <c r="T6246" s="259"/>
      <c r="U6246" s="259"/>
      <c r="V6246" s="259"/>
    </row>
    <row r="6247" spans="1:22">
      <c r="A6247" s="45"/>
      <c r="B6247" s="43">
        <f t="shared" si="102"/>
        <v>6232</v>
      </c>
      <c r="C6247" s="919"/>
      <c r="D6247" s="48"/>
      <c r="L6247" s="259"/>
      <c r="M6247" s="259"/>
      <c r="S6247" s="259"/>
      <c r="T6247" s="259"/>
      <c r="U6247" s="259"/>
      <c r="V6247" s="259"/>
    </row>
    <row r="6248" spans="1:22">
      <c r="A6248" s="45"/>
      <c r="B6248" s="43">
        <f t="shared" si="102"/>
        <v>6233</v>
      </c>
      <c r="C6248" s="919"/>
      <c r="D6248" s="48"/>
      <c r="L6248" s="259"/>
      <c r="M6248" s="259"/>
      <c r="S6248" s="259"/>
      <c r="T6248" s="259"/>
      <c r="U6248" s="259"/>
      <c r="V6248" s="259"/>
    </row>
    <row r="6249" spans="1:22">
      <c r="A6249" s="45"/>
      <c r="B6249" s="43">
        <f t="shared" si="102"/>
        <v>6234</v>
      </c>
      <c r="C6249" s="919"/>
      <c r="D6249" s="48"/>
      <c r="L6249" s="259"/>
      <c r="M6249" s="259"/>
      <c r="S6249" s="259"/>
      <c r="T6249" s="259"/>
      <c r="U6249" s="259"/>
      <c r="V6249" s="259"/>
    </row>
    <row r="6250" spans="1:22">
      <c r="A6250" s="45"/>
      <c r="B6250" s="43">
        <f t="shared" si="102"/>
        <v>6235</v>
      </c>
      <c r="C6250" s="919"/>
      <c r="D6250" s="48"/>
      <c r="L6250" s="259"/>
      <c r="M6250" s="259"/>
      <c r="S6250" s="259"/>
      <c r="T6250" s="259"/>
      <c r="U6250" s="259"/>
      <c r="V6250" s="259"/>
    </row>
    <row r="6251" spans="1:22">
      <c r="A6251" s="45"/>
      <c r="B6251" s="43">
        <f t="shared" si="102"/>
        <v>6236</v>
      </c>
      <c r="C6251" s="919"/>
      <c r="D6251" s="48"/>
      <c r="L6251" s="259"/>
      <c r="M6251" s="259"/>
      <c r="S6251" s="259"/>
      <c r="T6251" s="259"/>
      <c r="U6251" s="259"/>
      <c r="V6251" s="259"/>
    </row>
    <row r="6252" spans="1:22">
      <c r="A6252" s="45"/>
      <c r="B6252" s="43">
        <f t="shared" si="102"/>
        <v>6237</v>
      </c>
      <c r="C6252" s="919"/>
      <c r="D6252" s="48"/>
      <c r="L6252" s="259"/>
      <c r="M6252" s="259"/>
      <c r="S6252" s="259"/>
      <c r="T6252" s="259"/>
      <c r="U6252" s="259"/>
      <c r="V6252" s="259"/>
    </row>
    <row r="6253" spans="1:22">
      <c r="A6253" s="45"/>
      <c r="B6253" s="43">
        <f t="shared" si="102"/>
        <v>6238</v>
      </c>
      <c r="C6253" s="919"/>
      <c r="D6253" s="48"/>
      <c r="L6253" s="259"/>
      <c r="M6253" s="259"/>
      <c r="S6253" s="259"/>
      <c r="T6253" s="259"/>
      <c r="U6253" s="259"/>
      <c r="V6253" s="259"/>
    </row>
    <row r="6254" spans="1:22">
      <c r="A6254" s="45"/>
      <c r="B6254" s="43">
        <f t="shared" si="102"/>
        <v>6239</v>
      </c>
      <c r="C6254" s="919"/>
      <c r="D6254" s="48"/>
      <c r="L6254" s="259"/>
      <c r="M6254" s="259"/>
      <c r="S6254" s="259"/>
      <c r="T6254" s="259"/>
      <c r="U6254" s="259"/>
      <c r="V6254" s="259"/>
    </row>
    <row r="6255" spans="1:22">
      <c r="A6255" s="45"/>
      <c r="B6255" s="43">
        <f t="shared" si="102"/>
        <v>6240</v>
      </c>
      <c r="C6255" s="919"/>
      <c r="D6255" s="48"/>
      <c r="L6255" s="259"/>
      <c r="M6255" s="259"/>
      <c r="S6255" s="259"/>
      <c r="T6255" s="259"/>
      <c r="U6255" s="259"/>
      <c r="V6255" s="259"/>
    </row>
    <row r="6256" spans="1:22">
      <c r="A6256" s="45"/>
      <c r="B6256" s="43">
        <f t="shared" si="102"/>
        <v>6241</v>
      </c>
      <c r="C6256" s="919"/>
      <c r="D6256" s="48"/>
      <c r="L6256" s="259"/>
      <c r="M6256" s="259"/>
      <c r="S6256" s="259"/>
      <c r="T6256" s="259"/>
      <c r="U6256" s="259"/>
      <c r="V6256" s="259"/>
    </row>
    <row r="6257" spans="1:22">
      <c r="A6257" s="45"/>
      <c r="B6257" s="43">
        <f t="shared" si="102"/>
        <v>6242</v>
      </c>
      <c r="C6257" s="919"/>
      <c r="D6257" s="48"/>
      <c r="L6257" s="259"/>
      <c r="M6257" s="259"/>
      <c r="S6257" s="259"/>
      <c r="T6257" s="259"/>
      <c r="U6257" s="259"/>
      <c r="V6257" s="259"/>
    </row>
    <row r="6258" spans="1:22">
      <c r="A6258" s="45"/>
      <c r="B6258" s="43">
        <f t="shared" si="102"/>
        <v>6243</v>
      </c>
      <c r="C6258" s="919"/>
      <c r="D6258" s="48"/>
      <c r="L6258" s="259"/>
      <c r="M6258" s="259"/>
      <c r="S6258" s="259"/>
      <c r="T6258" s="259"/>
      <c r="U6258" s="259"/>
      <c r="V6258" s="259"/>
    </row>
    <row r="6259" spans="1:22">
      <c r="A6259" s="45"/>
      <c r="B6259" s="43">
        <f t="shared" si="102"/>
        <v>6244</v>
      </c>
      <c r="C6259" s="919"/>
      <c r="D6259" s="48"/>
      <c r="L6259" s="259"/>
      <c r="M6259" s="259"/>
      <c r="S6259" s="259"/>
      <c r="T6259" s="259"/>
      <c r="U6259" s="259"/>
      <c r="V6259" s="259"/>
    </row>
    <row r="6260" spans="1:22">
      <c r="A6260" s="45"/>
      <c r="B6260" s="43">
        <f t="shared" si="102"/>
        <v>6245</v>
      </c>
      <c r="C6260" s="919"/>
      <c r="D6260" s="48"/>
      <c r="L6260" s="259"/>
      <c r="M6260" s="259"/>
      <c r="S6260" s="259"/>
      <c r="T6260" s="259"/>
      <c r="U6260" s="259"/>
      <c r="V6260" s="259"/>
    </row>
    <row r="6261" spans="1:22">
      <c r="A6261" s="45"/>
      <c r="B6261" s="43">
        <f t="shared" si="102"/>
        <v>6246</v>
      </c>
      <c r="C6261" s="919"/>
      <c r="D6261" s="48"/>
      <c r="L6261" s="259"/>
      <c r="M6261" s="259"/>
      <c r="S6261" s="259"/>
      <c r="T6261" s="259"/>
      <c r="U6261" s="259"/>
      <c r="V6261" s="259"/>
    </row>
    <row r="6262" spans="1:22">
      <c r="A6262" s="45"/>
      <c r="B6262" s="43">
        <f t="shared" si="102"/>
        <v>6247</v>
      </c>
      <c r="C6262" s="919"/>
      <c r="D6262" s="48"/>
      <c r="L6262" s="259"/>
      <c r="M6262" s="259"/>
      <c r="S6262" s="259"/>
      <c r="T6262" s="259"/>
      <c r="U6262" s="259"/>
      <c r="V6262" s="259"/>
    </row>
    <row r="6263" spans="1:22">
      <c r="A6263" s="45"/>
      <c r="B6263" s="43">
        <f t="shared" si="102"/>
        <v>6248</v>
      </c>
      <c r="C6263" s="919"/>
      <c r="D6263" s="48"/>
      <c r="L6263" s="259"/>
      <c r="M6263" s="259"/>
      <c r="S6263" s="259"/>
      <c r="T6263" s="259"/>
      <c r="U6263" s="259"/>
      <c r="V6263" s="259"/>
    </row>
    <row r="6264" spans="1:22">
      <c r="A6264" s="45"/>
      <c r="B6264" s="43">
        <f t="shared" si="102"/>
        <v>6249</v>
      </c>
      <c r="C6264" s="919"/>
      <c r="D6264" s="48"/>
      <c r="L6264" s="259"/>
      <c r="M6264" s="259"/>
      <c r="S6264" s="259"/>
      <c r="T6264" s="259"/>
      <c r="U6264" s="259"/>
      <c r="V6264" s="259"/>
    </row>
    <row r="6265" spans="1:22">
      <c r="A6265" s="45"/>
      <c r="B6265" s="43">
        <f t="shared" si="102"/>
        <v>6250</v>
      </c>
      <c r="C6265" s="919"/>
      <c r="D6265" s="48"/>
      <c r="L6265" s="259"/>
      <c r="M6265" s="259"/>
      <c r="S6265" s="259"/>
      <c r="T6265" s="259"/>
      <c r="U6265" s="259"/>
      <c r="V6265" s="259"/>
    </row>
    <row r="6266" spans="1:22">
      <c r="A6266" s="45"/>
      <c r="B6266" s="43">
        <f t="shared" si="102"/>
        <v>6251</v>
      </c>
      <c r="C6266" s="919"/>
      <c r="D6266" s="48"/>
      <c r="L6266" s="259"/>
      <c r="M6266" s="259"/>
      <c r="S6266" s="259"/>
      <c r="T6266" s="259"/>
      <c r="U6266" s="259"/>
      <c r="V6266" s="259"/>
    </row>
    <row r="6267" spans="1:22">
      <c r="A6267" s="45"/>
      <c r="B6267" s="43">
        <f t="shared" si="102"/>
        <v>6252</v>
      </c>
      <c r="C6267" s="919"/>
      <c r="D6267" s="48"/>
      <c r="L6267" s="259"/>
      <c r="M6267" s="259"/>
      <c r="S6267" s="259"/>
      <c r="T6267" s="259"/>
      <c r="U6267" s="259"/>
      <c r="V6267" s="259"/>
    </row>
    <row r="6268" spans="1:22">
      <c r="A6268" s="45"/>
      <c r="B6268" s="43">
        <f t="shared" si="102"/>
        <v>6253</v>
      </c>
      <c r="C6268" s="919"/>
      <c r="D6268" s="48"/>
      <c r="L6268" s="259"/>
      <c r="M6268" s="259"/>
      <c r="S6268" s="259"/>
      <c r="T6268" s="259"/>
      <c r="U6268" s="259"/>
      <c r="V6268" s="259"/>
    </row>
    <row r="6269" spans="1:22">
      <c r="A6269" s="45"/>
      <c r="B6269" s="43">
        <f t="shared" si="102"/>
        <v>6254</v>
      </c>
      <c r="C6269" s="919"/>
      <c r="D6269" s="48"/>
      <c r="L6269" s="259"/>
      <c r="M6269" s="259"/>
      <c r="S6269" s="259"/>
      <c r="T6269" s="259"/>
      <c r="U6269" s="259"/>
      <c r="V6269" s="259"/>
    </row>
    <row r="6270" spans="1:22">
      <c r="A6270" s="45"/>
      <c r="B6270" s="43">
        <f t="shared" si="102"/>
        <v>6255</v>
      </c>
      <c r="C6270" s="919"/>
      <c r="D6270" s="48"/>
      <c r="L6270" s="259"/>
      <c r="M6270" s="259"/>
      <c r="S6270" s="259"/>
      <c r="T6270" s="259"/>
      <c r="U6270" s="259"/>
      <c r="V6270" s="259"/>
    </row>
    <row r="6271" spans="1:22">
      <c r="A6271" s="45"/>
      <c r="B6271" s="43">
        <f t="shared" si="102"/>
        <v>6256</v>
      </c>
      <c r="C6271" s="919"/>
      <c r="D6271" s="48"/>
      <c r="L6271" s="259"/>
      <c r="M6271" s="259"/>
      <c r="S6271" s="259"/>
      <c r="T6271" s="259"/>
      <c r="U6271" s="259"/>
      <c r="V6271" s="259"/>
    </row>
    <row r="6272" spans="1:22">
      <c r="A6272" s="45"/>
      <c r="B6272" s="43">
        <f t="shared" si="102"/>
        <v>6257</v>
      </c>
      <c r="C6272" s="919"/>
      <c r="D6272" s="48"/>
      <c r="L6272" s="259"/>
      <c r="M6272" s="259"/>
      <c r="S6272" s="259"/>
      <c r="T6272" s="259"/>
      <c r="U6272" s="259"/>
      <c r="V6272" s="259"/>
    </row>
    <row r="6273" spans="1:22">
      <c r="A6273" s="45"/>
      <c r="B6273" s="43">
        <f t="shared" si="102"/>
        <v>6258</v>
      </c>
      <c r="C6273" s="919"/>
      <c r="D6273" s="48"/>
      <c r="L6273" s="259"/>
      <c r="M6273" s="259"/>
      <c r="S6273" s="259"/>
      <c r="T6273" s="259"/>
      <c r="U6273" s="259"/>
      <c r="V6273" s="259"/>
    </row>
    <row r="6274" spans="1:22">
      <c r="A6274" s="45"/>
      <c r="B6274" s="43">
        <f t="shared" si="102"/>
        <v>6259</v>
      </c>
      <c r="C6274" s="919"/>
      <c r="D6274" s="48"/>
      <c r="L6274" s="259"/>
      <c r="M6274" s="259"/>
      <c r="S6274" s="259"/>
      <c r="T6274" s="259"/>
      <c r="U6274" s="259"/>
      <c r="V6274" s="259"/>
    </row>
    <row r="6275" spans="1:22">
      <c r="A6275" s="45"/>
      <c r="B6275" s="43">
        <f t="shared" si="102"/>
        <v>6260</v>
      </c>
      <c r="C6275" s="919"/>
      <c r="D6275" s="48"/>
      <c r="L6275" s="259"/>
      <c r="M6275" s="259"/>
      <c r="S6275" s="259"/>
      <c r="T6275" s="259"/>
      <c r="U6275" s="259"/>
      <c r="V6275" s="259"/>
    </row>
    <row r="6276" spans="1:22">
      <c r="A6276" s="45"/>
      <c r="B6276" s="43">
        <f t="shared" si="102"/>
        <v>6261</v>
      </c>
      <c r="C6276" s="919"/>
      <c r="D6276" s="48"/>
      <c r="L6276" s="259"/>
      <c r="M6276" s="259"/>
      <c r="S6276" s="259"/>
      <c r="T6276" s="259"/>
      <c r="U6276" s="259"/>
      <c r="V6276" s="259"/>
    </row>
    <row r="6277" spans="1:22">
      <c r="A6277" s="45"/>
      <c r="B6277" s="43">
        <f t="shared" si="102"/>
        <v>6262</v>
      </c>
      <c r="C6277" s="919"/>
      <c r="D6277" s="48"/>
      <c r="L6277" s="259"/>
      <c r="M6277" s="259"/>
      <c r="S6277" s="259"/>
      <c r="T6277" s="259"/>
      <c r="U6277" s="259"/>
      <c r="V6277" s="259"/>
    </row>
    <row r="6278" spans="1:22">
      <c r="A6278" s="45"/>
      <c r="B6278" s="43">
        <f t="shared" si="102"/>
        <v>6263</v>
      </c>
      <c r="C6278" s="919"/>
      <c r="D6278" s="48"/>
      <c r="L6278" s="259"/>
      <c r="M6278" s="259"/>
      <c r="S6278" s="259"/>
      <c r="T6278" s="259"/>
      <c r="U6278" s="259"/>
      <c r="V6278" s="259"/>
    </row>
    <row r="6279" spans="1:22">
      <c r="A6279" s="45"/>
      <c r="B6279" s="43">
        <f t="shared" si="102"/>
        <v>6264</v>
      </c>
      <c r="C6279" s="919"/>
      <c r="D6279" s="48"/>
      <c r="L6279" s="259"/>
      <c r="M6279" s="259"/>
      <c r="S6279" s="259"/>
      <c r="T6279" s="259"/>
      <c r="U6279" s="259"/>
      <c r="V6279" s="259"/>
    </row>
    <row r="6280" spans="1:22">
      <c r="A6280" s="45"/>
      <c r="B6280" s="43">
        <f t="shared" si="102"/>
        <v>6265</v>
      </c>
      <c r="C6280" s="919"/>
      <c r="D6280" s="48"/>
      <c r="L6280" s="259"/>
      <c r="M6280" s="259"/>
      <c r="S6280" s="259"/>
      <c r="T6280" s="259"/>
      <c r="U6280" s="259"/>
      <c r="V6280" s="259"/>
    </row>
    <row r="6281" spans="1:22">
      <c r="A6281" s="45"/>
      <c r="B6281" s="43">
        <f t="shared" si="102"/>
        <v>6266</v>
      </c>
      <c r="C6281" s="919"/>
      <c r="D6281" s="48"/>
      <c r="L6281" s="259"/>
      <c r="M6281" s="259"/>
      <c r="S6281" s="259"/>
      <c r="T6281" s="259"/>
      <c r="U6281" s="259"/>
      <c r="V6281" s="259"/>
    </row>
    <row r="6282" spans="1:22">
      <c r="A6282" s="45"/>
      <c r="B6282" s="43">
        <f t="shared" si="102"/>
        <v>6267</v>
      </c>
      <c r="C6282" s="919"/>
      <c r="D6282" s="48"/>
      <c r="L6282" s="259"/>
      <c r="M6282" s="259"/>
      <c r="S6282" s="259"/>
      <c r="T6282" s="259"/>
      <c r="U6282" s="259"/>
      <c r="V6282" s="259"/>
    </row>
    <row r="6283" spans="1:22">
      <c r="A6283" s="45"/>
      <c r="B6283" s="43">
        <f t="shared" si="102"/>
        <v>6268</v>
      </c>
      <c r="C6283" s="919"/>
      <c r="D6283" s="48"/>
      <c r="L6283" s="259"/>
      <c r="M6283" s="259"/>
      <c r="S6283" s="259"/>
      <c r="T6283" s="259"/>
      <c r="U6283" s="259"/>
      <c r="V6283" s="259"/>
    </row>
    <row r="6284" spans="1:22">
      <c r="A6284" s="45"/>
      <c r="B6284" s="43">
        <f t="shared" si="102"/>
        <v>6269</v>
      </c>
      <c r="C6284" s="919"/>
      <c r="D6284" s="48"/>
      <c r="L6284" s="259"/>
      <c r="M6284" s="259"/>
      <c r="S6284" s="259"/>
      <c r="T6284" s="259"/>
      <c r="U6284" s="259"/>
      <c r="V6284" s="259"/>
    </row>
    <row r="6285" spans="1:22">
      <c r="A6285" s="45"/>
      <c r="B6285" s="43">
        <f t="shared" si="102"/>
        <v>6270</v>
      </c>
      <c r="C6285" s="919"/>
      <c r="D6285" s="48"/>
      <c r="L6285" s="259"/>
      <c r="M6285" s="259"/>
      <c r="S6285" s="259"/>
      <c r="T6285" s="259"/>
      <c r="U6285" s="259"/>
      <c r="V6285" s="259"/>
    </row>
    <row r="6286" spans="1:22">
      <c r="A6286" s="45"/>
      <c r="B6286" s="43">
        <f t="shared" si="102"/>
        <v>6271</v>
      </c>
      <c r="C6286" s="919"/>
      <c r="D6286" s="48"/>
      <c r="L6286" s="259"/>
      <c r="M6286" s="259"/>
      <c r="S6286" s="259"/>
      <c r="T6286" s="259"/>
      <c r="U6286" s="259"/>
      <c r="V6286" s="259"/>
    </row>
    <row r="6287" spans="1:22">
      <c r="A6287" s="45"/>
      <c r="B6287" s="43">
        <f t="shared" si="102"/>
        <v>6272</v>
      </c>
      <c r="C6287" s="919"/>
      <c r="D6287" s="48"/>
      <c r="L6287" s="259"/>
      <c r="M6287" s="259"/>
      <c r="S6287" s="259"/>
      <c r="T6287" s="259"/>
      <c r="U6287" s="259"/>
      <c r="V6287" s="259"/>
    </row>
    <row r="6288" spans="1:22">
      <c r="A6288" s="45"/>
      <c r="B6288" s="43">
        <f t="shared" si="102"/>
        <v>6273</v>
      </c>
      <c r="C6288" s="919"/>
      <c r="D6288" s="48"/>
      <c r="L6288" s="259"/>
      <c r="M6288" s="259"/>
      <c r="S6288" s="259"/>
      <c r="T6288" s="259"/>
      <c r="U6288" s="259"/>
      <c r="V6288" s="259"/>
    </row>
    <row r="6289" spans="1:22">
      <c r="A6289" s="45"/>
      <c r="B6289" s="43">
        <f t="shared" si="102"/>
        <v>6274</v>
      </c>
      <c r="C6289" s="919"/>
      <c r="D6289" s="48"/>
      <c r="L6289" s="259"/>
      <c r="M6289" s="259"/>
      <c r="S6289" s="259"/>
      <c r="T6289" s="259"/>
      <c r="U6289" s="259"/>
      <c r="V6289" s="259"/>
    </row>
    <row r="6290" spans="1:22">
      <c r="A6290" s="45"/>
      <c r="B6290" s="43">
        <f t="shared" ref="B6290:B6353" si="103">B6289+1</f>
        <v>6275</v>
      </c>
      <c r="C6290" s="919"/>
      <c r="D6290" s="48"/>
      <c r="L6290" s="259"/>
      <c r="M6290" s="259"/>
      <c r="S6290" s="259"/>
      <c r="T6290" s="259"/>
      <c r="U6290" s="259"/>
      <c r="V6290" s="259"/>
    </row>
    <row r="6291" spans="1:22">
      <c r="A6291" s="45"/>
      <c r="B6291" s="43">
        <f t="shared" si="103"/>
        <v>6276</v>
      </c>
      <c r="C6291" s="919"/>
      <c r="D6291" s="48"/>
      <c r="L6291" s="259"/>
      <c r="M6291" s="259"/>
      <c r="S6291" s="259"/>
      <c r="T6291" s="259"/>
      <c r="U6291" s="259"/>
      <c r="V6291" s="259"/>
    </row>
    <row r="6292" spans="1:22">
      <c r="A6292" s="45"/>
      <c r="B6292" s="43">
        <f t="shared" si="103"/>
        <v>6277</v>
      </c>
      <c r="C6292" s="919"/>
      <c r="D6292" s="48"/>
      <c r="L6292" s="259"/>
      <c r="M6292" s="259"/>
      <c r="S6292" s="259"/>
      <c r="T6292" s="259"/>
      <c r="U6292" s="259"/>
      <c r="V6292" s="259"/>
    </row>
    <row r="6293" spans="1:22">
      <c r="A6293" s="45"/>
      <c r="B6293" s="43">
        <f t="shared" si="103"/>
        <v>6278</v>
      </c>
      <c r="C6293" s="919"/>
      <c r="D6293" s="48"/>
      <c r="L6293" s="259"/>
      <c r="M6293" s="259"/>
      <c r="S6293" s="259"/>
      <c r="T6293" s="259"/>
      <c r="U6293" s="259"/>
      <c r="V6293" s="259"/>
    </row>
    <row r="6294" spans="1:22">
      <c r="A6294" s="45"/>
      <c r="B6294" s="43">
        <f t="shared" si="103"/>
        <v>6279</v>
      </c>
      <c r="C6294" s="919"/>
      <c r="D6294" s="48"/>
      <c r="L6294" s="259"/>
      <c r="M6294" s="259"/>
      <c r="S6294" s="259"/>
      <c r="T6294" s="259"/>
      <c r="U6294" s="259"/>
      <c r="V6294" s="259"/>
    </row>
    <row r="6295" spans="1:22">
      <c r="A6295" s="45"/>
      <c r="B6295" s="43">
        <f t="shared" si="103"/>
        <v>6280</v>
      </c>
      <c r="C6295" s="919"/>
      <c r="D6295" s="48"/>
      <c r="L6295" s="259"/>
      <c r="M6295" s="259"/>
      <c r="S6295" s="259"/>
      <c r="T6295" s="259"/>
      <c r="U6295" s="259"/>
      <c r="V6295" s="259"/>
    </row>
    <row r="6296" spans="1:22">
      <c r="A6296" s="45"/>
      <c r="B6296" s="43">
        <f t="shared" si="103"/>
        <v>6281</v>
      </c>
      <c r="C6296" s="919"/>
      <c r="D6296" s="48"/>
      <c r="L6296" s="259"/>
      <c r="M6296" s="259"/>
      <c r="S6296" s="259"/>
      <c r="T6296" s="259"/>
      <c r="U6296" s="259"/>
      <c r="V6296" s="259"/>
    </row>
    <row r="6297" spans="1:22">
      <c r="A6297" s="45"/>
      <c r="B6297" s="43">
        <f t="shared" si="103"/>
        <v>6282</v>
      </c>
      <c r="C6297" s="919"/>
      <c r="D6297" s="48"/>
      <c r="L6297" s="259"/>
      <c r="M6297" s="259"/>
      <c r="S6297" s="259"/>
      <c r="T6297" s="259"/>
      <c r="U6297" s="259"/>
      <c r="V6297" s="259"/>
    </row>
    <row r="6298" spans="1:22">
      <c r="A6298" s="45"/>
      <c r="B6298" s="43">
        <f t="shared" si="103"/>
        <v>6283</v>
      </c>
      <c r="C6298" s="919"/>
      <c r="D6298" s="48"/>
      <c r="L6298" s="259"/>
      <c r="M6298" s="259"/>
      <c r="S6298" s="259"/>
      <c r="T6298" s="259"/>
      <c r="U6298" s="259"/>
      <c r="V6298" s="259"/>
    </row>
    <row r="6299" spans="1:22">
      <c r="A6299" s="45"/>
      <c r="B6299" s="43">
        <f t="shared" si="103"/>
        <v>6284</v>
      </c>
      <c r="C6299" s="919"/>
      <c r="D6299" s="48"/>
      <c r="L6299" s="259"/>
      <c r="M6299" s="259"/>
      <c r="S6299" s="259"/>
      <c r="T6299" s="259"/>
      <c r="U6299" s="259"/>
      <c r="V6299" s="259"/>
    </row>
    <row r="6300" spans="1:22">
      <c r="A6300" s="45"/>
      <c r="B6300" s="43">
        <f t="shared" si="103"/>
        <v>6285</v>
      </c>
      <c r="C6300" s="919"/>
      <c r="D6300" s="48"/>
      <c r="L6300" s="259"/>
      <c r="M6300" s="259"/>
      <c r="S6300" s="259"/>
      <c r="T6300" s="259"/>
      <c r="U6300" s="259"/>
      <c r="V6300" s="259"/>
    </row>
    <row r="6301" spans="1:22">
      <c r="A6301" s="45"/>
      <c r="B6301" s="43">
        <f t="shared" si="103"/>
        <v>6286</v>
      </c>
      <c r="C6301" s="919"/>
      <c r="D6301" s="48"/>
      <c r="L6301" s="259"/>
      <c r="M6301" s="259"/>
      <c r="S6301" s="259"/>
      <c r="T6301" s="259"/>
      <c r="U6301" s="259"/>
      <c r="V6301" s="259"/>
    </row>
    <row r="6302" spans="1:22">
      <c r="A6302" s="45"/>
      <c r="B6302" s="43">
        <f t="shared" si="103"/>
        <v>6287</v>
      </c>
      <c r="C6302" s="919"/>
      <c r="D6302" s="48"/>
      <c r="L6302" s="259"/>
      <c r="M6302" s="259"/>
      <c r="S6302" s="259"/>
      <c r="T6302" s="259"/>
      <c r="U6302" s="259"/>
      <c r="V6302" s="259"/>
    </row>
    <row r="6303" spans="1:22">
      <c r="A6303" s="45"/>
      <c r="B6303" s="43">
        <f t="shared" si="103"/>
        <v>6288</v>
      </c>
      <c r="C6303" s="919"/>
      <c r="D6303" s="48"/>
      <c r="L6303" s="259"/>
      <c r="M6303" s="259"/>
      <c r="S6303" s="259"/>
      <c r="T6303" s="259"/>
      <c r="U6303" s="259"/>
      <c r="V6303" s="259"/>
    </row>
    <row r="6304" spans="1:22">
      <c r="A6304" s="45"/>
      <c r="B6304" s="43">
        <f t="shared" si="103"/>
        <v>6289</v>
      </c>
      <c r="C6304" s="919"/>
      <c r="D6304" s="48"/>
      <c r="L6304" s="259"/>
      <c r="M6304" s="259"/>
      <c r="S6304" s="259"/>
      <c r="T6304" s="259"/>
      <c r="U6304" s="259"/>
      <c r="V6304" s="259"/>
    </row>
    <row r="6305" spans="1:22">
      <c r="A6305" s="45"/>
      <c r="B6305" s="43">
        <f t="shared" si="103"/>
        <v>6290</v>
      </c>
      <c r="C6305" s="919"/>
      <c r="D6305" s="48"/>
      <c r="L6305" s="259"/>
      <c r="M6305" s="259"/>
      <c r="S6305" s="259"/>
      <c r="T6305" s="259"/>
      <c r="U6305" s="259"/>
      <c r="V6305" s="259"/>
    </row>
    <row r="6306" spans="1:22">
      <c r="A6306" s="45"/>
      <c r="B6306" s="43">
        <f t="shared" si="103"/>
        <v>6291</v>
      </c>
      <c r="C6306" s="919"/>
      <c r="D6306" s="48"/>
      <c r="L6306" s="259"/>
      <c r="M6306" s="259"/>
      <c r="S6306" s="259"/>
      <c r="T6306" s="259"/>
      <c r="U6306" s="259"/>
      <c r="V6306" s="259"/>
    </row>
    <row r="6307" spans="1:22">
      <c r="A6307" s="45"/>
      <c r="B6307" s="43">
        <f t="shared" si="103"/>
        <v>6292</v>
      </c>
      <c r="C6307" s="919"/>
      <c r="D6307" s="48"/>
      <c r="L6307" s="259"/>
      <c r="M6307" s="259"/>
      <c r="S6307" s="259"/>
      <c r="T6307" s="259"/>
      <c r="U6307" s="259"/>
      <c r="V6307" s="259"/>
    </row>
    <row r="6308" spans="1:22">
      <c r="A6308" s="45"/>
      <c r="B6308" s="43">
        <f t="shared" si="103"/>
        <v>6293</v>
      </c>
      <c r="C6308" s="919"/>
      <c r="D6308" s="48"/>
      <c r="L6308" s="259"/>
      <c r="M6308" s="259"/>
      <c r="S6308" s="259"/>
      <c r="T6308" s="259"/>
      <c r="U6308" s="259"/>
      <c r="V6308" s="259"/>
    </row>
    <row r="6309" spans="1:22">
      <c r="A6309" s="45"/>
      <c r="B6309" s="43">
        <f t="shared" si="103"/>
        <v>6294</v>
      </c>
      <c r="C6309" s="919"/>
      <c r="D6309" s="48"/>
      <c r="L6309" s="259"/>
      <c r="M6309" s="259"/>
      <c r="S6309" s="259"/>
      <c r="T6309" s="259"/>
      <c r="U6309" s="259"/>
      <c r="V6309" s="259"/>
    </row>
    <row r="6310" spans="1:22">
      <c r="A6310" s="45"/>
      <c r="B6310" s="43">
        <f t="shared" si="103"/>
        <v>6295</v>
      </c>
      <c r="C6310" s="919"/>
      <c r="D6310" s="48"/>
      <c r="L6310" s="259"/>
      <c r="M6310" s="259"/>
      <c r="S6310" s="259"/>
      <c r="T6310" s="259"/>
      <c r="U6310" s="259"/>
      <c r="V6310" s="259"/>
    </row>
    <row r="6311" spans="1:22">
      <c r="A6311" s="45"/>
      <c r="B6311" s="43">
        <f t="shared" si="103"/>
        <v>6296</v>
      </c>
      <c r="C6311" s="919"/>
      <c r="D6311" s="48"/>
      <c r="L6311" s="259"/>
      <c r="M6311" s="259"/>
      <c r="S6311" s="259"/>
      <c r="T6311" s="259"/>
      <c r="U6311" s="259"/>
      <c r="V6311" s="259"/>
    </row>
    <row r="6312" spans="1:22">
      <c r="A6312" s="45"/>
      <c r="B6312" s="43">
        <f t="shared" si="103"/>
        <v>6297</v>
      </c>
      <c r="C6312" s="919"/>
      <c r="D6312" s="48"/>
      <c r="L6312" s="259"/>
      <c r="M6312" s="259"/>
      <c r="S6312" s="259"/>
      <c r="T6312" s="259"/>
      <c r="U6312" s="259"/>
      <c r="V6312" s="259"/>
    </row>
    <row r="6313" spans="1:22">
      <c r="A6313" s="45"/>
      <c r="B6313" s="43">
        <f t="shared" si="103"/>
        <v>6298</v>
      </c>
      <c r="C6313" s="919"/>
      <c r="D6313" s="48"/>
      <c r="L6313" s="259"/>
      <c r="M6313" s="259"/>
      <c r="S6313" s="259"/>
      <c r="T6313" s="259"/>
      <c r="U6313" s="259"/>
      <c r="V6313" s="259"/>
    </row>
    <row r="6314" spans="1:22">
      <c r="A6314" s="45"/>
      <c r="B6314" s="43">
        <f t="shared" si="103"/>
        <v>6299</v>
      </c>
      <c r="C6314" s="919"/>
      <c r="D6314" s="48"/>
      <c r="L6314" s="259"/>
      <c r="M6314" s="259"/>
      <c r="S6314" s="259"/>
      <c r="T6314" s="259"/>
      <c r="U6314" s="259"/>
      <c r="V6314" s="259"/>
    </row>
    <row r="6315" spans="1:22">
      <c r="A6315" s="45"/>
      <c r="B6315" s="43">
        <f t="shared" si="103"/>
        <v>6300</v>
      </c>
      <c r="C6315" s="919"/>
      <c r="D6315" s="48"/>
      <c r="L6315" s="259"/>
      <c r="M6315" s="259"/>
      <c r="S6315" s="259"/>
      <c r="T6315" s="259"/>
      <c r="U6315" s="259"/>
      <c r="V6315" s="259"/>
    </row>
    <row r="6316" spans="1:22">
      <c r="A6316" s="45"/>
      <c r="B6316" s="43">
        <f t="shared" si="103"/>
        <v>6301</v>
      </c>
      <c r="C6316" s="919"/>
      <c r="D6316" s="48"/>
      <c r="L6316" s="259"/>
      <c r="M6316" s="259"/>
      <c r="S6316" s="259"/>
      <c r="T6316" s="259"/>
      <c r="U6316" s="259"/>
      <c r="V6316" s="259"/>
    </row>
    <row r="6317" spans="1:22">
      <c r="A6317" s="45"/>
      <c r="B6317" s="43">
        <f t="shared" si="103"/>
        <v>6302</v>
      </c>
      <c r="C6317" s="919"/>
      <c r="D6317" s="48"/>
      <c r="L6317" s="259"/>
      <c r="M6317" s="259"/>
      <c r="S6317" s="259"/>
      <c r="T6317" s="259"/>
      <c r="U6317" s="259"/>
      <c r="V6317" s="259"/>
    </row>
    <row r="6318" spans="1:22">
      <c r="A6318" s="45"/>
      <c r="B6318" s="43">
        <f t="shared" si="103"/>
        <v>6303</v>
      </c>
      <c r="C6318" s="919"/>
      <c r="D6318" s="48"/>
      <c r="L6318" s="259"/>
      <c r="M6318" s="259"/>
      <c r="S6318" s="259"/>
      <c r="T6318" s="259"/>
      <c r="U6318" s="259"/>
      <c r="V6318" s="259"/>
    </row>
    <row r="6319" spans="1:22">
      <c r="A6319" s="45"/>
      <c r="B6319" s="43">
        <f t="shared" si="103"/>
        <v>6304</v>
      </c>
      <c r="C6319" s="919"/>
      <c r="D6319" s="48"/>
      <c r="L6319" s="259"/>
      <c r="M6319" s="259"/>
      <c r="S6319" s="259"/>
      <c r="T6319" s="259"/>
      <c r="U6319" s="259"/>
      <c r="V6319" s="259"/>
    </row>
    <row r="6320" spans="1:22">
      <c r="A6320" s="45"/>
      <c r="B6320" s="43">
        <f t="shared" si="103"/>
        <v>6305</v>
      </c>
      <c r="C6320" s="919"/>
      <c r="D6320" s="48"/>
      <c r="L6320" s="259"/>
      <c r="M6320" s="259"/>
      <c r="S6320" s="259"/>
      <c r="T6320" s="259"/>
      <c r="U6320" s="259"/>
      <c r="V6320" s="259"/>
    </row>
    <row r="6321" spans="1:22">
      <c r="A6321" s="45"/>
      <c r="B6321" s="43">
        <f t="shared" si="103"/>
        <v>6306</v>
      </c>
      <c r="C6321" s="919"/>
      <c r="D6321" s="48"/>
      <c r="L6321" s="259"/>
      <c r="M6321" s="259"/>
      <c r="S6321" s="259"/>
      <c r="T6321" s="259"/>
      <c r="U6321" s="259"/>
      <c r="V6321" s="259"/>
    </row>
    <row r="6322" spans="1:22">
      <c r="A6322" s="45"/>
      <c r="B6322" s="43">
        <f t="shared" si="103"/>
        <v>6307</v>
      </c>
      <c r="C6322" s="919"/>
      <c r="D6322" s="48"/>
      <c r="L6322" s="259"/>
      <c r="M6322" s="259"/>
      <c r="S6322" s="259"/>
      <c r="T6322" s="259"/>
      <c r="U6322" s="259"/>
      <c r="V6322" s="259"/>
    </row>
    <row r="6323" spans="1:22">
      <c r="A6323" s="45"/>
      <c r="B6323" s="43">
        <f t="shared" si="103"/>
        <v>6308</v>
      </c>
      <c r="C6323" s="919"/>
      <c r="D6323" s="48"/>
      <c r="L6323" s="259"/>
      <c r="M6323" s="259"/>
      <c r="S6323" s="259"/>
      <c r="T6323" s="259"/>
      <c r="U6323" s="259"/>
      <c r="V6323" s="259"/>
    </row>
    <row r="6324" spans="1:22">
      <c r="A6324" s="45"/>
      <c r="B6324" s="43">
        <f t="shared" si="103"/>
        <v>6309</v>
      </c>
      <c r="C6324" s="919"/>
      <c r="D6324" s="48"/>
      <c r="L6324" s="259"/>
      <c r="M6324" s="259"/>
      <c r="S6324" s="259"/>
      <c r="T6324" s="259"/>
      <c r="U6324" s="259"/>
      <c r="V6324" s="259"/>
    </row>
    <row r="6325" spans="1:22">
      <c r="A6325" s="45"/>
      <c r="B6325" s="43">
        <f t="shared" si="103"/>
        <v>6310</v>
      </c>
      <c r="C6325" s="919"/>
      <c r="D6325" s="48"/>
      <c r="L6325" s="259"/>
      <c r="M6325" s="259"/>
      <c r="S6325" s="259"/>
      <c r="T6325" s="259"/>
      <c r="U6325" s="259"/>
      <c r="V6325" s="259"/>
    </row>
    <row r="6326" spans="1:22">
      <c r="A6326" s="45"/>
      <c r="B6326" s="43">
        <f t="shared" si="103"/>
        <v>6311</v>
      </c>
      <c r="C6326" s="919"/>
      <c r="D6326" s="48"/>
      <c r="L6326" s="259"/>
      <c r="M6326" s="259"/>
      <c r="S6326" s="259"/>
      <c r="T6326" s="259"/>
      <c r="U6326" s="259"/>
      <c r="V6326" s="259"/>
    </row>
    <row r="6327" spans="1:22">
      <c r="A6327" s="45"/>
      <c r="B6327" s="43">
        <f t="shared" si="103"/>
        <v>6312</v>
      </c>
      <c r="C6327" s="919"/>
      <c r="D6327" s="48"/>
      <c r="L6327" s="259"/>
      <c r="M6327" s="259"/>
      <c r="S6327" s="259"/>
      <c r="T6327" s="259"/>
      <c r="U6327" s="259"/>
      <c r="V6327" s="259"/>
    </row>
    <row r="6328" spans="1:22">
      <c r="A6328" s="45"/>
      <c r="B6328" s="43">
        <f t="shared" si="103"/>
        <v>6313</v>
      </c>
      <c r="C6328" s="919"/>
      <c r="D6328" s="48"/>
      <c r="L6328" s="259"/>
      <c r="M6328" s="259"/>
      <c r="S6328" s="259"/>
      <c r="T6328" s="259"/>
      <c r="U6328" s="259"/>
      <c r="V6328" s="259"/>
    </row>
    <row r="6329" spans="1:22">
      <c r="A6329" s="45"/>
      <c r="B6329" s="43">
        <f t="shared" si="103"/>
        <v>6314</v>
      </c>
      <c r="C6329" s="919"/>
      <c r="D6329" s="48"/>
      <c r="L6329" s="259"/>
      <c r="M6329" s="259"/>
      <c r="S6329" s="259"/>
      <c r="T6329" s="259"/>
      <c r="U6329" s="259"/>
      <c r="V6329" s="259"/>
    </row>
    <row r="6330" spans="1:22">
      <c r="A6330" s="45"/>
      <c r="B6330" s="43">
        <f t="shared" si="103"/>
        <v>6315</v>
      </c>
      <c r="C6330" s="919"/>
      <c r="D6330" s="48"/>
      <c r="L6330" s="259"/>
      <c r="M6330" s="259"/>
      <c r="S6330" s="259"/>
      <c r="T6330" s="259"/>
      <c r="U6330" s="259"/>
      <c r="V6330" s="259"/>
    </row>
    <row r="6331" spans="1:22">
      <c r="A6331" s="45"/>
      <c r="B6331" s="43">
        <f t="shared" si="103"/>
        <v>6316</v>
      </c>
      <c r="C6331" s="919"/>
      <c r="D6331" s="48"/>
      <c r="L6331" s="259"/>
      <c r="M6331" s="259"/>
      <c r="S6331" s="259"/>
      <c r="T6331" s="259"/>
      <c r="U6331" s="259"/>
      <c r="V6331" s="259"/>
    </row>
    <row r="6332" spans="1:22">
      <c r="A6332" s="45"/>
      <c r="B6332" s="43">
        <f t="shared" si="103"/>
        <v>6317</v>
      </c>
      <c r="C6332" s="919"/>
      <c r="D6332" s="48"/>
      <c r="L6332" s="259"/>
      <c r="M6332" s="259"/>
      <c r="S6332" s="259"/>
      <c r="T6332" s="259"/>
      <c r="U6332" s="259"/>
      <c r="V6332" s="259"/>
    </row>
    <row r="6333" spans="1:22">
      <c r="A6333" s="45"/>
      <c r="B6333" s="43">
        <f t="shared" si="103"/>
        <v>6318</v>
      </c>
      <c r="C6333" s="919"/>
      <c r="D6333" s="48"/>
      <c r="L6333" s="259"/>
      <c r="M6333" s="259"/>
      <c r="S6333" s="259"/>
      <c r="T6333" s="259"/>
      <c r="U6333" s="259"/>
      <c r="V6333" s="259"/>
    </row>
    <row r="6334" spans="1:22">
      <c r="A6334" s="45"/>
      <c r="B6334" s="43">
        <f t="shared" si="103"/>
        <v>6319</v>
      </c>
      <c r="C6334" s="919"/>
      <c r="D6334" s="48"/>
      <c r="L6334" s="259"/>
      <c r="M6334" s="259"/>
      <c r="S6334" s="259"/>
      <c r="T6334" s="259"/>
      <c r="U6334" s="259"/>
      <c r="V6334" s="259"/>
    </row>
    <row r="6335" spans="1:22">
      <c r="A6335" s="45"/>
      <c r="B6335" s="43">
        <f t="shared" si="103"/>
        <v>6320</v>
      </c>
      <c r="C6335" s="919"/>
      <c r="D6335" s="48"/>
      <c r="L6335" s="259"/>
      <c r="M6335" s="259"/>
      <c r="S6335" s="259"/>
      <c r="T6335" s="259"/>
      <c r="U6335" s="259"/>
      <c r="V6335" s="259"/>
    </row>
    <row r="6336" spans="1:22">
      <c r="A6336" s="45"/>
      <c r="B6336" s="43">
        <f t="shared" si="103"/>
        <v>6321</v>
      </c>
      <c r="C6336" s="919"/>
      <c r="D6336" s="48"/>
      <c r="L6336" s="259"/>
      <c r="M6336" s="259"/>
      <c r="S6336" s="259"/>
      <c r="T6336" s="259"/>
      <c r="U6336" s="259"/>
      <c r="V6336" s="259"/>
    </row>
    <row r="6337" spans="1:22">
      <c r="A6337" s="45"/>
      <c r="B6337" s="43">
        <f t="shared" si="103"/>
        <v>6322</v>
      </c>
      <c r="C6337" s="919"/>
      <c r="D6337" s="48"/>
      <c r="L6337" s="259"/>
      <c r="M6337" s="259"/>
      <c r="S6337" s="259"/>
      <c r="T6337" s="259"/>
      <c r="U6337" s="259"/>
      <c r="V6337" s="259"/>
    </row>
    <row r="6338" spans="1:22">
      <c r="A6338" s="45"/>
      <c r="B6338" s="43">
        <f t="shared" si="103"/>
        <v>6323</v>
      </c>
      <c r="C6338" s="919"/>
      <c r="D6338" s="48"/>
      <c r="L6338" s="259"/>
      <c r="M6338" s="259"/>
      <c r="S6338" s="259"/>
      <c r="T6338" s="259"/>
      <c r="U6338" s="259"/>
      <c r="V6338" s="259"/>
    </row>
    <row r="6339" spans="1:22">
      <c r="A6339" s="45"/>
      <c r="B6339" s="43">
        <f t="shared" si="103"/>
        <v>6324</v>
      </c>
      <c r="C6339" s="919"/>
      <c r="D6339" s="48"/>
      <c r="L6339" s="259"/>
      <c r="M6339" s="259"/>
      <c r="S6339" s="259"/>
      <c r="T6339" s="259"/>
      <c r="U6339" s="259"/>
      <c r="V6339" s="259"/>
    </row>
    <row r="6340" spans="1:22">
      <c r="A6340" s="45"/>
      <c r="B6340" s="43">
        <f t="shared" si="103"/>
        <v>6325</v>
      </c>
      <c r="C6340" s="919"/>
      <c r="D6340" s="48"/>
      <c r="L6340" s="259"/>
      <c r="M6340" s="259"/>
      <c r="S6340" s="259"/>
      <c r="T6340" s="259"/>
      <c r="U6340" s="259"/>
      <c r="V6340" s="259"/>
    </row>
    <row r="6341" spans="1:22">
      <c r="A6341" s="45"/>
      <c r="B6341" s="43">
        <f t="shared" si="103"/>
        <v>6326</v>
      </c>
      <c r="C6341" s="919"/>
      <c r="D6341" s="48"/>
      <c r="L6341" s="259"/>
      <c r="M6341" s="259"/>
      <c r="S6341" s="259"/>
      <c r="T6341" s="259"/>
      <c r="U6341" s="259"/>
      <c r="V6341" s="259"/>
    </row>
    <row r="6342" spans="1:22">
      <c r="A6342" s="45"/>
      <c r="B6342" s="43">
        <f t="shared" si="103"/>
        <v>6327</v>
      </c>
      <c r="C6342" s="919"/>
      <c r="D6342" s="48"/>
      <c r="L6342" s="259"/>
      <c r="M6342" s="259"/>
      <c r="S6342" s="259"/>
      <c r="T6342" s="259"/>
      <c r="U6342" s="259"/>
      <c r="V6342" s="259"/>
    </row>
    <row r="6343" spans="1:22">
      <c r="A6343" s="45"/>
      <c r="B6343" s="43">
        <f t="shared" si="103"/>
        <v>6328</v>
      </c>
      <c r="C6343" s="919"/>
      <c r="D6343" s="48"/>
      <c r="L6343" s="259"/>
      <c r="M6343" s="259"/>
      <c r="S6343" s="259"/>
      <c r="T6343" s="259"/>
      <c r="U6343" s="259"/>
      <c r="V6343" s="259"/>
    </row>
    <row r="6344" spans="1:22">
      <c r="A6344" s="45"/>
      <c r="B6344" s="43">
        <f t="shared" si="103"/>
        <v>6329</v>
      </c>
      <c r="C6344" s="919"/>
      <c r="D6344" s="48"/>
      <c r="L6344" s="259"/>
      <c r="M6344" s="259"/>
      <c r="S6344" s="259"/>
      <c r="T6344" s="259"/>
      <c r="U6344" s="259"/>
      <c r="V6344" s="259"/>
    </row>
    <row r="6345" spans="1:22">
      <c r="A6345" s="45"/>
      <c r="B6345" s="43">
        <f t="shared" si="103"/>
        <v>6330</v>
      </c>
      <c r="C6345" s="919"/>
      <c r="D6345" s="48"/>
      <c r="L6345" s="259"/>
      <c r="M6345" s="259"/>
      <c r="S6345" s="259"/>
      <c r="T6345" s="259"/>
      <c r="U6345" s="259"/>
      <c r="V6345" s="259"/>
    </row>
    <row r="6346" spans="1:22">
      <c r="A6346" s="45"/>
      <c r="B6346" s="43">
        <f t="shared" si="103"/>
        <v>6331</v>
      </c>
      <c r="C6346" s="919"/>
      <c r="D6346" s="48"/>
      <c r="L6346" s="259"/>
      <c r="M6346" s="259"/>
      <c r="S6346" s="259"/>
      <c r="T6346" s="259"/>
      <c r="U6346" s="259"/>
      <c r="V6346" s="259"/>
    </row>
    <row r="6347" spans="1:22">
      <c r="A6347" s="45"/>
      <c r="B6347" s="43">
        <f t="shared" si="103"/>
        <v>6332</v>
      </c>
      <c r="C6347" s="919"/>
      <c r="D6347" s="48"/>
      <c r="L6347" s="259"/>
      <c r="M6347" s="259"/>
      <c r="S6347" s="259"/>
      <c r="T6347" s="259"/>
      <c r="U6347" s="259"/>
      <c r="V6347" s="259"/>
    </row>
    <row r="6348" spans="1:22">
      <c r="A6348" s="45"/>
      <c r="B6348" s="43">
        <f t="shared" si="103"/>
        <v>6333</v>
      </c>
      <c r="C6348" s="919"/>
      <c r="D6348" s="48"/>
      <c r="L6348" s="259"/>
      <c r="M6348" s="259"/>
      <c r="S6348" s="259"/>
      <c r="T6348" s="259"/>
      <c r="U6348" s="259"/>
      <c r="V6348" s="259"/>
    </row>
    <row r="6349" spans="1:22">
      <c r="A6349" s="45"/>
      <c r="B6349" s="43">
        <f t="shared" si="103"/>
        <v>6334</v>
      </c>
      <c r="C6349" s="919"/>
      <c r="D6349" s="48"/>
      <c r="L6349" s="259"/>
      <c r="M6349" s="259"/>
      <c r="S6349" s="259"/>
      <c r="T6349" s="259"/>
      <c r="U6349" s="259"/>
      <c r="V6349" s="259"/>
    </row>
    <row r="6350" spans="1:22">
      <c r="A6350" s="45"/>
      <c r="B6350" s="43">
        <f t="shared" si="103"/>
        <v>6335</v>
      </c>
      <c r="C6350" s="919"/>
      <c r="D6350" s="48"/>
      <c r="L6350" s="259"/>
      <c r="M6350" s="259"/>
      <c r="S6350" s="259"/>
      <c r="T6350" s="259"/>
      <c r="U6350" s="259"/>
      <c r="V6350" s="259"/>
    </row>
    <row r="6351" spans="1:22">
      <c r="A6351" s="45"/>
      <c r="B6351" s="43">
        <f t="shared" si="103"/>
        <v>6336</v>
      </c>
      <c r="C6351" s="919"/>
      <c r="D6351" s="48"/>
      <c r="L6351" s="259"/>
      <c r="M6351" s="259"/>
      <c r="S6351" s="259"/>
      <c r="T6351" s="259"/>
      <c r="U6351" s="259"/>
      <c r="V6351" s="259"/>
    </row>
    <row r="6352" spans="1:22">
      <c r="A6352" s="45"/>
      <c r="B6352" s="43">
        <f t="shared" si="103"/>
        <v>6337</v>
      </c>
      <c r="C6352" s="919"/>
      <c r="D6352" s="48"/>
      <c r="L6352" s="259"/>
      <c r="M6352" s="259"/>
      <c r="S6352" s="259"/>
      <c r="T6352" s="259"/>
      <c r="U6352" s="259"/>
      <c r="V6352" s="259"/>
    </row>
    <row r="6353" spans="1:22">
      <c r="A6353" s="45"/>
      <c r="B6353" s="43">
        <f t="shared" si="103"/>
        <v>6338</v>
      </c>
      <c r="C6353" s="919"/>
      <c r="D6353" s="48"/>
      <c r="L6353" s="259"/>
      <c r="M6353" s="259"/>
      <c r="S6353" s="259"/>
      <c r="T6353" s="259"/>
      <c r="U6353" s="259"/>
      <c r="V6353" s="259"/>
    </row>
    <row r="6354" spans="1:22">
      <c r="A6354" s="45"/>
      <c r="B6354" s="43">
        <f t="shared" ref="B6354:B6417" si="104">B6353+1</f>
        <v>6339</v>
      </c>
      <c r="C6354" s="919"/>
      <c r="D6354" s="48"/>
      <c r="L6354" s="259"/>
      <c r="M6354" s="259"/>
      <c r="S6354" s="259"/>
      <c r="T6354" s="259"/>
      <c r="U6354" s="259"/>
      <c r="V6354" s="259"/>
    </row>
    <row r="6355" spans="1:22">
      <c r="A6355" s="45"/>
      <c r="B6355" s="43">
        <f t="shared" si="104"/>
        <v>6340</v>
      </c>
      <c r="C6355" s="919"/>
      <c r="D6355" s="48"/>
      <c r="L6355" s="259"/>
      <c r="M6355" s="259"/>
      <c r="S6355" s="259"/>
      <c r="T6355" s="259"/>
      <c r="U6355" s="259"/>
      <c r="V6355" s="259"/>
    </row>
    <row r="6356" spans="1:22">
      <c r="A6356" s="45"/>
      <c r="B6356" s="43">
        <f t="shared" si="104"/>
        <v>6341</v>
      </c>
      <c r="C6356" s="919"/>
      <c r="D6356" s="48"/>
      <c r="L6356" s="259"/>
      <c r="M6356" s="259"/>
      <c r="S6356" s="259"/>
      <c r="T6356" s="259"/>
      <c r="U6356" s="259"/>
      <c r="V6356" s="259"/>
    </row>
    <row r="6357" spans="1:22">
      <c r="A6357" s="45"/>
      <c r="B6357" s="43">
        <f t="shared" si="104"/>
        <v>6342</v>
      </c>
      <c r="C6357" s="919"/>
      <c r="D6357" s="48"/>
      <c r="L6357" s="259"/>
      <c r="M6357" s="259"/>
      <c r="S6357" s="259"/>
      <c r="T6357" s="259"/>
      <c r="U6357" s="259"/>
      <c r="V6357" s="259"/>
    </row>
    <row r="6358" spans="1:22">
      <c r="A6358" s="45"/>
      <c r="B6358" s="43">
        <f t="shared" si="104"/>
        <v>6343</v>
      </c>
      <c r="C6358" s="919"/>
      <c r="D6358" s="48"/>
      <c r="L6358" s="259"/>
      <c r="M6358" s="259"/>
      <c r="S6358" s="259"/>
      <c r="T6358" s="259"/>
      <c r="U6358" s="259"/>
      <c r="V6358" s="259"/>
    </row>
    <row r="6359" spans="1:22">
      <c r="A6359" s="45"/>
      <c r="B6359" s="43">
        <f t="shared" si="104"/>
        <v>6344</v>
      </c>
      <c r="C6359" s="919"/>
      <c r="D6359" s="48"/>
      <c r="L6359" s="259"/>
      <c r="M6359" s="259"/>
      <c r="S6359" s="259"/>
      <c r="T6359" s="259"/>
      <c r="U6359" s="259"/>
      <c r="V6359" s="259"/>
    </row>
    <row r="6360" spans="1:22">
      <c r="A6360" s="45"/>
      <c r="B6360" s="43">
        <f t="shared" si="104"/>
        <v>6345</v>
      </c>
      <c r="C6360" s="919"/>
      <c r="D6360" s="48"/>
      <c r="L6360" s="259"/>
      <c r="M6360" s="259"/>
      <c r="S6360" s="259"/>
      <c r="T6360" s="259"/>
      <c r="U6360" s="259"/>
      <c r="V6360" s="259"/>
    </row>
    <row r="6361" spans="1:22">
      <c r="A6361" s="45"/>
      <c r="B6361" s="43">
        <f t="shared" si="104"/>
        <v>6346</v>
      </c>
      <c r="C6361" s="919"/>
      <c r="D6361" s="48"/>
      <c r="L6361" s="259"/>
      <c r="M6361" s="259"/>
      <c r="S6361" s="259"/>
      <c r="T6361" s="259"/>
      <c r="U6361" s="259"/>
      <c r="V6361" s="259"/>
    </row>
    <row r="6362" spans="1:22">
      <c r="A6362" s="45"/>
      <c r="B6362" s="43">
        <f t="shared" si="104"/>
        <v>6347</v>
      </c>
      <c r="C6362" s="919"/>
      <c r="D6362" s="48"/>
      <c r="L6362" s="259"/>
      <c r="M6362" s="259"/>
      <c r="S6362" s="259"/>
      <c r="T6362" s="259"/>
      <c r="U6362" s="259"/>
      <c r="V6362" s="259"/>
    </row>
    <row r="6363" spans="1:22">
      <c r="A6363" s="45"/>
      <c r="B6363" s="43">
        <f t="shared" si="104"/>
        <v>6348</v>
      </c>
      <c r="C6363" s="919"/>
      <c r="D6363" s="48"/>
      <c r="L6363" s="259"/>
      <c r="M6363" s="259"/>
      <c r="S6363" s="259"/>
      <c r="T6363" s="259"/>
      <c r="U6363" s="259"/>
      <c r="V6363" s="259"/>
    </row>
    <row r="6364" spans="1:22">
      <c r="A6364" s="45"/>
      <c r="B6364" s="43">
        <f t="shared" si="104"/>
        <v>6349</v>
      </c>
      <c r="C6364" s="919"/>
      <c r="D6364" s="48"/>
      <c r="L6364" s="259"/>
      <c r="M6364" s="259"/>
      <c r="S6364" s="259"/>
      <c r="T6364" s="259"/>
      <c r="U6364" s="259"/>
      <c r="V6364" s="259"/>
    </row>
    <row r="6365" spans="1:22">
      <c r="A6365" s="45"/>
      <c r="B6365" s="43">
        <f t="shared" si="104"/>
        <v>6350</v>
      </c>
      <c r="C6365" s="919"/>
      <c r="D6365" s="48"/>
      <c r="L6365" s="259"/>
      <c r="M6365" s="259"/>
      <c r="S6365" s="259"/>
      <c r="T6365" s="259"/>
      <c r="U6365" s="259"/>
      <c r="V6365" s="259"/>
    </row>
    <row r="6366" spans="1:22">
      <c r="A6366" s="45"/>
      <c r="B6366" s="43">
        <f t="shared" si="104"/>
        <v>6351</v>
      </c>
      <c r="C6366" s="919"/>
      <c r="D6366" s="48"/>
      <c r="L6366" s="259"/>
      <c r="M6366" s="259"/>
      <c r="S6366" s="259"/>
      <c r="T6366" s="259"/>
      <c r="U6366" s="259"/>
      <c r="V6366" s="259"/>
    </row>
    <row r="6367" spans="1:22">
      <c r="A6367" s="45"/>
      <c r="B6367" s="43">
        <f t="shared" si="104"/>
        <v>6352</v>
      </c>
      <c r="C6367" s="919"/>
      <c r="D6367" s="48"/>
      <c r="L6367" s="259"/>
      <c r="M6367" s="259"/>
      <c r="S6367" s="259"/>
      <c r="T6367" s="259"/>
      <c r="U6367" s="259"/>
      <c r="V6367" s="259"/>
    </row>
    <row r="6368" spans="1:22">
      <c r="A6368" s="45"/>
      <c r="B6368" s="43">
        <f t="shared" si="104"/>
        <v>6353</v>
      </c>
      <c r="C6368" s="919"/>
      <c r="D6368" s="48"/>
      <c r="L6368" s="259"/>
      <c r="M6368" s="259"/>
      <c r="S6368" s="259"/>
      <c r="T6368" s="259"/>
      <c r="U6368" s="259"/>
      <c r="V6368" s="259"/>
    </row>
    <row r="6369" spans="1:22">
      <c r="A6369" s="45"/>
      <c r="B6369" s="43">
        <f t="shared" si="104"/>
        <v>6354</v>
      </c>
      <c r="C6369" s="919"/>
      <c r="D6369" s="48"/>
      <c r="L6369" s="259"/>
      <c r="M6369" s="259"/>
      <c r="S6369" s="259"/>
      <c r="T6369" s="259"/>
      <c r="U6369" s="259"/>
      <c r="V6369" s="259"/>
    </row>
    <row r="6370" spans="1:22">
      <c r="A6370" s="45"/>
      <c r="B6370" s="43">
        <f t="shared" si="104"/>
        <v>6355</v>
      </c>
      <c r="C6370" s="919"/>
      <c r="D6370" s="48"/>
      <c r="L6370" s="259"/>
      <c r="M6370" s="259"/>
      <c r="S6370" s="259"/>
      <c r="T6370" s="259"/>
      <c r="U6370" s="259"/>
      <c r="V6370" s="259"/>
    </row>
    <row r="6371" spans="1:22">
      <c r="A6371" s="45"/>
      <c r="B6371" s="43">
        <f t="shared" si="104"/>
        <v>6356</v>
      </c>
      <c r="C6371" s="919"/>
      <c r="D6371" s="48"/>
      <c r="L6371" s="259"/>
      <c r="M6371" s="259"/>
      <c r="S6371" s="259"/>
      <c r="T6371" s="259"/>
      <c r="U6371" s="259"/>
      <c r="V6371" s="259"/>
    </row>
    <row r="6372" spans="1:22">
      <c r="A6372" s="45"/>
      <c r="B6372" s="43">
        <f t="shared" si="104"/>
        <v>6357</v>
      </c>
      <c r="C6372" s="919"/>
      <c r="D6372" s="48"/>
      <c r="L6372" s="259"/>
      <c r="M6372" s="259"/>
      <c r="S6372" s="259"/>
      <c r="T6372" s="259"/>
      <c r="U6372" s="259"/>
      <c r="V6372" s="259"/>
    </row>
    <row r="6373" spans="1:22">
      <c r="A6373" s="45"/>
      <c r="B6373" s="43">
        <f t="shared" si="104"/>
        <v>6358</v>
      </c>
      <c r="C6373" s="919"/>
      <c r="D6373" s="48"/>
      <c r="L6373" s="259"/>
      <c r="M6373" s="259"/>
      <c r="S6373" s="259"/>
      <c r="T6373" s="259"/>
      <c r="U6373" s="259"/>
      <c r="V6373" s="259"/>
    </row>
    <row r="6374" spans="1:22">
      <c r="A6374" s="45"/>
      <c r="B6374" s="43">
        <f t="shared" si="104"/>
        <v>6359</v>
      </c>
      <c r="C6374" s="919"/>
      <c r="D6374" s="48"/>
      <c r="L6374" s="259"/>
      <c r="M6374" s="259"/>
      <c r="S6374" s="259"/>
      <c r="T6374" s="259"/>
      <c r="U6374" s="259"/>
      <c r="V6374" s="259"/>
    </row>
    <row r="6375" spans="1:22">
      <c r="A6375" s="45"/>
      <c r="B6375" s="43">
        <f t="shared" si="104"/>
        <v>6360</v>
      </c>
      <c r="C6375" s="919"/>
      <c r="D6375" s="48"/>
      <c r="L6375" s="259"/>
      <c r="M6375" s="259"/>
      <c r="S6375" s="259"/>
      <c r="T6375" s="259"/>
      <c r="U6375" s="259"/>
      <c r="V6375" s="259"/>
    </row>
    <row r="6376" spans="1:22">
      <c r="A6376" s="45"/>
      <c r="B6376" s="43">
        <f t="shared" si="104"/>
        <v>6361</v>
      </c>
      <c r="C6376" s="919"/>
      <c r="D6376" s="48"/>
      <c r="L6376" s="259"/>
      <c r="M6376" s="259"/>
      <c r="S6376" s="259"/>
      <c r="T6376" s="259"/>
      <c r="U6376" s="259"/>
      <c r="V6376" s="259"/>
    </row>
    <row r="6377" spans="1:22">
      <c r="A6377" s="45"/>
      <c r="B6377" s="43">
        <f t="shared" si="104"/>
        <v>6362</v>
      </c>
      <c r="C6377" s="919"/>
      <c r="D6377" s="48"/>
      <c r="L6377" s="259"/>
      <c r="M6377" s="259"/>
      <c r="S6377" s="259"/>
      <c r="T6377" s="259"/>
      <c r="U6377" s="259"/>
      <c r="V6377" s="259"/>
    </row>
    <row r="6378" spans="1:22">
      <c r="A6378" s="45"/>
      <c r="B6378" s="43">
        <f t="shared" si="104"/>
        <v>6363</v>
      </c>
      <c r="C6378" s="919"/>
      <c r="D6378" s="48"/>
      <c r="L6378" s="259"/>
      <c r="M6378" s="259"/>
      <c r="S6378" s="259"/>
      <c r="T6378" s="259"/>
      <c r="U6378" s="259"/>
      <c r="V6378" s="259"/>
    </row>
    <row r="6379" spans="1:22">
      <c r="A6379" s="45"/>
      <c r="B6379" s="43">
        <f t="shared" si="104"/>
        <v>6364</v>
      </c>
      <c r="C6379" s="919"/>
      <c r="D6379" s="48"/>
      <c r="L6379" s="259"/>
      <c r="M6379" s="259"/>
      <c r="S6379" s="259"/>
      <c r="T6379" s="259"/>
      <c r="U6379" s="259"/>
      <c r="V6379" s="259"/>
    </row>
    <row r="6380" spans="1:22">
      <c r="A6380" s="45"/>
      <c r="B6380" s="43">
        <f t="shared" si="104"/>
        <v>6365</v>
      </c>
      <c r="C6380" s="919"/>
      <c r="D6380" s="48"/>
      <c r="L6380" s="259"/>
      <c r="M6380" s="259"/>
      <c r="S6380" s="259"/>
      <c r="T6380" s="259"/>
      <c r="U6380" s="259"/>
      <c r="V6380" s="259"/>
    </row>
    <row r="6381" spans="1:22">
      <c r="A6381" s="45"/>
      <c r="B6381" s="43">
        <f t="shared" si="104"/>
        <v>6366</v>
      </c>
      <c r="C6381" s="919"/>
      <c r="D6381" s="48"/>
      <c r="L6381" s="259"/>
      <c r="M6381" s="259"/>
      <c r="S6381" s="259"/>
      <c r="T6381" s="259"/>
      <c r="U6381" s="259"/>
      <c r="V6381" s="259"/>
    </row>
    <row r="6382" spans="1:22">
      <c r="A6382" s="45"/>
      <c r="B6382" s="43">
        <f t="shared" si="104"/>
        <v>6367</v>
      </c>
      <c r="C6382" s="919"/>
      <c r="D6382" s="48"/>
      <c r="L6382" s="259"/>
      <c r="M6382" s="259"/>
      <c r="S6382" s="259"/>
      <c r="T6382" s="259"/>
      <c r="U6382" s="259"/>
      <c r="V6382" s="259"/>
    </row>
    <row r="6383" spans="1:22">
      <c r="A6383" s="45"/>
      <c r="B6383" s="43">
        <f t="shared" si="104"/>
        <v>6368</v>
      </c>
      <c r="C6383" s="919"/>
      <c r="D6383" s="48"/>
      <c r="L6383" s="259"/>
      <c r="M6383" s="259"/>
      <c r="S6383" s="259"/>
      <c r="T6383" s="259"/>
      <c r="U6383" s="259"/>
      <c r="V6383" s="259"/>
    </row>
    <row r="6384" spans="1:22">
      <c r="A6384" s="45"/>
      <c r="B6384" s="43">
        <f t="shared" si="104"/>
        <v>6369</v>
      </c>
      <c r="C6384" s="919"/>
      <c r="D6384" s="48"/>
      <c r="L6384" s="259"/>
      <c r="M6384" s="259"/>
      <c r="S6384" s="259"/>
      <c r="T6384" s="259"/>
      <c r="U6384" s="259"/>
      <c r="V6384" s="259"/>
    </row>
    <row r="6385" spans="1:22">
      <c r="A6385" s="45"/>
      <c r="B6385" s="43">
        <f t="shared" si="104"/>
        <v>6370</v>
      </c>
      <c r="C6385" s="919"/>
      <c r="D6385" s="48"/>
      <c r="L6385" s="259"/>
      <c r="M6385" s="259"/>
      <c r="S6385" s="259"/>
      <c r="T6385" s="259"/>
      <c r="U6385" s="259"/>
      <c r="V6385" s="259"/>
    </row>
    <row r="6386" spans="1:22">
      <c r="A6386" s="45"/>
      <c r="B6386" s="43">
        <f t="shared" si="104"/>
        <v>6371</v>
      </c>
      <c r="C6386" s="919"/>
      <c r="D6386" s="48"/>
      <c r="L6386" s="259"/>
      <c r="M6386" s="259"/>
      <c r="S6386" s="259"/>
      <c r="T6386" s="259"/>
      <c r="U6386" s="259"/>
      <c r="V6386" s="259"/>
    </row>
    <row r="6387" spans="1:22">
      <c r="A6387" s="45"/>
      <c r="B6387" s="43">
        <f t="shared" si="104"/>
        <v>6372</v>
      </c>
      <c r="C6387" s="919"/>
      <c r="D6387" s="48"/>
      <c r="L6387" s="259"/>
      <c r="M6387" s="259"/>
      <c r="S6387" s="259"/>
      <c r="T6387" s="259"/>
      <c r="U6387" s="259"/>
      <c r="V6387" s="259"/>
    </row>
    <row r="6388" spans="1:22">
      <c r="A6388" s="45"/>
      <c r="B6388" s="43">
        <f t="shared" si="104"/>
        <v>6373</v>
      </c>
      <c r="C6388" s="919"/>
      <c r="D6388" s="48"/>
      <c r="L6388" s="259"/>
      <c r="M6388" s="259"/>
      <c r="S6388" s="259"/>
      <c r="T6388" s="259"/>
      <c r="U6388" s="259"/>
      <c r="V6388" s="259"/>
    </row>
    <row r="6389" spans="1:22">
      <c r="A6389" s="45"/>
      <c r="B6389" s="43">
        <f t="shared" si="104"/>
        <v>6374</v>
      </c>
      <c r="C6389" s="919"/>
      <c r="D6389" s="48"/>
      <c r="L6389" s="259"/>
      <c r="M6389" s="259"/>
      <c r="S6389" s="259"/>
      <c r="T6389" s="259"/>
      <c r="U6389" s="259"/>
      <c r="V6389" s="259"/>
    </row>
    <row r="6390" spans="1:22">
      <c r="A6390" s="45"/>
      <c r="B6390" s="43">
        <f t="shared" si="104"/>
        <v>6375</v>
      </c>
      <c r="C6390" s="919"/>
      <c r="D6390" s="48"/>
      <c r="L6390" s="259"/>
      <c r="M6390" s="259"/>
      <c r="S6390" s="259"/>
      <c r="T6390" s="259"/>
      <c r="U6390" s="259"/>
      <c r="V6390" s="259"/>
    </row>
    <row r="6391" spans="1:22">
      <c r="A6391" s="45"/>
      <c r="B6391" s="43">
        <f t="shared" si="104"/>
        <v>6376</v>
      </c>
      <c r="C6391" s="919"/>
      <c r="D6391" s="48"/>
      <c r="L6391" s="259"/>
      <c r="M6391" s="259"/>
      <c r="S6391" s="259"/>
      <c r="T6391" s="259"/>
      <c r="U6391" s="259"/>
      <c r="V6391" s="259"/>
    </row>
    <row r="6392" spans="1:22">
      <c r="A6392" s="45"/>
      <c r="B6392" s="43">
        <f t="shared" si="104"/>
        <v>6377</v>
      </c>
      <c r="C6392" s="919"/>
      <c r="D6392" s="48"/>
      <c r="L6392" s="259"/>
      <c r="M6392" s="259"/>
      <c r="S6392" s="259"/>
      <c r="T6392" s="259"/>
      <c r="U6392" s="259"/>
      <c r="V6392" s="259"/>
    </row>
    <row r="6393" spans="1:22">
      <c r="A6393" s="45"/>
      <c r="B6393" s="43">
        <f t="shared" si="104"/>
        <v>6378</v>
      </c>
      <c r="C6393" s="919"/>
      <c r="D6393" s="48"/>
      <c r="L6393" s="259"/>
      <c r="M6393" s="259"/>
      <c r="S6393" s="259"/>
      <c r="T6393" s="259"/>
      <c r="U6393" s="259"/>
      <c r="V6393" s="259"/>
    </row>
    <row r="6394" spans="1:22">
      <c r="A6394" s="45"/>
      <c r="B6394" s="43">
        <f t="shared" si="104"/>
        <v>6379</v>
      </c>
      <c r="C6394" s="919"/>
      <c r="D6394" s="48"/>
      <c r="L6394" s="259"/>
      <c r="M6394" s="259"/>
      <c r="S6394" s="259"/>
      <c r="T6394" s="259"/>
      <c r="U6394" s="259"/>
      <c r="V6394" s="259"/>
    </row>
    <row r="6395" spans="1:22">
      <c r="A6395" s="45"/>
      <c r="B6395" s="43">
        <f t="shared" si="104"/>
        <v>6380</v>
      </c>
      <c r="C6395" s="919"/>
      <c r="D6395" s="48"/>
      <c r="L6395" s="259"/>
      <c r="M6395" s="259"/>
      <c r="S6395" s="259"/>
      <c r="T6395" s="259"/>
      <c r="U6395" s="259"/>
      <c r="V6395" s="259"/>
    </row>
    <row r="6396" spans="1:22">
      <c r="A6396" s="45"/>
      <c r="B6396" s="43">
        <f t="shared" si="104"/>
        <v>6381</v>
      </c>
      <c r="C6396" s="919"/>
      <c r="D6396" s="48"/>
      <c r="L6396" s="259"/>
      <c r="M6396" s="259"/>
      <c r="S6396" s="259"/>
      <c r="T6396" s="259"/>
      <c r="U6396" s="259"/>
      <c r="V6396" s="259"/>
    </row>
    <row r="6397" spans="1:22">
      <c r="A6397" s="45"/>
      <c r="B6397" s="43">
        <f t="shared" si="104"/>
        <v>6382</v>
      </c>
      <c r="C6397" s="919"/>
      <c r="D6397" s="48"/>
      <c r="L6397" s="259"/>
      <c r="M6397" s="259"/>
      <c r="S6397" s="259"/>
      <c r="T6397" s="259"/>
      <c r="U6397" s="259"/>
      <c r="V6397" s="259"/>
    </row>
    <row r="6398" spans="1:22">
      <c r="A6398" s="45"/>
      <c r="B6398" s="43">
        <f t="shared" si="104"/>
        <v>6383</v>
      </c>
      <c r="C6398" s="919"/>
      <c r="D6398" s="48"/>
      <c r="L6398" s="259"/>
      <c r="M6398" s="259"/>
      <c r="S6398" s="259"/>
      <c r="T6398" s="259"/>
      <c r="U6398" s="259"/>
      <c r="V6398" s="259"/>
    </row>
    <row r="6399" spans="1:22">
      <c r="A6399" s="45"/>
      <c r="B6399" s="43">
        <f t="shared" si="104"/>
        <v>6384</v>
      </c>
      <c r="C6399" s="919"/>
      <c r="D6399" s="48"/>
      <c r="L6399" s="259"/>
      <c r="M6399" s="259"/>
      <c r="S6399" s="259"/>
      <c r="T6399" s="259"/>
      <c r="U6399" s="259"/>
      <c r="V6399" s="259"/>
    </row>
    <row r="6400" spans="1:22">
      <c r="A6400" s="45"/>
      <c r="B6400" s="43">
        <f t="shared" si="104"/>
        <v>6385</v>
      </c>
      <c r="C6400" s="919"/>
      <c r="D6400" s="48"/>
      <c r="L6400" s="259"/>
      <c r="M6400" s="259"/>
      <c r="S6400" s="259"/>
      <c r="T6400" s="259"/>
      <c r="U6400" s="259"/>
      <c r="V6400" s="259"/>
    </row>
    <row r="6401" spans="1:22">
      <c r="A6401" s="45"/>
      <c r="B6401" s="43">
        <f t="shared" si="104"/>
        <v>6386</v>
      </c>
      <c r="C6401" s="919"/>
      <c r="D6401" s="48"/>
      <c r="L6401" s="259"/>
      <c r="M6401" s="259"/>
      <c r="S6401" s="259"/>
      <c r="T6401" s="259"/>
      <c r="U6401" s="259"/>
      <c r="V6401" s="259"/>
    </row>
    <row r="6402" spans="1:22">
      <c r="A6402" s="45"/>
      <c r="B6402" s="43">
        <f t="shared" si="104"/>
        <v>6387</v>
      </c>
      <c r="C6402" s="919"/>
      <c r="D6402" s="48"/>
      <c r="L6402" s="259"/>
      <c r="M6402" s="259"/>
      <c r="S6402" s="259"/>
      <c r="T6402" s="259"/>
      <c r="U6402" s="259"/>
      <c r="V6402" s="259"/>
    </row>
    <row r="6403" spans="1:22">
      <c r="A6403" s="45"/>
      <c r="B6403" s="43">
        <f t="shared" si="104"/>
        <v>6388</v>
      </c>
      <c r="C6403" s="919"/>
      <c r="D6403" s="48"/>
      <c r="L6403" s="259"/>
      <c r="M6403" s="259"/>
      <c r="S6403" s="259"/>
      <c r="T6403" s="259"/>
      <c r="U6403" s="259"/>
      <c r="V6403" s="259"/>
    </row>
    <row r="6404" spans="1:22">
      <c r="A6404" s="45"/>
      <c r="B6404" s="43">
        <f t="shared" si="104"/>
        <v>6389</v>
      </c>
      <c r="C6404" s="919"/>
      <c r="D6404" s="48"/>
      <c r="L6404" s="259"/>
      <c r="M6404" s="259"/>
      <c r="S6404" s="259"/>
      <c r="T6404" s="259"/>
      <c r="U6404" s="259"/>
      <c r="V6404" s="259"/>
    </row>
    <row r="6405" spans="1:22">
      <c r="A6405" s="45"/>
      <c r="B6405" s="43">
        <f t="shared" si="104"/>
        <v>6390</v>
      </c>
      <c r="C6405" s="919"/>
      <c r="D6405" s="48"/>
      <c r="L6405" s="259"/>
      <c r="M6405" s="259"/>
      <c r="S6405" s="259"/>
      <c r="T6405" s="259"/>
      <c r="U6405" s="259"/>
      <c r="V6405" s="259"/>
    </row>
    <row r="6406" spans="1:22">
      <c r="A6406" s="45"/>
      <c r="B6406" s="43">
        <f t="shared" si="104"/>
        <v>6391</v>
      </c>
      <c r="C6406" s="919"/>
      <c r="D6406" s="48"/>
      <c r="L6406" s="259"/>
      <c r="M6406" s="259"/>
      <c r="S6406" s="259"/>
      <c r="T6406" s="259"/>
      <c r="U6406" s="259"/>
      <c r="V6406" s="259"/>
    </row>
    <row r="6407" spans="1:22">
      <c r="A6407" s="45"/>
      <c r="B6407" s="43">
        <f t="shared" si="104"/>
        <v>6392</v>
      </c>
      <c r="C6407" s="919"/>
      <c r="D6407" s="48"/>
      <c r="L6407" s="259"/>
      <c r="M6407" s="259"/>
      <c r="S6407" s="259"/>
      <c r="T6407" s="259"/>
      <c r="U6407" s="259"/>
      <c r="V6407" s="259"/>
    </row>
    <row r="6408" spans="1:22">
      <c r="A6408" s="45"/>
      <c r="B6408" s="43">
        <f t="shared" si="104"/>
        <v>6393</v>
      </c>
      <c r="C6408" s="919"/>
      <c r="D6408" s="48"/>
      <c r="L6408" s="259"/>
      <c r="M6408" s="259"/>
      <c r="S6408" s="259"/>
      <c r="T6408" s="259"/>
      <c r="U6408" s="259"/>
      <c r="V6408" s="259"/>
    </row>
    <row r="6409" spans="1:22">
      <c r="A6409" s="45"/>
      <c r="B6409" s="43">
        <f t="shared" si="104"/>
        <v>6394</v>
      </c>
      <c r="C6409" s="919"/>
      <c r="D6409" s="48"/>
      <c r="L6409" s="259"/>
      <c r="M6409" s="259"/>
      <c r="S6409" s="259"/>
      <c r="T6409" s="259"/>
      <c r="U6409" s="259"/>
      <c r="V6409" s="259"/>
    </row>
    <row r="6410" spans="1:22">
      <c r="A6410" s="45"/>
      <c r="B6410" s="43">
        <f t="shared" si="104"/>
        <v>6395</v>
      </c>
      <c r="C6410" s="919"/>
      <c r="D6410" s="48"/>
      <c r="L6410" s="259"/>
      <c r="M6410" s="259"/>
      <c r="S6410" s="259"/>
      <c r="T6410" s="259"/>
      <c r="U6410" s="259"/>
      <c r="V6410" s="259"/>
    </row>
    <row r="6411" spans="1:22">
      <c r="A6411" s="45"/>
      <c r="B6411" s="43">
        <f t="shared" si="104"/>
        <v>6396</v>
      </c>
      <c r="C6411" s="919"/>
      <c r="D6411" s="48"/>
      <c r="L6411" s="259"/>
      <c r="M6411" s="259"/>
      <c r="S6411" s="259"/>
      <c r="T6411" s="259"/>
      <c r="U6411" s="259"/>
      <c r="V6411" s="259"/>
    </row>
    <row r="6412" spans="1:22">
      <c r="A6412" s="45"/>
      <c r="B6412" s="43">
        <f t="shared" si="104"/>
        <v>6397</v>
      </c>
      <c r="C6412" s="919"/>
      <c r="D6412" s="48"/>
      <c r="L6412" s="259"/>
      <c r="M6412" s="259"/>
      <c r="S6412" s="259"/>
      <c r="T6412" s="259"/>
      <c r="U6412" s="259"/>
      <c r="V6412" s="259"/>
    </row>
    <row r="6413" spans="1:22">
      <c r="A6413" s="45"/>
      <c r="B6413" s="43">
        <f t="shared" si="104"/>
        <v>6398</v>
      </c>
      <c r="C6413" s="919"/>
      <c r="D6413" s="48"/>
      <c r="L6413" s="259"/>
      <c r="M6413" s="259"/>
      <c r="S6413" s="259"/>
      <c r="T6413" s="259"/>
      <c r="U6413" s="259"/>
      <c r="V6413" s="259"/>
    </row>
    <row r="6414" spans="1:22">
      <c r="A6414" s="45"/>
      <c r="B6414" s="43">
        <f t="shared" si="104"/>
        <v>6399</v>
      </c>
      <c r="C6414" s="919"/>
      <c r="D6414" s="48"/>
      <c r="L6414" s="259"/>
      <c r="M6414" s="259"/>
      <c r="S6414" s="259"/>
      <c r="T6414" s="259"/>
      <c r="U6414" s="259"/>
      <c r="V6414" s="259"/>
    </row>
    <row r="6415" spans="1:22">
      <c r="A6415" s="45"/>
      <c r="B6415" s="43">
        <f t="shared" si="104"/>
        <v>6400</v>
      </c>
      <c r="C6415" s="919"/>
      <c r="D6415" s="48"/>
      <c r="L6415" s="259"/>
      <c r="M6415" s="259"/>
      <c r="S6415" s="259"/>
      <c r="T6415" s="259"/>
      <c r="U6415" s="259"/>
      <c r="V6415" s="259"/>
    </row>
    <row r="6416" spans="1:22">
      <c r="A6416" s="45"/>
      <c r="B6416" s="43">
        <f t="shared" si="104"/>
        <v>6401</v>
      </c>
      <c r="C6416" s="919"/>
      <c r="D6416" s="48"/>
      <c r="L6416" s="259"/>
      <c r="M6416" s="259"/>
      <c r="S6416" s="259"/>
      <c r="T6416" s="259"/>
      <c r="U6416" s="259"/>
      <c r="V6416" s="259"/>
    </row>
    <row r="6417" spans="1:22">
      <c r="A6417" s="45"/>
      <c r="B6417" s="43">
        <f t="shared" si="104"/>
        <v>6402</v>
      </c>
      <c r="C6417" s="919"/>
      <c r="D6417" s="48"/>
      <c r="L6417" s="259"/>
      <c r="M6417" s="259"/>
      <c r="S6417" s="259"/>
      <c r="T6417" s="259"/>
      <c r="U6417" s="259"/>
      <c r="V6417" s="259"/>
    </row>
    <row r="6418" spans="1:22">
      <c r="A6418" s="45"/>
      <c r="B6418" s="43">
        <f t="shared" ref="B6418:B6481" si="105">B6417+1</f>
        <v>6403</v>
      </c>
      <c r="C6418" s="919"/>
      <c r="D6418" s="48"/>
      <c r="L6418" s="259"/>
      <c r="M6418" s="259"/>
      <c r="S6418" s="259"/>
      <c r="T6418" s="259"/>
      <c r="U6418" s="259"/>
      <c r="V6418" s="259"/>
    </row>
    <row r="6419" spans="1:22">
      <c r="A6419" s="45"/>
      <c r="B6419" s="43">
        <f t="shared" si="105"/>
        <v>6404</v>
      </c>
      <c r="C6419" s="919"/>
      <c r="D6419" s="48"/>
      <c r="L6419" s="259"/>
      <c r="M6419" s="259"/>
      <c r="S6419" s="259"/>
      <c r="T6419" s="259"/>
      <c r="U6419" s="259"/>
      <c r="V6419" s="259"/>
    </row>
    <row r="6420" spans="1:22">
      <c r="A6420" s="45"/>
      <c r="B6420" s="43">
        <f t="shared" si="105"/>
        <v>6405</v>
      </c>
      <c r="C6420" s="919"/>
      <c r="D6420" s="48"/>
      <c r="L6420" s="259"/>
      <c r="M6420" s="259"/>
      <c r="S6420" s="259"/>
      <c r="T6420" s="259"/>
      <c r="U6420" s="259"/>
      <c r="V6420" s="259"/>
    </row>
    <row r="6421" spans="1:22">
      <c r="A6421" s="45"/>
      <c r="B6421" s="43">
        <f t="shared" si="105"/>
        <v>6406</v>
      </c>
      <c r="C6421" s="919"/>
      <c r="D6421" s="48"/>
      <c r="L6421" s="259"/>
      <c r="M6421" s="259"/>
      <c r="S6421" s="259"/>
      <c r="T6421" s="259"/>
      <c r="U6421" s="259"/>
      <c r="V6421" s="259"/>
    </row>
    <row r="6422" spans="1:22">
      <c r="A6422" s="45"/>
      <c r="B6422" s="43">
        <f t="shared" si="105"/>
        <v>6407</v>
      </c>
      <c r="C6422" s="919"/>
      <c r="D6422" s="48"/>
      <c r="L6422" s="259"/>
      <c r="M6422" s="259"/>
      <c r="S6422" s="259"/>
      <c r="T6422" s="259"/>
      <c r="U6422" s="259"/>
      <c r="V6422" s="259"/>
    </row>
    <row r="6423" spans="1:22">
      <c r="A6423" s="45"/>
      <c r="B6423" s="43">
        <f t="shared" si="105"/>
        <v>6408</v>
      </c>
      <c r="C6423" s="919"/>
      <c r="D6423" s="48"/>
      <c r="L6423" s="259"/>
      <c r="M6423" s="259"/>
      <c r="S6423" s="259"/>
      <c r="T6423" s="259"/>
      <c r="U6423" s="259"/>
      <c r="V6423" s="259"/>
    </row>
    <row r="6424" spans="1:22">
      <c r="A6424" s="45"/>
      <c r="B6424" s="43">
        <f t="shared" si="105"/>
        <v>6409</v>
      </c>
      <c r="C6424" s="919"/>
      <c r="D6424" s="48"/>
      <c r="L6424" s="259"/>
      <c r="M6424" s="259"/>
      <c r="S6424" s="259"/>
      <c r="T6424" s="259"/>
      <c r="U6424" s="259"/>
      <c r="V6424" s="259"/>
    </row>
    <row r="6425" spans="1:22">
      <c r="A6425" s="45"/>
      <c r="B6425" s="43">
        <f t="shared" si="105"/>
        <v>6410</v>
      </c>
      <c r="C6425" s="919"/>
      <c r="D6425" s="48"/>
      <c r="L6425" s="259"/>
      <c r="M6425" s="259"/>
      <c r="S6425" s="259"/>
      <c r="T6425" s="259"/>
      <c r="U6425" s="259"/>
      <c r="V6425" s="259"/>
    </row>
    <row r="6426" spans="1:22">
      <c r="A6426" s="45"/>
      <c r="B6426" s="43">
        <f t="shared" si="105"/>
        <v>6411</v>
      </c>
      <c r="C6426" s="919"/>
      <c r="D6426" s="48"/>
      <c r="L6426" s="259"/>
      <c r="M6426" s="259"/>
      <c r="S6426" s="259"/>
      <c r="T6426" s="259"/>
      <c r="U6426" s="259"/>
      <c r="V6426" s="259"/>
    </row>
    <row r="6427" spans="1:22">
      <c r="A6427" s="45"/>
      <c r="B6427" s="43">
        <f t="shared" si="105"/>
        <v>6412</v>
      </c>
      <c r="C6427" s="919"/>
      <c r="D6427" s="48"/>
      <c r="L6427" s="259"/>
      <c r="M6427" s="259"/>
      <c r="S6427" s="259"/>
      <c r="T6427" s="259"/>
      <c r="U6427" s="259"/>
      <c r="V6427" s="259"/>
    </row>
    <row r="6428" spans="1:22">
      <c r="A6428" s="45"/>
      <c r="B6428" s="43">
        <f t="shared" si="105"/>
        <v>6413</v>
      </c>
      <c r="C6428" s="919"/>
      <c r="D6428" s="48"/>
      <c r="L6428" s="259"/>
      <c r="M6428" s="259"/>
      <c r="S6428" s="259"/>
      <c r="T6428" s="259"/>
      <c r="U6428" s="259"/>
      <c r="V6428" s="259"/>
    </row>
    <row r="6429" spans="1:22">
      <c r="A6429" s="45"/>
      <c r="B6429" s="43">
        <f t="shared" si="105"/>
        <v>6414</v>
      </c>
      <c r="C6429" s="919"/>
      <c r="D6429" s="48"/>
      <c r="L6429" s="259"/>
      <c r="M6429" s="259"/>
      <c r="S6429" s="259"/>
      <c r="T6429" s="259"/>
      <c r="U6429" s="259"/>
      <c r="V6429" s="259"/>
    </row>
    <row r="6430" spans="1:22">
      <c r="A6430" s="45"/>
      <c r="B6430" s="43">
        <f t="shared" si="105"/>
        <v>6415</v>
      </c>
      <c r="C6430" s="919"/>
      <c r="D6430" s="48"/>
      <c r="L6430" s="259"/>
      <c r="M6430" s="259"/>
      <c r="S6430" s="259"/>
      <c r="T6430" s="259"/>
      <c r="U6430" s="259"/>
      <c r="V6430" s="259"/>
    </row>
    <row r="6431" spans="1:22">
      <c r="A6431" s="45"/>
      <c r="B6431" s="43">
        <f t="shared" si="105"/>
        <v>6416</v>
      </c>
      <c r="C6431" s="919"/>
      <c r="D6431" s="48"/>
      <c r="L6431" s="259"/>
      <c r="M6431" s="259"/>
      <c r="S6431" s="259"/>
      <c r="T6431" s="259"/>
      <c r="U6431" s="259"/>
      <c r="V6431" s="259"/>
    </row>
    <row r="6432" spans="1:22">
      <c r="A6432" s="45"/>
      <c r="B6432" s="43">
        <f t="shared" si="105"/>
        <v>6417</v>
      </c>
      <c r="C6432" s="919"/>
      <c r="D6432" s="48"/>
      <c r="L6432" s="259"/>
      <c r="M6432" s="259"/>
      <c r="S6432" s="259"/>
      <c r="T6432" s="259"/>
      <c r="U6432" s="259"/>
      <c r="V6432" s="259"/>
    </row>
    <row r="6433" spans="1:22">
      <c r="A6433" s="45"/>
      <c r="B6433" s="43">
        <f t="shared" si="105"/>
        <v>6418</v>
      </c>
      <c r="C6433" s="919"/>
      <c r="D6433" s="48"/>
      <c r="L6433" s="259"/>
      <c r="M6433" s="259"/>
      <c r="S6433" s="259"/>
      <c r="T6433" s="259"/>
      <c r="U6433" s="259"/>
      <c r="V6433" s="259"/>
    </row>
    <row r="6434" spans="1:22">
      <c r="A6434" s="45"/>
      <c r="B6434" s="43">
        <f t="shared" si="105"/>
        <v>6419</v>
      </c>
      <c r="C6434" s="919"/>
      <c r="D6434" s="48"/>
      <c r="L6434" s="259"/>
      <c r="M6434" s="259"/>
      <c r="S6434" s="259"/>
      <c r="T6434" s="259"/>
      <c r="U6434" s="259"/>
      <c r="V6434" s="259"/>
    </row>
    <row r="6435" spans="1:22">
      <c r="A6435" s="45"/>
      <c r="B6435" s="43">
        <f t="shared" si="105"/>
        <v>6420</v>
      </c>
      <c r="C6435" s="919"/>
      <c r="D6435" s="48"/>
      <c r="L6435" s="259"/>
      <c r="M6435" s="259"/>
      <c r="S6435" s="259"/>
      <c r="T6435" s="259"/>
      <c r="U6435" s="259"/>
      <c r="V6435" s="259"/>
    </row>
    <row r="6436" spans="1:22">
      <c r="A6436" s="45"/>
      <c r="B6436" s="43">
        <f t="shared" si="105"/>
        <v>6421</v>
      </c>
      <c r="C6436" s="919"/>
      <c r="D6436" s="48"/>
      <c r="L6436" s="259"/>
      <c r="M6436" s="259"/>
      <c r="S6436" s="259"/>
      <c r="T6436" s="259"/>
      <c r="U6436" s="259"/>
      <c r="V6436" s="259"/>
    </row>
    <row r="6437" spans="1:22">
      <c r="A6437" s="45"/>
      <c r="B6437" s="43">
        <f t="shared" si="105"/>
        <v>6422</v>
      </c>
      <c r="C6437" s="919"/>
      <c r="D6437" s="48"/>
      <c r="L6437" s="259"/>
      <c r="M6437" s="259"/>
      <c r="S6437" s="259"/>
      <c r="T6437" s="259"/>
      <c r="U6437" s="259"/>
      <c r="V6437" s="259"/>
    </row>
    <row r="6438" spans="1:22">
      <c r="A6438" s="45"/>
      <c r="B6438" s="43">
        <f t="shared" si="105"/>
        <v>6423</v>
      </c>
      <c r="C6438" s="919"/>
      <c r="D6438" s="48"/>
      <c r="L6438" s="259"/>
      <c r="M6438" s="259"/>
      <c r="S6438" s="259"/>
      <c r="T6438" s="259"/>
      <c r="U6438" s="259"/>
      <c r="V6438" s="259"/>
    </row>
    <row r="6439" spans="1:22">
      <c r="A6439" s="45"/>
      <c r="B6439" s="43">
        <f t="shared" si="105"/>
        <v>6424</v>
      </c>
      <c r="C6439" s="919"/>
      <c r="D6439" s="48"/>
      <c r="L6439" s="259"/>
      <c r="M6439" s="259"/>
      <c r="S6439" s="259"/>
      <c r="T6439" s="259"/>
      <c r="U6439" s="259"/>
      <c r="V6439" s="259"/>
    </row>
    <row r="6440" spans="1:22">
      <c r="A6440" s="45"/>
      <c r="B6440" s="43">
        <f t="shared" si="105"/>
        <v>6425</v>
      </c>
      <c r="C6440" s="919"/>
      <c r="D6440" s="48"/>
      <c r="L6440" s="259"/>
      <c r="M6440" s="259"/>
      <c r="S6440" s="259"/>
      <c r="T6440" s="259"/>
      <c r="U6440" s="259"/>
      <c r="V6440" s="259"/>
    </row>
    <row r="6441" spans="1:22">
      <c r="A6441" s="45"/>
      <c r="B6441" s="43">
        <f t="shared" si="105"/>
        <v>6426</v>
      </c>
      <c r="C6441" s="919"/>
      <c r="D6441" s="48"/>
      <c r="L6441" s="259"/>
      <c r="M6441" s="259"/>
      <c r="S6441" s="259"/>
      <c r="T6441" s="259"/>
      <c r="U6441" s="259"/>
      <c r="V6441" s="259"/>
    </row>
    <row r="6442" spans="1:22">
      <c r="A6442" s="45"/>
      <c r="B6442" s="43">
        <f t="shared" si="105"/>
        <v>6427</v>
      </c>
      <c r="C6442" s="919"/>
      <c r="D6442" s="48"/>
      <c r="L6442" s="259"/>
      <c r="M6442" s="259"/>
      <c r="S6442" s="259"/>
      <c r="T6442" s="259"/>
      <c r="U6442" s="259"/>
      <c r="V6442" s="259"/>
    </row>
    <row r="6443" spans="1:22">
      <c r="A6443" s="45"/>
      <c r="B6443" s="43">
        <f t="shared" si="105"/>
        <v>6428</v>
      </c>
      <c r="C6443" s="919"/>
      <c r="D6443" s="48"/>
      <c r="L6443" s="259"/>
      <c r="M6443" s="259"/>
      <c r="S6443" s="259"/>
      <c r="T6443" s="259"/>
      <c r="U6443" s="259"/>
      <c r="V6443" s="259"/>
    </row>
    <row r="6444" spans="1:22">
      <c r="A6444" s="45"/>
      <c r="B6444" s="43">
        <f t="shared" si="105"/>
        <v>6429</v>
      </c>
      <c r="C6444" s="919"/>
      <c r="D6444" s="48"/>
      <c r="L6444" s="259"/>
      <c r="M6444" s="259"/>
      <c r="S6444" s="259"/>
      <c r="T6444" s="259"/>
      <c r="U6444" s="259"/>
      <c r="V6444" s="259"/>
    </row>
    <row r="6445" spans="1:22">
      <c r="A6445" s="45"/>
      <c r="B6445" s="43">
        <f t="shared" si="105"/>
        <v>6430</v>
      </c>
      <c r="C6445" s="919"/>
      <c r="D6445" s="48"/>
      <c r="L6445" s="259"/>
      <c r="M6445" s="259"/>
      <c r="S6445" s="259"/>
      <c r="T6445" s="259"/>
      <c r="U6445" s="259"/>
      <c r="V6445" s="259"/>
    </row>
    <row r="6446" spans="1:22">
      <c r="A6446" s="45"/>
      <c r="B6446" s="43">
        <f t="shared" si="105"/>
        <v>6431</v>
      </c>
      <c r="C6446" s="919"/>
      <c r="D6446" s="48"/>
      <c r="L6446" s="259"/>
      <c r="M6446" s="259"/>
      <c r="S6446" s="259"/>
      <c r="T6446" s="259"/>
      <c r="U6446" s="259"/>
      <c r="V6446" s="259"/>
    </row>
    <row r="6447" spans="1:22">
      <c r="A6447" s="45"/>
      <c r="B6447" s="43">
        <f t="shared" si="105"/>
        <v>6432</v>
      </c>
      <c r="C6447" s="919"/>
      <c r="D6447" s="48"/>
      <c r="L6447" s="259"/>
      <c r="M6447" s="259"/>
      <c r="S6447" s="259"/>
      <c r="T6447" s="259"/>
      <c r="U6447" s="259"/>
      <c r="V6447" s="259"/>
    </row>
    <row r="6448" spans="1:22">
      <c r="A6448" s="45"/>
      <c r="B6448" s="43">
        <f t="shared" si="105"/>
        <v>6433</v>
      </c>
      <c r="C6448" s="919"/>
      <c r="D6448" s="48"/>
      <c r="L6448" s="259"/>
      <c r="M6448" s="259"/>
      <c r="S6448" s="259"/>
      <c r="T6448" s="259"/>
      <c r="U6448" s="259"/>
      <c r="V6448" s="259"/>
    </row>
    <row r="6449" spans="1:22">
      <c r="A6449" s="45"/>
      <c r="B6449" s="43">
        <f t="shared" si="105"/>
        <v>6434</v>
      </c>
      <c r="C6449" s="919"/>
      <c r="D6449" s="48"/>
      <c r="L6449" s="259"/>
      <c r="M6449" s="259"/>
      <c r="S6449" s="259"/>
      <c r="T6449" s="259"/>
      <c r="U6449" s="259"/>
      <c r="V6449" s="259"/>
    </row>
    <row r="6450" spans="1:22">
      <c r="A6450" s="45"/>
      <c r="B6450" s="43">
        <f t="shared" si="105"/>
        <v>6435</v>
      </c>
      <c r="C6450" s="919"/>
      <c r="D6450" s="48"/>
      <c r="L6450" s="259"/>
      <c r="M6450" s="259"/>
      <c r="S6450" s="259"/>
      <c r="T6450" s="259"/>
      <c r="U6450" s="259"/>
      <c r="V6450" s="259"/>
    </row>
    <row r="6451" spans="1:22">
      <c r="A6451" s="45"/>
      <c r="B6451" s="43">
        <f t="shared" si="105"/>
        <v>6436</v>
      </c>
      <c r="C6451" s="919"/>
      <c r="D6451" s="48"/>
      <c r="L6451" s="259"/>
      <c r="M6451" s="259"/>
      <c r="S6451" s="259"/>
      <c r="T6451" s="259"/>
      <c r="U6451" s="259"/>
      <c r="V6451" s="259"/>
    </row>
    <row r="6452" spans="1:22">
      <c r="A6452" s="45"/>
      <c r="B6452" s="43">
        <f t="shared" si="105"/>
        <v>6437</v>
      </c>
      <c r="C6452" s="919"/>
      <c r="D6452" s="48"/>
      <c r="L6452" s="259"/>
      <c r="M6452" s="259"/>
      <c r="S6452" s="259"/>
      <c r="T6452" s="259"/>
      <c r="U6452" s="259"/>
      <c r="V6452" s="259"/>
    </row>
    <row r="6453" spans="1:22">
      <c r="A6453" s="45"/>
      <c r="B6453" s="43">
        <f t="shared" si="105"/>
        <v>6438</v>
      </c>
      <c r="C6453" s="919"/>
      <c r="D6453" s="48"/>
      <c r="L6453" s="259"/>
      <c r="M6453" s="259"/>
      <c r="S6453" s="259"/>
      <c r="T6453" s="259"/>
      <c r="U6453" s="259"/>
      <c r="V6453" s="259"/>
    </row>
    <row r="6454" spans="1:22">
      <c r="A6454" s="45"/>
      <c r="B6454" s="43">
        <f t="shared" si="105"/>
        <v>6439</v>
      </c>
      <c r="C6454" s="919"/>
      <c r="D6454" s="48"/>
      <c r="L6454" s="259"/>
      <c r="M6454" s="259"/>
      <c r="S6454" s="259"/>
      <c r="T6454" s="259"/>
      <c r="U6454" s="259"/>
      <c r="V6454" s="259"/>
    </row>
    <row r="6455" spans="1:22">
      <c r="A6455" s="45"/>
      <c r="B6455" s="43">
        <f t="shared" si="105"/>
        <v>6440</v>
      </c>
      <c r="C6455" s="919"/>
      <c r="D6455" s="48"/>
      <c r="L6455" s="259"/>
      <c r="M6455" s="259"/>
      <c r="S6455" s="259"/>
      <c r="T6455" s="259"/>
      <c r="U6455" s="259"/>
      <c r="V6455" s="259"/>
    </row>
    <row r="6456" spans="1:22">
      <c r="A6456" s="45"/>
      <c r="B6456" s="43">
        <f t="shared" si="105"/>
        <v>6441</v>
      </c>
      <c r="C6456" s="919"/>
      <c r="D6456" s="48"/>
      <c r="L6456" s="259"/>
      <c r="M6456" s="259"/>
      <c r="S6456" s="259"/>
      <c r="T6456" s="259"/>
      <c r="U6456" s="259"/>
      <c r="V6456" s="259"/>
    </row>
    <row r="6457" spans="1:22">
      <c r="A6457" s="45"/>
      <c r="B6457" s="43">
        <f t="shared" si="105"/>
        <v>6442</v>
      </c>
      <c r="C6457" s="919"/>
      <c r="D6457" s="48"/>
      <c r="L6457" s="259"/>
      <c r="M6457" s="259"/>
      <c r="S6457" s="259"/>
      <c r="T6457" s="259"/>
      <c r="U6457" s="259"/>
      <c r="V6457" s="259"/>
    </row>
    <row r="6458" spans="1:22">
      <c r="A6458" s="45"/>
      <c r="B6458" s="43">
        <f t="shared" si="105"/>
        <v>6443</v>
      </c>
      <c r="C6458" s="919"/>
      <c r="D6458" s="48"/>
      <c r="L6458" s="259"/>
      <c r="M6458" s="259"/>
      <c r="S6458" s="259"/>
      <c r="T6458" s="259"/>
      <c r="U6458" s="259"/>
      <c r="V6458" s="259"/>
    </row>
    <row r="6459" spans="1:22">
      <c r="A6459" s="45"/>
      <c r="B6459" s="43">
        <f t="shared" si="105"/>
        <v>6444</v>
      </c>
      <c r="C6459" s="919"/>
      <c r="D6459" s="48"/>
      <c r="L6459" s="259"/>
      <c r="M6459" s="259"/>
      <c r="S6459" s="259"/>
      <c r="T6459" s="259"/>
      <c r="U6459" s="259"/>
      <c r="V6459" s="259"/>
    </row>
    <row r="6460" spans="1:22">
      <c r="A6460" s="45"/>
      <c r="B6460" s="43">
        <f t="shared" si="105"/>
        <v>6445</v>
      </c>
      <c r="C6460" s="919"/>
      <c r="D6460" s="48"/>
      <c r="L6460" s="259"/>
      <c r="M6460" s="259"/>
      <c r="S6460" s="259"/>
      <c r="T6460" s="259"/>
      <c r="U6460" s="259"/>
      <c r="V6460" s="259"/>
    </row>
    <row r="6461" spans="1:22">
      <c r="A6461" s="45"/>
      <c r="B6461" s="43">
        <f t="shared" si="105"/>
        <v>6446</v>
      </c>
      <c r="C6461" s="919"/>
      <c r="D6461" s="48"/>
      <c r="L6461" s="259"/>
      <c r="M6461" s="259"/>
      <c r="S6461" s="259"/>
      <c r="T6461" s="259"/>
      <c r="U6461" s="259"/>
      <c r="V6461" s="259"/>
    </row>
    <row r="6462" spans="1:22">
      <c r="A6462" s="45"/>
      <c r="B6462" s="43">
        <f t="shared" si="105"/>
        <v>6447</v>
      </c>
      <c r="C6462" s="919"/>
      <c r="D6462" s="48"/>
      <c r="L6462" s="259"/>
      <c r="M6462" s="259"/>
      <c r="S6462" s="259"/>
      <c r="T6462" s="259"/>
      <c r="U6462" s="259"/>
      <c r="V6462" s="259"/>
    </row>
    <row r="6463" spans="1:22">
      <c r="A6463" s="45"/>
      <c r="B6463" s="43">
        <f t="shared" si="105"/>
        <v>6448</v>
      </c>
      <c r="C6463" s="919"/>
      <c r="D6463" s="48"/>
      <c r="L6463" s="259"/>
      <c r="M6463" s="259"/>
      <c r="S6463" s="259"/>
      <c r="T6463" s="259"/>
      <c r="U6463" s="259"/>
      <c r="V6463" s="259"/>
    </row>
    <row r="6464" spans="1:22">
      <c r="A6464" s="45"/>
      <c r="B6464" s="43">
        <f t="shared" si="105"/>
        <v>6449</v>
      </c>
      <c r="C6464" s="919"/>
      <c r="D6464" s="48"/>
      <c r="L6464" s="259"/>
      <c r="M6464" s="259"/>
      <c r="S6464" s="259"/>
      <c r="T6464" s="259"/>
      <c r="U6464" s="259"/>
      <c r="V6464" s="259"/>
    </row>
    <row r="6465" spans="1:22">
      <c r="A6465" s="45"/>
      <c r="B6465" s="43">
        <f t="shared" si="105"/>
        <v>6450</v>
      </c>
      <c r="C6465" s="919"/>
      <c r="D6465" s="48"/>
      <c r="L6465" s="259"/>
      <c r="M6465" s="259"/>
      <c r="S6465" s="259"/>
      <c r="T6465" s="259"/>
      <c r="U6465" s="259"/>
      <c r="V6465" s="259"/>
    </row>
    <row r="6466" spans="1:22">
      <c r="A6466" s="45"/>
      <c r="B6466" s="43">
        <f t="shared" si="105"/>
        <v>6451</v>
      </c>
      <c r="C6466" s="919"/>
      <c r="D6466" s="48"/>
      <c r="L6466" s="259"/>
      <c r="M6466" s="259"/>
      <c r="S6466" s="259"/>
      <c r="T6466" s="259"/>
      <c r="U6466" s="259"/>
      <c r="V6466" s="259"/>
    </row>
    <row r="6467" spans="1:22">
      <c r="A6467" s="45"/>
      <c r="B6467" s="43">
        <f t="shared" si="105"/>
        <v>6452</v>
      </c>
      <c r="C6467" s="919"/>
      <c r="D6467" s="48"/>
      <c r="L6467" s="259"/>
      <c r="M6467" s="259"/>
      <c r="S6467" s="259"/>
      <c r="T6467" s="259"/>
      <c r="U6467" s="259"/>
      <c r="V6467" s="259"/>
    </row>
    <row r="6468" spans="1:22">
      <c r="A6468" s="45"/>
      <c r="B6468" s="43">
        <f t="shared" si="105"/>
        <v>6453</v>
      </c>
      <c r="C6468" s="919"/>
      <c r="D6468" s="48"/>
      <c r="L6468" s="259"/>
      <c r="M6468" s="259"/>
      <c r="S6468" s="259"/>
      <c r="T6468" s="259"/>
      <c r="U6468" s="259"/>
      <c r="V6468" s="259"/>
    </row>
    <row r="6469" spans="1:22">
      <c r="A6469" s="45"/>
      <c r="B6469" s="43">
        <f t="shared" si="105"/>
        <v>6454</v>
      </c>
      <c r="C6469" s="919"/>
      <c r="D6469" s="48"/>
      <c r="L6469" s="259"/>
      <c r="M6469" s="259"/>
      <c r="S6469" s="259"/>
      <c r="T6469" s="259"/>
      <c r="U6469" s="259"/>
      <c r="V6469" s="259"/>
    </row>
    <row r="6470" spans="1:22">
      <c r="A6470" s="45"/>
      <c r="B6470" s="43">
        <f t="shared" si="105"/>
        <v>6455</v>
      </c>
      <c r="C6470" s="919"/>
      <c r="D6470" s="48"/>
      <c r="L6470" s="259"/>
      <c r="M6470" s="259"/>
      <c r="S6470" s="259"/>
      <c r="T6470" s="259"/>
      <c r="U6470" s="259"/>
      <c r="V6470" s="259"/>
    </row>
    <row r="6471" spans="1:22">
      <c r="A6471" s="45"/>
      <c r="B6471" s="43">
        <f t="shared" si="105"/>
        <v>6456</v>
      </c>
      <c r="C6471" s="919"/>
      <c r="D6471" s="48"/>
      <c r="L6471" s="259"/>
      <c r="M6471" s="259"/>
      <c r="S6471" s="259"/>
      <c r="T6471" s="259"/>
      <c r="U6471" s="259"/>
      <c r="V6471" s="259"/>
    </row>
    <row r="6472" spans="1:22">
      <c r="A6472" s="45"/>
      <c r="B6472" s="43">
        <f t="shared" si="105"/>
        <v>6457</v>
      </c>
      <c r="C6472" s="919"/>
      <c r="D6472" s="48"/>
      <c r="L6472" s="259"/>
      <c r="M6472" s="259"/>
      <c r="S6472" s="259"/>
      <c r="T6472" s="259"/>
      <c r="U6472" s="259"/>
      <c r="V6472" s="259"/>
    </row>
    <row r="6473" spans="1:22">
      <c r="A6473" s="45"/>
      <c r="B6473" s="43">
        <f t="shared" si="105"/>
        <v>6458</v>
      </c>
      <c r="C6473" s="919"/>
      <c r="D6473" s="48"/>
      <c r="L6473" s="259"/>
      <c r="M6473" s="259"/>
      <c r="S6473" s="259"/>
      <c r="T6473" s="259"/>
      <c r="U6473" s="259"/>
      <c r="V6473" s="259"/>
    </row>
    <row r="6474" spans="1:22">
      <c r="A6474" s="45"/>
      <c r="B6474" s="43">
        <f t="shared" si="105"/>
        <v>6459</v>
      </c>
      <c r="C6474" s="919"/>
      <c r="D6474" s="48"/>
      <c r="L6474" s="259"/>
      <c r="M6474" s="259"/>
      <c r="S6474" s="259"/>
      <c r="T6474" s="259"/>
      <c r="U6474" s="259"/>
      <c r="V6474" s="259"/>
    </row>
    <row r="6475" spans="1:22">
      <c r="A6475" s="45"/>
      <c r="B6475" s="43">
        <f t="shared" si="105"/>
        <v>6460</v>
      </c>
      <c r="C6475" s="919"/>
      <c r="D6475" s="48"/>
      <c r="L6475" s="259"/>
      <c r="M6475" s="259"/>
      <c r="S6475" s="259"/>
      <c r="T6475" s="259"/>
      <c r="U6475" s="259"/>
      <c r="V6475" s="259"/>
    </row>
    <row r="6476" spans="1:22">
      <c r="A6476" s="45"/>
      <c r="B6476" s="43">
        <f t="shared" si="105"/>
        <v>6461</v>
      </c>
      <c r="C6476" s="919"/>
      <c r="D6476" s="48"/>
      <c r="L6476" s="259"/>
      <c r="M6476" s="259"/>
      <c r="S6476" s="259"/>
      <c r="T6476" s="259"/>
      <c r="U6476" s="259"/>
      <c r="V6476" s="259"/>
    </row>
    <row r="6477" spans="1:22">
      <c r="A6477" s="45"/>
      <c r="B6477" s="43">
        <f t="shared" si="105"/>
        <v>6462</v>
      </c>
      <c r="C6477" s="919"/>
      <c r="D6477" s="48"/>
      <c r="L6477" s="259"/>
      <c r="M6477" s="259"/>
      <c r="S6477" s="259"/>
      <c r="T6477" s="259"/>
      <c r="U6477" s="259"/>
      <c r="V6477" s="259"/>
    </row>
    <row r="6478" spans="1:22">
      <c r="A6478" s="45"/>
      <c r="B6478" s="43">
        <f t="shared" si="105"/>
        <v>6463</v>
      </c>
      <c r="C6478" s="919"/>
      <c r="D6478" s="48"/>
      <c r="L6478" s="259"/>
      <c r="M6478" s="259"/>
      <c r="S6478" s="259"/>
      <c r="T6478" s="259"/>
      <c r="U6478" s="259"/>
      <c r="V6478" s="259"/>
    </row>
    <row r="6479" spans="1:22">
      <c r="A6479" s="45"/>
      <c r="B6479" s="43">
        <f t="shared" si="105"/>
        <v>6464</v>
      </c>
      <c r="C6479" s="919"/>
      <c r="D6479" s="48"/>
      <c r="L6479" s="259"/>
      <c r="M6479" s="259"/>
      <c r="S6479" s="259"/>
      <c r="T6479" s="259"/>
      <c r="U6479" s="259"/>
      <c r="V6479" s="259"/>
    </row>
    <row r="6480" spans="1:22">
      <c r="A6480" s="45"/>
      <c r="B6480" s="43">
        <f t="shared" si="105"/>
        <v>6465</v>
      </c>
      <c r="C6480" s="919"/>
      <c r="D6480" s="48"/>
      <c r="L6480" s="259"/>
      <c r="M6480" s="259"/>
      <c r="S6480" s="259"/>
      <c r="T6480" s="259"/>
      <c r="U6480" s="259"/>
      <c r="V6480" s="259"/>
    </row>
    <row r="6481" spans="1:22">
      <c r="A6481" s="45"/>
      <c r="B6481" s="43">
        <f t="shared" si="105"/>
        <v>6466</v>
      </c>
      <c r="C6481" s="919"/>
      <c r="D6481" s="48"/>
      <c r="L6481" s="259"/>
      <c r="M6481" s="259"/>
      <c r="S6481" s="259"/>
      <c r="T6481" s="259"/>
      <c r="U6481" s="259"/>
      <c r="V6481" s="259"/>
    </row>
    <row r="6482" spans="1:22">
      <c r="A6482" s="45"/>
      <c r="B6482" s="43">
        <f t="shared" ref="B6482:B6545" si="106">B6481+1</f>
        <v>6467</v>
      </c>
      <c r="C6482" s="919"/>
      <c r="D6482" s="48"/>
      <c r="L6482" s="259"/>
      <c r="M6482" s="259"/>
      <c r="S6482" s="259"/>
      <c r="T6482" s="259"/>
      <c r="U6482" s="259"/>
      <c r="V6482" s="259"/>
    </row>
    <row r="6483" spans="1:22">
      <c r="A6483" s="45"/>
      <c r="B6483" s="43">
        <f t="shared" si="106"/>
        <v>6468</v>
      </c>
      <c r="C6483" s="919"/>
      <c r="D6483" s="48"/>
      <c r="L6483" s="259"/>
      <c r="M6483" s="259"/>
      <c r="S6483" s="259"/>
      <c r="T6483" s="259"/>
      <c r="U6483" s="259"/>
      <c r="V6483" s="259"/>
    </row>
    <row r="6484" spans="1:22">
      <c r="A6484" s="45"/>
      <c r="B6484" s="43">
        <f t="shared" si="106"/>
        <v>6469</v>
      </c>
      <c r="C6484" s="919"/>
      <c r="D6484" s="48"/>
      <c r="L6484" s="259"/>
      <c r="M6484" s="259"/>
      <c r="S6484" s="259"/>
      <c r="T6484" s="259"/>
      <c r="U6484" s="259"/>
      <c r="V6484" s="259"/>
    </row>
    <row r="6485" spans="1:22">
      <c r="A6485" s="45"/>
      <c r="B6485" s="43">
        <f t="shared" si="106"/>
        <v>6470</v>
      </c>
      <c r="C6485" s="919"/>
      <c r="D6485" s="48"/>
      <c r="L6485" s="259"/>
      <c r="M6485" s="259"/>
      <c r="S6485" s="259"/>
      <c r="T6485" s="259"/>
      <c r="U6485" s="259"/>
      <c r="V6485" s="259"/>
    </row>
    <row r="6486" spans="1:22">
      <c r="A6486" s="45"/>
      <c r="B6486" s="43">
        <f t="shared" si="106"/>
        <v>6471</v>
      </c>
      <c r="C6486" s="919"/>
      <c r="D6486" s="48"/>
      <c r="L6486" s="259"/>
      <c r="M6486" s="259"/>
      <c r="S6486" s="259"/>
      <c r="T6486" s="259"/>
      <c r="U6486" s="259"/>
      <c r="V6486" s="259"/>
    </row>
    <row r="6487" spans="1:22">
      <c r="A6487" s="45"/>
      <c r="B6487" s="43">
        <f t="shared" si="106"/>
        <v>6472</v>
      </c>
      <c r="C6487" s="919"/>
      <c r="D6487" s="48"/>
      <c r="L6487" s="259"/>
      <c r="M6487" s="259"/>
      <c r="S6487" s="259"/>
      <c r="T6487" s="259"/>
      <c r="U6487" s="259"/>
      <c r="V6487" s="259"/>
    </row>
    <row r="6488" spans="1:22">
      <c r="A6488" s="45"/>
      <c r="B6488" s="43">
        <f t="shared" si="106"/>
        <v>6473</v>
      </c>
      <c r="C6488" s="919"/>
      <c r="D6488" s="48"/>
      <c r="L6488" s="259"/>
      <c r="M6488" s="259"/>
      <c r="S6488" s="259"/>
      <c r="T6488" s="259"/>
      <c r="U6488" s="259"/>
      <c r="V6488" s="259"/>
    </row>
    <row r="6489" spans="1:22">
      <c r="A6489" s="45"/>
      <c r="B6489" s="43">
        <f t="shared" si="106"/>
        <v>6474</v>
      </c>
      <c r="C6489" s="919"/>
      <c r="D6489" s="48"/>
      <c r="L6489" s="259"/>
      <c r="M6489" s="259"/>
      <c r="S6489" s="259"/>
      <c r="T6489" s="259"/>
      <c r="U6489" s="259"/>
      <c r="V6489" s="259"/>
    </row>
    <row r="6490" spans="1:22">
      <c r="A6490" s="45"/>
      <c r="B6490" s="43">
        <f t="shared" si="106"/>
        <v>6475</v>
      </c>
      <c r="C6490" s="919"/>
      <c r="D6490" s="48"/>
      <c r="L6490" s="259"/>
      <c r="M6490" s="259"/>
      <c r="S6490" s="259"/>
      <c r="T6490" s="259"/>
      <c r="U6490" s="259"/>
      <c r="V6490" s="259"/>
    </row>
    <row r="6491" spans="1:22">
      <c r="A6491" s="45"/>
      <c r="B6491" s="43">
        <f t="shared" si="106"/>
        <v>6476</v>
      </c>
      <c r="C6491" s="919"/>
      <c r="D6491" s="48"/>
      <c r="L6491" s="259"/>
      <c r="M6491" s="259"/>
      <c r="S6491" s="259"/>
      <c r="T6491" s="259"/>
      <c r="U6491" s="259"/>
      <c r="V6491" s="259"/>
    </row>
    <row r="6492" spans="1:22">
      <c r="A6492" s="45"/>
      <c r="B6492" s="43">
        <f t="shared" si="106"/>
        <v>6477</v>
      </c>
      <c r="C6492" s="919"/>
      <c r="D6492" s="48"/>
      <c r="L6492" s="259"/>
      <c r="M6492" s="259"/>
      <c r="S6492" s="259"/>
      <c r="T6492" s="259"/>
      <c r="U6492" s="259"/>
      <c r="V6492" s="259"/>
    </row>
    <row r="6493" spans="1:22">
      <c r="A6493" s="45"/>
      <c r="B6493" s="43">
        <f t="shared" si="106"/>
        <v>6478</v>
      </c>
      <c r="C6493" s="919"/>
      <c r="D6493" s="48"/>
      <c r="L6493" s="259"/>
      <c r="M6493" s="259"/>
      <c r="S6493" s="259"/>
      <c r="T6493" s="259"/>
      <c r="U6493" s="259"/>
      <c r="V6493" s="259"/>
    </row>
    <row r="6494" spans="1:22">
      <c r="A6494" s="45"/>
      <c r="B6494" s="43">
        <f t="shared" si="106"/>
        <v>6479</v>
      </c>
      <c r="C6494" s="919"/>
      <c r="D6494" s="48"/>
      <c r="L6494" s="259"/>
      <c r="M6494" s="259"/>
      <c r="S6494" s="259"/>
      <c r="T6494" s="259"/>
      <c r="U6494" s="259"/>
      <c r="V6494" s="259"/>
    </row>
    <row r="6495" spans="1:22">
      <c r="A6495" s="45"/>
      <c r="B6495" s="43">
        <f t="shared" si="106"/>
        <v>6480</v>
      </c>
      <c r="C6495" s="919"/>
      <c r="D6495" s="48"/>
      <c r="L6495" s="259"/>
      <c r="M6495" s="259"/>
      <c r="S6495" s="259"/>
      <c r="T6495" s="259"/>
      <c r="U6495" s="259"/>
      <c r="V6495" s="259"/>
    </row>
    <row r="6496" spans="1:22">
      <c r="A6496" s="45"/>
      <c r="B6496" s="43">
        <f t="shared" si="106"/>
        <v>6481</v>
      </c>
      <c r="C6496" s="919"/>
      <c r="D6496" s="48"/>
      <c r="L6496" s="259"/>
      <c r="M6496" s="259"/>
      <c r="S6496" s="259"/>
      <c r="T6496" s="259"/>
      <c r="U6496" s="259"/>
      <c r="V6496" s="259"/>
    </row>
    <row r="6497" spans="1:22">
      <c r="A6497" s="45"/>
      <c r="B6497" s="43">
        <f t="shared" si="106"/>
        <v>6482</v>
      </c>
      <c r="C6497" s="919"/>
      <c r="D6497" s="48"/>
      <c r="L6497" s="259"/>
      <c r="M6497" s="259"/>
      <c r="S6497" s="259"/>
      <c r="T6497" s="259"/>
      <c r="U6497" s="259"/>
      <c r="V6497" s="259"/>
    </row>
    <row r="6498" spans="1:22">
      <c r="A6498" s="45"/>
      <c r="B6498" s="43">
        <f t="shared" si="106"/>
        <v>6483</v>
      </c>
      <c r="C6498" s="919"/>
      <c r="D6498" s="48"/>
      <c r="L6498" s="259"/>
      <c r="M6498" s="259"/>
      <c r="S6498" s="259"/>
      <c r="T6498" s="259"/>
      <c r="U6498" s="259"/>
      <c r="V6498" s="259"/>
    </row>
    <row r="6499" spans="1:22">
      <c r="A6499" s="45"/>
      <c r="B6499" s="43">
        <f t="shared" si="106"/>
        <v>6484</v>
      </c>
      <c r="C6499" s="919"/>
      <c r="D6499" s="48"/>
      <c r="L6499" s="259"/>
      <c r="M6499" s="259"/>
      <c r="S6499" s="259"/>
      <c r="T6499" s="259"/>
      <c r="U6499" s="259"/>
      <c r="V6499" s="259"/>
    </row>
    <row r="6500" spans="1:22">
      <c r="A6500" s="45"/>
      <c r="B6500" s="43">
        <f t="shared" si="106"/>
        <v>6485</v>
      </c>
      <c r="C6500" s="919"/>
      <c r="D6500" s="48"/>
      <c r="L6500" s="259"/>
      <c r="M6500" s="259"/>
      <c r="S6500" s="259"/>
      <c r="T6500" s="259"/>
      <c r="U6500" s="259"/>
      <c r="V6500" s="259"/>
    </row>
    <row r="6501" spans="1:22">
      <c r="A6501" s="45"/>
      <c r="B6501" s="43">
        <f t="shared" si="106"/>
        <v>6486</v>
      </c>
      <c r="C6501" s="919"/>
      <c r="D6501" s="48"/>
      <c r="L6501" s="259"/>
      <c r="M6501" s="259"/>
      <c r="S6501" s="259"/>
      <c r="T6501" s="259"/>
      <c r="U6501" s="259"/>
      <c r="V6501" s="259"/>
    </row>
    <row r="6502" spans="1:22">
      <c r="A6502" s="45"/>
      <c r="B6502" s="43">
        <f t="shared" si="106"/>
        <v>6487</v>
      </c>
      <c r="C6502" s="919"/>
      <c r="D6502" s="48"/>
      <c r="L6502" s="259"/>
      <c r="M6502" s="259"/>
      <c r="S6502" s="259"/>
      <c r="T6502" s="259"/>
      <c r="U6502" s="259"/>
      <c r="V6502" s="259"/>
    </row>
    <row r="6503" spans="1:22">
      <c r="A6503" s="45"/>
      <c r="B6503" s="43">
        <f t="shared" si="106"/>
        <v>6488</v>
      </c>
      <c r="C6503" s="919"/>
      <c r="D6503" s="48"/>
      <c r="L6503" s="259"/>
      <c r="M6503" s="259"/>
      <c r="S6503" s="259"/>
      <c r="T6503" s="259"/>
      <c r="U6503" s="259"/>
      <c r="V6503" s="259"/>
    </row>
    <row r="6504" spans="1:22">
      <c r="A6504" s="45"/>
      <c r="B6504" s="43">
        <f t="shared" si="106"/>
        <v>6489</v>
      </c>
      <c r="C6504" s="919"/>
      <c r="D6504" s="48"/>
      <c r="L6504" s="259"/>
      <c r="M6504" s="259"/>
      <c r="S6504" s="259"/>
      <c r="T6504" s="259"/>
      <c r="U6504" s="259"/>
      <c r="V6504" s="259"/>
    </row>
    <row r="6505" spans="1:22">
      <c r="A6505" s="45"/>
      <c r="B6505" s="43">
        <f t="shared" si="106"/>
        <v>6490</v>
      </c>
      <c r="C6505" s="919"/>
      <c r="D6505" s="48"/>
      <c r="L6505" s="259"/>
      <c r="M6505" s="259"/>
      <c r="S6505" s="259"/>
      <c r="T6505" s="259"/>
      <c r="U6505" s="259"/>
      <c r="V6505" s="259"/>
    </row>
    <row r="6506" spans="1:22">
      <c r="A6506" s="45"/>
      <c r="B6506" s="43">
        <f t="shared" si="106"/>
        <v>6491</v>
      </c>
      <c r="C6506" s="919"/>
      <c r="D6506" s="48"/>
      <c r="L6506" s="259"/>
      <c r="M6506" s="259"/>
      <c r="S6506" s="259"/>
      <c r="T6506" s="259"/>
      <c r="U6506" s="259"/>
      <c r="V6506" s="259"/>
    </row>
    <row r="6507" spans="1:22">
      <c r="A6507" s="45"/>
      <c r="B6507" s="43">
        <f t="shared" si="106"/>
        <v>6492</v>
      </c>
      <c r="C6507" s="919"/>
      <c r="D6507" s="48"/>
      <c r="L6507" s="259"/>
      <c r="M6507" s="259"/>
      <c r="S6507" s="259"/>
      <c r="T6507" s="259"/>
      <c r="U6507" s="259"/>
      <c r="V6507" s="259"/>
    </row>
    <row r="6508" spans="1:22">
      <c r="A6508" s="45"/>
      <c r="B6508" s="43">
        <f t="shared" si="106"/>
        <v>6493</v>
      </c>
      <c r="C6508" s="919"/>
      <c r="D6508" s="48"/>
      <c r="L6508" s="259"/>
      <c r="M6508" s="259"/>
      <c r="S6508" s="259"/>
      <c r="T6508" s="259"/>
      <c r="U6508" s="259"/>
      <c r="V6508" s="259"/>
    </row>
    <row r="6509" spans="1:22">
      <c r="A6509" s="45"/>
      <c r="B6509" s="43">
        <f t="shared" si="106"/>
        <v>6494</v>
      </c>
      <c r="C6509" s="919"/>
      <c r="D6509" s="48"/>
      <c r="L6509" s="259"/>
      <c r="M6509" s="259"/>
      <c r="S6509" s="259"/>
      <c r="T6509" s="259"/>
      <c r="U6509" s="259"/>
      <c r="V6509" s="259"/>
    </row>
    <row r="6510" spans="1:22">
      <c r="A6510" s="45"/>
      <c r="B6510" s="43">
        <f t="shared" si="106"/>
        <v>6495</v>
      </c>
      <c r="C6510" s="919"/>
      <c r="D6510" s="48"/>
      <c r="L6510" s="259"/>
      <c r="M6510" s="259"/>
      <c r="S6510" s="259"/>
      <c r="T6510" s="259"/>
      <c r="U6510" s="259"/>
      <c r="V6510" s="259"/>
    </row>
    <row r="6511" spans="1:22">
      <c r="A6511" s="45"/>
      <c r="B6511" s="43">
        <f t="shared" si="106"/>
        <v>6496</v>
      </c>
      <c r="C6511" s="919"/>
      <c r="D6511" s="48"/>
      <c r="L6511" s="259"/>
      <c r="M6511" s="259"/>
      <c r="S6511" s="259"/>
      <c r="T6511" s="259"/>
      <c r="U6511" s="259"/>
      <c r="V6511" s="259"/>
    </row>
    <row r="6512" spans="1:22">
      <c r="A6512" s="45"/>
      <c r="B6512" s="43">
        <f t="shared" si="106"/>
        <v>6497</v>
      </c>
      <c r="C6512" s="919"/>
      <c r="D6512" s="48"/>
      <c r="L6512" s="259"/>
      <c r="M6512" s="259"/>
      <c r="S6512" s="259"/>
      <c r="T6512" s="259"/>
      <c r="U6512" s="259"/>
      <c r="V6512" s="259"/>
    </row>
    <row r="6513" spans="1:22">
      <c r="A6513" s="45"/>
      <c r="B6513" s="43">
        <f t="shared" si="106"/>
        <v>6498</v>
      </c>
      <c r="C6513" s="919"/>
      <c r="D6513" s="48"/>
      <c r="L6513" s="259"/>
      <c r="M6513" s="259"/>
      <c r="S6513" s="259"/>
      <c r="T6513" s="259"/>
      <c r="U6513" s="259"/>
      <c r="V6513" s="259"/>
    </row>
    <row r="6514" spans="1:22">
      <c r="A6514" s="45"/>
      <c r="B6514" s="43">
        <f t="shared" si="106"/>
        <v>6499</v>
      </c>
      <c r="C6514" s="919"/>
      <c r="D6514" s="48"/>
      <c r="L6514" s="259"/>
      <c r="M6514" s="259"/>
      <c r="S6514" s="259"/>
      <c r="T6514" s="259"/>
      <c r="U6514" s="259"/>
      <c r="V6514" s="259"/>
    </row>
    <row r="6515" spans="1:22">
      <c r="A6515" s="45"/>
      <c r="B6515" s="43">
        <f t="shared" si="106"/>
        <v>6500</v>
      </c>
      <c r="C6515" s="919"/>
      <c r="D6515" s="48"/>
      <c r="L6515" s="259"/>
      <c r="M6515" s="259"/>
      <c r="S6515" s="259"/>
      <c r="T6515" s="259"/>
      <c r="U6515" s="259"/>
      <c r="V6515" s="259"/>
    </row>
    <row r="6516" spans="1:22">
      <c r="A6516" s="45"/>
      <c r="B6516" s="43">
        <f t="shared" si="106"/>
        <v>6501</v>
      </c>
      <c r="C6516" s="919"/>
      <c r="D6516" s="48"/>
      <c r="L6516" s="259"/>
      <c r="M6516" s="259"/>
      <c r="S6516" s="259"/>
      <c r="T6516" s="259"/>
      <c r="U6516" s="259"/>
      <c r="V6516" s="259"/>
    </row>
    <row r="6517" spans="1:22">
      <c r="A6517" s="45"/>
      <c r="B6517" s="43">
        <f t="shared" si="106"/>
        <v>6502</v>
      </c>
      <c r="C6517" s="919"/>
      <c r="D6517" s="48"/>
      <c r="L6517" s="259"/>
      <c r="M6517" s="259"/>
      <c r="S6517" s="259"/>
      <c r="T6517" s="259"/>
      <c r="U6517" s="259"/>
      <c r="V6517" s="259"/>
    </row>
    <row r="6518" spans="1:22">
      <c r="A6518" s="45"/>
      <c r="B6518" s="43">
        <f t="shared" si="106"/>
        <v>6503</v>
      </c>
      <c r="C6518" s="919"/>
      <c r="D6518" s="48"/>
      <c r="L6518" s="259"/>
      <c r="M6518" s="259"/>
      <c r="S6518" s="259"/>
      <c r="T6518" s="259"/>
      <c r="U6518" s="259"/>
      <c r="V6518" s="259"/>
    </row>
    <row r="6519" spans="1:22">
      <c r="A6519" s="45"/>
      <c r="B6519" s="43">
        <f t="shared" si="106"/>
        <v>6504</v>
      </c>
      <c r="C6519" s="919"/>
      <c r="D6519" s="48"/>
      <c r="L6519" s="259"/>
      <c r="M6519" s="259"/>
      <c r="S6519" s="259"/>
      <c r="T6519" s="259"/>
      <c r="U6519" s="259"/>
      <c r="V6519" s="259"/>
    </row>
    <row r="6520" spans="1:22">
      <c r="A6520" s="45"/>
      <c r="B6520" s="43">
        <f t="shared" si="106"/>
        <v>6505</v>
      </c>
      <c r="C6520" s="919"/>
      <c r="D6520" s="48"/>
      <c r="L6520" s="259"/>
      <c r="M6520" s="259"/>
      <c r="S6520" s="259"/>
      <c r="T6520" s="259"/>
      <c r="U6520" s="259"/>
      <c r="V6520" s="259"/>
    </row>
    <row r="6521" spans="1:22">
      <c r="A6521" s="45"/>
      <c r="B6521" s="43">
        <f t="shared" si="106"/>
        <v>6506</v>
      </c>
      <c r="C6521" s="919"/>
      <c r="D6521" s="48"/>
      <c r="L6521" s="259"/>
      <c r="M6521" s="259"/>
      <c r="S6521" s="259"/>
      <c r="T6521" s="259"/>
      <c r="U6521" s="259"/>
      <c r="V6521" s="259"/>
    </row>
    <row r="6522" spans="1:22">
      <c r="A6522" s="45"/>
      <c r="B6522" s="43">
        <f t="shared" si="106"/>
        <v>6507</v>
      </c>
      <c r="C6522" s="919"/>
      <c r="D6522" s="48"/>
      <c r="L6522" s="259"/>
      <c r="M6522" s="259"/>
      <c r="S6522" s="259"/>
      <c r="T6522" s="259"/>
      <c r="U6522" s="259"/>
      <c r="V6522" s="259"/>
    </row>
    <row r="6523" spans="1:22">
      <c r="A6523" s="45"/>
      <c r="B6523" s="43">
        <f t="shared" si="106"/>
        <v>6508</v>
      </c>
      <c r="C6523" s="919"/>
      <c r="D6523" s="48"/>
      <c r="L6523" s="259"/>
      <c r="M6523" s="259"/>
      <c r="S6523" s="259"/>
      <c r="T6523" s="259"/>
      <c r="U6523" s="259"/>
      <c r="V6523" s="259"/>
    </row>
    <row r="6524" spans="1:22">
      <c r="A6524" s="45"/>
      <c r="B6524" s="43">
        <f t="shared" si="106"/>
        <v>6509</v>
      </c>
      <c r="C6524" s="919"/>
      <c r="D6524" s="48"/>
      <c r="L6524" s="259"/>
      <c r="M6524" s="259"/>
      <c r="S6524" s="259"/>
      <c r="T6524" s="259"/>
      <c r="U6524" s="259"/>
      <c r="V6524" s="259"/>
    </row>
    <row r="6525" spans="1:22">
      <c r="A6525" s="45"/>
      <c r="B6525" s="43">
        <f t="shared" si="106"/>
        <v>6510</v>
      </c>
      <c r="C6525" s="919"/>
      <c r="D6525" s="48"/>
      <c r="L6525" s="259"/>
      <c r="M6525" s="259"/>
      <c r="S6525" s="259"/>
      <c r="T6525" s="259"/>
      <c r="U6525" s="259"/>
      <c r="V6525" s="259"/>
    </row>
    <row r="6526" spans="1:22">
      <c r="A6526" s="45"/>
      <c r="B6526" s="43">
        <f t="shared" si="106"/>
        <v>6511</v>
      </c>
      <c r="C6526" s="919"/>
      <c r="D6526" s="48"/>
      <c r="L6526" s="259"/>
      <c r="M6526" s="259"/>
      <c r="S6526" s="259"/>
      <c r="T6526" s="259"/>
      <c r="U6526" s="259"/>
      <c r="V6526" s="259"/>
    </row>
    <row r="6527" spans="1:22">
      <c r="A6527" s="45"/>
      <c r="B6527" s="43">
        <f t="shared" si="106"/>
        <v>6512</v>
      </c>
      <c r="C6527" s="919"/>
      <c r="D6527" s="48"/>
      <c r="L6527" s="259"/>
      <c r="M6527" s="259"/>
      <c r="S6527" s="259"/>
      <c r="T6527" s="259"/>
      <c r="U6527" s="259"/>
      <c r="V6527" s="259"/>
    </row>
    <row r="6528" spans="1:22">
      <c r="A6528" s="45"/>
      <c r="B6528" s="43">
        <f t="shared" si="106"/>
        <v>6513</v>
      </c>
      <c r="C6528" s="919"/>
      <c r="D6528" s="48"/>
      <c r="L6528" s="259"/>
      <c r="M6528" s="259"/>
      <c r="S6528" s="259"/>
      <c r="T6528" s="259"/>
      <c r="U6528" s="259"/>
      <c r="V6528" s="259"/>
    </row>
    <row r="6529" spans="1:22">
      <c r="A6529" s="45"/>
      <c r="B6529" s="43">
        <f t="shared" si="106"/>
        <v>6514</v>
      </c>
      <c r="C6529" s="919"/>
      <c r="D6529" s="48"/>
      <c r="L6529" s="259"/>
      <c r="M6529" s="259"/>
      <c r="S6529" s="259"/>
      <c r="T6529" s="259"/>
      <c r="U6529" s="259"/>
      <c r="V6529" s="259"/>
    </row>
    <row r="6530" spans="1:22">
      <c r="A6530" s="45"/>
      <c r="B6530" s="43">
        <f t="shared" si="106"/>
        <v>6515</v>
      </c>
      <c r="C6530" s="919"/>
      <c r="D6530" s="48"/>
      <c r="L6530" s="259"/>
      <c r="M6530" s="259"/>
      <c r="S6530" s="259"/>
      <c r="T6530" s="259"/>
      <c r="U6530" s="259"/>
      <c r="V6530" s="259"/>
    </row>
    <row r="6531" spans="1:22">
      <c r="A6531" s="45"/>
      <c r="B6531" s="43">
        <f t="shared" si="106"/>
        <v>6516</v>
      </c>
      <c r="C6531" s="919"/>
      <c r="D6531" s="48"/>
      <c r="L6531" s="259"/>
      <c r="M6531" s="259"/>
      <c r="S6531" s="259"/>
      <c r="T6531" s="259"/>
      <c r="U6531" s="259"/>
      <c r="V6531" s="259"/>
    </row>
    <row r="6532" spans="1:22">
      <c r="A6532" s="45"/>
      <c r="B6532" s="43">
        <f t="shared" si="106"/>
        <v>6517</v>
      </c>
      <c r="C6532" s="919"/>
      <c r="D6532" s="48"/>
      <c r="L6532" s="259"/>
      <c r="M6532" s="259"/>
      <c r="S6532" s="259"/>
      <c r="T6532" s="259"/>
      <c r="U6532" s="259"/>
      <c r="V6532" s="259"/>
    </row>
    <row r="6533" spans="1:22">
      <c r="A6533" s="45"/>
      <c r="B6533" s="43">
        <f t="shared" si="106"/>
        <v>6518</v>
      </c>
      <c r="C6533" s="919"/>
      <c r="D6533" s="48"/>
      <c r="L6533" s="259"/>
      <c r="M6533" s="259"/>
      <c r="S6533" s="259"/>
      <c r="T6533" s="259"/>
      <c r="U6533" s="259"/>
      <c r="V6533" s="259"/>
    </row>
    <row r="6534" spans="1:22">
      <c r="A6534" s="45"/>
      <c r="B6534" s="43">
        <f t="shared" si="106"/>
        <v>6519</v>
      </c>
      <c r="C6534" s="919"/>
      <c r="D6534" s="48"/>
      <c r="L6534" s="259"/>
      <c r="M6534" s="259"/>
      <c r="S6534" s="259"/>
      <c r="T6534" s="259"/>
      <c r="U6534" s="259"/>
      <c r="V6534" s="259"/>
    </row>
    <row r="6535" spans="1:22">
      <c r="A6535" s="45"/>
      <c r="B6535" s="43">
        <f t="shared" si="106"/>
        <v>6520</v>
      </c>
      <c r="C6535" s="919"/>
      <c r="D6535" s="48"/>
      <c r="L6535" s="259"/>
      <c r="M6535" s="259"/>
      <c r="S6535" s="259"/>
      <c r="T6535" s="259"/>
      <c r="U6535" s="259"/>
      <c r="V6535" s="259"/>
    </row>
    <row r="6536" spans="1:22">
      <c r="A6536" s="45"/>
      <c r="B6536" s="43">
        <f t="shared" si="106"/>
        <v>6521</v>
      </c>
      <c r="C6536" s="919"/>
      <c r="D6536" s="48"/>
      <c r="L6536" s="259"/>
      <c r="M6536" s="259"/>
      <c r="S6536" s="259"/>
      <c r="T6536" s="259"/>
      <c r="U6536" s="259"/>
      <c r="V6536" s="259"/>
    </row>
    <row r="6537" spans="1:22">
      <c r="A6537" s="45"/>
      <c r="B6537" s="43">
        <f t="shared" si="106"/>
        <v>6522</v>
      </c>
      <c r="C6537" s="919"/>
      <c r="D6537" s="48"/>
      <c r="L6537" s="259"/>
      <c r="M6537" s="259"/>
      <c r="S6537" s="259"/>
      <c r="T6537" s="259"/>
      <c r="U6537" s="259"/>
      <c r="V6537" s="259"/>
    </row>
    <row r="6538" spans="1:22">
      <c r="A6538" s="45"/>
      <c r="B6538" s="43">
        <f t="shared" si="106"/>
        <v>6523</v>
      </c>
      <c r="C6538" s="919"/>
      <c r="D6538" s="48"/>
      <c r="L6538" s="259"/>
      <c r="M6538" s="259"/>
      <c r="S6538" s="259"/>
      <c r="T6538" s="259"/>
      <c r="U6538" s="259"/>
      <c r="V6538" s="259"/>
    </row>
    <row r="6539" spans="1:22">
      <c r="A6539" s="45"/>
      <c r="B6539" s="43">
        <f t="shared" si="106"/>
        <v>6524</v>
      </c>
      <c r="C6539" s="919"/>
      <c r="D6539" s="48"/>
      <c r="L6539" s="259"/>
      <c r="M6539" s="259"/>
      <c r="S6539" s="259"/>
      <c r="T6539" s="259"/>
      <c r="U6539" s="259"/>
      <c r="V6539" s="259"/>
    </row>
    <row r="6540" spans="1:22">
      <c r="A6540" s="45"/>
      <c r="B6540" s="43">
        <f t="shared" si="106"/>
        <v>6525</v>
      </c>
      <c r="C6540" s="919"/>
      <c r="D6540" s="48"/>
      <c r="L6540" s="259"/>
      <c r="M6540" s="259"/>
      <c r="S6540" s="259"/>
      <c r="T6540" s="259"/>
      <c r="U6540" s="259"/>
      <c r="V6540" s="259"/>
    </row>
    <row r="6541" spans="1:22">
      <c r="A6541" s="45"/>
      <c r="B6541" s="43">
        <f t="shared" si="106"/>
        <v>6526</v>
      </c>
      <c r="C6541" s="919"/>
      <c r="D6541" s="48"/>
      <c r="L6541" s="259"/>
      <c r="M6541" s="259"/>
      <c r="S6541" s="259"/>
      <c r="T6541" s="259"/>
      <c r="U6541" s="259"/>
      <c r="V6541" s="259"/>
    </row>
    <row r="6542" spans="1:22">
      <c r="A6542" s="45"/>
      <c r="B6542" s="43">
        <f t="shared" si="106"/>
        <v>6527</v>
      </c>
      <c r="C6542" s="919"/>
      <c r="D6542" s="48"/>
      <c r="L6542" s="259"/>
      <c r="M6542" s="259"/>
      <c r="S6542" s="259"/>
      <c r="T6542" s="259"/>
      <c r="U6542" s="259"/>
      <c r="V6542" s="259"/>
    </row>
    <row r="6543" spans="1:22">
      <c r="A6543" s="45"/>
      <c r="B6543" s="43">
        <f t="shared" si="106"/>
        <v>6528</v>
      </c>
      <c r="C6543" s="919"/>
      <c r="D6543" s="48"/>
      <c r="L6543" s="259"/>
      <c r="M6543" s="259"/>
      <c r="S6543" s="259"/>
      <c r="T6543" s="259"/>
      <c r="U6543" s="259"/>
      <c r="V6543" s="259"/>
    </row>
    <row r="6544" spans="1:22">
      <c r="A6544" s="45"/>
      <c r="B6544" s="43">
        <f t="shared" si="106"/>
        <v>6529</v>
      </c>
      <c r="C6544" s="919"/>
      <c r="D6544" s="48"/>
      <c r="L6544" s="259"/>
      <c r="M6544" s="259"/>
      <c r="S6544" s="259"/>
      <c r="T6544" s="259"/>
      <c r="U6544" s="259"/>
      <c r="V6544" s="259"/>
    </row>
    <row r="6545" spans="1:22">
      <c r="A6545" s="45"/>
      <c r="B6545" s="43">
        <f t="shared" si="106"/>
        <v>6530</v>
      </c>
      <c r="C6545" s="919"/>
      <c r="D6545" s="48"/>
      <c r="L6545" s="259"/>
      <c r="M6545" s="259"/>
      <c r="S6545" s="259"/>
      <c r="T6545" s="259"/>
      <c r="U6545" s="259"/>
      <c r="V6545" s="259"/>
    </row>
    <row r="6546" spans="1:22">
      <c r="A6546" s="45"/>
      <c r="B6546" s="43">
        <f t="shared" ref="B6546:B6609" si="107">B6545+1</f>
        <v>6531</v>
      </c>
      <c r="C6546" s="919"/>
      <c r="D6546" s="48"/>
      <c r="L6546" s="259"/>
      <c r="M6546" s="259"/>
      <c r="S6546" s="259"/>
      <c r="T6546" s="259"/>
      <c r="U6546" s="259"/>
      <c r="V6546" s="259"/>
    </row>
    <row r="6547" spans="1:22">
      <c r="A6547" s="45"/>
      <c r="B6547" s="43">
        <f t="shared" si="107"/>
        <v>6532</v>
      </c>
      <c r="C6547" s="919"/>
      <c r="D6547" s="48"/>
      <c r="L6547" s="259"/>
      <c r="M6547" s="259"/>
      <c r="S6547" s="259"/>
      <c r="T6547" s="259"/>
      <c r="U6547" s="259"/>
      <c r="V6547" s="259"/>
    </row>
    <row r="6548" spans="1:22">
      <c r="A6548" s="45"/>
      <c r="B6548" s="43">
        <f t="shared" si="107"/>
        <v>6533</v>
      </c>
      <c r="C6548" s="919"/>
      <c r="D6548" s="48"/>
      <c r="L6548" s="259"/>
      <c r="M6548" s="259"/>
      <c r="S6548" s="259"/>
      <c r="T6548" s="259"/>
      <c r="U6548" s="259"/>
      <c r="V6548" s="259"/>
    </row>
    <row r="6549" spans="1:22">
      <c r="A6549" s="45"/>
      <c r="B6549" s="43">
        <f t="shared" si="107"/>
        <v>6534</v>
      </c>
      <c r="C6549" s="919"/>
      <c r="D6549" s="48"/>
      <c r="L6549" s="259"/>
      <c r="M6549" s="259"/>
      <c r="S6549" s="259"/>
      <c r="T6549" s="259"/>
      <c r="U6549" s="259"/>
      <c r="V6549" s="259"/>
    </row>
    <row r="6550" spans="1:22">
      <c r="A6550" s="45"/>
      <c r="B6550" s="43">
        <f t="shared" si="107"/>
        <v>6535</v>
      </c>
      <c r="C6550" s="919"/>
      <c r="D6550" s="48"/>
      <c r="L6550" s="259"/>
      <c r="M6550" s="259"/>
      <c r="S6550" s="259"/>
      <c r="T6550" s="259"/>
      <c r="U6550" s="259"/>
      <c r="V6550" s="259"/>
    </row>
    <row r="6551" spans="1:22">
      <c r="A6551" s="45"/>
      <c r="B6551" s="43">
        <f t="shared" si="107"/>
        <v>6536</v>
      </c>
      <c r="C6551" s="919"/>
      <c r="D6551" s="48"/>
      <c r="L6551" s="259"/>
      <c r="M6551" s="259"/>
      <c r="S6551" s="259"/>
      <c r="T6551" s="259"/>
      <c r="U6551" s="259"/>
      <c r="V6551" s="259"/>
    </row>
    <row r="6552" spans="1:22">
      <c r="A6552" s="45"/>
      <c r="B6552" s="43">
        <f t="shared" si="107"/>
        <v>6537</v>
      </c>
      <c r="C6552" s="919"/>
      <c r="D6552" s="48"/>
      <c r="L6552" s="259"/>
      <c r="M6552" s="259"/>
      <c r="S6552" s="259"/>
      <c r="T6552" s="259"/>
      <c r="U6552" s="259"/>
      <c r="V6552" s="259"/>
    </row>
    <row r="6553" spans="1:22">
      <c r="A6553" s="45"/>
      <c r="B6553" s="43">
        <f t="shared" si="107"/>
        <v>6538</v>
      </c>
      <c r="C6553" s="919"/>
      <c r="D6553" s="48"/>
      <c r="L6553" s="259"/>
      <c r="M6553" s="259"/>
      <c r="S6553" s="259"/>
      <c r="T6553" s="259"/>
      <c r="U6553" s="259"/>
      <c r="V6553" s="259"/>
    </row>
    <row r="6554" spans="1:22">
      <c r="A6554" s="45"/>
      <c r="B6554" s="43">
        <f t="shared" si="107"/>
        <v>6539</v>
      </c>
      <c r="C6554" s="919"/>
      <c r="D6554" s="48"/>
      <c r="L6554" s="259"/>
      <c r="M6554" s="259"/>
      <c r="S6554" s="259"/>
      <c r="T6554" s="259"/>
      <c r="U6554" s="259"/>
      <c r="V6554" s="259"/>
    </row>
    <row r="6555" spans="1:22">
      <c r="A6555" s="45"/>
      <c r="B6555" s="43">
        <f t="shared" si="107"/>
        <v>6540</v>
      </c>
      <c r="C6555" s="919"/>
      <c r="D6555" s="48"/>
      <c r="L6555" s="259"/>
      <c r="M6555" s="259"/>
      <c r="S6555" s="259"/>
      <c r="T6555" s="259"/>
      <c r="U6555" s="259"/>
      <c r="V6555" s="259"/>
    </row>
    <row r="6556" spans="1:22">
      <c r="A6556" s="45"/>
      <c r="B6556" s="43">
        <f t="shared" si="107"/>
        <v>6541</v>
      </c>
      <c r="C6556" s="919"/>
      <c r="D6556" s="48"/>
      <c r="L6556" s="259"/>
      <c r="M6556" s="259"/>
      <c r="S6556" s="259"/>
      <c r="T6556" s="259"/>
      <c r="U6556" s="259"/>
      <c r="V6556" s="259"/>
    </row>
    <row r="6557" spans="1:22">
      <c r="A6557" s="45"/>
      <c r="B6557" s="43">
        <f t="shared" si="107"/>
        <v>6542</v>
      </c>
      <c r="C6557" s="919"/>
      <c r="D6557" s="48"/>
      <c r="L6557" s="259"/>
      <c r="M6557" s="259"/>
      <c r="S6557" s="259"/>
      <c r="T6557" s="259"/>
      <c r="U6557" s="259"/>
      <c r="V6557" s="259"/>
    </row>
    <row r="6558" spans="1:22">
      <c r="A6558" s="45"/>
      <c r="B6558" s="43">
        <f t="shared" si="107"/>
        <v>6543</v>
      </c>
      <c r="C6558" s="919"/>
      <c r="D6558" s="48"/>
      <c r="L6558" s="259"/>
      <c r="M6558" s="259"/>
      <c r="S6558" s="259"/>
      <c r="T6558" s="259"/>
      <c r="U6558" s="259"/>
      <c r="V6558" s="259"/>
    </row>
    <row r="6559" spans="1:22">
      <c r="A6559" s="45"/>
      <c r="B6559" s="43">
        <f t="shared" si="107"/>
        <v>6544</v>
      </c>
      <c r="C6559" s="919"/>
      <c r="D6559" s="48"/>
      <c r="L6559" s="259"/>
      <c r="M6559" s="259"/>
      <c r="S6559" s="259"/>
      <c r="T6559" s="259"/>
      <c r="U6559" s="259"/>
      <c r="V6559" s="259"/>
    </row>
    <row r="6560" spans="1:22">
      <c r="A6560" s="45"/>
      <c r="B6560" s="43">
        <f t="shared" si="107"/>
        <v>6545</v>
      </c>
      <c r="C6560" s="919"/>
      <c r="D6560" s="48"/>
      <c r="L6560" s="259"/>
      <c r="M6560" s="259"/>
      <c r="S6560" s="259"/>
      <c r="T6560" s="259"/>
      <c r="U6560" s="259"/>
      <c r="V6560" s="259"/>
    </row>
    <row r="6561" spans="1:22">
      <c r="A6561" s="45"/>
      <c r="B6561" s="43">
        <f t="shared" si="107"/>
        <v>6546</v>
      </c>
      <c r="C6561" s="919"/>
      <c r="D6561" s="48"/>
      <c r="L6561" s="259"/>
      <c r="M6561" s="259"/>
      <c r="S6561" s="259"/>
      <c r="T6561" s="259"/>
      <c r="U6561" s="259"/>
      <c r="V6561" s="259"/>
    </row>
    <row r="6562" spans="1:22">
      <c r="A6562" s="45"/>
      <c r="B6562" s="43">
        <f t="shared" si="107"/>
        <v>6547</v>
      </c>
      <c r="C6562" s="919"/>
      <c r="D6562" s="48"/>
      <c r="L6562" s="259"/>
      <c r="M6562" s="259"/>
      <c r="S6562" s="259"/>
      <c r="T6562" s="259"/>
      <c r="U6562" s="259"/>
      <c r="V6562" s="259"/>
    </row>
    <row r="6563" spans="1:22">
      <c r="A6563" s="45"/>
      <c r="B6563" s="43">
        <f t="shared" si="107"/>
        <v>6548</v>
      </c>
      <c r="C6563" s="919"/>
      <c r="D6563" s="48"/>
      <c r="L6563" s="259"/>
      <c r="M6563" s="259"/>
      <c r="S6563" s="259"/>
      <c r="T6563" s="259"/>
      <c r="U6563" s="259"/>
      <c r="V6563" s="259"/>
    </row>
    <row r="6564" spans="1:22">
      <c r="A6564" s="45"/>
      <c r="B6564" s="43">
        <f t="shared" si="107"/>
        <v>6549</v>
      </c>
      <c r="C6564" s="919"/>
      <c r="D6564" s="48"/>
      <c r="L6564" s="259"/>
      <c r="M6564" s="259"/>
      <c r="S6564" s="259"/>
      <c r="T6564" s="259"/>
      <c r="U6564" s="259"/>
      <c r="V6564" s="259"/>
    </row>
    <row r="6565" spans="1:22">
      <c r="A6565" s="45"/>
      <c r="B6565" s="43">
        <f t="shared" si="107"/>
        <v>6550</v>
      </c>
      <c r="C6565" s="919"/>
      <c r="D6565" s="48"/>
      <c r="L6565" s="259"/>
      <c r="M6565" s="259"/>
      <c r="S6565" s="259"/>
      <c r="T6565" s="259"/>
      <c r="U6565" s="259"/>
      <c r="V6565" s="259"/>
    </row>
    <row r="6566" spans="1:22">
      <c r="A6566" s="45"/>
      <c r="B6566" s="43">
        <f t="shared" si="107"/>
        <v>6551</v>
      </c>
      <c r="C6566" s="919"/>
      <c r="D6566" s="48"/>
      <c r="L6566" s="259"/>
      <c r="M6566" s="259"/>
      <c r="S6566" s="259"/>
      <c r="T6566" s="259"/>
      <c r="U6566" s="259"/>
      <c r="V6566" s="259"/>
    </row>
    <row r="6567" spans="1:22">
      <c r="A6567" s="45"/>
      <c r="B6567" s="43">
        <f t="shared" si="107"/>
        <v>6552</v>
      </c>
      <c r="C6567" s="919"/>
      <c r="D6567" s="48"/>
      <c r="L6567" s="259"/>
      <c r="M6567" s="259"/>
      <c r="S6567" s="259"/>
      <c r="T6567" s="259"/>
      <c r="U6567" s="259"/>
      <c r="V6567" s="259"/>
    </row>
    <row r="6568" spans="1:22">
      <c r="A6568" s="45"/>
      <c r="B6568" s="43">
        <f t="shared" si="107"/>
        <v>6553</v>
      </c>
      <c r="C6568" s="919"/>
      <c r="D6568" s="48"/>
      <c r="L6568" s="259"/>
      <c r="M6568" s="259"/>
      <c r="S6568" s="259"/>
      <c r="T6568" s="259"/>
      <c r="U6568" s="259"/>
      <c r="V6568" s="259"/>
    </row>
    <row r="6569" spans="1:22">
      <c r="A6569" s="45"/>
      <c r="B6569" s="43">
        <f t="shared" si="107"/>
        <v>6554</v>
      </c>
      <c r="C6569" s="919"/>
      <c r="D6569" s="48"/>
      <c r="L6569" s="259"/>
      <c r="M6569" s="259"/>
      <c r="S6569" s="259"/>
      <c r="T6569" s="259"/>
      <c r="U6569" s="259"/>
      <c r="V6569" s="259"/>
    </row>
    <row r="6570" spans="1:22">
      <c r="A6570" s="45"/>
      <c r="B6570" s="43">
        <f t="shared" si="107"/>
        <v>6555</v>
      </c>
      <c r="C6570" s="919"/>
      <c r="D6570" s="48"/>
      <c r="L6570" s="259"/>
      <c r="M6570" s="259"/>
      <c r="S6570" s="259"/>
      <c r="T6570" s="259"/>
      <c r="U6570" s="259"/>
      <c r="V6570" s="259"/>
    </row>
    <row r="6571" spans="1:22">
      <c r="A6571" s="45"/>
      <c r="B6571" s="43">
        <f t="shared" si="107"/>
        <v>6556</v>
      </c>
      <c r="C6571" s="919"/>
      <c r="D6571" s="48"/>
      <c r="L6571" s="259"/>
      <c r="M6571" s="259"/>
      <c r="S6571" s="259"/>
      <c r="T6571" s="259"/>
      <c r="U6571" s="259"/>
      <c r="V6571" s="259"/>
    </row>
    <row r="6572" spans="1:22">
      <c r="A6572" s="45"/>
      <c r="B6572" s="43">
        <f t="shared" si="107"/>
        <v>6557</v>
      </c>
      <c r="C6572" s="919"/>
      <c r="D6572" s="48"/>
      <c r="L6572" s="259"/>
      <c r="M6572" s="259"/>
      <c r="S6572" s="259"/>
      <c r="T6572" s="259"/>
      <c r="U6572" s="259"/>
      <c r="V6572" s="259"/>
    </row>
    <row r="6573" spans="1:22">
      <c r="A6573" s="45"/>
      <c r="B6573" s="43">
        <f t="shared" si="107"/>
        <v>6558</v>
      </c>
      <c r="C6573" s="919"/>
      <c r="D6573" s="48"/>
      <c r="L6573" s="259"/>
      <c r="M6573" s="259"/>
      <c r="S6573" s="259"/>
      <c r="T6573" s="259"/>
      <c r="U6573" s="259"/>
      <c r="V6573" s="259"/>
    </row>
    <row r="6574" spans="1:22">
      <c r="A6574" s="45"/>
      <c r="B6574" s="43">
        <f t="shared" si="107"/>
        <v>6559</v>
      </c>
      <c r="C6574" s="919"/>
      <c r="D6574" s="48"/>
      <c r="L6574" s="259"/>
      <c r="M6574" s="259"/>
      <c r="S6574" s="259"/>
      <c r="T6574" s="259"/>
      <c r="U6574" s="259"/>
      <c r="V6574" s="259"/>
    </row>
    <row r="6575" spans="1:22">
      <c r="A6575" s="45"/>
      <c r="B6575" s="43">
        <f t="shared" si="107"/>
        <v>6560</v>
      </c>
      <c r="C6575" s="919"/>
      <c r="D6575" s="48"/>
      <c r="L6575" s="259"/>
      <c r="M6575" s="259"/>
      <c r="S6575" s="259"/>
      <c r="T6575" s="259"/>
      <c r="U6575" s="259"/>
      <c r="V6575" s="259"/>
    </row>
    <row r="6576" spans="1:22">
      <c r="A6576" s="45"/>
      <c r="B6576" s="43">
        <f t="shared" si="107"/>
        <v>6561</v>
      </c>
      <c r="C6576" s="919"/>
      <c r="D6576" s="48"/>
      <c r="L6576" s="259"/>
      <c r="M6576" s="259"/>
      <c r="S6576" s="259"/>
      <c r="T6576" s="259"/>
      <c r="U6576" s="259"/>
      <c r="V6576" s="259"/>
    </row>
    <row r="6577" spans="1:22">
      <c r="A6577" s="45"/>
      <c r="B6577" s="43">
        <f t="shared" si="107"/>
        <v>6562</v>
      </c>
      <c r="C6577" s="919"/>
      <c r="D6577" s="48"/>
      <c r="L6577" s="259"/>
      <c r="M6577" s="259"/>
      <c r="S6577" s="259"/>
      <c r="T6577" s="259"/>
      <c r="U6577" s="259"/>
      <c r="V6577" s="259"/>
    </row>
    <row r="6578" spans="1:22">
      <c r="A6578" s="45"/>
      <c r="B6578" s="43">
        <f t="shared" si="107"/>
        <v>6563</v>
      </c>
      <c r="C6578" s="919"/>
      <c r="D6578" s="48"/>
      <c r="L6578" s="259"/>
      <c r="M6578" s="259"/>
      <c r="S6578" s="259"/>
      <c r="T6578" s="259"/>
      <c r="U6578" s="259"/>
      <c r="V6578" s="259"/>
    </row>
    <row r="6579" spans="1:22">
      <c r="A6579" s="45"/>
      <c r="B6579" s="43">
        <f t="shared" si="107"/>
        <v>6564</v>
      </c>
      <c r="C6579" s="919"/>
      <c r="D6579" s="48"/>
      <c r="L6579" s="259"/>
      <c r="M6579" s="259"/>
      <c r="S6579" s="259"/>
      <c r="T6579" s="259"/>
      <c r="U6579" s="259"/>
      <c r="V6579" s="259"/>
    </row>
    <row r="6580" spans="1:22">
      <c r="A6580" s="45"/>
      <c r="B6580" s="43">
        <f t="shared" si="107"/>
        <v>6565</v>
      </c>
      <c r="C6580" s="919"/>
      <c r="D6580" s="48"/>
      <c r="L6580" s="259"/>
      <c r="M6580" s="259"/>
      <c r="S6580" s="259"/>
      <c r="T6580" s="259"/>
      <c r="U6580" s="259"/>
      <c r="V6580" s="259"/>
    </row>
    <row r="6581" spans="1:22">
      <c r="A6581" s="45"/>
      <c r="B6581" s="43">
        <f t="shared" si="107"/>
        <v>6566</v>
      </c>
      <c r="C6581" s="919"/>
      <c r="D6581" s="48"/>
      <c r="L6581" s="259"/>
      <c r="M6581" s="259"/>
      <c r="S6581" s="259"/>
      <c r="T6581" s="259"/>
      <c r="U6581" s="259"/>
      <c r="V6581" s="259"/>
    </row>
    <row r="6582" spans="1:22">
      <c r="A6582" s="45"/>
      <c r="B6582" s="43">
        <f t="shared" si="107"/>
        <v>6567</v>
      </c>
      <c r="C6582" s="919"/>
      <c r="D6582" s="48"/>
      <c r="L6582" s="259"/>
      <c r="M6582" s="259"/>
      <c r="S6582" s="259"/>
      <c r="T6582" s="259"/>
      <c r="U6582" s="259"/>
      <c r="V6582" s="259"/>
    </row>
    <row r="6583" spans="1:22">
      <c r="A6583" s="45"/>
      <c r="B6583" s="43">
        <f t="shared" si="107"/>
        <v>6568</v>
      </c>
      <c r="C6583" s="919"/>
      <c r="D6583" s="48"/>
      <c r="L6583" s="259"/>
      <c r="M6583" s="259"/>
      <c r="S6583" s="259"/>
      <c r="T6583" s="259"/>
      <c r="U6583" s="259"/>
      <c r="V6583" s="259"/>
    </row>
    <row r="6584" spans="1:22">
      <c r="A6584" s="45"/>
      <c r="B6584" s="43">
        <f t="shared" si="107"/>
        <v>6569</v>
      </c>
      <c r="C6584" s="919"/>
      <c r="D6584" s="48"/>
      <c r="L6584" s="259"/>
      <c r="M6584" s="259"/>
      <c r="S6584" s="259"/>
      <c r="T6584" s="259"/>
      <c r="U6584" s="259"/>
      <c r="V6584" s="259"/>
    </row>
    <row r="6585" spans="1:22">
      <c r="A6585" s="45"/>
      <c r="B6585" s="43">
        <f t="shared" si="107"/>
        <v>6570</v>
      </c>
      <c r="C6585" s="919"/>
      <c r="D6585" s="48"/>
      <c r="L6585" s="259"/>
      <c r="M6585" s="259"/>
      <c r="S6585" s="259"/>
      <c r="T6585" s="259"/>
      <c r="U6585" s="259"/>
      <c r="V6585" s="259"/>
    </row>
    <row r="6586" spans="1:22">
      <c r="A6586" s="45"/>
      <c r="B6586" s="43">
        <f t="shared" si="107"/>
        <v>6571</v>
      </c>
      <c r="C6586" s="919"/>
      <c r="D6586" s="48"/>
      <c r="L6586" s="259"/>
      <c r="M6586" s="259"/>
      <c r="S6586" s="259"/>
      <c r="T6586" s="259"/>
      <c r="U6586" s="259"/>
      <c r="V6586" s="259"/>
    </row>
    <row r="6587" spans="1:22">
      <c r="A6587" s="45"/>
      <c r="B6587" s="43">
        <f t="shared" si="107"/>
        <v>6572</v>
      </c>
      <c r="C6587" s="919"/>
      <c r="D6587" s="48"/>
      <c r="L6587" s="259"/>
      <c r="M6587" s="259"/>
      <c r="S6587" s="259"/>
      <c r="T6587" s="259"/>
      <c r="U6587" s="259"/>
      <c r="V6587" s="259"/>
    </row>
    <row r="6588" spans="1:22">
      <c r="A6588" s="45"/>
      <c r="B6588" s="43">
        <f t="shared" si="107"/>
        <v>6573</v>
      </c>
      <c r="C6588" s="919"/>
      <c r="D6588" s="48"/>
      <c r="L6588" s="259"/>
      <c r="M6588" s="259"/>
      <c r="S6588" s="259"/>
      <c r="T6588" s="259"/>
      <c r="U6588" s="259"/>
      <c r="V6588" s="259"/>
    </row>
    <row r="6589" spans="1:22">
      <c r="A6589" s="45"/>
      <c r="B6589" s="43">
        <f t="shared" si="107"/>
        <v>6574</v>
      </c>
      <c r="C6589" s="919"/>
      <c r="D6589" s="48"/>
      <c r="L6589" s="259"/>
      <c r="M6589" s="259"/>
      <c r="S6589" s="259"/>
      <c r="T6589" s="259"/>
      <c r="U6589" s="259"/>
      <c r="V6589" s="259"/>
    </row>
    <row r="6590" spans="1:22">
      <c r="A6590" s="45"/>
      <c r="B6590" s="43">
        <f t="shared" si="107"/>
        <v>6575</v>
      </c>
      <c r="C6590" s="919"/>
      <c r="D6590" s="48"/>
      <c r="L6590" s="259"/>
      <c r="M6590" s="259"/>
      <c r="S6590" s="259"/>
      <c r="T6590" s="259"/>
      <c r="U6590" s="259"/>
      <c r="V6590" s="259"/>
    </row>
    <row r="6591" spans="1:22">
      <c r="A6591" s="45"/>
      <c r="B6591" s="43">
        <f t="shared" si="107"/>
        <v>6576</v>
      </c>
      <c r="C6591" s="919"/>
      <c r="D6591" s="48"/>
      <c r="L6591" s="259"/>
      <c r="M6591" s="259"/>
      <c r="S6591" s="259"/>
      <c r="T6591" s="259"/>
      <c r="U6591" s="259"/>
      <c r="V6591" s="259"/>
    </row>
    <row r="6592" spans="1:22">
      <c r="A6592" s="45"/>
      <c r="B6592" s="43">
        <f t="shared" si="107"/>
        <v>6577</v>
      </c>
      <c r="C6592" s="919"/>
      <c r="D6592" s="48"/>
      <c r="L6592" s="259"/>
      <c r="M6592" s="259"/>
      <c r="S6592" s="259"/>
      <c r="T6592" s="259"/>
      <c r="U6592" s="259"/>
      <c r="V6592" s="259"/>
    </row>
    <row r="6593" spans="1:22">
      <c r="A6593" s="45"/>
      <c r="B6593" s="43">
        <f t="shared" si="107"/>
        <v>6578</v>
      </c>
      <c r="C6593" s="919"/>
      <c r="D6593" s="48"/>
      <c r="L6593" s="259"/>
      <c r="M6593" s="259"/>
      <c r="S6593" s="259"/>
      <c r="T6593" s="259"/>
      <c r="U6593" s="259"/>
      <c r="V6593" s="259"/>
    </row>
    <row r="6594" spans="1:22">
      <c r="A6594" s="45"/>
      <c r="B6594" s="43">
        <f t="shared" si="107"/>
        <v>6579</v>
      </c>
      <c r="C6594" s="919"/>
      <c r="D6594" s="48"/>
      <c r="L6594" s="259"/>
      <c r="M6594" s="259"/>
      <c r="S6594" s="259"/>
      <c r="T6594" s="259"/>
      <c r="U6594" s="259"/>
      <c r="V6594" s="259"/>
    </row>
    <row r="6595" spans="1:22">
      <c r="A6595" s="45"/>
      <c r="B6595" s="43">
        <f t="shared" si="107"/>
        <v>6580</v>
      </c>
      <c r="C6595" s="919"/>
      <c r="D6595" s="48"/>
      <c r="L6595" s="259"/>
      <c r="M6595" s="259"/>
      <c r="S6595" s="259"/>
      <c r="T6595" s="259"/>
      <c r="U6595" s="259"/>
      <c r="V6595" s="259"/>
    </row>
    <row r="6596" spans="1:22">
      <c r="A6596" s="45"/>
      <c r="B6596" s="43">
        <f t="shared" si="107"/>
        <v>6581</v>
      </c>
      <c r="C6596" s="919"/>
      <c r="D6596" s="48"/>
      <c r="L6596" s="259"/>
      <c r="M6596" s="259"/>
      <c r="S6596" s="259"/>
      <c r="T6596" s="259"/>
      <c r="U6596" s="259"/>
      <c r="V6596" s="259"/>
    </row>
    <row r="6597" spans="1:22">
      <c r="A6597" s="45"/>
      <c r="B6597" s="43">
        <f t="shared" si="107"/>
        <v>6582</v>
      </c>
      <c r="C6597" s="919"/>
      <c r="D6597" s="48"/>
      <c r="L6597" s="259"/>
      <c r="M6597" s="259"/>
      <c r="S6597" s="259"/>
      <c r="T6597" s="259"/>
      <c r="U6597" s="259"/>
      <c r="V6597" s="259"/>
    </row>
    <row r="6598" spans="1:22">
      <c r="A6598" s="45"/>
      <c r="B6598" s="43">
        <f t="shared" si="107"/>
        <v>6583</v>
      </c>
      <c r="C6598" s="919"/>
      <c r="D6598" s="48"/>
      <c r="L6598" s="259"/>
      <c r="M6598" s="259"/>
      <c r="S6598" s="259"/>
      <c r="T6598" s="259"/>
      <c r="U6598" s="259"/>
      <c r="V6598" s="259"/>
    </row>
    <row r="6599" spans="1:22">
      <c r="A6599" s="45"/>
      <c r="B6599" s="43">
        <f t="shared" si="107"/>
        <v>6584</v>
      </c>
      <c r="C6599" s="919"/>
      <c r="D6599" s="48"/>
      <c r="L6599" s="259"/>
      <c r="M6599" s="259"/>
      <c r="S6599" s="259"/>
      <c r="T6599" s="259"/>
      <c r="U6599" s="259"/>
      <c r="V6599" s="259"/>
    </row>
    <row r="6600" spans="1:22">
      <c r="A6600" s="45"/>
      <c r="B6600" s="43">
        <f t="shared" si="107"/>
        <v>6585</v>
      </c>
      <c r="C6600" s="919"/>
      <c r="D6600" s="48"/>
      <c r="L6600" s="259"/>
      <c r="M6600" s="259"/>
      <c r="S6600" s="259"/>
      <c r="T6600" s="259"/>
      <c r="U6600" s="259"/>
      <c r="V6600" s="259"/>
    </row>
    <row r="6601" spans="1:22">
      <c r="A6601" s="45"/>
      <c r="B6601" s="43">
        <f t="shared" si="107"/>
        <v>6586</v>
      </c>
      <c r="C6601" s="919"/>
      <c r="D6601" s="48"/>
      <c r="L6601" s="259"/>
      <c r="M6601" s="259"/>
      <c r="S6601" s="259"/>
      <c r="T6601" s="259"/>
      <c r="U6601" s="259"/>
      <c r="V6601" s="259"/>
    </row>
    <row r="6602" spans="1:22">
      <c r="A6602" s="45"/>
      <c r="B6602" s="43">
        <f t="shared" si="107"/>
        <v>6587</v>
      </c>
      <c r="C6602" s="919"/>
      <c r="D6602" s="48"/>
      <c r="L6602" s="259"/>
      <c r="M6602" s="259"/>
      <c r="S6602" s="259"/>
      <c r="T6602" s="259"/>
      <c r="U6602" s="259"/>
      <c r="V6602" s="259"/>
    </row>
    <row r="6603" spans="1:22">
      <c r="A6603" s="45"/>
      <c r="B6603" s="43">
        <f t="shared" si="107"/>
        <v>6588</v>
      </c>
      <c r="C6603" s="919"/>
      <c r="D6603" s="48"/>
      <c r="L6603" s="259"/>
      <c r="M6603" s="259"/>
      <c r="S6603" s="259"/>
      <c r="T6603" s="259"/>
      <c r="U6603" s="259"/>
      <c r="V6603" s="259"/>
    </row>
    <row r="6604" spans="1:22">
      <c r="A6604" s="45"/>
      <c r="B6604" s="43">
        <f t="shared" si="107"/>
        <v>6589</v>
      </c>
      <c r="C6604" s="919"/>
      <c r="D6604" s="48"/>
      <c r="L6604" s="259"/>
      <c r="M6604" s="259"/>
      <c r="S6604" s="259"/>
      <c r="T6604" s="259"/>
      <c r="U6604" s="259"/>
      <c r="V6604" s="259"/>
    </row>
    <row r="6605" spans="1:22">
      <c r="A6605" s="45"/>
      <c r="B6605" s="43">
        <f t="shared" si="107"/>
        <v>6590</v>
      </c>
      <c r="C6605" s="919"/>
      <c r="D6605" s="48"/>
      <c r="L6605" s="259"/>
      <c r="M6605" s="259"/>
      <c r="S6605" s="259"/>
      <c r="T6605" s="259"/>
      <c r="U6605" s="259"/>
      <c r="V6605" s="259"/>
    </row>
    <row r="6606" spans="1:22">
      <c r="A6606" s="45"/>
      <c r="B6606" s="43">
        <f t="shared" si="107"/>
        <v>6591</v>
      </c>
      <c r="C6606" s="919"/>
      <c r="D6606" s="48"/>
      <c r="L6606" s="259"/>
      <c r="M6606" s="259"/>
      <c r="S6606" s="259"/>
      <c r="T6606" s="259"/>
      <c r="U6606" s="259"/>
      <c r="V6606" s="259"/>
    </row>
    <row r="6607" spans="1:22">
      <c r="A6607" s="45"/>
      <c r="B6607" s="43">
        <f t="shared" si="107"/>
        <v>6592</v>
      </c>
      <c r="C6607" s="919"/>
      <c r="D6607" s="48"/>
      <c r="L6607" s="259"/>
      <c r="M6607" s="259"/>
      <c r="S6607" s="259"/>
      <c r="T6607" s="259"/>
      <c r="U6607" s="259"/>
      <c r="V6607" s="259"/>
    </row>
    <row r="6608" spans="1:22">
      <c r="A6608" s="45"/>
      <c r="B6608" s="43">
        <f t="shared" si="107"/>
        <v>6593</v>
      </c>
      <c r="C6608" s="919"/>
      <c r="D6608" s="48"/>
      <c r="L6608" s="259"/>
      <c r="M6608" s="259"/>
      <c r="S6608" s="259"/>
      <c r="T6608" s="259"/>
      <c r="U6608" s="259"/>
      <c r="V6608" s="259"/>
    </row>
    <row r="6609" spans="1:22">
      <c r="A6609" s="45"/>
      <c r="B6609" s="43">
        <f t="shared" si="107"/>
        <v>6594</v>
      </c>
      <c r="C6609" s="919"/>
      <c r="D6609" s="48"/>
      <c r="L6609" s="259"/>
      <c r="M6609" s="259"/>
      <c r="S6609" s="259"/>
      <c r="T6609" s="259"/>
      <c r="U6609" s="259"/>
      <c r="V6609" s="259"/>
    </row>
    <row r="6610" spans="1:22">
      <c r="A6610" s="45"/>
      <c r="B6610" s="43">
        <f t="shared" ref="B6610:B6673" si="108">B6609+1</f>
        <v>6595</v>
      </c>
      <c r="C6610" s="919"/>
      <c r="D6610" s="48"/>
      <c r="L6610" s="259"/>
      <c r="M6610" s="259"/>
      <c r="S6610" s="259"/>
      <c r="T6610" s="259"/>
      <c r="U6610" s="259"/>
      <c r="V6610" s="259"/>
    </row>
    <row r="6611" spans="1:22">
      <c r="A6611" s="45"/>
      <c r="B6611" s="43">
        <f t="shared" si="108"/>
        <v>6596</v>
      </c>
      <c r="C6611" s="919"/>
      <c r="D6611" s="48"/>
      <c r="L6611" s="259"/>
      <c r="M6611" s="259"/>
      <c r="S6611" s="259"/>
      <c r="T6611" s="259"/>
      <c r="U6611" s="259"/>
      <c r="V6611" s="259"/>
    </row>
    <row r="6612" spans="1:22">
      <c r="A6612" s="45"/>
      <c r="B6612" s="43">
        <f t="shared" si="108"/>
        <v>6597</v>
      </c>
      <c r="C6612" s="919"/>
      <c r="D6612" s="48"/>
      <c r="L6612" s="259"/>
      <c r="M6612" s="259"/>
      <c r="S6612" s="259"/>
      <c r="T6612" s="259"/>
      <c r="U6612" s="259"/>
      <c r="V6612" s="259"/>
    </row>
    <row r="6613" spans="1:22">
      <c r="A6613" s="45"/>
      <c r="B6613" s="43">
        <f t="shared" si="108"/>
        <v>6598</v>
      </c>
      <c r="C6613" s="919"/>
      <c r="D6613" s="48"/>
      <c r="L6613" s="259"/>
      <c r="M6613" s="259"/>
      <c r="S6613" s="259"/>
      <c r="T6613" s="259"/>
      <c r="U6613" s="259"/>
      <c r="V6613" s="259"/>
    </row>
    <row r="6614" spans="1:22">
      <c r="A6614" s="45"/>
      <c r="B6614" s="43">
        <f t="shared" si="108"/>
        <v>6599</v>
      </c>
      <c r="C6614" s="919"/>
      <c r="D6614" s="48"/>
      <c r="L6614" s="259"/>
      <c r="M6614" s="259"/>
      <c r="S6614" s="259"/>
      <c r="T6614" s="259"/>
      <c r="U6614" s="259"/>
      <c r="V6614" s="259"/>
    </row>
    <row r="6615" spans="1:22">
      <c r="A6615" s="45"/>
      <c r="B6615" s="43">
        <f t="shared" si="108"/>
        <v>6600</v>
      </c>
      <c r="C6615" s="919"/>
      <c r="D6615" s="48"/>
      <c r="L6615" s="259"/>
      <c r="M6615" s="259"/>
      <c r="S6615" s="259"/>
      <c r="T6615" s="259"/>
      <c r="U6615" s="259"/>
      <c r="V6615" s="259"/>
    </row>
    <row r="6616" spans="1:22">
      <c r="A6616" s="45"/>
      <c r="B6616" s="43">
        <f t="shared" si="108"/>
        <v>6601</v>
      </c>
      <c r="C6616" s="919"/>
      <c r="D6616" s="48"/>
      <c r="L6616" s="259"/>
      <c r="M6616" s="259"/>
      <c r="S6616" s="259"/>
      <c r="T6616" s="259"/>
      <c r="U6616" s="259"/>
      <c r="V6616" s="259"/>
    </row>
    <row r="6617" spans="1:22">
      <c r="A6617" s="45"/>
      <c r="B6617" s="43">
        <f t="shared" si="108"/>
        <v>6602</v>
      </c>
      <c r="C6617" s="919"/>
      <c r="D6617" s="48"/>
      <c r="L6617" s="259"/>
      <c r="M6617" s="259"/>
      <c r="S6617" s="259"/>
      <c r="T6617" s="259"/>
      <c r="U6617" s="259"/>
      <c r="V6617" s="259"/>
    </row>
    <row r="6618" spans="1:22">
      <c r="A6618" s="45"/>
      <c r="B6618" s="43">
        <f t="shared" si="108"/>
        <v>6603</v>
      </c>
      <c r="C6618" s="919"/>
      <c r="D6618" s="48"/>
      <c r="L6618" s="259"/>
      <c r="M6618" s="259"/>
      <c r="S6618" s="259"/>
      <c r="T6618" s="259"/>
      <c r="U6618" s="259"/>
      <c r="V6618" s="259"/>
    </row>
    <row r="6619" spans="1:22">
      <c r="A6619" s="45"/>
      <c r="B6619" s="43">
        <f t="shared" si="108"/>
        <v>6604</v>
      </c>
      <c r="C6619" s="919"/>
      <c r="D6619" s="48"/>
      <c r="L6619" s="259"/>
      <c r="M6619" s="259"/>
      <c r="S6619" s="259"/>
      <c r="T6619" s="259"/>
      <c r="U6619" s="259"/>
      <c r="V6619" s="259"/>
    </row>
    <row r="6620" spans="1:22">
      <c r="A6620" s="45"/>
      <c r="B6620" s="43">
        <f t="shared" si="108"/>
        <v>6605</v>
      </c>
      <c r="C6620" s="919"/>
      <c r="D6620" s="48"/>
      <c r="L6620" s="259"/>
      <c r="M6620" s="259"/>
      <c r="S6620" s="259"/>
      <c r="T6620" s="259"/>
      <c r="U6620" s="259"/>
      <c r="V6620" s="259"/>
    </row>
    <row r="6621" spans="1:22">
      <c r="A6621" s="45"/>
      <c r="B6621" s="43">
        <f t="shared" si="108"/>
        <v>6606</v>
      </c>
      <c r="C6621" s="919"/>
      <c r="D6621" s="48"/>
      <c r="L6621" s="259"/>
      <c r="M6621" s="259"/>
      <c r="S6621" s="259"/>
      <c r="T6621" s="259"/>
      <c r="U6621" s="259"/>
      <c r="V6621" s="259"/>
    </row>
    <row r="6622" spans="1:22">
      <c r="A6622" s="45"/>
      <c r="B6622" s="43">
        <f t="shared" si="108"/>
        <v>6607</v>
      </c>
      <c r="C6622" s="919"/>
      <c r="D6622" s="48"/>
      <c r="L6622" s="259"/>
      <c r="M6622" s="259"/>
      <c r="S6622" s="259"/>
      <c r="T6622" s="259"/>
      <c r="U6622" s="259"/>
      <c r="V6622" s="259"/>
    </row>
    <row r="6623" spans="1:22">
      <c r="A6623" s="45"/>
      <c r="B6623" s="43">
        <f t="shared" si="108"/>
        <v>6608</v>
      </c>
      <c r="C6623" s="919"/>
      <c r="D6623" s="48"/>
      <c r="L6623" s="259"/>
      <c r="M6623" s="259"/>
      <c r="S6623" s="259"/>
      <c r="T6623" s="259"/>
      <c r="U6623" s="259"/>
      <c r="V6623" s="259"/>
    </row>
    <row r="6624" spans="1:22">
      <c r="A6624" s="45"/>
      <c r="B6624" s="43">
        <f t="shared" si="108"/>
        <v>6609</v>
      </c>
      <c r="C6624" s="919"/>
      <c r="D6624" s="48"/>
      <c r="L6624" s="259"/>
      <c r="M6624" s="259"/>
      <c r="S6624" s="259"/>
      <c r="T6624" s="259"/>
      <c r="U6624" s="259"/>
      <c r="V6624" s="259"/>
    </row>
    <row r="6625" spans="1:22">
      <c r="A6625" s="45"/>
      <c r="B6625" s="43">
        <f t="shared" si="108"/>
        <v>6610</v>
      </c>
      <c r="C6625" s="919"/>
      <c r="D6625" s="48"/>
      <c r="L6625" s="259"/>
      <c r="M6625" s="259"/>
      <c r="S6625" s="259"/>
      <c r="T6625" s="259"/>
      <c r="U6625" s="259"/>
      <c r="V6625" s="259"/>
    </row>
    <row r="6626" spans="1:22">
      <c r="A6626" s="45"/>
      <c r="B6626" s="43">
        <f t="shared" si="108"/>
        <v>6611</v>
      </c>
      <c r="C6626" s="919"/>
      <c r="D6626" s="48"/>
      <c r="L6626" s="259"/>
      <c r="M6626" s="259"/>
      <c r="S6626" s="259"/>
      <c r="T6626" s="259"/>
      <c r="U6626" s="259"/>
      <c r="V6626" s="259"/>
    </row>
    <row r="6627" spans="1:22">
      <c r="A6627" s="45"/>
      <c r="B6627" s="43">
        <f t="shared" si="108"/>
        <v>6612</v>
      </c>
      <c r="C6627" s="919"/>
      <c r="D6627" s="48"/>
      <c r="L6627" s="259"/>
      <c r="M6627" s="259"/>
      <c r="S6627" s="259"/>
      <c r="T6627" s="259"/>
      <c r="U6627" s="259"/>
      <c r="V6627" s="259"/>
    </row>
    <row r="6628" spans="1:22">
      <c r="A6628" s="45"/>
      <c r="B6628" s="43">
        <f t="shared" si="108"/>
        <v>6613</v>
      </c>
      <c r="C6628" s="919"/>
      <c r="D6628" s="48"/>
      <c r="L6628" s="259"/>
      <c r="M6628" s="259"/>
      <c r="S6628" s="259"/>
      <c r="T6628" s="259"/>
      <c r="U6628" s="259"/>
      <c r="V6628" s="259"/>
    </row>
    <row r="6629" spans="1:22">
      <c r="A6629" s="45"/>
      <c r="B6629" s="43">
        <f t="shared" si="108"/>
        <v>6614</v>
      </c>
      <c r="C6629" s="919"/>
      <c r="D6629" s="48"/>
      <c r="L6629" s="259"/>
      <c r="M6629" s="259"/>
      <c r="S6629" s="259"/>
      <c r="T6629" s="259"/>
      <c r="U6629" s="259"/>
      <c r="V6629" s="259"/>
    </row>
    <row r="6630" spans="1:22">
      <c r="A6630" s="45"/>
      <c r="B6630" s="43">
        <f t="shared" si="108"/>
        <v>6615</v>
      </c>
      <c r="C6630" s="919"/>
      <c r="D6630" s="48"/>
      <c r="L6630" s="259"/>
      <c r="M6630" s="259"/>
      <c r="S6630" s="259"/>
      <c r="T6630" s="259"/>
      <c r="U6630" s="259"/>
      <c r="V6630" s="259"/>
    </row>
    <row r="6631" spans="1:22">
      <c r="A6631" s="45"/>
      <c r="B6631" s="43">
        <f t="shared" si="108"/>
        <v>6616</v>
      </c>
      <c r="C6631" s="919"/>
      <c r="D6631" s="48"/>
      <c r="L6631" s="259"/>
      <c r="M6631" s="259"/>
      <c r="S6631" s="259"/>
      <c r="T6631" s="259"/>
      <c r="U6631" s="259"/>
      <c r="V6631" s="259"/>
    </row>
    <row r="6632" spans="1:22">
      <c r="A6632" s="45"/>
      <c r="B6632" s="43">
        <f t="shared" si="108"/>
        <v>6617</v>
      </c>
      <c r="C6632" s="919"/>
      <c r="D6632" s="48"/>
      <c r="L6632" s="259"/>
      <c r="M6632" s="259"/>
      <c r="S6632" s="259"/>
      <c r="T6632" s="259"/>
      <c r="U6632" s="259"/>
      <c r="V6632" s="259"/>
    </row>
    <row r="6633" spans="1:22">
      <c r="A6633" s="45"/>
      <c r="B6633" s="43">
        <f t="shared" si="108"/>
        <v>6618</v>
      </c>
      <c r="C6633" s="919"/>
      <c r="D6633" s="48"/>
      <c r="L6633" s="259"/>
      <c r="M6633" s="259"/>
      <c r="S6633" s="259"/>
      <c r="T6633" s="259"/>
      <c r="U6633" s="259"/>
      <c r="V6633" s="259"/>
    </row>
    <row r="6634" spans="1:22">
      <c r="A6634" s="45"/>
      <c r="B6634" s="43">
        <f t="shared" si="108"/>
        <v>6619</v>
      </c>
      <c r="C6634" s="919"/>
      <c r="D6634" s="48"/>
      <c r="L6634" s="259"/>
      <c r="M6634" s="259"/>
      <c r="S6634" s="259"/>
      <c r="T6634" s="259"/>
      <c r="U6634" s="259"/>
      <c r="V6634" s="259"/>
    </row>
    <row r="6635" spans="1:22">
      <c r="A6635" s="45"/>
      <c r="B6635" s="43">
        <f t="shared" si="108"/>
        <v>6620</v>
      </c>
      <c r="C6635" s="919"/>
      <c r="D6635" s="48"/>
      <c r="L6635" s="259"/>
      <c r="M6635" s="259"/>
      <c r="S6635" s="259"/>
      <c r="T6635" s="259"/>
      <c r="U6635" s="259"/>
      <c r="V6635" s="259"/>
    </row>
    <row r="6636" spans="1:22">
      <c r="A6636" s="45"/>
      <c r="B6636" s="43">
        <f t="shared" si="108"/>
        <v>6621</v>
      </c>
      <c r="C6636" s="919"/>
      <c r="D6636" s="48"/>
      <c r="L6636" s="259"/>
      <c r="M6636" s="259"/>
      <c r="S6636" s="259"/>
      <c r="T6636" s="259"/>
      <c r="U6636" s="259"/>
      <c r="V6636" s="259"/>
    </row>
    <row r="6637" spans="1:22">
      <c r="A6637" s="45"/>
      <c r="B6637" s="43">
        <f t="shared" si="108"/>
        <v>6622</v>
      </c>
      <c r="C6637" s="919"/>
      <c r="D6637" s="48"/>
      <c r="L6637" s="259"/>
      <c r="M6637" s="259"/>
      <c r="S6637" s="259"/>
      <c r="T6637" s="259"/>
      <c r="U6637" s="259"/>
      <c r="V6637" s="259"/>
    </row>
    <row r="6638" spans="1:22">
      <c r="A6638" s="45"/>
      <c r="B6638" s="43">
        <f t="shared" si="108"/>
        <v>6623</v>
      </c>
      <c r="C6638" s="919"/>
      <c r="D6638" s="48"/>
      <c r="L6638" s="259"/>
      <c r="M6638" s="259"/>
      <c r="S6638" s="259"/>
      <c r="T6638" s="259"/>
      <c r="U6638" s="259"/>
      <c r="V6638" s="259"/>
    </row>
    <row r="6639" spans="1:22">
      <c r="A6639" s="45"/>
      <c r="B6639" s="43">
        <f t="shared" si="108"/>
        <v>6624</v>
      </c>
      <c r="C6639" s="919"/>
      <c r="D6639" s="48"/>
      <c r="L6639" s="259"/>
      <c r="M6639" s="259"/>
      <c r="S6639" s="259"/>
      <c r="T6639" s="259"/>
      <c r="U6639" s="259"/>
      <c r="V6639" s="259"/>
    </row>
    <row r="6640" spans="1:22">
      <c r="A6640" s="45"/>
      <c r="B6640" s="43">
        <f t="shared" si="108"/>
        <v>6625</v>
      </c>
      <c r="C6640" s="919"/>
      <c r="D6640" s="48"/>
      <c r="L6640" s="259"/>
      <c r="M6640" s="259"/>
      <c r="S6640" s="259"/>
      <c r="T6640" s="259"/>
      <c r="U6640" s="259"/>
      <c r="V6640" s="259"/>
    </row>
    <row r="6641" spans="1:22">
      <c r="A6641" s="45"/>
      <c r="B6641" s="43">
        <f t="shared" si="108"/>
        <v>6626</v>
      </c>
      <c r="C6641" s="919"/>
      <c r="D6641" s="48"/>
      <c r="L6641" s="259"/>
      <c r="M6641" s="259"/>
      <c r="S6641" s="259"/>
      <c r="T6641" s="259"/>
      <c r="U6641" s="259"/>
      <c r="V6641" s="259"/>
    </row>
    <row r="6642" spans="1:22">
      <c r="A6642" s="45"/>
      <c r="B6642" s="43">
        <f t="shared" si="108"/>
        <v>6627</v>
      </c>
      <c r="C6642" s="919"/>
      <c r="D6642" s="48"/>
      <c r="L6642" s="259"/>
      <c r="M6642" s="259"/>
      <c r="S6642" s="259"/>
      <c r="T6642" s="259"/>
      <c r="U6642" s="259"/>
      <c r="V6642" s="259"/>
    </row>
    <row r="6643" spans="1:22">
      <c r="A6643" s="45"/>
      <c r="B6643" s="43">
        <f t="shared" si="108"/>
        <v>6628</v>
      </c>
      <c r="C6643" s="919"/>
      <c r="D6643" s="48"/>
      <c r="L6643" s="259"/>
      <c r="M6643" s="259"/>
      <c r="S6643" s="259"/>
      <c r="T6643" s="259"/>
      <c r="U6643" s="259"/>
      <c r="V6643" s="259"/>
    </row>
    <row r="6644" spans="1:22">
      <c r="A6644" s="45"/>
      <c r="B6644" s="43">
        <f t="shared" si="108"/>
        <v>6629</v>
      </c>
      <c r="C6644" s="919"/>
      <c r="D6644" s="48"/>
      <c r="L6644" s="259"/>
      <c r="M6644" s="259"/>
      <c r="S6644" s="259"/>
      <c r="T6644" s="259"/>
      <c r="U6644" s="259"/>
      <c r="V6644" s="259"/>
    </row>
    <row r="6645" spans="1:22">
      <c r="A6645" s="45"/>
      <c r="B6645" s="43">
        <f t="shared" si="108"/>
        <v>6630</v>
      </c>
      <c r="C6645" s="919"/>
      <c r="D6645" s="48"/>
      <c r="L6645" s="259"/>
      <c r="M6645" s="259"/>
      <c r="S6645" s="259"/>
      <c r="T6645" s="259"/>
      <c r="U6645" s="259"/>
      <c r="V6645" s="259"/>
    </row>
    <row r="6646" spans="1:22">
      <c r="A6646" s="45"/>
      <c r="B6646" s="43">
        <f t="shared" si="108"/>
        <v>6631</v>
      </c>
      <c r="C6646" s="919"/>
      <c r="D6646" s="48"/>
      <c r="L6646" s="259"/>
      <c r="M6646" s="259"/>
      <c r="S6646" s="259"/>
      <c r="T6646" s="259"/>
      <c r="U6646" s="259"/>
      <c r="V6646" s="259"/>
    </row>
    <row r="6647" spans="1:22">
      <c r="A6647" s="45"/>
      <c r="B6647" s="43">
        <f t="shared" si="108"/>
        <v>6632</v>
      </c>
      <c r="C6647" s="919"/>
      <c r="D6647" s="48"/>
      <c r="L6647" s="259"/>
      <c r="M6647" s="259"/>
      <c r="S6647" s="259"/>
      <c r="T6647" s="259"/>
      <c r="U6647" s="259"/>
      <c r="V6647" s="259"/>
    </row>
    <row r="6648" spans="1:22">
      <c r="A6648" s="45"/>
      <c r="B6648" s="43">
        <f t="shared" si="108"/>
        <v>6633</v>
      </c>
      <c r="C6648" s="919"/>
      <c r="D6648" s="48"/>
      <c r="L6648" s="259"/>
      <c r="M6648" s="259"/>
      <c r="S6648" s="259"/>
      <c r="T6648" s="259"/>
      <c r="U6648" s="259"/>
      <c r="V6648" s="259"/>
    </row>
    <row r="6649" spans="1:22">
      <c r="A6649" s="45"/>
      <c r="B6649" s="43">
        <f t="shared" si="108"/>
        <v>6634</v>
      </c>
      <c r="C6649" s="919"/>
      <c r="D6649" s="48"/>
      <c r="L6649" s="259"/>
      <c r="M6649" s="259"/>
      <c r="S6649" s="259"/>
      <c r="T6649" s="259"/>
      <c r="U6649" s="259"/>
      <c r="V6649" s="259"/>
    </row>
    <row r="6650" spans="1:22">
      <c r="A6650" s="45"/>
      <c r="B6650" s="43">
        <f t="shared" si="108"/>
        <v>6635</v>
      </c>
      <c r="C6650" s="919"/>
      <c r="D6650" s="48"/>
      <c r="L6650" s="259"/>
      <c r="M6650" s="259"/>
      <c r="S6650" s="259"/>
      <c r="T6650" s="259"/>
      <c r="U6650" s="259"/>
      <c r="V6650" s="259"/>
    </row>
    <row r="6651" spans="1:22">
      <c r="A6651" s="45"/>
      <c r="B6651" s="43">
        <f t="shared" si="108"/>
        <v>6636</v>
      </c>
      <c r="C6651" s="919"/>
      <c r="D6651" s="48"/>
      <c r="L6651" s="259"/>
      <c r="M6651" s="259"/>
      <c r="S6651" s="259"/>
      <c r="T6651" s="259"/>
      <c r="U6651" s="259"/>
      <c r="V6651" s="259"/>
    </row>
    <row r="6652" spans="1:22">
      <c r="A6652" s="45"/>
      <c r="B6652" s="43">
        <f t="shared" si="108"/>
        <v>6637</v>
      </c>
      <c r="C6652" s="919"/>
      <c r="D6652" s="48"/>
      <c r="L6652" s="259"/>
      <c r="M6652" s="259"/>
      <c r="S6652" s="259"/>
      <c r="T6652" s="259"/>
      <c r="U6652" s="259"/>
      <c r="V6652" s="259"/>
    </row>
    <row r="6653" spans="1:22">
      <c r="A6653" s="45"/>
      <c r="B6653" s="43">
        <f t="shared" si="108"/>
        <v>6638</v>
      </c>
      <c r="C6653" s="919"/>
      <c r="D6653" s="48"/>
      <c r="L6653" s="259"/>
      <c r="M6653" s="259"/>
      <c r="S6653" s="259"/>
      <c r="T6653" s="259"/>
      <c r="U6653" s="259"/>
      <c r="V6653" s="259"/>
    </row>
    <row r="6654" spans="1:22">
      <c r="A6654" s="45"/>
      <c r="B6654" s="43">
        <f t="shared" si="108"/>
        <v>6639</v>
      </c>
      <c r="C6654" s="919"/>
      <c r="D6654" s="48"/>
      <c r="L6654" s="259"/>
      <c r="M6654" s="259"/>
      <c r="S6654" s="259"/>
      <c r="T6654" s="259"/>
      <c r="U6654" s="259"/>
      <c r="V6654" s="259"/>
    </row>
    <row r="6655" spans="1:22">
      <c r="A6655" s="45"/>
      <c r="B6655" s="43">
        <f t="shared" si="108"/>
        <v>6640</v>
      </c>
      <c r="C6655" s="919"/>
      <c r="D6655" s="48"/>
      <c r="L6655" s="259"/>
      <c r="M6655" s="259"/>
      <c r="S6655" s="259"/>
      <c r="T6655" s="259"/>
      <c r="U6655" s="259"/>
      <c r="V6655" s="259"/>
    </row>
    <row r="6656" spans="1:22">
      <c r="A6656" s="45"/>
      <c r="B6656" s="43">
        <f t="shared" si="108"/>
        <v>6641</v>
      </c>
      <c r="C6656" s="919"/>
      <c r="D6656" s="48"/>
      <c r="L6656" s="259"/>
      <c r="M6656" s="259"/>
      <c r="S6656" s="259"/>
      <c r="T6656" s="259"/>
      <c r="U6656" s="259"/>
      <c r="V6656" s="259"/>
    </row>
    <row r="6657" spans="1:22">
      <c r="A6657" s="45"/>
      <c r="B6657" s="43">
        <f t="shared" si="108"/>
        <v>6642</v>
      </c>
      <c r="C6657" s="919"/>
      <c r="D6657" s="48"/>
      <c r="L6657" s="259"/>
      <c r="M6657" s="259"/>
      <c r="S6657" s="259"/>
      <c r="T6657" s="259"/>
      <c r="U6657" s="259"/>
      <c r="V6657" s="259"/>
    </row>
    <row r="6658" spans="1:22">
      <c r="A6658" s="45"/>
      <c r="B6658" s="43">
        <f t="shared" si="108"/>
        <v>6643</v>
      </c>
      <c r="C6658" s="919"/>
      <c r="D6658" s="48"/>
      <c r="L6658" s="259"/>
      <c r="M6658" s="259"/>
      <c r="S6658" s="259"/>
      <c r="T6658" s="259"/>
      <c r="U6658" s="259"/>
      <c r="V6658" s="259"/>
    </row>
    <row r="6659" spans="1:22">
      <c r="A6659" s="45"/>
      <c r="B6659" s="43">
        <f t="shared" si="108"/>
        <v>6644</v>
      </c>
      <c r="C6659" s="919"/>
      <c r="D6659" s="48"/>
      <c r="L6659" s="259"/>
      <c r="M6659" s="259"/>
      <c r="S6659" s="259"/>
      <c r="T6659" s="259"/>
      <c r="U6659" s="259"/>
      <c r="V6659" s="259"/>
    </row>
    <row r="6660" spans="1:22">
      <c r="A6660" s="45"/>
      <c r="B6660" s="43">
        <f t="shared" si="108"/>
        <v>6645</v>
      </c>
      <c r="C6660" s="919"/>
      <c r="D6660" s="48"/>
      <c r="L6660" s="259"/>
      <c r="M6660" s="259"/>
      <c r="S6660" s="259"/>
      <c r="T6660" s="259"/>
      <c r="U6660" s="259"/>
      <c r="V6660" s="259"/>
    </row>
    <row r="6661" spans="1:22">
      <c r="A6661" s="45"/>
      <c r="B6661" s="43">
        <f t="shared" si="108"/>
        <v>6646</v>
      </c>
      <c r="C6661" s="919"/>
      <c r="D6661" s="48"/>
      <c r="L6661" s="259"/>
      <c r="M6661" s="259"/>
      <c r="S6661" s="259"/>
      <c r="T6661" s="259"/>
      <c r="U6661" s="259"/>
      <c r="V6661" s="259"/>
    </row>
    <row r="6662" spans="1:22">
      <c r="A6662" s="45"/>
      <c r="B6662" s="43">
        <f t="shared" si="108"/>
        <v>6647</v>
      </c>
      <c r="C6662" s="919"/>
      <c r="D6662" s="48"/>
      <c r="L6662" s="259"/>
      <c r="M6662" s="259"/>
      <c r="S6662" s="259"/>
      <c r="T6662" s="259"/>
      <c r="U6662" s="259"/>
      <c r="V6662" s="259"/>
    </row>
    <row r="6663" spans="1:22">
      <c r="A6663" s="45"/>
      <c r="B6663" s="43">
        <f t="shared" si="108"/>
        <v>6648</v>
      </c>
      <c r="C6663" s="919"/>
      <c r="D6663" s="48"/>
      <c r="L6663" s="259"/>
      <c r="M6663" s="259"/>
      <c r="S6663" s="259"/>
      <c r="T6663" s="259"/>
      <c r="U6663" s="259"/>
      <c r="V6663" s="259"/>
    </row>
    <row r="6664" spans="1:22">
      <c r="A6664" s="45"/>
      <c r="B6664" s="43">
        <f t="shared" si="108"/>
        <v>6649</v>
      </c>
      <c r="C6664" s="919"/>
      <c r="D6664" s="48"/>
      <c r="L6664" s="259"/>
      <c r="M6664" s="259"/>
      <c r="S6664" s="259"/>
      <c r="T6664" s="259"/>
      <c r="U6664" s="259"/>
      <c r="V6664" s="259"/>
    </row>
    <row r="6665" spans="1:22">
      <c r="A6665" s="45"/>
      <c r="B6665" s="43">
        <f t="shared" si="108"/>
        <v>6650</v>
      </c>
      <c r="C6665" s="919"/>
      <c r="D6665" s="48"/>
      <c r="L6665" s="259"/>
      <c r="M6665" s="259"/>
      <c r="S6665" s="259"/>
      <c r="T6665" s="259"/>
      <c r="U6665" s="259"/>
      <c r="V6665" s="259"/>
    </row>
    <row r="6666" spans="1:22">
      <c r="A6666" s="45"/>
      <c r="B6666" s="43">
        <f t="shared" si="108"/>
        <v>6651</v>
      </c>
      <c r="C6666" s="919"/>
      <c r="D6666" s="48"/>
      <c r="L6666" s="259"/>
      <c r="M6666" s="259"/>
      <c r="S6666" s="259"/>
      <c r="T6666" s="259"/>
      <c r="U6666" s="259"/>
      <c r="V6666" s="259"/>
    </row>
    <row r="6667" spans="1:22">
      <c r="A6667" s="45"/>
      <c r="B6667" s="43">
        <f t="shared" si="108"/>
        <v>6652</v>
      </c>
      <c r="C6667" s="919"/>
      <c r="D6667" s="48"/>
      <c r="L6667" s="259"/>
      <c r="M6667" s="259"/>
      <c r="S6667" s="259"/>
      <c r="T6667" s="259"/>
      <c r="U6667" s="259"/>
      <c r="V6667" s="259"/>
    </row>
    <row r="6668" spans="1:22">
      <c r="A6668" s="45"/>
      <c r="B6668" s="43">
        <f t="shared" si="108"/>
        <v>6653</v>
      </c>
      <c r="C6668" s="919"/>
      <c r="D6668" s="48"/>
      <c r="L6668" s="259"/>
      <c r="M6668" s="259"/>
      <c r="S6668" s="259"/>
      <c r="T6668" s="259"/>
      <c r="U6668" s="259"/>
      <c r="V6668" s="259"/>
    </row>
    <row r="6669" spans="1:22">
      <c r="A6669" s="45"/>
      <c r="B6669" s="43">
        <f t="shared" si="108"/>
        <v>6654</v>
      </c>
      <c r="C6669" s="919"/>
      <c r="D6669" s="48"/>
      <c r="L6669" s="259"/>
      <c r="M6669" s="259"/>
      <c r="S6669" s="259"/>
      <c r="T6669" s="259"/>
      <c r="U6669" s="259"/>
      <c r="V6669" s="259"/>
    </row>
    <row r="6670" spans="1:22">
      <c r="A6670" s="45"/>
      <c r="B6670" s="43">
        <f t="shared" si="108"/>
        <v>6655</v>
      </c>
      <c r="C6670" s="919"/>
      <c r="D6670" s="48"/>
      <c r="L6670" s="259"/>
      <c r="M6670" s="259"/>
      <c r="S6670" s="259"/>
      <c r="T6670" s="259"/>
      <c r="U6670" s="259"/>
      <c r="V6670" s="259"/>
    </row>
    <row r="6671" spans="1:22">
      <c r="A6671" s="45"/>
      <c r="B6671" s="43">
        <f t="shared" si="108"/>
        <v>6656</v>
      </c>
      <c r="C6671" s="919"/>
      <c r="D6671" s="48"/>
      <c r="L6671" s="259"/>
      <c r="M6671" s="259"/>
      <c r="S6671" s="259"/>
      <c r="T6671" s="259"/>
      <c r="U6671" s="259"/>
      <c r="V6671" s="259"/>
    </row>
    <row r="6672" spans="1:22">
      <c r="A6672" s="45"/>
      <c r="B6672" s="43">
        <f t="shared" si="108"/>
        <v>6657</v>
      </c>
      <c r="C6672" s="919"/>
      <c r="D6672" s="48"/>
      <c r="L6672" s="259"/>
      <c r="M6672" s="259"/>
      <c r="S6672" s="259"/>
      <c r="T6672" s="259"/>
      <c r="U6672" s="259"/>
      <c r="V6672" s="259"/>
    </row>
    <row r="6673" spans="1:22">
      <c r="A6673" s="45"/>
      <c r="B6673" s="43">
        <f t="shared" si="108"/>
        <v>6658</v>
      </c>
      <c r="C6673" s="919"/>
      <c r="D6673" s="48"/>
      <c r="L6673" s="259"/>
      <c r="M6673" s="259"/>
      <c r="S6673" s="259"/>
      <c r="T6673" s="259"/>
      <c r="U6673" s="259"/>
      <c r="V6673" s="259"/>
    </row>
    <row r="6674" spans="1:22">
      <c r="A6674" s="45"/>
      <c r="B6674" s="43">
        <f t="shared" ref="B6674:B6737" si="109">B6673+1</f>
        <v>6659</v>
      </c>
      <c r="C6674" s="919"/>
      <c r="D6674" s="48"/>
      <c r="L6674" s="259"/>
      <c r="M6674" s="259"/>
      <c r="S6674" s="259"/>
      <c r="T6674" s="259"/>
      <c r="U6674" s="259"/>
      <c r="V6674" s="259"/>
    </row>
    <row r="6675" spans="1:22">
      <c r="A6675" s="45"/>
      <c r="B6675" s="43">
        <f t="shared" si="109"/>
        <v>6660</v>
      </c>
      <c r="C6675" s="919"/>
      <c r="D6675" s="48"/>
      <c r="L6675" s="259"/>
      <c r="M6675" s="259"/>
      <c r="S6675" s="259"/>
      <c r="T6675" s="259"/>
      <c r="U6675" s="259"/>
      <c r="V6675" s="259"/>
    </row>
    <row r="6676" spans="1:22">
      <c r="A6676" s="45"/>
      <c r="B6676" s="43">
        <f t="shared" si="109"/>
        <v>6661</v>
      </c>
      <c r="C6676" s="919"/>
      <c r="D6676" s="48"/>
      <c r="L6676" s="259"/>
      <c r="M6676" s="259"/>
      <c r="S6676" s="259"/>
      <c r="T6676" s="259"/>
      <c r="U6676" s="259"/>
      <c r="V6676" s="259"/>
    </row>
    <row r="6677" spans="1:22">
      <c r="A6677" s="45"/>
      <c r="B6677" s="43">
        <f t="shared" si="109"/>
        <v>6662</v>
      </c>
      <c r="C6677" s="919"/>
      <c r="D6677" s="48"/>
      <c r="L6677" s="259"/>
      <c r="M6677" s="259"/>
      <c r="S6677" s="259"/>
      <c r="T6677" s="259"/>
      <c r="U6677" s="259"/>
      <c r="V6677" s="259"/>
    </row>
    <row r="6678" spans="1:22">
      <c r="A6678" s="45"/>
      <c r="B6678" s="43">
        <f t="shared" si="109"/>
        <v>6663</v>
      </c>
      <c r="C6678" s="919"/>
      <c r="D6678" s="48"/>
      <c r="L6678" s="259"/>
      <c r="M6678" s="259"/>
      <c r="S6678" s="259"/>
      <c r="T6678" s="259"/>
      <c r="U6678" s="259"/>
      <c r="V6678" s="259"/>
    </row>
    <row r="6679" spans="1:22">
      <c r="A6679" s="45"/>
      <c r="B6679" s="43">
        <f t="shared" si="109"/>
        <v>6664</v>
      </c>
      <c r="C6679" s="919"/>
      <c r="D6679" s="48"/>
      <c r="L6679" s="259"/>
      <c r="M6679" s="259"/>
      <c r="S6679" s="259"/>
      <c r="T6679" s="259"/>
      <c r="U6679" s="259"/>
      <c r="V6679" s="259"/>
    </row>
    <row r="6680" spans="1:22">
      <c r="A6680" s="45"/>
      <c r="B6680" s="43">
        <f t="shared" si="109"/>
        <v>6665</v>
      </c>
      <c r="C6680" s="919"/>
      <c r="D6680" s="48"/>
      <c r="L6680" s="259"/>
      <c r="M6680" s="259"/>
      <c r="S6680" s="259"/>
      <c r="T6680" s="259"/>
      <c r="U6680" s="259"/>
      <c r="V6680" s="259"/>
    </row>
    <row r="6681" spans="1:22">
      <c r="A6681" s="45"/>
      <c r="B6681" s="43">
        <f t="shared" si="109"/>
        <v>6666</v>
      </c>
      <c r="C6681" s="919"/>
      <c r="D6681" s="48"/>
      <c r="L6681" s="259"/>
      <c r="M6681" s="259"/>
      <c r="S6681" s="259"/>
      <c r="T6681" s="259"/>
      <c r="U6681" s="259"/>
      <c r="V6681" s="259"/>
    </row>
    <row r="6682" spans="1:22">
      <c r="A6682" s="45"/>
      <c r="B6682" s="43">
        <f t="shared" si="109"/>
        <v>6667</v>
      </c>
      <c r="C6682" s="919"/>
      <c r="D6682" s="48"/>
      <c r="L6682" s="259"/>
      <c r="M6682" s="259"/>
      <c r="S6682" s="259"/>
      <c r="T6682" s="259"/>
      <c r="U6682" s="259"/>
      <c r="V6682" s="259"/>
    </row>
    <row r="6683" spans="1:22">
      <c r="A6683" s="45"/>
      <c r="B6683" s="43">
        <f t="shared" si="109"/>
        <v>6668</v>
      </c>
      <c r="C6683" s="919"/>
      <c r="D6683" s="48"/>
      <c r="L6683" s="259"/>
      <c r="M6683" s="259"/>
      <c r="S6683" s="259"/>
      <c r="T6683" s="259"/>
      <c r="U6683" s="259"/>
      <c r="V6683" s="259"/>
    </row>
    <row r="6684" spans="1:22">
      <c r="A6684" s="45"/>
      <c r="B6684" s="43">
        <f t="shared" si="109"/>
        <v>6669</v>
      </c>
      <c r="C6684" s="919"/>
      <c r="D6684" s="48"/>
      <c r="L6684" s="259"/>
      <c r="M6684" s="259"/>
      <c r="S6684" s="259"/>
      <c r="T6684" s="259"/>
      <c r="U6684" s="259"/>
      <c r="V6684" s="259"/>
    </row>
    <row r="6685" spans="1:22">
      <c r="A6685" s="45"/>
      <c r="B6685" s="43">
        <f t="shared" si="109"/>
        <v>6670</v>
      </c>
      <c r="C6685" s="919"/>
      <c r="D6685" s="48"/>
      <c r="L6685" s="259"/>
      <c r="M6685" s="259"/>
      <c r="S6685" s="259"/>
      <c r="T6685" s="259"/>
      <c r="U6685" s="259"/>
      <c r="V6685" s="259"/>
    </row>
    <row r="6686" spans="1:22">
      <c r="A6686" s="45"/>
      <c r="B6686" s="43">
        <f t="shared" si="109"/>
        <v>6671</v>
      </c>
      <c r="C6686" s="919"/>
      <c r="D6686" s="48"/>
      <c r="L6686" s="259"/>
      <c r="M6686" s="259"/>
      <c r="S6686" s="259"/>
      <c r="T6686" s="259"/>
      <c r="U6686" s="259"/>
      <c r="V6686" s="259"/>
    </row>
    <row r="6687" spans="1:22">
      <c r="A6687" s="45"/>
      <c r="B6687" s="43">
        <f t="shared" si="109"/>
        <v>6672</v>
      </c>
      <c r="C6687" s="919"/>
      <c r="D6687" s="48"/>
      <c r="L6687" s="259"/>
      <c r="M6687" s="259"/>
      <c r="S6687" s="259"/>
      <c r="T6687" s="259"/>
      <c r="U6687" s="259"/>
      <c r="V6687" s="259"/>
    </row>
    <row r="6688" spans="1:22">
      <c r="A6688" s="45"/>
      <c r="B6688" s="43">
        <f t="shared" si="109"/>
        <v>6673</v>
      </c>
      <c r="C6688" s="919"/>
      <c r="D6688" s="48"/>
      <c r="L6688" s="259"/>
      <c r="M6688" s="259"/>
      <c r="S6688" s="259"/>
      <c r="T6688" s="259"/>
      <c r="U6688" s="259"/>
      <c r="V6688" s="259"/>
    </row>
    <row r="6689" spans="1:22">
      <c r="A6689" s="45"/>
      <c r="B6689" s="43">
        <f t="shared" si="109"/>
        <v>6674</v>
      </c>
      <c r="C6689" s="919"/>
      <c r="D6689" s="48"/>
      <c r="L6689" s="259"/>
      <c r="M6689" s="259"/>
      <c r="S6689" s="259"/>
      <c r="T6689" s="259"/>
      <c r="U6689" s="259"/>
      <c r="V6689" s="259"/>
    </row>
    <row r="6690" spans="1:22">
      <c r="A6690" s="45"/>
      <c r="B6690" s="43">
        <f t="shared" si="109"/>
        <v>6675</v>
      </c>
      <c r="C6690" s="919"/>
      <c r="D6690" s="48"/>
      <c r="L6690" s="259"/>
      <c r="M6690" s="259"/>
      <c r="S6690" s="259"/>
      <c r="T6690" s="259"/>
      <c r="U6690" s="259"/>
      <c r="V6690" s="259"/>
    </row>
    <row r="6691" spans="1:22">
      <c r="A6691" s="45"/>
      <c r="B6691" s="43">
        <f t="shared" si="109"/>
        <v>6676</v>
      </c>
      <c r="C6691" s="919"/>
      <c r="D6691" s="48"/>
      <c r="L6691" s="259"/>
      <c r="M6691" s="259"/>
      <c r="S6691" s="259"/>
      <c r="T6691" s="259"/>
      <c r="U6691" s="259"/>
      <c r="V6691" s="259"/>
    </row>
    <row r="6692" spans="1:22">
      <c r="A6692" s="45"/>
      <c r="B6692" s="43">
        <f t="shared" si="109"/>
        <v>6677</v>
      </c>
      <c r="C6692" s="919"/>
      <c r="D6692" s="48"/>
      <c r="L6692" s="259"/>
      <c r="M6692" s="259"/>
      <c r="S6692" s="259"/>
      <c r="T6692" s="259"/>
      <c r="U6692" s="259"/>
      <c r="V6692" s="259"/>
    </row>
    <row r="6693" spans="1:22">
      <c r="A6693" s="45"/>
      <c r="B6693" s="43">
        <f t="shared" si="109"/>
        <v>6678</v>
      </c>
      <c r="C6693" s="919"/>
      <c r="D6693" s="48"/>
      <c r="L6693" s="259"/>
      <c r="M6693" s="259"/>
      <c r="S6693" s="259"/>
      <c r="T6693" s="259"/>
      <c r="U6693" s="259"/>
      <c r="V6693" s="259"/>
    </row>
    <row r="6694" spans="1:22">
      <c r="A6694" s="45"/>
      <c r="B6694" s="43">
        <f t="shared" si="109"/>
        <v>6679</v>
      </c>
      <c r="C6694" s="919"/>
      <c r="D6694" s="48"/>
      <c r="L6694" s="259"/>
      <c r="M6694" s="259"/>
      <c r="S6694" s="259"/>
      <c r="T6694" s="259"/>
      <c r="U6694" s="259"/>
      <c r="V6694" s="259"/>
    </row>
    <row r="6695" spans="1:22">
      <c r="A6695" s="45"/>
      <c r="B6695" s="43">
        <f t="shared" si="109"/>
        <v>6680</v>
      </c>
      <c r="C6695" s="919"/>
      <c r="D6695" s="48"/>
      <c r="L6695" s="259"/>
      <c r="M6695" s="259"/>
      <c r="S6695" s="259"/>
      <c r="T6695" s="259"/>
      <c r="U6695" s="259"/>
      <c r="V6695" s="259"/>
    </row>
    <row r="6696" spans="1:22">
      <c r="A6696" s="45"/>
      <c r="B6696" s="43">
        <f t="shared" si="109"/>
        <v>6681</v>
      </c>
      <c r="C6696" s="919"/>
      <c r="D6696" s="48"/>
      <c r="L6696" s="259"/>
      <c r="M6696" s="259"/>
      <c r="S6696" s="259"/>
      <c r="T6696" s="259"/>
      <c r="U6696" s="259"/>
      <c r="V6696" s="259"/>
    </row>
    <row r="6697" spans="1:22">
      <c r="A6697" s="45"/>
      <c r="B6697" s="43">
        <f t="shared" si="109"/>
        <v>6682</v>
      </c>
      <c r="C6697" s="919"/>
      <c r="D6697" s="48"/>
      <c r="L6697" s="259"/>
      <c r="M6697" s="259"/>
      <c r="S6697" s="259"/>
      <c r="T6697" s="259"/>
      <c r="U6697" s="259"/>
      <c r="V6697" s="259"/>
    </row>
    <row r="6698" spans="1:22">
      <c r="A6698" s="45"/>
      <c r="B6698" s="43">
        <f t="shared" si="109"/>
        <v>6683</v>
      </c>
      <c r="C6698" s="919"/>
      <c r="D6698" s="48"/>
      <c r="L6698" s="259"/>
      <c r="M6698" s="259"/>
      <c r="S6698" s="259"/>
      <c r="T6698" s="259"/>
      <c r="U6698" s="259"/>
      <c r="V6698" s="259"/>
    </row>
    <row r="6699" spans="1:22">
      <c r="A6699" s="45"/>
      <c r="B6699" s="43">
        <f t="shared" si="109"/>
        <v>6684</v>
      </c>
      <c r="C6699" s="919"/>
      <c r="D6699" s="48"/>
      <c r="L6699" s="259"/>
      <c r="M6699" s="259"/>
      <c r="S6699" s="259"/>
      <c r="T6699" s="259"/>
      <c r="U6699" s="259"/>
      <c r="V6699" s="259"/>
    </row>
    <row r="6700" spans="1:22">
      <c r="A6700" s="45"/>
      <c r="B6700" s="43">
        <f t="shared" si="109"/>
        <v>6685</v>
      </c>
      <c r="C6700" s="919"/>
      <c r="D6700" s="48"/>
      <c r="L6700" s="259"/>
      <c r="M6700" s="259"/>
      <c r="S6700" s="259"/>
      <c r="T6700" s="259"/>
      <c r="U6700" s="259"/>
      <c r="V6700" s="259"/>
    </row>
    <row r="6701" spans="1:22">
      <c r="A6701" s="45"/>
      <c r="B6701" s="43">
        <f t="shared" si="109"/>
        <v>6686</v>
      </c>
      <c r="C6701" s="919"/>
      <c r="D6701" s="48"/>
      <c r="L6701" s="259"/>
      <c r="M6701" s="259"/>
      <c r="S6701" s="259"/>
      <c r="T6701" s="259"/>
      <c r="U6701" s="259"/>
      <c r="V6701" s="259"/>
    </row>
    <row r="6702" spans="1:22">
      <c r="A6702" s="45"/>
      <c r="B6702" s="43">
        <f t="shared" si="109"/>
        <v>6687</v>
      </c>
      <c r="C6702" s="919"/>
      <c r="D6702" s="48"/>
      <c r="L6702" s="259"/>
      <c r="M6702" s="259"/>
      <c r="S6702" s="259"/>
      <c r="T6702" s="259"/>
      <c r="U6702" s="259"/>
      <c r="V6702" s="259"/>
    </row>
    <row r="6703" spans="1:22">
      <c r="A6703" s="45"/>
      <c r="B6703" s="43">
        <f t="shared" si="109"/>
        <v>6688</v>
      </c>
      <c r="C6703" s="919"/>
      <c r="D6703" s="48"/>
      <c r="L6703" s="259"/>
      <c r="M6703" s="259"/>
      <c r="S6703" s="259"/>
      <c r="T6703" s="259"/>
      <c r="U6703" s="259"/>
      <c r="V6703" s="259"/>
    </row>
    <row r="6704" spans="1:22">
      <c r="A6704" s="45"/>
      <c r="B6704" s="43">
        <f t="shared" si="109"/>
        <v>6689</v>
      </c>
      <c r="C6704" s="919"/>
      <c r="D6704" s="48"/>
      <c r="L6704" s="259"/>
      <c r="M6704" s="259"/>
      <c r="S6704" s="259"/>
      <c r="T6704" s="259"/>
      <c r="U6704" s="259"/>
      <c r="V6704" s="259"/>
    </row>
    <row r="6705" spans="1:22">
      <c r="A6705" s="45"/>
      <c r="B6705" s="43">
        <f t="shared" si="109"/>
        <v>6690</v>
      </c>
      <c r="C6705" s="919"/>
      <c r="D6705" s="48"/>
      <c r="L6705" s="259"/>
      <c r="M6705" s="259"/>
      <c r="S6705" s="259"/>
      <c r="T6705" s="259"/>
      <c r="U6705" s="259"/>
      <c r="V6705" s="259"/>
    </row>
    <row r="6706" spans="1:22">
      <c r="A6706" s="45"/>
      <c r="B6706" s="43">
        <f t="shared" si="109"/>
        <v>6691</v>
      </c>
      <c r="C6706" s="919"/>
      <c r="D6706" s="48"/>
      <c r="L6706" s="259"/>
      <c r="M6706" s="259"/>
      <c r="S6706" s="259"/>
      <c r="T6706" s="259"/>
      <c r="U6706" s="259"/>
      <c r="V6706" s="259"/>
    </row>
    <row r="6707" spans="1:22">
      <c r="A6707" s="45"/>
      <c r="B6707" s="43">
        <f t="shared" si="109"/>
        <v>6692</v>
      </c>
      <c r="C6707" s="919"/>
      <c r="D6707" s="48"/>
      <c r="L6707" s="259"/>
      <c r="M6707" s="259"/>
      <c r="S6707" s="259"/>
      <c r="T6707" s="259"/>
      <c r="U6707" s="259"/>
      <c r="V6707" s="259"/>
    </row>
    <row r="6708" spans="1:22">
      <c r="A6708" s="45"/>
      <c r="B6708" s="43">
        <f t="shared" si="109"/>
        <v>6693</v>
      </c>
      <c r="C6708" s="919"/>
      <c r="D6708" s="48"/>
      <c r="L6708" s="259"/>
      <c r="M6708" s="259"/>
      <c r="S6708" s="259"/>
      <c r="T6708" s="259"/>
      <c r="U6708" s="259"/>
      <c r="V6708" s="259"/>
    </row>
    <row r="6709" spans="1:22">
      <c r="A6709" s="45"/>
      <c r="B6709" s="43">
        <f t="shared" si="109"/>
        <v>6694</v>
      </c>
      <c r="C6709" s="919"/>
      <c r="D6709" s="48"/>
      <c r="L6709" s="259"/>
      <c r="M6709" s="259"/>
      <c r="S6709" s="259"/>
      <c r="T6709" s="259"/>
      <c r="U6709" s="259"/>
      <c r="V6709" s="259"/>
    </row>
    <row r="6710" spans="1:22">
      <c r="A6710" s="45"/>
      <c r="B6710" s="43">
        <f t="shared" si="109"/>
        <v>6695</v>
      </c>
      <c r="C6710" s="919"/>
      <c r="D6710" s="48"/>
      <c r="L6710" s="259"/>
      <c r="M6710" s="259"/>
      <c r="S6710" s="259"/>
      <c r="T6710" s="259"/>
      <c r="U6710" s="259"/>
      <c r="V6710" s="259"/>
    </row>
    <row r="6711" spans="1:22">
      <c r="A6711" s="45"/>
      <c r="B6711" s="43">
        <f t="shared" si="109"/>
        <v>6696</v>
      </c>
      <c r="C6711" s="919"/>
      <c r="D6711" s="48"/>
      <c r="L6711" s="259"/>
      <c r="M6711" s="259"/>
      <c r="S6711" s="259"/>
      <c r="T6711" s="259"/>
      <c r="U6711" s="259"/>
      <c r="V6711" s="259"/>
    </row>
    <row r="6712" spans="1:22">
      <c r="A6712" s="45"/>
      <c r="B6712" s="43">
        <f t="shared" si="109"/>
        <v>6697</v>
      </c>
      <c r="C6712" s="919"/>
      <c r="D6712" s="48"/>
      <c r="L6712" s="259"/>
      <c r="M6712" s="259"/>
      <c r="S6712" s="259"/>
      <c r="T6712" s="259"/>
      <c r="U6712" s="259"/>
      <c r="V6712" s="259"/>
    </row>
    <row r="6713" spans="1:22">
      <c r="A6713" s="45"/>
      <c r="B6713" s="43">
        <f t="shared" si="109"/>
        <v>6698</v>
      </c>
      <c r="C6713" s="919"/>
      <c r="D6713" s="48"/>
      <c r="L6713" s="259"/>
      <c r="M6713" s="259"/>
      <c r="S6713" s="259"/>
      <c r="T6713" s="259"/>
      <c r="U6713" s="259"/>
      <c r="V6713" s="259"/>
    </row>
    <row r="6714" spans="1:22">
      <c r="A6714" s="45"/>
      <c r="B6714" s="43">
        <f t="shared" si="109"/>
        <v>6699</v>
      </c>
      <c r="C6714" s="919"/>
      <c r="D6714" s="48"/>
      <c r="L6714" s="259"/>
      <c r="M6714" s="259"/>
      <c r="S6714" s="259"/>
      <c r="T6714" s="259"/>
      <c r="U6714" s="259"/>
      <c r="V6714" s="259"/>
    </row>
    <row r="6715" spans="1:22">
      <c r="A6715" s="45"/>
      <c r="B6715" s="43">
        <f t="shared" si="109"/>
        <v>6700</v>
      </c>
      <c r="C6715" s="919"/>
      <c r="D6715" s="48"/>
      <c r="L6715" s="259"/>
      <c r="M6715" s="259"/>
      <c r="S6715" s="259"/>
      <c r="T6715" s="259"/>
      <c r="U6715" s="259"/>
      <c r="V6715" s="259"/>
    </row>
    <row r="6716" spans="1:22">
      <c r="A6716" s="45"/>
      <c r="B6716" s="43">
        <f t="shared" si="109"/>
        <v>6701</v>
      </c>
      <c r="C6716" s="919"/>
      <c r="D6716" s="48"/>
      <c r="L6716" s="259"/>
      <c r="M6716" s="259"/>
      <c r="S6716" s="259"/>
      <c r="T6716" s="259"/>
      <c r="U6716" s="259"/>
      <c r="V6716" s="259"/>
    </row>
    <row r="6717" spans="1:22">
      <c r="A6717" s="45"/>
      <c r="B6717" s="43">
        <f t="shared" si="109"/>
        <v>6702</v>
      </c>
      <c r="C6717" s="919"/>
      <c r="D6717" s="48"/>
      <c r="L6717" s="259"/>
      <c r="M6717" s="259"/>
      <c r="S6717" s="259"/>
      <c r="T6717" s="259"/>
      <c r="U6717" s="259"/>
      <c r="V6717" s="259"/>
    </row>
    <row r="6718" spans="1:22">
      <c r="A6718" s="45"/>
      <c r="B6718" s="43">
        <f t="shared" si="109"/>
        <v>6703</v>
      </c>
      <c r="C6718" s="919"/>
      <c r="D6718" s="48"/>
      <c r="L6718" s="259"/>
      <c r="M6718" s="259"/>
      <c r="S6718" s="259"/>
      <c r="T6718" s="259"/>
      <c r="U6718" s="259"/>
      <c r="V6718" s="259"/>
    </row>
    <row r="6719" spans="1:22">
      <c r="A6719" s="45"/>
      <c r="B6719" s="43">
        <f t="shared" si="109"/>
        <v>6704</v>
      </c>
      <c r="C6719" s="919"/>
      <c r="D6719" s="48"/>
      <c r="L6719" s="259"/>
      <c r="M6719" s="259"/>
      <c r="S6719" s="259"/>
      <c r="T6719" s="259"/>
      <c r="U6719" s="259"/>
      <c r="V6719" s="259"/>
    </row>
    <row r="6720" spans="1:22">
      <c r="A6720" s="45"/>
      <c r="B6720" s="43">
        <f t="shared" si="109"/>
        <v>6705</v>
      </c>
      <c r="C6720" s="919"/>
      <c r="D6720" s="48"/>
      <c r="L6720" s="259"/>
      <c r="M6720" s="259"/>
      <c r="S6720" s="259"/>
      <c r="T6720" s="259"/>
      <c r="U6720" s="259"/>
      <c r="V6720" s="259"/>
    </row>
    <row r="6721" spans="1:22">
      <c r="A6721" s="45"/>
      <c r="B6721" s="43">
        <f t="shared" si="109"/>
        <v>6706</v>
      </c>
      <c r="C6721" s="919"/>
      <c r="D6721" s="48"/>
      <c r="L6721" s="259"/>
      <c r="M6721" s="259"/>
      <c r="S6721" s="259"/>
      <c r="T6721" s="259"/>
      <c r="U6721" s="259"/>
      <c r="V6721" s="259"/>
    </row>
    <row r="6722" spans="1:22">
      <c r="A6722" s="45"/>
      <c r="B6722" s="43">
        <f t="shared" si="109"/>
        <v>6707</v>
      </c>
      <c r="C6722" s="919"/>
      <c r="D6722" s="48"/>
      <c r="L6722" s="259"/>
      <c r="M6722" s="259"/>
      <c r="S6722" s="259"/>
      <c r="T6722" s="259"/>
      <c r="U6722" s="259"/>
      <c r="V6722" s="259"/>
    </row>
    <row r="6723" spans="1:22">
      <c r="A6723" s="45"/>
      <c r="B6723" s="43">
        <f t="shared" si="109"/>
        <v>6708</v>
      </c>
      <c r="C6723" s="919"/>
      <c r="D6723" s="48"/>
      <c r="L6723" s="259"/>
      <c r="M6723" s="259"/>
      <c r="S6723" s="259"/>
      <c r="T6723" s="259"/>
      <c r="U6723" s="259"/>
      <c r="V6723" s="259"/>
    </row>
    <row r="6724" spans="1:22">
      <c r="A6724" s="45"/>
      <c r="B6724" s="43">
        <f t="shared" si="109"/>
        <v>6709</v>
      </c>
      <c r="C6724" s="919"/>
      <c r="D6724" s="48"/>
      <c r="L6724" s="259"/>
      <c r="M6724" s="259"/>
      <c r="S6724" s="259"/>
      <c r="T6724" s="259"/>
      <c r="U6724" s="259"/>
      <c r="V6724" s="259"/>
    </row>
    <row r="6725" spans="1:22">
      <c r="A6725" s="45"/>
      <c r="B6725" s="43">
        <f t="shared" si="109"/>
        <v>6710</v>
      </c>
      <c r="C6725" s="919"/>
      <c r="D6725" s="48"/>
      <c r="L6725" s="259"/>
      <c r="M6725" s="259"/>
      <c r="S6725" s="259"/>
      <c r="T6725" s="259"/>
      <c r="U6725" s="259"/>
      <c r="V6725" s="259"/>
    </row>
    <row r="6726" spans="1:22">
      <c r="A6726" s="45"/>
      <c r="B6726" s="43">
        <f t="shared" si="109"/>
        <v>6711</v>
      </c>
      <c r="C6726" s="919"/>
      <c r="D6726" s="48"/>
      <c r="L6726" s="259"/>
      <c r="M6726" s="259"/>
      <c r="S6726" s="259"/>
      <c r="T6726" s="259"/>
      <c r="U6726" s="259"/>
      <c r="V6726" s="259"/>
    </row>
    <row r="6727" spans="1:22">
      <c r="A6727" s="45"/>
      <c r="B6727" s="43">
        <f t="shared" si="109"/>
        <v>6712</v>
      </c>
      <c r="C6727" s="919"/>
      <c r="D6727" s="48"/>
      <c r="L6727" s="259"/>
      <c r="M6727" s="259"/>
      <c r="S6727" s="259"/>
      <c r="T6727" s="259"/>
      <c r="U6727" s="259"/>
      <c r="V6727" s="259"/>
    </row>
    <row r="6728" spans="1:22">
      <c r="A6728" s="45"/>
      <c r="B6728" s="43">
        <f t="shared" si="109"/>
        <v>6713</v>
      </c>
      <c r="C6728" s="919"/>
      <c r="D6728" s="48"/>
      <c r="L6728" s="259"/>
      <c r="M6728" s="259"/>
      <c r="S6728" s="259"/>
      <c r="T6728" s="259"/>
      <c r="U6728" s="259"/>
      <c r="V6728" s="259"/>
    </row>
    <row r="6729" spans="1:22">
      <c r="A6729" s="45"/>
      <c r="B6729" s="43">
        <f t="shared" si="109"/>
        <v>6714</v>
      </c>
      <c r="C6729" s="919"/>
      <c r="D6729" s="48"/>
      <c r="L6729" s="259"/>
      <c r="M6729" s="259"/>
      <c r="S6729" s="259"/>
      <c r="T6729" s="259"/>
      <c r="U6729" s="259"/>
      <c r="V6729" s="259"/>
    </row>
    <row r="6730" spans="1:22">
      <c r="A6730" s="45"/>
      <c r="B6730" s="43">
        <f t="shared" si="109"/>
        <v>6715</v>
      </c>
      <c r="C6730" s="919"/>
      <c r="D6730" s="48"/>
      <c r="L6730" s="259"/>
      <c r="M6730" s="259"/>
      <c r="S6730" s="259"/>
      <c r="T6730" s="259"/>
      <c r="U6730" s="259"/>
      <c r="V6730" s="259"/>
    </row>
    <row r="6731" spans="1:22">
      <c r="A6731" s="45"/>
      <c r="B6731" s="43">
        <f t="shared" si="109"/>
        <v>6716</v>
      </c>
      <c r="C6731" s="919"/>
      <c r="D6731" s="48"/>
      <c r="L6731" s="259"/>
      <c r="M6731" s="259"/>
      <c r="S6731" s="259"/>
      <c r="T6731" s="259"/>
      <c r="U6731" s="259"/>
      <c r="V6731" s="259"/>
    </row>
    <row r="6732" spans="1:22">
      <c r="A6732" s="45"/>
      <c r="B6732" s="43">
        <f t="shared" si="109"/>
        <v>6717</v>
      </c>
      <c r="C6732" s="919"/>
      <c r="D6732" s="48"/>
      <c r="L6732" s="259"/>
      <c r="M6732" s="259"/>
      <c r="S6732" s="259"/>
      <c r="T6732" s="259"/>
      <c r="U6732" s="259"/>
      <c r="V6732" s="259"/>
    </row>
    <row r="6733" spans="1:22">
      <c r="A6733" s="45"/>
      <c r="B6733" s="43">
        <f t="shared" si="109"/>
        <v>6718</v>
      </c>
      <c r="C6733" s="919"/>
      <c r="D6733" s="48"/>
      <c r="L6733" s="259"/>
      <c r="M6733" s="259"/>
      <c r="S6733" s="259"/>
      <c r="T6733" s="259"/>
      <c r="U6733" s="259"/>
      <c r="V6733" s="259"/>
    </row>
    <row r="6734" spans="1:22">
      <c r="A6734" s="45"/>
      <c r="B6734" s="43">
        <f t="shared" si="109"/>
        <v>6719</v>
      </c>
      <c r="C6734" s="919"/>
      <c r="D6734" s="48"/>
      <c r="L6734" s="259"/>
      <c r="M6734" s="259"/>
      <c r="S6734" s="259"/>
      <c r="T6734" s="259"/>
      <c r="U6734" s="259"/>
      <c r="V6734" s="259"/>
    </row>
    <row r="6735" spans="1:22">
      <c r="A6735" s="45"/>
      <c r="B6735" s="43">
        <f t="shared" si="109"/>
        <v>6720</v>
      </c>
      <c r="C6735" s="919"/>
      <c r="D6735" s="48"/>
      <c r="L6735" s="259"/>
      <c r="M6735" s="259"/>
      <c r="S6735" s="259"/>
      <c r="T6735" s="259"/>
      <c r="U6735" s="259"/>
      <c r="V6735" s="259"/>
    </row>
    <row r="6736" spans="1:22">
      <c r="A6736" s="45"/>
      <c r="B6736" s="43">
        <f t="shared" si="109"/>
        <v>6721</v>
      </c>
      <c r="C6736" s="919"/>
      <c r="D6736" s="48"/>
      <c r="L6736" s="259"/>
      <c r="M6736" s="259"/>
      <c r="S6736" s="259"/>
      <c r="T6736" s="259"/>
      <c r="U6736" s="259"/>
      <c r="V6736" s="259"/>
    </row>
    <row r="6737" spans="1:22">
      <c r="A6737" s="45"/>
      <c r="B6737" s="43">
        <f t="shared" si="109"/>
        <v>6722</v>
      </c>
      <c r="C6737" s="919"/>
      <c r="D6737" s="48"/>
      <c r="L6737" s="259"/>
      <c r="M6737" s="259"/>
      <c r="S6737" s="259"/>
      <c r="T6737" s="259"/>
      <c r="U6737" s="259"/>
      <c r="V6737" s="259"/>
    </row>
    <row r="6738" spans="1:22">
      <c r="A6738" s="45"/>
      <c r="B6738" s="43">
        <f t="shared" ref="B6738:B6801" si="110">B6737+1</f>
        <v>6723</v>
      </c>
      <c r="C6738" s="919"/>
      <c r="D6738" s="48"/>
      <c r="L6738" s="259"/>
      <c r="M6738" s="259"/>
      <c r="S6738" s="259"/>
      <c r="T6738" s="259"/>
      <c r="U6738" s="259"/>
      <c r="V6738" s="259"/>
    </row>
    <row r="6739" spans="1:22">
      <c r="A6739" s="45"/>
      <c r="B6739" s="43">
        <f t="shared" si="110"/>
        <v>6724</v>
      </c>
      <c r="C6739" s="919"/>
      <c r="D6739" s="48"/>
      <c r="L6739" s="259"/>
      <c r="M6739" s="259"/>
      <c r="S6739" s="259"/>
      <c r="T6739" s="259"/>
      <c r="U6739" s="259"/>
      <c r="V6739" s="259"/>
    </row>
    <row r="6740" spans="1:22">
      <c r="A6740" s="45"/>
      <c r="B6740" s="43">
        <f t="shared" si="110"/>
        <v>6725</v>
      </c>
      <c r="C6740" s="919"/>
      <c r="D6740" s="48"/>
      <c r="L6740" s="259"/>
      <c r="M6740" s="259"/>
      <c r="S6740" s="259"/>
      <c r="T6740" s="259"/>
      <c r="U6740" s="259"/>
      <c r="V6740" s="259"/>
    </row>
    <row r="6741" spans="1:22">
      <c r="A6741" s="45"/>
      <c r="B6741" s="43">
        <f t="shared" si="110"/>
        <v>6726</v>
      </c>
      <c r="C6741" s="919"/>
      <c r="D6741" s="48"/>
      <c r="L6741" s="259"/>
      <c r="M6741" s="259"/>
      <c r="S6741" s="259"/>
      <c r="T6741" s="259"/>
      <c r="U6741" s="259"/>
      <c r="V6741" s="259"/>
    </row>
    <row r="6742" spans="1:22">
      <c r="A6742" s="45"/>
      <c r="B6742" s="43">
        <f t="shared" si="110"/>
        <v>6727</v>
      </c>
      <c r="C6742" s="919"/>
      <c r="D6742" s="48"/>
      <c r="L6742" s="259"/>
      <c r="M6742" s="259"/>
      <c r="S6742" s="259"/>
      <c r="T6742" s="259"/>
      <c r="U6742" s="259"/>
      <c r="V6742" s="259"/>
    </row>
    <row r="6743" spans="1:22">
      <c r="A6743" s="45"/>
      <c r="B6743" s="43">
        <f t="shared" si="110"/>
        <v>6728</v>
      </c>
      <c r="C6743" s="919"/>
      <c r="D6743" s="48"/>
      <c r="L6743" s="259"/>
      <c r="M6743" s="259"/>
      <c r="S6743" s="259"/>
      <c r="T6743" s="259"/>
      <c r="U6743" s="259"/>
      <c r="V6743" s="259"/>
    </row>
    <row r="6744" spans="1:22">
      <c r="A6744" s="45"/>
      <c r="B6744" s="43">
        <f t="shared" si="110"/>
        <v>6729</v>
      </c>
      <c r="C6744" s="919"/>
      <c r="D6744" s="48"/>
      <c r="L6744" s="259"/>
      <c r="M6744" s="259"/>
      <c r="S6744" s="259"/>
      <c r="T6744" s="259"/>
      <c r="U6744" s="259"/>
      <c r="V6744" s="259"/>
    </row>
    <row r="6745" spans="1:22">
      <c r="A6745" s="45"/>
      <c r="B6745" s="43">
        <f t="shared" si="110"/>
        <v>6730</v>
      </c>
      <c r="C6745" s="919"/>
      <c r="D6745" s="48"/>
      <c r="L6745" s="259"/>
      <c r="M6745" s="259"/>
      <c r="S6745" s="259"/>
      <c r="T6745" s="259"/>
      <c r="U6745" s="259"/>
      <c r="V6745" s="259"/>
    </row>
    <row r="6746" spans="1:22">
      <c r="A6746" s="45"/>
      <c r="B6746" s="43">
        <f t="shared" si="110"/>
        <v>6731</v>
      </c>
      <c r="C6746" s="919"/>
      <c r="D6746" s="48"/>
      <c r="L6746" s="259"/>
      <c r="M6746" s="259"/>
      <c r="S6746" s="259"/>
      <c r="T6746" s="259"/>
      <c r="U6746" s="259"/>
      <c r="V6746" s="259"/>
    </row>
    <row r="6747" spans="1:22">
      <c r="A6747" s="45"/>
      <c r="B6747" s="43">
        <f t="shared" si="110"/>
        <v>6732</v>
      </c>
      <c r="C6747" s="919"/>
      <c r="D6747" s="48"/>
      <c r="L6747" s="259"/>
      <c r="M6747" s="259"/>
      <c r="S6747" s="259"/>
      <c r="T6747" s="259"/>
      <c r="U6747" s="259"/>
      <c r="V6747" s="259"/>
    </row>
    <row r="6748" spans="1:22">
      <c r="A6748" s="45"/>
      <c r="B6748" s="43">
        <f t="shared" si="110"/>
        <v>6733</v>
      </c>
      <c r="C6748" s="919"/>
      <c r="D6748" s="48"/>
      <c r="L6748" s="259"/>
      <c r="M6748" s="259"/>
      <c r="S6748" s="259"/>
      <c r="T6748" s="259"/>
      <c r="U6748" s="259"/>
      <c r="V6748" s="259"/>
    </row>
    <row r="6749" spans="1:22">
      <c r="A6749" s="45"/>
      <c r="B6749" s="43">
        <f t="shared" si="110"/>
        <v>6734</v>
      </c>
      <c r="C6749" s="919"/>
      <c r="D6749" s="48"/>
      <c r="L6749" s="259"/>
      <c r="M6749" s="259"/>
      <c r="S6749" s="259"/>
      <c r="T6749" s="259"/>
      <c r="U6749" s="259"/>
      <c r="V6749" s="259"/>
    </row>
    <row r="6750" spans="1:22">
      <c r="A6750" s="45"/>
      <c r="B6750" s="43">
        <f t="shared" si="110"/>
        <v>6735</v>
      </c>
      <c r="C6750" s="919"/>
      <c r="D6750" s="48"/>
      <c r="L6750" s="259"/>
      <c r="M6750" s="259"/>
      <c r="S6750" s="259"/>
      <c r="T6750" s="259"/>
      <c r="U6750" s="259"/>
      <c r="V6750" s="259"/>
    </row>
    <row r="6751" spans="1:22">
      <c r="A6751" s="45"/>
      <c r="B6751" s="43">
        <f t="shared" si="110"/>
        <v>6736</v>
      </c>
      <c r="C6751" s="919"/>
      <c r="D6751" s="48"/>
      <c r="L6751" s="259"/>
      <c r="M6751" s="259"/>
      <c r="S6751" s="259"/>
      <c r="T6751" s="259"/>
      <c r="U6751" s="259"/>
      <c r="V6751" s="259"/>
    </row>
    <row r="6752" spans="1:22">
      <c r="A6752" s="45"/>
      <c r="B6752" s="43">
        <f t="shared" si="110"/>
        <v>6737</v>
      </c>
      <c r="C6752" s="919"/>
      <c r="D6752" s="48"/>
      <c r="L6752" s="259"/>
      <c r="M6752" s="259"/>
      <c r="S6752" s="259"/>
      <c r="T6752" s="259"/>
      <c r="U6752" s="259"/>
      <c r="V6752" s="259"/>
    </row>
    <row r="6753" spans="1:22">
      <c r="A6753" s="45"/>
      <c r="B6753" s="43">
        <f t="shared" si="110"/>
        <v>6738</v>
      </c>
      <c r="C6753" s="919"/>
      <c r="D6753" s="48"/>
      <c r="L6753" s="259"/>
      <c r="M6753" s="259"/>
      <c r="S6753" s="259"/>
      <c r="T6753" s="259"/>
      <c r="U6753" s="259"/>
      <c r="V6753" s="259"/>
    </row>
    <row r="6754" spans="1:22">
      <c r="A6754" s="45"/>
      <c r="B6754" s="43">
        <f t="shared" si="110"/>
        <v>6739</v>
      </c>
      <c r="C6754" s="919"/>
      <c r="D6754" s="48"/>
      <c r="L6754" s="259"/>
      <c r="M6754" s="259"/>
      <c r="S6754" s="259"/>
      <c r="T6754" s="259"/>
      <c r="U6754" s="259"/>
      <c r="V6754" s="259"/>
    </row>
    <row r="6755" spans="1:22">
      <c r="A6755" s="45"/>
      <c r="B6755" s="43">
        <f t="shared" si="110"/>
        <v>6740</v>
      </c>
      <c r="C6755" s="919"/>
      <c r="D6755" s="48"/>
      <c r="L6755" s="259"/>
      <c r="M6755" s="259"/>
      <c r="S6755" s="259"/>
      <c r="T6755" s="259"/>
      <c r="U6755" s="259"/>
      <c r="V6755" s="259"/>
    </row>
    <row r="6756" spans="1:22">
      <c r="A6756" s="45"/>
      <c r="B6756" s="43">
        <f t="shared" si="110"/>
        <v>6741</v>
      </c>
      <c r="C6756" s="919"/>
      <c r="D6756" s="48"/>
      <c r="L6756" s="259"/>
      <c r="M6756" s="259"/>
      <c r="S6756" s="259"/>
      <c r="T6756" s="259"/>
      <c r="U6756" s="259"/>
      <c r="V6756" s="259"/>
    </row>
    <row r="6757" spans="1:22">
      <c r="A6757" s="45"/>
      <c r="B6757" s="43">
        <f t="shared" si="110"/>
        <v>6742</v>
      </c>
      <c r="C6757" s="919"/>
      <c r="D6757" s="48"/>
      <c r="L6757" s="259"/>
      <c r="M6757" s="259"/>
      <c r="S6757" s="259"/>
      <c r="T6757" s="259"/>
      <c r="U6757" s="259"/>
      <c r="V6757" s="259"/>
    </row>
    <row r="6758" spans="1:22">
      <c r="A6758" s="45"/>
      <c r="B6758" s="43">
        <f t="shared" si="110"/>
        <v>6743</v>
      </c>
      <c r="C6758" s="919"/>
      <c r="D6758" s="48"/>
      <c r="L6758" s="259"/>
      <c r="M6758" s="259"/>
      <c r="S6758" s="259"/>
      <c r="T6758" s="259"/>
      <c r="U6758" s="259"/>
      <c r="V6758" s="259"/>
    </row>
    <row r="6759" spans="1:22">
      <c r="A6759" s="45"/>
      <c r="B6759" s="43">
        <f t="shared" si="110"/>
        <v>6744</v>
      </c>
      <c r="C6759" s="919"/>
      <c r="D6759" s="48"/>
      <c r="L6759" s="259"/>
      <c r="M6759" s="259"/>
      <c r="S6759" s="259"/>
      <c r="T6759" s="259"/>
      <c r="U6759" s="259"/>
      <c r="V6759" s="259"/>
    </row>
    <row r="6760" spans="1:22">
      <c r="A6760" s="45"/>
      <c r="B6760" s="43">
        <f t="shared" si="110"/>
        <v>6745</v>
      </c>
      <c r="C6760" s="919"/>
      <c r="D6760" s="48"/>
      <c r="L6760" s="259"/>
      <c r="M6760" s="259"/>
      <c r="S6760" s="259"/>
      <c r="T6760" s="259"/>
      <c r="U6760" s="259"/>
      <c r="V6760" s="259"/>
    </row>
    <row r="6761" spans="1:22">
      <c r="A6761" s="45"/>
      <c r="B6761" s="43">
        <f t="shared" si="110"/>
        <v>6746</v>
      </c>
      <c r="C6761" s="919"/>
      <c r="D6761" s="48"/>
      <c r="L6761" s="259"/>
      <c r="M6761" s="259"/>
      <c r="S6761" s="259"/>
      <c r="T6761" s="259"/>
      <c r="U6761" s="259"/>
      <c r="V6761" s="259"/>
    </row>
    <row r="6762" spans="1:22">
      <c r="A6762" s="45"/>
      <c r="B6762" s="43">
        <f t="shared" si="110"/>
        <v>6747</v>
      </c>
      <c r="C6762" s="919"/>
      <c r="D6762" s="48"/>
      <c r="L6762" s="259"/>
      <c r="M6762" s="259"/>
      <c r="S6762" s="259"/>
      <c r="T6762" s="259"/>
      <c r="U6762" s="259"/>
      <c r="V6762" s="259"/>
    </row>
    <row r="6763" spans="1:22">
      <c r="A6763" s="45"/>
      <c r="B6763" s="43">
        <f t="shared" si="110"/>
        <v>6748</v>
      </c>
      <c r="C6763" s="919"/>
      <c r="D6763" s="48"/>
      <c r="L6763" s="259"/>
      <c r="M6763" s="259"/>
      <c r="S6763" s="259"/>
      <c r="T6763" s="259"/>
      <c r="U6763" s="259"/>
      <c r="V6763" s="259"/>
    </row>
    <row r="6764" spans="1:22">
      <c r="A6764" s="45"/>
      <c r="B6764" s="43">
        <f t="shared" si="110"/>
        <v>6749</v>
      </c>
      <c r="C6764" s="919"/>
      <c r="D6764" s="48"/>
      <c r="L6764" s="259"/>
      <c r="M6764" s="259"/>
      <c r="S6764" s="259"/>
      <c r="T6764" s="259"/>
      <c r="U6764" s="259"/>
      <c r="V6764" s="259"/>
    </row>
    <row r="6765" spans="1:22">
      <c r="A6765" s="45"/>
      <c r="B6765" s="43">
        <f t="shared" si="110"/>
        <v>6750</v>
      </c>
      <c r="C6765" s="919"/>
      <c r="D6765" s="48"/>
      <c r="L6765" s="259"/>
      <c r="M6765" s="259"/>
      <c r="S6765" s="259"/>
      <c r="T6765" s="259"/>
      <c r="U6765" s="259"/>
      <c r="V6765" s="259"/>
    </row>
    <row r="6766" spans="1:22">
      <c r="A6766" s="45"/>
      <c r="B6766" s="43">
        <f t="shared" si="110"/>
        <v>6751</v>
      </c>
      <c r="C6766" s="919"/>
      <c r="D6766" s="48"/>
      <c r="L6766" s="259"/>
      <c r="M6766" s="259"/>
      <c r="S6766" s="259"/>
      <c r="T6766" s="259"/>
      <c r="U6766" s="259"/>
      <c r="V6766" s="259"/>
    </row>
    <row r="6767" spans="1:22">
      <c r="A6767" s="45"/>
      <c r="B6767" s="43">
        <f t="shared" si="110"/>
        <v>6752</v>
      </c>
      <c r="C6767" s="919"/>
      <c r="D6767" s="48"/>
      <c r="L6767" s="259"/>
      <c r="M6767" s="259"/>
      <c r="S6767" s="259"/>
      <c r="T6767" s="259"/>
      <c r="U6767" s="259"/>
      <c r="V6767" s="259"/>
    </row>
    <row r="6768" spans="1:22">
      <c r="A6768" s="45"/>
      <c r="B6768" s="43">
        <f t="shared" si="110"/>
        <v>6753</v>
      </c>
      <c r="C6768" s="919"/>
      <c r="D6768" s="48"/>
      <c r="L6768" s="259"/>
      <c r="M6768" s="259"/>
      <c r="S6768" s="259"/>
      <c r="T6768" s="259"/>
      <c r="U6768" s="259"/>
      <c r="V6768" s="259"/>
    </row>
    <row r="6769" spans="1:22">
      <c r="A6769" s="45"/>
      <c r="B6769" s="43">
        <f t="shared" si="110"/>
        <v>6754</v>
      </c>
      <c r="C6769" s="919"/>
      <c r="D6769" s="48"/>
      <c r="L6769" s="259"/>
      <c r="M6769" s="259"/>
      <c r="S6769" s="259"/>
      <c r="T6769" s="259"/>
      <c r="U6769" s="259"/>
      <c r="V6769" s="259"/>
    </row>
    <row r="6770" spans="1:22">
      <c r="A6770" s="45"/>
      <c r="B6770" s="43">
        <f t="shared" si="110"/>
        <v>6755</v>
      </c>
      <c r="C6770" s="919"/>
      <c r="D6770" s="48"/>
      <c r="L6770" s="259"/>
      <c r="M6770" s="259"/>
      <c r="S6770" s="259"/>
      <c r="T6770" s="259"/>
      <c r="U6770" s="259"/>
      <c r="V6770" s="259"/>
    </row>
    <row r="6771" spans="1:22">
      <c r="A6771" s="45"/>
      <c r="B6771" s="43">
        <f t="shared" si="110"/>
        <v>6756</v>
      </c>
      <c r="C6771" s="919"/>
      <c r="D6771" s="48"/>
      <c r="L6771" s="259"/>
      <c r="M6771" s="259"/>
      <c r="S6771" s="259"/>
      <c r="T6771" s="259"/>
      <c r="U6771" s="259"/>
      <c r="V6771" s="259"/>
    </row>
    <row r="6772" spans="1:22">
      <c r="A6772" s="45"/>
      <c r="B6772" s="43">
        <f t="shared" si="110"/>
        <v>6757</v>
      </c>
      <c r="C6772" s="919"/>
      <c r="D6772" s="48"/>
      <c r="L6772" s="259"/>
      <c r="M6772" s="259"/>
      <c r="S6772" s="259"/>
      <c r="T6772" s="259"/>
      <c r="U6772" s="259"/>
      <c r="V6772" s="259"/>
    </row>
    <row r="6773" spans="1:22">
      <c r="A6773" s="45"/>
      <c r="B6773" s="43">
        <f t="shared" si="110"/>
        <v>6758</v>
      </c>
      <c r="C6773" s="919"/>
      <c r="D6773" s="48"/>
      <c r="L6773" s="259"/>
      <c r="M6773" s="259"/>
      <c r="S6773" s="259"/>
      <c r="T6773" s="259"/>
      <c r="U6773" s="259"/>
      <c r="V6773" s="259"/>
    </row>
    <row r="6774" spans="1:22">
      <c r="A6774" s="45"/>
      <c r="B6774" s="43">
        <f t="shared" si="110"/>
        <v>6759</v>
      </c>
      <c r="C6774" s="919"/>
      <c r="D6774" s="48"/>
      <c r="L6774" s="259"/>
      <c r="M6774" s="259"/>
      <c r="S6774" s="259"/>
      <c r="T6774" s="259"/>
      <c r="U6774" s="259"/>
      <c r="V6774" s="259"/>
    </row>
    <row r="6775" spans="1:22">
      <c r="A6775" s="45"/>
      <c r="B6775" s="43">
        <f t="shared" si="110"/>
        <v>6760</v>
      </c>
      <c r="C6775" s="919"/>
      <c r="D6775" s="48"/>
      <c r="L6775" s="259"/>
      <c r="M6775" s="259"/>
      <c r="S6775" s="259"/>
      <c r="T6775" s="259"/>
      <c r="U6775" s="259"/>
      <c r="V6775" s="259"/>
    </row>
    <row r="6776" spans="1:22">
      <c r="A6776" s="45"/>
      <c r="B6776" s="43">
        <f t="shared" si="110"/>
        <v>6761</v>
      </c>
      <c r="C6776" s="919"/>
      <c r="D6776" s="48"/>
      <c r="L6776" s="259"/>
      <c r="M6776" s="259"/>
      <c r="S6776" s="259"/>
      <c r="T6776" s="259"/>
      <c r="U6776" s="259"/>
      <c r="V6776" s="259"/>
    </row>
    <row r="6777" spans="1:22">
      <c r="A6777" s="45"/>
      <c r="B6777" s="43">
        <f t="shared" si="110"/>
        <v>6762</v>
      </c>
      <c r="C6777" s="919"/>
      <c r="D6777" s="48"/>
      <c r="L6777" s="259"/>
      <c r="M6777" s="259"/>
      <c r="S6777" s="259"/>
      <c r="T6777" s="259"/>
      <c r="U6777" s="259"/>
      <c r="V6777" s="259"/>
    </row>
    <row r="6778" spans="1:22">
      <c r="A6778" s="45"/>
      <c r="B6778" s="43">
        <f t="shared" si="110"/>
        <v>6763</v>
      </c>
      <c r="C6778" s="919"/>
      <c r="D6778" s="48"/>
      <c r="L6778" s="259"/>
      <c r="M6778" s="259"/>
      <c r="S6778" s="259"/>
      <c r="T6778" s="259"/>
      <c r="U6778" s="259"/>
      <c r="V6778" s="259"/>
    </row>
    <row r="6779" spans="1:22">
      <c r="A6779" s="45"/>
      <c r="B6779" s="43">
        <f t="shared" si="110"/>
        <v>6764</v>
      </c>
      <c r="C6779" s="919"/>
      <c r="D6779" s="48"/>
      <c r="L6779" s="259"/>
      <c r="M6779" s="259"/>
      <c r="S6779" s="259"/>
      <c r="T6779" s="259"/>
      <c r="U6779" s="259"/>
      <c r="V6779" s="259"/>
    </row>
    <row r="6780" spans="1:22">
      <c r="A6780" s="45"/>
      <c r="B6780" s="43">
        <f t="shared" si="110"/>
        <v>6765</v>
      </c>
      <c r="C6780" s="919"/>
      <c r="D6780" s="48"/>
      <c r="L6780" s="259"/>
      <c r="M6780" s="259"/>
      <c r="S6780" s="259"/>
      <c r="T6780" s="259"/>
      <c r="U6780" s="259"/>
      <c r="V6780" s="259"/>
    </row>
    <row r="6781" spans="1:22">
      <c r="A6781" s="45"/>
      <c r="B6781" s="43">
        <f t="shared" si="110"/>
        <v>6766</v>
      </c>
      <c r="C6781" s="919"/>
      <c r="D6781" s="48"/>
      <c r="L6781" s="259"/>
      <c r="M6781" s="259"/>
      <c r="S6781" s="259"/>
      <c r="T6781" s="259"/>
      <c r="U6781" s="259"/>
      <c r="V6781" s="259"/>
    </row>
    <row r="6782" spans="1:22">
      <c r="A6782" s="45"/>
      <c r="B6782" s="43">
        <f t="shared" si="110"/>
        <v>6767</v>
      </c>
      <c r="C6782" s="919"/>
      <c r="D6782" s="48"/>
      <c r="L6782" s="259"/>
      <c r="M6782" s="259"/>
      <c r="S6782" s="259"/>
      <c r="T6782" s="259"/>
      <c r="U6782" s="259"/>
      <c r="V6782" s="259"/>
    </row>
    <row r="6783" spans="1:22">
      <c r="A6783" s="45"/>
      <c r="B6783" s="43">
        <f t="shared" si="110"/>
        <v>6768</v>
      </c>
      <c r="C6783" s="919"/>
      <c r="D6783" s="48"/>
      <c r="L6783" s="259"/>
      <c r="M6783" s="259"/>
      <c r="S6783" s="259"/>
      <c r="T6783" s="259"/>
      <c r="U6783" s="259"/>
      <c r="V6783" s="259"/>
    </row>
    <row r="6784" spans="1:22">
      <c r="A6784" s="45"/>
      <c r="B6784" s="43">
        <f t="shared" si="110"/>
        <v>6769</v>
      </c>
      <c r="C6784" s="919"/>
      <c r="D6784" s="48"/>
      <c r="L6784" s="259"/>
      <c r="M6784" s="259"/>
      <c r="S6784" s="259"/>
      <c r="T6784" s="259"/>
      <c r="U6784" s="259"/>
      <c r="V6784" s="259"/>
    </row>
    <row r="6785" spans="1:22">
      <c r="A6785" s="45"/>
      <c r="B6785" s="43">
        <f t="shared" si="110"/>
        <v>6770</v>
      </c>
      <c r="C6785" s="919"/>
      <c r="D6785" s="48"/>
      <c r="L6785" s="259"/>
      <c r="M6785" s="259"/>
      <c r="S6785" s="259"/>
      <c r="T6785" s="259"/>
      <c r="U6785" s="259"/>
      <c r="V6785" s="259"/>
    </row>
    <row r="6786" spans="1:22">
      <c r="A6786" s="45"/>
      <c r="B6786" s="43">
        <f t="shared" si="110"/>
        <v>6771</v>
      </c>
      <c r="C6786" s="919"/>
      <c r="D6786" s="48"/>
      <c r="L6786" s="259"/>
      <c r="M6786" s="259"/>
      <c r="S6786" s="259"/>
      <c r="T6786" s="259"/>
      <c r="U6786" s="259"/>
      <c r="V6786" s="259"/>
    </row>
    <row r="6787" spans="1:22">
      <c r="A6787" s="45"/>
      <c r="B6787" s="43">
        <f t="shared" si="110"/>
        <v>6772</v>
      </c>
      <c r="C6787" s="919"/>
      <c r="D6787" s="48"/>
      <c r="L6787" s="259"/>
      <c r="M6787" s="259"/>
      <c r="S6787" s="259"/>
      <c r="T6787" s="259"/>
      <c r="U6787" s="259"/>
      <c r="V6787" s="259"/>
    </row>
    <row r="6788" spans="1:22">
      <c r="A6788" s="45"/>
      <c r="B6788" s="43">
        <f t="shared" si="110"/>
        <v>6773</v>
      </c>
      <c r="C6788" s="919"/>
      <c r="D6788" s="48"/>
      <c r="L6788" s="259"/>
      <c r="M6788" s="259"/>
      <c r="S6788" s="259"/>
      <c r="T6788" s="259"/>
      <c r="U6788" s="259"/>
      <c r="V6788" s="259"/>
    </row>
    <row r="6789" spans="1:22">
      <c r="A6789" s="45"/>
      <c r="B6789" s="43">
        <f t="shared" si="110"/>
        <v>6774</v>
      </c>
      <c r="C6789" s="919"/>
      <c r="D6789" s="48"/>
      <c r="L6789" s="259"/>
      <c r="M6789" s="259"/>
      <c r="S6789" s="259"/>
      <c r="T6789" s="259"/>
      <c r="U6789" s="259"/>
      <c r="V6789" s="259"/>
    </row>
    <row r="6790" spans="1:22">
      <c r="A6790" s="45"/>
      <c r="B6790" s="43">
        <f t="shared" si="110"/>
        <v>6775</v>
      </c>
      <c r="C6790" s="919"/>
      <c r="D6790" s="48"/>
      <c r="L6790" s="259"/>
      <c r="M6790" s="259"/>
      <c r="S6790" s="259"/>
      <c r="T6790" s="259"/>
      <c r="U6790" s="259"/>
      <c r="V6790" s="259"/>
    </row>
    <row r="6791" spans="1:22">
      <c r="A6791" s="45"/>
      <c r="B6791" s="43">
        <f t="shared" si="110"/>
        <v>6776</v>
      </c>
      <c r="C6791" s="919"/>
      <c r="D6791" s="48"/>
      <c r="L6791" s="259"/>
      <c r="M6791" s="259"/>
      <c r="S6791" s="259"/>
      <c r="T6791" s="259"/>
      <c r="U6791" s="259"/>
      <c r="V6791" s="259"/>
    </row>
    <row r="6792" spans="1:22">
      <c r="A6792" s="45"/>
      <c r="B6792" s="43">
        <f t="shared" si="110"/>
        <v>6777</v>
      </c>
      <c r="C6792" s="919"/>
      <c r="D6792" s="48"/>
      <c r="L6792" s="259"/>
      <c r="M6792" s="259"/>
      <c r="S6792" s="259"/>
      <c r="T6792" s="259"/>
      <c r="U6792" s="259"/>
      <c r="V6792" s="259"/>
    </row>
    <row r="6793" spans="1:22">
      <c r="A6793" s="45"/>
      <c r="B6793" s="43">
        <f t="shared" si="110"/>
        <v>6778</v>
      </c>
      <c r="C6793" s="919"/>
      <c r="D6793" s="48"/>
      <c r="L6793" s="259"/>
      <c r="M6793" s="259"/>
      <c r="S6793" s="259"/>
      <c r="T6793" s="259"/>
      <c r="U6793" s="259"/>
      <c r="V6793" s="259"/>
    </row>
    <row r="6794" spans="1:22">
      <c r="A6794" s="45"/>
      <c r="B6794" s="43">
        <f t="shared" si="110"/>
        <v>6779</v>
      </c>
      <c r="C6794" s="919"/>
      <c r="D6794" s="48"/>
      <c r="L6794" s="259"/>
      <c r="M6794" s="259"/>
      <c r="S6794" s="259"/>
      <c r="T6794" s="259"/>
      <c r="U6794" s="259"/>
      <c r="V6794" s="259"/>
    </row>
    <row r="6795" spans="1:22">
      <c r="A6795" s="45"/>
      <c r="B6795" s="43">
        <f t="shared" si="110"/>
        <v>6780</v>
      </c>
      <c r="C6795" s="919"/>
      <c r="D6795" s="48"/>
      <c r="L6795" s="259"/>
      <c r="M6795" s="259"/>
      <c r="S6795" s="259"/>
      <c r="T6795" s="259"/>
      <c r="U6795" s="259"/>
      <c r="V6795" s="259"/>
    </row>
    <row r="6796" spans="1:22">
      <c r="A6796" s="45"/>
      <c r="B6796" s="43">
        <f t="shared" si="110"/>
        <v>6781</v>
      </c>
      <c r="C6796" s="919"/>
      <c r="D6796" s="48"/>
      <c r="L6796" s="259"/>
      <c r="M6796" s="259"/>
      <c r="S6796" s="259"/>
      <c r="T6796" s="259"/>
      <c r="U6796" s="259"/>
      <c r="V6796" s="259"/>
    </row>
    <row r="6797" spans="1:22">
      <c r="A6797" s="45"/>
      <c r="B6797" s="43">
        <f t="shared" si="110"/>
        <v>6782</v>
      </c>
      <c r="C6797" s="919"/>
      <c r="D6797" s="48"/>
      <c r="L6797" s="259"/>
      <c r="M6797" s="259"/>
      <c r="S6797" s="259"/>
      <c r="T6797" s="259"/>
      <c r="U6797" s="259"/>
      <c r="V6797" s="259"/>
    </row>
    <row r="6798" spans="1:22">
      <c r="A6798" s="45"/>
      <c r="B6798" s="43">
        <f t="shared" si="110"/>
        <v>6783</v>
      </c>
      <c r="C6798" s="919"/>
      <c r="D6798" s="48"/>
      <c r="L6798" s="259"/>
      <c r="M6798" s="259"/>
      <c r="S6798" s="259"/>
      <c r="T6798" s="259"/>
      <c r="U6798" s="259"/>
      <c r="V6798" s="259"/>
    </row>
    <row r="6799" spans="1:22">
      <c r="A6799" s="45"/>
      <c r="B6799" s="43">
        <f t="shared" si="110"/>
        <v>6784</v>
      </c>
      <c r="C6799" s="919"/>
      <c r="D6799" s="48"/>
      <c r="L6799" s="259"/>
      <c r="M6799" s="259"/>
      <c r="S6799" s="259"/>
      <c r="T6799" s="259"/>
      <c r="U6799" s="259"/>
      <c r="V6799" s="259"/>
    </row>
    <row r="6800" spans="1:22">
      <c r="A6800" s="45"/>
      <c r="B6800" s="43">
        <f t="shared" si="110"/>
        <v>6785</v>
      </c>
      <c r="C6800" s="919"/>
      <c r="D6800" s="48"/>
      <c r="L6800" s="259"/>
      <c r="M6800" s="259"/>
      <c r="S6800" s="259"/>
      <c r="T6800" s="259"/>
      <c r="U6800" s="259"/>
      <c r="V6800" s="259"/>
    </row>
    <row r="6801" spans="1:22">
      <c r="A6801" s="45"/>
      <c r="B6801" s="43">
        <f t="shared" si="110"/>
        <v>6786</v>
      </c>
      <c r="C6801" s="919"/>
      <c r="D6801" s="48"/>
      <c r="L6801" s="259"/>
      <c r="M6801" s="259"/>
      <c r="S6801" s="259"/>
      <c r="T6801" s="259"/>
      <c r="U6801" s="259"/>
      <c r="V6801" s="259"/>
    </row>
    <row r="6802" spans="1:22">
      <c r="A6802" s="45"/>
      <c r="B6802" s="43">
        <f t="shared" ref="B6802:B6865" si="111">B6801+1</f>
        <v>6787</v>
      </c>
      <c r="C6802" s="919"/>
      <c r="D6802" s="48"/>
      <c r="L6802" s="259"/>
      <c r="M6802" s="259"/>
      <c r="S6802" s="259"/>
      <c r="T6802" s="259"/>
      <c r="U6802" s="259"/>
      <c r="V6802" s="259"/>
    </row>
    <row r="6803" spans="1:22">
      <c r="A6803" s="45"/>
      <c r="B6803" s="43">
        <f t="shared" si="111"/>
        <v>6788</v>
      </c>
      <c r="C6803" s="919"/>
      <c r="D6803" s="48"/>
      <c r="L6803" s="259"/>
      <c r="M6803" s="259"/>
      <c r="S6803" s="259"/>
      <c r="T6803" s="259"/>
      <c r="U6803" s="259"/>
      <c r="V6803" s="259"/>
    </row>
    <row r="6804" spans="1:22">
      <c r="A6804" s="45"/>
      <c r="B6804" s="43">
        <f t="shared" si="111"/>
        <v>6789</v>
      </c>
      <c r="C6804" s="919"/>
      <c r="D6804" s="48"/>
      <c r="L6804" s="259"/>
      <c r="M6804" s="259"/>
      <c r="S6804" s="259"/>
      <c r="T6804" s="259"/>
      <c r="U6804" s="259"/>
      <c r="V6804" s="259"/>
    </row>
    <row r="6805" spans="1:22">
      <c r="A6805" s="45"/>
      <c r="B6805" s="43">
        <f t="shared" si="111"/>
        <v>6790</v>
      </c>
      <c r="C6805" s="919"/>
      <c r="D6805" s="48"/>
      <c r="L6805" s="259"/>
      <c r="M6805" s="259"/>
      <c r="S6805" s="259"/>
      <c r="T6805" s="259"/>
      <c r="U6805" s="259"/>
      <c r="V6805" s="259"/>
    </row>
    <row r="6806" spans="1:22">
      <c r="A6806" s="45"/>
      <c r="B6806" s="43">
        <f t="shared" si="111"/>
        <v>6791</v>
      </c>
      <c r="C6806" s="919"/>
      <c r="D6806" s="48"/>
      <c r="L6806" s="259"/>
      <c r="M6806" s="259"/>
      <c r="S6806" s="259"/>
      <c r="T6806" s="259"/>
      <c r="U6806" s="259"/>
      <c r="V6806" s="259"/>
    </row>
    <row r="6807" spans="1:22">
      <c r="A6807" s="45"/>
      <c r="B6807" s="43">
        <f t="shared" si="111"/>
        <v>6792</v>
      </c>
      <c r="C6807" s="919"/>
      <c r="D6807" s="48"/>
      <c r="L6807" s="259"/>
      <c r="M6807" s="259"/>
      <c r="S6807" s="259"/>
      <c r="T6807" s="259"/>
      <c r="U6807" s="259"/>
      <c r="V6807" s="259"/>
    </row>
    <row r="6808" spans="1:22">
      <c r="A6808" s="45"/>
      <c r="B6808" s="43">
        <f t="shared" si="111"/>
        <v>6793</v>
      </c>
      <c r="C6808" s="919"/>
      <c r="D6808" s="48"/>
      <c r="L6808" s="259"/>
      <c r="M6808" s="259"/>
      <c r="S6808" s="259"/>
      <c r="T6808" s="259"/>
      <c r="U6808" s="259"/>
      <c r="V6808" s="259"/>
    </row>
    <row r="6809" spans="1:22">
      <c r="A6809" s="45"/>
      <c r="B6809" s="43">
        <f t="shared" si="111"/>
        <v>6794</v>
      </c>
      <c r="C6809" s="919"/>
      <c r="D6809" s="48"/>
      <c r="L6809" s="259"/>
      <c r="M6809" s="259"/>
      <c r="S6809" s="259"/>
      <c r="T6809" s="259"/>
      <c r="U6809" s="259"/>
      <c r="V6809" s="259"/>
    </row>
    <row r="6810" spans="1:22">
      <c r="A6810" s="45"/>
      <c r="B6810" s="43">
        <f t="shared" si="111"/>
        <v>6795</v>
      </c>
      <c r="C6810" s="919"/>
      <c r="D6810" s="48"/>
      <c r="L6810" s="259"/>
      <c r="M6810" s="259"/>
      <c r="S6810" s="259"/>
      <c r="T6810" s="259"/>
      <c r="U6810" s="259"/>
      <c r="V6810" s="259"/>
    </row>
    <row r="6811" spans="1:22">
      <c r="A6811" s="45"/>
      <c r="B6811" s="43">
        <f t="shared" si="111"/>
        <v>6796</v>
      </c>
      <c r="C6811" s="919"/>
      <c r="D6811" s="48"/>
      <c r="L6811" s="259"/>
      <c r="M6811" s="259"/>
      <c r="S6811" s="259"/>
      <c r="T6811" s="259"/>
      <c r="U6811" s="259"/>
      <c r="V6811" s="259"/>
    </row>
    <row r="6812" spans="1:22">
      <c r="A6812" s="45"/>
      <c r="B6812" s="43">
        <f t="shared" si="111"/>
        <v>6797</v>
      </c>
      <c r="C6812" s="919"/>
      <c r="D6812" s="48"/>
      <c r="L6812" s="259"/>
      <c r="M6812" s="259"/>
      <c r="S6812" s="259"/>
      <c r="T6812" s="259"/>
      <c r="U6812" s="259"/>
      <c r="V6812" s="259"/>
    </row>
    <row r="6813" spans="1:22">
      <c r="A6813" s="45"/>
      <c r="B6813" s="43">
        <f t="shared" si="111"/>
        <v>6798</v>
      </c>
      <c r="C6813" s="919"/>
      <c r="D6813" s="48"/>
      <c r="L6813" s="259"/>
      <c r="M6813" s="259"/>
      <c r="S6813" s="259"/>
      <c r="T6813" s="259"/>
      <c r="U6813" s="259"/>
      <c r="V6813" s="259"/>
    </row>
    <row r="6814" spans="1:22">
      <c r="A6814" s="45"/>
      <c r="B6814" s="43">
        <f t="shared" si="111"/>
        <v>6799</v>
      </c>
      <c r="C6814" s="919"/>
      <c r="D6814" s="48"/>
      <c r="L6814" s="259"/>
      <c r="M6814" s="259"/>
      <c r="S6814" s="259"/>
      <c r="T6814" s="259"/>
      <c r="U6814" s="259"/>
      <c r="V6814" s="259"/>
    </row>
    <row r="6815" spans="1:22">
      <c r="A6815" s="45"/>
      <c r="B6815" s="43">
        <f t="shared" si="111"/>
        <v>6800</v>
      </c>
      <c r="C6815" s="919"/>
      <c r="D6815" s="48"/>
      <c r="L6815" s="259"/>
      <c r="M6815" s="259"/>
      <c r="S6815" s="259"/>
      <c r="T6815" s="259"/>
      <c r="U6815" s="259"/>
      <c r="V6815" s="259"/>
    </row>
    <row r="6816" spans="1:22">
      <c r="A6816" s="45"/>
      <c r="B6816" s="43">
        <f t="shared" si="111"/>
        <v>6801</v>
      </c>
      <c r="C6816" s="919"/>
      <c r="D6816" s="48"/>
      <c r="L6816" s="259"/>
      <c r="M6816" s="259"/>
      <c r="S6816" s="259"/>
      <c r="T6816" s="259"/>
      <c r="U6816" s="259"/>
      <c r="V6816" s="259"/>
    </row>
    <row r="6817" spans="1:22">
      <c r="A6817" s="45"/>
      <c r="B6817" s="43">
        <f t="shared" si="111"/>
        <v>6802</v>
      </c>
      <c r="C6817" s="919"/>
      <c r="D6817" s="48"/>
      <c r="L6817" s="259"/>
      <c r="M6817" s="259"/>
      <c r="S6817" s="259"/>
      <c r="T6817" s="259"/>
      <c r="U6817" s="259"/>
      <c r="V6817" s="259"/>
    </row>
    <row r="6818" spans="1:22">
      <c r="A6818" s="45"/>
      <c r="B6818" s="43">
        <f t="shared" si="111"/>
        <v>6803</v>
      </c>
      <c r="C6818" s="919"/>
      <c r="D6818" s="48"/>
      <c r="L6818" s="259"/>
      <c r="M6818" s="259"/>
      <c r="S6818" s="259"/>
      <c r="T6818" s="259"/>
      <c r="U6818" s="259"/>
      <c r="V6818" s="259"/>
    </row>
    <row r="6819" spans="1:22">
      <c r="A6819" s="45"/>
      <c r="B6819" s="43">
        <f t="shared" si="111"/>
        <v>6804</v>
      </c>
      <c r="C6819" s="919"/>
      <c r="D6819" s="48"/>
      <c r="L6819" s="259"/>
      <c r="M6819" s="259"/>
      <c r="S6819" s="259"/>
      <c r="T6819" s="259"/>
      <c r="U6819" s="259"/>
      <c r="V6819" s="259"/>
    </row>
    <row r="6820" spans="1:22">
      <c r="A6820" s="45"/>
      <c r="B6820" s="43">
        <f t="shared" si="111"/>
        <v>6805</v>
      </c>
      <c r="C6820" s="919"/>
      <c r="D6820" s="48"/>
      <c r="L6820" s="259"/>
      <c r="M6820" s="259"/>
      <c r="S6820" s="259"/>
      <c r="T6820" s="259"/>
      <c r="U6820" s="259"/>
      <c r="V6820" s="259"/>
    </row>
    <row r="6821" spans="1:22">
      <c r="A6821" s="45"/>
      <c r="B6821" s="43">
        <f t="shared" si="111"/>
        <v>6806</v>
      </c>
      <c r="C6821" s="919"/>
      <c r="D6821" s="48"/>
      <c r="L6821" s="259"/>
      <c r="M6821" s="259"/>
      <c r="S6821" s="259"/>
      <c r="T6821" s="259"/>
      <c r="U6821" s="259"/>
      <c r="V6821" s="259"/>
    </row>
    <row r="6822" spans="1:22">
      <c r="A6822" s="45"/>
      <c r="B6822" s="43">
        <f t="shared" si="111"/>
        <v>6807</v>
      </c>
      <c r="C6822" s="919"/>
      <c r="D6822" s="48"/>
      <c r="L6822" s="259"/>
      <c r="M6822" s="259"/>
      <c r="S6822" s="259"/>
      <c r="T6822" s="259"/>
      <c r="U6822" s="259"/>
      <c r="V6822" s="259"/>
    </row>
    <row r="6823" spans="1:22">
      <c r="A6823" s="45"/>
      <c r="B6823" s="43">
        <f t="shared" si="111"/>
        <v>6808</v>
      </c>
      <c r="C6823" s="919"/>
      <c r="D6823" s="48"/>
      <c r="L6823" s="259"/>
      <c r="M6823" s="259"/>
      <c r="S6823" s="259"/>
      <c r="T6823" s="259"/>
      <c r="U6823" s="259"/>
      <c r="V6823" s="259"/>
    </row>
    <row r="6824" spans="1:22">
      <c r="A6824" s="45"/>
      <c r="B6824" s="43">
        <f t="shared" si="111"/>
        <v>6809</v>
      </c>
      <c r="C6824" s="919"/>
      <c r="D6824" s="48"/>
      <c r="L6824" s="259"/>
      <c r="M6824" s="259"/>
      <c r="S6824" s="259"/>
      <c r="T6824" s="259"/>
      <c r="U6824" s="259"/>
      <c r="V6824" s="259"/>
    </row>
    <row r="6825" spans="1:22">
      <c r="A6825" s="45"/>
      <c r="B6825" s="43">
        <f t="shared" si="111"/>
        <v>6810</v>
      </c>
      <c r="C6825" s="919"/>
      <c r="D6825" s="48"/>
      <c r="L6825" s="259"/>
      <c r="M6825" s="259"/>
      <c r="S6825" s="259"/>
      <c r="T6825" s="259"/>
      <c r="U6825" s="259"/>
      <c r="V6825" s="259"/>
    </row>
    <row r="6826" spans="1:22">
      <c r="A6826" s="45"/>
      <c r="B6826" s="43">
        <f t="shared" si="111"/>
        <v>6811</v>
      </c>
      <c r="C6826" s="919"/>
      <c r="D6826" s="48"/>
      <c r="L6826" s="259"/>
      <c r="M6826" s="259"/>
      <c r="S6826" s="259"/>
      <c r="T6826" s="259"/>
      <c r="U6826" s="259"/>
      <c r="V6826" s="259"/>
    </row>
    <row r="6827" spans="1:22">
      <c r="A6827" s="45"/>
      <c r="B6827" s="43">
        <f t="shared" si="111"/>
        <v>6812</v>
      </c>
      <c r="C6827" s="919"/>
      <c r="D6827" s="48"/>
      <c r="L6827" s="259"/>
      <c r="M6827" s="259"/>
      <c r="S6827" s="259"/>
      <c r="T6827" s="259"/>
      <c r="U6827" s="259"/>
      <c r="V6827" s="259"/>
    </row>
    <row r="6828" spans="1:22">
      <c r="A6828" s="45"/>
      <c r="B6828" s="43">
        <f t="shared" si="111"/>
        <v>6813</v>
      </c>
      <c r="C6828" s="919"/>
      <c r="D6828" s="48"/>
      <c r="L6828" s="259"/>
      <c r="M6828" s="259"/>
      <c r="S6828" s="259"/>
      <c r="T6828" s="259"/>
      <c r="U6828" s="259"/>
      <c r="V6828" s="259"/>
    </row>
    <row r="6829" spans="1:22">
      <c r="A6829" s="45"/>
      <c r="B6829" s="43">
        <f t="shared" si="111"/>
        <v>6814</v>
      </c>
      <c r="C6829" s="919"/>
      <c r="D6829" s="48"/>
      <c r="L6829" s="259"/>
      <c r="M6829" s="259"/>
      <c r="S6829" s="259"/>
      <c r="T6829" s="259"/>
      <c r="U6829" s="259"/>
      <c r="V6829" s="259"/>
    </row>
    <row r="6830" spans="1:22">
      <c r="A6830" s="45"/>
      <c r="B6830" s="43">
        <f t="shared" si="111"/>
        <v>6815</v>
      </c>
      <c r="C6830" s="919"/>
      <c r="D6830" s="48"/>
      <c r="L6830" s="259"/>
      <c r="M6830" s="259"/>
      <c r="S6830" s="259"/>
      <c r="T6830" s="259"/>
      <c r="U6830" s="259"/>
      <c r="V6830" s="259"/>
    </row>
    <row r="6831" spans="1:22">
      <c r="A6831" s="45"/>
      <c r="B6831" s="43">
        <f t="shared" si="111"/>
        <v>6816</v>
      </c>
      <c r="C6831" s="919"/>
      <c r="D6831" s="48"/>
      <c r="L6831" s="259"/>
      <c r="M6831" s="259"/>
      <c r="S6831" s="259"/>
      <c r="T6831" s="259"/>
      <c r="U6831" s="259"/>
      <c r="V6831" s="259"/>
    </row>
    <row r="6832" spans="1:22">
      <c r="A6832" s="45"/>
      <c r="B6832" s="43">
        <f t="shared" si="111"/>
        <v>6817</v>
      </c>
      <c r="C6832" s="919"/>
      <c r="D6832" s="48"/>
      <c r="L6832" s="259"/>
      <c r="M6832" s="259"/>
      <c r="S6832" s="259"/>
      <c r="T6832" s="259"/>
      <c r="U6832" s="259"/>
      <c r="V6832" s="259"/>
    </row>
    <row r="6833" spans="1:22">
      <c r="A6833" s="45"/>
      <c r="B6833" s="43">
        <f t="shared" si="111"/>
        <v>6818</v>
      </c>
      <c r="C6833" s="919"/>
      <c r="D6833" s="48"/>
      <c r="L6833" s="259"/>
      <c r="M6833" s="259"/>
      <c r="S6833" s="259"/>
      <c r="T6833" s="259"/>
      <c r="U6833" s="259"/>
      <c r="V6833" s="259"/>
    </row>
    <row r="6834" spans="1:22">
      <c r="A6834" s="45"/>
      <c r="B6834" s="43">
        <f t="shared" si="111"/>
        <v>6819</v>
      </c>
      <c r="C6834" s="919"/>
      <c r="D6834" s="48"/>
      <c r="L6834" s="259"/>
      <c r="M6834" s="259"/>
      <c r="S6834" s="259"/>
      <c r="T6834" s="259"/>
      <c r="U6834" s="259"/>
      <c r="V6834" s="259"/>
    </row>
    <row r="6835" spans="1:22">
      <c r="A6835" s="45"/>
      <c r="B6835" s="43">
        <f t="shared" si="111"/>
        <v>6820</v>
      </c>
      <c r="C6835" s="919"/>
      <c r="D6835" s="48"/>
      <c r="L6835" s="259"/>
      <c r="M6835" s="259"/>
      <c r="S6835" s="259"/>
      <c r="T6835" s="259"/>
      <c r="U6835" s="259"/>
      <c r="V6835" s="259"/>
    </row>
    <row r="6836" spans="1:22">
      <c r="A6836" s="45"/>
      <c r="B6836" s="43">
        <f t="shared" si="111"/>
        <v>6821</v>
      </c>
      <c r="C6836" s="919"/>
      <c r="D6836" s="48"/>
      <c r="L6836" s="259"/>
      <c r="M6836" s="259"/>
      <c r="S6836" s="259"/>
      <c r="T6836" s="259"/>
      <c r="U6836" s="259"/>
      <c r="V6836" s="259"/>
    </row>
    <row r="6837" spans="1:22">
      <c r="A6837" s="45"/>
      <c r="B6837" s="43">
        <f t="shared" si="111"/>
        <v>6822</v>
      </c>
      <c r="C6837" s="919"/>
      <c r="D6837" s="48"/>
      <c r="L6837" s="259"/>
      <c r="M6837" s="259"/>
      <c r="S6837" s="259"/>
      <c r="T6837" s="259"/>
      <c r="U6837" s="259"/>
      <c r="V6837" s="259"/>
    </row>
    <row r="6838" spans="1:22">
      <c r="A6838" s="45"/>
      <c r="B6838" s="43">
        <f t="shared" si="111"/>
        <v>6823</v>
      </c>
      <c r="C6838" s="919"/>
      <c r="D6838" s="48"/>
      <c r="L6838" s="259"/>
      <c r="M6838" s="259"/>
      <c r="S6838" s="259"/>
      <c r="T6838" s="259"/>
      <c r="U6838" s="259"/>
      <c r="V6838" s="259"/>
    </row>
    <row r="6839" spans="1:22">
      <c r="A6839" s="45"/>
      <c r="B6839" s="43">
        <f t="shared" si="111"/>
        <v>6824</v>
      </c>
      <c r="C6839" s="919"/>
      <c r="D6839" s="48"/>
      <c r="L6839" s="259"/>
      <c r="M6839" s="259"/>
      <c r="S6839" s="259"/>
      <c r="T6839" s="259"/>
      <c r="U6839" s="259"/>
      <c r="V6839" s="259"/>
    </row>
    <row r="6840" spans="1:22">
      <c r="A6840" s="45"/>
      <c r="B6840" s="43">
        <f t="shared" si="111"/>
        <v>6825</v>
      </c>
      <c r="C6840" s="919"/>
      <c r="D6840" s="48"/>
      <c r="L6840" s="259"/>
      <c r="M6840" s="259"/>
      <c r="S6840" s="259"/>
      <c r="T6840" s="259"/>
      <c r="U6840" s="259"/>
      <c r="V6840" s="259"/>
    </row>
    <row r="6841" spans="1:22">
      <c r="A6841" s="45"/>
      <c r="B6841" s="43">
        <f t="shared" si="111"/>
        <v>6826</v>
      </c>
      <c r="C6841" s="919"/>
      <c r="D6841" s="48"/>
      <c r="L6841" s="259"/>
      <c r="M6841" s="259"/>
      <c r="S6841" s="259"/>
      <c r="T6841" s="259"/>
      <c r="U6841" s="259"/>
      <c r="V6841" s="259"/>
    </row>
    <row r="6842" spans="1:22">
      <c r="A6842" s="45"/>
      <c r="B6842" s="43">
        <f t="shared" si="111"/>
        <v>6827</v>
      </c>
      <c r="C6842" s="919"/>
      <c r="D6842" s="48"/>
      <c r="L6842" s="259"/>
      <c r="M6842" s="259"/>
      <c r="S6842" s="259"/>
      <c r="T6842" s="259"/>
      <c r="U6842" s="259"/>
      <c r="V6842" s="259"/>
    </row>
    <row r="6843" spans="1:22">
      <c r="A6843" s="45"/>
      <c r="B6843" s="43">
        <f t="shared" si="111"/>
        <v>6828</v>
      </c>
      <c r="C6843" s="919"/>
      <c r="D6843" s="48"/>
      <c r="L6843" s="259"/>
      <c r="M6843" s="259"/>
      <c r="S6843" s="259"/>
      <c r="T6843" s="259"/>
      <c r="U6843" s="259"/>
      <c r="V6843" s="259"/>
    </row>
    <row r="6844" spans="1:22">
      <c r="A6844" s="45"/>
      <c r="B6844" s="43">
        <f t="shared" si="111"/>
        <v>6829</v>
      </c>
      <c r="C6844" s="919"/>
      <c r="D6844" s="48"/>
      <c r="L6844" s="259"/>
      <c r="M6844" s="259"/>
      <c r="S6844" s="259"/>
      <c r="T6844" s="259"/>
      <c r="U6844" s="259"/>
      <c r="V6844" s="259"/>
    </row>
    <row r="6845" spans="1:22">
      <c r="A6845" s="45"/>
      <c r="B6845" s="43">
        <f t="shared" si="111"/>
        <v>6830</v>
      </c>
      <c r="C6845" s="919"/>
      <c r="D6845" s="48"/>
      <c r="L6845" s="259"/>
      <c r="M6845" s="259"/>
      <c r="S6845" s="259"/>
      <c r="T6845" s="259"/>
      <c r="U6845" s="259"/>
      <c r="V6845" s="259"/>
    </row>
    <row r="6846" spans="1:22">
      <c r="A6846" s="45"/>
      <c r="B6846" s="43">
        <f t="shared" si="111"/>
        <v>6831</v>
      </c>
      <c r="C6846" s="919"/>
      <c r="D6846" s="48"/>
      <c r="L6846" s="259"/>
      <c r="M6846" s="259"/>
      <c r="S6846" s="259"/>
      <c r="T6846" s="259"/>
      <c r="U6846" s="259"/>
      <c r="V6846" s="259"/>
    </row>
    <row r="6847" spans="1:22">
      <c r="A6847" s="45"/>
      <c r="B6847" s="43">
        <f t="shared" si="111"/>
        <v>6832</v>
      </c>
      <c r="C6847" s="919"/>
      <c r="D6847" s="48"/>
      <c r="L6847" s="259"/>
      <c r="M6847" s="259"/>
      <c r="S6847" s="259"/>
      <c r="T6847" s="259"/>
      <c r="U6847" s="259"/>
      <c r="V6847" s="259"/>
    </row>
    <row r="6848" spans="1:22">
      <c r="A6848" s="45"/>
      <c r="B6848" s="43">
        <f t="shared" si="111"/>
        <v>6833</v>
      </c>
      <c r="C6848" s="919"/>
      <c r="D6848" s="48"/>
      <c r="L6848" s="259"/>
      <c r="M6848" s="259"/>
      <c r="S6848" s="259"/>
      <c r="T6848" s="259"/>
      <c r="U6848" s="259"/>
      <c r="V6848" s="259"/>
    </row>
    <row r="6849" spans="1:22">
      <c r="A6849" s="45"/>
      <c r="B6849" s="43">
        <f t="shared" si="111"/>
        <v>6834</v>
      </c>
      <c r="C6849" s="919"/>
      <c r="D6849" s="48"/>
      <c r="L6849" s="259"/>
      <c r="M6849" s="259"/>
      <c r="S6849" s="259"/>
      <c r="T6849" s="259"/>
      <c r="U6849" s="259"/>
      <c r="V6849" s="259"/>
    </row>
    <row r="6850" spans="1:22">
      <c r="A6850" s="45"/>
      <c r="B6850" s="43">
        <f t="shared" si="111"/>
        <v>6835</v>
      </c>
      <c r="C6850" s="919"/>
      <c r="D6850" s="48"/>
      <c r="L6850" s="259"/>
      <c r="M6850" s="259"/>
      <c r="S6850" s="259"/>
      <c r="T6850" s="259"/>
      <c r="U6850" s="259"/>
      <c r="V6850" s="259"/>
    </row>
    <row r="6851" spans="1:22">
      <c r="A6851" s="45"/>
      <c r="B6851" s="43">
        <f t="shared" si="111"/>
        <v>6836</v>
      </c>
      <c r="C6851" s="919"/>
      <c r="D6851" s="48"/>
      <c r="L6851" s="259"/>
      <c r="M6851" s="259"/>
      <c r="S6851" s="259"/>
      <c r="T6851" s="259"/>
      <c r="U6851" s="259"/>
      <c r="V6851" s="259"/>
    </row>
    <row r="6852" spans="1:22">
      <c r="A6852" s="45"/>
      <c r="B6852" s="43">
        <f t="shared" si="111"/>
        <v>6837</v>
      </c>
      <c r="C6852" s="919"/>
      <c r="D6852" s="48"/>
      <c r="L6852" s="259"/>
      <c r="M6852" s="259"/>
      <c r="S6852" s="259"/>
      <c r="T6852" s="259"/>
      <c r="U6852" s="259"/>
      <c r="V6852" s="259"/>
    </row>
    <row r="6853" spans="1:22">
      <c r="A6853" s="45"/>
      <c r="B6853" s="43">
        <f t="shared" si="111"/>
        <v>6838</v>
      </c>
      <c r="C6853" s="919"/>
      <c r="D6853" s="48"/>
      <c r="L6853" s="259"/>
      <c r="M6853" s="259"/>
      <c r="S6853" s="259"/>
      <c r="T6853" s="259"/>
      <c r="U6853" s="259"/>
      <c r="V6853" s="259"/>
    </row>
    <row r="6854" spans="1:22">
      <c r="A6854" s="45"/>
      <c r="B6854" s="43">
        <f t="shared" si="111"/>
        <v>6839</v>
      </c>
      <c r="C6854" s="919"/>
      <c r="D6854" s="48"/>
      <c r="L6854" s="259"/>
      <c r="M6854" s="259"/>
      <c r="S6854" s="259"/>
      <c r="T6854" s="259"/>
      <c r="U6854" s="259"/>
      <c r="V6854" s="259"/>
    </row>
    <row r="6855" spans="1:22">
      <c r="A6855" s="45"/>
      <c r="B6855" s="43">
        <f t="shared" si="111"/>
        <v>6840</v>
      </c>
      <c r="C6855" s="919"/>
      <c r="D6855" s="48"/>
      <c r="L6855" s="259"/>
      <c r="M6855" s="259"/>
      <c r="S6855" s="259"/>
      <c r="T6855" s="259"/>
      <c r="U6855" s="259"/>
      <c r="V6855" s="259"/>
    </row>
    <row r="6856" spans="1:22">
      <c r="A6856" s="45"/>
      <c r="B6856" s="43">
        <f t="shared" si="111"/>
        <v>6841</v>
      </c>
      <c r="C6856" s="919"/>
      <c r="D6856" s="48"/>
      <c r="L6856" s="259"/>
      <c r="M6856" s="259"/>
      <c r="S6856" s="259"/>
      <c r="T6856" s="259"/>
      <c r="U6856" s="259"/>
      <c r="V6856" s="259"/>
    </row>
    <row r="6857" spans="1:22">
      <c r="A6857" s="45"/>
      <c r="B6857" s="43">
        <f t="shared" si="111"/>
        <v>6842</v>
      </c>
      <c r="C6857" s="919"/>
      <c r="D6857" s="48"/>
      <c r="L6857" s="259"/>
      <c r="M6857" s="259"/>
      <c r="S6857" s="259"/>
      <c r="T6857" s="259"/>
      <c r="U6857" s="259"/>
      <c r="V6857" s="259"/>
    </row>
    <row r="6858" spans="1:22">
      <c r="A6858" s="45"/>
      <c r="B6858" s="43">
        <f t="shared" si="111"/>
        <v>6843</v>
      </c>
      <c r="C6858" s="919"/>
      <c r="D6858" s="48"/>
      <c r="L6858" s="259"/>
      <c r="M6858" s="259"/>
      <c r="S6858" s="259"/>
      <c r="T6858" s="259"/>
      <c r="U6858" s="259"/>
      <c r="V6858" s="259"/>
    </row>
    <row r="6859" spans="1:22">
      <c r="A6859" s="45"/>
      <c r="B6859" s="43">
        <f t="shared" si="111"/>
        <v>6844</v>
      </c>
      <c r="C6859" s="919"/>
      <c r="D6859" s="48"/>
      <c r="L6859" s="259"/>
      <c r="M6859" s="259"/>
      <c r="S6859" s="259"/>
      <c r="T6859" s="259"/>
      <c r="U6859" s="259"/>
      <c r="V6859" s="259"/>
    </row>
    <row r="6860" spans="1:22">
      <c r="A6860" s="45"/>
      <c r="B6860" s="43">
        <f t="shared" si="111"/>
        <v>6845</v>
      </c>
      <c r="C6860" s="919"/>
      <c r="D6860" s="48"/>
      <c r="L6860" s="259"/>
      <c r="M6860" s="259"/>
      <c r="S6860" s="259"/>
      <c r="T6860" s="259"/>
      <c r="U6860" s="259"/>
      <c r="V6860" s="259"/>
    </row>
    <row r="6861" spans="1:22">
      <c r="A6861" s="45"/>
      <c r="B6861" s="43">
        <f t="shared" si="111"/>
        <v>6846</v>
      </c>
      <c r="C6861" s="919"/>
      <c r="D6861" s="48"/>
      <c r="L6861" s="259"/>
      <c r="M6861" s="259"/>
      <c r="S6861" s="259"/>
      <c r="T6861" s="259"/>
      <c r="U6861" s="259"/>
      <c r="V6861" s="259"/>
    </row>
    <row r="6862" spans="1:22">
      <c r="A6862" s="45"/>
      <c r="B6862" s="43">
        <f t="shared" si="111"/>
        <v>6847</v>
      </c>
      <c r="C6862" s="919"/>
      <c r="D6862" s="48"/>
      <c r="L6862" s="259"/>
      <c r="M6862" s="259"/>
      <c r="S6862" s="259"/>
      <c r="T6862" s="259"/>
      <c r="U6862" s="259"/>
      <c r="V6862" s="259"/>
    </row>
    <row r="6863" spans="1:22">
      <c r="A6863" s="45"/>
      <c r="B6863" s="43">
        <f t="shared" si="111"/>
        <v>6848</v>
      </c>
      <c r="C6863" s="919"/>
      <c r="D6863" s="48"/>
      <c r="L6863" s="259"/>
      <c r="M6863" s="259"/>
      <c r="S6863" s="259"/>
      <c r="T6863" s="259"/>
      <c r="U6863" s="259"/>
      <c r="V6863" s="259"/>
    </row>
    <row r="6864" spans="1:22">
      <c r="A6864" s="45"/>
      <c r="B6864" s="43">
        <f t="shared" si="111"/>
        <v>6849</v>
      </c>
      <c r="C6864" s="919"/>
      <c r="D6864" s="48"/>
      <c r="L6864" s="259"/>
      <c r="M6864" s="259"/>
      <c r="S6864" s="259"/>
      <c r="T6864" s="259"/>
      <c r="U6864" s="259"/>
      <c r="V6864" s="259"/>
    </row>
    <row r="6865" spans="1:22">
      <c r="A6865" s="45"/>
      <c r="B6865" s="43">
        <f t="shared" si="111"/>
        <v>6850</v>
      </c>
      <c r="C6865" s="919"/>
      <c r="D6865" s="48"/>
      <c r="L6865" s="259"/>
      <c r="M6865" s="259"/>
      <c r="S6865" s="259"/>
      <c r="T6865" s="259"/>
      <c r="U6865" s="259"/>
      <c r="V6865" s="259"/>
    </row>
    <row r="6866" spans="1:22">
      <c r="A6866" s="45"/>
      <c r="B6866" s="43">
        <f t="shared" ref="B6866:B6929" si="112">B6865+1</f>
        <v>6851</v>
      </c>
      <c r="C6866" s="919"/>
      <c r="D6866" s="48"/>
      <c r="L6866" s="259"/>
      <c r="M6866" s="259"/>
      <c r="S6866" s="259"/>
      <c r="T6866" s="259"/>
      <c r="U6866" s="259"/>
      <c r="V6866" s="259"/>
    </row>
    <row r="6867" spans="1:22">
      <c r="A6867" s="45"/>
      <c r="B6867" s="43">
        <f t="shared" si="112"/>
        <v>6852</v>
      </c>
      <c r="C6867" s="919"/>
      <c r="D6867" s="48"/>
      <c r="L6867" s="259"/>
      <c r="M6867" s="259"/>
      <c r="S6867" s="259"/>
      <c r="T6867" s="259"/>
      <c r="U6867" s="259"/>
      <c r="V6867" s="259"/>
    </row>
    <row r="6868" spans="1:22">
      <c r="A6868" s="45"/>
      <c r="B6868" s="43">
        <f t="shared" si="112"/>
        <v>6853</v>
      </c>
      <c r="C6868" s="919"/>
      <c r="D6868" s="48"/>
      <c r="L6868" s="259"/>
      <c r="M6868" s="259"/>
      <c r="S6868" s="259"/>
      <c r="T6868" s="259"/>
      <c r="U6868" s="259"/>
      <c r="V6868" s="259"/>
    </row>
    <row r="6869" spans="1:22">
      <c r="A6869" s="45"/>
      <c r="B6869" s="43">
        <f t="shared" si="112"/>
        <v>6854</v>
      </c>
      <c r="C6869" s="919"/>
      <c r="D6869" s="48"/>
      <c r="L6869" s="259"/>
      <c r="M6869" s="259"/>
      <c r="S6869" s="259"/>
      <c r="T6869" s="259"/>
      <c r="U6869" s="259"/>
      <c r="V6869" s="259"/>
    </row>
    <row r="6870" spans="1:22">
      <c r="A6870" s="45"/>
      <c r="B6870" s="43">
        <f t="shared" si="112"/>
        <v>6855</v>
      </c>
      <c r="C6870" s="919"/>
      <c r="D6870" s="48"/>
      <c r="L6870" s="259"/>
      <c r="M6870" s="259"/>
      <c r="S6870" s="259"/>
      <c r="T6870" s="259"/>
      <c r="U6870" s="259"/>
      <c r="V6870" s="259"/>
    </row>
    <row r="6871" spans="1:22">
      <c r="A6871" s="45"/>
      <c r="B6871" s="43">
        <f t="shared" si="112"/>
        <v>6856</v>
      </c>
      <c r="C6871" s="919"/>
      <c r="D6871" s="48"/>
      <c r="L6871" s="259"/>
      <c r="M6871" s="259"/>
      <c r="S6871" s="259"/>
      <c r="T6871" s="259"/>
      <c r="U6871" s="259"/>
      <c r="V6871" s="259"/>
    </row>
    <row r="6872" spans="1:22">
      <c r="A6872" s="45"/>
      <c r="B6872" s="43">
        <f t="shared" si="112"/>
        <v>6857</v>
      </c>
      <c r="C6872" s="919"/>
      <c r="D6872" s="48"/>
      <c r="L6872" s="259"/>
      <c r="M6872" s="259"/>
      <c r="S6872" s="259"/>
      <c r="T6872" s="259"/>
      <c r="U6872" s="259"/>
      <c r="V6872" s="259"/>
    </row>
    <row r="6873" spans="1:22">
      <c r="A6873" s="45"/>
      <c r="B6873" s="43">
        <f t="shared" si="112"/>
        <v>6858</v>
      </c>
      <c r="C6873" s="919"/>
      <c r="D6873" s="48"/>
      <c r="L6873" s="259"/>
      <c r="M6873" s="259"/>
      <c r="S6873" s="259"/>
      <c r="T6873" s="259"/>
      <c r="U6873" s="259"/>
      <c r="V6873" s="259"/>
    </row>
    <row r="6874" spans="1:22">
      <c r="A6874" s="45"/>
      <c r="B6874" s="43">
        <f t="shared" si="112"/>
        <v>6859</v>
      </c>
      <c r="C6874" s="919"/>
      <c r="D6874" s="48"/>
      <c r="L6874" s="259"/>
      <c r="M6874" s="259"/>
      <c r="S6874" s="259"/>
      <c r="T6874" s="259"/>
      <c r="U6874" s="259"/>
      <c r="V6874" s="259"/>
    </row>
    <row r="6875" spans="1:22">
      <c r="A6875" s="45"/>
      <c r="B6875" s="43">
        <f t="shared" si="112"/>
        <v>6860</v>
      </c>
      <c r="C6875" s="919"/>
      <c r="D6875" s="48"/>
      <c r="L6875" s="259"/>
      <c r="M6875" s="259"/>
      <c r="S6875" s="259"/>
      <c r="T6875" s="259"/>
      <c r="U6875" s="259"/>
      <c r="V6875" s="259"/>
    </row>
    <row r="6876" spans="1:22">
      <c r="A6876" s="45"/>
      <c r="B6876" s="43">
        <f t="shared" si="112"/>
        <v>6861</v>
      </c>
      <c r="C6876" s="919"/>
      <c r="D6876" s="48"/>
      <c r="L6876" s="259"/>
      <c r="M6876" s="259"/>
      <c r="S6876" s="259"/>
      <c r="T6876" s="259"/>
      <c r="U6876" s="259"/>
      <c r="V6876" s="259"/>
    </row>
    <row r="6877" spans="1:22">
      <c r="A6877" s="45"/>
      <c r="B6877" s="43">
        <f t="shared" si="112"/>
        <v>6862</v>
      </c>
      <c r="C6877" s="919"/>
      <c r="D6877" s="48"/>
      <c r="L6877" s="259"/>
      <c r="M6877" s="259"/>
      <c r="S6877" s="259"/>
      <c r="T6877" s="259"/>
      <c r="U6877" s="259"/>
      <c r="V6877" s="259"/>
    </row>
    <row r="6878" spans="1:22">
      <c r="A6878" s="45"/>
      <c r="B6878" s="43">
        <f t="shared" si="112"/>
        <v>6863</v>
      </c>
      <c r="C6878" s="919"/>
      <c r="D6878" s="48"/>
      <c r="L6878" s="259"/>
      <c r="M6878" s="259"/>
      <c r="S6878" s="259"/>
      <c r="T6878" s="259"/>
      <c r="U6878" s="259"/>
      <c r="V6878" s="259"/>
    </row>
    <row r="6879" spans="1:22">
      <c r="A6879" s="45"/>
      <c r="B6879" s="43">
        <f t="shared" si="112"/>
        <v>6864</v>
      </c>
      <c r="C6879" s="919"/>
      <c r="D6879" s="48"/>
      <c r="L6879" s="259"/>
      <c r="M6879" s="259"/>
      <c r="S6879" s="259"/>
      <c r="T6879" s="259"/>
      <c r="U6879" s="259"/>
      <c r="V6879" s="259"/>
    </row>
    <row r="6880" spans="1:22">
      <c r="A6880" s="45"/>
      <c r="B6880" s="43">
        <f t="shared" si="112"/>
        <v>6865</v>
      </c>
      <c r="C6880" s="919"/>
      <c r="D6880" s="48"/>
      <c r="L6880" s="259"/>
      <c r="M6880" s="259"/>
      <c r="S6880" s="259"/>
      <c r="T6880" s="259"/>
      <c r="U6880" s="259"/>
      <c r="V6880" s="259"/>
    </row>
    <row r="6881" spans="1:22">
      <c r="A6881" s="45"/>
      <c r="B6881" s="43">
        <f t="shared" si="112"/>
        <v>6866</v>
      </c>
      <c r="C6881" s="919"/>
      <c r="D6881" s="48"/>
      <c r="L6881" s="259"/>
      <c r="M6881" s="259"/>
      <c r="S6881" s="259"/>
      <c r="T6881" s="259"/>
      <c r="U6881" s="259"/>
      <c r="V6881" s="259"/>
    </row>
    <row r="6882" spans="1:22">
      <c r="A6882" s="45"/>
      <c r="B6882" s="43">
        <f t="shared" si="112"/>
        <v>6867</v>
      </c>
      <c r="C6882" s="919"/>
      <c r="D6882" s="48"/>
      <c r="L6882" s="259"/>
      <c r="M6882" s="259"/>
      <c r="S6882" s="259"/>
      <c r="T6882" s="259"/>
      <c r="U6882" s="259"/>
      <c r="V6882" s="259"/>
    </row>
    <row r="6883" spans="1:22">
      <c r="A6883" s="45"/>
      <c r="B6883" s="43">
        <f t="shared" si="112"/>
        <v>6868</v>
      </c>
      <c r="C6883" s="919"/>
      <c r="D6883" s="48"/>
      <c r="L6883" s="259"/>
      <c r="M6883" s="259"/>
      <c r="S6883" s="259"/>
      <c r="T6883" s="259"/>
      <c r="U6883" s="259"/>
      <c r="V6883" s="259"/>
    </row>
    <row r="6884" spans="1:22">
      <c r="A6884" s="45"/>
      <c r="B6884" s="43">
        <f t="shared" si="112"/>
        <v>6869</v>
      </c>
      <c r="C6884" s="919"/>
      <c r="D6884" s="48"/>
      <c r="L6884" s="259"/>
      <c r="M6884" s="259"/>
      <c r="S6884" s="259"/>
      <c r="T6884" s="259"/>
      <c r="U6884" s="259"/>
      <c r="V6884" s="259"/>
    </row>
    <row r="6885" spans="1:22">
      <c r="A6885" s="45"/>
      <c r="B6885" s="43">
        <f t="shared" si="112"/>
        <v>6870</v>
      </c>
      <c r="C6885" s="919"/>
      <c r="D6885" s="48"/>
      <c r="L6885" s="259"/>
      <c r="M6885" s="259"/>
      <c r="S6885" s="259"/>
      <c r="T6885" s="259"/>
      <c r="U6885" s="259"/>
      <c r="V6885" s="259"/>
    </row>
    <row r="6886" spans="1:22">
      <c r="A6886" s="45"/>
      <c r="B6886" s="43">
        <f t="shared" si="112"/>
        <v>6871</v>
      </c>
      <c r="C6886" s="919"/>
      <c r="D6886" s="48"/>
      <c r="L6886" s="259"/>
      <c r="M6886" s="259"/>
      <c r="S6886" s="259"/>
      <c r="T6886" s="259"/>
      <c r="U6886" s="259"/>
      <c r="V6886" s="259"/>
    </row>
    <row r="6887" spans="1:22">
      <c r="A6887" s="45"/>
      <c r="B6887" s="43">
        <f t="shared" si="112"/>
        <v>6872</v>
      </c>
      <c r="C6887" s="919"/>
      <c r="D6887" s="48"/>
      <c r="L6887" s="259"/>
      <c r="M6887" s="259"/>
      <c r="S6887" s="259"/>
      <c r="T6887" s="259"/>
      <c r="U6887" s="259"/>
      <c r="V6887" s="259"/>
    </row>
    <row r="6888" spans="1:22">
      <c r="A6888" s="45"/>
      <c r="B6888" s="43">
        <f t="shared" si="112"/>
        <v>6873</v>
      </c>
      <c r="C6888" s="919"/>
      <c r="D6888" s="48"/>
      <c r="L6888" s="259"/>
      <c r="M6888" s="259"/>
      <c r="S6888" s="259"/>
      <c r="T6888" s="259"/>
      <c r="U6888" s="259"/>
      <c r="V6888" s="259"/>
    </row>
    <row r="6889" spans="1:22">
      <c r="A6889" s="45"/>
      <c r="B6889" s="43">
        <f t="shared" si="112"/>
        <v>6874</v>
      </c>
      <c r="C6889" s="919"/>
      <c r="D6889" s="48"/>
      <c r="L6889" s="259"/>
      <c r="M6889" s="259"/>
      <c r="S6889" s="259"/>
      <c r="T6889" s="259"/>
      <c r="U6889" s="259"/>
      <c r="V6889" s="259"/>
    </row>
    <row r="6890" spans="1:22">
      <c r="A6890" s="45"/>
      <c r="B6890" s="43">
        <f t="shared" si="112"/>
        <v>6875</v>
      </c>
      <c r="C6890" s="919"/>
      <c r="D6890" s="48"/>
      <c r="L6890" s="259"/>
      <c r="M6890" s="259"/>
      <c r="S6890" s="259"/>
      <c r="T6890" s="259"/>
      <c r="U6890" s="259"/>
      <c r="V6890" s="259"/>
    </row>
    <row r="6891" spans="1:22">
      <c r="A6891" s="45"/>
      <c r="B6891" s="43">
        <f t="shared" si="112"/>
        <v>6876</v>
      </c>
      <c r="C6891" s="919"/>
      <c r="D6891" s="48"/>
      <c r="L6891" s="259"/>
      <c r="M6891" s="259"/>
      <c r="S6891" s="259"/>
      <c r="T6891" s="259"/>
      <c r="U6891" s="259"/>
      <c r="V6891" s="259"/>
    </row>
    <row r="6892" spans="1:22">
      <c r="A6892" s="45"/>
      <c r="B6892" s="43">
        <f t="shared" si="112"/>
        <v>6877</v>
      </c>
      <c r="C6892" s="919"/>
      <c r="D6892" s="48"/>
      <c r="L6892" s="259"/>
      <c r="M6892" s="259"/>
      <c r="S6892" s="259"/>
      <c r="T6892" s="259"/>
      <c r="U6892" s="259"/>
      <c r="V6892" s="259"/>
    </row>
    <row r="6893" spans="1:22">
      <c r="A6893" s="45"/>
      <c r="B6893" s="43">
        <f t="shared" si="112"/>
        <v>6878</v>
      </c>
      <c r="C6893" s="919"/>
      <c r="D6893" s="48"/>
      <c r="L6893" s="259"/>
      <c r="M6893" s="259"/>
      <c r="S6893" s="259"/>
      <c r="T6893" s="259"/>
      <c r="U6893" s="259"/>
      <c r="V6893" s="259"/>
    </row>
    <row r="6894" spans="1:22">
      <c r="A6894" s="45"/>
      <c r="B6894" s="43">
        <f t="shared" si="112"/>
        <v>6879</v>
      </c>
      <c r="C6894" s="919"/>
      <c r="D6894" s="48"/>
      <c r="L6894" s="259"/>
      <c r="M6894" s="259"/>
      <c r="S6894" s="259"/>
      <c r="T6894" s="259"/>
      <c r="U6894" s="259"/>
      <c r="V6894" s="259"/>
    </row>
    <row r="6895" spans="1:22">
      <c r="A6895" s="45"/>
      <c r="B6895" s="43">
        <f t="shared" si="112"/>
        <v>6880</v>
      </c>
      <c r="C6895" s="919"/>
      <c r="D6895" s="48"/>
      <c r="L6895" s="259"/>
      <c r="M6895" s="259"/>
      <c r="S6895" s="259"/>
      <c r="T6895" s="259"/>
      <c r="U6895" s="259"/>
      <c r="V6895" s="259"/>
    </row>
    <row r="6896" spans="1:22">
      <c r="A6896" s="45"/>
      <c r="B6896" s="43">
        <f t="shared" si="112"/>
        <v>6881</v>
      </c>
      <c r="C6896" s="919"/>
      <c r="D6896" s="48"/>
      <c r="L6896" s="259"/>
      <c r="M6896" s="259"/>
      <c r="S6896" s="259"/>
      <c r="T6896" s="259"/>
      <c r="U6896" s="259"/>
      <c r="V6896" s="259"/>
    </row>
    <row r="6897" spans="1:22">
      <c r="A6897" s="45"/>
      <c r="B6897" s="43">
        <f t="shared" si="112"/>
        <v>6882</v>
      </c>
      <c r="C6897" s="919"/>
      <c r="D6897" s="48"/>
      <c r="L6897" s="259"/>
      <c r="M6897" s="259"/>
      <c r="S6897" s="259"/>
      <c r="T6897" s="259"/>
      <c r="U6897" s="259"/>
      <c r="V6897" s="259"/>
    </row>
    <row r="6898" spans="1:22">
      <c r="A6898" s="45"/>
      <c r="B6898" s="43">
        <f t="shared" si="112"/>
        <v>6883</v>
      </c>
      <c r="C6898" s="919"/>
      <c r="D6898" s="48"/>
      <c r="L6898" s="259"/>
      <c r="M6898" s="259"/>
      <c r="S6898" s="259"/>
      <c r="T6898" s="259"/>
      <c r="U6898" s="259"/>
      <c r="V6898" s="259"/>
    </row>
    <row r="6899" spans="1:22">
      <c r="A6899" s="45"/>
      <c r="B6899" s="43">
        <f t="shared" si="112"/>
        <v>6884</v>
      </c>
      <c r="C6899" s="919"/>
      <c r="D6899" s="48"/>
      <c r="L6899" s="259"/>
      <c r="M6899" s="259"/>
      <c r="S6899" s="259"/>
      <c r="T6899" s="259"/>
      <c r="U6899" s="259"/>
      <c r="V6899" s="259"/>
    </row>
    <row r="6900" spans="1:22">
      <c r="A6900" s="45"/>
      <c r="B6900" s="43">
        <f t="shared" si="112"/>
        <v>6885</v>
      </c>
      <c r="C6900" s="919"/>
      <c r="D6900" s="48"/>
      <c r="L6900" s="259"/>
      <c r="M6900" s="259"/>
      <c r="S6900" s="259"/>
      <c r="T6900" s="259"/>
      <c r="U6900" s="259"/>
      <c r="V6900" s="259"/>
    </row>
    <row r="6901" spans="1:22">
      <c r="A6901" s="45"/>
      <c r="B6901" s="43">
        <f t="shared" si="112"/>
        <v>6886</v>
      </c>
      <c r="C6901" s="919"/>
      <c r="D6901" s="48"/>
      <c r="L6901" s="259"/>
      <c r="M6901" s="259"/>
      <c r="S6901" s="259"/>
      <c r="T6901" s="259"/>
      <c r="U6901" s="259"/>
      <c r="V6901" s="259"/>
    </row>
    <row r="6902" spans="1:22">
      <c r="A6902" s="45"/>
      <c r="B6902" s="43">
        <f t="shared" si="112"/>
        <v>6887</v>
      </c>
      <c r="C6902" s="919"/>
      <c r="D6902" s="48"/>
      <c r="L6902" s="259"/>
      <c r="M6902" s="259"/>
      <c r="S6902" s="259"/>
      <c r="T6902" s="259"/>
      <c r="U6902" s="259"/>
      <c r="V6902" s="259"/>
    </row>
    <row r="6903" spans="1:22">
      <c r="A6903" s="45"/>
      <c r="B6903" s="43">
        <f t="shared" si="112"/>
        <v>6888</v>
      </c>
      <c r="C6903" s="919"/>
      <c r="D6903" s="48"/>
      <c r="L6903" s="259"/>
      <c r="M6903" s="259"/>
      <c r="S6903" s="259"/>
      <c r="T6903" s="259"/>
      <c r="U6903" s="259"/>
      <c r="V6903" s="259"/>
    </row>
    <row r="6904" spans="1:22">
      <c r="A6904" s="45"/>
      <c r="B6904" s="43">
        <f t="shared" si="112"/>
        <v>6889</v>
      </c>
      <c r="C6904" s="919"/>
      <c r="D6904" s="48"/>
      <c r="L6904" s="259"/>
      <c r="M6904" s="259"/>
      <c r="S6904" s="259"/>
      <c r="T6904" s="259"/>
      <c r="U6904" s="259"/>
      <c r="V6904" s="259"/>
    </row>
    <row r="6905" spans="1:22">
      <c r="A6905" s="45"/>
      <c r="B6905" s="43">
        <f t="shared" si="112"/>
        <v>6890</v>
      </c>
      <c r="C6905" s="919"/>
      <c r="D6905" s="48"/>
      <c r="L6905" s="259"/>
      <c r="M6905" s="259"/>
      <c r="S6905" s="259"/>
      <c r="T6905" s="259"/>
      <c r="U6905" s="259"/>
      <c r="V6905" s="259"/>
    </row>
    <row r="6906" spans="1:22">
      <c r="A6906" s="45"/>
      <c r="B6906" s="43">
        <f t="shared" si="112"/>
        <v>6891</v>
      </c>
      <c r="C6906" s="919"/>
      <c r="D6906" s="48"/>
      <c r="L6906" s="259"/>
      <c r="M6906" s="259"/>
      <c r="S6906" s="259"/>
      <c r="T6906" s="259"/>
      <c r="U6906" s="259"/>
      <c r="V6906" s="259"/>
    </row>
    <row r="6907" spans="1:22">
      <c r="A6907" s="45"/>
      <c r="B6907" s="43">
        <f t="shared" si="112"/>
        <v>6892</v>
      </c>
      <c r="C6907" s="919"/>
      <c r="D6907" s="48"/>
      <c r="L6907" s="259"/>
      <c r="M6907" s="259"/>
      <c r="S6907" s="259"/>
      <c r="T6907" s="259"/>
      <c r="U6907" s="259"/>
      <c r="V6907" s="259"/>
    </row>
    <row r="6908" spans="1:22">
      <c r="A6908" s="45"/>
      <c r="B6908" s="43">
        <f t="shared" si="112"/>
        <v>6893</v>
      </c>
      <c r="C6908" s="919"/>
      <c r="D6908" s="48"/>
      <c r="L6908" s="259"/>
      <c r="M6908" s="259"/>
      <c r="S6908" s="259"/>
      <c r="T6908" s="259"/>
      <c r="U6908" s="259"/>
      <c r="V6908" s="259"/>
    </row>
    <row r="6909" spans="1:22">
      <c r="A6909" s="45"/>
      <c r="B6909" s="43">
        <f t="shared" si="112"/>
        <v>6894</v>
      </c>
      <c r="C6909" s="919"/>
      <c r="D6909" s="48"/>
      <c r="L6909" s="259"/>
      <c r="M6909" s="259"/>
      <c r="S6909" s="259"/>
      <c r="T6909" s="259"/>
      <c r="U6909" s="259"/>
      <c r="V6909" s="259"/>
    </row>
    <row r="6910" spans="1:22">
      <c r="A6910" s="45"/>
      <c r="B6910" s="43">
        <f t="shared" si="112"/>
        <v>6895</v>
      </c>
      <c r="C6910" s="919"/>
      <c r="D6910" s="48"/>
      <c r="L6910" s="259"/>
      <c r="M6910" s="259"/>
      <c r="S6910" s="259"/>
      <c r="T6910" s="259"/>
      <c r="U6910" s="259"/>
      <c r="V6910" s="259"/>
    </row>
    <row r="6911" spans="1:22">
      <c r="A6911" s="45"/>
      <c r="B6911" s="43">
        <f t="shared" si="112"/>
        <v>6896</v>
      </c>
      <c r="C6911" s="919"/>
      <c r="D6911" s="48"/>
      <c r="L6911" s="259"/>
      <c r="M6911" s="259"/>
      <c r="S6911" s="259"/>
      <c r="T6911" s="259"/>
      <c r="U6911" s="259"/>
      <c r="V6911" s="259"/>
    </row>
    <row r="6912" spans="1:22">
      <c r="A6912" s="45"/>
      <c r="B6912" s="43">
        <f t="shared" si="112"/>
        <v>6897</v>
      </c>
      <c r="C6912" s="919"/>
      <c r="D6912" s="48"/>
      <c r="L6912" s="259"/>
      <c r="M6912" s="259"/>
      <c r="S6912" s="259"/>
      <c r="T6912" s="259"/>
      <c r="U6912" s="259"/>
      <c r="V6912" s="259"/>
    </row>
    <row r="6913" spans="1:22">
      <c r="A6913" s="45"/>
      <c r="B6913" s="43">
        <f t="shared" si="112"/>
        <v>6898</v>
      </c>
      <c r="C6913" s="919"/>
      <c r="D6913" s="48"/>
      <c r="L6913" s="259"/>
      <c r="M6913" s="259"/>
      <c r="S6913" s="259"/>
      <c r="T6913" s="259"/>
      <c r="U6913" s="259"/>
      <c r="V6913" s="259"/>
    </row>
    <row r="6914" spans="1:22">
      <c r="A6914" s="45"/>
      <c r="B6914" s="43">
        <f t="shared" si="112"/>
        <v>6899</v>
      </c>
      <c r="C6914" s="919"/>
      <c r="D6914" s="48"/>
      <c r="L6914" s="259"/>
      <c r="M6914" s="259"/>
      <c r="S6914" s="259"/>
      <c r="T6914" s="259"/>
      <c r="U6914" s="259"/>
      <c r="V6914" s="259"/>
    </row>
    <row r="6915" spans="1:22">
      <c r="A6915" s="45"/>
      <c r="B6915" s="43">
        <f t="shared" si="112"/>
        <v>6900</v>
      </c>
      <c r="C6915" s="919"/>
      <c r="D6915" s="48"/>
      <c r="L6915" s="259"/>
      <c r="M6915" s="259"/>
      <c r="S6915" s="259"/>
      <c r="T6915" s="259"/>
      <c r="U6915" s="259"/>
      <c r="V6915" s="259"/>
    </row>
    <row r="6916" spans="1:22">
      <c r="A6916" s="45"/>
      <c r="B6916" s="43">
        <f t="shared" si="112"/>
        <v>6901</v>
      </c>
      <c r="C6916" s="919"/>
      <c r="D6916" s="48"/>
      <c r="L6916" s="259"/>
      <c r="M6916" s="259"/>
      <c r="S6916" s="259"/>
      <c r="T6916" s="259"/>
      <c r="U6916" s="259"/>
      <c r="V6916" s="259"/>
    </row>
    <row r="6917" spans="1:22">
      <c r="A6917" s="45"/>
      <c r="B6917" s="43">
        <f t="shared" si="112"/>
        <v>6902</v>
      </c>
      <c r="C6917" s="919"/>
      <c r="D6917" s="48"/>
      <c r="L6917" s="259"/>
      <c r="M6917" s="259"/>
      <c r="S6917" s="259"/>
      <c r="T6917" s="259"/>
      <c r="U6917" s="259"/>
      <c r="V6917" s="259"/>
    </row>
    <row r="6918" spans="1:22">
      <c r="A6918" s="45"/>
      <c r="B6918" s="43">
        <f t="shared" si="112"/>
        <v>6903</v>
      </c>
      <c r="C6918" s="919"/>
      <c r="D6918" s="48"/>
      <c r="L6918" s="259"/>
      <c r="M6918" s="259"/>
      <c r="S6918" s="259"/>
      <c r="T6918" s="259"/>
      <c r="U6918" s="259"/>
      <c r="V6918" s="259"/>
    </row>
    <row r="6919" spans="1:22">
      <c r="A6919" s="45"/>
      <c r="B6919" s="43">
        <f t="shared" si="112"/>
        <v>6904</v>
      </c>
      <c r="C6919" s="919"/>
      <c r="D6919" s="48"/>
      <c r="L6919" s="259"/>
      <c r="M6919" s="259"/>
      <c r="S6919" s="259"/>
      <c r="T6919" s="259"/>
      <c r="U6919" s="259"/>
      <c r="V6919" s="259"/>
    </row>
    <row r="6920" spans="1:22">
      <c r="A6920" s="45"/>
      <c r="B6920" s="43">
        <f t="shared" si="112"/>
        <v>6905</v>
      </c>
      <c r="C6920" s="919"/>
      <c r="D6920" s="48"/>
      <c r="L6920" s="259"/>
      <c r="M6920" s="259"/>
      <c r="S6920" s="259"/>
      <c r="T6920" s="259"/>
      <c r="U6920" s="259"/>
      <c r="V6920" s="259"/>
    </row>
    <row r="6921" spans="1:22">
      <c r="A6921" s="45"/>
      <c r="B6921" s="43">
        <f t="shared" si="112"/>
        <v>6906</v>
      </c>
      <c r="C6921" s="919"/>
      <c r="D6921" s="48"/>
      <c r="L6921" s="259"/>
      <c r="M6921" s="259"/>
      <c r="S6921" s="259"/>
      <c r="T6921" s="259"/>
      <c r="U6921" s="259"/>
      <c r="V6921" s="259"/>
    </row>
    <row r="6922" spans="1:22">
      <c r="A6922" s="45"/>
      <c r="B6922" s="43">
        <f t="shared" si="112"/>
        <v>6907</v>
      </c>
      <c r="C6922" s="919"/>
      <c r="D6922" s="48"/>
      <c r="L6922" s="259"/>
      <c r="M6922" s="259"/>
      <c r="S6922" s="259"/>
      <c r="T6922" s="259"/>
      <c r="U6922" s="259"/>
      <c r="V6922" s="259"/>
    </row>
    <row r="6923" spans="1:22">
      <c r="A6923" s="45"/>
      <c r="B6923" s="43">
        <f t="shared" si="112"/>
        <v>6908</v>
      </c>
      <c r="C6923" s="919"/>
      <c r="D6923" s="48"/>
      <c r="L6923" s="259"/>
      <c r="M6923" s="259"/>
      <c r="S6923" s="259"/>
      <c r="T6923" s="259"/>
      <c r="U6923" s="259"/>
      <c r="V6923" s="259"/>
    </row>
    <row r="6924" spans="1:22">
      <c r="A6924" s="45"/>
      <c r="B6924" s="43">
        <f t="shared" si="112"/>
        <v>6909</v>
      </c>
      <c r="C6924" s="919"/>
      <c r="D6924" s="48"/>
      <c r="L6924" s="259"/>
      <c r="M6924" s="259"/>
      <c r="S6924" s="259"/>
      <c r="T6924" s="259"/>
      <c r="U6924" s="259"/>
      <c r="V6924" s="259"/>
    </row>
    <row r="6925" spans="1:22">
      <c r="A6925" s="45"/>
      <c r="B6925" s="43">
        <f t="shared" si="112"/>
        <v>6910</v>
      </c>
      <c r="C6925" s="919"/>
      <c r="D6925" s="48"/>
      <c r="L6925" s="259"/>
      <c r="M6925" s="259"/>
      <c r="S6925" s="259"/>
      <c r="T6925" s="259"/>
      <c r="U6925" s="259"/>
      <c r="V6925" s="259"/>
    </row>
    <row r="6926" spans="1:22">
      <c r="A6926" s="45"/>
      <c r="B6926" s="43">
        <f t="shared" si="112"/>
        <v>6911</v>
      </c>
      <c r="C6926" s="919"/>
      <c r="D6926" s="48"/>
      <c r="L6926" s="259"/>
      <c r="M6926" s="259"/>
      <c r="S6926" s="259"/>
      <c r="T6926" s="259"/>
      <c r="U6926" s="259"/>
      <c r="V6926" s="259"/>
    </row>
    <row r="6927" spans="1:22">
      <c r="A6927" s="45"/>
      <c r="B6927" s="43">
        <f t="shared" si="112"/>
        <v>6912</v>
      </c>
      <c r="C6927" s="919"/>
      <c r="D6927" s="48"/>
      <c r="L6927" s="259"/>
      <c r="M6927" s="259"/>
      <c r="S6927" s="259"/>
      <c r="T6927" s="259"/>
      <c r="U6927" s="259"/>
      <c r="V6927" s="259"/>
    </row>
    <row r="6928" spans="1:22">
      <c r="A6928" s="45"/>
      <c r="B6928" s="43">
        <f t="shared" si="112"/>
        <v>6913</v>
      </c>
      <c r="C6928" s="919"/>
      <c r="D6928" s="48"/>
      <c r="L6928" s="259"/>
      <c r="M6928" s="259"/>
      <c r="S6928" s="259"/>
      <c r="T6928" s="259"/>
      <c r="U6928" s="259"/>
      <c r="V6928" s="259"/>
    </row>
    <row r="6929" spans="1:22">
      <c r="A6929" s="45"/>
      <c r="B6929" s="43">
        <f t="shared" si="112"/>
        <v>6914</v>
      </c>
      <c r="C6929" s="919"/>
      <c r="D6929" s="48"/>
      <c r="L6929" s="259"/>
      <c r="M6929" s="259"/>
      <c r="S6929" s="259"/>
      <c r="T6929" s="259"/>
      <c r="U6929" s="259"/>
      <c r="V6929" s="259"/>
    </row>
    <row r="6930" spans="1:22">
      <c r="A6930" s="45"/>
      <c r="B6930" s="43">
        <f t="shared" ref="B6930:B6993" si="113">B6929+1</f>
        <v>6915</v>
      </c>
      <c r="C6930" s="919"/>
      <c r="D6930" s="48"/>
      <c r="L6930" s="259"/>
      <c r="M6930" s="259"/>
      <c r="S6930" s="259"/>
      <c r="T6930" s="259"/>
      <c r="U6930" s="259"/>
      <c r="V6930" s="259"/>
    </row>
    <row r="6931" spans="1:22">
      <c r="A6931" s="45"/>
      <c r="B6931" s="43">
        <f t="shared" si="113"/>
        <v>6916</v>
      </c>
      <c r="C6931" s="919"/>
      <c r="D6931" s="48"/>
      <c r="L6931" s="259"/>
      <c r="M6931" s="259"/>
      <c r="S6931" s="259"/>
      <c r="T6931" s="259"/>
      <c r="U6931" s="259"/>
      <c r="V6931" s="259"/>
    </row>
    <row r="6932" spans="1:22">
      <c r="A6932" s="45"/>
      <c r="B6932" s="43">
        <f t="shared" si="113"/>
        <v>6917</v>
      </c>
      <c r="C6932" s="919"/>
      <c r="D6932" s="48"/>
      <c r="L6932" s="259"/>
      <c r="M6932" s="259"/>
      <c r="S6932" s="259"/>
      <c r="T6932" s="259"/>
      <c r="U6932" s="259"/>
      <c r="V6932" s="259"/>
    </row>
    <row r="6933" spans="1:22">
      <c r="A6933" s="45"/>
      <c r="B6933" s="43">
        <f t="shared" si="113"/>
        <v>6918</v>
      </c>
      <c r="C6933" s="919"/>
      <c r="D6933" s="48"/>
      <c r="L6933" s="259"/>
      <c r="M6933" s="259"/>
      <c r="S6933" s="259"/>
      <c r="T6933" s="259"/>
      <c r="U6933" s="259"/>
      <c r="V6933" s="259"/>
    </row>
    <row r="6934" spans="1:22">
      <c r="A6934" s="45"/>
      <c r="B6934" s="43">
        <f t="shared" si="113"/>
        <v>6919</v>
      </c>
      <c r="C6934" s="919"/>
      <c r="D6934" s="48"/>
      <c r="L6934" s="259"/>
      <c r="M6934" s="259"/>
      <c r="S6934" s="259"/>
      <c r="T6934" s="259"/>
      <c r="U6934" s="259"/>
      <c r="V6934" s="259"/>
    </row>
    <row r="6935" spans="1:22">
      <c r="A6935" s="45"/>
      <c r="B6935" s="43">
        <f t="shared" si="113"/>
        <v>6920</v>
      </c>
      <c r="C6935" s="919"/>
      <c r="D6935" s="48"/>
      <c r="L6935" s="259"/>
      <c r="M6935" s="259"/>
      <c r="S6935" s="259"/>
      <c r="T6935" s="259"/>
      <c r="U6935" s="259"/>
      <c r="V6935" s="259"/>
    </row>
    <row r="6936" spans="1:22">
      <c r="A6936" s="45"/>
      <c r="B6936" s="43">
        <f t="shared" si="113"/>
        <v>6921</v>
      </c>
      <c r="C6936" s="919"/>
      <c r="D6936" s="48"/>
      <c r="L6936" s="259"/>
      <c r="M6936" s="259"/>
      <c r="S6936" s="259"/>
      <c r="T6936" s="259"/>
      <c r="U6936" s="259"/>
      <c r="V6936" s="259"/>
    </row>
    <row r="6937" spans="1:22">
      <c r="A6937" s="45"/>
      <c r="B6937" s="43">
        <f t="shared" si="113"/>
        <v>6922</v>
      </c>
      <c r="C6937" s="919"/>
      <c r="D6937" s="48"/>
      <c r="L6937" s="259"/>
      <c r="M6937" s="259"/>
      <c r="S6937" s="259"/>
      <c r="T6937" s="259"/>
      <c r="U6937" s="259"/>
      <c r="V6937" s="259"/>
    </row>
    <row r="6938" spans="1:22">
      <c r="A6938" s="45"/>
      <c r="B6938" s="43">
        <f t="shared" si="113"/>
        <v>6923</v>
      </c>
      <c r="C6938" s="919"/>
      <c r="D6938" s="48"/>
      <c r="L6938" s="259"/>
      <c r="M6938" s="259"/>
      <c r="S6938" s="259"/>
      <c r="T6938" s="259"/>
      <c r="U6938" s="259"/>
      <c r="V6938" s="259"/>
    </row>
    <row r="6939" spans="1:22">
      <c r="A6939" s="45"/>
      <c r="B6939" s="43">
        <f t="shared" si="113"/>
        <v>6924</v>
      </c>
      <c r="C6939" s="919"/>
      <c r="D6939" s="48"/>
      <c r="L6939" s="259"/>
      <c r="M6939" s="259"/>
      <c r="S6939" s="259"/>
      <c r="T6939" s="259"/>
      <c r="U6939" s="259"/>
      <c r="V6939" s="259"/>
    </row>
    <row r="6940" spans="1:22">
      <c r="A6940" s="45"/>
      <c r="B6940" s="43">
        <f t="shared" si="113"/>
        <v>6925</v>
      </c>
      <c r="C6940" s="919"/>
      <c r="D6940" s="48"/>
      <c r="L6940" s="259"/>
      <c r="M6940" s="259"/>
      <c r="S6940" s="259"/>
      <c r="T6940" s="259"/>
      <c r="U6940" s="259"/>
      <c r="V6940" s="259"/>
    </row>
    <row r="6941" spans="1:22">
      <c r="A6941" s="45"/>
      <c r="B6941" s="43">
        <f t="shared" si="113"/>
        <v>6926</v>
      </c>
      <c r="C6941" s="919"/>
      <c r="D6941" s="48"/>
      <c r="L6941" s="259"/>
      <c r="M6941" s="259"/>
      <c r="S6941" s="259"/>
      <c r="T6941" s="259"/>
      <c r="U6941" s="259"/>
      <c r="V6941" s="259"/>
    </row>
    <row r="6942" spans="1:22">
      <c r="A6942" s="45"/>
      <c r="B6942" s="43">
        <f t="shared" si="113"/>
        <v>6927</v>
      </c>
      <c r="C6942" s="919"/>
      <c r="D6942" s="48"/>
      <c r="L6942" s="259"/>
      <c r="M6942" s="259"/>
      <c r="S6942" s="259"/>
      <c r="T6942" s="259"/>
      <c r="U6942" s="259"/>
      <c r="V6942" s="259"/>
    </row>
    <row r="6943" spans="1:22">
      <c r="A6943" s="45"/>
      <c r="B6943" s="43">
        <f t="shared" si="113"/>
        <v>6928</v>
      </c>
      <c r="C6943" s="919"/>
      <c r="D6943" s="48"/>
      <c r="L6943" s="259"/>
      <c r="M6943" s="259"/>
      <c r="S6943" s="259"/>
      <c r="T6943" s="259"/>
      <c r="U6943" s="259"/>
      <c r="V6943" s="259"/>
    </row>
    <row r="6944" spans="1:22">
      <c r="A6944" s="45"/>
      <c r="B6944" s="43">
        <f t="shared" si="113"/>
        <v>6929</v>
      </c>
      <c r="C6944" s="919"/>
      <c r="D6944" s="48"/>
      <c r="L6944" s="259"/>
      <c r="M6944" s="259"/>
      <c r="S6944" s="259"/>
      <c r="T6944" s="259"/>
      <c r="U6944" s="259"/>
      <c r="V6944" s="259"/>
    </row>
    <row r="6945" spans="1:22">
      <c r="A6945" s="45"/>
      <c r="B6945" s="43">
        <f t="shared" si="113"/>
        <v>6930</v>
      </c>
      <c r="C6945" s="919"/>
      <c r="D6945" s="48"/>
      <c r="L6945" s="259"/>
      <c r="M6945" s="259"/>
      <c r="S6945" s="259"/>
      <c r="T6945" s="259"/>
      <c r="U6945" s="259"/>
      <c r="V6945" s="259"/>
    </row>
    <row r="6946" spans="1:22">
      <c r="A6946" s="45"/>
      <c r="B6946" s="43">
        <f t="shared" si="113"/>
        <v>6931</v>
      </c>
      <c r="C6946" s="919"/>
      <c r="D6946" s="48"/>
      <c r="L6946" s="259"/>
      <c r="M6946" s="259"/>
      <c r="S6946" s="259"/>
      <c r="T6946" s="259"/>
      <c r="U6946" s="259"/>
      <c r="V6946" s="259"/>
    </row>
    <row r="6947" spans="1:22">
      <c r="A6947" s="45"/>
      <c r="B6947" s="43">
        <f t="shared" si="113"/>
        <v>6932</v>
      </c>
      <c r="C6947" s="919"/>
      <c r="D6947" s="48"/>
      <c r="L6947" s="259"/>
      <c r="M6947" s="259"/>
      <c r="S6947" s="259"/>
      <c r="T6947" s="259"/>
      <c r="U6947" s="259"/>
      <c r="V6947" s="259"/>
    </row>
    <row r="6948" spans="1:22">
      <c r="A6948" s="45"/>
      <c r="B6948" s="43">
        <f t="shared" si="113"/>
        <v>6933</v>
      </c>
      <c r="C6948" s="919"/>
      <c r="D6948" s="48"/>
      <c r="L6948" s="259"/>
      <c r="M6948" s="259"/>
      <c r="S6948" s="259"/>
      <c r="T6948" s="259"/>
      <c r="U6948" s="259"/>
      <c r="V6948" s="259"/>
    </row>
    <row r="6949" spans="1:22">
      <c r="A6949" s="45"/>
      <c r="B6949" s="43">
        <f t="shared" si="113"/>
        <v>6934</v>
      </c>
      <c r="C6949" s="919"/>
      <c r="D6949" s="48"/>
      <c r="L6949" s="259"/>
      <c r="M6949" s="259"/>
      <c r="S6949" s="259"/>
      <c r="T6949" s="259"/>
      <c r="U6949" s="259"/>
      <c r="V6949" s="259"/>
    </row>
    <row r="6950" spans="1:22">
      <c r="A6950" s="45"/>
      <c r="B6950" s="43">
        <f t="shared" si="113"/>
        <v>6935</v>
      </c>
      <c r="C6950" s="919"/>
      <c r="D6950" s="48"/>
      <c r="L6950" s="259"/>
      <c r="M6950" s="259"/>
      <c r="S6950" s="259"/>
      <c r="T6950" s="259"/>
      <c r="U6950" s="259"/>
      <c r="V6950" s="259"/>
    </row>
    <row r="6951" spans="1:22">
      <c r="A6951" s="45"/>
      <c r="B6951" s="43">
        <f t="shared" si="113"/>
        <v>6936</v>
      </c>
      <c r="C6951" s="919"/>
      <c r="D6951" s="48"/>
      <c r="L6951" s="259"/>
      <c r="M6951" s="259"/>
      <c r="S6951" s="259"/>
      <c r="T6951" s="259"/>
      <c r="U6951" s="259"/>
      <c r="V6951" s="259"/>
    </row>
    <row r="6952" spans="1:22">
      <c r="A6952" s="45"/>
      <c r="B6952" s="43">
        <f t="shared" si="113"/>
        <v>6937</v>
      </c>
      <c r="C6952" s="919"/>
      <c r="D6952" s="48"/>
      <c r="L6952" s="259"/>
      <c r="M6952" s="259"/>
      <c r="S6952" s="259"/>
      <c r="T6952" s="259"/>
      <c r="U6952" s="259"/>
      <c r="V6952" s="259"/>
    </row>
    <row r="6953" spans="1:22">
      <c r="A6953" s="45"/>
      <c r="B6953" s="43">
        <f t="shared" si="113"/>
        <v>6938</v>
      </c>
      <c r="C6953" s="919"/>
      <c r="D6953" s="48"/>
      <c r="L6953" s="259"/>
      <c r="M6953" s="259"/>
      <c r="S6953" s="259"/>
      <c r="T6953" s="259"/>
      <c r="U6953" s="259"/>
      <c r="V6953" s="259"/>
    </row>
    <row r="6954" spans="1:22">
      <c r="A6954" s="45"/>
      <c r="B6954" s="43">
        <f t="shared" si="113"/>
        <v>6939</v>
      </c>
      <c r="C6954" s="919"/>
      <c r="D6954" s="48"/>
      <c r="L6954" s="259"/>
      <c r="M6954" s="259"/>
      <c r="S6954" s="259"/>
      <c r="T6954" s="259"/>
      <c r="U6954" s="259"/>
      <c r="V6954" s="259"/>
    </row>
    <row r="6955" spans="1:22">
      <c r="A6955" s="45"/>
      <c r="B6955" s="43">
        <f t="shared" si="113"/>
        <v>6940</v>
      </c>
      <c r="C6955" s="919"/>
      <c r="D6955" s="48"/>
      <c r="L6955" s="259"/>
      <c r="M6955" s="259"/>
      <c r="S6955" s="259"/>
      <c r="T6955" s="259"/>
      <c r="U6955" s="259"/>
      <c r="V6955" s="259"/>
    </row>
    <row r="6956" spans="1:22">
      <c r="A6956" s="45"/>
      <c r="B6956" s="43">
        <f t="shared" si="113"/>
        <v>6941</v>
      </c>
      <c r="C6956" s="919"/>
      <c r="D6956" s="48"/>
      <c r="L6956" s="259"/>
      <c r="M6956" s="259"/>
      <c r="S6956" s="259"/>
      <c r="T6956" s="259"/>
      <c r="U6956" s="259"/>
      <c r="V6956" s="259"/>
    </row>
    <row r="6957" spans="1:22">
      <c r="A6957" s="45"/>
      <c r="B6957" s="43">
        <f t="shared" si="113"/>
        <v>6942</v>
      </c>
      <c r="C6957" s="919"/>
      <c r="D6957" s="48"/>
      <c r="L6957" s="259"/>
      <c r="M6957" s="259"/>
      <c r="S6957" s="259"/>
      <c r="T6957" s="259"/>
      <c r="U6957" s="259"/>
      <c r="V6957" s="259"/>
    </row>
    <row r="6958" spans="1:22">
      <c r="A6958" s="45"/>
      <c r="B6958" s="43">
        <f t="shared" si="113"/>
        <v>6943</v>
      </c>
      <c r="C6958" s="919"/>
      <c r="D6958" s="48"/>
      <c r="L6958" s="259"/>
      <c r="M6958" s="259"/>
      <c r="S6958" s="259"/>
      <c r="T6958" s="259"/>
      <c r="U6958" s="259"/>
      <c r="V6958" s="259"/>
    </row>
    <row r="6959" spans="1:22">
      <c r="A6959" s="45"/>
      <c r="B6959" s="43">
        <f t="shared" si="113"/>
        <v>6944</v>
      </c>
      <c r="C6959" s="919"/>
      <c r="D6959" s="48"/>
      <c r="L6959" s="259"/>
      <c r="M6959" s="259"/>
      <c r="S6959" s="259"/>
      <c r="T6959" s="259"/>
      <c r="U6959" s="259"/>
      <c r="V6959" s="259"/>
    </row>
    <row r="6960" spans="1:22">
      <c r="A6960" s="45"/>
      <c r="B6960" s="43">
        <f t="shared" si="113"/>
        <v>6945</v>
      </c>
      <c r="C6960" s="919"/>
      <c r="D6960" s="48"/>
      <c r="L6960" s="259"/>
      <c r="M6960" s="259"/>
      <c r="S6960" s="259"/>
      <c r="T6960" s="259"/>
      <c r="U6960" s="259"/>
      <c r="V6960" s="259"/>
    </row>
    <row r="6961" spans="1:22">
      <c r="A6961" s="45"/>
      <c r="B6961" s="43">
        <f t="shared" si="113"/>
        <v>6946</v>
      </c>
      <c r="C6961" s="919"/>
      <c r="D6961" s="48"/>
      <c r="L6961" s="259"/>
      <c r="M6961" s="259"/>
      <c r="S6961" s="259"/>
      <c r="T6961" s="259"/>
      <c r="U6961" s="259"/>
      <c r="V6961" s="259"/>
    </row>
    <row r="6962" spans="1:22">
      <c r="A6962" s="45"/>
      <c r="B6962" s="43">
        <f t="shared" si="113"/>
        <v>6947</v>
      </c>
      <c r="C6962" s="919"/>
      <c r="D6962" s="48"/>
      <c r="L6962" s="259"/>
      <c r="M6962" s="259"/>
      <c r="S6962" s="259"/>
      <c r="T6962" s="259"/>
      <c r="U6962" s="259"/>
      <c r="V6962" s="259"/>
    </row>
    <row r="6963" spans="1:22">
      <c r="A6963" s="45"/>
      <c r="B6963" s="43">
        <f t="shared" si="113"/>
        <v>6948</v>
      </c>
      <c r="C6963" s="919"/>
      <c r="D6963" s="48"/>
      <c r="L6963" s="259"/>
      <c r="M6963" s="259"/>
      <c r="S6963" s="259"/>
      <c r="T6963" s="259"/>
      <c r="U6963" s="259"/>
      <c r="V6963" s="259"/>
    </row>
    <row r="6964" spans="1:22">
      <c r="A6964" s="45"/>
      <c r="B6964" s="43">
        <f t="shared" si="113"/>
        <v>6949</v>
      </c>
      <c r="C6964" s="919"/>
      <c r="D6964" s="48"/>
      <c r="L6964" s="259"/>
      <c r="M6964" s="259"/>
      <c r="S6964" s="259"/>
      <c r="T6964" s="259"/>
      <c r="U6964" s="259"/>
      <c r="V6964" s="259"/>
    </row>
    <row r="6965" spans="1:22">
      <c r="A6965" s="45"/>
      <c r="B6965" s="43">
        <f t="shared" si="113"/>
        <v>6950</v>
      </c>
      <c r="C6965" s="919"/>
      <c r="D6965" s="48"/>
      <c r="L6965" s="259"/>
      <c r="M6965" s="259"/>
      <c r="S6965" s="259"/>
      <c r="T6965" s="259"/>
      <c r="U6965" s="259"/>
      <c r="V6965" s="259"/>
    </row>
    <row r="6966" spans="1:22">
      <c r="A6966" s="45"/>
      <c r="B6966" s="43">
        <f t="shared" si="113"/>
        <v>6951</v>
      </c>
      <c r="C6966" s="919"/>
      <c r="D6966" s="48"/>
      <c r="L6966" s="259"/>
      <c r="M6966" s="259"/>
      <c r="S6966" s="259"/>
      <c r="T6966" s="259"/>
      <c r="U6966" s="259"/>
      <c r="V6966" s="259"/>
    </row>
    <row r="6967" spans="1:22">
      <c r="A6967" s="45"/>
      <c r="B6967" s="43">
        <f t="shared" si="113"/>
        <v>6952</v>
      </c>
      <c r="C6967" s="919"/>
      <c r="D6967" s="48"/>
      <c r="L6967" s="259"/>
      <c r="M6967" s="259"/>
      <c r="S6967" s="259"/>
      <c r="T6967" s="259"/>
      <c r="U6967" s="259"/>
      <c r="V6967" s="259"/>
    </row>
    <row r="6968" spans="1:22">
      <c r="A6968" s="45"/>
      <c r="B6968" s="43">
        <f t="shared" si="113"/>
        <v>6953</v>
      </c>
      <c r="C6968" s="919"/>
      <c r="D6968" s="48"/>
      <c r="L6968" s="259"/>
      <c r="M6968" s="259"/>
      <c r="S6968" s="259"/>
      <c r="T6968" s="259"/>
      <c r="U6968" s="259"/>
      <c r="V6968" s="259"/>
    </row>
    <row r="6969" spans="1:22">
      <c r="A6969" s="45"/>
      <c r="B6969" s="43">
        <f t="shared" si="113"/>
        <v>6954</v>
      </c>
      <c r="C6969" s="919"/>
      <c r="D6969" s="48"/>
      <c r="L6969" s="259"/>
      <c r="M6969" s="259"/>
      <c r="S6969" s="259"/>
      <c r="T6969" s="259"/>
      <c r="U6969" s="259"/>
      <c r="V6969" s="259"/>
    </row>
    <row r="6970" spans="1:22">
      <c r="A6970" s="45"/>
      <c r="B6970" s="43">
        <f t="shared" si="113"/>
        <v>6955</v>
      </c>
      <c r="C6970" s="919"/>
      <c r="D6970" s="48"/>
      <c r="L6970" s="259"/>
      <c r="M6970" s="259"/>
      <c r="S6970" s="259"/>
      <c r="T6970" s="259"/>
      <c r="U6970" s="259"/>
      <c r="V6970" s="259"/>
    </row>
    <row r="6971" spans="1:22">
      <c r="A6971" s="45"/>
      <c r="B6971" s="43">
        <f t="shared" si="113"/>
        <v>6956</v>
      </c>
      <c r="C6971" s="919"/>
      <c r="D6971" s="48"/>
      <c r="L6971" s="259"/>
      <c r="M6971" s="259"/>
      <c r="S6971" s="259"/>
      <c r="T6971" s="259"/>
      <c r="U6971" s="259"/>
      <c r="V6971" s="259"/>
    </row>
    <row r="6972" spans="1:22">
      <c r="A6972" s="45"/>
      <c r="B6972" s="43">
        <f t="shared" si="113"/>
        <v>6957</v>
      </c>
      <c r="C6972" s="919"/>
      <c r="D6972" s="48"/>
      <c r="L6972" s="259"/>
      <c r="M6972" s="259"/>
      <c r="S6972" s="259"/>
      <c r="T6972" s="259"/>
      <c r="U6972" s="259"/>
      <c r="V6972" s="259"/>
    </row>
    <row r="6973" spans="1:22">
      <c r="A6973" s="45"/>
      <c r="B6973" s="43">
        <f t="shared" si="113"/>
        <v>6958</v>
      </c>
      <c r="C6973" s="919"/>
      <c r="D6973" s="48"/>
      <c r="L6973" s="259"/>
      <c r="M6973" s="259"/>
      <c r="S6973" s="259"/>
      <c r="T6973" s="259"/>
      <c r="U6973" s="259"/>
      <c r="V6973" s="259"/>
    </row>
    <row r="6974" spans="1:22">
      <c r="A6974" s="45"/>
      <c r="B6974" s="43">
        <f t="shared" si="113"/>
        <v>6959</v>
      </c>
      <c r="C6974" s="919"/>
      <c r="D6974" s="48"/>
      <c r="L6974" s="259"/>
      <c r="M6974" s="259"/>
      <c r="S6974" s="259"/>
      <c r="T6974" s="259"/>
      <c r="U6974" s="259"/>
      <c r="V6974" s="259"/>
    </row>
    <row r="6975" spans="1:22">
      <c r="A6975" s="45"/>
      <c r="B6975" s="43">
        <f t="shared" si="113"/>
        <v>6960</v>
      </c>
      <c r="C6975" s="919"/>
      <c r="D6975" s="48"/>
      <c r="L6975" s="259"/>
      <c r="M6975" s="259"/>
      <c r="S6975" s="259"/>
      <c r="T6975" s="259"/>
      <c r="U6975" s="259"/>
      <c r="V6975" s="259"/>
    </row>
    <row r="6976" spans="1:22">
      <c r="A6976" s="45"/>
      <c r="B6976" s="43">
        <f t="shared" si="113"/>
        <v>6961</v>
      </c>
      <c r="C6976" s="919"/>
      <c r="D6976" s="48"/>
      <c r="L6976" s="259"/>
      <c r="M6976" s="259"/>
      <c r="S6976" s="259"/>
      <c r="T6976" s="259"/>
      <c r="U6976" s="259"/>
      <c r="V6976" s="259"/>
    </row>
    <row r="6977" spans="1:22">
      <c r="A6977" s="45"/>
      <c r="B6977" s="43">
        <f t="shared" si="113"/>
        <v>6962</v>
      </c>
      <c r="C6977" s="919"/>
      <c r="D6977" s="48"/>
      <c r="L6977" s="259"/>
      <c r="M6977" s="259"/>
      <c r="S6977" s="259"/>
      <c r="T6977" s="259"/>
      <c r="U6977" s="259"/>
      <c r="V6977" s="259"/>
    </row>
    <row r="6978" spans="1:22">
      <c r="A6978" s="45"/>
      <c r="B6978" s="43">
        <f t="shared" si="113"/>
        <v>6963</v>
      </c>
      <c r="C6978" s="919"/>
      <c r="D6978" s="48"/>
      <c r="L6978" s="259"/>
      <c r="M6978" s="259"/>
      <c r="S6978" s="259"/>
      <c r="T6978" s="259"/>
      <c r="U6978" s="259"/>
      <c r="V6978" s="259"/>
    </row>
    <row r="6979" spans="1:22">
      <c r="A6979" s="45"/>
      <c r="B6979" s="43">
        <f t="shared" si="113"/>
        <v>6964</v>
      </c>
      <c r="C6979" s="919"/>
      <c r="D6979" s="48"/>
      <c r="L6979" s="259"/>
      <c r="M6979" s="259"/>
      <c r="S6979" s="259"/>
      <c r="T6979" s="259"/>
      <c r="U6979" s="259"/>
      <c r="V6979" s="259"/>
    </row>
    <row r="6980" spans="1:22">
      <c r="A6980" s="45"/>
      <c r="B6980" s="43">
        <f t="shared" si="113"/>
        <v>6965</v>
      </c>
      <c r="C6980" s="919"/>
      <c r="D6980" s="48"/>
      <c r="L6980" s="259"/>
      <c r="M6980" s="259"/>
      <c r="S6980" s="259"/>
      <c r="T6980" s="259"/>
      <c r="U6980" s="259"/>
      <c r="V6980" s="259"/>
    </row>
    <row r="6981" spans="1:22">
      <c r="A6981" s="45"/>
      <c r="B6981" s="43">
        <f t="shared" si="113"/>
        <v>6966</v>
      </c>
      <c r="C6981" s="919"/>
      <c r="D6981" s="48"/>
      <c r="L6981" s="259"/>
      <c r="M6981" s="259"/>
      <c r="S6981" s="259"/>
      <c r="T6981" s="259"/>
      <c r="U6981" s="259"/>
      <c r="V6981" s="259"/>
    </row>
    <row r="6982" spans="1:22">
      <c r="A6982" s="45"/>
      <c r="B6982" s="43">
        <f t="shared" si="113"/>
        <v>6967</v>
      </c>
      <c r="C6982" s="919"/>
      <c r="D6982" s="48"/>
      <c r="L6982" s="259"/>
      <c r="M6982" s="259"/>
      <c r="S6982" s="259"/>
      <c r="T6982" s="259"/>
      <c r="U6982" s="259"/>
      <c r="V6982" s="259"/>
    </row>
    <row r="6983" spans="1:22">
      <c r="A6983" s="45"/>
      <c r="B6983" s="43">
        <f t="shared" si="113"/>
        <v>6968</v>
      </c>
      <c r="C6983" s="919"/>
      <c r="D6983" s="48"/>
      <c r="L6983" s="259"/>
      <c r="M6983" s="259"/>
      <c r="S6983" s="259"/>
      <c r="T6983" s="259"/>
      <c r="U6983" s="259"/>
      <c r="V6983" s="259"/>
    </row>
    <row r="6984" spans="1:22">
      <c r="A6984" s="45"/>
      <c r="B6984" s="43">
        <f t="shared" si="113"/>
        <v>6969</v>
      </c>
      <c r="C6984" s="919"/>
      <c r="D6984" s="48"/>
      <c r="L6984" s="259"/>
      <c r="M6984" s="259"/>
      <c r="S6984" s="259"/>
      <c r="T6984" s="259"/>
      <c r="U6984" s="259"/>
      <c r="V6984" s="259"/>
    </row>
    <row r="6985" spans="1:22">
      <c r="A6985" s="45"/>
      <c r="B6985" s="43">
        <f t="shared" si="113"/>
        <v>6970</v>
      </c>
      <c r="C6985" s="919"/>
      <c r="D6985" s="48"/>
      <c r="L6985" s="259"/>
      <c r="M6985" s="259"/>
      <c r="S6985" s="259"/>
      <c r="T6985" s="259"/>
      <c r="U6985" s="259"/>
      <c r="V6985" s="259"/>
    </row>
    <row r="6986" spans="1:22">
      <c r="A6986" s="45"/>
      <c r="B6986" s="43">
        <f t="shared" si="113"/>
        <v>6971</v>
      </c>
      <c r="C6986" s="919"/>
      <c r="D6986" s="48"/>
      <c r="L6986" s="259"/>
      <c r="M6986" s="259"/>
      <c r="S6986" s="259"/>
      <c r="T6986" s="259"/>
      <c r="U6986" s="259"/>
      <c r="V6986" s="259"/>
    </row>
    <row r="6987" spans="1:22">
      <c r="A6987" s="45"/>
      <c r="B6987" s="43">
        <f t="shared" si="113"/>
        <v>6972</v>
      </c>
      <c r="C6987" s="919"/>
      <c r="D6987" s="48"/>
      <c r="L6987" s="259"/>
      <c r="M6987" s="259"/>
      <c r="S6987" s="259"/>
      <c r="T6987" s="259"/>
      <c r="U6987" s="259"/>
      <c r="V6987" s="259"/>
    </row>
    <row r="6988" spans="1:22">
      <c r="A6988" s="45"/>
      <c r="B6988" s="43">
        <f t="shared" si="113"/>
        <v>6973</v>
      </c>
      <c r="C6988" s="919"/>
      <c r="D6988" s="48"/>
      <c r="L6988" s="259"/>
      <c r="M6988" s="259"/>
      <c r="S6988" s="259"/>
      <c r="T6988" s="259"/>
      <c r="U6988" s="259"/>
      <c r="V6988" s="259"/>
    </row>
    <row r="6989" spans="1:22">
      <c r="A6989" s="45"/>
      <c r="B6989" s="43">
        <f t="shared" si="113"/>
        <v>6974</v>
      </c>
      <c r="C6989" s="919"/>
      <c r="D6989" s="48"/>
      <c r="L6989" s="259"/>
      <c r="M6989" s="259"/>
      <c r="S6989" s="259"/>
      <c r="T6989" s="259"/>
      <c r="U6989" s="259"/>
      <c r="V6989" s="259"/>
    </row>
    <row r="6990" spans="1:22">
      <c r="A6990" s="45"/>
      <c r="B6990" s="43">
        <f t="shared" si="113"/>
        <v>6975</v>
      </c>
      <c r="C6990" s="919"/>
      <c r="D6990" s="48"/>
      <c r="L6990" s="259"/>
      <c r="M6990" s="259"/>
      <c r="S6990" s="259"/>
      <c r="T6990" s="259"/>
      <c r="U6990" s="259"/>
      <c r="V6990" s="259"/>
    </row>
    <row r="6991" spans="1:22">
      <c r="A6991" s="45"/>
      <c r="B6991" s="43">
        <f t="shared" si="113"/>
        <v>6976</v>
      </c>
      <c r="C6991" s="919"/>
      <c r="D6991" s="48"/>
      <c r="L6991" s="259"/>
      <c r="M6991" s="259"/>
      <c r="S6991" s="259"/>
      <c r="T6991" s="259"/>
      <c r="U6991" s="259"/>
      <c r="V6991" s="259"/>
    </row>
    <row r="6992" spans="1:22">
      <c r="A6992" s="45"/>
      <c r="B6992" s="43">
        <f t="shared" si="113"/>
        <v>6977</v>
      </c>
      <c r="C6992" s="919"/>
      <c r="D6992" s="48"/>
      <c r="L6992" s="259"/>
      <c r="M6992" s="259"/>
      <c r="S6992" s="259"/>
      <c r="T6992" s="259"/>
      <c r="U6992" s="259"/>
      <c r="V6992" s="259"/>
    </row>
    <row r="6993" spans="1:22">
      <c r="A6993" s="45"/>
      <c r="B6993" s="43">
        <f t="shared" si="113"/>
        <v>6978</v>
      </c>
      <c r="C6993" s="919"/>
      <c r="D6993" s="48"/>
      <c r="L6993" s="259"/>
      <c r="M6993" s="259"/>
      <c r="S6993" s="259"/>
      <c r="T6993" s="259"/>
      <c r="U6993" s="259"/>
      <c r="V6993" s="259"/>
    </row>
    <row r="6994" spans="1:22">
      <c r="A6994" s="45"/>
      <c r="B6994" s="43">
        <f t="shared" ref="B6994:B7057" si="114">B6993+1</f>
        <v>6979</v>
      </c>
      <c r="C6994" s="919"/>
      <c r="D6994" s="48"/>
      <c r="L6994" s="259"/>
      <c r="M6994" s="259"/>
      <c r="S6994" s="259"/>
      <c r="T6994" s="259"/>
      <c r="U6994" s="259"/>
      <c r="V6994" s="259"/>
    </row>
    <row r="6995" spans="1:22">
      <c r="A6995" s="45"/>
      <c r="B6995" s="43">
        <f t="shared" si="114"/>
        <v>6980</v>
      </c>
      <c r="C6995" s="919"/>
      <c r="D6995" s="48"/>
      <c r="L6995" s="259"/>
      <c r="M6995" s="259"/>
      <c r="S6995" s="259"/>
      <c r="T6995" s="259"/>
      <c r="U6995" s="259"/>
      <c r="V6995" s="259"/>
    </row>
    <row r="6996" spans="1:22">
      <c r="A6996" s="45"/>
      <c r="B6996" s="43">
        <f t="shared" si="114"/>
        <v>6981</v>
      </c>
      <c r="C6996" s="919"/>
      <c r="D6996" s="48"/>
      <c r="L6996" s="259"/>
      <c r="M6996" s="259"/>
      <c r="S6996" s="259"/>
      <c r="T6996" s="259"/>
      <c r="U6996" s="259"/>
      <c r="V6996" s="259"/>
    </row>
    <row r="6997" spans="1:22">
      <c r="A6997" s="45"/>
      <c r="B6997" s="43">
        <f t="shared" si="114"/>
        <v>6982</v>
      </c>
      <c r="C6997" s="919"/>
      <c r="D6997" s="48"/>
      <c r="L6997" s="259"/>
      <c r="M6997" s="259"/>
      <c r="S6997" s="259"/>
      <c r="T6997" s="259"/>
      <c r="U6997" s="259"/>
      <c r="V6997" s="259"/>
    </row>
    <row r="6998" spans="1:22">
      <c r="A6998" s="45"/>
      <c r="B6998" s="43">
        <f t="shared" si="114"/>
        <v>6983</v>
      </c>
      <c r="C6998" s="919"/>
      <c r="D6998" s="48"/>
      <c r="L6998" s="259"/>
      <c r="M6998" s="259"/>
      <c r="S6998" s="259"/>
      <c r="T6998" s="259"/>
      <c r="U6998" s="259"/>
      <c r="V6998" s="259"/>
    </row>
    <row r="6999" spans="1:22">
      <c r="A6999" s="45"/>
      <c r="B6999" s="43">
        <f t="shared" si="114"/>
        <v>6984</v>
      </c>
      <c r="C6999" s="919"/>
      <c r="D6999" s="48"/>
      <c r="L6999" s="259"/>
      <c r="M6999" s="259"/>
      <c r="S6999" s="259"/>
      <c r="T6999" s="259"/>
      <c r="U6999" s="259"/>
      <c r="V6999" s="259"/>
    </row>
    <row r="7000" spans="1:22">
      <c r="A7000" s="45"/>
      <c r="B7000" s="43">
        <f t="shared" si="114"/>
        <v>6985</v>
      </c>
      <c r="C7000" s="919"/>
      <c r="D7000" s="48"/>
      <c r="L7000" s="259"/>
      <c r="M7000" s="259"/>
      <c r="S7000" s="259"/>
      <c r="T7000" s="259"/>
      <c r="U7000" s="259"/>
      <c r="V7000" s="259"/>
    </row>
    <row r="7001" spans="1:22">
      <c r="A7001" s="45"/>
      <c r="B7001" s="43">
        <f t="shared" si="114"/>
        <v>6986</v>
      </c>
      <c r="C7001" s="919"/>
      <c r="D7001" s="48"/>
      <c r="L7001" s="259"/>
      <c r="M7001" s="259"/>
      <c r="S7001" s="259"/>
      <c r="T7001" s="259"/>
      <c r="U7001" s="259"/>
      <c r="V7001" s="259"/>
    </row>
    <row r="7002" spans="1:22">
      <c r="A7002" s="45"/>
      <c r="B7002" s="43">
        <f t="shared" si="114"/>
        <v>6987</v>
      </c>
      <c r="C7002" s="919"/>
      <c r="D7002" s="48"/>
      <c r="L7002" s="259"/>
      <c r="M7002" s="259"/>
      <c r="S7002" s="259"/>
      <c r="T7002" s="259"/>
      <c r="U7002" s="259"/>
      <c r="V7002" s="259"/>
    </row>
    <row r="7003" spans="1:22">
      <c r="A7003" s="45"/>
      <c r="B7003" s="43">
        <f t="shared" si="114"/>
        <v>6988</v>
      </c>
      <c r="C7003" s="919"/>
      <c r="D7003" s="48"/>
      <c r="L7003" s="259"/>
      <c r="M7003" s="259"/>
      <c r="S7003" s="259"/>
      <c r="T7003" s="259"/>
      <c r="U7003" s="259"/>
      <c r="V7003" s="259"/>
    </row>
    <row r="7004" spans="1:22">
      <c r="A7004" s="45"/>
      <c r="B7004" s="43">
        <f t="shared" si="114"/>
        <v>6989</v>
      </c>
      <c r="C7004" s="919"/>
      <c r="D7004" s="48"/>
      <c r="L7004" s="259"/>
      <c r="M7004" s="259"/>
      <c r="S7004" s="259"/>
      <c r="T7004" s="259"/>
      <c r="U7004" s="259"/>
      <c r="V7004" s="259"/>
    </row>
    <row r="7005" spans="1:22">
      <c r="A7005" s="45"/>
      <c r="B7005" s="43">
        <f t="shared" si="114"/>
        <v>6990</v>
      </c>
      <c r="C7005" s="919"/>
      <c r="D7005" s="48"/>
      <c r="L7005" s="259"/>
      <c r="M7005" s="259"/>
      <c r="S7005" s="259"/>
      <c r="T7005" s="259"/>
      <c r="U7005" s="259"/>
      <c r="V7005" s="259"/>
    </row>
    <row r="7006" spans="1:22">
      <c r="A7006" s="45"/>
      <c r="B7006" s="43">
        <f t="shared" si="114"/>
        <v>6991</v>
      </c>
      <c r="C7006" s="919"/>
      <c r="D7006" s="48"/>
      <c r="L7006" s="259"/>
      <c r="M7006" s="259"/>
      <c r="S7006" s="259"/>
      <c r="T7006" s="259"/>
      <c r="U7006" s="259"/>
      <c r="V7006" s="259"/>
    </row>
    <row r="7007" spans="1:22">
      <c r="A7007" s="45"/>
      <c r="B7007" s="43">
        <f t="shared" si="114"/>
        <v>6992</v>
      </c>
      <c r="C7007" s="919"/>
      <c r="D7007" s="48"/>
      <c r="L7007" s="259"/>
      <c r="M7007" s="259"/>
      <c r="S7007" s="259"/>
      <c r="T7007" s="259"/>
      <c r="U7007" s="259"/>
      <c r="V7007" s="259"/>
    </row>
    <row r="7008" spans="1:22">
      <c r="A7008" s="45"/>
      <c r="B7008" s="43">
        <f t="shared" si="114"/>
        <v>6993</v>
      </c>
      <c r="C7008" s="919"/>
      <c r="D7008" s="48"/>
      <c r="L7008" s="259"/>
      <c r="M7008" s="259"/>
      <c r="S7008" s="259"/>
      <c r="T7008" s="259"/>
      <c r="U7008" s="259"/>
      <c r="V7008" s="259"/>
    </row>
    <row r="7009" spans="1:22">
      <c r="A7009" s="45"/>
      <c r="B7009" s="43">
        <f t="shared" si="114"/>
        <v>6994</v>
      </c>
      <c r="C7009" s="919"/>
      <c r="D7009" s="48"/>
      <c r="L7009" s="259"/>
      <c r="M7009" s="259"/>
      <c r="S7009" s="259"/>
      <c r="T7009" s="259"/>
      <c r="U7009" s="259"/>
      <c r="V7009" s="259"/>
    </row>
    <row r="7010" spans="1:22">
      <c r="A7010" s="45"/>
      <c r="B7010" s="43">
        <f t="shared" si="114"/>
        <v>6995</v>
      </c>
      <c r="C7010" s="919"/>
      <c r="D7010" s="48"/>
      <c r="L7010" s="259"/>
      <c r="M7010" s="259"/>
      <c r="S7010" s="259"/>
      <c r="T7010" s="259"/>
      <c r="U7010" s="259"/>
      <c r="V7010" s="259"/>
    </row>
    <row r="7011" spans="1:22">
      <c r="A7011" s="45"/>
      <c r="B7011" s="43">
        <f t="shared" si="114"/>
        <v>6996</v>
      </c>
      <c r="C7011" s="919"/>
      <c r="D7011" s="48"/>
      <c r="L7011" s="259"/>
      <c r="M7011" s="259"/>
      <c r="S7011" s="259"/>
      <c r="T7011" s="259"/>
      <c r="U7011" s="259"/>
      <c r="V7011" s="259"/>
    </row>
    <row r="7012" spans="1:22">
      <c r="A7012" s="45"/>
      <c r="B7012" s="43">
        <f t="shared" si="114"/>
        <v>6997</v>
      </c>
      <c r="C7012" s="919"/>
      <c r="D7012" s="48"/>
      <c r="L7012" s="259"/>
      <c r="M7012" s="259"/>
      <c r="S7012" s="259"/>
      <c r="T7012" s="259"/>
      <c r="U7012" s="259"/>
      <c r="V7012" s="259"/>
    </row>
    <row r="7013" spans="1:22">
      <c r="A7013" s="45"/>
      <c r="B7013" s="43">
        <f t="shared" si="114"/>
        <v>6998</v>
      </c>
      <c r="C7013" s="919"/>
      <c r="D7013" s="48"/>
      <c r="L7013" s="259"/>
      <c r="M7013" s="259"/>
      <c r="S7013" s="259"/>
      <c r="T7013" s="259"/>
      <c r="U7013" s="259"/>
      <c r="V7013" s="259"/>
    </row>
    <row r="7014" spans="1:22">
      <c r="A7014" s="45"/>
      <c r="B7014" s="43">
        <f t="shared" si="114"/>
        <v>6999</v>
      </c>
      <c r="C7014" s="919"/>
      <c r="D7014" s="48"/>
      <c r="L7014" s="259"/>
      <c r="M7014" s="259"/>
      <c r="S7014" s="259"/>
      <c r="T7014" s="259"/>
      <c r="U7014" s="259"/>
      <c r="V7014" s="259"/>
    </row>
    <row r="7015" spans="1:22">
      <c r="A7015" s="45"/>
      <c r="B7015" s="43">
        <f t="shared" si="114"/>
        <v>7000</v>
      </c>
      <c r="C7015" s="919"/>
      <c r="D7015" s="48"/>
      <c r="L7015" s="259"/>
      <c r="M7015" s="259"/>
      <c r="S7015" s="259"/>
      <c r="T7015" s="259"/>
      <c r="U7015" s="259"/>
      <c r="V7015" s="259"/>
    </row>
    <row r="7016" spans="1:22">
      <c r="A7016" s="45"/>
      <c r="B7016" s="43">
        <f t="shared" si="114"/>
        <v>7001</v>
      </c>
      <c r="C7016" s="919"/>
      <c r="D7016" s="48"/>
      <c r="L7016" s="259"/>
      <c r="M7016" s="259"/>
      <c r="S7016" s="259"/>
      <c r="T7016" s="259"/>
      <c r="U7016" s="259"/>
      <c r="V7016" s="259"/>
    </row>
    <row r="7017" spans="1:22">
      <c r="A7017" s="45"/>
      <c r="B7017" s="43">
        <f t="shared" si="114"/>
        <v>7002</v>
      </c>
      <c r="C7017" s="919"/>
      <c r="D7017" s="48"/>
      <c r="L7017" s="259"/>
      <c r="M7017" s="259"/>
      <c r="S7017" s="259"/>
      <c r="T7017" s="259"/>
      <c r="U7017" s="259"/>
      <c r="V7017" s="259"/>
    </row>
    <row r="7018" spans="1:22">
      <c r="A7018" s="45"/>
      <c r="B7018" s="43">
        <f t="shared" si="114"/>
        <v>7003</v>
      </c>
      <c r="C7018" s="919"/>
      <c r="D7018" s="48"/>
      <c r="L7018" s="259"/>
      <c r="M7018" s="259"/>
      <c r="S7018" s="259"/>
      <c r="T7018" s="259"/>
      <c r="U7018" s="259"/>
      <c r="V7018" s="259"/>
    </row>
    <row r="7019" spans="1:22">
      <c r="A7019" s="45"/>
      <c r="B7019" s="43">
        <f t="shared" si="114"/>
        <v>7004</v>
      </c>
      <c r="C7019" s="919"/>
      <c r="D7019" s="48"/>
      <c r="L7019" s="259"/>
      <c r="M7019" s="259"/>
      <c r="S7019" s="259"/>
      <c r="T7019" s="259"/>
      <c r="U7019" s="259"/>
      <c r="V7019" s="259"/>
    </row>
    <row r="7020" spans="1:22">
      <c r="A7020" s="45"/>
      <c r="B7020" s="43">
        <f t="shared" si="114"/>
        <v>7005</v>
      </c>
      <c r="C7020" s="919"/>
      <c r="D7020" s="48"/>
      <c r="L7020" s="259"/>
      <c r="M7020" s="259"/>
      <c r="S7020" s="259"/>
      <c r="T7020" s="259"/>
      <c r="U7020" s="259"/>
      <c r="V7020" s="259"/>
    </row>
    <row r="7021" spans="1:22">
      <c r="A7021" s="45"/>
      <c r="B7021" s="43">
        <f t="shared" si="114"/>
        <v>7006</v>
      </c>
      <c r="C7021" s="919"/>
      <c r="D7021" s="48"/>
      <c r="L7021" s="259"/>
      <c r="M7021" s="259"/>
      <c r="S7021" s="259"/>
      <c r="T7021" s="259"/>
      <c r="U7021" s="259"/>
      <c r="V7021" s="259"/>
    </row>
    <row r="7022" spans="1:22">
      <c r="A7022" s="45"/>
      <c r="B7022" s="43">
        <f t="shared" si="114"/>
        <v>7007</v>
      </c>
      <c r="C7022" s="919"/>
      <c r="D7022" s="48"/>
      <c r="L7022" s="259"/>
      <c r="M7022" s="259"/>
      <c r="S7022" s="259"/>
      <c r="T7022" s="259"/>
      <c r="U7022" s="259"/>
      <c r="V7022" s="259"/>
    </row>
    <row r="7023" spans="1:22">
      <c r="A7023" s="45"/>
      <c r="B7023" s="43">
        <f t="shared" si="114"/>
        <v>7008</v>
      </c>
      <c r="C7023" s="919"/>
      <c r="D7023" s="48"/>
      <c r="L7023" s="259"/>
      <c r="M7023" s="259"/>
      <c r="S7023" s="259"/>
      <c r="T7023" s="259"/>
      <c r="U7023" s="259"/>
      <c r="V7023" s="259"/>
    </row>
    <row r="7024" spans="1:22">
      <c r="A7024" s="45"/>
      <c r="B7024" s="43">
        <f t="shared" si="114"/>
        <v>7009</v>
      </c>
      <c r="C7024" s="919"/>
      <c r="D7024" s="48"/>
      <c r="L7024" s="259"/>
      <c r="M7024" s="259"/>
      <c r="S7024" s="259"/>
      <c r="T7024" s="259"/>
      <c r="U7024" s="259"/>
      <c r="V7024" s="259"/>
    </row>
    <row r="7025" spans="1:22">
      <c r="A7025" s="45"/>
      <c r="B7025" s="43">
        <f t="shared" si="114"/>
        <v>7010</v>
      </c>
      <c r="C7025" s="919"/>
      <c r="D7025" s="48"/>
      <c r="L7025" s="259"/>
      <c r="M7025" s="259"/>
      <c r="S7025" s="259"/>
      <c r="T7025" s="259"/>
      <c r="U7025" s="259"/>
      <c r="V7025" s="259"/>
    </row>
    <row r="7026" spans="1:22">
      <c r="A7026" s="45"/>
      <c r="B7026" s="43">
        <f t="shared" si="114"/>
        <v>7011</v>
      </c>
      <c r="C7026" s="919"/>
      <c r="D7026" s="48"/>
      <c r="L7026" s="259"/>
      <c r="M7026" s="259"/>
      <c r="S7026" s="259"/>
      <c r="T7026" s="259"/>
      <c r="U7026" s="259"/>
      <c r="V7026" s="259"/>
    </row>
    <row r="7027" spans="1:22">
      <c r="A7027" s="45"/>
      <c r="B7027" s="43">
        <f t="shared" si="114"/>
        <v>7012</v>
      </c>
      <c r="C7027" s="919"/>
      <c r="D7027" s="48"/>
      <c r="L7027" s="259"/>
      <c r="M7027" s="259"/>
      <c r="S7027" s="259"/>
      <c r="T7027" s="259"/>
      <c r="U7027" s="259"/>
      <c r="V7027" s="259"/>
    </row>
    <row r="7028" spans="1:22">
      <c r="A7028" s="45"/>
      <c r="B7028" s="43">
        <f t="shared" si="114"/>
        <v>7013</v>
      </c>
      <c r="C7028" s="919"/>
      <c r="D7028" s="48"/>
      <c r="L7028" s="259"/>
      <c r="M7028" s="259"/>
      <c r="S7028" s="259"/>
      <c r="T7028" s="259"/>
      <c r="U7028" s="259"/>
      <c r="V7028" s="259"/>
    </row>
    <row r="7029" spans="1:22">
      <c r="A7029" s="45"/>
      <c r="B7029" s="43">
        <f t="shared" si="114"/>
        <v>7014</v>
      </c>
      <c r="C7029" s="919"/>
      <c r="D7029" s="48"/>
      <c r="L7029" s="259"/>
      <c r="M7029" s="259"/>
      <c r="S7029" s="259"/>
      <c r="T7029" s="259"/>
      <c r="U7029" s="259"/>
      <c r="V7029" s="259"/>
    </row>
    <row r="7030" spans="1:22">
      <c r="A7030" s="45"/>
      <c r="B7030" s="43">
        <f t="shared" si="114"/>
        <v>7015</v>
      </c>
      <c r="C7030" s="919"/>
      <c r="D7030" s="48"/>
      <c r="L7030" s="259"/>
      <c r="M7030" s="259"/>
      <c r="S7030" s="259"/>
      <c r="T7030" s="259"/>
      <c r="U7030" s="259"/>
      <c r="V7030" s="259"/>
    </row>
    <row r="7031" spans="1:22">
      <c r="A7031" s="45"/>
      <c r="B7031" s="43">
        <f t="shared" si="114"/>
        <v>7016</v>
      </c>
      <c r="C7031" s="919"/>
      <c r="D7031" s="48"/>
      <c r="L7031" s="259"/>
      <c r="M7031" s="259"/>
      <c r="S7031" s="259"/>
      <c r="T7031" s="259"/>
      <c r="U7031" s="259"/>
      <c r="V7031" s="259"/>
    </row>
    <row r="7032" spans="1:22">
      <c r="A7032" s="45"/>
      <c r="B7032" s="43">
        <f t="shared" si="114"/>
        <v>7017</v>
      </c>
      <c r="C7032" s="919"/>
      <c r="D7032" s="48"/>
      <c r="L7032" s="259"/>
      <c r="M7032" s="259"/>
      <c r="S7032" s="259"/>
      <c r="T7032" s="259"/>
      <c r="U7032" s="259"/>
      <c r="V7032" s="259"/>
    </row>
    <row r="7033" spans="1:22">
      <c r="A7033" s="45"/>
      <c r="B7033" s="43">
        <f t="shared" si="114"/>
        <v>7018</v>
      </c>
      <c r="C7033" s="919"/>
      <c r="D7033" s="48"/>
      <c r="L7033" s="259"/>
      <c r="M7033" s="259"/>
      <c r="S7033" s="259"/>
      <c r="T7033" s="259"/>
      <c r="U7033" s="259"/>
      <c r="V7033" s="259"/>
    </row>
    <row r="7034" spans="1:22">
      <c r="A7034" s="45"/>
      <c r="B7034" s="43">
        <f t="shared" si="114"/>
        <v>7019</v>
      </c>
      <c r="C7034" s="919"/>
      <c r="D7034" s="48"/>
      <c r="L7034" s="259"/>
      <c r="M7034" s="259"/>
      <c r="S7034" s="259"/>
      <c r="T7034" s="259"/>
      <c r="U7034" s="259"/>
      <c r="V7034" s="259"/>
    </row>
    <row r="7035" spans="1:22">
      <c r="A7035" s="45"/>
      <c r="B7035" s="43">
        <f t="shared" si="114"/>
        <v>7020</v>
      </c>
      <c r="C7035" s="919"/>
      <c r="D7035" s="48"/>
      <c r="L7035" s="259"/>
      <c r="M7035" s="259"/>
      <c r="S7035" s="259"/>
      <c r="T7035" s="259"/>
      <c r="U7035" s="259"/>
      <c r="V7035" s="259"/>
    </row>
    <row r="7036" spans="1:22">
      <c r="A7036" s="45"/>
      <c r="B7036" s="43">
        <f t="shared" si="114"/>
        <v>7021</v>
      </c>
      <c r="C7036" s="919"/>
      <c r="D7036" s="48"/>
      <c r="L7036" s="259"/>
      <c r="M7036" s="259"/>
      <c r="S7036" s="259"/>
      <c r="T7036" s="259"/>
      <c r="U7036" s="259"/>
      <c r="V7036" s="259"/>
    </row>
    <row r="7037" spans="1:22">
      <c r="A7037" s="45"/>
      <c r="B7037" s="43">
        <f t="shared" si="114"/>
        <v>7022</v>
      </c>
      <c r="C7037" s="919"/>
      <c r="D7037" s="48"/>
      <c r="L7037" s="259"/>
      <c r="M7037" s="259"/>
      <c r="S7037" s="259"/>
      <c r="T7037" s="259"/>
      <c r="U7037" s="259"/>
      <c r="V7037" s="259"/>
    </row>
    <row r="7038" spans="1:22">
      <c r="A7038" s="45"/>
      <c r="B7038" s="43">
        <f t="shared" si="114"/>
        <v>7023</v>
      </c>
      <c r="C7038" s="919"/>
      <c r="D7038" s="48"/>
      <c r="L7038" s="259"/>
      <c r="M7038" s="259"/>
      <c r="S7038" s="259"/>
      <c r="T7038" s="259"/>
      <c r="U7038" s="259"/>
      <c r="V7038" s="259"/>
    </row>
    <row r="7039" spans="1:22">
      <c r="A7039" s="45"/>
      <c r="B7039" s="43">
        <f t="shared" si="114"/>
        <v>7024</v>
      </c>
      <c r="C7039" s="919"/>
      <c r="D7039" s="48"/>
      <c r="L7039" s="259"/>
      <c r="M7039" s="259"/>
      <c r="S7039" s="259"/>
      <c r="T7039" s="259"/>
      <c r="U7039" s="259"/>
      <c r="V7039" s="259"/>
    </row>
    <row r="7040" spans="1:22">
      <c r="A7040" s="45"/>
      <c r="B7040" s="43">
        <f t="shared" si="114"/>
        <v>7025</v>
      </c>
      <c r="C7040" s="919"/>
      <c r="D7040" s="48"/>
      <c r="L7040" s="259"/>
      <c r="M7040" s="259"/>
      <c r="S7040" s="259"/>
      <c r="T7040" s="259"/>
      <c r="U7040" s="259"/>
      <c r="V7040" s="259"/>
    </row>
    <row r="7041" spans="1:22">
      <c r="A7041" s="45"/>
      <c r="B7041" s="43">
        <f t="shared" si="114"/>
        <v>7026</v>
      </c>
      <c r="C7041" s="919"/>
      <c r="D7041" s="48"/>
      <c r="L7041" s="259"/>
      <c r="M7041" s="259"/>
      <c r="S7041" s="259"/>
      <c r="T7041" s="259"/>
      <c r="U7041" s="259"/>
      <c r="V7041" s="259"/>
    </row>
    <row r="7042" spans="1:22">
      <c r="A7042" s="45"/>
      <c r="B7042" s="43">
        <f t="shared" si="114"/>
        <v>7027</v>
      </c>
      <c r="C7042" s="919"/>
      <c r="D7042" s="48"/>
      <c r="L7042" s="259"/>
      <c r="M7042" s="259"/>
      <c r="S7042" s="259"/>
      <c r="T7042" s="259"/>
      <c r="U7042" s="259"/>
      <c r="V7042" s="259"/>
    </row>
    <row r="7043" spans="1:22">
      <c r="A7043" s="45"/>
      <c r="B7043" s="43">
        <f t="shared" si="114"/>
        <v>7028</v>
      </c>
      <c r="C7043" s="919"/>
      <c r="D7043" s="48"/>
      <c r="L7043" s="259"/>
      <c r="M7043" s="259"/>
      <c r="S7043" s="259"/>
      <c r="T7043" s="259"/>
      <c r="U7043" s="259"/>
      <c r="V7043" s="259"/>
    </row>
    <row r="7044" spans="1:22">
      <c r="A7044" s="45"/>
      <c r="B7044" s="43">
        <f t="shared" si="114"/>
        <v>7029</v>
      </c>
      <c r="C7044" s="919"/>
      <c r="D7044" s="48"/>
      <c r="L7044" s="259"/>
      <c r="M7044" s="259"/>
      <c r="S7044" s="259"/>
      <c r="T7044" s="259"/>
      <c r="U7044" s="259"/>
      <c r="V7044" s="259"/>
    </row>
    <row r="7045" spans="1:22">
      <c r="A7045" s="45"/>
      <c r="B7045" s="43">
        <f t="shared" si="114"/>
        <v>7030</v>
      </c>
      <c r="C7045" s="919"/>
      <c r="D7045" s="48"/>
      <c r="L7045" s="259"/>
      <c r="M7045" s="259"/>
      <c r="S7045" s="259"/>
      <c r="T7045" s="259"/>
      <c r="U7045" s="259"/>
      <c r="V7045" s="259"/>
    </row>
    <row r="7046" spans="1:22">
      <c r="A7046" s="45"/>
      <c r="B7046" s="43">
        <f t="shared" si="114"/>
        <v>7031</v>
      </c>
      <c r="C7046" s="919"/>
      <c r="D7046" s="48"/>
      <c r="L7046" s="259"/>
      <c r="M7046" s="259"/>
      <c r="S7046" s="259"/>
      <c r="T7046" s="259"/>
      <c r="U7046" s="259"/>
      <c r="V7046" s="259"/>
    </row>
    <row r="7047" spans="1:22">
      <c r="A7047" s="45"/>
      <c r="B7047" s="43">
        <f t="shared" si="114"/>
        <v>7032</v>
      </c>
      <c r="C7047" s="919"/>
      <c r="D7047" s="48"/>
      <c r="L7047" s="259"/>
      <c r="M7047" s="259"/>
      <c r="S7047" s="259"/>
      <c r="T7047" s="259"/>
      <c r="U7047" s="259"/>
      <c r="V7047" s="259"/>
    </row>
    <row r="7048" spans="1:22">
      <c r="A7048" s="45"/>
      <c r="B7048" s="43">
        <f t="shared" si="114"/>
        <v>7033</v>
      </c>
      <c r="C7048" s="919"/>
      <c r="D7048" s="48"/>
      <c r="L7048" s="259"/>
      <c r="M7048" s="259"/>
      <c r="S7048" s="259"/>
      <c r="T7048" s="259"/>
      <c r="U7048" s="259"/>
      <c r="V7048" s="259"/>
    </row>
    <row r="7049" spans="1:22">
      <c r="A7049" s="45"/>
      <c r="B7049" s="43">
        <f t="shared" si="114"/>
        <v>7034</v>
      </c>
      <c r="C7049" s="919"/>
      <c r="D7049" s="48"/>
      <c r="L7049" s="259"/>
      <c r="M7049" s="259"/>
      <c r="S7049" s="259"/>
      <c r="T7049" s="259"/>
      <c r="U7049" s="259"/>
      <c r="V7049" s="259"/>
    </row>
    <row r="7050" spans="1:22">
      <c r="A7050" s="45"/>
      <c r="B7050" s="43">
        <f t="shared" si="114"/>
        <v>7035</v>
      </c>
      <c r="C7050" s="919"/>
      <c r="D7050" s="48"/>
      <c r="L7050" s="259"/>
      <c r="M7050" s="259"/>
      <c r="S7050" s="259"/>
      <c r="T7050" s="259"/>
      <c r="U7050" s="259"/>
      <c r="V7050" s="259"/>
    </row>
    <row r="7051" spans="1:22">
      <c r="A7051" s="45"/>
      <c r="B7051" s="43">
        <f t="shared" si="114"/>
        <v>7036</v>
      </c>
      <c r="C7051" s="919"/>
      <c r="D7051" s="48"/>
      <c r="L7051" s="259"/>
      <c r="M7051" s="259"/>
      <c r="S7051" s="259"/>
      <c r="T7051" s="259"/>
      <c r="U7051" s="259"/>
      <c r="V7051" s="259"/>
    </row>
    <row r="7052" spans="1:22">
      <c r="A7052" s="45"/>
      <c r="B7052" s="43">
        <f t="shared" si="114"/>
        <v>7037</v>
      </c>
      <c r="C7052" s="919"/>
      <c r="D7052" s="48"/>
      <c r="L7052" s="259"/>
      <c r="M7052" s="259"/>
      <c r="S7052" s="259"/>
      <c r="T7052" s="259"/>
      <c r="U7052" s="259"/>
      <c r="V7052" s="259"/>
    </row>
    <row r="7053" spans="1:22">
      <c r="A7053" s="45"/>
      <c r="B7053" s="43">
        <f t="shared" si="114"/>
        <v>7038</v>
      </c>
      <c r="C7053" s="919"/>
      <c r="D7053" s="48"/>
      <c r="L7053" s="259"/>
      <c r="M7053" s="259"/>
      <c r="S7053" s="259"/>
      <c r="T7053" s="259"/>
      <c r="U7053" s="259"/>
      <c r="V7053" s="259"/>
    </row>
    <row r="7054" spans="1:22">
      <c r="A7054" s="45"/>
      <c r="B7054" s="43">
        <f t="shared" si="114"/>
        <v>7039</v>
      </c>
      <c r="C7054" s="919"/>
      <c r="D7054" s="48"/>
      <c r="L7054" s="259"/>
      <c r="M7054" s="259"/>
      <c r="S7054" s="259"/>
      <c r="T7054" s="259"/>
      <c r="U7054" s="259"/>
      <c r="V7054" s="259"/>
    </row>
    <row r="7055" spans="1:22">
      <c r="A7055" s="45"/>
      <c r="B7055" s="43">
        <f t="shared" si="114"/>
        <v>7040</v>
      </c>
      <c r="C7055" s="919"/>
      <c r="D7055" s="48"/>
      <c r="L7055" s="259"/>
      <c r="M7055" s="259"/>
      <c r="S7055" s="259"/>
      <c r="T7055" s="259"/>
      <c r="U7055" s="259"/>
      <c r="V7055" s="259"/>
    </row>
    <row r="7056" spans="1:22">
      <c r="A7056" s="45"/>
      <c r="B7056" s="43">
        <f t="shared" si="114"/>
        <v>7041</v>
      </c>
      <c r="C7056" s="919"/>
      <c r="D7056" s="48"/>
      <c r="L7056" s="259"/>
      <c r="M7056" s="259"/>
      <c r="S7056" s="259"/>
      <c r="T7056" s="259"/>
      <c r="U7056" s="259"/>
      <c r="V7056" s="259"/>
    </row>
    <row r="7057" spans="1:22">
      <c r="A7057" s="45"/>
      <c r="B7057" s="43">
        <f t="shared" si="114"/>
        <v>7042</v>
      </c>
      <c r="C7057" s="919"/>
      <c r="D7057" s="48"/>
      <c r="L7057" s="259"/>
      <c r="M7057" s="259"/>
      <c r="S7057" s="259"/>
      <c r="T7057" s="259"/>
      <c r="U7057" s="259"/>
      <c r="V7057" s="259"/>
    </row>
    <row r="7058" spans="1:22">
      <c r="A7058" s="45"/>
      <c r="B7058" s="43">
        <f t="shared" ref="B7058:B7121" si="115">B7057+1</f>
        <v>7043</v>
      </c>
      <c r="C7058" s="919"/>
      <c r="D7058" s="48"/>
      <c r="L7058" s="259"/>
      <c r="M7058" s="259"/>
      <c r="S7058" s="259"/>
      <c r="T7058" s="259"/>
      <c r="U7058" s="259"/>
      <c r="V7058" s="259"/>
    </row>
    <row r="7059" spans="1:22">
      <c r="A7059" s="45"/>
      <c r="B7059" s="43">
        <f t="shared" si="115"/>
        <v>7044</v>
      </c>
      <c r="C7059" s="919"/>
      <c r="D7059" s="48"/>
      <c r="L7059" s="259"/>
      <c r="M7059" s="259"/>
      <c r="S7059" s="259"/>
      <c r="T7059" s="259"/>
      <c r="U7059" s="259"/>
      <c r="V7059" s="259"/>
    </row>
    <row r="7060" spans="1:22">
      <c r="A7060" s="45"/>
      <c r="B7060" s="43">
        <f t="shared" si="115"/>
        <v>7045</v>
      </c>
      <c r="C7060" s="919"/>
      <c r="D7060" s="48"/>
      <c r="L7060" s="259"/>
      <c r="M7060" s="259"/>
      <c r="S7060" s="259"/>
      <c r="T7060" s="259"/>
      <c r="U7060" s="259"/>
      <c r="V7060" s="259"/>
    </row>
    <row r="7061" spans="1:22">
      <c r="A7061" s="45"/>
      <c r="B7061" s="43">
        <f t="shared" si="115"/>
        <v>7046</v>
      </c>
      <c r="C7061" s="919"/>
      <c r="D7061" s="48"/>
      <c r="L7061" s="259"/>
      <c r="M7061" s="259"/>
      <c r="S7061" s="259"/>
      <c r="T7061" s="259"/>
      <c r="U7061" s="259"/>
      <c r="V7061" s="259"/>
    </row>
    <row r="7062" spans="1:22">
      <c r="A7062" s="45"/>
      <c r="B7062" s="43">
        <f t="shared" si="115"/>
        <v>7047</v>
      </c>
      <c r="C7062" s="919"/>
      <c r="D7062" s="48"/>
      <c r="L7062" s="259"/>
      <c r="M7062" s="259"/>
      <c r="S7062" s="259"/>
      <c r="T7062" s="259"/>
      <c r="U7062" s="259"/>
      <c r="V7062" s="259"/>
    </row>
    <row r="7063" spans="1:22">
      <c r="A7063" s="45"/>
      <c r="B7063" s="43">
        <f t="shared" si="115"/>
        <v>7048</v>
      </c>
      <c r="C7063" s="919"/>
      <c r="D7063" s="48"/>
      <c r="L7063" s="259"/>
      <c r="M7063" s="259"/>
      <c r="S7063" s="259"/>
      <c r="T7063" s="259"/>
      <c r="U7063" s="259"/>
      <c r="V7063" s="259"/>
    </row>
    <row r="7064" spans="1:22">
      <c r="A7064" s="45"/>
      <c r="B7064" s="43">
        <f t="shared" si="115"/>
        <v>7049</v>
      </c>
      <c r="C7064" s="919"/>
      <c r="D7064" s="48"/>
      <c r="L7064" s="259"/>
      <c r="M7064" s="259"/>
      <c r="S7064" s="259"/>
      <c r="T7064" s="259"/>
      <c r="U7064" s="259"/>
      <c r="V7064" s="259"/>
    </row>
    <row r="7065" spans="1:22">
      <c r="A7065" s="45"/>
      <c r="B7065" s="43">
        <f t="shared" si="115"/>
        <v>7050</v>
      </c>
      <c r="C7065" s="919"/>
      <c r="D7065" s="48"/>
      <c r="L7065" s="259"/>
      <c r="M7065" s="259"/>
      <c r="S7065" s="259"/>
      <c r="T7065" s="259"/>
      <c r="U7065" s="259"/>
      <c r="V7065" s="259"/>
    </row>
    <row r="7066" spans="1:22">
      <c r="A7066" s="45"/>
      <c r="B7066" s="43">
        <f t="shared" si="115"/>
        <v>7051</v>
      </c>
      <c r="C7066" s="919"/>
      <c r="D7066" s="48"/>
      <c r="L7066" s="259"/>
      <c r="M7066" s="259"/>
      <c r="S7066" s="259"/>
      <c r="T7066" s="259"/>
      <c r="U7066" s="259"/>
      <c r="V7066" s="259"/>
    </row>
    <row r="7067" spans="1:22">
      <c r="A7067" s="45"/>
      <c r="B7067" s="43">
        <f t="shared" si="115"/>
        <v>7052</v>
      </c>
      <c r="C7067" s="919"/>
      <c r="D7067" s="48"/>
      <c r="L7067" s="259"/>
      <c r="M7067" s="259"/>
      <c r="S7067" s="259"/>
      <c r="T7067" s="259"/>
      <c r="U7067" s="259"/>
      <c r="V7067" s="259"/>
    </row>
    <row r="7068" spans="1:22">
      <c r="A7068" s="45"/>
      <c r="B7068" s="43">
        <f t="shared" si="115"/>
        <v>7053</v>
      </c>
      <c r="C7068" s="919"/>
      <c r="D7068" s="48"/>
      <c r="L7068" s="259"/>
      <c r="M7068" s="259"/>
      <c r="S7068" s="259"/>
      <c r="T7068" s="259"/>
      <c r="U7068" s="259"/>
      <c r="V7068" s="259"/>
    </row>
    <row r="7069" spans="1:22">
      <c r="A7069" s="45"/>
      <c r="B7069" s="43">
        <f t="shared" si="115"/>
        <v>7054</v>
      </c>
      <c r="C7069" s="919"/>
      <c r="D7069" s="48"/>
      <c r="L7069" s="259"/>
      <c r="M7069" s="259"/>
      <c r="S7069" s="259"/>
      <c r="T7069" s="259"/>
      <c r="U7069" s="259"/>
      <c r="V7069" s="259"/>
    </row>
    <row r="7070" spans="1:22">
      <c r="A7070" s="45"/>
      <c r="B7070" s="43">
        <f t="shared" si="115"/>
        <v>7055</v>
      </c>
      <c r="C7070" s="919"/>
      <c r="D7070" s="48"/>
      <c r="L7070" s="259"/>
      <c r="M7070" s="259"/>
      <c r="S7070" s="259"/>
      <c r="T7070" s="259"/>
      <c r="U7070" s="259"/>
      <c r="V7070" s="259"/>
    </row>
    <row r="7071" spans="1:22">
      <c r="A7071" s="45"/>
      <c r="B7071" s="43">
        <f t="shared" si="115"/>
        <v>7056</v>
      </c>
      <c r="C7071" s="919"/>
      <c r="D7071" s="48"/>
      <c r="L7071" s="259"/>
      <c r="M7071" s="259"/>
      <c r="S7071" s="259"/>
      <c r="T7071" s="259"/>
      <c r="U7071" s="259"/>
      <c r="V7071" s="259"/>
    </row>
    <row r="7072" spans="1:22">
      <c r="A7072" s="45"/>
      <c r="B7072" s="43">
        <f t="shared" si="115"/>
        <v>7057</v>
      </c>
      <c r="C7072" s="919"/>
      <c r="D7072" s="48"/>
      <c r="L7072" s="259"/>
      <c r="M7072" s="259"/>
      <c r="S7072" s="259"/>
      <c r="T7072" s="259"/>
      <c r="U7072" s="259"/>
      <c r="V7072" s="259"/>
    </row>
    <row r="7073" spans="1:22">
      <c r="A7073" s="45"/>
      <c r="B7073" s="43">
        <f t="shared" si="115"/>
        <v>7058</v>
      </c>
      <c r="C7073" s="919"/>
      <c r="D7073" s="48"/>
      <c r="L7073" s="259"/>
      <c r="M7073" s="259"/>
      <c r="S7073" s="259"/>
      <c r="T7073" s="259"/>
      <c r="U7073" s="259"/>
      <c r="V7073" s="259"/>
    </row>
    <row r="7074" spans="1:22">
      <c r="A7074" s="45"/>
      <c r="B7074" s="43">
        <f t="shared" si="115"/>
        <v>7059</v>
      </c>
      <c r="C7074" s="919"/>
      <c r="D7074" s="48"/>
      <c r="L7074" s="259"/>
      <c r="M7074" s="259"/>
      <c r="S7074" s="259"/>
      <c r="T7074" s="259"/>
      <c r="U7074" s="259"/>
      <c r="V7074" s="259"/>
    </row>
    <row r="7075" spans="1:22">
      <c r="A7075" s="45"/>
      <c r="B7075" s="43">
        <f t="shared" si="115"/>
        <v>7060</v>
      </c>
      <c r="C7075" s="919"/>
      <c r="D7075" s="48"/>
      <c r="L7075" s="259"/>
      <c r="M7075" s="259"/>
      <c r="S7075" s="259"/>
      <c r="T7075" s="259"/>
      <c r="U7075" s="259"/>
      <c r="V7075" s="259"/>
    </row>
    <row r="7076" spans="1:22">
      <c r="A7076" s="45"/>
      <c r="B7076" s="43">
        <f t="shared" si="115"/>
        <v>7061</v>
      </c>
      <c r="C7076" s="919"/>
      <c r="D7076" s="48"/>
      <c r="L7076" s="259"/>
      <c r="M7076" s="259"/>
      <c r="S7076" s="259"/>
      <c r="T7076" s="259"/>
      <c r="U7076" s="259"/>
      <c r="V7076" s="259"/>
    </row>
    <row r="7077" spans="1:22">
      <c r="A7077" s="45"/>
      <c r="B7077" s="43">
        <f t="shared" si="115"/>
        <v>7062</v>
      </c>
      <c r="C7077" s="919"/>
      <c r="D7077" s="48"/>
      <c r="L7077" s="259"/>
      <c r="M7077" s="259"/>
      <c r="S7077" s="259"/>
      <c r="T7077" s="259"/>
      <c r="U7077" s="259"/>
      <c r="V7077" s="259"/>
    </row>
    <row r="7078" spans="1:22">
      <c r="A7078" s="45"/>
      <c r="B7078" s="43">
        <f t="shared" si="115"/>
        <v>7063</v>
      </c>
      <c r="C7078" s="919"/>
      <c r="D7078" s="48"/>
      <c r="L7078" s="259"/>
      <c r="M7078" s="259"/>
      <c r="S7078" s="259"/>
      <c r="T7078" s="259"/>
      <c r="U7078" s="259"/>
      <c r="V7078" s="259"/>
    </row>
    <row r="7079" spans="1:22">
      <c r="A7079" s="45"/>
      <c r="B7079" s="43">
        <f t="shared" si="115"/>
        <v>7064</v>
      </c>
      <c r="C7079" s="919"/>
      <c r="D7079" s="48"/>
      <c r="L7079" s="259"/>
      <c r="M7079" s="259"/>
      <c r="S7079" s="259"/>
      <c r="T7079" s="259"/>
      <c r="U7079" s="259"/>
      <c r="V7079" s="259"/>
    </row>
    <row r="7080" spans="1:22">
      <c r="A7080" s="45"/>
      <c r="B7080" s="43">
        <f t="shared" si="115"/>
        <v>7065</v>
      </c>
      <c r="C7080" s="919"/>
      <c r="D7080" s="48"/>
      <c r="L7080" s="259"/>
      <c r="M7080" s="259"/>
      <c r="S7080" s="259"/>
      <c r="T7080" s="259"/>
      <c r="U7080" s="259"/>
      <c r="V7080" s="259"/>
    </row>
    <row r="7081" spans="1:22">
      <c r="A7081" s="45"/>
      <c r="B7081" s="43">
        <f t="shared" si="115"/>
        <v>7066</v>
      </c>
      <c r="C7081" s="919"/>
      <c r="D7081" s="48"/>
      <c r="L7081" s="259"/>
      <c r="M7081" s="259"/>
      <c r="S7081" s="259"/>
      <c r="T7081" s="259"/>
      <c r="U7081" s="259"/>
      <c r="V7081" s="259"/>
    </row>
    <row r="7082" spans="1:22">
      <c r="A7082" s="45"/>
      <c r="B7082" s="43">
        <f t="shared" si="115"/>
        <v>7067</v>
      </c>
      <c r="C7082" s="919"/>
      <c r="D7082" s="48"/>
      <c r="L7082" s="259"/>
      <c r="M7082" s="259"/>
      <c r="S7082" s="259"/>
      <c r="T7082" s="259"/>
      <c r="U7082" s="259"/>
      <c r="V7082" s="259"/>
    </row>
    <row r="7083" spans="1:22">
      <c r="A7083" s="45"/>
      <c r="B7083" s="43">
        <f t="shared" si="115"/>
        <v>7068</v>
      </c>
      <c r="C7083" s="919"/>
      <c r="D7083" s="48"/>
      <c r="L7083" s="259"/>
      <c r="M7083" s="259"/>
      <c r="S7083" s="259"/>
      <c r="T7083" s="259"/>
      <c r="U7083" s="259"/>
      <c r="V7083" s="259"/>
    </row>
    <row r="7084" spans="1:22">
      <c r="A7084" s="45"/>
      <c r="B7084" s="43">
        <f t="shared" si="115"/>
        <v>7069</v>
      </c>
      <c r="C7084" s="919"/>
      <c r="D7084" s="48"/>
      <c r="L7084" s="259"/>
      <c r="M7084" s="259"/>
      <c r="S7084" s="259"/>
      <c r="T7084" s="259"/>
      <c r="U7084" s="259"/>
      <c r="V7084" s="259"/>
    </row>
    <row r="7085" spans="1:22">
      <c r="A7085" s="45"/>
      <c r="B7085" s="43">
        <f t="shared" si="115"/>
        <v>7070</v>
      </c>
      <c r="C7085" s="919"/>
      <c r="D7085" s="48"/>
      <c r="L7085" s="259"/>
      <c r="M7085" s="259"/>
      <c r="S7085" s="259"/>
      <c r="T7085" s="259"/>
      <c r="U7085" s="259"/>
      <c r="V7085" s="259"/>
    </row>
    <row r="7086" spans="1:22">
      <c r="A7086" s="45"/>
      <c r="B7086" s="43">
        <f t="shared" si="115"/>
        <v>7071</v>
      </c>
      <c r="C7086" s="919"/>
      <c r="D7086" s="48"/>
      <c r="L7086" s="259"/>
      <c r="M7086" s="259"/>
      <c r="S7086" s="259"/>
      <c r="T7086" s="259"/>
      <c r="U7086" s="259"/>
      <c r="V7086" s="259"/>
    </row>
    <row r="7087" spans="1:22">
      <c r="A7087" s="45"/>
      <c r="B7087" s="43">
        <f t="shared" si="115"/>
        <v>7072</v>
      </c>
      <c r="C7087" s="919"/>
      <c r="D7087" s="48"/>
      <c r="L7087" s="259"/>
      <c r="M7087" s="259"/>
      <c r="S7087" s="259"/>
      <c r="T7087" s="259"/>
      <c r="U7087" s="259"/>
      <c r="V7087" s="259"/>
    </row>
    <row r="7088" spans="1:22">
      <c r="A7088" s="45"/>
      <c r="B7088" s="43">
        <f t="shared" si="115"/>
        <v>7073</v>
      </c>
      <c r="C7088" s="919"/>
      <c r="D7088" s="48"/>
      <c r="L7088" s="259"/>
      <c r="M7088" s="259"/>
      <c r="S7088" s="259"/>
      <c r="T7088" s="259"/>
      <c r="U7088" s="259"/>
      <c r="V7088" s="259"/>
    </row>
    <row r="7089" spans="1:22">
      <c r="A7089" s="45"/>
      <c r="B7089" s="43">
        <f t="shared" si="115"/>
        <v>7074</v>
      </c>
      <c r="C7089" s="919"/>
      <c r="D7089" s="48"/>
      <c r="L7089" s="259"/>
      <c r="M7089" s="259"/>
      <c r="S7089" s="259"/>
      <c r="T7089" s="259"/>
      <c r="U7089" s="259"/>
      <c r="V7089" s="259"/>
    </row>
    <row r="7090" spans="1:22">
      <c r="A7090" s="45"/>
      <c r="B7090" s="43">
        <f t="shared" si="115"/>
        <v>7075</v>
      </c>
      <c r="C7090" s="919"/>
      <c r="D7090" s="48"/>
      <c r="L7090" s="259"/>
      <c r="M7090" s="259"/>
      <c r="S7090" s="259"/>
      <c r="T7090" s="259"/>
      <c r="U7090" s="259"/>
      <c r="V7090" s="259"/>
    </row>
    <row r="7091" spans="1:22">
      <c r="A7091" s="45"/>
      <c r="B7091" s="43">
        <f t="shared" si="115"/>
        <v>7076</v>
      </c>
      <c r="C7091" s="919"/>
      <c r="D7091" s="48"/>
      <c r="L7091" s="259"/>
      <c r="M7091" s="259"/>
      <c r="S7091" s="259"/>
      <c r="T7091" s="259"/>
      <c r="U7091" s="259"/>
      <c r="V7091" s="259"/>
    </row>
    <row r="7092" spans="1:22">
      <c r="A7092" s="45"/>
      <c r="B7092" s="43">
        <f t="shared" si="115"/>
        <v>7077</v>
      </c>
      <c r="C7092" s="919"/>
      <c r="D7092" s="48"/>
      <c r="L7092" s="259"/>
      <c r="M7092" s="259"/>
      <c r="S7092" s="259"/>
      <c r="T7092" s="259"/>
      <c r="U7092" s="259"/>
      <c r="V7092" s="259"/>
    </row>
    <row r="7093" spans="1:22">
      <c r="A7093" s="45"/>
      <c r="B7093" s="43">
        <f t="shared" si="115"/>
        <v>7078</v>
      </c>
      <c r="C7093" s="919"/>
      <c r="D7093" s="48"/>
      <c r="L7093" s="259"/>
      <c r="M7093" s="259"/>
      <c r="S7093" s="259"/>
      <c r="T7093" s="259"/>
      <c r="U7093" s="259"/>
      <c r="V7093" s="259"/>
    </row>
    <row r="7094" spans="1:22">
      <c r="A7094" s="45"/>
      <c r="B7094" s="43">
        <f t="shared" si="115"/>
        <v>7079</v>
      </c>
      <c r="C7094" s="919"/>
      <c r="D7094" s="48"/>
      <c r="L7094" s="259"/>
      <c r="M7094" s="259"/>
      <c r="S7094" s="259"/>
      <c r="T7094" s="259"/>
      <c r="U7094" s="259"/>
      <c r="V7094" s="259"/>
    </row>
    <row r="7095" spans="1:22">
      <c r="A7095" s="45"/>
      <c r="B7095" s="43">
        <f t="shared" si="115"/>
        <v>7080</v>
      </c>
      <c r="C7095" s="919"/>
      <c r="D7095" s="48"/>
      <c r="L7095" s="259"/>
      <c r="M7095" s="259"/>
      <c r="S7095" s="259"/>
      <c r="T7095" s="259"/>
      <c r="U7095" s="259"/>
      <c r="V7095" s="259"/>
    </row>
    <row r="7096" spans="1:22">
      <c r="A7096" s="45"/>
      <c r="B7096" s="43">
        <f t="shared" si="115"/>
        <v>7081</v>
      </c>
      <c r="C7096" s="919"/>
      <c r="D7096" s="48"/>
      <c r="L7096" s="259"/>
      <c r="M7096" s="259"/>
      <c r="S7096" s="259"/>
      <c r="T7096" s="259"/>
      <c r="U7096" s="259"/>
      <c r="V7096" s="259"/>
    </row>
    <row r="7097" spans="1:22">
      <c r="A7097" s="45"/>
      <c r="B7097" s="43">
        <f t="shared" si="115"/>
        <v>7082</v>
      </c>
      <c r="C7097" s="919"/>
      <c r="D7097" s="48"/>
      <c r="L7097" s="259"/>
      <c r="M7097" s="259"/>
      <c r="S7097" s="259"/>
      <c r="T7097" s="259"/>
      <c r="U7097" s="259"/>
      <c r="V7097" s="259"/>
    </row>
    <row r="7098" spans="1:22">
      <c r="A7098" s="45"/>
      <c r="B7098" s="43">
        <f t="shared" si="115"/>
        <v>7083</v>
      </c>
      <c r="C7098" s="919"/>
      <c r="D7098" s="48"/>
      <c r="L7098" s="259"/>
      <c r="M7098" s="259"/>
      <c r="S7098" s="259"/>
      <c r="T7098" s="259"/>
      <c r="U7098" s="259"/>
      <c r="V7098" s="259"/>
    </row>
    <row r="7099" spans="1:22">
      <c r="A7099" s="45"/>
      <c r="B7099" s="43">
        <f t="shared" si="115"/>
        <v>7084</v>
      </c>
      <c r="C7099" s="919"/>
      <c r="D7099" s="48"/>
      <c r="L7099" s="259"/>
      <c r="M7099" s="259"/>
      <c r="S7099" s="259"/>
      <c r="T7099" s="259"/>
      <c r="U7099" s="259"/>
      <c r="V7099" s="259"/>
    </row>
    <row r="7100" spans="1:22">
      <c r="A7100" s="45"/>
      <c r="B7100" s="43">
        <f t="shared" si="115"/>
        <v>7085</v>
      </c>
      <c r="C7100" s="919"/>
      <c r="D7100" s="48"/>
      <c r="L7100" s="259"/>
      <c r="M7100" s="259"/>
      <c r="S7100" s="259"/>
      <c r="T7100" s="259"/>
      <c r="U7100" s="259"/>
      <c r="V7100" s="259"/>
    </row>
    <row r="7101" spans="1:22">
      <c r="A7101" s="45"/>
      <c r="B7101" s="43">
        <f t="shared" si="115"/>
        <v>7086</v>
      </c>
      <c r="C7101" s="919"/>
      <c r="D7101" s="48"/>
      <c r="L7101" s="259"/>
      <c r="M7101" s="259"/>
      <c r="S7101" s="259"/>
      <c r="T7101" s="259"/>
      <c r="U7101" s="259"/>
      <c r="V7101" s="259"/>
    </row>
    <row r="7102" spans="1:22">
      <c r="A7102" s="45"/>
      <c r="B7102" s="43">
        <f t="shared" si="115"/>
        <v>7087</v>
      </c>
      <c r="C7102" s="919"/>
      <c r="D7102" s="48"/>
      <c r="L7102" s="259"/>
      <c r="M7102" s="259"/>
      <c r="S7102" s="259"/>
      <c r="T7102" s="259"/>
      <c r="U7102" s="259"/>
      <c r="V7102" s="259"/>
    </row>
    <row r="7103" spans="1:22">
      <c r="A7103" s="45"/>
      <c r="B7103" s="43">
        <f t="shared" si="115"/>
        <v>7088</v>
      </c>
      <c r="C7103" s="919"/>
      <c r="D7103" s="48"/>
      <c r="L7103" s="259"/>
      <c r="M7103" s="259"/>
      <c r="S7103" s="259"/>
      <c r="T7103" s="259"/>
      <c r="U7103" s="259"/>
      <c r="V7103" s="259"/>
    </row>
    <row r="7104" spans="1:22">
      <c r="A7104" s="45"/>
      <c r="B7104" s="43">
        <f t="shared" si="115"/>
        <v>7089</v>
      </c>
      <c r="C7104" s="919"/>
      <c r="D7104" s="48"/>
      <c r="L7104" s="259"/>
      <c r="M7104" s="259"/>
      <c r="S7104" s="259"/>
      <c r="T7104" s="259"/>
      <c r="U7104" s="259"/>
      <c r="V7104" s="259"/>
    </row>
    <row r="7105" spans="1:22">
      <c r="A7105" s="45"/>
      <c r="B7105" s="43">
        <f t="shared" si="115"/>
        <v>7090</v>
      </c>
      <c r="C7105" s="919"/>
      <c r="D7105" s="48"/>
      <c r="L7105" s="259"/>
      <c r="M7105" s="259"/>
      <c r="S7105" s="259"/>
      <c r="T7105" s="259"/>
      <c r="U7105" s="259"/>
      <c r="V7105" s="259"/>
    </row>
    <row r="7106" spans="1:22">
      <c r="A7106" s="45"/>
      <c r="B7106" s="43">
        <f t="shared" si="115"/>
        <v>7091</v>
      </c>
      <c r="C7106" s="919"/>
      <c r="D7106" s="48"/>
      <c r="L7106" s="259"/>
      <c r="M7106" s="259"/>
      <c r="S7106" s="259"/>
      <c r="T7106" s="259"/>
      <c r="U7106" s="259"/>
      <c r="V7106" s="259"/>
    </row>
    <row r="7107" spans="1:22">
      <c r="A7107" s="45"/>
      <c r="B7107" s="43">
        <f t="shared" si="115"/>
        <v>7092</v>
      </c>
      <c r="C7107" s="919"/>
      <c r="D7107" s="48"/>
      <c r="L7107" s="259"/>
      <c r="M7107" s="259"/>
      <c r="S7107" s="259"/>
      <c r="T7107" s="259"/>
      <c r="U7107" s="259"/>
      <c r="V7107" s="259"/>
    </row>
    <row r="7108" spans="1:22">
      <c r="A7108" s="45"/>
      <c r="B7108" s="43">
        <f t="shared" si="115"/>
        <v>7093</v>
      </c>
      <c r="C7108" s="919"/>
      <c r="D7108" s="48"/>
      <c r="L7108" s="259"/>
      <c r="M7108" s="259"/>
      <c r="S7108" s="259"/>
      <c r="T7108" s="259"/>
      <c r="U7108" s="259"/>
      <c r="V7108" s="259"/>
    </row>
    <row r="7109" spans="1:22">
      <c r="A7109" s="45"/>
      <c r="B7109" s="43">
        <f t="shared" si="115"/>
        <v>7094</v>
      </c>
      <c r="C7109" s="919"/>
      <c r="D7109" s="48"/>
      <c r="L7109" s="259"/>
      <c r="M7109" s="259"/>
      <c r="S7109" s="259"/>
      <c r="T7109" s="259"/>
      <c r="U7109" s="259"/>
      <c r="V7109" s="259"/>
    </row>
    <row r="7110" spans="1:22">
      <c r="A7110" s="45"/>
      <c r="B7110" s="43">
        <f t="shared" si="115"/>
        <v>7095</v>
      </c>
      <c r="C7110" s="919"/>
      <c r="D7110" s="48"/>
      <c r="L7110" s="259"/>
      <c r="M7110" s="259"/>
      <c r="S7110" s="259"/>
      <c r="T7110" s="259"/>
      <c r="U7110" s="259"/>
      <c r="V7110" s="259"/>
    </row>
    <row r="7111" spans="1:22">
      <c r="A7111" s="45"/>
      <c r="B7111" s="43">
        <f t="shared" si="115"/>
        <v>7096</v>
      </c>
      <c r="C7111" s="919"/>
      <c r="D7111" s="48"/>
      <c r="L7111" s="259"/>
      <c r="M7111" s="259"/>
      <c r="S7111" s="259"/>
      <c r="T7111" s="259"/>
      <c r="U7111" s="259"/>
      <c r="V7111" s="259"/>
    </row>
    <row r="7112" spans="1:22">
      <c r="A7112" s="45"/>
      <c r="B7112" s="43">
        <f t="shared" si="115"/>
        <v>7097</v>
      </c>
      <c r="C7112" s="919"/>
      <c r="D7112" s="48"/>
      <c r="L7112" s="259"/>
      <c r="M7112" s="259"/>
      <c r="S7112" s="259"/>
      <c r="T7112" s="259"/>
      <c r="U7112" s="259"/>
      <c r="V7112" s="259"/>
    </row>
    <row r="7113" spans="1:22">
      <c r="A7113" s="45"/>
      <c r="B7113" s="43">
        <f t="shared" si="115"/>
        <v>7098</v>
      </c>
      <c r="C7113" s="919"/>
      <c r="D7113" s="48"/>
      <c r="L7113" s="259"/>
      <c r="M7113" s="259"/>
      <c r="S7113" s="259"/>
      <c r="T7113" s="259"/>
      <c r="U7113" s="259"/>
      <c r="V7113" s="259"/>
    </row>
    <row r="7114" spans="1:22">
      <c r="A7114" s="45"/>
      <c r="B7114" s="43">
        <f t="shared" si="115"/>
        <v>7099</v>
      </c>
      <c r="C7114" s="919"/>
      <c r="D7114" s="48"/>
      <c r="L7114" s="259"/>
      <c r="M7114" s="259"/>
      <c r="S7114" s="259"/>
      <c r="T7114" s="259"/>
      <c r="U7114" s="259"/>
      <c r="V7114" s="259"/>
    </row>
    <row r="7115" spans="1:22">
      <c r="A7115" s="45"/>
      <c r="B7115" s="43">
        <f t="shared" si="115"/>
        <v>7100</v>
      </c>
      <c r="C7115" s="919"/>
      <c r="D7115" s="48"/>
      <c r="L7115" s="259"/>
      <c r="M7115" s="259"/>
      <c r="S7115" s="259"/>
      <c r="T7115" s="259"/>
      <c r="U7115" s="259"/>
      <c r="V7115" s="259"/>
    </row>
    <row r="7116" spans="1:22">
      <c r="A7116" s="45"/>
      <c r="B7116" s="43">
        <f t="shared" si="115"/>
        <v>7101</v>
      </c>
      <c r="C7116" s="919"/>
      <c r="D7116" s="48"/>
      <c r="L7116" s="259"/>
      <c r="M7116" s="259"/>
      <c r="S7116" s="259"/>
      <c r="T7116" s="259"/>
      <c r="U7116" s="259"/>
      <c r="V7116" s="259"/>
    </row>
    <row r="7117" spans="1:22">
      <c r="A7117" s="45"/>
      <c r="B7117" s="43">
        <f t="shared" si="115"/>
        <v>7102</v>
      </c>
      <c r="C7117" s="919"/>
      <c r="D7117" s="48"/>
      <c r="L7117" s="259"/>
      <c r="M7117" s="259"/>
      <c r="S7117" s="259"/>
      <c r="T7117" s="259"/>
      <c r="U7117" s="259"/>
      <c r="V7117" s="259"/>
    </row>
    <row r="7118" spans="1:22">
      <c r="A7118" s="45"/>
      <c r="B7118" s="43">
        <f t="shared" si="115"/>
        <v>7103</v>
      </c>
      <c r="C7118" s="919"/>
      <c r="D7118" s="48"/>
      <c r="L7118" s="259"/>
      <c r="M7118" s="259"/>
      <c r="S7118" s="259"/>
      <c r="T7118" s="259"/>
      <c r="U7118" s="259"/>
      <c r="V7118" s="259"/>
    </row>
    <row r="7119" spans="1:22">
      <c r="A7119" s="45"/>
      <c r="B7119" s="43">
        <f t="shared" si="115"/>
        <v>7104</v>
      </c>
      <c r="C7119" s="919"/>
      <c r="D7119" s="48"/>
      <c r="L7119" s="259"/>
      <c r="M7119" s="259"/>
      <c r="S7119" s="259"/>
      <c r="T7119" s="259"/>
      <c r="U7119" s="259"/>
      <c r="V7119" s="259"/>
    </row>
    <row r="7120" spans="1:22">
      <c r="A7120" s="45"/>
      <c r="B7120" s="43">
        <f t="shared" si="115"/>
        <v>7105</v>
      </c>
      <c r="C7120" s="919"/>
      <c r="D7120" s="48"/>
      <c r="L7120" s="259"/>
      <c r="M7120" s="259"/>
      <c r="S7120" s="259"/>
      <c r="T7120" s="259"/>
      <c r="U7120" s="259"/>
      <c r="V7120" s="259"/>
    </row>
    <row r="7121" spans="1:22">
      <c r="A7121" s="45"/>
      <c r="B7121" s="43">
        <f t="shared" si="115"/>
        <v>7106</v>
      </c>
      <c r="C7121" s="919"/>
      <c r="D7121" s="48"/>
      <c r="L7121" s="259"/>
      <c r="M7121" s="259"/>
      <c r="S7121" s="259"/>
      <c r="T7121" s="259"/>
      <c r="U7121" s="259"/>
      <c r="V7121" s="259"/>
    </row>
    <row r="7122" spans="1:22">
      <c r="A7122" s="45"/>
      <c r="B7122" s="43">
        <f t="shared" ref="B7122:B7185" si="116">B7121+1</f>
        <v>7107</v>
      </c>
      <c r="C7122" s="919"/>
      <c r="D7122" s="48"/>
      <c r="L7122" s="259"/>
      <c r="M7122" s="259"/>
      <c r="S7122" s="259"/>
      <c r="T7122" s="259"/>
      <c r="U7122" s="259"/>
      <c r="V7122" s="259"/>
    </row>
    <row r="7123" spans="1:22">
      <c r="A7123" s="45"/>
      <c r="B7123" s="43">
        <f t="shared" si="116"/>
        <v>7108</v>
      </c>
      <c r="C7123" s="919"/>
      <c r="D7123" s="48"/>
      <c r="L7123" s="259"/>
      <c r="M7123" s="259"/>
      <c r="S7123" s="259"/>
      <c r="T7123" s="259"/>
      <c r="U7123" s="259"/>
      <c r="V7123" s="259"/>
    </row>
    <row r="7124" spans="1:22">
      <c r="A7124" s="45"/>
      <c r="B7124" s="43">
        <f t="shared" si="116"/>
        <v>7109</v>
      </c>
      <c r="C7124" s="919"/>
      <c r="D7124" s="48"/>
      <c r="L7124" s="259"/>
      <c r="M7124" s="259"/>
      <c r="S7124" s="259"/>
      <c r="T7124" s="259"/>
      <c r="U7124" s="259"/>
      <c r="V7124" s="259"/>
    </row>
    <row r="7125" spans="1:22">
      <c r="A7125" s="45"/>
      <c r="B7125" s="43">
        <f t="shared" si="116"/>
        <v>7110</v>
      </c>
      <c r="C7125" s="919"/>
      <c r="D7125" s="48"/>
      <c r="L7125" s="259"/>
      <c r="M7125" s="259"/>
      <c r="S7125" s="259"/>
      <c r="T7125" s="259"/>
      <c r="U7125" s="259"/>
      <c r="V7125" s="259"/>
    </row>
    <row r="7126" spans="1:22">
      <c r="A7126" s="45"/>
      <c r="B7126" s="43">
        <f t="shared" si="116"/>
        <v>7111</v>
      </c>
      <c r="C7126" s="919"/>
      <c r="D7126" s="48"/>
      <c r="L7126" s="259"/>
      <c r="M7126" s="259"/>
      <c r="S7126" s="259"/>
      <c r="T7126" s="259"/>
      <c r="U7126" s="259"/>
      <c r="V7126" s="259"/>
    </row>
    <row r="7127" spans="1:22">
      <c r="A7127" s="45"/>
      <c r="B7127" s="43">
        <f t="shared" si="116"/>
        <v>7112</v>
      </c>
      <c r="C7127" s="919"/>
      <c r="D7127" s="48"/>
      <c r="L7127" s="259"/>
      <c r="M7127" s="259"/>
      <c r="S7127" s="259"/>
      <c r="T7127" s="259"/>
      <c r="U7127" s="259"/>
      <c r="V7127" s="259"/>
    </row>
    <row r="7128" spans="1:22">
      <c r="A7128" s="45"/>
      <c r="B7128" s="43">
        <f t="shared" si="116"/>
        <v>7113</v>
      </c>
      <c r="C7128" s="919"/>
      <c r="D7128" s="48"/>
      <c r="L7128" s="259"/>
      <c r="M7128" s="259"/>
      <c r="S7128" s="259"/>
      <c r="T7128" s="259"/>
      <c r="U7128" s="259"/>
      <c r="V7128" s="259"/>
    </row>
    <row r="7129" spans="1:22">
      <c r="A7129" s="45"/>
      <c r="B7129" s="43">
        <f t="shared" si="116"/>
        <v>7114</v>
      </c>
      <c r="C7129" s="919"/>
      <c r="D7129" s="48"/>
      <c r="L7129" s="259"/>
      <c r="M7129" s="259"/>
      <c r="S7129" s="259"/>
      <c r="T7129" s="259"/>
      <c r="U7129" s="259"/>
      <c r="V7129" s="259"/>
    </row>
    <row r="7130" spans="1:22">
      <c r="A7130" s="45"/>
      <c r="B7130" s="43">
        <f t="shared" si="116"/>
        <v>7115</v>
      </c>
      <c r="C7130" s="919"/>
      <c r="D7130" s="48"/>
      <c r="L7130" s="259"/>
      <c r="M7130" s="259"/>
      <c r="S7130" s="259"/>
      <c r="T7130" s="259"/>
      <c r="U7130" s="259"/>
      <c r="V7130" s="259"/>
    </row>
    <row r="7131" spans="1:22">
      <c r="A7131" s="45"/>
      <c r="B7131" s="43">
        <f t="shared" si="116"/>
        <v>7116</v>
      </c>
      <c r="C7131" s="919"/>
      <c r="D7131" s="48"/>
      <c r="L7131" s="259"/>
      <c r="M7131" s="259"/>
      <c r="S7131" s="259"/>
      <c r="T7131" s="259"/>
      <c r="U7131" s="259"/>
      <c r="V7131" s="259"/>
    </row>
    <row r="7132" spans="1:22">
      <c r="A7132" s="45"/>
      <c r="B7132" s="43">
        <f t="shared" si="116"/>
        <v>7117</v>
      </c>
      <c r="C7132" s="919"/>
      <c r="D7132" s="48"/>
      <c r="L7132" s="259"/>
      <c r="M7132" s="259"/>
      <c r="S7132" s="259"/>
      <c r="T7132" s="259"/>
      <c r="U7132" s="259"/>
      <c r="V7132" s="259"/>
    </row>
    <row r="7133" spans="1:22">
      <c r="A7133" s="45"/>
      <c r="B7133" s="43">
        <f t="shared" si="116"/>
        <v>7118</v>
      </c>
      <c r="C7133" s="919"/>
      <c r="D7133" s="48"/>
      <c r="L7133" s="259"/>
      <c r="M7133" s="259"/>
      <c r="S7133" s="259"/>
      <c r="T7133" s="259"/>
      <c r="U7133" s="259"/>
      <c r="V7133" s="259"/>
    </row>
    <row r="7134" spans="1:22">
      <c r="A7134" s="45"/>
      <c r="B7134" s="43">
        <f t="shared" si="116"/>
        <v>7119</v>
      </c>
      <c r="C7134" s="919"/>
      <c r="D7134" s="48"/>
      <c r="L7134" s="259"/>
      <c r="M7134" s="259"/>
      <c r="S7134" s="259"/>
      <c r="T7134" s="259"/>
      <c r="U7134" s="259"/>
      <c r="V7134" s="259"/>
    </row>
    <row r="7135" spans="1:22">
      <c r="A7135" s="45"/>
      <c r="B7135" s="43">
        <f t="shared" si="116"/>
        <v>7120</v>
      </c>
      <c r="C7135" s="919"/>
      <c r="D7135" s="48"/>
      <c r="L7135" s="259"/>
      <c r="M7135" s="259"/>
      <c r="S7135" s="259"/>
      <c r="T7135" s="259"/>
      <c r="U7135" s="259"/>
      <c r="V7135" s="259"/>
    </row>
    <row r="7136" spans="1:22">
      <c r="A7136" s="45"/>
      <c r="B7136" s="43">
        <f t="shared" si="116"/>
        <v>7121</v>
      </c>
      <c r="C7136" s="919"/>
      <c r="D7136" s="48"/>
      <c r="L7136" s="259"/>
      <c r="M7136" s="259"/>
      <c r="S7136" s="259"/>
      <c r="T7136" s="259"/>
      <c r="U7136" s="259"/>
      <c r="V7136" s="259"/>
    </row>
    <row r="7137" spans="1:22">
      <c r="A7137" s="45"/>
      <c r="B7137" s="43">
        <f t="shared" si="116"/>
        <v>7122</v>
      </c>
      <c r="C7137" s="919"/>
      <c r="D7137" s="48"/>
      <c r="L7137" s="259"/>
      <c r="M7137" s="259"/>
      <c r="S7137" s="259"/>
      <c r="T7137" s="259"/>
      <c r="U7137" s="259"/>
      <c r="V7137" s="259"/>
    </row>
    <row r="7138" spans="1:22">
      <c r="A7138" s="45"/>
      <c r="B7138" s="43">
        <f t="shared" si="116"/>
        <v>7123</v>
      </c>
      <c r="C7138" s="919"/>
      <c r="D7138" s="48"/>
      <c r="L7138" s="259"/>
      <c r="M7138" s="259"/>
      <c r="S7138" s="259"/>
      <c r="T7138" s="259"/>
      <c r="U7138" s="259"/>
      <c r="V7138" s="259"/>
    </row>
    <row r="7139" spans="1:22">
      <c r="A7139" s="45"/>
      <c r="B7139" s="43">
        <f t="shared" si="116"/>
        <v>7124</v>
      </c>
      <c r="C7139" s="919"/>
      <c r="D7139" s="48"/>
      <c r="L7139" s="259"/>
      <c r="M7139" s="259"/>
      <c r="S7139" s="259"/>
      <c r="T7139" s="259"/>
      <c r="U7139" s="259"/>
      <c r="V7139" s="259"/>
    </row>
    <row r="7140" spans="1:22">
      <c r="A7140" s="45"/>
      <c r="B7140" s="43">
        <f t="shared" si="116"/>
        <v>7125</v>
      </c>
      <c r="C7140" s="919"/>
      <c r="D7140" s="48"/>
      <c r="L7140" s="259"/>
      <c r="M7140" s="259"/>
      <c r="S7140" s="259"/>
      <c r="T7140" s="259"/>
      <c r="U7140" s="259"/>
      <c r="V7140" s="259"/>
    </row>
    <row r="7141" spans="1:22">
      <c r="A7141" s="45"/>
      <c r="B7141" s="43">
        <f t="shared" si="116"/>
        <v>7126</v>
      </c>
      <c r="C7141" s="919"/>
      <c r="D7141" s="48"/>
      <c r="L7141" s="259"/>
      <c r="M7141" s="259"/>
      <c r="S7141" s="259"/>
      <c r="T7141" s="259"/>
      <c r="U7141" s="259"/>
      <c r="V7141" s="259"/>
    </row>
    <row r="7142" spans="1:22">
      <c r="A7142" s="45"/>
      <c r="B7142" s="43">
        <f t="shared" si="116"/>
        <v>7127</v>
      </c>
      <c r="C7142" s="919"/>
      <c r="D7142" s="48"/>
      <c r="L7142" s="259"/>
      <c r="M7142" s="259"/>
      <c r="S7142" s="259"/>
      <c r="T7142" s="259"/>
      <c r="U7142" s="259"/>
      <c r="V7142" s="259"/>
    </row>
    <row r="7143" spans="1:22">
      <c r="A7143" s="45"/>
      <c r="B7143" s="43">
        <f t="shared" si="116"/>
        <v>7128</v>
      </c>
      <c r="C7143" s="919"/>
      <c r="D7143" s="48"/>
      <c r="L7143" s="259"/>
      <c r="M7143" s="259"/>
      <c r="S7143" s="259"/>
      <c r="T7143" s="259"/>
      <c r="U7143" s="259"/>
      <c r="V7143" s="259"/>
    </row>
    <row r="7144" spans="1:22">
      <c r="A7144" s="45"/>
      <c r="B7144" s="43">
        <f t="shared" si="116"/>
        <v>7129</v>
      </c>
      <c r="C7144" s="919"/>
      <c r="D7144" s="48"/>
      <c r="L7144" s="259"/>
      <c r="M7144" s="259"/>
      <c r="S7144" s="259"/>
      <c r="T7144" s="259"/>
      <c r="U7144" s="259"/>
      <c r="V7144" s="259"/>
    </row>
    <row r="7145" spans="1:22">
      <c r="A7145" s="45"/>
      <c r="B7145" s="43">
        <f t="shared" si="116"/>
        <v>7130</v>
      </c>
      <c r="C7145" s="919"/>
      <c r="D7145" s="48"/>
      <c r="L7145" s="259"/>
      <c r="M7145" s="259"/>
      <c r="S7145" s="259"/>
      <c r="T7145" s="259"/>
      <c r="U7145" s="259"/>
      <c r="V7145" s="259"/>
    </row>
    <row r="7146" spans="1:22">
      <c r="A7146" s="45"/>
      <c r="B7146" s="43">
        <f t="shared" si="116"/>
        <v>7131</v>
      </c>
      <c r="C7146" s="919"/>
      <c r="D7146" s="48"/>
      <c r="L7146" s="259"/>
      <c r="M7146" s="259"/>
      <c r="S7146" s="259"/>
      <c r="T7146" s="259"/>
      <c r="U7146" s="259"/>
      <c r="V7146" s="259"/>
    </row>
    <row r="7147" spans="1:22">
      <c r="A7147" s="45"/>
      <c r="B7147" s="43">
        <f t="shared" si="116"/>
        <v>7132</v>
      </c>
      <c r="C7147" s="919"/>
      <c r="D7147" s="48"/>
      <c r="L7147" s="259"/>
      <c r="M7147" s="259"/>
      <c r="S7147" s="259"/>
      <c r="T7147" s="259"/>
      <c r="U7147" s="259"/>
      <c r="V7147" s="259"/>
    </row>
    <row r="7148" spans="1:22">
      <c r="A7148" s="45"/>
      <c r="B7148" s="43">
        <f t="shared" si="116"/>
        <v>7133</v>
      </c>
      <c r="C7148" s="919"/>
      <c r="D7148" s="48"/>
      <c r="L7148" s="259"/>
      <c r="M7148" s="259"/>
      <c r="S7148" s="259"/>
      <c r="T7148" s="259"/>
      <c r="U7148" s="259"/>
      <c r="V7148" s="259"/>
    </row>
    <row r="7149" spans="1:22">
      <c r="A7149" s="45"/>
      <c r="B7149" s="43">
        <f t="shared" si="116"/>
        <v>7134</v>
      </c>
      <c r="C7149" s="919"/>
      <c r="D7149" s="48"/>
      <c r="L7149" s="259"/>
      <c r="M7149" s="259"/>
      <c r="S7149" s="259"/>
      <c r="T7149" s="259"/>
      <c r="U7149" s="259"/>
      <c r="V7149" s="259"/>
    </row>
    <row r="7150" spans="1:22">
      <c r="A7150" s="45"/>
      <c r="B7150" s="43">
        <f t="shared" si="116"/>
        <v>7135</v>
      </c>
      <c r="C7150" s="919"/>
      <c r="D7150" s="48"/>
      <c r="L7150" s="259"/>
      <c r="M7150" s="259"/>
      <c r="S7150" s="259"/>
      <c r="T7150" s="259"/>
      <c r="U7150" s="259"/>
      <c r="V7150" s="259"/>
    </row>
    <row r="7151" spans="1:22">
      <c r="A7151" s="45"/>
      <c r="B7151" s="43">
        <f t="shared" si="116"/>
        <v>7136</v>
      </c>
      <c r="C7151" s="919"/>
      <c r="D7151" s="48"/>
      <c r="L7151" s="259"/>
      <c r="M7151" s="259"/>
      <c r="S7151" s="259"/>
      <c r="T7151" s="259"/>
      <c r="U7151" s="259"/>
      <c r="V7151" s="259"/>
    </row>
    <row r="7152" spans="1:22">
      <c r="A7152" s="45"/>
      <c r="B7152" s="43">
        <f t="shared" si="116"/>
        <v>7137</v>
      </c>
      <c r="C7152" s="919"/>
      <c r="D7152" s="48"/>
      <c r="L7152" s="259"/>
      <c r="M7152" s="259"/>
      <c r="S7152" s="259"/>
      <c r="T7152" s="259"/>
      <c r="U7152" s="259"/>
      <c r="V7152" s="259"/>
    </row>
    <row r="7153" spans="1:22">
      <c r="A7153" s="45"/>
      <c r="B7153" s="43">
        <f t="shared" si="116"/>
        <v>7138</v>
      </c>
      <c r="C7153" s="919"/>
      <c r="D7153" s="48"/>
      <c r="L7153" s="259"/>
      <c r="M7153" s="259"/>
      <c r="S7153" s="259"/>
      <c r="T7153" s="259"/>
      <c r="U7153" s="259"/>
      <c r="V7153" s="259"/>
    </row>
    <row r="7154" spans="1:22">
      <c r="A7154" s="45"/>
      <c r="B7154" s="43">
        <f t="shared" si="116"/>
        <v>7139</v>
      </c>
      <c r="C7154" s="919"/>
      <c r="D7154" s="48"/>
      <c r="L7154" s="259"/>
      <c r="M7154" s="259"/>
      <c r="S7154" s="259"/>
      <c r="T7154" s="259"/>
      <c r="U7154" s="259"/>
      <c r="V7154" s="259"/>
    </row>
    <row r="7155" spans="1:22">
      <c r="A7155" s="45"/>
      <c r="B7155" s="43">
        <f t="shared" si="116"/>
        <v>7140</v>
      </c>
      <c r="C7155" s="919"/>
      <c r="D7155" s="48"/>
      <c r="L7155" s="259"/>
      <c r="M7155" s="259"/>
      <c r="S7155" s="259"/>
      <c r="T7155" s="259"/>
      <c r="U7155" s="259"/>
      <c r="V7155" s="259"/>
    </row>
    <row r="7156" spans="1:22">
      <c r="A7156" s="45"/>
      <c r="B7156" s="43">
        <f t="shared" si="116"/>
        <v>7141</v>
      </c>
      <c r="C7156" s="919"/>
      <c r="D7156" s="48"/>
      <c r="L7156" s="259"/>
      <c r="M7156" s="259"/>
      <c r="S7156" s="259"/>
      <c r="T7156" s="259"/>
      <c r="U7156" s="259"/>
      <c r="V7156" s="259"/>
    </row>
    <row r="7157" spans="1:22">
      <c r="A7157" s="45"/>
      <c r="B7157" s="43">
        <f t="shared" si="116"/>
        <v>7142</v>
      </c>
      <c r="C7157" s="919"/>
      <c r="D7157" s="48"/>
      <c r="L7157" s="259"/>
      <c r="M7157" s="259"/>
      <c r="S7157" s="259"/>
      <c r="T7157" s="259"/>
      <c r="U7157" s="259"/>
      <c r="V7157" s="259"/>
    </row>
    <row r="7158" spans="1:22">
      <c r="A7158" s="45"/>
      <c r="B7158" s="43">
        <f t="shared" si="116"/>
        <v>7143</v>
      </c>
      <c r="C7158" s="919"/>
      <c r="D7158" s="48"/>
      <c r="L7158" s="259"/>
      <c r="M7158" s="259"/>
      <c r="S7158" s="259"/>
      <c r="T7158" s="259"/>
      <c r="U7158" s="259"/>
      <c r="V7158" s="259"/>
    </row>
    <row r="7159" spans="1:22">
      <c r="A7159" s="45"/>
      <c r="B7159" s="43">
        <f t="shared" si="116"/>
        <v>7144</v>
      </c>
      <c r="C7159" s="919"/>
      <c r="D7159" s="48"/>
      <c r="L7159" s="259"/>
      <c r="M7159" s="259"/>
      <c r="S7159" s="259"/>
      <c r="T7159" s="259"/>
      <c r="U7159" s="259"/>
      <c r="V7159" s="259"/>
    </row>
    <row r="7160" spans="1:22">
      <c r="A7160" s="45"/>
      <c r="B7160" s="43">
        <f t="shared" si="116"/>
        <v>7145</v>
      </c>
      <c r="C7160" s="919"/>
      <c r="D7160" s="48"/>
      <c r="L7160" s="259"/>
      <c r="M7160" s="259"/>
      <c r="S7160" s="259"/>
      <c r="T7160" s="259"/>
      <c r="U7160" s="259"/>
      <c r="V7160" s="259"/>
    </row>
    <row r="7161" spans="1:22">
      <c r="A7161" s="45"/>
      <c r="B7161" s="43">
        <f t="shared" si="116"/>
        <v>7146</v>
      </c>
      <c r="C7161" s="919"/>
      <c r="D7161" s="48"/>
      <c r="L7161" s="259"/>
      <c r="M7161" s="259"/>
      <c r="S7161" s="259"/>
      <c r="T7161" s="259"/>
      <c r="U7161" s="259"/>
      <c r="V7161" s="259"/>
    </row>
    <row r="7162" spans="1:22">
      <c r="A7162" s="45"/>
      <c r="B7162" s="43">
        <f t="shared" si="116"/>
        <v>7147</v>
      </c>
      <c r="C7162" s="919"/>
      <c r="D7162" s="48"/>
      <c r="L7162" s="259"/>
      <c r="M7162" s="259"/>
      <c r="S7162" s="259"/>
      <c r="T7162" s="259"/>
      <c r="U7162" s="259"/>
      <c r="V7162" s="259"/>
    </row>
    <row r="7163" spans="1:22">
      <c r="A7163" s="45"/>
      <c r="B7163" s="43">
        <f t="shared" si="116"/>
        <v>7148</v>
      </c>
      <c r="C7163" s="919"/>
      <c r="D7163" s="48"/>
      <c r="L7163" s="259"/>
      <c r="M7163" s="259"/>
      <c r="S7163" s="259"/>
      <c r="T7163" s="259"/>
      <c r="U7163" s="259"/>
      <c r="V7163" s="259"/>
    </row>
    <row r="7164" spans="1:22">
      <c r="A7164" s="45"/>
      <c r="B7164" s="43">
        <f t="shared" si="116"/>
        <v>7149</v>
      </c>
      <c r="C7164" s="919"/>
      <c r="D7164" s="48"/>
      <c r="L7164" s="259"/>
      <c r="M7164" s="259"/>
      <c r="S7164" s="259"/>
      <c r="T7164" s="259"/>
      <c r="U7164" s="259"/>
      <c r="V7164" s="259"/>
    </row>
    <row r="7165" spans="1:22">
      <c r="A7165" s="45"/>
      <c r="B7165" s="43">
        <f t="shared" si="116"/>
        <v>7150</v>
      </c>
      <c r="C7165" s="919"/>
      <c r="D7165" s="48"/>
      <c r="L7165" s="259"/>
      <c r="M7165" s="259"/>
      <c r="S7165" s="259"/>
      <c r="T7165" s="259"/>
      <c r="U7165" s="259"/>
      <c r="V7165" s="259"/>
    </row>
    <row r="7166" spans="1:22">
      <c r="A7166" s="45"/>
      <c r="B7166" s="43">
        <f t="shared" si="116"/>
        <v>7151</v>
      </c>
      <c r="C7166" s="919"/>
      <c r="D7166" s="48"/>
      <c r="L7166" s="259"/>
      <c r="M7166" s="259"/>
      <c r="S7166" s="259"/>
      <c r="T7166" s="259"/>
      <c r="U7166" s="259"/>
      <c r="V7166" s="259"/>
    </row>
    <row r="7167" spans="1:22">
      <c r="A7167" s="45"/>
      <c r="B7167" s="43">
        <f t="shared" si="116"/>
        <v>7152</v>
      </c>
      <c r="C7167" s="919"/>
      <c r="D7167" s="48"/>
      <c r="L7167" s="259"/>
      <c r="M7167" s="259"/>
      <c r="S7167" s="259"/>
      <c r="T7167" s="259"/>
      <c r="U7167" s="259"/>
      <c r="V7167" s="259"/>
    </row>
    <row r="7168" spans="1:22">
      <c r="A7168" s="45"/>
      <c r="B7168" s="43">
        <f t="shared" si="116"/>
        <v>7153</v>
      </c>
      <c r="C7168" s="919"/>
      <c r="D7168" s="48"/>
      <c r="L7168" s="259"/>
      <c r="M7168" s="259"/>
      <c r="S7168" s="259"/>
      <c r="T7168" s="259"/>
      <c r="U7168" s="259"/>
      <c r="V7168" s="259"/>
    </row>
    <row r="7169" spans="1:22">
      <c r="A7169" s="45"/>
      <c r="B7169" s="43">
        <f t="shared" si="116"/>
        <v>7154</v>
      </c>
      <c r="C7169" s="919"/>
      <c r="D7169" s="48"/>
      <c r="L7169" s="259"/>
      <c r="M7169" s="259"/>
      <c r="S7169" s="259"/>
      <c r="T7169" s="259"/>
      <c r="U7169" s="259"/>
      <c r="V7169" s="259"/>
    </row>
    <row r="7170" spans="1:22">
      <c r="A7170" s="45"/>
      <c r="B7170" s="43">
        <f t="shared" si="116"/>
        <v>7155</v>
      </c>
      <c r="C7170" s="919"/>
      <c r="D7170" s="48"/>
      <c r="L7170" s="259"/>
      <c r="M7170" s="259"/>
      <c r="S7170" s="259"/>
      <c r="T7170" s="259"/>
      <c r="U7170" s="259"/>
      <c r="V7170" s="259"/>
    </row>
    <row r="7171" spans="1:22">
      <c r="A7171" s="45"/>
      <c r="B7171" s="43">
        <f t="shared" si="116"/>
        <v>7156</v>
      </c>
      <c r="C7171" s="919"/>
      <c r="D7171" s="48"/>
      <c r="L7171" s="259"/>
      <c r="M7171" s="259"/>
      <c r="S7171" s="259"/>
      <c r="T7171" s="259"/>
      <c r="U7171" s="259"/>
      <c r="V7171" s="259"/>
    </row>
    <row r="7172" spans="1:22">
      <c r="A7172" s="45"/>
      <c r="B7172" s="43">
        <f t="shared" si="116"/>
        <v>7157</v>
      </c>
      <c r="C7172" s="919"/>
      <c r="D7172" s="48"/>
      <c r="L7172" s="259"/>
      <c r="M7172" s="259"/>
      <c r="S7172" s="259"/>
      <c r="T7172" s="259"/>
      <c r="U7172" s="259"/>
      <c r="V7172" s="259"/>
    </row>
    <row r="7173" spans="1:22">
      <c r="A7173" s="45"/>
      <c r="B7173" s="43">
        <f t="shared" si="116"/>
        <v>7158</v>
      </c>
      <c r="C7173" s="919"/>
      <c r="D7173" s="48"/>
      <c r="L7173" s="259"/>
      <c r="M7173" s="259"/>
      <c r="S7173" s="259"/>
      <c r="T7173" s="259"/>
      <c r="U7173" s="259"/>
      <c r="V7173" s="259"/>
    </row>
    <row r="7174" spans="1:22">
      <c r="A7174" s="45"/>
      <c r="B7174" s="43">
        <f t="shared" si="116"/>
        <v>7159</v>
      </c>
      <c r="C7174" s="919"/>
      <c r="D7174" s="48"/>
      <c r="L7174" s="259"/>
      <c r="M7174" s="259"/>
      <c r="S7174" s="259"/>
      <c r="T7174" s="259"/>
      <c r="U7174" s="259"/>
      <c r="V7174" s="259"/>
    </row>
    <row r="7175" spans="1:22">
      <c r="A7175" s="45"/>
      <c r="B7175" s="43">
        <f t="shared" si="116"/>
        <v>7160</v>
      </c>
      <c r="C7175" s="919"/>
      <c r="D7175" s="48"/>
      <c r="L7175" s="259"/>
      <c r="M7175" s="259"/>
      <c r="S7175" s="259"/>
      <c r="T7175" s="259"/>
      <c r="U7175" s="259"/>
      <c r="V7175" s="259"/>
    </row>
    <row r="7176" spans="1:22">
      <c r="A7176" s="45"/>
      <c r="B7176" s="43">
        <f t="shared" si="116"/>
        <v>7161</v>
      </c>
      <c r="C7176" s="919"/>
      <c r="D7176" s="48"/>
      <c r="L7176" s="259"/>
      <c r="M7176" s="259"/>
      <c r="S7176" s="259"/>
      <c r="T7176" s="259"/>
      <c r="U7176" s="259"/>
      <c r="V7176" s="259"/>
    </row>
    <row r="7177" spans="1:22">
      <c r="A7177" s="45"/>
      <c r="B7177" s="43">
        <f t="shared" si="116"/>
        <v>7162</v>
      </c>
      <c r="C7177" s="919"/>
      <c r="D7177" s="48"/>
      <c r="L7177" s="259"/>
      <c r="M7177" s="259"/>
      <c r="S7177" s="259"/>
      <c r="T7177" s="259"/>
      <c r="U7177" s="259"/>
      <c r="V7177" s="259"/>
    </row>
    <row r="7178" spans="1:22">
      <c r="A7178" s="45"/>
      <c r="B7178" s="43">
        <f t="shared" si="116"/>
        <v>7163</v>
      </c>
      <c r="C7178" s="919"/>
      <c r="D7178" s="48"/>
      <c r="L7178" s="259"/>
      <c r="M7178" s="259"/>
      <c r="S7178" s="259"/>
      <c r="T7178" s="259"/>
      <c r="U7178" s="259"/>
      <c r="V7178" s="259"/>
    </row>
    <row r="7179" spans="1:22">
      <c r="A7179" s="45"/>
      <c r="B7179" s="43">
        <f t="shared" si="116"/>
        <v>7164</v>
      </c>
      <c r="C7179" s="919"/>
      <c r="D7179" s="48"/>
      <c r="L7179" s="259"/>
      <c r="M7179" s="259"/>
      <c r="S7179" s="259"/>
      <c r="T7179" s="259"/>
      <c r="U7179" s="259"/>
      <c r="V7179" s="259"/>
    </row>
    <row r="7180" spans="1:22">
      <c r="A7180" s="45"/>
      <c r="B7180" s="43">
        <f t="shared" si="116"/>
        <v>7165</v>
      </c>
      <c r="C7180" s="919"/>
      <c r="D7180" s="48"/>
      <c r="L7180" s="259"/>
      <c r="M7180" s="259"/>
      <c r="S7180" s="259"/>
      <c r="T7180" s="259"/>
      <c r="U7180" s="259"/>
      <c r="V7180" s="259"/>
    </row>
    <row r="7181" spans="1:22">
      <c r="A7181" s="45"/>
      <c r="B7181" s="43">
        <f t="shared" si="116"/>
        <v>7166</v>
      </c>
      <c r="C7181" s="919"/>
      <c r="D7181" s="48"/>
      <c r="L7181" s="259"/>
      <c r="M7181" s="259"/>
      <c r="S7181" s="259"/>
      <c r="T7181" s="259"/>
      <c r="U7181" s="259"/>
      <c r="V7181" s="259"/>
    </row>
    <row r="7182" spans="1:22">
      <c r="A7182" s="45"/>
      <c r="B7182" s="43">
        <f t="shared" si="116"/>
        <v>7167</v>
      </c>
      <c r="C7182" s="919"/>
      <c r="D7182" s="48"/>
      <c r="L7182" s="259"/>
      <c r="M7182" s="259"/>
      <c r="S7182" s="259"/>
      <c r="T7182" s="259"/>
      <c r="U7182" s="259"/>
      <c r="V7182" s="259"/>
    </row>
    <row r="7183" spans="1:22">
      <c r="A7183" s="45"/>
      <c r="B7183" s="43">
        <f t="shared" si="116"/>
        <v>7168</v>
      </c>
      <c r="C7183" s="919"/>
      <c r="D7183" s="48"/>
      <c r="L7183" s="259"/>
      <c r="M7183" s="259"/>
      <c r="S7183" s="259"/>
      <c r="T7183" s="259"/>
      <c r="U7183" s="259"/>
      <c r="V7183" s="259"/>
    </row>
    <row r="7184" spans="1:22">
      <c r="A7184" s="45"/>
      <c r="B7184" s="43">
        <f t="shared" si="116"/>
        <v>7169</v>
      </c>
      <c r="C7184" s="919"/>
      <c r="D7184" s="48"/>
      <c r="L7184" s="259"/>
      <c r="M7184" s="259"/>
      <c r="S7184" s="259"/>
      <c r="T7184" s="259"/>
      <c r="U7184" s="259"/>
      <c r="V7184" s="259"/>
    </row>
    <row r="7185" spans="1:22">
      <c r="A7185" s="45"/>
      <c r="B7185" s="43">
        <f t="shared" si="116"/>
        <v>7170</v>
      </c>
      <c r="C7185" s="919"/>
      <c r="D7185" s="48"/>
      <c r="L7185" s="259"/>
      <c r="M7185" s="259"/>
      <c r="S7185" s="259"/>
      <c r="T7185" s="259"/>
      <c r="U7185" s="259"/>
      <c r="V7185" s="259"/>
    </row>
    <row r="7186" spans="1:22">
      <c r="A7186" s="45"/>
      <c r="B7186" s="43">
        <f t="shared" ref="B7186:B7249" si="117">B7185+1</f>
        <v>7171</v>
      </c>
      <c r="C7186" s="919"/>
      <c r="D7186" s="48"/>
      <c r="L7186" s="259"/>
      <c r="M7186" s="259"/>
      <c r="S7186" s="259"/>
      <c r="T7186" s="259"/>
      <c r="U7186" s="259"/>
      <c r="V7186" s="259"/>
    </row>
    <row r="7187" spans="1:22">
      <c r="A7187" s="45"/>
      <c r="B7187" s="43">
        <f t="shared" si="117"/>
        <v>7172</v>
      </c>
      <c r="C7187" s="919"/>
      <c r="D7187" s="48"/>
      <c r="L7187" s="259"/>
      <c r="M7187" s="259"/>
      <c r="S7187" s="259"/>
      <c r="T7187" s="259"/>
      <c r="U7187" s="259"/>
      <c r="V7187" s="259"/>
    </row>
    <row r="7188" spans="1:22">
      <c r="A7188" s="45"/>
      <c r="B7188" s="43">
        <f t="shared" si="117"/>
        <v>7173</v>
      </c>
      <c r="C7188" s="919"/>
      <c r="D7188" s="48"/>
      <c r="L7188" s="259"/>
      <c r="M7188" s="259"/>
      <c r="S7188" s="259"/>
      <c r="T7188" s="259"/>
      <c r="U7188" s="259"/>
      <c r="V7188" s="259"/>
    </row>
    <row r="7189" spans="1:22">
      <c r="A7189" s="45"/>
      <c r="B7189" s="43">
        <f t="shared" si="117"/>
        <v>7174</v>
      </c>
      <c r="C7189" s="919"/>
      <c r="D7189" s="48"/>
      <c r="L7189" s="259"/>
      <c r="M7189" s="259"/>
      <c r="S7189" s="259"/>
      <c r="T7189" s="259"/>
      <c r="U7189" s="259"/>
      <c r="V7189" s="259"/>
    </row>
    <row r="7190" spans="1:22">
      <c r="A7190" s="45"/>
      <c r="B7190" s="43">
        <f t="shared" si="117"/>
        <v>7175</v>
      </c>
      <c r="C7190" s="919"/>
      <c r="D7190" s="48"/>
      <c r="L7190" s="259"/>
      <c r="M7190" s="259"/>
      <c r="S7190" s="259"/>
      <c r="T7190" s="259"/>
      <c r="U7190" s="259"/>
      <c r="V7190" s="259"/>
    </row>
    <row r="7191" spans="1:22">
      <c r="A7191" s="45"/>
      <c r="B7191" s="43">
        <f t="shared" si="117"/>
        <v>7176</v>
      </c>
      <c r="C7191" s="919"/>
      <c r="D7191" s="48"/>
      <c r="L7191" s="259"/>
      <c r="M7191" s="259"/>
      <c r="S7191" s="259"/>
      <c r="T7191" s="259"/>
      <c r="U7191" s="259"/>
      <c r="V7191" s="259"/>
    </row>
    <row r="7192" spans="1:22">
      <c r="A7192" s="45"/>
      <c r="B7192" s="43">
        <f t="shared" si="117"/>
        <v>7177</v>
      </c>
      <c r="C7192" s="919"/>
      <c r="D7192" s="48"/>
      <c r="L7192" s="259"/>
      <c r="M7192" s="259"/>
      <c r="S7192" s="259"/>
      <c r="T7192" s="259"/>
      <c r="U7192" s="259"/>
      <c r="V7192" s="259"/>
    </row>
    <row r="7193" spans="1:22">
      <c r="A7193" s="45"/>
      <c r="B7193" s="43">
        <f t="shared" si="117"/>
        <v>7178</v>
      </c>
      <c r="C7193" s="919"/>
      <c r="D7193" s="48"/>
      <c r="L7193" s="259"/>
      <c r="M7193" s="259"/>
      <c r="S7193" s="259"/>
      <c r="T7193" s="259"/>
      <c r="U7193" s="259"/>
      <c r="V7193" s="259"/>
    </row>
    <row r="7194" spans="1:22">
      <c r="A7194" s="45"/>
      <c r="B7194" s="43">
        <f t="shared" si="117"/>
        <v>7179</v>
      </c>
      <c r="C7194" s="919"/>
      <c r="D7194" s="48"/>
      <c r="L7194" s="259"/>
      <c r="M7194" s="259"/>
      <c r="S7194" s="259"/>
      <c r="T7194" s="259"/>
      <c r="U7194" s="259"/>
      <c r="V7194" s="259"/>
    </row>
    <row r="7195" spans="1:22">
      <c r="A7195" s="45"/>
      <c r="B7195" s="43">
        <f t="shared" si="117"/>
        <v>7180</v>
      </c>
      <c r="C7195" s="919"/>
      <c r="D7195" s="48"/>
      <c r="L7195" s="259"/>
      <c r="M7195" s="259"/>
      <c r="S7195" s="259"/>
      <c r="T7195" s="259"/>
      <c r="U7195" s="259"/>
      <c r="V7195" s="259"/>
    </row>
    <row r="7196" spans="1:22">
      <c r="A7196" s="45"/>
      <c r="B7196" s="43">
        <f t="shared" si="117"/>
        <v>7181</v>
      </c>
      <c r="C7196" s="919"/>
      <c r="D7196" s="48"/>
      <c r="L7196" s="259"/>
      <c r="M7196" s="259"/>
      <c r="S7196" s="259"/>
      <c r="T7196" s="259"/>
      <c r="U7196" s="259"/>
      <c r="V7196" s="259"/>
    </row>
    <row r="7197" spans="1:22">
      <c r="A7197" s="45"/>
      <c r="B7197" s="43">
        <f t="shared" si="117"/>
        <v>7182</v>
      </c>
      <c r="C7197" s="919"/>
      <c r="D7197" s="48"/>
      <c r="L7197" s="259"/>
      <c r="M7197" s="259"/>
      <c r="S7197" s="259"/>
      <c r="T7197" s="259"/>
      <c r="U7197" s="259"/>
      <c r="V7197" s="259"/>
    </row>
    <row r="7198" spans="1:22">
      <c r="A7198" s="45"/>
      <c r="B7198" s="43">
        <f t="shared" si="117"/>
        <v>7183</v>
      </c>
      <c r="C7198" s="919"/>
      <c r="D7198" s="48"/>
      <c r="L7198" s="259"/>
      <c r="M7198" s="259"/>
      <c r="S7198" s="259"/>
      <c r="T7198" s="259"/>
      <c r="U7198" s="259"/>
      <c r="V7198" s="259"/>
    </row>
    <row r="7199" spans="1:22">
      <c r="A7199" s="45"/>
      <c r="B7199" s="43">
        <f t="shared" si="117"/>
        <v>7184</v>
      </c>
      <c r="C7199" s="919"/>
      <c r="D7199" s="48"/>
      <c r="L7199" s="259"/>
      <c r="M7199" s="259"/>
      <c r="S7199" s="259"/>
      <c r="T7199" s="259"/>
      <c r="U7199" s="259"/>
      <c r="V7199" s="259"/>
    </row>
    <row r="7200" spans="1:22">
      <c r="A7200" s="45"/>
      <c r="B7200" s="43">
        <f t="shared" si="117"/>
        <v>7185</v>
      </c>
      <c r="C7200" s="919"/>
      <c r="D7200" s="48"/>
      <c r="L7200" s="259"/>
      <c r="M7200" s="259"/>
      <c r="S7200" s="259"/>
      <c r="T7200" s="259"/>
      <c r="U7200" s="259"/>
      <c r="V7200" s="259"/>
    </row>
    <row r="7201" spans="1:22">
      <c r="A7201" s="45"/>
      <c r="B7201" s="43">
        <f t="shared" si="117"/>
        <v>7186</v>
      </c>
      <c r="C7201" s="919"/>
      <c r="D7201" s="48"/>
      <c r="L7201" s="259"/>
      <c r="M7201" s="259"/>
      <c r="S7201" s="259"/>
      <c r="T7201" s="259"/>
      <c r="U7201" s="259"/>
      <c r="V7201" s="259"/>
    </row>
    <row r="7202" spans="1:22">
      <c r="A7202" s="45"/>
      <c r="B7202" s="43">
        <f t="shared" si="117"/>
        <v>7187</v>
      </c>
      <c r="C7202" s="919"/>
      <c r="D7202" s="48"/>
      <c r="L7202" s="259"/>
      <c r="M7202" s="259"/>
      <c r="S7202" s="259"/>
      <c r="T7202" s="259"/>
      <c r="U7202" s="259"/>
      <c r="V7202" s="259"/>
    </row>
    <row r="7203" spans="1:22">
      <c r="A7203" s="45"/>
      <c r="B7203" s="43">
        <f t="shared" si="117"/>
        <v>7188</v>
      </c>
      <c r="C7203" s="919"/>
      <c r="D7203" s="48"/>
      <c r="L7203" s="259"/>
      <c r="M7203" s="259"/>
      <c r="S7203" s="259"/>
      <c r="T7203" s="259"/>
      <c r="U7203" s="259"/>
      <c r="V7203" s="259"/>
    </row>
    <row r="7204" spans="1:22">
      <c r="A7204" s="45"/>
      <c r="B7204" s="43">
        <f t="shared" si="117"/>
        <v>7189</v>
      </c>
      <c r="C7204" s="919"/>
      <c r="D7204" s="48"/>
      <c r="L7204" s="259"/>
      <c r="M7204" s="259"/>
      <c r="S7204" s="259"/>
      <c r="T7204" s="259"/>
      <c r="U7204" s="259"/>
      <c r="V7204" s="259"/>
    </row>
    <row r="7205" spans="1:22">
      <c r="A7205" s="45"/>
      <c r="B7205" s="43">
        <f t="shared" si="117"/>
        <v>7190</v>
      </c>
      <c r="C7205" s="919"/>
      <c r="D7205" s="48"/>
      <c r="L7205" s="259"/>
      <c r="M7205" s="259"/>
      <c r="S7205" s="259"/>
      <c r="T7205" s="259"/>
      <c r="U7205" s="259"/>
      <c r="V7205" s="259"/>
    </row>
    <row r="7206" spans="1:22">
      <c r="A7206" s="45"/>
      <c r="B7206" s="43">
        <f t="shared" si="117"/>
        <v>7191</v>
      </c>
      <c r="C7206" s="919"/>
      <c r="D7206" s="48"/>
      <c r="L7206" s="259"/>
      <c r="M7206" s="259"/>
      <c r="S7206" s="259"/>
      <c r="T7206" s="259"/>
      <c r="U7206" s="259"/>
      <c r="V7206" s="259"/>
    </row>
    <row r="7207" spans="1:22">
      <c r="A7207" s="45"/>
      <c r="B7207" s="43">
        <f t="shared" si="117"/>
        <v>7192</v>
      </c>
      <c r="C7207" s="919"/>
      <c r="D7207" s="48"/>
      <c r="L7207" s="259"/>
      <c r="M7207" s="259"/>
      <c r="S7207" s="259"/>
      <c r="T7207" s="259"/>
      <c r="U7207" s="259"/>
      <c r="V7207" s="259"/>
    </row>
    <row r="7208" spans="1:22">
      <c r="A7208" s="45"/>
      <c r="B7208" s="43">
        <f t="shared" si="117"/>
        <v>7193</v>
      </c>
      <c r="C7208" s="919"/>
      <c r="D7208" s="48"/>
      <c r="L7208" s="259"/>
      <c r="M7208" s="259"/>
      <c r="S7208" s="259"/>
      <c r="T7208" s="259"/>
      <c r="U7208" s="259"/>
      <c r="V7208" s="259"/>
    </row>
    <row r="7209" spans="1:22">
      <c r="A7209" s="45"/>
      <c r="B7209" s="43">
        <f t="shared" si="117"/>
        <v>7194</v>
      </c>
      <c r="C7209" s="919"/>
      <c r="D7209" s="48"/>
      <c r="L7209" s="259"/>
      <c r="M7209" s="259"/>
      <c r="S7209" s="259"/>
      <c r="T7209" s="259"/>
      <c r="U7209" s="259"/>
      <c r="V7209" s="259"/>
    </row>
    <row r="7210" spans="1:22">
      <c r="A7210" s="45"/>
      <c r="B7210" s="43">
        <f t="shared" si="117"/>
        <v>7195</v>
      </c>
      <c r="C7210" s="919"/>
      <c r="D7210" s="48"/>
      <c r="L7210" s="259"/>
      <c r="M7210" s="259"/>
      <c r="S7210" s="259"/>
      <c r="T7210" s="259"/>
      <c r="U7210" s="259"/>
      <c r="V7210" s="259"/>
    </row>
    <row r="7211" spans="1:22">
      <c r="A7211" s="45"/>
      <c r="B7211" s="43">
        <f t="shared" si="117"/>
        <v>7196</v>
      </c>
      <c r="C7211" s="919"/>
      <c r="D7211" s="48"/>
      <c r="L7211" s="259"/>
      <c r="M7211" s="259"/>
      <c r="S7211" s="259"/>
      <c r="T7211" s="259"/>
      <c r="U7211" s="259"/>
      <c r="V7211" s="259"/>
    </row>
    <row r="7212" spans="1:22">
      <c r="A7212" s="45"/>
      <c r="B7212" s="43">
        <f t="shared" si="117"/>
        <v>7197</v>
      </c>
      <c r="C7212" s="919"/>
      <c r="D7212" s="48"/>
      <c r="L7212" s="259"/>
      <c r="M7212" s="259"/>
      <c r="S7212" s="259"/>
      <c r="T7212" s="259"/>
      <c r="U7212" s="259"/>
      <c r="V7212" s="259"/>
    </row>
    <row r="7213" spans="1:22">
      <c r="A7213" s="45"/>
      <c r="B7213" s="43">
        <f t="shared" si="117"/>
        <v>7198</v>
      </c>
      <c r="C7213" s="919"/>
      <c r="D7213" s="48"/>
      <c r="L7213" s="259"/>
      <c r="M7213" s="259"/>
      <c r="S7213" s="259"/>
      <c r="T7213" s="259"/>
      <c r="U7213" s="259"/>
      <c r="V7213" s="259"/>
    </row>
    <row r="7214" spans="1:22">
      <c r="A7214" s="45"/>
      <c r="B7214" s="43">
        <f t="shared" si="117"/>
        <v>7199</v>
      </c>
      <c r="C7214" s="919"/>
      <c r="D7214" s="48"/>
      <c r="L7214" s="259"/>
      <c r="M7214" s="259"/>
      <c r="S7214" s="259"/>
      <c r="T7214" s="259"/>
      <c r="U7214" s="259"/>
      <c r="V7214" s="259"/>
    </row>
    <row r="7215" spans="1:22">
      <c r="A7215" s="45"/>
      <c r="B7215" s="43">
        <f t="shared" si="117"/>
        <v>7200</v>
      </c>
      <c r="C7215" s="919"/>
      <c r="D7215" s="48"/>
      <c r="L7215" s="259"/>
      <c r="M7215" s="259"/>
      <c r="S7215" s="259"/>
      <c r="T7215" s="259"/>
      <c r="U7215" s="259"/>
      <c r="V7215" s="259"/>
    </row>
    <row r="7216" spans="1:22">
      <c r="A7216" s="45"/>
      <c r="B7216" s="43">
        <f t="shared" si="117"/>
        <v>7201</v>
      </c>
      <c r="C7216" s="919"/>
      <c r="D7216" s="48"/>
      <c r="L7216" s="259"/>
      <c r="M7216" s="259"/>
      <c r="S7216" s="259"/>
      <c r="T7216" s="259"/>
      <c r="U7216" s="259"/>
      <c r="V7216" s="259"/>
    </row>
    <row r="7217" spans="1:22">
      <c r="A7217" s="45"/>
      <c r="B7217" s="43">
        <f t="shared" si="117"/>
        <v>7202</v>
      </c>
      <c r="C7217" s="919"/>
      <c r="D7217" s="48"/>
      <c r="L7217" s="259"/>
      <c r="M7217" s="259"/>
      <c r="S7217" s="259"/>
      <c r="T7217" s="259"/>
      <c r="U7217" s="259"/>
      <c r="V7217" s="259"/>
    </row>
    <row r="7218" spans="1:22">
      <c r="A7218" s="45"/>
      <c r="B7218" s="43">
        <f t="shared" si="117"/>
        <v>7203</v>
      </c>
      <c r="C7218" s="919"/>
      <c r="D7218" s="48"/>
      <c r="L7218" s="259"/>
      <c r="M7218" s="259"/>
      <c r="S7218" s="259"/>
      <c r="T7218" s="259"/>
      <c r="U7218" s="259"/>
      <c r="V7218" s="259"/>
    </row>
    <row r="7219" spans="1:22">
      <c r="A7219" s="45"/>
      <c r="B7219" s="43">
        <f t="shared" si="117"/>
        <v>7204</v>
      </c>
      <c r="C7219" s="919"/>
      <c r="D7219" s="48"/>
      <c r="L7219" s="259"/>
      <c r="M7219" s="259"/>
      <c r="S7219" s="259"/>
      <c r="T7219" s="259"/>
      <c r="U7219" s="259"/>
      <c r="V7219" s="259"/>
    </row>
    <row r="7220" spans="1:22">
      <c r="A7220" s="45"/>
      <c r="B7220" s="43">
        <f t="shared" si="117"/>
        <v>7205</v>
      </c>
      <c r="C7220" s="919"/>
      <c r="D7220" s="48"/>
      <c r="L7220" s="259"/>
      <c r="M7220" s="259"/>
      <c r="S7220" s="259"/>
      <c r="T7220" s="259"/>
      <c r="U7220" s="259"/>
      <c r="V7220" s="259"/>
    </row>
    <row r="7221" spans="1:22">
      <c r="A7221" s="45"/>
      <c r="B7221" s="43">
        <f t="shared" si="117"/>
        <v>7206</v>
      </c>
      <c r="C7221" s="919"/>
      <c r="D7221" s="48"/>
      <c r="L7221" s="259"/>
      <c r="M7221" s="259"/>
      <c r="S7221" s="259"/>
      <c r="T7221" s="259"/>
      <c r="U7221" s="259"/>
      <c r="V7221" s="259"/>
    </row>
    <row r="7222" spans="1:22">
      <c r="A7222" s="45"/>
      <c r="B7222" s="43">
        <f t="shared" si="117"/>
        <v>7207</v>
      </c>
      <c r="C7222" s="919"/>
      <c r="D7222" s="48"/>
      <c r="L7222" s="259"/>
      <c r="M7222" s="259"/>
      <c r="S7222" s="259"/>
      <c r="T7222" s="259"/>
      <c r="U7222" s="259"/>
      <c r="V7222" s="259"/>
    </row>
    <row r="7223" spans="1:22">
      <c r="A7223" s="45"/>
      <c r="B7223" s="43">
        <f t="shared" si="117"/>
        <v>7208</v>
      </c>
      <c r="C7223" s="919"/>
      <c r="D7223" s="48"/>
      <c r="L7223" s="259"/>
      <c r="M7223" s="259"/>
      <c r="S7223" s="259"/>
      <c r="T7223" s="259"/>
      <c r="U7223" s="259"/>
      <c r="V7223" s="259"/>
    </row>
    <row r="7224" spans="1:22">
      <c r="A7224" s="45"/>
      <c r="B7224" s="43">
        <f t="shared" si="117"/>
        <v>7209</v>
      </c>
      <c r="C7224" s="919"/>
      <c r="D7224" s="48"/>
      <c r="L7224" s="259"/>
      <c r="M7224" s="259"/>
      <c r="S7224" s="259"/>
      <c r="T7224" s="259"/>
      <c r="U7224" s="259"/>
      <c r="V7224" s="259"/>
    </row>
    <row r="7225" spans="1:22">
      <c r="A7225" s="45"/>
      <c r="B7225" s="43">
        <f t="shared" si="117"/>
        <v>7210</v>
      </c>
      <c r="C7225" s="919"/>
      <c r="D7225" s="48"/>
      <c r="L7225" s="259"/>
      <c r="M7225" s="259"/>
      <c r="S7225" s="259"/>
      <c r="T7225" s="259"/>
      <c r="U7225" s="259"/>
      <c r="V7225" s="259"/>
    </row>
    <row r="7226" spans="1:22">
      <c r="A7226" s="45"/>
      <c r="B7226" s="43">
        <f t="shared" si="117"/>
        <v>7211</v>
      </c>
      <c r="C7226" s="919"/>
      <c r="D7226" s="48"/>
      <c r="L7226" s="259"/>
      <c r="M7226" s="259"/>
      <c r="S7226" s="259"/>
      <c r="T7226" s="259"/>
      <c r="U7226" s="259"/>
      <c r="V7226" s="259"/>
    </row>
    <row r="7227" spans="1:22">
      <c r="A7227" s="45"/>
      <c r="B7227" s="43">
        <f t="shared" si="117"/>
        <v>7212</v>
      </c>
      <c r="C7227" s="919"/>
      <c r="D7227" s="48"/>
      <c r="L7227" s="259"/>
      <c r="M7227" s="259"/>
      <c r="S7227" s="259"/>
      <c r="T7227" s="259"/>
      <c r="U7227" s="259"/>
      <c r="V7227" s="259"/>
    </row>
    <row r="7228" spans="1:22">
      <c r="A7228" s="45"/>
      <c r="B7228" s="43">
        <f t="shared" si="117"/>
        <v>7213</v>
      </c>
      <c r="C7228" s="919"/>
      <c r="D7228" s="48"/>
      <c r="L7228" s="259"/>
      <c r="M7228" s="259"/>
      <c r="S7228" s="259"/>
      <c r="T7228" s="259"/>
      <c r="U7228" s="259"/>
      <c r="V7228" s="259"/>
    </row>
    <row r="7229" spans="1:22">
      <c r="A7229" s="45"/>
      <c r="B7229" s="43">
        <f t="shared" si="117"/>
        <v>7214</v>
      </c>
      <c r="C7229" s="919"/>
      <c r="D7229" s="48"/>
      <c r="L7229" s="259"/>
      <c r="M7229" s="259"/>
      <c r="S7229" s="259"/>
      <c r="T7229" s="259"/>
      <c r="U7229" s="259"/>
      <c r="V7229" s="259"/>
    </row>
    <row r="7230" spans="1:22">
      <c r="A7230" s="45"/>
      <c r="B7230" s="43">
        <f t="shared" si="117"/>
        <v>7215</v>
      </c>
      <c r="C7230" s="919"/>
      <c r="D7230" s="48"/>
      <c r="L7230" s="259"/>
      <c r="M7230" s="259"/>
      <c r="S7230" s="259"/>
      <c r="T7230" s="259"/>
      <c r="U7230" s="259"/>
      <c r="V7230" s="259"/>
    </row>
    <row r="7231" spans="1:22">
      <c r="A7231" s="45"/>
      <c r="B7231" s="43">
        <f t="shared" si="117"/>
        <v>7216</v>
      </c>
      <c r="C7231" s="919"/>
      <c r="D7231" s="48"/>
      <c r="L7231" s="259"/>
      <c r="M7231" s="259"/>
      <c r="S7231" s="259"/>
      <c r="T7231" s="259"/>
      <c r="U7231" s="259"/>
      <c r="V7231" s="259"/>
    </row>
    <row r="7232" spans="1:22">
      <c r="A7232" s="45"/>
      <c r="B7232" s="43">
        <f t="shared" si="117"/>
        <v>7217</v>
      </c>
      <c r="C7232" s="919"/>
      <c r="D7232" s="48"/>
      <c r="L7232" s="259"/>
      <c r="M7232" s="259"/>
      <c r="S7232" s="259"/>
      <c r="T7232" s="259"/>
      <c r="U7232" s="259"/>
      <c r="V7232" s="259"/>
    </row>
    <row r="7233" spans="1:22">
      <c r="A7233" s="45"/>
      <c r="B7233" s="43">
        <f t="shared" si="117"/>
        <v>7218</v>
      </c>
      <c r="C7233" s="919"/>
      <c r="D7233" s="48"/>
      <c r="L7233" s="259"/>
      <c r="M7233" s="259"/>
      <c r="S7233" s="259"/>
      <c r="T7233" s="259"/>
      <c r="U7233" s="259"/>
      <c r="V7233" s="259"/>
    </row>
    <row r="7234" spans="1:22">
      <c r="A7234" s="45"/>
      <c r="B7234" s="43">
        <f t="shared" si="117"/>
        <v>7219</v>
      </c>
      <c r="C7234" s="919"/>
      <c r="D7234" s="48"/>
      <c r="L7234" s="259"/>
      <c r="M7234" s="259"/>
      <c r="S7234" s="259"/>
      <c r="T7234" s="259"/>
      <c r="U7234" s="259"/>
      <c r="V7234" s="259"/>
    </row>
    <row r="7235" spans="1:22">
      <c r="A7235" s="45"/>
      <c r="B7235" s="43">
        <f t="shared" si="117"/>
        <v>7220</v>
      </c>
      <c r="C7235" s="919"/>
      <c r="D7235" s="48"/>
      <c r="L7235" s="259"/>
      <c r="M7235" s="259"/>
      <c r="S7235" s="259"/>
      <c r="T7235" s="259"/>
      <c r="U7235" s="259"/>
      <c r="V7235" s="259"/>
    </row>
    <row r="7236" spans="1:22">
      <c r="A7236" s="45"/>
      <c r="B7236" s="43">
        <f t="shared" si="117"/>
        <v>7221</v>
      </c>
      <c r="C7236" s="919"/>
      <c r="D7236" s="48"/>
      <c r="L7236" s="259"/>
      <c r="M7236" s="259"/>
      <c r="S7236" s="259"/>
      <c r="T7236" s="259"/>
      <c r="U7236" s="259"/>
      <c r="V7236" s="259"/>
    </row>
    <row r="7237" spans="1:22">
      <c r="A7237" s="45"/>
      <c r="B7237" s="43">
        <f t="shared" si="117"/>
        <v>7222</v>
      </c>
      <c r="C7237" s="919"/>
      <c r="D7237" s="48"/>
      <c r="L7237" s="259"/>
      <c r="M7237" s="259"/>
      <c r="S7237" s="259"/>
      <c r="T7237" s="259"/>
      <c r="U7237" s="259"/>
      <c r="V7237" s="259"/>
    </row>
    <row r="7238" spans="1:22">
      <c r="A7238" s="45"/>
      <c r="B7238" s="43">
        <f t="shared" si="117"/>
        <v>7223</v>
      </c>
      <c r="C7238" s="919"/>
      <c r="D7238" s="48"/>
      <c r="L7238" s="259"/>
      <c r="M7238" s="259"/>
      <c r="S7238" s="259"/>
      <c r="T7238" s="259"/>
      <c r="U7238" s="259"/>
      <c r="V7238" s="259"/>
    </row>
    <row r="7239" spans="1:22">
      <c r="A7239" s="45"/>
      <c r="B7239" s="43">
        <f t="shared" si="117"/>
        <v>7224</v>
      </c>
      <c r="C7239" s="919"/>
      <c r="D7239" s="48"/>
      <c r="L7239" s="259"/>
      <c r="M7239" s="259"/>
      <c r="S7239" s="259"/>
      <c r="T7239" s="259"/>
      <c r="U7239" s="259"/>
      <c r="V7239" s="259"/>
    </row>
    <row r="7240" spans="1:22">
      <c r="A7240" s="45"/>
      <c r="B7240" s="43">
        <f t="shared" si="117"/>
        <v>7225</v>
      </c>
      <c r="C7240" s="919"/>
      <c r="D7240" s="48"/>
      <c r="L7240" s="259"/>
      <c r="M7240" s="259"/>
      <c r="S7240" s="259"/>
      <c r="T7240" s="259"/>
      <c r="U7240" s="259"/>
      <c r="V7240" s="259"/>
    </row>
    <row r="7241" spans="1:22">
      <c r="A7241" s="45"/>
      <c r="B7241" s="43">
        <f t="shared" si="117"/>
        <v>7226</v>
      </c>
      <c r="C7241" s="919"/>
      <c r="D7241" s="48"/>
      <c r="L7241" s="259"/>
      <c r="M7241" s="259"/>
      <c r="S7241" s="259"/>
      <c r="T7241" s="259"/>
      <c r="U7241" s="259"/>
      <c r="V7241" s="259"/>
    </row>
    <row r="7242" spans="1:22">
      <c r="A7242" s="45"/>
      <c r="B7242" s="43">
        <f t="shared" si="117"/>
        <v>7227</v>
      </c>
      <c r="C7242" s="919"/>
      <c r="D7242" s="48"/>
      <c r="L7242" s="259"/>
      <c r="M7242" s="259"/>
      <c r="S7242" s="259"/>
      <c r="T7242" s="259"/>
      <c r="U7242" s="259"/>
      <c r="V7242" s="259"/>
    </row>
    <row r="7243" spans="1:22">
      <c r="A7243" s="45"/>
      <c r="B7243" s="43">
        <f t="shared" si="117"/>
        <v>7228</v>
      </c>
      <c r="C7243" s="919"/>
      <c r="D7243" s="48"/>
      <c r="L7243" s="259"/>
      <c r="M7243" s="259"/>
      <c r="S7243" s="259"/>
      <c r="T7243" s="259"/>
      <c r="U7243" s="259"/>
      <c r="V7243" s="259"/>
    </row>
    <row r="7244" spans="1:22">
      <c r="A7244" s="45"/>
      <c r="B7244" s="43">
        <f t="shared" si="117"/>
        <v>7229</v>
      </c>
      <c r="C7244" s="919"/>
      <c r="D7244" s="48"/>
      <c r="L7244" s="259"/>
      <c r="M7244" s="259"/>
      <c r="S7244" s="259"/>
      <c r="T7244" s="259"/>
      <c r="U7244" s="259"/>
      <c r="V7244" s="259"/>
    </row>
    <row r="7245" spans="1:22">
      <c r="A7245" s="45"/>
      <c r="B7245" s="43">
        <f t="shared" si="117"/>
        <v>7230</v>
      </c>
      <c r="C7245" s="919"/>
      <c r="D7245" s="48"/>
      <c r="L7245" s="259"/>
      <c r="M7245" s="259"/>
      <c r="S7245" s="259"/>
      <c r="T7245" s="259"/>
      <c r="U7245" s="259"/>
      <c r="V7245" s="259"/>
    </row>
    <row r="7246" spans="1:22">
      <c r="A7246" s="45"/>
      <c r="B7246" s="43">
        <f t="shared" si="117"/>
        <v>7231</v>
      </c>
      <c r="C7246" s="919"/>
      <c r="D7246" s="48"/>
      <c r="L7246" s="259"/>
      <c r="M7246" s="259"/>
      <c r="S7246" s="259"/>
      <c r="T7246" s="259"/>
      <c r="U7246" s="259"/>
      <c r="V7246" s="259"/>
    </row>
    <row r="7247" spans="1:22">
      <c r="A7247" s="45"/>
      <c r="B7247" s="43">
        <f t="shared" si="117"/>
        <v>7232</v>
      </c>
      <c r="C7247" s="919"/>
      <c r="D7247" s="48"/>
      <c r="L7247" s="259"/>
      <c r="M7247" s="259"/>
      <c r="S7247" s="259"/>
      <c r="T7247" s="259"/>
      <c r="U7247" s="259"/>
      <c r="V7247" s="259"/>
    </row>
    <row r="7248" spans="1:22">
      <c r="A7248" s="45"/>
      <c r="B7248" s="43">
        <f t="shared" si="117"/>
        <v>7233</v>
      </c>
      <c r="C7248" s="919"/>
      <c r="D7248" s="48"/>
      <c r="L7248" s="259"/>
      <c r="M7248" s="259"/>
      <c r="S7248" s="259"/>
      <c r="T7248" s="259"/>
      <c r="U7248" s="259"/>
      <c r="V7248" s="259"/>
    </row>
    <row r="7249" spans="1:22">
      <c r="A7249" s="45"/>
      <c r="B7249" s="43">
        <f t="shared" si="117"/>
        <v>7234</v>
      </c>
      <c r="C7249" s="919"/>
      <c r="D7249" s="48"/>
      <c r="L7249" s="259"/>
      <c r="M7249" s="259"/>
      <c r="S7249" s="259"/>
      <c r="T7249" s="259"/>
      <c r="U7249" s="259"/>
      <c r="V7249" s="259"/>
    </row>
    <row r="7250" spans="1:22">
      <c r="A7250" s="45"/>
      <c r="B7250" s="43">
        <f t="shared" ref="B7250:B7313" si="118">B7249+1</f>
        <v>7235</v>
      </c>
      <c r="C7250" s="919"/>
      <c r="D7250" s="48"/>
      <c r="L7250" s="259"/>
      <c r="M7250" s="259"/>
      <c r="S7250" s="259"/>
      <c r="T7250" s="259"/>
      <c r="U7250" s="259"/>
      <c r="V7250" s="259"/>
    </row>
    <row r="7251" spans="1:22">
      <c r="A7251" s="45"/>
      <c r="B7251" s="43">
        <f t="shared" si="118"/>
        <v>7236</v>
      </c>
      <c r="C7251" s="919"/>
      <c r="D7251" s="48"/>
      <c r="L7251" s="259"/>
      <c r="M7251" s="259"/>
      <c r="S7251" s="259"/>
      <c r="T7251" s="259"/>
      <c r="U7251" s="259"/>
      <c r="V7251" s="259"/>
    </row>
    <row r="7252" spans="1:22">
      <c r="A7252" s="45"/>
      <c r="B7252" s="43">
        <f t="shared" si="118"/>
        <v>7237</v>
      </c>
      <c r="C7252" s="919"/>
      <c r="D7252" s="48"/>
      <c r="L7252" s="259"/>
      <c r="M7252" s="259"/>
      <c r="S7252" s="259"/>
      <c r="T7252" s="259"/>
      <c r="U7252" s="259"/>
      <c r="V7252" s="259"/>
    </row>
    <row r="7253" spans="1:22">
      <c r="A7253" s="45"/>
      <c r="B7253" s="43">
        <f t="shared" si="118"/>
        <v>7238</v>
      </c>
      <c r="C7253" s="919"/>
      <c r="D7253" s="48"/>
      <c r="L7253" s="259"/>
      <c r="M7253" s="259"/>
      <c r="S7253" s="259"/>
      <c r="T7253" s="259"/>
      <c r="U7253" s="259"/>
      <c r="V7253" s="259"/>
    </row>
    <row r="7254" spans="1:22">
      <c r="A7254" s="45"/>
      <c r="B7254" s="43">
        <f t="shared" si="118"/>
        <v>7239</v>
      </c>
      <c r="C7254" s="919"/>
      <c r="D7254" s="48"/>
      <c r="L7254" s="259"/>
      <c r="M7254" s="259"/>
      <c r="S7254" s="259"/>
      <c r="T7254" s="259"/>
      <c r="U7254" s="259"/>
      <c r="V7254" s="259"/>
    </row>
    <row r="7255" spans="1:22">
      <c r="A7255" s="45"/>
      <c r="B7255" s="43">
        <f t="shared" si="118"/>
        <v>7240</v>
      </c>
      <c r="C7255" s="919"/>
      <c r="D7255" s="48"/>
      <c r="L7255" s="259"/>
      <c r="M7255" s="259"/>
      <c r="S7255" s="259"/>
      <c r="T7255" s="259"/>
      <c r="U7255" s="259"/>
      <c r="V7255" s="259"/>
    </row>
    <row r="7256" spans="1:22">
      <c r="A7256" s="45"/>
      <c r="B7256" s="43">
        <f t="shared" si="118"/>
        <v>7241</v>
      </c>
      <c r="C7256" s="919"/>
      <c r="D7256" s="48"/>
      <c r="L7256" s="259"/>
      <c r="M7256" s="259"/>
      <c r="S7256" s="259"/>
      <c r="T7256" s="259"/>
      <c r="U7256" s="259"/>
      <c r="V7256" s="259"/>
    </row>
    <row r="7257" spans="1:22">
      <c r="A7257" s="45"/>
      <c r="B7257" s="43">
        <f t="shared" si="118"/>
        <v>7242</v>
      </c>
      <c r="C7257" s="919"/>
      <c r="D7257" s="48"/>
      <c r="L7257" s="259"/>
      <c r="M7257" s="259"/>
      <c r="S7257" s="259"/>
      <c r="T7257" s="259"/>
      <c r="U7257" s="259"/>
      <c r="V7257" s="259"/>
    </row>
    <row r="7258" spans="1:22">
      <c r="A7258" s="45"/>
      <c r="B7258" s="43">
        <f t="shared" si="118"/>
        <v>7243</v>
      </c>
      <c r="C7258" s="919"/>
      <c r="D7258" s="48"/>
      <c r="L7258" s="259"/>
      <c r="M7258" s="259"/>
      <c r="S7258" s="259"/>
      <c r="T7258" s="259"/>
      <c r="U7258" s="259"/>
      <c r="V7258" s="259"/>
    </row>
    <row r="7259" spans="1:22">
      <c r="A7259" s="45"/>
      <c r="B7259" s="43">
        <f t="shared" si="118"/>
        <v>7244</v>
      </c>
      <c r="C7259" s="919"/>
      <c r="D7259" s="48"/>
      <c r="L7259" s="259"/>
      <c r="M7259" s="259"/>
      <c r="S7259" s="259"/>
      <c r="T7259" s="259"/>
      <c r="U7259" s="259"/>
      <c r="V7259" s="259"/>
    </row>
    <row r="7260" spans="1:22">
      <c r="A7260" s="45"/>
      <c r="B7260" s="43">
        <f t="shared" si="118"/>
        <v>7245</v>
      </c>
      <c r="C7260" s="919"/>
      <c r="D7260" s="48"/>
      <c r="L7260" s="259"/>
      <c r="M7260" s="259"/>
      <c r="S7260" s="259"/>
      <c r="T7260" s="259"/>
      <c r="U7260" s="259"/>
      <c r="V7260" s="259"/>
    </row>
    <row r="7261" spans="1:22">
      <c r="A7261" s="45"/>
      <c r="B7261" s="43">
        <f t="shared" si="118"/>
        <v>7246</v>
      </c>
      <c r="C7261" s="919"/>
      <c r="D7261" s="48"/>
      <c r="L7261" s="259"/>
      <c r="M7261" s="259"/>
      <c r="S7261" s="259"/>
      <c r="T7261" s="259"/>
      <c r="U7261" s="259"/>
      <c r="V7261" s="259"/>
    </row>
    <row r="7262" spans="1:22">
      <c r="A7262" s="45"/>
      <c r="B7262" s="43">
        <f t="shared" si="118"/>
        <v>7247</v>
      </c>
      <c r="C7262" s="919"/>
      <c r="D7262" s="48"/>
      <c r="L7262" s="259"/>
      <c r="M7262" s="259"/>
      <c r="S7262" s="259"/>
      <c r="T7262" s="259"/>
      <c r="U7262" s="259"/>
      <c r="V7262" s="259"/>
    </row>
    <row r="7263" spans="1:22">
      <c r="A7263" s="45"/>
      <c r="B7263" s="43">
        <f t="shared" si="118"/>
        <v>7248</v>
      </c>
      <c r="C7263" s="919"/>
      <c r="D7263" s="48"/>
      <c r="L7263" s="259"/>
      <c r="M7263" s="259"/>
      <c r="S7263" s="259"/>
      <c r="T7263" s="259"/>
      <c r="U7263" s="259"/>
      <c r="V7263" s="259"/>
    </row>
    <row r="7264" spans="1:22">
      <c r="A7264" s="45"/>
      <c r="B7264" s="43">
        <f t="shared" si="118"/>
        <v>7249</v>
      </c>
      <c r="C7264" s="919"/>
      <c r="D7264" s="48"/>
      <c r="L7264" s="259"/>
      <c r="M7264" s="259"/>
      <c r="S7264" s="259"/>
      <c r="T7264" s="259"/>
      <c r="U7264" s="259"/>
      <c r="V7264" s="259"/>
    </row>
    <row r="7265" spans="1:22">
      <c r="A7265" s="45"/>
      <c r="B7265" s="43">
        <f t="shared" si="118"/>
        <v>7250</v>
      </c>
      <c r="C7265" s="919"/>
      <c r="D7265" s="48"/>
      <c r="L7265" s="259"/>
      <c r="M7265" s="259"/>
      <c r="S7265" s="259"/>
      <c r="T7265" s="259"/>
      <c r="U7265" s="259"/>
      <c r="V7265" s="259"/>
    </row>
    <row r="7266" spans="1:22">
      <c r="A7266" s="45"/>
      <c r="B7266" s="43">
        <f t="shared" si="118"/>
        <v>7251</v>
      </c>
      <c r="C7266" s="919"/>
      <c r="D7266" s="48"/>
      <c r="L7266" s="259"/>
      <c r="M7266" s="259"/>
      <c r="S7266" s="259"/>
      <c r="T7266" s="259"/>
      <c r="U7266" s="259"/>
      <c r="V7266" s="259"/>
    </row>
    <row r="7267" spans="1:22">
      <c r="A7267" s="45"/>
      <c r="B7267" s="43">
        <f t="shared" si="118"/>
        <v>7252</v>
      </c>
      <c r="C7267" s="919"/>
      <c r="D7267" s="48"/>
      <c r="L7267" s="259"/>
      <c r="M7267" s="259"/>
      <c r="S7267" s="259"/>
      <c r="T7267" s="259"/>
      <c r="U7267" s="259"/>
      <c r="V7267" s="259"/>
    </row>
    <row r="7268" spans="1:22">
      <c r="A7268" s="45"/>
      <c r="B7268" s="43">
        <f t="shared" si="118"/>
        <v>7253</v>
      </c>
      <c r="C7268" s="919"/>
      <c r="D7268" s="48"/>
      <c r="L7268" s="259"/>
      <c r="M7268" s="259"/>
      <c r="S7268" s="259"/>
      <c r="T7268" s="259"/>
      <c r="U7268" s="259"/>
      <c r="V7268" s="259"/>
    </row>
    <row r="7269" spans="1:22">
      <c r="A7269" s="45"/>
      <c r="B7269" s="43">
        <f t="shared" si="118"/>
        <v>7254</v>
      </c>
      <c r="C7269" s="919"/>
      <c r="D7269" s="48"/>
      <c r="L7269" s="259"/>
      <c r="M7269" s="259"/>
      <c r="S7269" s="259"/>
      <c r="T7269" s="259"/>
      <c r="U7269" s="259"/>
      <c r="V7269" s="259"/>
    </row>
    <row r="7270" spans="1:22">
      <c r="A7270" s="45"/>
      <c r="B7270" s="43">
        <f t="shared" si="118"/>
        <v>7255</v>
      </c>
      <c r="C7270" s="919"/>
      <c r="D7270" s="48"/>
      <c r="L7270" s="259"/>
      <c r="M7270" s="259"/>
      <c r="S7270" s="259"/>
      <c r="T7270" s="259"/>
      <c r="U7270" s="259"/>
      <c r="V7270" s="259"/>
    </row>
    <row r="7271" spans="1:22">
      <c r="A7271" s="45"/>
      <c r="B7271" s="43">
        <f t="shared" si="118"/>
        <v>7256</v>
      </c>
      <c r="C7271" s="919"/>
      <c r="D7271" s="48"/>
      <c r="L7271" s="259"/>
      <c r="M7271" s="259"/>
      <c r="S7271" s="259"/>
      <c r="T7271" s="259"/>
      <c r="U7271" s="259"/>
      <c r="V7271" s="259"/>
    </row>
    <row r="7272" spans="1:22">
      <c r="A7272" s="45"/>
      <c r="B7272" s="43">
        <f t="shared" si="118"/>
        <v>7257</v>
      </c>
      <c r="C7272" s="919"/>
      <c r="D7272" s="48"/>
      <c r="L7272" s="259"/>
      <c r="M7272" s="259"/>
      <c r="S7272" s="259"/>
      <c r="T7272" s="259"/>
      <c r="U7272" s="259"/>
      <c r="V7272" s="259"/>
    </row>
    <row r="7273" spans="1:22">
      <c r="A7273" s="45"/>
      <c r="B7273" s="43">
        <f t="shared" si="118"/>
        <v>7258</v>
      </c>
      <c r="C7273" s="919"/>
      <c r="D7273" s="48"/>
      <c r="L7273" s="259"/>
      <c r="M7273" s="259"/>
      <c r="S7273" s="259"/>
      <c r="T7273" s="259"/>
      <c r="U7273" s="259"/>
      <c r="V7273" s="259"/>
    </row>
    <row r="7274" spans="1:22">
      <c r="A7274" s="45"/>
      <c r="B7274" s="43">
        <f t="shared" si="118"/>
        <v>7259</v>
      </c>
      <c r="C7274" s="919"/>
      <c r="D7274" s="48"/>
      <c r="L7274" s="259"/>
      <c r="M7274" s="259"/>
      <c r="S7274" s="259"/>
      <c r="T7274" s="259"/>
      <c r="U7274" s="259"/>
      <c r="V7274" s="259"/>
    </row>
    <row r="7275" spans="1:22">
      <c r="A7275" s="45"/>
      <c r="B7275" s="43">
        <f t="shared" si="118"/>
        <v>7260</v>
      </c>
      <c r="C7275" s="919"/>
      <c r="D7275" s="48"/>
      <c r="L7275" s="259"/>
      <c r="M7275" s="259"/>
      <c r="S7275" s="259"/>
      <c r="T7275" s="259"/>
      <c r="U7275" s="259"/>
      <c r="V7275" s="259"/>
    </row>
    <row r="7276" spans="1:22">
      <c r="A7276" s="45"/>
      <c r="B7276" s="43">
        <f t="shared" si="118"/>
        <v>7261</v>
      </c>
      <c r="C7276" s="919"/>
      <c r="D7276" s="48"/>
      <c r="L7276" s="259"/>
      <c r="M7276" s="259"/>
      <c r="S7276" s="259"/>
      <c r="T7276" s="259"/>
      <c r="U7276" s="259"/>
      <c r="V7276" s="259"/>
    </row>
    <row r="7277" spans="1:22">
      <c r="A7277" s="45"/>
      <c r="B7277" s="43">
        <f t="shared" si="118"/>
        <v>7262</v>
      </c>
      <c r="C7277" s="919"/>
      <c r="D7277" s="48"/>
      <c r="L7277" s="259"/>
      <c r="M7277" s="259"/>
      <c r="S7277" s="259"/>
      <c r="T7277" s="259"/>
      <c r="U7277" s="259"/>
      <c r="V7277" s="259"/>
    </row>
    <row r="7278" spans="1:22">
      <c r="A7278" s="45"/>
      <c r="B7278" s="43">
        <f t="shared" si="118"/>
        <v>7263</v>
      </c>
      <c r="C7278" s="919"/>
      <c r="D7278" s="48"/>
      <c r="L7278" s="259"/>
      <c r="M7278" s="259"/>
      <c r="S7278" s="259"/>
      <c r="T7278" s="259"/>
      <c r="U7278" s="259"/>
      <c r="V7278" s="259"/>
    </row>
    <row r="7279" spans="1:22">
      <c r="A7279" s="45"/>
      <c r="B7279" s="43">
        <f t="shared" si="118"/>
        <v>7264</v>
      </c>
      <c r="C7279" s="919"/>
      <c r="D7279" s="48"/>
      <c r="L7279" s="259"/>
      <c r="M7279" s="259"/>
      <c r="S7279" s="259"/>
      <c r="T7279" s="259"/>
      <c r="U7279" s="259"/>
      <c r="V7279" s="259"/>
    </row>
    <row r="7280" spans="1:22">
      <c r="A7280" s="45"/>
      <c r="B7280" s="43">
        <f t="shared" si="118"/>
        <v>7265</v>
      </c>
      <c r="C7280" s="919"/>
      <c r="D7280" s="48"/>
      <c r="L7280" s="259"/>
      <c r="M7280" s="259"/>
      <c r="S7280" s="259"/>
      <c r="T7280" s="259"/>
      <c r="U7280" s="259"/>
      <c r="V7280" s="259"/>
    </row>
    <row r="7281" spans="1:22">
      <c r="A7281" s="45"/>
      <c r="B7281" s="43">
        <f t="shared" si="118"/>
        <v>7266</v>
      </c>
      <c r="C7281" s="919"/>
      <c r="D7281" s="48"/>
      <c r="L7281" s="259"/>
      <c r="M7281" s="259"/>
      <c r="S7281" s="259"/>
      <c r="T7281" s="259"/>
      <c r="U7281" s="259"/>
      <c r="V7281" s="259"/>
    </row>
    <row r="7282" spans="1:22">
      <c r="A7282" s="45"/>
      <c r="B7282" s="43">
        <f t="shared" si="118"/>
        <v>7267</v>
      </c>
      <c r="C7282" s="919"/>
      <c r="D7282" s="48"/>
      <c r="L7282" s="259"/>
      <c r="M7282" s="259"/>
      <c r="S7282" s="259"/>
      <c r="T7282" s="259"/>
      <c r="U7282" s="259"/>
      <c r="V7282" s="259"/>
    </row>
    <row r="7283" spans="1:22">
      <c r="A7283" s="45"/>
      <c r="B7283" s="43">
        <f t="shared" si="118"/>
        <v>7268</v>
      </c>
      <c r="C7283" s="919"/>
      <c r="D7283" s="48"/>
      <c r="L7283" s="259"/>
      <c r="M7283" s="259"/>
      <c r="S7283" s="259"/>
      <c r="T7283" s="259"/>
      <c r="U7283" s="259"/>
      <c r="V7283" s="259"/>
    </row>
    <row r="7284" spans="1:22">
      <c r="A7284" s="45"/>
      <c r="B7284" s="43">
        <f t="shared" si="118"/>
        <v>7269</v>
      </c>
      <c r="C7284" s="919"/>
      <c r="D7284" s="48"/>
      <c r="L7284" s="259"/>
      <c r="M7284" s="259"/>
      <c r="S7284" s="259"/>
      <c r="T7284" s="259"/>
      <c r="U7284" s="259"/>
      <c r="V7284" s="259"/>
    </row>
    <row r="7285" spans="1:22">
      <c r="A7285" s="45"/>
      <c r="B7285" s="43">
        <f t="shared" si="118"/>
        <v>7270</v>
      </c>
      <c r="C7285" s="919"/>
      <c r="D7285" s="48"/>
      <c r="L7285" s="259"/>
      <c r="M7285" s="259"/>
      <c r="S7285" s="259"/>
      <c r="T7285" s="259"/>
      <c r="U7285" s="259"/>
      <c r="V7285" s="259"/>
    </row>
    <row r="7286" spans="1:22">
      <c r="A7286" s="45"/>
      <c r="B7286" s="43">
        <f t="shared" si="118"/>
        <v>7271</v>
      </c>
      <c r="C7286" s="919"/>
      <c r="D7286" s="48"/>
      <c r="L7286" s="259"/>
      <c r="M7286" s="259"/>
      <c r="S7286" s="259"/>
      <c r="T7286" s="259"/>
      <c r="U7286" s="259"/>
      <c r="V7286" s="259"/>
    </row>
    <row r="7287" spans="1:22">
      <c r="A7287" s="45"/>
      <c r="B7287" s="43">
        <f t="shared" si="118"/>
        <v>7272</v>
      </c>
      <c r="C7287" s="919"/>
      <c r="D7287" s="48"/>
      <c r="L7287" s="259"/>
      <c r="M7287" s="259"/>
      <c r="S7287" s="259"/>
      <c r="T7287" s="259"/>
      <c r="U7287" s="259"/>
      <c r="V7287" s="259"/>
    </row>
    <row r="7288" spans="1:22">
      <c r="A7288" s="45"/>
      <c r="B7288" s="43">
        <f t="shared" si="118"/>
        <v>7273</v>
      </c>
      <c r="C7288" s="919"/>
      <c r="D7288" s="48"/>
      <c r="L7288" s="259"/>
      <c r="M7288" s="259"/>
      <c r="S7288" s="259"/>
      <c r="T7288" s="259"/>
      <c r="U7288" s="259"/>
      <c r="V7288" s="259"/>
    </row>
    <row r="7289" spans="1:22">
      <c r="A7289" s="45"/>
      <c r="B7289" s="43">
        <f t="shared" si="118"/>
        <v>7274</v>
      </c>
      <c r="C7289" s="919"/>
      <c r="D7289" s="48"/>
      <c r="L7289" s="259"/>
      <c r="M7289" s="259"/>
      <c r="S7289" s="259"/>
      <c r="T7289" s="259"/>
      <c r="U7289" s="259"/>
      <c r="V7289" s="259"/>
    </row>
    <row r="7290" spans="1:22">
      <c r="A7290" s="45"/>
      <c r="B7290" s="43">
        <f t="shared" si="118"/>
        <v>7275</v>
      </c>
      <c r="C7290" s="919"/>
      <c r="D7290" s="48"/>
      <c r="L7290" s="259"/>
      <c r="M7290" s="259"/>
      <c r="S7290" s="259"/>
      <c r="T7290" s="259"/>
      <c r="U7290" s="259"/>
      <c r="V7290" s="259"/>
    </row>
    <row r="7291" spans="1:22">
      <c r="A7291" s="45"/>
      <c r="B7291" s="43">
        <f t="shared" si="118"/>
        <v>7276</v>
      </c>
      <c r="C7291" s="919"/>
      <c r="D7291" s="48"/>
      <c r="L7291" s="259"/>
      <c r="M7291" s="259"/>
      <c r="S7291" s="259"/>
      <c r="T7291" s="259"/>
      <c r="U7291" s="259"/>
      <c r="V7291" s="259"/>
    </row>
    <row r="7292" spans="1:22">
      <c r="A7292" s="45"/>
      <c r="B7292" s="43">
        <f t="shared" si="118"/>
        <v>7277</v>
      </c>
      <c r="C7292" s="919"/>
      <c r="D7292" s="48"/>
      <c r="L7292" s="259"/>
      <c r="M7292" s="259"/>
      <c r="S7292" s="259"/>
      <c r="T7292" s="259"/>
      <c r="U7292" s="259"/>
      <c r="V7292" s="259"/>
    </row>
    <row r="7293" spans="1:22">
      <c r="A7293" s="45"/>
      <c r="B7293" s="43">
        <f t="shared" si="118"/>
        <v>7278</v>
      </c>
      <c r="C7293" s="919"/>
      <c r="D7293" s="48"/>
      <c r="L7293" s="259"/>
      <c r="M7293" s="259"/>
      <c r="S7293" s="259"/>
      <c r="T7293" s="259"/>
      <c r="U7293" s="259"/>
      <c r="V7293" s="259"/>
    </row>
    <row r="7294" spans="1:22">
      <c r="A7294" s="45"/>
      <c r="B7294" s="43">
        <f t="shared" si="118"/>
        <v>7279</v>
      </c>
      <c r="C7294" s="919"/>
      <c r="D7294" s="48"/>
      <c r="L7294" s="259"/>
      <c r="M7294" s="259"/>
      <c r="S7294" s="259"/>
      <c r="T7294" s="259"/>
      <c r="U7294" s="259"/>
      <c r="V7294" s="259"/>
    </row>
    <row r="7295" spans="1:22">
      <c r="A7295" s="45"/>
      <c r="B7295" s="43">
        <f t="shared" si="118"/>
        <v>7280</v>
      </c>
      <c r="C7295" s="919"/>
      <c r="D7295" s="48"/>
      <c r="L7295" s="259"/>
      <c r="M7295" s="259"/>
      <c r="S7295" s="259"/>
      <c r="T7295" s="259"/>
      <c r="U7295" s="259"/>
      <c r="V7295" s="259"/>
    </row>
    <row r="7296" spans="1:22">
      <c r="A7296" s="45"/>
      <c r="B7296" s="43">
        <f t="shared" si="118"/>
        <v>7281</v>
      </c>
      <c r="C7296" s="919"/>
      <c r="D7296" s="48"/>
      <c r="L7296" s="259"/>
      <c r="M7296" s="259"/>
      <c r="S7296" s="259"/>
      <c r="T7296" s="259"/>
      <c r="U7296" s="259"/>
      <c r="V7296" s="259"/>
    </row>
    <row r="7297" spans="1:22">
      <c r="A7297" s="45"/>
      <c r="B7297" s="43">
        <f t="shared" si="118"/>
        <v>7282</v>
      </c>
      <c r="C7297" s="919"/>
      <c r="D7297" s="48"/>
      <c r="L7297" s="259"/>
      <c r="M7297" s="259"/>
      <c r="S7297" s="259"/>
      <c r="T7297" s="259"/>
      <c r="U7297" s="259"/>
      <c r="V7297" s="259"/>
    </row>
    <row r="7298" spans="1:22">
      <c r="A7298" s="45"/>
      <c r="B7298" s="43">
        <f t="shared" si="118"/>
        <v>7283</v>
      </c>
      <c r="C7298" s="919"/>
      <c r="D7298" s="48"/>
      <c r="L7298" s="259"/>
      <c r="M7298" s="259"/>
      <c r="S7298" s="259"/>
      <c r="T7298" s="259"/>
      <c r="U7298" s="259"/>
      <c r="V7298" s="259"/>
    </row>
    <row r="7299" spans="1:22">
      <c r="A7299" s="45"/>
      <c r="B7299" s="43">
        <f t="shared" si="118"/>
        <v>7284</v>
      </c>
      <c r="C7299" s="919"/>
      <c r="D7299" s="48"/>
      <c r="L7299" s="259"/>
      <c r="M7299" s="259"/>
      <c r="S7299" s="259"/>
      <c r="T7299" s="259"/>
      <c r="U7299" s="259"/>
      <c r="V7299" s="259"/>
    </row>
    <row r="7300" spans="1:22">
      <c r="A7300" s="45"/>
      <c r="B7300" s="43">
        <f t="shared" si="118"/>
        <v>7285</v>
      </c>
      <c r="C7300" s="919"/>
      <c r="D7300" s="48"/>
      <c r="L7300" s="259"/>
      <c r="M7300" s="259"/>
      <c r="S7300" s="259"/>
      <c r="T7300" s="259"/>
      <c r="U7300" s="259"/>
      <c r="V7300" s="259"/>
    </row>
    <row r="7301" spans="1:22">
      <c r="A7301" s="45"/>
      <c r="B7301" s="43">
        <f t="shared" si="118"/>
        <v>7286</v>
      </c>
      <c r="C7301" s="919"/>
      <c r="D7301" s="48"/>
      <c r="L7301" s="259"/>
      <c r="M7301" s="259"/>
      <c r="S7301" s="259"/>
      <c r="T7301" s="259"/>
      <c r="U7301" s="259"/>
      <c r="V7301" s="259"/>
    </row>
    <row r="7302" spans="1:22">
      <c r="A7302" s="45"/>
      <c r="B7302" s="43">
        <f t="shared" si="118"/>
        <v>7287</v>
      </c>
      <c r="C7302" s="919"/>
      <c r="D7302" s="48"/>
      <c r="L7302" s="259"/>
      <c r="M7302" s="259"/>
      <c r="S7302" s="259"/>
      <c r="T7302" s="259"/>
      <c r="U7302" s="259"/>
      <c r="V7302" s="259"/>
    </row>
    <row r="7303" spans="1:22">
      <c r="A7303" s="45"/>
      <c r="B7303" s="43">
        <f t="shared" si="118"/>
        <v>7288</v>
      </c>
      <c r="C7303" s="919"/>
      <c r="D7303" s="48"/>
      <c r="L7303" s="259"/>
      <c r="M7303" s="259"/>
      <c r="S7303" s="259"/>
      <c r="T7303" s="259"/>
      <c r="U7303" s="259"/>
      <c r="V7303" s="259"/>
    </row>
    <row r="7304" spans="1:22">
      <c r="A7304" s="45"/>
      <c r="B7304" s="43">
        <f t="shared" si="118"/>
        <v>7289</v>
      </c>
      <c r="C7304" s="919"/>
      <c r="D7304" s="48"/>
      <c r="L7304" s="259"/>
      <c r="M7304" s="259"/>
      <c r="S7304" s="259"/>
      <c r="T7304" s="259"/>
      <c r="U7304" s="259"/>
      <c r="V7304" s="259"/>
    </row>
    <row r="7305" spans="1:22">
      <c r="A7305" s="45"/>
      <c r="B7305" s="43">
        <f t="shared" si="118"/>
        <v>7290</v>
      </c>
      <c r="C7305" s="919"/>
      <c r="D7305" s="48"/>
      <c r="L7305" s="259"/>
      <c r="M7305" s="259"/>
      <c r="S7305" s="259"/>
      <c r="T7305" s="259"/>
      <c r="U7305" s="259"/>
      <c r="V7305" s="259"/>
    </row>
    <row r="7306" spans="1:22">
      <c r="A7306" s="45"/>
      <c r="B7306" s="43">
        <f t="shared" si="118"/>
        <v>7291</v>
      </c>
      <c r="C7306" s="919"/>
      <c r="D7306" s="48"/>
      <c r="L7306" s="259"/>
      <c r="M7306" s="259"/>
      <c r="S7306" s="259"/>
      <c r="T7306" s="259"/>
      <c r="U7306" s="259"/>
      <c r="V7306" s="259"/>
    </row>
    <row r="7307" spans="1:22">
      <c r="A7307" s="45"/>
      <c r="B7307" s="43">
        <f t="shared" si="118"/>
        <v>7292</v>
      </c>
      <c r="C7307" s="919"/>
      <c r="D7307" s="48"/>
      <c r="L7307" s="259"/>
      <c r="M7307" s="259"/>
      <c r="S7307" s="259"/>
      <c r="T7307" s="259"/>
      <c r="U7307" s="259"/>
      <c r="V7307" s="259"/>
    </row>
    <row r="7308" spans="1:22">
      <c r="A7308" s="45"/>
      <c r="B7308" s="43">
        <f t="shared" si="118"/>
        <v>7293</v>
      </c>
      <c r="C7308" s="919"/>
      <c r="D7308" s="48"/>
      <c r="L7308" s="259"/>
      <c r="M7308" s="259"/>
      <c r="S7308" s="259"/>
      <c r="T7308" s="259"/>
      <c r="U7308" s="259"/>
      <c r="V7308" s="259"/>
    </row>
    <row r="7309" spans="1:22">
      <c r="A7309" s="45"/>
      <c r="B7309" s="43">
        <f t="shared" si="118"/>
        <v>7294</v>
      </c>
      <c r="C7309" s="919"/>
      <c r="D7309" s="48"/>
      <c r="L7309" s="259"/>
      <c r="M7309" s="259"/>
      <c r="S7309" s="259"/>
      <c r="T7309" s="259"/>
      <c r="U7309" s="259"/>
      <c r="V7309" s="259"/>
    </row>
    <row r="7310" spans="1:22">
      <c r="A7310" s="45"/>
      <c r="B7310" s="43">
        <f t="shared" si="118"/>
        <v>7295</v>
      </c>
      <c r="C7310" s="919"/>
      <c r="D7310" s="48"/>
      <c r="L7310" s="259"/>
      <c r="M7310" s="259"/>
      <c r="S7310" s="259"/>
      <c r="T7310" s="259"/>
      <c r="U7310" s="259"/>
      <c r="V7310" s="259"/>
    </row>
    <row r="7311" spans="1:22">
      <c r="A7311" s="45"/>
      <c r="B7311" s="43">
        <f t="shared" si="118"/>
        <v>7296</v>
      </c>
      <c r="C7311" s="919"/>
      <c r="D7311" s="48"/>
      <c r="L7311" s="259"/>
      <c r="M7311" s="259"/>
      <c r="S7311" s="259"/>
      <c r="T7311" s="259"/>
      <c r="U7311" s="259"/>
      <c r="V7311" s="259"/>
    </row>
    <row r="7312" spans="1:22">
      <c r="A7312" s="45"/>
      <c r="B7312" s="43">
        <f t="shared" si="118"/>
        <v>7297</v>
      </c>
      <c r="C7312" s="919"/>
      <c r="D7312" s="48"/>
      <c r="L7312" s="259"/>
      <c r="M7312" s="259"/>
      <c r="S7312" s="259"/>
      <c r="T7312" s="259"/>
      <c r="U7312" s="259"/>
      <c r="V7312" s="259"/>
    </row>
    <row r="7313" spans="1:22">
      <c r="A7313" s="45"/>
      <c r="B7313" s="43">
        <f t="shared" si="118"/>
        <v>7298</v>
      </c>
      <c r="C7313" s="919"/>
      <c r="D7313" s="48"/>
      <c r="L7313" s="259"/>
      <c r="M7313" s="259"/>
      <c r="S7313" s="259"/>
      <c r="T7313" s="259"/>
      <c r="U7313" s="259"/>
      <c r="V7313" s="259"/>
    </row>
    <row r="7314" spans="1:22">
      <c r="A7314" s="45"/>
      <c r="B7314" s="43">
        <f t="shared" ref="B7314:B7377" si="119">B7313+1</f>
        <v>7299</v>
      </c>
      <c r="C7314" s="919"/>
      <c r="D7314" s="48"/>
      <c r="L7314" s="259"/>
      <c r="M7314" s="259"/>
      <c r="S7314" s="259"/>
      <c r="T7314" s="259"/>
      <c r="U7314" s="259"/>
      <c r="V7314" s="259"/>
    </row>
    <row r="7315" spans="1:22">
      <c r="A7315" s="45"/>
      <c r="B7315" s="43">
        <f t="shared" si="119"/>
        <v>7300</v>
      </c>
      <c r="C7315" s="919"/>
      <c r="D7315" s="48"/>
      <c r="L7315" s="259"/>
      <c r="M7315" s="259"/>
      <c r="S7315" s="259"/>
      <c r="T7315" s="259"/>
      <c r="U7315" s="259"/>
      <c r="V7315" s="259"/>
    </row>
    <row r="7316" spans="1:22">
      <c r="A7316" s="45"/>
      <c r="B7316" s="43">
        <f t="shared" si="119"/>
        <v>7301</v>
      </c>
      <c r="C7316" s="919"/>
      <c r="D7316" s="48"/>
      <c r="L7316" s="259"/>
      <c r="M7316" s="259"/>
      <c r="S7316" s="259"/>
      <c r="T7316" s="259"/>
      <c r="U7316" s="259"/>
      <c r="V7316" s="259"/>
    </row>
    <row r="7317" spans="1:22">
      <c r="A7317" s="45"/>
      <c r="B7317" s="43">
        <f t="shared" si="119"/>
        <v>7302</v>
      </c>
      <c r="C7317" s="919"/>
      <c r="D7317" s="48"/>
      <c r="L7317" s="259"/>
      <c r="M7317" s="259"/>
      <c r="S7317" s="259"/>
      <c r="T7317" s="259"/>
      <c r="U7317" s="259"/>
      <c r="V7317" s="259"/>
    </row>
    <row r="7318" spans="1:22">
      <c r="A7318" s="45"/>
      <c r="B7318" s="43">
        <f t="shared" si="119"/>
        <v>7303</v>
      </c>
      <c r="C7318" s="919"/>
      <c r="D7318" s="48"/>
      <c r="L7318" s="259"/>
      <c r="M7318" s="259"/>
      <c r="S7318" s="259"/>
      <c r="T7318" s="259"/>
      <c r="U7318" s="259"/>
      <c r="V7318" s="259"/>
    </row>
    <row r="7319" spans="1:22">
      <c r="A7319" s="45"/>
      <c r="B7319" s="43">
        <f t="shared" si="119"/>
        <v>7304</v>
      </c>
      <c r="C7319" s="919"/>
      <c r="D7319" s="48"/>
      <c r="L7319" s="259"/>
      <c r="M7319" s="259"/>
      <c r="S7319" s="259"/>
      <c r="T7319" s="259"/>
      <c r="U7319" s="259"/>
      <c r="V7319" s="259"/>
    </row>
    <row r="7320" spans="1:22">
      <c r="A7320" s="45"/>
      <c r="B7320" s="43">
        <f t="shared" si="119"/>
        <v>7305</v>
      </c>
      <c r="C7320" s="919"/>
      <c r="D7320" s="48"/>
      <c r="L7320" s="259"/>
      <c r="M7320" s="259"/>
      <c r="S7320" s="259"/>
      <c r="T7320" s="259"/>
      <c r="U7320" s="259"/>
      <c r="V7320" s="259"/>
    </row>
    <row r="7321" spans="1:22">
      <c r="A7321" s="45"/>
      <c r="B7321" s="43">
        <f t="shared" si="119"/>
        <v>7306</v>
      </c>
      <c r="C7321" s="919"/>
      <c r="D7321" s="48"/>
      <c r="L7321" s="259"/>
      <c r="M7321" s="259"/>
      <c r="S7321" s="259"/>
      <c r="T7321" s="259"/>
      <c r="U7321" s="259"/>
      <c r="V7321" s="259"/>
    </row>
    <row r="7322" spans="1:22">
      <c r="A7322" s="45"/>
      <c r="B7322" s="43">
        <f t="shared" si="119"/>
        <v>7307</v>
      </c>
      <c r="C7322" s="919"/>
      <c r="D7322" s="48"/>
      <c r="L7322" s="259"/>
      <c r="M7322" s="259"/>
      <c r="S7322" s="259"/>
      <c r="T7322" s="259"/>
      <c r="U7322" s="259"/>
      <c r="V7322" s="259"/>
    </row>
    <row r="7323" spans="1:22">
      <c r="A7323" s="45"/>
      <c r="B7323" s="43">
        <f t="shared" si="119"/>
        <v>7308</v>
      </c>
      <c r="C7323" s="919"/>
      <c r="D7323" s="48"/>
      <c r="L7323" s="259"/>
      <c r="M7323" s="259"/>
      <c r="S7323" s="259"/>
      <c r="T7323" s="259"/>
      <c r="U7323" s="259"/>
      <c r="V7323" s="259"/>
    </row>
    <row r="7324" spans="1:22">
      <c r="A7324" s="45"/>
      <c r="B7324" s="43">
        <f t="shared" si="119"/>
        <v>7309</v>
      </c>
      <c r="C7324" s="919"/>
      <c r="D7324" s="48"/>
      <c r="L7324" s="259"/>
      <c r="M7324" s="259"/>
      <c r="S7324" s="259"/>
      <c r="T7324" s="259"/>
      <c r="U7324" s="259"/>
      <c r="V7324" s="259"/>
    </row>
    <row r="7325" spans="1:22">
      <c r="A7325" s="45"/>
      <c r="B7325" s="43">
        <f t="shared" si="119"/>
        <v>7310</v>
      </c>
      <c r="C7325" s="919"/>
      <c r="D7325" s="48"/>
      <c r="L7325" s="259"/>
      <c r="M7325" s="259"/>
      <c r="S7325" s="259"/>
      <c r="T7325" s="259"/>
      <c r="U7325" s="259"/>
      <c r="V7325" s="259"/>
    </row>
    <row r="7326" spans="1:22">
      <c r="A7326" s="45"/>
      <c r="B7326" s="43">
        <f t="shared" si="119"/>
        <v>7311</v>
      </c>
      <c r="C7326" s="919"/>
      <c r="D7326" s="48"/>
      <c r="L7326" s="259"/>
      <c r="M7326" s="259"/>
      <c r="S7326" s="259"/>
      <c r="T7326" s="259"/>
      <c r="U7326" s="259"/>
      <c r="V7326" s="259"/>
    </row>
    <row r="7327" spans="1:22">
      <c r="A7327" s="45"/>
      <c r="B7327" s="43">
        <f t="shared" si="119"/>
        <v>7312</v>
      </c>
      <c r="C7327" s="919"/>
      <c r="D7327" s="48"/>
      <c r="L7327" s="259"/>
      <c r="M7327" s="259"/>
      <c r="S7327" s="259"/>
      <c r="T7327" s="259"/>
      <c r="U7327" s="259"/>
      <c r="V7327" s="259"/>
    </row>
    <row r="7328" spans="1:22">
      <c r="A7328" s="45"/>
      <c r="B7328" s="43">
        <f t="shared" si="119"/>
        <v>7313</v>
      </c>
      <c r="C7328" s="919"/>
      <c r="D7328" s="48"/>
      <c r="L7328" s="259"/>
      <c r="M7328" s="259"/>
      <c r="S7328" s="259"/>
      <c r="T7328" s="259"/>
      <c r="U7328" s="259"/>
      <c r="V7328" s="259"/>
    </row>
    <row r="7329" spans="1:22">
      <c r="A7329" s="45"/>
      <c r="B7329" s="43">
        <f t="shared" si="119"/>
        <v>7314</v>
      </c>
      <c r="C7329" s="919"/>
      <c r="D7329" s="48"/>
      <c r="L7329" s="259"/>
      <c r="M7329" s="259"/>
      <c r="S7329" s="259"/>
      <c r="T7329" s="259"/>
      <c r="U7329" s="259"/>
      <c r="V7329" s="259"/>
    </row>
    <row r="7330" spans="1:22">
      <c r="A7330" s="45"/>
      <c r="B7330" s="43">
        <f t="shared" si="119"/>
        <v>7315</v>
      </c>
      <c r="C7330" s="919"/>
      <c r="D7330" s="48"/>
      <c r="L7330" s="259"/>
      <c r="M7330" s="259"/>
      <c r="S7330" s="259"/>
      <c r="T7330" s="259"/>
      <c r="U7330" s="259"/>
      <c r="V7330" s="259"/>
    </row>
    <row r="7331" spans="1:22">
      <c r="A7331" s="45"/>
      <c r="B7331" s="43">
        <f t="shared" si="119"/>
        <v>7316</v>
      </c>
      <c r="C7331" s="919"/>
      <c r="D7331" s="48"/>
      <c r="L7331" s="259"/>
      <c r="M7331" s="259"/>
      <c r="S7331" s="259"/>
      <c r="T7331" s="259"/>
      <c r="U7331" s="259"/>
      <c r="V7331" s="259"/>
    </row>
    <row r="7332" spans="1:22">
      <c r="A7332" s="45"/>
      <c r="B7332" s="43">
        <f t="shared" si="119"/>
        <v>7317</v>
      </c>
      <c r="C7332" s="919"/>
      <c r="D7332" s="48"/>
      <c r="L7332" s="259"/>
      <c r="M7332" s="259"/>
      <c r="S7332" s="259"/>
      <c r="T7332" s="259"/>
      <c r="U7332" s="259"/>
      <c r="V7332" s="259"/>
    </row>
    <row r="7333" spans="1:22">
      <c r="A7333" s="45"/>
      <c r="B7333" s="43">
        <f t="shared" si="119"/>
        <v>7318</v>
      </c>
      <c r="C7333" s="919"/>
      <c r="D7333" s="48"/>
      <c r="L7333" s="259"/>
      <c r="M7333" s="259"/>
      <c r="S7333" s="259"/>
      <c r="T7333" s="259"/>
      <c r="U7333" s="259"/>
      <c r="V7333" s="259"/>
    </row>
    <row r="7334" spans="1:22">
      <c r="A7334" s="45"/>
      <c r="B7334" s="43">
        <f t="shared" si="119"/>
        <v>7319</v>
      </c>
      <c r="C7334" s="919"/>
      <c r="D7334" s="48"/>
      <c r="L7334" s="259"/>
      <c r="M7334" s="259"/>
      <c r="S7334" s="259"/>
      <c r="T7334" s="259"/>
      <c r="U7334" s="259"/>
      <c r="V7334" s="259"/>
    </row>
    <row r="7335" spans="1:22">
      <c r="A7335" s="45"/>
      <c r="B7335" s="43">
        <f t="shared" si="119"/>
        <v>7320</v>
      </c>
      <c r="C7335" s="919"/>
      <c r="D7335" s="48"/>
      <c r="L7335" s="259"/>
      <c r="M7335" s="259"/>
      <c r="S7335" s="259"/>
      <c r="T7335" s="259"/>
      <c r="U7335" s="259"/>
      <c r="V7335" s="259"/>
    </row>
    <row r="7336" spans="1:22">
      <c r="A7336" s="45"/>
      <c r="B7336" s="43">
        <f t="shared" si="119"/>
        <v>7321</v>
      </c>
      <c r="C7336" s="919"/>
      <c r="D7336" s="48"/>
      <c r="L7336" s="259"/>
      <c r="M7336" s="259"/>
      <c r="S7336" s="259"/>
      <c r="T7336" s="259"/>
      <c r="U7336" s="259"/>
      <c r="V7336" s="259"/>
    </row>
    <row r="7337" spans="1:22">
      <c r="A7337" s="45"/>
      <c r="B7337" s="43">
        <f t="shared" si="119"/>
        <v>7322</v>
      </c>
      <c r="C7337" s="919"/>
      <c r="D7337" s="48"/>
      <c r="L7337" s="259"/>
      <c r="M7337" s="259"/>
      <c r="S7337" s="259"/>
      <c r="T7337" s="259"/>
      <c r="U7337" s="259"/>
      <c r="V7337" s="259"/>
    </row>
    <row r="7338" spans="1:22">
      <c r="A7338" s="45"/>
      <c r="B7338" s="43">
        <f t="shared" si="119"/>
        <v>7323</v>
      </c>
      <c r="C7338" s="919"/>
      <c r="D7338" s="48"/>
      <c r="L7338" s="259"/>
      <c r="M7338" s="259"/>
      <c r="S7338" s="259"/>
      <c r="T7338" s="259"/>
      <c r="U7338" s="259"/>
      <c r="V7338" s="259"/>
    </row>
    <row r="7339" spans="1:22">
      <c r="A7339" s="45"/>
      <c r="B7339" s="43">
        <f t="shared" si="119"/>
        <v>7324</v>
      </c>
      <c r="C7339" s="919"/>
      <c r="D7339" s="48"/>
      <c r="L7339" s="259"/>
      <c r="M7339" s="259"/>
      <c r="S7339" s="259"/>
      <c r="T7339" s="259"/>
      <c r="U7339" s="259"/>
      <c r="V7339" s="259"/>
    </row>
    <row r="7340" spans="1:22">
      <c r="A7340" s="45"/>
      <c r="B7340" s="43">
        <f t="shared" si="119"/>
        <v>7325</v>
      </c>
      <c r="C7340" s="919"/>
      <c r="D7340" s="48"/>
      <c r="L7340" s="259"/>
      <c r="M7340" s="259"/>
      <c r="S7340" s="259"/>
      <c r="T7340" s="259"/>
      <c r="U7340" s="259"/>
      <c r="V7340" s="259"/>
    </row>
    <row r="7341" spans="1:22">
      <c r="A7341" s="45"/>
      <c r="B7341" s="43">
        <f t="shared" si="119"/>
        <v>7326</v>
      </c>
      <c r="C7341" s="919"/>
      <c r="D7341" s="48"/>
      <c r="L7341" s="259"/>
      <c r="M7341" s="259"/>
      <c r="S7341" s="259"/>
      <c r="T7341" s="259"/>
      <c r="U7341" s="259"/>
      <c r="V7341" s="259"/>
    </row>
    <row r="7342" spans="1:22">
      <c r="A7342" s="45"/>
      <c r="B7342" s="43">
        <f t="shared" si="119"/>
        <v>7327</v>
      </c>
      <c r="C7342" s="919"/>
      <c r="D7342" s="48"/>
      <c r="L7342" s="259"/>
      <c r="M7342" s="259"/>
      <c r="S7342" s="259"/>
      <c r="T7342" s="259"/>
      <c r="U7342" s="259"/>
      <c r="V7342" s="259"/>
    </row>
    <row r="7343" spans="1:22">
      <c r="A7343" s="45"/>
      <c r="B7343" s="43">
        <f t="shared" si="119"/>
        <v>7328</v>
      </c>
      <c r="C7343" s="919"/>
      <c r="D7343" s="48"/>
      <c r="L7343" s="259"/>
      <c r="M7343" s="259"/>
      <c r="S7343" s="259"/>
      <c r="T7343" s="259"/>
      <c r="U7343" s="259"/>
      <c r="V7343" s="259"/>
    </row>
    <row r="7344" spans="1:22">
      <c r="A7344" s="45"/>
      <c r="B7344" s="43">
        <f t="shared" si="119"/>
        <v>7329</v>
      </c>
      <c r="C7344" s="919"/>
      <c r="D7344" s="48"/>
      <c r="L7344" s="259"/>
      <c r="M7344" s="259"/>
      <c r="S7344" s="259"/>
      <c r="T7344" s="259"/>
      <c r="U7344" s="259"/>
      <c r="V7344" s="259"/>
    </row>
    <row r="7345" spans="1:22">
      <c r="A7345" s="45"/>
      <c r="B7345" s="43">
        <f t="shared" si="119"/>
        <v>7330</v>
      </c>
      <c r="C7345" s="919"/>
      <c r="D7345" s="48"/>
      <c r="L7345" s="259"/>
      <c r="M7345" s="259"/>
      <c r="S7345" s="259"/>
      <c r="T7345" s="259"/>
      <c r="U7345" s="259"/>
      <c r="V7345" s="259"/>
    </row>
    <row r="7346" spans="1:22">
      <c r="A7346" s="45"/>
      <c r="B7346" s="43">
        <f t="shared" si="119"/>
        <v>7331</v>
      </c>
      <c r="C7346" s="919"/>
      <c r="D7346" s="48"/>
      <c r="L7346" s="259"/>
      <c r="M7346" s="259"/>
      <c r="S7346" s="259"/>
      <c r="T7346" s="259"/>
      <c r="U7346" s="259"/>
      <c r="V7346" s="259"/>
    </row>
    <row r="7347" spans="1:22">
      <c r="A7347" s="45"/>
      <c r="B7347" s="43">
        <f t="shared" si="119"/>
        <v>7332</v>
      </c>
      <c r="C7347" s="919"/>
      <c r="D7347" s="48"/>
      <c r="L7347" s="259"/>
      <c r="M7347" s="259"/>
      <c r="S7347" s="259"/>
      <c r="T7347" s="259"/>
      <c r="U7347" s="259"/>
      <c r="V7347" s="259"/>
    </row>
    <row r="7348" spans="1:22">
      <c r="A7348" s="45"/>
      <c r="B7348" s="43">
        <f t="shared" si="119"/>
        <v>7333</v>
      </c>
      <c r="C7348" s="919"/>
      <c r="D7348" s="48"/>
      <c r="L7348" s="259"/>
      <c r="M7348" s="259"/>
      <c r="S7348" s="259"/>
      <c r="T7348" s="259"/>
      <c r="U7348" s="259"/>
      <c r="V7348" s="259"/>
    </row>
    <row r="7349" spans="1:22">
      <c r="A7349" s="45"/>
      <c r="B7349" s="43">
        <f t="shared" si="119"/>
        <v>7334</v>
      </c>
      <c r="C7349" s="919"/>
      <c r="D7349" s="48"/>
      <c r="L7349" s="259"/>
      <c r="M7349" s="259"/>
      <c r="S7349" s="259"/>
      <c r="T7349" s="259"/>
      <c r="U7349" s="259"/>
      <c r="V7349" s="259"/>
    </row>
    <row r="7350" spans="1:22">
      <c r="A7350" s="45"/>
      <c r="B7350" s="43">
        <f t="shared" si="119"/>
        <v>7335</v>
      </c>
      <c r="C7350" s="919"/>
      <c r="D7350" s="48"/>
      <c r="L7350" s="259"/>
      <c r="M7350" s="259"/>
      <c r="S7350" s="259"/>
      <c r="T7350" s="259"/>
      <c r="U7350" s="259"/>
      <c r="V7350" s="259"/>
    </row>
    <row r="7351" spans="1:22">
      <c r="A7351" s="45"/>
      <c r="B7351" s="43">
        <f t="shared" si="119"/>
        <v>7336</v>
      </c>
      <c r="C7351" s="919"/>
      <c r="D7351" s="48"/>
      <c r="L7351" s="259"/>
      <c r="M7351" s="259"/>
      <c r="S7351" s="259"/>
      <c r="T7351" s="259"/>
      <c r="U7351" s="259"/>
      <c r="V7351" s="259"/>
    </row>
    <row r="7352" spans="1:22">
      <c r="A7352" s="45"/>
      <c r="B7352" s="43">
        <f t="shared" si="119"/>
        <v>7337</v>
      </c>
      <c r="C7352" s="919"/>
      <c r="D7352" s="48"/>
      <c r="L7352" s="259"/>
      <c r="M7352" s="259"/>
      <c r="S7352" s="259"/>
      <c r="T7352" s="259"/>
      <c r="U7352" s="259"/>
      <c r="V7352" s="259"/>
    </row>
    <row r="7353" spans="1:22">
      <c r="A7353" s="45"/>
      <c r="B7353" s="43">
        <f t="shared" si="119"/>
        <v>7338</v>
      </c>
      <c r="C7353" s="919"/>
      <c r="D7353" s="48"/>
      <c r="L7353" s="259"/>
      <c r="M7353" s="259"/>
      <c r="S7353" s="259"/>
      <c r="T7353" s="259"/>
      <c r="U7353" s="259"/>
      <c r="V7353" s="259"/>
    </row>
    <row r="7354" spans="1:22">
      <c r="A7354" s="45"/>
      <c r="B7354" s="43">
        <f t="shared" si="119"/>
        <v>7339</v>
      </c>
      <c r="C7354" s="919"/>
      <c r="D7354" s="48"/>
      <c r="L7354" s="259"/>
      <c r="M7354" s="259"/>
      <c r="S7354" s="259"/>
      <c r="T7354" s="259"/>
      <c r="U7354" s="259"/>
      <c r="V7354" s="259"/>
    </row>
    <row r="7355" spans="1:22">
      <c r="A7355" s="45"/>
      <c r="B7355" s="43">
        <f t="shared" si="119"/>
        <v>7340</v>
      </c>
      <c r="C7355" s="919"/>
      <c r="D7355" s="48"/>
      <c r="L7355" s="259"/>
      <c r="M7355" s="259"/>
      <c r="S7355" s="259"/>
      <c r="T7355" s="259"/>
      <c r="U7355" s="259"/>
      <c r="V7355" s="259"/>
    </row>
    <row r="7356" spans="1:22">
      <c r="A7356" s="45"/>
      <c r="B7356" s="43">
        <f t="shared" si="119"/>
        <v>7341</v>
      </c>
      <c r="C7356" s="919"/>
      <c r="D7356" s="48"/>
      <c r="L7356" s="259"/>
      <c r="M7356" s="259"/>
      <c r="S7356" s="259"/>
      <c r="T7356" s="259"/>
      <c r="U7356" s="259"/>
      <c r="V7356" s="259"/>
    </row>
    <row r="7357" spans="1:22">
      <c r="A7357" s="45"/>
      <c r="B7357" s="43">
        <f t="shared" si="119"/>
        <v>7342</v>
      </c>
      <c r="C7357" s="919"/>
      <c r="D7357" s="48"/>
      <c r="L7357" s="259"/>
      <c r="M7357" s="259"/>
      <c r="S7357" s="259"/>
      <c r="T7357" s="259"/>
      <c r="U7357" s="259"/>
      <c r="V7357" s="259"/>
    </row>
    <row r="7358" spans="1:22">
      <c r="A7358" s="45"/>
      <c r="B7358" s="43">
        <f t="shared" si="119"/>
        <v>7343</v>
      </c>
      <c r="C7358" s="919"/>
      <c r="D7358" s="48"/>
      <c r="L7358" s="259"/>
      <c r="M7358" s="259"/>
      <c r="S7358" s="259"/>
      <c r="T7358" s="259"/>
      <c r="U7358" s="259"/>
      <c r="V7358" s="259"/>
    </row>
    <row r="7359" spans="1:22">
      <c r="A7359" s="45"/>
      <c r="B7359" s="43">
        <f t="shared" si="119"/>
        <v>7344</v>
      </c>
      <c r="C7359" s="919"/>
      <c r="D7359" s="48"/>
      <c r="L7359" s="259"/>
      <c r="M7359" s="259"/>
      <c r="S7359" s="259"/>
      <c r="T7359" s="259"/>
      <c r="U7359" s="259"/>
      <c r="V7359" s="259"/>
    </row>
    <row r="7360" spans="1:22">
      <c r="A7360" s="45"/>
      <c r="B7360" s="43">
        <f t="shared" si="119"/>
        <v>7345</v>
      </c>
      <c r="C7360" s="919"/>
      <c r="D7360" s="48"/>
      <c r="L7360" s="259"/>
      <c r="M7360" s="259"/>
      <c r="S7360" s="259"/>
      <c r="T7360" s="259"/>
      <c r="U7360" s="259"/>
      <c r="V7360" s="259"/>
    </row>
    <row r="7361" spans="1:22">
      <c r="A7361" s="45"/>
      <c r="B7361" s="43">
        <f t="shared" si="119"/>
        <v>7346</v>
      </c>
      <c r="C7361" s="919"/>
      <c r="D7361" s="48"/>
      <c r="L7361" s="259"/>
      <c r="M7361" s="259"/>
      <c r="S7361" s="259"/>
      <c r="T7361" s="259"/>
      <c r="U7361" s="259"/>
      <c r="V7361" s="259"/>
    </row>
    <row r="7362" spans="1:22">
      <c r="A7362" s="45"/>
      <c r="B7362" s="43">
        <f t="shared" si="119"/>
        <v>7347</v>
      </c>
      <c r="C7362" s="919"/>
      <c r="D7362" s="48"/>
      <c r="L7362" s="259"/>
      <c r="M7362" s="259"/>
      <c r="S7362" s="259"/>
      <c r="T7362" s="259"/>
      <c r="U7362" s="259"/>
      <c r="V7362" s="259"/>
    </row>
    <row r="7363" spans="1:22">
      <c r="A7363" s="45"/>
      <c r="B7363" s="43">
        <f t="shared" si="119"/>
        <v>7348</v>
      </c>
      <c r="C7363" s="919"/>
      <c r="D7363" s="48"/>
      <c r="L7363" s="259"/>
      <c r="M7363" s="259"/>
      <c r="S7363" s="259"/>
      <c r="T7363" s="259"/>
      <c r="U7363" s="259"/>
      <c r="V7363" s="259"/>
    </row>
    <row r="7364" spans="1:22">
      <c r="A7364" s="45"/>
      <c r="B7364" s="43">
        <f t="shared" si="119"/>
        <v>7349</v>
      </c>
      <c r="C7364" s="919"/>
      <c r="D7364" s="48"/>
      <c r="L7364" s="259"/>
      <c r="M7364" s="259"/>
      <c r="S7364" s="259"/>
      <c r="T7364" s="259"/>
      <c r="U7364" s="259"/>
      <c r="V7364" s="259"/>
    </row>
    <row r="7365" spans="1:22">
      <c r="A7365" s="45"/>
      <c r="B7365" s="43">
        <f t="shared" si="119"/>
        <v>7350</v>
      </c>
      <c r="C7365" s="919"/>
      <c r="D7365" s="48"/>
      <c r="L7365" s="259"/>
      <c r="M7365" s="259"/>
      <c r="S7365" s="259"/>
      <c r="T7365" s="259"/>
      <c r="U7365" s="259"/>
      <c r="V7365" s="259"/>
    </row>
    <row r="7366" spans="1:22">
      <c r="A7366" s="45"/>
      <c r="B7366" s="43">
        <f t="shared" si="119"/>
        <v>7351</v>
      </c>
      <c r="C7366" s="919"/>
      <c r="D7366" s="48"/>
      <c r="L7366" s="259"/>
      <c r="M7366" s="259"/>
      <c r="S7366" s="259"/>
      <c r="T7366" s="259"/>
      <c r="U7366" s="259"/>
      <c r="V7366" s="259"/>
    </row>
    <row r="7367" spans="1:22">
      <c r="A7367" s="45"/>
      <c r="B7367" s="43">
        <f t="shared" si="119"/>
        <v>7352</v>
      </c>
      <c r="C7367" s="919"/>
      <c r="D7367" s="48"/>
      <c r="L7367" s="259"/>
      <c r="M7367" s="259"/>
      <c r="S7367" s="259"/>
      <c r="T7367" s="259"/>
      <c r="U7367" s="259"/>
      <c r="V7367" s="259"/>
    </row>
    <row r="7368" spans="1:22">
      <c r="A7368" s="45"/>
      <c r="B7368" s="43">
        <f t="shared" si="119"/>
        <v>7353</v>
      </c>
      <c r="C7368" s="919"/>
      <c r="D7368" s="48"/>
      <c r="L7368" s="259"/>
      <c r="M7368" s="259"/>
      <c r="S7368" s="259"/>
      <c r="T7368" s="259"/>
      <c r="U7368" s="259"/>
      <c r="V7368" s="259"/>
    </row>
    <row r="7369" spans="1:22">
      <c r="A7369" s="45"/>
      <c r="B7369" s="43">
        <f t="shared" si="119"/>
        <v>7354</v>
      </c>
      <c r="C7369" s="919"/>
      <c r="D7369" s="48"/>
      <c r="L7369" s="259"/>
      <c r="M7369" s="259"/>
      <c r="S7369" s="259"/>
      <c r="T7369" s="259"/>
      <c r="U7369" s="259"/>
      <c r="V7369" s="259"/>
    </row>
    <row r="7370" spans="1:22">
      <c r="A7370" s="45"/>
      <c r="B7370" s="43">
        <f t="shared" si="119"/>
        <v>7355</v>
      </c>
      <c r="C7370" s="919"/>
      <c r="D7370" s="48"/>
      <c r="L7370" s="259"/>
      <c r="M7370" s="259"/>
      <c r="S7370" s="259"/>
      <c r="T7370" s="259"/>
      <c r="U7370" s="259"/>
      <c r="V7370" s="259"/>
    </row>
    <row r="7371" spans="1:22">
      <c r="A7371" s="45"/>
      <c r="B7371" s="43">
        <f t="shared" si="119"/>
        <v>7356</v>
      </c>
      <c r="C7371" s="919"/>
      <c r="D7371" s="48"/>
      <c r="L7371" s="259"/>
      <c r="M7371" s="259"/>
      <c r="S7371" s="259"/>
      <c r="T7371" s="259"/>
      <c r="U7371" s="259"/>
      <c r="V7371" s="259"/>
    </row>
    <row r="7372" spans="1:22">
      <c r="A7372" s="45"/>
      <c r="B7372" s="43">
        <f t="shared" si="119"/>
        <v>7357</v>
      </c>
      <c r="C7372" s="919"/>
      <c r="D7372" s="48"/>
      <c r="L7372" s="259"/>
      <c r="M7372" s="259"/>
      <c r="S7372" s="259"/>
      <c r="T7372" s="259"/>
      <c r="U7372" s="259"/>
      <c r="V7372" s="259"/>
    </row>
    <row r="7373" spans="1:22">
      <c r="A7373" s="45"/>
      <c r="B7373" s="43">
        <f t="shared" si="119"/>
        <v>7358</v>
      </c>
      <c r="C7373" s="919"/>
      <c r="D7373" s="48"/>
      <c r="L7373" s="259"/>
      <c r="M7373" s="259"/>
      <c r="S7373" s="259"/>
      <c r="T7373" s="259"/>
      <c r="U7373" s="259"/>
      <c r="V7373" s="259"/>
    </row>
    <row r="7374" spans="1:22">
      <c r="A7374" s="45"/>
      <c r="B7374" s="43">
        <f t="shared" si="119"/>
        <v>7359</v>
      </c>
      <c r="C7374" s="919"/>
      <c r="D7374" s="48"/>
      <c r="L7374" s="259"/>
      <c r="M7374" s="259"/>
      <c r="S7374" s="259"/>
      <c r="T7374" s="259"/>
      <c r="U7374" s="259"/>
      <c r="V7374" s="259"/>
    </row>
    <row r="7375" spans="1:22">
      <c r="A7375" s="45"/>
      <c r="B7375" s="43">
        <f t="shared" si="119"/>
        <v>7360</v>
      </c>
      <c r="C7375" s="919"/>
      <c r="D7375" s="48"/>
      <c r="L7375" s="259"/>
      <c r="M7375" s="259"/>
      <c r="S7375" s="259"/>
      <c r="T7375" s="259"/>
      <c r="U7375" s="259"/>
      <c r="V7375" s="259"/>
    </row>
    <row r="7376" spans="1:22">
      <c r="A7376" s="45"/>
      <c r="B7376" s="43">
        <f t="shared" si="119"/>
        <v>7361</v>
      </c>
      <c r="C7376" s="919"/>
      <c r="D7376" s="48"/>
      <c r="L7376" s="259"/>
      <c r="M7376" s="259"/>
      <c r="S7376" s="259"/>
      <c r="T7376" s="259"/>
      <c r="U7376" s="259"/>
      <c r="V7376" s="259"/>
    </row>
    <row r="7377" spans="1:22">
      <c r="A7377" s="45"/>
      <c r="B7377" s="43">
        <f t="shared" si="119"/>
        <v>7362</v>
      </c>
      <c r="C7377" s="919"/>
      <c r="D7377" s="48"/>
      <c r="L7377" s="259"/>
      <c r="M7377" s="259"/>
      <c r="S7377" s="259"/>
      <c r="T7377" s="259"/>
      <c r="U7377" s="259"/>
      <c r="V7377" s="259"/>
    </row>
    <row r="7378" spans="1:22">
      <c r="A7378" s="45"/>
      <c r="B7378" s="43">
        <f t="shared" ref="B7378:B7441" si="120">B7377+1</f>
        <v>7363</v>
      </c>
      <c r="C7378" s="919"/>
      <c r="D7378" s="48"/>
      <c r="L7378" s="259"/>
      <c r="M7378" s="259"/>
      <c r="S7378" s="259"/>
      <c r="T7378" s="259"/>
      <c r="U7378" s="259"/>
      <c r="V7378" s="259"/>
    </row>
    <row r="7379" spans="1:22">
      <c r="A7379" s="45"/>
      <c r="B7379" s="43">
        <f t="shared" si="120"/>
        <v>7364</v>
      </c>
      <c r="C7379" s="919"/>
      <c r="D7379" s="48"/>
      <c r="L7379" s="259"/>
      <c r="M7379" s="259"/>
      <c r="S7379" s="259"/>
      <c r="T7379" s="259"/>
      <c r="U7379" s="259"/>
      <c r="V7379" s="259"/>
    </row>
    <row r="7380" spans="1:22">
      <c r="A7380" s="45"/>
      <c r="B7380" s="43">
        <f t="shared" si="120"/>
        <v>7365</v>
      </c>
      <c r="C7380" s="919"/>
      <c r="D7380" s="48"/>
      <c r="L7380" s="259"/>
      <c r="M7380" s="259"/>
      <c r="S7380" s="259"/>
      <c r="T7380" s="259"/>
      <c r="U7380" s="259"/>
      <c r="V7380" s="259"/>
    </row>
    <row r="7381" spans="1:22">
      <c r="A7381" s="45"/>
      <c r="B7381" s="43">
        <f t="shared" si="120"/>
        <v>7366</v>
      </c>
      <c r="C7381" s="919"/>
      <c r="D7381" s="48"/>
      <c r="L7381" s="259"/>
      <c r="M7381" s="259"/>
      <c r="S7381" s="259"/>
      <c r="T7381" s="259"/>
      <c r="U7381" s="259"/>
      <c r="V7381" s="259"/>
    </row>
    <row r="7382" spans="1:22">
      <c r="A7382" s="45"/>
      <c r="B7382" s="43">
        <f t="shared" si="120"/>
        <v>7367</v>
      </c>
      <c r="C7382" s="919"/>
      <c r="D7382" s="48"/>
      <c r="L7382" s="259"/>
      <c r="M7382" s="259"/>
      <c r="S7382" s="259"/>
      <c r="T7382" s="259"/>
      <c r="U7382" s="259"/>
      <c r="V7382" s="259"/>
    </row>
    <row r="7383" spans="1:22">
      <c r="A7383" s="45"/>
      <c r="B7383" s="43">
        <f t="shared" si="120"/>
        <v>7368</v>
      </c>
      <c r="C7383" s="919"/>
      <c r="D7383" s="48"/>
      <c r="L7383" s="259"/>
      <c r="M7383" s="259"/>
      <c r="S7383" s="259"/>
      <c r="T7383" s="259"/>
      <c r="U7383" s="259"/>
      <c r="V7383" s="259"/>
    </row>
    <row r="7384" spans="1:22">
      <c r="A7384" s="45"/>
      <c r="B7384" s="43">
        <f t="shared" si="120"/>
        <v>7369</v>
      </c>
      <c r="C7384" s="919"/>
      <c r="D7384" s="48"/>
      <c r="L7384" s="259"/>
      <c r="M7384" s="259"/>
      <c r="S7384" s="259"/>
      <c r="T7384" s="259"/>
      <c r="U7384" s="259"/>
      <c r="V7384" s="259"/>
    </row>
    <row r="7385" spans="1:22">
      <c r="A7385" s="45"/>
      <c r="B7385" s="43">
        <f t="shared" si="120"/>
        <v>7370</v>
      </c>
      <c r="C7385" s="919"/>
      <c r="D7385" s="48"/>
      <c r="L7385" s="259"/>
      <c r="M7385" s="259"/>
      <c r="S7385" s="259"/>
      <c r="T7385" s="259"/>
      <c r="U7385" s="259"/>
      <c r="V7385" s="259"/>
    </row>
    <row r="7386" spans="1:22">
      <c r="A7386" s="45"/>
      <c r="B7386" s="43">
        <f t="shared" si="120"/>
        <v>7371</v>
      </c>
      <c r="C7386" s="919"/>
      <c r="D7386" s="48"/>
      <c r="L7386" s="259"/>
      <c r="M7386" s="259"/>
      <c r="S7386" s="259"/>
      <c r="T7386" s="259"/>
      <c r="U7386" s="259"/>
      <c r="V7386" s="259"/>
    </row>
    <row r="7387" spans="1:22">
      <c r="A7387" s="45"/>
      <c r="B7387" s="43">
        <f t="shared" si="120"/>
        <v>7372</v>
      </c>
      <c r="C7387" s="919"/>
      <c r="D7387" s="48"/>
      <c r="L7387" s="259"/>
      <c r="M7387" s="259"/>
      <c r="S7387" s="259"/>
      <c r="T7387" s="259"/>
      <c r="U7387" s="259"/>
      <c r="V7387" s="259"/>
    </row>
    <row r="7388" spans="1:22">
      <c r="A7388" s="45"/>
      <c r="B7388" s="43">
        <f t="shared" si="120"/>
        <v>7373</v>
      </c>
      <c r="C7388" s="919"/>
      <c r="D7388" s="48"/>
      <c r="L7388" s="259"/>
      <c r="M7388" s="259"/>
      <c r="S7388" s="259"/>
      <c r="T7388" s="259"/>
      <c r="U7388" s="259"/>
      <c r="V7388" s="259"/>
    </row>
    <row r="7389" spans="1:22">
      <c r="A7389" s="45"/>
      <c r="B7389" s="43">
        <f t="shared" si="120"/>
        <v>7374</v>
      </c>
      <c r="C7389" s="919"/>
      <c r="D7389" s="48"/>
      <c r="L7389" s="259"/>
      <c r="M7389" s="259"/>
      <c r="S7389" s="259"/>
      <c r="T7389" s="259"/>
      <c r="U7389" s="259"/>
      <c r="V7389" s="259"/>
    </row>
    <row r="7390" spans="1:22">
      <c r="A7390" s="45"/>
      <c r="B7390" s="43">
        <f t="shared" si="120"/>
        <v>7375</v>
      </c>
      <c r="C7390" s="919"/>
      <c r="D7390" s="48"/>
      <c r="L7390" s="259"/>
      <c r="M7390" s="259"/>
      <c r="S7390" s="259"/>
      <c r="T7390" s="259"/>
      <c r="U7390" s="259"/>
      <c r="V7390" s="259"/>
    </row>
    <row r="7391" spans="1:22">
      <c r="A7391" s="45"/>
      <c r="B7391" s="43">
        <f t="shared" si="120"/>
        <v>7376</v>
      </c>
      <c r="C7391" s="919"/>
      <c r="D7391" s="48"/>
      <c r="L7391" s="259"/>
      <c r="M7391" s="259"/>
      <c r="S7391" s="259"/>
      <c r="T7391" s="259"/>
      <c r="U7391" s="259"/>
      <c r="V7391" s="259"/>
    </row>
    <row r="7392" spans="1:22">
      <c r="A7392" s="45"/>
      <c r="B7392" s="43">
        <f t="shared" si="120"/>
        <v>7377</v>
      </c>
      <c r="C7392" s="919"/>
      <c r="D7392" s="48"/>
      <c r="L7392" s="259"/>
      <c r="M7392" s="259"/>
      <c r="S7392" s="259"/>
      <c r="T7392" s="259"/>
      <c r="U7392" s="259"/>
      <c r="V7392" s="259"/>
    </row>
    <row r="7393" spans="1:22">
      <c r="A7393" s="45"/>
      <c r="B7393" s="43">
        <f t="shared" si="120"/>
        <v>7378</v>
      </c>
      <c r="C7393" s="919"/>
      <c r="D7393" s="48"/>
      <c r="L7393" s="259"/>
      <c r="M7393" s="259"/>
      <c r="S7393" s="259"/>
      <c r="T7393" s="259"/>
      <c r="U7393" s="259"/>
      <c r="V7393" s="259"/>
    </row>
    <row r="7394" spans="1:22">
      <c r="A7394" s="45"/>
      <c r="B7394" s="43">
        <f t="shared" si="120"/>
        <v>7379</v>
      </c>
      <c r="C7394" s="919"/>
      <c r="D7394" s="48"/>
      <c r="L7394" s="259"/>
      <c r="M7394" s="259"/>
      <c r="S7394" s="259"/>
      <c r="T7394" s="259"/>
      <c r="U7394" s="259"/>
      <c r="V7394" s="259"/>
    </row>
    <row r="7395" spans="1:22">
      <c r="A7395" s="45"/>
      <c r="B7395" s="43">
        <f t="shared" si="120"/>
        <v>7380</v>
      </c>
      <c r="C7395" s="919"/>
      <c r="D7395" s="48"/>
      <c r="L7395" s="259"/>
      <c r="M7395" s="259"/>
      <c r="S7395" s="259"/>
      <c r="T7395" s="259"/>
      <c r="U7395" s="259"/>
      <c r="V7395" s="259"/>
    </row>
    <row r="7396" spans="1:22">
      <c r="A7396" s="45"/>
      <c r="B7396" s="43">
        <f t="shared" si="120"/>
        <v>7381</v>
      </c>
      <c r="C7396" s="919"/>
      <c r="D7396" s="48"/>
      <c r="L7396" s="259"/>
      <c r="M7396" s="259"/>
      <c r="S7396" s="259"/>
      <c r="T7396" s="259"/>
      <c r="U7396" s="259"/>
      <c r="V7396" s="259"/>
    </row>
    <row r="7397" spans="1:22">
      <c r="A7397" s="45"/>
      <c r="B7397" s="43">
        <f t="shared" si="120"/>
        <v>7382</v>
      </c>
      <c r="C7397" s="919"/>
      <c r="D7397" s="48"/>
      <c r="L7397" s="259"/>
      <c r="M7397" s="259"/>
      <c r="S7397" s="259"/>
      <c r="T7397" s="259"/>
      <c r="U7397" s="259"/>
      <c r="V7397" s="259"/>
    </row>
    <row r="7398" spans="1:22">
      <c r="A7398" s="45"/>
      <c r="B7398" s="43">
        <f t="shared" si="120"/>
        <v>7383</v>
      </c>
      <c r="C7398" s="919"/>
      <c r="D7398" s="48"/>
      <c r="L7398" s="259"/>
      <c r="M7398" s="259"/>
      <c r="S7398" s="259"/>
      <c r="T7398" s="259"/>
      <c r="U7398" s="259"/>
      <c r="V7398" s="259"/>
    </row>
    <row r="7399" spans="1:22">
      <c r="A7399" s="45"/>
      <c r="B7399" s="43">
        <f t="shared" si="120"/>
        <v>7384</v>
      </c>
      <c r="C7399" s="919"/>
      <c r="D7399" s="48"/>
      <c r="L7399" s="259"/>
      <c r="M7399" s="259"/>
      <c r="S7399" s="259"/>
      <c r="T7399" s="259"/>
      <c r="U7399" s="259"/>
      <c r="V7399" s="259"/>
    </row>
    <row r="7400" spans="1:22">
      <c r="A7400" s="45"/>
      <c r="B7400" s="43">
        <f t="shared" si="120"/>
        <v>7385</v>
      </c>
      <c r="C7400" s="919"/>
      <c r="D7400" s="48"/>
      <c r="L7400" s="259"/>
      <c r="M7400" s="259"/>
      <c r="S7400" s="259"/>
      <c r="T7400" s="259"/>
      <c r="U7400" s="259"/>
      <c r="V7400" s="259"/>
    </row>
    <row r="7401" spans="1:22">
      <c r="A7401" s="45"/>
      <c r="B7401" s="43">
        <f t="shared" si="120"/>
        <v>7386</v>
      </c>
      <c r="C7401" s="919"/>
      <c r="D7401" s="48"/>
      <c r="L7401" s="259"/>
      <c r="M7401" s="259"/>
      <c r="S7401" s="259"/>
      <c r="T7401" s="259"/>
      <c r="U7401" s="259"/>
      <c r="V7401" s="259"/>
    </row>
    <row r="7402" spans="1:22">
      <c r="A7402" s="45"/>
      <c r="B7402" s="43">
        <f t="shared" si="120"/>
        <v>7387</v>
      </c>
      <c r="C7402" s="919"/>
      <c r="D7402" s="48"/>
      <c r="L7402" s="259"/>
      <c r="M7402" s="259"/>
      <c r="S7402" s="259"/>
      <c r="T7402" s="259"/>
      <c r="U7402" s="259"/>
      <c r="V7402" s="259"/>
    </row>
    <row r="7403" spans="1:22">
      <c r="A7403" s="45"/>
      <c r="B7403" s="43">
        <f t="shared" si="120"/>
        <v>7388</v>
      </c>
      <c r="C7403" s="919"/>
      <c r="D7403" s="48"/>
      <c r="L7403" s="259"/>
      <c r="M7403" s="259"/>
      <c r="S7403" s="259"/>
      <c r="T7403" s="259"/>
      <c r="U7403" s="259"/>
      <c r="V7403" s="259"/>
    </row>
    <row r="7404" spans="1:22">
      <c r="A7404" s="45"/>
      <c r="B7404" s="43">
        <f t="shared" si="120"/>
        <v>7389</v>
      </c>
      <c r="C7404" s="919"/>
      <c r="D7404" s="48"/>
      <c r="L7404" s="259"/>
      <c r="M7404" s="259"/>
      <c r="S7404" s="259"/>
      <c r="T7404" s="259"/>
      <c r="U7404" s="259"/>
      <c r="V7404" s="259"/>
    </row>
    <row r="7405" spans="1:22">
      <c r="A7405" s="45"/>
      <c r="B7405" s="43">
        <f t="shared" si="120"/>
        <v>7390</v>
      </c>
      <c r="C7405" s="919"/>
      <c r="D7405" s="48"/>
      <c r="L7405" s="259"/>
      <c r="M7405" s="259"/>
      <c r="S7405" s="259"/>
      <c r="T7405" s="259"/>
      <c r="U7405" s="259"/>
      <c r="V7405" s="259"/>
    </row>
    <row r="7406" spans="1:22">
      <c r="A7406" s="45"/>
      <c r="B7406" s="43">
        <f t="shared" si="120"/>
        <v>7391</v>
      </c>
      <c r="C7406" s="919"/>
      <c r="D7406" s="48"/>
      <c r="L7406" s="259"/>
      <c r="M7406" s="259"/>
      <c r="S7406" s="259"/>
      <c r="T7406" s="259"/>
      <c r="U7406" s="259"/>
      <c r="V7406" s="259"/>
    </row>
    <row r="7407" spans="1:22">
      <c r="A7407" s="45"/>
      <c r="B7407" s="43">
        <f t="shared" si="120"/>
        <v>7392</v>
      </c>
      <c r="C7407" s="919"/>
      <c r="D7407" s="48"/>
      <c r="L7407" s="259"/>
      <c r="M7407" s="259"/>
      <c r="S7407" s="259"/>
      <c r="T7407" s="259"/>
      <c r="U7407" s="259"/>
      <c r="V7407" s="259"/>
    </row>
    <row r="7408" spans="1:22">
      <c r="A7408" s="45"/>
      <c r="B7408" s="43">
        <f t="shared" si="120"/>
        <v>7393</v>
      </c>
      <c r="C7408" s="919"/>
      <c r="D7408" s="48"/>
      <c r="L7408" s="259"/>
      <c r="M7408" s="259"/>
      <c r="S7408" s="259"/>
      <c r="T7408" s="259"/>
      <c r="U7408" s="259"/>
      <c r="V7408" s="259"/>
    </row>
    <row r="7409" spans="1:22">
      <c r="A7409" s="45"/>
      <c r="B7409" s="43">
        <f t="shared" si="120"/>
        <v>7394</v>
      </c>
      <c r="C7409" s="919"/>
      <c r="D7409" s="48"/>
      <c r="L7409" s="259"/>
      <c r="M7409" s="259"/>
      <c r="S7409" s="259"/>
      <c r="T7409" s="259"/>
      <c r="U7409" s="259"/>
      <c r="V7409" s="259"/>
    </row>
    <row r="7410" spans="1:22">
      <c r="A7410" s="45"/>
      <c r="B7410" s="43">
        <f t="shared" si="120"/>
        <v>7395</v>
      </c>
      <c r="C7410" s="919"/>
      <c r="D7410" s="48"/>
      <c r="L7410" s="259"/>
      <c r="M7410" s="259"/>
      <c r="S7410" s="259"/>
      <c r="T7410" s="259"/>
      <c r="U7410" s="259"/>
      <c r="V7410" s="259"/>
    </row>
    <row r="7411" spans="1:22">
      <c r="A7411" s="45"/>
      <c r="B7411" s="43">
        <f t="shared" si="120"/>
        <v>7396</v>
      </c>
      <c r="C7411" s="919"/>
      <c r="D7411" s="48"/>
      <c r="L7411" s="259"/>
      <c r="M7411" s="259"/>
      <c r="S7411" s="259"/>
      <c r="T7411" s="259"/>
      <c r="U7411" s="259"/>
      <c r="V7411" s="259"/>
    </row>
    <row r="7412" spans="1:22">
      <c r="A7412" s="45"/>
      <c r="B7412" s="43">
        <f t="shared" si="120"/>
        <v>7397</v>
      </c>
      <c r="C7412" s="919"/>
      <c r="D7412" s="48"/>
      <c r="L7412" s="259"/>
      <c r="M7412" s="259"/>
      <c r="S7412" s="259"/>
      <c r="T7412" s="259"/>
      <c r="U7412" s="259"/>
      <c r="V7412" s="259"/>
    </row>
    <row r="7413" spans="1:22">
      <c r="A7413" s="45"/>
      <c r="B7413" s="43">
        <f t="shared" si="120"/>
        <v>7398</v>
      </c>
      <c r="C7413" s="919"/>
      <c r="D7413" s="48"/>
      <c r="L7413" s="259"/>
      <c r="M7413" s="259"/>
      <c r="S7413" s="259"/>
      <c r="T7413" s="259"/>
      <c r="U7413" s="259"/>
      <c r="V7413" s="259"/>
    </row>
    <row r="7414" spans="1:22">
      <c r="A7414" s="45"/>
      <c r="B7414" s="43">
        <f t="shared" si="120"/>
        <v>7399</v>
      </c>
      <c r="C7414" s="919"/>
      <c r="D7414" s="48"/>
      <c r="L7414" s="259"/>
      <c r="M7414" s="259"/>
      <c r="S7414" s="259"/>
      <c r="T7414" s="259"/>
      <c r="U7414" s="259"/>
      <c r="V7414" s="259"/>
    </row>
    <row r="7415" spans="1:22">
      <c r="A7415" s="45"/>
      <c r="B7415" s="43">
        <f t="shared" si="120"/>
        <v>7400</v>
      </c>
      <c r="C7415" s="919"/>
      <c r="D7415" s="48"/>
      <c r="L7415" s="259"/>
      <c r="M7415" s="259"/>
      <c r="S7415" s="259"/>
      <c r="T7415" s="259"/>
      <c r="U7415" s="259"/>
      <c r="V7415" s="259"/>
    </row>
    <row r="7416" spans="1:22">
      <c r="A7416" s="45"/>
      <c r="B7416" s="43">
        <f t="shared" si="120"/>
        <v>7401</v>
      </c>
      <c r="C7416" s="919"/>
      <c r="D7416" s="48"/>
      <c r="L7416" s="259"/>
      <c r="M7416" s="259"/>
      <c r="S7416" s="259"/>
      <c r="T7416" s="259"/>
      <c r="U7416" s="259"/>
      <c r="V7416" s="259"/>
    </row>
    <row r="7417" spans="1:22">
      <c r="A7417" s="45"/>
      <c r="B7417" s="43">
        <f t="shared" si="120"/>
        <v>7402</v>
      </c>
      <c r="C7417" s="919"/>
      <c r="D7417" s="48"/>
      <c r="L7417" s="259"/>
      <c r="M7417" s="259"/>
      <c r="S7417" s="259"/>
      <c r="T7417" s="259"/>
      <c r="U7417" s="259"/>
      <c r="V7417" s="259"/>
    </row>
    <row r="7418" spans="1:22">
      <c r="A7418" s="45"/>
      <c r="B7418" s="43">
        <f t="shared" si="120"/>
        <v>7403</v>
      </c>
      <c r="C7418" s="919"/>
      <c r="D7418" s="48"/>
      <c r="L7418" s="259"/>
      <c r="M7418" s="259"/>
      <c r="S7418" s="259"/>
      <c r="T7418" s="259"/>
      <c r="U7418" s="259"/>
      <c r="V7418" s="259"/>
    </row>
    <row r="7419" spans="1:22">
      <c r="A7419" s="45"/>
      <c r="B7419" s="43">
        <f t="shared" si="120"/>
        <v>7404</v>
      </c>
      <c r="C7419" s="919"/>
      <c r="D7419" s="48"/>
      <c r="L7419" s="259"/>
      <c r="M7419" s="259"/>
      <c r="S7419" s="259"/>
      <c r="T7419" s="259"/>
      <c r="U7419" s="259"/>
      <c r="V7419" s="259"/>
    </row>
    <row r="7420" spans="1:22">
      <c r="A7420" s="45"/>
      <c r="B7420" s="43">
        <f t="shared" si="120"/>
        <v>7405</v>
      </c>
      <c r="C7420" s="919"/>
      <c r="D7420" s="48"/>
      <c r="L7420" s="259"/>
      <c r="M7420" s="259"/>
      <c r="S7420" s="259"/>
      <c r="T7420" s="259"/>
      <c r="U7420" s="259"/>
      <c r="V7420" s="259"/>
    </row>
    <row r="7421" spans="1:22">
      <c r="A7421" s="45"/>
      <c r="B7421" s="43">
        <f t="shared" si="120"/>
        <v>7406</v>
      </c>
      <c r="C7421" s="919"/>
      <c r="D7421" s="48"/>
      <c r="L7421" s="259"/>
      <c r="M7421" s="259"/>
      <c r="S7421" s="259"/>
      <c r="T7421" s="259"/>
      <c r="U7421" s="259"/>
      <c r="V7421" s="259"/>
    </row>
    <row r="7422" spans="1:22">
      <c r="A7422" s="45"/>
      <c r="B7422" s="43">
        <f t="shared" si="120"/>
        <v>7407</v>
      </c>
      <c r="C7422" s="919"/>
      <c r="D7422" s="48"/>
      <c r="L7422" s="259"/>
      <c r="M7422" s="259"/>
      <c r="S7422" s="259"/>
      <c r="T7422" s="259"/>
      <c r="U7422" s="259"/>
      <c r="V7422" s="259"/>
    </row>
    <row r="7423" spans="1:22">
      <c r="A7423" s="45"/>
      <c r="B7423" s="43">
        <f t="shared" si="120"/>
        <v>7408</v>
      </c>
      <c r="C7423" s="919"/>
      <c r="D7423" s="48"/>
      <c r="L7423" s="259"/>
      <c r="M7423" s="259"/>
      <c r="S7423" s="259"/>
      <c r="T7423" s="259"/>
      <c r="U7423" s="259"/>
      <c r="V7423" s="259"/>
    </row>
    <row r="7424" spans="1:22">
      <c r="A7424" s="45"/>
      <c r="B7424" s="43">
        <f t="shared" si="120"/>
        <v>7409</v>
      </c>
      <c r="C7424" s="919"/>
      <c r="D7424" s="48"/>
      <c r="L7424" s="259"/>
      <c r="M7424" s="259"/>
      <c r="S7424" s="259"/>
      <c r="T7424" s="259"/>
      <c r="U7424" s="259"/>
      <c r="V7424" s="259"/>
    </row>
    <row r="7425" spans="1:22">
      <c r="A7425" s="45"/>
      <c r="B7425" s="43">
        <f t="shared" si="120"/>
        <v>7410</v>
      </c>
      <c r="C7425" s="919"/>
      <c r="D7425" s="48"/>
      <c r="L7425" s="259"/>
      <c r="M7425" s="259"/>
      <c r="S7425" s="259"/>
      <c r="T7425" s="259"/>
      <c r="U7425" s="259"/>
      <c r="V7425" s="259"/>
    </row>
    <row r="7426" spans="1:22">
      <c r="A7426" s="45"/>
      <c r="B7426" s="43">
        <f t="shared" si="120"/>
        <v>7411</v>
      </c>
      <c r="C7426" s="919"/>
      <c r="D7426" s="48"/>
      <c r="L7426" s="259"/>
      <c r="M7426" s="259"/>
      <c r="S7426" s="259"/>
      <c r="T7426" s="259"/>
      <c r="U7426" s="259"/>
      <c r="V7426" s="259"/>
    </row>
    <row r="7427" spans="1:22">
      <c r="A7427" s="45"/>
      <c r="B7427" s="43">
        <f t="shared" si="120"/>
        <v>7412</v>
      </c>
      <c r="C7427" s="919"/>
      <c r="D7427" s="48"/>
      <c r="L7427" s="259"/>
      <c r="M7427" s="259"/>
      <c r="S7427" s="259"/>
      <c r="T7427" s="259"/>
      <c r="U7427" s="259"/>
      <c r="V7427" s="259"/>
    </row>
    <row r="7428" spans="1:22">
      <c r="A7428" s="45"/>
      <c r="B7428" s="43">
        <f t="shared" si="120"/>
        <v>7413</v>
      </c>
      <c r="C7428" s="919"/>
      <c r="D7428" s="48"/>
      <c r="L7428" s="259"/>
      <c r="M7428" s="259"/>
      <c r="S7428" s="259"/>
      <c r="T7428" s="259"/>
      <c r="U7428" s="259"/>
      <c r="V7428" s="259"/>
    </row>
    <row r="7429" spans="1:22">
      <c r="A7429" s="45"/>
      <c r="B7429" s="43">
        <f t="shared" si="120"/>
        <v>7414</v>
      </c>
      <c r="C7429" s="919"/>
      <c r="D7429" s="48"/>
      <c r="L7429" s="259"/>
      <c r="M7429" s="259"/>
      <c r="S7429" s="259"/>
      <c r="T7429" s="259"/>
      <c r="U7429" s="259"/>
      <c r="V7429" s="259"/>
    </row>
    <row r="7430" spans="1:22">
      <c r="A7430" s="45"/>
      <c r="B7430" s="43">
        <f t="shared" si="120"/>
        <v>7415</v>
      </c>
      <c r="C7430" s="919"/>
      <c r="D7430" s="48"/>
      <c r="L7430" s="259"/>
      <c r="M7430" s="259"/>
      <c r="S7430" s="259"/>
      <c r="T7430" s="259"/>
      <c r="U7430" s="259"/>
      <c r="V7430" s="259"/>
    </row>
    <row r="7431" spans="1:22">
      <c r="A7431" s="45"/>
      <c r="B7431" s="43">
        <f t="shared" si="120"/>
        <v>7416</v>
      </c>
      <c r="C7431" s="919"/>
      <c r="D7431" s="48"/>
      <c r="L7431" s="259"/>
      <c r="M7431" s="259"/>
      <c r="S7431" s="259"/>
      <c r="T7431" s="259"/>
      <c r="U7431" s="259"/>
      <c r="V7431" s="259"/>
    </row>
    <row r="7432" spans="1:22">
      <c r="A7432" s="45"/>
      <c r="B7432" s="43">
        <f t="shared" si="120"/>
        <v>7417</v>
      </c>
      <c r="C7432" s="919"/>
      <c r="D7432" s="48"/>
      <c r="L7432" s="259"/>
      <c r="M7432" s="259"/>
      <c r="S7432" s="259"/>
      <c r="T7432" s="259"/>
      <c r="U7432" s="259"/>
      <c r="V7432" s="259"/>
    </row>
    <row r="7433" spans="1:22">
      <c r="A7433" s="45"/>
      <c r="B7433" s="43">
        <f t="shared" si="120"/>
        <v>7418</v>
      </c>
      <c r="C7433" s="919"/>
      <c r="D7433" s="48"/>
      <c r="L7433" s="259"/>
      <c r="M7433" s="259"/>
      <c r="S7433" s="259"/>
      <c r="T7433" s="259"/>
      <c r="U7433" s="259"/>
      <c r="V7433" s="259"/>
    </row>
    <row r="7434" spans="1:22">
      <c r="A7434" s="45"/>
      <c r="B7434" s="43">
        <f t="shared" si="120"/>
        <v>7419</v>
      </c>
      <c r="C7434" s="919"/>
      <c r="D7434" s="48"/>
      <c r="L7434" s="259"/>
      <c r="M7434" s="259"/>
      <c r="S7434" s="259"/>
      <c r="T7434" s="259"/>
      <c r="U7434" s="259"/>
      <c r="V7434" s="259"/>
    </row>
    <row r="7435" spans="1:22">
      <c r="A7435" s="45"/>
      <c r="B7435" s="43">
        <f t="shared" si="120"/>
        <v>7420</v>
      </c>
      <c r="C7435" s="919"/>
      <c r="D7435" s="48"/>
      <c r="L7435" s="259"/>
      <c r="M7435" s="259"/>
      <c r="S7435" s="259"/>
      <c r="T7435" s="259"/>
      <c r="U7435" s="259"/>
      <c r="V7435" s="259"/>
    </row>
    <row r="7436" spans="1:22">
      <c r="A7436" s="45"/>
      <c r="B7436" s="43">
        <f t="shared" si="120"/>
        <v>7421</v>
      </c>
      <c r="C7436" s="919"/>
      <c r="D7436" s="48"/>
      <c r="L7436" s="259"/>
      <c r="M7436" s="259"/>
      <c r="S7436" s="259"/>
      <c r="T7436" s="259"/>
      <c r="U7436" s="259"/>
      <c r="V7436" s="259"/>
    </row>
    <row r="7437" spans="1:22">
      <c r="A7437" s="45"/>
      <c r="B7437" s="43">
        <f t="shared" si="120"/>
        <v>7422</v>
      </c>
      <c r="C7437" s="919"/>
      <c r="D7437" s="48"/>
      <c r="L7437" s="259"/>
      <c r="M7437" s="259"/>
      <c r="S7437" s="259"/>
      <c r="T7437" s="259"/>
      <c r="U7437" s="259"/>
      <c r="V7437" s="259"/>
    </row>
    <row r="7438" spans="1:22">
      <c r="A7438" s="45"/>
      <c r="B7438" s="43">
        <f t="shared" si="120"/>
        <v>7423</v>
      </c>
      <c r="C7438" s="919"/>
      <c r="D7438" s="48"/>
      <c r="L7438" s="259"/>
      <c r="M7438" s="259"/>
      <c r="S7438" s="259"/>
      <c r="T7438" s="259"/>
      <c r="U7438" s="259"/>
      <c r="V7438" s="259"/>
    </row>
    <row r="7439" spans="1:22">
      <c r="A7439" s="45"/>
      <c r="B7439" s="43">
        <f t="shared" si="120"/>
        <v>7424</v>
      </c>
      <c r="C7439" s="919"/>
      <c r="D7439" s="48"/>
      <c r="L7439" s="259"/>
      <c r="M7439" s="259"/>
      <c r="S7439" s="259"/>
      <c r="T7439" s="259"/>
      <c r="U7439" s="259"/>
      <c r="V7439" s="259"/>
    </row>
    <row r="7440" spans="1:22">
      <c r="A7440" s="45"/>
      <c r="B7440" s="43">
        <f t="shared" si="120"/>
        <v>7425</v>
      </c>
      <c r="C7440" s="919"/>
      <c r="D7440" s="48"/>
      <c r="L7440" s="259"/>
      <c r="M7440" s="259"/>
      <c r="S7440" s="259"/>
      <c r="T7440" s="259"/>
      <c r="U7440" s="259"/>
      <c r="V7440" s="259"/>
    </row>
    <row r="7441" spans="1:22">
      <c r="A7441" s="45"/>
      <c r="B7441" s="43">
        <f t="shared" si="120"/>
        <v>7426</v>
      </c>
      <c r="C7441" s="919"/>
      <c r="D7441" s="48"/>
      <c r="L7441" s="259"/>
      <c r="M7441" s="259"/>
      <c r="S7441" s="259"/>
      <c r="T7441" s="259"/>
      <c r="U7441" s="259"/>
      <c r="V7441" s="259"/>
    </row>
    <row r="7442" spans="1:22">
      <c r="A7442" s="45"/>
      <c r="B7442" s="43">
        <f t="shared" ref="B7442:B7505" si="121">B7441+1</f>
        <v>7427</v>
      </c>
      <c r="C7442" s="919"/>
      <c r="D7442" s="48"/>
      <c r="L7442" s="259"/>
      <c r="M7442" s="259"/>
      <c r="S7442" s="259"/>
      <c r="T7442" s="259"/>
      <c r="U7442" s="259"/>
      <c r="V7442" s="259"/>
    </row>
    <row r="7443" spans="1:22">
      <c r="A7443" s="45"/>
      <c r="B7443" s="43">
        <f t="shared" si="121"/>
        <v>7428</v>
      </c>
      <c r="C7443" s="919"/>
      <c r="D7443" s="48"/>
      <c r="L7443" s="259"/>
      <c r="M7443" s="259"/>
      <c r="S7443" s="259"/>
      <c r="T7443" s="259"/>
      <c r="U7443" s="259"/>
      <c r="V7443" s="259"/>
    </row>
    <row r="7444" spans="1:22">
      <c r="A7444" s="45"/>
      <c r="B7444" s="43">
        <f t="shared" si="121"/>
        <v>7429</v>
      </c>
      <c r="C7444" s="919"/>
      <c r="D7444" s="48"/>
      <c r="L7444" s="259"/>
      <c r="M7444" s="259"/>
      <c r="S7444" s="259"/>
      <c r="T7444" s="259"/>
      <c r="U7444" s="259"/>
      <c r="V7444" s="259"/>
    </row>
    <row r="7445" spans="1:22">
      <c r="A7445" s="45"/>
      <c r="B7445" s="43">
        <f t="shared" si="121"/>
        <v>7430</v>
      </c>
      <c r="C7445" s="919"/>
      <c r="D7445" s="48"/>
      <c r="L7445" s="259"/>
      <c r="M7445" s="259"/>
      <c r="S7445" s="259"/>
      <c r="T7445" s="259"/>
      <c r="U7445" s="259"/>
      <c r="V7445" s="259"/>
    </row>
    <row r="7446" spans="1:22">
      <c r="A7446" s="45"/>
      <c r="B7446" s="43">
        <f t="shared" si="121"/>
        <v>7431</v>
      </c>
      <c r="C7446" s="919"/>
      <c r="D7446" s="48"/>
      <c r="L7446" s="259"/>
      <c r="M7446" s="259"/>
      <c r="S7446" s="259"/>
      <c r="T7446" s="259"/>
      <c r="U7446" s="259"/>
      <c r="V7446" s="259"/>
    </row>
    <row r="7447" spans="1:22">
      <c r="A7447" s="45"/>
      <c r="B7447" s="43">
        <f t="shared" si="121"/>
        <v>7432</v>
      </c>
      <c r="C7447" s="919"/>
      <c r="D7447" s="48"/>
      <c r="L7447" s="259"/>
      <c r="M7447" s="259"/>
      <c r="S7447" s="259"/>
      <c r="T7447" s="259"/>
      <c r="U7447" s="259"/>
      <c r="V7447" s="259"/>
    </row>
    <row r="7448" spans="1:22">
      <c r="A7448" s="45"/>
      <c r="B7448" s="43">
        <f t="shared" si="121"/>
        <v>7433</v>
      </c>
      <c r="C7448" s="919"/>
      <c r="D7448" s="48"/>
      <c r="L7448" s="259"/>
      <c r="M7448" s="259"/>
      <c r="S7448" s="259"/>
      <c r="T7448" s="259"/>
      <c r="U7448" s="259"/>
      <c r="V7448" s="259"/>
    </row>
    <row r="7449" spans="1:22">
      <c r="A7449" s="45"/>
      <c r="B7449" s="43">
        <f t="shared" si="121"/>
        <v>7434</v>
      </c>
      <c r="C7449" s="919"/>
      <c r="D7449" s="48"/>
      <c r="L7449" s="259"/>
      <c r="M7449" s="259"/>
      <c r="S7449" s="259"/>
      <c r="T7449" s="259"/>
      <c r="U7449" s="259"/>
      <c r="V7449" s="259"/>
    </row>
    <row r="7450" spans="1:22">
      <c r="A7450" s="45"/>
      <c r="B7450" s="43">
        <f t="shared" si="121"/>
        <v>7435</v>
      </c>
      <c r="C7450" s="919"/>
      <c r="D7450" s="48"/>
      <c r="L7450" s="259"/>
      <c r="M7450" s="259"/>
      <c r="S7450" s="259"/>
      <c r="T7450" s="259"/>
      <c r="U7450" s="259"/>
      <c r="V7450" s="259"/>
    </row>
    <row r="7451" spans="1:22">
      <c r="A7451" s="45"/>
      <c r="B7451" s="43">
        <f t="shared" si="121"/>
        <v>7436</v>
      </c>
      <c r="C7451" s="919"/>
      <c r="D7451" s="48"/>
      <c r="L7451" s="259"/>
      <c r="M7451" s="259"/>
      <c r="S7451" s="259"/>
      <c r="T7451" s="259"/>
      <c r="U7451" s="259"/>
      <c r="V7451" s="259"/>
    </row>
    <row r="7452" spans="1:22">
      <c r="A7452" s="45"/>
      <c r="B7452" s="43">
        <f t="shared" si="121"/>
        <v>7437</v>
      </c>
      <c r="C7452" s="919"/>
      <c r="D7452" s="48"/>
      <c r="L7452" s="259"/>
      <c r="M7452" s="259"/>
      <c r="S7452" s="259"/>
      <c r="T7452" s="259"/>
      <c r="U7452" s="259"/>
      <c r="V7452" s="259"/>
    </row>
    <row r="7453" spans="1:22">
      <c r="A7453" s="45"/>
      <c r="B7453" s="43">
        <f t="shared" si="121"/>
        <v>7438</v>
      </c>
      <c r="C7453" s="919"/>
      <c r="D7453" s="48"/>
      <c r="L7453" s="259"/>
      <c r="M7453" s="259"/>
      <c r="S7453" s="259"/>
      <c r="T7453" s="259"/>
      <c r="U7453" s="259"/>
      <c r="V7453" s="259"/>
    </row>
    <row r="7454" spans="1:22">
      <c r="A7454" s="45"/>
      <c r="B7454" s="43">
        <f t="shared" si="121"/>
        <v>7439</v>
      </c>
      <c r="C7454" s="919"/>
      <c r="D7454" s="48"/>
      <c r="L7454" s="259"/>
      <c r="M7454" s="259"/>
      <c r="S7454" s="259"/>
      <c r="T7454" s="259"/>
      <c r="U7454" s="259"/>
      <c r="V7454" s="259"/>
    </row>
    <row r="7455" spans="1:22">
      <c r="A7455" s="45"/>
      <c r="B7455" s="43">
        <f t="shared" si="121"/>
        <v>7440</v>
      </c>
      <c r="C7455" s="919"/>
      <c r="D7455" s="48"/>
      <c r="L7455" s="259"/>
      <c r="M7455" s="259"/>
      <c r="S7455" s="259"/>
      <c r="T7455" s="259"/>
      <c r="U7455" s="259"/>
      <c r="V7455" s="259"/>
    </row>
    <row r="7456" spans="1:22">
      <c r="A7456" s="45"/>
      <c r="B7456" s="43">
        <f t="shared" si="121"/>
        <v>7441</v>
      </c>
      <c r="C7456" s="919"/>
      <c r="D7456" s="48"/>
      <c r="L7456" s="259"/>
      <c r="M7456" s="259"/>
      <c r="S7456" s="259"/>
      <c r="T7456" s="259"/>
      <c r="U7456" s="259"/>
      <c r="V7456" s="259"/>
    </row>
    <row r="7457" spans="1:22">
      <c r="A7457" s="45"/>
      <c r="B7457" s="43">
        <f t="shared" si="121"/>
        <v>7442</v>
      </c>
      <c r="C7457" s="919"/>
      <c r="D7457" s="48"/>
      <c r="L7457" s="259"/>
      <c r="M7457" s="259"/>
      <c r="S7457" s="259"/>
      <c r="T7457" s="259"/>
      <c r="U7457" s="259"/>
      <c r="V7457" s="259"/>
    </row>
    <row r="7458" spans="1:22">
      <c r="A7458" s="45"/>
      <c r="B7458" s="43">
        <f t="shared" si="121"/>
        <v>7443</v>
      </c>
      <c r="C7458" s="919"/>
      <c r="D7458" s="48"/>
      <c r="L7458" s="259"/>
      <c r="M7458" s="259"/>
      <c r="S7458" s="259"/>
      <c r="T7458" s="259"/>
      <c r="U7458" s="259"/>
      <c r="V7458" s="259"/>
    </row>
    <row r="7459" spans="1:22">
      <c r="A7459" s="45"/>
      <c r="B7459" s="43">
        <f t="shared" si="121"/>
        <v>7444</v>
      </c>
      <c r="C7459" s="919"/>
      <c r="D7459" s="48"/>
      <c r="L7459" s="259"/>
      <c r="M7459" s="259"/>
      <c r="S7459" s="259"/>
      <c r="T7459" s="259"/>
      <c r="U7459" s="259"/>
      <c r="V7459" s="259"/>
    </row>
    <row r="7460" spans="1:22">
      <c r="A7460" s="45"/>
      <c r="B7460" s="43">
        <f t="shared" si="121"/>
        <v>7445</v>
      </c>
      <c r="C7460" s="919"/>
      <c r="D7460" s="48"/>
      <c r="L7460" s="259"/>
      <c r="M7460" s="259"/>
      <c r="S7460" s="259"/>
      <c r="T7460" s="259"/>
      <c r="U7460" s="259"/>
      <c r="V7460" s="259"/>
    </row>
    <row r="7461" spans="1:22">
      <c r="A7461" s="45"/>
      <c r="B7461" s="43">
        <f t="shared" si="121"/>
        <v>7446</v>
      </c>
      <c r="C7461" s="919"/>
      <c r="D7461" s="48"/>
      <c r="L7461" s="259"/>
      <c r="M7461" s="259"/>
      <c r="S7461" s="259"/>
      <c r="T7461" s="259"/>
      <c r="U7461" s="259"/>
      <c r="V7461" s="259"/>
    </row>
    <row r="7462" spans="1:22">
      <c r="A7462" s="45"/>
      <c r="B7462" s="43">
        <f t="shared" si="121"/>
        <v>7447</v>
      </c>
      <c r="C7462" s="919"/>
      <c r="D7462" s="48"/>
      <c r="L7462" s="259"/>
      <c r="M7462" s="259"/>
      <c r="S7462" s="259"/>
      <c r="T7462" s="259"/>
      <c r="U7462" s="259"/>
      <c r="V7462" s="259"/>
    </row>
    <row r="7463" spans="1:22">
      <c r="A7463" s="45"/>
      <c r="B7463" s="43">
        <f t="shared" si="121"/>
        <v>7448</v>
      </c>
      <c r="C7463" s="919"/>
      <c r="D7463" s="48"/>
      <c r="L7463" s="259"/>
      <c r="M7463" s="259"/>
      <c r="S7463" s="259"/>
      <c r="T7463" s="259"/>
      <c r="U7463" s="259"/>
      <c r="V7463" s="259"/>
    </row>
    <row r="7464" spans="1:22">
      <c r="A7464" s="45"/>
      <c r="B7464" s="43">
        <f t="shared" si="121"/>
        <v>7449</v>
      </c>
      <c r="C7464" s="919"/>
      <c r="D7464" s="48"/>
      <c r="L7464" s="259"/>
      <c r="M7464" s="259"/>
      <c r="S7464" s="259"/>
      <c r="T7464" s="259"/>
      <c r="U7464" s="259"/>
      <c r="V7464" s="259"/>
    </row>
    <row r="7465" spans="1:22">
      <c r="A7465" s="45"/>
      <c r="B7465" s="43">
        <f t="shared" si="121"/>
        <v>7450</v>
      </c>
      <c r="C7465" s="919"/>
      <c r="D7465" s="48"/>
      <c r="L7465" s="259"/>
      <c r="M7465" s="259"/>
      <c r="S7465" s="259"/>
      <c r="T7465" s="259"/>
      <c r="U7465" s="259"/>
      <c r="V7465" s="259"/>
    </row>
    <row r="7466" spans="1:22">
      <c r="A7466" s="45"/>
      <c r="B7466" s="43">
        <f t="shared" si="121"/>
        <v>7451</v>
      </c>
      <c r="C7466" s="919"/>
      <c r="D7466" s="48"/>
      <c r="L7466" s="259"/>
      <c r="M7466" s="259"/>
      <c r="S7466" s="259"/>
      <c r="T7466" s="259"/>
      <c r="U7466" s="259"/>
      <c r="V7466" s="259"/>
    </row>
    <row r="7467" spans="1:22">
      <c r="A7467" s="45"/>
      <c r="B7467" s="43">
        <f t="shared" si="121"/>
        <v>7452</v>
      </c>
      <c r="C7467" s="919"/>
      <c r="D7467" s="48"/>
      <c r="L7467" s="259"/>
      <c r="M7467" s="259"/>
      <c r="S7467" s="259"/>
      <c r="T7467" s="259"/>
      <c r="U7467" s="259"/>
      <c r="V7467" s="259"/>
    </row>
    <row r="7468" spans="1:22">
      <c r="A7468" s="45"/>
      <c r="B7468" s="43">
        <f t="shared" si="121"/>
        <v>7453</v>
      </c>
      <c r="C7468" s="919"/>
      <c r="D7468" s="48"/>
      <c r="L7468" s="259"/>
      <c r="M7468" s="259"/>
      <c r="S7468" s="259"/>
      <c r="T7468" s="259"/>
      <c r="U7468" s="259"/>
      <c r="V7468" s="259"/>
    </row>
    <row r="7469" spans="1:22">
      <c r="A7469" s="45"/>
      <c r="B7469" s="43">
        <f t="shared" si="121"/>
        <v>7454</v>
      </c>
      <c r="C7469" s="919"/>
      <c r="D7469" s="48"/>
      <c r="L7469" s="259"/>
      <c r="M7469" s="259"/>
      <c r="S7469" s="259"/>
      <c r="T7469" s="259"/>
      <c r="U7469" s="259"/>
      <c r="V7469" s="259"/>
    </row>
    <row r="7470" spans="1:22">
      <c r="A7470" s="45"/>
      <c r="B7470" s="43">
        <f t="shared" si="121"/>
        <v>7455</v>
      </c>
      <c r="C7470" s="919"/>
      <c r="D7470" s="48"/>
      <c r="L7470" s="259"/>
      <c r="M7470" s="259"/>
      <c r="S7470" s="259"/>
      <c r="T7470" s="259"/>
      <c r="U7470" s="259"/>
      <c r="V7470" s="259"/>
    </row>
    <row r="7471" spans="1:22">
      <c r="A7471" s="45"/>
      <c r="B7471" s="43">
        <f t="shared" si="121"/>
        <v>7456</v>
      </c>
      <c r="C7471" s="919"/>
      <c r="D7471" s="48"/>
      <c r="L7471" s="259"/>
      <c r="M7471" s="259"/>
      <c r="S7471" s="259"/>
      <c r="T7471" s="259"/>
      <c r="U7471" s="259"/>
      <c r="V7471" s="259"/>
    </row>
    <row r="7472" spans="1:22">
      <c r="A7472" s="45"/>
      <c r="B7472" s="43">
        <f t="shared" si="121"/>
        <v>7457</v>
      </c>
      <c r="C7472" s="919"/>
      <c r="D7472" s="48"/>
      <c r="L7472" s="259"/>
      <c r="M7472" s="259"/>
      <c r="S7472" s="259"/>
      <c r="T7472" s="259"/>
      <c r="U7472" s="259"/>
      <c r="V7472" s="259"/>
    </row>
    <row r="7473" spans="1:22">
      <c r="A7473" s="45"/>
      <c r="B7473" s="43">
        <f t="shared" si="121"/>
        <v>7458</v>
      </c>
      <c r="C7473" s="919"/>
      <c r="D7473" s="48"/>
      <c r="L7473" s="259"/>
      <c r="M7473" s="259"/>
      <c r="S7473" s="259"/>
      <c r="T7473" s="259"/>
      <c r="U7473" s="259"/>
      <c r="V7473" s="259"/>
    </row>
    <row r="7474" spans="1:22">
      <c r="A7474" s="45"/>
      <c r="B7474" s="43">
        <f t="shared" si="121"/>
        <v>7459</v>
      </c>
      <c r="C7474" s="919"/>
      <c r="D7474" s="48"/>
      <c r="L7474" s="259"/>
      <c r="M7474" s="259"/>
      <c r="S7474" s="259"/>
      <c r="T7474" s="259"/>
      <c r="U7474" s="259"/>
      <c r="V7474" s="259"/>
    </row>
    <row r="7475" spans="1:22">
      <c r="A7475" s="45"/>
      <c r="B7475" s="43">
        <f t="shared" si="121"/>
        <v>7460</v>
      </c>
      <c r="C7475" s="919"/>
      <c r="D7475" s="48"/>
      <c r="L7475" s="259"/>
      <c r="M7475" s="259"/>
      <c r="S7475" s="259"/>
      <c r="T7475" s="259"/>
      <c r="U7475" s="259"/>
      <c r="V7475" s="259"/>
    </row>
    <row r="7476" spans="1:22">
      <c r="A7476" s="45"/>
      <c r="B7476" s="43">
        <f t="shared" si="121"/>
        <v>7461</v>
      </c>
      <c r="C7476" s="919"/>
      <c r="D7476" s="48"/>
      <c r="L7476" s="259"/>
      <c r="M7476" s="259"/>
      <c r="S7476" s="259"/>
      <c r="T7476" s="259"/>
      <c r="U7476" s="259"/>
      <c r="V7476" s="259"/>
    </row>
    <row r="7477" spans="1:22">
      <c r="A7477" s="45"/>
      <c r="B7477" s="43">
        <f t="shared" si="121"/>
        <v>7462</v>
      </c>
      <c r="C7477" s="919"/>
      <c r="D7477" s="48"/>
      <c r="L7477" s="259"/>
      <c r="M7477" s="259"/>
      <c r="S7477" s="259"/>
      <c r="T7477" s="259"/>
      <c r="U7477" s="259"/>
      <c r="V7477" s="259"/>
    </row>
    <row r="7478" spans="1:22">
      <c r="A7478" s="45"/>
      <c r="B7478" s="43">
        <f t="shared" si="121"/>
        <v>7463</v>
      </c>
      <c r="C7478" s="919"/>
      <c r="D7478" s="48"/>
      <c r="L7478" s="259"/>
      <c r="M7478" s="259"/>
      <c r="S7478" s="259"/>
      <c r="T7478" s="259"/>
      <c r="U7478" s="259"/>
      <c r="V7478" s="259"/>
    </row>
    <row r="7479" spans="1:22">
      <c r="A7479" s="45"/>
      <c r="B7479" s="43">
        <f t="shared" si="121"/>
        <v>7464</v>
      </c>
      <c r="C7479" s="919"/>
      <c r="D7479" s="48"/>
      <c r="L7479" s="259"/>
      <c r="M7479" s="259"/>
      <c r="S7479" s="259"/>
      <c r="T7479" s="259"/>
      <c r="U7479" s="259"/>
      <c r="V7479" s="259"/>
    </row>
    <row r="7480" spans="1:22">
      <c r="A7480" s="45"/>
      <c r="B7480" s="43">
        <f t="shared" si="121"/>
        <v>7465</v>
      </c>
      <c r="C7480" s="919"/>
      <c r="D7480" s="48"/>
      <c r="L7480" s="259"/>
      <c r="M7480" s="259"/>
      <c r="S7480" s="259"/>
      <c r="T7480" s="259"/>
      <c r="U7480" s="259"/>
      <c r="V7480" s="259"/>
    </row>
    <row r="7481" spans="1:22">
      <c r="A7481" s="45"/>
      <c r="B7481" s="43">
        <f t="shared" si="121"/>
        <v>7466</v>
      </c>
      <c r="C7481" s="919"/>
      <c r="D7481" s="48"/>
      <c r="L7481" s="259"/>
      <c r="M7481" s="259"/>
      <c r="S7481" s="259"/>
      <c r="T7481" s="259"/>
      <c r="U7481" s="259"/>
      <c r="V7481" s="259"/>
    </row>
    <row r="7482" spans="1:22">
      <c r="A7482" s="45"/>
      <c r="B7482" s="43">
        <f t="shared" si="121"/>
        <v>7467</v>
      </c>
      <c r="C7482" s="919"/>
      <c r="D7482" s="48"/>
      <c r="L7482" s="259"/>
      <c r="M7482" s="259"/>
      <c r="S7482" s="259"/>
      <c r="T7482" s="259"/>
      <c r="U7482" s="259"/>
      <c r="V7482" s="259"/>
    </row>
    <row r="7483" spans="1:22">
      <c r="A7483" s="45"/>
      <c r="B7483" s="43">
        <f t="shared" si="121"/>
        <v>7468</v>
      </c>
      <c r="C7483" s="919"/>
      <c r="D7483" s="48"/>
      <c r="L7483" s="259"/>
      <c r="M7483" s="259"/>
      <c r="S7483" s="259"/>
      <c r="T7483" s="259"/>
      <c r="U7483" s="259"/>
      <c r="V7483" s="259"/>
    </row>
    <row r="7484" spans="1:22">
      <c r="A7484" s="45"/>
      <c r="B7484" s="43">
        <f t="shared" si="121"/>
        <v>7469</v>
      </c>
      <c r="C7484" s="919"/>
      <c r="D7484" s="48"/>
      <c r="L7484" s="259"/>
      <c r="M7484" s="259"/>
      <c r="S7484" s="259"/>
      <c r="T7484" s="259"/>
      <c r="U7484" s="259"/>
      <c r="V7484" s="259"/>
    </row>
    <row r="7485" spans="1:22">
      <c r="A7485" s="45"/>
      <c r="B7485" s="43">
        <f t="shared" si="121"/>
        <v>7470</v>
      </c>
      <c r="C7485" s="919"/>
      <c r="D7485" s="48"/>
      <c r="L7485" s="259"/>
      <c r="M7485" s="259"/>
      <c r="S7485" s="259"/>
      <c r="T7485" s="259"/>
      <c r="U7485" s="259"/>
      <c r="V7485" s="259"/>
    </row>
    <row r="7486" spans="1:22">
      <c r="A7486" s="45"/>
      <c r="B7486" s="43">
        <f t="shared" si="121"/>
        <v>7471</v>
      </c>
      <c r="C7486" s="919"/>
      <c r="D7486" s="48"/>
      <c r="L7486" s="259"/>
      <c r="M7486" s="259"/>
      <c r="S7486" s="259"/>
      <c r="T7486" s="259"/>
      <c r="U7486" s="259"/>
      <c r="V7486" s="259"/>
    </row>
    <row r="7487" spans="1:22">
      <c r="A7487" s="45"/>
      <c r="B7487" s="43">
        <f t="shared" si="121"/>
        <v>7472</v>
      </c>
      <c r="C7487" s="919"/>
      <c r="D7487" s="48"/>
      <c r="L7487" s="259"/>
      <c r="M7487" s="259"/>
      <c r="S7487" s="259"/>
      <c r="T7487" s="259"/>
      <c r="U7487" s="259"/>
      <c r="V7487" s="259"/>
    </row>
    <row r="7488" spans="1:22">
      <c r="A7488" s="45"/>
      <c r="B7488" s="43">
        <f t="shared" si="121"/>
        <v>7473</v>
      </c>
      <c r="C7488" s="919"/>
      <c r="D7488" s="48"/>
      <c r="L7488" s="259"/>
      <c r="M7488" s="259"/>
      <c r="S7488" s="259"/>
      <c r="T7488" s="259"/>
      <c r="U7488" s="259"/>
      <c r="V7488" s="259"/>
    </row>
    <row r="7489" spans="1:22">
      <c r="A7489" s="45"/>
      <c r="B7489" s="43">
        <f t="shared" si="121"/>
        <v>7474</v>
      </c>
      <c r="C7489" s="919"/>
      <c r="D7489" s="48"/>
      <c r="L7489" s="259"/>
      <c r="M7489" s="259"/>
      <c r="S7489" s="259"/>
      <c r="T7489" s="259"/>
      <c r="U7489" s="259"/>
      <c r="V7489" s="259"/>
    </row>
    <row r="7490" spans="1:22">
      <c r="A7490" s="45"/>
      <c r="B7490" s="43">
        <f t="shared" si="121"/>
        <v>7475</v>
      </c>
      <c r="C7490" s="919"/>
      <c r="D7490" s="48"/>
      <c r="L7490" s="259"/>
      <c r="M7490" s="259"/>
      <c r="S7490" s="259"/>
      <c r="T7490" s="259"/>
      <c r="U7490" s="259"/>
      <c r="V7490" s="259"/>
    </row>
    <row r="7491" spans="1:22">
      <c r="A7491" s="45"/>
      <c r="B7491" s="43">
        <f t="shared" si="121"/>
        <v>7476</v>
      </c>
      <c r="C7491" s="919"/>
      <c r="D7491" s="48"/>
      <c r="L7491" s="259"/>
      <c r="M7491" s="259"/>
      <c r="S7491" s="259"/>
      <c r="T7491" s="259"/>
      <c r="U7491" s="259"/>
      <c r="V7491" s="259"/>
    </row>
    <row r="7492" spans="1:22">
      <c r="A7492" s="45"/>
      <c r="B7492" s="43">
        <f t="shared" si="121"/>
        <v>7477</v>
      </c>
      <c r="C7492" s="919"/>
      <c r="D7492" s="48"/>
      <c r="L7492" s="259"/>
      <c r="M7492" s="259"/>
      <c r="S7492" s="259"/>
      <c r="T7492" s="259"/>
      <c r="U7492" s="259"/>
      <c r="V7492" s="259"/>
    </row>
    <row r="7493" spans="1:22">
      <c r="A7493" s="45"/>
      <c r="B7493" s="43">
        <f t="shared" si="121"/>
        <v>7478</v>
      </c>
      <c r="C7493" s="919"/>
      <c r="D7493" s="48"/>
      <c r="L7493" s="259"/>
      <c r="M7493" s="259"/>
      <c r="S7493" s="259"/>
      <c r="T7493" s="259"/>
      <c r="U7493" s="259"/>
      <c r="V7493" s="259"/>
    </row>
    <row r="7494" spans="1:22">
      <c r="A7494" s="45"/>
      <c r="B7494" s="43">
        <f t="shared" si="121"/>
        <v>7479</v>
      </c>
      <c r="C7494" s="919"/>
      <c r="D7494" s="48"/>
      <c r="L7494" s="259"/>
      <c r="M7494" s="259"/>
      <c r="S7494" s="259"/>
      <c r="T7494" s="259"/>
      <c r="U7494" s="259"/>
      <c r="V7494" s="259"/>
    </row>
    <row r="7495" spans="1:22">
      <c r="A7495" s="45"/>
      <c r="B7495" s="43">
        <f t="shared" si="121"/>
        <v>7480</v>
      </c>
      <c r="C7495" s="919"/>
      <c r="D7495" s="48"/>
      <c r="L7495" s="259"/>
      <c r="M7495" s="259"/>
      <c r="S7495" s="259"/>
      <c r="T7495" s="259"/>
      <c r="U7495" s="259"/>
      <c r="V7495" s="259"/>
    </row>
    <row r="7496" spans="1:22">
      <c r="A7496" s="45"/>
      <c r="B7496" s="43">
        <f t="shared" si="121"/>
        <v>7481</v>
      </c>
      <c r="C7496" s="919"/>
      <c r="D7496" s="48"/>
      <c r="L7496" s="259"/>
      <c r="M7496" s="259"/>
      <c r="S7496" s="259"/>
      <c r="T7496" s="259"/>
      <c r="U7496" s="259"/>
      <c r="V7496" s="259"/>
    </row>
    <row r="7497" spans="1:22">
      <c r="A7497" s="45"/>
      <c r="B7497" s="43">
        <f t="shared" si="121"/>
        <v>7482</v>
      </c>
      <c r="C7497" s="919"/>
      <c r="D7497" s="48"/>
      <c r="L7497" s="259"/>
      <c r="M7497" s="259"/>
      <c r="S7497" s="259"/>
      <c r="T7497" s="259"/>
      <c r="U7497" s="259"/>
      <c r="V7497" s="259"/>
    </row>
    <row r="7498" spans="1:22">
      <c r="A7498" s="45"/>
      <c r="B7498" s="43">
        <f t="shared" si="121"/>
        <v>7483</v>
      </c>
      <c r="C7498" s="919"/>
      <c r="D7498" s="48"/>
      <c r="L7498" s="259"/>
      <c r="M7498" s="259"/>
      <c r="S7498" s="259"/>
      <c r="T7498" s="259"/>
      <c r="U7498" s="259"/>
      <c r="V7498" s="259"/>
    </row>
    <row r="7499" spans="1:22">
      <c r="A7499" s="45"/>
      <c r="B7499" s="43">
        <f t="shared" si="121"/>
        <v>7484</v>
      </c>
      <c r="C7499" s="919"/>
      <c r="D7499" s="48"/>
      <c r="L7499" s="259"/>
      <c r="M7499" s="259"/>
      <c r="S7499" s="259"/>
      <c r="T7499" s="259"/>
      <c r="U7499" s="259"/>
      <c r="V7499" s="259"/>
    </row>
    <row r="7500" spans="1:22">
      <c r="A7500" s="45"/>
      <c r="B7500" s="43">
        <f t="shared" si="121"/>
        <v>7485</v>
      </c>
      <c r="C7500" s="919"/>
      <c r="D7500" s="48"/>
      <c r="L7500" s="259"/>
      <c r="M7500" s="259"/>
      <c r="S7500" s="259"/>
      <c r="T7500" s="259"/>
      <c r="U7500" s="259"/>
      <c r="V7500" s="259"/>
    </row>
    <row r="7501" spans="1:22">
      <c r="A7501" s="45"/>
      <c r="B7501" s="43">
        <f t="shared" si="121"/>
        <v>7486</v>
      </c>
      <c r="C7501" s="919"/>
      <c r="D7501" s="48"/>
      <c r="L7501" s="259"/>
      <c r="M7501" s="259"/>
      <c r="S7501" s="259"/>
      <c r="T7501" s="259"/>
      <c r="U7501" s="259"/>
      <c r="V7501" s="259"/>
    </row>
    <row r="7502" spans="1:22">
      <c r="A7502" s="45"/>
      <c r="B7502" s="43">
        <f t="shared" si="121"/>
        <v>7487</v>
      </c>
      <c r="C7502" s="919"/>
      <c r="D7502" s="48"/>
      <c r="L7502" s="259"/>
      <c r="M7502" s="259"/>
      <c r="S7502" s="259"/>
      <c r="T7502" s="259"/>
      <c r="U7502" s="259"/>
      <c r="V7502" s="259"/>
    </row>
    <row r="7503" spans="1:22">
      <c r="A7503" s="45"/>
      <c r="B7503" s="43">
        <f t="shared" si="121"/>
        <v>7488</v>
      </c>
      <c r="C7503" s="919"/>
      <c r="D7503" s="48"/>
      <c r="L7503" s="259"/>
      <c r="M7503" s="259"/>
      <c r="S7503" s="259"/>
      <c r="T7503" s="259"/>
      <c r="U7503" s="259"/>
      <c r="V7503" s="259"/>
    </row>
    <row r="7504" spans="1:22">
      <c r="A7504" s="45"/>
      <c r="B7504" s="43">
        <f t="shared" si="121"/>
        <v>7489</v>
      </c>
      <c r="C7504" s="919"/>
      <c r="D7504" s="48"/>
      <c r="L7504" s="259"/>
      <c r="M7504" s="259"/>
      <c r="S7504" s="259"/>
      <c r="T7504" s="259"/>
      <c r="U7504" s="259"/>
      <c r="V7504" s="259"/>
    </row>
    <row r="7505" spans="1:22">
      <c r="A7505" s="45"/>
      <c r="B7505" s="43">
        <f t="shared" si="121"/>
        <v>7490</v>
      </c>
      <c r="C7505" s="919"/>
      <c r="D7505" s="48"/>
      <c r="L7505" s="259"/>
      <c r="M7505" s="259"/>
      <c r="S7505" s="259"/>
      <c r="T7505" s="259"/>
      <c r="U7505" s="259"/>
      <c r="V7505" s="259"/>
    </row>
    <row r="7506" spans="1:22">
      <c r="A7506" s="45"/>
      <c r="B7506" s="43">
        <f t="shared" ref="B7506:B7569" si="122">B7505+1</f>
        <v>7491</v>
      </c>
      <c r="C7506" s="919"/>
      <c r="D7506" s="48"/>
      <c r="L7506" s="259"/>
      <c r="M7506" s="259"/>
      <c r="S7506" s="259"/>
      <c r="T7506" s="259"/>
      <c r="U7506" s="259"/>
      <c r="V7506" s="259"/>
    </row>
    <row r="7507" spans="1:22">
      <c r="A7507" s="45"/>
      <c r="B7507" s="43">
        <f t="shared" si="122"/>
        <v>7492</v>
      </c>
      <c r="C7507" s="919"/>
      <c r="D7507" s="48"/>
      <c r="L7507" s="259"/>
      <c r="M7507" s="259"/>
      <c r="S7507" s="259"/>
      <c r="T7507" s="259"/>
      <c r="U7507" s="259"/>
      <c r="V7507" s="259"/>
    </row>
    <row r="7508" spans="1:22">
      <c r="A7508" s="45"/>
      <c r="B7508" s="43">
        <f t="shared" si="122"/>
        <v>7493</v>
      </c>
      <c r="C7508" s="919"/>
      <c r="D7508" s="48"/>
      <c r="L7508" s="259"/>
      <c r="M7508" s="259"/>
      <c r="S7508" s="259"/>
      <c r="T7508" s="259"/>
      <c r="U7508" s="259"/>
      <c r="V7508" s="259"/>
    </row>
    <row r="7509" spans="1:22">
      <c r="A7509" s="45"/>
      <c r="B7509" s="43">
        <f t="shared" si="122"/>
        <v>7494</v>
      </c>
      <c r="C7509" s="919"/>
      <c r="D7509" s="48"/>
      <c r="L7509" s="259"/>
      <c r="M7509" s="259"/>
      <c r="S7509" s="259"/>
      <c r="T7509" s="259"/>
      <c r="U7509" s="259"/>
      <c r="V7509" s="259"/>
    </row>
    <row r="7510" spans="1:22">
      <c r="A7510" s="45"/>
      <c r="B7510" s="43">
        <f t="shared" si="122"/>
        <v>7495</v>
      </c>
      <c r="C7510" s="919"/>
      <c r="D7510" s="48"/>
      <c r="L7510" s="259"/>
      <c r="M7510" s="259"/>
      <c r="S7510" s="259"/>
      <c r="T7510" s="259"/>
      <c r="U7510" s="259"/>
      <c r="V7510" s="259"/>
    </row>
    <row r="7511" spans="1:22">
      <c r="A7511" s="45"/>
      <c r="B7511" s="43">
        <f t="shared" si="122"/>
        <v>7496</v>
      </c>
      <c r="C7511" s="919"/>
      <c r="D7511" s="48"/>
      <c r="L7511" s="259"/>
      <c r="M7511" s="259"/>
      <c r="S7511" s="259"/>
      <c r="T7511" s="259"/>
      <c r="U7511" s="259"/>
      <c r="V7511" s="259"/>
    </row>
    <row r="7512" spans="1:22">
      <c r="A7512" s="45"/>
      <c r="B7512" s="43">
        <f t="shared" si="122"/>
        <v>7497</v>
      </c>
      <c r="C7512" s="919"/>
      <c r="D7512" s="48"/>
      <c r="L7512" s="259"/>
      <c r="M7512" s="259"/>
      <c r="S7512" s="259"/>
      <c r="T7512" s="259"/>
      <c r="U7512" s="259"/>
      <c r="V7512" s="259"/>
    </row>
    <row r="7513" spans="1:22">
      <c r="A7513" s="45"/>
      <c r="B7513" s="43">
        <f t="shared" si="122"/>
        <v>7498</v>
      </c>
      <c r="C7513" s="919"/>
      <c r="D7513" s="48"/>
      <c r="L7513" s="259"/>
      <c r="M7513" s="259"/>
      <c r="S7513" s="259"/>
      <c r="T7513" s="259"/>
      <c r="U7513" s="259"/>
      <c r="V7513" s="259"/>
    </row>
    <row r="7514" spans="1:22">
      <c r="A7514" s="45"/>
      <c r="B7514" s="43">
        <f t="shared" si="122"/>
        <v>7499</v>
      </c>
      <c r="C7514" s="919"/>
      <c r="D7514" s="48"/>
      <c r="L7514" s="259"/>
      <c r="M7514" s="259"/>
      <c r="S7514" s="259"/>
      <c r="T7514" s="259"/>
      <c r="U7514" s="259"/>
      <c r="V7514" s="259"/>
    </row>
    <row r="7515" spans="1:22">
      <c r="A7515" s="45"/>
      <c r="B7515" s="43">
        <f t="shared" si="122"/>
        <v>7500</v>
      </c>
      <c r="C7515" s="919"/>
      <c r="D7515" s="48"/>
      <c r="L7515" s="259"/>
      <c r="M7515" s="259"/>
      <c r="S7515" s="259"/>
      <c r="T7515" s="259"/>
      <c r="U7515" s="259"/>
      <c r="V7515" s="259"/>
    </row>
    <row r="7516" spans="1:22">
      <c r="A7516" s="45"/>
      <c r="B7516" s="43">
        <f t="shared" si="122"/>
        <v>7501</v>
      </c>
      <c r="C7516" s="919"/>
      <c r="D7516" s="48"/>
      <c r="L7516" s="259"/>
      <c r="M7516" s="259"/>
      <c r="S7516" s="259"/>
      <c r="T7516" s="259"/>
      <c r="U7516" s="259"/>
      <c r="V7516" s="259"/>
    </row>
    <row r="7517" spans="1:22">
      <c r="A7517" s="45"/>
      <c r="B7517" s="43">
        <f t="shared" si="122"/>
        <v>7502</v>
      </c>
      <c r="C7517" s="919"/>
      <c r="D7517" s="48"/>
      <c r="L7517" s="259"/>
      <c r="M7517" s="259"/>
      <c r="S7517" s="259"/>
      <c r="T7517" s="259"/>
      <c r="U7517" s="259"/>
      <c r="V7517" s="259"/>
    </row>
    <row r="7518" spans="1:22">
      <c r="A7518" s="45"/>
      <c r="B7518" s="43">
        <f t="shared" si="122"/>
        <v>7503</v>
      </c>
      <c r="C7518" s="919"/>
      <c r="D7518" s="48"/>
      <c r="L7518" s="259"/>
      <c r="M7518" s="259"/>
      <c r="S7518" s="259"/>
      <c r="T7518" s="259"/>
      <c r="U7518" s="259"/>
      <c r="V7518" s="259"/>
    </row>
    <row r="7519" spans="1:22">
      <c r="A7519" s="45"/>
      <c r="B7519" s="43">
        <f t="shared" si="122"/>
        <v>7504</v>
      </c>
      <c r="C7519" s="919"/>
      <c r="D7519" s="48"/>
      <c r="L7519" s="259"/>
      <c r="M7519" s="259"/>
      <c r="S7519" s="259"/>
      <c r="T7519" s="259"/>
      <c r="U7519" s="259"/>
      <c r="V7519" s="259"/>
    </row>
    <row r="7520" spans="1:22">
      <c r="A7520" s="45"/>
      <c r="B7520" s="43">
        <f t="shared" si="122"/>
        <v>7505</v>
      </c>
      <c r="C7520" s="919"/>
      <c r="D7520" s="48"/>
      <c r="L7520" s="259"/>
      <c r="M7520" s="259"/>
      <c r="S7520" s="259"/>
      <c r="T7520" s="259"/>
      <c r="U7520" s="259"/>
      <c r="V7520" s="259"/>
    </row>
    <row r="7521" spans="1:22">
      <c r="A7521" s="45"/>
      <c r="B7521" s="43">
        <f t="shared" si="122"/>
        <v>7506</v>
      </c>
      <c r="C7521" s="919"/>
      <c r="D7521" s="48"/>
      <c r="L7521" s="259"/>
      <c r="M7521" s="259"/>
      <c r="S7521" s="259"/>
      <c r="T7521" s="259"/>
      <c r="U7521" s="259"/>
      <c r="V7521" s="259"/>
    </row>
    <row r="7522" spans="1:22">
      <c r="A7522" s="45"/>
      <c r="B7522" s="43">
        <f t="shared" si="122"/>
        <v>7507</v>
      </c>
      <c r="C7522" s="919"/>
      <c r="D7522" s="48"/>
      <c r="L7522" s="259"/>
      <c r="M7522" s="259"/>
      <c r="S7522" s="259"/>
      <c r="T7522" s="259"/>
      <c r="U7522" s="259"/>
      <c r="V7522" s="259"/>
    </row>
    <row r="7523" spans="1:22">
      <c r="A7523" s="45"/>
      <c r="B7523" s="43">
        <f t="shared" si="122"/>
        <v>7508</v>
      </c>
      <c r="C7523" s="919"/>
      <c r="D7523" s="48"/>
      <c r="L7523" s="259"/>
      <c r="M7523" s="259"/>
      <c r="S7523" s="259"/>
      <c r="T7523" s="259"/>
      <c r="U7523" s="259"/>
      <c r="V7523" s="259"/>
    </row>
    <row r="7524" spans="1:22">
      <c r="A7524" s="45"/>
      <c r="B7524" s="43">
        <f t="shared" si="122"/>
        <v>7509</v>
      </c>
      <c r="C7524" s="919"/>
      <c r="D7524" s="48"/>
      <c r="L7524" s="259"/>
      <c r="M7524" s="259"/>
      <c r="S7524" s="259"/>
      <c r="T7524" s="259"/>
      <c r="U7524" s="259"/>
      <c r="V7524" s="259"/>
    </row>
    <row r="7525" spans="1:22">
      <c r="A7525" s="45"/>
      <c r="B7525" s="43">
        <f t="shared" si="122"/>
        <v>7510</v>
      </c>
      <c r="C7525" s="919"/>
      <c r="D7525" s="48"/>
      <c r="L7525" s="259"/>
      <c r="M7525" s="259"/>
      <c r="S7525" s="259"/>
      <c r="T7525" s="259"/>
      <c r="U7525" s="259"/>
      <c r="V7525" s="259"/>
    </row>
    <row r="7526" spans="1:22">
      <c r="A7526" s="45"/>
      <c r="B7526" s="43">
        <f t="shared" si="122"/>
        <v>7511</v>
      </c>
      <c r="C7526" s="919"/>
      <c r="D7526" s="48"/>
      <c r="L7526" s="259"/>
      <c r="M7526" s="259"/>
      <c r="S7526" s="259"/>
      <c r="T7526" s="259"/>
      <c r="U7526" s="259"/>
      <c r="V7526" s="259"/>
    </row>
    <row r="7527" spans="1:22">
      <c r="A7527" s="45"/>
      <c r="B7527" s="43">
        <f t="shared" si="122"/>
        <v>7512</v>
      </c>
      <c r="C7527" s="919"/>
      <c r="D7527" s="48"/>
      <c r="L7527" s="259"/>
      <c r="M7527" s="259"/>
      <c r="S7527" s="259"/>
      <c r="T7527" s="259"/>
      <c r="U7527" s="259"/>
      <c r="V7527" s="259"/>
    </row>
    <row r="7528" spans="1:22">
      <c r="A7528" s="45"/>
      <c r="B7528" s="43">
        <f t="shared" si="122"/>
        <v>7513</v>
      </c>
      <c r="C7528" s="919"/>
      <c r="D7528" s="48"/>
      <c r="L7528" s="259"/>
      <c r="M7528" s="259"/>
      <c r="S7528" s="259"/>
      <c r="T7528" s="259"/>
      <c r="U7528" s="259"/>
      <c r="V7528" s="259"/>
    </row>
    <row r="7529" spans="1:22">
      <c r="A7529" s="45"/>
      <c r="B7529" s="43">
        <f t="shared" si="122"/>
        <v>7514</v>
      </c>
      <c r="C7529" s="919"/>
      <c r="D7529" s="48"/>
      <c r="L7529" s="259"/>
      <c r="M7529" s="259"/>
      <c r="S7529" s="259"/>
      <c r="T7529" s="259"/>
      <c r="U7529" s="259"/>
      <c r="V7529" s="259"/>
    </row>
    <row r="7530" spans="1:22">
      <c r="A7530" s="45"/>
      <c r="B7530" s="43">
        <f t="shared" si="122"/>
        <v>7515</v>
      </c>
      <c r="C7530" s="919"/>
      <c r="D7530" s="48"/>
      <c r="L7530" s="259"/>
      <c r="M7530" s="259"/>
      <c r="S7530" s="259"/>
      <c r="T7530" s="259"/>
      <c r="U7530" s="259"/>
      <c r="V7530" s="259"/>
    </row>
    <row r="7531" spans="1:22">
      <c r="A7531" s="45"/>
      <c r="B7531" s="43">
        <f t="shared" si="122"/>
        <v>7516</v>
      </c>
      <c r="C7531" s="919"/>
      <c r="D7531" s="48"/>
      <c r="L7531" s="259"/>
      <c r="M7531" s="259"/>
      <c r="S7531" s="259"/>
      <c r="T7531" s="259"/>
      <c r="U7531" s="259"/>
      <c r="V7531" s="259"/>
    </row>
    <row r="7532" spans="1:22">
      <c r="A7532" s="45"/>
      <c r="B7532" s="43">
        <f t="shared" si="122"/>
        <v>7517</v>
      </c>
      <c r="C7532" s="919"/>
      <c r="D7532" s="48"/>
      <c r="L7532" s="259"/>
      <c r="M7532" s="259"/>
      <c r="S7532" s="259"/>
      <c r="T7532" s="259"/>
      <c r="U7532" s="259"/>
      <c r="V7532" s="259"/>
    </row>
    <row r="7533" spans="1:22">
      <c r="A7533" s="45"/>
      <c r="B7533" s="43">
        <f t="shared" si="122"/>
        <v>7518</v>
      </c>
      <c r="C7533" s="919"/>
      <c r="D7533" s="48"/>
      <c r="L7533" s="259"/>
      <c r="M7533" s="259"/>
      <c r="S7533" s="259"/>
      <c r="T7533" s="259"/>
      <c r="U7533" s="259"/>
      <c r="V7533" s="259"/>
    </row>
    <row r="7534" spans="1:22">
      <c r="A7534" s="45"/>
      <c r="B7534" s="43">
        <f t="shared" si="122"/>
        <v>7519</v>
      </c>
      <c r="C7534" s="919"/>
      <c r="D7534" s="48"/>
      <c r="L7534" s="259"/>
      <c r="M7534" s="259"/>
      <c r="S7534" s="259"/>
      <c r="T7534" s="259"/>
      <c r="U7534" s="259"/>
      <c r="V7534" s="259"/>
    </row>
    <row r="7535" spans="1:22">
      <c r="A7535" s="45"/>
      <c r="B7535" s="43">
        <f t="shared" si="122"/>
        <v>7520</v>
      </c>
      <c r="C7535" s="919"/>
      <c r="D7535" s="48"/>
      <c r="L7535" s="259"/>
      <c r="M7535" s="259"/>
      <c r="S7535" s="259"/>
      <c r="T7535" s="259"/>
      <c r="U7535" s="259"/>
      <c r="V7535" s="259"/>
    </row>
    <row r="7536" spans="1:22">
      <c r="A7536" s="45"/>
      <c r="B7536" s="43">
        <f t="shared" si="122"/>
        <v>7521</v>
      </c>
      <c r="C7536" s="919"/>
      <c r="D7536" s="48"/>
      <c r="L7536" s="259"/>
      <c r="M7536" s="259"/>
      <c r="S7536" s="259"/>
      <c r="T7536" s="259"/>
      <c r="U7536" s="259"/>
      <c r="V7536" s="259"/>
    </row>
    <row r="7537" spans="1:22">
      <c r="A7537" s="45"/>
      <c r="B7537" s="43">
        <f t="shared" si="122"/>
        <v>7522</v>
      </c>
      <c r="C7537" s="919"/>
      <c r="D7537" s="48"/>
      <c r="L7537" s="259"/>
      <c r="M7537" s="259"/>
      <c r="S7537" s="259"/>
      <c r="T7537" s="259"/>
      <c r="U7537" s="259"/>
      <c r="V7537" s="259"/>
    </row>
    <row r="7538" spans="1:22">
      <c r="A7538" s="45"/>
      <c r="B7538" s="43">
        <f t="shared" si="122"/>
        <v>7523</v>
      </c>
      <c r="C7538" s="919"/>
      <c r="D7538" s="48"/>
      <c r="L7538" s="259"/>
      <c r="M7538" s="259"/>
      <c r="S7538" s="259"/>
      <c r="T7538" s="259"/>
      <c r="U7538" s="259"/>
      <c r="V7538" s="259"/>
    </row>
    <row r="7539" spans="1:22">
      <c r="A7539" s="45"/>
      <c r="B7539" s="43">
        <f t="shared" si="122"/>
        <v>7524</v>
      </c>
      <c r="C7539" s="919"/>
      <c r="D7539" s="48"/>
      <c r="L7539" s="259"/>
      <c r="M7539" s="259"/>
      <c r="S7539" s="259"/>
      <c r="T7539" s="259"/>
      <c r="U7539" s="259"/>
      <c r="V7539" s="259"/>
    </row>
    <row r="7540" spans="1:22">
      <c r="A7540" s="45"/>
      <c r="B7540" s="43">
        <f t="shared" si="122"/>
        <v>7525</v>
      </c>
      <c r="C7540" s="919"/>
      <c r="D7540" s="48"/>
      <c r="L7540" s="259"/>
      <c r="M7540" s="259"/>
      <c r="S7540" s="259"/>
      <c r="T7540" s="259"/>
      <c r="U7540" s="259"/>
      <c r="V7540" s="259"/>
    </row>
    <row r="7541" spans="1:22">
      <c r="A7541" s="45"/>
      <c r="B7541" s="43">
        <f t="shared" si="122"/>
        <v>7526</v>
      </c>
      <c r="C7541" s="919"/>
      <c r="D7541" s="48"/>
      <c r="L7541" s="259"/>
      <c r="M7541" s="259"/>
      <c r="S7541" s="259"/>
      <c r="T7541" s="259"/>
      <c r="U7541" s="259"/>
      <c r="V7541" s="259"/>
    </row>
    <row r="7542" spans="1:22">
      <c r="A7542" s="45"/>
      <c r="B7542" s="43">
        <f t="shared" si="122"/>
        <v>7527</v>
      </c>
      <c r="C7542" s="919"/>
      <c r="D7542" s="48"/>
      <c r="L7542" s="259"/>
      <c r="M7542" s="259"/>
      <c r="S7542" s="259"/>
      <c r="T7542" s="259"/>
      <c r="U7542" s="259"/>
      <c r="V7542" s="259"/>
    </row>
    <row r="7543" spans="1:22">
      <c r="A7543" s="45"/>
      <c r="B7543" s="43">
        <f t="shared" si="122"/>
        <v>7528</v>
      </c>
      <c r="C7543" s="919"/>
      <c r="D7543" s="48"/>
      <c r="L7543" s="259"/>
      <c r="M7543" s="259"/>
      <c r="S7543" s="259"/>
      <c r="T7543" s="259"/>
      <c r="U7543" s="259"/>
      <c r="V7543" s="259"/>
    </row>
    <row r="7544" spans="1:22">
      <c r="A7544" s="45"/>
      <c r="B7544" s="43">
        <f t="shared" si="122"/>
        <v>7529</v>
      </c>
      <c r="C7544" s="919"/>
      <c r="D7544" s="48"/>
      <c r="L7544" s="259"/>
      <c r="M7544" s="259"/>
      <c r="S7544" s="259"/>
      <c r="T7544" s="259"/>
      <c r="U7544" s="259"/>
      <c r="V7544" s="259"/>
    </row>
    <row r="7545" spans="1:22">
      <c r="A7545" s="45"/>
      <c r="B7545" s="43">
        <f t="shared" si="122"/>
        <v>7530</v>
      </c>
      <c r="C7545" s="919"/>
      <c r="D7545" s="48"/>
      <c r="L7545" s="259"/>
      <c r="M7545" s="259"/>
      <c r="S7545" s="259"/>
      <c r="T7545" s="259"/>
      <c r="U7545" s="259"/>
      <c r="V7545" s="259"/>
    </row>
    <row r="7546" spans="1:22">
      <c r="A7546" s="45"/>
      <c r="B7546" s="43">
        <f t="shared" si="122"/>
        <v>7531</v>
      </c>
      <c r="C7546" s="919"/>
      <c r="D7546" s="48"/>
      <c r="L7546" s="259"/>
      <c r="M7546" s="259"/>
      <c r="S7546" s="259"/>
      <c r="T7546" s="259"/>
      <c r="U7546" s="259"/>
      <c r="V7546" s="259"/>
    </row>
    <row r="7547" spans="1:22">
      <c r="A7547" s="45"/>
      <c r="B7547" s="43">
        <f t="shared" si="122"/>
        <v>7532</v>
      </c>
      <c r="C7547" s="919"/>
      <c r="D7547" s="48"/>
      <c r="L7547" s="259"/>
      <c r="M7547" s="259"/>
      <c r="S7547" s="259"/>
      <c r="T7547" s="259"/>
      <c r="U7547" s="259"/>
      <c r="V7547" s="259"/>
    </row>
    <row r="7548" spans="1:22">
      <c r="A7548" s="45"/>
      <c r="B7548" s="43">
        <f t="shared" si="122"/>
        <v>7533</v>
      </c>
      <c r="C7548" s="919"/>
      <c r="D7548" s="48"/>
      <c r="L7548" s="259"/>
      <c r="M7548" s="259"/>
      <c r="S7548" s="259"/>
      <c r="T7548" s="259"/>
      <c r="U7548" s="259"/>
      <c r="V7548" s="259"/>
    </row>
    <row r="7549" spans="1:22">
      <c r="A7549" s="45"/>
      <c r="B7549" s="43">
        <f t="shared" si="122"/>
        <v>7534</v>
      </c>
      <c r="C7549" s="919"/>
      <c r="D7549" s="48"/>
      <c r="L7549" s="259"/>
      <c r="M7549" s="259"/>
      <c r="S7549" s="259"/>
      <c r="T7549" s="259"/>
      <c r="U7549" s="259"/>
      <c r="V7549" s="259"/>
    </row>
    <row r="7550" spans="1:22">
      <c r="A7550" s="45"/>
      <c r="B7550" s="43">
        <f t="shared" si="122"/>
        <v>7535</v>
      </c>
      <c r="C7550" s="919"/>
      <c r="D7550" s="48"/>
      <c r="L7550" s="259"/>
      <c r="M7550" s="259"/>
      <c r="S7550" s="259"/>
      <c r="T7550" s="259"/>
      <c r="U7550" s="259"/>
      <c r="V7550" s="259"/>
    </row>
    <row r="7551" spans="1:22">
      <c r="A7551" s="45"/>
      <c r="B7551" s="43">
        <f t="shared" si="122"/>
        <v>7536</v>
      </c>
      <c r="C7551" s="919"/>
      <c r="D7551" s="48"/>
      <c r="L7551" s="259"/>
      <c r="M7551" s="259"/>
      <c r="S7551" s="259"/>
      <c r="T7551" s="259"/>
      <c r="U7551" s="259"/>
      <c r="V7551" s="259"/>
    </row>
    <row r="7552" spans="1:22">
      <c r="A7552" s="45"/>
      <c r="B7552" s="43">
        <f t="shared" si="122"/>
        <v>7537</v>
      </c>
      <c r="C7552" s="919"/>
      <c r="D7552" s="48"/>
      <c r="L7552" s="259"/>
      <c r="M7552" s="259"/>
      <c r="S7552" s="259"/>
      <c r="T7552" s="259"/>
      <c r="U7552" s="259"/>
      <c r="V7552" s="259"/>
    </row>
    <row r="7553" spans="1:22">
      <c r="A7553" s="45"/>
      <c r="B7553" s="43">
        <f t="shared" si="122"/>
        <v>7538</v>
      </c>
      <c r="C7553" s="919"/>
      <c r="D7553" s="48"/>
      <c r="L7553" s="259"/>
      <c r="M7553" s="259"/>
      <c r="S7553" s="259"/>
      <c r="T7553" s="259"/>
      <c r="U7553" s="259"/>
      <c r="V7553" s="259"/>
    </row>
    <row r="7554" spans="1:22">
      <c r="A7554" s="45"/>
      <c r="B7554" s="43">
        <f t="shared" si="122"/>
        <v>7539</v>
      </c>
      <c r="C7554" s="919"/>
      <c r="D7554" s="48"/>
      <c r="L7554" s="259"/>
      <c r="M7554" s="259"/>
      <c r="S7554" s="259"/>
      <c r="T7554" s="259"/>
      <c r="U7554" s="259"/>
      <c r="V7554" s="259"/>
    </row>
    <row r="7555" spans="1:22">
      <c r="A7555" s="45"/>
      <c r="B7555" s="43">
        <f t="shared" si="122"/>
        <v>7540</v>
      </c>
      <c r="C7555" s="919"/>
      <c r="D7555" s="48"/>
      <c r="L7555" s="259"/>
      <c r="M7555" s="259"/>
      <c r="S7555" s="259"/>
      <c r="T7555" s="259"/>
      <c r="U7555" s="259"/>
      <c r="V7555" s="259"/>
    </row>
    <row r="7556" spans="1:22">
      <c r="A7556" s="45"/>
      <c r="B7556" s="43">
        <f t="shared" si="122"/>
        <v>7541</v>
      </c>
      <c r="C7556" s="919"/>
      <c r="D7556" s="48"/>
      <c r="L7556" s="259"/>
      <c r="M7556" s="259"/>
      <c r="S7556" s="259"/>
      <c r="T7556" s="259"/>
      <c r="U7556" s="259"/>
      <c r="V7556" s="259"/>
    </row>
    <row r="7557" spans="1:22">
      <c r="A7557" s="45"/>
      <c r="B7557" s="43">
        <f t="shared" si="122"/>
        <v>7542</v>
      </c>
      <c r="C7557" s="919"/>
      <c r="D7557" s="48"/>
      <c r="L7557" s="259"/>
      <c r="M7557" s="259"/>
      <c r="S7557" s="259"/>
      <c r="T7557" s="259"/>
      <c r="U7557" s="259"/>
      <c r="V7557" s="259"/>
    </row>
    <row r="7558" spans="1:22">
      <c r="A7558" s="45"/>
      <c r="B7558" s="43">
        <f t="shared" si="122"/>
        <v>7543</v>
      </c>
      <c r="C7558" s="919"/>
      <c r="D7558" s="48"/>
      <c r="L7558" s="259"/>
      <c r="M7558" s="259"/>
      <c r="S7558" s="259"/>
      <c r="T7558" s="259"/>
      <c r="U7558" s="259"/>
      <c r="V7558" s="259"/>
    </row>
    <row r="7559" spans="1:22">
      <c r="A7559" s="45"/>
      <c r="B7559" s="43">
        <f t="shared" si="122"/>
        <v>7544</v>
      </c>
      <c r="C7559" s="919"/>
      <c r="D7559" s="48"/>
      <c r="L7559" s="259"/>
      <c r="M7559" s="259"/>
      <c r="S7559" s="259"/>
      <c r="T7559" s="259"/>
      <c r="U7559" s="259"/>
      <c r="V7559" s="259"/>
    </row>
    <row r="7560" spans="1:22">
      <c r="A7560" s="45"/>
      <c r="B7560" s="43">
        <f t="shared" si="122"/>
        <v>7545</v>
      </c>
      <c r="C7560" s="919"/>
      <c r="D7560" s="48"/>
      <c r="L7560" s="259"/>
      <c r="M7560" s="259"/>
      <c r="S7560" s="259"/>
      <c r="T7560" s="259"/>
      <c r="U7560" s="259"/>
      <c r="V7560" s="259"/>
    </row>
    <row r="7561" spans="1:22">
      <c r="A7561" s="45"/>
      <c r="B7561" s="43">
        <f t="shared" si="122"/>
        <v>7546</v>
      </c>
      <c r="C7561" s="919"/>
      <c r="D7561" s="48"/>
      <c r="L7561" s="259"/>
      <c r="M7561" s="259"/>
      <c r="S7561" s="259"/>
      <c r="T7561" s="259"/>
      <c r="U7561" s="259"/>
      <c r="V7561" s="259"/>
    </row>
    <row r="7562" spans="1:22">
      <c r="A7562" s="45"/>
      <c r="B7562" s="43">
        <f t="shared" si="122"/>
        <v>7547</v>
      </c>
      <c r="C7562" s="919"/>
      <c r="D7562" s="48"/>
      <c r="L7562" s="259"/>
      <c r="M7562" s="259"/>
      <c r="S7562" s="259"/>
      <c r="T7562" s="259"/>
      <c r="U7562" s="259"/>
      <c r="V7562" s="259"/>
    </row>
    <row r="7563" spans="1:22">
      <c r="A7563" s="45"/>
      <c r="B7563" s="43">
        <f t="shared" si="122"/>
        <v>7548</v>
      </c>
      <c r="C7563" s="919"/>
      <c r="D7563" s="48"/>
      <c r="L7563" s="259"/>
      <c r="M7563" s="259"/>
      <c r="S7563" s="259"/>
      <c r="T7563" s="259"/>
      <c r="U7563" s="259"/>
      <c r="V7563" s="259"/>
    </row>
    <row r="7564" spans="1:22">
      <c r="A7564" s="45"/>
      <c r="B7564" s="43">
        <f t="shared" si="122"/>
        <v>7549</v>
      </c>
      <c r="C7564" s="919"/>
      <c r="D7564" s="48"/>
      <c r="L7564" s="259"/>
      <c r="M7564" s="259"/>
      <c r="S7564" s="259"/>
      <c r="T7564" s="259"/>
      <c r="U7564" s="259"/>
      <c r="V7564" s="259"/>
    </row>
    <row r="7565" spans="1:22">
      <c r="A7565" s="45"/>
      <c r="B7565" s="43">
        <f t="shared" si="122"/>
        <v>7550</v>
      </c>
      <c r="C7565" s="919"/>
      <c r="D7565" s="48"/>
      <c r="L7565" s="259"/>
      <c r="M7565" s="259"/>
      <c r="S7565" s="259"/>
      <c r="T7565" s="259"/>
      <c r="U7565" s="259"/>
      <c r="V7565" s="259"/>
    </row>
    <row r="7566" spans="1:22">
      <c r="A7566" s="45"/>
      <c r="B7566" s="43">
        <f t="shared" si="122"/>
        <v>7551</v>
      </c>
      <c r="C7566" s="919"/>
      <c r="D7566" s="48"/>
      <c r="L7566" s="259"/>
      <c r="M7566" s="259"/>
      <c r="S7566" s="259"/>
      <c r="T7566" s="259"/>
      <c r="U7566" s="259"/>
      <c r="V7566" s="259"/>
    </row>
    <row r="7567" spans="1:22">
      <c r="A7567" s="45"/>
      <c r="B7567" s="43">
        <f t="shared" si="122"/>
        <v>7552</v>
      </c>
      <c r="C7567" s="919"/>
      <c r="D7567" s="48"/>
      <c r="L7567" s="259"/>
      <c r="M7567" s="259"/>
      <c r="S7567" s="259"/>
      <c r="T7567" s="259"/>
      <c r="U7567" s="259"/>
      <c r="V7567" s="259"/>
    </row>
    <row r="7568" spans="1:22">
      <c r="A7568" s="45"/>
      <c r="B7568" s="43">
        <f t="shared" si="122"/>
        <v>7553</v>
      </c>
      <c r="C7568" s="919"/>
      <c r="D7568" s="48"/>
      <c r="L7568" s="259"/>
      <c r="M7568" s="259"/>
      <c r="S7568" s="259"/>
      <c r="T7568" s="259"/>
      <c r="U7568" s="259"/>
      <c r="V7568" s="259"/>
    </row>
    <row r="7569" spans="1:22">
      <c r="A7569" s="45"/>
      <c r="B7569" s="43">
        <f t="shared" si="122"/>
        <v>7554</v>
      </c>
      <c r="C7569" s="919"/>
      <c r="D7569" s="48"/>
      <c r="L7569" s="259"/>
      <c r="M7569" s="259"/>
      <c r="S7569" s="259"/>
      <c r="T7569" s="259"/>
      <c r="U7569" s="259"/>
      <c r="V7569" s="259"/>
    </row>
    <row r="7570" spans="1:22">
      <c r="A7570" s="45"/>
      <c r="B7570" s="43">
        <f t="shared" ref="B7570:B7633" si="123">B7569+1</f>
        <v>7555</v>
      </c>
      <c r="C7570" s="919"/>
      <c r="D7570" s="48"/>
      <c r="L7570" s="259"/>
      <c r="M7570" s="259"/>
      <c r="S7570" s="259"/>
      <c r="T7570" s="259"/>
      <c r="U7570" s="259"/>
      <c r="V7570" s="259"/>
    </row>
    <row r="7571" spans="1:22">
      <c r="A7571" s="45"/>
      <c r="B7571" s="43">
        <f t="shared" si="123"/>
        <v>7556</v>
      </c>
      <c r="C7571" s="919"/>
      <c r="D7571" s="48"/>
      <c r="L7571" s="259"/>
      <c r="M7571" s="259"/>
      <c r="S7571" s="259"/>
      <c r="T7571" s="259"/>
      <c r="U7571" s="259"/>
      <c r="V7571" s="259"/>
    </row>
    <row r="7572" spans="1:22">
      <c r="A7572" s="45"/>
      <c r="B7572" s="43">
        <f t="shared" si="123"/>
        <v>7557</v>
      </c>
      <c r="C7572" s="919"/>
      <c r="D7572" s="48"/>
      <c r="L7572" s="259"/>
      <c r="M7572" s="259"/>
      <c r="S7572" s="259"/>
      <c r="T7572" s="259"/>
      <c r="U7572" s="259"/>
      <c r="V7572" s="259"/>
    </row>
    <row r="7573" spans="1:22">
      <c r="A7573" s="45"/>
      <c r="B7573" s="43">
        <f t="shared" si="123"/>
        <v>7558</v>
      </c>
      <c r="C7573" s="919"/>
      <c r="D7573" s="48"/>
      <c r="L7573" s="259"/>
      <c r="M7573" s="259"/>
      <c r="S7573" s="259"/>
      <c r="T7573" s="259"/>
      <c r="U7573" s="259"/>
      <c r="V7573" s="259"/>
    </row>
    <row r="7574" spans="1:22">
      <c r="A7574" s="45"/>
      <c r="B7574" s="43">
        <f t="shared" si="123"/>
        <v>7559</v>
      </c>
      <c r="C7574" s="919"/>
      <c r="D7574" s="48"/>
      <c r="L7574" s="259"/>
      <c r="M7574" s="259"/>
      <c r="S7574" s="259"/>
      <c r="T7574" s="259"/>
      <c r="U7574" s="259"/>
      <c r="V7574" s="259"/>
    </row>
    <row r="7575" spans="1:22">
      <c r="A7575" s="45"/>
      <c r="B7575" s="43">
        <f t="shared" si="123"/>
        <v>7560</v>
      </c>
      <c r="C7575" s="919"/>
      <c r="D7575" s="48"/>
      <c r="L7575" s="259"/>
      <c r="M7575" s="259"/>
      <c r="S7575" s="259"/>
      <c r="T7575" s="259"/>
      <c r="U7575" s="259"/>
      <c r="V7575" s="259"/>
    </row>
    <row r="7576" spans="1:22">
      <c r="A7576" s="45"/>
      <c r="B7576" s="43">
        <f t="shared" si="123"/>
        <v>7561</v>
      </c>
      <c r="C7576" s="919"/>
      <c r="D7576" s="48"/>
      <c r="L7576" s="259"/>
      <c r="M7576" s="259"/>
      <c r="S7576" s="259"/>
      <c r="T7576" s="259"/>
      <c r="U7576" s="259"/>
      <c r="V7576" s="259"/>
    </row>
    <row r="7577" spans="1:22">
      <c r="A7577" s="45"/>
      <c r="B7577" s="43">
        <f t="shared" si="123"/>
        <v>7562</v>
      </c>
      <c r="C7577" s="919"/>
      <c r="D7577" s="48"/>
      <c r="L7577" s="259"/>
      <c r="M7577" s="259"/>
      <c r="S7577" s="259"/>
      <c r="T7577" s="259"/>
      <c r="U7577" s="259"/>
      <c r="V7577" s="259"/>
    </row>
    <row r="7578" spans="1:22">
      <c r="A7578" s="45"/>
      <c r="B7578" s="43">
        <f t="shared" si="123"/>
        <v>7563</v>
      </c>
      <c r="C7578" s="919"/>
      <c r="D7578" s="48"/>
      <c r="L7578" s="259"/>
      <c r="M7578" s="259"/>
      <c r="S7578" s="259"/>
      <c r="T7578" s="259"/>
      <c r="U7578" s="259"/>
      <c r="V7578" s="259"/>
    </row>
    <row r="7579" spans="1:22">
      <c r="A7579" s="45"/>
      <c r="B7579" s="43">
        <f t="shared" si="123"/>
        <v>7564</v>
      </c>
      <c r="C7579" s="919"/>
      <c r="D7579" s="48"/>
      <c r="L7579" s="259"/>
      <c r="M7579" s="259"/>
      <c r="S7579" s="259"/>
      <c r="T7579" s="259"/>
      <c r="U7579" s="259"/>
      <c r="V7579" s="259"/>
    </row>
    <row r="7580" spans="1:22">
      <c r="A7580" s="45"/>
      <c r="B7580" s="43">
        <f t="shared" si="123"/>
        <v>7565</v>
      </c>
      <c r="C7580" s="919"/>
      <c r="D7580" s="48"/>
      <c r="L7580" s="259"/>
      <c r="M7580" s="259"/>
      <c r="S7580" s="259"/>
      <c r="T7580" s="259"/>
      <c r="U7580" s="259"/>
      <c r="V7580" s="259"/>
    </row>
    <row r="7581" spans="1:22">
      <c r="A7581" s="45"/>
      <c r="B7581" s="43">
        <f t="shared" si="123"/>
        <v>7566</v>
      </c>
      <c r="C7581" s="919"/>
      <c r="D7581" s="48"/>
      <c r="L7581" s="259"/>
      <c r="M7581" s="259"/>
      <c r="S7581" s="259"/>
      <c r="T7581" s="259"/>
      <c r="U7581" s="259"/>
      <c r="V7581" s="259"/>
    </row>
    <row r="7582" spans="1:22">
      <c r="A7582" s="45"/>
      <c r="B7582" s="43">
        <f t="shared" si="123"/>
        <v>7567</v>
      </c>
      <c r="C7582" s="919"/>
      <c r="D7582" s="48"/>
      <c r="L7582" s="259"/>
      <c r="M7582" s="259"/>
      <c r="S7582" s="259"/>
      <c r="T7582" s="259"/>
      <c r="U7582" s="259"/>
      <c r="V7582" s="259"/>
    </row>
    <row r="7583" spans="1:22">
      <c r="A7583" s="45"/>
      <c r="B7583" s="43">
        <f t="shared" si="123"/>
        <v>7568</v>
      </c>
      <c r="C7583" s="919"/>
      <c r="D7583" s="48"/>
      <c r="L7583" s="259"/>
      <c r="M7583" s="259"/>
      <c r="S7583" s="259"/>
      <c r="T7583" s="259"/>
      <c r="U7583" s="259"/>
      <c r="V7583" s="259"/>
    </row>
    <row r="7584" spans="1:22">
      <c r="A7584" s="45"/>
      <c r="B7584" s="43">
        <f t="shared" si="123"/>
        <v>7569</v>
      </c>
      <c r="C7584" s="919"/>
      <c r="D7584" s="48"/>
      <c r="L7584" s="259"/>
      <c r="M7584" s="259"/>
      <c r="S7584" s="259"/>
      <c r="T7584" s="259"/>
      <c r="U7584" s="259"/>
      <c r="V7584" s="259"/>
    </row>
    <row r="7585" spans="1:22">
      <c r="A7585" s="45"/>
      <c r="B7585" s="43">
        <f t="shared" si="123"/>
        <v>7570</v>
      </c>
      <c r="C7585" s="919"/>
      <c r="D7585" s="48"/>
      <c r="L7585" s="259"/>
      <c r="M7585" s="259"/>
      <c r="S7585" s="259"/>
      <c r="T7585" s="259"/>
      <c r="U7585" s="259"/>
      <c r="V7585" s="259"/>
    </row>
    <row r="7586" spans="1:22">
      <c r="A7586" s="45"/>
      <c r="B7586" s="43">
        <f t="shared" si="123"/>
        <v>7571</v>
      </c>
      <c r="C7586" s="919"/>
      <c r="D7586" s="48"/>
      <c r="L7586" s="259"/>
      <c r="M7586" s="259"/>
      <c r="S7586" s="259"/>
      <c r="T7586" s="259"/>
      <c r="U7586" s="259"/>
      <c r="V7586" s="259"/>
    </row>
    <row r="7587" spans="1:22">
      <c r="A7587" s="45"/>
      <c r="B7587" s="43">
        <f t="shared" si="123"/>
        <v>7572</v>
      </c>
      <c r="C7587" s="919"/>
      <c r="D7587" s="48"/>
      <c r="L7587" s="259"/>
      <c r="M7587" s="259"/>
      <c r="S7587" s="259"/>
      <c r="T7587" s="259"/>
      <c r="U7587" s="259"/>
      <c r="V7587" s="259"/>
    </row>
    <row r="7588" spans="1:22">
      <c r="A7588" s="45"/>
      <c r="B7588" s="43">
        <f t="shared" si="123"/>
        <v>7573</v>
      </c>
      <c r="C7588" s="919"/>
      <c r="D7588" s="48"/>
      <c r="L7588" s="259"/>
      <c r="M7588" s="259"/>
      <c r="S7588" s="259"/>
      <c r="T7588" s="259"/>
      <c r="U7588" s="259"/>
      <c r="V7588" s="259"/>
    </row>
    <row r="7589" spans="1:22">
      <c r="A7589" s="45"/>
      <c r="B7589" s="43">
        <f t="shared" si="123"/>
        <v>7574</v>
      </c>
      <c r="C7589" s="919"/>
      <c r="D7589" s="48"/>
      <c r="L7589" s="259"/>
      <c r="M7589" s="259"/>
      <c r="S7589" s="259"/>
      <c r="T7589" s="259"/>
      <c r="U7589" s="259"/>
      <c r="V7589" s="259"/>
    </row>
    <row r="7590" spans="1:22">
      <c r="A7590" s="45"/>
      <c r="B7590" s="43">
        <f t="shared" si="123"/>
        <v>7575</v>
      </c>
      <c r="C7590" s="919"/>
      <c r="D7590" s="48"/>
      <c r="L7590" s="259"/>
      <c r="M7590" s="259"/>
      <c r="S7590" s="259"/>
      <c r="T7590" s="259"/>
      <c r="U7590" s="259"/>
      <c r="V7590" s="259"/>
    </row>
    <row r="7591" spans="1:22">
      <c r="A7591" s="45"/>
      <c r="B7591" s="43">
        <f t="shared" si="123"/>
        <v>7576</v>
      </c>
      <c r="C7591" s="919"/>
      <c r="D7591" s="48"/>
      <c r="L7591" s="259"/>
      <c r="M7591" s="259"/>
      <c r="S7591" s="259"/>
      <c r="T7591" s="259"/>
      <c r="U7591" s="259"/>
      <c r="V7591" s="259"/>
    </row>
    <row r="7592" spans="1:22">
      <c r="A7592" s="45"/>
      <c r="B7592" s="43">
        <f t="shared" si="123"/>
        <v>7577</v>
      </c>
      <c r="C7592" s="919"/>
      <c r="D7592" s="48"/>
      <c r="L7592" s="259"/>
      <c r="M7592" s="259"/>
      <c r="S7592" s="259"/>
      <c r="T7592" s="259"/>
      <c r="U7592" s="259"/>
      <c r="V7592" s="259"/>
    </row>
    <row r="7593" spans="1:22">
      <c r="A7593" s="45"/>
      <c r="B7593" s="43">
        <f t="shared" si="123"/>
        <v>7578</v>
      </c>
      <c r="C7593" s="919"/>
      <c r="D7593" s="48"/>
      <c r="L7593" s="259"/>
      <c r="M7593" s="259"/>
      <c r="S7593" s="259"/>
      <c r="T7593" s="259"/>
      <c r="U7593" s="259"/>
      <c r="V7593" s="259"/>
    </row>
    <row r="7594" spans="1:22">
      <c r="A7594" s="45"/>
      <c r="B7594" s="43">
        <f t="shared" si="123"/>
        <v>7579</v>
      </c>
      <c r="C7594" s="919"/>
      <c r="D7594" s="48"/>
      <c r="L7594" s="259"/>
      <c r="M7594" s="259"/>
      <c r="S7594" s="259"/>
      <c r="T7594" s="259"/>
      <c r="U7594" s="259"/>
      <c r="V7594" s="259"/>
    </row>
    <row r="7595" spans="1:22">
      <c r="A7595" s="45"/>
      <c r="B7595" s="43">
        <f t="shared" si="123"/>
        <v>7580</v>
      </c>
      <c r="C7595" s="919"/>
      <c r="D7595" s="48"/>
      <c r="L7595" s="259"/>
      <c r="M7595" s="259"/>
      <c r="S7595" s="259"/>
      <c r="T7595" s="259"/>
      <c r="U7595" s="259"/>
      <c r="V7595" s="259"/>
    </row>
    <row r="7596" spans="1:22">
      <c r="A7596" s="45"/>
      <c r="B7596" s="43">
        <f t="shared" si="123"/>
        <v>7581</v>
      </c>
      <c r="C7596" s="919"/>
      <c r="D7596" s="48"/>
      <c r="L7596" s="259"/>
      <c r="M7596" s="259"/>
      <c r="S7596" s="259"/>
      <c r="T7596" s="259"/>
      <c r="U7596" s="259"/>
      <c r="V7596" s="259"/>
    </row>
    <row r="7597" spans="1:22">
      <c r="A7597" s="45"/>
      <c r="B7597" s="43">
        <f t="shared" si="123"/>
        <v>7582</v>
      </c>
      <c r="C7597" s="919"/>
      <c r="D7597" s="48"/>
      <c r="L7597" s="259"/>
      <c r="M7597" s="259"/>
      <c r="S7597" s="259"/>
      <c r="T7597" s="259"/>
      <c r="U7597" s="259"/>
      <c r="V7597" s="259"/>
    </row>
    <row r="7598" spans="1:22">
      <c r="A7598" s="45"/>
      <c r="B7598" s="43">
        <f t="shared" si="123"/>
        <v>7583</v>
      </c>
      <c r="C7598" s="919"/>
      <c r="D7598" s="48"/>
      <c r="L7598" s="259"/>
      <c r="M7598" s="259"/>
      <c r="S7598" s="259"/>
      <c r="T7598" s="259"/>
      <c r="U7598" s="259"/>
      <c r="V7598" s="259"/>
    </row>
    <row r="7599" spans="1:22">
      <c r="A7599" s="45"/>
      <c r="B7599" s="43">
        <f t="shared" si="123"/>
        <v>7584</v>
      </c>
      <c r="C7599" s="919"/>
      <c r="D7599" s="48"/>
      <c r="L7599" s="259"/>
      <c r="M7599" s="259"/>
      <c r="S7599" s="259"/>
      <c r="T7599" s="259"/>
      <c r="U7599" s="259"/>
      <c r="V7599" s="259"/>
    </row>
    <row r="7600" spans="1:22">
      <c r="A7600" s="45"/>
      <c r="B7600" s="43">
        <f t="shared" si="123"/>
        <v>7585</v>
      </c>
      <c r="C7600" s="919"/>
      <c r="D7600" s="48"/>
      <c r="L7600" s="259"/>
      <c r="M7600" s="259"/>
      <c r="S7600" s="259"/>
      <c r="T7600" s="259"/>
      <c r="U7600" s="259"/>
      <c r="V7600" s="259"/>
    </row>
    <row r="7601" spans="1:22">
      <c r="A7601" s="45"/>
      <c r="B7601" s="43">
        <f t="shared" si="123"/>
        <v>7586</v>
      </c>
      <c r="C7601" s="919"/>
      <c r="D7601" s="48"/>
      <c r="L7601" s="259"/>
      <c r="M7601" s="259"/>
      <c r="S7601" s="259"/>
      <c r="T7601" s="259"/>
      <c r="U7601" s="259"/>
      <c r="V7601" s="259"/>
    </row>
    <row r="7602" spans="1:22">
      <c r="A7602" s="45"/>
      <c r="B7602" s="43">
        <f t="shared" si="123"/>
        <v>7587</v>
      </c>
      <c r="C7602" s="919"/>
      <c r="D7602" s="48"/>
      <c r="L7602" s="259"/>
      <c r="M7602" s="259"/>
      <c r="S7602" s="259"/>
      <c r="T7602" s="259"/>
      <c r="U7602" s="259"/>
      <c r="V7602" s="259"/>
    </row>
    <row r="7603" spans="1:22">
      <c r="A7603" s="45"/>
      <c r="B7603" s="43">
        <f t="shared" si="123"/>
        <v>7588</v>
      </c>
      <c r="C7603" s="919"/>
      <c r="D7603" s="48"/>
      <c r="L7603" s="259"/>
      <c r="M7603" s="259"/>
      <c r="S7603" s="259"/>
      <c r="T7603" s="259"/>
      <c r="U7603" s="259"/>
      <c r="V7603" s="259"/>
    </row>
    <row r="7604" spans="1:22">
      <c r="A7604" s="45"/>
      <c r="B7604" s="43">
        <f t="shared" si="123"/>
        <v>7589</v>
      </c>
      <c r="C7604" s="919"/>
      <c r="D7604" s="48"/>
      <c r="L7604" s="259"/>
      <c r="M7604" s="259"/>
      <c r="S7604" s="259"/>
      <c r="T7604" s="259"/>
      <c r="U7604" s="259"/>
      <c r="V7604" s="259"/>
    </row>
    <row r="7605" spans="1:22">
      <c r="A7605" s="45"/>
      <c r="B7605" s="43">
        <f t="shared" si="123"/>
        <v>7590</v>
      </c>
      <c r="C7605" s="919"/>
      <c r="D7605" s="48"/>
      <c r="L7605" s="259"/>
      <c r="M7605" s="259"/>
      <c r="S7605" s="259"/>
      <c r="T7605" s="259"/>
      <c r="U7605" s="259"/>
      <c r="V7605" s="259"/>
    </row>
    <row r="7606" spans="1:22">
      <c r="A7606" s="45"/>
      <c r="B7606" s="43">
        <f t="shared" si="123"/>
        <v>7591</v>
      </c>
      <c r="C7606" s="919"/>
      <c r="D7606" s="48"/>
      <c r="L7606" s="259"/>
      <c r="M7606" s="259"/>
      <c r="S7606" s="259"/>
      <c r="T7606" s="259"/>
      <c r="U7606" s="259"/>
      <c r="V7606" s="259"/>
    </row>
    <row r="7607" spans="1:22">
      <c r="A7607" s="45"/>
      <c r="B7607" s="43">
        <f t="shared" si="123"/>
        <v>7592</v>
      </c>
      <c r="C7607" s="919"/>
      <c r="D7607" s="48"/>
      <c r="L7607" s="259"/>
      <c r="M7607" s="259"/>
      <c r="S7607" s="259"/>
      <c r="T7607" s="259"/>
      <c r="U7607" s="259"/>
      <c r="V7607" s="259"/>
    </row>
    <row r="7608" spans="1:22">
      <c r="A7608" s="45"/>
      <c r="B7608" s="43">
        <f t="shared" si="123"/>
        <v>7593</v>
      </c>
      <c r="C7608" s="919"/>
      <c r="D7608" s="48"/>
      <c r="L7608" s="259"/>
      <c r="M7608" s="259"/>
      <c r="S7608" s="259"/>
      <c r="T7608" s="259"/>
      <c r="U7608" s="259"/>
      <c r="V7608" s="259"/>
    </row>
    <row r="7609" spans="1:22">
      <c r="A7609" s="45"/>
      <c r="B7609" s="43">
        <f t="shared" si="123"/>
        <v>7594</v>
      </c>
      <c r="C7609" s="919"/>
      <c r="D7609" s="48"/>
      <c r="L7609" s="259"/>
      <c r="M7609" s="259"/>
      <c r="S7609" s="259"/>
      <c r="T7609" s="259"/>
      <c r="U7609" s="259"/>
      <c r="V7609" s="259"/>
    </row>
    <row r="7610" spans="1:22">
      <c r="A7610" s="45"/>
      <c r="B7610" s="43">
        <f t="shared" si="123"/>
        <v>7595</v>
      </c>
      <c r="C7610" s="919"/>
      <c r="D7610" s="48"/>
      <c r="L7610" s="259"/>
      <c r="M7610" s="259"/>
      <c r="S7610" s="259"/>
      <c r="T7610" s="259"/>
      <c r="U7610" s="259"/>
      <c r="V7610" s="259"/>
    </row>
    <row r="7611" spans="1:22">
      <c r="A7611" s="45"/>
      <c r="B7611" s="43">
        <f t="shared" si="123"/>
        <v>7596</v>
      </c>
      <c r="C7611" s="919"/>
      <c r="D7611" s="48"/>
      <c r="L7611" s="259"/>
      <c r="M7611" s="259"/>
      <c r="S7611" s="259"/>
      <c r="T7611" s="259"/>
      <c r="U7611" s="259"/>
      <c r="V7611" s="259"/>
    </row>
    <row r="7612" spans="1:22">
      <c r="A7612" s="45"/>
      <c r="B7612" s="43">
        <f t="shared" si="123"/>
        <v>7597</v>
      </c>
      <c r="C7612" s="919"/>
      <c r="D7612" s="48"/>
      <c r="L7612" s="259"/>
      <c r="M7612" s="259"/>
      <c r="S7612" s="259"/>
      <c r="T7612" s="259"/>
      <c r="U7612" s="259"/>
      <c r="V7612" s="259"/>
    </row>
    <row r="7613" spans="1:22">
      <c r="A7613" s="45"/>
      <c r="B7613" s="43">
        <f t="shared" si="123"/>
        <v>7598</v>
      </c>
      <c r="C7613" s="919"/>
      <c r="D7613" s="48"/>
      <c r="L7613" s="259"/>
      <c r="M7613" s="259"/>
      <c r="S7613" s="259"/>
      <c r="T7613" s="259"/>
      <c r="U7613" s="259"/>
      <c r="V7613" s="259"/>
    </row>
    <row r="7614" spans="1:22">
      <c r="A7614" s="45"/>
      <c r="B7614" s="43">
        <f t="shared" si="123"/>
        <v>7599</v>
      </c>
      <c r="C7614" s="919"/>
      <c r="D7614" s="48"/>
      <c r="L7614" s="259"/>
      <c r="M7614" s="259"/>
      <c r="S7614" s="259"/>
      <c r="T7614" s="259"/>
      <c r="U7614" s="259"/>
      <c r="V7614" s="259"/>
    </row>
    <row r="7615" spans="1:22">
      <c r="A7615" s="45"/>
      <c r="B7615" s="43">
        <f t="shared" si="123"/>
        <v>7600</v>
      </c>
      <c r="C7615" s="919"/>
      <c r="D7615" s="48"/>
      <c r="L7615" s="259"/>
      <c r="M7615" s="259"/>
      <c r="S7615" s="259"/>
      <c r="T7615" s="259"/>
      <c r="U7615" s="259"/>
      <c r="V7615" s="259"/>
    </row>
    <row r="7616" spans="1:22">
      <c r="A7616" s="45"/>
      <c r="B7616" s="43">
        <f t="shared" si="123"/>
        <v>7601</v>
      </c>
      <c r="C7616" s="919"/>
      <c r="D7616" s="48"/>
      <c r="L7616" s="259"/>
      <c r="M7616" s="259"/>
      <c r="S7616" s="259"/>
      <c r="T7616" s="259"/>
      <c r="U7616" s="259"/>
      <c r="V7616" s="259"/>
    </row>
    <row r="7617" spans="1:22">
      <c r="A7617" s="45"/>
      <c r="B7617" s="43">
        <f t="shared" si="123"/>
        <v>7602</v>
      </c>
      <c r="C7617" s="919"/>
      <c r="D7617" s="48"/>
      <c r="L7617" s="259"/>
      <c r="M7617" s="259"/>
      <c r="S7617" s="259"/>
      <c r="T7617" s="259"/>
      <c r="U7617" s="259"/>
      <c r="V7617" s="259"/>
    </row>
    <row r="7618" spans="1:22">
      <c r="A7618" s="45"/>
      <c r="B7618" s="43">
        <f t="shared" si="123"/>
        <v>7603</v>
      </c>
      <c r="C7618" s="919"/>
      <c r="D7618" s="48"/>
      <c r="L7618" s="259"/>
      <c r="M7618" s="259"/>
      <c r="S7618" s="259"/>
      <c r="T7618" s="259"/>
      <c r="U7618" s="259"/>
      <c r="V7618" s="259"/>
    </row>
    <row r="7619" spans="1:22">
      <c r="A7619" s="45"/>
      <c r="B7619" s="43">
        <f t="shared" si="123"/>
        <v>7604</v>
      </c>
      <c r="C7619" s="919"/>
      <c r="D7619" s="48"/>
      <c r="L7619" s="259"/>
      <c r="M7619" s="259"/>
      <c r="S7619" s="259"/>
      <c r="T7619" s="259"/>
      <c r="U7619" s="259"/>
      <c r="V7619" s="259"/>
    </row>
    <row r="7620" spans="1:22">
      <c r="A7620" s="45"/>
      <c r="B7620" s="43">
        <f t="shared" si="123"/>
        <v>7605</v>
      </c>
      <c r="C7620" s="919"/>
      <c r="D7620" s="48"/>
      <c r="L7620" s="259"/>
      <c r="M7620" s="259"/>
      <c r="S7620" s="259"/>
      <c r="T7620" s="259"/>
      <c r="U7620" s="259"/>
      <c r="V7620" s="259"/>
    </row>
    <row r="7621" spans="1:22">
      <c r="A7621" s="45"/>
      <c r="B7621" s="43">
        <f t="shared" si="123"/>
        <v>7606</v>
      </c>
      <c r="C7621" s="919"/>
      <c r="D7621" s="48"/>
      <c r="L7621" s="259"/>
      <c r="M7621" s="259"/>
      <c r="S7621" s="259"/>
      <c r="T7621" s="259"/>
      <c r="U7621" s="259"/>
      <c r="V7621" s="259"/>
    </row>
    <row r="7622" spans="1:22">
      <c r="A7622" s="45"/>
      <c r="B7622" s="43">
        <f t="shared" si="123"/>
        <v>7607</v>
      </c>
      <c r="C7622" s="919"/>
      <c r="D7622" s="48"/>
      <c r="L7622" s="259"/>
      <c r="M7622" s="259"/>
      <c r="S7622" s="259"/>
      <c r="T7622" s="259"/>
      <c r="U7622" s="259"/>
      <c r="V7622" s="259"/>
    </row>
    <row r="7623" spans="1:22">
      <c r="A7623" s="45"/>
      <c r="B7623" s="43">
        <f t="shared" si="123"/>
        <v>7608</v>
      </c>
      <c r="C7623" s="919"/>
      <c r="D7623" s="48"/>
      <c r="L7623" s="259"/>
      <c r="M7623" s="259"/>
      <c r="S7623" s="259"/>
      <c r="T7623" s="259"/>
      <c r="U7623" s="259"/>
      <c r="V7623" s="259"/>
    </row>
    <row r="7624" spans="1:22">
      <c r="A7624" s="45"/>
      <c r="B7624" s="43">
        <f t="shared" si="123"/>
        <v>7609</v>
      </c>
      <c r="C7624" s="919"/>
      <c r="D7624" s="48"/>
      <c r="L7624" s="259"/>
      <c r="M7624" s="259"/>
      <c r="S7624" s="259"/>
      <c r="T7624" s="259"/>
      <c r="U7624" s="259"/>
      <c r="V7624" s="259"/>
    </row>
    <row r="7625" spans="1:22">
      <c r="A7625" s="45"/>
      <c r="B7625" s="43">
        <f t="shared" si="123"/>
        <v>7610</v>
      </c>
      <c r="C7625" s="919"/>
      <c r="D7625" s="48"/>
      <c r="L7625" s="259"/>
      <c r="M7625" s="259"/>
      <c r="S7625" s="259"/>
      <c r="T7625" s="259"/>
      <c r="U7625" s="259"/>
      <c r="V7625" s="259"/>
    </row>
    <row r="7626" spans="1:22">
      <c r="A7626" s="45"/>
      <c r="B7626" s="43">
        <f t="shared" si="123"/>
        <v>7611</v>
      </c>
      <c r="C7626" s="919"/>
      <c r="D7626" s="48"/>
      <c r="L7626" s="259"/>
      <c r="M7626" s="259"/>
      <c r="S7626" s="259"/>
      <c r="T7626" s="259"/>
      <c r="U7626" s="259"/>
      <c r="V7626" s="259"/>
    </row>
    <row r="7627" spans="1:22">
      <c r="A7627" s="45"/>
      <c r="B7627" s="43">
        <f t="shared" si="123"/>
        <v>7612</v>
      </c>
      <c r="C7627" s="919"/>
      <c r="D7627" s="48"/>
      <c r="L7627" s="259"/>
      <c r="M7627" s="259"/>
      <c r="S7627" s="259"/>
      <c r="T7627" s="259"/>
      <c r="U7627" s="259"/>
      <c r="V7627" s="259"/>
    </row>
    <row r="7628" spans="1:22">
      <c r="A7628" s="45"/>
      <c r="B7628" s="43">
        <f t="shared" si="123"/>
        <v>7613</v>
      </c>
      <c r="C7628" s="919"/>
      <c r="D7628" s="48"/>
      <c r="L7628" s="259"/>
      <c r="M7628" s="259"/>
      <c r="S7628" s="259"/>
      <c r="T7628" s="259"/>
      <c r="U7628" s="259"/>
      <c r="V7628" s="259"/>
    </row>
    <row r="7629" spans="1:22">
      <c r="A7629" s="45"/>
      <c r="B7629" s="43">
        <f t="shared" si="123"/>
        <v>7614</v>
      </c>
      <c r="C7629" s="919"/>
      <c r="D7629" s="48"/>
      <c r="L7629" s="259"/>
      <c r="M7629" s="259"/>
      <c r="S7629" s="259"/>
      <c r="T7629" s="259"/>
      <c r="U7629" s="259"/>
      <c r="V7629" s="259"/>
    </row>
    <row r="7630" spans="1:22">
      <c r="A7630" s="45"/>
      <c r="B7630" s="43">
        <f t="shared" si="123"/>
        <v>7615</v>
      </c>
      <c r="C7630" s="919"/>
      <c r="D7630" s="48"/>
      <c r="L7630" s="259"/>
      <c r="M7630" s="259"/>
      <c r="S7630" s="259"/>
      <c r="T7630" s="259"/>
      <c r="U7630" s="259"/>
      <c r="V7630" s="259"/>
    </row>
    <row r="7631" spans="1:22">
      <c r="A7631" s="45"/>
      <c r="B7631" s="43">
        <f t="shared" si="123"/>
        <v>7616</v>
      </c>
      <c r="C7631" s="919"/>
      <c r="D7631" s="48"/>
      <c r="L7631" s="259"/>
      <c r="M7631" s="259"/>
      <c r="S7631" s="259"/>
      <c r="T7631" s="259"/>
      <c r="U7631" s="259"/>
      <c r="V7631" s="259"/>
    </row>
    <row r="7632" spans="1:22">
      <c r="A7632" s="45"/>
      <c r="B7632" s="43">
        <f t="shared" si="123"/>
        <v>7617</v>
      </c>
      <c r="C7632" s="919"/>
      <c r="D7632" s="48"/>
      <c r="L7632" s="259"/>
      <c r="M7632" s="259"/>
      <c r="S7632" s="259"/>
      <c r="T7632" s="259"/>
      <c r="U7632" s="259"/>
      <c r="V7632" s="259"/>
    </row>
    <row r="7633" spans="1:22">
      <c r="A7633" s="45"/>
      <c r="B7633" s="43">
        <f t="shared" si="123"/>
        <v>7618</v>
      </c>
      <c r="C7633" s="919"/>
      <c r="D7633" s="48"/>
      <c r="L7633" s="259"/>
      <c r="M7633" s="259"/>
      <c r="S7633" s="259"/>
      <c r="T7633" s="259"/>
      <c r="U7633" s="259"/>
      <c r="V7633" s="259"/>
    </row>
    <row r="7634" spans="1:22">
      <c r="A7634" s="45"/>
      <c r="B7634" s="43">
        <f t="shared" ref="B7634:B7697" si="124">B7633+1</f>
        <v>7619</v>
      </c>
      <c r="C7634" s="919"/>
      <c r="D7634" s="48"/>
      <c r="L7634" s="259"/>
      <c r="M7634" s="259"/>
      <c r="S7634" s="259"/>
      <c r="T7634" s="259"/>
      <c r="U7634" s="259"/>
      <c r="V7634" s="259"/>
    </row>
    <row r="7635" spans="1:22">
      <c r="A7635" s="45"/>
      <c r="B7635" s="43">
        <f t="shared" si="124"/>
        <v>7620</v>
      </c>
      <c r="C7635" s="919"/>
      <c r="D7635" s="48"/>
      <c r="L7635" s="259"/>
      <c r="M7635" s="259"/>
      <c r="S7635" s="259"/>
      <c r="T7635" s="259"/>
      <c r="U7635" s="259"/>
      <c r="V7635" s="259"/>
    </row>
    <row r="7636" spans="1:22">
      <c r="A7636" s="45"/>
      <c r="B7636" s="43">
        <f t="shared" si="124"/>
        <v>7621</v>
      </c>
      <c r="C7636" s="919"/>
      <c r="D7636" s="48"/>
      <c r="L7636" s="259"/>
      <c r="M7636" s="259"/>
      <c r="S7636" s="259"/>
      <c r="T7636" s="259"/>
      <c r="U7636" s="259"/>
      <c r="V7636" s="259"/>
    </row>
    <row r="7637" spans="1:22">
      <c r="A7637" s="45"/>
      <c r="B7637" s="43">
        <f t="shared" si="124"/>
        <v>7622</v>
      </c>
      <c r="C7637" s="919"/>
      <c r="D7637" s="48"/>
      <c r="L7637" s="259"/>
      <c r="M7637" s="259"/>
      <c r="S7637" s="259"/>
      <c r="T7637" s="259"/>
      <c r="U7637" s="259"/>
      <c r="V7637" s="259"/>
    </row>
    <row r="7638" spans="1:22">
      <c r="A7638" s="45"/>
      <c r="B7638" s="43">
        <f t="shared" si="124"/>
        <v>7623</v>
      </c>
      <c r="C7638" s="919"/>
      <c r="D7638" s="48"/>
      <c r="L7638" s="259"/>
      <c r="M7638" s="259"/>
      <c r="S7638" s="259"/>
      <c r="T7638" s="259"/>
      <c r="U7638" s="259"/>
      <c r="V7638" s="259"/>
    </row>
    <row r="7639" spans="1:22">
      <c r="A7639" s="45"/>
      <c r="B7639" s="43">
        <f t="shared" si="124"/>
        <v>7624</v>
      </c>
      <c r="C7639" s="919"/>
      <c r="D7639" s="48"/>
      <c r="L7639" s="259"/>
      <c r="M7639" s="259"/>
      <c r="S7639" s="259"/>
      <c r="T7639" s="259"/>
      <c r="U7639" s="259"/>
      <c r="V7639" s="259"/>
    </row>
    <row r="7640" spans="1:22">
      <c r="A7640" s="45"/>
      <c r="B7640" s="43">
        <f t="shared" si="124"/>
        <v>7625</v>
      </c>
      <c r="C7640" s="919"/>
      <c r="D7640" s="48"/>
      <c r="L7640" s="259"/>
      <c r="M7640" s="259"/>
      <c r="S7640" s="259"/>
      <c r="T7640" s="259"/>
      <c r="U7640" s="259"/>
      <c r="V7640" s="259"/>
    </row>
    <row r="7641" spans="1:22">
      <c r="A7641" s="45"/>
      <c r="B7641" s="43">
        <f t="shared" si="124"/>
        <v>7626</v>
      </c>
      <c r="C7641" s="919"/>
      <c r="D7641" s="48"/>
      <c r="L7641" s="259"/>
      <c r="M7641" s="259"/>
      <c r="S7641" s="259"/>
      <c r="T7641" s="259"/>
      <c r="U7641" s="259"/>
      <c r="V7641" s="259"/>
    </row>
    <row r="7642" spans="1:22">
      <c r="A7642" s="45"/>
      <c r="B7642" s="43">
        <f t="shared" si="124"/>
        <v>7627</v>
      </c>
      <c r="C7642" s="919"/>
      <c r="D7642" s="48"/>
      <c r="L7642" s="259"/>
      <c r="M7642" s="259"/>
      <c r="S7642" s="259"/>
      <c r="T7642" s="259"/>
      <c r="U7642" s="259"/>
      <c r="V7642" s="259"/>
    </row>
    <row r="7643" spans="1:22">
      <c r="A7643" s="45"/>
      <c r="B7643" s="43">
        <f t="shared" si="124"/>
        <v>7628</v>
      </c>
      <c r="C7643" s="919"/>
      <c r="D7643" s="48"/>
      <c r="L7643" s="259"/>
      <c r="M7643" s="259"/>
      <c r="S7643" s="259"/>
      <c r="T7643" s="259"/>
      <c r="U7643" s="259"/>
      <c r="V7643" s="259"/>
    </row>
    <row r="7644" spans="1:22">
      <c r="A7644" s="45"/>
      <c r="B7644" s="43">
        <f t="shared" si="124"/>
        <v>7629</v>
      </c>
      <c r="C7644" s="919"/>
      <c r="D7644" s="48"/>
      <c r="L7644" s="259"/>
      <c r="M7644" s="259"/>
      <c r="S7644" s="259"/>
      <c r="T7644" s="259"/>
      <c r="U7644" s="259"/>
      <c r="V7644" s="259"/>
    </row>
    <row r="7645" spans="1:22">
      <c r="A7645" s="45"/>
      <c r="B7645" s="43">
        <f t="shared" si="124"/>
        <v>7630</v>
      </c>
      <c r="C7645" s="919"/>
      <c r="D7645" s="48"/>
      <c r="L7645" s="259"/>
      <c r="M7645" s="259"/>
      <c r="S7645" s="259"/>
      <c r="T7645" s="259"/>
      <c r="U7645" s="259"/>
      <c r="V7645" s="259"/>
    </row>
    <row r="7646" spans="1:22">
      <c r="A7646" s="45"/>
      <c r="B7646" s="43">
        <f t="shared" si="124"/>
        <v>7631</v>
      </c>
      <c r="C7646" s="919"/>
      <c r="D7646" s="48"/>
      <c r="L7646" s="259"/>
      <c r="M7646" s="259"/>
      <c r="S7646" s="259"/>
      <c r="T7646" s="259"/>
      <c r="U7646" s="259"/>
      <c r="V7646" s="259"/>
    </row>
    <row r="7647" spans="1:22">
      <c r="A7647" s="45"/>
      <c r="B7647" s="43">
        <f t="shared" si="124"/>
        <v>7632</v>
      </c>
      <c r="C7647" s="919"/>
      <c r="D7647" s="48"/>
      <c r="L7647" s="259"/>
      <c r="M7647" s="259"/>
      <c r="S7647" s="259"/>
      <c r="T7647" s="259"/>
      <c r="U7647" s="259"/>
      <c r="V7647" s="259"/>
    </row>
    <row r="7648" spans="1:22">
      <c r="A7648" s="45"/>
      <c r="B7648" s="43">
        <f t="shared" si="124"/>
        <v>7633</v>
      </c>
      <c r="C7648" s="919"/>
      <c r="D7648" s="48"/>
      <c r="L7648" s="259"/>
      <c r="M7648" s="259"/>
      <c r="S7648" s="259"/>
      <c r="T7648" s="259"/>
      <c r="U7648" s="259"/>
      <c r="V7648" s="259"/>
    </row>
    <row r="7649" spans="1:22">
      <c r="A7649" s="45"/>
      <c r="B7649" s="43">
        <f t="shared" si="124"/>
        <v>7634</v>
      </c>
      <c r="C7649" s="919"/>
      <c r="D7649" s="48"/>
      <c r="L7649" s="259"/>
      <c r="M7649" s="259"/>
      <c r="S7649" s="259"/>
      <c r="T7649" s="259"/>
      <c r="U7649" s="259"/>
      <c r="V7649" s="259"/>
    </row>
    <row r="7650" spans="1:22">
      <c r="A7650" s="45"/>
      <c r="B7650" s="43">
        <f t="shared" si="124"/>
        <v>7635</v>
      </c>
      <c r="C7650" s="919"/>
      <c r="D7650" s="48"/>
      <c r="L7650" s="259"/>
      <c r="M7650" s="259"/>
      <c r="S7650" s="259"/>
      <c r="T7650" s="259"/>
      <c r="U7650" s="259"/>
      <c r="V7650" s="259"/>
    </row>
    <row r="7651" spans="1:22">
      <c r="A7651" s="45"/>
      <c r="B7651" s="43">
        <f t="shared" si="124"/>
        <v>7636</v>
      </c>
      <c r="C7651" s="919"/>
      <c r="D7651" s="48"/>
      <c r="L7651" s="259"/>
      <c r="M7651" s="259"/>
      <c r="S7651" s="259"/>
      <c r="T7651" s="259"/>
      <c r="U7651" s="259"/>
      <c r="V7651" s="259"/>
    </row>
    <row r="7652" spans="1:22">
      <c r="A7652" s="45"/>
      <c r="B7652" s="43">
        <f t="shared" si="124"/>
        <v>7637</v>
      </c>
      <c r="C7652" s="919"/>
      <c r="D7652" s="48"/>
      <c r="L7652" s="259"/>
      <c r="M7652" s="259"/>
      <c r="S7652" s="259"/>
      <c r="T7652" s="259"/>
      <c r="U7652" s="259"/>
      <c r="V7652" s="259"/>
    </row>
    <row r="7653" spans="1:22">
      <c r="A7653" s="45"/>
      <c r="B7653" s="43">
        <f t="shared" si="124"/>
        <v>7638</v>
      </c>
      <c r="C7653" s="919"/>
      <c r="D7653" s="48"/>
      <c r="L7653" s="259"/>
      <c r="M7653" s="259"/>
      <c r="S7653" s="259"/>
      <c r="T7653" s="259"/>
      <c r="U7653" s="259"/>
      <c r="V7653" s="259"/>
    </row>
    <row r="7654" spans="1:22">
      <c r="A7654" s="45"/>
      <c r="B7654" s="43">
        <f t="shared" si="124"/>
        <v>7639</v>
      </c>
      <c r="C7654" s="919"/>
      <c r="D7654" s="48"/>
      <c r="L7654" s="259"/>
      <c r="M7654" s="259"/>
      <c r="S7654" s="259"/>
      <c r="T7654" s="259"/>
      <c r="U7654" s="259"/>
      <c r="V7654" s="259"/>
    </row>
    <row r="7655" spans="1:22">
      <c r="A7655" s="45"/>
      <c r="B7655" s="43">
        <f t="shared" si="124"/>
        <v>7640</v>
      </c>
      <c r="C7655" s="919"/>
      <c r="D7655" s="48"/>
      <c r="L7655" s="259"/>
      <c r="M7655" s="259"/>
      <c r="S7655" s="259"/>
      <c r="T7655" s="259"/>
      <c r="U7655" s="259"/>
      <c r="V7655" s="259"/>
    </row>
    <row r="7656" spans="1:22">
      <c r="A7656" s="45"/>
      <c r="B7656" s="43">
        <f t="shared" si="124"/>
        <v>7641</v>
      </c>
      <c r="C7656" s="919"/>
      <c r="D7656" s="48"/>
      <c r="L7656" s="259"/>
      <c r="M7656" s="259"/>
      <c r="S7656" s="259"/>
      <c r="T7656" s="259"/>
      <c r="U7656" s="259"/>
      <c r="V7656" s="259"/>
    </row>
    <row r="7657" spans="1:22">
      <c r="A7657" s="45"/>
      <c r="B7657" s="43">
        <f t="shared" si="124"/>
        <v>7642</v>
      </c>
      <c r="C7657" s="919"/>
      <c r="D7657" s="48"/>
      <c r="L7657" s="259"/>
      <c r="M7657" s="259"/>
      <c r="S7657" s="259"/>
      <c r="T7657" s="259"/>
      <c r="U7657" s="259"/>
      <c r="V7657" s="259"/>
    </row>
    <row r="7658" spans="1:22">
      <c r="A7658" s="45"/>
      <c r="B7658" s="43">
        <f t="shared" si="124"/>
        <v>7643</v>
      </c>
      <c r="C7658" s="919"/>
      <c r="D7658" s="48"/>
      <c r="L7658" s="259"/>
      <c r="M7658" s="259"/>
      <c r="S7658" s="259"/>
      <c r="T7658" s="259"/>
      <c r="U7658" s="259"/>
      <c r="V7658" s="259"/>
    </row>
    <row r="7659" spans="1:22">
      <c r="A7659" s="45"/>
      <c r="B7659" s="43">
        <f t="shared" si="124"/>
        <v>7644</v>
      </c>
      <c r="C7659" s="919"/>
      <c r="D7659" s="48"/>
      <c r="L7659" s="259"/>
      <c r="M7659" s="259"/>
      <c r="S7659" s="259"/>
      <c r="T7659" s="259"/>
      <c r="U7659" s="259"/>
      <c r="V7659" s="259"/>
    </row>
    <row r="7660" spans="1:22">
      <c r="A7660" s="45"/>
      <c r="B7660" s="43">
        <f t="shared" si="124"/>
        <v>7645</v>
      </c>
      <c r="C7660" s="919"/>
      <c r="D7660" s="48"/>
      <c r="L7660" s="259"/>
      <c r="M7660" s="259"/>
      <c r="S7660" s="259"/>
      <c r="T7660" s="259"/>
      <c r="U7660" s="259"/>
      <c r="V7660" s="259"/>
    </row>
    <row r="7661" spans="1:22">
      <c r="A7661" s="45"/>
      <c r="B7661" s="43">
        <f t="shared" si="124"/>
        <v>7646</v>
      </c>
      <c r="C7661" s="919"/>
      <c r="D7661" s="48"/>
      <c r="L7661" s="259"/>
      <c r="M7661" s="259"/>
      <c r="S7661" s="259"/>
      <c r="T7661" s="259"/>
      <c r="U7661" s="259"/>
      <c r="V7661" s="259"/>
    </row>
    <row r="7662" spans="1:22">
      <c r="A7662" s="45"/>
      <c r="B7662" s="43">
        <f t="shared" si="124"/>
        <v>7647</v>
      </c>
      <c r="C7662" s="919"/>
      <c r="D7662" s="48"/>
      <c r="L7662" s="259"/>
      <c r="M7662" s="259"/>
      <c r="S7662" s="259"/>
      <c r="T7662" s="259"/>
      <c r="U7662" s="259"/>
      <c r="V7662" s="259"/>
    </row>
    <row r="7663" spans="1:22">
      <c r="A7663" s="45"/>
      <c r="B7663" s="43">
        <f t="shared" si="124"/>
        <v>7648</v>
      </c>
      <c r="C7663" s="919"/>
      <c r="D7663" s="48"/>
      <c r="L7663" s="259"/>
      <c r="M7663" s="259"/>
      <c r="S7663" s="259"/>
      <c r="T7663" s="259"/>
      <c r="U7663" s="259"/>
      <c r="V7663" s="259"/>
    </row>
    <row r="7664" spans="1:22">
      <c r="A7664" s="45"/>
      <c r="B7664" s="43">
        <f t="shared" si="124"/>
        <v>7649</v>
      </c>
      <c r="C7664" s="919"/>
      <c r="D7664" s="48"/>
      <c r="L7664" s="259"/>
      <c r="M7664" s="259"/>
      <c r="S7664" s="259"/>
      <c r="T7664" s="259"/>
      <c r="U7664" s="259"/>
      <c r="V7664" s="259"/>
    </row>
    <row r="7665" spans="1:22">
      <c r="A7665" s="45"/>
      <c r="B7665" s="43">
        <f t="shared" si="124"/>
        <v>7650</v>
      </c>
      <c r="C7665" s="919"/>
      <c r="D7665" s="48"/>
      <c r="L7665" s="259"/>
      <c r="M7665" s="259"/>
      <c r="S7665" s="259"/>
      <c r="T7665" s="259"/>
      <c r="U7665" s="259"/>
      <c r="V7665" s="259"/>
    </row>
    <row r="7666" spans="1:22">
      <c r="A7666" s="45"/>
      <c r="B7666" s="43">
        <f t="shared" si="124"/>
        <v>7651</v>
      </c>
      <c r="C7666" s="919"/>
      <c r="D7666" s="48"/>
      <c r="L7666" s="259"/>
      <c r="M7666" s="259"/>
      <c r="S7666" s="259"/>
      <c r="T7666" s="259"/>
      <c r="U7666" s="259"/>
      <c r="V7666" s="259"/>
    </row>
    <row r="7667" spans="1:22">
      <c r="A7667" s="45"/>
      <c r="B7667" s="43">
        <f t="shared" si="124"/>
        <v>7652</v>
      </c>
      <c r="C7667" s="919"/>
      <c r="D7667" s="48"/>
      <c r="L7667" s="259"/>
      <c r="M7667" s="259"/>
      <c r="S7667" s="259"/>
      <c r="T7667" s="259"/>
      <c r="U7667" s="259"/>
      <c r="V7667" s="259"/>
    </row>
    <row r="7668" spans="1:22">
      <c r="A7668" s="45"/>
      <c r="B7668" s="43">
        <f t="shared" si="124"/>
        <v>7653</v>
      </c>
      <c r="C7668" s="919"/>
      <c r="D7668" s="48"/>
      <c r="L7668" s="259"/>
      <c r="M7668" s="259"/>
      <c r="S7668" s="259"/>
      <c r="T7668" s="259"/>
      <c r="U7668" s="259"/>
      <c r="V7668" s="259"/>
    </row>
    <row r="7669" spans="1:22">
      <c r="A7669" s="45"/>
      <c r="B7669" s="43">
        <f t="shared" si="124"/>
        <v>7654</v>
      </c>
      <c r="C7669" s="919"/>
      <c r="D7669" s="48"/>
      <c r="L7669" s="259"/>
      <c r="M7669" s="259"/>
      <c r="S7669" s="259"/>
      <c r="T7669" s="259"/>
      <c r="U7669" s="259"/>
      <c r="V7669" s="259"/>
    </row>
    <row r="7670" spans="1:22">
      <c r="A7670" s="45"/>
      <c r="B7670" s="43">
        <f t="shared" si="124"/>
        <v>7655</v>
      </c>
      <c r="C7670" s="919"/>
      <c r="D7670" s="48"/>
      <c r="L7670" s="259"/>
      <c r="M7670" s="259"/>
      <c r="S7670" s="259"/>
      <c r="T7670" s="259"/>
      <c r="U7670" s="259"/>
      <c r="V7670" s="259"/>
    </row>
    <row r="7671" spans="1:22">
      <c r="A7671" s="45"/>
      <c r="B7671" s="43">
        <f t="shared" si="124"/>
        <v>7656</v>
      </c>
      <c r="C7671" s="919"/>
      <c r="D7671" s="48"/>
      <c r="L7671" s="259"/>
      <c r="M7671" s="259"/>
      <c r="S7671" s="259"/>
      <c r="T7671" s="259"/>
      <c r="U7671" s="259"/>
      <c r="V7671" s="259"/>
    </row>
    <row r="7672" spans="1:22">
      <c r="A7672" s="45"/>
      <c r="B7672" s="43">
        <f t="shared" si="124"/>
        <v>7657</v>
      </c>
      <c r="C7672" s="919"/>
      <c r="D7672" s="48"/>
      <c r="L7672" s="259"/>
      <c r="M7672" s="259"/>
      <c r="S7672" s="259"/>
      <c r="T7672" s="259"/>
      <c r="U7672" s="259"/>
      <c r="V7672" s="259"/>
    </row>
    <row r="7673" spans="1:22">
      <c r="A7673" s="45"/>
      <c r="B7673" s="43">
        <f t="shared" si="124"/>
        <v>7658</v>
      </c>
      <c r="C7673" s="919"/>
      <c r="D7673" s="48"/>
      <c r="L7673" s="259"/>
      <c r="M7673" s="259"/>
      <c r="S7673" s="259"/>
      <c r="T7673" s="259"/>
      <c r="U7673" s="259"/>
      <c r="V7673" s="259"/>
    </row>
    <row r="7674" spans="1:22">
      <c r="A7674" s="45"/>
      <c r="B7674" s="43">
        <f t="shared" si="124"/>
        <v>7659</v>
      </c>
      <c r="C7674" s="919"/>
      <c r="D7674" s="48"/>
      <c r="L7674" s="259"/>
      <c r="M7674" s="259"/>
      <c r="S7674" s="259"/>
      <c r="T7674" s="259"/>
      <c r="U7674" s="259"/>
      <c r="V7674" s="259"/>
    </row>
    <row r="7675" spans="1:22">
      <c r="A7675" s="45"/>
      <c r="B7675" s="43">
        <f t="shared" si="124"/>
        <v>7660</v>
      </c>
      <c r="C7675" s="919"/>
      <c r="D7675" s="48"/>
      <c r="L7675" s="259"/>
      <c r="M7675" s="259"/>
      <c r="S7675" s="259"/>
      <c r="T7675" s="259"/>
      <c r="U7675" s="259"/>
      <c r="V7675" s="259"/>
    </row>
    <row r="7676" spans="1:22">
      <c r="A7676" s="45"/>
      <c r="B7676" s="43">
        <f t="shared" si="124"/>
        <v>7661</v>
      </c>
      <c r="C7676" s="919"/>
      <c r="D7676" s="48"/>
      <c r="L7676" s="259"/>
      <c r="M7676" s="259"/>
      <c r="S7676" s="259"/>
      <c r="T7676" s="259"/>
      <c r="U7676" s="259"/>
      <c r="V7676" s="259"/>
    </row>
    <row r="7677" spans="1:22">
      <c r="A7677" s="45"/>
      <c r="B7677" s="43">
        <f t="shared" si="124"/>
        <v>7662</v>
      </c>
      <c r="C7677" s="919"/>
      <c r="D7677" s="48"/>
      <c r="L7677" s="259"/>
      <c r="M7677" s="259"/>
      <c r="S7677" s="259"/>
      <c r="T7677" s="259"/>
      <c r="U7677" s="259"/>
      <c r="V7677" s="259"/>
    </row>
    <row r="7678" spans="1:22">
      <c r="A7678" s="45"/>
      <c r="B7678" s="43">
        <f t="shared" si="124"/>
        <v>7663</v>
      </c>
      <c r="C7678" s="919"/>
      <c r="D7678" s="48"/>
      <c r="L7678" s="259"/>
      <c r="M7678" s="259"/>
      <c r="S7678" s="259"/>
      <c r="T7678" s="259"/>
      <c r="U7678" s="259"/>
      <c r="V7678" s="259"/>
    </row>
    <row r="7679" spans="1:22">
      <c r="A7679" s="45"/>
      <c r="B7679" s="43">
        <f t="shared" si="124"/>
        <v>7664</v>
      </c>
      <c r="C7679" s="919"/>
      <c r="D7679" s="48"/>
      <c r="L7679" s="259"/>
      <c r="M7679" s="259"/>
      <c r="S7679" s="259"/>
      <c r="T7679" s="259"/>
      <c r="U7679" s="259"/>
      <c r="V7679" s="259"/>
    </row>
    <row r="7680" spans="1:22">
      <c r="A7680" s="45"/>
      <c r="B7680" s="43">
        <f t="shared" si="124"/>
        <v>7665</v>
      </c>
      <c r="C7680" s="919"/>
      <c r="D7680" s="48"/>
      <c r="L7680" s="259"/>
      <c r="M7680" s="259"/>
      <c r="S7680" s="259"/>
      <c r="T7680" s="259"/>
      <c r="U7680" s="259"/>
      <c r="V7680" s="259"/>
    </row>
    <row r="7681" spans="1:22">
      <c r="A7681" s="45"/>
      <c r="B7681" s="43">
        <f t="shared" si="124"/>
        <v>7666</v>
      </c>
      <c r="C7681" s="919"/>
      <c r="D7681" s="48"/>
      <c r="L7681" s="259"/>
      <c r="M7681" s="259"/>
      <c r="S7681" s="259"/>
      <c r="T7681" s="259"/>
      <c r="U7681" s="259"/>
      <c r="V7681" s="259"/>
    </row>
    <row r="7682" spans="1:22">
      <c r="A7682" s="45"/>
      <c r="B7682" s="43">
        <f t="shared" si="124"/>
        <v>7667</v>
      </c>
      <c r="C7682" s="919"/>
      <c r="D7682" s="48"/>
      <c r="L7682" s="259"/>
      <c r="M7682" s="259"/>
      <c r="S7682" s="259"/>
      <c r="T7682" s="259"/>
      <c r="U7682" s="259"/>
      <c r="V7682" s="259"/>
    </row>
    <row r="7683" spans="1:22">
      <c r="A7683" s="45"/>
      <c r="B7683" s="43">
        <f t="shared" si="124"/>
        <v>7668</v>
      </c>
      <c r="C7683" s="919"/>
      <c r="D7683" s="48"/>
      <c r="L7683" s="259"/>
      <c r="M7683" s="259"/>
      <c r="S7683" s="259"/>
      <c r="T7683" s="259"/>
      <c r="U7683" s="259"/>
      <c r="V7683" s="259"/>
    </row>
    <row r="7684" spans="1:22">
      <c r="A7684" s="45"/>
      <c r="B7684" s="43">
        <f t="shared" si="124"/>
        <v>7669</v>
      </c>
      <c r="C7684" s="919"/>
      <c r="D7684" s="48"/>
      <c r="L7684" s="259"/>
      <c r="M7684" s="259"/>
      <c r="S7684" s="259"/>
      <c r="T7684" s="259"/>
      <c r="U7684" s="259"/>
      <c r="V7684" s="259"/>
    </row>
    <row r="7685" spans="1:22">
      <c r="A7685" s="45"/>
      <c r="B7685" s="43">
        <f t="shared" si="124"/>
        <v>7670</v>
      </c>
      <c r="C7685" s="919"/>
      <c r="D7685" s="48"/>
      <c r="L7685" s="259"/>
      <c r="M7685" s="259"/>
      <c r="S7685" s="259"/>
      <c r="T7685" s="259"/>
      <c r="U7685" s="259"/>
      <c r="V7685" s="259"/>
    </row>
    <row r="7686" spans="1:22">
      <c r="A7686" s="45"/>
      <c r="B7686" s="43">
        <f t="shared" si="124"/>
        <v>7671</v>
      </c>
      <c r="C7686" s="919"/>
      <c r="D7686" s="48"/>
      <c r="L7686" s="259"/>
      <c r="M7686" s="259"/>
      <c r="S7686" s="259"/>
      <c r="T7686" s="259"/>
      <c r="U7686" s="259"/>
      <c r="V7686" s="259"/>
    </row>
    <row r="7687" spans="1:22">
      <c r="A7687" s="45"/>
      <c r="B7687" s="43">
        <f t="shared" si="124"/>
        <v>7672</v>
      </c>
      <c r="C7687" s="919"/>
      <c r="D7687" s="48"/>
      <c r="L7687" s="259"/>
      <c r="M7687" s="259"/>
      <c r="S7687" s="259"/>
      <c r="T7687" s="259"/>
      <c r="U7687" s="259"/>
      <c r="V7687" s="259"/>
    </row>
    <row r="7688" spans="1:22">
      <c r="A7688" s="45"/>
      <c r="B7688" s="43">
        <f t="shared" si="124"/>
        <v>7673</v>
      </c>
      <c r="C7688" s="919"/>
      <c r="D7688" s="48"/>
      <c r="L7688" s="259"/>
      <c r="M7688" s="259"/>
      <c r="S7688" s="259"/>
      <c r="T7688" s="259"/>
      <c r="U7688" s="259"/>
      <c r="V7688" s="259"/>
    </row>
    <row r="7689" spans="1:22">
      <c r="A7689" s="45"/>
      <c r="B7689" s="43">
        <f t="shared" si="124"/>
        <v>7674</v>
      </c>
      <c r="C7689" s="919"/>
      <c r="D7689" s="48"/>
      <c r="L7689" s="259"/>
      <c r="M7689" s="259"/>
      <c r="S7689" s="259"/>
      <c r="T7689" s="259"/>
      <c r="U7689" s="259"/>
      <c r="V7689" s="259"/>
    </row>
    <row r="7690" spans="1:22">
      <c r="A7690" s="45"/>
      <c r="B7690" s="43">
        <f t="shared" si="124"/>
        <v>7675</v>
      </c>
      <c r="C7690" s="919"/>
      <c r="D7690" s="48"/>
      <c r="L7690" s="259"/>
      <c r="M7690" s="259"/>
      <c r="S7690" s="259"/>
      <c r="T7690" s="259"/>
      <c r="U7690" s="259"/>
      <c r="V7690" s="259"/>
    </row>
    <row r="7691" spans="1:22">
      <c r="A7691" s="45"/>
      <c r="B7691" s="43">
        <f t="shared" si="124"/>
        <v>7676</v>
      </c>
      <c r="C7691" s="919"/>
      <c r="D7691" s="48"/>
      <c r="L7691" s="259"/>
      <c r="M7691" s="259"/>
      <c r="S7691" s="259"/>
      <c r="T7691" s="259"/>
      <c r="U7691" s="259"/>
      <c r="V7691" s="259"/>
    </row>
    <row r="7692" spans="1:22">
      <c r="A7692" s="45"/>
      <c r="B7692" s="43">
        <f t="shared" si="124"/>
        <v>7677</v>
      </c>
      <c r="C7692" s="919"/>
      <c r="D7692" s="48"/>
      <c r="L7692" s="259"/>
      <c r="M7692" s="259"/>
      <c r="S7692" s="259"/>
      <c r="T7692" s="259"/>
      <c r="U7692" s="259"/>
      <c r="V7692" s="259"/>
    </row>
    <row r="7693" spans="1:22">
      <c r="A7693" s="45"/>
      <c r="B7693" s="43">
        <f t="shared" si="124"/>
        <v>7678</v>
      </c>
      <c r="C7693" s="919"/>
      <c r="D7693" s="48"/>
      <c r="L7693" s="259"/>
      <c r="M7693" s="259"/>
      <c r="S7693" s="259"/>
      <c r="T7693" s="259"/>
      <c r="U7693" s="259"/>
      <c r="V7693" s="259"/>
    </row>
    <row r="7694" spans="1:22">
      <c r="A7694" s="45"/>
      <c r="B7694" s="43">
        <f t="shared" si="124"/>
        <v>7679</v>
      </c>
      <c r="C7694" s="919"/>
      <c r="D7694" s="48"/>
      <c r="L7694" s="259"/>
      <c r="M7694" s="259"/>
      <c r="S7694" s="259"/>
      <c r="T7694" s="259"/>
      <c r="U7694" s="259"/>
      <c r="V7694" s="259"/>
    </row>
    <row r="7695" spans="1:22">
      <c r="A7695" s="45"/>
      <c r="B7695" s="43">
        <f t="shared" si="124"/>
        <v>7680</v>
      </c>
      <c r="C7695" s="919"/>
      <c r="D7695" s="48"/>
      <c r="L7695" s="259"/>
      <c r="M7695" s="259"/>
      <c r="S7695" s="259"/>
      <c r="T7695" s="259"/>
      <c r="U7695" s="259"/>
      <c r="V7695" s="259"/>
    </row>
    <row r="7696" spans="1:22">
      <c r="A7696" s="45"/>
      <c r="B7696" s="43">
        <f t="shared" si="124"/>
        <v>7681</v>
      </c>
      <c r="C7696" s="919"/>
      <c r="D7696" s="48"/>
      <c r="L7696" s="259"/>
      <c r="M7696" s="259"/>
      <c r="S7696" s="259"/>
      <c r="T7696" s="259"/>
      <c r="U7696" s="259"/>
      <c r="V7696" s="259"/>
    </row>
    <row r="7697" spans="1:22">
      <c r="A7697" s="45"/>
      <c r="B7697" s="43">
        <f t="shared" si="124"/>
        <v>7682</v>
      </c>
      <c r="C7697" s="919"/>
      <c r="D7697" s="48"/>
      <c r="L7697" s="259"/>
      <c r="M7697" s="259"/>
      <c r="S7697" s="259"/>
      <c r="T7697" s="259"/>
      <c r="U7697" s="259"/>
      <c r="V7697" s="259"/>
    </row>
    <row r="7698" spans="1:22">
      <c r="A7698" s="45"/>
      <c r="B7698" s="43">
        <f t="shared" ref="B7698:B7761" si="125">B7697+1</f>
        <v>7683</v>
      </c>
      <c r="C7698" s="919"/>
      <c r="D7698" s="48"/>
      <c r="L7698" s="259"/>
      <c r="M7698" s="259"/>
      <c r="S7698" s="259"/>
      <c r="T7698" s="259"/>
      <c r="U7698" s="259"/>
      <c r="V7698" s="259"/>
    </row>
    <row r="7699" spans="1:22">
      <c r="A7699" s="45"/>
      <c r="B7699" s="43">
        <f t="shared" si="125"/>
        <v>7684</v>
      </c>
      <c r="C7699" s="919"/>
      <c r="D7699" s="48"/>
      <c r="L7699" s="259"/>
      <c r="M7699" s="259"/>
      <c r="S7699" s="259"/>
      <c r="T7699" s="259"/>
      <c r="U7699" s="259"/>
      <c r="V7699" s="259"/>
    </row>
    <row r="7700" spans="1:22">
      <c r="A7700" s="45"/>
      <c r="B7700" s="43">
        <f t="shared" si="125"/>
        <v>7685</v>
      </c>
      <c r="C7700" s="919"/>
      <c r="D7700" s="48"/>
      <c r="L7700" s="259"/>
      <c r="M7700" s="259"/>
      <c r="S7700" s="259"/>
      <c r="T7700" s="259"/>
      <c r="U7700" s="259"/>
      <c r="V7700" s="259"/>
    </row>
    <row r="7701" spans="1:22">
      <c r="A7701" s="45"/>
      <c r="B7701" s="43">
        <f t="shared" si="125"/>
        <v>7686</v>
      </c>
      <c r="C7701" s="919"/>
      <c r="D7701" s="48"/>
      <c r="L7701" s="259"/>
      <c r="M7701" s="259"/>
      <c r="S7701" s="259"/>
      <c r="T7701" s="259"/>
      <c r="U7701" s="259"/>
      <c r="V7701" s="259"/>
    </row>
    <row r="7702" spans="1:22">
      <c r="A7702" s="45"/>
      <c r="B7702" s="43">
        <f t="shared" si="125"/>
        <v>7687</v>
      </c>
      <c r="C7702" s="919"/>
      <c r="D7702" s="48"/>
      <c r="L7702" s="259"/>
      <c r="M7702" s="259"/>
      <c r="S7702" s="259"/>
      <c r="T7702" s="259"/>
      <c r="U7702" s="259"/>
      <c r="V7702" s="259"/>
    </row>
    <row r="7703" spans="1:22">
      <c r="A7703" s="45"/>
      <c r="B7703" s="43">
        <f t="shared" si="125"/>
        <v>7688</v>
      </c>
      <c r="C7703" s="919"/>
      <c r="D7703" s="48"/>
      <c r="L7703" s="259"/>
      <c r="M7703" s="259"/>
      <c r="S7703" s="259"/>
      <c r="T7703" s="259"/>
      <c r="U7703" s="259"/>
      <c r="V7703" s="259"/>
    </row>
    <row r="7704" spans="1:22">
      <c r="A7704" s="45"/>
      <c r="B7704" s="43">
        <f t="shared" si="125"/>
        <v>7689</v>
      </c>
      <c r="C7704" s="919"/>
      <c r="D7704" s="48"/>
      <c r="L7704" s="259"/>
      <c r="M7704" s="259"/>
      <c r="S7704" s="259"/>
      <c r="T7704" s="259"/>
      <c r="U7704" s="259"/>
      <c r="V7704" s="259"/>
    </row>
    <row r="7705" spans="1:22">
      <c r="A7705" s="45"/>
      <c r="B7705" s="43">
        <f t="shared" si="125"/>
        <v>7690</v>
      </c>
      <c r="C7705" s="919"/>
      <c r="D7705" s="48"/>
      <c r="L7705" s="259"/>
      <c r="M7705" s="259"/>
      <c r="S7705" s="259"/>
      <c r="T7705" s="259"/>
      <c r="U7705" s="259"/>
      <c r="V7705" s="259"/>
    </row>
    <row r="7706" spans="1:22">
      <c r="A7706" s="45"/>
      <c r="B7706" s="43">
        <f t="shared" si="125"/>
        <v>7691</v>
      </c>
      <c r="C7706" s="919"/>
      <c r="D7706" s="48"/>
      <c r="L7706" s="259"/>
      <c r="M7706" s="259"/>
      <c r="S7706" s="259"/>
      <c r="T7706" s="259"/>
      <c r="U7706" s="259"/>
      <c r="V7706" s="259"/>
    </row>
    <row r="7707" spans="1:22">
      <c r="A7707" s="45"/>
      <c r="B7707" s="43">
        <f t="shared" si="125"/>
        <v>7692</v>
      </c>
      <c r="C7707" s="919"/>
      <c r="D7707" s="48"/>
      <c r="L7707" s="259"/>
      <c r="M7707" s="259"/>
      <c r="S7707" s="259"/>
      <c r="T7707" s="259"/>
      <c r="U7707" s="259"/>
      <c r="V7707" s="259"/>
    </row>
    <row r="7708" spans="1:22">
      <c r="A7708" s="45"/>
      <c r="B7708" s="43">
        <f t="shared" si="125"/>
        <v>7693</v>
      </c>
      <c r="C7708" s="919"/>
      <c r="D7708" s="48"/>
      <c r="L7708" s="259"/>
      <c r="M7708" s="259"/>
      <c r="S7708" s="259"/>
      <c r="T7708" s="259"/>
      <c r="U7708" s="259"/>
      <c r="V7708" s="259"/>
    </row>
    <row r="7709" spans="1:22">
      <c r="A7709" s="45"/>
      <c r="B7709" s="43">
        <f t="shared" si="125"/>
        <v>7694</v>
      </c>
      <c r="C7709" s="919"/>
      <c r="D7709" s="48"/>
      <c r="L7709" s="259"/>
      <c r="M7709" s="259"/>
      <c r="S7709" s="259"/>
      <c r="T7709" s="259"/>
      <c r="U7709" s="259"/>
      <c r="V7709" s="259"/>
    </row>
    <row r="7710" spans="1:22">
      <c r="A7710" s="45"/>
      <c r="B7710" s="43">
        <f t="shared" si="125"/>
        <v>7695</v>
      </c>
      <c r="C7710" s="919"/>
      <c r="D7710" s="48"/>
      <c r="L7710" s="259"/>
      <c r="M7710" s="259"/>
      <c r="S7710" s="259"/>
      <c r="T7710" s="259"/>
      <c r="U7710" s="259"/>
      <c r="V7710" s="259"/>
    </row>
    <row r="7711" spans="1:22">
      <c r="A7711" s="45"/>
      <c r="B7711" s="43">
        <f t="shared" si="125"/>
        <v>7696</v>
      </c>
      <c r="C7711" s="919"/>
      <c r="D7711" s="48"/>
      <c r="L7711" s="259"/>
      <c r="M7711" s="259"/>
      <c r="S7711" s="259"/>
      <c r="T7711" s="259"/>
      <c r="U7711" s="259"/>
      <c r="V7711" s="259"/>
    </row>
    <row r="7712" spans="1:22">
      <c r="A7712" s="45"/>
      <c r="B7712" s="43">
        <f t="shared" si="125"/>
        <v>7697</v>
      </c>
      <c r="C7712" s="919"/>
      <c r="D7712" s="48"/>
      <c r="L7712" s="259"/>
      <c r="M7712" s="259"/>
      <c r="S7712" s="259"/>
      <c r="T7712" s="259"/>
      <c r="U7712" s="259"/>
      <c r="V7712" s="259"/>
    </row>
    <row r="7713" spans="1:22">
      <c r="A7713" s="45"/>
      <c r="B7713" s="43">
        <f t="shared" si="125"/>
        <v>7698</v>
      </c>
      <c r="C7713" s="919"/>
      <c r="D7713" s="48"/>
      <c r="L7713" s="259"/>
      <c r="M7713" s="259"/>
      <c r="S7713" s="259"/>
      <c r="T7713" s="259"/>
      <c r="U7713" s="259"/>
      <c r="V7713" s="259"/>
    </row>
    <row r="7714" spans="1:22">
      <c r="A7714" s="45"/>
      <c r="B7714" s="43">
        <f t="shared" si="125"/>
        <v>7699</v>
      </c>
      <c r="C7714" s="919"/>
      <c r="D7714" s="48"/>
      <c r="L7714" s="259"/>
      <c r="M7714" s="259"/>
      <c r="S7714" s="259"/>
      <c r="T7714" s="259"/>
      <c r="U7714" s="259"/>
      <c r="V7714" s="259"/>
    </row>
    <row r="7715" spans="1:22">
      <c r="A7715" s="45"/>
      <c r="B7715" s="43">
        <f t="shared" si="125"/>
        <v>7700</v>
      </c>
      <c r="C7715" s="919"/>
      <c r="D7715" s="48"/>
      <c r="L7715" s="259"/>
      <c r="M7715" s="259"/>
      <c r="S7715" s="259"/>
      <c r="T7715" s="259"/>
      <c r="U7715" s="259"/>
      <c r="V7715" s="259"/>
    </row>
    <row r="7716" spans="1:22">
      <c r="A7716" s="45"/>
      <c r="B7716" s="43">
        <f t="shared" si="125"/>
        <v>7701</v>
      </c>
      <c r="C7716" s="919"/>
      <c r="D7716" s="48"/>
      <c r="L7716" s="259"/>
      <c r="M7716" s="259"/>
      <c r="S7716" s="259"/>
      <c r="T7716" s="259"/>
      <c r="U7716" s="259"/>
      <c r="V7716" s="259"/>
    </row>
    <row r="7717" spans="1:22">
      <c r="A7717" s="45"/>
      <c r="B7717" s="43">
        <f t="shared" si="125"/>
        <v>7702</v>
      </c>
      <c r="C7717" s="919"/>
      <c r="D7717" s="48"/>
      <c r="L7717" s="259"/>
      <c r="M7717" s="259"/>
      <c r="S7717" s="259"/>
      <c r="T7717" s="259"/>
      <c r="U7717" s="259"/>
      <c r="V7717" s="259"/>
    </row>
    <row r="7718" spans="1:22">
      <c r="A7718" s="45"/>
      <c r="B7718" s="43">
        <f t="shared" si="125"/>
        <v>7703</v>
      </c>
      <c r="C7718" s="919"/>
      <c r="D7718" s="48"/>
      <c r="L7718" s="259"/>
      <c r="M7718" s="259"/>
      <c r="S7718" s="259"/>
      <c r="T7718" s="259"/>
      <c r="U7718" s="259"/>
      <c r="V7718" s="259"/>
    </row>
    <row r="7719" spans="1:22">
      <c r="A7719" s="45"/>
      <c r="B7719" s="43">
        <f t="shared" si="125"/>
        <v>7704</v>
      </c>
      <c r="C7719" s="919"/>
      <c r="D7719" s="48"/>
      <c r="L7719" s="259"/>
      <c r="M7719" s="259"/>
      <c r="S7719" s="259"/>
      <c r="T7719" s="259"/>
      <c r="U7719" s="259"/>
      <c r="V7719" s="259"/>
    </row>
    <row r="7720" spans="1:22">
      <c r="A7720" s="45"/>
      <c r="B7720" s="43">
        <f t="shared" si="125"/>
        <v>7705</v>
      </c>
      <c r="C7720" s="919"/>
      <c r="D7720" s="48"/>
      <c r="L7720" s="259"/>
      <c r="M7720" s="259"/>
      <c r="S7720" s="259"/>
      <c r="T7720" s="259"/>
      <c r="U7720" s="259"/>
      <c r="V7720" s="259"/>
    </row>
    <row r="7721" spans="1:22">
      <c r="A7721" s="45"/>
      <c r="B7721" s="43">
        <f t="shared" si="125"/>
        <v>7706</v>
      </c>
      <c r="C7721" s="919"/>
      <c r="D7721" s="48"/>
      <c r="L7721" s="259"/>
      <c r="M7721" s="259"/>
      <c r="S7721" s="259"/>
      <c r="T7721" s="259"/>
      <c r="U7721" s="259"/>
      <c r="V7721" s="259"/>
    </row>
    <row r="7722" spans="1:22">
      <c r="A7722" s="45"/>
      <c r="B7722" s="43">
        <f t="shared" si="125"/>
        <v>7707</v>
      </c>
      <c r="C7722" s="919"/>
      <c r="D7722" s="48"/>
      <c r="L7722" s="259"/>
      <c r="M7722" s="259"/>
      <c r="S7722" s="259"/>
      <c r="T7722" s="259"/>
      <c r="U7722" s="259"/>
      <c r="V7722" s="259"/>
    </row>
    <row r="7723" spans="1:22">
      <c r="A7723" s="45"/>
      <c r="B7723" s="43">
        <f t="shared" si="125"/>
        <v>7708</v>
      </c>
      <c r="C7723" s="919"/>
      <c r="D7723" s="48"/>
      <c r="L7723" s="259"/>
      <c r="M7723" s="259"/>
      <c r="S7723" s="259"/>
      <c r="T7723" s="259"/>
      <c r="U7723" s="259"/>
      <c r="V7723" s="259"/>
    </row>
    <row r="7724" spans="1:22">
      <c r="A7724" s="45"/>
      <c r="B7724" s="43">
        <f t="shared" si="125"/>
        <v>7709</v>
      </c>
      <c r="C7724" s="919"/>
      <c r="D7724" s="48"/>
      <c r="L7724" s="259"/>
      <c r="M7724" s="259"/>
      <c r="S7724" s="259"/>
      <c r="T7724" s="259"/>
      <c r="U7724" s="259"/>
      <c r="V7724" s="259"/>
    </row>
    <row r="7725" spans="1:22">
      <c r="A7725" s="45"/>
      <c r="B7725" s="43">
        <f t="shared" si="125"/>
        <v>7710</v>
      </c>
      <c r="C7725" s="919"/>
      <c r="D7725" s="48"/>
      <c r="L7725" s="259"/>
      <c r="M7725" s="259"/>
      <c r="S7725" s="259"/>
      <c r="T7725" s="259"/>
      <c r="U7725" s="259"/>
      <c r="V7725" s="259"/>
    </row>
    <row r="7726" spans="1:22">
      <c r="A7726" s="45"/>
      <c r="B7726" s="43">
        <f t="shared" si="125"/>
        <v>7711</v>
      </c>
      <c r="C7726" s="919"/>
      <c r="D7726" s="48"/>
      <c r="L7726" s="259"/>
      <c r="M7726" s="259"/>
      <c r="S7726" s="259"/>
      <c r="T7726" s="259"/>
      <c r="U7726" s="259"/>
      <c r="V7726" s="259"/>
    </row>
    <row r="7727" spans="1:22">
      <c r="A7727" s="45"/>
      <c r="B7727" s="43">
        <f t="shared" si="125"/>
        <v>7712</v>
      </c>
      <c r="C7727" s="919"/>
      <c r="D7727" s="48"/>
      <c r="L7727" s="259"/>
      <c r="M7727" s="259"/>
      <c r="S7727" s="259"/>
      <c r="T7727" s="259"/>
      <c r="U7727" s="259"/>
      <c r="V7727" s="259"/>
    </row>
    <row r="7728" spans="1:22">
      <c r="A7728" s="45"/>
      <c r="B7728" s="43">
        <f t="shared" si="125"/>
        <v>7713</v>
      </c>
      <c r="C7728" s="919"/>
      <c r="D7728" s="48"/>
      <c r="L7728" s="259"/>
      <c r="M7728" s="259"/>
      <c r="S7728" s="259"/>
      <c r="T7728" s="259"/>
      <c r="U7728" s="259"/>
      <c r="V7728" s="259"/>
    </row>
    <row r="7729" spans="1:22">
      <c r="A7729" s="45"/>
      <c r="B7729" s="43">
        <f t="shared" si="125"/>
        <v>7714</v>
      </c>
      <c r="C7729" s="919"/>
      <c r="D7729" s="48"/>
      <c r="L7729" s="259"/>
      <c r="M7729" s="259"/>
      <c r="S7729" s="259"/>
      <c r="T7729" s="259"/>
      <c r="U7729" s="259"/>
      <c r="V7729" s="259"/>
    </row>
    <row r="7730" spans="1:22">
      <c r="A7730" s="45"/>
      <c r="B7730" s="43">
        <f t="shared" si="125"/>
        <v>7715</v>
      </c>
      <c r="C7730" s="919"/>
      <c r="D7730" s="48"/>
      <c r="L7730" s="259"/>
      <c r="M7730" s="259"/>
      <c r="S7730" s="259"/>
      <c r="T7730" s="259"/>
      <c r="U7730" s="259"/>
      <c r="V7730" s="259"/>
    </row>
    <row r="7731" spans="1:22">
      <c r="A7731" s="45"/>
      <c r="B7731" s="43">
        <f t="shared" si="125"/>
        <v>7716</v>
      </c>
      <c r="C7731" s="919"/>
      <c r="D7731" s="48"/>
      <c r="L7731" s="259"/>
      <c r="M7731" s="259"/>
      <c r="S7731" s="259"/>
      <c r="T7731" s="259"/>
      <c r="U7731" s="259"/>
      <c r="V7731" s="259"/>
    </row>
    <row r="7732" spans="1:22">
      <c r="A7732" s="45"/>
      <c r="B7732" s="43">
        <f t="shared" si="125"/>
        <v>7717</v>
      </c>
      <c r="C7732" s="919"/>
      <c r="D7732" s="48"/>
      <c r="L7732" s="259"/>
      <c r="M7732" s="259"/>
      <c r="S7732" s="259"/>
      <c r="T7732" s="259"/>
      <c r="U7732" s="259"/>
      <c r="V7732" s="259"/>
    </row>
    <row r="7733" spans="1:22">
      <c r="A7733" s="45"/>
      <c r="B7733" s="43">
        <f t="shared" si="125"/>
        <v>7718</v>
      </c>
      <c r="C7733" s="919"/>
      <c r="D7733" s="48"/>
      <c r="L7733" s="259"/>
      <c r="M7733" s="259"/>
      <c r="S7733" s="259"/>
      <c r="T7733" s="259"/>
      <c r="U7733" s="259"/>
      <c r="V7733" s="259"/>
    </row>
    <row r="7734" spans="1:22">
      <c r="A7734" s="45"/>
      <c r="B7734" s="43">
        <f t="shared" si="125"/>
        <v>7719</v>
      </c>
      <c r="C7734" s="919"/>
      <c r="D7734" s="48"/>
      <c r="L7734" s="259"/>
      <c r="M7734" s="259"/>
      <c r="S7734" s="259"/>
      <c r="T7734" s="259"/>
      <c r="U7734" s="259"/>
      <c r="V7734" s="259"/>
    </row>
    <row r="7735" spans="1:22">
      <c r="A7735" s="45"/>
      <c r="B7735" s="43">
        <f t="shared" si="125"/>
        <v>7720</v>
      </c>
      <c r="C7735" s="919"/>
      <c r="D7735" s="48"/>
      <c r="L7735" s="259"/>
      <c r="M7735" s="259"/>
      <c r="S7735" s="259"/>
      <c r="T7735" s="259"/>
      <c r="U7735" s="259"/>
      <c r="V7735" s="259"/>
    </row>
    <row r="7736" spans="1:22">
      <c r="A7736" s="45"/>
      <c r="B7736" s="43">
        <f t="shared" si="125"/>
        <v>7721</v>
      </c>
      <c r="C7736" s="919"/>
      <c r="D7736" s="48"/>
      <c r="L7736" s="259"/>
      <c r="M7736" s="259"/>
      <c r="S7736" s="259"/>
      <c r="T7736" s="259"/>
      <c r="U7736" s="259"/>
      <c r="V7736" s="259"/>
    </row>
    <row r="7737" spans="1:22">
      <c r="A7737" s="45"/>
      <c r="B7737" s="43">
        <f t="shared" si="125"/>
        <v>7722</v>
      </c>
      <c r="C7737" s="919"/>
      <c r="D7737" s="48"/>
      <c r="L7737" s="259"/>
      <c r="M7737" s="259"/>
      <c r="S7737" s="259"/>
      <c r="T7737" s="259"/>
      <c r="U7737" s="259"/>
      <c r="V7737" s="259"/>
    </row>
    <row r="7738" spans="1:22">
      <c r="A7738" s="45"/>
      <c r="B7738" s="43">
        <f t="shared" si="125"/>
        <v>7723</v>
      </c>
      <c r="C7738" s="919"/>
      <c r="D7738" s="48"/>
      <c r="L7738" s="259"/>
      <c r="M7738" s="259"/>
      <c r="S7738" s="259"/>
      <c r="T7738" s="259"/>
      <c r="U7738" s="259"/>
      <c r="V7738" s="259"/>
    </row>
    <row r="7739" spans="1:22">
      <c r="A7739" s="45"/>
      <c r="B7739" s="43">
        <f t="shared" si="125"/>
        <v>7724</v>
      </c>
      <c r="C7739" s="919"/>
      <c r="D7739" s="48"/>
      <c r="L7739" s="259"/>
      <c r="M7739" s="259"/>
      <c r="S7739" s="259"/>
      <c r="T7739" s="259"/>
      <c r="U7739" s="259"/>
      <c r="V7739" s="259"/>
    </row>
    <row r="7740" spans="1:22">
      <c r="A7740" s="45"/>
      <c r="B7740" s="43">
        <f t="shared" si="125"/>
        <v>7725</v>
      </c>
      <c r="C7740" s="919"/>
      <c r="D7740" s="48"/>
      <c r="L7740" s="259"/>
      <c r="M7740" s="259"/>
      <c r="S7740" s="259"/>
      <c r="T7740" s="259"/>
      <c r="U7740" s="259"/>
      <c r="V7740" s="259"/>
    </row>
    <row r="7741" spans="1:22">
      <c r="A7741" s="45"/>
      <c r="B7741" s="43">
        <f t="shared" si="125"/>
        <v>7726</v>
      </c>
      <c r="C7741" s="919"/>
      <c r="D7741" s="48"/>
      <c r="L7741" s="259"/>
      <c r="M7741" s="259"/>
      <c r="S7741" s="259"/>
      <c r="T7741" s="259"/>
      <c r="U7741" s="259"/>
      <c r="V7741" s="259"/>
    </row>
    <row r="7742" spans="1:22">
      <c r="A7742" s="45"/>
      <c r="B7742" s="43">
        <f t="shared" si="125"/>
        <v>7727</v>
      </c>
      <c r="C7742" s="919"/>
      <c r="D7742" s="48"/>
      <c r="L7742" s="259"/>
      <c r="M7742" s="259"/>
      <c r="S7742" s="259"/>
      <c r="T7742" s="259"/>
      <c r="U7742" s="259"/>
      <c r="V7742" s="259"/>
    </row>
    <row r="7743" spans="1:22">
      <c r="A7743" s="45"/>
      <c r="B7743" s="43">
        <f t="shared" si="125"/>
        <v>7728</v>
      </c>
      <c r="C7743" s="919"/>
      <c r="D7743" s="48"/>
      <c r="L7743" s="259"/>
      <c r="M7743" s="259"/>
      <c r="S7743" s="259"/>
      <c r="T7743" s="259"/>
      <c r="U7743" s="259"/>
      <c r="V7743" s="259"/>
    </row>
    <row r="7744" spans="1:22">
      <c r="A7744" s="45"/>
      <c r="B7744" s="43">
        <f t="shared" si="125"/>
        <v>7729</v>
      </c>
      <c r="C7744" s="919"/>
      <c r="D7744" s="48"/>
      <c r="L7744" s="259"/>
      <c r="M7744" s="259"/>
      <c r="S7744" s="259"/>
      <c r="T7744" s="259"/>
      <c r="U7744" s="259"/>
      <c r="V7744" s="259"/>
    </row>
    <row r="7745" spans="1:22">
      <c r="A7745" s="45"/>
      <c r="B7745" s="43">
        <f t="shared" si="125"/>
        <v>7730</v>
      </c>
      <c r="C7745" s="919"/>
      <c r="D7745" s="48"/>
      <c r="L7745" s="259"/>
      <c r="M7745" s="259"/>
      <c r="S7745" s="259"/>
      <c r="T7745" s="259"/>
      <c r="U7745" s="259"/>
      <c r="V7745" s="259"/>
    </row>
    <row r="7746" spans="1:22">
      <c r="A7746" s="45"/>
      <c r="B7746" s="43">
        <f t="shared" si="125"/>
        <v>7731</v>
      </c>
      <c r="C7746" s="919"/>
      <c r="D7746" s="48"/>
      <c r="L7746" s="259"/>
      <c r="M7746" s="259"/>
      <c r="S7746" s="259"/>
      <c r="T7746" s="259"/>
      <c r="U7746" s="259"/>
      <c r="V7746" s="259"/>
    </row>
    <row r="7747" spans="1:22">
      <c r="A7747" s="45"/>
      <c r="B7747" s="43">
        <f t="shared" si="125"/>
        <v>7732</v>
      </c>
      <c r="C7747" s="919"/>
      <c r="D7747" s="48"/>
      <c r="L7747" s="259"/>
      <c r="M7747" s="259"/>
      <c r="S7747" s="259"/>
      <c r="T7747" s="259"/>
      <c r="U7747" s="259"/>
      <c r="V7747" s="259"/>
    </row>
    <row r="7748" spans="1:22">
      <c r="A7748" s="45"/>
      <c r="B7748" s="43">
        <f t="shared" si="125"/>
        <v>7733</v>
      </c>
      <c r="C7748" s="919"/>
      <c r="D7748" s="48"/>
      <c r="L7748" s="259"/>
      <c r="M7748" s="259"/>
      <c r="S7748" s="259"/>
      <c r="T7748" s="259"/>
      <c r="U7748" s="259"/>
      <c r="V7748" s="259"/>
    </row>
    <row r="7749" spans="1:22">
      <c r="A7749" s="45"/>
      <c r="B7749" s="43">
        <f t="shared" si="125"/>
        <v>7734</v>
      </c>
      <c r="C7749" s="919"/>
      <c r="D7749" s="48"/>
      <c r="L7749" s="259"/>
      <c r="M7749" s="259"/>
      <c r="S7749" s="259"/>
      <c r="T7749" s="259"/>
      <c r="U7749" s="259"/>
      <c r="V7749" s="259"/>
    </row>
    <row r="7750" spans="1:22">
      <c r="A7750" s="45"/>
      <c r="B7750" s="43">
        <f t="shared" si="125"/>
        <v>7735</v>
      </c>
      <c r="C7750" s="919"/>
      <c r="D7750" s="48"/>
      <c r="L7750" s="259"/>
      <c r="M7750" s="259"/>
      <c r="S7750" s="259"/>
      <c r="T7750" s="259"/>
      <c r="U7750" s="259"/>
      <c r="V7750" s="259"/>
    </row>
    <row r="7751" spans="1:22">
      <c r="A7751" s="45"/>
      <c r="B7751" s="43">
        <f t="shared" si="125"/>
        <v>7736</v>
      </c>
      <c r="C7751" s="919"/>
      <c r="D7751" s="48"/>
      <c r="L7751" s="259"/>
      <c r="M7751" s="259"/>
      <c r="S7751" s="259"/>
      <c r="T7751" s="259"/>
      <c r="U7751" s="259"/>
      <c r="V7751" s="259"/>
    </row>
    <row r="7752" spans="1:22">
      <c r="A7752" s="45"/>
      <c r="B7752" s="43">
        <f t="shared" si="125"/>
        <v>7737</v>
      </c>
      <c r="C7752" s="919"/>
      <c r="D7752" s="48"/>
      <c r="L7752" s="259"/>
      <c r="M7752" s="259"/>
      <c r="S7752" s="259"/>
      <c r="T7752" s="259"/>
      <c r="U7752" s="259"/>
      <c r="V7752" s="259"/>
    </row>
    <row r="7753" spans="1:22">
      <c r="A7753" s="45"/>
      <c r="B7753" s="43">
        <f t="shared" si="125"/>
        <v>7738</v>
      </c>
      <c r="C7753" s="919"/>
      <c r="D7753" s="48"/>
      <c r="L7753" s="259"/>
      <c r="M7753" s="259"/>
      <c r="S7753" s="259"/>
      <c r="T7753" s="259"/>
      <c r="U7753" s="259"/>
      <c r="V7753" s="259"/>
    </row>
    <row r="7754" spans="1:22">
      <c r="A7754" s="45"/>
      <c r="B7754" s="43">
        <f t="shared" si="125"/>
        <v>7739</v>
      </c>
      <c r="C7754" s="919"/>
      <c r="D7754" s="48"/>
      <c r="L7754" s="259"/>
      <c r="M7754" s="259"/>
      <c r="S7754" s="259"/>
      <c r="T7754" s="259"/>
      <c r="U7754" s="259"/>
      <c r="V7754" s="259"/>
    </row>
    <row r="7755" spans="1:22">
      <c r="A7755" s="45"/>
      <c r="B7755" s="43">
        <f t="shared" si="125"/>
        <v>7740</v>
      </c>
      <c r="C7755" s="919"/>
      <c r="D7755" s="48"/>
      <c r="L7755" s="259"/>
      <c r="M7755" s="259"/>
      <c r="S7755" s="259"/>
      <c r="T7755" s="259"/>
      <c r="U7755" s="259"/>
      <c r="V7755" s="259"/>
    </row>
    <row r="7756" spans="1:22">
      <c r="A7756" s="45"/>
      <c r="B7756" s="43">
        <f t="shared" si="125"/>
        <v>7741</v>
      </c>
      <c r="C7756" s="919"/>
      <c r="D7756" s="48"/>
      <c r="L7756" s="259"/>
      <c r="M7756" s="259"/>
      <c r="S7756" s="259"/>
      <c r="T7756" s="259"/>
      <c r="U7756" s="259"/>
      <c r="V7756" s="259"/>
    </row>
    <row r="7757" spans="1:22">
      <c r="A7757" s="45"/>
      <c r="B7757" s="43">
        <f t="shared" si="125"/>
        <v>7742</v>
      </c>
      <c r="C7757" s="919"/>
      <c r="D7757" s="48"/>
      <c r="L7757" s="259"/>
      <c r="M7757" s="259"/>
      <c r="S7757" s="259"/>
      <c r="T7757" s="259"/>
      <c r="U7757" s="259"/>
      <c r="V7757" s="259"/>
    </row>
    <row r="7758" spans="1:22">
      <c r="A7758" s="45"/>
      <c r="B7758" s="43">
        <f t="shared" si="125"/>
        <v>7743</v>
      </c>
      <c r="C7758" s="919"/>
      <c r="D7758" s="48"/>
      <c r="L7758" s="259"/>
      <c r="M7758" s="259"/>
      <c r="S7758" s="259"/>
      <c r="T7758" s="259"/>
      <c r="U7758" s="259"/>
      <c r="V7758" s="259"/>
    </row>
    <row r="7759" spans="1:22">
      <c r="A7759" s="45"/>
      <c r="B7759" s="43">
        <f t="shared" si="125"/>
        <v>7744</v>
      </c>
      <c r="C7759" s="919"/>
      <c r="D7759" s="48"/>
      <c r="L7759" s="259"/>
      <c r="M7759" s="259"/>
      <c r="S7759" s="259"/>
      <c r="T7759" s="259"/>
      <c r="U7759" s="259"/>
      <c r="V7759" s="259"/>
    </row>
    <row r="7760" spans="1:22">
      <c r="A7760" s="45"/>
      <c r="B7760" s="43">
        <f t="shared" si="125"/>
        <v>7745</v>
      </c>
      <c r="C7760" s="919"/>
      <c r="D7760" s="48"/>
      <c r="L7760" s="259"/>
      <c r="M7760" s="259"/>
      <c r="S7760" s="259"/>
      <c r="T7760" s="259"/>
      <c r="U7760" s="259"/>
      <c r="V7760" s="259"/>
    </row>
    <row r="7761" spans="1:22">
      <c r="A7761" s="45"/>
      <c r="B7761" s="43">
        <f t="shared" si="125"/>
        <v>7746</v>
      </c>
      <c r="C7761" s="919"/>
      <c r="D7761" s="48"/>
      <c r="L7761" s="259"/>
      <c r="M7761" s="259"/>
      <c r="S7761" s="259"/>
      <c r="T7761" s="259"/>
      <c r="U7761" s="259"/>
      <c r="V7761" s="259"/>
    </row>
    <row r="7762" spans="1:22">
      <c r="A7762" s="45"/>
      <c r="B7762" s="43">
        <f t="shared" ref="B7762:B7825" si="126">B7761+1</f>
        <v>7747</v>
      </c>
      <c r="C7762" s="919"/>
      <c r="D7762" s="48"/>
      <c r="L7762" s="259"/>
      <c r="M7762" s="259"/>
      <c r="S7762" s="259"/>
      <c r="T7762" s="259"/>
      <c r="U7762" s="259"/>
      <c r="V7762" s="259"/>
    </row>
    <row r="7763" spans="1:22">
      <c r="A7763" s="45"/>
      <c r="B7763" s="43">
        <f t="shared" si="126"/>
        <v>7748</v>
      </c>
      <c r="C7763" s="919"/>
      <c r="D7763" s="48"/>
      <c r="L7763" s="259"/>
      <c r="M7763" s="259"/>
      <c r="S7763" s="259"/>
      <c r="T7763" s="259"/>
      <c r="U7763" s="259"/>
      <c r="V7763" s="259"/>
    </row>
    <row r="7764" spans="1:22">
      <c r="A7764" s="45"/>
      <c r="B7764" s="43">
        <f t="shared" si="126"/>
        <v>7749</v>
      </c>
      <c r="C7764" s="919"/>
      <c r="D7764" s="48"/>
      <c r="L7764" s="259"/>
      <c r="M7764" s="259"/>
      <c r="S7764" s="259"/>
      <c r="T7764" s="259"/>
      <c r="U7764" s="259"/>
      <c r="V7764" s="259"/>
    </row>
    <row r="7765" spans="1:22">
      <c r="A7765" s="45"/>
      <c r="B7765" s="43">
        <f t="shared" si="126"/>
        <v>7750</v>
      </c>
      <c r="C7765" s="919"/>
      <c r="D7765" s="48"/>
      <c r="L7765" s="259"/>
      <c r="M7765" s="259"/>
      <c r="S7765" s="259"/>
      <c r="T7765" s="259"/>
      <c r="U7765" s="259"/>
      <c r="V7765" s="259"/>
    </row>
    <row r="7766" spans="1:22">
      <c r="A7766" s="45"/>
      <c r="B7766" s="43">
        <f t="shared" si="126"/>
        <v>7751</v>
      </c>
      <c r="C7766" s="919"/>
      <c r="D7766" s="48"/>
      <c r="L7766" s="259"/>
      <c r="M7766" s="259"/>
      <c r="S7766" s="259"/>
      <c r="T7766" s="259"/>
      <c r="U7766" s="259"/>
      <c r="V7766" s="259"/>
    </row>
    <row r="7767" spans="1:22">
      <c r="A7767" s="45"/>
      <c r="B7767" s="43">
        <f t="shared" si="126"/>
        <v>7752</v>
      </c>
      <c r="C7767" s="919"/>
      <c r="D7767" s="48"/>
      <c r="L7767" s="259"/>
      <c r="M7767" s="259"/>
      <c r="S7767" s="259"/>
      <c r="T7767" s="259"/>
      <c r="U7767" s="259"/>
      <c r="V7767" s="259"/>
    </row>
    <row r="7768" spans="1:22">
      <c r="A7768" s="45"/>
      <c r="B7768" s="43">
        <f t="shared" si="126"/>
        <v>7753</v>
      </c>
      <c r="C7768" s="919"/>
      <c r="D7768" s="48"/>
      <c r="L7768" s="259"/>
      <c r="M7768" s="259"/>
      <c r="S7768" s="259"/>
      <c r="T7768" s="259"/>
      <c r="U7768" s="259"/>
      <c r="V7768" s="259"/>
    </row>
    <row r="7769" spans="1:22">
      <c r="A7769" s="45"/>
      <c r="B7769" s="43">
        <f t="shared" si="126"/>
        <v>7754</v>
      </c>
      <c r="C7769" s="919"/>
      <c r="D7769" s="48"/>
      <c r="L7769" s="259"/>
      <c r="M7769" s="259"/>
      <c r="S7769" s="259"/>
      <c r="T7769" s="259"/>
      <c r="U7769" s="259"/>
      <c r="V7769" s="259"/>
    </row>
    <row r="7770" spans="1:22">
      <c r="A7770" s="45"/>
      <c r="B7770" s="43">
        <f t="shared" si="126"/>
        <v>7755</v>
      </c>
      <c r="C7770" s="919"/>
      <c r="D7770" s="48"/>
      <c r="L7770" s="259"/>
      <c r="M7770" s="259"/>
      <c r="S7770" s="259"/>
      <c r="T7770" s="259"/>
      <c r="U7770" s="259"/>
      <c r="V7770" s="259"/>
    </row>
    <row r="7771" spans="1:22">
      <c r="A7771" s="45"/>
      <c r="B7771" s="43">
        <f t="shared" si="126"/>
        <v>7756</v>
      </c>
      <c r="C7771" s="919"/>
      <c r="D7771" s="48"/>
      <c r="L7771" s="259"/>
      <c r="M7771" s="259"/>
      <c r="S7771" s="259"/>
      <c r="T7771" s="259"/>
      <c r="U7771" s="259"/>
      <c r="V7771" s="259"/>
    </row>
    <row r="7772" spans="1:22">
      <c r="A7772" s="45"/>
      <c r="B7772" s="43">
        <f t="shared" si="126"/>
        <v>7757</v>
      </c>
      <c r="C7772" s="919"/>
      <c r="D7772" s="48"/>
      <c r="L7772" s="259"/>
      <c r="M7772" s="259"/>
      <c r="S7772" s="259"/>
      <c r="T7772" s="259"/>
      <c r="U7772" s="259"/>
      <c r="V7772" s="259"/>
    </row>
    <row r="7773" spans="1:22">
      <c r="A7773" s="45"/>
      <c r="B7773" s="43">
        <f t="shared" si="126"/>
        <v>7758</v>
      </c>
      <c r="C7773" s="919"/>
      <c r="D7773" s="48"/>
      <c r="L7773" s="259"/>
      <c r="M7773" s="259"/>
      <c r="S7773" s="259"/>
      <c r="T7773" s="259"/>
      <c r="U7773" s="259"/>
      <c r="V7773" s="259"/>
    </row>
    <row r="7774" spans="1:22">
      <c r="A7774" s="45"/>
      <c r="B7774" s="43">
        <f t="shared" si="126"/>
        <v>7759</v>
      </c>
      <c r="C7774" s="919"/>
      <c r="D7774" s="48"/>
      <c r="L7774" s="259"/>
      <c r="M7774" s="259"/>
      <c r="S7774" s="259"/>
      <c r="T7774" s="259"/>
      <c r="U7774" s="259"/>
      <c r="V7774" s="259"/>
    </row>
    <row r="7775" spans="1:22">
      <c r="A7775" s="45"/>
      <c r="B7775" s="43">
        <f t="shared" si="126"/>
        <v>7760</v>
      </c>
      <c r="C7775" s="919"/>
      <c r="D7775" s="48"/>
      <c r="L7775" s="259"/>
      <c r="M7775" s="259"/>
      <c r="S7775" s="259"/>
      <c r="T7775" s="259"/>
      <c r="U7775" s="259"/>
      <c r="V7775" s="259"/>
    </row>
    <row r="7776" spans="1:22">
      <c r="A7776" s="45"/>
      <c r="B7776" s="43">
        <f t="shared" si="126"/>
        <v>7761</v>
      </c>
      <c r="C7776" s="919"/>
      <c r="D7776" s="48"/>
      <c r="L7776" s="259"/>
      <c r="M7776" s="259"/>
      <c r="S7776" s="259"/>
      <c r="T7776" s="259"/>
      <c r="U7776" s="259"/>
      <c r="V7776" s="259"/>
    </row>
    <row r="7777" spans="1:22">
      <c r="A7777" s="45"/>
      <c r="B7777" s="43">
        <f t="shared" si="126"/>
        <v>7762</v>
      </c>
      <c r="C7777" s="919"/>
      <c r="D7777" s="48"/>
      <c r="L7777" s="259"/>
      <c r="M7777" s="259"/>
      <c r="S7777" s="259"/>
      <c r="T7777" s="259"/>
      <c r="U7777" s="259"/>
      <c r="V7777" s="259"/>
    </row>
    <row r="7778" spans="1:22">
      <c r="A7778" s="45"/>
      <c r="B7778" s="43">
        <f t="shared" si="126"/>
        <v>7763</v>
      </c>
      <c r="C7778" s="919"/>
      <c r="D7778" s="48"/>
      <c r="L7778" s="259"/>
      <c r="M7778" s="259"/>
      <c r="S7778" s="259"/>
      <c r="T7778" s="259"/>
      <c r="U7778" s="259"/>
      <c r="V7778" s="259"/>
    </row>
    <row r="7779" spans="1:22">
      <c r="A7779" s="45"/>
      <c r="B7779" s="43">
        <f t="shared" si="126"/>
        <v>7764</v>
      </c>
      <c r="C7779" s="919"/>
      <c r="D7779" s="48"/>
      <c r="L7779" s="259"/>
      <c r="M7779" s="259"/>
      <c r="S7779" s="259"/>
      <c r="T7779" s="259"/>
      <c r="U7779" s="259"/>
      <c r="V7779" s="259"/>
    </row>
    <row r="7780" spans="1:22">
      <c r="A7780" s="45"/>
      <c r="B7780" s="43">
        <f t="shared" si="126"/>
        <v>7765</v>
      </c>
      <c r="C7780" s="919"/>
      <c r="D7780" s="48"/>
      <c r="L7780" s="259"/>
      <c r="M7780" s="259"/>
      <c r="S7780" s="259"/>
      <c r="T7780" s="259"/>
      <c r="U7780" s="259"/>
      <c r="V7780" s="259"/>
    </row>
    <row r="7781" spans="1:22">
      <c r="A7781" s="45"/>
      <c r="B7781" s="43">
        <f t="shared" si="126"/>
        <v>7766</v>
      </c>
      <c r="C7781" s="919"/>
      <c r="D7781" s="48"/>
      <c r="L7781" s="259"/>
      <c r="M7781" s="259"/>
      <c r="S7781" s="259"/>
      <c r="T7781" s="259"/>
      <c r="U7781" s="259"/>
      <c r="V7781" s="259"/>
    </row>
    <row r="7782" spans="1:22">
      <c r="A7782" s="45"/>
      <c r="B7782" s="43">
        <f t="shared" si="126"/>
        <v>7767</v>
      </c>
      <c r="C7782" s="919"/>
      <c r="D7782" s="48"/>
      <c r="L7782" s="259"/>
      <c r="M7782" s="259"/>
      <c r="S7782" s="259"/>
      <c r="T7782" s="259"/>
      <c r="U7782" s="259"/>
      <c r="V7782" s="259"/>
    </row>
    <row r="7783" spans="1:22">
      <c r="A7783" s="45"/>
      <c r="B7783" s="43">
        <f t="shared" si="126"/>
        <v>7768</v>
      </c>
      <c r="C7783" s="919"/>
      <c r="D7783" s="48"/>
      <c r="L7783" s="259"/>
      <c r="M7783" s="259"/>
      <c r="S7783" s="259"/>
      <c r="T7783" s="259"/>
      <c r="U7783" s="259"/>
      <c r="V7783" s="259"/>
    </row>
    <row r="7784" spans="1:22">
      <c r="A7784" s="45"/>
      <c r="B7784" s="43">
        <f t="shared" si="126"/>
        <v>7769</v>
      </c>
      <c r="C7784" s="919"/>
      <c r="D7784" s="48"/>
      <c r="L7784" s="259"/>
      <c r="M7784" s="259"/>
      <c r="S7784" s="259"/>
      <c r="T7784" s="259"/>
      <c r="U7784" s="259"/>
      <c r="V7784" s="259"/>
    </row>
    <row r="7785" spans="1:22">
      <c r="A7785" s="45"/>
      <c r="B7785" s="43">
        <f t="shared" si="126"/>
        <v>7770</v>
      </c>
      <c r="C7785" s="919"/>
      <c r="D7785" s="48"/>
      <c r="L7785" s="259"/>
      <c r="M7785" s="259"/>
      <c r="S7785" s="259"/>
      <c r="T7785" s="259"/>
      <c r="U7785" s="259"/>
      <c r="V7785" s="259"/>
    </row>
    <row r="7786" spans="1:22">
      <c r="A7786" s="45"/>
      <c r="B7786" s="43">
        <f t="shared" si="126"/>
        <v>7771</v>
      </c>
      <c r="C7786" s="919"/>
      <c r="D7786" s="48"/>
      <c r="L7786" s="259"/>
      <c r="M7786" s="259"/>
      <c r="S7786" s="259"/>
      <c r="T7786" s="259"/>
      <c r="U7786" s="259"/>
      <c r="V7786" s="259"/>
    </row>
    <row r="7787" spans="1:22">
      <c r="A7787" s="45"/>
      <c r="B7787" s="43">
        <f t="shared" si="126"/>
        <v>7772</v>
      </c>
      <c r="C7787" s="919"/>
      <c r="D7787" s="48"/>
      <c r="L7787" s="259"/>
      <c r="M7787" s="259"/>
      <c r="S7787" s="259"/>
      <c r="T7787" s="259"/>
      <c r="U7787" s="259"/>
      <c r="V7787" s="259"/>
    </row>
    <row r="7788" spans="1:22">
      <c r="A7788" s="45"/>
      <c r="B7788" s="43">
        <f t="shared" si="126"/>
        <v>7773</v>
      </c>
      <c r="C7788" s="919"/>
      <c r="D7788" s="48"/>
      <c r="L7788" s="259"/>
      <c r="M7788" s="259"/>
      <c r="S7788" s="259"/>
      <c r="T7788" s="259"/>
      <c r="U7788" s="259"/>
      <c r="V7788" s="259"/>
    </row>
    <row r="7789" spans="1:22">
      <c r="A7789" s="45"/>
      <c r="B7789" s="43">
        <f t="shared" si="126"/>
        <v>7774</v>
      </c>
      <c r="C7789" s="919"/>
      <c r="D7789" s="48"/>
      <c r="L7789" s="259"/>
      <c r="M7789" s="259"/>
      <c r="S7789" s="259"/>
      <c r="T7789" s="259"/>
      <c r="U7789" s="259"/>
      <c r="V7789" s="259"/>
    </row>
    <row r="7790" spans="1:22">
      <c r="A7790" s="45"/>
      <c r="B7790" s="43">
        <f t="shared" si="126"/>
        <v>7775</v>
      </c>
      <c r="C7790" s="919"/>
      <c r="D7790" s="48"/>
      <c r="L7790" s="259"/>
      <c r="M7790" s="259"/>
      <c r="S7790" s="259"/>
      <c r="T7790" s="259"/>
      <c r="U7790" s="259"/>
      <c r="V7790" s="259"/>
    </row>
    <row r="7791" spans="1:22">
      <c r="A7791" s="45"/>
      <c r="B7791" s="43">
        <f t="shared" si="126"/>
        <v>7776</v>
      </c>
      <c r="C7791" s="919"/>
      <c r="D7791" s="48"/>
      <c r="L7791" s="259"/>
      <c r="M7791" s="259"/>
      <c r="S7791" s="259"/>
      <c r="T7791" s="259"/>
      <c r="U7791" s="259"/>
      <c r="V7791" s="259"/>
    </row>
    <row r="7792" spans="1:22">
      <c r="A7792" s="45"/>
      <c r="B7792" s="43">
        <f t="shared" si="126"/>
        <v>7777</v>
      </c>
      <c r="C7792" s="919"/>
      <c r="D7792" s="48"/>
      <c r="L7792" s="259"/>
      <c r="M7792" s="259"/>
      <c r="S7792" s="259"/>
      <c r="T7792" s="259"/>
      <c r="U7792" s="259"/>
      <c r="V7792" s="259"/>
    </row>
    <row r="7793" spans="1:22">
      <c r="A7793" s="45"/>
      <c r="B7793" s="43">
        <f t="shared" si="126"/>
        <v>7778</v>
      </c>
      <c r="C7793" s="919"/>
      <c r="D7793" s="48"/>
      <c r="L7793" s="259"/>
      <c r="M7793" s="259"/>
      <c r="S7793" s="259"/>
      <c r="T7793" s="259"/>
      <c r="U7793" s="259"/>
      <c r="V7793" s="259"/>
    </row>
    <row r="7794" spans="1:22">
      <c r="A7794" s="45"/>
      <c r="B7794" s="43">
        <f t="shared" si="126"/>
        <v>7779</v>
      </c>
      <c r="C7794" s="919"/>
      <c r="D7794" s="48"/>
      <c r="L7794" s="259"/>
      <c r="M7794" s="259"/>
      <c r="S7794" s="259"/>
      <c r="T7794" s="259"/>
      <c r="U7794" s="259"/>
      <c r="V7794" s="259"/>
    </row>
    <row r="7795" spans="1:22">
      <c r="A7795" s="45"/>
      <c r="B7795" s="43">
        <f t="shared" si="126"/>
        <v>7780</v>
      </c>
      <c r="C7795" s="919"/>
      <c r="D7795" s="48"/>
      <c r="L7795" s="259"/>
      <c r="M7795" s="259"/>
      <c r="S7795" s="259"/>
      <c r="T7795" s="259"/>
      <c r="U7795" s="259"/>
      <c r="V7795" s="259"/>
    </row>
    <row r="7796" spans="1:22">
      <c r="A7796" s="45"/>
      <c r="B7796" s="43">
        <f t="shared" si="126"/>
        <v>7781</v>
      </c>
      <c r="C7796" s="919"/>
      <c r="D7796" s="48"/>
      <c r="L7796" s="259"/>
      <c r="M7796" s="259"/>
      <c r="S7796" s="259"/>
      <c r="T7796" s="259"/>
      <c r="U7796" s="259"/>
      <c r="V7796" s="259"/>
    </row>
    <row r="7797" spans="1:22">
      <c r="A7797" s="45"/>
      <c r="B7797" s="43">
        <f t="shared" si="126"/>
        <v>7782</v>
      </c>
      <c r="C7797" s="919"/>
      <c r="D7797" s="48"/>
      <c r="L7797" s="259"/>
      <c r="M7797" s="259"/>
      <c r="S7797" s="259"/>
      <c r="T7797" s="259"/>
      <c r="U7797" s="259"/>
      <c r="V7797" s="259"/>
    </row>
    <row r="7798" spans="1:22">
      <c r="A7798" s="45"/>
      <c r="B7798" s="43">
        <f t="shared" si="126"/>
        <v>7783</v>
      </c>
      <c r="C7798" s="919"/>
      <c r="D7798" s="48"/>
      <c r="L7798" s="259"/>
      <c r="M7798" s="259"/>
      <c r="S7798" s="259"/>
      <c r="T7798" s="259"/>
      <c r="U7798" s="259"/>
      <c r="V7798" s="259"/>
    </row>
    <row r="7799" spans="1:22">
      <c r="A7799" s="45"/>
      <c r="B7799" s="43">
        <f t="shared" si="126"/>
        <v>7784</v>
      </c>
      <c r="C7799" s="919"/>
      <c r="D7799" s="48"/>
      <c r="L7799" s="259"/>
      <c r="M7799" s="259"/>
      <c r="S7799" s="259"/>
      <c r="T7799" s="259"/>
      <c r="U7799" s="259"/>
      <c r="V7799" s="259"/>
    </row>
    <row r="7800" spans="1:22">
      <c r="A7800" s="45"/>
      <c r="B7800" s="43">
        <f t="shared" si="126"/>
        <v>7785</v>
      </c>
      <c r="C7800" s="919"/>
      <c r="D7800" s="48"/>
      <c r="L7800" s="259"/>
      <c r="M7800" s="259"/>
      <c r="S7800" s="259"/>
      <c r="T7800" s="259"/>
      <c r="U7800" s="259"/>
      <c r="V7800" s="259"/>
    </row>
    <row r="7801" spans="1:22">
      <c r="A7801" s="45"/>
      <c r="B7801" s="43">
        <f t="shared" si="126"/>
        <v>7786</v>
      </c>
      <c r="C7801" s="919"/>
      <c r="D7801" s="48"/>
      <c r="L7801" s="259"/>
      <c r="M7801" s="259"/>
      <c r="S7801" s="259"/>
      <c r="T7801" s="259"/>
      <c r="U7801" s="259"/>
      <c r="V7801" s="259"/>
    </row>
    <row r="7802" spans="1:22">
      <c r="A7802" s="45"/>
      <c r="B7802" s="43">
        <f t="shared" si="126"/>
        <v>7787</v>
      </c>
      <c r="C7802" s="919"/>
      <c r="D7802" s="48"/>
      <c r="L7802" s="259"/>
      <c r="M7802" s="259"/>
      <c r="S7802" s="259"/>
      <c r="T7802" s="259"/>
      <c r="U7802" s="259"/>
      <c r="V7802" s="259"/>
    </row>
    <row r="7803" spans="1:22">
      <c r="A7803" s="45"/>
      <c r="B7803" s="43">
        <f t="shared" si="126"/>
        <v>7788</v>
      </c>
      <c r="C7803" s="919"/>
      <c r="D7803" s="48"/>
      <c r="L7803" s="259"/>
      <c r="M7803" s="259"/>
      <c r="S7803" s="259"/>
      <c r="T7803" s="259"/>
      <c r="U7803" s="259"/>
      <c r="V7803" s="259"/>
    </row>
    <row r="7804" spans="1:22">
      <c r="A7804" s="45"/>
      <c r="B7804" s="43">
        <f t="shared" si="126"/>
        <v>7789</v>
      </c>
      <c r="C7804" s="919"/>
      <c r="D7804" s="48"/>
      <c r="L7804" s="259"/>
      <c r="M7804" s="259"/>
      <c r="S7804" s="259"/>
      <c r="T7804" s="259"/>
      <c r="U7804" s="259"/>
      <c r="V7804" s="259"/>
    </row>
    <row r="7805" spans="1:22">
      <c r="A7805" s="45"/>
      <c r="B7805" s="43">
        <f t="shared" si="126"/>
        <v>7790</v>
      </c>
      <c r="C7805" s="919"/>
      <c r="D7805" s="48"/>
      <c r="L7805" s="259"/>
      <c r="M7805" s="259"/>
      <c r="S7805" s="259"/>
      <c r="T7805" s="259"/>
      <c r="U7805" s="259"/>
      <c r="V7805" s="259"/>
    </row>
    <row r="7806" spans="1:22">
      <c r="A7806" s="45"/>
      <c r="B7806" s="43">
        <f t="shared" si="126"/>
        <v>7791</v>
      </c>
      <c r="C7806" s="919"/>
      <c r="D7806" s="48"/>
      <c r="L7806" s="259"/>
      <c r="M7806" s="259"/>
      <c r="S7806" s="259"/>
      <c r="T7806" s="259"/>
      <c r="U7806" s="259"/>
      <c r="V7806" s="259"/>
    </row>
    <row r="7807" spans="1:22">
      <c r="A7807" s="45"/>
      <c r="B7807" s="43">
        <f t="shared" si="126"/>
        <v>7792</v>
      </c>
      <c r="C7807" s="919"/>
      <c r="D7807" s="48"/>
      <c r="L7807" s="259"/>
      <c r="M7807" s="259"/>
      <c r="S7807" s="259"/>
      <c r="T7807" s="259"/>
      <c r="U7807" s="259"/>
      <c r="V7807" s="259"/>
    </row>
    <row r="7808" spans="1:22">
      <c r="A7808" s="45"/>
      <c r="B7808" s="43">
        <f t="shared" si="126"/>
        <v>7793</v>
      </c>
      <c r="C7808" s="919"/>
      <c r="D7808" s="48"/>
      <c r="L7808" s="259"/>
      <c r="M7808" s="259"/>
      <c r="S7808" s="259"/>
      <c r="T7808" s="259"/>
      <c r="U7808" s="259"/>
      <c r="V7808" s="259"/>
    </row>
    <row r="7809" spans="1:22">
      <c r="A7809" s="45"/>
      <c r="B7809" s="43">
        <f t="shared" si="126"/>
        <v>7794</v>
      </c>
      <c r="C7809" s="919"/>
      <c r="D7809" s="48"/>
      <c r="L7809" s="259"/>
      <c r="M7809" s="259"/>
      <c r="S7809" s="259"/>
      <c r="T7809" s="259"/>
      <c r="U7809" s="259"/>
      <c r="V7809" s="259"/>
    </row>
    <row r="7810" spans="1:22">
      <c r="A7810" s="45"/>
      <c r="B7810" s="43">
        <f t="shared" si="126"/>
        <v>7795</v>
      </c>
      <c r="C7810" s="919"/>
      <c r="D7810" s="48"/>
      <c r="L7810" s="259"/>
      <c r="M7810" s="259"/>
      <c r="S7810" s="259"/>
      <c r="T7810" s="259"/>
      <c r="U7810" s="259"/>
      <c r="V7810" s="259"/>
    </row>
    <row r="7811" spans="1:22">
      <c r="A7811" s="45"/>
      <c r="B7811" s="43">
        <f t="shared" si="126"/>
        <v>7796</v>
      </c>
      <c r="C7811" s="919"/>
      <c r="D7811" s="48"/>
      <c r="L7811" s="259"/>
      <c r="M7811" s="259"/>
      <c r="S7811" s="259"/>
      <c r="T7811" s="259"/>
      <c r="U7811" s="259"/>
      <c r="V7811" s="259"/>
    </row>
    <row r="7812" spans="1:22">
      <c r="A7812" s="45"/>
      <c r="B7812" s="43">
        <f t="shared" si="126"/>
        <v>7797</v>
      </c>
      <c r="C7812" s="919"/>
      <c r="D7812" s="48"/>
      <c r="L7812" s="259"/>
      <c r="M7812" s="259"/>
      <c r="S7812" s="259"/>
      <c r="T7812" s="259"/>
      <c r="U7812" s="259"/>
      <c r="V7812" s="259"/>
    </row>
    <row r="7813" spans="1:22">
      <c r="A7813" s="45"/>
      <c r="B7813" s="43">
        <f t="shared" si="126"/>
        <v>7798</v>
      </c>
      <c r="C7813" s="919"/>
      <c r="D7813" s="48"/>
      <c r="L7813" s="259"/>
      <c r="M7813" s="259"/>
      <c r="S7813" s="259"/>
      <c r="T7813" s="259"/>
      <c r="U7813" s="259"/>
      <c r="V7813" s="259"/>
    </row>
    <row r="7814" spans="1:22">
      <c r="A7814" s="45"/>
      <c r="B7814" s="43">
        <f t="shared" si="126"/>
        <v>7799</v>
      </c>
      <c r="C7814" s="919"/>
      <c r="D7814" s="48"/>
      <c r="L7814" s="259"/>
      <c r="M7814" s="259"/>
      <c r="S7814" s="259"/>
      <c r="T7814" s="259"/>
      <c r="U7814" s="259"/>
      <c r="V7814" s="259"/>
    </row>
    <row r="7815" spans="1:22">
      <c r="A7815" s="45"/>
      <c r="B7815" s="43">
        <f t="shared" si="126"/>
        <v>7800</v>
      </c>
      <c r="C7815" s="919"/>
      <c r="D7815" s="48"/>
      <c r="L7815" s="259"/>
      <c r="M7815" s="259"/>
      <c r="S7815" s="259"/>
      <c r="T7815" s="259"/>
      <c r="U7815" s="259"/>
      <c r="V7815" s="259"/>
    </row>
    <row r="7816" spans="1:22">
      <c r="A7816" s="45"/>
      <c r="B7816" s="43">
        <f t="shared" si="126"/>
        <v>7801</v>
      </c>
      <c r="C7816" s="919"/>
      <c r="D7816" s="48"/>
      <c r="L7816" s="259"/>
      <c r="M7816" s="259"/>
      <c r="S7816" s="259"/>
      <c r="T7816" s="259"/>
      <c r="U7816" s="259"/>
      <c r="V7816" s="259"/>
    </row>
    <row r="7817" spans="1:22">
      <c r="A7817" s="45"/>
      <c r="B7817" s="43">
        <f t="shared" si="126"/>
        <v>7802</v>
      </c>
      <c r="C7817" s="919"/>
      <c r="D7817" s="48"/>
      <c r="L7817" s="259"/>
      <c r="M7817" s="259"/>
      <c r="S7817" s="259"/>
      <c r="T7817" s="259"/>
      <c r="U7817" s="259"/>
      <c r="V7817" s="259"/>
    </row>
    <row r="7818" spans="1:22">
      <c r="A7818" s="45"/>
      <c r="B7818" s="43">
        <f t="shared" si="126"/>
        <v>7803</v>
      </c>
      <c r="C7818" s="919"/>
      <c r="D7818" s="48"/>
      <c r="L7818" s="259"/>
      <c r="M7818" s="259"/>
      <c r="S7818" s="259"/>
      <c r="T7818" s="259"/>
      <c r="U7818" s="259"/>
      <c r="V7818" s="259"/>
    </row>
    <row r="7819" spans="1:22">
      <c r="A7819" s="45"/>
      <c r="B7819" s="43">
        <f t="shared" si="126"/>
        <v>7804</v>
      </c>
      <c r="C7819" s="919"/>
      <c r="D7819" s="48"/>
      <c r="L7819" s="259"/>
      <c r="M7819" s="259"/>
      <c r="S7819" s="259"/>
      <c r="T7819" s="259"/>
      <c r="U7819" s="259"/>
      <c r="V7819" s="259"/>
    </row>
    <row r="7820" spans="1:22">
      <c r="A7820" s="45"/>
      <c r="B7820" s="43">
        <f t="shared" si="126"/>
        <v>7805</v>
      </c>
      <c r="C7820" s="919"/>
      <c r="D7820" s="48"/>
      <c r="L7820" s="259"/>
      <c r="M7820" s="259"/>
      <c r="S7820" s="259"/>
      <c r="T7820" s="259"/>
      <c r="U7820" s="259"/>
      <c r="V7820" s="259"/>
    </row>
    <row r="7821" spans="1:22">
      <c r="A7821" s="45"/>
      <c r="B7821" s="43">
        <f t="shared" si="126"/>
        <v>7806</v>
      </c>
      <c r="C7821" s="919"/>
      <c r="D7821" s="48"/>
      <c r="L7821" s="259"/>
      <c r="M7821" s="259"/>
      <c r="S7821" s="259"/>
      <c r="T7821" s="259"/>
      <c r="U7821" s="259"/>
      <c r="V7821" s="259"/>
    </row>
    <row r="7822" spans="1:22">
      <c r="A7822" s="45"/>
      <c r="B7822" s="43">
        <f t="shared" si="126"/>
        <v>7807</v>
      </c>
      <c r="C7822" s="919"/>
      <c r="D7822" s="48"/>
      <c r="L7822" s="259"/>
      <c r="M7822" s="259"/>
      <c r="S7822" s="259"/>
      <c r="T7822" s="259"/>
      <c r="U7822" s="259"/>
      <c r="V7822" s="259"/>
    </row>
    <row r="7823" spans="1:22">
      <c r="A7823" s="45"/>
      <c r="B7823" s="43">
        <f t="shared" si="126"/>
        <v>7808</v>
      </c>
      <c r="C7823" s="919"/>
      <c r="D7823" s="48"/>
      <c r="L7823" s="259"/>
      <c r="M7823" s="259"/>
      <c r="S7823" s="259"/>
      <c r="T7823" s="259"/>
      <c r="U7823" s="259"/>
      <c r="V7823" s="259"/>
    </row>
    <row r="7824" spans="1:22">
      <c r="A7824" s="45"/>
      <c r="B7824" s="43">
        <f t="shared" si="126"/>
        <v>7809</v>
      </c>
      <c r="C7824" s="919"/>
      <c r="D7824" s="48"/>
      <c r="L7824" s="259"/>
      <c r="M7824" s="259"/>
      <c r="S7824" s="259"/>
      <c r="T7824" s="259"/>
      <c r="U7824" s="259"/>
      <c r="V7824" s="259"/>
    </row>
    <row r="7825" spans="1:22">
      <c r="A7825" s="45"/>
      <c r="B7825" s="43">
        <f t="shared" si="126"/>
        <v>7810</v>
      </c>
      <c r="C7825" s="919"/>
      <c r="D7825" s="48"/>
      <c r="L7825" s="259"/>
      <c r="M7825" s="259"/>
      <c r="S7825" s="259"/>
      <c r="T7825" s="259"/>
      <c r="U7825" s="259"/>
      <c r="V7825" s="259"/>
    </row>
    <row r="7826" spans="1:22">
      <c r="A7826" s="45"/>
      <c r="B7826" s="43">
        <f t="shared" ref="B7826:B7889" si="127">B7825+1</f>
        <v>7811</v>
      </c>
      <c r="C7826" s="919"/>
      <c r="D7826" s="48"/>
      <c r="L7826" s="259"/>
      <c r="M7826" s="259"/>
      <c r="S7826" s="259"/>
      <c r="T7826" s="259"/>
      <c r="U7826" s="259"/>
      <c r="V7826" s="259"/>
    </row>
    <row r="7827" spans="1:22">
      <c r="A7827" s="45"/>
      <c r="B7827" s="43">
        <f t="shared" si="127"/>
        <v>7812</v>
      </c>
      <c r="C7827" s="919"/>
      <c r="D7827" s="48"/>
      <c r="L7827" s="259"/>
      <c r="M7827" s="259"/>
      <c r="S7827" s="259"/>
      <c r="T7827" s="259"/>
      <c r="U7827" s="259"/>
      <c r="V7827" s="259"/>
    </row>
    <row r="7828" spans="1:22">
      <c r="A7828" s="45"/>
      <c r="B7828" s="43">
        <f t="shared" si="127"/>
        <v>7813</v>
      </c>
      <c r="C7828" s="919"/>
      <c r="D7828" s="48"/>
      <c r="L7828" s="259"/>
      <c r="M7828" s="259"/>
      <c r="S7828" s="259"/>
      <c r="T7828" s="259"/>
      <c r="U7828" s="259"/>
      <c r="V7828" s="259"/>
    </row>
    <row r="7829" spans="1:22">
      <c r="A7829" s="45"/>
      <c r="B7829" s="43">
        <f t="shared" si="127"/>
        <v>7814</v>
      </c>
      <c r="C7829" s="919"/>
      <c r="D7829" s="48"/>
      <c r="L7829" s="259"/>
      <c r="M7829" s="259"/>
      <c r="S7829" s="259"/>
      <c r="T7829" s="259"/>
      <c r="U7829" s="259"/>
      <c r="V7829" s="259"/>
    </row>
    <row r="7830" spans="1:22">
      <c r="A7830" s="45"/>
      <c r="B7830" s="43">
        <f t="shared" si="127"/>
        <v>7815</v>
      </c>
      <c r="C7830" s="919"/>
      <c r="D7830" s="48"/>
      <c r="L7830" s="259"/>
      <c r="M7830" s="259"/>
      <c r="S7830" s="259"/>
      <c r="T7830" s="259"/>
      <c r="U7830" s="259"/>
      <c r="V7830" s="259"/>
    </row>
    <row r="7831" spans="1:22">
      <c r="A7831" s="45"/>
      <c r="B7831" s="43">
        <f t="shared" si="127"/>
        <v>7816</v>
      </c>
      <c r="C7831" s="919"/>
      <c r="D7831" s="48"/>
      <c r="L7831" s="259"/>
      <c r="M7831" s="259"/>
      <c r="S7831" s="259"/>
      <c r="T7831" s="259"/>
      <c r="U7831" s="259"/>
      <c r="V7831" s="259"/>
    </row>
    <row r="7832" spans="1:22">
      <c r="A7832" s="45"/>
      <c r="B7832" s="43">
        <f t="shared" si="127"/>
        <v>7817</v>
      </c>
      <c r="C7832" s="919"/>
      <c r="D7832" s="48"/>
      <c r="L7832" s="259"/>
      <c r="M7832" s="259"/>
      <c r="S7832" s="259"/>
      <c r="T7832" s="259"/>
      <c r="U7832" s="259"/>
      <c r="V7832" s="259"/>
    </row>
    <row r="7833" spans="1:22">
      <c r="A7833" s="45"/>
      <c r="B7833" s="43">
        <f t="shared" si="127"/>
        <v>7818</v>
      </c>
      <c r="C7833" s="919"/>
      <c r="D7833" s="48"/>
      <c r="L7833" s="259"/>
      <c r="M7833" s="259"/>
      <c r="S7833" s="259"/>
      <c r="T7833" s="259"/>
      <c r="U7833" s="259"/>
      <c r="V7833" s="259"/>
    </row>
    <row r="7834" spans="1:22">
      <c r="A7834" s="45"/>
      <c r="B7834" s="43">
        <f t="shared" si="127"/>
        <v>7819</v>
      </c>
      <c r="C7834" s="919"/>
      <c r="D7834" s="48"/>
      <c r="L7834" s="259"/>
      <c r="M7834" s="259"/>
      <c r="S7834" s="259"/>
      <c r="T7834" s="259"/>
      <c r="U7834" s="259"/>
      <c r="V7834" s="259"/>
    </row>
    <row r="7835" spans="1:22">
      <c r="A7835" s="45"/>
      <c r="B7835" s="43">
        <f t="shared" si="127"/>
        <v>7820</v>
      </c>
      <c r="C7835" s="919"/>
      <c r="D7835" s="48"/>
      <c r="L7835" s="259"/>
      <c r="M7835" s="259"/>
      <c r="S7835" s="259"/>
      <c r="T7835" s="259"/>
      <c r="U7835" s="259"/>
      <c r="V7835" s="259"/>
    </row>
    <row r="7836" spans="1:22">
      <c r="A7836" s="45"/>
      <c r="B7836" s="43">
        <f t="shared" si="127"/>
        <v>7821</v>
      </c>
      <c r="C7836" s="919"/>
      <c r="D7836" s="48"/>
      <c r="L7836" s="259"/>
      <c r="M7836" s="259"/>
      <c r="S7836" s="259"/>
      <c r="T7836" s="259"/>
      <c r="U7836" s="259"/>
      <c r="V7836" s="259"/>
    </row>
    <row r="7837" spans="1:22">
      <c r="A7837" s="45"/>
      <c r="B7837" s="43">
        <f t="shared" si="127"/>
        <v>7822</v>
      </c>
      <c r="C7837" s="919"/>
      <c r="D7837" s="48"/>
      <c r="L7837" s="259"/>
      <c r="M7837" s="259"/>
      <c r="S7837" s="259"/>
      <c r="T7837" s="259"/>
      <c r="U7837" s="259"/>
      <c r="V7837" s="259"/>
    </row>
    <row r="7838" spans="1:22">
      <c r="A7838" s="45"/>
      <c r="B7838" s="43">
        <f t="shared" si="127"/>
        <v>7823</v>
      </c>
      <c r="C7838" s="919"/>
      <c r="D7838" s="48"/>
      <c r="L7838" s="259"/>
      <c r="M7838" s="259"/>
      <c r="S7838" s="259"/>
      <c r="T7838" s="259"/>
      <c r="U7838" s="259"/>
      <c r="V7838" s="259"/>
    </row>
    <row r="7839" spans="1:22">
      <c r="A7839" s="45"/>
      <c r="B7839" s="43">
        <f t="shared" si="127"/>
        <v>7824</v>
      </c>
      <c r="C7839" s="919"/>
      <c r="D7839" s="48"/>
      <c r="L7839" s="259"/>
      <c r="M7839" s="259"/>
      <c r="S7839" s="259"/>
      <c r="T7839" s="259"/>
      <c r="U7839" s="259"/>
      <c r="V7839" s="259"/>
    </row>
    <row r="7840" spans="1:22">
      <c r="A7840" s="45"/>
      <c r="B7840" s="43">
        <f t="shared" si="127"/>
        <v>7825</v>
      </c>
      <c r="C7840" s="919"/>
      <c r="D7840" s="48"/>
      <c r="L7840" s="259"/>
      <c r="M7840" s="259"/>
      <c r="S7840" s="259"/>
      <c r="T7840" s="259"/>
      <c r="U7840" s="259"/>
      <c r="V7840" s="259"/>
    </row>
    <row r="7841" spans="1:22">
      <c r="A7841" s="45"/>
      <c r="B7841" s="43">
        <f t="shared" si="127"/>
        <v>7826</v>
      </c>
      <c r="C7841" s="919"/>
      <c r="D7841" s="48"/>
      <c r="L7841" s="259"/>
      <c r="M7841" s="259"/>
      <c r="S7841" s="259"/>
      <c r="T7841" s="259"/>
      <c r="U7841" s="259"/>
      <c r="V7841" s="259"/>
    </row>
    <row r="7842" spans="1:22">
      <c r="A7842" s="45"/>
      <c r="B7842" s="43">
        <f t="shared" si="127"/>
        <v>7827</v>
      </c>
      <c r="C7842" s="919"/>
      <c r="D7842" s="48"/>
      <c r="L7842" s="259"/>
      <c r="M7842" s="259"/>
      <c r="S7842" s="259"/>
      <c r="T7842" s="259"/>
      <c r="U7842" s="259"/>
      <c r="V7842" s="259"/>
    </row>
    <row r="7843" spans="1:22">
      <c r="A7843" s="45"/>
      <c r="B7843" s="43">
        <f t="shared" si="127"/>
        <v>7828</v>
      </c>
      <c r="C7843" s="919"/>
      <c r="D7843" s="48"/>
      <c r="L7843" s="259"/>
      <c r="M7843" s="259"/>
      <c r="S7843" s="259"/>
      <c r="T7843" s="259"/>
      <c r="U7843" s="259"/>
      <c r="V7843" s="259"/>
    </row>
    <row r="7844" spans="1:22">
      <c r="A7844" s="45"/>
      <c r="B7844" s="43">
        <f t="shared" si="127"/>
        <v>7829</v>
      </c>
      <c r="C7844" s="919"/>
      <c r="D7844" s="48"/>
      <c r="L7844" s="259"/>
      <c r="M7844" s="259"/>
      <c r="S7844" s="259"/>
      <c r="T7844" s="259"/>
      <c r="U7844" s="259"/>
      <c r="V7844" s="259"/>
    </row>
    <row r="7845" spans="1:22">
      <c r="A7845" s="45"/>
      <c r="B7845" s="43">
        <f t="shared" si="127"/>
        <v>7830</v>
      </c>
      <c r="C7845" s="919"/>
      <c r="D7845" s="48"/>
      <c r="L7845" s="259"/>
      <c r="M7845" s="259"/>
      <c r="S7845" s="259"/>
      <c r="T7845" s="259"/>
      <c r="U7845" s="259"/>
      <c r="V7845" s="259"/>
    </row>
    <row r="7846" spans="1:22">
      <c r="A7846" s="45"/>
      <c r="B7846" s="43">
        <f t="shared" si="127"/>
        <v>7831</v>
      </c>
      <c r="C7846" s="919"/>
      <c r="D7846" s="48"/>
      <c r="L7846" s="259"/>
      <c r="M7846" s="259"/>
      <c r="S7846" s="259"/>
      <c r="T7846" s="259"/>
      <c r="U7846" s="259"/>
      <c r="V7846" s="259"/>
    </row>
    <row r="7847" spans="1:22">
      <c r="A7847" s="45"/>
      <c r="B7847" s="43">
        <f t="shared" si="127"/>
        <v>7832</v>
      </c>
      <c r="C7847" s="919"/>
      <c r="D7847" s="48"/>
      <c r="L7847" s="259"/>
      <c r="M7847" s="259"/>
      <c r="S7847" s="259"/>
      <c r="T7847" s="259"/>
      <c r="U7847" s="259"/>
      <c r="V7847" s="259"/>
    </row>
    <row r="7848" spans="1:22">
      <c r="A7848" s="45"/>
      <c r="B7848" s="43">
        <f t="shared" si="127"/>
        <v>7833</v>
      </c>
      <c r="C7848" s="919"/>
      <c r="D7848" s="48"/>
      <c r="L7848" s="259"/>
      <c r="M7848" s="259"/>
      <c r="S7848" s="259"/>
      <c r="T7848" s="259"/>
      <c r="U7848" s="259"/>
      <c r="V7848" s="259"/>
    </row>
    <row r="7849" spans="1:22">
      <c r="A7849" s="45"/>
      <c r="B7849" s="43">
        <f t="shared" si="127"/>
        <v>7834</v>
      </c>
      <c r="C7849" s="919"/>
      <c r="D7849" s="48"/>
      <c r="L7849" s="259"/>
      <c r="M7849" s="259"/>
      <c r="S7849" s="259"/>
      <c r="T7849" s="259"/>
      <c r="U7849" s="259"/>
      <c r="V7849" s="259"/>
    </row>
    <row r="7850" spans="1:22">
      <c r="A7850" s="45"/>
      <c r="B7850" s="43">
        <f t="shared" si="127"/>
        <v>7835</v>
      </c>
      <c r="C7850" s="919"/>
      <c r="D7850" s="48"/>
      <c r="L7850" s="259"/>
      <c r="M7850" s="259"/>
      <c r="S7850" s="259"/>
      <c r="T7850" s="259"/>
      <c r="U7850" s="259"/>
      <c r="V7850" s="259"/>
    </row>
    <row r="7851" spans="1:22">
      <c r="A7851" s="45"/>
      <c r="B7851" s="43">
        <f t="shared" si="127"/>
        <v>7836</v>
      </c>
      <c r="C7851" s="919"/>
      <c r="D7851" s="48"/>
      <c r="L7851" s="259"/>
      <c r="M7851" s="259"/>
      <c r="S7851" s="259"/>
      <c r="T7851" s="259"/>
      <c r="U7851" s="259"/>
      <c r="V7851" s="259"/>
    </row>
    <row r="7852" spans="1:22">
      <c r="A7852" s="45"/>
      <c r="B7852" s="43">
        <f t="shared" si="127"/>
        <v>7837</v>
      </c>
      <c r="C7852" s="919"/>
      <c r="D7852" s="48"/>
      <c r="L7852" s="259"/>
      <c r="M7852" s="259"/>
      <c r="S7852" s="259"/>
      <c r="T7852" s="259"/>
      <c r="U7852" s="259"/>
      <c r="V7852" s="259"/>
    </row>
    <row r="7853" spans="1:22">
      <c r="A7853" s="45"/>
      <c r="B7853" s="43">
        <f t="shared" si="127"/>
        <v>7838</v>
      </c>
      <c r="C7853" s="919"/>
      <c r="D7853" s="48"/>
      <c r="L7853" s="259"/>
      <c r="M7853" s="259"/>
      <c r="S7853" s="259"/>
      <c r="T7853" s="259"/>
      <c r="U7853" s="259"/>
      <c r="V7853" s="259"/>
    </row>
    <row r="7854" spans="1:22">
      <c r="A7854" s="45"/>
      <c r="B7854" s="43">
        <f t="shared" si="127"/>
        <v>7839</v>
      </c>
      <c r="C7854" s="919"/>
      <c r="D7854" s="48"/>
      <c r="L7854" s="259"/>
      <c r="M7854" s="259"/>
      <c r="S7854" s="259"/>
      <c r="T7854" s="259"/>
      <c r="U7854" s="259"/>
      <c r="V7854" s="259"/>
    </row>
    <row r="7855" spans="1:22">
      <c r="A7855" s="45"/>
      <c r="B7855" s="43">
        <f t="shared" si="127"/>
        <v>7840</v>
      </c>
      <c r="C7855" s="919"/>
      <c r="D7855" s="48"/>
      <c r="L7855" s="259"/>
      <c r="M7855" s="259"/>
      <c r="S7855" s="259"/>
      <c r="T7855" s="259"/>
      <c r="U7855" s="259"/>
      <c r="V7855" s="259"/>
    </row>
    <row r="7856" spans="1:22">
      <c r="A7856" s="45"/>
      <c r="B7856" s="43">
        <f t="shared" si="127"/>
        <v>7841</v>
      </c>
      <c r="C7856" s="919"/>
      <c r="D7856" s="48"/>
      <c r="L7856" s="259"/>
      <c r="M7856" s="259"/>
      <c r="S7856" s="259"/>
      <c r="T7856" s="259"/>
      <c r="U7856" s="259"/>
      <c r="V7856" s="259"/>
    </row>
    <row r="7857" spans="1:22">
      <c r="A7857" s="45"/>
      <c r="B7857" s="43">
        <f t="shared" si="127"/>
        <v>7842</v>
      </c>
      <c r="C7857" s="919"/>
      <c r="D7857" s="48"/>
      <c r="L7857" s="259"/>
      <c r="M7857" s="259"/>
      <c r="S7857" s="259"/>
      <c r="T7857" s="259"/>
      <c r="U7857" s="259"/>
      <c r="V7857" s="259"/>
    </row>
    <row r="7858" spans="1:22">
      <c r="A7858" s="45"/>
      <c r="B7858" s="43">
        <f t="shared" si="127"/>
        <v>7843</v>
      </c>
      <c r="C7858" s="919"/>
      <c r="D7858" s="48"/>
      <c r="L7858" s="259"/>
      <c r="M7858" s="259"/>
      <c r="S7858" s="259"/>
      <c r="T7858" s="259"/>
      <c r="U7858" s="259"/>
      <c r="V7858" s="259"/>
    </row>
    <row r="7859" spans="1:22">
      <c r="A7859" s="45"/>
      <c r="B7859" s="43">
        <f t="shared" si="127"/>
        <v>7844</v>
      </c>
      <c r="C7859" s="919"/>
      <c r="D7859" s="48"/>
      <c r="L7859" s="259"/>
      <c r="M7859" s="259"/>
      <c r="S7859" s="259"/>
      <c r="T7859" s="259"/>
      <c r="U7859" s="259"/>
      <c r="V7859" s="259"/>
    </row>
    <row r="7860" spans="1:22">
      <c r="A7860" s="45"/>
      <c r="B7860" s="43">
        <f t="shared" si="127"/>
        <v>7845</v>
      </c>
      <c r="C7860" s="919"/>
      <c r="D7860" s="48"/>
      <c r="L7860" s="259"/>
      <c r="M7860" s="259"/>
      <c r="S7860" s="259"/>
      <c r="T7860" s="259"/>
      <c r="U7860" s="259"/>
      <c r="V7860" s="259"/>
    </row>
    <row r="7861" spans="1:22">
      <c r="A7861" s="45"/>
      <c r="B7861" s="43">
        <f t="shared" si="127"/>
        <v>7846</v>
      </c>
      <c r="C7861" s="919"/>
      <c r="D7861" s="48"/>
      <c r="L7861" s="259"/>
      <c r="M7861" s="259"/>
      <c r="S7861" s="259"/>
      <c r="T7861" s="259"/>
      <c r="U7861" s="259"/>
      <c r="V7861" s="259"/>
    </row>
    <row r="7862" spans="1:22">
      <c r="A7862" s="45"/>
      <c r="B7862" s="43">
        <f t="shared" si="127"/>
        <v>7847</v>
      </c>
      <c r="C7862" s="919"/>
      <c r="D7862" s="48"/>
      <c r="L7862" s="259"/>
      <c r="M7862" s="259"/>
      <c r="S7862" s="259"/>
      <c r="T7862" s="259"/>
      <c r="U7862" s="259"/>
      <c r="V7862" s="259"/>
    </row>
    <row r="7863" spans="1:22">
      <c r="A7863" s="45"/>
      <c r="B7863" s="43">
        <f t="shared" si="127"/>
        <v>7848</v>
      </c>
      <c r="C7863" s="919"/>
      <c r="D7863" s="48"/>
      <c r="L7863" s="259"/>
      <c r="M7863" s="259"/>
      <c r="S7863" s="259"/>
      <c r="T7863" s="259"/>
      <c r="U7863" s="259"/>
      <c r="V7863" s="259"/>
    </row>
    <row r="7864" spans="1:22">
      <c r="A7864" s="45"/>
      <c r="B7864" s="43">
        <f t="shared" si="127"/>
        <v>7849</v>
      </c>
      <c r="C7864" s="919"/>
      <c r="D7864" s="48"/>
      <c r="L7864" s="259"/>
      <c r="M7864" s="259"/>
      <c r="S7864" s="259"/>
      <c r="T7864" s="259"/>
      <c r="U7864" s="259"/>
      <c r="V7864" s="259"/>
    </row>
    <row r="7865" spans="1:22">
      <c r="A7865" s="45"/>
      <c r="B7865" s="43">
        <f t="shared" si="127"/>
        <v>7850</v>
      </c>
      <c r="C7865" s="919"/>
      <c r="D7865" s="48"/>
      <c r="L7865" s="259"/>
      <c r="M7865" s="259"/>
      <c r="S7865" s="259"/>
      <c r="T7865" s="259"/>
      <c r="U7865" s="259"/>
      <c r="V7865" s="259"/>
    </row>
    <row r="7866" spans="1:22">
      <c r="A7866" s="45"/>
      <c r="B7866" s="43">
        <f t="shared" si="127"/>
        <v>7851</v>
      </c>
      <c r="C7866" s="919"/>
      <c r="D7866" s="48"/>
      <c r="L7866" s="259"/>
      <c r="M7866" s="259"/>
      <c r="S7866" s="259"/>
      <c r="T7866" s="259"/>
      <c r="U7866" s="259"/>
      <c r="V7866" s="259"/>
    </row>
    <row r="7867" spans="1:22">
      <c r="A7867" s="45"/>
      <c r="B7867" s="43">
        <f t="shared" si="127"/>
        <v>7852</v>
      </c>
      <c r="C7867" s="919"/>
      <c r="D7867" s="48"/>
      <c r="L7867" s="259"/>
      <c r="M7867" s="259"/>
      <c r="S7867" s="259"/>
      <c r="T7867" s="259"/>
      <c r="U7867" s="259"/>
      <c r="V7867" s="259"/>
    </row>
    <row r="7868" spans="1:22">
      <c r="A7868" s="45"/>
      <c r="B7868" s="43">
        <f t="shared" si="127"/>
        <v>7853</v>
      </c>
      <c r="C7868" s="919"/>
      <c r="D7868" s="48"/>
      <c r="L7868" s="259"/>
      <c r="M7868" s="259"/>
      <c r="S7868" s="259"/>
      <c r="T7868" s="259"/>
      <c r="U7868" s="259"/>
      <c r="V7868" s="259"/>
    </row>
    <row r="7869" spans="1:22">
      <c r="A7869" s="45"/>
      <c r="B7869" s="43">
        <f t="shared" si="127"/>
        <v>7854</v>
      </c>
      <c r="C7869" s="919"/>
      <c r="D7869" s="48"/>
      <c r="L7869" s="259"/>
      <c r="M7869" s="259"/>
      <c r="S7869" s="259"/>
      <c r="T7869" s="259"/>
      <c r="U7869" s="259"/>
      <c r="V7869" s="259"/>
    </row>
    <row r="7870" spans="1:22">
      <c r="A7870" s="45"/>
      <c r="B7870" s="43">
        <f t="shared" si="127"/>
        <v>7855</v>
      </c>
      <c r="C7870" s="919"/>
      <c r="D7870" s="48"/>
      <c r="L7870" s="259"/>
      <c r="M7870" s="259"/>
      <c r="S7870" s="259"/>
      <c r="T7870" s="259"/>
      <c r="U7870" s="259"/>
      <c r="V7870" s="259"/>
    </row>
    <row r="7871" spans="1:22">
      <c r="A7871" s="45"/>
      <c r="B7871" s="43">
        <f t="shared" si="127"/>
        <v>7856</v>
      </c>
      <c r="C7871" s="919"/>
      <c r="D7871" s="48"/>
      <c r="L7871" s="259"/>
      <c r="M7871" s="259"/>
      <c r="S7871" s="259"/>
      <c r="T7871" s="259"/>
      <c r="U7871" s="259"/>
      <c r="V7871" s="259"/>
    </row>
    <row r="7872" spans="1:22">
      <c r="A7872" s="45"/>
      <c r="B7872" s="43">
        <f t="shared" si="127"/>
        <v>7857</v>
      </c>
      <c r="C7872" s="919"/>
      <c r="D7872" s="48"/>
      <c r="L7872" s="259"/>
      <c r="M7872" s="259"/>
      <c r="S7872" s="259"/>
      <c r="T7872" s="259"/>
      <c r="U7872" s="259"/>
      <c r="V7872" s="259"/>
    </row>
    <row r="7873" spans="1:22">
      <c r="A7873" s="45"/>
      <c r="B7873" s="43">
        <f t="shared" si="127"/>
        <v>7858</v>
      </c>
      <c r="C7873" s="919"/>
      <c r="D7873" s="48"/>
      <c r="L7873" s="259"/>
      <c r="M7873" s="259"/>
      <c r="S7873" s="259"/>
      <c r="T7873" s="259"/>
      <c r="U7873" s="259"/>
      <c r="V7873" s="259"/>
    </row>
    <row r="7874" spans="1:22">
      <c r="A7874" s="45"/>
      <c r="B7874" s="43">
        <f t="shared" si="127"/>
        <v>7859</v>
      </c>
      <c r="C7874" s="919"/>
      <c r="D7874" s="48"/>
      <c r="L7874" s="259"/>
      <c r="M7874" s="259"/>
      <c r="S7874" s="259"/>
      <c r="T7874" s="259"/>
      <c r="U7874" s="259"/>
      <c r="V7874" s="259"/>
    </row>
    <row r="7875" spans="1:22">
      <c r="A7875" s="45"/>
      <c r="B7875" s="43">
        <f t="shared" si="127"/>
        <v>7860</v>
      </c>
      <c r="C7875" s="919"/>
      <c r="D7875" s="48"/>
      <c r="L7875" s="259"/>
      <c r="M7875" s="259"/>
      <c r="S7875" s="259"/>
      <c r="T7875" s="259"/>
      <c r="U7875" s="259"/>
      <c r="V7875" s="259"/>
    </row>
    <row r="7876" spans="1:22">
      <c r="A7876" s="45"/>
      <c r="B7876" s="43">
        <f t="shared" si="127"/>
        <v>7861</v>
      </c>
      <c r="C7876" s="919"/>
      <c r="D7876" s="48"/>
      <c r="L7876" s="259"/>
      <c r="M7876" s="259"/>
      <c r="S7876" s="259"/>
      <c r="T7876" s="259"/>
      <c r="U7876" s="259"/>
      <c r="V7876" s="259"/>
    </row>
    <row r="7877" spans="1:22">
      <c r="A7877" s="45"/>
      <c r="B7877" s="43">
        <f t="shared" si="127"/>
        <v>7862</v>
      </c>
      <c r="C7877" s="919"/>
      <c r="D7877" s="48"/>
      <c r="L7877" s="259"/>
      <c r="M7877" s="259"/>
      <c r="S7877" s="259"/>
      <c r="T7877" s="259"/>
      <c r="U7877" s="259"/>
      <c r="V7877" s="259"/>
    </row>
    <row r="7878" spans="1:22">
      <c r="A7878" s="45"/>
      <c r="B7878" s="43">
        <f t="shared" si="127"/>
        <v>7863</v>
      </c>
      <c r="C7878" s="919"/>
      <c r="D7878" s="48"/>
      <c r="L7878" s="259"/>
      <c r="M7878" s="259"/>
      <c r="S7878" s="259"/>
      <c r="T7878" s="259"/>
      <c r="U7878" s="259"/>
      <c r="V7878" s="259"/>
    </row>
    <row r="7879" spans="1:22">
      <c r="A7879" s="45"/>
      <c r="B7879" s="43">
        <f t="shared" si="127"/>
        <v>7864</v>
      </c>
      <c r="C7879" s="919"/>
      <c r="D7879" s="48"/>
      <c r="L7879" s="259"/>
      <c r="M7879" s="259"/>
      <c r="S7879" s="259"/>
      <c r="T7879" s="259"/>
      <c r="U7879" s="259"/>
      <c r="V7879" s="259"/>
    </row>
    <row r="7880" spans="1:22">
      <c r="A7880" s="45"/>
      <c r="B7880" s="43">
        <f t="shared" si="127"/>
        <v>7865</v>
      </c>
      <c r="C7880" s="919"/>
      <c r="D7880" s="48"/>
      <c r="L7880" s="259"/>
      <c r="M7880" s="259"/>
      <c r="S7880" s="259"/>
      <c r="T7880" s="259"/>
      <c r="U7880" s="259"/>
      <c r="V7880" s="259"/>
    </row>
    <row r="7881" spans="1:22">
      <c r="A7881" s="45"/>
      <c r="B7881" s="43">
        <f t="shared" si="127"/>
        <v>7866</v>
      </c>
      <c r="C7881" s="919"/>
      <c r="D7881" s="48"/>
      <c r="L7881" s="259"/>
      <c r="M7881" s="259"/>
      <c r="S7881" s="259"/>
      <c r="T7881" s="259"/>
      <c r="U7881" s="259"/>
      <c r="V7881" s="259"/>
    </row>
    <row r="7882" spans="1:22">
      <c r="A7882" s="45"/>
      <c r="B7882" s="43">
        <f t="shared" si="127"/>
        <v>7867</v>
      </c>
      <c r="C7882" s="919"/>
      <c r="D7882" s="48"/>
      <c r="L7882" s="259"/>
      <c r="M7882" s="259"/>
      <c r="S7882" s="259"/>
      <c r="T7882" s="259"/>
      <c r="U7882" s="259"/>
      <c r="V7882" s="259"/>
    </row>
    <row r="7883" spans="1:22">
      <c r="A7883" s="45"/>
      <c r="B7883" s="43">
        <f t="shared" si="127"/>
        <v>7868</v>
      </c>
      <c r="C7883" s="919"/>
      <c r="D7883" s="48"/>
      <c r="L7883" s="259"/>
      <c r="M7883" s="259"/>
      <c r="S7883" s="259"/>
      <c r="T7883" s="259"/>
      <c r="U7883" s="259"/>
      <c r="V7883" s="259"/>
    </row>
    <row r="7884" spans="1:22">
      <c r="A7884" s="45"/>
      <c r="B7884" s="43">
        <f t="shared" si="127"/>
        <v>7869</v>
      </c>
      <c r="C7884" s="919"/>
      <c r="D7884" s="48"/>
      <c r="L7884" s="259"/>
      <c r="M7884" s="259"/>
      <c r="S7884" s="259"/>
      <c r="T7884" s="259"/>
      <c r="U7884" s="259"/>
      <c r="V7884" s="259"/>
    </row>
    <row r="7885" spans="1:22">
      <c r="A7885" s="45"/>
      <c r="B7885" s="43">
        <f t="shared" si="127"/>
        <v>7870</v>
      </c>
      <c r="C7885" s="919"/>
      <c r="D7885" s="48"/>
      <c r="L7885" s="259"/>
      <c r="M7885" s="259"/>
      <c r="S7885" s="259"/>
      <c r="T7885" s="259"/>
      <c r="U7885" s="259"/>
      <c r="V7885" s="259"/>
    </row>
    <row r="7886" spans="1:22">
      <c r="A7886" s="45"/>
      <c r="B7886" s="43">
        <f t="shared" si="127"/>
        <v>7871</v>
      </c>
      <c r="C7886" s="919"/>
      <c r="D7886" s="48"/>
      <c r="L7886" s="259"/>
      <c r="M7886" s="259"/>
      <c r="S7886" s="259"/>
      <c r="T7886" s="259"/>
      <c r="U7886" s="259"/>
      <c r="V7886" s="259"/>
    </row>
    <row r="7887" spans="1:22">
      <c r="A7887" s="45"/>
      <c r="B7887" s="43">
        <f t="shared" si="127"/>
        <v>7872</v>
      </c>
      <c r="C7887" s="919"/>
      <c r="D7887" s="48"/>
      <c r="L7887" s="259"/>
      <c r="M7887" s="259"/>
      <c r="S7887" s="259"/>
      <c r="T7887" s="259"/>
      <c r="U7887" s="259"/>
      <c r="V7887" s="259"/>
    </row>
    <row r="7888" spans="1:22">
      <c r="A7888" s="45"/>
      <c r="B7888" s="43">
        <f t="shared" si="127"/>
        <v>7873</v>
      </c>
      <c r="C7888" s="919"/>
      <c r="D7888" s="48"/>
      <c r="L7888" s="259"/>
      <c r="M7888" s="259"/>
      <c r="S7888" s="259"/>
      <c r="T7888" s="259"/>
      <c r="U7888" s="259"/>
      <c r="V7888" s="259"/>
    </row>
    <row r="7889" spans="1:22">
      <c r="A7889" s="45"/>
      <c r="B7889" s="43">
        <f t="shared" si="127"/>
        <v>7874</v>
      </c>
      <c r="C7889" s="919"/>
      <c r="D7889" s="48"/>
      <c r="L7889" s="259"/>
      <c r="M7889" s="259"/>
      <c r="S7889" s="259"/>
      <c r="T7889" s="259"/>
      <c r="U7889" s="259"/>
      <c r="V7889" s="259"/>
    </row>
    <row r="7890" spans="1:22">
      <c r="A7890" s="45"/>
      <c r="B7890" s="43">
        <f t="shared" ref="B7890:B7953" si="128">B7889+1</f>
        <v>7875</v>
      </c>
      <c r="C7890" s="919"/>
      <c r="D7890" s="48"/>
      <c r="L7890" s="259"/>
      <c r="M7890" s="259"/>
      <c r="S7890" s="259"/>
      <c r="T7890" s="259"/>
      <c r="U7890" s="259"/>
      <c r="V7890" s="259"/>
    </row>
    <row r="7891" spans="1:22">
      <c r="A7891" s="45"/>
      <c r="B7891" s="43">
        <f t="shared" si="128"/>
        <v>7876</v>
      </c>
      <c r="C7891" s="919"/>
      <c r="D7891" s="48"/>
      <c r="L7891" s="259"/>
      <c r="M7891" s="259"/>
      <c r="S7891" s="259"/>
      <c r="T7891" s="259"/>
      <c r="U7891" s="259"/>
      <c r="V7891" s="259"/>
    </row>
    <row r="7892" spans="1:22">
      <c r="A7892" s="45"/>
      <c r="B7892" s="43">
        <f t="shared" si="128"/>
        <v>7877</v>
      </c>
      <c r="C7892" s="919"/>
      <c r="D7892" s="48"/>
      <c r="L7892" s="259"/>
      <c r="M7892" s="259"/>
      <c r="S7892" s="259"/>
      <c r="T7892" s="259"/>
      <c r="U7892" s="259"/>
      <c r="V7892" s="259"/>
    </row>
    <row r="7893" spans="1:22">
      <c r="A7893" s="45"/>
      <c r="B7893" s="43">
        <f t="shared" si="128"/>
        <v>7878</v>
      </c>
      <c r="C7893" s="919"/>
      <c r="D7893" s="48"/>
      <c r="L7893" s="259"/>
      <c r="M7893" s="259"/>
      <c r="S7893" s="259"/>
      <c r="T7893" s="259"/>
      <c r="U7893" s="259"/>
      <c r="V7893" s="259"/>
    </row>
    <row r="7894" spans="1:22">
      <c r="A7894" s="45"/>
      <c r="B7894" s="43">
        <f t="shared" si="128"/>
        <v>7879</v>
      </c>
      <c r="C7894" s="919"/>
      <c r="D7894" s="48"/>
      <c r="L7894" s="259"/>
      <c r="M7894" s="259"/>
      <c r="S7894" s="259"/>
      <c r="T7894" s="259"/>
      <c r="U7894" s="259"/>
      <c r="V7894" s="259"/>
    </row>
    <row r="7895" spans="1:22">
      <c r="A7895" s="45"/>
      <c r="B7895" s="43">
        <f t="shared" si="128"/>
        <v>7880</v>
      </c>
      <c r="C7895" s="919"/>
      <c r="D7895" s="48"/>
      <c r="L7895" s="259"/>
      <c r="M7895" s="259"/>
      <c r="S7895" s="259"/>
      <c r="T7895" s="259"/>
      <c r="U7895" s="259"/>
      <c r="V7895" s="259"/>
    </row>
    <row r="7896" spans="1:22">
      <c r="A7896" s="45"/>
      <c r="B7896" s="43">
        <f t="shared" si="128"/>
        <v>7881</v>
      </c>
      <c r="C7896" s="919"/>
      <c r="D7896" s="48"/>
      <c r="L7896" s="259"/>
      <c r="M7896" s="259"/>
      <c r="S7896" s="259"/>
      <c r="T7896" s="259"/>
      <c r="U7896" s="259"/>
      <c r="V7896" s="259"/>
    </row>
    <row r="7897" spans="1:22">
      <c r="A7897" s="45"/>
      <c r="B7897" s="43">
        <f t="shared" si="128"/>
        <v>7882</v>
      </c>
      <c r="C7897" s="919"/>
      <c r="D7897" s="48"/>
      <c r="L7897" s="259"/>
      <c r="M7897" s="259"/>
      <c r="S7897" s="259"/>
      <c r="T7897" s="259"/>
      <c r="U7897" s="259"/>
      <c r="V7897" s="259"/>
    </row>
    <row r="7898" spans="1:22">
      <c r="A7898" s="45"/>
      <c r="B7898" s="43">
        <f t="shared" si="128"/>
        <v>7883</v>
      </c>
      <c r="C7898" s="919"/>
      <c r="D7898" s="48"/>
      <c r="L7898" s="259"/>
      <c r="M7898" s="259"/>
      <c r="S7898" s="259"/>
      <c r="T7898" s="259"/>
      <c r="U7898" s="259"/>
      <c r="V7898" s="259"/>
    </row>
    <row r="7899" spans="1:22">
      <c r="A7899" s="45"/>
      <c r="B7899" s="43">
        <f t="shared" si="128"/>
        <v>7884</v>
      </c>
      <c r="C7899" s="919"/>
      <c r="D7899" s="48"/>
      <c r="L7899" s="259"/>
      <c r="M7899" s="259"/>
      <c r="S7899" s="259"/>
      <c r="T7899" s="259"/>
      <c r="U7899" s="259"/>
      <c r="V7899" s="259"/>
    </row>
    <row r="7900" spans="1:22">
      <c r="A7900" s="45"/>
      <c r="B7900" s="43">
        <f t="shared" si="128"/>
        <v>7885</v>
      </c>
      <c r="C7900" s="919"/>
      <c r="D7900" s="48"/>
      <c r="L7900" s="259"/>
      <c r="M7900" s="259"/>
      <c r="S7900" s="259"/>
      <c r="T7900" s="259"/>
      <c r="U7900" s="259"/>
      <c r="V7900" s="259"/>
    </row>
    <row r="7901" spans="1:22">
      <c r="A7901" s="45"/>
      <c r="B7901" s="43">
        <f t="shared" si="128"/>
        <v>7886</v>
      </c>
      <c r="C7901" s="919"/>
      <c r="D7901" s="48"/>
      <c r="L7901" s="259"/>
      <c r="M7901" s="259"/>
      <c r="S7901" s="259"/>
      <c r="T7901" s="259"/>
      <c r="U7901" s="259"/>
      <c r="V7901" s="259"/>
    </row>
    <row r="7902" spans="1:22">
      <c r="A7902" s="45"/>
      <c r="B7902" s="43">
        <f t="shared" si="128"/>
        <v>7887</v>
      </c>
      <c r="C7902" s="919"/>
      <c r="D7902" s="48"/>
      <c r="L7902" s="259"/>
      <c r="M7902" s="259"/>
      <c r="S7902" s="259"/>
      <c r="T7902" s="259"/>
      <c r="U7902" s="259"/>
      <c r="V7902" s="259"/>
    </row>
    <row r="7903" spans="1:22">
      <c r="A7903" s="45"/>
      <c r="B7903" s="43">
        <f t="shared" si="128"/>
        <v>7888</v>
      </c>
      <c r="C7903" s="919"/>
      <c r="D7903" s="48"/>
      <c r="L7903" s="259"/>
      <c r="M7903" s="259"/>
      <c r="S7903" s="259"/>
      <c r="T7903" s="259"/>
      <c r="U7903" s="259"/>
      <c r="V7903" s="259"/>
    </row>
    <row r="7904" spans="1:22">
      <c r="A7904" s="45"/>
      <c r="B7904" s="43">
        <f t="shared" si="128"/>
        <v>7889</v>
      </c>
      <c r="C7904" s="919"/>
      <c r="D7904" s="48"/>
      <c r="L7904" s="259"/>
      <c r="M7904" s="259"/>
      <c r="S7904" s="259"/>
      <c r="T7904" s="259"/>
      <c r="U7904" s="259"/>
      <c r="V7904" s="259"/>
    </row>
    <row r="7905" spans="1:22">
      <c r="A7905" s="45"/>
      <c r="B7905" s="43">
        <f t="shared" si="128"/>
        <v>7890</v>
      </c>
      <c r="C7905" s="919"/>
      <c r="D7905" s="48"/>
      <c r="L7905" s="259"/>
      <c r="M7905" s="259"/>
      <c r="S7905" s="259"/>
      <c r="T7905" s="259"/>
      <c r="U7905" s="259"/>
      <c r="V7905" s="259"/>
    </row>
    <row r="7906" spans="1:22">
      <c r="A7906" s="45"/>
      <c r="B7906" s="43">
        <f t="shared" si="128"/>
        <v>7891</v>
      </c>
      <c r="C7906" s="919"/>
      <c r="D7906" s="48"/>
      <c r="L7906" s="259"/>
      <c r="M7906" s="259"/>
      <c r="S7906" s="259"/>
      <c r="T7906" s="259"/>
      <c r="U7906" s="259"/>
      <c r="V7906" s="259"/>
    </row>
    <row r="7907" spans="1:22">
      <c r="A7907" s="45"/>
      <c r="B7907" s="43">
        <f t="shared" si="128"/>
        <v>7892</v>
      </c>
      <c r="C7907" s="919"/>
      <c r="D7907" s="48"/>
      <c r="L7907" s="259"/>
      <c r="M7907" s="259"/>
      <c r="S7907" s="259"/>
      <c r="T7907" s="259"/>
      <c r="U7907" s="259"/>
      <c r="V7907" s="259"/>
    </row>
    <row r="7908" spans="1:22">
      <c r="A7908" s="45"/>
      <c r="B7908" s="43">
        <f t="shared" si="128"/>
        <v>7893</v>
      </c>
      <c r="C7908" s="919"/>
      <c r="D7908" s="48"/>
      <c r="L7908" s="259"/>
      <c r="M7908" s="259"/>
      <c r="S7908" s="259"/>
      <c r="T7908" s="259"/>
      <c r="U7908" s="259"/>
      <c r="V7908" s="259"/>
    </row>
    <row r="7909" spans="1:22">
      <c r="A7909" s="45"/>
      <c r="B7909" s="43">
        <f t="shared" si="128"/>
        <v>7894</v>
      </c>
      <c r="C7909" s="919"/>
      <c r="D7909" s="48"/>
      <c r="L7909" s="259"/>
      <c r="M7909" s="259"/>
      <c r="S7909" s="259"/>
      <c r="T7909" s="259"/>
      <c r="U7909" s="259"/>
      <c r="V7909" s="259"/>
    </row>
    <row r="7910" spans="1:22">
      <c r="A7910" s="45"/>
      <c r="B7910" s="43">
        <f t="shared" si="128"/>
        <v>7895</v>
      </c>
      <c r="C7910" s="919"/>
      <c r="D7910" s="48"/>
      <c r="L7910" s="259"/>
      <c r="M7910" s="259"/>
      <c r="S7910" s="259"/>
      <c r="T7910" s="259"/>
      <c r="U7910" s="259"/>
      <c r="V7910" s="259"/>
    </row>
    <row r="7911" spans="1:22">
      <c r="A7911" s="45"/>
      <c r="B7911" s="43">
        <f t="shared" si="128"/>
        <v>7896</v>
      </c>
      <c r="C7911" s="919"/>
      <c r="D7911" s="48"/>
      <c r="L7911" s="259"/>
      <c r="M7911" s="259"/>
      <c r="S7911" s="259"/>
      <c r="T7911" s="259"/>
      <c r="U7911" s="259"/>
      <c r="V7911" s="259"/>
    </row>
    <row r="7912" spans="1:22">
      <c r="A7912" s="45"/>
      <c r="B7912" s="43">
        <f t="shared" si="128"/>
        <v>7897</v>
      </c>
      <c r="C7912" s="919"/>
      <c r="D7912" s="48"/>
      <c r="L7912" s="259"/>
      <c r="M7912" s="259"/>
      <c r="S7912" s="259"/>
      <c r="T7912" s="259"/>
      <c r="U7912" s="259"/>
      <c r="V7912" s="259"/>
    </row>
    <row r="7913" spans="1:22">
      <c r="A7913" s="45"/>
      <c r="B7913" s="43">
        <f t="shared" si="128"/>
        <v>7898</v>
      </c>
      <c r="C7913" s="919"/>
      <c r="D7913" s="48"/>
      <c r="L7913" s="259"/>
      <c r="M7913" s="259"/>
      <c r="S7913" s="259"/>
      <c r="T7913" s="259"/>
      <c r="U7913" s="259"/>
      <c r="V7913" s="259"/>
    </row>
    <row r="7914" spans="1:22">
      <c r="A7914" s="45"/>
      <c r="B7914" s="43">
        <f t="shared" si="128"/>
        <v>7899</v>
      </c>
      <c r="C7914" s="919"/>
      <c r="D7914" s="48"/>
      <c r="L7914" s="259"/>
      <c r="M7914" s="259"/>
      <c r="S7914" s="259"/>
      <c r="T7914" s="259"/>
      <c r="U7914" s="259"/>
      <c r="V7914" s="259"/>
    </row>
    <row r="7915" spans="1:22">
      <c r="A7915" s="45"/>
      <c r="B7915" s="43">
        <f t="shared" si="128"/>
        <v>7900</v>
      </c>
      <c r="C7915" s="919"/>
      <c r="D7915" s="48"/>
      <c r="L7915" s="259"/>
      <c r="M7915" s="259"/>
      <c r="S7915" s="259"/>
      <c r="T7915" s="259"/>
      <c r="U7915" s="259"/>
      <c r="V7915" s="259"/>
    </row>
    <row r="7916" spans="1:22">
      <c r="A7916" s="45"/>
      <c r="B7916" s="43">
        <f t="shared" si="128"/>
        <v>7901</v>
      </c>
      <c r="C7916" s="919"/>
      <c r="D7916" s="48"/>
      <c r="L7916" s="259"/>
      <c r="M7916" s="259"/>
      <c r="S7916" s="259"/>
      <c r="T7916" s="259"/>
      <c r="U7916" s="259"/>
      <c r="V7916" s="259"/>
    </row>
    <row r="7917" spans="1:22">
      <c r="A7917" s="45"/>
      <c r="B7917" s="43">
        <f t="shared" si="128"/>
        <v>7902</v>
      </c>
      <c r="C7917" s="919"/>
      <c r="D7917" s="48"/>
      <c r="L7917" s="259"/>
      <c r="M7917" s="259"/>
      <c r="S7917" s="259"/>
      <c r="T7917" s="259"/>
      <c r="U7917" s="259"/>
      <c r="V7917" s="259"/>
    </row>
    <row r="7918" spans="1:22">
      <c r="A7918" s="45"/>
      <c r="B7918" s="43">
        <f t="shared" si="128"/>
        <v>7903</v>
      </c>
      <c r="C7918" s="919"/>
      <c r="D7918" s="48"/>
      <c r="L7918" s="259"/>
      <c r="M7918" s="259"/>
      <c r="S7918" s="259"/>
      <c r="T7918" s="259"/>
      <c r="U7918" s="259"/>
      <c r="V7918" s="259"/>
    </row>
    <row r="7919" spans="1:22">
      <c r="A7919" s="45"/>
      <c r="B7919" s="43">
        <f t="shared" si="128"/>
        <v>7904</v>
      </c>
      <c r="C7919" s="919"/>
      <c r="D7919" s="48"/>
      <c r="L7919" s="259"/>
      <c r="M7919" s="259"/>
      <c r="S7919" s="259"/>
      <c r="T7919" s="259"/>
      <c r="U7919" s="259"/>
      <c r="V7919" s="259"/>
    </row>
    <row r="7920" spans="1:22">
      <c r="A7920" s="45"/>
      <c r="B7920" s="43">
        <f t="shared" si="128"/>
        <v>7905</v>
      </c>
      <c r="C7920" s="919"/>
      <c r="D7920" s="48"/>
      <c r="L7920" s="259"/>
      <c r="M7920" s="259"/>
      <c r="S7920" s="259"/>
      <c r="T7920" s="259"/>
      <c r="U7920" s="259"/>
      <c r="V7920" s="259"/>
    </row>
    <row r="7921" spans="1:22">
      <c r="A7921" s="45"/>
      <c r="B7921" s="43">
        <f t="shared" si="128"/>
        <v>7906</v>
      </c>
      <c r="C7921" s="919"/>
      <c r="D7921" s="48"/>
      <c r="L7921" s="259"/>
      <c r="M7921" s="259"/>
      <c r="S7921" s="259"/>
      <c r="T7921" s="259"/>
      <c r="U7921" s="259"/>
      <c r="V7921" s="259"/>
    </row>
    <row r="7922" spans="1:22">
      <c r="A7922" s="45"/>
      <c r="B7922" s="43">
        <f t="shared" si="128"/>
        <v>7907</v>
      </c>
      <c r="C7922" s="919"/>
      <c r="D7922" s="48"/>
      <c r="L7922" s="259"/>
      <c r="M7922" s="259"/>
      <c r="S7922" s="259"/>
      <c r="T7922" s="259"/>
      <c r="U7922" s="259"/>
      <c r="V7922" s="259"/>
    </row>
    <row r="7923" spans="1:22">
      <c r="A7923" s="45"/>
      <c r="B7923" s="43">
        <f t="shared" si="128"/>
        <v>7908</v>
      </c>
      <c r="C7923" s="919"/>
      <c r="D7923" s="48"/>
      <c r="L7923" s="259"/>
      <c r="M7923" s="259"/>
      <c r="S7923" s="259"/>
      <c r="T7923" s="259"/>
      <c r="U7923" s="259"/>
      <c r="V7923" s="259"/>
    </row>
    <row r="7924" spans="1:22">
      <c r="A7924" s="45"/>
      <c r="B7924" s="43">
        <f t="shared" si="128"/>
        <v>7909</v>
      </c>
      <c r="C7924" s="919"/>
      <c r="D7924" s="48"/>
      <c r="L7924" s="259"/>
      <c r="M7924" s="259"/>
      <c r="S7924" s="259"/>
      <c r="T7924" s="259"/>
      <c r="U7924" s="259"/>
      <c r="V7924" s="259"/>
    </row>
    <row r="7925" spans="1:22">
      <c r="A7925" s="45"/>
      <c r="B7925" s="43">
        <f t="shared" si="128"/>
        <v>7910</v>
      </c>
      <c r="C7925" s="919"/>
      <c r="D7925" s="48"/>
      <c r="L7925" s="259"/>
      <c r="M7925" s="259"/>
      <c r="S7925" s="259"/>
      <c r="T7925" s="259"/>
      <c r="U7925" s="259"/>
      <c r="V7925" s="259"/>
    </row>
    <row r="7926" spans="1:22">
      <c r="A7926" s="45"/>
      <c r="B7926" s="43">
        <f t="shared" si="128"/>
        <v>7911</v>
      </c>
      <c r="C7926" s="919"/>
      <c r="D7926" s="48"/>
      <c r="L7926" s="259"/>
      <c r="M7926" s="259"/>
      <c r="S7926" s="259"/>
      <c r="T7926" s="259"/>
      <c r="U7926" s="259"/>
      <c r="V7926" s="259"/>
    </row>
    <row r="7927" spans="1:22">
      <c r="A7927" s="45"/>
      <c r="B7927" s="43">
        <f t="shared" si="128"/>
        <v>7912</v>
      </c>
      <c r="C7927" s="919"/>
      <c r="D7927" s="48"/>
      <c r="L7927" s="259"/>
      <c r="M7927" s="259"/>
      <c r="S7927" s="259"/>
      <c r="T7927" s="259"/>
      <c r="U7927" s="259"/>
      <c r="V7927" s="259"/>
    </row>
    <row r="7928" spans="1:22">
      <c r="A7928" s="45"/>
      <c r="B7928" s="43">
        <f t="shared" si="128"/>
        <v>7913</v>
      </c>
      <c r="C7928" s="919"/>
      <c r="D7928" s="48"/>
      <c r="L7928" s="259"/>
      <c r="M7928" s="259"/>
      <c r="S7928" s="259"/>
      <c r="T7928" s="259"/>
      <c r="U7928" s="259"/>
      <c r="V7928" s="259"/>
    </row>
    <row r="7929" spans="1:22">
      <c r="A7929" s="45"/>
      <c r="B7929" s="43">
        <f t="shared" si="128"/>
        <v>7914</v>
      </c>
      <c r="C7929" s="919"/>
      <c r="D7929" s="48"/>
      <c r="L7929" s="259"/>
      <c r="M7929" s="259"/>
      <c r="S7929" s="259"/>
      <c r="T7929" s="259"/>
      <c r="U7929" s="259"/>
      <c r="V7929" s="259"/>
    </row>
    <row r="7930" spans="1:22">
      <c r="A7930" s="45"/>
      <c r="B7930" s="43">
        <f t="shared" si="128"/>
        <v>7915</v>
      </c>
      <c r="C7930" s="919"/>
      <c r="D7930" s="48"/>
      <c r="L7930" s="259"/>
      <c r="M7930" s="259"/>
      <c r="S7930" s="259"/>
      <c r="T7930" s="259"/>
      <c r="U7930" s="259"/>
      <c r="V7930" s="259"/>
    </row>
    <row r="7931" spans="1:22">
      <c r="A7931" s="45"/>
      <c r="B7931" s="43">
        <f t="shared" si="128"/>
        <v>7916</v>
      </c>
      <c r="C7931" s="919"/>
      <c r="D7931" s="48"/>
      <c r="L7931" s="259"/>
      <c r="M7931" s="259"/>
      <c r="S7931" s="259"/>
      <c r="T7931" s="259"/>
      <c r="U7931" s="259"/>
      <c r="V7931" s="259"/>
    </row>
    <row r="7932" spans="1:22">
      <c r="A7932" s="45"/>
      <c r="B7932" s="43">
        <f t="shared" si="128"/>
        <v>7917</v>
      </c>
      <c r="C7932" s="919"/>
      <c r="D7932" s="48"/>
      <c r="L7932" s="259"/>
      <c r="M7932" s="259"/>
      <c r="S7932" s="259"/>
      <c r="T7932" s="259"/>
      <c r="U7932" s="259"/>
      <c r="V7932" s="259"/>
    </row>
    <row r="7933" spans="1:22">
      <c r="A7933" s="45"/>
      <c r="B7933" s="43">
        <f t="shared" si="128"/>
        <v>7918</v>
      </c>
      <c r="C7933" s="919"/>
      <c r="D7933" s="48"/>
      <c r="L7933" s="259"/>
      <c r="M7933" s="259"/>
      <c r="S7933" s="259"/>
      <c r="T7933" s="259"/>
      <c r="U7933" s="259"/>
      <c r="V7933" s="259"/>
    </row>
    <row r="7934" spans="1:22">
      <c r="A7934" s="45"/>
      <c r="B7934" s="43">
        <f t="shared" si="128"/>
        <v>7919</v>
      </c>
      <c r="C7934" s="919"/>
      <c r="D7934" s="48"/>
      <c r="L7934" s="259"/>
      <c r="M7934" s="259"/>
      <c r="S7934" s="259"/>
      <c r="T7934" s="259"/>
      <c r="U7934" s="259"/>
      <c r="V7934" s="259"/>
    </row>
    <row r="7935" spans="1:22">
      <c r="A7935" s="45"/>
      <c r="B7935" s="43">
        <f t="shared" si="128"/>
        <v>7920</v>
      </c>
      <c r="C7935" s="919"/>
      <c r="D7935" s="48"/>
      <c r="L7935" s="259"/>
      <c r="M7935" s="259"/>
      <c r="S7935" s="259"/>
      <c r="T7935" s="259"/>
      <c r="U7935" s="259"/>
      <c r="V7935" s="259"/>
    </row>
    <row r="7936" spans="1:22">
      <c r="A7936" s="45"/>
      <c r="B7936" s="43">
        <f t="shared" si="128"/>
        <v>7921</v>
      </c>
      <c r="C7936" s="919"/>
      <c r="D7936" s="48"/>
      <c r="L7936" s="259"/>
      <c r="M7936" s="259"/>
      <c r="S7936" s="259"/>
      <c r="T7936" s="259"/>
      <c r="U7936" s="259"/>
      <c r="V7936" s="259"/>
    </row>
    <row r="7937" spans="1:22">
      <c r="A7937" s="45"/>
      <c r="B7937" s="43">
        <f t="shared" si="128"/>
        <v>7922</v>
      </c>
      <c r="C7937" s="919"/>
      <c r="D7937" s="48"/>
      <c r="L7937" s="259"/>
      <c r="M7937" s="259"/>
      <c r="S7937" s="259"/>
      <c r="T7937" s="259"/>
      <c r="U7937" s="259"/>
      <c r="V7937" s="259"/>
    </row>
    <row r="7938" spans="1:22">
      <c r="A7938" s="45"/>
      <c r="B7938" s="43">
        <f t="shared" si="128"/>
        <v>7923</v>
      </c>
      <c r="C7938" s="919"/>
      <c r="D7938" s="48"/>
      <c r="L7938" s="259"/>
      <c r="M7938" s="259"/>
      <c r="S7938" s="259"/>
      <c r="T7938" s="259"/>
      <c r="U7938" s="259"/>
      <c r="V7938" s="259"/>
    </row>
    <row r="7939" spans="1:22">
      <c r="A7939" s="45"/>
      <c r="B7939" s="43">
        <f t="shared" si="128"/>
        <v>7924</v>
      </c>
      <c r="C7939" s="919"/>
      <c r="D7939" s="48"/>
      <c r="L7939" s="259"/>
      <c r="M7939" s="259"/>
      <c r="S7939" s="259"/>
      <c r="T7939" s="259"/>
      <c r="U7939" s="259"/>
      <c r="V7939" s="259"/>
    </row>
    <row r="7940" spans="1:22">
      <c r="A7940" s="45"/>
      <c r="B7940" s="43">
        <f t="shared" si="128"/>
        <v>7925</v>
      </c>
      <c r="C7940" s="919"/>
      <c r="D7940" s="48"/>
      <c r="L7940" s="259"/>
      <c r="M7940" s="259"/>
      <c r="S7940" s="259"/>
      <c r="T7940" s="259"/>
      <c r="U7940" s="259"/>
      <c r="V7940" s="259"/>
    </row>
    <row r="7941" spans="1:22">
      <c r="A7941" s="45"/>
      <c r="B7941" s="43">
        <f t="shared" si="128"/>
        <v>7926</v>
      </c>
      <c r="C7941" s="919"/>
      <c r="D7941" s="48"/>
      <c r="L7941" s="259"/>
      <c r="M7941" s="259"/>
      <c r="S7941" s="259"/>
      <c r="T7941" s="259"/>
      <c r="U7941" s="259"/>
      <c r="V7941" s="259"/>
    </row>
    <row r="7942" spans="1:22">
      <c r="A7942" s="45"/>
      <c r="B7942" s="43">
        <f t="shared" si="128"/>
        <v>7927</v>
      </c>
      <c r="C7942" s="919"/>
      <c r="D7942" s="48"/>
      <c r="L7942" s="259"/>
      <c r="M7942" s="259"/>
      <c r="S7942" s="259"/>
      <c r="T7942" s="259"/>
      <c r="U7942" s="259"/>
      <c r="V7942" s="259"/>
    </row>
    <row r="7943" spans="1:22">
      <c r="A7943" s="45"/>
      <c r="B7943" s="43">
        <f t="shared" si="128"/>
        <v>7928</v>
      </c>
      <c r="C7943" s="919"/>
      <c r="D7943" s="48"/>
      <c r="L7943" s="259"/>
      <c r="M7943" s="259"/>
      <c r="S7943" s="259"/>
      <c r="T7943" s="259"/>
      <c r="U7943" s="259"/>
      <c r="V7943" s="259"/>
    </row>
    <row r="7944" spans="1:22">
      <c r="A7944" s="45"/>
      <c r="B7944" s="43">
        <f t="shared" si="128"/>
        <v>7929</v>
      </c>
      <c r="C7944" s="919"/>
      <c r="D7944" s="48"/>
      <c r="L7944" s="259"/>
      <c r="M7944" s="259"/>
      <c r="S7944" s="259"/>
      <c r="T7944" s="259"/>
      <c r="U7944" s="259"/>
      <c r="V7944" s="259"/>
    </row>
    <row r="7945" spans="1:22">
      <c r="A7945" s="45"/>
      <c r="B7945" s="43">
        <f t="shared" si="128"/>
        <v>7930</v>
      </c>
      <c r="C7945" s="919"/>
      <c r="D7945" s="48"/>
      <c r="L7945" s="259"/>
      <c r="M7945" s="259"/>
      <c r="S7945" s="259"/>
      <c r="T7945" s="259"/>
      <c r="U7945" s="259"/>
      <c r="V7945" s="259"/>
    </row>
    <row r="7946" spans="1:22">
      <c r="A7946" s="45"/>
      <c r="B7946" s="43">
        <f t="shared" si="128"/>
        <v>7931</v>
      </c>
      <c r="C7946" s="919"/>
      <c r="D7946" s="48"/>
      <c r="L7946" s="259"/>
      <c r="M7946" s="259"/>
      <c r="S7946" s="259"/>
      <c r="T7946" s="259"/>
      <c r="U7946" s="259"/>
      <c r="V7946" s="259"/>
    </row>
    <row r="7947" spans="1:22">
      <c r="A7947" s="45"/>
      <c r="B7947" s="43">
        <f t="shared" si="128"/>
        <v>7932</v>
      </c>
      <c r="C7947" s="919"/>
      <c r="D7947" s="48"/>
      <c r="L7947" s="259"/>
      <c r="M7947" s="259"/>
      <c r="S7947" s="259"/>
      <c r="T7947" s="259"/>
      <c r="U7947" s="259"/>
      <c r="V7947" s="259"/>
    </row>
    <row r="7948" spans="1:22">
      <c r="A7948" s="45"/>
      <c r="B7948" s="43">
        <f t="shared" si="128"/>
        <v>7933</v>
      </c>
      <c r="C7948" s="919"/>
      <c r="D7948" s="48"/>
      <c r="L7948" s="259"/>
      <c r="M7948" s="259"/>
      <c r="S7948" s="259"/>
      <c r="T7948" s="259"/>
      <c r="U7948" s="259"/>
      <c r="V7948" s="259"/>
    </row>
    <row r="7949" spans="1:22">
      <c r="A7949" s="45"/>
      <c r="B7949" s="43">
        <f t="shared" si="128"/>
        <v>7934</v>
      </c>
      <c r="C7949" s="919"/>
      <c r="D7949" s="48"/>
      <c r="L7949" s="259"/>
      <c r="M7949" s="259"/>
      <c r="S7949" s="259"/>
      <c r="T7949" s="259"/>
      <c r="U7949" s="259"/>
      <c r="V7949" s="259"/>
    </row>
    <row r="7950" spans="1:22">
      <c r="A7950" s="45"/>
      <c r="B7950" s="43">
        <f t="shared" si="128"/>
        <v>7935</v>
      </c>
      <c r="C7950" s="919"/>
      <c r="D7950" s="48"/>
      <c r="L7950" s="259"/>
      <c r="M7950" s="259"/>
      <c r="S7950" s="259"/>
      <c r="T7950" s="259"/>
      <c r="U7950" s="259"/>
      <c r="V7950" s="259"/>
    </row>
    <row r="7951" spans="1:22">
      <c r="A7951" s="45"/>
      <c r="B7951" s="43">
        <f t="shared" si="128"/>
        <v>7936</v>
      </c>
      <c r="C7951" s="919"/>
      <c r="D7951" s="48"/>
      <c r="L7951" s="259"/>
      <c r="M7951" s="259"/>
      <c r="S7951" s="259"/>
      <c r="T7951" s="259"/>
      <c r="U7951" s="259"/>
      <c r="V7951" s="259"/>
    </row>
    <row r="7952" spans="1:22">
      <c r="A7952" s="45"/>
      <c r="B7952" s="43">
        <f t="shared" si="128"/>
        <v>7937</v>
      </c>
      <c r="C7952" s="919"/>
      <c r="D7952" s="48"/>
      <c r="L7952" s="259"/>
      <c r="M7952" s="259"/>
      <c r="S7952" s="259"/>
      <c r="T7952" s="259"/>
      <c r="U7952" s="259"/>
      <c r="V7952" s="259"/>
    </row>
    <row r="7953" spans="1:22">
      <c r="A7953" s="45"/>
      <c r="B7953" s="43">
        <f t="shared" si="128"/>
        <v>7938</v>
      </c>
      <c r="C7953" s="919"/>
      <c r="D7953" s="48"/>
      <c r="L7953" s="259"/>
      <c r="M7953" s="259"/>
      <c r="S7953" s="259"/>
      <c r="T7953" s="259"/>
      <c r="U7953" s="259"/>
      <c r="V7953" s="259"/>
    </row>
    <row r="7954" spans="1:22">
      <c r="A7954" s="45"/>
      <c r="B7954" s="43">
        <f t="shared" ref="B7954:B8017" si="129">B7953+1</f>
        <v>7939</v>
      </c>
      <c r="C7954" s="919"/>
      <c r="D7954" s="48"/>
      <c r="L7954" s="259"/>
      <c r="M7954" s="259"/>
      <c r="S7954" s="259"/>
      <c r="T7954" s="259"/>
      <c r="U7954" s="259"/>
      <c r="V7954" s="259"/>
    </row>
    <row r="7955" spans="1:22">
      <c r="A7955" s="45"/>
      <c r="B7955" s="43">
        <f t="shared" si="129"/>
        <v>7940</v>
      </c>
      <c r="C7955" s="919"/>
      <c r="D7955" s="48"/>
      <c r="L7955" s="259"/>
      <c r="M7955" s="259"/>
      <c r="S7955" s="259"/>
      <c r="T7955" s="259"/>
      <c r="U7955" s="259"/>
      <c r="V7955" s="259"/>
    </row>
    <row r="7956" spans="1:22">
      <c r="A7956" s="45"/>
      <c r="B7956" s="43">
        <f t="shared" si="129"/>
        <v>7941</v>
      </c>
      <c r="C7956" s="919"/>
      <c r="D7956" s="48"/>
      <c r="L7956" s="259"/>
      <c r="M7956" s="259"/>
      <c r="S7956" s="259"/>
      <c r="T7956" s="259"/>
      <c r="U7956" s="259"/>
      <c r="V7956" s="259"/>
    </row>
    <row r="7957" spans="1:22">
      <c r="A7957" s="45"/>
      <c r="B7957" s="43">
        <f t="shared" si="129"/>
        <v>7942</v>
      </c>
      <c r="C7957" s="919"/>
      <c r="D7957" s="48"/>
      <c r="L7957" s="259"/>
      <c r="M7957" s="259"/>
      <c r="S7957" s="259"/>
      <c r="T7957" s="259"/>
      <c r="U7957" s="259"/>
      <c r="V7957" s="259"/>
    </row>
    <row r="7958" spans="1:22">
      <c r="A7958" s="45"/>
      <c r="B7958" s="43">
        <f t="shared" si="129"/>
        <v>7943</v>
      </c>
      <c r="C7958" s="919"/>
      <c r="D7958" s="48"/>
      <c r="L7958" s="259"/>
      <c r="M7958" s="259"/>
      <c r="S7958" s="259"/>
      <c r="T7958" s="259"/>
      <c r="U7958" s="259"/>
      <c r="V7958" s="259"/>
    </row>
    <row r="7959" spans="1:22">
      <c r="A7959" s="45"/>
      <c r="B7959" s="43">
        <f t="shared" si="129"/>
        <v>7944</v>
      </c>
      <c r="C7959" s="919"/>
      <c r="D7959" s="48"/>
      <c r="L7959" s="259"/>
      <c r="M7959" s="259"/>
      <c r="S7959" s="259"/>
      <c r="T7959" s="259"/>
      <c r="U7959" s="259"/>
      <c r="V7959" s="259"/>
    </row>
    <row r="7960" spans="1:22">
      <c r="A7960" s="45"/>
      <c r="B7960" s="43">
        <f t="shared" si="129"/>
        <v>7945</v>
      </c>
      <c r="C7960" s="919"/>
      <c r="D7960" s="48"/>
      <c r="L7960" s="259"/>
      <c r="M7960" s="259"/>
      <c r="S7960" s="259"/>
      <c r="T7960" s="259"/>
      <c r="U7960" s="259"/>
      <c r="V7960" s="259"/>
    </row>
    <row r="7961" spans="1:22">
      <c r="A7961" s="45"/>
      <c r="B7961" s="43">
        <f t="shared" si="129"/>
        <v>7946</v>
      </c>
      <c r="C7961" s="919"/>
      <c r="D7961" s="48"/>
      <c r="L7961" s="259"/>
      <c r="M7961" s="259"/>
      <c r="S7961" s="259"/>
      <c r="T7961" s="259"/>
      <c r="U7961" s="259"/>
      <c r="V7961" s="259"/>
    </row>
    <row r="7962" spans="1:22">
      <c r="A7962" s="45"/>
      <c r="B7962" s="43">
        <f t="shared" si="129"/>
        <v>7947</v>
      </c>
      <c r="C7962" s="919"/>
      <c r="D7962" s="48"/>
      <c r="L7962" s="259"/>
      <c r="M7962" s="259"/>
      <c r="S7962" s="259"/>
      <c r="T7962" s="259"/>
      <c r="U7962" s="259"/>
      <c r="V7962" s="259"/>
    </row>
    <row r="7963" spans="1:22">
      <c r="A7963" s="45"/>
      <c r="B7963" s="43">
        <f t="shared" si="129"/>
        <v>7948</v>
      </c>
      <c r="C7963" s="919"/>
      <c r="D7963" s="48"/>
      <c r="L7963" s="259"/>
      <c r="M7963" s="259"/>
      <c r="S7963" s="259"/>
      <c r="T7963" s="259"/>
      <c r="U7963" s="259"/>
      <c r="V7963" s="259"/>
    </row>
    <row r="7964" spans="1:22">
      <c r="A7964" s="45"/>
      <c r="B7964" s="43">
        <f t="shared" si="129"/>
        <v>7949</v>
      </c>
      <c r="C7964" s="919"/>
      <c r="D7964" s="48"/>
      <c r="L7964" s="259"/>
      <c r="M7964" s="259"/>
      <c r="S7964" s="259"/>
      <c r="T7964" s="259"/>
      <c r="U7964" s="259"/>
      <c r="V7964" s="259"/>
    </row>
    <row r="7965" spans="1:22">
      <c r="A7965" s="45"/>
      <c r="B7965" s="43">
        <f t="shared" si="129"/>
        <v>7950</v>
      </c>
      <c r="C7965" s="919"/>
      <c r="D7965" s="48"/>
      <c r="L7965" s="259"/>
      <c r="M7965" s="259"/>
      <c r="S7965" s="259"/>
      <c r="T7965" s="259"/>
      <c r="U7965" s="259"/>
      <c r="V7965" s="259"/>
    </row>
    <row r="7966" spans="1:22">
      <c r="A7966" s="45"/>
      <c r="B7966" s="43">
        <f t="shared" si="129"/>
        <v>7951</v>
      </c>
      <c r="C7966" s="919"/>
      <c r="D7966" s="48"/>
      <c r="L7966" s="259"/>
      <c r="M7966" s="259"/>
      <c r="S7966" s="259"/>
      <c r="T7966" s="259"/>
      <c r="U7966" s="259"/>
      <c r="V7966" s="259"/>
    </row>
    <row r="7967" spans="1:22">
      <c r="A7967" s="45"/>
      <c r="B7967" s="43">
        <f t="shared" si="129"/>
        <v>7952</v>
      </c>
      <c r="C7967" s="919"/>
      <c r="D7967" s="48"/>
      <c r="L7967" s="259"/>
      <c r="M7967" s="259"/>
      <c r="S7967" s="259"/>
      <c r="T7967" s="259"/>
      <c r="U7967" s="259"/>
      <c r="V7967" s="259"/>
    </row>
    <row r="7968" spans="1:22">
      <c r="A7968" s="45"/>
      <c r="B7968" s="43">
        <f t="shared" si="129"/>
        <v>7953</v>
      </c>
      <c r="C7968" s="919"/>
      <c r="D7968" s="48"/>
      <c r="L7968" s="259"/>
      <c r="M7968" s="259"/>
      <c r="S7968" s="259"/>
      <c r="T7968" s="259"/>
      <c r="U7968" s="259"/>
      <c r="V7968" s="259"/>
    </row>
    <row r="7969" spans="1:22">
      <c r="A7969" s="45"/>
      <c r="B7969" s="43">
        <f t="shared" si="129"/>
        <v>7954</v>
      </c>
      <c r="C7969" s="919"/>
      <c r="D7969" s="48"/>
      <c r="L7969" s="259"/>
      <c r="M7969" s="259"/>
      <c r="S7969" s="259"/>
      <c r="T7969" s="259"/>
      <c r="U7969" s="259"/>
      <c r="V7969" s="259"/>
    </row>
    <row r="7970" spans="1:22">
      <c r="A7970" s="45"/>
      <c r="B7970" s="43">
        <f t="shared" si="129"/>
        <v>7955</v>
      </c>
      <c r="C7970" s="919"/>
      <c r="D7970" s="48"/>
      <c r="L7970" s="259"/>
      <c r="M7970" s="259"/>
      <c r="S7970" s="259"/>
      <c r="T7970" s="259"/>
      <c r="U7970" s="259"/>
      <c r="V7970" s="259"/>
    </row>
    <row r="7971" spans="1:22">
      <c r="A7971" s="45"/>
      <c r="B7971" s="43">
        <f t="shared" si="129"/>
        <v>7956</v>
      </c>
      <c r="C7971" s="919"/>
      <c r="D7971" s="48"/>
      <c r="L7971" s="259"/>
      <c r="M7971" s="259"/>
      <c r="S7971" s="259"/>
      <c r="T7971" s="259"/>
      <c r="U7971" s="259"/>
      <c r="V7971" s="259"/>
    </row>
    <row r="7972" spans="1:22">
      <c r="A7972" s="45"/>
      <c r="B7972" s="43">
        <f t="shared" si="129"/>
        <v>7957</v>
      </c>
      <c r="C7972" s="919"/>
      <c r="D7972" s="48"/>
      <c r="L7972" s="259"/>
      <c r="M7972" s="259"/>
      <c r="S7972" s="259"/>
      <c r="T7972" s="259"/>
      <c r="U7972" s="259"/>
      <c r="V7972" s="259"/>
    </row>
    <row r="7973" spans="1:22">
      <c r="A7973" s="45"/>
      <c r="B7973" s="43">
        <f t="shared" si="129"/>
        <v>7958</v>
      </c>
      <c r="C7973" s="919"/>
      <c r="D7973" s="48"/>
      <c r="L7973" s="259"/>
      <c r="M7973" s="259"/>
      <c r="S7973" s="259"/>
      <c r="T7973" s="259"/>
      <c r="U7973" s="259"/>
      <c r="V7973" s="259"/>
    </row>
    <row r="7974" spans="1:22">
      <c r="A7974" s="45"/>
      <c r="B7974" s="43">
        <f t="shared" si="129"/>
        <v>7959</v>
      </c>
      <c r="C7974" s="919"/>
      <c r="D7974" s="48"/>
      <c r="L7974" s="259"/>
      <c r="M7974" s="259"/>
      <c r="S7974" s="259"/>
      <c r="T7974" s="259"/>
      <c r="U7974" s="259"/>
      <c r="V7974" s="259"/>
    </row>
    <row r="7975" spans="1:22">
      <c r="A7975" s="45"/>
      <c r="B7975" s="43">
        <f t="shared" si="129"/>
        <v>7960</v>
      </c>
      <c r="C7975" s="919"/>
      <c r="D7975" s="48"/>
      <c r="L7975" s="259"/>
      <c r="M7975" s="259"/>
      <c r="S7975" s="259"/>
      <c r="T7975" s="259"/>
      <c r="U7975" s="259"/>
      <c r="V7975" s="259"/>
    </row>
    <row r="7976" spans="1:22">
      <c r="A7976" s="45"/>
      <c r="B7976" s="43">
        <f t="shared" si="129"/>
        <v>7961</v>
      </c>
      <c r="C7976" s="919"/>
      <c r="D7976" s="48"/>
      <c r="L7976" s="259"/>
      <c r="M7976" s="259"/>
      <c r="S7976" s="259"/>
      <c r="T7976" s="259"/>
      <c r="U7976" s="259"/>
      <c r="V7976" s="259"/>
    </row>
    <row r="7977" spans="1:22">
      <c r="A7977" s="45"/>
      <c r="B7977" s="43">
        <f t="shared" si="129"/>
        <v>7962</v>
      </c>
      <c r="C7977" s="919"/>
      <c r="D7977" s="48"/>
      <c r="L7977" s="259"/>
      <c r="M7977" s="259"/>
      <c r="S7977" s="259"/>
      <c r="T7977" s="259"/>
      <c r="U7977" s="259"/>
      <c r="V7977" s="259"/>
    </row>
    <row r="7978" spans="1:22">
      <c r="A7978" s="45"/>
      <c r="B7978" s="43">
        <f t="shared" si="129"/>
        <v>7963</v>
      </c>
      <c r="C7978" s="919"/>
      <c r="D7978" s="48"/>
      <c r="L7978" s="259"/>
      <c r="M7978" s="259"/>
      <c r="S7978" s="259"/>
      <c r="T7978" s="259"/>
      <c r="U7978" s="259"/>
      <c r="V7978" s="259"/>
    </row>
    <row r="7979" spans="1:22">
      <c r="A7979" s="45"/>
      <c r="B7979" s="43">
        <f t="shared" si="129"/>
        <v>7964</v>
      </c>
      <c r="C7979" s="919"/>
      <c r="D7979" s="48"/>
      <c r="L7979" s="259"/>
      <c r="M7979" s="259"/>
      <c r="S7979" s="259"/>
      <c r="T7979" s="259"/>
      <c r="U7979" s="259"/>
      <c r="V7979" s="259"/>
    </row>
    <row r="7980" spans="1:22">
      <c r="A7980" s="45"/>
      <c r="B7980" s="43">
        <f t="shared" si="129"/>
        <v>7965</v>
      </c>
      <c r="C7980" s="919"/>
      <c r="D7980" s="48"/>
      <c r="L7980" s="259"/>
      <c r="M7980" s="259"/>
      <c r="S7980" s="259"/>
      <c r="T7980" s="259"/>
      <c r="U7980" s="259"/>
      <c r="V7980" s="259"/>
    </row>
    <row r="7981" spans="1:22">
      <c r="A7981" s="45"/>
      <c r="B7981" s="43">
        <f t="shared" si="129"/>
        <v>7966</v>
      </c>
      <c r="C7981" s="919"/>
      <c r="D7981" s="48"/>
      <c r="L7981" s="259"/>
      <c r="M7981" s="259"/>
      <c r="S7981" s="259"/>
      <c r="T7981" s="259"/>
      <c r="U7981" s="259"/>
      <c r="V7981" s="259"/>
    </row>
    <row r="7982" spans="1:22">
      <c r="A7982" s="45"/>
      <c r="B7982" s="43">
        <f t="shared" si="129"/>
        <v>7967</v>
      </c>
      <c r="C7982" s="919"/>
      <c r="D7982" s="48"/>
      <c r="L7982" s="259"/>
      <c r="M7982" s="259"/>
      <c r="S7982" s="259"/>
      <c r="T7982" s="259"/>
      <c r="U7982" s="259"/>
      <c r="V7982" s="259"/>
    </row>
    <row r="7983" spans="1:22">
      <c r="A7983" s="45"/>
      <c r="B7983" s="43">
        <f t="shared" si="129"/>
        <v>7968</v>
      </c>
      <c r="C7983" s="919"/>
      <c r="D7983" s="48"/>
      <c r="L7983" s="259"/>
      <c r="M7983" s="259"/>
      <c r="S7983" s="259"/>
      <c r="T7983" s="259"/>
      <c r="U7983" s="259"/>
      <c r="V7983" s="259"/>
    </row>
    <row r="7984" spans="1:22">
      <c r="A7984" s="45"/>
      <c r="B7984" s="43">
        <f t="shared" si="129"/>
        <v>7969</v>
      </c>
      <c r="C7984" s="919"/>
      <c r="D7984" s="48"/>
      <c r="L7984" s="259"/>
      <c r="M7984" s="259"/>
      <c r="S7984" s="259"/>
      <c r="T7984" s="259"/>
      <c r="U7984" s="259"/>
      <c r="V7984" s="259"/>
    </row>
    <row r="7985" spans="1:22">
      <c r="A7985" s="45"/>
      <c r="B7985" s="43">
        <f t="shared" si="129"/>
        <v>7970</v>
      </c>
      <c r="C7985" s="919"/>
      <c r="D7985" s="48"/>
      <c r="L7985" s="259"/>
      <c r="M7985" s="259"/>
      <c r="S7985" s="259"/>
      <c r="T7985" s="259"/>
      <c r="U7985" s="259"/>
      <c r="V7985" s="259"/>
    </row>
    <row r="7986" spans="1:22">
      <c r="A7986" s="45"/>
      <c r="B7986" s="43">
        <f t="shared" si="129"/>
        <v>7971</v>
      </c>
      <c r="C7986" s="919"/>
      <c r="D7986" s="48"/>
      <c r="L7986" s="259"/>
      <c r="M7986" s="259"/>
      <c r="S7986" s="259"/>
      <c r="T7986" s="259"/>
      <c r="U7986" s="259"/>
      <c r="V7986" s="259"/>
    </row>
    <row r="7987" spans="1:22">
      <c r="A7987" s="45"/>
      <c r="B7987" s="43">
        <f t="shared" si="129"/>
        <v>7972</v>
      </c>
      <c r="C7987" s="919"/>
      <c r="D7987" s="48"/>
      <c r="L7987" s="259"/>
      <c r="M7987" s="259"/>
      <c r="S7987" s="259"/>
      <c r="T7987" s="259"/>
      <c r="U7987" s="259"/>
      <c r="V7987" s="259"/>
    </row>
    <row r="7988" spans="1:22">
      <c r="A7988" s="45"/>
      <c r="B7988" s="43">
        <f t="shared" si="129"/>
        <v>7973</v>
      </c>
      <c r="C7988" s="919"/>
      <c r="D7988" s="48"/>
      <c r="L7988" s="259"/>
      <c r="M7988" s="259"/>
      <c r="S7988" s="259"/>
      <c r="T7988" s="259"/>
      <c r="U7988" s="259"/>
      <c r="V7988" s="259"/>
    </row>
    <row r="7989" spans="1:22">
      <c r="A7989" s="45"/>
      <c r="B7989" s="43">
        <f t="shared" si="129"/>
        <v>7974</v>
      </c>
      <c r="C7989" s="919"/>
      <c r="D7989" s="48"/>
      <c r="L7989" s="259"/>
      <c r="M7989" s="259"/>
      <c r="S7989" s="259"/>
      <c r="T7989" s="259"/>
      <c r="U7989" s="259"/>
      <c r="V7989" s="259"/>
    </row>
    <row r="7990" spans="1:22">
      <c r="A7990" s="45"/>
      <c r="B7990" s="43">
        <f t="shared" si="129"/>
        <v>7975</v>
      </c>
      <c r="C7990" s="919"/>
      <c r="D7990" s="48"/>
      <c r="L7990" s="259"/>
      <c r="M7990" s="259"/>
      <c r="S7990" s="259"/>
      <c r="T7990" s="259"/>
      <c r="U7990" s="259"/>
      <c r="V7990" s="259"/>
    </row>
    <row r="7991" spans="1:22">
      <c r="A7991" s="45"/>
      <c r="B7991" s="43">
        <f t="shared" si="129"/>
        <v>7976</v>
      </c>
      <c r="C7991" s="919"/>
      <c r="D7991" s="48"/>
      <c r="L7991" s="259"/>
      <c r="M7991" s="259"/>
      <c r="S7991" s="259"/>
      <c r="T7991" s="259"/>
      <c r="U7991" s="259"/>
      <c r="V7991" s="259"/>
    </row>
    <row r="7992" spans="1:22">
      <c r="A7992" s="45"/>
      <c r="B7992" s="43">
        <f t="shared" si="129"/>
        <v>7977</v>
      </c>
      <c r="C7992" s="919"/>
      <c r="D7992" s="48"/>
      <c r="L7992" s="259"/>
      <c r="M7992" s="259"/>
      <c r="S7992" s="259"/>
      <c r="T7992" s="259"/>
      <c r="U7992" s="259"/>
      <c r="V7992" s="259"/>
    </row>
    <row r="7993" spans="1:22">
      <c r="A7993" s="45"/>
      <c r="B7993" s="43">
        <f t="shared" si="129"/>
        <v>7978</v>
      </c>
      <c r="C7993" s="919"/>
      <c r="D7993" s="48"/>
      <c r="L7993" s="259"/>
      <c r="M7993" s="259"/>
      <c r="S7993" s="259"/>
      <c r="T7993" s="259"/>
      <c r="U7993" s="259"/>
      <c r="V7993" s="259"/>
    </row>
    <row r="7994" spans="1:22">
      <c r="A7994" s="45"/>
      <c r="B7994" s="43">
        <f t="shared" si="129"/>
        <v>7979</v>
      </c>
      <c r="C7994" s="919"/>
      <c r="D7994" s="48"/>
      <c r="L7994" s="259"/>
      <c r="M7994" s="259"/>
      <c r="S7994" s="259"/>
      <c r="T7994" s="259"/>
      <c r="U7994" s="259"/>
      <c r="V7994" s="259"/>
    </row>
    <row r="7995" spans="1:22">
      <c r="A7995" s="45"/>
      <c r="B7995" s="43">
        <f t="shared" si="129"/>
        <v>7980</v>
      </c>
      <c r="C7995" s="919"/>
      <c r="D7995" s="48"/>
      <c r="L7995" s="259"/>
      <c r="M7995" s="259"/>
      <c r="S7995" s="259"/>
      <c r="T7995" s="259"/>
      <c r="U7995" s="259"/>
      <c r="V7995" s="259"/>
    </row>
    <row r="7996" spans="1:22">
      <c r="A7996" s="45"/>
      <c r="B7996" s="43">
        <f t="shared" si="129"/>
        <v>7981</v>
      </c>
      <c r="C7996" s="919"/>
      <c r="D7996" s="48"/>
      <c r="L7996" s="259"/>
      <c r="M7996" s="259"/>
      <c r="S7996" s="259"/>
      <c r="T7996" s="259"/>
      <c r="U7996" s="259"/>
      <c r="V7996" s="259"/>
    </row>
    <row r="7997" spans="1:22">
      <c r="A7997" s="45"/>
      <c r="B7997" s="43">
        <f t="shared" si="129"/>
        <v>7982</v>
      </c>
      <c r="C7997" s="919"/>
      <c r="D7997" s="48"/>
      <c r="L7997" s="259"/>
      <c r="M7997" s="259"/>
      <c r="S7997" s="259"/>
      <c r="T7997" s="259"/>
      <c r="U7997" s="259"/>
      <c r="V7997" s="259"/>
    </row>
    <row r="7998" spans="1:22">
      <c r="A7998" s="45"/>
      <c r="B7998" s="43">
        <f t="shared" si="129"/>
        <v>7983</v>
      </c>
      <c r="C7998" s="919"/>
      <c r="D7998" s="48"/>
      <c r="L7998" s="259"/>
      <c r="M7998" s="259"/>
      <c r="S7998" s="259"/>
      <c r="T7998" s="259"/>
      <c r="U7998" s="259"/>
      <c r="V7998" s="259"/>
    </row>
    <row r="7999" spans="1:22">
      <c r="A7999" s="45"/>
      <c r="B7999" s="43">
        <f t="shared" si="129"/>
        <v>7984</v>
      </c>
      <c r="C7999" s="919"/>
      <c r="D7999" s="48"/>
      <c r="L7999" s="259"/>
      <c r="M7999" s="259"/>
      <c r="S7999" s="259"/>
      <c r="T7999" s="259"/>
      <c r="U7999" s="259"/>
      <c r="V7999" s="259"/>
    </row>
    <row r="8000" spans="1:22">
      <c r="A8000" s="45"/>
      <c r="B8000" s="43">
        <f t="shared" si="129"/>
        <v>7985</v>
      </c>
      <c r="C8000" s="919"/>
      <c r="D8000" s="48"/>
      <c r="L8000" s="259"/>
      <c r="M8000" s="259"/>
      <c r="S8000" s="259"/>
      <c r="T8000" s="259"/>
      <c r="U8000" s="259"/>
      <c r="V8000" s="259"/>
    </row>
    <row r="8001" spans="1:22">
      <c r="A8001" s="45"/>
      <c r="B8001" s="43">
        <f t="shared" si="129"/>
        <v>7986</v>
      </c>
      <c r="C8001" s="919"/>
      <c r="D8001" s="48"/>
      <c r="L8001" s="259"/>
      <c r="M8001" s="259"/>
      <c r="S8001" s="259"/>
      <c r="T8001" s="259"/>
      <c r="U8001" s="259"/>
      <c r="V8001" s="259"/>
    </row>
    <row r="8002" spans="1:22">
      <c r="A8002" s="45"/>
      <c r="B8002" s="43">
        <f t="shared" si="129"/>
        <v>7987</v>
      </c>
      <c r="C8002" s="919"/>
      <c r="D8002" s="48"/>
      <c r="L8002" s="259"/>
      <c r="M8002" s="259"/>
      <c r="S8002" s="259"/>
      <c r="T8002" s="259"/>
      <c r="U8002" s="259"/>
      <c r="V8002" s="259"/>
    </row>
    <row r="8003" spans="1:22">
      <c r="A8003" s="45"/>
      <c r="B8003" s="43">
        <f t="shared" si="129"/>
        <v>7988</v>
      </c>
      <c r="C8003" s="919"/>
      <c r="D8003" s="48"/>
      <c r="L8003" s="259"/>
      <c r="M8003" s="259"/>
      <c r="S8003" s="259"/>
      <c r="T8003" s="259"/>
      <c r="U8003" s="259"/>
      <c r="V8003" s="259"/>
    </row>
    <row r="8004" spans="1:22">
      <c r="A8004" s="45"/>
      <c r="B8004" s="43">
        <f t="shared" si="129"/>
        <v>7989</v>
      </c>
      <c r="C8004" s="919"/>
      <c r="D8004" s="48"/>
      <c r="L8004" s="259"/>
      <c r="M8004" s="259"/>
      <c r="S8004" s="259"/>
      <c r="T8004" s="259"/>
      <c r="U8004" s="259"/>
      <c r="V8004" s="259"/>
    </row>
    <row r="8005" spans="1:22">
      <c r="A8005" s="45"/>
      <c r="B8005" s="43">
        <f t="shared" si="129"/>
        <v>7990</v>
      </c>
      <c r="C8005" s="919"/>
      <c r="D8005" s="48"/>
      <c r="L8005" s="259"/>
      <c r="M8005" s="259"/>
      <c r="S8005" s="259"/>
      <c r="T8005" s="259"/>
      <c r="U8005" s="259"/>
      <c r="V8005" s="259"/>
    </row>
    <row r="8006" spans="1:22">
      <c r="A8006" s="45"/>
      <c r="B8006" s="43">
        <f t="shared" si="129"/>
        <v>7991</v>
      </c>
      <c r="C8006" s="919"/>
      <c r="D8006" s="48"/>
      <c r="L8006" s="259"/>
      <c r="M8006" s="259"/>
      <c r="S8006" s="259"/>
      <c r="T8006" s="259"/>
      <c r="U8006" s="259"/>
      <c r="V8006" s="259"/>
    </row>
    <row r="8007" spans="1:22">
      <c r="A8007" s="45"/>
      <c r="B8007" s="43">
        <f t="shared" si="129"/>
        <v>7992</v>
      </c>
      <c r="C8007" s="919"/>
      <c r="D8007" s="48"/>
      <c r="L8007" s="259"/>
      <c r="M8007" s="259"/>
      <c r="S8007" s="259"/>
      <c r="T8007" s="259"/>
      <c r="U8007" s="259"/>
      <c r="V8007" s="259"/>
    </row>
    <row r="8008" spans="1:22">
      <c r="A8008" s="45"/>
      <c r="B8008" s="43">
        <f t="shared" si="129"/>
        <v>7993</v>
      </c>
      <c r="C8008" s="919"/>
      <c r="D8008" s="48"/>
      <c r="L8008" s="259"/>
      <c r="M8008" s="259"/>
      <c r="S8008" s="259"/>
      <c r="T8008" s="259"/>
      <c r="U8008" s="259"/>
      <c r="V8008" s="259"/>
    </row>
    <row r="8009" spans="1:22">
      <c r="A8009" s="45"/>
      <c r="B8009" s="43">
        <f t="shared" si="129"/>
        <v>7994</v>
      </c>
      <c r="C8009" s="919"/>
      <c r="D8009" s="48"/>
      <c r="L8009" s="259"/>
      <c r="M8009" s="259"/>
      <c r="S8009" s="259"/>
      <c r="T8009" s="259"/>
      <c r="U8009" s="259"/>
      <c r="V8009" s="259"/>
    </row>
    <row r="8010" spans="1:22">
      <c r="A8010" s="45"/>
      <c r="B8010" s="43">
        <f t="shared" si="129"/>
        <v>7995</v>
      </c>
      <c r="C8010" s="919"/>
      <c r="D8010" s="48"/>
      <c r="L8010" s="259"/>
      <c r="M8010" s="259"/>
      <c r="S8010" s="259"/>
      <c r="T8010" s="259"/>
      <c r="U8010" s="259"/>
      <c r="V8010" s="259"/>
    </row>
    <row r="8011" spans="1:22">
      <c r="A8011" s="45"/>
      <c r="B8011" s="43">
        <f t="shared" si="129"/>
        <v>7996</v>
      </c>
      <c r="C8011" s="919"/>
      <c r="D8011" s="48"/>
      <c r="L8011" s="259"/>
      <c r="M8011" s="259"/>
      <c r="S8011" s="259"/>
      <c r="T8011" s="259"/>
      <c r="U8011" s="259"/>
      <c r="V8011" s="259"/>
    </row>
    <row r="8012" spans="1:22">
      <c r="A8012" s="45"/>
      <c r="B8012" s="43">
        <f t="shared" si="129"/>
        <v>7997</v>
      </c>
      <c r="C8012" s="919"/>
      <c r="D8012" s="48"/>
      <c r="L8012" s="259"/>
      <c r="M8012" s="259"/>
      <c r="S8012" s="259"/>
      <c r="T8012" s="259"/>
      <c r="U8012" s="259"/>
      <c r="V8012" s="259"/>
    </row>
    <row r="8013" spans="1:22">
      <c r="A8013" s="45"/>
      <c r="B8013" s="43">
        <f t="shared" si="129"/>
        <v>7998</v>
      </c>
      <c r="C8013" s="919"/>
      <c r="D8013" s="48"/>
      <c r="L8013" s="259"/>
      <c r="M8013" s="259"/>
      <c r="S8013" s="259"/>
      <c r="T8013" s="259"/>
      <c r="U8013" s="259"/>
      <c r="V8013" s="259"/>
    </row>
    <row r="8014" spans="1:22">
      <c r="A8014" s="45"/>
      <c r="B8014" s="43">
        <f t="shared" si="129"/>
        <v>7999</v>
      </c>
      <c r="C8014" s="919"/>
      <c r="D8014" s="48"/>
      <c r="L8014" s="259"/>
      <c r="M8014" s="259"/>
      <c r="S8014" s="259"/>
      <c r="T8014" s="259"/>
      <c r="U8014" s="259"/>
      <c r="V8014" s="259"/>
    </row>
    <row r="8015" spans="1:22">
      <c r="A8015" s="45"/>
      <c r="B8015" s="43">
        <f t="shared" si="129"/>
        <v>8000</v>
      </c>
      <c r="C8015" s="919"/>
      <c r="D8015" s="48"/>
      <c r="L8015" s="259"/>
      <c r="M8015" s="259"/>
      <c r="S8015" s="259"/>
      <c r="T8015" s="259"/>
      <c r="U8015" s="259"/>
      <c r="V8015" s="259"/>
    </row>
    <row r="8016" spans="1:22">
      <c r="A8016" s="45"/>
      <c r="B8016" s="43">
        <f t="shared" si="129"/>
        <v>8001</v>
      </c>
      <c r="C8016" s="919"/>
      <c r="D8016" s="48"/>
      <c r="L8016" s="259"/>
      <c r="M8016" s="259"/>
      <c r="S8016" s="259"/>
      <c r="T8016" s="259"/>
      <c r="U8016" s="259"/>
      <c r="V8016" s="259"/>
    </row>
    <row r="8017" spans="1:22">
      <c r="A8017" s="45"/>
      <c r="B8017" s="43">
        <f t="shared" si="129"/>
        <v>8002</v>
      </c>
      <c r="C8017" s="919"/>
      <c r="D8017" s="48"/>
      <c r="L8017" s="259"/>
      <c r="M8017" s="259"/>
      <c r="S8017" s="259"/>
      <c r="T8017" s="259"/>
      <c r="U8017" s="259"/>
      <c r="V8017" s="259"/>
    </row>
    <row r="8018" spans="1:22">
      <c r="A8018" s="45"/>
      <c r="B8018" s="43">
        <f t="shared" ref="B8018:B8081" si="130">B8017+1</f>
        <v>8003</v>
      </c>
      <c r="C8018" s="919"/>
      <c r="D8018" s="48"/>
      <c r="L8018" s="259"/>
      <c r="M8018" s="259"/>
      <c r="S8018" s="259"/>
      <c r="T8018" s="259"/>
      <c r="U8018" s="259"/>
      <c r="V8018" s="259"/>
    </row>
    <row r="8019" spans="1:22">
      <c r="A8019" s="45"/>
      <c r="B8019" s="43">
        <f t="shared" si="130"/>
        <v>8004</v>
      </c>
      <c r="C8019" s="919"/>
      <c r="D8019" s="48"/>
      <c r="L8019" s="259"/>
      <c r="M8019" s="259"/>
      <c r="S8019" s="259"/>
      <c r="T8019" s="259"/>
      <c r="U8019" s="259"/>
      <c r="V8019" s="259"/>
    </row>
    <row r="8020" spans="1:22">
      <c r="A8020" s="45"/>
      <c r="B8020" s="43">
        <f t="shared" si="130"/>
        <v>8005</v>
      </c>
      <c r="C8020" s="919"/>
      <c r="D8020" s="48"/>
      <c r="L8020" s="259"/>
      <c r="M8020" s="259"/>
      <c r="S8020" s="259"/>
      <c r="T8020" s="259"/>
      <c r="U8020" s="259"/>
      <c r="V8020" s="259"/>
    </row>
    <row r="8021" spans="1:22">
      <c r="A8021" s="45"/>
      <c r="B8021" s="43">
        <f t="shared" si="130"/>
        <v>8006</v>
      </c>
      <c r="C8021" s="919"/>
      <c r="D8021" s="48"/>
      <c r="L8021" s="259"/>
      <c r="M8021" s="259"/>
      <c r="S8021" s="259"/>
      <c r="T8021" s="259"/>
      <c r="U8021" s="259"/>
      <c r="V8021" s="259"/>
    </row>
    <row r="8022" spans="1:22">
      <c r="A8022" s="45"/>
      <c r="B8022" s="43">
        <f t="shared" si="130"/>
        <v>8007</v>
      </c>
      <c r="C8022" s="919"/>
      <c r="D8022" s="48"/>
      <c r="L8022" s="259"/>
      <c r="M8022" s="259"/>
      <c r="S8022" s="259"/>
      <c r="T8022" s="259"/>
      <c r="U8022" s="259"/>
      <c r="V8022" s="259"/>
    </row>
    <row r="8023" spans="1:22">
      <c r="A8023" s="45"/>
      <c r="B8023" s="43">
        <f t="shared" si="130"/>
        <v>8008</v>
      </c>
      <c r="C8023" s="919"/>
      <c r="D8023" s="48"/>
      <c r="L8023" s="259"/>
      <c r="M8023" s="259"/>
      <c r="S8023" s="259"/>
      <c r="T8023" s="259"/>
      <c r="U8023" s="259"/>
      <c r="V8023" s="259"/>
    </row>
    <row r="8024" spans="1:22">
      <c r="A8024" s="45"/>
      <c r="B8024" s="43">
        <f t="shared" si="130"/>
        <v>8009</v>
      </c>
      <c r="C8024" s="919"/>
      <c r="D8024" s="48"/>
      <c r="L8024" s="259"/>
      <c r="M8024" s="259"/>
      <c r="S8024" s="259"/>
      <c r="T8024" s="259"/>
      <c r="U8024" s="259"/>
      <c r="V8024" s="259"/>
    </row>
    <row r="8025" spans="1:22">
      <c r="A8025" s="45"/>
      <c r="B8025" s="43">
        <f t="shared" si="130"/>
        <v>8010</v>
      </c>
      <c r="C8025" s="919"/>
      <c r="D8025" s="48"/>
      <c r="L8025" s="259"/>
      <c r="M8025" s="259"/>
      <c r="S8025" s="259"/>
      <c r="T8025" s="259"/>
      <c r="U8025" s="259"/>
      <c r="V8025" s="259"/>
    </row>
    <row r="8026" spans="1:22">
      <c r="A8026" s="45"/>
      <c r="B8026" s="43">
        <f t="shared" si="130"/>
        <v>8011</v>
      </c>
      <c r="C8026" s="919"/>
      <c r="D8026" s="48"/>
      <c r="L8026" s="259"/>
      <c r="M8026" s="259"/>
      <c r="S8026" s="259"/>
      <c r="T8026" s="259"/>
      <c r="U8026" s="259"/>
      <c r="V8026" s="259"/>
    </row>
    <row r="8027" spans="1:22">
      <c r="A8027" s="45"/>
      <c r="B8027" s="43">
        <f t="shared" si="130"/>
        <v>8012</v>
      </c>
      <c r="C8027" s="919"/>
      <c r="D8027" s="48"/>
      <c r="L8027" s="259"/>
      <c r="M8027" s="259"/>
      <c r="S8027" s="259"/>
      <c r="T8027" s="259"/>
      <c r="U8027" s="259"/>
      <c r="V8027" s="259"/>
    </row>
    <row r="8028" spans="1:22">
      <c r="A8028" s="45"/>
      <c r="B8028" s="43">
        <f t="shared" si="130"/>
        <v>8013</v>
      </c>
      <c r="C8028" s="919"/>
      <c r="D8028" s="48"/>
      <c r="L8028" s="259"/>
      <c r="M8028" s="259"/>
      <c r="S8028" s="259"/>
      <c r="T8028" s="259"/>
      <c r="U8028" s="259"/>
      <c r="V8028" s="259"/>
    </row>
    <row r="8029" spans="1:22">
      <c r="A8029" s="45"/>
      <c r="B8029" s="43">
        <f t="shared" si="130"/>
        <v>8014</v>
      </c>
      <c r="C8029" s="919"/>
      <c r="D8029" s="48"/>
      <c r="L8029" s="259"/>
      <c r="M8029" s="259"/>
      <c r="S8029" s="259"/>
      <c r="T8029" s="259"/>
      <c r="U8029" s="259"/>
      <c r="V8029" s="259"/>
    </row>
    <row r="8030" spans="1:22">
      <c r="A8030" s="45"/>
      <c r="B8030" s="43">
        <f t="shared" si="130"/>
        <v>8015</v>
      </c>
      <c r="C8030" s="919"/>
      <c r="D8030" s="48"/>
      <c r="L8030" s="259"/>
      <c r="M8030" s="259"/>
      <c r="S8030" s="259"/>
      <c r="T8030" s="259"/>
      <c r="U8030" s="259"/>
      <c r="V8030" s="259"/>
    </row>
    <row r="8031" spans="1:22">
      <c r="A8031" s="45"/>
      <c r="B8031" s="43">
        <f t="shared" si="130"/>
        <v>8016</v>
      </c>
      <c r="C8031" s="919"/>
      <c r="D8031" s="48"/>
      <c r="L8031" s="259"/>
      <c r="M8031" s="259"/>
      <c r="S8031" s="259"/>
      <c r="T8031" s="259"/>
      <c r="U8031" s="259"/>
      <c r="V8031" s="259"/>
    </row>
    <row r="8032" spans="1:22">
      <c r="A8032" s="45"/>
      <c r="B8032" s="43">
        <f t="shared" si="130"/>
        <v>8017</v>
      </c>
      <c r="C8032" s="919"/>
      <c r="D8032" s="48"/>
      <c r="L8032" s="259"/>
      <c r="M8032" s="259"/>
      <c r="S8032" s="259"/>
      <c r="T8032" s="259"/>
      <c r="U8032" s="259"/>
      <c r="V8032" s="259"/>
    </row>
    <row r="8033" spans="1:22">
      <c r="A8033" s="45"/>
      <c r="B8033" s="43">
        <f t="shared" si="130"/>
        <v>8018</v>
      </c>
      <c r="C8033" s="919"/>
      <c r="D8033" s="48"/>
      <c r="L8033" s="259"/>
      <c r="M8033" s="259"/>
      <c r="S8033" s="259"/>
      <c r="T8033" s="259"/>
      <c r="U8033" s="259"/>
      <c r="V8033" s="259"/>
    </row>
    <row r="8034" spans="1:22">
      <c r="A8034" s="45"/>
      <c r="B8034" s="43">
        <f t="shared" si="130"/>
        <v>8019</v>
      </c>
      <c r="C8034" s="919"/>
      <c r="D8034" s="48"/>
      <c r="L8034" s="259"/>
      <c r="M8034" s="259"/>
      <c r="S8034" s="259"/>
      <c r="T8034" s="259"/>
      <c r="U8034" s="259"/>
      <c r="V8034" s="259"/>
    </row>
    <row r="8035" spans="1:22">
      <c r="A8035" s="45"/>
      <c r="B8035" s="43">
        <f t="shared" si="130"/>
        <v>8020</v>
      </c>
      <c r="C8035" s="919"/>
      <c r="D8035" s="48"/>
      <c r="L8035" s="259"/>
      <c r="M8035" s="259"/>
      <c r="S8035" s="259"/>
      <c r="T8035" s="259"/>
      <c r="U8035" s="259"/>
      <c r="V8035" s="259"/>
    </row>
    <row r="8036" spans="1:22">
      <c r="A8036" s="45"/>
      <c r="B8036" s="43">
        <f t="shared" si="130"/>
        <v>8021</v>
      </c>
      <c r="C8036" s="919"/>
      <c r="D8036" s="48"/>
      <c r="L8036" s="259"/>
      <c r="M8036" s="259"/>
      <c r="S8036" s="259"/>
      <c r="T8036" s="259"/>
      <c r="U8036" s="259"/>
      <c r="V8036" s="259"/>
    </row>
    <row r="8037" spans="1:22">
      <c r="A8037" s="45"/>
      <c r="B8037" s="43">
        <f t="shared" si="130"/>
        <v>8022</v>
      </c>
      <c r="C8037" s="919"/>
      <c r="D8037" s="48"/>
      <c r="L8037" s="259"/>
      <c r="M8037" s="259"/>
      <c r="S8037" s="259"/>
      <c r="T8037" s="259"/>
      <c r="U8037" s="259"/>
      <c r="V8037" s="259"/>
    </row>
    <row r="8038" spans="1:22">
      <c r="A8038" s="45"/>
      <c r="B8038" s="43">
        <f t="shared" si="130"/>
        <v>8023</v>
      </c>
      <c r="C8038" s="919"/>
      <c r="D8038" s="48"/>
      <c r="L8038" s="259"/>
      <c r="M8038" s="259"/>
      <c r="S8038" s="259"/>
      <c r="T8038" s="259"/>
      <c r="U8038" s="259"/>
      <c r="V8038" s="259"/>
    </row>
    <row r="8039" spans="1:22">
      <c r="A8039" s="45"/>
      <c r="B8039" s="43">
        <f t="shared" si="130"/>
        <v>8024</v>
      </c>
      <c r="C8039" s="919"/>
      <c r="D8039" s="48"/>
      <c r="L8039" s="259"/>
      <c r="M8039" s="259"/>
      <c r="S8039" s="259"/>
      <c r="T8039" s="259"/>
      <c r="U8039" s="259"/>
      <c r="V8039" s="259"/>
    </row>
    <row r="8040" spans="1:22">
      <c r="A8040" s="45"/>
      <c r="B8040" s="43">
        <f t="shared" si="130"/>
        <v>8025</v>
      </c>
      <c r="C8040" s="919"/>
      <c r="D8040" s="48"/>
      <c r="L8040" s="259"/>
      <c r="M8040" s="259"/>
      <c r="S8040" s="259"/>
      <c r="T8040" s="259"/>
      <c r="U8040" s="259"/>
      <c r="V8040" s="259"/>
    </row>
    <row r="8041" spans="1:22">
      <c r="A8041" s="45"/>
      <c r="B8041" s="43">
        <f t="shared" si="130"/>
        <v>8026</v>
      </c>
      <c r="C8041" s="919"/>
      <c r="D8041" s="48"/>
      <c r="L8041" s="259"/>
      <c r="M8041" s="259"/>
      <c r="S8041" s="259"/>
      <c r="T8041" s="259"/>
      <c r="U8041" s="259"/>
      <c r="V8041" s="259"/>
    </row>
    <row r="8042" spans="1:22">
      <c r="A8042" s="45"/>
      <c r="B8042" s="43">
        <f t="shared" si="130"/>
        <v>8027</v>
      </c>
      <c r="C8042" s="919"/>
      <c r="D8042" s="48"/>
      <c r="L8042" s="259"/>
      <c r="M8042" s="259"/>
      <c r="S8042" s="259"/>
      <c r="T8042" s="259"/>
      <c r="U8042" s="259"/>
      <c r="V8042" s="259"/>
    </row>
    <row r="8043" spans="1:22">
      <c r="A8043" s="45"/>
      <c r="B8043" s="43">
        <f t="shared" si="130"/>
        <v>8028</v>
      </c>
      <c r="C8043" s="919"/>
      <c r="D8043" s="48"/>
      <c r="L8043" s="259"/>
      <c r="M8043" s="259"/>
      <c r="S8043" s="259"/>
      <c r="T8043" s="259"/>
      <c r="U8043" s="259"/>
      <c r="V8043" s="259"/>
    </row>
    <row r="8044" spans="1:22">
      <c r="A8044" s="45"/>
      <c r="B8044" s="43">
        <f t="shared" si="130"/>
        <v>8029</v>
      </c>
      <c r="C8044" s="919"/>
      <c r="D8044" s="48"/>
      <c r="L8044" s="259"/>
      <c r="M8044" s="259"/>
      <c r="S8044" s="259"/>
      <c r="T8044" s="259"/>
      <c r="U8044" s="259"/>
      <c r="V8044" s="259"/>
    </row>
    <row r="8045" spans="1:22">
      <c r="A8045" s="45"/>
      <c r="B8045" s="43">
        <f t="shared" si="130"/>
        <v>8030</v>
      </c>
      <c r="C8045" s="919"/>
      <c r="D8045" s="48"/>
      <c r="L8045" s="259"/>
      <c r="M8045" s="259"/>
      <c r="S8045" s="259"/>
      <c r="T8045" s="259"/>
      <c r="U8045" s="259"/>
      <c r="V8045" s="259"/>
    </row>
    <row r="8046" spans="1:22">
      <c r="A8046" s="45"/>
      <c r="B8046" s="43">
        <f t="shared" si="130"/>
        <v>8031</v>
      </c>
      <c r="C8046" s="919"/>
      <c r="D8046" s="48"/>
      <c r="L8046" s="259"/>
      <c r="M8046" s="259"/>
      <c r="S8046" s="259"/>
      <c r="T8046" s="259"/>
      <c r="U8046" s="259"/>
      <c r="V8046" s="259"/>
    </row>
    <row r="8047" spans="1:22">
      <c r="A8047" s="45"/>
      <c r="B8047" s="43">
        <f t="shared" si="130"/>
        <v>8032</v>
      </c>
      <c r="C8047" s="919"/>
      <c r="D8047" s="48"/>
      <c r="L8047" s="259"/>
      <c r="M8047" s="259"/>
      <c r="S8047" s="259"/>
      <c r="T8047" s="259"/>
      <c r="U8047" s="259"/>
      <c r="V8047" s="259"/>
    </row>
    <row r="8048" spans="1:22">
      <c r="A8048" s="45"/>
      <c r="B8048" s="43">
        <f t="shared" si="130"/>
        <v>8033</v>
      </c>
      <c r="C8048" s="919"/>
      <c r="D8048" s="48"/>
      <c r="L8048" s="259"/>
      <c r="M8048" s="259"/>
      <c r="S8048" s="259"/>
      <c r="T8048" s="259"/>
      <c r="U8048" s="259"/>
      <c r="V8048" s="259"/>
    </row>
    <row r="8049" spans="1:22">
      <c r="A8049" s="45"/>
      <c r="B8049" s="43">
        <f t="shared" si="130"/>
        <v>8034</v>
      </c>
      <c r="C8049" s="919"/>
      <c r="D8049" s="48"/>
      <c r="L8049" s="259"/>
      <c r="M8049" s="259"/>
      <c r="S8049" s="259"/>
      <c r="T8049" s="259"/>
      <c r="U8049" s="259"/>
      <c r="V8049" s="259"/>
    </row>
    <row r="8050" spans="1:22">
      <c r="A8050" s="45"/>
      <c r="B8050" s="43">
        <f t="shared" si="130"/>
        <v>8035</v>
      </c>
      <c r="C8050" s="919"/>
      <c r="D8050" s="48"/>
      <c r="L8050" s="259"/>
      <c r="M8050" s="259"/>
      <c r="S8050" s="259"/>
      <c r="T8050" s="259"/>
      <c r="U8050" s="259"/>
      <c r="V8050" s="259"/>
    </row>
    <row r="8051" spans="1:22">
      <c r="A8051" s="45"/>
      <c r="B8051" s="43">
        <f t="shared" si="130"/>
        <v>8036</v>
      </c>
      <c r="C8051" s="919"/>
      <c r="D8051" s="48"/>
      <c r="L8051" s="259"/>
      <c r="M8051" s="259"/>
      <c r="S8051" s="259"/>
      <c r="T8051" s="259"/>
      <c r="U8051" s="259"/>
      <c r="V8051" s="259"/>
    </row>
    <row r="8052" spans="1:22">
      <c r="A8052" s="45"/>
      <c r="B8052" s="43">
        <f t="shared" si="130"/>
        <v>8037</v>
      </c>
      <c r="C8052" s="919"/>
      <c r="D8052" s="48"/>
      <c r="L8052" s="259"/>
      <c r="M8052" s="259"/>
      <c r="S8052" s="259"/>
      <c r="T8052" s="259"/>
      <c r="U8052" s="259"/>
      <c r="V8052" s="259"/>
    </row>
    <row r="8053" spans="1:22">
      <c r="A8053" s="45"/>
      <c r="B8053" s="43">
        <f t="shared" si="130"/>
        <v>8038</v>
      </c>
      <c r="C8053" s="919"/>
      <c r="D8053" s="48"/>
      <c r="L8053" s="259"/>
      <c r="M8053" s="259"/>
      <c r="S8053" s="259"/>
      <c r="T8053" s="259"/>
      <c r="U8053" s="259"/>
      <c r="V8053" s="259"/>
    </row>
    <row r="8054" spans="1:22">
      <c r="A8054" s="45"/>
      <c r="B8054" s="43">
        <f t="shared" si="130"/>
        <v>8039</v>
      </c>
      <c r="C8054" s="919"/>
      <c r="D8054" s="48"/>
      <c r="L8054" s="259"/>
      <c r="M8054" s="259"/>
      <c r="S8054" s="259"/>
      <c r="T8054" s="259"/>
      <c r="U8054" s="259"/>
      <c r="V8054" s="259"/>
    </row>
    <row r="8055" spans="1:22">
      <c r="A8055" s="45"/>
      <c r="B8055" s="43">
        <f t="shared" si="130"/>
        <v>8040</v>
      </c>
      <c r="C8055" s="919"/>
      <c r="D8055" s="48"/>
      <c r="L8055" s="259"/>
      <c r="M8055" s="259"/>
      <c r="S8055" s="259"/>
      <c r="T8055" s="259"/>
      <c r="U8055" s="259"/>
      <c r="V8055" s="259"/>
    </row>
    <row r="8056" spans="1:22">
      <c r="A8056" s="45"/>
      <c r="B8056" s="43">
        <f t="shared" si="130"/>
        <v>8041</v>
      </c>
      <c r="C8056" s="919"/>
      <c r="D8056" s="48"/>
      <c r="L8056" s="259"/>
      <c r="M8056" s="259"/>
      <c r="S8056" s="259"/>
      <c r="T8056" s="259"/>
      <c r="U8056" s="259"/>
      <c r="V8056" s="259"/>
    </row>
    <row r="8057" spans="1:22">
      <c r="A8057" s="45"/>
      <c r="B8057" s="43">
        <f t="shared" si="130"/>
        <v>8042</v>
      </c>
      <c r="C8057" s="919"/>
      <c r="D8057" s="48"/>
      <c r="L8057" s="259"/>
      <c r="M8057" s="259"/>
      <c r="S8057" s="259"/>
      <c r="T8057" s="259"/>
      <c r="U8057" s="259"/>
      <c r="V8057" s="259"/>
    </row>
    <row r="8058" spans="1:22">
      <c r="A8058" s="45"/>
      <c r="B8058" s="43">
        <f t="shared" si="130"/>
        <v>8043</v>
      </c>
      <c r="C8058" s="919"/>
      <c r="D8058" s="48"/>
      <c r="L8058" s="259"/>
      <c r="M8058" s="259"/>
      <c r="S8058" s="259"/>
      <c r="T8058" s="259"/>
      <c r="U8058" s="259"/>
      <c r="V8058" s="259"/>
    </row>
    <row r="8059" spans="1:22">
      <c r="A8059" s="45"/>
      <c r="B8059" s="43">
        <f t="shared" si="130"/>
        <v>8044</v>
      </c>
      <c r="C8059" s="919"/>
      <c r="D8059" s="48"/>
      <c r="L8059" s="259"/>
      <c r="M8059" s="259"/>
      <c r="S8059" s="259"/>
      <c r="T8059" s="259"/>
      <c r="U8059" s="259"/>
      <c r="V8059" s="259"/>
    </row>
    <row r="8060" spans="1:22">
      <c r="A8060" s="45"/>
      <c r="B8060" s="43">
        <f t="shared" si="130"/>
        <v>8045</v>
      </c>
      <c r="C8060" s="919"/>
      <c r="D8060" s="48"/>
      <c r="L8060" s="259"/>
      <c r="M8060" s="259"/>
      <c r="S8060" s="259"/>
      <c r="T8060" s="259"/>
      <c r="U8060" s="259"/>
      <c r="V8060" s="259"/>
    </row>
    <row r="8061" spans="1:22">
      <c r="A8061" s="45"/>
      <c r="B8061" s="43">
        <f t="shared" si="130"/>
        <v>8046</v>
      </c>
      <c r="C8061" s="919"/>
      <c r="D8061" s="48"/>
      <c r="L8061" s="259"/>
      <c r="M8061" s="259"/>
      <c r="S8061" s="259"/>
      <c r="T8061" s="259"/>
      <c r="U8061" s="259"/>
      <c r="V8061" s="259"/>
    </row>
    <row r="8062" spans="1:22">
      <c r="A8062" s="45"/>
      <c r="B8062" s="43">
        <f t="shared" si="130"/>
        <v>8047</v>
      </c>
      <c r="C8062" s="919"/>
      <c r="D8062" s="48"/>
      <c r="L8062" s="259"/>
      <c r="M8062" s="259"/>
      <c r="S8062" s="259"/>
      <c r="T8062" s="259"/>
      <c r="U8062" s="259"/>
      <c r="V8062" s="259"/>
    </row>
    <row r="8063" spans="1:22">
      <c r="A8063" s="45"/>
      <c r="B8063" s="43">
        <f t="shared" si="130"/>
        <v>8048</v>
      </c>
      <c r="C8063" s="919"/>
      <c r="D8063" s="48"/>
      <c r="L8063" s="259"/>
      <c r="M8063" s="259"/>
      <c r="S8063" s="259"/>
      <c r="T8063" s="259"/>
      <c r="U8063" s="259"/>
      <c r="V8063" s="259"/>
    </row>
    <row r="8064" spans="1:22">
      <c r="A8064" s="45"/>
      <c r="B8064" s="43">
        <f t="shared" si="130"/>
        <v>8049</v>
      </c>
      <c r="C8064" s="919"/>
      <c r="D8064" s="48"/>
      <c r="L8064" s="259"/>
      <c r="M8064" s="259"/>
      <c r="S8064" s="259"/>
      <c r="T8064" s="259"/>
      <c r="U8064" s="259"/>
      <c r="V8064" s="259"/>
    </row>
    <row r="8065" spans="1:22">
      <c r="A8065" s="45"/>
      <c r="B8065" s="43">
        <f t="shared" si="130"/>
        <v>8050</v>
      </c>
      <c r="C8065" s="919"/>
      <c r="D8065" s="48"/>
      <c r="L8065" s="259"/>
      <c r="M8065" s="259"/>
      <c r="S8065" s="259"/>
      <c r="T8065" s="259"/>
      <c r="U8065" s="259"/>
      <c r="V8065" s="259"/>
    </row>
    <row r="8066" spans="1:22">
      <c r="A8066" s="45"/>
      <c r="B8066" s="43">
        <f t="shared" si="130"/>
        <v>8051</v>
      </c>
      <c r="C8066" s="919"/>
      <c r="D8066" s="48"/>
      <c r="L8066" s="259"/>
      <c r="M8066" s="259"/>
      <c r="S8066" s="259"/>
      <c r="T8066" s="259"/>
      <c r="U8066" s="259"/>
      <c r="V8066" s="259"/>
    </row>
    <row r="8067" spans="1:22">
      <c r="A8067" s="45"/>
      <c r="B8067" s="43">
        <f t="shared" si="130"/>
        <v>8052</v>
      </c>
      <c r="C8067" s="919"/>
      <c r="D8067" s="48"/>
      <c r="L8067" s="259"/>
      <c r="M8067" s="259"/>
      <c r="S8067" s="259"/>
      <c r="T8067" s="259"/>
      <c r="U8067" s="259"/>
      <c r="V8067" s="259"/>
    </row>
    <row r="8068" spans="1:22">
      <c r="A8068" s="45"/>
      <c r="B8068" s="43">
        <f t="shared" si="130"/>
        <v>8053</v>
      </c>
      <c r="C8068" s="919"/>
      <c r="D8068" s="48"/>
      <c r="L8068" s="259"/>
      <c r="M8068" s="259"/>
      <c r="S8068" s="259"/>
      <c r="T8068" s="259"/>
      <c r="U8068" s="259"/>
      <c r="V8068" s="259"/>
    </row>
    <row r="8069" spans="1:22">
      <c r="A8069" s="45"/>
      <c r="B8069" s="43">
        <f t="shared" si="130"/>
        <v>8054</v>
      </c>
      <c r="C8069" s="919"/>
      <c r="D8069" s="48"/>
      <c r="L8069" s="259"/>
      <c r="M8069" s="259"/>
      <c r="S8069" s="259"/>
      <c r="T8069" s="259"/>
      <c r="U8069" s="259"/>
      <c r="V8069" s="259"/>
    </row>
    <row r="8070" spans="1:22">
      <c r="A8070" s="45"/>
      <c r="B8070" s="43">
        <f t="shared" si="130"/>
        <v>8055</v>
      </c>
      <c r="C8070" s="919"/>
      <c r="D8070" s="48"/>
      <c r="L8070" s="259"/>
      <c r="M8070" s="259"/>
      <c r="S8070" s="259"/>
      <c r="T8070" s="259"/>
      <c r="U8070" s="259"/>
      <c r="V8070" s="259"/>
    </row>
    <row r="8071" spans="1:22">
      <c r="A8071" s="45"/>
      <c r="B8071" s="43">
        <f t="shared" si="130"/>
        <v>8056</v>
      </c>
      <c r="C8071" s="919"/>
      <c r="D8071" s="48"/>
      <c r="L8071" s="259"/>
      <c r="M8071" s="259"/>
      <c r="S8071" s="259"/>
      <c r="T8071" s="259"/>
      <c r="U8071" s="259"/>
      <c r="V8071" s="259"/>
    </row>
    <row r="8072" spans="1:22">
      <c r="A8072" s="45"/>
      <c r="B8072" s="43">
        <f t="shared" si="130"/>
        <v>8057</v>
      </c>
      <c r="C8072" s="919"/>
      <c r="D8072" s="48"/>
      <c r="L8072" s="259"/>
      <c r="M8072" s="259"/>
      <c r="S8072" s="259"/>
      <c r="T8072" s="259"/>
      <c r="U8072" s="259"/>
      <c r="V8072" s="259"/>
    </row>
    <row r="8073" spans="1:22">
      <c r="A8073" s="45"/>
      <c r="B8073" s="43">
        <f t="shared" si="130"/>
        <v>8058</v>
      </c>
      <c r="C8073" s="919"/>
      <c r="D8073" s="48"/>
      <c r="L8073" s="259"/>
      <c r="M8073" s="259"/>
      <c r="S8073" s="259"/>
      <c r="T8073" s="259"/>
      <c r="U8073" s="259"/>
      <c r="V8073" s="259"/>
    </row>
    <row r="8074" spans="1:22">
      <c r="A8074" s="45"/>
      <c r="B8074" s="43">
        <f t="shared" si="130"/>
        <v>8059</v>
      </c>
      <c r="C8074" s="919"/>
      <c r="D8074" s="48"/>
      <c r="L8074" s="259"/>
      <c r="M8074" s="259"/>
      <c r="S8074" s="259"/>
      <c r="T8074" s="259"/>
      <c r="U8074" s="259"/>
      <c r="V8074" s="259"/>
    </row>
    <row r="8075" spans="1:22">
      <c r="A8075" s="45"/>
      <c r="B8075" s="43">
        <f t="shared" si="130"/>
        <v>8060</v>
      </c>
      <c r="C8075" s="919"/>
      <c r="D8075" s="48"/>
      <c r="L8075" s="259"/>
      <c r="M8075" s="259"/>
      <c r="S8075" s="259"/>
      <c r="T8075" s="259"/>
      <c r="U8075" s="259"/>
      <c r="V8075" s="259"/>
    </row>
    <row r="8076" spans="1:22">
      <c r="A8076" s="45"/>
      <c r="B8076" s="43">
        <f t="shared" si="130"/>
        <v>8061</v>
      </c>
      <c r="C8076" s="919"/>
      <c r="D8076" s="48"/>
      <c r="L8076" s="259"/>
      <c r="M8076" s="259"/>
      <c r="S8076" s="259"/>
      <c r="T8076" s="259"/>
      <c r="U8076" s="259"/>
      <c r="V8076" s="259"/>
    </row>
    <row r="8077" spans="1:22">
      <c r="A8077" s="45"/>
      <c r="B8077" s="43">
        <f t="shared" si="130"/>
        <v>8062</v>
      </c>
      <c r="C8077" s="919"/>
      <c r="D8077" s="48"/>
      <c r="L8077" s="259"/>
      <c r="M8077" s="259"/>
      <c r="S8077" s="259"/>
      <c r="T8077" s="259"/>
      <c r="U8077" s="259"/>
      <c r="V8077" s="259"/>
    </row>
    <row r="8078" spans="1:22">
      <c r="A8078" s="45"/>
      <c r="B8078" s="43">
        <f t="shared" si="130"/>
        <v>8063</v>
      </c>
      <c r="C8078" s="919"/>
      <c r="D8078" s="48"/>
      <c r="L8078" s="259"/>
      <c r="M8078" s="259"/>
      <c r="S8078" s="259"/>
      <c r="T8078" s="259"/>
      <c r="U8078" s="259"/>
      <c r="V8078" s="259"/>
    </row>
    <row r="8079" spans="1:22">
      <c r="A8079" s="45"/>
      <c r="B8079" s="43">
        <f t="shared" si="130"/>
        <v>8064</v>
      </c>
      <c r="C8079" s="919"/>
      <c r="D8079" s="48"/>
      <c r="L8079" s="259"/>
      <c r="M8079" s="259"/>
      <c r="S8079" s="259"/>
      <c r="T8079" s="259"/>
      <c r="U8079" s="259"/>
      <c r="V8079" s="259"/>
    </row>
    <row r="8080" spans="1:22">
      <c r="A8080" s="45"/>
      <c r="B8080" s="43">
        <f t="shared" si="130"/>
        <v>8065</v>
      </c>
      <c r="C8080" s="919"/>
      <c r="D8080" s="48"/>
      <c r="L8080" s="259"/>
      <c r="M8080" s="259"/>
      <c r="S8080" s="259"/>
      <c r="T8080" s="259"/>
      <c r="U8080" s="259"/>
      <c r="V8080" s="259"/>
    </row>
    <row r="8081" spans="1:22">
      <c r="A8081" s="45"/>
      <c r="B8081" s="43">
        <f t="shared" si="130"/>
        <v>8066</v>
      </c>
      <c r="C8081" s="919"/>
      <c r="D8081" s="48"/>
      <c r="L8081" s="259"/>
      <c r="M8081" s="259"/>
      <c r="S8081" s="259"/>
      <c r="T8081" s="259"/>
      <c r="U8081" s="259"/>
      <c r="V8081" s="259"/>
    </row>
    <row r="8082" spans="1:22">
      <c r="A8082" s="45"/>
      <c r="B8082" s="43">
        <f t="shared" ref="B8082:B8145" si="131">B8081+1</f>
        <v>8067</v>
      </c>
      <c r="C8082" s="919"/>
      <c r="D8082" s="48"/>
      <c r="L8082" s="259"/>
      <c r="M8082" s="259"/>
      <c r="S8082" s="259"/>
      <c r="T8082" s="259"/>
      <c r="U8082" s="259"/>
      <c r="V8082" s="259"/>
    </row>
    <row r="8083" spans="1:22">
      <c r="A8083" s="45"/>
      <c r="B8083" s="43">
        <f t="shared" si="131"/>
        <v>8068</v>
      </c>
      <c r="C8083" s="919"/>
      <c r="D8083" s="48"/>
      <c r="L8083" s="259"/>
      <c r="M8083" s="259"/>
      <c r="S8083" s="259"/>
      <c r="T8083" s="259"/>
      <c r="U8083" s="259"/>
      <c r="V8083" s="259"/>
    </row>
    <row r="8084" spans="1:22">
      <c r="A8084" s="45"/>
      <c r="B8084" s="43">
        <f t="shared" si="131"/>
        <v>8069</v>
      </c>
      <c r="C8084" s="919"/>
      <c r="D8084" s="48"/>
      <c r="L8084" s="259"/>
      <c r="M8084" s="259"/>
      <c r="S8084" s="259"/>
      <c r="T8084" s="259"/>
      <c r="U8084" s="259"/>
      <c r="V8084" s="259"/>
    </row>
    <row r="8085" spans="1:22">
      <c r="A8085" s="45"/>
      <c r="B8085" s="43">
        <f t="shared" si="131"/>
        <v>8070</v>
      </c>
      <c r="C8085" s="919"/>
      <c r="D8085" s="48"/>
      <c r="L8085" s="259"/>
      <c r="M8085" s="259"/>
      <c r="S8085" s="259"/>
      <c r="T8085" s="259"/>
      <c r="U8085" s="259"/>
      <c r="V8085" s="259"/>
    </row>
    <row r="8086" spans="1:22">
      <c r="A8086" s="45"/>
      <c r="B8086" s="43">
        <f t="shared" si="131"/>
        <v>8071</v>
      </c>
      <c r="C8086" s="919"/>
      <c r="D8086" s="48"/>
      <c r="L8086" s="259"/>
      <c r="M8086" s="259"/>
      <c r="S8086" s="259"/>
      <c r="T8086" s="259"/>
      <c r="U8086" s="259"/>
      <c r="V8086" s="259"/>
    </row>
    <row r="8087" spans="1:22">
      <c r="A8087" s="45"/>
      <c r="B8087" s="43">
        <f t="shared" si="131"/>
        <v>8072</v>
      </c>
      <c r="C8087" s="919"/>
      <c r="D8087" s="48"/>
      <c r="L8087" s="259"/>
      <c r="M8087" s="259"/>
      <c r="S8087" s="259"/>
      <c r="T8087" s="259"/>
      <c r="U8087" s="259"/>
      <c r="V8087" s="259"/>
    </row>
    <row r="8088" spans="1:22">
      <c r="A8088" s="45"/>
      <c r="B8088" s="43">
        <f t="shared" si="131"/>
        <v>8073</v>
      </c>
      <c r="C8088" s="919"/>
      <c r="D8088" s="48"/>
      <c r="L8088" s="259"/>
      <c r="M8088" s="259"/>
      <c r="S8088" s="259"/>
      <c r="T8088" s="259"/>
      <c r="U8088" s="259"/>
      <c r="V8088" s="259"/>
    </row>
    <row r="8089" spans="1:22">
      <c r="A8089" s="45"/>
      <c r="B8089" s="43">
        <f t="shared" si="131"/>
        <v>8074</v>
      </c>
      <c r="C8089" s="919"/>
      <c r="D8089" s="48"/>
      <c r="L8089" s="259"/>
      <c r="M8089" s="259"/>
      <c r="S8089" s="259"/>
      <c r="T8089" s="259"/>
      <c r="U8089" s="259"/>
      <c r="V8089" s="259"/>
    </row>
    <row r="8090" spans="1:22">
      <c r="A8090" s="45"/>
      <c r="B8090" s="43">
        <f t="shared" si="131"/>
        <v>8075</v>
      </c>
      <c r="C8090" s="919"/>
      <c r="D8090" s="48"/>
      <c r="L8090" s="259"/>
      <c r="M8090" s="259"/>
      <c r="S8090" s="259"/>
      <c r="T8090" s="259"/>
      <c r="U8090" s="259"/>
      <c r="V8090" s="259"/>
    </row>
    <row r="8091" spans="1:22">
      <c r="A8091" s="45"/>
      <c r="B8091" s="43">
        <f t="shared" si="131"/>
        <v>8076</v>
      </c>
      <c r="C8091" s="919"/>
      <c r="D8091" s="48"/>
      <c r="L8091" s="259"/>
      <c r="M8091" s="259"/>
      <c r="S8091" s="259"/>
      <c r="T8091" s="259"/>
      <c r="U8091" s="259"/>
      <c r="V8091" s="259"/>
    </row>
    <row r="8092" spans="1:22">
      <c r="A8092" s="45"/>
      <c r="B8092" s="43">
        <f t="shared" si="131"/>
        <v>8077</v>
      </c>
      <c r="C8092" s="919"/>
      <c r="D8092" s="48"/>
      <c r="L8092" s="259"/>
      <c r="M8092" s="259"/>
      <c r="S8092" s="259"/>
      <c r="T8092" s="259"/>
      <c r="U8092" s="259"/>
      <c r="V8092" s="259"/>
    </row>
    <row r="8093" spans="1:22">
      <c r="A8093" s="45"/>
      <c r="B8093" s="43">
        <f t="shared" si="131"/>
        <v>8078</v>
      </c>
      <c r="C8093" s="919"/>
      <c r="D8093" s="48"/>
      <c r="L8093" s="259"/>
      <c r="M8093" s="259"/>
      <c r="S8093" s="259"/>
      <c r="T8093" s="259"/>
      <c r="U8093" s="259"/>
      <c r="V8093" s="259"/>
    </row>
    <row r="8094" spans="1:22">
      <c r="A8094" s="45"/>
      <c r="B8094" s="43">
        <f t="shared" si="131"/>
        <v>8079</v>
      </c>
      <c r="C8094" s="919"/>
      <c r="D8094" s="48"/>
      <c r="L8094" s="259"/>
      <c r="M8094" s="259"/>
      <c r="S8094" s="259"/>
      <c r="T8094" s="259"/>
      <c r="U8094" s="259"/>
      <c r="V8094" s="259"/>
    </row>
    <row r="8095" spans="1:22">
      <c r="A8095" s="45"/>
      <c r="B8095" s="43">
        <f t="shared" si="131"/>
        <v>8080</v>
      </c>
      <c r="C8095" s="919"/>
      <c r="D8095" s="48"/>
      <c r="L8095" s="259"/>
      <c r="M8095" s="259"/>
      <c r="S8095" s="259"/>
      <c r="T8095" s="259"/>
      <c r="U8095" s="259"/>
      <c r="V8095" s="259"/>
    </row>
    <row r="8096" spans="1:22">
      <c r="A8096" s="45"/>
      <c r="B8096" s="43">
        <f t="shared" si="131"/>
        <v>8081</v>
      </c>
      <c r="C8096" s="919"/>
      <c r="D8096" s="48"/>
      <c r="L8096" s="259"/>
      <c r="M8096" s="259"/>
      <c r="S8096" s="259"/>
      <c r="T8096" s="259"/>
      <c r="U8096" s="259"/>
      <c r="V8096" s="259"/>
    </row>
    <row r="8097" spans="1:22">
      <c r="A8097" s="45"/>
      <c r="B8097" s="43">
        <f t="shared" si="131"/>
        <v>8082</v>
      </c>
      <c r="C8097" s="919"/>
      <c r="D8097" s="48"/>
      <c r="L8097" s="259"/>
      <c r="M8097" s="259"/>
      <c r="S8097" s="259"/>
      <c r="T8097" s="259"/>
      <c r="U8097" s="259"/>
      <c r="V8097" s="259"/>
    </row>
    <row r="8098" spans="1:22">
      <c r="A8098" s="45"/>
      <c r="B8098" s="43">
        <f t="shared" si="131"/>
        <v>8083</v>
      </c>
      <c r="C8098" s="919"/>
      <c r="D8098" s="48"/>
      <c r="L8098" s="259"/>
      <c r="M8098" s="259"/>
      <c r="S8098" s="259"/>
      <c r="T8098" s="259"/>
      <c r="U8098" s="259"/>
      <c r="V8098" s="259"/>
    </row>
    <row r="8099" spans="1:22">
      <c r="A8099" s="45"/>
      <c r="B8099" s="43">
        <f t="shared" si="131"/>
        <v>8084</v>
      </c>
      <c r="C8099" s="919"/>
      <c r="D8099" s="48"/>
      <c r="L8099" s="259"/>
      <c r="M8099" s="259"/>
      <c r="S8099" s="259"/>
      <c r="T8099" s="259"/>
      <c r="U8099" s="259"/>
      <c r="V8099" s="259"/>
    </row>
    <row r="8100" spans="1:22">
      <c r="A8100" s="45"/>
      <c r="B8100" s="43">
        <f t="shared" si="131"/>
        <v>8085</v>
      </c>
      <c r="C8100" s="919"/>
      <c r="D8100" s="48"/>
      <c r="L8100" s="259"/>
      <c r="M8100" s="259"/>
      <c r="S8100" s="259"/>
      <c r="T8100" s="259"/>
      <c r="U8100" s="259"/>
      <c r="V8100" s="259"/>
    </row>
    <row r="8101" spans="1:22">
      <c r="A8101" s="45"/>
      <c r="B8101" s="43">
        <f t="shared" si="131"/>
        <v>8086</v>
      </c>
      <c r="C8101" s="919"/>
      <c r="D8101" s="48"/>
      <c r="L8101" s="259"/>
      <c r="M8101" s="259"/>
      <c r="S8101" s="259"/>
      <c r="T8101" s="259"/>
      <c r="U8101" s="259"/>
      <c r="V8101" s="259"/>
    </row>
    <row r="8102" spans="1:22">
      <c r="A8102" s="45"/>
      <c r="B8102" s="43">
        <f t="shared" si="131"/>
        <v>8087</v>
      </c>
      <c r="C8102" s="919"/>
      <c r="D8102" s="48"/>
      <c r="L8102" s="259"/>
      <c r="M8102" s="259"/>
      <c r="S8102" s="259"/>
      <c r="T8102" s="259"/>
      <c r="U8102" s="259"/>
      <c r="V8102" s="259"/>
    </row>
    <row r="8103" spans="1:22">
      <c r="A8103" s="45"/>
      <c r="B8103" s="43">
        <f t="shared" si="131"/>
        <v>8088</v>
      </c>
      <c r="C8103" s="919"/>
      <c r="D8103" s="48"/>
      <c r="L8103" s="259"/>
      <c r="M8103" s="259"/>
      <c r="S8103" s="259"/>
      <c r="T8103" s="259"/>
      <c r="U8103" s="259"/>
      <c r="V8103" s="259"/>
    </row>
    <row r="8104" spans="1:22">
      <c r="A8104" s="45"/>
      <c r="B8104" s="43">
        <f t="shared" si="131"/>
        <v>8089</v>
      </c>
      <c r="C8104" s="919"/>
      <c r="D8104" s="48"/>
      <c r="L8104" s="259"/>
      <c r="M8104" s="259"/>
      <c r="S8104" s="259"/>
      <c r="T8104" s="259"/>
      <c r="U8104" s="259"/>
      <c r="V8104" s="259"/>
    </row>
    <row r="8105" spans="1:22">
      <c r="A8105" s="45"/>
      <c r="B8105" s="43">
        <f t="shared" si="131"/>
        <v>8090</v>
      </c>
      <c r="C8105" s="919"/>
      <c r="D8105" s="48"/>
      <c r="L8105" s="259"/>
      <c r="M8105" s="259"/>
      <c r="S8105" s="259"/>
      <c r="T8105" s="259"/>
      <c r="U8105" s="259"/>
      <c r="V8105" s="259"/>
    </row>
    <row r="8106" spans="1:22">
      <c r="A8106" s="45"/>
      <c r="B8106" s="43">
        <f t="shared" si="131"/>
        <v>8091</v>
      </c>
      <c r="C8106" s="919"/>
      <c r="D8106" s="48"/>
      <c r="L8106" s="259"/>
      <c r="M8106" s="259"/>
      <c r="S8106" s="259"/>
      <c r="T8106" s="259"/>
      <c r="U8106" s="259"/>
      <c r="V8106" s="259"/>
    </row>
    <row r="8107" spans="1:22">
      <c r="A8107" s="45"/>
      <c r="B8107" s="43">
        <f t="shared" si="131"/>
        <v>8092</v>
      </c>
      <c r="C8107" s="919"/>
      <c r="D8107" s="48"/>
      <c r="L8107" s="259"/>
      <c r="M8107" s="259"/>
      <c r="S8107" s="259"/>
      <c r="T8107" s="259"/>
      <c r="U8107" s="259"/>
      <c r="V8107" s="259"/>
    </row>
    <row r="8108" spans="1:22">
      <c r="A8108" s="45"/>
      <c r="B8108" s="43">
        <f t="shared" si="131"/>
        <v>8093</v>
      </c>
      <c r="C8108" s="919"/>
      <c r="D8108" s="48"/>
      <c r="L8108" s="259"/>
      <c r="M8108" s="259"/>
      <c r="S8108" s="259"/>
      <c r="T8108" s="259"/>
      <c r="U8108" s="259"/>
      <c r="V8108" s="259"/>
    </row>
    <row r="8109" spans="1:22">
      <c r="A8109" s="45"/>
      <c r="B8109" s="43">
        <f t="shared" si="131"/>
        <v>8094</v>
      </c>
      <c r="C8109" s="919"/>
      <c r="D8109" s="48"/>
      <c r="L8109" s="259"/>
      <c r="M8109" s="259"/>
      <c r="S8109" s="259"/>
      <c r="T8109" s="259"/>
      <c r="U8109" s="259"/>
      <c r="V8109" s="259"/>
    </row>
    <row r="8110" spans="1:22">
      <c r="A8110" s="45"/>
      <c r="B8110" s="43">
        <f t="shared" si="131"/>
        <v>8095</v>
      </c>
      <c r="C8110" s="919"/>
      <c r="D8110" s="48"/>
      <c r="L8110" s="259"/>
      <c r="M8110" s="259"/>
      <c r="S8110" s="259"/>
      <c r="T8110" s="259"/>
      <c r="U8110" s="259"/>
      <c r="V8110" s="259"/>
    </row>
    <row r="8111" spans="1:22">
      <c r="A8111" s="45"/>
      <c r="B8111" s="43">
        <f t="shared" si="131"/>
        <v>8096</v>
      </c>
      <c r="C8111" s="919"/>
      <c r="D8111" s="48"/>
      <c r="L8111" s="259"/>
      <c r="M8111" s="259"/>
      <c r="S8111" s="259"/>
      <c r="T8111" s="259"/>
      <c r="U8111" s="259"/>
      <c r="V8111" s="259"/>
    </row>
    <row r="8112" spans="1:22">
      <c r="A8112" s="45"/>
      <c r="B8112" s="43">
        <f t="shared" si="131"/>
        <v>8097</v>
      </c>
      <c r="C8112" s="919"/>
      <c r="D8112" s="48"/>
      <c r="L8112" s="259"/>
      <c r="M8112" s="259"/>
      <c r="S8112" s="259"/>
      <c r="T8112" s="259"/>
      <c r="U8112" s="259"/>
      <c r="V8112" s="259"/>
    </row>
    <row r="8113" spans="1:22">
      <c r="A8113" s="45"/>
      <c r="B8113" s="43">
        <f t="shared" si="131"/>
        <v>8098</v>
      </c>
      <c r="C8113" s="919"/>
      <c r="D8113" s="48"/>
      <c r="L8113" s="259"/>
      <c r="M8113" s="259"/>
      <c r="S8113" s="259"/>
      <c r="T8113" s="259"/>
      <c r="U8113" s="259"/>
      <c r="V8113" s="259"/>
    </row>
    <row r="8114" spans="1:22">
      <c r="A8114" s="45"/>
      <c r="B8114" s="43">
        <f t="shared" si="131"/>
        <v>8099</v>
      </c>
      <c r="C8114" s="919"/>
      <c r="D8114" s="48"/>
      <c r="L8114" s="259"/>
      <c r="M8114" s="259"/>
      <c r="S8114" s="259"/>
      <c r="T8114" s="259"/>
      <c r="U8114" s="259"/>
      <c r="V8114" s="259"/>
    </row>
    <row r="8115" spans="1:22">
      <c r="A8115" s="45"/>
      <c r="B8115" s="43">
        <f t="shared" si="131"/>
        <v>8100</v>
      </c>
      <c r="C8115" s="919"/>
      <c r="D8115" s="48"/>
      <c r="L8115" s="259"/>
      <c r="M8115" s="259"/>
      <c r="S8115" s="259"/>
      <c r="T8115" s="259"/>
      <c r="U8115" s="259"/>
      <c r="V8115" s="259"/>
    </row>
    <row r="8116" spans="1:22">
      <c r="A8116" s="45"/>
      <c r="B8116" s="43">
        <f t="shared" si="131"/>
        <v>8101</v>
      </c>
      <c r="C8116" s="919"/>
      <c r="D8116" s="48"/>
      <c r="L8116" s="259"/>
      <c r="M8116" s="259"/>
      <c r="S8116" s="259"/>
      <c r="T8116" s="259"/>
      <c r="U8116" s="259"/>
      <c r="V8116" s="259"/>
    </row>
    <row r="8117" spans="1:22">
      <c r="A8117" s="45"/>
      <c r="B8117" s="43">
        <f t="shared" si="131"/>
        <v>8102</v>
      </c>
      <c r="C8117" s="919"/>
      <c r="D8117" s="48"/>
      <c r="L8117" s="259"/>
      <c r="M8117" s="259"/>
      <c r="S8117" s="259"/>
      <c r="T8117" s="259"/>
      <c r="U8117" s="259"/>
      <c r="V8117" s="259"/>
    </row>
    <row r="8118" spans="1:22">
      <c r="A8118" s="45"/>
      <c r="B8118" s="43">
        <f t="shared" si="131"/>
        <v>8103</v>
      </c>
      <c r="C8118" s="919"/>
      <c r="D8118" s="48"/>
      <c r="L8118" s="259"/>
      <c r="M8118" s="259"/>
      <c r="S8118" s="259"/>
      <c r="T8118" s="259"/>
      <c r="U8118" s="259"/>
      <c r="V8118" s="259"/>
    </row>
    <row r="8119" spans="1:22">
      <c r="A8119" s="45"/>
      <c r="B8119" s="43">
        <f t="shared" si="131"/>
        <v>8104</v>
      </c>
      <c r="C8119" s="919"/>
      <c r="D8119" s="48"/>
      <c r="L8119" s="259"/>
      <c r="M8119" s="259"/>
      <c r="S8119" s="259"/>
      <c r="T8119" s="259"/>
      <c r="U8119" s="259"/>
      <c r="V8119" s="259"/>
    </row>
    <row r="8120" spans="1:22">
      <c r="A8120" s="45"/>
      <c r="B8120" s="43">
        <f t="shared" si="131"/>
        <v>8105</v>
      </c>
      <c r="C8120" s="919"/>
      <c r="D8120" s="48"/>
      <c r="L8120" s="259"/>
      <c r="M8120" s="259"/>
      <c r="S8120" s="259"/>
      <c r="T8120" s="259"/>
      <c r="U8120" s="259"/>
      <c r="V8120" s="259"/>
    </row>
    <row r="8121" spans="1:22">
      <c r="A8121" s="45"/>
      <c r="B8121" s="43">
        <f t="shared" si="131"/>
        <v>8106</v>
      </c>
      <c r="C8121" s="919"/>
      <c r="D8121" s="48"/>
      <c r="L8121" s="259"/>
      <c r="M8121" s="259"/>
      <c r="S8121" s="259"/>
      <c r="T8121" s="259"/>
      <c r="U8121" s="259"/>
      <c r="V8121" s="259"/>
    </row>
    <row r="8122" spans="1:22">
      <c r="A8122" s="45"/>
      <c r="B8122" s="43">
        <f t="shared" si="131"/>
        <v>8107</v>
      </c>
      <c r="C8122" s="919"/>
      <c r="D8122" s="48"/>
      <c r="L8122" s="259"/>
      <c r="M8122" s="259"/>
      <c r="S8122" s="259"/>
      <c r="T8122" s="259"/>
      <c r="U8122" s="259"/>
      <c r="V8122" s="259"/>
    </row>
    <row r="8123" spans="1:22">
      <c r="A8123" s="45"/>
      <c r="B8123" s="43">
        <f t="shared" si="131"/>
        <v>8108</v>
      </c>
      <c r="C8123" s="919"/>
      <c r="D8123" s="48"/>
      <c r="L8123" s="259"/>
      <c r="M8123" s="259"/>
      <c r="S8123" s="259"/>
      <c r="T8123" s="259"/>
      <c r="U8123" s="259"/>
      <c r="V8123" s="259"/>
    </row>
    <row r="8124" spans="1:22">
      <c r="A8124" s="45"/>
      <c r="B8124" s="43">
        <f t="shared" si="131"/>
        <v>8109</v>
      </c>
      <c r="C8124" s="919"/>
      <c r="D8124" s="48"/>
      <c r="L8124" s="259"/>
      <c r="M8124" s="259"/>
      <c r="S8124" s="259"/>
      <c r="T8124" s="259"/>
      <c r="U8124" s="259"/>
      <c r="V8124" s="259"/>
    </row>
    <row r="8125" spans="1:22">
      <c r="A8125" s="45"/>
      <c r="B8125" s="43">
        <f t="shared" si="131"/>
        <v>8110</v>
      </c>
      <c r="C8125" s="919"/>
      <c r="D8125" s="48"/>
      <c r="L8125" s="259"/>
      <c r="M8125" s="259"/>
      <c r="S8125" s="259"/>
      <c r="T8125" s="259"/>
      <c r="U8125" s="259"/>
      <c r="V8125" s="259"/>
    </row>
    <row r="8126" spans="1:22">
      <c r="A8126" s="45"/>
      <c r="B8126" s="43">
        <f t="shared" si="131"/>
        <v>8111</v>
      </c>
      <c r="C8126" s="919"/>
      <c r="D8126" s="48"/>
      <c r="L8126" s="259"/>
      <c r="M8126" s="259"/>
      <c r="S8126" s="259"/>
      <c r="T8126" s="259"/>
      <c r="U8126" s="259"/>
      <c r="V8126" s="259"/>
    </row>
    <row r="8127" spans="1:22">
      <c r="A8127" s="45"/>
      <c r="B8127" s="43">
        <f t="shared" si="131"/>
        <v>8112</v>
      </c>
      <c r="C8127" s="919"/>
      <c r="D8127" s="48"/>
      <c r="L8127" s="259"/>
      <c r="M8127" s="259"/>
      <c r="S8127" s="259"/>
      <c r="T8127" s="259"/>
      <c r="U8127" s="259"/>
      <c r="V8127" s="259"/>
    </row>
    <row r="8128" spans="1:22">
      <c r="A8128" s="45"/>
      <c r="B8128" s="43">
        <f t="shared" si="131"/>
        <v>8113</v>
      </c>
      <c r="C8128" s="919"/>
      <c r="D8128" s="48"/>
      <c r="L8128" s="259"/>
      <c r="M8128" s="259"/>
      <c r="S8128" s="259"/>
      <c r="T8128" s="259"/>
      <c r="U8128" s="259"/>
      <c r="V8128" s="259"/>
    </row>
    <row r="8129" spans="1:22">
      <c r="A8129" s="45"/>
      <c r="B8129" s="43">
        <f t="shared" si="131"/>
        <v>8114</v>
      </c>
      <c r="C8129" s="919"/>
      <c r="D8129" s="48"/>
      <c r="L8129" s="259"/>
      <c r="M8129" s="259"/>
      <c r="S8129" s="259"/>
      <c r="T8129" s="259"/>
      <c r="U8129" s="259"/>
      <c r="V8129" s="259"/>
    </row>
    <row r="8130" spans="1:22">
      <c r="A8130" s="45"/>
      <c r="B8130" s="43">
        <f t="shared" si="131"/>
        <v>8115</v>
      </c>
      <c r="C8130" s="919"/>
      <c r="D8130" s="48"/>
      <c r="L8130" s="259"/>
      <c r="M8130" s="259"/>
      <c r="S8130" s="259"/>
      <c r="T8130" s="259"/>
      <c r="U8130" s="259"/>
      <c r="V8130" s="259"/>
    </row>
    <row r="8131" spans="1:22">
      <c r="A8131" s="45"/>
      <c r="B8131" s="43">
        <f t="shared" si="131"/>
        <v>8116</v>
      </c>
      <c r="C8131" s="919"/>
      <c r="D8131" s="48"/>
      <c r="L8131" s="259"/>
      <c r="M8131" s="259"/>
      <c r="S8131" s="259"/>
      <c r="T8131" s="259"/>
      <c r="U8131" s="259"/>
      <c r="V8131" s="259"/>
    </row>
    <row r="8132" spans="1:22">
      <c r="A8132" s="45"/>
      <c r="B8132" s="43">
        <f t="shared" si="131"/>
        <v>8117</v>
      </c>
      <c r="C8132" s="919"/>
      <c r="D8132" s="48"/>
      <c r="L8132" s="259"/>
      <c r="M8132" s="259"/>
      <c r="S8132" s="259"/>
      <c r="T8132" s="259"/>
      <c r="U8132" s="259"/>
      <c r="V8132" s="259"/>
    </row>
    <row r="8133" spans="1:22">
      <c r="A8133" s="45"/>
      <c r="B8133" s="43">
        <f t="shared" si="131"/>
        <v>8118</v>
      </c>
      <c r="C8133" s="919"/>
      <c r="D8133" s="48"/>
      <c r="L8133" s="259"/>
      <c r="M8133" s="259"/>
      <c r="S8133" s="259"/>
      <c r="T8133" s="259"/>
      <c r="U8133" s="259"/>
      <c r="V8133" s="259"/>
    </row>
    <row r="8134" spans="1:22">
      <c r="A8134" s="45"/>
      <c r="B8134" s="43">
        <f t="shared" si="131"/>
        <v>8119</v>
      </c>
      <c r="C8134" s="919"/>
      <c r="D8134" s="48"/>
      <c r="L8134" s="259"/>
      <c r="M8134" s="259"/>
      <c r="S8134" s="259"/>
      <c r="T8134" s="259"/>
      <c r="U8134" s="259"/>
      <c r="V8134" s="259"/>
    </row>
    <row r="8135" spans="1:22">
      <c r="A8135" s="45"/>
      <c r="B8135" s="43">
        <f t="shared" si="131"/>
        <v>8120</v>
      </c>
      <c r="C8135" s="919"/>
      <c r="D8135" s="48"/>
      <c r="L8135" s="259"/>
      <c r="M8135" s="259"/>
      <c r="S8135" s="259"/>
      <c r="T8135" s="259"/>
      <c r="U8135" s="259"/>
      <c r="V8135" s="259"/>
    </row>
    <row r="8136" spans="1:22">
      <c r="A8136" s="45"/>
      <c r="B8136" s="43">
        <f t="shared" si="131"/>
        <v>8121</v>
      </c>
      <c r="C8136" s="919"/>
      <c r="D8136" s="48"/>
      <c r="L8136" s="259"/>
      <c r="M8136" s="259"/>
      <c r="S8136" s="259"/>
      <c r="T8136" s="259"/>
      <c r="U8136" s="259"/>
      <c r="V8136" s="259"/>
    </row>
    <row r="8137" spans="1:22">
      <c r="A8137" s="45"/>
      <c r="B8137" s="43">
        <f t="shared" si="131"/>
        <v>8122</v>
      </c>
      <c r="C8137" s="919"/>
      <c r="D8137" s="48"/>
      <c r="L8137" s="259"/>
      <c r="M8137" s="259"/>
      <c r="S8137" s="259"/>
      <c r="T8137" s="259"/>
      <c r="U8137" s="259"/>
      <c r="V8137" s="259"/>
    </row>
    <row r="8138" spans="1:22">
      <c r="A8138" s="45"/>
      <c r="B8138" s="43">
        <f t="shared" si="131"/>
        <v>8123</v>
      </c>
      <c r="C8138" s="919"/>
      <c r="D8138" s="48"/>
      <c r="L8138" s="259"/>
      <c r="M8138" s="259"/>
      <c r="S8138" s="259"/>
      <c r="T8138" s="259"/>
      <c r="U8138" s="259"/>
      <c r="V8138" s="259"/>
    </row>
    <row r="8139" spans="1:22">
      <c r="A8139" s="45"/>
      <c r="B8139" s="43">
        <f t="shared" si="131"/>
        <v>8124</v>
      </c>
      <c r="C8139" s="919"/>
      <c r="D8139" s="48"/>
      <c r="L8139" s="259"/>
      <c r="M8139" s="259"/>
      <c r="S8139" s="259"/>
      <c r="T8139" s="259"/>
      <c r="U8139" s="259"/>
      <c r="V8139" s="259"/>
    </row>
    <row r="8140" spans="1:22">
      <c r="A8140" s="45"/>
      <c r="B8140" s="43">
        <f t="shared" si="131"/>
        <v>8125</v>
      </c>
      <c r="C8140" s="919"/>
      <c r="D8140" s="48"/>
      <c r="L8140" s="259"/>
      <c r="M8140" s="259"/>
      <c r="S8140" s="259"/>
      <c r="T8140" s="259"/>
      <c r="U8140" s="259"/>
      <c r="V8140" s="259"/>
    </row>
    <row r="8141" spans="1:22">
      <c r="A8141" s="45"/>
      <c r="B8141" s="43">
        <f t="shared" si="131"/>
        <v>8126</v>
      </c>
      <c r="C8141" s="919"/>
      <c r="D8141" s="48"/>
      <c r="L8141" s="259"/>
      <c r="M8141" s="259"/>
      <c r="S8141" s="259"/>
      <c r="T8141" s="259"/>
      <c r="U8141" s="259"/>
      <c r="V8141" s="259"/>
    </row>
    <row r="8142" spans="1:22">
      <c r="A8142" s="45"/>
      <c r="B8142" s="43">
        <f t="shared" si="131"/>
        <v>8127</v>
      </c>
      <c r="C8142" s="919"/>
      <c r="D8142" s="48"/>
      <c r="L8142" s="259"/>
      <c r="M8142" s="259"/>
      <c r="S8142" s="259"/>
      <c r="T8142" s="259"/>
      <c r="U8142" s="259"/>
      <c r="V8142" s="259"/>
    </row>
    <row r="8143" spans="1:22">
      <c r="A8143" s="45"/>
      <c r="B8143" s="43">
        <f t="shared" si="131"/>
        <v>8128</v>
      </c>
      <c r="C8143" s="919"/>
      <c r="D8143" s="48"/>
      <c r="L8143" s="259"/>
      <c r="M8143" s="259"/>
      <c r="S8143" s="259"/>
      <c r="T8143" s="259"/>
      <c r="U8143" s="259"/>
      <c r="V8143" s="259"/>
    </row>
    <row r="8144" spans="1:22">
      <c r="A8144" s="45"/>
      <c r="B8144" s="43">
        <f t="shared" si="131"/>
        <v>8129</v>
      </c>
      <c r="C8144" s="919"/>
      <c r="D8144" s="48"/>
      <c r="L8144" s="259"/>
      <c r="M8144" s="259"/>
      <c r="S8144" s="259"/>
      <c r="T8144" s="259"/>
      <c r="U8144" s="259"/>
      <c r="V8144" s="259"/>
    </row>
    <row r="8145" spans="1:22">
      <c r="A8145" s="45"/>
      <c r="B8145" s="43">
        <f t="shared" si="131"/>
        <v>8130</v>
      </c>
      <c r="C8145" s="919"/>
      <c r="D8145" s="48"/>
      <c r="L8145" s="259"/>
      <c r="M8145" s="259"/>
      <c r="S8145" s="259"/>
      <c r="T8145" s="259"/>
      <c r="U8145" s="259"/>
      <c r="V8145" s="259"/>
    </row>
    <row r="8146" spans="1:22">
      <c r="A8146" s="45"/>
      <c r="B8146" s="43">
        <f t="shared" ref="B8146:B8209" si="132">B8145+1</f>
        <v>8131</v>
      </c>
      <c r="C8146" s="919"/>
      <c r="D8146" s="48"/>
      <c r="L8146" s="259"/>
      <c r="M8146" s="259"/>
      <c r="S8146" s="259"/>
      <c r="T8146" s="259"/>
      <c r="U8146" s="259"/>
      <c r="V8146" s="259"/>
    </row>
    <row r="8147" spans="1:22">
      <c r="A8147" s="45"/>
      <c r="B8147" s="43">
        <f t="shared" si="132"/>
        <v>8132</v>
      </c>
      <c r="C8147" s="919"/>
      <c r="D8147" s="48"/>
      <c r="L8147" s="259"/>
      <c r="M8147" s="259"/>
      <c r="S8147" s="259"/>
      <c r="T8147" s="259"/>
      <c r="U8147" s="259"/>
      <c r="V8147" s="259"/>
    </row>
    <row r="8148" spans="1:22">
      <c r="A8148" s="45"/>
      <c r="B8148" s="43">
        <f t="shared" si="132"/>
        <v>8133</v>
      </c>
      <c r="C8148" s="919"/>
      <c r="D8148" s="48"/>
      <c r="L8148" s="259"/>
      <c r="M8148" s="259"/>
      <c r="S8148" s="259"/>
      <c r="T8148" s="259"/>
      <c r="U8148" s="259"/>
      <c r="V8148" s="259"/>
    </row>
    <row r="8149" spans="1:22">
      <c r="A8149" s="45"/>
      <c r="B8149" s="43">
        <f t="shared" si="132"/>
        <v>8134</v>
      </c>
      <c r="C8149" s="919"/>
      <c r="D8149" s="48"/>
      <c r="L8149" s="259"/>
      <c r="M8149" s="259"/>
      <c r="S8149" s="259"/>
      <c r="T8149" s="259"/>
      <c r="U8149" s="259"/>
      <c r="V8149" s="259"/>
    </row>
    <row r="8150" spans="1:22">
      <c r="A8150" s="45"/>
      <c r="B8150" s="43">
        <f t="shared" si="132"/>
        <v>8135</v>
      </c>
      <c r="C8150" s="919"/>
      <c r="D8150" s="48"/>
      <c r="L8150" s="259"/>
      <c r="M8150" s="259"/>
      <c r="S8150" s="259"/>
      <c r="T8150" s="259"/>
      <c r="U8150" s="259"/>
      <c r="V8150" s="259"/>
    </row>
    <row r="8151" spans="1:22">
      <c r="A8151" s="45"/>
      <c r="B8151" s="43">
        <f t="shared" si="132"/>
        <v>8136</v>
      </c>
      <c r="C8151" s="919"/>
      <c r="D8151" s="48"/>
      <c r="L8151" s="259"/>
      <c r="M8151" s="259"/>
      <c r="S8151" s="259"/>
      <c r="T8151" s="259"/>
      <c r="U8151" s="259"/>
      <c r="V8151" s="259"/>
    </row>
    <row r="8152" spans="1:22">
      <c r="A8152" s="45"/>
      <c r="B8152" s="43">
        <f t="shared" si="132"/>
        <v>8137</v>
      </c>
      <c r="C8152" s="919"/>
      <c r="D8152" s="48"/>
      <c r="L8152" s="259"/>
      <c r="M8152" s="259"/>
      <c r="S8152" s="259"/>
      <c r="T8152" s="259"/>
      <c r="U8152" s="259"/>
      <c r="V8152" s="259"/>
    </row>
    <row r="8153" spans="1:22">
      <c r="A8153" s="45"/>
      <c r="B8153" s="43">
        <f t="shared" si="132"/>
        <v>8138</v>
      </c>
      <c r="C8153" s="919"/>
      <c r="D8153" s="48"/>
      <c r="L8153" s="259"/>
      <c r="M8153" s="259"/>
      <c r="S8153" s="259"/>
      <c r="T8153" s="259"/>
      <c r="U8153" s="259"/>
      <c r="V8153" s="259"/>
    </row>
    <row r="8154" spans="1:22">
      <c r="A8154" s="45"/>
      <c r="B8154" s="43">
        <f t="shared" si="132"/>
        <v>8139</v>
      </c>
      <c r="C8154" s="919"/>
      <c r="D8154" s="48"/>
      <c r="L8154" s="259"/>
      <c r="M8154" s="259"/>
      <c r="S8154" s="259"/>
      <c r="T8154" s="259"/>
      <c r="U8154" s="259"/>
      <c r="V8154" s="259"/>
    </row>
    <row r="8155" spans="1:22">
      <c r="A8155" s="45"/>
      <c r="B8155" s="43">
        <f t="shared" si="132"/>
        <v>8140</v>
      </c>
      <c r="C8155" s="919"/>
      <c r="D8155" s="48"/>
      <c r="L8155" s="259"/>
      <c r="M8155" s="259"/>
      <c r="S8155" s="259"/>
      <c r="T8155" s="259"/>
      <c r="U8155" s="259"/>
      <c r="V8155" s="259"/>
    </row>
    <row r="8156" spans="1:22">
      <c r="A8156" s="45"/>
      <c r="B8156" s="43">
        <f t="shared" si="132"/>
        <v>8141</v>
      </c>
      <c r="C8156" s="919"/>
      <c r="D8156" s="48"/>
      <c r="L8156" s="259"/>
      <c r="M8156" s="259"/>
      <c r="S8156" s="259"/>
      <c r="T8156" s="259"/>
      <c r="U8156" s="259"/>
      <c r="V8156" s="259"/>
    </row>
    <row r="8157" spans="1:22">
      <c r="A8157" s="45"/>
      <c r="B8157" s="43">
        <f t="shared" si="132"/>
        <v>8142</v>
      </c>
      <c r="C8157" s="919"/>
      <c r="D8157" s="48"/>
      <c r="L8157" s="259"/>
      <c r="M8157" s="259"/>
      <c r="S8157" s="259"/>
      <c r="T8157" s="259"/>
      <c r="U8157" s="259"/>
      <c r="V8157" s="259"/>
    </row>
    <row r="8158" spans="1:22">
      <c r="A8158" s="45"/>
      <c r="B8158" s="43">
        <f t="shared" si="132"/>
        <v>8143</v>
      </c>
      <c r="C8158" s="919"/>
      <c r="D8158" s="48"/>
      <c r="L8158" s="259"/>
      <c r="M8158" s="259"/>
      <c r="S8158" s="259"/>
      <c r="T8158" s="259"/>
      <c r="U8158" s="259"/>
      <c r="V8158" s="259"/>
    </row>
    <row r="8159" spans="1:22">
      <c r="A8159" s="45"/>
      <c r="B8159" s="43">
        <f t="shared" si="132"/>
        <v>8144</v>
      </c>
      <c r="C8159" s="919"/>
      <c r="D8159" s="48"/>
      <c r="L8159" s="259"/>
      <c r="M8159" s="259"/>
      <c r="S8159" s="259"/>
      <c r="T8159" s="259"/>
      <c r="U8159" s="259"/>
      <c r="V8159" s="259"/>
    </row>
    <row r="8160" spans="1:22">
      <c r="A8160" s="45"/>
      <c r="B8160" s="43">
        <f t="shared" si="132"/>
        <v>8145</v>
      </c>
      <c r="C8160" s="919"/>
      <c r="D8160" s="48"/>
      <c r="L8160" s="259"/>
      <c r="M8160" s="259"/>
      <c r="S8160" s="259"/>
      <c r="T8160" s="259"/>
      <c r="U8160" s="259"/>
      <c r="V8160" s="259"/>
    </row>
    <row r="8161" spans="1:22">
      <c r="A8161" s="45"/>
      <c r="B8161" s="43">
        <f t="shared" si="132"/>
        <v>8146</v>
      </c>
      <c r="C8161" s="919"/>
      <c r="D8161" s="48"/>
      <c r="L8161" s="259"/>
      <c r="M8161" s="259"/>
      <c r="S8161" s="259"/>
      <c r="T8161" s="259"/>
      <c r="U8161" s="259"/>
      <c r="V8161" s="259"/>
    </row>
    <row r="8162" spans="1:22">
      <c r="A8162" s="45"/>
      <c r="B8162" s="43">
        <f t="shared" si="132"/>
        <v>8147</v>
      </c>
      <c r="C8162" s="919"/>
      <c r="D8162" s="48"/>
      <c r="L8162" s="259"/>
      <c r="M8162" s="259"/>
      <c r="S8162" s="259"/>
      <c r="T8162" s="259"/>
      <c r="U8162" s="259"/>
      <c r="V8162" s="259"/>
    </row>
    <row r="8163" spans="1:22">
      <c r="A8163" s="45"/>
      <c r="B8163" s="43">
        <f t="shared" si="132"/>
        <v>8148</v>
      </c>
      <c r="C8163" s="919"/>
      <c r="D8163" s="48"/>
      <c r="L8163" s="259"/>
      <c r="M8163" s="259"/>
      <c r="S8163" s="259"/>
      <c r="T8163" s="259"/>
      <c r="U8163" s="259"/>
      <c r="V8163" s="259"/>
    </row>
    <row r="8164" spans="1:22">
      <c r="A8164" s="45"/>
      <c r="B8164" s="43">
        <f t="shared" si="132"/>
        <v>8149</v>
      </c>
      <c r="C8164" s="919"/>
      <c r="D8164" s="48"/>
      <c r="L8164" s="259"/>
      <c r="M8164" s="259"/>
      <c r="S8164" s="259"/>
      <c r="T8164" s="259"/>
      <c r="U8164" s="259"/>
      <c r="V8164" s="259"/>
    </row>
    <row r="8165" spans="1:22">
      <c r="A8165" s="45"/>
      <c r="B8165" s="43">
        <f t="shared" si="132"/>
        <v>8150</v>
      </c>
      <c r="C8165" s="919"/>
      <c r="D8165" s="48"/>
      <c r="L8165" s="259"/>
      <c r="M8165" s="259"/>
      <c r="S8165" s="259"/>
      <c r="T8165" s="259"/>
      <c r="U8165" s="259"/>
      <c r="V8165" s="259"/>
    </row>
    <row r="8166" spans="1:22">
      <c r="A8166" s="45"/>
      <c r="B8166" s="43">
        <f t="shared" si="132"/>
        <v>8151</v>
      </c>
      <c r="C8166" s="919"/>
      <c r="D8166" s="48"/>
      <c r="L8166" s="259"/>
      <c r="M8166" s="259"/>
      <c r="S8166" s="259"/>
      <c r="T8166" s="259"/>
      <c r="U8166" s="259"/>
      <c r="V8166" s="259"/>
    </row>
    <row r="8167" spans="1:22">
      <c r="A8167" s="45"/>
      <c r="B8167" s="43">
        <f t="shared" si="132"/>
        <v>8152</v>
      </c>
      <c r="C8167" s="919"/>
      <c r="D8167" s="48"/>
      <c r="L8167" s="259"/>
      <c r="M8167" s="259"/>
      <c r="S8167" s="259"/>
      <c r="T8167" s="259"/>
      <c r="U8167" s="259"/>
      <c r="V8167" s="259"/>
    </row>
    <row r="8168" spans="1:22">
      <c r="A8168" s="45"/>
      <c r="B8168" s="43">
        <f t="shared" si="132"/>
        <v>8153</v>
      </c>
      <c r="C8168" s="919"/>
      <c r="D8168" s="48"/>
      <c r="L8168" s="259"/>
      <c r="M8168" s="259"/>
      <c r="S8168" s="259"/>
      <c r="T8168" s="259"/>
      <c r="U8168" s="259"/>
      <c r="V8168" s="259"/>
    </row>
    <row r="8169" spans="1:22">
      <c r="A8169" s="45"/>
      <c r="B8169" s="43">
        <f t="shared" si="132"/>
        <v>8154</v>
      </c>
      <c r="C8169" s="919"/>
      <c r="D8169" s="48"/>
      <c r="L8169" s="259"/>
      <c r="M8169" s="259"/>
      <c r="S8169" s="259"/>
      <c r="T8169" s="259"/>
      <c r="U8169" s="259"/>
      <c r="V8169" s="259"/>
    </row>
    <row r="8170" spans="1:22">
      <c r="A8170" s="45"/>
      <c r="B8170" s="43">
        <f t="shared" si="132"/>
        <v>8155</v>
      </c>
      <c r="C8170" s="919"/>
      <c r="D8170" s="48"/>
      <c r="L8170" s="259"/>
      <c r="M8170" s="259"/>
      <c r="S8170" s="259"/>
      <c r="T8170" s="259"/>
      <c r="U8170" s="259"/>
      <c r="V8170" s="259"/>
    </row>
    <row r="8171" spans="1:22">
      <c r="A8171" s="45"/>
      <c r="B8171" s="43">
        <f t="shared" si="132"/>
        <v>8156</v>
      </c>
      <c r="C8171" s="919"/>
      <c r="D8171" s="48"/>
      <c r="L8171" s="259"/>
      <c r="M8171" s="259"/>
      <c r="S8171" s="259"/>
      <c r="T8171" s="259"/>
      <c r="U8171" s="259"/>
      <c r="V8171" s="259"/>
    </row>
    <row r="8172" spans="1:22">
      <c r="A8172" s="45"/>
      <c r="B8172" s="43">
        <f t="shared" si="132"/>
        <v>8157</v>
      </c>
      <c r="C8172" s="919"/>
      <c r="D8172" s="48"/>
      <c r="L8172" s="259"/>
      <c r="M8172" s="259"/>
      <c r="S8172" s="259"/>
      <c r="T8172" s="259"/>
      <c r="U8172" s="259"/>
      <c r="V8172" s="259"/>
    </row>
    <row r="8173" spans="1:22">
      <c r="A8173" s="45"/>
      <c r="B8173" s="43">
        <f t="shared" si="132"/>
        <v>8158</v>
      </c>
      <c r="C8173" s="919"/>
      <c r="D8173" s="48"/>
      <c r="L8173" s="259"/>
      <c r="M8173" s="259"/>
      <c r="S8173" s="259"/>
      <c r="T8173" s="259"/>
      <c r="U8173" s="259"/>
      <c r="V8173" s="259"/>
    </row>
    <row r="8174" spans="1:22">
      <c r="A8174" s="45"/>
      <c r="B8174" s="43">
        <f t="shared" si="132"/>
        <v>8159</v>
      </c>
      <c r="C8174" s="919"/>
      <c r="D8174" s="48"/>
      <c r="L8174" s="259"/>
      <c r="M8174" s="259"/>
      <c r="S8174" s="259"/>
      <c r="T8174" s="259"/>
      <c r="U8174" s="259"/>
      <c r="V8174" s="259"/>
    </row>
    <row r="8175" spans="1:22">
      <c r="A8175" s="45"/>
      <c r="B8175" s="43">
        <f t="shared" si="132"/>
        <v>8160</v>
      </c>
      <c r="C8175" s="919"/>
      <c r="D8175" s="48"/>
      <c r="L8175" s="259"/>
      <c r="M8175" s="259"/>
      <c r="S8175" s="259"/>
      <c r="T8175" s="259"/>
      <c r="U8175" s="259"/>
      <c r="V8175" s="259"/>
    </row>
    <row r="8176" spans="1:22">
      <c r="A8176" s="45"/>
      <c r="B8176" s="43">
        <f t="shared" si="132"/>
        <v>8161</v>
      </c>
      <c r="C8176" s="919"/>
      <c r="D8176" s="48"/>
      <c r="L8176" s="259"/>
      <c r="M8176" s="259"/>
      <c r="S8176" s="259"/>
      <c r="T8176" s="259"/>
      <c r="U8176" s="259"/>
      <c r="V8176" s="259"/>
    </row>
    <row r="8177" spans="1:22">
      <c r="A8177" s="45"/>
      <c r="B8177" s="43">
        <f t="shared" si="132"/>
        <v>8162</v>
      </c>
      <c r="C8177" s="919"/>
      <c r="D8177" s="48"/>
      <c r="L8177" s="259"/>
      <c r="M8177" s="259"/>
      <c r="S8177" s="259"/>
      <c r="T8177" s="259"/>
      <c r="U8177" s="259"/>
      <c r="V8177" s="259"/>
    </row>
    <row r="8178" spans="1:22">
      <c r="A8178" s="45"/>
      <c r="B8178" s="43">
        <f t="shared" si="132"/>
        <v>8163</v>
      </c>
      <c r="C8178" s="919"/>
      <c r="D8178" s="48"/>
      <c r="L8178" s="259"/>
      <c r="M8178" s="259"/>
      <c r="S8178" s="259"/>
      <c r="T8178" s="259"/>
      <c r="U8178" s="259"/>
      <c r="V8178" s="259"/>
    </row>
    <row r="8179" spans="1:22">
      <c r="A8179" s="45"/>
      <c r="B8179" s="43">
        <f t="shared" si="132"/>
        <v>8164</v>
      </c>
      <c r="C8179" s="919"/>
      <c r="D8179" s="48"/>
      <c r="L8179" s="259"/>
      <c r="M8179" s="259"/>
      <c r="S8179" s="259"/>
      <c r="T8179" s="259"/>
      <c r="U8179" s="259"/>
      <c r="V8179" s="259"/>
    </row>
    <row r="8180" spans="1:22">
      <c r="A8180" s="45"/>
      <c r="B8180" s="43">
        <f t="shared" si="132"/>
        <v>8165</v>
      </c>
      <c r="C8180" s="919"/>
      <c r="D8180" s="48"/>
      <c r="L8180" s="259"/>
      <c r="M8180" s="259"/>
      <c r="S8180" s="259"/>
      <c r="T8180" s="259"/>
      <c r="U8180" s="259"/>
      <c r="V8180" s="259"/>
    </row>
    <row r="8181" spans="1:22">
      <c r="A8181" s="45"/>
      <c r="B8181" s="43">
        <f t="shared" si="132"/>
        <v>8166</v>
      </c>
      <c r="C8181" s="919"/>
      <c r="D8181" s="48"/>
      <c r="L8181" s="259"/>
      <c r="M8181" s="259"/>
      <c r="S8181" s="259"/>
      <c r="T8181" s="259"/>
      <c r="U8181" s="259"/>
      <c r="V8181" s="259"/>
    </row>
    <row r="8182" spans="1:22">
      <c r="A8182" s="45"/>
      <c r="B8182" s="43">
        <f t="shared" si="132"/>
        <v>8167</v>
      </c>
      <c r="C8182" s="919"/>
      <c r="D8182" s="48"/>
      <c r="L8182" s="259"/>
      <c r="M8182" s="259"/>
      <c r="S8182" s="259"/>
      <c r="T8182" s="259"/>
      <c r="U8182" s="259"/>
      <c r="V8182" s="259"/>
    </row>
    <row r="8183" spans="1:22">
      <c r="A8183" s="45"/>
      <c r="B8183" s="43">
        <f t="shared" si="132"/>
        <v>8168</v>
      </c>
      <c r="C8183" s="919"/>
      <c r="D8183" s="48"/>
      <c r="L8183" s="259"/>
      <c r="M8183" s="259"/>
      <c r="S8183" s="259"/>
      <c r="T8183" s="259"/>
      <c r="U8183" s="259"/>
      <c r="V8183" s="259"/>
    </row>
    <row r="8184" spans="1:22">
      <c r="A8184" s="45"/>
      <c r="B8184" s="43">
        <f t="shared" si="132"/>
        <v>8169</v>
      </c>
      <c r="C8184" s="919"/>
      <c r="D8184" s="48"/>
      <c r="L8184" s="259"/>
      <c r="M8184" s="259"/>
      <c r="S8184" s="259"/>
      <c r="T8184" s="259"/>
      <c r="U8184" s="259"/>
      <c r="V8184" s="259"/>
    </row>
    <row r="8185" spans="1:22">
      <c r="A8185" s="45"/>
      <c r="B8185" s="43">
        <f t="shared" si="132"/>
        <v>8170</v>
      </c>
      <c r="C8185" s="919"/>
      <c r="D8185" s="48"/>
      <c r="L8185" s="259"/>
      <c r="M8185" s="259"/>
      <c r="S8185" s="259"/>
      <c r="T8185" s="259"/>
      <c r="U8185" s="259"/>
      <c r="V8185" s="259"/>
    </row>
    <row r="8186" spans="1:22">
      <c r="A8186" s="45"/>
      <c r="B8186" s="43">
        <f t="shared" si="132"/>
        <v>8171</v>
      </c>
      <c r="C8186" s="919"/>
      <c r="D8186" s="48"/>
      <c r="L8186" s="259"/>
      <c r="M8186" s="259"/>
      <c r="S8186" s="259"/>
      <c r="T8186" s="259"/>
      <c r="U8186" s="259"/>
      <c r="V8186" s="259"/>
    </row>
    <row r="8187" spans="1:22">
      <c r="A8187" s="45"/>
      <c r="B8187" s="43">
        <f t="shared" si="132"/>
        <v>8172</v>
      </c>
      <c r="C8187" s="919"/>
      <c r="D8187" s="48"/>
      <c r="L8187" s="259"/>
      <c r="M8187" s="259"/>
      <c r="S8187" s="259"/>
      <c r="T8187" s="259"/>
      <c r="U8187" s="259"/>
      <c r="V8187" s="259"/>
    </row>
    <row r="8188" spans="1:22">
      <c r="A8188" s="45"/>
      <c r="B8188" s="43">
        <f t="shared" si="132"/>
        <v>8173</v>
      </c>
      <c r="C8188" s="919"/>
      <c r="D8188" s="48"/>
      <c r="L8188" s="259"/>
      <c r="M8188" s="259"/>
      <c r="S8188" s="259"/>
      <c r="T8188" s="259"/>
      <c r="U8188" s="259"/>
      <c r="V8188" s="259"/>
    </row>
    <row r="8189" spans="1:22">
      <c r="A8189" s="45"/>
      <c r="B8189" s="43">
        <f t="shared" si="132"/>
        <v>8174</v>
      </c>
      <c r="C8189" s="919"/>
      <c r="D8189" s="48"/>
      <c r="L8189" s="259"/>
      <c r="M8189" s="259"/>
      <c r="S8189" s="259"/>
      <c r="T8189" s="259"/>
      <c r="U8189" s="259"/>
      <c r="V8189" s="259"/>
    </row>
    <row r="8190" spans="1:22">
      <c r="A8190" s="45"/>
      <c r="B8190" s="43">
        <f t="shared" si="132"/>
        <v>8175</v>
      </c>
      <c r="C8190" s="919"/>
      <c r="D8190" s="48"/>
      <c r="L8190" s="259"/>
      <c r="M8190" s="259"/>
      <c r="S8190" s="259"/>
      <c r="T8190" s="259"/>
      <c r="U8190" s="259"/>
      <c r="V8190" s="259"/>
    </row>
    <row r="8191" spans="1:22">
      <c r="A8191" s="45"/>
      <c r="B8191" s="43">
        <f t="shared" si="132"/>
        <v>8176</v>
      </c>
      <c r="C8191" s="919"/>
      <c r="D8191" s="48"/>
      <c r="L8191" s="259"/>
      <c r="M8191" s="259"/>
      <c r="S8191" s="259"/>
      <c r="T8191" s="259"/>
      <c r="U8191" s="259"/>
      <c r="V8191" s="259"/>
    </row>
    <row r="8192" spans="1:22">
      <c r="A8192" s="45"/>
      <c r="B8192" s="43">
        <f t="shared" si="132"/>
        <v>8177</v>
      </c>
      <c r="C8192" s="919"/>
      <c r="D8192" s="48"/>
      <c r="L8192" s="259"/>
      <c r="M8192" s="259"/>
      <c r="S8192" s="259"/>
      <c r="T8192" s="259"/>
      <c r="U8192" s="259"/>
      <c r="V8192" s="259"/>
    </row>
    <row r="8193" spans="1:22">
      <c r="A8193" s="45"/>
      <c r="B8193" s="43">
        <f t="shared" si="132"/>
        <v>8178</v>
      </c>
      <c r="C8193" s="919"/>
      <c r="D8193" s="48"/>
      <c r="L8193" s="259"/>
      <c r="M8193" s="259"/>
      <c r="S8193" s="259"/>
      <c r="T8193" s="259"/>
      <c r="U8193" s="259"/>
      <c r="V8193" s="259"/>
    </row>
    <row r="8194" spans="1:22">
      <c r="A8194" s="45"/>
      <c r="B8194" s="43">
        <f t="shared" si="132"/>
        <v>8179</v>
      </c>
      <c r="C8194" s="919"/>
      <c r="D8194" s="48"/>
      <c r="L8194" s="259"/>
      <c r="M8194" s="259"/>
      <c r="S8194" s="259"/>
      <c r="T8194" s="259"/>
      <c r="U8194" s="259"/>
      <c r="V8194" s="259"/>
    </row>
    <row r="8195" spans="1:22">
      <c r="A8195" s="45"/>
      <c r="B8195" s="43">
        <f t="shared" si="132"/>
        <v>8180</v>
      </c>
      <c r="C8195" s="919"/>
      <c r="D8195" s="48"/>
      <c r="L8195" s="259"/>
      <c r="M8195" s="259"/>
      <c r="S8195" s="259"/>
      <c r="T8195" s="259"/>
      <c r="U8195" s="259"/>
      <c r="V8195" s="259"/>
    </row>
    <row r="8196" spans="1:22">
      <c r="A8196" s="45"/>
      <c r="B8196" s="43">
        <f t="shared" si="132"/>
        <v>8181</v>
      </c>
      <c r="C8196" s="919"/>
      <c r="D8196" s="48"/>
      <c r="L8196" s="259"/>
      <c r="M8196" s="259"/>
      <c r="S8196" s="259"/>
      <c r="T8196" s="259"/>
      <c r="U8196" s="259"/>
      <c r="V8196" s="259"/>
    </row>
    <row r="8197" spans="1:22">
      <c r="A8197" s="45"/>
      <c r="B8197" s="43">
        <f t="shared" si="132"/>
        <v>8182</v>
      </c>
      <c r="C8197" s="919"/>
      <c r="D8197" s="48"/>
      <c r="L8197" s="259"/>
      <c r="M8197" s="259"/>
      <c r="S8197" s="259"/>
      <c r="T8197" s="259"/>
      <c r="U8197" s="259"/>
      <c r="V8197" s="259"/>
    </row>
    <row r="8198" spans="1:22">
      <c r="A8198" s="45"/>
      <c r="B8198" s="43">
        <f t="shared" si="132"/>
        <v>8183</v>
      </c>
      <c r="C8198" s="919"/>
      <c r="D8198" s="48"/>
      <c r="L8198" s="259"/>
      <c r="M8198" s="259"/>
      <c r="S8198" s="259"/>
      <c r="T8198" s="259"/>
      <c r="U8198" s="259"/>
      <c r="V8198" s="259"/>
    </row>
    <row r="8199" spans="1:22">
      <c r="A8199" s="45"/>
      <c r="B8199" s="43">
        <f t="shared" si="132"/>
        <v>8184</v>
      </c>
      <c r="C8199" s="919"/>
      <c r="D8199" s="48"/>
      <c r="L8199" s="259"/>
      <c r="M8199" s="259"/>
      <c r="S8199" s="259"/>
      <c r="T8199" s="259"/>
      <c r="U8199" s="259"/>
      <c r="V8199" s="259"/>
    </row>
    <row r="8200" spans="1:22">
      <c r="A8200" s="45"/>
      <c r="B8200" s="43">
        <f t="shared" si="132"/>
        <v>8185</v>
      </c>
      <c r="C8200" s="919"/>
      <c r="D8200" s="48"/>
      <c r="L8200" s="259"/>
      <c r="M8200" s="259"/>
      <c r="S8200" s="259"/>
      <c r="T8200" s="259"/>
      <c r="U8200" s="259"/>
      <c r="V8200" s="259"/>
    </row>
    <row r="8201" spans="1:22">
      <c r="A8201" s="45"/>
      <c r="B8201" s="43">
        <f t="shared" si="132"/>
        <v>8186</v>
      </c>
      <c r="C8201" s="919"/>
      <c r="D8201" s="48"/>
      <c r="L8201" s="259"/>
      <c r="M8201" s="259"/>
      <c r="S8201" s="259"/>
      <c r="T8201" s="259"/>
      <c r="U8201" s="259"/>
      <c r="V8201" s="259"/>
    </row>
    <row r="8202" spans="1:22">
      <c r="A8202" s="45"/>
      <c r="B8202" s="43">
        <f t="shared" si="132"/>
        <v>8187</v>
      </c>
      <c r="C8202" s="919"/>
      <c r="D8202" s="48"/>
      <c r="L8202" s="259"/>
      <c r="M8202" s="259"/>
      <c r="S8202" s="259"/>
      <c r="T8202" s="259"/>
      <c r="U8202" s="259"/>
      <c r="V8202" s="259"/>
    </row>
    <row r="8203" spans="1:22">
      <c r="A8203" s="45"/>
      <c r="B8203" s="43">
        <f t="shared" si="132"/>
        <v>8188</v>
      </c>
      <c r="C8203" s="919"/>
      <c r="D8203" s="48"/>
      <c r="L8203" s="259"/>
      <c r="M8203" s="259"/>
      <c r="S8203" s="259"/>
      <c r="T8203" s="259"/>
      <c r="U8203" s="259"/>
      <c r="V8203" s="259"/>
    </row>
    <row r="8204" spans="1:22">
      <c r="A8204" s="45"/>
      <c r="B8204" s="43">
        <f t="shared" si="132"/>
        <v>8189</v>
      </c>
      <c r="C8204" s="919"/>
      <c r="D8204" s="48"/>
      <c r="L8204" s="259"/>
      <c r="M8204" s="259"/>
      <c r="S8204" s="259"/>
      <c r="T8204" s="259"/>
      <c r="U8204" s="259"/>
      <c r="V8204" s="259"/>
    </row>
    <row r="8205" spans="1:22">
      <c r="A8205" s="45"/>
      <c r="B8205" s="43">
        <f t="shared" si="132"/>
        <v>8190</v>
      </c>
      <c r="C8205" s="919"/>
      <c r="D8205" s="48"/>
      <c r="L8205" s="259"/>
      <c r="M8205" s="259"/>
      <c r="S8205" s="259"/>
      <c r="T8205" s="259"/>
      <c r="U8205" s="259"/>
      <c r="V8205" s="259"/>
    </row>
    <row r="8206" spans="1:22">
      <c r="A8206" s="45"/>
      <c r="B8206" s="43">
        <f t="shared" si="132"/>
        <v>8191</v>
      </c>
      <c r="C8206" s="919"/>
      <c r="D8206" s="48"/>
      <c r="L8206" s="259"/>
      <c r="M8206" s="259"/>
      <c r="S8206" s="259"/>
      <c r="T8206" s="259"/>
      <c r="U8206" s="259"/>
      <c r="V8206" s="259"/>
    </row>
    <row r="8207" spans="1:22">
      <c r="A8207" s="45"/>
      <c r="B8207" s="43">
        <f t="shared" si="132"/>
        <v>8192</v>
      </c>
      <c r="C8207" s="919"/>
      <c r="D8207" s="48"/>
      <c r="L8207" s="259"/>
      <c r="M8207" s="259"/>
      <c r="S8207" s="259"/>
      <c r="T8207" s="259"/>
      <c r="U8207" s="259"/>
      <c r="V8207" s="259"/>
    </row>
    <row r="8208" spans="1:22">
      <c r="A8208" s="45"/>
      <c r="B8208" s="43">
        <f t="shared" si="132"/>
        <v>8193</v>
      </c>
      <c r="C8208" s="919"/>
      <c r="D8208" s="48"/>
      <c r="L8208" s="259"/>
      <c r="M8208" s="259"/>
      <c r="S8208" s="259"/>
      <c r="T8208" s="259"/>
      <c r="U8208" s="259"/>
      <c r="V8208" s="259"/>
    </row>
    <row r="8209" spans="1:22">
      <c r="A8209" s="45"/>
      <c r="B8209" s="43">
        <f t="shared" si="132"/>
        <v>8194</v>
      </c>
      <c r="C8209" s="919"/>
      <c r="D8209" s="48"/>
      <c r="L8209" s="259"/>
      <c r="M8209" s="259"/>
      <c r="S8209" s="259"/>
      <c r="T8209" s="259"/>
      <c r="U8209" s="259"/>
      <c r="V8209" s="259"/>
    </row>
    <row r="8210" spans="1:22">
      <c r="A8210" s="45"/>
      <c r="B8210" s="43">
        <f t="shared" ref="B8210:B8273" si="133">B8209+1</f>
        <v>8195</v>
      </c>
      <c r="C8210" s="919"/>
      <c r="D8210" s="48"/>
      <c r="L8210" s="259"/>
      <c r="M8210" s="259"/>
      <c r="S8210" s="259"/>
      <c r="T8210" s="259"/>
      <c r="U8210" s="259"/>
      <c r="V8210" s="259"/>
    </row>
    <row r="8211" spans="1:22">
      <c r="A8211" s="45"/>
      <c r="B8211" s="43">
        <f t="shared" si="133"/>
        <v>8196</v>
      </c>
      <c r="C8211" s="919"/>
      <c r="D8211" s="48"/>
      <c r="L8211" s="259"/>
      <c r="M8211" s="259"/>
      <c r="S8211" s="259"/>
      <c r="T8211" s="259"/>
      <c r="U8211" s="259"/>
      <c r="V8211" s="259"/>
    </row>
    <row r="8212" spans="1:22">
      <c r="A8212" s="45"/>
      <c r="B8212" s="43">
        <f t="shared" si="133"/>
        <v>8197</v>
      </c>
      <c r="C8212" s="919"/>
      <c r="D8212" s="48"/>
      <c r="L8212" s="259"/>
      <c r="M8212" s="259"/>
      <c r="S8212" s="259"/>
      <c r="T8212" s="259"/>
      <c r="U8212" s="259"/>
      <c r="V8212" s="259"/>
    </row>
    <row r="8213" spans="1:22">
      <c r="A8213" s="45"/>
      <c r="B8213" s="43">
        <f t="shared" si="133"/>
        <v>8198</v>
      </c>
      <c r="C8213" s="919"/>
      <c r="D8213" s="48"/>
      <c r="L8213" s="259"/>
      <c r="M8213" s="259"/>
      <c r="S8213" s="259"/>
      <c r="T8213" s="259"/>
      <c r="U8213" s="259"/>
      <c r="V8213" s="259"/>
    </row>
    <row r="8214" spans="1:22">
      <c r="A8214" s="45"/>
      <c r="B8214" s="43">
        <f t="shared" si="133"/>
        <v>8199</v>
      </c>
      <c r="C8214" s="919"/>
      <c r="D8214" s="48"/>
      <c r="L8214" s="259"/>
      <c r="M8214" s="259"/>
      <c r="S8214" s="259"/>
      <c r="T8214" s="259"/>
      <c r="U8214" s="259"/>
      <c r="V8214" s="259"/>
    </row>
    <row r="8215" spans="1:22">
      <c r="A8215" s="45"/>
      <c r="B8215" s="43">
        <f t="shared" si="133"/>
        <v>8200</v>
      </c>
      <c r="C8215" s="919"/>
      <c r="D8215" s="48"/>
      <c r="L8215" s="259"/>
      <c r="M8215" s="259"/>
      <c r="S8215" s="259"/>
      <c r="T8215" s="259"/>
      <c r="U8215" s="259"/>
      <c r="V8215" s="259"/>
    </row>
    <row r="8216" spans="1:22">
      <c r="A8216" s="45"/>
      <c r="B8216" s="43">
        <f t="shared" si="133"/>
        <v>8201</v>
      </c>
      <c r="C8216" s="919"/>
      <c r="D8216" s="48"/>
      <c r="L8216" s="259"/>
      <c r="M8216" s="259"/>
      <c r="S8216" s="259"/>
      <c r="T8216" s="259"/>
      <c r="U8216" s="259"/>
      <c r="V8216" s="259"/>
    </row>
    <row r="8217" spans="1:22">
      <c r="A8217" s="45"/>
      <c r="B8217" s="43">
        <f t="shared" si="133"/>
        <v>8202</v>
      </c>
      <c r="C8217" s="919"/>
      <c r="D8217" s="48"/>
      <c r="L8217" s="259"/>
      <c r="M8217" s="259"/>
      <c r="S8217" s="259"/>
      <c r="T8217" s="259"/>
      <c r="U8217" s="259"/>
      <c r="V8217" s="259"/>
    </row>
    <row r="8218" spans="1:22">
      <c r="A8218" s="45"/>
      <c r="B8218" s="43">
        <f t="shared" si="133"/>
        <v>8203</v>
      </c>
      <c r="C8218" s="919"/>
      <c r="D8218" s="48"/>
      <c r="L8218" s="259"/>
      <c r="M8218" s="259"/>
      <c r="S8218" s="259"/>
      <c r="T8218" s="259"/>
      <c r="U8218" s="259"/>
      <c r="V8218" s="259"/>
    </row>
    <row r="8219" spans="1:22">
      <c r="A8219" s="45"/>
      <c r="B8219" s="43">
        <f t="shared" si="133"/>
        <v>8204</v>
      </c>
      <c r="C8219" s="919"/>
      <c r="D8219" s="48"/>
      <c r="L8219" s="259"/>
      <c r="M8219" s="259"/>
      <c r="S8219" s="259"/>
      <c r="T8219" s="259"/>
      <c r="U8219" s="259"/>
      <c r="V8219" s="259"/>
    </row>
    <row r="8220" spans="1:22">
      <c r="A8220" s="45"/>
      <c r="B8220" s="43">
        <f t="shared" si="133"/>
        <v>8205</v>
      </c>
      <c r="C8220" s="919"/>
      <c r="D8220" s="48"/>
      <c r="L8220" s="259"/>
      <c r="M8220" s="259"/>
      <c r="S8220" s="259"/>
      <c r="T8220" s="259"/>
      <c r="U8220" s="259"/>
      <c r="V8220" s="259"/>
    </row>
    <row r="8221" spans="1:22">
      <c r="A8221" s="45"/>
      <c r="B8221" s="43">
        <f t="shared" si="133"/>
        <v>8206</v>
      </c>
      <c r="C8221" s="919"/>
      <c r="D8221" s="48"/>
      <c r="L8221" s="259"/>
      <c r="M8221" s="259"/>
      <c r="S8221" s="259"/>
      <c r="T8221" s="259"/>
      <c r="U8221" s="259"/>
      <c r="V8221" s="259"/>
    </row>
    <row r="8222" spans="1:22">
      <c r="A8222" s="45"/>
      <c r="B8222" s="43">
        <f t="shared" si="133"/>
        <v>8207</v>
      </c>
      <c r="C8222" s="919"/>
      <c r="D8222" s="48"/>
      <c r="L8222" s="259"/>
      <c r="M8222" s="259"/>
      <c r="S8222" s="259"/>
      <c r="T8222" s="259"/>
      <c r="U8222" s="259"/>
      <c r="V8222" s="259"/>
    </row>
    <row r="8223" spans="1:22">
      <c r="A8223" s="45"/>
      <c r="B8223" s="43">
        <f t="shared" si="133"/>
        <v>8208</v>
      </c>
      <c r="C8223" s="919"/>
      <c r="D8223" s="48"/>
      <c r="L8223" s="259"/>
      <c r="M8223" s="259"/>
      <c r="S8223" s="259"/>
      <c r="T8223" s="259"/>
      <c r="U8223" s="259"/>
      <c r="V8223" s="259"/>
    </row>
    <row r="8224" spans="1:22">
      <c r="A8224" s="45"/>
      <c r="B8224" s="43">
        <f t="shared" si="133"/>
        <v>8209</v>
      </c>
      <c r="C8224" s="919"/>
      <c r="D8224" s="48"/>
      <c r="L8224" s="259"/>
      <c r="M8224" s="259"/>
      <c r="S8224" s="259"/>
      <c r="T8224" s="259"/>
      <c r="U8224" s="259"/>
      <c r="V8224" s="259"/>
    </row>
    <row r="8225" spans="1:22">
      <c r="A8225" s="45"/>
      <c r="B8225" s="43">
        <f t="shared" si="133"/>
        <v>8210</v>
      </c>
      <c r="C8225" s="919"/>
      <c r="D8225" s="48"/>
      <c r="L8225" s="259"/>
      <c r="M8225" s="259"/>
      <c r="S8225" s="259"/>
      <c r="T8225" s="259"/>
      <c r="U8225" s="259"/>
      <c r="V8225" s="259"/>
    </row>
    <row r="8226" spans="1:22">
      <c r="A8226" s="45"/>
      <c r="B8226" s="43">
        <f t="shared" si="133"/>
        <v>8211</v>
      </c>
      <c r="C8226" s="919"/>
      <c r="D8226" s="48"/>
      <c r="L8226" s="259"/>
      <c r="M8226" s="259"/>
      <c r="S8226" s="259"/>
      <c r="T8226" s="259"/>
      <c r="U8226" s="259"/>
      <c r="V8226" s="259"/>
    </row>
    <row r="8227" spans="1:22">
      <c r="A8227" s="45"/>
      <c r="B8227" s="43">
        <f t="shared" si="133"/>
        <v>8212</v>
      </c>
      <c r="C8227" s="919"/>
      <c r="D8227" s="48"/>
      <c r="L8227" s="259"/>
      <c r="M8227" s="259"/>
      <c r="S8227" s="259"/>
      <c r="T8227" s="259"/>
      <c r="U8227" s="259"/>
      <c r="V8227" s="259"/>
    </row>
    <row r="8228" spans="1:22">
      <c r="A8228" s="45"/>
      <c r="B8228" s="43">
        <f t="shared" si="133"/>
        <v>8213</v>
      </c>
      <c r="C8228" s="919"/>
      <c r="D8228" s="48"/>
      <c r="L8228" s="259"/>
      <c r="M8228" s="259"/>
      <c r="S8228" s="259"/>
      <c r="T8228" s="259"/>
      <c r="U8228" s="259"/>
      <c r="V8228" s="259"/>
    </row>
    <row r="8229" spans="1:22">
      <c r="A8229" s="45"/>
      <c r="B8229" s="43">
        <f t="shared" si="133"/>
        <v>8214</v>
      </c>
      <c r="C8229" s="919"/>
      <c r="D8229" s="48"/>
      <c r="L8229" s="259"/>
      <c r="M8229" s="259"/>
      <c r="S8229" s="259"/>
      <c r="T8229" s="259"/>
      <c r="U8229" s="259"/>
      <c r="V8229" s="259"/>
    </row>
    <row r="8230" spans="1:22">
      <c r="A8230" s="45"/>
      <c r="B8230" s="43">
        <f t="shared" si="133"/>
        <v>8215</v>
      </c>
      <c r="C8230" s="919"/>
      <c r="D8230" s="48"/>
      <c r="L8230" s="259"/>
      <c r="M8230" s="259"/>
      <c r="S8230" s="259"/>
      <c r="T8230" s="259"/>
      <c r="U8230" s="259"/>
      <c r="V8230" s="259"/>
    </row>
    <row r="8231" spans="1:22">
      <c r="A8231" s="45"/>
      <c r="B8231" s="43">
        <f t="shared" si="133"/>
        <v>8216</v>
      </c>
      <c r="C8231" s="919"/>
      <c r="D8231" s="48"/>
      <c r="L8231" s="259"/>
      <c r="M8231" s="259"/>
      <c r="S8231" s="259"/>
      <c r="T8231" s="259"/>
      <c r="U8231" s="259"/>
      <c r="V8231" s="259"/>
    </row>
    <row r="8232" spans="1:22">
      <c r="A8232" s="45"/>
      <c r="B8232" s="43">
        <f t="shared" si="133"/>
        <v>8217</v>
      </c>
      <c r="C8232" s="919"/>
      <c r="D8232" s="48"/>
      <c r="L8232" s="259"/>
      <c r="M8232" s="259"/>
      <c r="S8232" s="259"/>
      <c r="T8232" s="259"/>
      <c r="U8232" s="259"/>
      <c r="V8232" s="259"/>
    </row>
    <row r="8233" spans="1:22">
      <c r="A8233" s="45"/>
      <c r="B8233" s="43">
        <f t="shared" si="133"/>
        <v>8218</v>
      </c>
      <c r="C8233" s="919"/>
      <c r="D8233" s="48"/>
      <c r="L8233" s="259"/>
      <c r="M8233" s="259"/>
      <c r="S8233" s="259"/>
      <c r="T8233" s="259"/>
      <c r="U8233" s="259"/>
      <c r="V8233" s="259"/>
    </row>
    <row r="8234" spans="1:22">
      <c r="A8234" s="45"/>
      <c r="B8234" s="43">
        <f t="shared" si="133"/>
        <v>8219</v>
      </c>
      <c r="C8234" s="919"/>
      <c r="D8234" s="48"/>
      <c r="L8234" s="259"/>
      <c r="M8234" s="259"/>
      <c r="S8234" s="259"/>
      <c r="T8234" s="259"/>
      <c r="U8234" s="259"/>
      <c r="V8234" s="259"/>
    </row>
    <row r="8235" spans="1:22">
      <c r="A8235" s="45"/>
      <c r="B8235" s="43">
        <f t="shared" si="133"/>
        <v>8220</v>
      </c>
      <c r="C8235" s="919"/>
      <c r="D8235" s="48"/>
      <c r="L8235" s="259"/>
      <c r="M8235" s="259"/>
      <c r="S8235" s="259"/>
      <c r="T8235" s="259"/>
      <c r="U8235" s="259"/>
      <c r="V8235" s="259"/>
    </row>
    <row r="8236" spans="1:22">
      <c r="A8236" s="45"/>
      <c r="B8236" s="43">
        <f t="shared" si="133"/>
        <v>8221</v>
      </c>
      <c r="C8236" s="919"/>
      <c r="D8236" s="48"/>
      <c r="L8236" s="259"/>
      <c r="M8236" s="259"/>
      <c r="S8236" s="259"/>
      <c r="T8236" s="259"/>
      <c r="U8236" s="259"/>
      <c r="V8236" s="259"/>
    </row>
    <row r="8237" spans="1:22">
      <c r="A8237" s="45"/>
      <c r="B8237" s="43">
        <f t="shared" si="133"/>
        <v>8222</v>
      </c>
      <c r="C8237" s="919"/>
      <c r="D8237" s="48"/>
      <c r="L8237" s="259"/>
      <c r="M8237" s="259"/>
      <c r="S8237" s="259"/>
      <c r="T8237" s="259"/>
      <c r="U8237" s="259"/>
      <c r="V8237" s="259"/>
    </row>
    <row r="8238" spans="1:22">
      <c r="A8238" s="45"/>
      <c r="B8238" s="43">
        <f t="shared" si="133"/>
        <v>8223</v>
      </c>
      <c r="C8238" s="919"/>
      <c r="D8238" s="48"/>
      <c r="L8238" s="259"/>
      <c r="M8238" s="259"/>
      <c r="S8238" s="259"/>
      <c r="T8238" s="259"/>
      <c r="U8238" s="259"/>
      <c r="V8238" s="259"/>
    </row>
    <row r="8239" spans="1:22">
      <c r="A8239" s="45"/>
      <c r="B8239" s="43">
        <f t="shared" si="133"/>
        <v>8224</v>
      </c>
      <c r="C8239" s="919"/>
      <c r="D8239" s="48"/>
      <c r="L8239" s="259"/>
      <c r="M8239" s="259"/>
      <c r="S8239" s="259"/>
      <c r="T8239" s="259"/>
      <c r="U8239" s="259"/>
      <c r="V8239" s="259"/>
    </row>
    <row r="8240" spans="1:22">
      <c r="A8240" s="45"/>
      <c r="B8240" s="43">
        <f t="shared" si="133"/>
        <v>8225</v>
      </c>
      <c r="C8240" s="919"/>
      <c r="D8240" s="48"/>
      <c r="L8240" s="259"/>
      <c r="M8240" s="259"/>
      <c r="S8240" s="259"/>
      <c r="T8240" s="259"/>
      <c r="U8240" s="259"/>
      <c r="V8240" s="259"/>
    </row>
    <row r="8241" spans="1:22">
      <c r="A8241" s="45"/>
      <c r="B8241" s="43">
        <f t="shared" si="133"/>
        <v>8226</v>
      </c>
      <c r="C8241" s="919"/>
      <c r="D8241" s="48"/>
      <c r="L8241" s="259"/>
      <c r="M8241" s="259"/>
      <c r="S8241" s="259"/>
      <c r="T8241" s="259"/>
      <c r="U8241" s="259"/>
      <c r="V8241" s="259"/>
    </row>
    <row r="8242" spans="1:22">
      <c r="A8242" s="45"/>
      <c r="B8242" s="43">
        <f t="shared" si="133"/>
        <v>8227</v>
      </c>
      <c r="C8242" s="919"/>
      <c r="D8242" s="48"/>
      <c r="L8242" s="259"/>
      <c r="M8242" s="259"/>
      <c r="S8242" s="259"/>
      <c r="T8242" s="259"/>
      <c r="U8242" s="259"/>
      <c r="V8242" s="259"/>
    </row>
    <row r="8243" spans="1:22">
      <c r="A8243" s="45"/>
      <c r="B8243" s="43">
        <f t="shared" si="133"/>
        <v>8228</v>
      </c>
      <c r="C8243" s="919"/>
      <c r="D8243" s="48"/>
      <c r="L8243" s="259"/>
      <c r="M8243" s="259"/>
      <c r="S8243" s="259"/>
      <c r="T8243" s="259"/>
      <c r="U8243" s="259"/>
      <c r="V8243" s="259"/>
    </row>
    <row r="8244" spans="1:22">
      <c r="A8244" s="45"/>
      <c r="B8244" s="43">
        <f t="shared" si="133"/>
        <v>8229</v>
      </c>
      <c r="C8244" s="919"/>
      <c r="D8244" s="48"/>
      <c r="L8244" s="259"/>
      <c r="M8244" s="259"/>
      <c r="S8244" s="259"/>
      <c r="T8244" s="259"/>
      <c r="U8244" s="259"/>
      <c r="V8244" s="259"/>
    </row>
    <row r="8245" spans="1:22">
      <c r="A8245" s="45"/>
      <c r="B8245" s="43">
        <f t="shared" si="133"/>
        <v>8230</v>
      </c>
      <c r="C8245" s="919"/>
      <c r="D8245" s="48"/>
      <c r="L8245" s="259"/>
      <c r="M8245" s="259"/>
      <c r="S8245" s="259"/>
      <c r="T8245" s="259"/>
      <c r="U8245" s="259"/>
      <c r="V8245" s="259"/>
    </row>
    <row r="8246" spans="1:22">
      <c r="A8246" s="45"/>
      <c r="B8246" s="43">
        <f t="shared" si="133"/>
        <v>8231</v>
      </c>
      <c r="C8246" s="919"/>
      <c r="D8246" s="48"/>
      <c r="L8246" s="259"/>
      <c r="M8246" s="259"/>
      <c r="S8246" s="259"/>
      <c r="T8246" s="259"/>
      <c r="U8246" s="259"/>
      <c r="V8246" s="259"/>
    </row>
    <row r="8247" spans="1:22">
      <c r="A8247" s="45"/>
      <c r="B8247" s="43">
        <f t="shared" si="133"/>
        <v>8232</v>
      </c>
      <c r="C8247" s="919"/>
      <c r="D8247" s="48"/>
      <c r="L8247" s="259"/>
      <c r="M8247" s="259"/>
      <c r="S8247" s="259"/>
      <c r="T8247" s="259"/>
      <c r="U8247" s="259"/>
      <c r="V8247" s="259"/>
    </row>
    <row r="8248" spans="1:22">
      <c r="A8248" s="45"/>
      <c r="B8248" s="43">
        <f t="shared" si="133"/>
        <v>8233</v>
      </c>
      <c r="C8248" s="919"/>
      <c r="D8248" s="48"/>
      <c r="L8248" s="259"/>
      <c r="M8248" s="259"/>
      <c r="S8248" s="259"/>
      <c r="T8248" s="259"/>
      <c r="U8248" s="259"/>
      <c r="V8248" s="259"/>
    </row>
    <row r="8249" spans="1:22">
      <c r="A8249" s="45"/>
      <c r="B8249" s="43">
        <f t="shared" si="133"/>
        <v>8234</v>
      </c>
      <c r="C8249" s="919"/>
      <c r="D8249" s="48"/>
      <c r="L8249" s="259"/>
      <c r="M8249" s="259"/>
      <c r="S8249" s="259"/>
      <c r="T8249" s="259"/>
      <c r="U8249" s="259"/>
      <c r="V8249" s="259"/>
    </row>
    <row r="8250" spans="1:22">
      <c r="A8250" s="45"/>
      <c r="B8250" s="43">
        <f t="shared" si="133"/>
        <v>8235</v>
      </c>
      <c r="C8250" s="919"/>
      <c r="D8250" s="48"/>
      <c r="L8250" s="259"/>
      <c r="M8250" s="259"/>
      <c r="S8250" s="259"/>
      <c r="T8250" s="259"/>
      <c r="U8250" s="259"/>
      <c r="V8250" s="259"/>
    </row>
    <row r="8251" spans="1:22">
      <c r="A8251" s="45"/>
      <c r="B8251" s="43">
        <f t="shared" si="133"/>
        <v>8236</v>
      </c>
      <c r="C8251" s="919"/>
      <c r="D8251" s="48"/>
      <c r="L8251" s="259"/>
      <c r="M8251" s="259"/>
      <c r="S8251" s="259"/>
      <c r="T8251" s="259"/>
      <c r="U8251" s="259"/>
      <c r="V8251" s="259"/>
    </row>
    <row r="8252" spans="1:22">
      <c r="A8252" s="45"/>
      <c r="B8252" s="43">
        <f t="shared" si="133"/>
        <v>8237</v>
      </c>
      <c r="C8252" s="919"/>
      <c r="D8252" s="48"/>
      <c r="L8252" s="259"/>
      <c r="M8252" s="259"/>
      <c r="S8252" s="259"/>
      <c r="T8252" s="259"/>
      <c r="U8252" s="259"/>
      <c r="V8252" s="259"/>
    </row>
    <row r="8253" spans="1:22">
      <c r="A8253" s="45"/>
      <c r="B8253" s="43">
        <f t="shared" si="133"/>
        <v>8238</v>
      </c>
      <c r="C8253" s="919"/>
      <c r="D8253" s="48"/>
      <c r="L8253" s="259"/>
      <c r="M8253" s="259"/>
      <c r="S8253" s="259"/>
      <c r="T8253" s="259"/>
      <c r="U8253" s="259"/>
      <c r="V8253" s="259"/>
    </row>
    <row r="8254" spans="1:22">
      <c r="A8254" s="45"/>
      <c r="B8254" s="43">
        <f t="shared" si="133"/>
        <v>8239</v>
      </c>
      <c r="C8254" s="919"/>
      <c r="D8254" s="48"/>
      <c r="L8254" s="259"/>
      <c r="M8254" s="259"/>
      <c r="S8254" s="259"/>
      <c r="T8254" s="259"/>
      <c r="U8254" s="259"/>
      <c r="V8254" s="259"/>
    </row>
    <row r="8255" spans="1:22">
      <c r="A8255" s="45"/>
      <c r="B8255" s="43">
        <f t="shared" si="133"/>
        <v>8240</v>
      </c>
      <c r="C8255" s="919"/>
      <c r="D8255" s="48"/>
      <c r="L8255" s="259"/>
      <c r="M8255" s="259"/>
      <c r="S8255" s="259"/>
      <c r="T8255" s="259"/>
      <c r="U8255" s="259"/>
      <c r="V8255" s="259"/>
    </row>
    <row r="8256" spans="1:22">
      <c r="A8256" s="45"/>
      <c r="B8256" s="43">
        <f t="shared" si="133"/>
        <v>8241</v>
      </c>
      <c r="C8256" s="919"/>
      <c r="D8256" s="48"/>
      <c r="L8256" s="259"/>
      <c r="M8256" s="259"/>
      <c r="S8256" s="259"/>
      <c r="T8256" s="259"/>
      <c r="U8256" s="259"/>
      <c r="V8256" s="259"/>
    </row>
    <row r="8257" spans="1:22">
      <c r="A8257" s="45"/>
      <c r="B8257" s="43">
        <f t="shared" si="133"/>
        <v>8242</v>
      </c>
      <c r="C8257" s="919"/>
      <c r="D8257" s="48"/>
      <c r="L8257" s="259"/>
      <c r="M8257" s="259"/>
      <c r="S8257" s="259"/>
      <c r="T8257" s="259"/>
      <c r="U8257" s="259"/>
      <c r="V8257" s="259"/>
    </row>
    <row r="8258" spans="1:22">
      <c r="A8258" s="45"/>
      <c r="B8258" s="43">
        <f t="shared" si="133"/>
        <v>8243</v>
      </c>
      <c r="C8258" s="919"/>
      <c r="D8258" s="48"/>
      <c r="L8258" s="259"/>
      <c r="M8258" s="259"/>
      <c r="S8258" s="259"/>
      <c r="T8258" s="259"/>
      <c r="U8258" s="259"/>
      <c r="V8258" s="259"/>
    </row>
    <row r="8259" spans="1:22">
      <c r="A8259" s="45"/>
      <c r="B8259" s="43">
        <f t="shared" si="133"/>
        <v>8244</v>
      </c>
      <c r="C8259" s="919"/>
      <c r="D8259" s="48"/>
      <c r="L8259" s="259"/>
      <c r="M8259" s="259"/>
      <c r="S8259" s="259"/>
      <c r="T8259" s="259"/>
      <c r="U8259" s="259"/>
      <c r="V8259" s="259"/>
    </row>
    <row r="8260" spans="1:22">
      <c r="A8260" s="45"/>
      <c r="B8260" s="43">
        <f t="shared" si="133"/>
        <v>8245</v>
      </c>
      <c r="C8260" s="919"/>
      <c r="D8260" s="48"/>
      <c r="L8260" s="259"/>
      <c r="M8260" s="259"/>
      <c r="S8260" s="259"/>
      <c r="T8260" s="259"/>
      <c r="U8260" s="259"/>
      <c r="V8260" s="259"/>
    </row>
    <row r="8261" spans="1:22">
      <c r="A8261" s="45"/>
      <c r="B8261" s="43">
        <f t="shared" si="133"/>
        <v>8246</v>
      </c>
      <c r="C8261" s="919"/>
      <c r="D8261" s="48"/>
      <c r="L8261" s="259"/>
      <c r="M8261" s="259"/>
      <c r="S8261" s="259"/>
      <c r="T8261" s="259"/>
      <c r="U8261" s="259"/>
      <c r="V8261" s="259"/>
    </row>
    <row r="8262" spans="1:22">
      <c r="A8262" s="45"/>
      <c r="B8262" s="43">
        <f t="shared" si="133"/>
        <v>8247</v>
      </c>
      <c r="C8262" s="919"/>
      <c r="D8262" s="48"/>
      <c r="L8262" s="259"/>
      <c r="M8262" s="259"/>
      <c r="S8262" s="259"/>
      <c r="T8262" s="259"/>
      <c r="U8262" s="259"/>
      <c r="V8262" s="259"/>
    </row>
    <row r="8263" spans="1:22">
      <c r="A8263" s="45"/>
      <c r="B8263" s="43">
        <f t="shared" si="133"/>
        <v>8248</v>
      </c>
      <c r="C8263" s="919"/>
      <c r="D8263" s="48"/>
      <c r="L8263" s="259"/>
      <c r="M8263" s="259"/>
      <c r="S8263" s="259"/>
      <c r="T8263" s="259"/>
      <c r="U8263" s="259"/>
      <c r="V8263" s="259"/>
    </row>
    <row r="8264" spans="1:22">
      <c r="A8264" s="45"/>
      <c r="B8264" s="43">
        <f t="shared" si="133"/>
        <v>8249</v>
      </c>
      <c r="C8264" s="919"/>
      <c r="D8264" s="48"/>
      <c r="L8264" s="259"/>
      <c r="M8264" s="259"/>
      <c r="S8264" s="259"/>
      <c r="T8264" s="259"/>
      <c r="U8264" s="259"/>
      <c r="V8264" s="259"/>
    </row>
    <row r="8265" spans="1:22">
      <c r="A8265" s="45"/>
      <c r="B8265" s="43">
        <f t="shared" si="133"/>
        <v>8250</v>
      </c>
      <c r="C8265" s="919"/>
      <c r="D8265" s="48"/>
      <c r="L8265" s="259"/>
      <c r="M8265" s="259"/>
      <c r="S8265" s="259"/>
      <c r="T8265" s="259"/>
      <c r="U8265" s="259"/>
      <c r="V8265" s="259"/>
    </row>
    <row r="8266" spans="1:22">
      <c r="A8266" s="45"/>
      <c r="B8266" s="43">
        <f t="shared" si="133"/>
        <v>8251</v>
      </c>
      <c r="C8266" s="919"/>
      <c r="D8266" s="48"/>
      <c r="L8266" s="259"/>
      <c r="M8266" s="259"/>
      <c r="S8266" s="259"/>
      <c r="T8266" s="259"/>
      <c r="U8266" s="259"/>
      <c r="V8266" s="259"/>
    </row>
    <row r="8267" spans="1:22">
      <c r="A8267" s="45"/>
      <c r="B8267" s="43">
        <f t="shared" si="133"/>
        <v>8252</v>
      </c>
      <c r="C8267" s="919"/>
      <c r="D8267" s="48"/>
      <c r="L8267" s="259"/>
      <c r="M8267" s="259"/>
      <c r="S8267" s="259"/>
      <c r="T8267" s="259"/>
      <c r="U8267" s="259"/>
      <c r="V8267" s="259"/>
    </row>
    <row r="8268" spans="1:22">
      <c r="A8268" s="45"/>
      <c r="B8268" s="43">
        <f t="shared" si="133"/>
        <v>8253</v>
      </c>
      <c r="C8268" s="919"/>
      <c r="D8268" s="48"/>
      <c r="L8268" s="259"/>
      <c r="M8268" s="259"/>
      <c r="S8268" s="259"/>
      <c r="T8268" s="259"/>
      <c r="U8268" s="259"/>
      <c r="V8268" s="259"/>
    </row>
    <row r="8269" spans="1:22">
      <c r="A8269" s="45"/>
      <c r="B8269" s="43">
        <f t="shared" si="133"/>
        <v>8254</v>
      </c>
      <c r="C8269" s="919"/>
      <c r="D8269" s="48"/>
      <c r="L8269" s="259"/>
      <c r="M8269" s="259"/>
      <c r="S8269" s="259"/>
      <c r="T8269" s="259"/>
      <c r="U8269" s="259"/>
      <c r="V8269" s="259"/>
    </row>
    <row r="8270" spans="1:22">
      <c r="A8270" s="45"/>
      <c r="B8270" s="43">
        <f t="shared" si="133"/>
        <v>8255</v>
      </c>
      <c r="C8270" s="919"/>
      <c r="D8270" s="48"/>
      <c r="L8270" s="259"/>
      <c r="M8270" s="259"/>
      <c r="S8270" s="259"/>
      <c r="T8270" s="259"/>
      <c r="U8270" s="259"/>
      <c r="V8270" s="259"/>
    </row>
    <row r="8271" spans="1:22">
      <c r="A8271" s="45"/>
      <c r="B8271" s="43">
        <f t="shared" si="133"/>
        <v>8256</v>
      </c>
      <c r="C8271" s="919"/>
      <c r="D8271" s="48"/>
      <c r="L8271" s="259"/>
      <c r="M8271" s="259"/>
      <c r="S8271" s="259"/>
      <c r="T8271" s="259"/>
      <c r="U8271" s="259"/>
      <c r="V8271" s="259"/>
    </row>
    <row r="8272" spans="1:22">
      <c r="A8272" s="45"/>
      <c r="B8272" s="43">
        <f t="shared" si="133"/>
        <v>8257</v>
      </c>
      <c r="C8272" s="919"/>
      <c r="D8272" s="48"/>
      <c r="L8272" s="259"/>
      <c r="M8272" s="259"/>
      <c r="S8272" s="259"/>
      <c r="T8272" s="259"/>
      <c r="U8272" s="259"/>
      <c r="V8272" s="259"/>
    </row>
    <row r="8273" spans="1:22">
      <c r="A8273" s="45"/>
      <c r="B8273" s="43">
        <f t="shared" si="133"/>
        <v>8258</v>
      </c>
      <c r="C8273" s="919"/>
      <c r="D8273" s="48"/>
      <c r="L8273" s="259"/>
      <c r="M8273" s="259"/>
      <c r="S8273" s="259"/>
      <c r="T8273" s="259"/>
      <c r="U8273" s="259"/>
      <c r="V8273" s="259"/>
    </row>
    <row r="8274" spans="1:22">
      <c r="A8274" s="45"/>
      <c r="B8274" s="43">
        <f t="shared" ref="B8274:B8337" si="134">B8273+1</f>
        <v>8259</v>
      </c>
      <c r="C8274" s="919"/>
      <c r="D8274" s="48"/>
      <c r="L8274" s="259"/>
      <c r="M8274" s="259"/>
      <c r="S8274" s="259"/>
      <c r="T8274" s="259"/>
      <c r="U8274" s="259"/>
      <c r="V8274" s="259"/>
    </row>
    <row r="8275" spans="1:22">
      <c r="A8275" s="45"/>
      <c r="B8275" s="43">
        <f t="shared" si="134"/>
        <v>8260</v>
      </c>
      <c r="C8275" s="919"/>
      <c r="D8275" s="48"/>
      <c r="L8275" s="259"/>
      <c r="M8275" s="259"/>
      <c r="S8275" s="259"/>
      <c r="T8275" s="259"/>
      <c r="U8275" s="259"/>
      <c r="V8275" s="259"/>
    </row>
    <row r="8276" spans="1:22">
      <c r="A8276" s="45"/>
      <c r="B8276" s="43">
        <f t="shared" si="134"/>
        <v>8261</v>
      </c>
      <c r="C8276" s="919"/>
      <c r="D8276" s="48"/>
      <c r="L8276" s="259"/>
      <c r="M8276" s="259"/>
      <c r="S8276" s="259"/>
      <c r="T8276" s="259"/>
      <c r="U8276" s="259"/>
      <c r="V8276" s="259"/>
    </row>
    <row r="8277" spans="1:22">
      <c r="A8277" s="45"/>
      <c r="B8277" s="43">
        <f t="shared" si="134"/>
        <v>8262</v>
      </c>
      <c r="C8277" s="919"/>
      <c r="D8277" s="48"/>
      <c r="L8277" s="259"/>
      <c r="M8277" s="259"/>
      <c r="S8277" s="259"/>
      <c r="T8277" s="259"/>
      <c r="U8277" s="259"/>
      <c r="V8277" s="259"/>
    </row>
    <row r="8278" spans="1:22">
      <c r="A8278" s="45"/>
      <c r="B8278" s="43">
        <f t="shared" si="134"/>
        <v>8263</v>
      </c>
      <c r="C8278" s="919"/>
      <c r="D8278" s="48"/>
      <c r="L8278" s="259"/>
      <c r="M8278" s="259"/>
      <c r="S8278" s="259"/>
      <c r="T8278" s="259"/>
      <c r="U8278" s="259"/>
      <c r="V8278" s="259"/>
    </row>
    <row r="8279" spans="1:22">
      <c r="A8279" s="45"/>
      <c r="B8279" s="43">
        <f t="shared" si="134"/>
        <v>8264</v>
      </c>
      <c r="C8279" s="919"/>
      <c r="D8279" s="48"/>
      <c r="L8279" s="259"/>
      <c r="M8279" s="259"/>
      <c r="S8279" s="259"/>
      <c r="T8279" s="259"/>
      <c r="U8279" s="259"/>
      <c r="V8279" s="259"/>
    </row>
    <row r="8280" spans="1:22">
      <c r="A8280" s="45"/>
      <c r="B8280" s="43">
        <f t="shared" si="134"/>
        <v>8265</v>
      </c>
      <c r="C8280" s="919"/>
      <c r="D8280" s="48"/>
      <c r="L8280" s="259"/>
      <c r="M8280" s="259"/>
      <c r="S8280" s="259"/>
      <c r="T8280" s="259"/>
      <c r="U8280" s="259"/>
      <c r="V8280" s="259"/>
    </row>
    <row r="8281" spans="1:22">
      <c r="A8281" s="45"/>
      <c r="B8281" s="43">
        <f t="shared" si="134"/>
        <v>8266</v>
      </c>
      <c r="C8281" s="919"/>
      <c r="D8281" s="48"/>
      <c r="L8281" s="259"/>
      <c r="M8281" s="259"/>
      <c r="S8281" s="259"/>
      <c r="T8281" s="259"/>
      <c r="U8281" s="259"/>
      <c r="V8281" s="259"/>
    </row>
    <row r="8282" spans="1:22">
      <c r="A8282" s="45"/>
      <c r="B8282" s="43">
        <f t="shared" si="134"/>
        <v>8267</v>
      </c>
      <c r="C8282" s="919"/>
      <c r="D8282" s="48"/>
      <c r="L8282" s="259"/>
      <c r="M8282" s="259"/>
      <c r="S8282" s="259"/>
      <c r="T8282" s="259"/>
      <c r="U8282" s="259"/>
      <c r="V8282" s="259"/>
    </row>
    <row r="8283" spans="1:22">
      <c r="A8283" s="45"/>
      <c r="B8283" s="43">
        <f t="shared" si="134"/>
        <v>8268</v>
      </c>
      <c r="C8283" s="919"/>
      <c r="D8283" s="48"/>
      <c r="L8283" s="259"/>
      <c r="M8283" s="259"/>
      <c r="S8283" s="259"/>
      <c r="T8283" s="259"/>
      <c r="U8283" s="259"/>
      <c r="V8283" s="259"/>
    </row>
    <row r="8284" spans="1:22">
      <c r="A8284" s="45"/>
      <c r="B8284" s="43">
        <f t="shared" si="134"/>
        <v>8269</v>
      </c>
      <c r="C8284" s="919"/>
      <c r="D8284" s="48"/>
      <c r="L8284" s="259"/>
      <c r="M8284" s="259"/>
      <c r="S8284" s="259"/>
      <c r="T8284" s="259"/>
      <c r="U8284" s="259"/>
      <c r="V8284" s="259"/>
    </row>
    <row r="8285" spans="1:22">
      <c r="A8285" s="45"/>
      <c r="B8285" s="43">
        <f t="shared" si="134"/>
        <v>8270</v>
      </c>
      <c r="C8285" s="919"/>
      <c r="D8285" s="48"/>
      <c r="L8285" s="259"/>
      <c r="M8285" s="259"/>
      <c r="S8285" s="259"/>
      <c r="T8285" s="259"/>
      <c r="U8285" s="259"/>
      <c r="V8285" s="259"/>
    </row>
    <row r="8286" spans="1:22">
      <c r="A8286" s="45"/>
      <c r="B8286" s="43">
        <f t="shared" si="134"/>
        <v>8271</v>
      </c>
      <c r="C8286" s="919"/>
      <c r="D8286" s="48"/>
      <c r="L8286" s="259"/>
      <c r="M8286" s="259"/>
      <c r="S8286" s="259"/>
      <c r="T8286" s="259"/>
      <c r="U8286" s="259"/>
      <c r="V8286" s="259"/>
    </row>
    <row r="8287" spans="1:22">
      <c r="A8287" s="45"/>
      <c r="B8287" s="43">
        <f t="shared" si="134"/>
        <v>8272</v>
      </c>
      <c r="C8287" s="919"/>
      <c r="D8287" s="48"/>
      <c r="L8287" s="259"/>
      <c r="M8287" s="259"/>
      <c r="S8287" s="259"/>
      <c r="T8287" s="259"/>
      <c r="U8287" s="259"/>
      <c r="V8287" s="259"/>
    </row>
    <row r="8288" spans="1:22">
      <c r="A8288" s="45"/>
      <c r="B8288" s="43">
        <f t="shared" si="134"/>
        <v>8273</v>
      </c>
      <c r="C8288" s="919"/>
      <c r="D8288" s="48"/>
      <c r="L8288" s="259"/>
      <c r="M8288" s="259"/>
      <c r="S8288" s="259"/>
      <c r="T8288" s="259"/>
      <c r="U8288" s="259"/>
      <c r="V8288" s="259"/>
    </row>
    <row r="8289" spans="1:22">
      <c r="A8289" s="45"/>
      <c r="B8289" s="43">
        <f t="shared" si="134"/>
        <v>8274</v>
      </c>
      <c r="C8289" s="919"/>
      <c r="D8289" s="48"/>
      <c r="L8289" s="259"/>
      <c r="M8289" s="259"/>
      <c r="S8289" s="259"/>
      <c r="T8289" s="259"/>
      <c r="U8289" s="259"/>
      <c r="V8289" s="259"/>
    </row>
    <row r="8290" spans="1:22">
      <c r="A8290" s="45"/>
      <c r="B8290" s="43">
        <f t="shared" si="134"/>
        <v>8275</v>
      </c>
      <c r="C8290" s="919"/>
      <c r="D8290" s="48"/>
      <c r="L8290" s="259"/>
      <c r="M8290" s="259"/>
      <c r="S8290" s="259"/>
      <c r="T8290" s="259"/>
      <c r="U8290" s="259"/>
      <c r="V8290" s="259"/>
    </row>
    <row r="8291" spans="1:22">
      <c r="A8291" s="45"/>
      <c r="B8291" s="43">
        <f t="shared" si="134"/>
        <v>8276</v>
      </c>
      <c r="C8291" s="919"/>
      <c r="D8291" s="48"/>
      <c r="L8291" s="259"/>
      <c r="M8291" s="259"/>
      <c r="S8291" s="259"/>
      <c r="T8291" s="259"/>
      <c r="U8291" s="259"/>
      <c r="V8291" s="259"/>
    </row>
    <row r="8292" spans="1:22">
      <c r="A8292" s="45"/>
      <c r="B8292" s="43">
        <f t="shared" si="134"/>
        <v>8277</v>
      </c>
      <c r="C8292" s="919"/>
      <c r="D8292" s="48"/>
      <c r="L8292" s="259"/>
      <c r="M8292" s="259"/>
      <c r="S8292" s="259"/>
      <c r="T8292" s="259"/>
      <c r="U8292" s="259"/>
      <c r="V8292" s="259"/>
    </row>
    <row r="8293" spans="1:22">
      <c r="A8293" s="45"/>
      <c r="B8293" s="43">
        <f t="shared" si="134"/>
        <v>8278</v>
      </c>
      <c r="C8293" s="919"/>
      <c r="D8293" s="48"/>
      <c r="L8293" s="259"/>
      <c r="M8293" s="259"/>
      <c r="S8293" s="259"/>
      <c r="T8293" s="259"/>
      <c r="U8293" s="259"/>
      <c r="V8293" s="259"/>
    </row>
    <row r="8294" spans="1:22">
      <c r="A8294" s="45"/>
      <c r="B8294" s="43">
        <f t="shared" si="134"/>
        <v>8279</v>
      </c>
      <c r="C8294" s="919"/>
      <c r="D8294" s="48"/>
      <c r="L8294" s="259"/>
      <c r="M8294" s="259"/>
      <c r="S8294" s="259"/>
      <c r="T8294" s="259"/>
      <c r="U8294" s="259"/>
      <c r="V8294" s="259"/>
    </row>
    <row r="8295" spans="1:22">
      <c r="A8295" s="45"/>
      <c r="B8295" s="43">
        <f t="shared" si="134"/>
        <v>8280</v>
      </c>
      <c r="C8295" s="919"/>
      <c r="D8295" s="48"/>
      <c r="L8295" s="259"/>
      <c r="M8295" s="259"/>
      <c r="S8295" s="259"/>
      <c r="T8295" s="259"/>
      <c r="U8295" s="259"/>
      <c r="V8295" s="259"/>
    </row>
    <row r="8296" spans="1:22">
      <c r="A8296" s="45"/>
      <c r="B8296" s="43">
        <f t="shared" si="134"/>
        <v>8281</v>
      </c>
      <c r="C8296" s="919"/>
      <c r="D8296" s="48"/>
      <c r="L8296" s="259"/>
      <c r="M8296" s="259"/>
      <c r="S8296" s="259"/>
      <c r="T8296" s="259"/>
      <c r="U8296" s="259"/>
      <c r="V8296" s="259"/>
    </row>
    <row r="8297" spans="1:22">
      <c r="A8297" s="45"/>
      <c r="B8297" s="43">
        <f t="shared" si="134"/>
        <v>8282</v>
      </c>
      <c r="C8297" s="919"/>
      <c r="D8297" s="48"/>
      <c r="L8297" s="259"/>
      <c r="M8297" s="259"/>
      <c r="S8297" s="259"/>
      <c r="T8297" s="259"/>
      <c r="U8297" s="259"/>
      <c r="V8297" s="259"/>
    </row>
    <row r="8298" spans="1:22">
      <c r="A8298" s="45"/>
      <c r="B8298" s="43">
        <f t="shared" si="134"/>
        <v>8283</v>
      </c>
      <c r="C8298" s="919"/>
      <c r="D8298" s="48"/>
      <c r="L8298" s="259"/>
      <c r="M8298" s="259"/>
      <c r="S8298" s="259"/>
      <c r="T8298" s="259"/>
      <c r="U8298" s="259"/>
      <c r="V8298" s="259"/>
    </row>
    <row r="8299" spans="1:22">
      <c r="A8299" s="45"/>
      <c r="B8299" s="43">
        <f t="shared" si="134"/>
        <v>8284</v>
      </c>
      <c r="C8299" s="919"/>
      <c r="D8299" s="48"/>
      <c r="L8299" s="259"/>
      <c r="M8299" s="259"/>
      <c r="S8299" s="259"/>
      <c r="T8299" s="259"/>
      <c r="U8299" s="259"/>
      <c r="V8299" s="259"/>
    </row>
    <row r="8300" spans="1:22">
      <c r="A8300" s="45"/>
      <c r="B8300" s="43">
        <f t="shared" si="134"/>
        <v>8285</v>
      </c>
      <c r="C8300" s="919"/>
      <c r="D8300" s="48"/>
      <c r="L8300" s="259"/>
      <c r="M8300" s="259"/>
      <c r="S8300" s="259"/>
      <c r="T8300" s="259"/>
      <c r="U8300" s="259"/>
      <c r="V8300" s="259"/>
    </row>
    <row r="8301" spans="1:22">
      <c r="A8301" s="45"/>
      <c r="B8301" s="43">
        <f t="shared" si="134"/>
        <v>8286</v>
      </c>
      <c r="C8301" s="919"/>
      <c r="D8301" s="48"/>
      <c r="L8301" s="259"/>
      <c r="M8301" s="259"/>
      <c r="S8301" s="259"/>
      <c r="T8301" s="259"/>
      <c r="U8301" s="259"/>
      <c r="V8301" s="259"/>
    </row>
    <row r="8302" spans="1:22">
      <c r="A8302" s="45"/>
      <c r="B8302" s="43">
        <f t="shared" si="134"/>
        <v>8287</v>
      </c>
      <c r="C8302" s="919"/>
      <c r="D8302" s="48"/>
      <c r="L8302" s="259"/>
      <c r="M8302" s="259"/>
      <c r="S8302" s="259"/>
      <c r="T8302" s="259"/>
      <c r="U8302" s="259"/>
      <c r="V8302" s="259"/>
    </row>
    <row r="8303" spans="1:22">
      <c r="A8303" s="45"/>
      <c r="B8303" s="43">
        <f t="shared" si="134"/>
        <v>8288</v>
      </c>
      <c r="C8303" s="919"/>
      <c r="D8303" s="48"/>
      <c r="L8303" s="259"/>
      <c r="M8303" s="259"/>
      <c r="S8303" s="259"/>
      <c r="T8303" s="259"/>
      <c r="U8303" s="259"/>
      <c r="V8303" s="259"/>
    </row>
    <row r="8304" spans="1:22">
      <c r="A8304" s="45"/>
      <c r="B8304" s="43">
        <f t="shared" si="134"/>
        <v>8289</v>
      </c>
      <c r="C8304" s="919"/>
      <c r="D8304" s="48"/>
      <c r="L8304" s="259"/>
      <c r="M8304" s="259"/>
      <c r="S8304" s="259"/>
      <c r="T8304" s="259"/>
      <c r="U8304" s="259"/>
      <c r="V8304" s="259"/>
    </row>
    <row r="8305" spans="1:22">
      <c r="A8305" s="45"/>
      <c r="B8305" s="43">
        <f t="shared" si="134"/>
        <v>8290</v>
      </c>
      <c r="C8305" s="919"/>
      <c r="D8305" s="48"/>
      <c r="L8305" s="259"/>
      <c r="M8305" s="259"/>
      <c r="S8305" s="259"/>
      <c r="T8305" s="259"/>
      <c r="U8305" s="259"/>
      <c r="V8305" s="259"/>
    </row>
    <row r="8306" spans="1:22">
      <c r="A8306" s="45"/>
      <c r="B8306" s="43">
        <f t="shared" si="134"/>
        <v>8291</v>
      </c>
      <c r="C8306" s="919"/>
      <c r="D8306" s="48"/>
      <c r="L8306" s="259"/>
      <c r="M8306" s="259"/>
      <c r="S8306" s="259"/>
      <c r="T8306" s="259"/>
      <c r="U8306" s="259"/>
      <c r="V8306" s="259"/>
    </row>
    <row r="8307" spans="1:22">
      <c r="A8307" s="45"/>
      <c r="B8307" s="43">
        <f t="shared" si="134"/>
        <v>8292</v>
      </c>
      <c r="C8307" s="919"/>
      <c r="D8307" s="48"/>
      <c r="L8307" s="259"/>
      <c r="M8307" s="259"/>
      <c r="S8307" s="259"/>
      <c r="T8307" s="259"/>
      <c r="U8307" s="259"/>
      <c r="V8307" s="259"/>
    </row>
    <row r="8308" spans="1:22">
      <c r="A8308" s="45"/>
      <c r="B8308" s="43">
        <f t="shared" si="134"/>
        <v>8293</v>
      </c>
      <c r="C8308" s="919"/>
      <c r="D8308" s="48"/>
      <c r="L8308" s="259"/>
      <c r="M8308" s="259"/>
      <c r="S8308" s="259"/>
      <c r="T8308" s="259"/>
      <c r="U8308" s="259"/>
      <c r="V8308" s="259"/>
    </row>
    <row r="8309" spans="1:22">
      <c r="A8309" s="45"/>
      <c r="B8309" s="43">
        <f t="shared" si="134"/>
        <v>8294</v>
      </c>
      <c r="C8309" s="919"/>
      <c r="D8309" s="48"/>
      <c r="L8309" s="259"/>
      <c r="M8309" s="259"/>
      <c r="S8309" s="259"/>
      <c r="T8309" s="259"/>
      <c r="U8309" s="259"/>
      <c r="V8309" s="259"/>
    </row>
    <row r="8310" spans="1:22">
      <c r="A8310" s="45"/>
      <c r="B8310" s="43">
        <f t="shared" si="134"/>
        <v>8295</v>
      </c>
      <c r="C8310" s="919"/>
      <c r="D8310" s="48"/>
      <c r="L8310" s="259"/>
      <c r="M8310" s="259"/>
      <c r="S8310" s="259"/>
      <c r="T8310" s="259"/>
      <c r="U8310" s="259"/>
      <c r="V8310" s="259"/>
    </row>
    <row r="8311" spans="1:22">
      <c r="A8311" s="45"/>
      <c r="B8311" s="43">
        <f t="shared" si="134"/>
        <v>8296</v>
      </c>
      <c r="C8311" s="919"/>
      <c r="D8311" s="48"/>
      <c r="L8311" s="259"/>
      <c r="M8311" s="259"/>
      <c r="S8311" s="259"/>
      <c r="T8311" s="259"/>
      <c r="U8311" s="259"/>
      <c r="V8311" s="259"/>
    </row>
    <row r="8312" spans="1:22">
      <c r="A8312" s="45"/>
      <c r="B8312" s="43">
        <f t="shared" si="134"/>
        <v>8297</v>
      </c>
      <c r="C8312" s="919"/>
      <c r="D8312" s="48"/>
      <c r="L8312" s="259"/>
      <c r="M8312" s="259"/>
      <c r="S8312" s="259"/>
      <c r="T8312" s="259"/>
      <c r="U8312" s="259"/>
      <c r="V8312" s="259"/>
    </row>
    <row r="8313" spans="1:22">
      <c r="A8313" s="45"/>
      <c r="B8313" s="43">
        <f t="shared" si="134"/>
        <v>8298</v>
      </c>
      <c r="C8313" s="919"/>
      <c r="D8313" s="48"/>
      <c r="L8313" s="259"/>
      <c r="M8313" s="259"/>
      <c r="S8313" s="259"/>
      <c r="T8313" s="259"/>
      <c r="U8313" s="259"/>
      <c r="V8313" s="259"/>
    </row>
    <row r="8314" spans="1:22">
      <c r="A8314" s="45"/>
      <c r="B8314" s="43">
        <f t="shared" si="134"/>
        <v>8299</v>
      </c>
      <c r="C8314" s="919"/>
      <c r="D8314" s="48"/>
      <c r="L8314" s="259"/>
      <c r="M8314" s="259"/>
      <c r="S8314" s="259"/>
      <c r="T8314" s="259"/>
      <c r="U8314" s="259"/>
      <c r="V8314" s="259"/>
    </row>
    <row r="8315" spans="1:22">
      <c r="A8315" s="45"/>
      <c r="B8315" s="43">
        <f t="shared" si="134"/>
        <v>8300</v>
      </c>
      <c r="C8315" s="919"/>
      <c r="D8315" s="48"/>
      <c r="L8315" s="259"/>
      <c r="M8315" s="259"/>
      <c r="S8315" s="259"/>
      <c r="T8315" s="259"/>
      <c r="U8315" s="259"/>
      <c r="V8315" s="259"/>
    </row>
    <row r="8316" spans="1:22">
      <c r="A8316" s="45"/>
      <c r="B8316" s="43">
        <f t="shared" si="134"/>
        <v>8301</v>
      </c>
      <c r="C8316" s="919"/>
      <c r="D8316" s="48"/>
      <c r="L8316" s="259"/>
      <c r="M8316" s="259"/>
      <c r="S8316" s="259"/>
      <c r="T8316" s="259"/>
      <c r="U8316" s="259"/>
      <c r="V8316" s="259"/>
    </row>
    <row r="8317" spans="1:22">
      <c r="A8317" s="45"/>
      <c r="B8317" s="43">
        <f t="shared" si="134"/>
        <v>8302</v>
      </c>
      <c r="C8317" s="919"/>
      <c r="D8317" s="48"/>
      <c r="L8317" s="259"/>
      <c r="M8317" s="259"/>
      <c r="S8317" s="259"/>
      <c r="T8317" s="259"/>
      <c r="U8317" s="259"/>
      <c r="V8317" s="259"/>
    </row>
    <row r="8318" spans="1:22">
      <c r="A8318" s="45"/>
      <c r="B8318" s="43">
        <f t="shared" si="134"/>
        <v>8303</v>
      </c>
      <c r="C8318" s="919"/>
      <c r="D8318" s="48"/>
      <c r="L8318" s="259"/>
      <c r="M8318" s="259"/>
      <c r="S8318" s="259"/>
      <c r="T8318" s="259"/>
      <c r="U8318" s="259"/>
      <c r="V8318" s="259"/>
    </row>
    <row r="8319" spans="1:22">
      <c r="A8319" s="45"/>
      <c r="B8319" s="43">
        <f t="shared" si="134"/>
        <v>8304</v>
      </c>
      <c r="C8319" s="919"/>
      <c r="D8319" s="48"/>
      <c r="L8319" s="259"/>
      <c r="M8319" s="259"/>
      <c r="S8319" s="259"/>
      <c r="T8319" s="259"/>
      <c r="U8319" s="259"/>
      <c r="V8319" s="259"/>
    </row>
    <row r="8320" spans="1:22">
      <c r="A8320" s="45"/>
      <c r="B8320" s="43">
        <f t="shared" si="134"/>
        <v>8305</v>
      </c>
      <c r="C8320" s="919"/>
      <c r="D8320" s="48"/>
      <c r="L8320" s="259"/>
      <c r="M8320" s="259"/>
      <c r="S8320" s="259"/>
      <c r="T8320" s="259"/>
      <c r="U8320" s="259"/>
      <c r="V8320" s="259"/>
    </row>
    <row r="8321" spans="1:22">
      <c r="A8321" s="45"/>
      <c r="B8321" s="43">
        <f t="shared" si="134"/>
        <v>8306</v>
      </c>
      <c r="C8321" s="919"/>
      <c r="D8321" s="48"/>
      <c r="L8321" s="259"/>
      <c r="M8321" s="259"/>
      <c r="S8321" s="259"/>
      <c r="T8321" s="259"/>
      <c r="U8321" s="259"/>
      <c r="V8321" s="259"/>
    </row>
    <row r="8322" spans="1:22">
      <c r="A8322" s="45"/>
      <c r="B8322" s="43">
        <f t="shared" si="134"/>
        <v>8307</v>
      </c>
      <c r="C8322" s="919"/>
      <c r="D8322" s="48"/>
      <c r="L8322" s="259"/>
      <c r="M8322" s="259"/>
      <c r="S8322" s="259"/>
      <c r="T8322" s="259"/>
      <c r="U8322" s="259"/>
      <c r="V8322" s="259"/>
    </row>
    <row r="8323" spans="1:22">
      <c r="A8323" s="45"/>
      <c r="B8323" s="43">
        <f t="shared" si="134"/>
        <v>8308</v>
      </c>
      <c r="C8323" s="919"/>
      <c r="D8323" s="48"/>
      <c r="L8323" s="259"/>
      <c r="M8323" s="259"/>
      <c r="S8323" s="259"/>
      <c r="T8323" s="259"/>
      <c r="U8323" s="259"/>
      <c r="V8323" s="259"/>
    </row>
    <row r="8324" spans="1:22">
      <c r="A8324" s="45"/>
      <c r="B8324" s="43">
        <f t="shared" si="134"/>
        <v>8309</v>
      </c>
      <c r="C8324" s="919"/>
      <c r="D8324" s="48"/>
      <c r="L8324" s="259"/>
      <c r="M8324" s="259"/>
      <c r="S8324" s="259"/>
      <c r="T8324" s="259"/>
      <c r="U8324" s="259"/>
      <c r="V8324" s="259"/>
    </row>
    <row r="8325" spans="1:22">
      <c r="A8325" s="45"/>
      <c r="B8325" s="43">
        <f t="shared" si="134"/>
        <v>8310</v>
      </c>
      <c r="C8325" s="919"/>
      <c r="D8325" s="48"/>
      <c r="L8325" s="259"/>
      <c r="M8325" s="259"/>
      <c r="S8325" s="259"/>
      <c r="T8325" s="259"/>
      <c r="U8325" s="259"/>
      <c r="V8325" s="259"/>
    </row>
    <row r="8326" spans="1:22">
      <c r="A8326" s="45"/>
      <c r="B8326" s="43">
        <f t="shared" si="134"/>
        <v>8311</v>
      </c>
      <c r="C8326" s="919"/>
      <c r="D8326" s="48"/>
      <c r="L8326" s="259"/>
      <c r="M8326" s="259"/>
      <c r="S8326" s="259"/>
      <c r="T8326" s="259"/>
      <c r="U8326" s="259"/>
      <c r="V8326" s="259"/>
    </row>
    <row r="8327" spans="1:22">
      <c r="A8327" s="45"/>
      <c r="B8327" s="43">
        <f t="shared" si="134"/>
        <v>8312</v>
      </c>
      <c r="C8327" s="919"/>
      <c r="D8327" s="48"/>
      <c r="L8327" s="259"/>
      <c r="M8327" s="259"/>
      <c r="S8327" s="259"/>
      <c r="T8327" s="259"/>
      <c r="U8327" s="259"/>
      <c r="V8327" s="259"/>
    </row>
    <row r="8328" spans="1:22">
      <c r="A8328" s="45"/>
      <c r="B8328" s="43">
        <f t="shared" si="134"/>
        <v>8313</v>
      </c>
      <c r="C8328" s="919"/>
      <c r="D8328" s="48"/>
      <c r="L8328" s="259"/>
      <c r="M8328" s="259"/>
      <c r="S8328" s="259"/>
      <c r="T8328" s="259"/>
      <c r="U8328" s="259"/>
      <c r="V8328" s="259"/>
    </row>
    <row r="8329" spans="1:22">
      <c r="A8329" s="45"/>
      <c r="B8329" s="43">
        <f t="shared" si="134"/>
        <v>8314</v>
      </c>
      <c r="C8329" s="919"/>
      <c r="D8329" s="48"/>
      <c r="L8329" s="259"/>
      <c r="M8329" s="259"/>
      <c r="S8329" s="259"/>
      <c r="T8329" s="259"/>
      <c r="U8329" s="259"/>
      <c r="V8329" s="259"/>
    </row>
    <row r="8330" spans="1:22">
      <c r="A8330" s="45"/>
      <c r="B8330" s="43">
        <f t="shared" si="134"/>
        <v>8315</v>
      </c>
      <c r="C8330" s="919"/>
      <c r="D8330" s="48"/>
      <c r="L8330" s="259"/>
      <c r="M8330" s="259"/>
      <c r="S8330" s="259"/>
      <c r="T8330" s="259"/>
      <c r="U8330" s="259"/>
      <c r="V8330" s="259"/>
    </row>
    <row r="8331" spans="1:22">
      <c r="A8331" s="45"/>
      <c r="B8331" s="43">
        <f t="shared" si="134"/>
        <v>8316</v>
      </c>
      <c r="C8331" s="919"/>
      <c r="D8331" s="48"/>
      <c r="L8331" s="259"/>
      <c r="M8331" s="259"/>
      <c r="S8331" s="259"/>
      <c r="T8331" s="259"/>
      <c r="U8331" s="259"/>
      <c r="V8331" s="259"/>
    </row>
    <row r="8332" spans="1:22">
      <c r="A8332" s="45"/>
      <c r="B8332" s="43">
        <f t="shared" si="134"/>
        <v>8317</v>
      </c>
      <c r="C8332" s="919"/>
      <c r="D8332" s="48"/>
      <c r="L8332" s="259"/>
      <c r="M8332" s="259"/>
      <c r="S8332" s="259"/>
      <c r="T8332" s="259"/>
      <c r="U8332" s="259"/>
      <c r="V8332" s="259"/>
    </row>
    <row r="8333" spans="1:22">
      <c r="A8333" s="45"/>
      <c r="B8333" s="43">
        <f t="shared" si="134"/>
        <v>8318</v>
      </c>
      <c r="C8333" s="919"/>
      <c r="D8333" s="48"/>
      <c r="L8333" s="259"/>
      <c r="M8333" s="259"/>
      <c r="S8333" s="259"/>
      <c r="T8333" s="259"/>
      <c r="U8333" s="259"/>
      <c r="V8333" s="259"/>
    </row>
    <row r="8334" spans="1:22">
      <c r="A8334" s="45"/>
      <c r="B8334" s="43">
        <f t="shared" si="134"/>
        <v>8319</v>
      </c>
      <c r="C8334" s="919"/>
      <c r="D8334" s="48"/>
      <c r="L8334" s="259"/>
      <c r="M8334" s="259"/>
      <c r="S8334" s="259"/>
      <c r="T8334" s="259"/>
      <c r="U8334" s="259"/>
      <c r="V8334" s="259"/>
    </row>
    <row r="8335" spans="1:22">
      <c r="A8335" s="45"/>
      <c r="B8335" s="43">
        <f t="shared" si="134"/>
        <v>8320</v>
      </c>
      <c r="C8335" s="919"/>
      <c r="D8335" s="48"/>
      <c r="L8335" s="259"/>
      <c r="M8335" s="259"/>
      <c r="S8335" s="259"/>
      <c r="T8335" s="259"/>
      <c r="U8335" s="259"/>
      <c r="V8335" s="259"/>
    </row>
    <row r="8336" spans="1:22">
      <c r="A8336" s="45"/>
      <c r="B8336" s="43">
        <f t="shared" si="134"/>
        <v>8321</v>
      </c>
      <c r="C8336" s="919"/>
      <c r="D8336" s="48"/>
      <c r="L8336" s="259"/>
      <c r="M8336" s="259"/>
      <c r="S8336" s="259"/>
      <c r="T8336" s="259"/>
      <c r="U8336" s="259"/>
      <c r="V8336" s="259"/>
    </row>
    <row r="8337" spans="1:22">
      <c r="A8337" s="45"/>
      <c r="B8337" s="43">
        <f t="shared" si="134"/>
        <v>8322</v>
      </c>
      <c r="C8337" s="919"/>
      <c r="D8337" s="48"/>
      <c r="L8337" s="259"/>
      <c r="M8337" s="259"/>
      <c r="S8337" s="259"/>
      <c r="T8337" s="259"/>
      <c r="U8337" s="259"/>
      <c r="V8337" s="259"/>
    </row>
    <row r="8338" spans="1:22">
      <c r="A8338" s="45"/>
      <c r="B8338" s="43">
        <f t="shared" ref="B8338:B8401" si="135">B8337+1</f>
        <v>8323</v>
      </c>
      <c r="C8338" s="919"/>
      <c r="D8338" s="48"/>
      <c r="L8338" s="259"/>
      <c r="M8338" s="259"/>
      <c r="S8338" s="259"/>
      <c r="T8338" s="259"/>
      <c r="U8338" s="259"/>
      <c r="V8338" s="259"/>
    </row>
    <row r="8339" spans="1:22">
      <c r="A8339" s="45"/>
      <c r="B8339" s="43">
        <f t="shared" si="135"/>
        <v>8324</v>
      </c>
      <c r="C8339" s="919"/>
      <c r="D8339" s="48"/>
      <c r="L8339" s="259"/>
      <c r="M8339" s="259"/>
      <c r="S8339" s="259"/>
      <c r="T8339" s="259"/>
      <c r="U8339" s="259"/>
      <c r="V8339" s="259"/>
    </row>
    <row r="8340" spans="1:22">
      <c r="A8340" s="45"/>
      <c r="B8340" s="43">
        <f t="shared" si="135"/>
        <v>8325</v>
      </c>
      <c r="C8340" s="919"/>
      <c r="D8340" s="48"/>
      <c r="L8340" s="259"/>
      <c r="M8340" s="259"/>
      <c r="S8340" s="259"/>
      <c r="T8340" s="259"/>
      <c r="U8340" s="259"/>
      <c r="V8340" s="259"/>
    </row>
    <row r="8341" spans="1:22">
      <c r="A8341" s="45"/>
      <c r="B8341" s="43">
        <f t="shared" si="135"/>
        <v>8326</v>
      </c>
      <c r="C8341" s="919"/>
      <c r="D8341" s="48"/>
      <c r="L8341" s="259"/>
      <c r="M8341" s="259"/>
      <c r="S8341" s="259"/>
      <c r="T8341" s="259"/>
      <c r="U8341" s="259"/>
      <c r="V8341" s="259"/>
    </row>
    <row r="8342" spans="1:22">
      <c r="A8342" s="45"/>
      <c r="B8342" s="43">
        <f t="shared" si="135"/>
        <v>8327</v>
      </c>
      <c r="C8342" s="919"/>
      <c r="D8342" s="48"/>
      <c r="L8342" s="259"/>
      <c r="M8342" s="259"/>
      <c r="S8342" s="259"/>
      <c r="T8342" s="259"/>
      <c r="U8342" s="259"/>
      <c r="V8342" s="259"/>
    </row>
    <row r="8343" spans="1:22">
      <c r="A8343" s="45"/>
      <c r="B8343" s="43">
        <f t="shared" si="135"/>
        <v>8328</v>
      </c>
      <c r="C8343" s="919"/>
      <c r="D8343" s="48"/>
      <c r="L8343" s="259"/>
      <c r="M8343" s="259"/>
      <c r="S8343" s="259"/>
      <c r="T8343" s="259"/>
      <c r="U8343" s="259"/>
      <c r="V8343" s="259"/>
    </row>
    <row r="8344" spans="1:22">
      <c r="A8344" s="45"/>
      <c r="B8344" s="43">
        <f t="shared" si="135"/>
        <v>8329</v>
      </c>
      <c r="C8344" s="919"/>
      <c r="D8344" s="48"/>
      <c r="L8344" s="259"/>
      <c r="M8344" s="259"/>
      <c r="S8344" s="259"/>
      <c r="T8344" s="259"/>
      <c r="U8344" s="259"/>
      <c r="V8344" s="259"/>
    </row>
    <row r="8345" spans="1:22">
      <c r="A8345" s="45"/>
      <c r="B8345" s="43">
        <f t="shared" si="135"/>
        <v>8330</v>
      </c>
      <c r="C8345" s="919"/>
      <c r="D8345" s="48"/>
      <c r="L8345" s="259"/>
      <c r="M8345" s="259"/>
      <c r="S8345" s="259"/>
      <c r="T8345" s="259"/>
      <c r="U8345" s="259"/>
      <c r="V8345" s="259"/>
    </row>
    <row r="8346" spans="1:22">
      <c r="A8346" s="45"/>
      <c r="B8346" s="43">
        <f t="shared" si="135"/>
        <v>8331</v>
      </c>
      <c r="C8346" s="919"/>
      <c r="D8346" s="48"/>
      <c r="L8346" s="259"/>
      <c r="M8346" s="259"/>
      <c r="S8346" s="259"/>
      <c r="T8346" s="259"/>
      <c r="U8346" s="259"/>
      <c r="V8346" s="259"/>
    </row>
    <row r="8347" spans="1:22">
      <c r="A8347" s="45"/>
      <c r="B8347" s="43">
        <f t="shared" si="135"/>
        <v>8332</v>
      </c>
      <c r="C8347" s="919"/>
      <c r="D8347" s="48"/>
      <c r="L8347" s="259"/>
      <c r="M8347" s="259"/>
      <c r="S8347" s="259"/>
      <c r="T8347" s="259"/>
      <c r="U8347" s="259"/>
      <c r="V8347" s="259"/>
    </row>
    <row r="8348" spans="1:22">
      <c r="A8348" s="45"/>
      <c r="B8348" s="43">
        <f t="shared" si="135"/>
        <v>8333</v>
      </c>
      <c r="C8348" s="919"/>
      <c r="D8348" s="48"/>
      <c r="L8348" s="259"/>
      <c r="M8348" s="259"/>
      <c r="S8348" s="259"/>
      <c r="T8348" s="259"/>
      <c r="U8348" s="259"/>
      <c r="V8348" s="259"/>
    </row>
    <row r="8349" spans="1:22">
      <c r="A8349" s="45"/>
      <c r="B8349" s="43">
        <f t="shared" si="135"/>
        <v>8334</v>
      </c>
      <c r="C8349" s="919"/>
      <c r="D8349" s="48"/>
      <c r="L8349" s="259"/>
      <c r="M8349" s="259"/>
      <c r="S8349" s="259"/>
      <c r="T8349" s="259"/>
      <c r="U8349" s="259"/>
      <c r="V8349" s="259"/>
    </row>
    <row r="8350" spans="1:22">
      <c r="A8350" s="45"/>
      <c r="B8350" s="43">
        <f t="shared" si="135"/>
        <v>8335</v>
      </c>
      <c r="C8350" s="919"/>
      <c r="D8350" s="48"/>
      <c r="L8350" s="259"/>
      <c r="M8350" s="259"/>
      <c r="S8350" s="259"/>
      <c r="T8350" s="259"/>
      <c r="U8350" s="259"/>
      <c r="V8350" s="259"/>
    </row>
    <row r="8351" spans="1:22">
      <c r="A8351" s="45"/>
      <c r="B8351" s="43">
        <f t="shared" si="135"/>
        <v>8336</v>
      </c>
      <c r="C8351" s="919"/>
      <c r="D8351" s="48"/>
      <c r="L8351" s="259"/>
      <c r="M8351" s="259"/>
      <c r="S8351" s="259"/>
      <c r="T8351" s="259"/>
      <c r="U8351" s="259"/>
      <c r="V8351" s="259"/>
    </row>
    <row r="8352" spans="1:22">
      <c r="A8352" s="45"/>
      <c r="B8352" s="43">
        <f t="shared" si="135"/>
        <v>8337</v>
      </c>
      <c r="C8352" s="919"/>
      <c r="D8352" s="48"/>
      <c r="L8352" s="259"/>
      <c r="M8352" s="259"/>
      <c r="S8352" s="259"/>
      <c r="T8352" s="259"/>
      <c r="U8352" s="259"/>
      <c r="V8352" s="259"/>
    </row>
    <row r="8353" spans="1:22">
      <c r="A8353" s="45"/>
      <c r="B8353" s="43">
        <f t="shared" si="135"/>
        <v>8338</v>
      </c>
      <c r="C8353" s="919"/>
      <c r="D8353" s="48"/>
      <c r="L8353" s="259"/>
      <c r="M8353" s="259"/>
      <c r="S8353" s="259"/>
      <c r="T8353" s="259"/>
      <c r="U8353" s="259"/>
      <c r="V8353" s="259"/>
    </row>
    <row r="8354" spans="1:22">
      <c r="A8354" s="45"/>
      <c r="B8354" s="43">
        <f t="shared" si="135"/>
        <v>8339</v>
      </c>
      <c r="C8354" s="919"/>
      <c r="D8354" s="48"/>
      <c r="L8354" s="259"/>
      <c r="M8354" s="259"/>
      <c r="S8354" s="259"/>
      <c r="T8354" s="259"/>
      <c r="U8354" s="259"/>
      <c r="V8354" s="259"/>
    </row>
    <row r="8355" spans="1:22">
      <c r="A8355" s="45"/>
      <c r="B8355" s="43">
        <f t="shared" si="135"/>
        <v>8340</v>
      </c>
      <c r="C8355" s="919"/>
      <c r="D8355" s="48"/>
      <c r="L8355" s="259"/>
      <c r="M8355" s="259"/>
      <c r="S8355" s="259"/>
      <c r="T8355" s="259"/>
      <c r="U8355" s="259"/>
      <c r="V8355" s="259"/>
    </row>
    <row r="8356" spans="1:22">
      <c r="A8356" s="45"/>
      <c r="B8356" s="43">
        <f t="shared" si="135"/>
        <v>8341</v>
      </c>
      <c r="C8356" s="919"/>
      <c r="D8356" s="48"/>
      <c r="L8356" s="259"/>
      <c r="M8356" s="259"/>
      <c r="S8356" s="259"/>
      <c r="T8356" s="259"/>
      <c r="U8356" s="259"/>
      <c r="V8356" s="259"/>
    </row>
    <row r="8357" spans="1:22">
      <c r="A8357" s="45"/>
      <c r="B8357" s="43">
        <f t="shared" si="135"/>
        <v>8342</v>
      </c>
      <c r="C8357" s="919"/>
      <c r="D8357" s="48"/>
      <c r="L8357" s="259"/>
      <c r="M8357" s="259"/>
      <c r="S8357" s="259"/>
      <c r="T8357" s="259"/>
      <c r="U8357" s="259"/>
      <c r="V8357" s="259"/>
    </row>
    <row r="8358" spans="1:22">
      <c r="A8358" s="45"/>
      <c r="B8358" s="43">
        <f t="shared" si="135"/>
        <v>8343</v>
      </c>
      <c r="C8358" s="919"/>
      <c r="D8358" s="48"/>
      <c r="L8358" s="259"/>
      <c r="M8358" s="259"/>
      <c r="S8358" s="259"/>
      <c r="T8358" s="259"/>
      <c r="U8358" s="259"/>
      <c r="V8358" s="259"/>
    </row>
    <row r="8359" spans="1:22">
      <c r="A8359" s="45"/>
      <c r="B8359" s="43">
        <f t="shared" si="135"/>
        <v>8344</v>
      </c>
      <c r="C8359" s="919"/>
      <c r="D8359" s="48"/>
      <c r="L8359" s="259"/>
      <c r="M8359" s="259"/>
      <c r="S8359" s="259"/>
      <c r="T8359" s="259"/>
      <c r="U8359" s="259"/>
      <c r="V8359" s="259"/>
    </row>
    <row r="8360" spans="1:22">
      <c r="A8360" s="45"/>
      <c r="B8360" s="43">
        <f t="shared" si="135"/>
        <v>8345</v>
      </c>
      <c r="C8360" s="919"/>
      <c r="D8360" s="48"/>
      <c r="L8360" s="259"/>
      <c r="M8360" s="259"/>
      <c r="S8360" s="259"/>
      <c r="T8360" s="259"/>
      <c r="U8360" s="259"/>
      <c r="V8360" s="259"/>
    </row>
    <row r="8361" spans="1:22">
      <c r="A8361" s="45"/>
      <c r="B8361" s="43">
        <f t="shared" si="135"/>
        <v>8346</v>
      </c>
      <c r="C8361" s="919"/>
      <c r="D8361" s="48"/>
      <c r="L8361" s="259"/>
      <c r="M8361" s="259"/>
      <c r="S8361" s="259"/>
      <c r="T8361" s="259"/>
      <c r="U8361" s="259"/>
      <c r="V8361" s="259"/>
    </row>
    <row r="8362" spans="1:22">
      <c r="A8362" s="45"/>
      <c r="B8362" s="43">
        <f t="shared" si="135"/>
        <v>8347</v>
      </c>
      <c r="C8362" s="919"/>
      <c r="D8362" s="48"/>
      <c r="L8362" s="259"/>
      <c r="M8362" s="259"/>
      <c r="S8362" s="259"/>
      <c r="T8362" s="259"/>
      <c r="U8362" s="259"/>
      <c r="V8362" s="259"/>
    </row>
    <row r="8363" spans="1:22">
      <c r="A8363" s="45"/>
      <c r="B8363" s="43">
        <f t="shared" si="135"/>
        <v>8348</v>
      </c>
      <c r="C8363" s="919"/>
      <c r="D8363" s="48"/>
      <c r="L8363" s="259"/>
      <c r="M8363" s="259"/>
      <c r="S8363" s="259"/>
      <c r="T8363" s="259"/>
      <c r="U8363" s="259"/>
      <c r="V8363" s="259"/>
    </row>
    <row r="8364" spans="1:22">
      <c r="A8364" s="45"/>
      <c r="B8364" s="43">
        <f t="shared" si="135"/>
        <v>8349</v>
      </c>
      <c r="C8364" s="919"/>
      <c r="D8364" s="48"/>
      <c r="L8364" s="259"/>
      <c r="M8364" s="259"/>
      <c r="S8364" s="259"/>
      <c r="T8364" s="259"/>
      <c r="U8364" s="259"/>
      <c r="V8364" s="259"/>
    </row>
    <row r="8365" spans="1:22">
      <c r="A8365" s="45"/>
      <c r="B8365" s="43">
        <f t="shared" si="135"/>
        <v>8350</v>
      </c>
      <c r="C8365" s="919"/>
      <c r="D8365" s="48"/>
      <c r="L8365" s="259"/>
      <c r="M8365" s="259"/>
      <c r="S8365" s="259"/>
      <c r="T8365" s="259"/>
      <c r="U8365" s="259"/>
      <c r="V8365" s="259"/>
    </row>
    <row r="8366" spans="1:22">
      <c r="A8366" s="45"/>
      <c r="B8366" s="43">
        <f t="shared" si="135"/>
        <v>8351</v>
      </c>
      <c r="C8366" s="919"/>
      <c r="D8366" s="48"/>
      <c r="L8366" s="259"/>
      <c r="M8366" s="259"/>
      <c r="S8366" s="259"/>
      <c r="T8366" s="259"/>
      <c r="U8366" s="259"/>
      <c r="V8366" s="259"/>
    </row>
    <row r="8367" spans="1:22">
      <c r="A8367" s="45"/>
      <c r="B8367" s="43">
        <f t="shared" si="135"/>
        <v>8352</v>
      </c>
      <c r="C8367" s="919"/>
      <c r="D8367" s="48"/>
      <c r="L8367" s="259"/>
      <c r="M8367" s="259"/>
      <c r="S8367" s="259"/>
      <c r="T8367" s="259"/>
      <c r="U8367" s="259"/>
      <c r="V8367" s="259"/>
    </row>
    <row r="8368" spans="1:22">
      <c r="A8368" s="45"/>
      <c r="B8368" s="43">
        <f t="shared" si="135"/>
        <v>8353</v>
      </c>
      <c r="C8368" s="919"/>
      <c r="D8368" s="48"/>
      <c r="L8368" s="259"/>
      <c r="M8368" s="259"/>
      <c r="S8368" s="259"/>
      <c r="T8368" s="259"/>
      <c r="U8368" s="259"/>
      <c r="V8368" s="259"/>
    </row>
    <row r="8369" spans="1:22">
      <c r="A8369" s="45"/>
      <c r="B8369" s="43">
        <f t="shared" si="135"/>
        <v>8354</v>
      </c>
      <c r="C8369" s="919"/>
      <c r="D8369" s="48"/>
      <c r="L8369" s="259"/>
      <c r="M8369" s="259"/>
      <c r="S8369" s="259"/>
      <c r="T8369" s="259"/>
      <c r="U8369" s="259"/>
      <c r="V8369" s="259"/>
    </row>
    <row r="8370" spans="1:22">
      <c r="A8370" s="45"/>
      <c r="B8370" s="43">
        <f t="shared" si="135"/>
        <v>8355</v>
      </c>
      <c r="C8370" s="919"/>
      <c r="D8370" s="48"/>
      <c r="L8370" s="259"/>
      <c r="M8370" s="259"/>
      <c r="S8370" s="259"/>
      <c r="T8370" s="259"/>
      <c r="U8370" s="259"/>
      <c r="V8370" s="259"/>
    </row>
    <row r="8371" spans="1:22">
      <c r="A8371" s="45"/>
      <c r="B8371" s="43">
        <f t="shared" si="135"/>
        <v>8356</v>
      </c>
      <c r="C8371" s="919"/>
      <c r="D8371" s="48"/>
      <c r="L8371" s="259"/>
      <c r="M8371" s="259"/>
      <c r="S8371" s="259"/>
      <c r="T8371" s="259"/>
      <c r="U8371" s="259"/>
      <c r="V8371" s="259"/>
    </row>
    <row r="8372" spans="1:22">
      <c r="A8372" s="45"/>
      <c r="B8372" s="43">
        <f t="shared" si="135"/>
        <v>8357</v>
      </c>
      <c r="C8372" s="919"/>
      <c r="D8372" s="48"/>
      <c r="L8372" s="259"/>
      <c r="M8372" s="259"/>
      <c r="S8372" s="259"/>
      <c r="T8372" s="259"/>
      <c r="U8372" s="259"/>
      <c r="V8372" s="259"/>
    </row>
    <row r="8373" spans="1:22">
      <c r="A8373" s="45"/>
      <c r="B8373" s="43">
        <f t="shared" si="135"/>
        <v>8358</v>
      </c>
      <c r="C8373" s="919"/>
      <c r="D8373" s="48"/>
      <c r="L8373" s="259"/>
      <c r="M8373" s="259"/>
      <c r="S8373" s="259"/>
      <c r="T8373" s="259"/>
      <c r="U8373" s="259"/>
      <c r="V8373" s="259"/>
    </row>
    <row r="8374" spans="1:22">
      <c r="A8374" s="45"/>
      <c r="B8374" s="43">
        <f t="shared" si="135"/>
        <v>8359</v>
      </c>
      <c r="C8374" s="919"/>
      <c r="D8374" s="48"/>
      <c r="L8374" s="259"/>
      <c r="M8374" s="259"/>
      <c r="S8374" s="259"/>
      <c r="T8374" s="259"/>
      <c r="U8374" s="259"/>
      <c r="V8374" s="259"/>
    </row>
    <row r="8375" spans="1:22">
      <c r="A8375" s="45"/>
      <c r="B8375" s="43">
        <f t="shared" si="135"/>
        <v>8360</v>
      </c>
      <c r="C8375" s="919"/>
      <c r="D8375" s="48"/>
      <c r="L8375" s="259"/>
      <c r="M8375" s="259"/>
      <c r="S8375" s="259"/>
      <c r="T8375" s="259"/>
      <c r="U8375" s="259"/>
      <c r="V8375" s="259"/>
    </row>
    <row r="8376" spans="1:22">
      <c r="A8376" s="45"/>
      <c r="B8376" s="43">
        <f t="shared" si="135"/>
        <v>8361</v>
      </c>
      <c r="C8376" s="919"/>
      <c r="D8376" s="48"/>
      <c r="L8376" s="259"/>
      <c r="M8376" s="259"/>
      <c r="S8376" s="259"/>
      <c r="T8376" s="259"/>
      <c r="U8376" s="259"/>
      <c r="V8376" s="259"/>
    </row>
    <row r="8377" spans="1:22">
      <c r="A8377" s="45"/>
      <c r="B8377" s="43">
        <f t="shared" si="135"/>
        <v>8362</v>
      </c>
      <c r="C8377" s="919"/>
      <c r="D8377" s="48"/>
      <c r="L8377" s="259"/>
      <c r="M8377" s="259"/>
      <c r="S8377" s="259"/>
      <c r="T8377" s="259"/>
      <c r="U8377" s="259"/>
      <c r="V8377" s="259"/>
    </row>
    <row r="8378" spans="1:22">
      <c r="A8378" s="45"/>
      <c r="B8378" s="43">
        <f t="shared" si="135"/>
        <v>8363</v>
      </c>
      <c r="C8378" s="919"/>
      <c r="D8378" s="48"/>
      <c r="L8378" s="259"/>
      <c r="M8378" s="259"/>
      <c r="S8378" s="259"/>
      <c r="T8378" s="259"/>
      <c r="U8378" s="259"/>
      <c r="V8378" s="259"/>
    </row>
    <row r="8379" spans="1:22">
      <c r="A8379" s="45"/>
      <c r="B8379" s="43">
        <f t="shared" si="135"/>
        <v>8364</v>
      </c>
      <c r="C8379" s="919"/>
      <c r="D8379" s="48"/>
      <c r="L8379" s="259"/>
      <c r="M8379" s="259"/>
      <c r="S8379" s="259"/>
      <c r="T8379" s="259"/>
      <c r="U8379" s="259"/>
      <c r="V8379" s="259"/>
    </row>
    <row r="8380" spans="1:22">
      <c r="A8380" s="45"/>
      <c r="B8380" s="43">
        <f t="shared" si="135"/>
        <v>8365</v>
      </c>
      <c r="C8380" s="919"/>
      <c r="D8380" s="48"/>
      <c r="L8380" s="259"/>
      <c r="M8380" s="259"/>
      <c r="S8380" s="259"/>
      <c r="T8380" s="259"/>
      <c r="U8380" s="259"/>
      <c r="V8380" s="259"/>
    </row>
    <row r="8381" spans="1:22">
      <c r="A8381" s="45"/>
      <c r="B8381" s="43">
        <f t="shared" si="135"/>
        <v>8366</v>
      </c>
      <c r="C8381" s="919"/>
      <c r="D8381" s="48"/>
      <c r="L8381" s="259"/>
      <c r="M8381" s="259"/>
      <c r="S8381" s="259"/>
      <c r="T8381" s="259"/>
      <c r="U8381" s="259"/>
      <c r="V8381" s="259"/>
    </row>
    <row r="8382" spans="1:22">
      <c r="A8382" s="45"/>
      <c r="B8382" s="43">
        <f t="shared" si="135"/>
        <v>8367</v>
      </c>
      <c r="C8382" s="919"/>
      <c r="D8382" s="48"/>
      <c r="L8382" s="259"/>
      <c r="M8382" s="259"/>
      <c r="S8382" s="259"/>
      <c r="T8382" s="259"/>
      <c r="U8382" s="259"/>
      <c r="V8382" s="259"/>
    </row>
    <row r="8383" spans="1:22">
      <c r="A8383" s="45"/>
      <c r="B8383" s="43">
        <f t="shared" si="135"/>
        <v>8368</v>
      </c>
      <c r="C8383" s="919"/>
      <c r="D8383" s="48"/>
      <c r="L8383" s="259"/>
      <c r="M8383" s="259"/>
      <c r="S8383" s="259"/>
      <c r="T8383" s="259"/>
      <c r="U8383" s="259"/>
      <c r="V8383" s="259"/>
    </row>
    <row r="8384" spans="1:22">
      <c r="A8384" s="45"/>
      <c r="B8384" s="43">
        <f t="shared" si="135"/>
        <v>8369</v>
      </c>
      <c r="C8384" s="919"/>
      <c r="D8384" s="48"/>
      <c r="L8384" s="259"/>
      <c r="M8384" s="259"/>
      <c r="S8384" s="259"/>
      <c r="T8384" s="259"/>
      <c r="U8384" s="259"/>
      <c r="V8384" s="259"/>
    </row>
    <row r="8385" spans="1:22">
      <c r="A8385" s="45"/>
      <c r="B8385" s="43">
        <f t="shared" si="135"/>
        <v>8370</v>
      </c>
      <c r="C8385" s="919"/>
      <c r="D8385" s="48"/>
      <c r="L8385" s="259"/>
      <c r="M8385" s="259"/>
      <c r="S8385" s="259"/>
      <c r="T8385" s="259"/>
      <c r="U8385" s="259"/>
      <c r="V8385" s="259"/>
    </row>
    <row r="8386" spans="1:22">
      <c r="A8386" s="45"/>
      <c r="B8386" s="43">
        <f t="shared" si="135"/>
        <v>8371</v>
      </c>
      <c r="C8386" s="919"/>
      <c r="D8386" s="48"/>
      <c r="L8386" s="259"/>
      <c r="M8386" s="259"/>
      <c r="S8386" s="259"/>
      <c r="T8386" s="259"/>
      <c r="U8386" s="259"/>
      <c r="V8386" s="259"/>
    </row>
    <row r="8387" spans="1:22">
      <c r="A8387" s="45"/>
      <c r="B8387" s="43">
        <f t="shared" si="135"/>
        <v>8372</v>
      </c>
      <c r="C8387" s="919"/>
      <c r="D8387" s="48"/>
      <c r="L8387" s="259"/>
      <c r="M8387" s="259"/>
      <c r="S8387" s="259"/>
      <c r="T8387" s="259"/>
      <c r="U8387" s="259"/>
      <c r="V8387" s="259"/>
    </row>
    <row r="8388" spans="1:22">
      <c r="A8388" s="45"/>
      <c r="B8388" s="43">
        <f t="shared" si="135"/>
        <v>8373</v>
      </c>
      <c r="C8388" s="919"/>
      <c r="D8388" s="48"/>
      <c r="L8388" s="259"/>
      <c r="M8388" s="259"/>
      <c r="S8388" s="259"/>
      <c r="T8388" s="259"/>
      <c r="U8388" s="259"/>
      <c r="V8388" s="259"/>
    </row>
    <row r="8389" spans="1:22">
      <c r="A8389" s="45"/>
      <c r="B8389" s="43">
        <f t="shared" si="135"/>
        <v>8374</v>
      </c>
      <c r="C8389" s="919"/>
      <c r="D8389" s="48"/>
      <c r="L8389" s="259"/>
      <c r="M8389" s="259"/>
      <c r="S8389" s="259"/>
      <c r="T8389" s="259"/>
      <c r="U8389" s="259"/>
      <c r="V8389" s="259"/>
    </row>
    <row r="8390" spans="1:22">
      <c r="A8390" s="45"/>
      <c r="B8390" s="43">
        <f t="shared" si="135"/>
        <v>8375</v>
      </c>
      <c r="C8390" s="919"/>
      <c r="D8390" s="48"/>
      <c r="L8390" s="259"/>
      <c r="M8390" s="259"/>
      <c r="S8390" s="259"/>
      <c r="T8390" s="259"/>
      <c r="U8390" s="259"/>
      <c r="V8390" s="259"/>
    </row>
    <row r="8391" spans="1:22">
      <c r="A8391" s="45"/>
      <c r="B8391" s="43">
        <f t="shared" si="135"/>
        <v>8376</v>
      </c>
      <c r="C8391" s="919"/>
      <c r="D8391" s="48"/>
      <c r="L8391" s="259"/>
      <c r="M8391" s="259"/>
      <c r="S8391" s="259"/>
      <c r="T8391" s="259"/>
      <c r="U8391" s="259"/>
      <c r="V8391" s="259"/>
    </row>
    <row r="8392" spans="1:22">
      <c r="A8392" s="45"/>
      <c r="B8392" s="43">
        <f t="shared" si="135"/>
        <v>8377</v>
      </c>
      <c r="C8392" s="919"/>
      <c r="D8392" s="48"/>
      <c r="L8392" s="259"/>
      <c r="M8392" s="259"/>
      <c r="S8392" s="259"/>
      <c r="T8392" s="259"/>
      <c r="U8392" s="259"/>
      <c r="V8392" s="259"/>
    </row>
    <row r="8393" spans="1:22">
      <c r="A8393" s="45"/>
      <c r="B8393" s="43">
        <f t="shared" si="135"/>
        <v>8378</v>
      </c>
      <c r="C8393" s="919"/>
      <c r="D8393" s="48"/>
      <c r="L8393" s="259"/>
      <c r="M8393" s="259"/>
      <c r="S8393" s="259"/>
      <c r="T8393" s="259"/>
      <c r="U8393" s="259"/>
      <c r="V8393" s="259"/>
    </row>
    <row r="8394" spans="1:22">
      <c r="A8394" s="45"/>
      <c r="B8394" s="43">
        <f t="shared" si="135"/>
        <v>8379</v>
      </c>
      <c r="C8394" s="919"/>
      <c r="D8394" s="48"/>
      <c r="L8394" s="259"/>
      <c r="M8394" s="259"/>
      <c r="S8394" s="259"/>
      <c r="T8394" s="259"/>
      <c r="U8394" s="259"/>
      <c r="V8394" s="259"/>
    </row>
    <row r="8395" spans="1:22">
      <c r="A8395" s="45"/>
      <c r="B8395" s="43">
        <f t="shared" si="135"/>
        <v>8380</v>
      </c>
      <c r="C8395" s="919"/>
      <c r="D8395" s="48"/>
      <c r="L8395" s="259"/>
      <c r="M8395" s="259"/>
      <c r="S8395" s="259"/>
      <c r="T8395" s="259"/>
      <c r="U8395" s="259"/>
      <c r="V8395" s="259"/>
    </row>
    <row r="8396" spans="1:22">
      <c r="A8396" s="45"/>
      <c r="B8396" s="43">
        <f t="shared" si="135"/>
        <v>8381</v>
      </c>
      <c r="C8396" s="919"/>
      <c r="D8396" s="48"/>
      <c r="L8396" s="259"/>
      <c r="M8396" s="259"/>
      <c r="S8396" s="259"/>
      <c r="T8396" s="259"/>
      <c r="U8396" s="259"/>
      <c r="V8396" s="259"/>
    </row>
    <row r="8397" spans="1:22">
      <c r="A8397" s="45"/>
      <c r="B8397" s="43">
        <f t="shared" si="135"/>
        <v>8382</v>
      </c>
      <c r="C8397" s="919"/>
      <c r="D8397" s="48"/>
      <c r="L8397" s="259"/>
      <c r="M8397" s="259"/>
      <c r="S8397" s="259"/>
      <c r="T8397" s="259"/>
      <c r="U8397" s="259"/>
      <c r="V8397" s="259"/>
    </row>
    <row r="8398" spans="1:22">
      <c r="A8398" s="45"/>
      <c r="B8398" s="43">
        <f t="shared" si="135"/>
        <v>8383</v>
      </c>
      <c r="C8398" s="919"/>
      <c r="D8398" s="48"/>
      <c r="L8398" s="259"/>
      <c r="M8398" s="259"/>
      <c r="S8398" s="259"/>
      <c r="T8398" s="259"/>
      <c r="U8398" s="259"/>
      <c r="V8398" s="259"/>
    </row>
    <row r="8399" spans="1:22">
      <c r="A8399" s="45"/>
      <c r="B8399" s="43">
        <f t="shared" si="135"/>
        <v>8384</v>
      </c>
      <c r="C8399" s="919"/>
      <c r="D8399" s="48"/>
      <c r="L8399" s="259"/>
      <c r="M8399" s="259"/>
      <c r="S8399" s="259"/>
      <c r="T8399" s="259"/>
      <c r="U8399" s="259"/>
      <c r="V8399" s="259"/>
    </row>
    <row r="8400" spans="1:22">
      <c r="A8400" s="45"/>
      <c r="B8400" s="43">
        <f t="shared" si="135"/>
        <v>8385</v>
      </c>
      <c r="C8400" s="919"/>
      <c r="D8400" s="48"/>
      <c r="L8400" s="259"/>
      <c r="M8400" s="259"/>
      <c r="S8400" s="259"/>
      <c r="T8400" s="259"/>
      <c r="U8400" s="259"/>
      <c r="V8400" s="259"/>
    </row>
    <row r="8401" spans="1:22">
      <c r="A8401" s="45"/>
      <c r="B8401" s="43">
        <f t="shared" si="135"/>
        <v>8386</v>
      </c>
      <c r="C8401" s="919"/>
      <c r="D8401" s="48"/>
      <c r="L8401" s="259"/>
      <c r="M8401" s="259"/>
      <c r="S8401" s="259"/>
      <c r="T8401" s="259"/>
      <c r="U8401" s="259"/>
      <c r="V8401" s="259"/>
    </row>
    <row r="8402" spans="1:22">
      <c r="A8402" s="45"/>
      <c r="B8402" s="43">
        <f t="shared" ref="B8402:B8465" si="136">B8401+1</f>
        <v>8387</v>
      </c>
      <c r="C8402" s="919"/>
      <c r="D8402" s="48"/>
      <c r="L8402" s="259"/>
      <c r="M8402" s="259"/>
      <c r="S8402" s="259"/>
      <c r="T8402" s="259"/>
      <c r="U8402" s="259"/>
      <c r="V8402" s="259"/>
    </row>
    <row r="8403" spans="1:22">
      <c r="A8403" s="45"/>
      <c r="B8403" s="43">
        <f t="shared" si="136"/>
        <v>8388</v>
      </c>
      <c r="C8403" s="919"/>
      <c r="D8403" s="48"/>
      <c r="L8403" s="259"/>
      <c r="M8403" s="259"/>
      <c r="S8403" s="259"/>
      <c r="T8403" s="259"/>
      <c r="U8403" s="259"/>
      <c r="V8403" s="259"/>
    </row>
    <row r="8404" spans="1:22">
      <c r="A8404" s="45"/>
      <c r="B8404" s="43">
        <f t="shared" si="136"/>
        <v>8389</v>
      </c>
      <c r="C8404" s="919"/>
      <c r="D8404" s="48"/>
      <c r="L8404" s="259"/>
      <c r="M8404" s="259"/>
      <c r="S8404" s="259"/>
      <c r="T8404" s="259"/>
      <c r="U8404" s="259"/>
      <c r="V8404" s="259"/>
    </row>
    <row r="8405" spans="1:22">
      <c r="A8405" s="45"/>
      <c r="B8405" s="43">
        <f t="shared" si="136"/>
        <v>8390</v>
      </c>
      <c r="C8405" s="919"/>
      <c r="D8405" s="48"/>
      <c r="L8405" s="259"/>
      <c r="M8405" s="259"/>
      <c r="S8405" s="259"/>
      <c r="T8405" s="259"/>
      <c r="U8405" s="259"/>
      <c r="V8405" s="259"/>
    </row>
    <row r="8406" spans="1:22">
      <c r="A8406" s="45"/>
      <c r="B8406" s="43">
        <f t="shared" si="136"/>
        <v>8391</v>
      </c>
      <c r="C8406" s="919"/>
      <c r="D8406" s="48"/>
      <c r="L8406" s="259"/>
      <c r="M8406" s="259"/>
      <c r="S8406" s="259"/>
      <c r="T8406" s="259"/>
      <c r="U8406" s="259"/>
      <c r="V8406" s="259"/>
    </row>
    <row r="8407" spans="1:22">
      <c r="A8407" s="45"/>
      <c r="B8407" s="43">
        <f t="shared" si="136"/>
        <v>8392</v>
      </c>
      <c r="C8407" s="919"/>
      <c r="D8407" s="48"/>
      <c r="L8407" s="259"/>
      <c r="M8407" s="259"/>
      <c r="S8407" s="259"/>
      <c r="T8407" s="259"/>
      <c r="U8407" s="259"/>
      <c r="V8407" s="259"/>
    </row>
    <row r="8408" spans="1:22">
      <c r="A8408" s="45"/>
      <c r="B8408" s="43">
        <f t="shared" si="136"/>
        <v>8393</v>
      </c>
      <c r="C8408" s="919"/>
      <c r="D8408" s="48"/>
      <c r="L8408" s="259"/>
      <c r="M8408" s="259"/>
      <c r="S8408" s="259"/>
      <c r="T8408" s="259"/>
      <c r="U8408" s="259"/>
      <c r="V8408" s="259"/>
    </row>
    <row r="8409" spans="1:22">
      <c r="A8409" s="45"/>
      <c r="B8409" s="43">
        <f t="shared" si="136"/>
        <v>8394</v>
      </c>
      <c r="C8409" s="919"/>
      <c r="D8409" s="48"/>
      <c r="L8409" s="259"/>
      <c r="M8409" s="259"/>
      <c r="S8409" s="259"/>
      <c r="T8409" s="259"/>
      <c r="U8409" s="259"/>
      <c r="V8409" s="259"/>
    </row>
    <row r="8410" spans="1:22">
      <c r="A8410" s="45"/>
      <c r="B8410" s="43">
        <f t="shared" si="136"/>
        <v>8395</v>
      </c>
      <c r="C8410" s="919"/>
      <c r="D8410" s="48"/>
      <c r="L8410" s="259"/>
      <c r="M8410" s="259"/>
      <c r="S8410" s="259"/>
      <c r="T8410" s="259"/>
      <c r="U8410" s="259"/>
      <c r="V8410" s="259"/>
    </row>
    <row r="8411" spans="1:22">
      <c r="A8411" s="45"/>
      <c r="B8411" s="43">
        <f t="shared" si="136"/>
        <v>8396</v>
      </c>
      <c r="C8411" s="919"/>
      <c r="D8411" s="48"/>
      <c r="L8411" s="259"/>
      <c r="M8411" s="259"/>
      <c r="S8411" s="259"/>
      <c r="T8411" s="259"/>
      <c r="U8411" s="259"/>
      <c r="V8411" s="259"/>
    </row>
    <row r="8412" spans="1:22">
      <c r="A8412" s="45"/>
      <c r="B8412" s="43">
        <f t="shared" si="136"/>
        <v>8397</v>
      </c>
      <c r="C8412" s="919"/>
      <c r="D8412" s="48"/>
      <c r="L8412" s="259"/>
      <c r="M8412" s="259"/>
      <c r="S8412" s="259"/>
      <c r="T8412" s="259"/>
      <c r="U8412" s="259"/>
      <c r="V8412" s="259"/>
    </row>
    <row r="8413" spans="1:22">
      <c r="A8413" s="45"/>
      <c r="B8413" s="43">
        <f t="shared" si="136"/>
        <v>8398</v>
      </c>
      <c r="C8413" s="919"/>
      <c r="D8413" s="48"/>
      <c r="L8413" s="259"/>
      <c r="M8413" s="259"/>
      <c r="S8413" s="259"/>
      <c r="T8413" s="259"/>
      <c r="U8413" s="259"/>
      <c r="V8413" s="259"/>
    </row>
    <row r="8414" spans="1:22">
      <c r="A8414" s="45"/>
      <c r="B8414" s="43">
        <f t="shared" si="136"/>
        <v>8399</v>
      </c>
      <c r="C8414" s="919"/>
      <c r="D8414" s="48"/>
      <c r="L8414" s="259"/>
      <c r="M8414" s="259"/>
      <c r="S8414" s="259"/>
      <c r="T8414" s="259"/>
      <c r="U8414" s="259"/>
      <c r="V8414" s="259"/>
    </row>
    <row r="8415" spans="1:22">
      <c r="A8415" s="45"/>
      <c r="B8415" s="43">
        <f t="shared" si="136"/>
        <v>8400</v>
      </c>
      <c r="C8415" s="919"/>
      <c r="D8415" s="48"/>
      <c r="L8415" s="259"/>
      <c r="M8415" s="259"/>
      <c r="S8415" s="259"/>
      <c r="T8415" s="259"/>
      <c r="U8415" s="259"/>
      <c r="V8415" s="259"/>
    </row>
    <row r="8416" spans="1:22">
      <c r="A8416" s="45"/>
      <c r="B8416" s="43">
        <f t="shared" si="136"/>
        <v>8401</v>
      </c>
      <c r="C8416" s="919"/>
      <c r="D8416" s="48"/>
      <c r="L8416" s="259"/>
      <c r="M8416" s="259"/>
      <c r="S8416" s="259"/>
      <c r="T8416" s="259"/>
      <c r="U8416" s="259"/>
      <c r="V8416" s="259"/>
    </row>
    <row r="8417" spans="1:22">
      <c r="A8417" s="45"/>
      <c r="B8417" s="43">
        <f t="shared" si="136"/>
        <v>8402</v>
      </c>
      <c r="C8417" s="919"/>
      <c r="D8417" s="48"/>
      <c r="L8417" s="259"/>
      <c r="M8417" s="259"/>
      <c r="S8417" s="259"/>
      <c r="T8417" s="259"/>
      <c r="U8417" s="259"/>
      <c r="V8417" s="259"/>
    </row>
    <row r="8418" spans="1:22">
      <c r="A8418" s="45"/>
      <c r="B8418" s="43">
        <f t="shared" si="136"/>
        <v>8403</v>
      </c>
      <c r="C8418" s="919"/>
      <c r="D8418" s="48"/>
      <c r="L8418" s="259"/>
      <c r="M8418" s="259"/>
      <c r="S8418" s="259"/>
      <c r="T8418" s="259"/>
      <c r="U8418" s="259"/>
      <c r="V8418" s="259"/>
    </row>
    <row r="8419" spans="1:22">
      <c r="A8419" s="45"/>
      <c r="B8419" s="43">
        <f t="shared" si="136"/>
        <v>8404</v>
      </c>
      <c r="C8419" s="919"/>
      <c r="D8419" s="48"/>
      <c r="L8419" s="259"/>
      <c r="M8419" s="259"/>
      <c r="S8419" s="259"/>
      <c r="T8419" s="259"/>
      <c r="U8419" s="259"/>
      <c r="V8419" s="259"/>
    </row>
    <row r="8420" spans="1:22">
      <c r="A8420" s="45"/>
      <c r="B8420" s="43">
        <f t="shared" si="136"/>
        <v>8405</v>
      </c>
      <c r="C8420" s="919"/>
      <c r="D8420" s="48"/>
      <c r="L8420" s="259"/>
      <c r="M8420" s="259"/>
      <c r="S8420" s="259"/>
      <c r="T8420" s="259"/>
      <c r="U8420" s="259"/>
      <c r="V8420" s="259"/>
    </row>
    <row r="8421" spans="1:22">
      <c r="A8421" s="45"/>
      <c r="B8421" s="43">
        <f t="shared" si="136"/>
        <v>8406</v>
      </c>
      <c r="C8421" s="919"/>
      <c r="D8421" s="48"/>
      <c r="L8421" s="259"/>
      <c r="M8421" s="259"/>
      <c r="S8421" s="259"/>
      <c r="T8421" s="259"/>
      <c r="U8421" s="259"/>
      <c r="V8421" s="259"/>
    </row>
    <row r="8422" spans="1:22">
      <c r="A8422" s="45"/>
      <c r="B8422" s="43">
        <f t="shared" si="136"/>
        <v>8407</v>
      </c>
      <c r="C8422" s="919"/>
      <c r="D8422" s="48"/>
      <c r="L8422" s="259"/>
      <c r="M8422" s="259"/>
      <c r="S8422" s="259"/>
      <c r="T8422" s="259"/>
      <c r="U8422" s="259"/>
      <c r="V8422" s="259"/>
    </row>
    <row r="8423" spans="1:22">
      <c r="A8423" s="45"/>
      <c r="B8423" s="43">
        <f t="shared" si="136"/>
        <v>8408</v>
      </c>
      <c r="C8423" s="919"/>
      <c r="D8423" s="48"/>
      <c r="L8423" s="259"/>
      <c r="M8423" s="259"/>
      <c r="S8423" s="259"/>
      <c r="T8423" s="259"/>
      <c r="U8423" s="259"/>
      <c r="V8423" s="259"/>
    </row>
    <row r="8424" spans="1:22">
      <c r="A8424" s="45"/>
      <c r="B8424" s="43">
        <f t="shared" si="136"/>
        <v>8409</v>
      </c>
      <c r="C8424" s="919"/>
      <c r="D8424" s="48"/>
      <c r="L8424" s="259"/>
      <c r="M8424" s="259"/>
      <c r="S8424" s="259"/>
      <c r="T8424" s="259"/>
      <c r="U8424" s="259"/>
      <c r="V8424" s="259"/>
    </row>
    <row r="8425" spans="1:22">
      <c r="A8425" s="45"/>
      <c r="B8425" s="43">
        <f t="shared" si="136"/>
        <v>8410</v>
      </c>
      <c r="C8425" s="919"/>
      <c r="D8425" s="48"/>
      <c r="L8425" s="259"/>
      <c r="M8425" s="259"/>
      <c r="S8425" s="259"/>
      <c r="T8425" s="259"/>
      <c r="U8425" s="259"/>
      <c r="V8425" s="259"/>
    </row>
    <row r="8426" spans="1:22">
      <c r="A8426" s="45"/>
      <c r="B8426" s="43">
        <f t="shared" si="136"/>
        <v>8411</v>
      </c>
      <c r="C8426" s="919"/>
      <c r="D8426" s="48"/>
      <c r="L8426" s="259"/>
      <c r="M8426" s="259"/>
      <c r="S8426" s="259"/>
      <c r="T8426" s="259"/>
      <c r="U8426" s="259"/>
      <c r="V8426" s="259"/>
    </row>
    <row r="8427" spans="1:22">
      <c r="A8427" s="45"/>
      <c r="B8427" s="43">
        <f t="shared" si="136"/>
        <v>8412</v>
      </c>
      <c r="C8427" s="919"/>
      <c r="D8427" s="48"/>
      <c r="L8427" s="259"/>
      <c r="M8427" s="259"/>
      <c r="S8427" s="259"/>
      <c r="T8427" s="259"/>
      <c r="U8427" s="259"/>
      <c r="V8427" s="259"/>
    </row>
    <row r="8428" spans="1:22">
      <c r="A8428" s="45"/>
      <c r="B8428" s="43">
        <f t="shared" si="136"/>
        <v>8413</v>
      </c>
      <c r="C8428" s="919"/>
      <c r="D8428" s="48"/>
      <c r="L8428" s="259"/>
      <c r="M8428" s="259"/>
      <c r="S8428" s="259"/>
      <c r="T8428" s="259"/>
      <c r="U8428" s="259"/>
      <c r="V8428" s="259"/>
    </row>
    <row r="8429" spans="1:22">
      <c r="A8429" s="45"/>
      <c r="B8429" s="43">
        <f t="shared" si="136"/>
        <v>8414</v>
      </c>
      <c r="C8429" s="919"/>
      <c r="D8429" s="48"/>
      <c r="L8429" s="259"/>
      <c r="M8429" s="259"/>
      <c r="S8429" s="259"/>
      <c r="T8429" s="259"/>
      <c r="U8429" s="259"/>
      <c r="V8429" s="259"/>
    </row>
    <row r="8430" spans="1:22">
      <c r="A8430" s="45"/>
      <c r="B8430" s="43">
        <f t="shared" si="136"/>
        <v>8415</v>
      </c>
      <c r="C8430" s="919"/>
      <c r="D8430" s="48"/>
      <c r="L8430" s="259"/>
      <c r="M8430" s="259"/>
      <c r="S8430" s="259"/>
      <c r="T8430" s="259"/>
      <c r="U8430" s="259"/>
      <c r="V8430" s="259"/>
    </row>
    <row r="8431" spans="1:22">
      <c r="A8431" s="45"/>
      <c r="B8431" s="43">
        <f t="shared" si="136"/>
        <v>8416</v>
      </c>
      <c r="C8431" s="919"/>
      <c r="D8431" s="48"/>
      <c r="L8431" s="259"/>
      <c r="M8431" s="259"/>
      <c r="S8431" s="259"/>
      <c r="T8431" s="259"/>
      <c r="U8431" s="259"/>
      <c r="V8431" s="259"/>
    </row>
    <row r="8432" spans="1:22">
      <c r="A8432" s="45"/>
      <c r="B8432" s="43">
        <f t="shared" si="136"/>
        <v>8417</v>
      </c>
      <c r="C8432" s="919"/>
      <c r="D8432" s="48"/>
      <c r="L8432" s="259"/>
      <c r="M8432" s="259"/>
      <c r="S8432" s="259"/>
      <c r="T8432" s="259"/>
      <c r="U8432" s="259"/>
      <c r="V8432" s="259"/>
    </row>
    <row r="8433" spans="1:22">
      <c r="A8433" s="45"/>
      <c r="B8433" s="43">
        <f t="shared" si="136"/>
        <v>8418</v>
      </c>
      <c r="C8433" s="919"/>
      <c r="D8433" s="48"/>
      <c r="L8433" s="259"/>
      <c r="M8433" s="259"/>
      <c r="S8433" s="259"/>
      <c r="T8433" s="259"/>
      <c r="U8433" s="259"/>
      <c r="V8433" s="259"/>
    </row>
    <row r="8434" spans="1:22">
      <c r="A8434" s="45"/>
      <c r="B8434" s="43">
        <f t="shared" si="136"/>
        <v>8419</v>
      </c>
      <c r="C8434" s="919"/>
      <c r="D8434" s="48"/>
      <c r="L8434" s="259"/>
      <c r="M8434" s="259"/>
      <c r="S8434" s="259"/>
      <c r="T8434" s="259"/>
      <c r="U8434" s="259"/>
      <c r="V8434" s="259"/>
    </row>
    <row r="8435" spans="1:22">
      <c r="A8435" s="45"/>
      <c r="B8435" s="43">
        <f t="shared" si="136"/>
        <v>8420</v>
      </c>
      <c r="C8435" s="919"/>
      <c r="D8435" s="48"/>
      <c r="L8435" s="259"/>
      <c r="M8435" s="259"/>
      <c r="S8435" s="259"/>
      <c r="T8435" s="259"/>
      <c r="U8435" s="259"/>
      <c r="V8435" s="259"/>
    </row>
    <row r="8436" spans="1:22">
      <c r="A8436" s="45"/>
      <c r="B8436" s="43">
        <f t="shared" si="136"/>
        <v>8421</v>
      </c>
      <c r="C8436" s="919"/>
      <c r="D8436" s="48"/>
      <c r="L8436" s="259"/>
      <c r="M8436" s="259"/>
      <c r="S8436" s="259"/>
      <c r="T8436" s="259"/>
      <c r="U8436" s="259"/>
      <c r="V8436" s="259"/>
    </row>
    <row r="8437" spans="1:22">
      <c r="A8437" s="45"/>
      <c r="B8437" s="43">
        <f t="shared" si="136"/>
        <v>8422</v>
      </c>
      <c r="C8437" s="919"/>
      <c r="D8437" s="48"/>
      <c r="L8437" s="259"/>
      <c r="M8437" s="259"/>
      <c r="S8437" s="259"/>
      <c r="T8437" s="259"/>
      <c r="U8437" s="259"/>
      <c r="V8437" s="259"/>
    </row>
    <row r="8438" spans="1:22">
      <c r="A8438" s="45"/>
      <c r="B8438" s="43">
        <f t="shared" si="136"/>
        <v>8423</v>
      </c>
      <c r="C8438" s="919"/>
      <c r="D8438" s="48"/>
      <c r="L8438" s="259"/>
      <c r="M8438" s="259"/>
      <c r="S8438" s="259"/>
      <c r="T8438" s="259"/>
      <c r="U8438" s="259"/>
      <c r="V8438" s="259"/>
    </row>
    <row r="8439" spans="1:22">
      <c r="A8439" s="45"/>
      <c r="B8439" s="43">
        <f t="shared" si="136"/>
        <v>8424</v>
      </c>
      <c r="C8439" s="919"/>
      <c r="D8439" s="48"/>
      <c r="L8439" s="259"/>
      <c r="M8439" s="259"/>
      <c r="S8439" s="259"/>
      <c r="T8439" s="259"/>
      <c r="U8439" s="259"/>
      <c r="V8439" s="259"/>
    </row>
    <row r="8440" spans="1:22">
      <c r="A8440" s="45"/>
      <c r="B8440" s="43">
        <f t="shared" si="136"/>
        <v>8425</v>
      </c>
      <c r="C8440" s="919"/>
      <c r="D8440" s="48"/>
      <c r="L8440" s="259"/>
      <c r="M8440" s="259"/>
      <c r="S8440" s="259"/>
      <c r="T8440" s="259"/>
      <c r="U8440" s="259"/>
      <c r="V8440" s="259"/>
    </row>
    <row r="8441" spans="1:22">
      <c r="A8441" s="45"/>
      <c r="B8441" s="43">
        <f t="shared" si="136"/>
        <v>8426</v>
      </c>
      <c r="C8441" s="919"/>
      <c r="D8441" s="48"/>
      <c r="L8441" s="259"/>
      <c r="M8441" s="259"/>
      <c r="S8441" s="259"/>
      <c r="T8441" s="259"/>
      <c r="U8441" s="259"/>
      <c r="V8441" s="259"/>
    </row>
    <row r="8442" spans="1:22">
      <c r="A8442" s="45"/>
      <c r="B8442" s="43">
        <f t="shared" si="136"/>
        <v>8427</v>
      </c>
      <c r="C8442" s="919"/>
      <c r="D8442" s="48"/>
      <c r="L8442" s="259"/>
      <c r="M8442" s="259"/>
      <c r="S8442" s="259"/>
      <c r="T8442" s="259"/>
      <c r="U8442" s="259"/>
      <c r="V8442" s="259"/>
    </row>
    <row r="8443" spans="1:22">
      <c r="A8443" s="45"/>
      <c r="B8443" s="43">
        <f t="shared" si="136"/>
        <v>8428</v>
      </c>
      <c r="C8443" s="919"/>
      <c r="D8443" s="48"/>
      <c r="L8443" s="259"/>
      <c r="M8443" s="259"/>
      <c r="S8443" s="259"/>
      <c r="T8443" s="259"/>
      <c r="U8443" s="259"/>
      <c r="V8443" s="259"/>
    </row>
    <row r="8444" spans="1:22">
      <c r="A8444" s="45"/>
      <c r="B8444" s="43">
        <f t="shared" si="136"/>
        <v>8429</v>
      </c>
      <c r="C8444" s="919"/>
      <c r="D8444" s="48"/>
      <c r="L8444" s="259"/>
      <c r="M8444" s="259"/>
      <c r="S8444" s="259"/>
      <c r="T8444" s="259"/>
      <c r="U8444" s="259"/>
      <c r="V8444" s="259"/>
    </row>
    <row r="8445" spans="1:22">
      <c r="A8445" s="45"/>
      <c r="B8445" s="43">
        <f t="shared" si="136"/>
        <v>8430</v>
      </c>
      <c r="C8445" s="919"/>
      <c r="D8445" s="48"/>
      <c r="L8445" s="259"/>
      <c r="M8445" s="259"/>
      <c r="S8445" s="259"/>
      <c r="T8445" s="259"/>
      <c r="U8445" s="259"/>
      <c r="V8445" s="259"/>
    </row>
    <row r="8446" spans="1:22">
      <c r="A8446" s="45"/>
      <c r="B8446" s="43">
        <f t="shared" si="136"/>
        <v>8431</v>
      </c>
      <c r="C8446" s="919"/>
      <c r="D8446" s="48"/>
      <c r="L8446" s="259"/>
      <c r="M8446" s="259"/>
      <c r="S8446" s="259"/>
      <c r="T8446" s="259"/>
      <c r="U8446" s="259"/>
      <c r="V8446" s="259"/>
    </row>
    <row r="8447" spans="1:22">
      <c r="A8447" s="45"/>
      <c r="B8447" s="43">
        <f t="shared" si="136"/>
        <v>8432</v>
      </c>
      <c r="C8447" s="919"/>
      <c r="D8447" s="48"/>
      <c r="L8447" s="259"/>
      <c r="M8447" s="259"/>
      <c r="S8447" s="259"/>
      <c r="T8447" s="259"/>
      <c r="U8447" s="259"/>
      <c r="V8447" s="259"/>
    </row>
    <row r="8448" spans="1:22">
      <c r="A8448" s="45"/>
      <c r="B8448" s="43">
        <f t="shared" si="136"/>
        <v>8433</v>
      </c>
      <c r="C8448" s="919"/>
      <c r="D8448" s="48"/>
      <c r="L8448" s="259"/>
      <c r="M8448" s="259"/>
      <c r="S8448" s="259"/>
      <c r="T8448" s="259"/>
      <c r="U8448" s="259"/>
      <c r="V8448" s="259"/>
    </row>
    <row r="8449" spans="1:22">
      <c r="A8449" s="45"/>
      <c r="B8449" s="43">
        <f t="shared" si="136"/>
        <v>8434</v>
      </c>
      <c r="C8449" s="919"/>
      <c r="D8449" s="48"/>
      <c r="L8449" s="259"/>
      <c r="M8449" s="259"/>
      <c r="S8449" s="259"/>
      <c r="T8449" s="259"/>
      <c r="U8449" s="259"/>
      <c r="V8449" s="259"/>
    </row>
    <row r="8450" spans="1:22">
      <c r="A8450" s="45"/>
      <c r="B8450" s="43">
        <f t="shared" si="136"/>
        <v>8435</v>
      </c>
      <c r="C8450" s="919"/>
      <c r="D8450" s="48"/>
      <c r="L8450" s="259"/>
      <c r="M8450" s="259"/>
      <c r="S8450" s="259"/>
      <c r="T8450" s="259"/>
      <c r="U8450" s="259"/>
      <c r="V8450" s="259"/>
    </row>
    <row r="8451" spans="1:22">
      <c r="A8451" s="45"/>
      <c r="B8451" s="43">
        <f t="shared" si="136"/>
        <v>8436</v>
      </c>
      <c r="C8451" s="919"/>
      <c r="D8451" s="48"/>
      <c r="L8451" s="259"/>
      <c r="M8451" s="259"/>
      <c r="S8451" s="259"/>
      <c r="T8451" s="259"/>
      <c r="U8451" s="259"/>
      <c r="V8451" s="259"/>
    </row>
    <row r="8452" spans="1:22">
      <c r="A8452" s="45"/>
      <c r="B8452" s="43">
        <f t="shared" si="136"/>
        <v>8437</v>
      </c>
      <c r="C8452" s="919"/>
      <c r="D8452" s="48"/>
      <c r="L8452" s="259"/>
      <c r="M8452" s="259"/>
      <c r="S8452" s="259"/>
      <c r="T8452" s="259"/>
      <c r="U8452" s="259"/>
      <c r="V8452" s="259"/>
    </row>
    <row r="8453" spans="1:22">
      <c r="A8453" s="45"/>
      <c r="B8453" s="43">
        <f t="shared" si="136"/>
        <v>8438</v>
      </c>
      <c r="C8453" s="919"/>
      <c r="D8453" s="48"/>
      <c r="L8453" s="259"/>
      <c r="M8453" s="259"/>
      <c r="S8453" s="259"/>
      <c r="T8453" s="259"/>
      <c r="U8453" s="259"/>
      <c r="V8453" s="259"/>
    </row>
    <row r="8454" spans="1:22">
      <c r="A8454" s="45"/>
      <c r="B8454" s="43">
        <f t="shared" si="136"/>
        <v>8439</v>
      </c>
      <c r="C8454" s="919"/>
      <c r="D8454" s="48"/>
      <c r="L8454" s="259"/>
      <c r="M8454" s="259"/>
      <c r="S8454" s="259"/>
      <c r="T8454" s="259"/>
      <c r="U8454" s="259"/>
      <c r="V8454" s="259"/>
    </row>
    <row r="8455" spans="1:22">
      <c r="A8455" s="45"/>
      <c r="B8455" s="43">
        <f t="shared" si="136"/>
        <v>8440</v>
      </c>
      <c r="C8455" s="919"/>
      <c r="D8455" s="48"/>
      <c r="L8455" s="259"/>
      <c r="M8455" s="259"/>
      <c r="S8455" s="259"/>
      <c r="T8455" s="259"/>
      <c r="U8455" s="259"/>
      <c r="V8455" s="259"/>
    </row>
    <row r="8456" spans="1:22">
      <c r="A8456" s="45"/>
      <c r="B8456" s="43">
        <f t="shared" si="136"/>
        <v>8441</v>
      </c>
      <c r="C8456" s="919"/>
      <c r="D8456" s="48"/>
      <c r="L8456" s="259"/>
      <c r="M8456" s="259"/>
      <c r="S8456" s="259"/>
      <c r="T8456" s="259"/>
      <c r="U8456" s="259"/>
      <c r="V8456" s="259"/>
    </row>
    <row r="8457" spans="1:22">
      <c r="A8457" s="45"/>
      <c r="B8457" s="43">
        <f t="shared" si="136"/>
        <v>8442</v>
      </c>
      <c r="C8457" s="919"/>
      <c r="D8457" s="48"/>
      <c r="L8457" s="259"/>
      <c r="M8457" s="259"/>
      <c r="S8457" s="259"/>
      <c r="T8457" s="259"/>
      <c r="U8457" s="259"/>
      <c r="V8457" s="259"/>
    </row>
    <row r="8458" spans="1:22">
      <c r="A8458" s="45"/>
      <c r="B8458" s="43">
        <f t="shared" si="136"/>
        <v>8443</v>
      </c>
      <c r="C8458" s="919"/>
      <c r="D8458" s="48"/>
      <c r="L8458" s="259"/>
      <c r="M8458" s="259"/>
      <c r="S8458" s="259"/>
      <c r="T8458" s="259"/>
      <c r="U8458" s="259"/>
      <c r="V8458" s="259"/>
    </row>
    <row r="8459" spans="1:22">
      <c r="A8459" s="45"/>
      <c r="B8459" s="43">
        <f t="shared" si="136"/>
        <v>8444</v>
      </c>
      <c r="C8459" s="919"/>
      <c r="D8459" s="48"/>
      <c r="L8459" s="259"/>
      <c r="M8459" s="259"/>
      <c r="S8459" s="259"/>
      <c r="T8459" s="259"/>
      <c r="U8459" s="259"/>
      <c r="V8459" s="259"/>
    </row>
    <row r="8460" spans="1:22">
      <c r="A8460" s="45"/>
      <c r="B8460" s="43">
        <f t="shared" si="136"/>
        <v>8445</v>
      </c>
      <c r="C8460" s="919"/>
      <c r="D8460" s="48"/>
      <c r="L8460" s="259"/>
      <c r="M8460" s="259"/>
      <c r="S8460" s="259"/>
      <c r="T8460" s="259"/>
      <c r="U8460" s="259"/>
      <c r="V8460" s="259"/>
    </row>
    <row r="8461" spans="1:22">
      <c r="A8461" s="45"/>
      <c r="B8461" s="43">
        <f t="shared" si="136"/>
        <v>8446</v>
      </c>
      <c r="C8461" s="919"/>
      <c r="D8461" s="48"/>
      <c r="L8461" s="259"/>
      <c r="M8461" s="259"/>
      <c r="S8461" s="259"/>
      <c r="T8461" s="259"/>
      <c r="U8461" s="259"/>
      <c r="V8461" s="259"/>
    </row>
    <row r="8462" spans="1:22">
      <c r="A8462" s="45"/>
      <c r="B8462" s="43">
        <f t="shared" si="136"/>
        <v>8447</v>
      </c>
      <c r="C8462" s="919"/>
      <c r="D8462" s="48"/>
      <c r="L8462" s="259"/>
      <c r="M8462" s="259"/>
      <c r="S8462" s="259"/>
      <c r="T8462" s="259"/>
      <c r="U8462" s="259"/>
      <c r="V8462" s="259"/>
    </row>
    <row r="8463" spans="1:22">
      <c r="A8463" s="45"/>
      <c r="B8463" s="43">
        <f t="shared" si="136"/>
        <v>8448</v>
      </c>
      <c r="C8463" s="919"/>
      <c r="D8463" s="48"/>
      <c r="L8463" s="259"/>
      <c r="M8463" s="259"/>
      <c r="S8463" s="259"/>
      <c r="T8463" s="259"/>
      <c r="U8463" s="259"/>
      <c r="V8463" s="259"/>
    </row>
    <row r="8464" spans="1:22">
      <c r="A8464" s="45"/>
      <c r="B8464" s="43">
        <f t="shared" si="136"/>
        <v>8449</v>
      </c>
      <c r="C8464" s="919"/>
      <c r="D8464" s="48"/>
      <c r="L8464" s="259"/>
      <c r="M8464" s="259"/>
      <c r="S8464" s="259"/>
      <c r="T8464" s="259"/>
      <c r="U8464" s="259"/>
      <c r="V8464" s="259"/>
    </row>
    <row r="8465" spans="1:22">
      <c r="A8465" s="45"/>
      <c r="B8465" s="43">
        <f t="shared" si="136"/>
        <v>8450</v>
      </c>
      <c r="C8465" s="919"/>
      <c r="D8465" s="48"/>
      <c r="L8465" s="259"/>
      <c r="M8465" s="259"/>
      <c r="S8465" s="259"/>
      <c r="T8465" s="259"/>
      <c r="U8465" s="259"/>
      <c r="V8465" s="259"/>
    </row>
    <row r="8466" spans="1:22">
      <c r="A8466" s="45"/>
      <c r="B8466" s="43">
        <f t="shared" ref="B8466:B8529" si="137">B8465+1</f>
        <v>8451</v>
      </c>
      <c r="C8466" s="919"/>
      <c r="D8466" s="48"/>
      <c r="L8466" s="259"/>
      <c r="M8466" s="259"/>
      <c r="S8466" s="259"/>
      <c r="T8466" s="259"/>
      <c r="U8466" s="259"/>
      <c r="V8466" s="259"/>
    </row>
    <row r="8467" spans="1:22">
      <c r="A8467" s="45"/>
      <c r="B8467" s="43">
        <f t="shared" si="137"/>
        <v>8452</v>
      </c>
      <c r="C8467" s="919"/>
      <c r="D8467" s="48"/>
      <c r="L8467" s="259"/>
      <c r="M8467" s="259"/>
      <c r="S8467" s="259"/>
      <c r="T8467" s="259"/>
      <c r="U8467" s="259"/>
      <c r="V8467" s="259"/>
    </row>
    <row r="8468" spans="1:22">
      <c r="A8468" s="45"/>
      <c r="B8468" s="43">
        <f t="shared" si="137"/>
        <v>8453</v>
      </c>
      <c r="C8468" s="919"/>
      <c r="D8468" s="48"/>
      <c r="L8468" s="259"/>
      <c r="M8468" s="259"/>
      <c r="S8468" s="259"/>
      <c r="T8468" s="259"/>
      <c r="U8468" s="259"/>
      <c r="V8468" s="259"/>
    </row>
    <row r="8469" spans="1:22">
      <c r="A8469" s="45"/>
      <c r="B8469" s="43">
        <f t="shared" si="137"/>
        <v>8454</v>
      </c>
      <c r="C8469" s="919"/>
      <c r="D8469" s="48"/>
      <c r="L8469" s="259"/>
      <c r="M8469" s="259"/>
      <c r="S8469" s="259"/>
      <c r="T8469" s="259"/>
      <c r="U8469" s="259"/>
      <c r="V8469" s="259"/>
    </row>
    <row r="8470" spans="1:22">
      <c r="A8470" s="45"/>
      <c r="B8470" s="43">
        <f t="shared" si="137"/>
        <v>8455</v>
      </c>
      <c r="C8470" s="919"/>
      <c r="D8470" s="48"/>
      <c r="L8470" s="259"/>
      <c r="M8470" s="259"/>
      <c r="S8470" s="259"/>
      <c r="T8470" s="259"/>
      <c r="U8470" s="259"/>
      <c r="V8470" s="259"/>
    </row>
    <row r="8471" spans="1:22">
      <c r="A8471" s="45"/>
      <c r="B8471" s="43">
        <f t="shared" si="137"/>
        <v>8456</v>
      </c>
      <c r="C8471" s="919"/>
      <c r="D8471" s="48"/>
      <c r="L8471" s="259"/>
      <c r="M8471" s="259"/>
      <c r="S8471" s="259"/>
      <c r="T8471" s="259"/>
      <c r="U8471" s="259"/>
      <c r="V8471" s="259"/>
    </row>
    <row r="8472" spans="1:22">
      <c r="A8472" s="45"/>
      <c r="B8472" s="43">
        <f t="shared" si="137"/>
        <v>8457</v>
      </c>
      <c r="C8472" s="919"/>
      <c r="D8472" s="48"/>
      <c r="L8472" s="259"/>
      <c r="M8472" s="259"/>
      <c r="S8472" s="259"/>
      <c r="T8472" s="259"/>
      <c r="U8472" s="259"/>
      <c r="V8472" s="259"/>
    </row>
    <row r="8473" spans="1:22">
      <c r="A8473" s="45"/>
      <c r="B8473" s="43">
        <f t="shared" si="137"/>
        <v>8458</v>
      </c>
      <c r="C8473" s="919"/>
      <c r="D8473" s="48"/>
      <c r="L8473" s="259"/>
      <c r="M8473" s="259"/>
      <c r="S8473" s="259"/>
      <c r="T8473" s="259"/>
      <c r="U8473" s="259"/>
      <c r="V8473" s="259"/>
    </row>
    <row r="8474" spans="1:22">
      <c r="A8474" s="45"/>
      <c r="B8474" s="43">
        <f t="shared" si="137"/>
        <v>8459</v>
      </c>
      <c r="C8474" s="919"/>
      <c r="D8474" s="48"/>
      <c r="L8474" s="259"/>
      <c r="M8474" s="259"/>
      <c r="S8474" s="259"/>
      <c r="T8474" s="259"/>
      <c r="U8474" s="259"/>
      <c r="V8474" s="259"/>
    </row>
    <row r="8475" spans="1:22">
      <c r="A8475" s="45"/>
      <c r="B8475" s="43">
        <f t="shared" si="137"/>
        <v>8460</v>
      </c>
      <c r="C8475" s="919"/>
      <c r="D8475" s="48"/>
      <c r="L8475" s="259"/>
      <c r="M8475" s="259"/>
      <c r="S8475" s="259"/>
      <c r="T8475" s="259"/>
      <c r="U8475" s="259"/>
      <c r="V8475" s="259"/>
    </row>
    <row r="8476" spans="1:22">
      <c r="A8476" s="45"/>
      <c r="B8476" s="43">
        <f t="shared" si="137"/>
        <v>8461</v>
      </c>
      <c r="C8476" s="919"/>
      <c r="D8476" s="48"/>
      <c r="L8476" s="259"/>
      <c r="M8476" s="259"/>
      <c r="S8476" s="259"/>
      <c r="T8476" s="259"/>
      <c r="U8476" s="259"/>
      <c r="V8476" s="259"/>
    </row>
    <row r="8477" spans="1:22">
      <c r="A8477" s="45"/>
      <c r="B8477" s="43">
        <f t="shared" si="137"/>
        <v>8462</v>
      </c>
      <c r="C8477" s="919"/>
      <c r="D8477" s="48"/>
      <c r="L8477" s="259"/>
      <c r="M8477" s="259"/>
      <c r="S8477" s="259"/>
      <c r="T8477" s="259"/>
      <c r="U8477" s="259"/>
      <c r="V8477" s="259"/>
    </row>
    <row r="8478" spans="1:22">
      <c r="A8478" s="45"/>
      <c r="B8478" s="43">
        <f t="shared" si="137"/>
        <v>8463</v>
      </c>
      <c r="C8478" s="919"/>
      <c r="D8478" s="48"/>
      <c r="L8478" s="259"/>
      <c r="M8478" s="259"/>
      <c r="S8478" s="259"/>
      <c r="T8478" s="259"/>
      <c r="U8478" s="259"/>
      <c r="V8478" s="259"/>
    </row>
    <row r="8479" spans="1:22">
      <c r="A8479" s="45"/>
      <c r="B8479" s="43">
        <f t="shared" si="137"/>
        <v>8464</v>
      </c>
      <c r="C8479" s="919"/>
      <c r="D8479" s="48"/>
      <c r="L8479" s="259"/>
      <c r="M8479" s="259"/>
      <c r="S8479" s="259"/>
      <c r="T8479" s="259"/>
      <c r="U8479" s="259"/>
      <c r="V8479" s="259"/>
    </row>
    <row r="8480" spans="1:22">
      <c r="A8480" s="45"/>
      <c r="B8480" s="43">
        <f t="shared" si="137"/>
        <v>8465</v>
      </c>
      <c r="C8480" s="919"/>
      <c r="D8480" s="48"/>
      <c r="L8480" s="259"/>
      <c r="M8480" s="259"/>
      <c r="S8480" s="259"/>
      <c r="T8480" s="259"/>
      <c r="U8480" s="259"/>
      <c r="V8480" s="259"/>
    </row>
    <row r="8481" spans="1:22">
      <c r="A8481" s="45"/>
      <c r="B8481" s="43">
        <f t="shared" si="137"/>
        <v>8466</v>
      </c>
      <c r="C8481" s="919"/>
      <c r="D8481" s="48"/>
      <c r="L8481" s="259"/>
      <c r="M8481" s="259"/>
      <c r="S8481" s="259"/>
      <c r="T8481" s="259"/>
      <c r="U8481" s="259"/>
      <c r="V8481" s="259"/>
    </row>
    <row r="8482" spans="1:22">
      <c r="A8482" s="45"/>
      <c r="B8482" s="43">
        <f t="shared" si="137"/>
        <v>8467</v>
      </c>
      <c r="C8482" s="919"/>
      <c r="D8482" s="48"/>
      <c r="L8482" s="259"/>
      <c r="M8482" s="259"/>
      <c r="S8482" s="259"/>
      <c r="T8482" s="259"/>
      <c r="U8482" s="259"/>
      <c r="V8482" s="259"/>
    </row>
    <row r="8483" spans="1:22">
      <c r="A8483" s="45"/>
      <c r="B8483" s="43">
        <f t="shared" si="137"/>
        <v>8468</v>
      </c>
      <c r="C8483" s="919"/>
      <c r="D8483" s="48"/>
      <c r="L8483" s="259"/>
      <c r="M8483" s="259"/>
      <c r="S8483" s="259"/>
      <c r="T8483" s="259"/>
      <c r="U8483" s="259"/>
      <c r="V8483" s="259"/>
    </row>
    <row r="8484" spans="1:22">
      <c r="A8484" s="45"/>
      <c r="B8484" s="43">
        <f t="shared" si="137"/>
        <v>8469</v>
      </c>
      <c r="C8484" s="919"/>
      <c r="D8484" s="48"/>
      <c r="L8484" s="259"/>
      <c r="M8484" s="259"/>
      <c r="S8484" s="259"/>
      <c r="T8484" s="259"/>
      <c r="U8484" s="259"/>
      <c r="V8484" s="259"/>
    </row>
    <row r="8485" spans="1:22">
      <c r="A8485" s="45"/>
      <c r="B8485" s="43">
        <f t="shared" si="137"/>
        <v>8470</v>
      </c>
      <c r="C8485" s="919"/>
      <c r="D8485" s="48"/>
      <c r="L8485" s="259"/>
      <c r="M8485" s="259"/>
      <c r="S8485" s="259"/>
      <c r="T8485" s="259"/>
      <c r="U8485" s="259"/>
      <c r="V8485" s="259"/>
    </row>
    <row r="8486" spans="1:22">
      <c r="A8486" s="45"/>
      <c r="B8486" s="43">
        <f t="shared" si="137"/>
        <v>8471</v>
      </c>
      <c r="C8486" s="919"/>
      <c r="D8486" s="48"/>
      <c r="L8486" s="259"/>
      <c r="M8486" s="259"/>
      <c r="S8486" s="259"/>
      <c r="T8486" s="259"/>
      <c r="U8486" s="259"/>
      <c r="V8486" s="259"/>
    </row>
    <row r="8487" spans="1:22">
      <c r="A8487" s="45"/>
      <c r="B8487" s="43">
        <f t="shared" si="137"/>
        <v>8472</v>
      </c>
      <c r="C8487" s="919"/>
      <c r="D8487" s="48"/>
      <c r="L8487" s="259"/>
      <c r="M8487" s="259"/>
      <c r="S8487" s="259"/>
      <c r="T8487" s="259"/>
      <c r="U8487" s="259"/>
      <c r="V8487" s="259"/>
    </row>
    <row r="8488" spans="1:22">
      <c r="A8488" s="45"/>
      <c r="B8488" s="43">
        <f t="shared" si="137"/>
        <v>8473</v>
      </c>
      <c r="C8488" s="919"/>
      <c r="D8488" s="48"/>
      <c r="L8488" s="259"/>
      <c r="M8488" s="259"/>
      <c r="S8488" s="259"/>
      <c r="T8488" s="259"/>
      <c r="U8488" s="259"/>
      <c r="V8488" s="259"/>
    </row>
    <row r="8489" spans="1:22">
      <c r="A8489" s="45"/>
      <c r="B8489" s="43">
        <f t="shared" si="137"/>
        <v>8474</v>
      </c>
      <c r="C8489" s="919"/>
      <c r="D8489" s="48"/>
      <c r="L8489" s="259"/>
      <c r="M8489" s="259"/>
      <c r="S8489" s="259"/>
      <c r="T8489" s="259"/>
      <c r="U8489" s="259"/>
      <c r="V8489" s="259"/>
    </row>
    <row r="8490" spans="1:22">
      <c r="A8490" s="45"/>
      <c r="B8490" s="43">
        <f t="shared" si="137"/>
        <v>8475</v>
      </c>
      <c r="C8490" s="919"/>
      <c r="D8490" s="48"/>
      <c r="L8490" s="259"/>
      <c r="M8490" s="259"/>
      <c r="S8490" s="259"/>
      <c r="T8490" s="259"/>
      <c r="U8490" s="259"/>
      <c r="V8490" s="259"/>
    </row>
    <row r="8491" spans="1:22">
      <c r="A8491" s="45"/>
      <c r="B8491" s="43">
        <f t="shared" si="137"/>
        <v>8476</v>
      </c>
      <c r="C8491" s="919"/>
      <c r="D8491" s="48"/>
      <c r="L8491" s="259"/>
      <c r="M8491" s="259"/>
      <c r="S8491" s="259"/>
      <c r="T8491" s="259"/>
      <c r="U8491" s="259"/>
      <c r="V8491" s="259"/>
    </row>
    <row r="8492" spans="1:22">
      <c r="A8492" s="45"/>
      <c r="B8492" s="43">
        <f t="shared" si="137"/>
        <v>8477</v>
      </c>
      <c r="C8492" s="919"/>
      <c r="D8492" s="48"/>
      <c r="L8492" s="259"/>
      <c r="M8492" s="259"/>
      <c r="S8492" s="259"/>
      <c r="T8492" s="259"/>
      <c r="U8492" s="259"/>
      <c r="V8492" s="259"/>
    </row>
    <row r="8493" spans="1:22">
      <c r="A8493" s="45"/>
      <c r="B8493" s="43">
        <f t="shared" si="137"/>
        <v>8478</v>
      </c>
      <c r="C8493" s="919"/>
      <c r="D8493" s="48"/>
      <c r="L8493" s="259"/>
      <c r="M8493" s="259"/>
      <c r="S8493" s="259"/>
      <c r="T8493" s="259"/>
      <c r="U8493" s="259"/>
      <c r="V8493" s="259"/>
    </row>
    <row r="8494" spans="1:22">
      <c r="A8494" s="45"/>
      <c r="B8494" s="43">
        <f t="shared" si="137"/>
        <v>8479</v>
      </c>
      <c r="C8494" s="919"/>
      <c r="D8494" s="48"/>
      <c r="L8494" s="259"/>
      <c r="M8494" s="259"/>
      <c r="S8494" s="259"/>
      <c r="T8494" s="259"/>
      <c r="U8494" s="259"/>
      <c r="V8494" s="259"/>
    </row>
    <row r="8495" spans="1:22">
      <c r="A8495" s="45"/>
      <c r="B8495" s="43">
        <f t="shared" si="137"/>
        <v>8480</v>
      </c>
      <c r="C8495" s="919"/>
      <c r="D8495" s="48"/>
      <c r="L8495" s="259"/>
      <c r="M8495" s="259"/>
      <c r="S8495" s="259"/>
      <c r="T8495" s="259"/>
      <c r="U8495" s="259"/>
      <c r="V8495" s="259"/>
    </row>
    <row r="8496" spans="1:22">
      <c r="A8496" s="45"/>
      <c r="B8496" s="43">
        <f t="shared" si="137"/>
        <v>8481</v>
      </c>
      <c r="C8496" s="919"/>
      <c r="D8496" s="48"/>
      <c r="L8496" s="259"/>
      <c r="M8496" s="259"/>
      <c r="S8496" s="259"/>
      <c r="T8496" s="259"/>
      <c r="U8496" s="259"/>
      <c r="V8496" s="259"/>
    </row>
    <row r="8497" spans="1:22">
      <c r="A8497" s="45"/>
      <c r="B8497" s="43">
        <f t="shared" si="137"/>
        <v>8482</v>
      </c>
      <c r="C8497" s="919"/>
      <c r="D8497" s="48"/>
      <c r="L8497" s="259"/>
      <c r="M8497" s="259"/>
      <c r="S8497" s="259"/>
      <c r="T8497" s="259"/>
      <c r="U8497" s="259"/>
      <c r="V8497" s="259"/>
    </row>
    <row r="8498" spans="1:22">
      <c r="A8498" s="45"/>
      <c r="B8498" s="43">
        <f t="shared" si="137"/>
        <v>8483</v>
      </c>
      <c r="C8498" s="919"/>
      <c r="D8498" s="48"/>
      <c r="L8498" s="259"/>
      <c r="M8498" s="259"/>
      <c r="S8498" s="259"/>
      <c r="T8498" s="259"/>
      <c r="U8498" s="259"/>
      <c r="V8498" s="259"/>
    </row>
    <row r="8499" spans="1:22">
      <c r="A8499" s="45"/>
      <c r="B8499" s="43">
        <f t="shared" si="137"/>
        <v>8484</v>
      </c>
      <c r="C8499" s="919"/>
      <c r="D8499" s="48"/>
      <c r="L8499" s="259"/>
      <c r="M8499" s="259"/>
      <c r="S8499" s="259"/>
      <c r="T8499" s="259"/>
      <c r="U8499" s="259"/>
      <c r="V8499" s="259"/>
    </row>
    <row r="8500" spans="1:22">
      <c r="A8500" s="45"/>
      <c r="B8500" s="43">
        <f t="shared" si="137"/>
        <v>8485</v>
      </c>
      <c r="C8500" s="919"/>
      <c r="D8500" s="48"/>
      <c r="L8500" s="259"/>
      <c r="M8500" s="259"/>
      <c r="S8500" s="259"/>
      <c r="T8500" s="259"/>
      <c r="U8500" s="259"/>
      <c r="V8500" s="259"/>
    </row>
    <row r="8501" spans="1:22">
      <c r="A8501" s="45"/>
      <c r="B8501" s="43">
        <f t="shared" si="137"/>
        <v>8486</v>
      </c>
      <c r="C8501" s="919"/>
      <c r="D8501" s="48"/>
      <c r="L8501" s="259"/>
      <c r="M8501" s="259"/>
      <c r="S8501" s="259"/>
      <c r="T8501" s="259"/>
      <c r="U8501" s="259"/>
      <c r="V8501" s="259"/>
    </row>
    <row r="8502" spans="1:22">
      <c r="A8502" s="45"/>
      <c r="B8502" s="43">
        <f t="shared" si="137"/>
        <v>8487</v>
      </c>
      <c r="C8502" s="919"/>
      <c r="D8502" s="48"/>
      <c r="L8502" s="259"/>
      <c r="M8502" s="259"/>
      <c r="S8502" s="259"/>
      <c r="T8502" s="259"/>
      <c r="U8502" s="259"/>
      <c r="V8502" s="259"/>
    </row>
    <row r="8503" spans="1:22">
      <c r="A8503" s="45"/>
      <c r="B8503" s="43">
        <f t="shared" si="137"/>
        <v>8488</v>
      </c>
      <c r="C8503" s="919"/>
      <c r="D8503" s="48"/>
      <c r="L8503" s="259"/>
      <c r="M8503" s="259"/>
      <c r="S8503" s="259"/>
      <c r="T8503" s="259"/>
      <c r="U8503" s="259"/>
      <c r="V8503" s="259"/>
    </row>
    <row r="8504" spans="1:22">
      <c r="A8504" s="45"/>
      <c r="B8504" s="43">
        <f t="shared" si="137"/>
        <v>8489</v>
      </c>
      <c r="C8504" s="919"/>
      <c r="D8504" s="48"/>
      <c r="L8504" s="259"/>
      <c r="M8504" s="259"/>
      <c r="S8504" s="259"/>
      <c r="T8504" s="259"/>
      <c r="U8504" s="259"/>
      <c r="V8504" s="259"/>
    </row>
    <row r="8505" spans="1:22">
      <c r="A8505" s="45"/>
      <c r="B8505" s="43">
        <f t="shared" si="137"/>
        <v>8490</v>
      </c>
      <c r="C8505" s="919"/>
      <c r="D8505" s="48"/>
      <c r="L8505" s="259"/>
      <c r="M8505" s="259"/>
      <c r="S8505" s="259"/>
      <c r="T8505" s="259"/>
      <c r="U8505" s="259"/>
      <c r="V8505" s="259"/>
    </row>
    <row r="8506" spans="1:22">
      <c r="A8506" s="45"/>
      <c r="B8506" s="43">
        <f t="shared" si="137"/>
        <v>8491</v>
      </c>
      <c r="C8506" s="919"/>
      <c r="D8506" s="48"/>
      <c r="L8506" s="259"/>
      <c r="M8506" s="259"/>
      <c r="S8506" s="259"/>
      <c r="T8506" s="259"/>
      <c r="U8506" s="259"/>
      <c r="V8506" s="259"/>
    </row>
    <row r="8507" spans="1:22">
      <c r="A8507" s="45"/>
      <c r="B8507" s="43">
        <f t="shared" si="137"/>
        <v>8492</v>
      </c>
      <c r="C8507" s="919"/>
      <c r="D8507" s="48"/>
      <c r="L8507" s="259"/>
      <c r="M8507" s="259"/>
      <c r="S8507" s="259"/>
      <c r="T8507" s="259"/>
      <c r="U8507" s="259"/>
      <c r="V8507" s="259"/>
    </row>
    <row r="8508" spans="1:22">
      <c r="A8508" s="45"/>
      <c r="B8508" s="43">
        <f t="shared" si="137"/>
        <v>8493</v>
      </c>
      <c r="C8508" s="919"/>
      <c r="D8508" s="48"/>
      <c r="L8508" s="259"/>
      <c r="M8508" s="259"/>
      <c r="S8508" s="259"/>
      <c r="T8508" s="259"/>
      <c r="U8508" s="259"/>
      <c r="V8508" s="259"/>
    </row>
    <row r="8509" spans="1:22">
      <c r="A8509" s="45"/>
      <c r="B8509" s="43">
        <f t="shared" si="137"/>
        <v>8494</v>
      </c>
      <c r="C8509" s="919"/>
      <c r="D8509" s="48"/>
      <c r="L8509" s="259"/>
      <c r="M8509" s="259"/>
      <c r="S8509" s="259"/>
      <c r="T8509" s="259"/>
      <c r="U8509" s="259"/>
      <c r="V8509" s="259"/>
    </row>
    <row r="8510" spans="1:22">
      <c r="A8510" s="45"/>
      <c r="B8510" s="43">
        <f t="shared" si="137"/>
        <v>8495</v>
      </c>
      <c r="C8510" s="919"/>
      <c r="D8510" s="48"/>
      <c r="L8510" s="259"/>
      <c r="M8510" s="259"/>
      <c r="S8510" s="259"/>
      <c r="T8510" s="259"/>
      <c r="U8510" s="259"/>
      <c r="V8510" s="259"/>
    </row>
    <row r="8511" spans="1:22">
      <c r="A8511" s="45"/>
      <c r="B8511" s="43">
        <f t="shared" si="137"/>
        <v>8496</v>
      </c>
      <c r="C8511" s="919"/>
      <c r="D8511" s="48"/>
      <c r="L8511" s="259"/>
      <c r="M8511" s="259"/>
      <c r="S8511" s="259"/>
      <c r="T8511" s="259"/>
      <c r="U8511" s="259"/>
      <c r="V8511" s="259"/>
    </row>
    <row r="8512" spans="1:22">
      <c r="A8512" s="45"/>
      <c r="B8512" s="43">
        <f t="shared" si="137"/>
        <v>8497</v>
      </c>
      <c r="C8512" s="919"/>
      <c r="D8512" s="48"/>
      <c r="L8512" s="259"/>
      <c r="M8512" s="259"/>
      <c r="S8512" s="259"/>
      <c r="T8512" s="259"/>
      <c r="U8512" s="259"/>
      <c r="V8512" s="259"/>
    </row>
    <row r="8513" spans="1:22">
      <c r="A8513" s="45"/>
      <c r="B8513" s="43">
        <f t="shared" si="137"/>
        <v>8498</v>
      </c>
      <c r="C8513" s="919"/>
      <c r="D8513" s="48"/>
      <c r="L8513" s="259"/>
      <c r="M8513" s="259"/>
      <c r="S8513" s="259"/>
      <c r="T8513" s="259"/>
      <c r="U8513" s="259"/>
      <c r="V8513" s="259"/>
    </row>
    <row r="8514" spans="1:22">
      <c r="A8514" s="45"/>
      <c r="B8514" s="43">
        <f t="shared" si="137"/>
        <v>8499</v>
      </c>
      <c r="C8514" s="919"/>
      <c r="D8514" s="48"/>
      <c r="L8514" s="259"/>
      <c r="M8514" s="259"/>
      <c r="S8514" s="259"/>
      <c r="T8514" s="259"/>
      <c r="U8514" s="259"/>
      <c r="V8514" s="259"/>
    </row>
    <row r="8515" spans="1:22">
      <c r="A8515" s="45"/>
      <c r="B8515" s="43">
        <f t="shared" si="137"/>
        <v>8500</v>
      </c>
      <c r="C8515" s="919"/>
      <c r="D8515" s="48"/>
      <c r="L8515" s="259"/>
      <c r="M8515" s="259"/>
      <c r="S8515" s="259"/>
      <c r="T8515" s="259"/>
      <c r="U8515" s="259"/>
      <c r="V8515" s="259"/>
    </row>
    <row r="8516" spans="1:22">
      <c r="A8516" s="45"/>
      <c r="B8516" s="43">
        <f t="shared" si="137"/>
        <v>8501</v>
      </c>
      <c r="C8516" s="919"/>
      <c r="D8516" s="48"/>
      <c r="L8516" s="259"/>
      <c r="M8516" s="259"/>
      <c r="S8516" s="259"/>
      <c r="T8516" s="259"/>
      <c r="U8516" s="259"/>
      <c r="V8516" s="259"/>
    </row>
    <row r="8517" spans="1:22">
      <c r="A8517" s="45"/>
      <c r="B8517" s="43">
        <f t="shared" si="137"/>
        <v>8502</v>
      </c>
      <c r="C8517" s="919"/>
      <c r="D8517" s="48"/>
      <c r="L8517" s="259"/>
      <c r="M8517" s="259"/>
      <c r="S8517" s="259"/>
      <c r="T8517" s="259"/>
      <c r="U8517" s="259"/>
      <c r="V8517" s="259"/>
    </row>
    <row r="8518" spans="1:22">
      <c r="A8518" s="45"/>
      <c r="B8518" s="43">
        <f t="shared" si="137"/>
        <v>8503</v>
      </c>
      <c r="C8518" s="919"/>
      <c r="D8518" s="48"/>
      <c r="L8518" s="259"/>
      <c r="M8518" s="259"/>
      <c r="S8518" s="259"/>
      <c r="T8518" s="259"/>
      <c r="U8518" s="259"/>
      <c r="V8518" s="259"/>
    </row>
    <row r="8519" spans="1:22">
      <c r="A8519" s="45"/>
      <c r="B8519" s="43">
        <f t="shared" si="137"/>
        <v>8504</v>
      </c>
      <c r="C8519" s="919"/>
      <c r="D8519" s="48"/>
      <c r="L8519" s="259"/>
      <c r="M8519" s="259"/>
      <c r="S8519" s="259"/>
      <c r="T8519" s="259"/>
      <c r="U8519" s="259"/>
      <c r="V8519" s="259"/>
    </row>
    <row r="8520" spans="1:22">
      <c r="A8520" s="45"/>
      <c r="B8520" s="43">
        <f t="shared" si="137"/>
        <v>8505</v>
      </c>
      <c r="C8520" s="919"/>
      <c r="D8520" s="48"/>
      <c r="L8520" s="259"/>
      <c r="M8520" s="259"/>
      <c r="S8520" s="259"/>
      <c r="T8520" s="259"/>
      <c r="U8520" s="259"/>
      <c r="V8520" s="259"/>
    </row>
    <row r="8521" spans="1:22">
      <c r="A8521" s="45"/>
      <c r="B8521" s="43">
        <f t="shared" si="137"/>
        <v>8506</v>
      </c>
      <c r="C8521" s="919"/>
      <c r="D8521" s="48"/>
      <c r="L8521" s="259"/>
      <c r="M8521" s="259"/>
      <c r="S8521" s="259"/>
      <c r="T8521" s="259"/>
      <c r="U8521" s="259"/>
      <c r="V8521" s="259"/>
    </row>
    <row r="8522" spans="1:22">
      <c r="A8522" s="45"/>
      <c r="B8522" s="43">
        <f t="shared" si="137"/>
        <v>8507</v>
      </c>
      <c r="C8522" s="919"/>
      <c r="D8522" s="48"/>
      <c r="L8522" s="259"/>
      <c r="M8522" s="259"/>
      <c r="S8522" s="259"/>
      <c r="T8522" s="259"/>
      <c r="U8522" s="259"/>
      <c r="V8522" s="259"/>
    </row>
    <row r="8523" spans="1:22">
      <c r="A8523" s="45"/>
      <c r="B8523" s="43">
        <f t="shared" si="137"/>
        <v>8508</v>
      </c>
      <c r="C8523" s="919"/>
      <c r="D8523" s="48"/>
      <c r="L8523" s="259"/>
      <c r="M8523" s="259"/>
      <c r="S8523" s="259"/>
      <c r="T8523" s="259"/>
      <c r="U8523" s="259"/>
      <c r="V8523" s="259"/>
    </row>
    <row r="8524" spans="1:22">
      <c r="A8524" s="45"/>
      <c r="B8524" s="43">
        <f t="shared" si="137"/>
        <v>8509</v>
      </c>
      <c r="C8524" s="919"/>
      <c r="D8524" s="48"/>
      <c r="L8524" s="259"/>
      <c r="M8524" s="259"/>
      <c r="S8524" s="259"/>
      <c r="T8524" s="259"/>
      <c r="U8524" s="259"/>
      <c r="V8524" s="259"/>
    </row>
    <row r="8525" spans="1:22">
      <c r="A8525" s="45"/>
      <c r="B8525" s="43">
        <f t="shared" si="137"/>
        <v>8510</v>
      </c>
      <c r="C8525" s="919"/>
      <c r="D8525" s="48"/>
      <c r="L8525" s="259"/>
      <c r="M8525" s="259"/>
      <c r="S8525" s="259"/>
      <c r="T8525" s="259"/>
      <c r="U8525" s="259"/>
      <c r="V8525" s="259"/>
    </row>
    <row r="8526" spans="1:22">
      <c r="A8526" s="45"/>
      <c r="B8526" s="43">
        <f t="shared" si="137"/>
        <v>8511</v>
      </c>
      <c r="C8526" s="919"/>
      <c r="D8526" s="48"/>
      <c r="L8526" s="259"/>
      <c r="M8526" s="259"/>
      <c r="S8526" s="259"/>
      <c r="T8526" s="259"/>
      <c r="U8526" s="259"/>
      <c r="V8526" s="259"/>
    </row>
    <row r="8527" spans="1:22">
      <c r="A8527" s="45"/>
      <c r="B8527" s="43">
        <f t="shared" si="137"/>
        <v>8512</v>
      </c>
      <c r="C8527" s="919"/>
      <c r="D8527" s="48"/>
      <c r="L8527" s="259"/>
      <c r="M8527" s="259"/>
      <c r="S8527" s="259"/>
      <c r="T8527" s="259"/>
      <c r="U8527" s="259"/>
      <c r="V8527" s="259"/>
    </row>
    <row r="8528" spans="1:22">
      <c r="A8528" s="45"/>
      <c r="B8528" s="43">
        <f t="shared" si="137"/>
        <v>8513</v>
      </c>
      <c r="C8528" s="919"/>
      <c r="D8528" s="48"/>
      <c r="L8528" s="259"/>
      <c r="M8528" s="259"/>
      <c r="S8528" s="259"/>
      <c r="T8528" s="259"/>
      <c r="U8528" s="259"/>
      <c r="V8528" s="259"/>
    </row>
    <row r="8529" spans="1:22">
      <c r="A8529" s="45"/>
      <c r="B8529" s="43">
        <f t="shared" si="137"/>
        <v>8514</v>
      </c>
      <c r="C8529" s="919"/>
      <c r="D8529" s="48"/>
      <c r="L8529" s="259"/>
      <c r="M8529" s="259"/>
      <c r="S8529" s="259"/>
      <c r="T8529" s="259"/>
      <c r="U8529" s="259"/>
      <c r="V8529" s="259"/>
    </row>
    <row r="8530" spans="1:22">
      <c r="A8530" s="45"/>
      <c r="B8530" s="43">
        <f t="shared" ref="B8530:B8593" si="138">B8529+1</f>
        <v>8515</v>
      </c>
      <c r="C8530" s="919"/>
      <c r="D8530" s="48"/>
      <c r="L8530" s="259"/>
      <c r="M8530" s="259"/>
      <c r="S8530" s="259"/>
      <c r="T8530" s="259"/>
      <c r="U8530" s="259"/>
      <c r="V8530" s="259"/>
    </row>
    <row r="8531" spans="1:22">
      <c r="A8531" s="45"/>
      <c r="B8531" s="43">
        <f t="shared" si="138"/>
        <v>8516</v>
      </c>
      <c r="C8531" s="919"/>
      <c r="D8531" s="48"/>
      <c r="L8531" s="259"/>
      <c r="M8531" s="259"/>
      <c r="S8531" s="259"/>
      <c r="T8531" s="259"/>
      <c r="U8531" s="259"/>
      <c r="V8531" s="259"/>
    </row>
    <row r="8532" spans="1:22">
      <c r="A8532" s="45"/>
      <c r="B8532" s="43">
        <f t="shared" si="138"/>
        <v>8517</v>
      </c>
      <c r="C8532" s="919"/>
      <c r="D8532" s="48"/>
      <c r="L8532" s="259"/>
      <c r="M8532" s="259"/>
      <c r="S8532" s="259"/>
      <c r="T8532" s="259"/>
      <c r="U8532" s="259"/>
      <c r="V8532" s="259"/>
    </row>
    <row r="8533" spans="1:22">
      <c r="A8533" s="45"/>
      <c r="B8533" s="43">
        <f t="shared" si="138"/>
        <v>8518</v>
      </c>
      <c r="C8533" s="919"/>
      <c r="D8533" s="48"/>
      <c r="L8533" s="259"/>
      <c r="M8533" s="259"/>
      <c r="S8533" s="259"/>
      <c r="T8533" s="259"/>
      <c r="U8533" s="259"/>
      <c r="V8533" s="259"/>
    </row>
    <row r="8534" spans="1:22">
      <c r="A8534" s="45"/>
      <c r="B8534" s="43">
        <f t="shared" si="138"/>
        <v>8519</v>
      </c>
      <c r="C8534" s="919"/>
      <c r="D8534" s="48"/>
      <c r="L8534" s="259"/>
      <c r="M8534" s="259"/>
      <c r="S8534" s="259"/>
      <c r="T8534" s="259"/>
      <c r="U8534" s="259"/>
      <c r="V8534" s="259"/>
    </row>
    <row r="8535" spans="1:22">
      <c r="A8535" s="45"/>
      <c r="B8535" s="43">
        <f t="shared" si="138"/>
        <v>8520</v>
      </c>
      <c r="C8535" s="919"/>
      <c r="D8535" s="48"/>
      <c r="L8535" s="259"/>
      <c r="M8535" s="259"/>
      <c r="S8535" s="259"/>
      <c r="T8535" s="259"/>
      <c r="U8535" s="259"/>
      <c r="V8535" s="259"/>
    </row>
    <row r="8536" spans="1:22">
      <c r="A8536" s="45"/>
      <c r="B8536" s="43">
        <f t="shared" si="138"/>
        <v>8521</v>
      </c>
      <c r="C8536" s="919"/>
      <c r="D8536" s="48"/>
      <c r="L8536" s="259"/>
      <c r="M8536" s="259"/>
      <c r="S8536" s="259"/>
      <c r="T8536" s="259"/>
      <c r="U8536" s="259"/>
      <c r="V8536" s="259"/>
    </row>
    <row r="8537" spans="1:22">
      <c r="A8537" s="45"/>
      <c r="B8537" s="43">
        <f t="shared" si="138"/>
        <v>8522</v>
      </c>
      <c r="C8537" s="919"/>
      <c r="D8537" s="48"/>
      <c r="L8537" s="259"/>
      <c r="M8537" s="259"/>
      <c r="S8537" s="259"/>
      <c r="T8537" s="259"/>
      <c r="U8537" s="259"/>
      <c r="V8537" s="259"/>
    </row>
    <row r="8538" spans="1:22">
      <c r="A8538" s="45"/>
      <c r="B8538" s="43">
        <f t="shared" si="138"/>
        <v>8523</v>
      </c>
      <c r="C8538" s="919"/>
      <c r="D8538" s="48"/>
      <c r="L8538" s="259"/>
      <c r="M8538" s="259"/>
      <c r="S8538" s="259"/>
      <c r="T8538" s="259"/>
      <c r="U8538" s="259"/>
      <c r="V8538" s="259"/>
    </row>
    <row r="8539" spans="1:22">
      <c r="A8539" s="45"/>
      <c r="B8539" s="43">
        <f t="shared" si="138"/>
        <v>8524</v>
      </c>
      <c r="C8539" s="919"/>
      <c r="D8539" s="48"/>
      <c r="L8539" s="259"/>
      <c r="M8539" s="259"/>
      <c r="S8539" s="259"/>
      <c r="T8539" s="259"/>
      <c r="U8539" s="259"/>
      <c r="V8539" s="259"/>
    </row>
    <row r="8540" spans="1:22">
      <c r="A8540" s="45"/>
      <c r="B8540" s="43">
        <f t="shared" si="138"/>
        <v>8525</v>
      </c>
      <c r="C8540" s="919"/>
      <c r="D8540" s="48"/>
      <c r="L8540" s="259"/>
      <c r="M8540" s="259"/>
      <c r="S8540" s="259"/>
      <c r="T8540" s="259"/>
      <c r="U8540" s="259"/>
      <c r="V8540" s="259"/>
    </row>
    <row r="8541" spans="1:22">
      <c r="A8541" s="45"/>
      <c r="B8541" s="43">
        <f t="shared" si="138"/>
        <v>8526</v>
      </c>
      <c r="C8541" s="919"/>
      <c r="D8541" s="48"/>
      <c r="L8541" s="259"/>
      <c r="M8541" s="259"/>
      <c r="S8541" s="259"/>
      <c r="T8541" s="259"/>
      <c r="U8541" s="259"/>
      <c r="V8541" s="259"/>
    </row>
    <row r="8542" spans="1:22">
      <c r="A8542" s="45"/>
      <c r="B8542" s="43">
        <f t="shared" si="138"/>
        <v>8527</v>
      </c>
      <c r="C8542" s="919"/>
      <c r="D8542" s="48"/>
      <c r="L8542" s="259"/>
      <c r="M8542" s="259"/>
      <c r="S8542" s="259"/>
      <c r="T8542" s="259"/>
      <c r="U8542" s="259"/>
      <c r="V8542" s="259"/>
    </row>
    <row r="8543" spans="1:22">
      <c r="A8543" s="45"/>
      <c r="B8543" s="43">
        <f t="shared" si="138"/>
        <v>8528</v>
      </c>
      <c r="C8543" s="919"/>
      <c r="D8543" s="48"/>
      <c r="L8543" s="259"/>
      <c r="M8543" s="259"/>
      <c r="S8543" s="259"/>
      <c r="T8543" s="259"/>
      <c r="U8543" s="259"/>
      <c r="V8543" s="259"/>
    </row>
    <row r="8544" spans="1:22">
      <c r="A8544" s="45"/>
      <c r="B8544" s="43">
        <f t="shared" si="138"/>
        <v>8529</v>
      </c>
      <c r="C8544" s="919"/>
      <c r="D8544" s="48"/>
      <c r="L8544" s="259"/>
      <c r="M8544" s="259"/>
      <c r="S8544" s="259"/>
      <c r="T8544" s="259"/>
      <c r="U8544" s="259"/>
      <c r="V8544" s="259"/>
    </row>
    <row r="8545" spans="1:22">
      <c r="A8545" s="45"/>
      <c r="B8545" s="43">
        <f t="shared" si="138"/>
        <v>8530</v>
      </c>
      <c r="C8545" s="919"/>
      <c r="D8545" s="48"/>
      <c r="L8545" s="259"/>
      <c r="M8545" s="259"/>
      <c r="S8545" s="259"/>
      <c r="T8545" s="259"/>
      <c r="U8545" s="259"/>
      <c r="V8545" s="259"/>
    </row>
    <row r="8546" spans="1:22">
      <c r="A8546" s="45"/>
      <c r="B8546" s="43">
        <f t="shared" si="138"/>
        <v>8531</v>
      </c>
      <c r="C8546" s="919"/>
      <c r="D8546" s="48"/>
      <c r="L8546" s="259"/>
      <c r="M8546" s="259"/>
      <c r="S8546" s="259"/>
      <c r="T8546" s="259"/>
      <c r="U8546" s="259"/>
      <c r="V8546" s="259"/>
    </row>
    <row r="8547" spans="1:22">
      <c r="A8547" s="45"/>
      <c r="B8547" s="43">
        <f t="shared" si="138"/>
        <v>8532</v>
      </c>
      <c r="C8547" s="919"/>
      <c r="D8547" s="48"/>
      <c r="L8547" s="259"/>
      <c r="M8547" s="259"/>
      <c r="S8547" s="259"/>
      <c r="T8547" s="259"/>
      <c r="U8547" s="259"/>
      <c r="V8547" s="259"/>
    </row>
    <row r="8548" spans="1:22">
      <c r="A8548" s="45"/>
      <c r="B8548" s="43">
        <f t="shared" si="138"/>
        <v>8533</v>
      </c>
      <c r="C8548" s="919"/>
      <c r="D8548" s="48"/>
      <c r="L8548" s="259"/>
      <c r="M8548" s="259"/>
      <c r="S8548" s="259"/>
      <c r="T8548" s="259"/>
      <c r="U8548" s="259"/>
      <c r="V8548" s="259"/>
    </row>
    <row r="8549" spans="1:22">
      <c r="A8549" s="45"/>
      <c r="B8549" s="43">
        <f t="shared" si="138"/>
        <v>8534</v>
      </c>
      <c r="C8549" s="919"/>
      <c r="D8549" s="48"/>
      <c r="L8549" s="259"/>
      <c r="M8549" s="259"/>
      <c r="S8549" s="259"/>
      <c r="T8549" s="259"/>
      <c r="U8549" s="259"/>
      <c r="V8549" s="259"/>
    </row>
    <row r="8550" spans="1:22">
      <c r="A8550" s="45"/>
      <c r="B8550" s="43">
        <f t="shared" si="138"/>
        <v>8535</v>
      </c>
      <c r="C8550" s="919"/>
      <c r="D8550" s="48"/>
      <c r="L8550" s="259"/>
      <c r="M8550" s="259"/>
      <c r="S8550" s="259"/>
      <c r="T8550" s="259"/>
      <c r="U8550" s="259"/>
      <c r="V8550" s="259"/>
    </row>
    <row r="8551" spans="1:22">
      <c r="A8551" s="45"/>
      <c r="B8551" s="43">
        <f t="shared" si="138"/>
        <v>8536</v>
      </c>
      <c r="C8551" s="919"/>
      <c r="D8551" s="48"/>
      <c r="L8551" s="259"/>
      <c r="M8551" s="259"/>
      <c r="S8551" s="259"/>
      <c r="T8551" s="259"/>
      <c r="U8551" s="259"/>
      <c r="V8551" s="259"/>
    </row>
    <row r="8552" spans="1:22">
      <c r="A8552" s="45"/>
      <c r="B8552" s="43">
        <f t="shared" si="138"/>
        <v>8537</v>
      </c>
      <c r="C8552" s="919"/>
      <c r="D8552" s="48"/>
      <c r="L8552" s="259"/>
      <c r="M8552" s="259"/>
      <c r="S8552" s="259"/>
      <c r="T8552" s="259"/>
      <c r="U8552" s="259"/>
      <c r="V8552" s="259"/>
    </row>
    <row r="8553" spans="1:22">
      <c r="A8553" s="45"/>
      <c r="B8553" s="43">
        <f t="shared" si="138"/>
        <v>8538</v>
      </c>
      <c r="C8553" s="919"/>
      <c r="D8553" s="48"/>
      <c r="L8553" s="259"/>
      <c r="M8553" s="259"/>
      <c r="S8553" s="259"/>
      <c r="T8553" s="259"/>
      <c r="U8553" s="259"/>
      <c r="V8553" s="259"/>
    </row>
    <row r="8554" spans="1:22">
      <c r="A8554" s="45"/>
      <c r="B8554" s="43">
        <f t="shared" si="138"/>
        <v>8539</v>
      </c>
      <c r="C8554" s="919"/>
      <c r="D8554" s="48"/>
      <c r="L8554" s="259"/>
      <c r="M8554" s="259"/>
      <c r="S8554" s="259"/>
      <c r="T8554" s="259"/>
      <c r="U8554" s="259"/>
      <c r="V8554" s="259"/>
    </row>
    <row r="8555" spans="1:22">
      <c r="A8555" s="45"/>
      <c r="B8555" s="43">
        <f t="shared" si="138"/>
        <v>8540</v>
      </c>
      <c r="C8555" s="919"/>
      <c r="D8555" s="48"/>
      <c r="L8555" s="259"/>
      <c r="M8555" s="259"/>
      <c r="S8555" s="259"/>
      <c r="T8555" s="259"/>
      <c r="U8555" s="259"/>
      <c r="V8555" s="259"/>
    </row>
    <row r="8556" spans="1:22">
      <c r="A8556" s="45"/>
      <c r="B8556" s="43">
        <f t="shared" si="138"/>
        <v>8541</v>
      </c>
      <c r="C8556" s="919"/>
      <c r="D8556" s="48"/>
      <c r="L8556" s="259"/>
      <c r="M8556" s="259"/>
      <c r="S8556" s="259"/>
      <c r="T8556" s="259"/>
      <c r="U8556" s="259"/>
      <c r="V8556" s="259"/>
    </row>
    <row r="8557" spans="1:22">
      <c r="A8557" s="45"/>
      <c r="B8557" s="43">
        <f t="shared" si="138"/>
        <v>8542</v>
      </c>
      <c r="C8557" s="919"/>
      <c r="D8557" s="48"/>
      <c r="L8557" s="259"/>
      <c r="M8557" s="259"/>
      <c r="S8557" s="259"/>
      <c r="T8557" s="259"/>
      <c r="U8557" s="259"/>
      <c r="V8557" s="259"/>
    </row>
    <row r="8558" spans="1:22">
      <c r="A8558" s="45"/>
      <c r="B8558" s="43">
        <f t="shared" si="138"/>
        <v>8543</v>
      </c>
      <c r="C8558" s="919"/>
      <c r="D8558" s="48"/>
      <c r="L8558" s="259"/>
      <c r="M8558" s="259"/>
      <c r="S8558" s="259"/>
      <c r="T8558" s="259"/>
      <c r="U8558" s="259"/>
      <c r="V8558" s="259"/>
    </row>
    <row r="8559" spans="1:22">
      <c r="A8559" s="45"/>
      <c r="B8559" s="43">
        <f t="shared" si="138"/>
        <v>8544</v>
      </c>
      <c r="C8559" s="919"/>
      <c r="D8559" s="48"/>
      <c r="L8559" s="259"/>
      <c r="M8559" s="259"/>
      <c r="S8559" s="259"/>
      <c r="T8559" s="259"/>
      <c r="U8559" s="259"/>
      <c r="V8559" s="259"/>
    </row>
    <row r="8560" spans="1:22">
      <c r="A8560" s="45"/>
      <c r="B8560" s="43">
        <f t="shared" si="138"/>
        <v>8545</v>
      </c>
      <c r="C8560" s="919"/>
      <c r="D8560" s="48"/>
      <c r="L8560" s="259"/>
      <c r="M8560" s="259"/>
      <c r="S8560" s="259"/>
      <c r="T8560" s="259"/>
      <c r="U8560" s="259"/>
      <c r="V8560" s="259"/>
    </row>
    <row r="8561" spans="1:22">
      <c r="A8561" s="45"/>
      <c r="B8561" s="43">
        <f t="shared" si="138"/>
        <v>8546</v>
      </c>
      <c r="C8561" s="919"/>
      <c r="D8561" s="48"/>
      <c r="L8561" s="259"/>
      <c r="M8561" s="259"/>
      <c r="S8561" s="259"/>
      <c r="T8561" s="259"/>
      <c r="U8561" s="259"/>
      <c r="V8561" s="259"/>
    </row>
    <row r="8562" spans="1:22">
      <c r="A8562" s="45"/>
      <c r="B8562" s="43">
        <f t="shared" si="138"/>
        <v>8547</v>
      </c>
      <c r="C8562" s="919"/>
      <c r="D8562" s="48"/>
      <c r="L8562" s="259"/>
      <c r="M8562" s="259"/>
      <c r="S8562" s="259"/>
      <c r="T8562" s="259"/>
      <c r="U8562" s="259"/>
      <c r="V8562" s="259"/>
    </row>
    <row r="8563" spans="1:22">
      <c r="A8563" s="45"/>
      <c r="B8563" s="43">
        <f t="shared" si="138"/>
        <v>8548</v>
      </c>
      <c r="C8563" s="919"/>
      <c r="D8563" s="48"/>
      <c r="L8563" s="259"/>
      <c r="M8563" s="259"/>
      <c r="S8563" s="259"/>
      <c r="T8563" s="259"/>
      <c r="U8563" s="259"/>
      <c r="V8563" s="259"/>
    </row>
    <row r="8564" spans="1:22">
      <c r="A8564" s="45"/>
      <c r="B8564" s="43">
        <f t="shared" si="138"/>
        <v>8549</v>
      </c>
      <c r="C8564" s="919"/>
      <c r="D8564" s="48"/>
      <c r="L8564" s="259"/>
      <c r="M8564" s="259"/>
      <c r="S8564" s="259"/>
      <c r="T8564" s="259"/>
      <c r="U8564" s="259"/>
      <c r="V8564" s="259"/>
    </row>
    <row r="8565" spans="1:22">
      <c r="A8565" s="45"/>
      <c r="B8565" s="43">
        <f t="shared" si="138"/>
        <v>8550</v>
      </c>
      <c r="C8565" s="919"/>
      <c r="D8565" s="48"/>
      <c r="L8565" s="259"/>
      <c r="M8565" s="259"/>
      <c r="S8565" s="259"/>
      <c r="T8565" s="259"/>
      <c r="U8565" s="259"/>
      <c r="V8565" s="259"/>
    </row>
    <row r="8566" spans="1:22">
      <c r="A8566" s="45"/>
      <c r="B8566" s="43">
        <f t="shared" si="138"/>
        <v>8551</v>
      </c>
      <c r="C8566" s="919"/>
      <c r="D8566" s="48"/>
      <c r="L8566" s="259"/>
      <c r="M8566" s="259"/>
      <c r="S8566" s="259"/>
      <c r="T8566" s="259"/>
      <c r="U8566" s="259"/>
      <c r="V8566" s="259"/>
    </row>
    <row r="8567" spans="1:22">
      <c r="A8567" s="45"/>
      <c r="B8567" s="43">
        <f t="shared" si="138"/>
        <v>8552</v>
      </c>
      <c r="C8567" s="919"/>
      <c r="D8567" s="48"/>
      <c r="L8567" s="259"/>
      <c r="M8567" s="259"/>
      <c r="S8567" s="259"/>
      <c r="T8567" s="259"/>
      <c r="U8567" s="259"/>
      <c r="V8567" s="259"/>
    </row>
    <row r="8568" spans="1:22">
      <c r="A8568" s="45"/>
      <c r="B8568" s="43">
        <f t="shared" si="138"/>
        <v>8553</v>
      </c>
      <c r="C8568" s="919"/>
      <c r="D8568" s="48"/>
      <c r="L8568" s="259"/>
      <c r="M8568" s="259"/>
      <c r="S8568" s="259"/>
      <c r="T8568" s="259"/>
      <c r="U8568" s="259"/>
      <c r="V8568" s="259"/>
    </row>
    <row r="8569" spans="1:22">
      <c r="A8569" s="45"/>
      <c r="B8569" s="43">
        <f t="shared" si="138"/>
        <v>8554</v>
      </c>
      <c r="C8569" s="919"/>
      <c r="D8569" s="48"/>
      <c r="L8569" s="259"/>
      <c r="M8569" s="259"/>
      <c r="S8569" s="259"/>
      <c r="T8569" s="259"/>
      <c r="U8569" s="259"/>
      <c r="V8569" s="259"/>
    </row>
    <row r="8570" spans="1:22">
      <c r="A8570" s="45"/>
      <c r="B8570" s="43">
        <f t="shared" si="138"/>
        <v>8555</v>
      </c>
      <c r="C8570" s="919"/>
      <c r="D8570" s="48"/>
      <c r="L8570" s="259"/>
      <c r="M8570" s="259"/>
      <c r="S8570" s="259"/>
      <c r="T8570" s="259"/>
      <c r="U8570" s="259"/>
      <c r="V8570" s="259"/>
    </row>
    <row r="8571" spans="1:22">
      <c r="A8571" s="45"/>
      <c r="B8571" s="43">
        <f t="shared" si="138"/>
        <v>8556</v>
      </c>
      <c r="C8571" s="919"/>
      <c r="D8571" s="48"/>
      <c r="L8571" s="259"/>
      <c r="M8571" s="259"/>
      <c r="S8571" s="259"/>
      <c r="T8571" s="259"/>
      <c r="U8571" s="259"/>
      <c r="V8571" s="259"/>
    </row>
    <row r="8572" spans="1:22">
      <c r="A8572" s="45"/>
      <c r="B8572" s="43">
        <f t="shared" si="138"/>
        <v>8557</v>
      </c>
      <c r="C8572" s="919"/>
      <c r="D8572" s="48"/>
      <c r="L8572" s="259"/>
      <c r="M8572" s="259"/>
      <c r="S8572" s="259"/>
      <c r="T8572" s="259"/>
      <c r="U8572" s="259"/>
      <c r="V8572" s="259"/>
    </row>
    <row r="8573" spans="1:22">
      <c r="A8573" s="45"/>
      <c r="B8573" s="43">
        <f t="shared" si="138"/>
        <v>8558</v>
      </c>
      <c r="C8573" s="919"/>
      <c r="D8573" s="48"/>
      <c r="L8573" s="259"/>
      <c r="M8573" s="259"/>
      <c r="S8573" s="259"/>
      <c r="T8573" s="259"/>
      <c r="U8573" s="259"/>
      <c r="V8573" s="259"/>
    </row>
    <row r="8574" spans="1:22">
      <c r="A8574" s="45"/>
      <c r="B8574" s="43">
        <f t="shared" si="138"/>
        <v>8559</v>
      </c>
      <c r="C8574" s="919"/>
      <c r="D8574" s="48"/>
      <c r="L8574" s="259"/>
      <c r="M8574" s="259"/>
      <c r="S8574" s="259"/>
      <c r="T8574" s="259"/>
      <c r="U8574" s="259"/>
      <c r="V8574" s="259"/>
    </row>
    <row r="8575" spans="1:22">
      <c r="A8575" s="45"/>
      <c r="B8575" s="43">
        <f t="shared" si="138"/>
        <v>8560</v>
      </c>
      <c r="C8575" s="919"/>
      <c r="D8575" s="48"/>
      <c r="L8575" s="259"/>
      <c r="M8575" s="259"/>
      <c r="S8575" s="259"/>
      <c r="T8575" s="259"/>
      <c r="U8575" s="259"/>
      <c r="V8575" s="259"/>
    </row>
    <row r="8576" spans="1:22">
      <c r="A8576" s="45"/>
      <c r="B8576" s="43">
        <f t="shared" si="138"/>
        <v>8561</v>
      </c>
      <c r="C8576" s="919"/>
      <c r="D8576" s="48"/>
      <c r="L8576" s="259"/>
      <c r="M8576" s="259"/>
      <c r="S8576" s="259"/>
      <c r="T8576" s="259"/>
      <c r="U8576" s="259"/>
      <c r="V8576" s="259"/>
    </row>
    <row r="8577" spans="1:22">
      <c r="A8577" s="45"/>
      <c r="B8577" s="43">
        <f t="shared" si="138"/>
        <v>8562</v>
      </c>
      <c r="C8577" s="919"/>
      <c r="D8577" s="48"/>
      <c r="L8577" s="259"/>
      <c r="M8577" s="259"/>
      <c r="S8577" s="259"/>
      <c r="T8577" s="259"/>
      <c r="U8577" s="259"/>
      <c r="V8577" s="259"/>
    </row>
    <row r="8578" spans="1:22">
      <c r="A8578" s="45"/>
      <c r="B8578" s="43">
        <f t="shared" si="138"/>
        <v>8563</v>
      </c>
      <c r="C8578" s="919"/>
      <c r="D8578" s="48"/>
      <c r="L8578" s="259"/>
      <c r="M8578" s="259"/>
      <c r="S8578" s="259"/>
      <c r="T8578" s="259"/>
      <c r="U8578" s="259"/>
      <c r="V8578" s="259"/>
    </row>
    <row r="8579" spans="1:22">
      <c r="A8579" s="45"/>
      <c r="B8579" s="43">
        <f t="shared" si="138"/>
        <v>8564</v>
      </c>
      <c r="C8579" s="919"/>
      <c r="D8579" s="48"/>
      <c r="L8579" s="259"/>
      <c r="M8579" s="259"/>
      <c r="S8579" s="259"/>
      <c r="T8579" s="259"/>
      <c r="U8579" s="259"/>
      <c r="V8579" s="259"/>
    </row>
    <row r="8580" spans="1:22">
      <c r="A8580" s="45"/>
      <c r="B8580" s="43">
        <f t="shared" si="138"/>
        <v>8565</v>
      </c>
      <c r="C8580" s="919"/>
      <c r="D8580" s="48"/>
      <c r="L8580" s="259"/>
      <c r="M8580" s="259"/>
      <c r="S8580" s="259"/>
      <c r="T8580" s="259"/>
      <c r="U8580" s="259"/>
      <c r="V8580" s="259"/>
    </row>
    <row r="8581" spans="1:22">
      <c r="A8581" s="45"/>
      <c r="B8581" s="43">
        <f t="shared" si="138"/>
        <v>8566</v>
      </c>
      <c r="C8581" s="919"/>
      <c r="D8581" s="48"/>
      <c r="L8581" s="259"/>
      <c r="M8581" s="259"/>
      <c r="S8581" s="259"/>
      <c r="T8581" s="259"/>
      <c r="U8581" s="259"/>
      <c r="V8581" s="259"/>
    </row>
    <row r="8582" spans="1:22">
      <c r="A8582" s="45"/>
      <c r="B8582" s="43">
        <f t="shared" si="138"/>
        <v>8567</v>
      </c>
      <c r="C8582" s="919"/>
      <c r="D8582" s="48"/>
      <c r="L8582" s="259"/>
      <c r="M8582" s="259"/>
      <c r="S8582" s="259"/>
      <c r="T8582" s="259"/>
      <c r="U8582" s="259"/>
      <c r="V8582" s="259"/>
    </row>
    <row r="8583" spans="1:22">
      <c r="A8583" s="45"/>
      <c r="B8583" s="43">
        <f t="shared" si="138"/>
        <v>8568</v>
      </c>
      <c r="C8583" s="919"/>
      <c r="D8583" s="48"/>
      <c r="L8583" s="259"/>
      <c r="M8583" s="259"/>
      <c r="S8583" s="259"/>
      <c r="T8583" s="259"/>
      <c r="U8583" s="259"/>
      <c r="V8583" s="259"/>
    </row>
    <row r="8584" spans="1:22">
      <c r="A8584" s="45"/>
      <c r="B8584" s="43">
        <f t="shared" si="138"/>
        <v>8569</v>
      </c>
      <c r="C8584" s="919"/>
      <c r="D8584" s="48"/>
      <c r="L8584" s="259"/>
      <c r="M8584" s="259"/>
      <c r="S8584" s="259"/>
      <c r="T8584" s="259"/>
      <c r="U8584" s="259"/>
      <c r="V8584" s="259"/>
    </row>
    <row r="8585" spans="1:22">
      <c r="A8585" s="45"/>
      <c r="B8585" s="43">
        <f t="shared" si="138"/>
        <v>8570</v>
      </c>
      <c r="C8585" s="919"/>
      <c r="D8585" s="48"/>
      <c r="L8585" s="259"/>
      <c r="M8585" s="259"/>
      <c r="S8585" s="259"/>
      <c r="T8585" s="259"/>
      <c r="U8585" s="259"/>
      <c r="V8585" s="259"/>
    </row>
    <row r="8586" spans="1:22">
      <c r="A8586" s="45"/>
      <c r="B8586" s="43">
        <f t="shared" si="138"/>
        <v>8571</v>
      </c>
      <c r="C8586" s="919"/>
      <c r="D8586" s="48"/>
      <c r="L8586" s="259"/>
      <c r="M8586" s="259"/>
      <c r="S8586" s="259"/>
      <c r="T8586" s="259"/>
      <c r="U8586" s="259"/>
      <c r="V8586" s="259"/>
    </row>
    <row r="8587" spans="1:22">
      <c r="A8587" s="45"/>
      <c r="B8587" s="43">
        <f t="shared" si="138"/>
        <v>8572</v>
      </c>
      <c r="C8587" s="919"/>
      <c r="D8587" s="48"/>
      <c r="L8587" s="259"/>
      <c r="M8587" s="259"/>
      <c r="S8587" s="259"/>
      <c r="T8587" s="259"/>
      <c r="U8587" s="259"/>
      <c r="V8587" s="259"/>
    </row>
    <row r="8588" spans="1:22">
      <c r="A8588" s="45"/>
      <c r="B8588" s="43">
        <f t="shared" si="138"/>
        <v>8573</v>
      </c>
      <c r="C8588" s="919"/>
      <c r="D8588" s="48"/>
      <c r="L8588" s="259"/>
      <c r="M8588" s="259"/>
      <c r="S8588" s="259"/>
      <c r="T8588" s="259"/>
      <c r="U8588" s="259"/>
      <c r="V8588" s="259"/>
    </row>
    <row r="8589" spans="1:22">
      <c r="A8589" s="45"/>
      <c r="B8589" s="43">
        <f t="shared" si="138"/>
        <v>8574</v>
      </c>
      <c r="C8589" s="919"/>
      <c r="D8589" s="48"/>
      <c r="L8589" s="259"/>
      <c r="M8589" s="259"/>
      <c r="S8589" s="259"/>
      <c r="T8589" s="259"/>
      <c r="U8589" s="259"/>
      <c r="V8589" s="259"/>
    </row>
    <row r="8590" spans="1:22">
      <c r="A8590" s="45"/>
      <c r="B8590" s="43">
        <f t="shared" si="138"/>
        <v>8575</v>
      </c>
      <c r="C8590" s="919"/>
      <c r="D8590" s="48"/>
      <c r="L8590" s="259"/>
      <c r="M8590" s="259"/>
      <c r="S8590" s="259"/>
      <c r="T8590" s="259"/>
      <c r="U8590" s="259"/>
      <c r="V8590" s="259"/>
    </row>
    <row r="8591" spans="1:22">
      <c r="A8591" s="45"/>
      <c r="B8591" s="43">
        <f t="shared" si="138"/>
        <v>8576</v>
      </c>
      <c r="C8591" s="919"/>
      <c r="D8591" s="48"/>
      <c r="L8591" s="259"/>
      <c r="M8591" s="259"/>
      <c r="S8591" s="259"/>
      <c r="T8591" s="259"/>
      <c r="U8591" s="259"/>
      <c r="V8591" s="259"/>
    </row>
    <row r="8592" spans="1:22">
      <c r="A8592" s="45"/>
      <c r="B8592" s="43">
        <f t="shared" si="138"/>
        <v>8577</v>
      </c>
      <c r="C8592" s="919"/>
      <c r="D8592" s="48"/>
      <c r="L8592" s="259"/>
      <c r="M8592" s="259"/>
      <c r="S8592" s="259"/>
      <c r="T8592" s="259"/>
      <c r="U8592" s="259"/>
      <c r="V8592" s="259"/>
    </row>
    <row r="8593" spans="1:22">
      <c r="A8593" s="45"/>
      <c r="B8593" s="43">
        <f t="shared" si="138"/>
        <v>8578</v>
      </c>
      <c r="C8593" s="919"/>
      <c r="D8593" s="48"/>
      <c r="L8593" s="259"/>
      <c r="M8593" s="259"/>
      <c r="S8593" s="259"/>
      <c r="T8593" s="259"/>
      <c r="U8593" s="259"/>
      <c r="V8593" s="259"/>
    </row>
    <row r="8594" spans="1:22">
      <c r="A8594" s="45"/>
      <c r="B8594" s="43">
        <f t="shared" ref="B8594:B8657" si="139">B8593+1</f>
        <v>8579</v>
      </c>
      <c r="C8594" s="919"/>
      <c r="D8594" s="48"/>
      <c r="L8594" s="259"/>
      <c r="M8594" s="259"/>
      <c r="S8594" s="259"/>
      <c r="T8594" s="259"/>
      <c r="U8594" s="259"/>
      <c r="V8594" s="259"/>
    </row>
    <row r="8595" spans="1:22">
      <c r="A8595" s="45"/>
      <c r="B8595" s="43">
        <f t="shared" si="139"/>
        <v>8580</v>
      </c>
      <c r="C8595" s="919"/>
      <c r="D8595" s="48"/>
      <c r="L8595" s="259"/>
      <c r="M8595" s="259"/>
      <c r="S8595" s="259"/>
      <c r="T8595" s="259"/>
      <c r="U8595" s="259"/>
      <c r="V8595" s="259"/>
    </row>
    <row r="8596" spans="1:22">
      <c r="A8596" s="45"/>
      <c r="B8596" s="43">
        <f t="shared" si="139"/>
        <v>8581</v>
      </c>
      <c r="C8596" s="919"/>
      <c r="D8596" s="48"/>
      <c r="L8596" s="259"/>
      <c r="M8596" s="259"/>
      <c r="S8596" s="259"/>
      <c r="T8596" s="259"/>
      <c r="U8596" s="259"/>
      <c r="V8596" s="259"/>
    </row>
    <row r="8597" spans="1:22">
      <c r="A8597" s="45"/>
      <c r="B8597" s="43">
        <f t="shared" si="139"/>
        <v>8582</v>
      </c>
      <c r="C8597" s="919"/>
      <c r="D8597" s="48"/>
      <c r="L8597" s="259"/>
      <c r="M8597" s="259"/>
      <c r="S8597" s="259"/>
      <c r="T8597" s="259"/>
      <c r="U8597" s="259"/>
      <c r="V8597" s="259"/>
    </row>
    <row r="8598" spans="1:22">
      <c r="A8598" s="45"/>
      <c r="B8598" s="43">
        <f t="shared" si="139"/>
        <v>8583</v>
      </c>
      <c r="C8598" s="919"/>
      <c r="D8598" s="48"/>
      <c r="L8598" s="259"/>
      <c r="M8598" s="259"/>
      <c r="S8598" s="259"/>
      <c r="T8598" s="259"/>
      <c r="U8598" s="259"/>
      <c r="V8598" s="259"/>
    </row>
    <row r="8599" spans="1:22">
      <c r="A8599" s="45"/>
      <c r="B8599" s="43">
        <f t="shared" si="139"/>
        <v>8584</v>
      </c>
      <c r="C8599" s="919"/>
      <c r="D8599" s="48"/>
      <c r="L8599" s="259"/>
      <c r="M8599" s="259"/>
      <c r="S8599" s="259"/>
      <c r="T8599" s="259"/>
      <c r="U8599" s="259"/>
      <c r="V8599" s="259"/>
    </row>
    <row r="8600" spans="1:22">
      <c r="A8600" s="45"/>
      <c r="B8600" s="43">
        <f t="shared" si="139"/>
        <v>8585</v>
      </c>
      <c r="C8600" s="919"/>
      <c r="D8600" s="48"/>
      <c r="L8600" s="259"/>
      <c r="M8600" s="259"/>
      <c r="S8600" s="259"/>
      <c r="T8600" s="259"/>
      <c r="U8600" s="259"/>
      <c r="V8600" s="259"/>
    </row>
    <row r="8601" spans="1:22">
      <c r="A8601" s="45"/>
      <c r="B8601" s="43">
        <f t="shared" si="139"/>
        <v>8586</v>
      </c>
      <c r="C8601" s="919"/>
      <c r="D8601" s="48"/>
      <c r="L8601" s="259"/>
      <c r="M8601" s="259"/>
      <c r="S8601" s="259"/>
      <c r="T8601" s="259"/>
      <c r="U8601" s="259"/>
      <c r="V8601" s="259"/>
    </row>
    <row r="8602" spans="1:22">
      <c r="A8602" s="45"/>
      <c r="B8602" s="43">
        <f t="shared" si="139"/>
        <v>8587</v>
      </c>
      <c r="C8602" s="919"/>
      <c r="D8602" s="48"/>
      <c r="L8602" s="259"/>
      <c r="M8602" s="259"/>
      <c r="S8602" s="259"/>
      <c r="T8602" s="259"/>
      <c r="U8602" s="259"/>
      <c r="V8602" s="259"/>
    </row>
    <row r="8603" spans="1:22">
      <c r="A8603" s="45"/>
      <c r="B8603" s="43">
        <f t="shared" si="139"/>
        <v>8588</v>
      </c>
      <c r="C8603" s="919"/>
      <c r="D8603" s="48"/>
      <c r="L8603" s="259"/>
      <c r="M8603" s="259"/>
      <c r="S8603" s="259"/>
      <c r="T8603" s="259"/>
      <c r="U8603" s="259"/>
      <c r="V8603" s="259"/>
    </row>
    <row r="8604" spans="1:22">
      <c r="A8604" s="45"/>
      <c r="B8604" s="43">
        <f t="shared" si="139"/>
        <v>8589</v>
      </c>
      <c r="C8604" s="919"/>
      <c r="D8604" s="48"/>
      <c r="L8604" s="259"/>
      <c r="M8604" s="259"/>
      <c r="S8604" s="259"/>
      <c r="T8604" s="259"/>
      <c r="U8604" s="259"/>
      <c r="V8604" s="259"/>
    </row>
    <row r="8605" spans="1:22">
      <c r="A8605" s="45"/>
      <c r="B8605" s="43">
        <f t="shared" si="139"/>
        <v>8590</v>
      </c>
      <c r="C8605" s="919"/>
      <c r="D8605" s="48"/>
      <c r="L8605" s="259"/>
      <c r="M8605" s="259"/>
      <c r="S8605" s="259"/>
      <c r="T8605" s="259"/>
      <c r="U8605" s="259"/>
      <c r="V8605" s="259"/>
    </row>
    <row r="8606" spans="1:22">
      <c r="A8606" s="45"/>
      <c r="B8606" s="43">
        <f t="shared" si="139"/>
        <v>8591</v>
      </c>
      <c r="C8606" s="919"/>
      <c r="D8606" s="48"/>
      <c r="L8606" s="259"/>
      <c r="M8606" s="259"/>
      <c r="S8606" s="259"/>
      <c r="T8606" s="259"/>
      <c r="U8606" s="259"/>
      <c r="V8606" s="259"/>
    </row>
    <row r="8607" spans="1:22">
      <c r="A8607" s="45"/>
      <c r="B8607" s="43">
        <f t="shared" si="139"/>
        <v>8592</v>
      </c>
      <c r="C8607" s="919"/>
      <c r="D8607" s="48"/>
      <c r="L8607" s="259"/>
      <c r="M8607" s="259"/>
      <c r="S8607" s="259"/>
      <c r="T8607" s="259"/>
      <c r="U8607" s="259"/>
      <c r="V8607" s="259"/>
    </row>
    <row r="8608" spans="1:22">
      <c r="A8608" s="45"/>
      <c r="B8608" s="43">
        <f t="shared" si="139"/>
        <v>8593</v>
      </c>
      <c r="C8608" s="919"/>
      <c r="D8608" s="48"/>
      <c r="L8608" s="259"/>
      <c r="M8608" s="259"/>
      <c r="S8608" s="259"/>
      <c r="T8608" s="259"/>
      <c r="U8608" s="259"/>
      <c r="V8608" s="259"/>
    </row>
    <row r="8609" spans="1:22">
      <c r="A8609" s="45"/>
      <c r="B8609" s="43">
        <f t="shared" si="139"/>
        <v>8594</v>
      </c>
      <c r="C8609" s="919"/>
      <c r="D8609" s="48"/>
      <c r="L8609" s="259"/>
      <c r="M8609" s="259"/>
      <c r="S8609" s="259"/>
      <c r="T8609" s="259"/>
      <c r="U8609" s="259"/>
      <c r="V8609" s="259"/>
    </row>
    <row r="8610" spans="1:22">
      <c r="A8610" s="45"/>
      <c r="B8610" s="43">
        <f t="shared" si="139"/>
        <v>8595</v>
      </c>
      <c r="C8610" s="919"/>
      <c r="D8610" s="48"/>
      <c r="L8610" s="259"/>
      <c r="M8610" s="259"/>
      <c r="S8610" s="259"/>
      <c r="T8610" s="259"/>
      <c r="U8610" s="259"/>
      <c r="V8610" s="259"/>
    </row>
    <row r="8611" spans="1:22">
      <c r="A8611" s="45"/>
      <c r="B8611" s="43">
        <f t="shared" si="139"/>
        <v>8596</v>
      </c>
      <c r="C8611" s="919"/>
      <c r="D8611" s="48"/>
      <c r="L8611" s="259"/>
      <c r="M8611" s="259"/>
      <c r="S8611" s="259"/>
      <c r="T8611" s="259"/>
      <c r="U8611" s="259"/>
      <c r="V8611" s="259"/>
    </row>
    <row r="8612" spans="1:22">
      <c r="A8612" s="45"/>
      <c r="B8612" s="43">
        <f t="shared" si="139"/>
        <v>8597</v>
      </c>
      <c r="C8612" s="919"/>
      <c r="D8612" s="48"/>
      <c r="L8612" s="259"/>
      <c r="M8612" s="259"/>
      <c r="S8612" s="259"/>
      <c r="T8612" s="259"/>
      <c r="U8612" s="259"/>
      <c r="V8612" s="259"/>
    </row>
    <row r="8613" spans="1:22">
      <c r="A8613" s="45"/>
      <c r="B8613" s="43">
        <f t="shared" si="139"/>
        <v>8598</v>
      </c>
      <c r="C8613" s="919"/>
      <c r="D8613" s="48"/>
      <c r="L8613" s="259"/>
      <c r="M8613" s="259"/>
      <c r="S8613" s="259"/>
      <c r="T8613" s="259"/>
      <c r="U8613" s="259"/>
      <c r="V8613" s="259"/>
    </row>
    <row r="8614" spans="1:22">
      <c r="A8614" s="45"/>
      <c r="B8614" s="43">
        <f t="shared" si="139"/>
        <v>8599</v>
      </c>
      <c r="C8614" s="919"/>
      <c r="D8614" s="48"/>
      <c r="L8614" s="259"/>
      <c r="M8614" s="259"/>
      <c r="S8614" s="259"/>
      <c r="T8614" s="259"/>
      <c r="U8614" s="259"/>
      <c r="V8614" s="259"/>
    </row>
    <row r="8615" spans="1:22">
      <c r="A8615" s="45"/>
      <c r="B8615" s="43">
        <f t="shared" si="139"/>
        <v>8600</v>
      </c>
      <c r="C8615" s="919"/>
      <c r="D8615" s="48"/>
      <c r="L8615" s="259"/>
      <c r="M8615" s="259"/>
      <c r="S8615" s="259"/>
      <c r="T8615" s="259"/>
      <c r="U8615" s="259"/>
      <c r="V8615" s="259"/>
    </row>
    <row r="8616" spans="1:22">
      <c r="A8616" s="45"/>
      <c r="B8616" s="43">
        <f t="shared" si="139"/>
        <v>8601</v>
      </c>
      <c r="C8616" s="919"/>
      <c r="D8616" s="48"/>
      <c r="L8616" s="259"/>
      <c r="M8616" s="259"/>
      <c r="S8616" s="259"/>
      <c r="T8616" s="259"/>
      <c r="U8616" s="259"/>
      <c r="V8616" s="259"/>
    </row>
    <row r="8617" spans="1:22">
      <c r="A8617" s="45"/>
      <c r="B8617" s="43">
        <f t="shared" si="139"/>
        <v>8602</v>
      </c>
      <c r="C8617" s="919"/>
      <c r="D8617" s="48"/>
      <c r="L8617" s="259"/>
      <c r="M8617" s="259"/>
      <c r="S8617" s="259"/>
      <c r="T8617" s="259"/>
      <c r="U8617" s="259"/>
      <c r="V8617" s="259"/>
    </row>
    <row r="8618" spans="1:22">
      <c r="A8618" s="45"/>
      <c r="B8618" s="43">
        <f t="shared" si="139"/>
        <v>8603</v>
      </c>
      <c r="C8618" s="919"/>
      <c r="D8618" s="48"/>
      <c r="L8618" s="259"/>
      <c r="M8618" s="259"/>
      <c r="S8618" s="259"/>
      <c r="T8618" s="259"/>
      <c r="U8618" s="259"/>
      <c r="V8618" s="259"/>
    </row>
    <row r="8619" spans="1:22">
      <c r="A8619" s="45"/>
      <c r="B8619" s="43">
        <f t="shared" si="139"/>
        <v>8604</v>
      </c>
      <c r="C8619" s="919"/>
      <c r="D8619" s="48"/>
      <c r="L8619" s="259"/>
      <c r="M8619" s="259"/>
      <c r="S8619" s="259"/>
      <c r="T8619" s="259"/>
      <c r="U8619" s="259"/>
      <c r="V8619" s="259"/>
    </row>
    <row r="8620" spans="1:22">
      <c r="A8620" s="45"/>
      <c r="B8620" s="43">
        <f t="shared" si="139"/>
        <v>8605</v>
      </c>
      <c r="C8620" s="919"/>
      <c r="D8620" s="48"/>
      <c r="L8620" s="259"/>
      <c r="M8620" s="259"/>
      <c r="S8620" s="259"/>
      <c r="T8620" s="259"/>
      <c r="U8620" s="259"/>
      <c r="V8620" s="259"/>
    </row>
    <row r="8621" spans="1:22">
      <c r="A8621" s="45"/>
      <c r="B8621" s="43">
        <f t="shared" si="139"/>
        <v>8606</v>
      </c>
      <c r="C8621" s="919"/>
      <c r="D8621" s="48"/>
      <c r="L8621" s="259"/>
      <c r="M8621" s="259"/>
      <c r="S8621" s="259"/>
      <c r="T8621" s="259"/>
      <c r="U8621" s="259"/>
      <c r="V8621" s="259"/>
    </row>
    <row r="8622" spans="1:22">
      <c r="A8622" s="45"/>
      <c r="B8622" s="43">
        <f t="shared" si="139"/>
        <v>8607</v>
      </c>
      <c r="C8622" s="919"/>
      <c r="D8622" s="48"/>
      <c r="L8622" s="259"/>
      <c r="M8622" s="259"/>
      <c r="S8622" s="259"/>
      <c r="T8622" s="259"/>
      <c r="U8622" s="259"/>
      <c r="V8622" s="259"/>
    </row>
    <row r="8623" spans="1:22">
      <c r="A8623" s="45"/>
      <c r="B8623" s="43">
        <f t="shared" si="139"/>
        <v>8608</v>
      </c>
      <c r="C8623" s="919"/>
      <c r="D8623" s="48"/>
      <c r="L8623" s="259"/>
      <c r="M8623" s="259"/>
      <c r="S8623" s="259"/>
      <c r="T8623" s="259"/>
      <c r="U8623" s="259"/>
      <c r="V8623" s="259"/>
    </row>
    <row r="8624" spans="1:22">
      <c r="A8624" s="45"/>
      <c r="B8624" s="43">
        <f t="shared" si="139"/>
        <v>8609</v>
      </c>
      <c r="C8624" s="919"/>
      <c r="D8624" s="48"/>
      <c r="L8624" s="259"/>
      <c r="M8624" s="259"/>
      <c r="S8624" s="259"/>
      <c r="T8624" s="259"/>
      <c r="U8624" s="259"/>
      <c r="V8624" s="259"/>
    </row>
    <row r="8625" spans="1:22">
      <c r="A8625" s="45"/>
      <c r="B8625" s="43">
        <f t="shared" si="139"/>
        <v>8610</v>
      </c>
      <c r="C8625" s="919"/>
      <c r="D8625" s="48"/>
      <c r="L8625" s="259"/>
      <c r="M8625" s="259"/>
      <c r="S8625" s="259"/>
      <c r="T8625" s="259"/>
      <c r="U8625" s="259"/>
      <c r="V8625" s="259"/>
    </row>
    <row r="8626" spans="1:22">
      <c r="A8626" s="45"/>
      <c r="B8626" s="43">
        <f t="shared" si="139"/>
        <v>8611</v>
      </c>
      <c r="C8626" s="919"/>
      <c r="D8626" s="48"/>
      <c r="L8626" s="259"/>
      <c r="M8626" s="259"/>
      <c r="S8626" s="259"/>
      <c r="T8626" s="259"/>
      <c r="U8626" s="259"/>
      <c r="V8626" s="259"/>
    </row>
    <row r="8627" spans="1:22">
      <c r="A8627" s="45"/>
      <c r="B8627" s="43">
        <f t="shared" si="139"/>
        <v>8612</v>
      </c>
      <c r="C8627" s="919"/>
      <c r="D8627" s="48"/>
      <c r="L8627" s="259"/>
      <c r="M8627" s="259"/>
      <c r="S8627" s="259"/>
      <c r="T8627" s="259"/>
      <c r="U8627" s="259"/>
      <c r="V8627" s="259"/>
    </row>
    <row r="8628" spans="1:22">
      <c r="A8628" s="45"/>
      <c r="B8628" s="43">
        <f t="shared" si="139"/>
        <v>8613</v>
      </c>
      <c r="C8628" s="919"/>
      <c r="D8628" s="48"/>
      <c r="L8628" s="259"/>
      <c r="M8628" s="259"/>
      <c r="S8628" s="259"/>
      <c r="T8628" s="259"/>
      <c r="U8628" s="259"/>
      <c r="V8628" s="259"/>
    </row>
    <row r="8629" spans="1:22">
      <c r="A8629" s="45"/>
      <c r="B8629" s="43">
        <f t="shared" si="139"/>
        <v>8614</v>
      </c>
      <c r="C8629" s="919"/>
      <c r="D8629" s="48"/>
      <c r="L8629" s="259"/>
      <c r="M8629" s="259"/>
      <c r="S8629" s="259"/>
      <c r="T8629" s="259"/>
      <c r="U8629" s="259"/>
      <c r="V8629" s="259"/>
    </row>
    <row r="8630" spans="1:22">
      <c r="A8630" s="45"/>
      <c r="B8630" s="43">
        <f t="shared" si="139"/>
        <v>8615</v>
      </c>
      <c r="C8630" s="919"/>
      <c r="D8630" s="48"/>
      <c r="L8630" s="259"/>
      <c r="M8630" s="259"/>
      <c r="S8630" s="259"/>
      <c r="T8630" s="259"/>
      <c r="U8630" s="259"/>
      <c r="V8630" s="259"/>
    </row>
    <row r="8631" spans="1:22">
      <c r="A8631" s="45"/>
      <c r="B8631" s="43">
        <f t="shared" si="139"/>
        <v>8616</v>
      </c>
      <c r="C8631" s="919"/>
      <c r="D8631" s="48"/>
      <c r="L8631" s="259"/>
      <c r="M8631" s="259"/>
      <c r="S8631" s="259"/>
      <c r="T8631" s="259"/>
      <c r="U8631" s="259"/>
      <c r="V8631" s="259"/>
    </row>
    <row r="8632" spans="1:22">
      <c r="A8632" s="45"/>
      <c r="B8632" s="43">
        <f t="shared" si="139"/>
        <v>8617</v>
      </c>
      <c r="C8632" s="919"/>
      <c r="D8632" s="48"/>
      <c r="L8632" s="259"/>
      <c r="M8632" s="259"/>
      <c r="S8632" s="259"/>
      <c r="T8632" s="259"/>
      <c r="U8632" s="259"/>
      <c r="V8632" s="259"/>
    </row>
    <row r="8633" spans="1:22">
      <c r="A8633" s="45"/>
      <c r="B8633" s="43">
        <f t="shared" si="139"/>
        <v>8618</v>
      </c>
      <c r="C8633" s="919"/>
      <c r="D8633" s="48"/>
      <c r="L8633" s="259"/>
      <c r="M8633" s="259"/>
      <c r="S8633" s="259"/>
      <c r="T8633" s="259"/>
      <c r="U8633" s="259"/>
      <c r="V8633" s="259"/>
    </row>
    <row r="8634" spans="1:22">
      <c r="A8634" s="45"/>
      <c r="B8634" s="43">
        <f t="shared" si="139"/>
        <v>8619</v>
      </c>
      <c r="C8634" s="919"/>
      <c r="D8634" s="48"/>
      <c r="L8634" s="259"/>
      <c r="M8634" s="259"/>
      <c r="S8634" s="259"/>
      <c r="T8634" s="259"/>
      <c r="U8634" s="259"/>
      <c r="V8634" s="259"/>
    </row>
    <row r="8635" spans="1:22">
      <c r="A8635" s="45"/>
      <c r="B8635" s="43">
        <f t="shared" si="139"/>
        <v>8620</v>
      </c>
      <c r="C8635" s="919"/>
      <c r="D8635" s="48"/>
      <c r="L8635" s="259"/>
      <c r="M8635" s="259"/>
      <c r="S8635" s="259"/>
      <c r="T8635" s="259"/>
      <c r="U8635" s="259"/>
      <c r="V8635" s="259"/>
    </row>
    <row r="8636" spans="1:22">
      <c r="A8636" s="45"/>
      <c r="B8636" s="43">
        <f t="shared" si="139"/>
        <v>8621</v>
      </c>
      <c r="C8636" s="919"/>
      <c r="D8636" s="48"/>
      <c r="L8636" s="259"/>
      <c r="M8636" s="259"/>
      <c r="S8636" s="259"/>
      <c r="T8636" s="259"/>
      <c r="U8636" s="259"/>
      <c r="V8636" s="259"/>
    </row>
    <row r="8637" spans="1:22">
      <c r="A8637" s="45"/>
      <c r="B8637" s="43">
        <f t="shared" si="139"/>
        <v>8622</v>
      </c>
      <c r="C8637" s="919"/>
      <c r="D8637" s="48"/>
      <c r="L8637" s="259"/>
      <c r="M8637" s="259"/>
      <c r="S8637" s="259"/>
      <c r="T8637" s="259"/>
      <c r="U8637" s="259"/>
      <c r="V8637" s="259"/>
    </row>
    <row r="8638" spans="1:22">
      <c r="A8638" s="45"/>
      <c r="B8638" s="43">
        <f t="shared" si="139"/>
        <v>8623</v>
      </c>
      <c r="C8638" s="919"/>
      <c r="D8638" s="48"/>
      <c r="L8638" s="259"/>
      <c r="M8638" s="259"/>
      <c r="S8638" s="259"/>
      <c r="T8638" s="259"/>
      <c r="U8638" s="259"/>
      <c r="V8638" s="259"/>
    </row>
    <row r="8639" spans="1:22">
      <c r="A8639" s="45"/>
      <c r="B8639" s="43">
        <f t="shared" si="139"/>
        <v>8624</v>
      </c>
      <c r="C8639" s="919"/>
      <c r="D8639" s="48"/>
      <c r="L8639" s="259"/>
      <c r="M8639" s="259"/>
      <c r="S8639" s="259"/>
      <c r="T8639" s="259"/>
      <c r="U8639" s="259"/>
      <c r="V8639" s="259"/>
    </row>
    <row r="8640" spans="1:22">
      <c r="A8640" s="45"/>
      <c r="B8640" s="43">
        <f t="shared" si="139"/>
        <v>8625</v>
      </c>
      <c r="C8640" s="919"/>
      <c r="D8640" s="48"/>
      <c r="L8640" s="259"/>
      <c r="M8640" s="259"/>
      <c r="S8640" s="259"/>
      <c r="T8640" s="259"/>
      <c r="U8640" s="259"/>
      <c r="V8640" s="259"/>
    </row>
    <row r="8641" spans="1:22">
      <c r="A8641" s="45"/>
      <c r="B8641" s="43">
        <f t="shared" si="139"/>
        <v>8626</v>
      </c>
      <c r="C8641" s="919"/>
      <c r="D8641" s="48"/>
      <c r="L8641" s="259"/>
      <c r="M8641" s="259"/>
      <c r="S8641" s="259"/>
      <c r="T8641" s="259"/>
      <c r="U8641" s="259"/>
      <c r="V8641" s="259"/>
    </row>
    <row r="8642" spans="1:22">
      <c r="A8642" s="45"/>
      <c r="B8642" s="43">
        <f t="shared" si="139"/>
        <v>8627</v>
      </c>
      <c r="C8642" s="919"/>
      <c r="D8642" s="48"/>
      <c r="L8642" s="259"/>
      <c r="M8642" s="259"/>
      <c r="S8642" s="259"/>
      <c r="T8642" s="259"/>
      <c r="U8642" s="259"/>
      <c r="V8642" s="259"/>
    </row>
    <row r="8643" spans="1:22">
      <c r="A8643" s="45"/>
      <c r="B8643" s="43">
        <f t="shared" si="139"/>
        <v>8628</v>
      </c>
      <c r="C8643" s="919"/>
      <c r="D8643" s="48"/>
      <c r="L8643" s="259"/>
      <c r="M8643" s="259"/>
      <c r="S8643" s="259"/>
      <c r="T8643" s="259"/>
      <c r="U8643" s="259"/>
      <c r="V8643" s="259"/>
    </row>
    <row r="8644" spans="1:22">
      <c r="A8644" s="45"/>
      <c r="B8644" s="43">
        <f t="shared" si="139"/>
        <v>8629</v>
      </c>
      <c r="C8644" s="919"/>
      <c r="D8644" s="48"/>
      <c r="L8644" s="259"/>
      <c r="M8644" s="259"/>
      <c r="S8644" s="259"/>
      <c r="T8644" s="259"/>
      <c r="U8644" s="259"/>
      <c r="V8644" s="259"/>
    </row>
    <row r="8645" spans="1:22">
      <c r="A8645" s="45"/>
      <c r="B8645" s="43">
        <f t="shared" si="139"/>
        <v>8630</v>
      </c>
      <c r="C8645" s="919"/>
      <c r="D8645" s="48"/>
      <c r="L8645" s="259"/>
      <c r="M8645" s="259"/>
      <c r="S8645" s="259"/>
      <c r="T8645" s="259"/>
      <c r="U8645" s="259"/>
      <c r="V8645" s="259"/>
    </row>
    <row r="8646" spans="1:22">
      <c r="A8646" s="45"/>
      <c r="B8646" s="43">
        <f t="shared" si="139"/>
        <v>8631</v>
      </c>
      <c r="C8646" s="919"/>
      <c r="D8646" s="48"/>
      <c r="L8646" s="259"/>
      <c r="M8646" s="259"/>
      <c r="S8646" s="259"/>
      <c r="T8646" s="259"/>
      <c r="U8646" s="259"/>
      <c r="V8646" s="259"/>
    </row>
    <row r="8647" spans="1:22">
      <c r="A8647" s="45"/>
      <c r="B8647" s="43">
        <f t="shared" si="139"/>
        <v>8632</v>
      </c>
      <c r="C8647" s="919"/>
      <c r="D8647" s="48"/>
      <c r="L8647" s="259"/>
      <c r="M8647" s="259"/>
      <c r="S8647" s="259"/>
      <c r="T8647" s="259"/>
      <c r="U8647" s="259"/>
      <c r="V8647" s="259"/>
    </row>
    <row r="8648" spans="1:22">
      <c r="A8648" s="45"/>
      <c r="B8648" s="43">
        <f t="shared" si="139"/>
        <v>8633</v>
      </c>
      <c r="C8648" s="919"/>
      <c r="D8648" s="48"/>
      <c r="L8648" s="259"/>
      <c r="M8648" s="259"/>
      <c r="S8648" s="259"/>
      <c r="T8648" s="259"/>
      <c r="U8648" s="259"/>
      <c r="V8648" s="259"/>
    </row>
    <row r="8649" spans="1:22">
      <c r="A8649" s="45"/>
      <c r="B8649" s="43">
        <f t="shared" si="139"/>
        <v>8634</v>
      </c>
      <c r="C8649" s="919"/>
      <c r="D8649" s="48"/>
      <c r="L8649" s="259"/>
      <c r="M8649" s="259"/>
      <c r="S8649" s="259"/>
      <c r="T8649" s="259"/>
      <c r="U8649" s="259"/>
      <c r="V8649" s="259"/>
    </row>
    <row r="8650" spans="1:22">
      <c r="A8650" s="45"/>
      <c r="B8650" s="43">
        <f t="shared" si="139"/>
        <v>8635</v>
      </c>
      <c r="C8650" s="919"/>
      <c r="D8650" s="48"/>
      <c r="L8650" s="259"/>
      <c r="M8650" s="259"/>
      <c r="S8650" s="259"/>
      <c r="T8650" s="259"/>
      <c r="U8650" s="259"/>
      <c r="V8650" s="259"/>
    </row>
    <row r="8651" spans="1:22">
      <c r="A8651" s="45"/>
      <c r="B8651" s="43">
        <f t="shared" si="139"/>
        <v>8636</v>
      </c>
      <c r="C8651" s="919"/>
      <c r="D8651" s="48"/>
      <c r="L8651" s="259"/>
      <c r="M8651" s="259"/>
      <c r="S8651" s="259"/>
      <c r="T8651" s="259"/>
      <c r="U8651" s="259"/>
      <c r="V8651" s="259"/>
    </row>
    <row r="8652" spans="1:22">
      <c r="A8652" s="45"/>
      <c r="B8652" s="43">
        <f t="shared" si="139"/>
        <v>8637</v>
      </c>
      <c r="C8652" s="919"/>
      <c r="D8652" s="48"/>
      <c r="L8652" s="259"/>
      <c r="M8652" s="259"/>
      <c r="S8652" s="259"/>
      <c r="T8652" s="259"/>
      <c r="U8652" s="259"/>
      <c r="V8652" s="259"/>
    </row>
    <row r="8653" spans="1:22">
      <c r="A8653" s="45"/>
      <c r="B8653" s="43">
        <f t="shared" si="139"/>
        <v>8638</v>
      </c>
      <c r="C8653" s="919"/>
      <c r="D8653" s="48"/>
      <c r="L8653" s="259"/>
      <c r="M8653" s="259"/>
      <c r="S8653" s="259"/>
      <c r="T8653" s="259"/>
      <c r="U8653" s="259"/>
      <c r="V8653" s="259"/>
    </row>
    <row r="8654" spans="1:22">
      <c r="A8654" s="45"/>
      <c r="B8654" s="43">
        <f t="shared" si="139"/>
        <v>8639</v>
      </c>
      <c r="C8654" s="919"/>
      <c r="D8654" s="48"/>
      <c r="L8654" s="259"/>
      <c r="M8654" s="259"/>
      <c r="S8654" s="259"/>
      <c r="T8654" s="259"/>
      <c r="U8654" s="259"/>
      <c r="V8654" s="259"/>
    </row>
    <row r="8655" spans="1:22">
      <c r="A8655" s="45"/>
      <c r="B8655" s="43">
        <f t="shared" si="139"/>
        <v>8640</v>
      </c>
      <c r="C8655" s="919"/>
      <c r="D8655" s="48"/>
      <c r="L8655" s="259"/>
      <c r="M8655" s="259"/>
      <c r="S8655" s="259"/>
      <c r="T8655" s="259"/>
      <c r="U8655" s="259"/>
      <c r="V8655" s="259"/>
    </row>
    <row r="8656" spans="1:22">
      <c r="A8656" s="45"/>
      <c r="B8656" s="43">
        <f t="shared" si="139"/>
        <v>8641</v>
      </c>
      <c r="C8656" s="919"/>
      <c r="D8656" s="48"/>
      <c r="L8656" s="259"/>
      <c r="M8656" s="259"/>
      <c r="S8656" s="259"/>
      <c r="T8656" s="259"/>
      <c r="U8656" s="259"/>
      <c r="V8656" s="259"/>
    </row>
    <row r="8657" spans="1:22">
      <c r="A8657" s="45"/>
      <c r="B8657" s="43">
        <f t="shared" si="139"/>
        <v>8642</v>
      </c>
      <c r="C8657" s="919"/>
      <c r="D8657" s="48"/>
      <c r="L8657" s="259"/>
      <c r="M8657" s="259"/>
      <c r="S8657" s="259"/>
      <c r="T8657" s="259"/>
      <c r="U8657" s="259"/>
      <c r="V8657" s="259"/>
    </row>
    <row r="8658" spans="1:22">
      <c r="A8658" s="45"/>
      <c r="B8658" s="43">
        <f t="shared" ref="B8658:B8721" si="140">B8657+1</f>
        <v>8643</v>
      </c>
      <c r="C8658" s="919"/>
      <c r="D8658" s="48"/>
      <c r="L8658" s="259"/>
      <c r="M8658" s="259"/>
      <c r="S8658" s="259"/>
      <c r="T8658" s="259"/>
      <c r="U8658" s="259"/>
      <c r="V8658" s="259"/>
    </row>
    <row r="8659" spans="1:22">
      <c r="A8659" s="45"/>
      <c r="B8659" s="43">
        <f t="shared" si="140"/>
        <v>8644</v>
      </c>
      <c r="C8659" s="919"/>
      <c r="D8659" s="48"/>
      <c r="L8659" s="259"/>
      <c r="M8659" s="259"/>
      <c r="S8659" s="259"/>
      <c r="T8659" s="259"/>
      <c r="U8659" s="259"/>
      <c r="V8659" s="259"/>
    </row>
    <row r="8660" spans="1:22">
      <c r="A8660" s="45"/>
      <c r="B8660" s="43">
        <f t="shared" si="140"/>
        <v>8645</v>
      </c>
      <c r="C8660" s="919"/>
      <c r="D8660" s="48"/>
      <c r="L8660" s="259"/>
      <c r="M8660" s="259"/>
      <c r="S8660" s="259"/>
      <c r="T8660" s="259"/>
      <c r="U8660" s="259"/>
      <c r="V8660" s="259"/>
    </row>
    <row r="8661" spans="1:22">
      <c r="A8661" s="45"/>
      <c r="B8661" s="43">
        <f t="shared" si="140"/>
        <v>8646</v>
      </c>
      <c r="C8661" s="919"/>
      <c r="D8661" s="48"/>
      <c r="L8661" s="259"/>
      <c r="M8661" s="259"/>
      <c r="S8661" s="259"/>
      <c r="T8661" s="259"/>
      <c r="U8661" s="259"/>
      <c r="V8661" s="259"/>
    </row>
    <row r="8662" spans="1:22">
      <c r="A8662" s="45"/>
      <c r="B8662" s="43">
        <f t="shared" si="140"/>
        <v>8647</v>
      </c>
      <c r="C8662" s="919"/>
      <c r="D8662" s="48"/>
      <c r="L8662" s="259"/>
      <c r="M8662" s="259"/>
      <c r="S8662" s="259"/>
      <c r="T8662" s="259"/>
      <c r="U8662" s="259"/>
      <c r="V8662" s="259"/>
    </row>
    <row r="8663" spans="1:22">
      <c r="A8663" s="45"/>
      <c r="B8663" s="43">
        <f t="shared" si="140"/>
        <v>8648</v>
      </c>
      <c r="C8663" s="919"/>
      <c r="D8663" s="48"/>
      <c r="L8663" s="259"/>
      <c r="M8663" s="259"/>
      <c r="S8663" s="259"/>
      <c r="T8663" s="259"/>
      <c r="U8663" s="259"/>
      <c r="V8663" s="259"/>
    </row>
    <row r="8664" spans="1:22">
      <c r="A8664" s="45"/>
      <c r="B8664" s="43">
        <f t="shared" si="140"/>
        <v>8649</v>
      </c>
      <c r="C8664" s="919"/>
      <c r="D8664" s="48"/>
      <c r="L8664" s="259"/>
      <c r="M8664" s="259"/>
      <c r="S8664" s="259"/>
      <c r="T8664" s="259"/>
      <c r="U8664" s="259"/>
      <c r="V8664" s="259"/>
    </row>
    <row r="8665" spans="1:22">
      <c r="A8665" s="45"/>
      <c r="B8665" s="43">
        <f t="shared" si="140"/>
        <v>8650</v>
      </c>
      <c r="C8665" s="919"/>
      <c r="D8665" s="48"/>
      <c r="L8665" s="259"/>
      <c r="M8665" s="259"/>
      <c r="S8665" s="259"/>
      <c r="T8665" s="259"/>
      <c r="U8665" s="259"/>
      <c r="V8665" s="259"/>
    </row>
    <row r="8666" spans="1:22">
      <c r="A8666" s="45"/>
      <c r="B8666" s="43">
        <f t="shared" si="140"/>
        <v>8651</v>
      </c>
      <c r="C8666" s="919"/>
      <c r="D8666" s="48"/>
      <c r="L8666" s="259"/>
      <c r="M8666" s="259"/>
      <c r="S8666" s="259"/>
      <c r="T8666" s="259"/>
      <c r="U8666" s="259"/>
      <c r="V8666" s="259"/>
    </row>
    <row r="8667" spans="1:22">
      <c r="A8667" s="45"/>
      <c r="B8667" s="43">
        <f t="shared" si="140"/>
        <v>8652</v>
      </c>
      <c r="C8667" s="919"/>
      <c r="D8667" s="48"/>
      <c r="L8667" s="259"/>
      <c r="M8667" s="259"/>
      <c r="S8667" s="259"/>
      <c r="T8667" s="259"/>
      <c r="U8667" s="259"/>
      <c r="V8667" s="259"/>
    </row>
    <row r="8668" spans="1:22">
      <c r="A8668" s="45"/>
      <c r="B8668" s="43">
        <f t="shared" si="140"/>
        <v>8653</v>
      </c>
      <c r="C8668" s="919"/>
      <c r="D8668" s="48"/>
      <c r="L8668" s="259"/>
      <c r="M8668" s="259"/>
      <c r="S8668" s="259"/>
      <c r="T8668" s="259"/>
      <c r="U8668" s="259"/>
      <c r="V8668" s="259"/>
    </row>
    <row r="8669" spans="1:22">
      <c r="A8669" s="45"/>
      <c r="B8669" s="43">
        <f t="shared" si="140"/>
        <v>8654</v>
      </c>
      <c r="C8669" s="919"/>
      <c r="D8669" s="48"/>
      <c r="L8669" s="259"/>
      <c r="M8669" s="259"/>
      <c r="S8669" s="259"/>
      <c r="T8669" s="259"/>
      <c r="U8669" s="259"/>
      <c r="V8669" s="259"/>
    </row>
    <row r="8670" spans="1:22">
      <c r="A8670" s="45"/>
      <c r="B8670" s="43">
        <f t="shared" si="140"/>
        <v>8655</v>
      </c>
      <c r="C8670" s="919"/>
      <c r="D8670" s="48"/>
      <c r="L8670" s="259"/>
      <c r="M8670" s="259"/>
      <c r="S8670" s="259"/>
      <c r="T8670" s="259"/>
      <c r="U8670" s="259"/>
      <c r="V8670" s="259"/>
    </row>
    <row r="8671" spans="1:22">
      <c r="A8671" s="45"/>
      <c r="B8671" s="43">
        <f t="shared" si="140"/>
        <v>8656</v>
      </c>
      <c r="C8671" s="919"/>
      <c r="D8671" s="48"/>
      <c r="L8671" s="259"/>
      <c r="M8671" s="259"/>
      <c r="S8671" s="259"/>
      <c r="T8671" s="259"/>
      <c r="U8671" s="259"/>
      <c r="V8671" s="259"/>
    </row>
    <row r="8672" spans="1:22">
      <c r="A8672" s="45"/>
      <c r="B8672" s="43">
        <f t="shared" si="140"/>
        <v>8657</v>
      </c>
      <c r="C8672" s="919"/>
      <c r="D8672" s="48"/>
      <c r="L8672" s="259"/>
      <c r="M8672" s="259"/>
      <c r="S8672" s="259"/>
      <c r="T8672" s="259"/>
      <c r="U8672" s="259"/>
      <c r="V8672" s="259"/>
    </row>
    <row r="8673" spans="1:22">
      <c r="A8673" s="45"/>
      <c r="B8673" s="43">
        <f t="shared" si="140"/>
        <v>8658</v>
      </c>
      <c r="C8673" s="919"/>
      <c r="D8673" s="48"/>
      <c r="L8673" s="259"/>
      <c r="M8673" s="259"/>
      <c r="S8673" s="259"/>
      <c r="T8673" s="259"/>
      <c r="U8673" s="259"/>
      <c r="V8673" s="259"/>
    </row>
    <row r="8674" spans="1:22">
      <c r="A8674" s="45"/>
      <c r="B8674" s="43">
        <f t="shared" si="140"/>
        <v>8659</v>
      </c>
      <c r="C8674" s="919"/>
      <c r="D8674" s="48"/>
      <c r="L8674" s="259"/>
      <c r="M8674" s="259"/>
      <c r="S8674" s="259"/>
      <c r="T8674" s="259"/>
      <c r="U8674" s="259"/>
      <c r="V8674" s="259"/>
    </row>
    <row r="8675" spans="1:22">
      <c r="A8675" s="45"/>
      <c r="B8675" s="43">
        <f t="shared" si="140"/>
        <v>8660</v>
      </c>
      <c r="C8675" s="919"/>
      <c r="D8675" s="48"/>
      <c r="L8675" s="259"/>
      <c r="M8675" s="259"/>
      <c r="S8675" s="259"/>
      <c r="T8675" s="259"/>
      <c r="U8675" s="259"/>
      <c r="V8675" s="259"/>
    </row>
    <row r="8676" spans="1:22">
      <c r="A8676" s="45"/>
      <c r="B8676" s="43">
        <f t="shared" si="140"/>
        <v>8661</v>
      </c>
      <c r="C8676" s="919"/>
      <c r="D8676" s="48"/>
      <c r="L8676" s="259"/>
      <c r="M8676" s="259"/>
      <c r="S8676" s="259"/>
      <c r="T8676" s="259"/>
      <c r="U8676" s="259"/>
      <c r="V8676" s="259"/>
    </row>
    <row r="8677" spans="1:22">
      <c r="A8677" s="45"/>
      <c r="B8677" s="43">
        <f t="shared" si="140"/>
        <v>8662</v>
      </c>
      <c r="C8677" s="919"/>
      <c r="D8677" s="48"/>
      <c r="L8677" s="259"/>
      <c r="M8677" s="259"/>
      <c r="S8677" s="259"/>
      <c r="T8677" s="259"/>
      <c r="U8677" s="259"/>
      <c r="V8677" s="259"/>
    </row>
    <row r="8678" spans="1:22">
      <c r="A8678" s="45"/>
      <c r="B8678" s="43">
        <f t="shared" si="140"/>
        <v>8663</v>
      </c>
      <c r="C8678" s="919"/>
      <c r="D8678" s="48"/>
      <c r="L8678" s="259"/>
      <c r="M8678" s="259"/>
      <c r="S8678" s="259"/>
      <c r="T8678" s="259"/>
      <c r="U8678" s="259"/>
      <c r="V8678" s="259"/>
    </row>
    <row r="8679" spans="1:22">
      <c r="A8679" s="45"/>
      <c r="B8679" s="43">
        <f t="shared" si="140"/>
        <v>8664</v>
      </c>
      <c r="C8679" s="919"/>
      <c r="D8679" s="48"/>
      <c r="L8679" s="259"/>
      <c r="M8679" s="259"/>
      <c r="S8679" s="259"/>
      <c r="T8679" s="259"/>
      <c r="U8679" s="259"/>
      <c r="V8679" s="259"/>
    </row>
    <row r="8680" spans="1:22">
      <c r="A8680" s="45"/>
      <c r="B8680" s="43">
        <f t="shared" si="140"/>
        <v>8665</v>
      </c>
      <c r="C8680" s="919"/>
      <c r="D8680" s="48"/>
      <c r="L8680" s="259"/>
      <c r="M8680" s="259"/>
      <c r="S8680" s="259"/>
      <c r="T8680" s="259"/>
      <c r="U8680" s="259"/>
      <c r="V8680" s="259"/>
    </row>
    <row r="8681" spans="1:22">
      <c r="A8681" s="45"/>
      <c r="B8681" s="43">
        <f t="shared" si="140"/>
        <v>8666</v>
      </c>
      <c r="C8681" s="919"/>
      <c r="D8681" s="48"/>
      <c r="L8681" s="259"/>
      <c r="M8681" s="259"/>
      <c r="S8681" s="259"/>
      <c r="T8681" s="259"/>
      <c r="U8681" s="259"/>
      <c r="V8681" s="259"/>
    </row>
    <row r="8682" spans="1:22">
      <c r="A8682" s="45"/>
      <c r="B8682" s="43">
        <f t="shared" si="140"/>
        <v>8667</v>
      </c>
      <c r="C8682" s="919"/>
      <c r="D8682" s="48"/>
      <c r="L8682" s="259"/>
      <c r="M8682" s="259"/>
      <c r="S8682" s="259"/>
      <c r="T8682" s="259"/>
      <c r="U8682" s="259"/>
      <c r="V8682" s="259"/>
    </row>
    <row r="8683" spans="1:22">
      <c r="A8683" s="45"/>
      <c r="B8683" s="43">
        <f t="shared" si="140"/>
        <v>8668</v>
      </c>
      <c r="C8683" s="919"/>
      <c r="D8683" s="48"/>
      <c r="L8683" s="259"/>
      <c r="M8683" s="259"/>
      <c r="S8683" s="259"/>
      <c r="T8683" s="259"/>
      <c r="U8683" s="259"/>
      <c r="V8683" s="259"/>
    </row>
    <row r="8684" spans="1:22">
      <c r="A8684" s="45"/>
      <c r="B8684" s="43">
        <f t="shared" si="140"/>
        <v>8669</v>
      </c>
      <c r="C8684" s="919"/>
      <c r="D8684" s="48"/>
      <c r="L8684" s="259"/>
      <c r="M8684" s="259"/>
      <c r="S8684" s="259"/>
      <c r="T8684" s="259"/>
      <c r="U8684" s="259"/>
      <c r="V8684" s="259"/>
    </row>
    <row r="8685" spans="1:22">
      <c r="A8685" s="45"/>
      <c r="B8685" s="43">
        <f t="shared" si="140"/>
        <v>8670</v>
      </c>
      <c r="C8685" s="919"/>
      <c r="D8685" s="48"/>
      <c r="L8685" s="259"/>
      <c r="M8685" s="259"/>
      <c r="S8685" s="259"/>
      <c r="T8685" s="259"/>
      <c r="U8685" s="259"/>
      <c r="V8685" s="259"/>
    </row>
    <row r="8686" spans="1:22">
      <c r="A8686" s="45"/>
      <c r="B8686" s="43">
        <f t="shared" si="140"/>
        <v>8671</v>
      </c>
      <c r="C8686" s="919"/>
      <c r="D8686" s="48"/>
      <c r="L8686" s="259"/>
      <c r="M8686" s="259"/>
      <c r="S8686" s="259"/>
      <c r="T8686" s="259"/>
      <c r="U8686" s="259"/>
      <c r="V8686" s="259"/>
    </row>
    <row r="8687" spans="1:22">
      <c r="A8687" s="45"/>
      <c r="B8687" s="43">
        <f t="shared" si="140"/>
        <v>8672</v>
      </c>
      <c r="C8687" s="919"/>
      <c r="D8687" s="48"/>
      <c r="L8687" s="259"/>
      <c r="M8687" s="259"/>
      <c r="S8687" s="259"/>
      <c r="T8687" s="259"/>
      <c r="U8687" s="259"/>
      <c r="V8687" s="259"/>
    </row>
    <row r="8688" spans="1:22">
      <c r="A8688" s="45"/>
      <c r="B8688" s="43">
        <f t="shared" si="140"/>
        <v>8673</v>
      </c>
      <c r="C8688" s="919"/>
      <c r="D8688" s="48"/>
      <c r="L8688" s="259"/>
      <c r="M8688" s="259"/>
      <c r="S8688" s="259"/>
      <c r="T8688" s="259"/>
      <c r="U8688" s="259"/>
      <c r="V8688" s="259"/>
    </row>
    <row r="8689" spans="1:22">
      <c r="A8689" s="45"/>
      <c r="B8689" s="43">
        <f t="shared" si="140"/>
        <v>8674</v>
      </c>
      <c r="C8689" s="919"/>
      <c r="D8689" s="48"/>
      <c r="L8689" s="259"/>
      <c r="M8689" s="259"/>
      <c r="S8689" s="259"/>
      <c r="T8689" s="259"/>
      <c r="U8689" s="259"/>
      <c r="V8689" s="259"/>
    </row>
    <row r="8690" spans="1:22">
      <c r="A8690" s="45"/>
      <c r="B8690" s="43">
        <f t="shared" si="140"/>
        <v>8675</v>
      </c>
      <c r="C8690" s="919"/>
      <c r="D8690" s="48"/>
      <c r="L8690" s="259"/>
      <c r="M8690" s="259"/>
      <c r="S8690" s="259"/>
      <c r="T8690" s="259"/>
      <c r="U8690" s="259"/>
      <c r="V8690" s="259"/>
    </row>
    <row r="8691" spans="1:22">
      <c r="A8691" s="45"/>
      <c r="B8691" s="43">
        <f t="shared" si="140"/>
        <v>8676</v>
      </c>
      <c r="C8691" s="919"/>
      <c r="D8691" s="48"/>
      <c r="L8691" s="259"/>
      <c r="M8691" s="259"/>
      <c r="S8691" s="259"/>
      <c r="T8691" s="259"/>
      <c r="U8691" s="259"/>
      <c r="V8691" s="259"/>
    </row>
    <row r="8692" spans="1:22">
      <c r="A8692" s="45"/>
      <c r="B8692" s="43">
        <f t="shared" si="140"/>
        <v>8677</v>
      </c>
      <c r="C8692" s="919"/>
      <c r="D8692" s="48"/>
      <c r="L8692" s="259"/>
      <c r="M8692" s="259"/>
      <c r="S8692" s="259"/>
      <c r="T8692" s="259"/>
      <c r="U8692" s="259"/>
      <c r="V8692" s="259"/>
    </row>
    <row r="8693" spans="1:22">
      <c r="A8693" s="45"/>
      <c r="B8693" s="43">
        <f t="shared" si="140"/>
        <v>8678</v>
      </c>
      <c r="C8693" s="919"/>
      <c r="D8693" s="48"/>
      <c r="L8693" s="259"/>
      <c r="M8693" s="259"/>
      <c r="S8693" s="259"/>
      <c r="T8693" s="259"/>
      <c r="U8693" s="259"/>
      <c r="V8693" s="259"/>
    </row>
    <row r="8694" spans="1:22">
      <c r="A8694" s="45"/>
      <c r="B8694" s="43">
        <f t="shared" si="140"/>
        <v>8679</v>
      </c>
      <c r="C8694" s="919"/>
      <c r="D8694" s="48"/>
      <c r="L8694" s="259"/>
      <c r="M8694" s="259"/>
      <c r="S8694" s="259"/>
      <c r="T8694" s="259"/>
      <c r="U8694" s="259"/>
      <c r="V8694" s="259"/>
    </row>
    <row r="8695" spans="1:22">
      <c r="A8695" s="45"/>
      <c r="B8695" s="43">
        <f t="shared" si="140"/>
        <v>8680</v>
      </c>
      <c r="C8695" s="919"/>
      <c r="D8695" s="48"/>
      <c r="L8695" s="259"/>
      <c r="M8695" s="259"/>
      <c r="S8695" s="259"/>
      <c r="T8695" s="259"/>
      <c r="U8695" s="259"/>
      <c r="V8695" s="259"/>
    </row>
    <row r="8696" spans="1:22">
      <c r="A8696" s="45"/>
      <c r="B8696" s="43">
        <f t="shared" si="140"/>
        <v>8681</v>
      </c>
      <c r="C8696" s="919"/>
      <c r="D8696" s="48"/>
      <c r="L8696" s="259"/>
      <c r="M8696" s="259"/>
      <c r="S8696" s="259"/>
      <c r="T8696" s="259"/>
      <c r="U8696" s="259"/>
      <c r="V8696" s="259"/>
    </row>
    <row r="8697" spans="1:22">
      <c r="A8697" s="45"/>
      <c r="B8697" s="43">
        <f t="shared" si="140"/>
        <v>8682</v>
      </c>
      <c r="C8697" s="919"/>
      <c r="D8697" s="48"/>
      <c r="L8697" s="259"/>
      <c r="M8697" s="259"/>
      <c r="S8697" s="259"/>
      <c r="T8697" s="259"/>
      <c r="U8697" s="259"/>
      <c r="V8697" s="259"/>
    </row>
    <row r="8698" spans="1:22">
      <c r="A8698" s="45"/>
      <c r="B8698" s="43">
        <f t="shared" si="140"/>
        <v>8683</v>
      </c>
      <c r="C8698" s="919"/>
      <c r="D8698" s="48"/>
      <c r="L8698" s="259"/>
      <c r="M8698" s="259"/>
      <c r="S8698" s="259"/>
      <c r="T8698" s="259"/>
      <c r="U8698" s="259"/>
      <c r="V8698" s="259"/>
    </row>
    <row r="8699" spans="1:22">
      <c r="A8699" s="45"/>
      <c r="B8699" s="43">
        <f t="shared" si="140"/>
        <v>8684</v>
      </c>
      <c r="C8699" s="919"/>
      <c r="D8699" s="48"/>
      <c r="L8699" s="259"/>
      <c r="M8699" s="259"/>
      <c r="S8699" s="259"/>
      <c r="T8699" s="259"/>
      <c r="U8699" s="259"/>
      <c r="V8699" s="259"/>
    </row>
    <row r="8700" spans="1:22">
      <c r="A8700" s="45"/>
      <c r="B8700" s="43">
        <f t="shared" si="140"/>
        <v>8685</v>
      </c>
      <c r="C8700" s="919"/>
      <c r="D8700" s="48"/>
      <c r="L8700" s="259"/>
      <c r="M8700" s="259"/>
      <c r="S8700" s="259"/>
      <c r="T8700" s="259"/>
      <c r="U8700" s="259"/>
      <c r="V8700" s="259"/>
    </row>
    <row r="8701" spans="1:22">
      <c r="A8701" s="45"/>
      <c r="B8701" s="43">
        <f t="shared" si="140"/>
        <v>8686</v>
      </c>
      <c r="C8701" s="919"/>
      <c r="D8701" s="48"/>
      <c r="L8701" s="259"/>
      <c r="M8701" s="259"/>
      <c r="S8701" s="259"/>
      <c r="T8701" s="259"/>
      <c r="U8701" s="259"/>
      <c r="V8701" s="259"/>
    </row>
    <row r="8702" spans="1:22">
      <c r="A8702" s="45"/>
      <c r="B8702" s="43">
        <f t="shared" si="140"/>
        <v>8687</v>
      </c>
      <c r="C8702" s="919"/>
      <c r="D8702" s="48"/>
      <c r="L8702" s="259"/>
      <c r="M8702" s="259"/>
      <c r="S8702" s="259"/>
      <c r="T8702" s="259"/>
      <c r="U8702" s="259"/>
      <c r="V8702" s="259"/>
    </row>
    <row r="8703" spans="1:22">
      <c r="A8703" s="45"/>
      <c r="B8703" s="43">
        <f t="shared" si="140"/>
        <v>8688</v>
      </c>
      <c r="C8703" s="919"/>
      <c r="D8703" s="48"/>
      <c r="L8703" s="259"/>
      <c r="M8703" s="259"/>
      <c r="S8703" s="259"/>
      <c r="T8703" s="259"/>
      <c r="U8703" s="259"/>
      <c r="V8703" s="259"/>
    </row>
    <row r="8704" spans="1:22">
      <c r="A8704" s="45"/>
      <c r="B8704" s="43">
        <f t="shared" si="140"/>
        <v>8689</v>
      </c>
      <c r="C8704" s="919"/>
      <c r="D8704" s="48"/>
      <c r="L8704" s="259"/>
      <c r="M8704" s="259"/>
      <c r="S8704" s="259"/>
      <c r="T8704" s="259"/>
      <c r="U8704" s="259"/>
      <c r="V8704" s="259"/>
    </row>
    <row r="8705" spans="1:22">
      <c r="A8705" s="45"/>
      <c r="B8705" s="43">
        <f t="shared" si="140"/>
        <v>8690</v>
      </c>
      <c r="C8705" s="919"/>
      <c r="D8705" s="48"/>
      <c r="L8705" s="259"/>
      <c r="M8705" s="259"/>
      <c r="S8705" s="259"/>
      <c r="T8705" s="259"/>
      <c r="U8705" s="259"/>
      <c r="V8705" s="259"/>
    </row>
    <row r="8706" spans="1:22">
      <c r="A8706" s="45"/>
      <c r="B8706" s="43">
        <f t="shared" si="140"/>
        <v>8691</v>
      </c>
      <c r="C8706" s="919"/>
      <c r="D8706" s="48"/>
      <c r="L8706" s="259"/>
      <c r="M8706" s="259"/>
      <c r="S8706" s="259"/>
      <c r="T8706" s="259"/>
      <c r="U8706" s="259"/>
      <c r="V8706" s="259"/>
    </row>
    <row r="8707" spans="1:22">
      <c r="A8707" s="45"/>
      <c r="B8707" s="43">
        <f t="shared" si="140"/>
        <v>8692</v>
      </c>
      <c r="C8707" s="919"/>
      <c r="D8707" s="48"/>
      <c r="L8707" s="259"/>
      <c r="M8707" s="259"/>
      <c r="S8707" s="259"/>
      <c r="T8707" s="259"/>
      <c r="U8707" s="259"/>
      <c r="V8707" s="259"/>
    </row>
    <row r="8708" spans="1:22">
      <c r="A8708" s="45"/>
      <c r="B8708" s="43">
        <f t="shared" si="140"/>
        <v>8693</v>
      </c>
      <c r="C8708" s="919"/>
      <c r="D8708" s="48"/>
      <c r="L8708" s="259"/>
      <c r="M8708" s="259"/>
      <c r="S8708" s="259"/>
      <c r="T8708" s="259"/>
      <c r="U8708" s="259"/>
      <c r="V8708" s="259"/>
    </row>
    <row r="8709" spans="1:22">
      <c r="A8709" s="45"/>
      <c r="B8709" s="43">
        <f t="shared" si="140"/>
        <v>8694</v>
      </c>
      <c r="C8709" s="919"/>
      <c r="D8709" s="48"/>
      <c r="L8709" s="259"/>
      <c r="M8709" s="259"/>
      <c r="S8709" s="259"/>
      <c r="T8709" s="259"/>
      <c r="U8709" s="259"/>
      <c r="V8709" s="259"/>
    </row>
    <row r="8710" spans="1:22">
      <c r="A8710" s="45"/>
      <c r="B8710" s="43">
        <f t="shared" si="140"/>
        <v>8695</v>
      </c>
      <c r="C8710" s="919"/>
      <c r="D8710" s="48"/>
      <c r="L8710" s="259"/>
      <c r="M8710" s="259"/>
      <c r="S8710" s="259"/>
      <c r="T8710" s="259"/>
      <c r="U8710" s="259"/>
      <c r="V8710" s="259"/>
    </row>
    <row r="8711" spans="1:22">
      <c r="A8711" s="45"/>
      <c r="B8711" s="43">
        <f t="shared" si="140"/>
        <v>8696</v>
      </c>
      <c r="C8711" s="919"/>
      <c r="D8711" s="48"/>
      <c r="L8711" s="259"/>
      <c r="M8711" s="259"/>
      <c r="S8711" s="259"/>
      <c r="T8711" s="259"/>
      <c r="U8711" s="259"/>
      <c r="V8711" s="259"/>
    </row>
    <row r="8712" spans="1:22">
      <c r="A8712" s="45"/>
      <c r="B8712" s="43">
        <f t="shared" si="140"/>
        <v>8697</v>
      </c>
      <c r="C8712" s="919"/>
      <c r="D8712" s="48"/>
      <c r="L8712" s="259"/>
      <c r="M8712" s="259"/>
      <c r="S8712" s="259"/>
      <c r="T8712" s="259"/>
      <c r="U8712" s="259"/>
      <c r="V8712" s="259"/>
    </row>
    <row r="8713" spans="1:22">
      <c r="A8713" s="45"/>
      <c r="B8713" s="43">
        <f t="shared" si="140"/>
        <v>8698</v>
      </c>
      <c r="C8713" s="919"/>
      <c r="D8713" s="48"/>
      <c r="L8713" s="259"/>
      <c r="M8713" s="259"/>
      <c r="S8713" s="259"/>
      <c r="T8713" s="259"/>
      <c r="U8713" s="259"/>
      <c r="V8713" s="259"/>
    </row>
    <row r="8714" spans="1:22">
      <c r="A8714" s="45"/>
      <c r="B8714" s="43">
        <f t="shared" si="140"/>
        <v>8699</v>
      </c>
      <c r="C8714" s="919"/>
      <c r="D8714" s="48"/>
      <c r="L8714" s="259"/>
      <c r="M8714" s="259"/>
      <c r="S8714" s="259"/>
      <c r="T8714" s="259"/>
      <c r="U8714" s="259"/>
      <c r="V8714" s="259"/>
    </row>
    <row r="8715" spans="1:22">
      <c r="A8715" s="45"/>
      <c r="B8715" s="43">
        <f t="shared" si="140"/>
        <v>8700</v>
      </c>
      <c r="C8715" s="919"/>
      <c r="D8715" s="48"/>
      <c r="L8715" s="259"/>
      <c r="M8715" s="259"/>
      <c r="S8715" s="259"/>
      <c r="T8715" s="259"/>
      <c r="U8715" s="259"/>
      <c r="V8715" s="259"/>
    </row>
    <row r="8716" spans="1:22">
      <c r="A8716" s="45"/>
      <c r="B8716" s="43">
        <f t="shared" si="140"/>
        <v>8701</v>
      </c>
      <c r="C8716" s="919"/>
      <c r="D8716" s="48"/>
      <c r="L8716" s="259"/>
      <c r="M8716" s="259"/>
      <c r="S8716" s="259"/>
      <c r="T8716" s="259"/>
      <c r="U8716" s="259"/>
      <c r="V8716" s="259"/>
    </row>
    <row r="8717" spans="1:22">
      <c r="A8717" s="45"/>
      <c r="B8717" s="43">
        <f t="shared" si="140"/>
        <v>8702</v>
      </c>
      <c r="C8717" s="919"/>
      <c r="D8717" s="48"/>
      <c r="L8717" s="259"/>
      <c r="M8717" s="259"/>
      <c r="S8717" s="259"/>
      <c r="T8717" s="259"/>
      <c r="U8717" s="259"/>
      <c r="V8717" s="259"/>
    </row>
    <row r="8718" spans="1:22">
      <c r="A8718" s="45"/>
      <c r="B8718" s="43">
        <f t="shared" si="140"/>
        <v>8703</v>
      </c>
      <c r="C8718" s="919"/>
      <c r="D8718" s="48"/>
      <c r="L8718" s="259"/>
      <c r="M8718" s="259"/>
      <c r="S8718" s="259"/>
      <c r="T8718" s="259"/>
      <c r="U8718" s="259"/>
      <c r="V8718" s="259"/>
    </row>
    <row r="8719" spans="1:22">
      <c r="A8719" s="45"/>
      <c r="B8719" s="43">
        <f t="shared" si="140"/>
        <v>8704</v>
      </c>
      <c r="C8719" s="919"/>
      <c r="D8719" s="48"/>
      <c r="L8719" s="259"/>
      <c r="M8719" s="259"/>
      <c r="S8719" s="259"/>
      <c r="T8719" s="259"/>
      <c r="U8719" s="259"/>
      <c r="V8719" s="259"/>
    </row>
    <row r="8720" spans="1:22">
      <c r="A8720" s="45"/>
      <c r="B8720" s="43">
        <f t="shared" si="140"/>
        <v>8705</v>
      </c>
      <c r="C8720" s="919"/>
      <c r="D8720" s="48"/>
      <c r="L8720" s="259"/>
      <c r="M8720" s="259"/>
      <c r="S8720" s="259"/>
      <c r="T8720" s="259"/>
      <c r="U8720" s="259"/>
      <c r="V8720" s="259"/>
    </row>
    <row r="8721" spans="1:22">
      <c r="A8721" s="45"/>
      <c r="B8721" s="43">
        <f t="shared" si="140"/>
        <v>8706</v>
      </c>
      <c r="C8721" s="919"/>
      <c r="D8721" s="48"/>
      <c r="L8721" s="259"/>
      <c r="M8721" s="259"/>
      <c r="S8721" s="259"/>
      <c r="T8721" s="259"/>
      <c r="U8721" s="259"/>
      <c r="V8721" s="259"/>
    </row>
    <row r="8722" spans="1:22">
      <c r="A8722" s="45"/>
      <c r="B8722" s="43">
        <f t="shared" ref="B8722:B8775" si="141">B8721+1</f>
        <v>8707</v>
      </c>
      <c r="C8722" s="919"/>
      <c r="D8722" s="48"/>
      <c r="L8722" s="259"/>
      <c r="M8722" s="259"/>
      <c r="S8722" s="259"/>
      <c r="T8722" s="259"/>
      <c r="U8722" s="259"/>
      <c r="V8722" s="259"/>
    </row>
    <row r="8723" spans="1:22">
      <c r="A8723" s="45"/>
      <c r="B8723" s="43">
        <f t="shared" si="141"/>
        <v>8708</v>
      </c>
      <c r="C8723" s="919"/>
      <c r="D8723" s="48"/>
      <c r="L8723" s="259"/>
      <c r="M8723" s="259"/>
      <c r="S8723" s="259"/>
      <c r="T8723" s="259"/>
      <c r="U8723" s="259"/>
      <c r="V8723" s="259"/>
    </row>
    <row r="8724" spans="1:22">
      <c r="A8724" s="45"/>
      <c r="B8724" s="43">
        <f t="shared" si="141"/>
        <v>8709</v>
      </c>
      <c r="C8724" s="919"/>
      <c r="D8724" s="48"/>
      <c r="L8724" s="259"/>
      <c r="M8724" s="259"/>
      <c r="S8724" s="259"/>
      <c r="T8724" s="259"/>
      <c r="U8724" s="259"/>
      <c r="V8724" s="259"/>
    </row>
    <row r="8725" spans="1:22">
      <c r="A8725" s="45"/>
      <c r="B8725" s="43">
        <f t="shared" si="141"/>
        <v>8710</v>
      </c>
      <c r="C8725" s="919"/>
      <c r="D8725" s="48"/>
      <c r="L8725" s="259"/>
      <c r="M8725" s="259"/>
      <c r="S8725" s="259"/>
      <c r="T8725" s="259"/>
      <c r="U8725" s="259"/>
      <c r="V8725" s="259"/>
    </row>
    <row r="8726" spans="1:22">
      <c r="A8726" s="45"/>
      <c r="B8726" s="43">
        <f t="shared" si="141"/>
        <v>8711</v>
      </c>
      <c r="C8726" s="919"/>
      <c r="D8726" s="48"/>
      <c r="L8726" s="259"/>
      <c r="M8726" s="259"/>
      <c r="S8726" s="259"/>
      <c r="T8726" s="259"/>
      <c r="U8726" s="259"/>
      <c r="V8726" s="259"/>
    </row>
    <row r="8727" spans="1:22">
      <c r="A8727" s="45"/>
      <c r="B8727" s="43">
        <f t="shared" si="141"/>
        <v>8712</v>
      </c>
      <c r="C8727" s="919"/>
      <c r="D8727" s="48"/>
      <c r="L8727" s="259"/>
      <c r="M8727" s="259"/>
      <c r="S8727" s="259"/>
      <c r="T8727" s="259"/>
      <c r="U8727" s="259"/>
      <c r="V8727" s="259"/>
    </row>
    <row r="8728" spans="1:22">
      <c r="A8728" s="45"/>
      <c r="B8728" s="43">
        <f t="shared" si="141"/>
        <v>8713</v>
      </c>
      <c r="C8728" s="919"/>
      <c r="D8728" s="48"/>
      <c r="L8728" s="259"/>
      <c r="M8728" s="259"/>
      <c r="S8728" s="259"/>
      <c r="T8728" s="259"/>
      <c r="U8728" s="259"/>
      <c r="V8728" s="259"/>
    </row>
    <row r="8729" spans="1:22">
      <c r="A8729" s="45"/>
      <c r="B8729" s="43">
        <f t="shared" si="141"/>
        <v>8714</v>
      </c>
      <c r="C8729" s="919"/>
      <c r="D8729" s="48"/>
      <c r="L8729" s="259"/>
      <c r="M8729" s="259"/>
      <c r="S8729" s="259"/>
      <c r="T8729" s="259"/>
      <c r="U8729" s="259"/>
      <c r="V8729" s="259"/>
    </row>
    <row r="8730" spans="1:22">
      <c r="A8730" s="45"/>
      <c r="B8730" s="43">
        <f t="shared" si="141"/>
        <v>8715</v>
      </c>
      <c r="C8730" s="919"/>
      <c r="D8730" s="48"/>
      <c r="L8730" s="259"/>
      <c r="M8730" s="259"/>
      <c r="S8730" s="259"/>
      <c r="T8730" s="259"/>
      <c r="U8730" s="259"/>
      <c r="V8730" s="259"/>
    </row>
    <row r="8731" spans="1:22">
      <c r="A8731" s="45"/>
      <c r="B8731" s="43">
        <f t="shared" si="141"/>
        <v>8716</v>
      </c>
      <c r="C8731" s="919"/>
      <c r="D8731" s="48"/>
      <c r="L8731" s="259"/>
      <c r="M8731" s="259"/>
      <c r="S8731" s="259"/>
      <c r="T8731" s="259"/>
      <c r="U8731" s="259"/>
      <c r="V8731" s="259"/>
    </row>
    <row r="8732" spans="1:22">
      <c r="A8732" s="45"/>
      <c r="B8732" s="43">
        <f t="shared" si="141"/>
        <v>8717</v>
      </c>
      <c r="C8732" s="919"/>
      <c r="D8732" s="48"/>
      <c r="L8732" s="259"/>
      <c r="M8732" s="259"/>
      <c r="S8732" s="259"/>
      <c r="T8732" s="259"/>
      <c r="U8732" s="259"/>
      <c r="V8732" s="259"/>
    </row>
    <row r="8733" spans="1:22">
      <c r="A8733" s="45"/>
      <c r="B8733" s="43">
        <f t="shared" si="141"/>
        <v>8718</v>
      </c>
      <c r="C8733" s="919"/>
      <c r="D8733" s="48"/>
      <c r="L8733" s="259"/>
      <c r="M8733" s="259"/>
      <c r="S8733" s="259"/>
      <c r="T8733" s="259"/>
      <c r="U8733" s="259"/>
      <c r="V8733" s="259"/>
    </row>
    <row r="8734" spans="1:22">
      <c r="A8734" s="45"/>
      <c r="B8734" s="43">
        <f t="shared" si="141"/>
        <v>8719</v>
      </c>
      <c r="C8734" s="919"/>
      <c r="D8734" s="48"/>
      <c r="L8734" s="259"/>
      <c r="M8734" s="259"/>
      <c r="S8734" s="259"/>
      <c r="T8734" s="259"/>
      <c r="U8734" s="259"/>
      <c r="V8734" s="259"/>
    </row>
    <row r="8735" spans="1:22">
      <c r="A8735" s="45"/>
      <c r="B8735" s="43">
        <f t="shared" si="141"/>
        <v>8720</v>
      </c>
      <c r="C8735" s="919"/>
      <c r="D8735" s="48"/>
      <c r="L8735" s="259"/>
      <c r="M8735" s="259"/>
      <c r="S8735" s="259"/>
      <c r="T8735" s="259"/>
      <c r="U8735" s="259"/>
      <c r="V8735" s="259"/>
    </row>
    <row r="8736" spans="1:22">
      <c r="A8736" s="45"/>
      <c r="B8736" s="43">
        <f t="shared" si="141"/>
        <v>8721</v>
      </c>
      <c r="C8736" s="919"/>
      <c r="D8736" s="48"/>
      <c r="L8736" s="259"/>
      <c r="M8736" s="259"/>
      <c r="S8736" s="259"/>
      <c r="T8736" s="259"/>
      <c r="U8736" s="259"/>
      <c r="V8736" s="259"/>
    </row>
    <row r="8737" spans="1:22">
      <c r="A8737" s="45"/>
      <c r="B8737" s="43">
        <f t="shared" si="141"/>
        <v>8722</v>
      </c>
      <c r="C8737" s="919"/>
      <c r="D8737" s="48"/>
      <c r="L8737" s="259"/>
      <c r="M8737" s="259"/>
      <c r="S8737" s="259"/>
      <c r="T8737" s="259"/>
      <c r="U8737" s="259"/>
      <c r="V8737" s="259"/>
    </row>
    <row r="8738" spans="1:22">
      <c r="A8738" s="45"/>
      <c r="B8738" s="43">
        <f t="shared" si="141"/>
        <v>8723</v>
      </c>
      <c r="C8738" s="919"/>
      <c r="D8738" s="48"/>
      <c r="L8738" s="259"/>
      <c r="M8738" s="259"/>
      <c r="S8738" s="259"/>
      <c r="T8738" s="259"/>
      <c r="U8738" s="259"/>
      <c r="V8738" s="259"/>
    </row>
    <row r="8739" spans="1:22">
      <c r="A8739" s="45"/>
      <c r="B8739" s="43">
        <f t="shared" si="141"/>
        <v>8724</v>
      </c>
      <c r="C8739" s="919"/>
      <c r="D8739" s="48"/>
      <c r="L8739" s="259"/>
      <c r="M8739" s="259"/>
      <c r="S8739" s="259"/>
      <c r="T8739" s="259"/>
      <c r="U8739" s="259"/>
      <c r="V8739" s="259"/>
    </row>
    <row r="8740" spans="1:22">
      <c r="A8740" s="45"/>
      <c r="B8740" s="43">
        <f t="shared" si="141"/>
        <v>8725</v>
      </c>
      <c r="C8740" s="919"/>
      <c r="D8740" s="48"/>
      <c r="L8740" s="259"/>
      <c r="M8740" s="259"/>
      <c r="S8740" s="259"/>
      <c r="T8740" s="259"/>
      <c r="U8740" s="259"/>
      <c r="V8740" s="259"/>
    </row>
    <row r="8741" spans="1:22">
      <c r="A8741" s="45"/>
      <c r="B8741" s="43">
        <f t="shared" si="141"/>
        <v>8726</v>
      </c>
      <c r="C8741" s="919"/>
      <c r="D8741" s="48"/>
      <c r="L8741" s="259"/>
      <c r="M8741" s="259"/>
      <c r="S8741" s="259"/>
      <c r="T8741" s="259"/>
      <c r="U8741" s="259"/>
      <c r="V8741" s="259"/>
    </row>
    <row r="8742" spans="1:22">
      <c r="A8742" s="45"/>
      <c r="B8742" s="43">
        <f t="shared" si="141"/>
        <v>8727</v>
      </c>
      <c r="C8742" s="919"/>
      <c r="D8742" s="48"/>
      <c r="L8742" s="259"/>
      <c r="M8742" s="259"/>
      <c r="S8742" s="259"/>
      <c r="T8742" s="259"/>
      <c r="U8742" s="259"/>
      <c r="V8742" s="259"/>
    </row>
    <row r="8743" spans="1:22">
      <c r="A8743" s="45"/>
      <c r="B8743" s="43">
        <f t="shared" si="141"/>
        <v>8728</v>
      </c>
      <c r="C8743" s="919"/>
      <c r="D8743" s="48"/>
      <c r="L8743" s="259"/>
      <c r="M8743" s="259"/>
      <c r="S8743" s="259"/>
      <c r="T8743" s="259"/>
      <c r="U8743" s="259"/>
      <c r="V8743" s="259"/>
    </row>
    <row r="8744" spans="1:22">
      <c r="A8744" s="45"/>
      <c r="B8744" s="43">
        <f t="shared" si="141"/>
        <v>8729</v>
      </c>
      <c r="C8744" s="919"/>
      <c r="D8744" s="48"/>
      <c r="L8744" s="259"/>
      <c r="M8744" s="259"/>
      <c r="S8744" s="259"/>
      <c r="T8744" s="259"/>
      <c r="U8744" s="259"/>
      <c r="V8744" s="259"/>
    </row>
    <row r="8745" spans="1:22">
      <c r="A8745" s="45"/>
      <c r="B8745" s="43">
        <f t="shared" si="141"/>
        <v>8730</v>
      </c>
      <c r="C8745" s="919"/>
      <c r="D8745" s="48"/>
      <c r="L8745" s="259"/>
      <c r="M8745" s="259"/>
      <c r="S8745" s="259"/>
      <c r="T8745" s="259"/>
      <c r="U8745" s="259"/>
      <c r="V8745" s="259"/>
    </row>
    <row r="8746" spans="1:22">
      <c r="A8746" s="45"/>
      <c r="B8746" s="43">
        <f t="shared" si="141"/>
        <v>8731</v>
      </c>
      <c r="C8746" s="919"/>
      <c r="D8746" s="48"/>
      <c r="L8746" s="259"/>
      <c r="M8746" s="259"/>
      <c r="S8746" s="259"/>
      <c r="T8746" s="259"/>
      <c r="U8746" s="259"/>
      <c r="V8746" s="259"/>
    </row>
    <row r="8747" spans="1:22">
      <c r="A8747" s="45"/>
      <c r="B8747" s="43">
        <f t="shared" si="141"/>
        <v>8732</v>
      </c>
      <c r="C8747" s="919"/>
      <c r="D8747" s="48"/>
      <c r="L8747" s="259"/>
      <c r="M8747" s="259"/>
      <c r="S8747" s="259"/>
      <c r="T8747" s="259"/>
      <c r="U8747" s="259"/>
      <c r="V8747" s="259"/>
    </row>
    <row r="8748" spans="1:22">
      <c r="A8748" s="45"/>
      <c r="B8748" s="43">
        <f t="shared" si="141"/>
        <v>8733</v>
      </c>
      <c r="C8748" s="919"/>
      <c r="D8748" s="48"/>
      <c r="L8748" s="259"/>
      <c r="M8748" s="259"/>
      <c r="S8748" s="259"/>
      <c r="T8748" s="259"/>
      <c r="U8748" s="259"/>
      <c r="V8748" s="259"/>
    </row>
    <row r="8749" spans="1:22">
      <c r="A8749" s="45"/>
      <c r="B8749" s="43">
        <f t="shared" si="141"/>
        <v>8734</v>
      </c>
      <c r="C8749" s="919"/>
      <c r="D8749" s="48"/>
      <c r="L8749" s="259"/>
      <c r="M8749" s="259"/>
      <c r="S8749" s="259"/>
      <c r="T8749" s="259"/>
      <c r="U8749" s="259"/>
      <c r="V8749" s="259"/>
    </row>
    <row r="8750" spans="1:22">
      <c r="A8750" s="45"/>
      <c r="B8750" s="43">
        <f t="shared" si="141"/>
        <v>8735</v>
      </c>
      <c r="C8750" s="919"/>
      <c r="D8750" s="48"/>
      <c r="L8750" s="259"/>
      <c r="M8750" s="259"/>
      <c r="S8750" s="259"/>
      <c r="T8750" s="259"/>
      <c r="U8750" s="259"/>
      <c r="V8750" s="259"/>
    </row>
    <row r="8751" spans="1:22">
      <c r="A8751" s="45"/>
      <c r="B8751" s="43">
        <f t="shared" si="141"/>
        <v>8736</v>
      </c>
      <c r="C8751" s="919"/>
      <c r="D8751" s="48"/>
      <c r="L8751" s="259"/>
      <c r="M8751" s="259"/>
      <c r="S8751" s="259"/>
      <c r="T8751" s="259"/>
      <c r="U8751" s="259"/>
      <c r="V8751" s="259"/>
    </row>
    <row r="8752" spans="1:22">
      <c r="A8752" s="45"/>
      <c r="B8752" s="43">
        <f t="shared" si="141"/>
        <v>8737</v>
      </c>
      <c r="C8752" s="919"/>
      <c r="D8752" s="48"/>
      <c r="L8752" s="259"/>
      <c r="M8752" s="259"/>
      <c r="S8752" s="259"/>
      <c r="T8752" s="259"/>
      <c r="U8752" s="259"/>
      <c r="V8752" s="259"/>
    </row>
    <row r="8753" spans="1:22">
      <c r="A8753" s="45"/>
      <c r="B8753" s="43">
        <f t="shared" si="141"/>
        <v>8738</v>
      </c>
      <c r="C8753" s="919"/>
      <c r="D8753" s="48"/>
      <c r="L8753" s="259"/>
      <c r="M8753" s="259"/>
      <c r="S8753" s="259"/>
      <c r="T8753" s="259"/>
      <c r="U8753" s="259"/>
      <c r="V8753" s="259"/>
    </row>
    <row r="8754" spans="1:22">
      <c r="A8754" s="45"/>
      <c r="B8754" s="43">
        <f t="shared" si="141"/>
        <v>8739</v>
      </c>
      <c r="C8754" s="919"/>
      <c r="D8754" s="48"/>
      <c r="L8754" s="259"/>
      <c r="M8754" s="259"/>
      <c r="S8754" s="259"/>
      <c r="T8754" s="259"/>
      <c r="U8754" s="259"/>
      <c r="V8754" s="259"/>
    </row>
    <row r="8755" spans="1:22">
      <c r="A8755" s="45"/>
      <c r="B8755" s="43">
        <f t="shared" si="141"/>
        <v>8740</v>
      </c>
      <c r="C8755" s="919"/>
      <c r="D8755" s="48"/>
      <c r="L8755" s="259"/>
      <c r="M8755" s="259"/>
      <c r="S8755" s="259"/>
      <c r="T8755" s="259"/>
      <c r="U8755" s="259"/>
      <c r="V8755" s="259"/>
    </row>
    <row r="8756" spans="1:22">
      <c r="A8756" s="45"/>
      <c r="B8756" s="43">
        <f t="shared" si="141"/>
        <v>8741</v>
      </c>
      <c r="C8756" s="919"/>
      <c r="D8756" s="48"/>
      <c r="L8756" s="259"/>
      <c r="M8756" s="259"/>
      <c r="S8756" s="259"/>
      <c r="T8756" s="259"/>
      <c r="U8756" s="259"/>
      <c r="V8756" s="259"/>
    </row>
    <row r="8757" spans="1:22">
      <c r="A8757" s="45"/>
      <c r="B8757" s="43">
        <f t="shared" si="141"/>
        <v>8742</v>
      </c>
      <c r="C8757" s="919"/>
      <c r="D8757" s="48"/>
      <c r="L8757" s="259"/>
      <c r="M8757" s="259"/>
      <c r="S8757" s="259"/>
      <c r="T8757" s="259"/>
      <c r="U8757" s="259"/>
      <c r="V8757" s="259"/>
    </row>
    <row r="8758" spans="1:22">
      <c r="A8758" s="45"/>
      <c r="B8758" s="43">
        <f t="shared" si="141"/>
        <v>8743</v>
      </c>
      <c r="C8758" s="919"/>
      <c r="D8758" s="48"/>
      <c r="L8758" s="259"/>
      <c r="M8758" s="259"/>
      <c r="S8758" s="259"/>
      <c r="T8758" s="259"/>
      <c r="U8758" s="259"/>
      <c r="V8758" s="259"/>
    </row>
    <row r="8759" spans="1:22">
      <c r="A8759" s="45"/>
      <c r="B8759" s="43">
        <f t="shared" si="141"/>
        <v>8744</v>
      </c>
      <c r="C8759" s="919"/>
      <c r="D8759" s="48"/>
      <c r="L8759" s="259"/>
      <c r="M8759" s="259"/>
      <c r="S8759" s="259"/>
      <c r="T8759" s="259"/>
      <c r="U8759" s="259"/>
      <c r="V8759" s="259"/>
    </row>
    <row r="8760" spans="1:22">
      <c r="A8760" s="45"/>
      <c r="B8760" s="43">
        <f t="shared" si="141"/>
        <v>8745</v>
      </c>
      <c r="C8760" s="919"/>
      <c r="D8760" s="48"/>
      <c r="L8760" s="259"/>
      <c r="M8760" s="259"/>
      <c r="S8760" s="259"/>
      <c r="T8760" s="259"/>
      <c r="U8760" s="259"/>
      <c r="V8760" s="259"/>
    </row>
    <row r="8761" spans="1:22">
      <c r="A8761" s="45"/>
      <c r="B8761" s="43">
        <f t="shared" si="141"/>
        <v>8746</v>
      </c>
      <c r="C8761" s="919"/>
      <c r="D8761" s="48"/>
      <c r="L8761" s="259"/>
      <c r="M8761" s="259"/>
      <c r="S8761" s="259"/>
      <c r="T8761" s="259"/>
      <c r="U8761" s="259"/>
      <c r="V8761" s="259"/>
    </row>
    <row r="8762" spans="1:22">
      <c r="A8762" s="45"/>
      <c r="B8762" s="43">
        <f t="shared" si="141"/>
        <v>8747</v>
      </c>
      <c r="C8762" s="919"/>
      <c r="D8762" s="48"/>
      <c r="L8762" s="259"/>
      <c r="M8762" s="259"/>
      <c r="S8762" s="259"/>
      <c r="T8762" s="259"/>
      <c r="U8762" s="259"/>
      <c r="V8762" s="259"/>
    </row>
    <row r="8763" spans="1:22">
      <c r="A8763" s="45"/>
      <c r="B8763" s="43">
        <f t="shared" si="141"/>
        <v>8748</v>
      </c>
      <c r="C8763" s="919"/>
      <c r="D8763" s="48"/>
      <c r="L8763" s="259"/>
      <c r="M8763" s="259"/>
      <c r="S8763" s="259"/>
      <c r="T8763" s="259"/>
      <c r="U8763" s="259"/>
      <c r="V8763" s="259"/>
    </row>
    <row r="8764" spans="1:22">
      <c r="A8764" s="45"/>
      <c r="B8764" s="43">
        <f t="shared" si="141"/>
        <v>8749</v>
      </c>
      <c r="C8764" s="919"/>
      <c r="D8764" s="48"/>
      <c r="L8764" s="259"/>
      <c r="M8764" s="259"/>
      <c r="S8764" s="259"/>
      <c r="T8764" s="259"/>
      <c r="U8764" s="259"/>
      <c r="V8764" s="259"/>
    </row>
    <row r="8765" spans="1:22">
      <c r="A8765" s="45"/>
      <c r="B8765" s="43">
        <f t="shared" si="141"/>
        <v>8750</v>
      </c>
      <c r="C8765" s="919"/>
      <c r="D8765" s="48"/>
      <c r="L8765" s="259"/>
      <c r="M8765" s="259"/>
      <c r="S8765" s="259"/>
      <c r="T8765" s="259"/>
      <c r="U8765" s="259"/>
      <c r="V8765" s="259"/>
    </row>
    <row r="8766" spans="1:22">
      <c r="A8766" s="45"/>
      <c r="B8766" s="43">
        <f t="shared" si="141"/>
        <v>8751</v>
      </c>
      <c r="C8766" s="919"/>
      <c r="D8766" s="48"/>
      <c r="L8766" s="259"/>
      <c r="M8766" s="259"/>
      <c r="S8766" s="259"/>
      <c r="T8766" s="259"/>
      <c r="U8766" s="259"/>
      <c r="V8766" s="259"/>
    </row>
    <row r="8767" spans="1:22">
      <c r="A8767" s="45"/>
      <c r="B8767" s="43">
        <f t="shared" si="141"/>
        <v>8752</v>
      </c>
      <c r="C8767" s="919"/>
      <c r="D8767" s="48"/>
      <c r="L8767" s="259"/>
      <c r="M8767" s="259"/>
      <c r="S8767" s="259"/>
      <c r="T8767" s="259"/>
      <c r="U8767" s="259"/>
      <c r="V8767" s="259"/>
    </row>
    <row r="8768" spans="1:22">
      <c r="A8768" s="45"/>
      <c r="B8768" s="43">
        <f t="shared" si="141"/>
        <v>8753</v>
      </c>
      <c r="C8768" s="919"/>
      <c r="D8768" s="48"/>
      <c r="L8768" s="259"/>
      <c r="M8768" s="259"/>
      <c r="S8768" s="259"/>
      <c r="T8768" s="259"/>
      <c r="U8768" s="259"/>
      <c r="V8768" s="259"/>
    </row>
    <row r="8769" spans="1:22">
      <c r="A8769" s="45"/>
      <c r="B8769" s="43">
        <f t="shared" si="141"/>
        <v>8754</v>
      </c>
      <c r="C8769" s="919"/>
      <c r="D8769" s="48"/>
      <c r="L8769" s="259"/>
      <c r="M8769" s="259"/>
      <c r="S8769" s="259"/>
      <c r="T8769" s="259"/>
      <c r="U8769" s="259"/>
      <c r="V8769" s="259"/>
    </row>
    <row r="8770" spans="1:22">
      <c r="A8770" s="45"/>
      <c r="B8770" s="43">
        <f t="shared" si="141"/>
        <v>8755</v>
      </c>
      <c r="C8770" s="919"/>
      <c r="D8770" s="48"/>
      <c r="L8770" s="259"/>
      <c r="M8770" s="259"/>
      <c r="S8770" s="259"/>
      <c r="T8770" s="259"/>
      <c r="U8770" s="259"/>
      <c r="V8770" s="259"/>
    </row>
    <row r="8771" spans="1:22">
      <c r="A8771" s="45"/>
      <c r="B8771" s="43">
        <f t="shared" si="141"/>
        <v>8756</v>
      </c>
      <c r="C8771" s="919"/>
      <c r="D8771" s="48"/>
      <c r="L8771" s="259"/>
      <c r="M8771" s="259"/>
      <c r="S8771" s="259"/>
      <c r="T8771" s="259"/>
      <c r="U8771" s="259"/>
      <c r="V8771" s="259"/>
    </row>
    <row r="8772" spans="1:22">
      <c r="A8772" s="45"/>
      <c r="B8772" s="43">
        <f t="shared" si="141"/>
        <v>8757</v>
      </c>
      <c r="C8772" s="919"/>
      <c r="D8772" s="48"/>
      <c r="L8772" s="259"/>
      <c r="M8772" s="259"/>
      <c r="S8772" s="259"/>
      <c r="T8772" s="259"/>
      <c r="U8772" s="259"/>
      <c r="V8772" s="259"/>
    </row>
    <row r="8773" spans="1:22">
      <c r="A8773" s="45"/>
      <c r="B8773" s="43">
        <f t="shared" si="141"/>
        <v>8758</v>
      </c>
      <c r="C8773" s="919"/>
      <c r="D8773" s="48"/>
      <c r="L8773" s="259"/>
      <c r="M8773" s="259"/>
      <c r="S8773" s="259"/>
      <c r="T8773" s="259"/>
      <c r="U8773" s="259"/>
      <c r="V8773" s="259"/>
    </row>
    <row r="8774" spans="1:22">
      <c r="A8774" s="45"/>
      <c r="B8774" s="43">
        <f t="shared" si="141"/>
        <v>8759</v>
      </c>
      <c r="C8774" s="919"/>
      <c r="D8774" s="48"/>
      <c r="L8774" s="259"/>
      <c r="M8774" s="259"/>
      <c r="S8774" s="259"/>
      <c r="T8774" s="259"/>
      <c r="U8774" s="259"/>
      <c r="V8774" s="259"/>
    </row>
    <row r="8775" spans="1:22">
      <c r="A8775" s="45"/>
      <c r="B8775" s="43">
        <f t="shared" si="141"/>
        <v>8760</v>
      </c>
      <c r="C8775" s="919"/>
      <c r="D8775" s="48"/>
      <c r="L8775" s="259"/>
      <c r="M8775" s="259"/>
      <c r="S8775" s="259"/>
      <c r="T8775" s="259"/>
      <c r="U8775" s="259"/>
      <c r="V8775" s="259"/>
    </row>
    <row r="8776" spans="1:22" ht="13" thickBot="1">
      <c r="A8776" s="50"/>
      <c r="B8776" s="51"/>
      <c r="C8776" s="51"/>
      <c r="D8776" s="52"/>
    </row>
  </sheetData>
  <mergeCells count="23">
    <mergeCell ref="Z2:Z3"/>
    <mergeCell ref="W1:AB1"/>
    <mergeCell ref="AA2:AA3"/>
    <mergeCell ref="AB2:AB3"/>
    <mergeCell ref="W2:W3"/>
    <mergeCell ref="X2:X3"/>
    <mergeCell ref="B11:C11"/>
    <mergeCell ref="B10:C10"/>
    <mergeCell ref="Y2:Y3"/>
    <mergeCell ref="M2:N2"/>
    <mergeCell ref="L2:L3"/>
    <mergeCell ref="O2:O3"/>
    <mergeCell ref="P2:P3"/>
    <mergeCell ref="Q2:Q3"/>
    <mergeCell ref="R2:R3"/>
    <mergeCell ref="S2:S3"/>
    <mergeCell ref="A1:D1"/>
    <mergeCell ref="A2:D2"/>
    <mergeCell ref="A3:D3"/>
    <mergeCell ref="T2:T3"/>
    <mergeCell ref="U2:U3"/>
    <mergeCell ref="L1:V1"/>
    <mergeCell ref="V2:V3"/>
  </mergeCells>
  <conditionalFormatting sqref="B16:B8775">
    <cfRule type="expression" dxfId="8" priority="6">
      <formula>ISBLANK($C$8)</formula>
    </cfRule>
  </conditionalFormatting>
  <dataValidations count="1">
    <dataValidation type="list" operator="greaterThan" allowBlank="1" showInputMessage="1" showErrorMessage="1" promptTitle="Complete if applicable" prompt="Please select &quot;Yes&quot; if completing this irradiance profile as part of a solar resource proposal" sqref="C8">
      <formula1>$AE$8</formula1>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0" max="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499984740745262"/>
    <pageSetUpPr fitToPage="1"/>
  </sheetPr>
  <dimension ref="A1:BK124"/>
  <sheetViews>
    <sheetView zoomScaleNormal="100" zoomScaleSheetLayoutView="100" workbookViewId="0">
      <pane ySplit="2" topLeftCell="A3" activePane="bottomLeft" state="frozen"/>
      <selection pane="bottomLeft" activeCell="BU35" sqref="BU35"/>
    </sheetView>
  </sheetViews>
  <sheetFormatPr defaultColWidth="9.1796875" defaultRowHeight="12.5"/>
  <cols>
    <col min="1" max="1" width="13.453125" style="84" customWidth="1"/>
    <col min="2" max="2" width="26.81640625" style="84" customWidth="1"/>
    <col min="3" max="3" width="21.453125" style="84" customWidth="1"/>
    <col min="4" max="6" width="25.1796875" style="84" customWidth="1"/>
    <col min="7" max="7" width="1.7265625" style="84" customWidth="1"/>
    <col min="8" max="8" width="1.7265625" hidden="1" customWidth="1"/>
    <col min="9" max="9" width="5.54296875" hidden="1" customWidth="1"/>
    <col min="10" max="10" width="50.1796875" hidden="1" customWidth="1"/>
    <col min="11" max="11" width="8.7265625" hidden="1" customWidth="1"/>
    <col min="12" max="14" width="3.26953125" hidden="1" customWidth="1"/>
    <col min="15" max="15" width="7.7265625" style="259" hidden="1" customWidth="1"/>
    <col min="16" max="16" width="9" style="259" hidden="1" customWidth="1"/>
    <col min="17" max="17" width="28.26953125" style="259" hidden="1" customWidth="1"/>
    <col min="18" max="18" width="20.1796875" style="259" hidden="1" customWidth="1"/>
    <col min="19" max="19" width="70.54296875" style="259" hidden="1" customWidth="1"/>
    <col min="20" max="20" width="9.1796875" style="259" hidden="1" customWidth="1"/>
    <col min="21" max="21" width="75.1796875" style="262" hidden="1" customWidth="1"/>
    <col min="22" max="22" width="13.1796875" style="262" hidden="1" customWidth="1"/>
    <col min="23" max="23" width="9.1796875" style="262" hidden="1" customWidth="1"/>
    <col min="24" max="24" width="131.453125" style="262" hidden="1" customWidth="1"/>
    <col min="25" max="25" width="10.1796875" style="262" hidden="1" customWidth="1"/>
    <col min="26" max="27" width="9.1796875" hidden="1" customWidth="1"/>
    <col min="28" max="28" width="55.453125" hidden="1" customWidth="1"/>
    <col min="29" max="29" width="51" hidden="1" customWidth="1"/>
    <col min="30" max="30" width="10.81640625" hidden="1" customWidth="1"/>
    <col min="31" max="31" width="9.1796875" hidden="1" customWidth="1"/>
    <col min="32" max="32" width="14.54296875" hidden="1" customWidth="1"/>
    <col min="33" max="33" width="9.1796875" hidden="1" customWidth="1"/>
    <col min="34" max="34" width="43.81640625" style="323" hidden="1" customWidth="1"/>
    <col min="35" max="35" width="45.453125" style="323" hidden="1" customWidth="1"/>
    <col min="36" max="36" width="19.1796875" style="323" hidden="1" customWidth="1"/>
    <col min="37" max="37" width="29.26953125" style="323" hidden="1" customWidth="1"/>
    <col min="38" max="38" width="16" style="323" hidden="1" customWidth="1"/>
    <col min="39" max="39" width="8.1796875" hidden="1" customWidth="1"/>
    <col min="40" max="40" width="19.54296875" hidden="1" customWidth="1"/>
    <col min="41" max="41" width="5.81640625" hidden="1" customWidth="1"/>
    <col min="42" max="62" width="9.1796875" hidden="1" customWidth="1"/>
    <col min="63" max="63" width="9.1796875" style="385" hidden="1" customWidth="1"/>
    <col min="64" max="16384" width="9.1796875" style="84"/>
  </cols>
  <sheetData>
    <row r="1" spans="1:63" ht="24.75" customHeight="1">
      <c r="A1" s="1013" t="s">
        <v>999</v>
      </c>
      <c r="B1" s="1014"/>
      <c r="C1" s="1014"/>
      <c r="D1" s="1014"/>
      <c r="E1" s="1014"/>
      <c r="F1" s="1014"/>
      <c r="G1" s="1015"/>
      <c r="O1" s="1010" t="s">
        <v>18</v>
      </c>
      <c r="P1" s="1010"/>
      <c r="Q1" s="1010"/>
      <c r="R1" s="1010"/>
      <c r="S1" s="1010"/>
      <c r="T1" s="1010"/>
      <c r="U1" s="1010"/>
      <c r="V1" s="1010"/>
      <c r="W1" s="1010"/>
      <c r="X1" s="1010"/>
      <c r="Y1" s="1010"/>
      <c r="Z1" s="993" t="s">
        <v>19</v>
      </c>
      <c r="AA1" s="993"/>
      <c r="AB1" s="993"/>
      <c r="AC1" s="993"/>
      <c r="AD1" s="993"/>
      <c r="AE1" s="993"/>
    </row>
    <row r="2" spans="1:63" ht="15.75" customHeight="1" thickBot="1">
      <c r="A2" s="1247" t="s">
        <v>1000</v>
      </c>
      <c r="B2" s="1102"/>
      <c r="C2" s="1102"/>
      <c r="D2" s="1102"/>
      <c r="E2" s="1102"/>
      <c r="F2" s="1102"/>
      <c r="G2" s="1248"/>
      <c r="I2" s="89"/>
      <c r="J2" t="s">
        <v>40</v>
      </c>
      <c r="K2" t="s">
        <v>41</v>
      </c>
      <c r="O2" s="1109" t="s">
        <v>21</v>
      </c>
      <c r="P2" s="1111" t="s">
        <v>22</v>
      </c>
      <c r="Q2" s="1111"/>
      <c r="R2" s="1091" t="s">
        <v>23</v>
      </c>
      <c r="S2" s="1091" t="s">
        <v>24</v>
      </c>
      <c r="T2" s="1091" t="s">
        <v>25</v>
      </c>
      <c r="U2" s="1091" t="s">
        <v>26</v>
      </c>
      <c r="V2" s="1091" t="s">
        <v>27</v>
      </c>
      <c r="W2" s="1091" t="s">
        <v>28</v>
      </c>
      <c r="X2" s="1091" t="s">
        <v>29</v>
      </c>
      <c r="Y2" s="1091" t="s">
        <v>30</v>
      </c>
      <c r="Z2" s="1107" t="s">
        <v>31</v>
      </c>
      <c r="AA2" s="1107" t="s">
        <v>32</v>
      </c>
      <c r="AB2" s="1107" t="s">
        <v>33</v>
      </c>
      <c r="AC2" s="1107" t="s">
        <v>34</v>
      </c>
      <c r="AD2" s="1107" t="s">
        <v>35</v>
      </c>
      <c r="AE2" s="1107" t="s">
        <v>36</v>
      </c>
      <c r="AG2" s="89"/>
    </row>
    <row r="3" spans="1:63" ht="15.75" customHeight="1" thickBot="1">
      <c r="A3" s="501" t="s">
        <v>1001</v>
      </c>
      <c r="B3" s="21"/>
      <c r="C3" s="21"/>
      <c r="D3" s="21"/>
      <c r="E3" s="21"/>
      <c r="F3" s="72"/>
      <c r="G3" s="73"/>
      <c r="M3" s="388" t="s">
        <v>42</v>
      </c>
      <c r="N3" s="388"/>
      <c r="O3" s="1110"/>
      <c r="P3" s="410" t="s">
        <v>43</v>
      </c>
      <c r="Q3" s="410" t="s">
        <v>44</v>
      </c>
      <c r="R3" s="1092"/>
      <c r="S3" s="1092"/>
      <c r="T3" s="1092"/>
      <c r="U3" s="1092"/>
      <c r="V3" s="1092"/>
      <c r="W3" s="1092"/>
      <c r="X3" s="1092"/>
      <c r="Y3" s="1092"/>
      <c r="Z3" s="1108"/>
      <c r="AA3" s="1108"/>
      <c r="AB3" s="1108"/>
      <c r="AC3" s="1108"/>
      <c r="AD3" s="1108"/>
      <c r="AE3" s="1108"/>
      <c r="AF3" s="388"/>
      <c r="AH3" s="409" t="s">
        <v>45</v>
      </c>
      <c r="AI3" s="409" t="s">
        <v>46</v>
      </c>
      <c r="AJ3" s="409" t="s">
        <v>47</v>
      </c>
      <c r="AK3" s="409" t="s">
        <v>48</v>
      </c>
      <c r="AL3" s="409" t="s">
        <v>49</v>
      </c>
      <c r="AM3" s="390" t="s">
        <v>50</v>
      </c>
      <c r="AN3" s="390" t="s">
        <v>51</v>
      </c>
      <c r="AO3" s="390" t="s">
        <v>52</v>
      </c>
      <c r="AP3" s="390" t="s">
        <v>53</v>
      </c>
      <c r="AQ3" s="390" t="s">
        <v>54</v>
      </c>
      <c r="AR3" s="390" t="s">
        <v>55</v>
      </c>
      <c r="AS3" s="390" t="s">
        <v>56</v>
      </c>
      <c r="AT3" s="390" t="s">
        <v>57</v>
      </c>
      <c r="AU3" s="390" t="s">
        <v>58</v>
      </c>
      <c r="AV3" s="390" t="s">
        <v>59</v>
      </c>
      <c r="AW3" s="390" t="s">
        <v>60</v>
      </c>
      <c r="AX3" s="390" t="s">
        <v>61</v>
      </c>
      <c r="AY3" s="390" t="s">
        <v>62</v>
      </c>
      <c r="AZ3" s="390" t="s">
        <v>63</v>
      </c>
      <c r="BA3" s="390" t="s">
        <v>64</v>
      </c>
      <c r="BB3" s="390" t="s">
        <v>65</v>
      </c>
      <c r="BC3" s="390" t="s">
        <v>66</v>
      </c>
      <c r="BD3" s="390" t="s">
        <v>67</v>
      </c>
      <c r="BE3" s="388" t="s">
        <v>68</v>
      </c>
      <c r="BF3" s="388" t="s">
        <v>69</v>
      </c>
      <c r="BG3" s="388" t="s">
        <v>70</v>
      </c>
      <c r="BH3" s="388" t="s">
        <v>71</v>
      </c>
      <c r="BI3" s="388" t="s">
        <v>72</v>
      </c>
      <c r="BJ3" s="388" t="s">
        <v>73</v>
      </c>
      <c r="BK3" s="394" t="s">
        <v>74</v>
      </c>
    </row>
    <row r="4" spans="1:63" ht="11.25" customHeight="1" thickBot="1">
      <c r="A4" s="499"/>
      <c r="B4" s="62"/>
      <c r="C4" s="62"/>
      <c r="D4" s="62"/>
      <c r="E4" s="411"/>
      <c r="F4" s="412"/>
      <c r="G4" s="71"/>
      <c r="M4" t="s">
        <v>42</v>
      </c>
    </row>
    <row r="5" spans="1:63" s="151" customFormat="1" ht="15.75" customHeight="1" thickTop="1" thickBot="1">
      <c r="A5" s="1357" t="s">
        <v>1002</v>
      </c>
      <c r="B5" s="1088"/>
      <c r="C5" s="1088"/>
      <c r="D5" s="1089"/>
      <c r="E5" s="1377"/>
      <c r="F5" s="1378"/>
      <c r="G5" s="150"/>
      <c r="H5"/>
      <c r="I5"/>
      <c r="J5" s="450" t="s">
        <v>746</v>
      </c>
      <c r="L5"/>
      <c r="M5" t="s">
        <v>42</v>
      </c>
      <c r="N5"/>
      <c r="O5" s="259" t="str">
        <f ca="1">SUBSTITUTE(CELL("address",E5),"$","")</f>
        <v>E5</v>
      </c>
      <c r="P5" s="339">
        <v>5</v>
      </c>
      <c r="Q5" s="259" t="str">
        <f ca="1">MID(CELL("filename",P5),FIND("]",CELL("filename",P5))+1,256)</f>
        <v>6. Interconnection</v>
      </c>
      <c r="R5" s="259" t="s">
        <v>1001</v>
      </c>
      <c r="S5" s="259" t="s">
        <v>1003</v>
      </c>
      <c r="T5" s="259"/>
      <c r="U5" s="262" t="str">
        <f ca="1">P5&amp;"_"&amp;O5&amp;"_"&amp;S5</f>
        <v>5_E5_DR_OR_DER</v>
      </c>
      <c r="V5" s="262" t="s">
        <v>83</v>
      </c>
      <c r="W5" s="262"/>
      <c r="X5" s="260" t="str">
        <f>CONCATENATE(AH5,",",AI5)</f>
        <v>Yes,No</v>
      </c>
      <c r="Y5" s="262" t="s">
        <v>84</v>
      </c>
      <c r="Z5" s="262" t="s">
        <v>85</v>
      </c>
      <c r="AA5" s="275"/>
      <c r="AB5" s="275"/>
      <c r="AC5" s="275"/>
      <c r="AD5" s="275"/>
      <c r="AE5" s="275"/>
      <c r="AF5" s="275"/>
      <c r="AG5" s="275"/>
      <c r="AH5" s="275" t="s">
        <v>84</v>
      </c>
      <c r="AI5" s="276" t="s">
        <v>85</v>
      </c>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401"/>
    </row>
    <row r="6" spans="1:63" s="151" customFormat="1" ht="5.25" customHeight="1" thickTop="1">
      <c r="A6" s="499"/>
      <c r="B6" s="500"/>
      <c r="C6" s="500"/>
      <c r="D6" s="500"/>
      <c r="E6" s="76"/>
      <c r="F6" s="76"/>
      <c r="G6" s="150"/>
      <c r="H6"/>
      <c r="I6"/>
      <c r="J6"/>
      <c r="K6"/>
      <c r="L6" t="s">
        <v>78</v>
      </c>
      <c r="M6"/>
      <c r="N6"/>
      <c r="O6" s="259"/>
      <c r="P6" s="259"/>
      <c r="Q6" s="259"/>
      <c r="R6" s="259"/>
      <c r="S6" s="259"/>
      <c r="T6" s="259"/>
      <c r="U6" s="262"/>
      <c r="V6" s="262"/>
      <c r="W6" s="262"/>
      <c r="X6" s="262"/>
      <c r="Y6" s="262"/>
      <c r="Z6" s="152"/>
      <c r="AA6" s="152"/>
      <c r="AB6" s="152"/>
      <c r="AC6" s="152"/>
      <c r="AD6" s="152"/>
      <c r="AE6" s="152"/>
      <c r="AF6" s="152"/>
      <c r="AG6" s="152"/>
      <c r="AH6" s="275"/>
      <c r="AI6" s="275"/>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401"/>
    </row>
    <row r="7" spans="1:63" ht="22.5" customHeight="1">
      <c r="A7" s="101" t="s">
        <v>1004</v>
      </c>
      <c r="B7" s="62"/>
      <c r="C7" s="62"/>
      <c r="D7" s="62"/>
      <c r="E7" s="62"/>
      <c r="F7" s="489"/>
      <c r="G7" s="71"/>
      <c r="M7" t="s">
        <v>42</v>
      </c>
      <c r="O7" s="507"/>
      <c r="P7" s="507"/>
      <c r="Q7" s="509"/>
      <c r="R7" s="260"/>
      <c r="S7" s="260"/>
      <c r="T7" s="260"/>
      <c r="U7" s="260"/>
      <c r="V7" s="260"/>
      <c r="W7" s="260"/>
      <c r="X7" s="260"/>
      <c r="Y7" s="260"/>
      <c r="Z7" s="260"/>
      <c r="AA7" s="260"/>
      <c r="AB7" s="260"/>
      <c r="AC7" s="260"/>
      <c r="AD7" s="260"/>
      <c r="AE7" s="260"/>
    </row>
    <row r="8" spans="1:63" ht="75.75" customHeight="1">
      <c r="A8" s="1374"/>
      <c r="B8" s="1375"/>
      <c r="C8" s="1375"/>
      <c r="D8" s="1375"/>
      <c r="E8" s="1375"/>
      <c r="F8" s="1376"/>
      <c r="G8" s="71"/>
      <c r="M8" t="s">
        <v>42</v>
      </c>
      <c r="O8" s="259" t="str">
        <f ca="1">SUBSTITUTE(CELL("address",A8),"$","")</f>
        <v>A8</v>
      </c>
      <c r="P8" s="259">
        <f>$P$5</f>
        <v>5</v>
      </c>
      <c r="Q8" s="259" t="str">
        <f ca="1">MID(CELL("filename",P8),FIND("]",CELL("filename",P8))+1,256)</f>
        <v>6. Interconnection</v>
      </c>
      <c r="R8" s="259" t="s">
        <v>1001</v>
      </c>
      <c r="S8" s="260" t="s">
        <v>1005</v>
      </c>
      <c r="T8" s="260"/>
      <c r="U8" s="262" t="str">
        <f ca="1">P8&amp;"_"&amp;O8&amp;"_"&amp;S8</f>
        <v>5_A8_DER_interconnection_transmission</v>
      </c>
      <c r="V8" s="262" t="s">
        <v>223</v>
      </c>
      <c r="W8" s="260">
        <v>2000</v>
      </c>
      <c r="X8" s="260"/>
      <c r="Y8" s="262" t="s">
        <v>85</v>
      </c>
      <c r="Z8" s="262" t="s">
        <v>85</v>
      </c>
      <c r="AA8" s="260"/>
      <c r="AB8" s="277" t="str">
        <f ca="1">"Requirement: "&amp;O5&amp;" answer of ""Yes"""</f>
        <v>Requirement: E5 answer of "Yes"</v>
      </c>
      <c r="AC8" s="260"/>
      <c r="AD8" s="260"/>
      <c r="AE8" s="260"/>
    </row>
    <row r="9" spans="1:63" ht="5.25" customHeight="1">
      <c r="A9" s="499"/>
      <c r="B9" s="62"/>
      <c r="C9" s="62"/>
      <c r="D9" s="62"/>
      <c r="E9" s="62"/>
      <c r="F9" s="489"/>
      <c r="G9" s="71"/>
      <c r="L9" t="s">
        <v>78</v>
      </c>
      <c r="O9" s="507"/>
      <c r="P9" s="507"/>
      <c r="Q9" s="509"/>
      <c r="R9" s="260"/>
      <c r="S9" s="260"/>
      <c r="T9" s="260"/>
      <c r="U9" s="260"/>
      <c r="V9" s="260"/>
      <c r="W9" s="260"/>
      <c r="X9" s="260"/>
      <c r="Y9" s="260"/>
      <c r="Z9" s="260"/>
      <c r="AA9" s="260"/>
      <c r="AB9" s="260"/>
      <c r="AC9" s="260"/>
      <c r="AD9" s="260"/>
      <c r="AE9" s="260"/>
    </row>
    <row r="10" spans="1:63" s="526" customFormat="1" ht="20.25" hidden="1" customHeight="1">
      <c r="A10" s="348" t="s">
        <v>1006</v>
      </c>
      <c r="B10" s="520"/>
      <c r="C10" s="520"/>
      <c r="D10" s="520"/>
      <c r="E10" s="520"/>
      <c r="F10" s="521"/>
      <c r="G10" s="522"/>
      <c r="H10" s="24"/>
      <c r="I10" s="24"/>
      <c r="J10" s="24"/>
      <c r="K10" s="24"/>
      <c r="L10" s="24"/>
      <c r="M10" s="24" t="s">
        <v>42</v>
      </c>
      <c r="N10" s="24"/>
      <c r="O10" s="523"/>
      <c r="P10" s="523"/>
      <c r="Q10" s="524"/>
      <c r="R10" s="525"/>
      <c r="S10" s="525"/>
      <c r="T10" s="525"/>
      <c r="U10" s="525"/>
      <c r="V10" s="525"/>
      <c r="W10" s="525"/>
      <c r="X10" s="525"/>
      <c r="Y10" s="525"/>
      <c r="Z10" s="525"/>
      <c r="AA10" s="525"/>
      <c r="AB10" s="525"/>
      <c r="AC10" s="525"/>
      <c r="AD10" s="525"/>
      <c r="AE10" s="525"/>
      <c r="AF10" s="24"/>
      <c r="AG10" s="24"/>
      <c r="AH10" s="535"/>
      <c r="AI10" s="535"/>
      <c r="AJ10" s="535"/>
      <c r="AK10" s="535"/>
      <c r="AL10" s="535"/>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536"/>
    </row>
    <row r="11" spans="1:63" s="526" customFormat="1" ht="5.25" hidden="1" customHeight="1">
      <c r="A11" s="348"/>
      <c r="B11" s="520"/>
      <c r="C11" s="520"/>
      <c r="D11" s="520"/>
      <c r="E11" s="520"/>
      <c r="F11" s="521"/>
      <c r="G11" s="522"/>
      <c r="H11" s="24"/>
      <c r="I11" s="24"/>
      <c r="J11" s="24"/>
      <c r="K11" s="24"/>
      <c r="L11" s="24" t="s">
        <v>78</v>
      </c>
      <c r="M11" s="24"/>
      <c r="N11" s="24"/>
      <c r="O11" s="523"/>
      <c r="P11" s="523"/>
      <c r="Q11" s="524"/>
      <c r="R11" s="525"/>
      <c r="S11" s="525"/>
      <c r="T11" s="525"/>
      <c r="U11" s="525"/>
      <c r="V11" s="525"/>
      <c r="W11" s="525"/>
      <c r="X11" s="525"/>
      <c r="Y11" s="525"/>
      <c r="Z11" s="525"/>
      <c r="AA11" s="525"/>
      <c r="AB11" s="525"/>
      <c r="AC11" s="525"/>
      <c r="AD11" s="525"/>
      <c r="AE11" s="525"/>
      <c r="AF11" s="24"/>
      <c r="AG11" s="24"/>
      <c r="AH11" s="535"/>
      <c r="AI11" s="535"/>
      <c r="AJ11" s="535"/>
      <c r="AK11" s="535"/>
      <c r="AL11" s="535"/>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536"/>
    </row>
    <row r="12" spans="1:63" s="532" customFormat="1" ht="18" hidden="1" customHeight="1">
      <c r="A12" s="527" t="s">
        <v>1007</v>
      </c>
      <c r="B12" s="349"/>
      <c r="C12" s="349"/>
      <c r="D12" s="349"/>
      <c r="E12" s="1348"/>
      <c r="F12" s="1349"/>
      <c r="G12" s="528"/>
      <c r="H12" s="24"/>
      <c r="I12" s="24"/>
      <c r="J12" s="24"/>
      <c r="K12" s="24"/>
      <c r="L12" s="24"/>
      <c r="M12" s="24" t="s">
        <v>42</v>
      </c>
      <c r="N12" s="24"/>
      <c r="O12" s="342" t="str">
        <f ca="1">SUBSTITUTE(CELL("address",E12),"$","")</f>
        <v>E12</v>
      </c>
      <c r="P12" s="342">
        <f>$P$5</f>
        <v>5</v>
      </c>
      <c r="Q12" s="342" t="str">
        <f ca="1">MID(CELL("filename",P12),FIND("]",CELL("filename",P12))+1,256)</f>
        <v>6. Interconnection</v>
      </c>
      <c r="R12" s="342" t="s">
        <v>1001</v>
      </c>
      <c r="S12" s="342" t="s">
        <v>1008</v>
      </c>
      <c r="T12" s="342"/>
      <c r="U12" s="342" t="str">
        <f ca="1">P12&amp;"_"&amp;O12&amp;"_"&amp;S12</f>
        <v>5_E12_Point_of_Interconnection</v>
      </c>
      <c r="V12" s="342" t="s">
        <v>223</v>
      </c>
      <c r="W12" s="342">
        <v>100</v>
      </c>
      <c r="X12" s="342"/>
      <c r="Y12" s="342" t="s">
        <v>85</v>
      </c>
      <c r="Z12" s="342" t="s">
        <v>85</v>
      </c>
      <c r="AA12" s="529"/>
      <c r="AB12" s="669" t="str">
        <f ca="1">"Requirement: "&amp;$O$5&amp;" answer of ""No"""</f>
        <v>Requirement: E5 answer of "No"</v>
      </c>
      <c r="AC12" s="529"/>
      <c r="AD12" s="529"/>
      <c r="AE12" s="529"/>
      <c r="AF12" s="529"/>
      <c r="AG12" s="529"/>
      <c r="AH12" s="530"/>
      <c r="AI12" s="530"/>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31"/>
    </row>
    <row r="13" spans="1:63" s="532" customFormat="1" ht="5.25" hidden="1" customHeight="1">
      <c r="A13" s="348"/>
      <c r="B13" s="349"/>
      <c r="C13" s="349"/>
      <c r="D13" s="349"/>
      <c r="E13" s="533"/>
      <c r="F13" s="533"/>
      <c r="G13" s="528"/>
      <c r="H13" s="24"/>
      <c r="I13" s="24"/>
      <c r="J13" s="24"/>
      <c r="K13" s="24"/>
      <c r="L13" s="24" t="s">
        <v>78</v>
      </c>
      <c r="M13" s="24"/>
      <c r="N13" s="24"/>
      <c r="O13" s="342"/>
      <c r="P13" s="342"/>
      <c r="Q13" s="342"/>
      <c r="R13" s="342"/>
      <c r="S13" s="342"/>
      <c r="T13" s="342"/>
      <c r="U13" s="342"/>
      <c r="V13" s="342"/>
      <c r="W13" s="342"/>
      <c r="X13" s="342"/>
      <c r="Y13" s="342"/>
      <c r="Z13" s="529"/>
      <c r="AA13" s="529"/>
      <c r="AB13" s="529"/>
      <c r="AC13" s="529"/>
      <c r="AD13" s="529"/>
      <c r="AE13" s="529"/>
      <c r="AF13" s="529"/>
      <c r="AG13" s="529"/>
      <c r="AH13" s="530"/>
      <c r="AI13" s="530"/>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31"/>
    </row>
    <row r="14" spans="1:63" s="532" customFormat="1" ht="18" hidden="1" customHeight="1">
      <c r="A14" s="527" t="s">
        <v>1009</v>
      </c>
      <c r="B14" s="349"/>
      <c r="C14" s="349"/>
      <c r="D14" s="349"/>
      <c r="E14" s="1372"/>
      <c r="F14" s="1373"/>
      <c r="G14" s="528"/>
      <c r="H14" s="24"/>
      <c r="I14" s="24"/>
      <c r="J14" s="24"/>
      <c r="K14" s="24"/>
      <c r="L14" s="24"/>
      <c r="M14" s="24" t="s">
        <v>42</v>
      </c>
      <c r="N14" s="24"/>
      <c r="O14" s="342" t="str">
        <f ca="1">SUBSTITUTE(CELL("address",E14),"$","")</f>
        <v>E14</v>
      </c>
      <c r="P14" s="342">
        <f>$P$5</f>
        <v>5</v>
      </c>
      <c r="Q14" s="342" t="str">
        <f ca="1">MID(CELL("filename",P14),FIND("]",CELL("filename",P14))+1,256)</f>
        <v>6. Interconnection</v>
      </c>
      <c r="R14" s="342" t="s">
        <v>1001</v>
      </c>
      <c r="S14" s="342" t="s">
        <v>1010</v>
      </c>
      <c r="T14" s="342"/>
      <c r="U14" s="342" t="str">
        <f ca="1">P14&amp;"_"&amp;O14&amp;"_"&amp;S14</f>
        <v>5_E14_Point_of_Receipt</v>
      </c>
      <c r="V14" s="342" t="s">
        <v>223</v>
      </c>
      <c r="W14" s="342">
        <v>100</v>
      </c>
      <c r="X14" s="342"/>
      <c r="Y14" s="342" t="s">
        <v>85</v>
      </c>
      <c r="Z14" s="342" t="s">
        <v>85</v>
      </c>
      <c r="AA14" s="529"/>
      <c r="AB14" s="529"/>
      <c r="AC14" s="529"/>
      <c r="AD14" s="529"/>
      <c r="AE14" s="529"/>
      <c r="AF14" s="529"/>
      <c r="AG14" s="529"/>
      <c r="AH14" s="530"/>
      <c r="AI14" s="530"/>
      <c r="AJ14" s="529"/>
      <c r="AK14" s="529"/>
      <c r="AL14" s="529"/>
      <c r="AM14" s="529"/>
      <c r="AN14" s="529"/>
      <c r="AO14" s="529"/>
      <c r="AP14" s="529"/>
      <c r="AQ14" s="529"/>
      <c r="AR14" s="529"/>
      <c r="AS14" s="529"/>
      <c r="AT14" s="529"/>
      <c r="AU14" s="529"/>
      <c r="AV14" s="529"/>
      <c r="AW14" s="529"/>
      <c r="AX14" s="529"/>
      <c r="AY14" s="529"/>
      <c r="AZ14" s="529"/>
      <c r="BA14" s="529"/>
      <c r="BB14" s="529"/>
      <c r="BC14" s="529"/>
      <c r="BD14" s="529"/>
      <c r="BE14" s="529"/>
      <c r="BF14" s="529"/>
      <c r="BG14" s="529"/>
      <c r="BH14" s="529"/>
      <c r="BI14" s="529"/>
      <c r="BJ14" s="529"/>
      <c r="BK14" s="531"/>
    </row>
    <row r="15" spans="1:63" s="532" customFormat="1" ht="5.25" hidden="1" customHeight="1">
      <c r="A15" s="348"/>
      <c r="B15" s="349"/>
      <c r="C15" s="349"/>
      <c r="D15" s="349"/>
      <c r="E15" s="533"/>
      <c r="F15" s="533"/>
      <c r="G15" s="528"/>
      <c r="H15" s="24"/>
      <c r="I15" s="24"/>
      <c r="J15" s="24"/>
      <c r="K15" s="24"/>
      <c r="L15" s="24" t="s">
        <v>78</v>
      </c>
      <c r="M15" s="24"/>
      <c r="N15" s="24"/>
      <c r="O15" s="342"/>
      <c r="P15" s="342"/>
      <c r="Q15" s="342"/>
      <c r="R15" s="342"/>
      <c r="S15" s="342"/>
      <c r="T15" s="342"/>
      <c r="U15" s="342"/>
      <c r="V15" s="342"/>
      <c r="W15" s="342"/>
      <c r="X15" s="342"/>
      <c r="Y15" s="342"/>
      <c r="Z15" s="529"/>
      <c r="AA15" s="529"/>
      <c r="AB15" s="529"/>
      <c r="AC15" s="529"/>
      <c r="AD15" s="529"/>
      <c r="AE15" s="529"/>
      <c r="AF15" s="529"/>
      <c r="AG15" s="529"/>
      <c r="AH15" s="530"/>
      <c r="AI15" s="530"/>
      <c r="AJ15" s="529"/>
      <c r="AK15" s="529"/>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31"/>
    </row>
    <row r="16" spans="1:63" s="532" customFormat="1" ht="18" hidden="1" customHeight="1">
      <c r="A16" s="527" t="s">
        <v>1011</v>
      </c>
      <c r="B16" s="349"/>
      <c r="C16" s="349"/>
      <c r="D16" s="349"/>
      <c r="E16" s="1348"/>
      <c r="F16" s="1349"/>
      <c r="G16" s="528"/>
      <c r="H16" s="24"/>
      <c r="I16" s="24"/>
      <c r="J16" s="24"/>
      <c r="K16" s="24"/>
      <c r="L16" s="24"/>
      <c r="M16" s="24" t="s">
        <v>42</v>
      </c>
      <c r="N16" s="24"/>
      <c r="O16" s="342" t="str">
        <f ca="1">SUBSTITUTE(CELL("address",E16),"$","")</f>
        <v>E16</v>
      </c>
      <c r="P16" s="342">
        <f>$P$5</f>
        <v>5</v>
      </c>
      <c r="Q16" s="342" t="str">
        <f ca="1">MID(CELL("filename",P16),FIND("]",CELL("filename",P16))+1,256)</f>
        <v>6. Interconnection</v>
      </c>
      <c r="R16" s="342" t="s">
        <v>1001</v>
      </c>
      <c r="S16" s="342" t="s">
        <v>1012</v>
      </c>
      <c r="T16" s="342"/>
      <c r="U16" s="342" t="str">
        <f ca="1">P16&amp;"_"&amp;O16&amp;"_"&amp;S16</f>
        <v>5_E16_Point_of_Delivery</v>
      </c>
      <c r="V16" s="342" t="s">
        <v>83</v>
      </c>
      <c r="W16" s="342"/>
      <c r="X16" s="525" t="str">
        <f>CONCATENATE(AH16,",",AI16,",",AJ16,",",AK16,",",AL16,",",AM16,",",AN16)</f>
        <v>PSEI.System,BPAT.PSEI,MIDCREMOTE,COB/MALIN,JOHNDAY,PAUL,CENTRAL FERRY</v>
      </c>
      <c r="Y16" s="342" t="s">
        <v>85</v>
      </c>
      <c r="Z16" s="342" t="s">
        <v>85</v>
      </c>
      <c r="AA16" s="529"/>
      <c r="AB16" s="669" t="str">
        <f ca="1">"Requirement: "&amp;$O$5&amp;" answer of ""No"""</f>
        <v>Requirement: E5 answer of "No"</v>
      </c>
      <c r="AC16" s="529"/>
      <c r="AD16" s="529"/>
      <c r="AE16" s="529"/>
      <c r="AF16" s="529"/>
      <c r="AG16" s="529"/>
      <c r="AH16" s="530" t="s">
        <v>1013</v>
      </c>
      <c r="AI16" s="530" t="s">
        <v>1014</v>
      </c>
      <c r="AJ16" s="529" t="s">
        <v>1015</v>
      </c>
      <c r="AK16" s="529" t="s">
        <v>1016</v>
      </c>
      <c r="AL16" s="529" t="s">
        <v>1017</v>
      </c>
      <c r="AM16" s="529" t="s">
        <v>1018</v>
      </c>
      <c r="AN16" s="529" t="s">
        <v>1019</v>
      </c>
      <c r="AO16" s="529"/>
      <c r="AP16" s="529"/>
      <c r="AQ16" s="529"/>
      <c r="AR16" s="529"/>
      <c r="AS16" s="529"/>
      <c r="AT16" s="529"/>
      <c r="AU16" s="529"/>
      <c r="AV16" s="529"/>
      <c r="AW16" s="529"/>
      <c r="AX16" s="529"/>
      <c r="AY16" s="529"/>
      <c r="AZ16" s="529"/>
      <c r="BA16" s="529"/>
      <c r="BB16" s="529"/>
      <c r="BC16" s="529"/>
      <c r="BD16" s="529"/>
      <c r="BE16" s="529"/>
      <c r="BF16" s="529"/>
      <c r="BG16" s="529"/>
      <c r="BH16" s="529"/>
      <c r="BI16" s="529"/>
      <c r="BJ16" s="529"/>
      <c r="BK16" s="531"/>
    </row>
    <row r="17" spans="1:63" s="198" customFormat="1" ht="5.25" customHeight="1" thickBot="1">
      <c r="A17" s="348"/>
      <c r="B17" s="520"/>
      <c r="C17" s="520"/>
      <c r="D17" s="520"/>
      <c r="E17" s="534"/>
      <c r="F17" s="533"/>
      <c r="G17" s="522"/>
      <c r="H17" s="24"/>
      <c r="I17" s="24"/>
      <c r="J17" s="24"/>
      <c r="K17" s="24"/>
      <c r="L17" s="24" t="s">
        <v>78</v>
      </c>
      <c r="M17" s="24"/>
      <c r="N17" s="24"/>
      <c r="O17" s="342"/>
      <c r="P17" s="342"/>
      <c r="Q17" s="342"/>
      <c r="R17" s="342"/>
      <c r="S17" s="342"/>
      <c r="T17" s="342"/>
      <c r="U17" s="342"/>
      <c r="V17" s="342"/>
      <c r="W17" s="342"/>
      <c r="X17" s="342"/>
      <c r="Y17" s="342"/>
      <c r="Z17" s="24"/>
      <c r="AA17" s="24"/>
      <c r="AB17" s="24"/>
      <c r="AC17" s="24"/>
      <c r="AD17" s="24"/>
      <c r="AE17" s="24"/>
      <c r="AF17" s="24"/>
      <c r="AG17" s="24"/>
      <c r="AH17" s="535"/>
      <c r="AI17" s="535"/>
      <c r="AJ17" s="535"/>
      <c r="AK17" s="535"/>
      <c r="AL17" s="535"/>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536"/>
    </row>
    <row r="18" spans="1:63" s="738" customFormat="1" ht="14.5" thickBot="1">
      <c r="A18" s="731" t="s">
        <v>113</v>
      </c>
      <c r="B18" s="732"/>
      <c r="C18" s="732"/>
      <c r="D18" s="732"/>
      <c r="E18" s="732"/>
      <c r="F18" s="733"/>
      <c r="G18" s="734"/>
      <c r="H18" s="735"/>
      <c r="I18" s="735"/>
      <c r="J18" s="735"/>
      <c r="K18" s="735"/>
      <c r="L18" s="735"/>
      <c r="M18" s="735" t="s">
        <v>42</v>
      </c>
      <c r="N18" s="735"/>
      <c r="O18" s="706"/>
      <c r="P18" s="706"/>
      <c r="Q18" s="706"/>
      <c r="R18" s="706"/>
      <c r="S18" s="706"/>
      <c r="T18" s="706"/>
      <c r="U18" s="706"/>
      <c r="V18" s="706"/>
      <c r="W18" s="706"/>
      <c r="X18" s="706"/>
      <c r="Y18" s="706"/>
      <c r="Z18" s="735"/>
      <c r="AA18" s="735"/>
      <c r="AB18" s="735"/>
      <c r="AC18" s="735"/>
      <c r="AD18" s="735"/>
      <c r="AE18" s="735"/>
      <c r="AF18" s="735"/>
      <c r="AG18" s="735"/>
      <c r="AH18" s="736"/>
      <c r="AI18" s="736"/>
      <c r="AJ18" s="736"/>
      <c r="AK18" s="736"/>
      <c r="AL18" s="736"/>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7"/>
    </row>
    <row r="19" spans="1:63" s="742" customFormat="1" ht="5.25" hidden="1" customHeight="1">
      <c r="A19" s="684"/>
      <c r="B19" s="726"/>
      <c r="C19" s="726"/>
      <c r="D19" s="726"/>
      <c r="E19" s="703"/>
      <c r="F19" s="703"/>
      <c r="G19" s="739"/>
      <c r="H19" s="735"/>
      <c r="I19" s="735"/>
      <c r="J19" s="735"/>
      <c r="K19" s="735"/>
      <c r="L19" s="735" t="s">
        <v>78</v>
      </c>
      <c r="M19" s="735"/>
      <c r="N19" s="735"/>
      <c r="O19" s="706"/>
      <c r="P19" s="706"/>
      <c r="Q19" s="706"/>
      <c r="R19" s="706"/>
      <c r="S19" s="706"/>
      <c r="T19" s="706"/>
      <c r="U19" s="706"/>
      <c r="V19" s="706"/>
      <c r="W19" s="706"/>
      <c r="X19" s="706"/>
      <c r="Y19" s="706"/>
      <c r="Z19" s="740"/>
      <c r="AA19" s="740"/>
      <c r="AB19" s="740"/>
      <c r="AC19" s="740"/>
      <c r="AD19" s="740"/>
      <c r="AE19" s="740"/>
      <c r="AF19" s="740"/>
      <c r="AG19" s="740"/>
      <c r="AH19" s="740"/>
      <c r="AI19" s="740"/>
      <c r="AJ19" s="740"/>
      <c r="AK19" s="740"/>
      <c r="AL19" s="740"/>
      <c r="AM19" s="740"/>
      <c r="AN19" s="740"/>
      <c r="AO19" s="740"/>
      <c r="AP19" s="740"/>
      <c r="AQ19" s="740"/>
      <c r="AR19" s="740"/>
      <c r="AS19" s="740"/>
      <c r="AT19" s="740"/>
      <c r="AU19" s="740"/>
      <c r="AV19" s="740"/>
      <c r="AW19" s="740"/>
      <c r="AX19" s="740"/>
      <c r="AY19" s="740"/>
      <c r="AZ19" s="740"/>
      <c r="BA19" s="740"/>
      <c r="BB19" s="740"/>
      <c r="BC19" s="740"/>
      <c r="BD19" s="740"/>
      <c r="BE19" s="740"/>
      <c r="BF19" s="740"/>
      <c r="BG19" s="740"/>
      <c r="BH19" s="740"/>
      <c r="BI19" s="740"/>
      <c r="BJ19" s="740"/>
      <c r="BK19" s="741"/>
    </row>
    <row r="20" spans="1:63" s="742" customFormat="1" ht="18" hidden="1" customHeight="1">
      <c r="A20" s="684" t="s">
        <v>1020</v>
      </c>
      <c r="B20" s="726"/>
      <c r="C20" s="726"/>
      <c r="D20" s="726"/>
      <c r="E20" s="1170"/>
      <c r="F20" s="1171"/>
      <c r="G20" s="739"/>
      <c r="H20" s="735"/>
      <c r="I20" s="735"/>
      <c r="J20" s="735"/>
      <c r="K20" s="735"/>
      <c r="L20" s="735"/>
      <c r="M20" s="735" t="s">
        <v>42</v>
      </c>
      <c r="N20" s="735"/>
      <c r="O20" s="706" t="str">
        <f ca="1">SUBSTITUTE(CELL("address",E20),"$","")</f>
        <v>E20</v>
      </c>
      <c r="P20" s="706">
        <f>$P$5</f>
        <v>5</v>
      </c>
      <c r="Q20" s="706" t="str">
        <f ca="1">MID(CELL("filename",P20),FIND("]",CELL("filename",P20))+1,256)</f>
        <v>6. Interconnection</v>
      </c>
      <c r="R20" s="706" t="s">
        <v>113</v>
      </c>
      <c r="S20" s="706" t="s">
        <v>1021</v>
      </c>
      <c r="T20" s="706"/>
      <c r="U20" s="706" t="str">
        <f ca="1">P20&amp;"_"&amp;O20&amp;"_"&amp;S20</f>
        <v>5_E20_Type_of_Interconnection_Request</v>
      </c>
      <c r="V20" s="706" t="s">
        <v>83</v>
      </c>
      <c r="W20" s="706"/>
      <c r="X20" s="707" t="str">
        <f>CONCATENATE(AH20,",",AI20,",",AJ20,",",AK20)</f>
        <v>Energy Resource Interconnection Service (ERIS),Network Resource Interconnection Service (NRIS),Both ERIS and NRIS,N/A - Offer is not unit contingent</v>
      </c>
      <c r="Y20" s="706" t="s">
        <v>85</v>
      </c>
      <c r="Z20" s="706" t="s">
        <v>85</v>
      </c>
      <c r="AA20" s="740"/>
      <c r="AB20" s="743" t="str">
        <f ca="1">"Requirement: "&amp;$O$5&amp;" answer of ""No"""</f>
        <v>Requirement: E5 answer of "No"</v>
      </c>
      <c r="AC20" s="740"/>
      <c r="AD20" s="740"/>
      <c r="AE20" s="740"/>
      <c r="AF20" s="735"/>
      <c r="AG20" s="735"/>
      <c r="AH20" s="744" t="s">
        <v>1022</v>
      </c>
      <c r="AI20" s="740" t="s">
        <v>1023</v>
      </c>
      <c r="AJ20" s="740" t="s">
        <v>1024</v>
      </c>
      <c r="AK20" s="740" t="s">
        <v>1025</v>
      </c>
      <c r="AL20" s="740"/>
      <c r="AM20" s="740"/>
      <c r="AN20" s="740"/>
      <c r="AO20" s="740"/>
      <c r="AP20" s="740"/>
      <c r="AQ20" s="740"/>
      <c r="AR20" s="740"/>
      <c r="AS20" s="740"/>
      <c r="AT20" s="740"/>
      <c r="AU20" s="740"/>
      <c r="AV20" s="740"/>
      <c r="AW20" s="740"/>
      <c r="AX20" s="740"/>
      <c r="AY20" s="740"/>
      <c r="AZ20" s="740"/>
      <c r="BA20" s="740"/>
      <c r="BB20" s="740"/>
      <c r="BC20" s="740"/>
      <c r="BD20" s="740"/>
      <c r="BE20" s="740"/>
      <c r="BF20" s="740"/>
      <c r="BG20" s="740"/>
      <c r="BH20" s="740"/>
      <c r="BI20" s="740"/>
      <c r="BJ20" s="740"/>
      <c r="BK20" s="741"/>
    </row>
    <row r="21" spans="1:63" s="742" customFormat="1" ht="5.25" customHeight="1">
      <c r="A21" s="684"/>
      <c r="B21" s="726"/>
      <c r="C21" s="726"/>
      <c r="D21" s="726"/>
      <c r="E21" s="703"/>
      <c r="F21" s="703"/>
      <c r="G21" s="739"/>
      <c r="H21" s="735"/>
      <c r="I21" s="735"/>
      <c r="J21" s="735"/>
      <c r="K21" s="735"/>
      <c r="L21" s="735" t="s">
        <v>78</v>
      </c>
      <c r="M21" s="735"/>
      <c r="N21" s="735"/>
      <c r="O21" s="706"/>
      <c r="P21" s="706"/>
      <c r="Q21" s="706"/>
      <c r="R21" s="706"/>
      <c r="S21" s="706"/>
      <c r="T21" s="706"/>
      <c r="U21" s="706"/>
      <c r="V21" s="706"/>
      <c r="W21" s="706"/>
      <c r="X21" s="706"/>
      <c r="Y21" s="706"/>
      <c r="Z21" s="740"/>
      <c r="AA21" s="740"/>
      <c r="AB21" s="740"/>
      <c r="AC21" s="740"/>
      <c r="AD21" s="740"/>
      <c r="AE21" s="740"/>
      <c r="AF21" s="740"/>
      <c r="AG21" s="740"/>
      <c r="AH21" s="740"/>
      <c r="AI21" s="740"/>
      <c r="AJ21" s="740"/>
      <c r="AK21" s="740"/>
      <c r="AL21" s="740"/>
      <c r="AM21" s="740"/>
      <c r="AN21" s="740"/>
      <c r="AO21" s="740"/>
      <c r="AP21" s="740"/>
      <c r="AQ21" s="740"/>
      <c r="AR21" s="740"/>
      <c r="AS21" s="740"/>
      <c r="AT21" s="740"/>
      <c r="AU21" s="740"/>
      <c r="AV21" s="740"/>
      <c r="AW21" s="740"/>
      <c r="AX21" s="740"/>
      <c r="AY21" s="740"/>
      <c r="AZ21" s="740"/>
      <c r="BA21" s="740"/>
      <c r="BB21" s="740"/>
      <c r="BC21" s="740"/>
      <c r="BD21" s="740"/>
      <c r="BE21" s="740"/>
      <c r="BF21" s="740"/>
      <c r="BG21" s="740"/>
      <c r="BH21" s="740"/>
      <c r="BI21" s="740"/>
      <c r="BJ21" s="740"/>
      <c r="BK21" s="741"/>
    </row>
    <row r="22" spans="1:63" s="742" customFormat="1" ht="18" customHeight="1">
      <c r="A22" s="684" t="s">
        <v>1026</v>
      </c>
      <c r="B22" s="726"/>
      <c r="C22" s="726"/>
      <c r="D22" s="726"/>
      <c r="E22" s="685"/>
      <c r="F22" s="880"/>
      <c r="G22" s="739"/>
      <c r="H22" s="735"/>
      <c r="I22" s="735"/>
      <c r="J22" s="735"/>
      <c r="K22" s="735"/>
      <c r="L22" s="735"/>
      <c r="M22" s="735" t="s">
        <v>42</v>
      </c>
      <c r="N22" s="735"/>
      <c r="O22" s="706" t="str">
        <f ca="1">SUBSTITUTE(CELL("address",E22),"$","")</f>
        <v>E22</v>
      </c>
      <c r="P22" s="706">
        <f>$P$5</f>
        <v>5</v>
      </c>
      <c r="Q22" s="706" t="str">
        <f ca="1">MID(CELL("filename",P22),FIND("]",CELL("filename",P22))+1,256)</f>
        <v>6. Interconnection</v>
      </c>
      <c r="R22" s="706" t="s">
        <v>113</v>
      </c>
      <c r="S22" s="706" t="s">
        <v>1027</v>
      </c>
      <c r="T22" s="706"/>
      <c r="U22" s="706" t="str">
        <f ca="1">P22&amp;"_"&amp;O22&amp;"_"&amp;S22</f>
        <v>5_E22_Interconnection_Requested</v>
      </c>
      <c r="V22" s="706" t="s">
        <v>83</v>
      </c>
      <c r="W22" s="706"/>
      <c r="X22" s="707" t="str">
        <f>CONCATENATE(AH22,",",AI22)</f>
        <v>Yes,No</v>
      </c>
      <c r="Y22" s="706" t="s">
        <v>85</v>
      </c>
      <c r="Z22" s="706" t="s">
        <v>85</v>
      </c>
      <c r="AA22" s="740"/>
      <c r="AB22" s="743" t="str">
        <f ca="1">"Requirement: "&amp;$O$5&amp;" answer of ""No"""</f>
        <v>Requirement: E5 answer of "No"</v>
      </c>
      <c r="AC22" s="740"/>
      <c r="AD22" s="706"/>
      <c r="AE22" s="740"/>
      <c r="AF22" s="740"/>
      <c r="AG22" s="740"/>
      <c r="AH22" s="740" t="s">
        <v>84</v>
      </c>
      <c r="AI22" s="736" t="s">
        <v>85</v>
      </c>
      <c r="AJ22" s="740"/>
      <c r="AK22" s="740"/>
      <c r="AL22" s="740"/>
      <c r="AM22" s="740"/>
      <c r="AN22" s="740"/>
      <c r="AO22" s="740"/>
      <c r="AP22" s="740"/>
      <c r="AQ22" s="740"/>
      <c r="AR22" s="740"/>
      <c r="AS22" s="740"/>
      <c r="AT22" s="740"/>
      <c r="AU22" s="740"/>
      <c r="AV22" s="740"/>
      <c r="AW22" s="740"/>
      <c r="AX22" s="740"/>
      <c r="AY22" s="740"/>
      <c r="AZ22" s="740"/>
      <c r="BA22" s="740"/>
      <c r="BB22" s="740"/>
      <c r="BC22" s="740"/>
      <c r="BD22" s="740"/>
      <c r="BE22" s="740"/>
      <c r="BF22" s="740"/>
      <c r="BG22" s="740"/>
      <c r="BH22" s="740"/>
      <c r="BI22" s="740"/>
      <c r="BJ22" s="740"/>
      <c r="BK22" s="741"/>
    </row>
    <row r="23" spans="1:63" s="742" customFormat="1" ht="5.25" customHeight="1">
      <c r="A23" s="745"/>
      <c r="B23" s="726"/>
      <c r="C23" s="726"/>
      <c r="D23" s="726"/>
      <c r="E23" s="685"/>
      <c r="F23" s="703"/>
      <c r="G23" s="739"/>
      <c r="H23" s="735"/>
      <c r="I23" s="735"/>
      <c r="J23" s="735"/>
      <c r="K23" s="735"/>
      <c r="L23" s="735" t="s">
        <v>78</v>
      </c>
      <c r="M23" s="735"/>
      <c r="N23" s="735"/>
      <c r="O23" s="706"/>
      <c r="P23" s="706"/>
      <c r="Q23" s="706"/>
      <c r="R23" s="706"/>
      <c r="S23" s="706"/>
      <c r="T23" s="706"/>
      <c r="U23" s="706"/>
      <c r="V23" s="706"/>
      <c r="W23" s="706"/>
      <c r="X23" s="706"/>
      <c r="Y23" s="706"/>
      <c r="Z23" s="740"/>
      <c r="AA23" s="740"/>
      <c r="AB23" s="740"/>
      <c r="AC23" s="740"/>
      <c r="AD23" s="740"/>
      <c r="AE23" s="740"/>
      <c r="AF23" s="740"/>
      <c r="AG23" s="740"/>
      <c r="AH23" s="740"/>
      <c r="AI23" s="740"/>
      <c r="AJ23" s="740"/>
      <c r="AK23" s="740"/>
      <c r="AL23" s="740"/>
      <c r="AM23" s="740"/>
      <c r="AN23" s="740"/>
      <c r="AO23" s="740"/>
      <c r="AP23" s="740"/>
      <c r="AQ23" s="740"/>
      <c r="AR23" s="740"/>
      <c r="AS23" s="740"/>
      <c r="AT23" s="740"/>
      <c r="AU23" s="740"/>
      <c r="AV23" s="740"/>
      <c r="AW23" s="740"/>
      <c r="AX23" s="740"/>
      <c r="AY23" s="740"/>
      <c r="AZ23" s="740"/>
      <c r="BA23" s="740"/>
      <c r="BB23" s="740"/>
      <c r="BC23" s="740"/>
      <c r="BD23" s="740"/>
      <c r="BE23" s="740"/>
      <c r="BF23" s="740"/>
      <c r="BG23" s="740"/>
      <c r="BH23" s="740"/>
      <c r="BI23" s="740"/>
      <c r="BJ23" s="740"/>
      <c r="BK23" s="741"/>
    </row>
    <row r="24" spans="1:63" s="742" customFormat="1" ht="18" customHeight="1">
      <c r="A24" s="684" t="s">
        <v>1028</v>
      </c>
      <c r="B24" s="726"/>
      <c r="C24" s="726"/>
      <c r="D24" s="726"/>
      <c r="E24" s="685"/>
      <c r="F24" s="880"/>
      <c r="G24" s="739"/>
      <c r="H24" s="735"/>
      <c r="I24" s="735"/>
      <c r="J24" s="735"/>
      <c r="K24" s="735"/>
      <c r="L24" s="735"/>
      <c r="M24" s="735" t="s">
        <v>42</v>
      </c>
      <c r="N24" s="735"/>
      <c r="O24" s="706" t="str">
        <f ca="1">SUBSTITUTE(CELL("address",E24),"$","")</f>
        <v>E24</v>
      </c>
      <c r="P24" s="706">
        <f>$P$5</f>
        <v>5</v>
      </c>
      <c r="Q24" s="706" t="str">
        <f ca="1">MID(CELL("filename",P24),FIND("]",CELL("filename",P24))+1,256)</f>
        <v>6. Interconnection</v>
      </c>
      <c r="R24" s="706" t="s">
        <v>113</v>
      </c>
      <c r="S24" s="706" t="s">
        <v>1029</v>
      </c>
      <c r="T24" s="706"/>
      <c r="U24" s="706" t="str">
        <f ca="1">P24&amp;"_"&amp;O24&amp;"_"&amp;S24</f>
        <v>5_E24_LGIA_signing_date_expected</v>
      </c>
      <c r="V24" s="706" t="s">
        <v>1030</v>
      </c>
      <c r="W24" s="706"/>
      <c r="X24" s="707" t="s">
        <v>417</v>
      </c>
      <c r="Y24" s="706" t="s">
        <v>85</v>
      </c>
      <c r="Z24" s="706" t="s">
        <v>85</v>
      </c>
      <c r="AA24" s="740"/>
      <c r="AB24" s="743" t="str">
        <f ca="1">"Requirement: "&amp;$O$5&amp;" answer of ""No"""</f>
        <v>Requirement: E5 answer of "No"</v>
      </c>
      <c r="AC24" s="740"/>
      <c r="AD24" s="740"/>
      <c r="AE24" s="740"/>
      <c r="AF24" s="740"/>
      <c r="AG24" s="740"/>
      <c r="AH24" s="740"/>
      <c r="AI24" s="740"/>
      <c r="AJ24" s="740"/>
      <c r="AK24" s="740"/>
      <c r="AL24" s="740"/>
      <c r="AM24" s="740"/>
      <c r="AN24" s="740"/>
      <c r="AO24" s="740"/>
      <c r="AP24" s="740"/>
      <c r="AQ24" s="740"/>
      <c r="AR24" s="740"/>
      <c r="AS24" s="740"/>
      <c r="AT24" s="740"/>
      <c r="AU24" s="740"/>
      <c r="AV24" s="740"/>
      <c r="AW24" s="740"/>
      <c r="AX24" s="740"/>
      <c r="AY24" s="740"/>
      <c r="AZ24" s="740"/>
      <c r="BA24" s="740"/>
      <c r="BB24" s="740"/>
      <c r="BC24" s="740"/>
      <c r="BD24" s="740"/>
      <c r="BE24" s="740"/>
      <c r="BF24" s="740"/>
      <c r="BG24" s="740"/>
      <c r="BH24" s="740"/>
      <c r="BI24" s="740"/>
      <c r="BJ24" s="740"/>
      <c r="BK24" s="741"/>
    </row>
    <row r="25" spans="1:63" s="742" customFormat="1" ht="5.25" customHeight="1">
      <c r="A25" s="745"/>
      <c r="B25" s="726"/>
      <c r="C25" s="726"/>
      <c r="D25" s="726"/>
      <c r="E25" s="685"/>
      <c r="F25" s="703"/>
      <c r="G25" s="739"/>
      <c r="H25" s="735"/>
      <c r="I25" s="735"/>
      <c r="J25" s="735"/>
      <c r="K25" s="735"/>
      <c r="L25" s="735" t="s">
        <v>78</v>
      </c>
      <c r="M25" s="735"/>
      <c r="N25" s="735"/>
      <c r="O25" s="706"/>
      <c r="P25" s="706"/>
      <c r="Q25" s="706"/>
      <c r="R25" s="706"/>
      <c r="S25" s="706"/>
      <c r="T25" s="706"/>
      <c r="U25" s="706"/>
      <c r="V25" s="706"/>
      <c r="W25" s="706"/>
      <c r="X25" s="706"/>
      <c r="Y25" s="706"/>
      <c r="Z25" s="740"/>
      <c r="AA25" s="740"/>
      <c r="AB25" s="740"/>
      <c r="AC25" s="740"/>
      <c r="AD25" s="740"/>
      <c r="AE25" s="740"/>
      <c r="AF25" s="740"/>
      <c r="AG25" s="740"/>
      <c r="AH25" s="740"/>
      <c r="AI25" s="740"/>
      <c r="AJ25" s="740"/>
      <c r="AK25" s="740"/>
      <c r="AL25" s="740"/>
      <c r="AM25" s="740"/>
      <c r="AN25" s="740"/>
      <c r="AO25" s="740"/>
      <c r="AP25" s="740"/>
      <c r="AQ25" s="740"/>
      <c r="AR25" s="740"/>
      <c r="AS25" s="740"/>
      <c r="AT25" s="740"/>
      <c r="AU25" s="740"/>
      <c r="AV25" s="740"/>
      <c r="AW25" s="740"/>
      <c r="AX25" s="740"/>
      <c r="AY25" s="740"/>
      <c r="AZ25" s="740"/>
      <c r="BA25" s="740"/>
      <c r="BB25" s="740"/>
      <c r="BC25" s="740"/>
      <c r="BD25" s="740"/>
      <c r="BE25" s="740"/>
      <c r="BF25" s="740"/>
      <c r="BG25" s="740"/>
      <c r="BH25" s="740"/>
      <c r="BI25" s="740"/>
      <c r="BJ25" s="740"/>
      <c r="BK25" s="741"/>
    </row>
    <row r="26" spans="1:63" s="738" customFormat="1" ht="18" customHeight="1">
      <c r="A26" s="684" t="s">
        <v>1031</v>
      </c>
      <c r="B26" s="685"/>
      <c r="C26" s="685"/>
      <c r="D26" s="685"/>
      <c r="E26" s="685"/>
      <c r="F26" s="685"/>
      <c r="G26" s="739"/>
      <c r="H26" s="735"/>
      <c r="I26" s="735"/>
      <c r="J26" s="735"/>
      <c r="K26" s="735"/>
      <c r="L26" s="735"/>
      <c r="M26" s="735" t="s">
        <v>42</v>
      </c>
      <c r="N26" s="735"/>
      <c r="O26" s="706"/>
      <c r="P26" s="706"/>
      <c r="Q26" s="706"/>
      <c r="R26" s="706"/>
      <c r="S26" s="706"/>
      <c r="T26" s="706"/>
      <c r="U26" s="706"/>
      <c r="V26" s="706"/>
      <c r="W26" s="706"/>
      <c r="X26" s="706"/>
      <c r="Y26" s="706"/>
      <c r="Z26" s="735"/>
      <c r="AA26" s="735"/>
      <c r="AB26" s="735"/>
      <c r="AC26" s="735"/>
      <c r="AD26" s="735"/>
      <c r="AE26" s="735"/>
      <c r="AF26" s="735"/>
      <c r="AG26" s="735"/>
      <c r="AH26" s="736"/>
      <c r="AI26" s="736"/>
      <c r="AJ26" s="736"/>
      <c r="AK26" s="736"/>
      <c r="AL26" s="736"/>
      <c r="AM26" s="735"/>
      <c r="AN26" s="735"/>
      <c r="AO26" s="735"/>
      <c r="AP26" s="735"/>
      <c r="AQ26" s="735"/>
      <c r="AR26" s="735"/>
      <c r="AS26" s="735"/>
      <c r="AT26" s="735"/>
      <c r="AU26" s="735"/>
      <c r="AV26" s="735"/>
      <c r="AW26" s="735"/>
      <c r="AX26" s="735"/>
      <c r="AY26" s="735"/>
      <c r="AZ26" s="735"/>
      <c r="BA26" s="735"/>
      <c r="BB26" s="735"/>
      <c r="BC26" s="735"/>
      <c r="BD26" s="735"/>
      <c r="BE26" s="735"/>
      <c r="BF26" s="735"/>
      <c r="BG26" s="735"/>
      <c r="BH26" s="735"/>
      <c r="BI26" s="735"/>
      <c r="BJ26" s="735"/>
      <c r="BK26" s="737"/>
    </row>
    <row r="27" spans="1:63" s="738" customFormat="1" ht="5.25" customHeight="1">
      <c r="A27" s="684"/>
      <c r="B27" s="729"/>
      <c r="C27" s="729"/>
      <c r="D27" s="729"/>
      <c r="E27" s="729"/>
      <c r="F27" s="685"/>
      <c r="G27" s="739"/>
      <c r="H27" s="735"/>
      <c r="I27" s="735"/>
      <c r="J27" s="735"/>
      <c r="K27" s="735"/>
      <c r="L27" s="735" t="s">
        <v>78</v>
      </c>
      <c r="M27" s="735"/>
      <c r="N27" s="735"/>
      <c r="O27" s="735"/>
      <c r="P27" s="735"/>
      <c r="Q27" s="735"/>
      <c r="R27" s="735"/>
      <c r="S27" s="735"/>
      <c r="T27" s="751"/>
      <c r="U27" s="706"/>
      <c r="V27" s="706"/>
      <c r="W27" s="706"/>
      <c r="X27" s="706"/>
      <c r="Y27" s="706"/>
      <c r="Z27" s="735"/>
      <c r="AA27" s="735"/>
      <c r="AB27" s="735"/>
      <c r="AC27" s="735"/>
      <c r="AD27" s="735"/>
      <c r="AE27" s="735"/>
      <c r="AF27" s="735"/>
      <c r="AG27" s="735"/>
      <c r="AH27" s="736"/>
      <c r="AI27" s="736"/>
      <c r="AJ27" s="736"/>
      <c r="AK27" s="736"/>
      <c r="AL27" s="736"/>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7"/>
    </row>
    <row r="28" spans="1:63" s="738" customFormat="1" ht="26.15" customHeight="1">
      <c r="A28" s="752"/>
      <c r="B28" s="753" t="s">
        <v>1032</v>
      </c>
      <c r="C28" s="754" t="s">
        <v>1033</v>
      </c>
      <c r="D28" s="754" t="s">
        <v>1034</v>
      </c>
      <c r="E28" s="754" t="s">
        <v>1035</v>
      </c>
      <c r="F28" s="685"/>
      <c r="G28" s="739"/>
      <c r="H28" s="735"/>
      <c r="I28" s="735"/>
      <c r="J28" s="735"/>
      <c r="K28" s="735"/>
      <c r="L28" s="735"/>
      <c r="M28" s="735" t="s">
        <v>42</v>
      </c>
      <c r="N28" s="735"/>
      <c r="O28" s="735"/>
      <c r="P28" s="735"/>
      <c r="Q28" s="735"/>
      <c r="R28" s="735"/>
      <c r="S28" s="735"/>
      <c r="T28" s="751"/>
      <c r="U28" s="706"/>
      <c r="V28" s="706"/>
      <c r="W28" s="706"/>
      <c r="X28" s="706"/>
      <c r="Y28" s="706"/>
      <c r="Z28" s="735"/>
      <c r="AA28" s="735"/>
      <c r="AB28" s="735"/>
      <c r="AC28" s="735"/>
      <c r="AD28" s="735"/>
      <c r="AE28" s="735"/>
      <c r="AF28" s="735"/>
      <c r="AG28" s="735"/>
      <c r="AH28" s="736"/>
      <c r="AI28" s="736"/>
      <c r="AJ28" s="736"/>
      <c r="AK28" s="736"/>
      <c r="AL28" s="736"/>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7"/>
    </row>
    <row r="29" spans="1:63" s="738" customFormat="1" ht="5.25" customHeight="1">
      <c r="A29" s="684"/>
      <c r="B29" s="729"/>
      <c r="C29" s="729"/>
      <c r="D29" s="729"/>
      <c r="E29" s="685"/>
      <c r="F29" s="685"/>
      <c r="G29" s="739"/>
      <c r="H29" s="735"/>
      <c r="I29" s="735"/>
      <c r="J29" s="735"/>
      <c r="K29" s="735"/>
      <c r="L29" s="735" t="s">
        <v>78</v>
      </c>
      <c r="M29" s="735"/>
      <c r="N29" s="735"/>
      <c r="O29" s="706"/>
      <c r="P29" s="706"/>
      <c r="Q29" s="706"/>
      <c r="R29" s="706"/>
      <c r="S29" s="706"/>
      <c r="T29" s="706"/>
      <c r="U29" s="706"/>
      <c r="V29" s="706"/>
      <c r="W29" s="706"/>
      <c r="X29" s="706"/>
      <c r="Y29" s="706"/>
      <c r="Z29" s="735"/>
      <c r="AA29" s="735"/>
      <c r="AB29" s="735"/>
      <c r="AC29" s="735"/>
      <c r="AD29" s="735"/>
      <c r="AE29" s="735"/>
      <c r="AF29" s="735"/>
      <c r="AG29" s="735"/>
      <c r="AH29" s="736"/>
      <c r="AI29" s="736"/>
      <c r="AJ29" s="736"/>
      <c r="AK29" s="736"/>
      <c r="AL29" s="736"/>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7"/>
    </row>
    <row r="30" spans="1:63" s="738" customFormat="1" ht="18" customHeight="1">
      <c r="A30" s="684"/>
      <c r="B30" s="488"/>
      <c r="C30" s="488"/>
      <c r="D30" s="488"/>
      <c r="E30" s="488"/>
      <c r="F30" s="685"/>
      <c r="G30" s="739"/>
      <c r="H30" s="735"/>
      <c r="I30" s="735"/>
      <c r="J30" s="735"/>
      <c r="K30" s="735"/>
      <c r="L30" s="735"/>
      <c r="M30" s="757" t="s">
        <v>42</v>
      </c>
      <c r="N30" s="735"/>
      <c r="O30" s="706" t="str">
        <f ca="1">SUBSTITUTE(CELL("address",B30),"$","")</f>
        <v>B30</v>
      </c>
      <c r="P30" s="706">
        <f t="shared" ref="P30:P49" si="0">$P$5</f>
        <v>5</v>
      </c>
      <c r="Q30" s="706" t="str">
        <f t="shared" ref="Q30:Q49" ca="1" si="1">MID(CELL("filename",P30),FIND("]",CELL("filename",P30))+1,256)</f>
        <v>6. Interconnection</v>
      </c>
      <c r="R30" s="706" t="s">
        <v>113</v>
      </c>
      <c r="S30" s="706" t="s">
        <v>1036</v>
      </c>
      <c r="T30" s="706">
        <v>1</v>
      </c>
      <c r="U30" s="706" t="str">
        <f t="shared" ref="U30:U49" ca="1" si="2">P30&amp;"_"&amp;O30&amp;"_"&amp;S30&amp;"_"&amp;T30</f>
        <v>5_B30_Study_type_1</v>
      </c>
      <c r="V30" s="706" t="s">
        <v>83</v>
      </c>
      <c r="W30" s="706"/>
      <c r="X30" s="707" t="str">
        <f>CONCATENATE(AH30,",",AI30,",",AJ30,",",AK30,",",AL30)</f>
        <v>Feasibility Study,System Impact Study (SIS),Facility Study (FS),Affected System Study,Consultant Study</v>
      </c>
      <c r="Y30" s="706" t="s">
        <v>85</v>
      </c>
      <c r="Z30" s="706" t="s">
        <v>85</v>
      </c>
      <c r="AA30" s="735"/>
      <c r="AB30" s="735"/>
      <c r="AC30" s="735"/>
      <c r="AD30" s="735"/>
      <c r="AE30" s="735"/>
      <c r="AF30" s="735"/>
      <c r="AG30" s="735"/>
      <c r="AH30" s="736" t="s">
        <v>1037</v>
      </c>
      <c r="AI30" s="736" t="s">
        <v>1038</v>
      </c>
      <c r="AJ30" s="736" t="s">
        <v>1039</v>
      </c>
      <c r="AK30" s="736" t="s">
        <v>1040</v>
      </c>
      <c r="AL30" s="736" t="s">
        <v>1041</v>
      </c>
      <c r="AM30" s="735" t="s">
        <v>236</v>
      </c>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7"/>
    </row>
    <row r="31" spans="1:63" s="738" customFormat="1" ht="5.25" customHeight="1">
      <c r="A31" s="684"/>
      <c r="B31" s="920"/>
      <c r="C31" s="921"/>
      <c r="D31" s="921"/>
      <c r="E31" s="921"/>
      <c r="F31" s="685"/>
      <c r="G31" s="739"/>
      <c r="H31" s="735"/>
      <c r="I31" s="735"/>
      <c r="J31" s="735"/>
      <c r="K31" s="735"/>
      <c r="L31" s="735" t="s">
        <v>78</v>
      </c>
      <c r="M31" s="735"/>
      <c r="N31" s="735"/>
      <c r="O31" s="706" t="str">
        <f ca="1">SUBSTITUTE(CELL("address",C30),"$","")</f>
        <v>C30</v>
      </c>
      <c r="P31" s="706">
        <f t="shared" si="0"/>
        <v>5</v>
      </c>
      <c r="Q31" s="706" t="str">
        <f t="shared" ca="1" si="1"/>
        <v>6. Interconnection</v>
      </c>
      <c r="R31" s="706" t="s">
        <v>113</v>
      </c>
      <c r="S31" s="706" t="s">
        <v>1042</v>
      </c>
      <c r="T31" s="706">
        <v>1</v>
      </c>
      <c r="U31" s="706" t="str">
        <f t="shared" ca="1" si="2"/>
        <v>5_C30_Study_number_1</v>
      </c>
      <c r="V31" s="706" t="s">
        <v>540</v>
      </c>
      <c r="W31" s="706"/>
      <c r="X31" s="706" t="str">
        <f>"&gt;=0"</f>
        <v>&gt;=0</v>
      </c>
      <c r="Y31" s="706" t="s">
        <v>85</v>
      </c>
      <c r="Z31" s="706" t="s">
        <v>85</v>
      </c>
      <c r="AA31" s="735"/>
      <c r="AB31" s="743" t="str">
        <f ca="1">"Requirement: "&amp;$O$30&amp;" answer of ""Not Null"""</f>
        <v>Requirement: B30 answer of "Not Null"</v>
      </c>
      <c r="AC31" s="735"/>
      <c r="AD31" s="735"/>
      <c r="AE31" s="735"/>
      <c r="AF31" s="735"/>
      <c r="AG31" s="735"/>
      <c r="AH31" s="736"/>
      <c r="AI31" s="736"/>
      <c r="AJ31" s="736"/>
      <c r="AK31" s="736"/>
      <c r="AL31" s="736"/>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7"/>
    </row>
    <row r="32" spans="1:63" s="738" customFormat="1" ht="7.75" hidden="1" customHeight="1">
      <c r="A32" s="684"/>
      <c r="B32" s="922"/>
      <c r="C32" s="921"/>
      <c r="D32" s="921"/>
      <c r="E32" s="921"/>
      <c r="F32" s="685"/>
      <c r="G32" s="739"/>
      <c r="H32" s="735"/>
      <c r="I32" s="735"/>
      <c r="J32" s="735"/>
      <c r="K32" s="735" t="s">
        <v>395</v>
      </c>
      <c r="L32" s="735"/>
      <c r="M32" s="735"/>
      <c r="N32" s="735"/>
      <c r="O32" s="706" t="str">
        <f ca="1">SUBSTITUTE(CELL("address",D30),"$","")</f>
        <v>D30</v>
      </c>
      <c r="P32" s="706">
        <f t="shared" si="0"/>
        <v>5</v>
      </c>
      <c r="Q32" s="706" t="str">
        <f t="shared" ca="1" si="1"/>
        <v>6. Interconnection</v>
      </c>
      <c r="R32" s="706" t="s">
        <v>113</v>
      </c>
      <c r="S32" s="706" t="s">
        <v>1033</v>
      </c>
      <c r="T32" s="706">
        <v>1</v>
      </c>
      <c r="U32" s="706" t="str">
        <f t="shared" ca="1" si="2"/>
        <v>5_D30_Status_1</v>
      </c>
      <c r="V32" s="706" t="s">
        <v>83</v>
      </c>
      <c r="W32" s="706"/>
      <c r="X32" s="707" t="str">
        <f>CONCATENATE(AH32,",",AI32)</f>
        <v>In Progress,Completed</v>
      </c>
      <c r="Y32" s="706" t="s">
        <v>85</v>
      </c>
      <c r="Z32" s="706" t="s">
        <v>85</v>
      </c>
      <c r="AA32" s="735"/>
      <c r="AB32" s="743" t="str">
        <f ca="1">"Requirement: "&amp;$O$30&amp;" answer of ""Not Null"""</f>
        <v>Requirement: B30 answer of "Not Null"</v>
      </c>
      <c r="AC32" s="735"/>
      <c r="AD32" s="735"/>
      <c r="AE32" s="735"/>
      <c r="AF32" s="735"/>
      <c r="AG32" s="735"/>
      <c r="AH32" s="740" t="s">
        <v>1043</v>
      </c>
      <c r="AI32" s="736" t="s">
        <v>1044</v>
      </c>
      <c r="AJ32" s="736"/>
      <c r="AK32" s="736"/>
      <c r="AL32" s="736"/>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7"/>
    </row>
    <row r="33" spans="1:63" s="738" customFormat="1" ht="7.75" hidden="1" customHeight="1">
      <c r="A33" s="684"/>
      <c r="B33" s="922"/>
      <c r="C33" s="921"/>
      <c r="D33" s="921"/>
      <c r="E33" s="921"/>
      <c r="F33" s="685"/>
      <c r="G33" s="739"/>
      <c r="H33" s="735"/>
      <c r="I33" s="735"/>
      <c r="J33" s="735"/>
      <c r="K33" s="735" t="s">
        <v>395</v>
      </c>
      <c r="L33" s="735"/>
      <c r="M33" s="735"/>
      <c r="N33" s="735"/>
      <c r="O33" s="706" t="str">
        <f ca="1">SUBSTITUTE(CELL("address",E30),"$","")</f>
        <v>E30</v>
      </c>
      <c r="P33" s="706">
        <f t="shared" si="0"/>
        <v>5</v>
      </c>
      <c r="Q33" s="706" t="str">
        <f t="shared" ca="1" si="1"/>
        <v>6. Interconnection</v>
      </c>
      <c r="R33" s="706" t="s">
        <v>113</v>
      </c>
      <c r="S33" s="706" t="s">
        <v>1045</v>
      </c>
      <c r="T33" s="706">
        <v>1</v>
      </c>
      <c r="U33" s="706" t="str">
        <f t="shared" ca="1" si="2"/>
        <v>5_E30_Received_Completion_date_1</v>
      </c>
      <c r="V33" s="706" t="s">
        <v>1030</v>
      </c>
      <c r="W33" s="706"/>
      <c r="X33" s="707" t="s">
        <v>417</v>
      </c>
      <c r="Y33" s="706" t="s">
        <v>85</v>
      </c>
      <c r="Z33" s="706" t="s">
        <v>85</v>
      </c>
      <c r="AA33" s="735"/>
      <c r="AB33" s="743" t="str">
        <f ca="1">"Requirement: "&amp;$O$30&amp;" answer of ""Not Null"""</f>
        <v>Requirement: B30 answer of "Not Null"</v>
      </c>
      <c r="AC33" s="735"/>
      <c r="AD33" s="735"/>
      <c r="AE33" s="735"/>
      <c r="AF33" s="735"/>
      <c r="AG33" s="735"/>
      <c r="AH33" s="736"/>
      <c r="AI33" s="736"/>
      <c r="AJ33" s="736"/>
      <c r="AK33" s="736"/>
      <c r="AL33" s="736"/>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7"/>
    </row>
    <row r="34" spans="1:63" s="738" customFormat="1" ht="7.75" hidden="1" customHeight="1">
      <c r="A34" s="684"/>
      <c r="B34" s="923"/>
      <c r="C34" s="921"/>
      <c r="D34" s="921"/>
      <c r="E34" s="921"/>
      <c r="F34" s="685"/>
      <c r="G34" s="739"/>
      <c r="H34" s="735"/>
      <c r="I34" s="735"/>
      <c r="J34" s="735"/>
      <c r="K34" s="735" t="s">
        <v>395</v>
      </c>
      <c r="L34" s="735"/>
      <c r="M34" s="735"/>
      <c r="N34" s="735"/>
      <c r="O34" s="706" t="str">
        <f ca="1">SUBSTITUTE(CELL("address",F30),"$","")</f>
        <v>F30</v>
      </c>
      <c r="P34" s="706">
        <f t="shared" si="0"/>
        <v>5</v>
      </c>
      <c r="Q34" s="706" t="str">
        <f t="shared" ca="1" si="1"/>
        <v>6. Interconnection</v>
      </c>
      <c r="R34" s="706" t="s">
        <v>113</v>
      </c>
      <c r="S34" s="706" t="s">
        <v>1046</v>
      </c>
      <c r="T34" s="706">
        <v>1</v>
      </c>
      <c r="U34" s="706" t="str">
        <f t="shared" ca="1" si="2"/>
        <v>5_F30_Study_performed_by_1</v>
      </c>
      <c r="V34" s="706" t="s">
        <v>223</v>
      </c>
      <c r="W34" s="706">
        <v>100</v>
      </c>
      <c r="X34" s="706"/>
      <c r="Y34" s="706" t="s">
        <v>85</v>
      </c>
      <c r="Z34" s="706" t="s">
        <v>85</v>
      </c>
      <c r="AA34" s="735"/>
      <c r="AB34" s="743" t="str">
        <f ca="1">"Requirement: "&amp;$O$30&amp;" answer of ""Not Null"""</f>
        <v>Requirement: B30 answer of "Not Null"</v>
      </c>
      <c r="AC34" s="735"/>
      <c r="AD34" s="735"/>
      <c r="AE34" s="735"/>
      <c r="AF34" s="735"/>
      <c r="AG34" s="735"/>
      <c r="AH34" s="736"/>
      <c r="AI34" s="736"/>
      <c r="AJ34" s="736"/>
      <c r="AK34" s="736"/>
      <c r="AL34" s="736"/>
      <c r="AM34" s="735"/>
      <c r="AN34" s="735"/>
      <c r="AO34" s="735"/>
      <c r="AP34" s="735"/>
      <c r="AQ34" s="735"/>
      <c r="AR34" s="735"/>
      <c r="AS34" s="735"/>
      <c r="AT34" s="735"/>
      <c r="AU34" s="735"/>
      <c r="AV34" s="735"/>
      <c r="AW34" s="735"/>
      <c r="AX34" s="735"/>
      <c r="AY34" s="735"/>
      <c r="AZ34" s="735"/>
      <c r="BA34" s="735"/>
      <c r="BB34" s="735"/>
      <c r="BC34" s="735"/>
      <c r="BD34" s="735"/>
      <c r="BE34" s="735"/>
      <c r="BF34" s="735"/>
      <c r="BG34" s="735"/>
      <c r="BH34" s="735"/>
      <c r="BI34" s="735"/>
      <c r="BJ34" s="735"/>
      <c r="BK34" s="737"/>
    </row>
    <row r="35" spans="1:63" s="738" customFormat="1" ht="18" customHeight="1">
      <c r="A35" s="684"/>
      <c r="B35" s="488"/>
      <c r="C35" s="488"/>
      <c r="D35" s="488"/>
      <c r="E35" s="488"/>
      <c r="F35" s="685"/>
      <c r="G35" s="739"/>
      <c r="H35" s="735"/>
      <c r="I35" s="735"/>
      <c r="J35" s="735"/>
      <c r="K35" s="735"/>
      <c r="L35" s="735"/>
      <c r="M35" s="757" t="s">
        <v>42</v>
      </c>
      <c r="N35" s="735"/>
      <c r="O35" s="706" t="str">
        <f ca="1">SUBSTITUTE(CELL("address",B35),"$","")</f>
        <v>B35</v>
      </c>
      <c r="P35" s="706">
        <f t="shared" si="0"/>
        <v>5</v>
      </c>
      <c r="Q35" s="706" t="str">
        <f t="shared" ca="1" si="1"/>
        <v>6. Interconnection</v>
      </c>
      <c r="R35" s="706" t="s">
        <v>113</v>
      </c>
      <c r="S35" s="706" t="s">
        <v>1036</v>
      </c>
      <c r="T35" s="706">
        <v>2</v>
      </c>
      <c r="U35" s="706" t="str">
        <f t="shared" ca="1" si="2"/>
        <v>5_B35_Study_type_2</v>
      </c>
      <c r="V35" s="706" t="s">
        <v>83</v>
      </c>
      <c r="W35" s="706"/>
      <c r="X35" s="707" t="str">
        <f>CONCATENATE(AH35,",",AI35,",",AJ35,",",AK35,",",AL35)</f>
        <v>Feasibility Study,System Impact Study (SIS),Facility Study (FS),Affected System Study,Consultant Study</v>
      </c>
      <c r="Y35" s="706" t="s">
        <v>85</v>
      </c>
      <c r="Z35" s="706" t="s">
        <v>85</v>
      </c>
      <c r="AA35" s="735"/>
      <c r="AB35" s="735"/>
      <c r="AC35" s="735"/>
      <c r="AD35" s="735"/>
      <c r="AE35" s="735"/>
      <c r="AF35" s="735"/>
      <c r="AG35" s="735"/>
      <c r="AH35" s="736" t="s">
        <v>1037</v>
      </c>
      <c r="AI35" s="736" t="s">
        <v>1038</v>
      </c>
      <c r="AJ35" s="736" t="s">
        <v>1039</v>
      </c>
      <c r="AK35" s="736" t="s">
        <v>1040</v>
      </c>
      <c r="AL35" s="736" t="s">
        <v>1041</v>
      </c>
      <c r="AM35" s="735" t="s">
        <v>236</v>
      </c>
      <c r="AN35" s="735"/>
      <c r="AO35" s="735"/>
      <c r="AP35" s="735"/>
      <c r="AQ35" s="735"/>
      <c r="AR35" s="735"/>
      <c r="AS35" s="735"/>
      <c r="AT35" s="735"/>
      <c r="AU35" s="735"/>
      <c r="AV35" s="735"/>
      <c r="AW35" s="735"/>
      <c r="AX35" s="735"/>
      <c r="AY35" s="735"/>
      <c r="AZ35" s="735"/>
      <c r="BA35" s="735"/>
      <c r="BB35" s="735"/>
      <c r="BC35" s="735"/>
      <c r="BD35" s="735"/>
      <c r="BE35" s="735"/>
      <c r="BF35" s="735"/>
      <c r="BG35" s="735"/>
      <c r="BH35" s="735"/>
      <c r="BI35" s="735"/>
      <c r="BJ35" s="735"/>
      <c r="BK35" s="737"/>
    </row>
    <row r="36" spans="1:63" s="738" customFormat="1" ht="5.25" customHeight="1">
      <c r="A36" s="684"/>
      <c r="B36" s="924"/>
      <c r="C36" s="924"/>
      <c r="D36" s="924"/>
      <c r="E36" s="924"/>
      <c r="F36" s="685"/>
      <c r="G36" s="739"/>
      <c r="H36" s="735"/>
      <c r="I36" s="735"/>
      <c r="J36" s="735"/>
      <c r="K36" s="735"/>
      <c r="L36" s="735" t="s">
        <v>78</v>
      </c>
      <c r="M36" s="735"/>
      <c r="N36" s="735"/>
      <c r="O36" s="706" t="str">
        <f ca="1">SUBSTITUTE(CELL("address",C35),"$","")</f>
        <v>C35</v>
      </c>
      <c r="P36" s="706">
        <f t="shared" si="0"/>
        <v>5</v>
      </c>
      <c r="Q36" s="706" t="str">
        <f t="shared" ca="1" si="1"/>
        <v>6. Interconnection</v>
      </c>
      <c r="R36" s="706" t="s">
        <v>113</v>
      </c>
      <c r="S36" s="706" t="s">
        <v>1042</v>
      </c>
      <c r="T36" s="706">
        <v>2</v>
      </c>
      <c r="U36" s="706" t="str">
        <f t="shared" ca="1" si="2"/>
        <v>5_C35_Study_number_2</v>
      </c>
      <c r="V36" s="706" t="s">
        <v>540</v>
      </c>
      <c r="W36" s="706"/>
      <c r="X36" s="706" t="str">
        <f>"&gt;=0"</f>
        <v>&gt;=0</v>
      </c>
      <c r="Y36" s="706" t="s">
        <v>85</v>
      </c>
      <c r="Z36" s="706" t="s">
        <v>85</v>
      </c>
      <c r="AA36" s="735"/>
      <c r="AB36" s="743" t="str">
        <f ca="1">"Requirement: "&amp;$O$35&amp;" answer of ""Not Null"""</f>
        <v>Requirement: B35 answer of "Not Null"</v>
      </c>
      <c r="AC36" s="735"/>
      <c r="AD36" s="735"/>
      <c r="AE36" s="735"/>
      <c r="AF36" s="735"/>
      <c r="AG36" s="735"/>
      <c r="AH36" s="736"/>
      <c r="AI36" s="736"/>
      <c r="AJ36" s="736"/>
      <c r="AK36" s="736"/>
      <c r="AL36" s="736"/>
      <c r="AM36" s="735"/>
      <c r="AN36" s="735"/>
      <c r="AO36" s="735"/>
      <c r="AP36" s="735"/>
      <c r="AQ36" s="735"/>
      <c r="AR36" s="735"/>
      <c r="AS36" s="735"/>
      <c r="AT36" s="735"/>
      <c r="AU36" s="735"/>
      <c r="AV36" s="735"/>
      <c r="AW36" s="735"/>
      <c r="AX36" s="735"/>
      <c r="AY36" s="735"/>
      <c r="AZ36" s="735"/>
      <c r="BA36" s="735"/>
      <c r="BB36" s="735"/>
      <c r="BC36" s="735"/>
      <c r="BD36" s="735"/>
      <c r="BE36" s="735"/>
      <c r="BF36" s="735"/>
      <c r="BG36" s="735"/>
      <c r="BH36" s="735"/>
      <c r="BI36" s="735"/>
      <c r="BJ36" s="735"/>
      <c r="BK36" s="737"/>
    </row>
    <row r="37" spans="1:63" s="738" customFormat="1" ht="7.75" hidden="1" customHeight="1">
      <c r="A37" s="684"/>
      <c r="B37" s="922"/>
      <c r="C37" s="925"/>
      <c r="D37" s="921"/>
      <c r="E37" s="921"/>
      <c r="F37" s="685"/>
      <c r="G37" s="739"/>
      <c r="H37" s="735"/>
      <c r="I37" s="735"/>
      <c r="J37" s="735"/>
      <c r="K37" s="735" t="s">
        <v>395</v>
      </c>
      <c r="L37" s="735"/>
      <c r="M37" s="735"/>
      <c r="N37" s="735"/>
      <c r="O37" s="706" t="str">
        <f ca="1">SUBSTITUTE(CELL("address",D35),"$","")</f>
        <v>D35</v>
      </c>
      <c r="P37" s="706">
        <f t="shared" si="0"/>
        <v>5</v>
      </c>
      <c r="Q37" s="706" t="str">
        <f t="shared" ca="1" si="1"/>
        <v>6. Interconnection</v>
      </c>
      <c r="R37" s="706" t="s">
        <v>113</v>
      </c>
      <c r="S37" s="706" t="s">
        <v>1033</v>
      </c>
      <c r="T37" s="706">
        <v>2</v>
      </c>
      <c r="U37" s="706" t="str">
        <f t="shared" ca="1" si="2"/>
        <v>5_D35_Status_2</v>
      </c>
      <c r="V37" s="706" t="s">
        <v>83</v>
      </c>
      <c r="W37" s="706"/>
      <c r="X37" s="707" t="str">
        <f>CONCATENATE(AH37,",",AI37)</f>
        <v>In Progress,Completed</v>
      </c>
      <c r="Y37" s="706" t="s">
        <v>85</v>
      </c>
      <c r="Z37" s="706" t="s">
        <v>85</v>
      </c>
      <c r="AA37" s="735"/>
      <c r="AB37" s="743" t="str">
        <f ca="1">"Requirement: "&amp;$O$35&amp;" answer of ""Not Null"""</f>
        <v>Requirement: B35 answer of "Not Null"</v>
      </c>
      <c r="AC37" s="735"/>
      <c r="AD37" s="735"/>
      <c r="AE37" s="735"/>
      <c r="AF37" s="735"/>
      <c r="AG37" s="735"/>
      <c r="AH37" s="740" t="s">
        <v>1043</v>
      </c>
      <c r="AI37" s="736" t="s">
        <v>1044</v>
      </c>
      <c r="AJ37" s="736"/>
      <c r="AK37" s="736"/>
      <c r="AL37" s="736"/>
      <c r="AM37" s="735"/>
      <c r="AN37" s="735"/>
      <c r="AO37" s="735"/>
      <c r="AP37" s="735"/>
      <c r="AQ37" s="735"/>
      <c r="AR37" s="735"/>
      <c r="AS37" s="735"/>
      <c r="AT37" s="735"/>
      <c r="AU37" s="735"/>
      <c r="AV37" s="735"/>
      <c r="AW37" s="735"/>
      <c r="AX37" s="735"/>
      <c r="AY37" s="735"/>
      <c r="AZ37" s="735"/>
      <c r="BA37" s="735"/>
      <c r="BB37" s="735"/>
      <c r="BC37" s="735"/>
      <c r="BD37" s="735"/>
      <c r="BE37" s="735"/>
      <c r="BF37" s="735"/>
      <c r="BG37" s="735"/>
      <c r="BH37" s="735"/>
      <c r="BI37" s="735"/>
      <c r="BJ37" s="735"/>
      <c r="BK37" s="737"/>
    </row>
    <row r="38" spans="1:63" s="738" customFormat="1" ht="7.75" hidden="1" customHeight="1">
      <c r="A38" s="684"/>
      <c r="B38" s="922"/>
      <c r="C38" s="925"/>
      <c r="D38" s="921"/>
      <c r="E38" s="921"/>
      <c r="F38" s="685"/>
      <c r="G38" s="739"/>
      <c r="H38" s="735"/>
      <c r="I38" s="735"/>
      <c r="J38" s="735"/>
      <c r="K38" s="735" t="s">
        <v>395</v>
      </c>
      <c r="L38" s="735"/>
      <c r="M38" s="735"/>
      <c r="N38" s="735"/>
      <c r="O38" s="706" t="str">
        <f ca="1">SUBSTITUTE(CELL("address",E35),"$","")</f>
        <v>E35</v>
      </c>
      <c r="P38" s="706">
        <f t="shared" si="0"/>
        <v>5</v>
      </c>
      <c r="Q38" s="706" t="str">
        <f t="shared" ca="1" si="1"/>
        <v>6. Interconnection</v>
      </c>
      <c r="R38" s="706" t="s">
        <v>113</v>
      </c>
      <c r="S38" s="706" t="s">
        <v>1045</v>
      </c>
      <c r="T38" s="706">
        <v>2</v>
      </c>
      <c r="U38" s="706" t="str">
        <f t="shared" ca="1" si="2"/>
        <v>5_E35_Received_Completion_date_2</v>
      </c>
      <c r="V38" s="706" t="s">
        <v>1030</v>
      </c>
      <c r="W38" s="706"/>
      <c r="X38" s="707" t="s">
        <v>417</v>
      </c>
      <c r="Y38" s="706" t="s">
        <v>85</v>
      </c>
      <c r="Z38" s="706" t="s">
        <v>85</v>
      </c>
      <c r="AA38" s="735"/>
      <c r="AB38" s="743" t="str">
        <f ca="1">"Requirement: "&amp;$O$35&amp;" answer of ""Not Null"""</f>
        <v>Requirement: B35 answer of "Not Null"</v>
      </c>
      <c r="AC38" s="735"/>
      <c r="AD38" s="735"/>
      <c r="AE38" s="735"/>
      <c r="AF38" s="735"/>
      <c r="AG38" s="735"/>
      <c r="AH38" s="736"/>
      <c r="AI38" s="736"/>
      <c r="AJ38" s="736"/>
      <c r="AK38" s="736"/>
      <c r="AL38" s="736"/>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7"/>
    </row>
    <row r="39" spans="1:63" s="738" customFormat="1" ht="7.5" hidden="1" customHeight="1">
      <c r="A39" s="684"/>
      <c r="B39" s="922"/>
      <c r="C39" s="925"/>
      <c r="D39" s="921"/>
      <c r="E39" s="921"/>
      <c r="F39" s="685"/>
      <c r="G39" s="739"/>
      <c r="H39" s="735"/>
      <c r="I39" s="735"/>
      <c r="J39" s="735"/>
      <c r="K39" s="735" t="s">
        <v>395</v>
      </c>
      <c r="L39" s="735"/>
      <c r="M39" s="735"/>
      <c r="N39" s="735"/>
      <c r="O39" s="706" t="str">
        <f ca="1">SUBSTITUTE(CELL("address",F35),"$","")</f>
        <v>F35</v>
      </c>
      <c r="P39" s="706">
        <f t="shared" si="0"/>
        <v>5</v>
      </c>
      <c r="Q39" s="706" t="str">
        <f t="shared" ca="1" si="1"/>
        <v>6. Interconnection</v>
      </c>
      <c r="R39" s="706" t="s">
        <v>113</v>
      </c>
      <c r="S39" s="706" t="s">
        <v>1046</v>
      </c>
      <c r="T39" s="706">
        <v>2</v>
      </c>
      <c r="U39" s="706" t="str">
        <f t="shared" ca="1" si="2"/>
        <v>5_F35_Study_performed_by_2</v>
      </c>
      <c r="V39" s="706" t="s">
        <v>223</v>
      </c>
      <c r="W39" s="706">
        <v>100</v>
      </c>
      <c r="X39" s="706"/>
      <c r="Y39" s="706" t="s">
        <v>85</v>
      </c>
      <c r="Z39" s="706" t="s">
        <v>85</v>
      </c>
      <c r="AA39" s="735"/>
      <c r="AB39" s="743" t="str">
        <f ca="1">"Requirement: "&amp;$O$35&amp;" answer of ""Not Null"""</f>
        <v>Requirement: B35 answer of "Not Null"</v>
      </c>
      <c r="AC39" s="735"/>
      <c r="AD39" s="735"/>
      <c r="AE39" s="735"/>
      <c r="AF39" s="735"/>
      <c r="AG39" s="735"/>
      <c r="AH39" s="736"/>
      <c r="AI39" s="736"/>
      <c r="AJ39" s="736"/>
      <c r="AK39" s="736"/>
      <c r="AL39" s="736"/>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7"/>
    </row>
    <row r="40" spans="1:63" s="738" customFormat="1" ht="18" customHeight="1">
      <c r="A40" s="684"/>
      <c r="B40" s="488"/>
      <c r="C40" s="488"/>
      <c r="D40" s="488"/>
      <c r="E40" s="488"/>
      <c r="F40" s="685"/>
      <c r="G40" s="739"/>
      <c r="H40" s="735"/>
      <c r="I40" s="735"/>
      <c r="J40" s="735"/>
      <c r="K40" s="735"/>
      <c r="L40" s="735"/>
      <c r="M40" s="757" t="s">
        <v>42</v>
      </c>
      <c r="N40" s="735"/>
      <c r="O40" s="706" t="str">
        <f ca="1">SUBSTITUTE(CELL("address",B40),"$","")</f>
        <v>B40</v>
      </c>
      <c r="P40" s="706">
        <f t="shared" si="0"/>
        <v>5</v>
      </c>
      <c r="Q40" s="706" t="str">
        <f t="shared" ca="1" si="1"/>
        <v>6. Interconnection</v>
      </c>
      <c r="R40" s="706" t="s">
        <v>113</v>
      </c>
      <c r="S40" s="706" t="s">
        <v>1036</v>
      </c>
      <c r="T40" s="706">
        <v>3</v>
      </c>
      <c r="U40" s="706" t="str">
        <f t="shared" ca="1" si="2"/>
        <v>5_B40_Study_type_3</v>
      </c>
      <c r="V40" s="706" t="s">
        <v>83</v>
      </c>
      <c r="W40" s="706"/>
      <c r="X40" s="707" t="str">
        <f>CONCATENATE(AH40,",",AI40,",",AJ40,",",AK40,",",AL40)</f>
        <v>Feasibility Study,System Impact Study (SIS),Facility Study (FS),Affected System Study,Consultant Study</v>
      </c>
      <c r="Y40" s="706" t="s">
        <v>85</v>
      </c>
      <c r="Z40" s="706" t="s">
        <v>85</v>
      </c>
      <c r="AA40" s="735"/>
      <c r="AB40" s="735"/>
      <c r="AC40" s="735"/>
      <c r="AD40" s="735"/>
      <c r="AE40" s="735"/>
      <c r="AF40" s="735"/>
      <c r="AG40" s="735"/>
      <c r="AH40" s="736" t="s">
        <v>1037</v>
      </c>
      <c r="AI40" s="736" t="s">
        <v>1038</v>
      </c>
      <c r="AJ40" s="736" t="s">
        <v>1039</v>
      </c>
      <c r="AK40" s="736" t="s">
        <v>1040</v>
      </c>
      <c r="AL40" s="736" t="s">
        <v>1041</v>
      </c>
      <c r="AM40" s="735" t="s">
        <v>236</v>
      </c>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7"/>
    </row>
    <row r="41" spans="1:63" s="738" customFormat="1" ht="5.25" customHeight="1">
      <c r="A41" s="684"/>
      <c r="B41" s="682"/>
      <c r="C41" s="682"/>
      <c r="D41" s="682"/>
      <c r="E41" s="682"/>
      <c r="F41" s="682"/>
      <c r="G41" s="739"/>
      <c r="H41" s="735"/>
      <c r="I41" s="735"/>
      <c r="J41" s="735"/>
      <c r="K41" s="735"/>
      <c r="L41" s="735" t="s">
        <v>78</v>
      </c>
      <c r="M41" s="735"/>
      <c r="N41" s="735"/>
      <c r="O41" s="706" t="str">
        <f ca="1">SUBSTITUTE(CELL("address",C40),"$","")</f>
        <v>C40</v>
      </c>
      <c r="P41" s="706">
        <f t="shared" si="0"/>
        <v>5</v>
      </c>
      <c r="Q41" s="706" t="str">
        <f t="shared" ca="1" si="1"/>
        <v>6. Interconnection</v>
      </c>
      <c r="R41" s="706" t="s">
        <v>113</v>
      </c>
      <c r="S41" s="706" t="s">
        <v>1042</v>
      </c>
      <c r="T41" s="706">
        <v>3</v>
      </c>
      <c r="U41" s="706" t="str">
        <f t="shared" ca="1" si="2"/>
        <v>5_C40_Study_number_3</v>
      </c>
      <c r="V41" s="706" t="s">
        <v>540</v>
      </c>
      <c r="W41" s="706"/>
      <c r="X41" s="706" t="str">
        <f>"&gt;=0"</f>
        <v>&gt;=0</v>
      </c>
      <c r="Y41" s="706" t="s">
        <v>85</v>
      </c>
      <c r="Z41" s="706" t="s">
        <v>85</v>
      </c>
      <c r="AA41" s="735"/>
      <c r="AB41" s="743" t="str">
        <f ca="1">"Requirement: "&amp;$O$40&amp;" answer of ""Not Null"""</f>
        <v>Requirement: B40 answer of "Not Null"</v>
      </c>
      <c r="AC41" s="735"/>
      <c r="AD41" s="735"/>
      <c r="AE41" s="735"/>
      <c r="AF41" s="735"/>
      <c r="AG41" s="735"/>
      <c r="AH41" s="736"/>
      <c r="AI41" s="736"/>
      <c r="AJ41" s="736"/>
      <c r="AK41" s="736"/>
      <c r="AL41" s="736"/>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7"/>
    </row>
    <row r="42" spans="1:63" s="738" customFormat="1" ht="7.75" hidden="1" customHeight="1">
      <c r="A42" s="684"/>
      <c r="B42" s="758"/>
      <c r="C42" s="682"/>
      <c r="D42" s="682"/>
      <c r="E42" s="682"/>
      <c r="F42" s="682"/>
      <c r="G42" s="739"/>
      <c r="H42" s="735"/>
      <c r="I42" s="735"/>
      <c r="J42" s="735"/>
      <c r="K42" s="735" t="s">
        <v>395</v>
      </c>
      <c r="L42" s="735"/>
      <c r="M42" s="735"/>
      <c r="N42" s="735"/>
      <c r="O42" s="706" t="str">
        <f ca="1">SUBSTITUTE(CELL("address",D40),"$","")</f>
        <v>D40</v>
      </c>
      <c r="P42" s="706">
        <f t="shared" si="0"/>
        <v>5</v>
      </c>
      <c r="Q42" s="706" t="str">
        <f t="shared" ca="1" si="1"/>
        <v>6. Interconnection</v>
      </c>
      <c r="R42" s="706" t="s">
        <v>113</v>
      </c>
      <c r="S42" s="706" t="s">
        <v>1033</v>
      </c>
      <c r="T42" s="706">
        <v>3</v>
      </c>
      <c r="U42" s="706" t="str">
        <f t="shared" ca="1" si="2"/>
        <v>5_D40_Status_3</v>
      </c>
      <c r="V42" s="706" t="s">
        <v>83</v>
      </c>
      <c r="W42" s="706"/>
      <c r="X42" s="707" t="str">
        <f>CONCATENATE(AH42,",",AI42)</f>
        <v>In Progress,Completed</v>
      </c>
      <c r="Y42" s="706" t="s">
        <v>85</v>
      </c>
      <c r="Z42" s="706" t="s">
        <v>85</v>
      </c>
      <c r="AA42" s="735"/>
      <c r="AB42" s="743" t="str">
        <f t="shared" ref="AB42:AB44" ca="1" si="3">"Requirement: "&amp;$O$40&amp;" answer of ""Not Null"""</f>
        <v>Requirement: B40 answer of "Not Null"</v>
      </c>
      <c r="AC42" s="735"/>
      <c r="AD42" s="735"/>
      <c r="AE42" s="735"/>
      <c r="AF42" s="735"/>
      <c r="AG42" s="735"/>
      <c r="AH42" s="740" t="s">
        <v>1043</v>
      </c>
      <c r="AI42" s="736" t="s">
        <v>1044</v>
      </c>
      <c r="AJ42" s="736"/>
      <c r="AK42" s="736"/>
      <c r="AL42" s="736"/>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7"/>
    </row>
    <row r="43" spans="1:63" s="738" customFormat="1" ht="7.5" hidden="1" customHeight="1">
      <c r="A43" s="684"/>
      <c r="B43" s="758"/>
      <c r="C43" s="682"/>
      <c r="D43" s="682"/>
      <c r="E43" s="682"/>
      <c r="F43" s="682"/>
      <c r="G43" s="739"/>
      <c r="H43" s="735"/>
      <c r="I43" s="735"/>
      <c r="J43" s="735"/>
      <c r="K43" s="735" t="s">
        <v>395</v>
      </c>
      <c r="L43" s="735"/>
      <c r="M43" s="735"/>
      <c r="N43" s="735"/>
      <c r="O43" s="706" t="str">
        <f ca="1">SUBSTITUTE(CELL("address",E40),"$","")</f>
        <v>E40</v>
      </c>
      <c r="P43" s="706">
        <f t="shared" si="0"/>
        <v>5</v>
      </c>
      <c r="Q43" s="706" t="str">
        <f t="shared" ca="1" si="1"/>
        <v>6. Interconnection</v>
      </c>
      <c r="R43" s="706" t="s">
        <v>113</v>
      </c>
      <c r="S43" s="706" t="s">
        <v>1045</v>
      </c>
      <c r="T43" s="706">
        <v>3</v>
      </c>
      <c r="U43" s="706" t="str">
        <f t="shared" ca="1" si="2"/>
        <v>5_E40_Received_Completion_date_3</v>
      </c>
      <c r="V43" s="706" t="s">
        <v>1030</v>
      </c>
      <c r="W43" s="706"/>
      <c r="X43" s="707" t="s">
        <v>417</v>
      </c>
      <c r="Y43" s="706" t="s">
        <v>85</v>
      </c>
      <c r="Z43" s="706" t="s">
        <v>85</v>
      </c>
      <c r="AA43" s="735"/>
      <c r="AB43" s="743" t="str">
        <f t="shared" ca="1" si="3"/>
        <v>Requirement: B40 answer of "Not Null"</v>
      </c>
      <c r="AC43" s="735"/>
      <c r="AD43" s="735"/>
      <c r="AE43" s="735"/>
      <c r="AF43" s="735"/>
      <c r="AG43" s="735"/>
      <c r="AH43" s="736"/>
      <c r="AI43" s="736"/>
      <c r="AJ43" s="736"/>
      <c r="AK43" s="736"/>
      <c r="AL43" s="736"/>
      <c r="AM43" s="735"/>
      <c r="AN43" s="735"/>
      <c r="AO43" s="735"/>
      <c r="AP43" s="735"/>
      <c r="AQ43" s="735"/>
      <c r="AR43" s="735"/>
      <c r="AS43" s="735"/>
      <c r="AT43" s="735"/>
      <c r="AU43" s="735"/>
      <c r="AV43" s="735"/>
      <c r="AW43" s="735"/>
      <c r="AX43" s="735"/>
      <c r="AY43" s="735"/>
      <c r="AZ43" s="735"/>
      <c r="BA43" s="735"/>
      <c r="BB43" s="735"/>
      <c r="BC43" s="735"/>
      <c r="BD43" s="735"/>
      <c r="BE43" s="735"/>
      <c r="BF43" s="735"/>
      <c r="BG43" s="735"/>
      <c r="BH43" s="735"/>
      <c r="BI43" s="735"/>
      <c r="BJ43" s="735"/>
      <c r="BK43" s="737"/>
    </row>
    <row r="44" spans="1:63" s="738" customFormat="1" ht="7.75" hidden="1" customHeight="1">
      <c r="A44" s="684"/>
      <c r="B44" s="758"/>
      <c r="C44" s="682"/>
      <c r="D44" s="682"/>
      <c r="E44" s="682"/>
      <c r="F44" s="682"/>
      <c r="G44" s="739"/>
      <c r="H44" s="735"/>
      <c r="I44" s="735"/>
      <c r="J44" s="735"/>
      <c r="K44" s="735" t="s">
        <v>395</v>
      </c>
      <c r="L44" s="735"/>
      <c r="M44" s="735"/>
      <c r="N44" s="735"/>
      <c r="O44" s="706" t="str">
        <f ca="1">SUBSTITUTE(CELL("address",F40),"$","")</f>
        <v>F40</v>
      </c>
      <c r="P44" s="706">
        <f t="shared" si="0"/>
        <v>5</v>
      </c>
      <c r="Q44" s="706" t="str">
        <f t="shared" ca="1" si="1"/>
        <v>6. Interconnection</v>
      </c>
      <c r="R44" s="706" t="s">
        <v>113</v>
      </c>
      <c r="S44" s="706" t="s">
        <v>1046</v>
      </c>
      <c r="T44" s="706">
        <v>3</v>
      </c>
      <c r="U44" s="706" t="str">
        <f t="shared" ca="1" si="2"/>
        <v>5_F40_Study_performed_by_3</v>
      </c>
      <c r="V44" s="706" t="s">
        <v>223</v>
      </c>
      <c r="W44" s="706">
        <v>100</v>
      </c>
      <c r="X44" s="706"/>
      <c r="Y44" s="706" t="s">
        <v>85</v>
      </c>
      <c r="Z44" s="706" t="s">
        <v>85</v>
      </c>
      <c r="AA44" s="735"/>
      <c r="AB44" s="743" t="str">
        <f t="shared" ca="1" si="3"/>
        <v>Requirement: B40 answer of "Not Null"</v>
      </c>
      <c r="AC44" s="735"/>
      <c r="AD44" s="735"/>
      <c r="AE44" s="735"/>
      <c r="AF44" s="735"/>
      <c r="AG44" s="735"/>
      <c r="AH44" s="736"/>
      <c r="AI44" s="736"/>
      <c r="AJ44" s="736"/>
      <c r="AK44" s="736"/>
      <c r="AL44" s="736"/>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7"/>
    </row>
    <row r="45" spans="1:63" s="738" customFormat="1" ht="18" customHeight="1">
      <c r="A45" s="684" t="s">
        <v>1047</v>
      </c>
      <c r="B45" s="759"/>
      <c r="C45" s="760"/>
      <c r="D45" s="761"/>
      <c r="E45" s="755"/>
      <c r="F45" s="756"/>
      <c r="G45" s="739"/>
      <c r="H45" s="735"/>
      <c r="I45" s="735"/>
      <c r="J45" s="735"/>
      <c r="K45" s="735"/>
      <c r="L45" s="735"/>
      <c r="M45" s="757" t="s">
        <v>42</v>
      </c>
      <c r="N45" s="735"/>
      <c r="O45" s="706" t="str">
        <f ca="1">SUBSTITUTE(CELL("address",B45),"$","")</f>
        <v>B45</v>
      </c>
      <c r="P45" s="706">
        <f t="shared" si="0"/>
        <v>5</v>
      </c>
      <c r="Q45" s="706" t="str">
        <f t="shared" ca="1" si="1"/>
        <v>6. Interconnection</v>
      </c>
      <c r="R45" s="706" t="s">
        <v>113</v>
      </c>
      <c r="S45" s="706" t="s">
        <v>1036</v>
      </c>
      <c r="T45" s="706">
        <v>4</v>
      </c>
      <c r="U45" s="706" t="str">
        <f t="shared" ca="1" si="2"/>
        <v>5_B45_Study_type_4</v>
      </c>
      <c r="V45" s="706" t="s">
        <v>83</v>
      </c>
      <c r="W45" s="706"/>
      <c r="X45" s="707" t="str">
        <f>CONCATENATE(AH45,",",AI45,",",AJ45,",",AK45,",",AL45)</f>
        <v>Feasibility Study,System Impact Study (SIS),Facility Study (FS),Affected System Study,Consultant Study</v>
      </c>
      <c r="Y45" s="706" t="s">
        <v>85</v>
      </c>
      <c r="Z45" s="706" t="s">
        <v>85</v>
      </c>
      <c r="AA45" s="735"/>
      <c r="AB45" s="735"/>
      <c r="AC45" s="735"/>
      <c r="AD45" s="735"/>
      <c r="AE45" s="735"/>
      <c r="AF45" s="735"/>
      <c r="AG45" s="735"/>
      <c r="AH45" s="736" t="s">
        <v>1037</v>
      </c>
      <c r="AI45" s="736" t="s">
        <v>1038</v>
      </c>
      <c r="AJ45" s="736" t="s">
        <v>1039</v>
      </c>
      <c r="AK45" s="736" t="s">
        <v>1040</v>
      </c>
      <c r="AL45" s="736" t="s">
        <v>1041</v>
      </c>
      <c r="AM45" s="735" t="s">
        <v>236</v>
      </c>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7"/>
    </row>
    <row r="46" spans="1:63" s="738" customFormat="1" ht="5.25" customHeight="1">
      <c r="A46" s="684"/>
      <c r="B46" s="758"/>
      <c r="C46" s="682"/>
      <c r="D46" s="682"/>
      <c r="E46" s="682"/>
      <c r="F46" s="682"/>
      <c r="G46" s="739"/>
      <c r="H46" s="735"/>
      <c r="I46" s="735"/>
      <c r="J46" s="735"/>
      <c r="K46" s="735"/>
      <c r="L46" s="735" t="s">
        <v>78</v>
      </c>
      <c r="M46" s="735"/>
      <c r="N46" s="735"/>
      <c r="O46" s="706" t="str">
        <f ca="1">SUBSTITUTE(CELL("address",C45),"$","")</f>
        <v>C45</v>
      </c>
      <c r="P46" s="706">
        <f t="shared" si="0"/>
        <v>5</v>
      </c>
      <c r="Q46" s="706" t="str">
        <f t="shared" ca="1" si="1"/>
        <v>6. Interconnection</v>
      </c>
      <c r="R46" s="706" t="s">
        <v>113</v>
      </c>
      <c r="S46" s="706" t="s">
        <v>1042</v>
      </c>
      <c r="T46" s="706">
        <v>4</v>
      </c>
      <c r="U46" s="706" t="str">
        <f t="shared" ca="1" si="2"/>
        <v>5_C45_Study_number_4</v>
      </c>
      <c r="V46" s="706" t="s">
        <v>540</v>
      </c>
      <c r="W46" s="706"/>
      <c r="X46" s="706" t="str">
        <f>"&gt;=0"</f>
        <v>&gt;=0</v>
      </c>
      <c r="Y46" s="706" t="s">
        <v>85</v>
      </c>
      <c r="Z46" s="706" t="s">
        <v>85</v>
      </c>
      <c r="AA46" s="735"/>
      <c r="AB46" s="743" t="str">
        <f ca="1">"Requirement: "&amp;$O$45&amp;" answer of ""Not Null"""</f>
        <v>Requirement: B45 answer of "Not Null"</v>
      </c>
      <c r="AC46" s="735"/>
      <c r="AD46" s="735"/>
      <c r="AE46" s="735"/>
      <c r="AF46" s="735"/>
      <c r="AG46" s="735"/>
      <c r="AH46" s="736"/>
      <c r="AI46" s="736"/>
      <c r="AJ46" s="736"/>
      <c r="AK46" s="736"/>
      <c r="AL46" s="736"/>
      <c r="AM46" s="735"/>
      <c r="AN46" s="735"/>
      <c r="AO46" s="735"/>
      <c r="AP46" s="735"/>
      <c r="AQ46" s="735"/>
      <c r="AR46" s="735"/>
      <c r="AS46" s="735"/>
      <c r="AT46" s="735"/>
      <c r="AU46" s="735"/>
      <c r="AV46" s="735"/>
      <c r="AW46" s="735"/>
      <c r="AX46" s="735"/>
      <c r="AY46" s="735"/>
      <c r="AZ46" s="735"/>
      <c r="BA46" s="735"/>
      <c r="BB46" s="735"/>
      <c r="BC46" s="735"/>
      <c r="BD46" s="735"/>
      <c r="BE46" s="735"/>
      <c r="BF46" s="735"/>
      <c r="BG46" s="735"/>
      <c r="BH46" s="735"/>
      <c r="BI46" s="735"/>
      <c r="BJ46" s="735"/>
      <c r="BK46" s="737"/>
    </row>
    <row r="47" spans="1:63" s="738" customFormat="1" ht="7.5" hidden="1" customHeight="1">
      <c r="A47" s="684"/>
      <c r="B47" s="758"/>
      <c r="C47" s="682"/>
      <c r="D47" s="682"/>
      <c r="E47" s="682"/>
      <c r="F47" s="682"/>
      <c r="G47" s="739"/>
      <c r="H47" s="735"/>
      <c r="I47" s="735"/>
      <c r="J47" s="735"/>
      <c r="K47" s="735" t="s">
        <v>395</v>
      </c>
      <c r="L47" s="735"/>
      <c r="M47" s="735"/>
      <c r="N47" s="735"/>
      <c r="O47" s="706" t="str">
        <f ca="1">SUBSTITUTE(CELL("address",D45),"$","")</f>
        <v>D45</v>
      </c>
      <c r="P47" s="706">
        <f t="shared" si="0"/>
        <v>5</v>
      </c>
      <c r="Q47" s="706" t="str">
        <f t="shared" ca="1" si="1"/>
        <v>6. Interconnection</v>
      </c>
      <c r="R47" s="706" t="s">
        <v>113</v>
      </c>
      <c r="S47" s="706" t="s">
        <v>1033</v>
      </c>
      <c r="T47" s="706">
        <v>4</v>
      </c>
      <c r="U47" s="706" t="str">
        <f t="shared" ca="1" si="2"/>
        <v>5_D45_Status_4</v>
      </c>
      <c r="V47" s="706" t="s">
        <v>83</v>
      </c>
      <c r="W47" s="706"/>
      <c r="X47" s="707" t="str">
        <f>CONCATENATE(AH47,",",AI47)</f>
        <v>In Progress,Completed</v>
      </c>
      <c r="Y47" s="706" t="s">
        <v>85</v>
      </c>
      <c r="Z47" s="706" t="s">
        <v>85</v>
      </c>
      <c r="AA47" s="735"/>
      <c r="AB47" s="743" t="str">
        <f t="shared" ref="AB47:AB49" ca="1" si="4">"Requirement: "&amp;$O$45&amp;" answer of ""Not Null"""</f>
        <v>Requirement: B45 answer of "Not Null"</v>
      </c>
      <c r="AC47" s="735"/>
      <c r="AD47" s="735"/>
      <c r="AE47" s="735"/>
      <c r="AF47" s="735"/>
      <c r="AG47" s="735"/>
      <c r="AH47" s="740" t="s">
        <v>1043</v>
      </c>
      <c r="AI47" s="736" t="s">
        <v>1044</v>
      </c>
      <c r="AJ47" s="736"/>
      <c r="AK47" s="736"/>
      <c r="AL47" s="736"/>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7"/>
    </row>
    <row r="48" spans="1:63" s="738" customFormat="1" ht="7.75" hidden="1" customHeight="1">
      <c r="A48" s="684"/>
      <c r="B48" s="758"/>
      <c r="C48" s="682"/>
      <c r="D48" s="682"/>
      <c r="E48" s="682"/>
      <c r="F48" s="682"/>
      <c r="G48" s="739"/>
      <c r="H48" s="735"/>
      <c r="I48" s="735"/>
      <c r="J48" s="735"/>
      <c r="K48" s="735" t="s">
        <v>395</v>
      </c>
      <c r="L48" s="735"/>
      <c r="M48" s="735"/>
      <c r="N48" s="735"/>
      <c r="O48" s="706" t="str">
        <f ca="1">SUBSTITUTE(CELL("address",E45),"$","")</f>
        <v>E45</v>
      </c>
      <c r="P48" s="706">
        <f t="shared" si="0"/>
        <v>5</v>
      </c>
      <c r="Q48" s="706" t="str">
        <f t="shared" ca="1" si="1"/>
        <v>6. Interconnection</v>
      </c>
      <c r="R48" s="706" t="s">
        <v>113</v>
      </c>
      <c r="S48" s="706" t="s">
        <v>1045</v>
      </c>
      <c r="T48" s="706">
        <v>4</v>
      </c>
      <c r="U48" s="706" t="str">
        <f t="shared" ca="1" si="2"/>
        <v>5_E45_Received_Completion_date_4</v>
      </c>
      <c r="V48" s="706" t="s">
        <v>1030</v>
      </c>
      <c r="W48" s="706"/>
      <c r="X48" s="707" t="s">
        <v>417</v>
      </c>
      <c r="Y48" s="706" t="s">
        <v>85</v>
      </c>
      <c r="Z48" s="706" t="s">
        <v>85</v>
      </c>
      <c r="AA48" s="735"/>
      <c r="AB48" s="743" t="str">
        <f t="shared" ca="1" si="4"/>
        <v>Requirement: B45 answer of "Not Null"</v>
      </c>
      <c r="AC48" s="735"/>
      <c r="AD48" s="735"/>
      <c r="AE48" s="735"/>
      <c r="AF48" s="735"/>
      <c r="AG48" s="735"/>
      <c r="AH48" s="736"/>
      <c r="AI48" s="736"/>
      <c r="AJ48" s="736"/>
      <c r="AK48" s="736"/>
      <c r="AL48" s="736"/>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7"/>
    </row>
    <row r="49" spans="1:63" s="738" customFormat="1" ht="7.75" hidden="1" customHeight="1">
      <c r="A49" s="684"/>
      <c r="B49" s="758"/>
      <c r="C49" s="682"/>
      <c r="D49" s="682"/>
      <c r="E49" s="682"/>
      <c r="F49" s="682"/>
      <c r="G49" s="739"/>
      <c r="H49" s="735"/>
      <c r="I49" s="735"/>
      <c r="J49" s="735"/>
      <c r="K49" s="735" t="s">
        <v>395</v>
      </c>
      <c r="L49" s="735"/>
      <c r="M49" s="735"/>
      <c r="N49" s="735"/>
      <c r="O49" s="706" t="str">
        <f ca="1">SUBSTITUTE(CELL("address",F45),"$","")</f>
        <v>F45</v>
      </c>
      <c r="P49" s="706">
        <f t="shared" si="0"/>
        <v>5</v>
      </c>
      <c r="Q49" s="706" t="str">
        <f t="shared" ca="1" si="1"/>
        <v>6. Interconnection</v>
      </c>
      <c r="R49" s="706" t="s">
        <v>113</v>
      </c>
      <c r="S49" s="706" t="s">
        <v>1046</v>
      </c>
      <c r="T49" s="706">
        <v>4</v>
      </c>
      <c r="U49" s="706" t="str">
        <f t="shared" ca="1" si="2"/>
        <v>5_F45_Study_performed_by_4</v>
      </c>
      <c r="V49" s="706" t="s">
        <v>223</v>
      </c>
      <c r="W49" s="706">
        <v>100</v>
      </c>
      <c r="X49" s="706"/>
      <c r="Y49" s="706" t="s">
        <v>85</v>
      </c>
      <c r="Z49" s="706" t="s">
        <v>85</v>
      </c>
      <c r="AA49" s="735"/>
      <c r="AB49" s="743" t="str">
        <f t="shared" ca="1" si="4"/>
        <v>Requirement: B45 answer of "Not Null"</v>
      </c>
      <c r="AC49" s="735"/>
      <c r="AD49" s="735"/>
      <c r="AE49" s="735"/>
      <c r="AF49" s="735"/>
      <c r="AG49" s="735"/>
      <c r="AH49" s="736"/>
      <c r="AI49" s="736"/>
      <c r="AJ49" s="736"/>
      <c r="AK49" s="736"/>
      <c r="AL49" s="736"/>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7"/>
    </row>
    <row r="50" spans="1:63" s="750" customFormat="1" ht="24" customHeight="1">
      <c r="A50" s="746"/>
      <c r="B50" s="1358"/>
      <c r="C50" s="1359"/>
      <c r="D50" s="1359"/>
      <c r="E50" s="1360"/>
      <c r="F50" s="682"/>
      <c r="G50" s="739"/>
      <c r="H50" s="735"/>
      <c r="I50" s="735"/>
      <c r="J50" s="735"/>
      <c r="K50" s="735"/>
      <c r="L50" s="735" t="s">
        <v>78</v>
      </c>
      <c r="M50" s="735"/>
      <c r="N50" s="735"/>
      <c r="O50" s="706"/>
      <c r="P50" s="706"/>
      <c r="Q50" s="706"/>
      <c r="R50" s="706"/>
      <c r="S50" s="706"/>
      <c r="T50" s="706"/>
      <c r="U50" s="706"/>
      <c r="V50" s="706"/>
      <c r="W50" s="706"/>
      <c r="X50" s="706"/>
      <c r="Y50" s="706"/>
      <c r="Z50" s="747"/>
      <c r="AA50" s="747"/>
      <c r="AB50" s="747"/>
      <c r="AC50" s="747"/>
      <c r="AD50" s="747"/>
      <c r="AE50" s="747"/>
      <c r="AF50" s="747"/>
      <c r="AG50" s="747"/>
      <c r="AH50" s="748"/>
      <c r="AI50" s="748"/>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9"/>
    </row>
    <row r="51" spans="1:63" s="763" customFormat="1" ht="18" hidden="1" customHeight="1">
      <c r="A51" s="762" t="s">
        <v>1048</v>
      </c>
      <c r="B51" s="685"/>
      <c r="C51" s="685"/>
      <c r="D51" s="685"/>
      <c r="E51" s="1361"/>
      <c r="F51" s="1362"/>
      <c r="G51" s="739"/>
      <c r="H51" s="735"/>
      <c r="I51" s="735"/>
      <c r="J51" s="735"/>
      <c r="K51" s="735"/>
      <c r="L51" s="735"/>
      <c r="M51" s="735" t="s">
        <v>42</v>
      </c>
      <c r="N51" s="735"/>
      <c r="O51" s="706" t="str">
        <f ca="1">SUBSTITUTE(CELL("address",E51),"$","")</f>
        <v>E51</v>
      </c>
      <c r="P51" s="706">
        <f>$P$5</f>
        <v>5</v>
      </c>
      <c r="Q51" s="706" t="str">
        <f ca="1">MID(CELL("filename",P51),FIND("]",CELL("filename",P51))+1,256)</f>
        <v>6. Interconnection</v>
      </c>
      <c r="R51" s="706" t="s">
        <v>113</v>
      </c>
      <c r="S51" s="706" t="s">
        <v>1049</v>
      </c>
      <c r="T51" s="706"/>
      <c r="U51" s="706" t="str">
        <f ca="1">P51&amp;"_"&amp;O51&amp;"_"&amp;S51</f>
        <v>5_E51_Construction_of_Tie-line_to_POI</v>
      </c>
      <c r="V51" s="706" t="s">
        <v>83</v>
      </c>
      <c r="W51" s="706"/>
      <c r="X51" s="707" t="str">
        <f>CONCATENATE(AH51,",",AI51)</f>
        <v>Yes,No</v>
      </c>
      <c r="Y51" s="706" t="s">
        <v>85</v>
      </c>
      <c r="Z51" s="706" t="s">
        <v>85</v>
      </c>
      <c r="AB51" s="743" t="str">
        <f ca="1">"Requirement: "&amp;$O$5&amp;" answer of ""No"""</f>
        <v>Requirement: E5 answer of "No"</v>
      </c>
      <c r="AD51" s="706"/>
      <c r="AH51" s="740" t="s">
        <v>84</v>
      </c>
      <c r="AI51" s="736" t="s">
        <v>85</v>
      </c>
      <c r="BK51" s="764"/>
    </row>
    <row r="52" spans="1:63" s="763" customFormat="1" ht="18" hidden="1" customHeight="1">
      <c r="A52" s="1355" t="s">
        <v>1050</v>
      </c>
      <c r="B52" s="1356"/>
      <c r="C52" s="685"/>
      <c r="D52" s="685"/>
      <c r="E52" s="703"/>
      <c r="F52" s="682"/>
      <c r="G52" s="739"/>
      <c r="H52" s="735"/>
      <c r="I52" s="735"/>
      <c r="J52" s="735"/>
      <c r="K52" s="735"/>
      <c r="L52" s="735"/>
      <c r="M52" s="735"/>
      <c r="N52" s="735"/>
      <c r="O52" s="706"/>
      <c r="P52" s="706"/>
      <c r="Q52" s="706"/>
      <c r="R52" s="706"/>
      <c r="S52" s="706"/>
      <c r="T52" s="706"/>
      <c r="U52" s="706"/>
      <c r="V52" s="706"/>
      <c r="W52" s="706"/>
      <c r="X52" s="707"/>
      <c r="Y52" s="706"/>
      <c r="AD52" s="706"/>
      <c r="AH52" s="740"/>
      <c r="AI52" s="736"/>
      <c r="BK52" s="764"/>
    </row>
    <row r="53" spans="1:63" s="763" customFormat="1" ht="18" hidden="1" customHeight="1">
      <c r="A53" s="765" t="s">
        <v>1051</v>
      </c>
      <c r="B53" s="726"/>
      <c r="C53" s="685"/>
      <c r="D53" s="685"/>
      <c r="E53" s="1363"/>
      <c r="F53" s="1364"/>
      <c r="G53" s="739"/>
      <c r="H53" s="735"/>
      <c r="I53" s="735"/>
      <c r="J53" s="735"/>
      <c r="K53" s="735"/>
      <c r="L53" s="735"/>
      <c r="M53" s="735" t="s">
        <v>42</v>
      </c>
      <c r="N53" s="735"/>
      <c r="O53" s="706" t="str">
        <f ca="1">SUBSTITUTE(CELL("address",E53),"$","")</f>
        <v>E53</v>
      </c>
      <c r="P53" s="706">
        <f>$P$5</f>
        <v>5</v>
      </c>
      <c r="Q53" s="706" t="str">
        <f ca="1">MID(CELL("filename",P53),FIND("]",CELL("filename",P53))+1,256)</f>
        <v>6. Interconnection</v>
      </c>
      <c r="R53" s="706" t="s">
        <v>113</v>
      </c>
      <c r="S53" s="706" t="s">
        <v>1052</v>
      </c>
      <c r="T53" s="706"/>
      <c r="U53" s="706" t="str">
        <f ca="1">P53&amp;"_"&amp;O53&amp;"_"&amp;S53</f>
        <v>5_E53_Length_of_new_Tie_Line</v>
      </c>
      <c r="V53" s="706" t="s">
        <v>540</v>
      </c>
      <c r="W53" s="706"/>
      <c r="X53" s="706" t="str">
        <f>"&gt;=0"</f>
        <v>&gt;=0</v>
      </c>
      <c r="Y53" s="706" t="s">
        <v>85</v>
      </c>
      <c r="Z53" s="706" t="s">
        <v>85</v>
      </c>
      <c r="AB53" s="743" t="str">
        <f ca="1">"Requirement: "&amp;O51&amp;" answer of ""Yes"""</f>
        <v>Requirement: E51 answer of "Yes"</v>
      </c>
      <c r="AC53" s="706"/>
      <c r="AH53" s="740"/>
      <c r="AI53" s="740"/>
      <c r="BK53" s="764"/>
    </row>
    <row r="54" spans="1:63" s="766" customFormat="1" ht="5.25" hidden="1" customHeight="1">
      <c r="A54" s="745"/>
      <c r="B54" s="685"/>
      <c r="C54" s="685"/>
      <c r="D54" s="685"/>
      <c r="E54" s="703"/>
      <c r="F54" s="703"/>
      <c r="G54" s="739"/>
      <c r="H54" s="735"/>
      <c r="I54" s="735"/>
      <c r="J54" s="735"/>
      <c r="K54" s="735"/>
      <c r="L54" s="735" t="s">
        <v>78</v>
      </c>
      <c r="M54" s="735"/>
      <c r="N54" s="735"/>
      <c r="O54" s="706"/>
      <c r="P54" s="706"/>
      <c r="Q54" s="706"/>
      <c r="R54" s="706"/>
      <c r="S54" s="706"/>
      <c r="T54" s="706"/>
      <c r="U54" s="706"/>
      <c r="V54" s="706"/>
      <c r="W54" s="706"/>
      <c r="X54" s="706"/>
      <c r="Y54" s="706"/>
      <c r="Z54" s="763"/>
      <c r="AA54" s="763"/>
      <c r="AB54" s="763"/>
      <c r="AC54" s="763"/>
      <c r="AD54" s="763"/>
      <c r="AE54" s="763"/>
      <c r="AF54" s="763"/>
      <c r="AG54" s="763"/>
      <c r="AH54" s="740"/>
      <c r="AI54" s="740"/>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4"/>
    </row>
    <row r="55" spans="1:63" s="763" customFormat="1" ht="18" hidden="1" customHeight="1">
      <c r="A55" s="765" t="s">
        <v>1053</v>
      </c>
      <c r="B55" s="726"/>
      <c r="C55" s="685"/>
      <c r="D55" s="685"/>
      <c r="E55" s="1365"/>
      <c r="F55" s="1366"/>
      <c r="G55" s="739"/>
      <c r="H55" s="735"/>
      <c r="I55" s="735"/>
      <c r="J55" s="735"/>
      <c r="K55" s="735"/>
      <c r="L55" s="735"/>
      <c r="M55" s="735" t="s">
        <v>42</v>
      </c>
      <c r="N55" s="735"/>
      <c r="O55" s="706" t="str">
        <f ca="1">SUBSTITUTE(CELL("address",E55),"$","")</f>
        <v>E55</v>
      </c>
      <c r="P55" s="706">
        <f>$P$5</f>
        <v>5</v>
      </c>
      <c r="Q55" s="706" t="str">
        <f ca="1">MID(CELL("filename",P55),FIND("]",CELL("filename",P55))+1,256)</f>
        <v>6. Interconnection</v>
      </c>
      <c r="R55" s="706" t="s">
        <v>113</v>
      </c>
      <c r="S55" s="706" t="s">
        <v>1054</v>
      </c>
      <c r="T55" s="706"/>
      <c r="U55" s="706" t="str">
        <f ca="1">P55&amp;"_"&amp;O55&amp;"_"&amp;S55</f>
        <v>5_E55_Completion_date_of_Tie_Line</v>
      </c>
      <c r="V55" s="706" t="s">
        <v>1030</v>
      </c>
      <c r="W55" s="706"/>
      <c r="X55" s="707" t="s">
        <v>417</v>
      </c>
      <c r="Y55" s="706" t="s">
        <v>85</v>
      </c>
      <c r="Z55" s="706" t="s">
        <v>85</v>
      </c>
      <c r="AB55" s="743" t="str">
        <f ca="1">"Requirement: "&amp;O51&amp;" answer of ""Yes"""</f>
        <v>Requirement: E51 answer of "Yes"</v>
      </c>
      <c r="AC55" s="706"/>
      <c r="AH55" s="740"/>
      <c r="AI55" s="740"/>
      <c r="BK55" s="764"/>
    </row>
    <row r="56" spans="1:63" s="738" customFormat="1" ht="5.25" customHeight="1">
      <c r="A56" s="684"/>
      <c r="B56" s="729"/>
      <c r="C56" s="729"/>
      <c r="D56" s="729"/>
      <c r="E56" s="729"/>
      <c r="F56" s="685"/>
      <c r="G56" s="739"/>
      <c r="H56" s="735"/>
      <c r="I56" s="735"/>
      <c r="J56" s="735"/>
      <c r="K56" s="735"/>
      <c r="L56" s="735" t="s">
        <v>78</v>
      </c>
      <c r="M56" s="735"/>
      <c r="N56" s="735"/>
      <c r="O56" s="706"/>
      <c r="P56" s="706"/>
      <c r="Q56" s="706"/>
      <c r="R56" s="706"/>
      <c r="S56" s="706"/>
      <c r="T56" s="706"/>
      <c r="U56" s="706"/>
      <c r="V56" s="706"/>
      <c r="W56" s="706"/>
      <c r="X56" s="706"/>
      <c r="Y56" s="706"/>
      <c r="Z56" s="735"/>
      <c r="AA56" s="735"/>
      <c r="AB56" s="735"/>
      <c r="AC56" s="735"/>
      <c r="AD56" s="735"/>
      <c r="AE56" s="735"/>
      <c r="AF56" s="735"/>
      <c r="AG56" s="735"/>
      <c r="AH56" s="736"/>
      <c r="AI56" s="736"/>
      <c r="AJ56" s="736"/>
      <c r="AK56" s="736"/>
      <c r="AL56" s="736"/>
      <c r="AM56" s="735"/>
      <c r="AN56" s="735"/>
      <c r="AO56" s="735"/>
      <c r="AP56" s="735"/>
      <c r="AQ56" s="735"/>
      <c r="AR56" s="735"/>
      <c r="AS56" s="735"/>
      <c r="AT56" s="735"/>
      <c r="AU56" s="735"/>
      <c r="AV56" s="735"/>
      <c r="AW56" s="735"/>
      <c r="AX56" s="735"/>
      <c r="AY56" s="735"/>
      <c r="AZ56" s="735"/>
      <c r="BA56" s="735"/>
      <c r="BB56" s="735"/>
      <c r="BC56" s="735"/>
      <c r="BD56" s="735"/>
      <c r="BE56" s="735"/>
      <c r="BF56" s="735"/>
      <c r="BG56" s="735"/>
      <c r="BH56" s="735"/>
      <c r="BI56" s="735"/>
      <c r="BJ56" s="735"/>
      <c r="BK56" s="737"/>
    </row>
    <row r="57" spans="1:63" s="738" customFormat="1" ht="41.25" hidden="1" customHeight="1">
      <c r="A57" s="991" t="s">
        <v>1055</v>
      </c>
      <c r="B57" s="992"/>
      <c r="C57" s="992"/>
      <c r="D57" s="992"/>
      <c r="E57" s="1170"/>
      <c r="F57" s="1171"/>
      <c r="G57" s="739"/>
      <c r="H57" s="735"/>
      <c r="I57" s="735"/>
      <c r="J57" s="735"/>
      <c r="K57" s="735"/>
      <c r="L57" s="735"/>
      <c r="M57" s="735" t="s">
        <v>42</v>
      </c>
      <c r="N57" s="735"/>
      <c r="O57" s="706" t="str">
        <f ca="1">SUBSTITUTE(CELL("address",E57),"$","")</f>
        <v>E57</v>
      </c>
      <c r="P57" s="706">
        <f>$P$5</f>
        <v>5</v>
      </c>
      <c r="Q57" s="706" t="str">
        <f ca="1">MID(CELL("filename",P57),FIND("]",CELL("filename",P57))+1,256)</f>
        <v>6. Interconnection</v>
      </c>
      <c r="R57" s="706" t="s">
        <v>113</v>
      </c>
      <c r="S57" s="706" t="s">
        <v>1056</v>
      </c>
      <c r="T57" s="706"/>
      <c r="U57" s="706" t="str">
        <f ca="1">P57&amp;"_"&amp;O57&amp;"_"&amp;S57</f>
        <v>5_E57_Map_tie_line_submitted</v>
      </c>
      <c r="V57" s="706" t="s">
        <v>83</v>
      </c>
      <c r="W57" s="706"/>
      <c r="X57" s="707" t="str">
        <f>CONCATENATE(AH57,",",AI57)</f>
        <v>Submitted,Not Submitted</v>
      </c>
      <c r="Y57" s="706" t="s">
        <v>85</v>
      </c>
      <c r="Z57" s="706" t="s">
        <v>85</v>
      </c>
      <c r="AA57" s="706"/>
      <c r="AB57" s="743" t="str">
        <f ca="1">"Requirement: "&amp;$O$5&amp;" answer of ""No"""</f>
        <v>Requirement: E5 answer of "No"</v>
      </c>
      <c r="AC57" s="706"/>
      <c r="AD57" s="706"/>
      <c r="AE57" s="706"/>
      <c r="AF57" s="740"/>
      <c r="AG57" s="740"/>
      <c r="AH57" s="707" t="s">
        <v>156</v>
      </c>
      <c r="AI57" s="740" t="s">
        <v>157</v>
      </c>
      <c r="AJ57" s="736"/>
      <c r="AK57" s="736"/>
      <c r="AL57" s="736"/>
      <c r="AM57" s="735"/>
      <c r="AN57" s="735"/>
      <c r="AO57" s="735"/>
      <c r="AP57" s="735"/>
      <c r="AQ57" s="735"/>
      <c r="AR57" s="735"/>
      <c r="AS57" s="735"/>
      <c r="AT57" s="735"/>
      <c r="AU57" s="735"/>
      <c r="AV57" s="735"/>
      <c r="AW57" s="735"/>
      <c r="AX57" s="735"/>
      <c r="AY57" s="735"/>
      <c r="AZ57" s="735"/>
      <c r="BA57" s="735"/>
      <c r="BB57" s="735"/>
      <c r="BC57" s="735"/>
      <c r="BD57" s="735"/>
      <c r="BE57" s="735"/>
      <c r="BF57" s="735"/>
      <c r="BG57" s="735"/>
      <c r="BH57" s="735"/>
      <c r="BI57" s="735"/>
      <c r="BJ57" s="735"/>
      <c r="BK57" s="737"/>
    </row>
    <row r="58" spans="1:63" s="738" customFormat="1" ht="5.25" hidden="1" customHeight="1">
      <c r="A58" s="684"/>
      <c r="B58" s="685"/>
      <c r="C58" s="685"/>
      <c r="D58" s="685"/>
      <c r="E58" s="685"/>
      <c r="F58" s="685"/>
      <c r="G58" s="739"/>
      <c r="H58" s="735"/>
      <c r="I58" s="735"/>
      <c r="J58" s="735"/>
      <c r="K58" s="735"/>
      <c r="L58" s="735" t="s">
        <v>78</v>
      </c>
      <c r="M58" s="735"/>
      <c r="N58" s="735"/>
      <c r="O58" s="706"/>
      <c r="P58" s="706"/>
      <c r="Q58" s="706"/>
      <c r="R58" s="706"/>
      <c r="S58" s="706"/>
      <c r="T58" s="706"/>
      <c r="U58" s="706"/>
      <c r="V58" s="706"/>
      <c r="W58" s="706"/>
      <c r="X58" s="706"/>
      <c r="Y58" s="706"/>
      <c r="Z58" s="735"/>
      <c r="AA58" s="735"/>
      <c r="AB58" s="735"/>
      <c r="AC58" s="735"/>
      <c r="AD58" s="735"/>
      <c r="AE58" s="735"/>
      <c r="AF58" s="735"/>
      <c r="AG58" s="735"/>
      <c r="AH58" s="736"/>
      <c r="AI58" s="736"/>
      <c r="AJ58" s="736"/>
      <c r="AK58" s="736"/>
      <c r="AL58" s="736"/>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5"/>
      <c r="BK58" s="737"/>
    </row>
    <row r="59" spans="1:63" s="735" customFormat="1" ht="23.25" hidden="1" customHeight="1">
      <c r="A59" s="999" t="s">
        <v>1057</v>
      </c>
      <c r="B59" s="1000"/>
      <c r="C59" s="1000"/>
      <c r="D59" s="1000"/>
      <c r="E59" s="1000"/>
      <c r="F59" s="1000"/>
      <c r="G59" s="739"/>
      <c r="M59" s="735" t="s">
        <v>42</v>
      </c>
      <c r="O59" s="706"/>
      <c r="P59" s="706"/>
      <c r="Q59" s="706"/>
      <c r="R59" s="706"/>
      <c r="S59" s="706"/>
      <c r="T59" s="706"/>
      <c r="U59" s="706"/>
      <c r="V59" s="706"/>
      <c r="W59" s="706"/>
      <c r="X59" s="706"/>
      <c r="Y59" s="706"/>
      <c r="AH59" s="736"/>
      <c r="AI59" s="736"/>
      <c r="AJ59" s="736"/>
      <c r="AK59" s="736"/>
      <c r="AL59" s="736"/>
      <c r="BK59" s="737"/>
    </row>
    <row r="60" spans="1:63" s="738" customFormat="1" ht="5.25" hidden="1" customHeight="1">
      <c r="A60" s="684"/>
      <c r="B60" s="685"/>
      <c r="C60" s="685"/>
      <c r="D60" s="685"/>
      <c r="E60" s="685"/>
      <c r="F60" s="685"/>
      <c r="G60" s="739"/>
      <c r="H60" s="735"/>
      <c r="I60" s="735"/>
      <c r="J60" s="735"/>
      <c r="K60" s="735"/>
      <c r="L60" s="735" t="s">
        <v>78</v>
      </c>
      <c r="M60" s="735"/>
      <c r="N60" s="735"/>
      <c r="O60" s="706"/>
      <c r="P60" s="706"/>
      <c r="Q60" s="706"/>
      <c r="R60" s="706"/>
      <c r="S60" s="706"/>
      <c r="T60" s="706"/>
      <c r="U60" s="706"/>
      <c r="V60" s="706"/>
      <c r="W60" s="706"/>
      <c r="X60" s="706"/>
      <c r="Y60" s="706"/>
      <c r="Z60" s="735"/>
      <c r="AA60" s="735"/>
      <c r="AB60" s="735"/>
      <c r="AC60" s="735"/>
      <c r="AD60" s="735"/>
      <c r="AE60" s="735"/>
      <c r="AF60" s="735"/>
      <c r="AG60" s="735"/>
      <c r="AH60" s="736"/>
      <c r="AI60" s="736"/>
      <c r="AJ60" s="736"/>
      <c r="AK60" s="736"/>
      <c r="AL60" s="736"/>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5"/>
      <c r="BK60" s="737"/>
    </row>
    <row r="61" spans="1:63" s="767" customFormat="1" ht="125.25" hidden="1" customHeight="1">
      <c r="A61" s="1345"/>
      <c r="B61" s="1346"/>
      <c r="C61" s="1346"/>
      <c r="D61" s="1346"/>
      <c r="E61" s="1346"/>
      <c r="F61" s="1347"/>
      <c r="G61" s="739"/>
      <c r="H61" s="735"/>
      <c r="I61" s="735"/>
      <c r="J61" s="735"/>
      <c r="K61" s="735"/>
      <c r="L61" s="735"/>
      <c r="M61" s="735" t="s">
        <v>42</v>
      </c>
      <c r="N61" s="735"/>
      <c r="O61" s="706" t="str">
        <f ca="1">SUBSTITUTE(CELL("address",A61),"$","")</f>
        <v>A61</v>
      </c>
      <c r="P61" s="706">
        <f>$P$5</f>
        <v>5</v>
      </c>
      <c r="Q61" s="706" t="str">
        <f ca="1">MID(CELL("filename",P61),FIND("]",CELL("filename",P61))+1,256)</f>
        <v>6. Interconnection</v>
      </c>
      <c r="R61" s="706" t="s">
        <v>113</v>
      </c>
      <c r="S61" s="706" t="s">
        <v>1058</v>
      </c>
      <c r="T61" s="706"/>
      <c r="U61" s="706" t="str">
        <f ca="1">P61&amp;"_"&amp;O61&amp;"_"&amp;S61</f>
        <v>5_A61_Description_of_tie-line_and_POI</v>
      </c>
      <c r="V61" s="706" t="s">
        <v>223</v>
      </c>
      <c r="W61" s="706">
        <v>2000</v>
      </c>
      <c r="X61" s="706"/>
      <c r="Y61" s="706" t="s">
        <v>85</v>
      </c>
      <c r="Z61" s="706" t="s">
        <v>85</v>
      </c>
      <c r="AB61" s="743" t="str">
        <f ca="1">"Requirement: "&amp;$O$5&amp;" answer of ""No"""</f>
        <v>Requirement: E5 answer of "No"</v>
      </c>
      <c r="AH61" s="736"/>
      <c r="AI61" s="736"/>
      <c r="BK61" s="768"/>
    </row>
    <row r="62" spans="1:63" s="738" customFormat="1" ht="5.25" customHeight="1">
      <c r="A62" s="684"/>
      <c r="B62" s="729"/>
      <c r="C62" s="729"/>
      <c r="D62" s="729"/>
      <c r="E62" s="729"/>
      <c r="F62" s="685"/>
      <c r="G62" s="739"/>
      <c r="H62" s="735"/>
      <c r="I62" s="735"/>
      <c r="J62" s="735"/>
      <c r="K62" s="735"/>
      <c r="L62" s="735" t="s">
        <v>78</v>
      </c>
      <c r="M62" s="735"/>
      <c r="N62" s="735"/>
      <c r="O62" s="706"/>
      <c r="P62" s="706"/>
      <c r="Q62" s="706"/>
      <c r="R62" s="706"/>
      <c r="S62" s="706"/>
      <c r="T62" s="706"/>
      <c r="U62" s="706"/>
      <c r="V62" s="706"/>
      <c r="W62" s="706"/>
      <c r="X62" s="706"/>
      <c r="Y62" s="706"/>
      <c r="Z62" s="735"/>
      <c r="AA62" s="735"/>
      <c r="AB62" s="735"/>
      <c r="AC62" s="735"/>
      <c r="AD62" s="735"/>
      <c r="AE62" s="735"/>
      <c r="AF62" s="735"/>
      <c r="AG62" s="735"/>
      <c r="AH62" s="736"/>
      <c r="AI62" s="736"/>
      <c r="AJ62" s="736"/>
      <c r="AK62" s="736"/>
      <c r="AL62" s="736"/>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5"/>
      <c r="BK62" s="737"/>
    </row>
    <row r="63" spans="1:63" s="738" customFormat="1" ht="5.25" customHeight="1">
      <c r="A63" s="684"/>
      <c r="B63" s="729"/>
      <c r="C63" s="729"/>
      <c r="D63" s="729"/>
      <c r="E63" s="729"/>
      <c r="F63" s="685"/>
      <c r="G63" s="739"/>
      <c r="H63" s="735"/>
      <c r="I63" s="735"/>
      <c r="J63" s="735"/>
      <c r="K63" s="735"/>
      <c r="L63" s="735" t="s">
        <v>78</v>
      </c>
      <c r="M63" s="735"/>
      <c r="N63" s="735"/>
      <c r="O63" s="706"/>
      <c r="P63" s="706"/>
      <c r="Q63" s="706"/>
      <c r="R63" s="706"/>
      <c r="S63" s="706"/>
      <c r="T63" s="706"/>
      <c r="U63" s="706"/>
      <c r="V63" s="706"/>
      <c r="W63" s="706"/>
      <c r="X63" s="706"/>
      <c r="Y63" s="706"/>
      <c r="Z63" s="735"/>
      <c r="AA63" s="735"/>
      <c r="AB63" s="735"/>
      <c r="AC63" s="735"/>
      <c r="AD63" s="735"/>
      <c r="AE63" s="735"/>
      <c r="AF63" s="735"/>
      <c r="AG63" s="735"/>
      <c r="AH63" s="736"/>
      <c r="AI63" s="736"/>
      <c r="AJ63" s="736"/>
      <c r="AK63" s="736"/>
      <c r="AL63" s="736"/>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5"/>
      <c r="BK63" s="737"/>
    </row>
    <row r="64" spans="1:63" s="526" customFormat="1" ht="14.5" hidden="1" thickBot="1">
      <c r="A64" s="537" t="s">
        <v>1059</v>
      </c>
      <c r="B64" s="538"/>
      <c r="C64" s="538"/>
      <c r="D64" s="538"/>
      <c r="E64" s="538"/>
      <c r="F64" s="670"/>
      <c r="G64" s="671"/>
      <c r="H64" s="24"/>
      <c r="I64" s="24"/>
      <c r="J64" s="24"/>
      <c r="K64" s="24"/>
      <c r="L64" s="24"/>
      <c r="M64" s="24" t="s">
        <v>42</v>
      </c>
      <c r="N64" s="24"/>
      <c r="O64" s="342"/>
      <c r="P64" s="342"/>
      <c r="Q64" s="342"/>
      <c r="R64" s="342"/>
      <c r="S64" s="342"/>
      <c r="T64" s="342"/>
      <c r="U64" s="342"/>
      <c r="V64" s="342"/>
      <c r="W64" s="342"/>
      <c r="X64" s="342"/>
      <c r="Y64" s="342"/>
      <c r="Z64" s="24"/>
      <c r="AA64" s="24"/>
      <c r="AB64" s="24"/>
      <c r="AC64" s="24"/>
      <c r="AD64" s="24"/>
      <c r="AE64" s="24"/>
      <c r="AF64" s="24"/>
      <c r="AG64" s="24"/>
      <c r="AH64" s="535"/>
      <c r="AI64" s="535"/>
      <c r="AJ64" s="535"/>
      <c r="AK64" s="535"/>
      <c r="AL64" s="535"/>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536"/>
    </row>
    <row r="65" spans="1:63" s="198" customFormat="1" ht="5.25" hidden="1" customHeight="1">
      <c r="A65" s="348"/>
      <c r="B65" s="520"/>
      <c r="C65" s="520"/>
      <c r="D65" s="520"/>
      <c r="E65" s="520"/>
      <c r="F65" s="349"/>
      <c r="G65" s="522"/>
      <c r="H65" s="24"/>
      <c r="I65" s="24"/>
      <c r="J65" s="24"/>
      <c r="K65" s="24"/>
      <c r="L65" s="24" t="s">
        <v>78</v>
      </c>
      <c r="M65" s="24"/>
      <c r="N65" s="24"/>
      <c r="O65" s="342"/>
      <c r="P65" s="342"/>
      <c r="Q65" s="342"/>
      <c r="R65" s="342"/>
      <c r="S65" s="342"/>
      <c r="T65" s="342"/>
      <c r="U65" s="342"/>
      <c r="V65" s="342"/>
      <c r="W65" s="342"/>
      <c r="X65" s="342"/>
      <c r="Y65" s="342"/>
      <c r="Z65" s="24"/>
      <c r="AA65" s="24"/>
      <c r="AB65" s="24"/>
      <c r="AC65" s="24"/>
      <c r="AD65" s="24"/>
      <c r="AE65" s="24"/>
      <c r="AF65" s="24"/>
      <c r="AG65" s="24"/>
      <c r="AH65" s="535"/>
      <c r="AI65" s="535"/>
      <c r="AJ65" s="535"/>
      <c r="AK65" s="535"/>
      <c r="AL65" s="535"/>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536"/>
    </row>
    <row r="66" spans="1:63" s="198" customFormat="1" ht="40" hidden="1" customHeight="1">
      <c r="A66" s="348" t="s">
        <v>1060</v>
      </c>
      <c r="B66" s="349"/>
      <c r="C66" s="349"/>
      <c r="D66" s="349"/>
      <c r="E66" s="1353"/>
      <c r="F66" s="1354"/>
      <c r="G66" s="522"/>
      <c r="H66" s="24"/>
      <c r="I66" s="24"/>
      <c r="J66" s="24"/>
      <c r="K66" s="24"/>
      <c r="L66" s="24"/>
      <c r="M66" s="24" t="s">
        <v>42</v>
      </c>
      <c r="N66" s="24"/>
      <c r="O66" s="342" t="str">
        <f ca="1">SUBSTITUTE(CELL("address",E66),"$","")</f>
        <v>E66</v>
      </c>
      <c r="P66" s="342">
        <f>$P$5</f>
        <v>5</v>
      </c>
      <c r="Q66" s="342" t="str">
        <f ca="1">MID(CELL("filename",P66),FIND("]",CELL("filename",P66))+1,256)</f>
        <v>6. Interconnection</v>
      </c>
      <c r="R66" s="342" t="s">
        <v>1061</v>
      </c>
      <c r="S66" s="342" t="s">
        <v>1062</v>
      </c>
      <c r="T66" s="342"/>
      <c r="U66" s="342" t="str">
        <f ca="1">P66&amp;"_"&amp;O66&amp;"_"&amp;S66</f>
        <v>5_E66_Transmission_Providers</v>
      </c>
      <c r="V66" s="342" t="s">
        <v>223</v>
      </c>
      <c r="W66" s="342">
        <v>100</v>
      </c>
      <c r="X66" s="342"/>
      <c r="Y66" s="342" t="s">
        <v>85</v>
      </c>
      <c r="Z66" s="342" t="s">
        <v>85</v>
      </c>
      <c r="AA66" s="24"/>
      <c r="AB66" s="669" t="str">
        <f ca="1">"Requirement: "&amp;$O$5&amp;" answer of ""No"""</f>
        <v>Requirement: E5 answer of "No"</v>
      </c>
      <c r="AC66" s="24"/>
      <c r="AD66" s="24"/>
      <c r="AE66" s="24"/>
      <c r="AF66" s="24"/>
      <c r="AG66" s="24"/>
      <c r="AH66" s="535"/>
      <c r="AI66" s="535"/>
      <c r="AJ66" s="535"/>
      <c r="AK66" s="535"/>
      <c r="AL66" s="535"/>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536"/>
    </row>
    <row r="67" spans="1:63" s="198" customFormat="1" ht="5.25" hidden="1" customHeight="1">
      <c r="A67" s="348"/>
      <c r="B67" s="349"/>
      <c r="C67" s="349"/>
      <c r="D67" s="349"/>
      <c r="E67" s="542"/>
      <c r="F67" s="542"/>
      <c r="G67" s="522"/>
      <c r="H67" s="24"/>
      <c r="I67" s="24"/>
      <c r="J67" s="24"/>
      <c r="K67" s="24"/>
      <c r="L67" s="24" t="s">
        <v>78</v>
      </c>
      <c r="M67" s="24"/>
      <c r="N67" s="24"/>
      <c r="O67" s="342"/>
      <c r="P67" s="342"/>
      <c r="Q67" s="342"/>
      <c r="R67" s="342"/>
      <c r="S67" s="342"/>
      <c r="T67" s="342"/>
      <c r="U67" s="342"/>
      <c r="V67" s="342"/>
      <c r="W67" s="342"/>
      <c r="X67" s="342"/>
      <c r="Y67" s="342"/>
      <c r="Z67" s="24"/>
      <c r="AA67" s="24"/>
      <c r="AB67" s="24"/>
      <c r="AC67" s="24"/>
      <c r="AD67" s="24"/>
      <c r="AE67" s="24"/>
      <c r="AF67" s="24"/>
      <c r="AG67" s="24"/>
      <c r="AH67" s="535"/>
      <c r="AI67" s="535"/>
      <c r="AJ67" s="535"/>
      <c r="AK67" s="535"/>
      <c r="AL67" s="535"/>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536"/>
    </row>
    <row r="68" spans="1:63" s="198" customFormat="1" ht="25.5" hidden="1" customHeight="1">
      <c r="A68" s="543" t="s">
        <v>1063</v>
      </c>
      <c r="B68" s="347"/>
      <c r="C68" s="347"/>
      <c r="D68" s="347"/>
      <c r="E68" s="1202"/>
      <c r="F68" s="1203"/>
      <c r="G68" s="544"/>
      <c r="H68" s="24"/>
      <c r="I68" s="24"/>
      <c r="J68" s="24"/>
      <c r="K68" s="24"/>
      <c r="L68" s="24"/>
      <c r="M68" s="24" t="s">
        <v>42</v>
      </c>
      <c r="N68" s="24"/>
      <c r="O68" s="342" t="str">
        <f ca="1">SUBSTITUTE(CELL("address",E68),"$","")</f>
        <v>E68</v>
      </c>
      <c r="P68" s="342">
        <f>$P$5</f>
        <v>5</v>
      </c>
      <c r="Q68" s="342" t="str">
        <f ca="1">MID(CELL("filename",P68),FIND("]",CELL("filename",P68))+1,256)</f>
        <v>6. Interconnection</v>
      </c>
      <c r="R68" s="342" t="s">
        <v>1061</v>
      </c>
      <c r="S68" s="342" t="s">
        <v>1064</v>
      </c>
      <c r="T68" s="342"/>
      <c r="U68" s="342" t="str">
        <f ca="1">P68&amp;"_"&amp;O68&amp;"_"&amp;S68</f>
        <v>5_E68_Use_PSE_transmission</v>
      </c>
      <c r="V68" s="342" t="s">
        <v>83</v>
      </c>
      <c r="W68" s="342"/>
      <c r="X68" s="525" t="str">
        <f>CONCATENATE(AH68,",",AI68)</f>
        <v>Yes,No</v>
      </c>
      <c r="Y68" s="342" t="s">
        <v>85</v>
      </c>
      <c r="Z68" s="342" t="s">
        <v>85</v>
      </c>
      <c r="AA68" s="545"/>
      <c r="AB68" s="669" t="str">
        <f ca="1">"Requirement: "&amp;$O$5&amp;" answer of ""No"""</f>
        <v>Requirement: E5 answer of "No"</v>
      </c>
      <c r="AC68" s="24"/>
      <c r="AD68" s="24"/>
      <c r="AE68" s="24"/>
      <c r="AF68" s="24"/>
      <c r="AG68" s="24"/>
      <c r="AH68" s="535" t="s">
        <v>84</v>
      </c>
      <c r="AI68" s="535" t="s">
        <v>85</v>
      </c>
      <c r="AJ68" s="535"/>
      <c r="AK68" s="535"/>
      <c r="AL68" s="535"/>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536"/>
    </row>
    <row r="69" spans="1:63" s="198" customFormat="1" ht="5.25" hidden="1" customHeight="1">
      <c r="A69" s="348"/>
      <c r="B69" s="349"/>
      <c r="C69" s="349"/>
      <c r="D69" s="349"/>
      <c r="E69" s="349"/>
      <c r="F69" s="349"/>
      <c r="G69" s="522"/>
      <c r="H69" s="24"/>
      <c r="I69" s="24"/>
      <c r="J69" s="24"/>
      <c r="K69" s="24"/>
      <c r="L69" s="24" t="s">
        <v>78</v>
      </c>
      <c r="M69" s="24"/>
      <c r="N69" s="24"/>
      <c r="O69" s="342"/>
      <c r="P69" s="342"/>
      <c r="Q69" s="342"/>
      <c r="R69" s="342"/>
      <c r="S69" s="342"/>
      <c r="T69" s="342"/>
      <c r="U69" s="342"/>
      <c r="V69" s="342"/>
      <c r="W69" s="342"/>
      <c r="X69" s="342"/>
      <c r="Y69" s="342"/>
      <c r="Z69" s="24"/>
      <c r="AA69" s="24"/>
      <c r="AB69" s="24"/>
      <c r="AC69" s="24"/>
      <c r="AD69" s="24"/>
      <c r="AE69" s="24"/>
      <c r="AF69" s="24"/>
      <c r="AG69" s="24"/>
      <c r="AH69" s="535"/>
      <c r="AI69" s="535"/>
      <c r="AJ69" s="535"/>
      <c r="AK69" s="535"/>
      <c r="AL69" s="535"/>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536"/>
    </row>
    <row r="70" spans="1:63" s="198" customFormat="1" ht="25.5" hidden="1" customHeight="1">
      <c r="A70" s="543" t="s">
        <v>1065</v>
      </c>
      <c r="B70" s="347"/>
      <c r="C70" s="347"/>
      <c r="D70" s="347"/>
      <c r="E70" s="1202"/>
      <c r="F70" s="1203"/>
      <c r="G70" s="544"/>
      <c r="H70" s="24"/>
      <c r="I70" s="24"/>
      <c r="J70" s="24"/>
      <c r="K70" s="24"/>
      <c r="L70" s="24"/>
      <c r="M70" s="24" t="s">
        <v>42</v>
      </c>
      <c r="N70" s="24"/>
      <c r="O70" s="342" t="str">
        <f ca="1">SUBSTITUTE(CELL("address",E70),"$","")</f>
        <v>E70</v>
      </c>
      <c r="P70" s="342">
        <f>$P$5</f>
        <v>5</v>
      </c>
      <c r="Q70" s="342" t="str">
        <f ca="1">MID(CELL("filename",P70),FIND("]",CELL("filename",P70))+1,256)</f>
        <v>6. Interconnection</v>
      </c>
      <c r="R70" s="342" t="s">
        <v>1061</v>
      </c>
      <c r="S70" s="342" t="s">
        <v>1066</v>
      </c>
      <c r="T70" s="342"/>
      <c r="U70" s="342" t="str">
        <f ca="1">P70&amp;"_"&amp;O70&amp;"_"&amp;S70</f>
        <v>5_E70_Interconnected_West_of_Cascades</v>
      </c>
      <c r="V70" s="342" t="s">
        <v>83</v>
      </c>
      <c r="W70" s="342"/>
      <c r="X70" s="525" t="str">
        <f>CONCATENATE(AH70,",",AI70)</f>
        <v>Yes,No</v>
      </c>
      <c r="Y70" s="342" t="s">
        <v>85</v>
      </c>
      <c r="Z70" s="342" t="s">
        <v>85</v>
      </c>
      <c r="AA70" s="545"/>
      <c r="AB70" s="669" t="str">
        <f ca="1">"Requirement: "&amp;$O$5&amp;" answer of ""No"""</f>
        <v>Requirement: E5 answer of "No"</v>
      </c>
      <c r="AC70" s="24"/>
      <c r="AD70" s="24"/>
      <c r="AE70" s="24"/>
      <c r="AF70" s="24"/>
      <c r="AG70" s="24"/>
      <c r="AH70" s="535" t="s">
        <v>84</v>
      </c>
      <c r="AI70" s="535" t="s">
        <v>85</v>
      </c>
      <c r="AJ70" s="535"/>
      <c r="AK70" s="535"/>
      <c r="AL70" s="535"/>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536"/>
    </row>
    <row r="71" spans="1:63" s="198" customFormat="1" ht="5.25" hidden="1" customHeight="1">
      <c r="A71" s="348"/>
      <c r="B71" s="349"/>
      <c r="C71" s="349"/>
      <c r="D71" s="349"/>
      <c r="E71" s="349"/>
      <c r="F71" s="349"/>
      <c r="G71" s="522"/>
      <c r="H71" s="24"/>
      <c r="I71" s="24"/>
      <c r="J71" s="24"/>
      <c r="K71" s="24"/>
      <c r="L71" s="24" t="s">
        <v>78</v>
      </c>
      <c r="M71" s="24"/>
      <c r="N71" s="24"/>
      <c r="O71" s="342"/>
      <c r="P71" s="342"/>
      <c r="Q71" s="342"/>
      <c r="R71" s="342"/>
      <c r="S71" s="342"/>
      <c r="T71" s="342"/>
      <c r="U71" s="342"/>
      <c r="V71" s="342"/>
      <c r="W71" s="342"/>
      <c r="X71" s="342"/>
      <c r="Y71" s="342"/>
      <c r="Z71" s="24"/>
      <c r="AA71" s="24"/>
      <c r="AB71" s="24"/>
      <c r="AC71" s="24"/>
      <c r="AD71" s="24"/>
      <c r="AE71" s="24"/>
      <c r="AF71" s="24"/>
      <c r="AG71" s="24"/>
      <c r="AH71" s="535"/>
      <c r="AI71" s="535"/>
      <c r="AJ71" s="535"/>
      <c r="AK71" s="535"/>
      <c r="AL71" s="535"/>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536"/>
    </row>
    <row r="72" spans="1:63" s="198" customFormat="1" ht="25" hidden="1" customHeight="1">
      <c r="A72" s="1381" t="s">
        <v>1067</v>
      </c>
      <c r="B72" s="1382"/>
      <c r="C72" s="1382"/>
      <c r="D72" s="347"/>
      <c r="E72" s="1202"/>
      <c r="F72" s="1203"/>
      <c r="G72" s="544"/>
      <c r="H72" s="24"/>
      <c r="I72" s="24"/>
      <c r="J72" s="24"/>
      <c r="K72" s="24"/>
      <c r="L72" s="24"/>
      <c r="M72" s="24" t="s">
        <v>42</v>
      </c>
      <c r="N72" s="24"/>
      <c r="O72" s="342" t="str">
        <f ca="1">SUBSTITUTE(CELL("address",E72),"$","")</f>
        <v>E72</v>
      </c>
      <c r="P72" s="342">
        <f>$P$5</f>
        <v>5</v>
      </c>
      <c r="Q72" s="342" t="str">
        <f ca="1">MID(CELL("filename",P72),FIND("]",CELL("filename",P72))+1,256)</f>
        <v>6. Interconnection</v>
      </c>
      <c r="R72" s="342" t="s">
        <v>1061</v>
      </c>
      <c r="S72" s="342" t="s">
        <v>1068</v>
      </c>
      <c r="T72" s="342"/>
      <c r="U72" s="342" t="str">
        <f ca="1">P72&amp;"_"&amp;O72&amp;"_"&amp;S72</f>
        <v>5_E72_transmission_secured</v>
      </c>
      <c r="V72" s="342" t="s">
        <v>83</v>
      </c>
      <c r="W72" s="342"/>
      <c r="X72" s="525" t="str">
        <f>CONCATENATE(AH72,",",AI72)</f>
        <v>Yes,No</v>
      </c>
      <c r="Y72" s="342" t="s">
        <v>85</v>
      </c>
      <c r="Z72" s="342" t="s">
        <v>85</v>
      </c>
      <c r="AA72" s="545"/>
      <c r="AB72" s="669" t="str">
        <f ca="1">"Requirement: "&amp;$O$5&amp;" answer of ""No"""</f>
        <v>Requirement: E5 answer of "No"</v>
      </c>
      <c r="AC72" s="24"/>
      <c r="AD72" s="24"/>
      <c r="AE72" s="24"/>
      <c r="AF72" s="24"/>
      <c r="AG72" s="24"/>
      <c r="AH72" s="535" t="s">
        <v>84</v>
      </c>
      <c r="AI72" s="535" t="s">
        <v>85</v>
      </c>
      <c r="AJ72" s="535"/>
      <c r="AK72" s="535"/>
      <c r="AL72" s="535"/>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536"/>
    </row>
    <row r="73" spans="1:63" s="198" customFormat="1" ht="5.25" hidden="1" customHeight="1">
      <c r="A73" s="348"/>
      <c r="B73" s="349"/>
      <c r="C73" s="349"/>
      <c r="D73" s="347"/>
      <c r="E73" s="349"/>
      <c r="F73" s="349"/>
      <c r="G73" s="522"/>
      <c r="H73" s="24"/>
      <c r="I73" s="24"/>
      <c r="J73" s="24"/>
      <c r="K73" s="24"/>
      <c r="L73" s="24" t="s">
        <v>78</v>
      </c>
      <c r="M73" s="24"/>
      <c r="N73" s="24"/>
      <c r="O73" s="342"/>
      <c r="P73" s="342"/>
      <c r="Q73" s="342"/>
      <c r="R73" s="342"/>
      <c r="S73" s="342"/>
      <c r="T73" s="342"/>
      <c r="U73" s="342"/>
      <c r="V73" s="342"/>
      <c r="W73" s="342"/>
      <c r="X73" s="24"/>
      <c r="Y73" s="342"/>
      <c r="Z73" s="24"/>
      <c r="AA73" s="24"/>
      <c r="AB73" s="24"/>
      <c r="AC73" s="24"/>
      <c r="AD73" s="24"/>
      <c r="AE73" s="24"/>
      <c r="AF73" s="24"/>
      <c r="AG73" s="24"/>
      <c r="AH73" s="535"/>
      <c r="AI73" s="535"/>
      <c r="AJ73" s="535"/>
      <c r="AK73" s="535"/>
      <c r="AL73" s="535"/>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536"/>
    </row>
    <row r="74" spans="1:63" s="198" customFormat="1" ht="25.5" hidden="1" customHeight="1">
      <c r="A74" s="547" t="s">
        <v>1069</v>
      </c>
      <c r="B74" s="347"/>
      <c r="C74" s="347"/>
      <c r="D74" s="347"/>
      <c r="E74" s="1202"/>
      <c r="F74" s="1203"/>
      <c r="G74" s="544"/>
      <c r="H74" s="24"/>
      <c r="I74" s="24"/>
      <c r="J74" s="24"/>
      <c r="K74" s="24"/>
      <c r="L74" s="24"/>
      <c r="M74" s="24" t="s">
        <v>42</v>
      </c>
      <c r="N74" s="24"/>
      <c r="O74" s="342" t="str">
        <f ca="1">SUBSTITUTE(CELL("address",E74),"$","")</f>
        <v>E74</v>
      </c>
      <c r="P74" s="342">
        <f>$P$5</f>
        <v>5</v>
      </c>
      <c r="Q74" s="342" t="str">
        <f ca="1">MID(CELL("filename",P74),FIND("]",CELL("filename",P74))+1,256)</f>
        <v>6. Interconnection</v>
      </c>
      <c r="R74" s="342" t="s">
        <v>1061</v>
      </c>
      <c r="S74" s="342" t="s">
        <v>1070</v>
      </c>
      <c r="T74" s="342"/>
      <c r="U74" s="342" t="str">
        <f ca="1">P74&amp;"_"&amp;O74&amp;"_"&amp;S74</f>
        <v>5_E74_secured_transmission_type</v>
      </c>
      <c r="V74" s="342" t="s">
        <v>83</v>
      </c>
      <c r="W74" s="342"/>
      <c r="X74" s="525" t="str">
        <f>CONCATENATE(AH74,",",AI74)</f>
        <v>Network Integration Transmission Service,Firm Point to Point</v>
      </c>
      <c r="Y74" s="342" t="s">
        <v>85</v>
      </c>
      <c r="Z74" s="342" t="s">
        <v>85</v>
      </c>
      <c r="AA74" s="545"/>
      <c r="AB74" s="669" t="str">
        <f ca="1">"Requirement: "&amp;O72&amp;" answer of ""Yes"""</f>
        <v>Requirement: E72 answer of "Yes"</v>
      </c>
      <c r="AC74" s="24"/>
      <c r="AD74" s="24"/>
      <c r="AE74" s="24"/>
      <c r="AF74" s="24"/>
      <c r="AG74" s="24"/>
      <c r="AH74" s="535" t="s">
        <v>1071</v>
      </c>
      <c r="AI74" s="535" t="s">
        <v>1072</v>
      </c>
      <c r="AJ74" s="535"/>
      <c r="AK74" s="535"/>
      <c r="AL74" s="535"/>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536"/>
    </row>
    <row r="75" spans="1:63" s="198" customFormat="1" ht="5.25" hidden="1" customHeight="1">
      <c r="A75" s="348"/>
      <c r="B75" s="349"/>
      <c r="C75" s="349"/>
      <c r="D75" s="349"/>
      <c r="E75" s="349"/>
      <c r="F75" s="349"/>
      <c r="G75" s="522"/>
      <c r="H75" s="24"/>
      <c r="I75" s="24"/>
      <c r="J75" s="24"/>
      <c r="K75" s="24"/>
      <c r="L75" s="24" t="s">
        <v>78</v>
      </c>
      <c r="M75" s="24"/>
      <c r="N75" s="24"/>
      <c r="O75" s="342"/>
      <c r="P75" s="342"/>
      <c r="Q75" s="342"/>
      <c r="R75" s="342"/>
      <c r="S75" s="342"/>
      <c r="T75" s="342"/>
      <c r="U75" s="342"/>
      <c r="V75" s="342"/>
      <c r="W75" s="342"/>
      <c r="X75" s="342"/>
      <c r="Y75" s="342"/>
      <c r="Z75" s="24"/>
      <c r="AA75" s="24"/>
      <c r="AB75" s="24"/>
      <c r="AC75" s="24"/>
      <c r="AD75" s="24"/>
      <c r="AE75" s="24"/>
      <c r="AF75" s="24"/>
      <c r="AG75" s="24"/>
      <c r="AH75" s="535"/>
      <c r="AI75" s="535"/>
      <c r="AJ75" s="535"/>
      <c r="AK75" s="535"/>
      <c r="AL75" s="535"/>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536"/>
    </row>
    <row r="76" spans="1:63" s="198" customFormat="1" ht="25" hidden="1" customHeight="1">
      <c r="A76" s="1381" t="s">
        <v>1073</v>
      </c>
      <c r="B76" s="1382"/>
      <c r="C76" s="1382"/>
      <c r="D76" s="546"/>
      <c r="E76" s="1202"/>
      <c r="F76" s="1203"/>
      <c r="G76" s="544"/>
      <c r="H76" s="24"/>
      <c r="I76" s="24"/>
      <c r="J76" s="24"/>
      <c r="K76" s="24"/>
      <c r="L76" s="24"/>
      <c r="M76" s="24" t="s">
        <v>42</v>
      </c>
      <c r="N76" s="24"/>
      <c r="O76" s="342" t="str">
        <f ca="1">SUBSTITUTE(CELL("address",E76),"$","")</f>
        <v>E76</v>
      </c>
      <c r="P76" s="342">
        <f>$P$5</f>
        <v>5</v>
      </c>
      <c r="Q76" s="342" t="str">
        <f ca="1">MID(CELL("filename",P76),FIND("]",CELL("filename",P76))+1,256)</f>
        <v>6. Interconnection</v>
      </c>
      <c r="R76" s="342" t="s">
        <v>1061</v>
      </c>
      <c r="S76" s="342" t="s">
        <v>1074</v>
      </c>
      <c r="T76" s="342"/>
      <c r="U76" s="342" t="str">
        <f ca="1">P76&amp;"_"&amp;O76&amp;"_"&amp;S76</f>
        <v>5_E76_transmission_requested</v>
      </c>
      <c r="V76" s="342" t="s">
        <v>83</v>
      </c>
      <c r="W76" s="342"/>
      <c r="X76" s="525" t="str">
        <f>CONCATENATE(AH76,",",AI76)</f>
        <v>Yes,No</v>
      </c>
      <c r="Y76" s="342" t="s">
        <v>85</v>
      </c>
      <c r="Z76" s="342" t="s">
        <v>85</v>
      </c>
      <c r="AA76" s="545"/>
      <c r="AB76" s="669" t="str">
        <f ca="1">"Requirement: "&amp;$O$5&amp;" answer of ""No"""</f>
        <v>Requirement: E5 answer of "No"</v>
      </c>
      <c r="AC76" s="24"/>
      <c r="AD76" s="24"/>
      <c r="AE76" s="24"/>
      <c r="AF76" s="24"/>
      <c r="AG76" s="24"/>
      <c r="AH76" s="535" t="s">
        <v>84</v>
      </c>
      <c r="AI76" s="535" t="s">
        <v>85</v>
      </c>
      <c r="AJ76" s="535"/>
      <c r="AK76" s="535"/>
      <c r="AL76" s="535"/>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536"/>
    </row>
    <row r="77" spans="1:63" s="198" customFormat="1" ht="5.25" hidden="1" customHeight="1">
      <c r="A77" s="348"/>
      <c r="B77" s="349"/>
      <c r="C77" s="349"/>
      <c r="D77" s="347"/>
      <c r="E77" s="349"/>
      <c r="F77" s="349"/>
      <c r="G77" s="522"/>
      <c r="H77" s="24"/>
      <c r="I77" s="24"/>
      <c r="J77" s="24"/>
      <c r="K77" s="24"/>
      <c r="L77" s="24" t="s">
        <v>78</v>
      </c>
      <c r="M77" s="24"/>
      <c r="N77" s="24"/>
      <c r="O77" s="342"/>
      <c r="P77" s="342"/>
      <c r="Q77" s="342"/>
      <c r="R77" s="342"/>
      <c r="S77" s="342"/>
      <c r="T77" s="342"/>
      <c r="U77" s="342"/>
      <c r="V77" s="342"/>
      <c r="W77" s="342"/>
      <c r="X77" s="24"/>
      <c r="Y77" s="342"/>
      <c r="Z77" s="24"/>
      <c r="AA77" s="24"/>
      <c r="AB77" s="24"/>
      <c r="AC77" s="24"/>
      <c r="AD77" s="24"/>
      <c r="AE77" s="24"/>
      <c r="AF77" s="24"/>
      <c r="AG77" s="24"/>
      <c r="AH77" s="535"/>
      <c r="AI77" s="535"/>
      <c r="AJ77" s="535"/>
      <c r="AK77" s="535"/>
      <c r="AL77" s="535"/>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536"/>
    </row>
    <row r="78" spans="1:63" s="198" customFormat="1" ht="25.5" hidden="1" customHeight="1">
      <c r="A78" s="547" t="s">
        <v>1075</v>
      </c>
      <c r="B78" s="347"/>
      <c r="C78" s="347"/>
      <c r="D78" s="347"/>
      <c r="E78" s="1202"/>
      <c r="F78" s="1203"/>
      <c r="G78" s="544"/>
      <c r="H78" s="24"/>
      <c r="I78" s="24"/>
      <c r="J78" s="24"/>
      <c r="K78" s="24"/>
      <c r="L78" s="24"/>
      <c r="M78" s="24" t="s">
        <v>42</v>
      </c>
      <c r="N78" s="24"/>
      <c r="O78" s="342" t="str">
        <f ca="1">SUBSTITUTE(CELL("address",E78),"$","")</f>
        <v>E78</v>
      </c>
      <c r="P78" s="342">
        <f>$P$5</f>
        <v>5</v>
      </c>
      <c r="Q78" s="342" t="str">
        <f ca="1">MID(CELL("filename",P78),FIND("]",CELL("filename",P78))+1,256)</f>
        <v>6. Interconnection</v>
      </c>
      <c r="R78" s="342" t="s">
        <v>1061</v>
      </c>
      <c r="S78" s="342" t="s">
        <v>1076</v>
      </c>
      <c r="T78" s="342"/>
      <c r="U78" s="342" t="str">
        <f ca="1">P78&amp;"_"&amp;O78&amp;"_"&amp;S78</f>
        <v>5_E78_transmission_requested_type</v>
      </c>
      <c r="V78" s="342" t="s">
        <v>83</v>
      </c>
      <c r="W78" s="342"/>
      <c r="X78" s="525" t="str">
        <f>CONCATENATE(AH78,",",AI78)</f>
        <v>Network Integration Transmission Service,Firm Point to Point</v>
      </c>
      <c r="Y78" s="342" t="s">
        <v>85</v>
      </c>
      <c r="Z78" s="342" t="s">
        <v>85</v>
      </c>
      <c r="AA78" s="24"/>
      <c r="AB78" s="669" t="str">
        <f ca="1">"Requirement: "&amp;$O$76&amp;" answer of ""Yes"""</f>
        <v>Requirement: E76 answer of "Yes"</v>
      </c>
      <c r="AC78" s="24"/>
      <c r="AD78" s="24"/>
      <c r="AE78" s="24"/>
      <c r="AF78" s="24"/>
      <c r="AG78" s="24"/>
      <c r="AH78" s="535" t="s">
        <v>1071</v>
      </c>
      <c r="AI78" s="535" t="s">
        <v>1072</v>
      </c>
      <c r="AJ78" s="535"/>
      <c r="AK78" s="535"/>
      <c r="AL78" s="535"/>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536"/>
    </row>
    <row r="79" spans="1:63" s="198" customFormat="1" ht="5.25" hidden="1" customHeight="1">
      <c r="A79" s="348"/>
      <c r="B79" s="349"/>
      <c r="C79" s="349"/>
      <c r="D79" s="349"/>
      <c r="E79" s="349"/>
      <c r="F79" s="349"/>
      <c r="G79" s="522"/>
      <c r="H79" s="24"/>
      <c r="I79" s="24"/>
      <c r="J79" s="24"/>
      <c r="K79" s="24"/>
      <c r="L79" s="24" t="s">
        <v>78</v>
      </c>
      <c r="M79" s="24"/>
      <c r="N79" s="24"/>
      <c r="O79" s="342"/>
      <c r="P79" s="342"/>
      <c r="Q79" s="342"/>
      <c r="R79" s="342"/>
      <c r="S79" s="24"/>
      <c r="T79" s="342"/>
      <c r="U79" s="342"/>
      <c r="V79" s="342"/>
      <c r="W79" s="342"/>
      <c r="X79" s="342"/>
      <c r="Y79" s="342"/>
      <c r="Z79" s="24"/>
      <c r="AA79" s="24"/>
      <c r="AB79" s="24"/>
      <c r="AC79" s="24"/>
      <c r="AD79" s="24"/>
      <c r="AE79" s="24"/>
      <c r="AF79" s="24"/>
      <c r="AG79" s="24"/>
      <c r="AH79" s="535"/>
      <c r="AI79" s="535"/>
      <c r="AJ79" s="535"/>
      <c r="AK79" s="535"/>
      <c r="AL79" s="535"/>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536"/>
    </row>
    <row r="80" spans="1:63" s="198" customFormat="1" ht="25" hidden="1" customHeight="1">
      <c r="A80" s="1379" t="s">
        <v>1077</v>
      </c>
      <c r="B80" s="1380"/>
      <c r="C80" s="1380"/>
      <c r="D80" s="347"/>
      <c r="E80" s="1348"/>
      <c r="F80" s="1349"/>
      <c r="G80" s="544"/>
      <c r="H80" s="24"/>
      <c r="I80" s="24"/>
      <c r="J80" s="24"/>
      <c r="K80" s="24"/>
      <c r="L80" s="24"/>
      <c r="M80" s="24" t="s">
        <v>42</v>
      </c>
      <c r="N80" s="24"/>
      <c r="O80" s="342" t="str">
        <f ca="1">SUBSTITUTE(CELL("address",E80),"$","")</f>
        <v>E80</v>
      </c>
      <c r="P80" s="342">
        <f>$P$5</f>
        <v>5</v>
      </c>
      <c r="Q80" s="342" t="str">
        <f ca="1">MID(CELL("filename",P80),FIND("]",CELL("filename",P80))+1,256)</f>
        <v>6. Interconnection</v>
      </c>
      <c r="R80" s="342" t="s">
        <v>1061</v>
      </c>
      <c r="S80" s="342" t="s">
        <v>1078</v>
      </c>
      <c r="T80" s="342"/>
      <c r="U80" s="342" t="str">
        <f ca="1">P80&amp;"_"&amp;O80&amp;"_"&amp;S80</f>
        <v>5_E80_TSR_que_number</v>
      </c>
      <c r="V80" s="342" t="s">
        <v>223</v>
      </c>
      <c r="W80" s="342">
        <v>100</v>
      </c>
      <c r="X80" s="342"/>
      <c r="Y80" s="342" t="s">
        <v>85</v>
      </c>
      <c r="Z80" s="342" t="s">
        <v>85</v>
      </c>
      <c r="AA80" s="545"/>
      <c r="AB80" s="669" t="str">
        <f ca="1">"Requirement: "&amp;$O$76&amp;" answer of ""Yes"""</f>
        <v>Requirement: E76 answer of "Yes"</v>
      </c>
      <c r="AC80" s="24"/>
      <c r="AD80" s="24"/>
      <c r="AE80" s="24"/>
      <c r="AF80" s="24"/>
      <c r="AG80" s="24"/>
      <c r="AH80" s="535" t="s">
        <v>84</v>
      </c>
      <c r="AI80" s="535" t="s">
        <v>85</v>
      </c>
      <c r="AJ80" s="535"/>
      <c r="AK80" s="535"/>
      <c r="AL80" s="535"/>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536"/>
    </row>
    <row r="81" spans="1:63" s="198" customFormat="1" ht="5.25" hidden="1" customHeight="1">
      <c r="A81" s="348"/>
      <c r="B81" s="349"/>
      <c r="C81" s="349"/>
      <c r="D81" s="347"/>
      <c r="E81" s="349"/>
      <c r="F81" s="349"/>
      <c r="G81" s="522"/>
      <c r="H81" s="24"/>
      <c r="I81" s="24"/>
      <c r="J81" s="24"/>
      <c r="K81" s="24"/>
      <c r="L81" s="24" t="s">
        <v>78</v>
      </c>
      <c r="M81" s="24"/>
      <c r="N81" s="24"/>
      <c r="O81" s="342"/>
      <c r="P81" s="342"/>
      <c r="Q81" s="342"/>
      <c r="R81" s="342"/>
      <c r="S81" s="342"/>
      <c r="T81" s="342"/>
      <c r="U81" s="342"/>
      <c r="V81" s="342"/>
      <c r="W81" s="342"/>
      <c r="X81" s="24"/>
      <c r="Y81" s="342"/>
      <c r="Z81" s="24"/>
      <c r="AA81" s="24"/>
      <c r="AB81" s="24"/>
      <c r="AC81" s="24"/>
      <c r="AD81" s="24"/>
      <c r="AE81" s="24"/>
      <c r="AF81" s="24"/>
      <c r="AG81" s="24"/>
      <c r="AH81" s="535"/>
      <c r="AI81" s="535"/>
      <c r="AJ81" s="535"/>
      <c r="AK81" s="535"/>
      <c r="AL81" s="535"/>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536"/>
    </row>
    <row r="82" spans="1:63" s="198" customFormat="1" ht="25" hidden="1" customHeight="1">
      <c r="A82" s="1383" t="s">
        <v>1079</v>
      </c>
      <c r="B82" s="1384"/>
      <c r="C82" s="1384"/>
      <c r="D82" s="347"/>
      <c r="E82" s="1386"/>
      <c r="F82" s="1387"/>
      <c r="G82" s="544"/>
      <c r="H82" s="24"/>
      <c r="I82" s="24"/>
      <c r="J82" s="24"/>
      <c r="K82" s="24"/>
      <c r="L82" s="24"/>
      <c r="M82" s="24" t="s">
        <v>42</v>
      </c>
      <c r="N82" s="24"/>
      <c r="O82" s="342" t="str">
        <f ca="1">SUBSTITUTE(CELL("address",E82),"$","")</f>
        <v>E82</v>
      </c>
      <c r="P82" s="342">
        <f>$P$5</f>
        <v>5</v>
      </c>
      <c r="Q82" s="342" t="str">
        <f ca="1">MID(CELL("filename",P82),FIND("]",CELL("filename",P82))+1,256)</f>
        <v>6. Interconnection</v>
      </c>
      <c r="R82" s="342" t="s">
        <v>1061</v>
      </c>
      <c r="S82" s="342" t="s">
        <v>1080</v>
      </c>
      <c r="T82" s="342"/>
      <c r="U82" s="342" t="str">
        <f ca="1">P82&amp;"_"&amp;O82&amp;"_"&amp;S82</f>
        <v>5_E82_long_term_firm_transmission_date?</v>
      </c>
      <c r="V82" s="342" t="s">
        <v>1030</v>
      </c>
      <c r="W82" s="342"/>
      <c r="X82" s="525" t="s">
        <v>417</v>
      </c>
      <c r="Y82" s="342" t="s">
        <v>85</v>
      </c>
      <c r="Z82" s="342" t="s">
        <v>85</v>
      </c>
      <c r="AA82" s="545"/>
      <c r="AB82" s="669" t="str">
        <f ca="1">"Requirement: "&amp;$O$76&amp;" answer of ""Yes"""</f>
        <v>Requirement: E76 answer of "Yes"</v>
      </c>
      <c r="AC82" s="24"/>
      <c r="AD82" s="24"/>
      <c r="AE82" s="24"/>
      <c r="AF82" s="24"/>
      <c r="AG82" s="24"/>
      <c r="AH82" s="535"/>
      <c r="AI82" s="535"/>
      <c r="AJ82" s="535"/>
      <c r="AK82" s="535"/>
      <c r="AL82" s="535"/>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536"/>
    </row>
    <row r="83" spans="1:63" s="198" customFormat="1" ht="25" hidden="1" customHeight="1">
      <c r="A83" s="548"/>
      <c r="B83" s="549"/>
      <c r="C83" s="549"/>
      <c r="D83" s="347"/>
      <c r="E83" s="349"/>
      <c r="F83" s="349"/>
      <c r="G83" s="544"/>
      <c r="H83" s="24"/>
      <c r="I83" s="24"/>
      <c r="J83" s="24"/>
      <c r="K83" s="24"/>
      <c r="L83" s="24"/>
      <c r="M83" s="24" t="s">
        <v>42</v>
      </c>
      <c r="N83" s="24"/>
      <c r="O83" s="342"/>
      <c r="P83" s="342"/>
      <c r="Q83" s="342"/>
      <c r="R83" s="342"/>
      <c r="S83" s="342"/>
      <c r="T83" s="342"/>
      <c r="U83" s="342"/>
      <c r="V83" s="342"/>
      <c r="W83" s="342"/>
      <c r="X83" s="24"/>
      <c r="Y83" s="550"/>
      <c r="Z83" s="545"/>
      <c r="AA83" s="545"/>
      <c r="AB83" s="24"/>
      <c r="AC83" s="24"/>
      <c r="AD83" s="24"/>
      <c r="AE83" s="24"/>
      <c r="AF83" s="24"/>
      <c r="AG83" s="24"/>
      <c r="AH83" s="535"/>
      <c r="AI83" s="535"/>
      <c r="AJ83" s="535"/>
      <c r="AK83" s="535"/>
      <c r="AL83" s="535"/>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536"/>
    </row>
    <row r="84" spans="1:63" s="198" customFormat="1" ht="5.25" hidden="1" customHeight="1">
      <c r="A84" s="348"/>
      <c r="B84" s="539"/>
      <c r="C84" s="540"/>
      <c r="D84" s="540"/>
      <c r="E84" s="540"/>
      <c r="F84" s="540"/>
      <c r="G84" s="522"/>
      <c r="H84" s="24"/>
      <c r="I84" s="24"/>
      <c r="J84" s="24"/>
      <c r="K84" s="24"/>
      <c r="L84" s="24" t="s">
        <v>78</v>
      </c>
      <c r="M84" s="24"/>
      <c r="N84" s="24"/>
      <c r="O84" s="342" t="e">
        <f ca="1">SUBSTITUTE(CELL("address",#REF!),"$","")</f>
        <v>#REF!</v>
      </c>
      <c r="P84" s="342">
        <f t="shared" ref="P84:P87" si="5">$P$5</f>
        <v>5</v>
      </c>
      <c r="Q84" s="342" t="str">
        <f t="shared" ref="Q84:Q87" ca="1" si="6">MID(CELL("filename",P84),FIND("]",CELL("filename",P84))+1,256)</f>
        <v>6. Interconnection</v>
      </c>
      <c r="R84" s="342" t="s">
        <v>1061</v>
      </c>
      <c r="S84" s="342" t="s">
        <v>1042</v>
      </c>
      <c r="T84" s="342">
        <v>4</v>
      </c>
      <c r="U84" s="342" t="e">
        <f t="shared" ref="U84:U87" ca="1" si="7">P84&amp;"_"&amp;O84&amp;"_"&amp;S84&amp;"_"&amp;T84</f>
        <v>#REF!</v>
      </c>
      <c r="V84" s="342" t="s">
        <v>540</v>
      </c>
      <c r="W84" s="342"/>
      <c r="X84" s="342" t="str">
        <f>"&gt;=0"</f>
        <v>&gt;=0</v>
      </c>
      <c r="Y84" s="342" t="s">
        <v>85</v>
      </c>
      <c r="Z84" s="342" t="s">
        <v>85</v>
      </c>
      <c r="AA84" s="24"/>
      <c r="AB84" s="669" t="e">
        <f>"Requirement: "&amp;#REF!&amp;" answer of ""Not Null"""</f>
        <v>#REF!</v>
      </c>
      <c r="AC84" s="24"/>
      <c r="AD84" s="24"/>
      <c r="AE84" s="24"/>
      <c r="AF84" s="24"/>
      <c r="AG84" s="24"/>
      <c r="AH84" s="535"/>
      <c r="AI84" s="535"/>
      <c r="AJ84" s="535"/>
      <c r="AK84" s="535"/>
      <c r="AL84" s="535"/>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536"/>
    </row>
    <row r="85" spans="1:63" s="198" customFormat="1" ht="7.75" hidden="1" customHeight="1">
      <c r="A85" s="348"/>
      <c r="B85" s="539"/>
      <c r="C85" s="540"/>
      <c r="D85" s="540"/>
      <c r="E85" s="540"/>
      <c r="F85" s="540"/>
      <c r="G85" s="522"/>
      <c r="H85" s="24"/>
      <c r="I85" s="24"/>
      <c r="J85" s="24"/>
      <c r="K85" s="24" t="s">
        <v>395</v>
      </c>
      <c r="L85" s="24"/>
      <c r="M85" s="24"/>
      <c r="N85" s="24"/>
      <c r="O85" s="342" t="e">
        <f ca="1">SUBSTITUTE(CELL("address",#REF!),"$","")</f>
        <v>#REF!</v>
      </c>
      <c r="P85" s="342">
        <f t="shared" si="5"/>
        <v>5</v>
      </c>
      <c r="Q85" s="342" t="str">
        <f t="shared" ca="1" si="6"/>
        <v>6. Interconnection</v>
      </c>
      <c r="R85" s="342" t="s">
        <v>1061</v>
      </c>
      <c r="S85" s="342" t="s">
        <v>1033</v>
      </c>
      <c r="T85" s="342">
        <v>4</v>
      </c>
      <c r="U85" s="342" t="e">
        <f t="shared" ca="1" si="7"/>
        <v>#REF!</v>
      </c>
      <c r="V85" s="342" t="s">
        <v>83</v>
      </c>
      <c r="W85" s="342"/>
      <c r="X85" s="525" t="str">
        <f>CONCATENATE(AH85,",",AI85)</f>
        <v>In Progress,Completed</v>
      </c>
      <c r="Y85" s="342" t="s">
        <v>85</v>
      </c>
      <c r="Z85" s="342" t="s">
        <v>85</v>
      </c>
      <c r="AA85" s="24"/>
      <c r="AB85" s="669" t="e">
        <f>"Requirement: "&amp;#REF!&amp;" answer of ""Not Null"""</f>
        <v>#REF!</v>
      </c>
      <c r="AC85" s="24"/>
      <c r="AD85" s="24"/>
      <c r="AE85" s="24"/>
      <c r="AF85" s="24"/>
      <c r="AG85" s="24"/>
      <c r="AH85" s="530" t="s">
        <v>1043</v>
      </c>
      <c r="AI85" s="535" t="s">
        <v>1044</v>
      </c>
      <c r="AJ85" s="535"/>
      <c r="AK85" s="535"/>
      <c r="AL85" s="535"/>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536"/>
    </row>
    <row r="86" spans="1:63" s="198" customFormat="1" ht="7.75" hidden="1" customHeight="1">
      <c r="A86" s="348"/>
      <c r="B86" s="539"/>
      <c r="C86" s="540"/>
      <c r="D86" s="540"/>
      <c r="E86" s="540"/>
      <c r="F86" s="540"/>
      <c r="G86" s="522"/>
      <c r="H86" s="24"/>
      <c r="I86" s="24"/>
      <c r="J86" s="24"/>
      <c r="K86" s="24" t="s">
        <v>395</v>
      </c>
      <c r="L86" s="24"/>
      <c r="M86" s="24"/>
      <c r="N86" s="24"/>
      <c r="O86" s="342" t="e">
        <f ca="1">SUBSTITUTE(CELL("address",#REF!),"$","")</f>
        <v>#REF!</v>
      </c>
      <c r="P86" s="342">
        <f t="shared" si="5"/>
        <v>5</v>
      </c>
      <c r="Q86" s="342" t="str">
        <f t="shared" ca="1" si="6"/>
        <v>6. Interconnection</v>
      </c>
      <c r="R86" s="342" t="s">
        <v>1061</v>
      </c>
      <c r="S86" s="342" t="s">
        <v>1045</v>
      </c>
      <c r="T86" s="342">
        <v>4</v>
      </c>
      <c r="U86" s="342" t="e">
        <f t="shared" ca="1" si="7"/>
        <v>#REF!</v>
      </c>
      <c r="V86" s="342" t="s">
        <v>1030</v>
      </c>
      <c r="W86" s="342"/>
      <c r="X86" s="525" t="s">
        <v>417</v>
      </c>
      <c r="Y86" s="342" t="s">
        <v>85</v>
      </c>
      <c r="Z86" s="342" t="s">
        <v>85</v>
      </c>
      <c r="AA86" s="24"/>
      <c r="AB86" s="669" t="e">
        <f>"Requirement: "&amp;#REF!&amp;" answer of ""Not Null"""</f>
        <v>#REF!</v>
      </c>
      <c r="AC86" s="24"/>
      <c r="AD86" s="24"/>
      <c r="AE86" s="24"/>
      <c r="AF86" s="24"/>
      <c r="AG86" s="24"/>
      <c r="AH86" s="535"/>
      <c r="AI86" s="535"/>
      <c r="AJ86" s="535"/>
      <c r="AK86" s="535"/>
      <c r="AL86" s="535"/>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536"/>
    </row>
    <row r="87" spans="1:63" s="198" customFormat="1" ht="7.75" hidden="1" customHeight="1">
      <c r="A87" s="348"/>
      <c r="B87" s="539"/>
      <c r="C87" s="540"/>
      <c r="D87" s="540"/>
      <c r="E87" s="540"/>
      <c r="F87" s="540"/>
      <c r="G87" s="522"/>
      <c r="H87" s="24"/>
      <c r="I87" s="24"/>
      <c r="J87" s="24"/>
      <c r="K87" s="24" t="s">
        <v>395</v>
      </c>
      <c r="L87" s="24"/>
      <c r="M87" s="24"/>
      <c r="N87" s="24"/>
      <c r="O87" s="342" t="e">
        <f ca="1">SUBSTITUTE(CELL("address",#REF!),"$","")</f>
        <v>#REF!</v>
      </c>
      <c r="P87" s="342">
        <f t="shared" si="5"/>
        <v>5</v>
      </c>
      <c r="Q87" s="342" t="str">
        <f t="shared" ca="1" si="6"/>
        <v>6. Interconnection</v>
      </c>
      <c r="R87" s="342" t="s">
        <v>1061</v>
      </c>
      <c r="S87" s="342" t="s">
        <v>1046</v>
      </c>
      <c r="T87" s="342">
        <v>4</v>
      </c>
      <c r="U87" s="342" t="e">
        <f t="shared" ca="1" si="7"/>
        <v>#REF!</v>
      </c>
      <c r="V87" s="342" t="s">
        <v>223</v>
      </c>
      <c r="W87" s="342">
        <v>100</v>
      </c>
      <c r="X87" s="342"/>
      <c r="Y87" s="342" t="s">
        <v>85</v>
      </c>
      <c r="Z87" s="342" t="s">
        <v>85</v>
      </c>
      <c r="AA87" s="24"/>
      <c r="AB87" s="669" t="e">
        <f>"Requirement: "&amp;#REF!&amp;" answer of ""Not Null"""</f>
        <v>#REF!</v>
      </c>
      <c r="AC87" s="24"/>
      <c r="AD87" s="24"/>
      <c r="AE87" s="24"/>
      <c r="AF87" s="24"/>
      <c r="AG87" s="24"/>
      <c r="AH87" s="535"/>
      <c r="AI87" s="535"/>
      <c r="AJ87" s="535"/>
      <c r="AK87" s="535"/>
      <c r="AL87" s="535"/>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536"/>
    </row>
    <row r="88" spans="1:63" s="198" customFormat="1" ht="27" hidden="1" customHeight="1">
      <c r="A88" s="1388" t="s">
        <v>1081</v>
      </c>
      <c r="B88" s="1128"/>
      <c r="C88" s="1128"/>
      <c r="D88" s="1128"/>
      <c r="E88" s="1128"/>
      <c r="F88" s="1128"/>
      <c r="G88" s="522"/>
      <c r="H88" s="24"/>
      <c r="I88" s="24"/>
      <c r="J88" s="24"/>
      <c r="K88" s="24"/>
      <c r="L88" s="24"/>
      <c r="M88" s="24" t="s">
        <v>42</v>
      </c>
      <c r="N88" s="24"/>
      <c r="O88" s="342"/>
      <c r="P88" s="342"/>
      <c r="Q88" s="342"/>
      <c r="R88" s="342"/>
      <c r="S88" s="342"/>
      <c r="T88" s="342"/>
      <c r="U88" s="342"/>
      <c r="V88" s="342"/>
      <c r="W88" s="342"/>
      <c r="X88" s="342"/>
      <c r="Y88" s="342"/>
      <c r="Z88" s="24"/>
      <c r="AA88" s="24"/>
      <c r="AB88" s="24"/>
      <c r="AC88" s="24"/>
      <c r="AD88" s="24"/>
      <c r="AE88" s="24"/>
      <c r="AF88" s="24"/>
      <c r="AG88" s="24"/>
      <c r="AH88" s="535"/>
      <c r="AI88" s="535"/>
      <c r="AJ88" s="535"/>
      <c r="AK88" s="535"/>
      <c r="AL88" s="535"/>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536"/>
    </row>
    <row r="89" spans="1:63" s="198" customFormat="1" ht="5.25" hidden="1" customHeight="1">
      <c r="A89" s="348"/>
      <c r="B89" s="520"/>
      <c r="C89" s="520"/>
      <c r="D89" s="520"/>
      <c r="E89" s="520"/>
      <c r="F89" s="349"/>
      <c r="G89" s="522"/>
      <c r="H89" s="24"/>
      <c r="I89" s="24"/>
      <c r="J89" s="24"/>
      <c r="K89" s="24"/>
      <c r="L89" s="24" t="s">
        <v>78</v>
      </c>
      <c r="M89" s="24"/>
      <c r="N89" s="24"/>
      <c r="O89" s="342"/>
      <c r="P89" s="342"/>
      <c r="Q89" s="342"/>
      <c r="R89" s="342"/>
      <c r="S89" s="342"/>
      <c r="T89" s="342"/>
      <c r="U89" s="342"/>
      <c r="V89" s="342"/>
      <c r="W89" s="342"/>
      <c r="X89" s="342"/>
      <c r="Y89" s="342"/>
      <c r="Z89" s="24"/>
      <c r="AA89" s="24"/>
      <c r="AB89" s="24"/>
      <c r="AC89" s="24"/>
      <c r="AD89" s="24"/>
      <c r="AE89" s="24"/>
      <c r="AF89" s="24"/>
      <c r="AG89" s="24"/>
      <c r="AH89" s="535"/>
      <c r="AI89" s="535"/>
      <c r="AJ89" s="535"/>
      <c r="AK89" s="535"/>
      <c r="AL89" s="535"/>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536"/>
    </row>
    <row r="90" spans="1:63" s="24" customFormat="1" ht="125.25" hidden="1" customHeight="1">
      <c r="A90" s="1369"/>
      <c r="B90" s="1370"/>
      <c r="C90" s="1370"/>
      <c r="D90" s="1370"/>
      <c r="E90" s="1370"/>
      <c r="F90" s="1371"/>
      <c r="G90" s="522"/>
      <c r="M90" s="24" t="s">
        <v>42</v>
      </c>
      <c r="O90" s="342" t="str">
        <f ca="1">SUBSTITUTE(CELL("address",A90),"$","")</f>
        <v>A90</v>
      </c>
      <c r="P90" s="342">
        <f>$P$5</f>
        <v>5</v>
      </c>
      <c r="Q90" s="342" t="str">
        <f ca="1">MID(CELL("filename",P90),FIND("]",CELL("filename",P90))+1,256)</f>
        <v>6. Interconnection</v>
      </c>
      <c r="R90" s="342" t="s">
        <v>1061</v>
      </c>
      <c r="S90" s="342" t="s">
        <v>1082</v>
      </c>
      <c r="T90" s="342"/>
      <c r="U90" s="342" t="str">
        <f ca="1">P90&amp;"_"&amp;O90&amp;"_"&amp;S90</f>
        <v>5_A90_Alternate_Solutions_to_firm_delivery_to_PSE_system</v>
      </c>
      <c r="V90" s="342" t="s">
        <v>223</v>
      </c>
      <c r="W90" s="342">
        <v>2000</v>
      </c>
      <c r="X90" s="342"/>
      <c r="Y90" s="342" t="s">
        <v>85</v>
      </c>
      <c r="Z90" s="342" t="s">
        <v>85</v>
      </c>
      <c r="AH90" s="535"/>
      <c r="AI90" s="535"/>
      <c r="AJ90" s="535"/>
      <c r="AK90" s="535"/>
      <c r="AL90" s="535"/>
      <c r="BK90" s="536"/>
    </row>
    <row r="91" spans="1:63" s="198" customFormat="1" ht="5.25" customHeight="1" thickBot="1">
      <c r="A91" s="348"/>
      <c r="B91" s="520"/>
      <c r="C91" s="520"/>
      <c r="D91" s="520"/>
      <c r="E91" s="520"/>
      <c r="F91" s="349"/>
      <c r="G91" s="522"/>
      <c r="H91" s="24"/>
      <c r="I91" s="24"/>
      <c r="J91" s="24"/>
      <c r="K91" s="24"/>
      <c r="L91" s="24" t="s">
        <v>78</v>
      </c>
      <c r="M91" s="24"/>
      <c r="N91" s="24"/>
      <c r="O91" s="342"/>
      <c r="P91" s="342"/>
      <c r="Q91" s="342"/>
      <c r="R91" s="342"/>
      <c r="S91" s="342"/>
      <c r="T91" s="342"/>
      <c r="U91" s="342"/>
      <c r="V91" s="342"/>
      <c r="W91" s="342"/>
      <c r="X91" s="342"/>
      <c r="Y91" s="342"/>
      <c r="Z91" s="24"/>
      <c r="AA91" s="24"/>
      <c r="AB91" s="24"/>
      <c r="AC91" s="24"/>
      <c r="AD91" s="24"/>
      <c r="AE91" s="24"/>
      <c r="AF91" s="24"/>
      <c r="AG91" s="24"/>
      <c r="AH91" s="535"/>
      <c r="AI91" s="535"/>
      <c r="AJ91" s="535"/>
      <c r="AK91" s="535"/>
      <c r="AL91" s="535"/>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536"/>
    </row>
    <row r="92" spans="1:63" s="738" customFormat="1" ht="14.5" thickBot="1">
      <c r="A92" s="731" t="s">
        <v>1083</v>
      </c>
      <c r="B92" s="732"/>
      <c r="C92" s="732"/>
      <c r="D92" s="732"/>
      <c r="E92" s="732"/>
      <c r="F92" s="733"/>
      <c r="G92" s="734"/>
      <c r="H92" s="735"/>
      <c r="I92" s="735"/>
      <c r="J92" s="735"/>
      <c r="K92" s="735"/>
      <c r="L92" s="735"/>
      <c r="M92" s="735" t="s">
        <v>42</v>
      </c>
      <c r="N92" s="735"/>
      <c r="O92" s="706"/>
      <c r="P92" s="706"/>
      <c r="Q92" s="706"/>
      <c r="R92" s="706"/>
      <c r="S92" s="706"/>
      <c r="T92" s="706"/>
      <c r="U92" s="706"/>
      <c r="V92" s="706"/>
      <c r="W92" s="706"/>
      <c r="X92" s="706"/>
      <c r="Y92" s="706"/>
      <c r="Z92" s="735"/>
      <c r="AA92" s="735"/>
      <c r="AB92" s="735"/>
      <c r="AC92" s="735"/>
      <c r="AD92" s="735"/>
      <c r="AE92" s="735"/>
      <c r="AF92" s="735"/>
      <c r="AG92" s="735"/>
      <c r="AH92" s="736"/>
      <c r="AI92" s="736"/>
      <c r="AJ92" s="736"/>
      <c r="AK92" s="736"/>
      <c r="AL92" s="736"/>
      <c r="AM92" s="735"/>
      <c r="AN92" s="735"/>
      <c r="AO92" s="735"/>
      <c r="AP92" s="735"/>
      <c r="AQ92" s="735"/>
      <c r="AR92" s="735"/>
      <c r="AS92" s="735"/>
      <c r="AT92" s="735"/>
      <c r="AU92" s="735"/>
      <c r="AV92" s="735"/>
      <c r="AW92" s="735"/>
      <c r="AX92" s="735"/>
      <c r="AY92" s="735"/>
      <c r="AZ92" s="735"/>
      <c r="BA92" s="735"/>
      <c r="BB92" s="735"/>
      <c r="BC92" s="735"/>
      <c r="BD92" s="735"/>
      <c r="BE92" s="735"/>
      <c r="BF92" s="735"/>
      <c r="BG92" s="735"/>
      <c r="BH92" s="735"/>
      <c r="BI92" s="735"/>
      <c r="BJ92" s="735"/>
      <c r="BK92" s="737"/>
    </row>
    <row r="93" spans="1:63" s="738" customFormat="1" ht="7.75" customHeight="1">
      <c r="A93" s="684"/>
      <c r="B93" s="729"/>
      <c r="C93" s="729"/>
      <c r="D93" s="729"/>
      <c r="E93" s="729"/>
      <c r="F93" s="685"/>
      <c r="G93" s="739"/>
      <c r="H93" s="735"/>
      <c r="I93" s="735"/>
      <c r="J93" s="735"/>
      <c r="K93" s="735"/>
      <c r="L93" s="735"/>
      <c r="M93" s="735"/>
      <c r="N93" s="735"/>
      <c r="O93" s="706"/>
      <c r="P93" s="706"/>
      <c r="Q93" s="706"/>
      <c r="R93" s="706"/>
      <c r="S93" s="706"/>
      <c r="T93" s="706"/>
      <c r="U93" s="706"/>
      <c r="V93" s="706"/>
      <c r="W93" s="706"/>
      <c r="X93" s="706"/>
      <c r="Y93" s="706"/>
      <c r="Z93" s="735"/>
      <c r="AA93" s="735"/>
      <c r="AB93" s="735"/>
      <c r="AC93" s="735"/>
      <c r="AD93" s="735"/>
      <c r="AE93" s="735"/>
      <c r="AF93" s="735"/>
      <c r="AG93" s="735"/>
      <c r="AH93" s="736"/>
      <c r="AI93" s="736"/>
      <c r="AJ93" s="736"/>
      <c r="AK93" s="736"/>
      <c r="AL93" s="736"/>
      <c r="AM93" s="735"/>
      <c r="AN93" s="735"/>
      <c r="AO93" s="735"/>
      <c r="AP93" s="735"/>
      <c r="AQ93" s="735"/>
      <c r="AR93" s="735"/>
      <c r="AS93" s="735"/>
      <c r="AT93" s="735"/>
      <c r="AU93" s="735"/>
      <c r="AV93" s="735"/>
      <c r="AW93" s="735"/>
      <c r="AX93" s="735"/>
      <c r="AY93" s="735"/>
      <c r="AZ93" s="735"/>
      <c r="BA93" s="735"/>
      <c r="BB93" s="735"/>
      <c r="BC93" s="735"/>
      <c r="BD93" s="735"/>
      <c r="BE93" s="735"/>
      <c r="BF93" s="735"/>
      <c r="BG93" s="735"/>
      <c r="BH93" s="735"/>
      <c r="BI93" s="735"/>
      <c r="BJ93" s="735"/>
      <c r="BK93" s="737"/>
    </row>
    <row r="94" spans="1:63" s="738" customFormat="1" ht="25.5" customHeight="1">
      <c r="A94" s="769" t="s">
        <v>1084</v>
      </c>
      <c r="B94" s="770"/>
      <c r="C94" s="770"/>
      <c r="D94" s="770"/>
      <c r="E94" s="520"/>
      <c r="F94" s="880"/>
      <c r="G94" s="771"/>
      <c r="H94" s="735"/>
      <c r="I94" s="735"/>
      <c r="J94" s="735"/>
      <c r="K94" s="735"/>
      <c r="L94" s="735"/>
      <c r="M94" s="735" t="s">
        <v>42</v>
      </c>
      <c r="N94" s="735"/>
      <c r="O94" s="706" t="str">
        <f ca="1">SUBSTITUTE(CELL("address",E94),"$","")</f>
        <v>E94</v>
      </c>
      <c r="P94" s="706">
        <f>$P$5</f>
        <v>5</v>
      </c>
      <c r="Q94" s="706" t="str">
        <f ca="1">MID(CELL("filename",P94),FIND("]",CELL("filename",P94))+1,256)</f>
        <v>6. Interconnection</v>
      </c>
      <c r="R94" s="706" t="s">
        <v>1061</v>
      </c>
      <c r="S94" s="706" t="s">
        <v>1085</v>
      </c>
      <c r="T94" s="706"/>
      <c r="U94" s="706" t="str">
        <f ca="1">P94&amp;"_"&amp;O94&amp;"_"&amp;S94</f>
        <v>5_E94_Storage_load_request</v>
      </c>
      <c r="V94" s="706" t="s">
        <v>83</v>
      </c>
      <c r="W94" s="706"/>
      <c r="X94" s="707" t="str">
        <f>CONCATENATE(AH94,",",AI94)</f>
        <v>Yes,No</v>
      </c>
      <c r="Y94" s="706" t="s">
        <v>85</v>
      </c>
      <c r="Z94" s="706" t="s">
        <v>85</v>
      </c>
      <c r="AA94" s="772"/>
      <c r="AB94" s="735"/>
      <c r="AC94" s="735"/>
      <c r="AD94" s="735"/>
      <c r="AE94" s="735"/>
      <c r="AF94" s="735"/>
      <c r="AG94" s="735"/>
      <c r="AH94" s="736" t="s">
        <v>84</v>
      </c>
      <c r="AI94" s="736" t="s">
        <v>85</v>
      </c>
      <c r="AJ94" s="736"/>
      <c r="AK94" s="736"/>
      <c r="AL94" s="736"/>
      <c r="AM94" s="735"/>
      <c r="AN94" s="735"/>
      <c r="AO94" s="735"/>
      <c r="AP94" s="735"/>
      <c r="AQ94" s="735"/>
      <c r="AR94" s="735"/>
      <c r="AS94" s="735"/>
      <c r="AT94" s="735"/>
      <c r="AU94" s="735"/>
      <c r="AV94" s="735"/>
      <c r="AW94" s="735"/>
      <c r="AX94" s="735"/>
      <c r="AY94" s="735"/>
      <c r="AZ94" s="735"/>
      <c r="BA94" s="735"/>
      <c r="BB94" s="735"/>
      <c r="BC94" s="735"/>
      <c r="BD94" s="735"/>
      <c r="BE94" s="735"/>
      <c r="BF94" s="735"/>
      <c r="BG94" s="735"/>
      <c r="BH94" s="735"/>
      <c r="BI94" s="735"/>
      <c r="BJ94" s="735"/>
      <c r="BK94" s="737"/>
    </row>
    <row r="95" spans="1:63" s="738" customFormat="1" ht="5.25" customHeight="1">
      <c r="A95" s="684"/>
      <c r="B95" s="685"/>
      <c r="C95" s="685"/>
      <c r="D95" s="685"/>
      <c r="E95" s="520"/>
      <c r="F95" s="685"/>
      <c r="G95" s="739"/>
      <c r="H95" s="735"/>
      <c r="I95" s="735"/>
      <c r="J95" s="735"/>
      <c r="K95" s="735"/>
      <c r="L95" s="735" t="s">
        <v>78</v>
      </c>
      <c r="M95" s="735"/>
      <c r="N95" s="735"/>
      <c r="O95" s="706"/>
      <c r="P95" s="706"/>
      <c r="Q95" s="706"/>
      <c r="R95" s="706"/>
      <c r="S95" s="706"/>
      <c r="T95" s="706"/>
      <c r="U95" s="706"/>
      <c r="V95" s="706"/>
      <c r="W95" s="706"/>
      <c r="X95" s="706"/>
      <c r="Y95" s="706"/>
      <c r="Z95" s="735"/>
      <c r="AA95" s="735"/>
      <c r="AB95" s="735"/>
      <c r="AC95" s="735"/>
      <c r="AD95" s="735"/>
      <c r="AE95" s="735"/>
      <c r="AF95" s="735"/>
      <c r="AG95" s="735"/>
      <c r="AH95" s="736"/>
      <c r="AI95" s="736"/>
      <c r="AJ95" s="736"/>
      <c r="AK95" s="736"/>
      <c r="AL95" s="736"/>
      <c r="AM95" s="735"/>
      <c r="AN95" s="735"/>
      <c r="AO95" s="735"/>
      <c r="AP95" s="735"/>
      <c r="AQ95" s="735"/>
      <c r="AR95" s="735"/>
      <c r="AS95" s="735"/>
      <c r="AT95" s="735"/>
      <c r="AU95" s="735"/>
      <c r="AV95" s="735"/>
      <c r="AW95" s="735"/>
      <c r="AX95" s="735"/>
      <c r="AY95" s="735"/>
      <c r="AZ95" s="735"/>
      <c r="BA95" s="735"/>
      <c r="BB95" s="735"/>
      <c r="BC95" s="735"/>
      <c r="BD95" s="735"/>
      <c r="BE95" s="735"/>
      <c r="BF95" s="735"/>
      <c r="BG95" s="735"/>
      <c r="BH95" s="735"/>
      <c r="BI95" s="735"/>
      <c r="BJ95" s="735"/>
      <c r="BK95" s="737"/>
    </row>
    <row r="96" spans="1:63" s="738" customFormat="1" ht="12.65" customHeight="1">
      <c r="A96" s="773" t="s">
        <v>1086</v>
      </c>
      <c r="B96" s="685"/>
      <c r="C96" s="685"/>
      <c r="D96" s="685"/>
      <c r="E96" s="520"/>
      <c r="F96" s="349"/>
      <c r="G96" s="739"/>
      <c r="H96" s="735"/>
      <c r="I96" s="735"/>
      <c r="J96" s="735"/>
      <c r="K96" s="735"/>
      <c r="L96" s="735"/>
      <c r="M96" s="735" t="s">
        <v>42</v>
      </c>
      <c r="N96" s="735"/>
      <c r="O96" s="706" t="str">
        <f ca="1">SUBSTITUTE(CELL("address",E96),"$","")</f>
        <v>E96</v>
      </c>
      <c r="P96" s="706">
        <f>$P$5</f>
        <v>5</v>
      </c>
      <c r="Q96" s="706" t="str">
        <f ca="1">MID(CELL("filename",P96),FIND("]",CELL("filename",P96))+1,256)</f>
        <v>6. Interconnection</v>
      </c>
      <c r="R96" s="706" t="s">
        <v>113</v>
      </c>
      <c r="S96" s="706" t="s">
        <v>1087</v>
      </c>
      <c r="T96" s="706"/>
      <c r="U96" s="706" t="str">
        <f ca="1">P96&amp;"_"&amp;O96&amp;"_"&amp;S96</f>
        <v>5_E96_Storage_load_request_status</v>
      </c>
      <c r="V96" s="706" t="s">
        <v>223</v>
      </c>
      <c r="W96" s="706">
        <v>2000</v>
      </c>
      <c r="X96" s="706"/>
      <c r="Y96" s="706" t="s">
        <v>85</v>
      </c>
      <c r="Z96" s="706" t="s">
        <v>85</v>
      </c>
      <c r="AA96" s="735"/>
      <c r="AB96" s="774" t="str">
        <f ca="1">"Requirement: "&amp;O94&amp;" answer of ""Yes"""</f>
        <v>Requirement: E94 answer of "Yes"</v>
      </c>
      <c r="AC96" s="735"/>
      <c r="AD96" s="735"/>
      <c r="AE96" s="735"/>
      <c r="AF96" s="735"/>
      <c r="AG96" s="735"/>
      <c r="AH96" s="736"/>
      <c r="AI96" s="736"/>
      <c r="AJ96" s="736"/>
      <c r="AK96" s="736"/>
      <c r="AL96" s="736"/>
      <c r="AM96" s="735"/>
      <c r="AN96" s="735"/>
      <c r="AO96" s="735"/>
      <c r="AP96" s="735"/>
      <c r="AQ96" s="735"/>
      <c r="AR96" s="735"/>
      <c r="AS96" s="735"/>
      <c r="AT96" s="735"/>
      <c r="AU96" s="735"/>
      <c r="AV96" s="735"/>
      <c r="AW96" s="735"/>
      <c r="AX96" s="735"/>
      <c r="AY96" s="735"/>
      <c r="AZ96" s="735"/>
      <c r="BA96" s="735"/>
      <c r="BB96" s="735"/>
      <c r="BC96" s="735"/>
      <c r="BD96" s="735"/>
      <c r="BE96" s="735"/>
      <c r="BF96" s="735"/>
      <c r="BG96" s="735"/>
      <c r="BH96" s="735"/>
      <c r="BI96" s="735"/>
      <c r="BJ96" s="735"/>
      <c r="BK96" s="737"/>
    </row>
    <row r="97" spans="1:63" s="198" customFormat="1" ht="7.5" customHeight="1">
      <c r="A97" s="348"/>
      <c r="B97" s="520"/>
      <c r="C97" s="520"/>
      <c r="D97" s="520"/>
      <c r="E97" s="520"/>
      <c r="F97" s="349"/>
      <c r="G97" s="522"/>
      <c r="H97" s="24"/>
      <c r="I97" s="24"/>
      <c r="J97" s="24"/>
      <c r="K97" s="24"/>
      <c r="L97" s="24"/>
      <c r="M97" s="24"/>
      <c r="N97" s="24"/>
      <c r="O97" s="342"/>
      <c r="P97" s="342"/>
      <c r="Q97" s="342"/>
      <c r="R97" s="342"/>
      <c r="S97" s="342"/>
      <c r="T97" s="342"/>
      <c r="U97" s="342"/>
      <c r="V97" s="342"/>
      <c r="W97" s="342"/>
      <c r="X97" s="342"/>
      <c r="Y97" s="342"/>
      <c r="Z97" s="24"/>
      <c r="AA97" s="24"/>
      <c r="AB97" s="24"/>
      <c r="AC97" s="24"/>
      <c r="AD97" s="24"/>
      <c r="AE97" s="24"/>
      <c r="AF97" s="24"/>
      <c r="AG97" s="24"/>
      <c r="AH97" s="535"/>
      <c r="AI97" s="535"/>
      <c r="AJ97" s="535"/>
      <c r="AK97" s="535"/>
      <c r="AL97" s="535"/>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536"/>
    </row>
    <row r="98" spans="1:63" s="198" customFormat="1" ht="4.5" customHeight="1">
      <c r="A98" s="348"/>
      <c r="B98" s="520"/>
      <c r="C98" s="520"/>
      <c r="D98" s="520"/>
      <c r="E98" s="520"/>
      <c r="F98" s="349"/>
      <c r="G98" s="522"/>
      <c r="H98" s="24"/>
      <c r="I98" s="24"/>
      <c r="J98" s="24"/>
      <c r="K98" s="24"/>
      <c r="L98" s="24"/>
      <c r="M98" s="24"/>
      <c r="N98" s="24"/>
      <c r="O98" s="342"/>
      <c r="P98" s="342"/>
      <c r="Q98" s="342"/>
      <c r="R98" s="342"/>
      <c r="S98" s="342"/>
      <c r="T98" s="342"/>
      <c r="U98" s="342"/>
      <c r="V98" s="342"/>
      <c r="W98" s="342"/>
      <c r="X98" s="342"/>
      <c r="Y98" s="342"/>
      <c r="Z98" s="24"/>
      <c r="AA98" s="24"/>
      <c r="AB98" s="24"/>
      <c r="AC98" s="24"/>
      <c r="AD98" s="24"/>
      <c r="AE98" s="24"/>
      <c r="AF98" s="24"/>
      <c r="AG98" s="24"/>
      <c r="AH98" s="535"/>
      <c r="AI98" s="535"/>
      <c r="AJ98" s="535"/>
      <c r="AK98" s="535"/>
      <c r="AL98" s="535"/>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536"/>
    </row>
    <row r="99" spans="1:63" s="198" customFormat="1" ht="22.5" customHeight="1">
      <c r="A99" s="348"/>
      <c r="B99" s="1358"/>
      <c r="C99" s="1359"/>
      <c r="D99" s="1359"/>
      <c r="E99" s="1360"/>
      <c r="F99" s="349"/>
      <c r="G99" s="522"/>
      <c r="H99" s="24"/>
      <c r="I99" s="24"/>
      <c r="J99" s="24"/>
      <c r="K99" s="24"/>
      <c r="L99" s="24"/>
      <c r="M99" s="24"/>
      <c r="N99" s="24"/>
      <c r="O99" s="342"/>
      <c r="P99" s="342"/>
      <c r="Q99" s="342"/>
      <c r="R99" s="342"/>
      <c r="S99" s="342"/>
      <c r="T99" s="342"/>
      <c r="U99" s="342"/>
      <c r="V99" s="342"/>
      <c r="W99" s="342"/>
      <c r="X99" s="342"/>
      <c r="Y99" s="342"/>
      <c r="Z99" s="24"/>
      <c r="AA99" s="24"/>
      <c r="AB99" s="24"/>
      <c r="AC99" s="24"/>
      <c r="AD99" s="24"/>
      <c r="AE99" s="24"/>
      <c r="AF99" s="24"/>
      <c r="AG99" s="24"/>
      <c r="AH99" s="535"/>
      <c r="AI99" s="535"/>
      <c r="AJ99" s="535"/>
      <c r="AK99" s="535"/>
      <c r="AL99" s="535"/>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536"/>
    </row>
    <row r="100" spans="1:63" s="526" customFormat="1" ht="14.5" hidden="1" thickBot="1">
      <c r="A100" s="537" t="s">
        <v>1088</v>
      </c>
      <c r="B100" s="538"/>
      <c r="C100" s="538"/>
      <c r="D100" s="538"/>
      <c r="E100" s="538"/>
      <c r="F100" s="670"/>
      <c r="G100" s="671"/>
      <c r="H100" s="24"/>
      <c r="I100" s="24"/>
      <c r="J100" s="24"/>
      <c r="K100" s="24"/>
      <c r="L100" s="24"/>
      <c r="M100" s="24" t="s">
        <v>42</v>
      </c>
      <c r="N100" s="24"/>
      <c r="O100" s="342"/>
      <c r="P100" s="342"/>
      <c r="Q100" s="342"/>
      <c r="R100" s="342"/>
      <c r="S100" s="342"/>
      <c r="T100" s="342"/>
      <c r="U100" s="342"/>
      <c r="V100" s="342"/>
      <c r="W100" s="342"/>
      <c r="X100" s="342"/>
      <c r="Y100" s="342"/>
      <c r="Z100" s="24"/>
      <c r="AA100" s="24"/>
      <c r="AB100" s="24"/>
      <c r="AC100" s="24"/>
      <c r="AD100" s="24"/>
      <c r="AE100" s="24"/>
      <c r="AF100" s="24"/>
      <c r="AG100" s="24"/>
      <c r="AH100" s="535"/>
      <c r="AI100" s="535"/>
      <c r="AJ100" s="535"/>
      <c r="AK100" s="535"/>
      <c r="AL100" s="535"/>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536"/>
    </row>
    <row r="101" spans="1:63" s="198" customFormat="1" ht="5.25" hidden="1" customHeight="1">
      <c r="A101" s="348"/>
      <c r="B101" s="520"/>
      <c r="C101" s="520"/>
      <c r="D101" s="520"/>
      <c r="E101" s="520"/>
      <c r="F101" s="349"/>
      <c r="G101" s="522"/>
      <c r="H101" s="24"/>
      <c r="I101" s="24"/>
      <c r="J101" s="24"/>
      <c r="K101" s="24"/>
      <c r="L101" s="24" t="s">
        <v>78</v>
      </c>
      <c r="M101" s="24"/>
      <c r="N101" s="24"/>
      <c r="O101" s="342"/>
      <c r="P101" s="342"/>
      <c r="Q101" s="342"/>
      <c r="R101" s="342"/>
      <c r="S101" s="342"/>
      <c r="T101" s="342"/>
      <c r="U101" s="342"/>
      <c r="V101" s="342"/>
      <c r="W101" s="342"/>
      <c r="X101" s="342"/>
      <c r="Y101" s="342"/>
      <c r="Z101" s="24"/>
      <c r="AA101" s="24"/>
      <c r="AB101" s="24"/>
      <c r="AC101" s="24"/>
      <c r="AD101" s="24"/>
      <c r="AE101" s="24"/>
      <c r="AF101" s="24"/>
      <c r="AG101" s="24"/>
      <c r="AH101" s="535"/>
      <c r="AI101" s="535"/>
      <c r="AJ101" s="535"/>
      <c r="AK101" s="535"/>
      <c r="AL101" s="535"/>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536"/>
    </row>
    <row r="102" spans="1:63" s="198" customFormat="1" ht="18" hidden="1" customHeight="1">
      <c r="A102" s="348" t="s">
        <v>1089</v>
      </c>
      <c r="B102" s="541"/>
      <c r="C102" s="541"/>
      <c r="D102" s="541"/>
      <c r="E102" s="1348"/>
      <c r="F102" s="1349"/>
      <c r="G102" s="522"/>
      <c r="H102" s="24"/>
      <c r="I102" s="24"/>
      <c r="J102" s="24"/>
      <c r="K102" s="24"/>
      <c r="L102" s="24"/>
      <c r="M102" s="24" t="s">
        <v>42</v>
      </c>
      <c r="N102" s="24"/>
      <c r="O102" s="342" t="str">
        <f ca="1">SUBSTITUTE(CELL("address",E102),"$","")</f>
        <v>E102</v>
      </c>
      <c r="P102" s="342">
        <f>$P$5</f>
        <v>5</v>
      </c>
      <c r="Q102" s="342" t="str">
        <f ca="1">MID(CELL("filename",P102),FIND("]",CELL("filename",P102))+1,256)</f>
        <v>6. Interconnection</v>
      </c>
      <c r="R102" s="342" t="s">
        <v>1090</v>
      </c>
      <c r="S102" s="342" t="s">
        <v>1091</v>
      </c>
      <c r="T102" s="342"/>
      <c r="U102" s="342" t="str">
        <f ca="1">P102&amp;"_"&amp;O102&amp;"_"&amp;S102</f>
        <v>5_E102_Balancing_Authority</v>
      </c>
      <c r="V102" s="342" t="s">
        <v>223</v>
      </c>
      <c r="W102" s="342">
        <v>100</v>
      </c>
      <c r="X102" s="525"/>
      <c r="Y102" s="342" t="s">
        <v>85</v>
      </c>
      <c r="Z102" s="342" t="s">
        <v>85</v>
      </c>
      <c r="AA102" s="24"/>
      <c r="AB102" s="669" t="str">
        <f ca="1">"Requirement: "&amp;$O$5&amp;" answer of ""No"""</f>
        <v>Requirement: E5 answer of "No"</v>
      </c>
      <c r="AC102" s="24"/>
      <c r="AD102" s="24"/>
      <c r="AE102" s="24"/>
      <c r="AF102" s="24"/>
      <c r="AG102" s="24"/>
      <c r="AH102" s="530"/>
      <c r="AI102" s="535"/>
      <c r="AJ102" s="535"/>
      <c r="AK102" s="535"/>
      <c r="AL102" s="535"/>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536"/>
    </row>
    <row r="103" spans="1:63" s="198" customFormat="1" ht="5.25" hidden="1" customHeight="1">
      <c r="A103" s="348"/>
      <c r="B103" s="520"/>
      <c r="C103" s="520"/>
      <c r="D103" s="520"/>
      <c r="E103" s="520"/>
      <c r="F103" s="349"/>
      <c r="G103" s="522"/>
      <c r="H103" s="24"/>
      <c r="I103" s="24"/>
      <c r="J103" s="24"/>
      <c r="K103" s="24"/>
      <c r="L103" s="24" t="s">
        <v>78</v>
      </c>
      <c r="M103" s="24"/>
      <c r="N103" s="24"/>
      <c r="O103" s="342"/>
      <c r="P103" s="342"/>
      <c r="Q103" s="342"/>
      <c r="R103" s="342"/>
      <c r="S103" s="342"/>
      <c r="T103" s="342"/>
      <c r="U103" s="342"/>
      <c r="V103" s="342"/>
      <c r="W103" s="342"/>
      <c r="X103" s="342"/>
      <c r="Y103" s="342"/>
      <c r="Z103" s="24"/>
      <c r="AA103" s="24"/>
      <c r="AB103" s="24"/>
      <c r="AC103" s="24"/>
      <c r="AD103" s="24"/>
      <c r="AE103" s="24"/>
      <c r="AF103" s="24"/>
      <c r="AG103" s="24"/>
      <c r="AH103" s="535"/>
      <c r="AI103" s="535"/>
      <c r="AJ103" s="535"/>
      <c r="AK103" s="535"/>
      <c r="AL103" s="535"/>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536"/>
    </row>
    <row r="104" spans="1:63" s="198" customFormat="1" ht="18" hidden="1" customHeight="1">
      <c r="A104" s="348" t="s">
        <v>1092</v>
      </c>
      <c r="B104" s="541"/>
      <c r="C104" s="541"/>
      <c r="D104" s="541"/>
      <c r="E104" s="541"/>
      <c r="F104" s="349"/>
      <c r="G104" s="522"/>
      <c r="H104" s="24"/>
      <c r="I104" s="24"/>
      <c r="J104" s="24"/>
      <c r="K104" s="24"/>
      <c r="L104" s="24"/>
      <c r="M104" s="24" t="s">
        <v>42</v>
      </c>
      <c r="N104" s="24"/>
      <c r="O104" s="342"/>
      <c r="P104" s="342"/>
      <c r="Q104" s="342"/>
      <c r="R104" s="342"/>
      <c r="S104" s="342"/>
      <c r="T104" s="342"/>
      <c r="U104" s="342"/>
      <c r="V104" s="342"/>
      <c r="W104" s="342"/>
      <c r="X104" s="342"/>
      <c r="Y104" s="342"/>
      <c r="Z104" s="24"/>
      <c r="AA104" s="24"/>
      <c r="AB104" s="24"/>
      <c r="AC104" s="24"/>
      <c r="AD104" s="24"/>
      <c r="AE104" s="24"/>
      <c r="AF104" s="24"/>
      <c r="AG104" s="24"/>
      <c r="AH104" s="535"/>
      <c r="AI104" s="535"/>
      <c r="AJ104" s="535"/>
      <c r="AK104" s="535"/>
      <c r="AL104" s="535"/>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536"/>
    </row>
    <row r="105" spans="1:63" s="198" customFormat="1" ht="5.25" hidden="1" customHeight="1">
      <c r="A105" s="348"/>
      <c r="B105" s="520"/>
      <c r="C105" s="520"/>
      <c r="D105" s="520"/>
      <c r="E105" s="520"/>
      <c r="F105" s="349"/>
      <c r="G105" s="522"/>
      <c r="H105" s="24"/>
      <c r="I105" s="24"/>
      <c r="J105" s="24"/>
      <c r="K105" s="24"/>
      <c r="L105" s="24" t="s">
        <v>78</v>
      </c>
      <c r="M105" s="24"/>
      <c r="N105" s="24"/>
      <c r="O105" s="342"/>
      <c r="P105" s="342"/>
      <c r="Q105" s="342"/>
      <c r="R105" s="342"/>
      <c r="S105" s="342"/>
      <c r="T105" s="342"/>
      <c r="U105" s="342"/>
      <c r="V105" s="342"/>
      <c r="W105" s="342"/>
      <c r="X105" s="342"/>
      <c r="Y105" s="342"/>
      <c r="Z105" s="24"/>
      <c r="AA105" s="24"/>
      <c r="AB105" s="24"/>
      <c r="AC105" s="24"/>
      <c r="AD105" s="24"/>
      <c r="AE105" s="24"/>
      <c r="AF105" s="24"/>
      <c r="AG105" s="24"/>
      <c r="AH105" s="535"/>
      <c r="AI105" s="535"/>
      <c r="AJ105" s="535"/>
      <c r="AK105" s="535"/>
      <c r="AL105" s="535"/>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536"/>
    </row>
    <row r="106" spans="1:63" s="198" customFormat="1" ht="17.25" hidden="1" customHeight="1">
      <c r="A106" s="348"/>
      <c r="B106" s="1352" t="s">
        <v>1093</v>
      </c>
      <c r="C106" s="1352"/>
      <c r="D106" s="1352" t="s">
        <v>1094</v>
      </c>
      <c r="E106" s="1352"/>
      <c r="F106" s="349"/>
      <c r="G106" s="522"/>
      <c r="H106" s="24"/>
      <c r="I106" s="24"/>
      <c r="J106" s="24"/>
      <c r="K106" s="24"/>
      <c r="L106" s="24"/>
      <c r="M106" s="24" t="s">
        <v>42</v>
      </c>
      <c r="N106" s="24"/>
      <c r="O106" s="24"/>
      <c r="P106" s="24"/>
      <c r="Q106" s="342"/>
      <c r="R106" s="342"/>
      <c r="S106" s="342"/>
      <c r="T106" s="342"/>
      <c r="U106" s="342"/>
      <c r="V106" s="342"/>
      <c r="W106" s="342"/>
      <c r="X106" s="342"/>
      <c r="Y106" s="342"/>
      <c r="Z106" s="24"/>
      <c r="AA106" s="24"/>
      <c r="AB106" s="24"/>
      <c r="AC106" s="24"/>
      <c r="AD106" s="24"/>
      <c r="AE106" s="24"/>
      <c r="AF106" s="24"/>
      <c r="AG106" s="24"/>
      <c r="AH106" s="535"/>
      <c r="AI106" s="535"/>
      <c r="AJ106" s="535"/>
      <c r="AK106" s="535"/>
      <c r="AL106" s="535"/>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536"/>
    </row>
    <row r="107" spans="1:63" s="198" customFormat="1" ht="5.25" hidden="1" customHeight="1">
      <c r="A107" s="348"/>
      <c r="B107" s="520"/>
      <c r="C107" s="520"/>
      <c r="D107" s="520"/>
      <c r="E107" s="349"/>
      <c r="F107" s="349"/>
      <c r="G107" s="522"/>
      <c r="H107" s="24"/>
      <c r="I107" s="24"/>
      <c r="J107" s="24"/>
      <c r="K107" s="24"/>
      <c r="L107" s="24" t="s">
        <v>78</v>
      </c>
      <c r="M107" s="24"/>
      <c r="N107" s="24"/>
      <c r="O107" s="342"/>
      <c r="P107" s="342"/>
      <c r="Q107" s="342"/>
      <c r="R107" s="342"/>
      <c r="S107" s="342"/>
      <c r="T107" s="342"/>
      <c r="U107" s="342"/>
      <c r="V107" s="342"/>
      <c r="W107" s="342"/>
      <c r="X107" s="342"/>
      <c r="Y107" s="342"/>
      <c r="Z107" s="24"/>
      <c r="AA107" s="24"/>
      <c r="AB107" s="24"/>
      <c r="AC107" s="24"/>
      <c r="AD107" s="24"/>
      <c r="AE107" s="24"/>
      <c r="AF107" s="24"/>
      <c r="AG107" s="24"/>
      <c r="AH107" s="535"/>
      <c r="AI107" s="535"/>
      <c r="AJ107" s="535"/>
      <c r="AK107" s="535"/>
      <c r="AL107" s="535"/>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536"/>
    </row>
    <row r="108" spans="1:63" s="198" customFormat="1" ht="17.25" hidden="1" customHeight="1">
      <c r="A108" s="348"/>
      <c r="B108" s="1367" t="s">
        <v>1095</v>
      </c>
      <c r="C108" s="1368"/>
      <c r="D108" s="1350"/>
      <c r="E108" s="1351"/>
      <c r="F108" s="349"/>
      <c r="G108" s="522"/>
      <c r="H108" s="24"/>
      <c r="I108" s="24"/>
      <c r="J108" s="24"/>
      <c r="K108" s="24"/>
      <c r="L108" s="24"/>
      <c r="M108" s="24" t="s">
        <v>42</v>
      </c>
      <c r="N108" s="24"/>
      <c r="O108" s="342" t="str">
        <f ca="1">SUBSTITUTE(CELL("address",D108),"$","")</f>
        <v>D108</v>
      </c>
      <c r="P108" s="342">
        <f>$P$5</f>
        <v>5</v>
      </c>
      <c r="Q108" s="342" t="str">
        <f ca="1">MID(CELL("filename",P108),FIND("]",CELL("filename",P108))+1,256)</f>
        <v>6. Interconnection</v>
      </c>
      <c r="R108" s="342" t="s">
        <v>1090</v>
      </c>
      <c r="S108" s="342" t="s">
        <v>1096</v>
      </c>
      <c r="T108" s="342"/>
      <c r="U108" s="342" t="str">
        <f ca="1">P108&amp;"_"&amp;O108&amp;"_"&amp;S108</f>
        <v>5_D108_Operating_Reserves</v>
      </c>
      <c r="V108" s="342" t="s">
        <v>83</v>
      </c>
      <c r="W108" s="342"/>
      <c r="X108" s="525" t="str">
        <f>CONCATENATE(AH108,",",AI108)</f>
        <v>Respondent / Developer,PSE</v>
      </c>
      <c r="Y108" s="342" t="s">
        <v>85</v>
      </c>
      <c r="Z108" s="342" t="s">
        <v>85</v>
      </c>
      <c r="AA108" s="24"/>
      <c r="AB108" s="669" t="str">
        <f ca="1">"Requirement: "&amp;$O$5&amp;" answer of ""No"""</f>
        <v>Requirement: E5 answer of "No"</v>
      </c>
      <c r="AC108" s="24"/>
      <c r="AD108" s="24"/>
      <c r="AE108" s="24"/>
      <c r="AF108" s="24"/>
      <c r="AG108" s="24"/>
      <c r="AH108" s="530" t="s">
        <v>1097</v>
      </c>
      <c r="AI108" s="535" t="s">
        <v>1098</v>
      </c>
      <c r="AJ108" s="535"/>
      <c r="AK108" s="535"/>
      <c r="AL108" s="535"/>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536"/>
    </row>
    <row r="109" spans="1:63" s="198" customFormat="1" ht="5.25" hidden="1" customHeight="1">
      <c r="A109" s="348"/>
      <c r="B109" s="349"/>
      <c r="C109" s="349"/>
      <c r="D109" s="551"/>
      <c r="E109" s="349"/>
      <c r="F109" s="349"/>
      <c r="G109" s="522"/>
      <c r="H109" s="24"/>
      <c r="I109" s="24"/>
      <c r="J109" s="24"/>
      <c r="K109" s="24"/>
      <c r="L109" s="24" t="s">
        <v>78</v>
      </c>
      <c r="M109" s="24"/>
      <c r="N109" s="24"/>
      <c r="O109" s="342"/>
      <c r="P109" s="342"/>
      <c r="Q109" s="342"/>
      <c r="R109" s="342"/>
      <c r="S109" s="342"/>
      <c r="T109" s="342"/>
      <c r="U109" s="342"/>
      <c r="V109" s="342"/>
      <c r="W109" s="342"/>
      <c r="X109" s="342"/>
      <c r="Y109" s="342"/>
      <c r="Z109" s="24"/>
      <c r="AA109" s="24"/>
      <c r="AB109" s="24"/>
      <c r="AC109" s="24"/>
      <c r="AD109" s="24"/>
      <c r="AE109" s="24"/>
      <c r="AF109" s="24"/>
      <c r="AG109" s="24"/>
      <c r="AH109" s="535"/>
      <c r="AI109" s="535"/>
      <c r="AJ109" s="535"/>
      <c r="AK109" s="535"/>
      <c r="AL109" s="535"/>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536"/>
    </row>
    <row r="110" spans="1:63" s="198" customFormat="1" ht="17.25" hidden="1" customHeight="1">
      <c r="A110" s="348"/>
      <c r="B110" s="1367" t="s">
        <v>1099</v>
      </c>
      <c r="C110" s="1368"/>
      <c r="D110" s="1350"/>
      <c r="E110" s="1351"/>
      <c r="F110" s="349"/>
      <c r="G110" s="522"/>
      <c r="H110" s="24"/>
      <c r="I110" s="24"/>
      <c r="J110" s="24"/>
      <c r="K110" s="24"/>
      <c r="L110" s="24"/>
      <c r="M110" s="24" t="s">
        <v>42</v>
      </c>
      <c r="N110" s="24"/>
      <c r="O110" s="342" t="str">
        <f ca="1">SUBSTITUTE(CELL("address",D110),"$","")</f>
        <v>D110</v>
      </c>
      <c r="P110" s="342">
        <f>$P$5</f>
        <v>5</v>
      </c>
      <c r="Q110" s="342" t="str">
        <f ca="1">MID(CELL("filename",P110),FIND("]",CELL("filename",P110))+1,256)</f>
        <v>6. Interconnection</v>
      </c>
      <c r="R110" s="342" t="s">
        <v>1090</v>
      </c>
      <c r="S110" s="342" t="s">
        <v>1100</v>
      </c>
      <c r="T110" s="342"/>
      <c r="U110" s="342" t="str">
        <f ca="1">P110&amp;"_"&amp;O110&amp;"_"&amp;S110</f>
        <v>5_D110_Resource_Integration_intermittent_resources</v>
      </c>
      <c r="V110" s="342" t="s">
        <v>83</v>
      </c>
      <c r="W110" s="342"/>
      <c r="X110" s="525" t="str">
        <f>CONCATENATE(AH110,",",AI110,",",AJ110)</f>
        <v>Respondent / Developer,PSE,Not Applicable: Not Intermittent resource</v>
      </c>
      <c r="Y110" s="342" t="s">
        <v>85</v>
      </c>
      <c r="Z110" s="342" t="s">
        <v>85</v>
      </c>
      <c r="AA110" s="24"/>
      <c r="AB110" s="669" t="str">
        <f ca="1">"Requirement: "&amp;$O$5&amp;" answer of ""No"""</f>
        <v>Requirement: E5 answer of "No"</v>
      </c>
      <c r="AC110" s="24"/>
      <c r="AD110" s="24"/>
      <c r="AE110" s="24"/>
      <c r="AF110" s="24"/>
      <c r="AG110" s="24"/>
      <c r="AH110" s="530" t="s">
        <v>1097</v>
      </c>
      <c r="AI110" s="535" t="s">
        <v>1098</v>
      </c>
      <c r="AJ110" s="535" t="s">
        <v>1101</v>
      </c>
      <c r="AK110" s="535"/>
      <c r="AL110" s="535"/>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536"/>
    </row>
    <row r="111" spans="1:63" s="198" customFormat="1" ht="5.25" hidden="1" customHeight="1">
      <c r="A111" s="348"/>
      <c r="B111" s="349"/>
      <c r="C111" s="349"/>
      <c r="D111" s="551"/>
      <c r="E111" s="349"/>
      <c r="F111" s="349"/>
      <c r="G111" s="522"/>
      <c r="H111" s="24"/>
      <c r="I111" s="24"/>
      <c r="J111" s="24"/>
      <c r="K111" s="24"/>
      <c r="L111" s="24" t="s">
        <v>78</v>
      </c>
      <c r="M111" s="24"/>
      <c r="N111" s="24"/>
      <c r="O111" s="342"/>
      <c r="P111" s="342"/>
      <c r="Q111" s="342"/>
      <c r="R111" s="342"/>
      <c r="S111" s="342"/>
      <c r="T111" s="342"/>
      <c r="U111" s="342"/>
      <c r="V111" s="342"/>
      <c r="W111" s="342"/>
      <c r="X111" s="342"/>
      <c r="Y111" s="342"/>
      <c r="Z111" s="24"/>
      <c r="AA111" s="24"/>
      <c r="AB111" s="24"/>
      <c r="AC111" s="24"/>
      <c r="AD111" s="24"/>
      <c r="AE111" s="24"/>
      <c r="AF111" s="24"/>
      <c r="AG111" s="24"/>
      <c r="AH111" s="535"/>
      <c r="AI111" s="535"/>
      <c r="AJ111" s="535"/>
      <c r="AK111" s="535"/>
      <c r="AL111" s="535"/>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536"/>
    </row>
    <row r="112" spans="1:63" s="198" customFormat="1" ht="17.25" hidden="1" customHeight="1">
      <c r="A112" s="348"/>
      <c r="B112" s="1367" t="s">
        <v>1102</v>
      </c>
      <c r="C112" s="1368"/>
      <c r="D112" s="1350"/>
      <c r="E112" s="1351"/>
      <c r="F112" s="349"/>
      <c r="G112" s="522"/>
      <c r="H112" s="24"/>
      <c r="I112" s="24"/>
      <c r="J112" s="24"/>
      <c r="K112" s="24"/>
      <c r="L112" s="24"/>
      <c r="M112" s="24" t="s">
        <v>42</v>
      </c>
      <c r="N112" s="24"/>
      <c r="O112" s="342" t="str">
        <f ca="1">SUBSTITUTE(CELL("address",D112),"$","")</f>
        <v>D112</v>
      </c>
      <c r="P112" s="342">
        <f>$P$5</f>
        <v>5</v>
      </c>
      <c r="Q112" s="342" t="str">
        <f ca="1">MID(CELL("filename",P112),FIND("]",CELL("filename",P112))+1,256)</f>
        <v>6. Interconnection</v>
      </c>
      <c r="R112" s="342" t="s">
        <v>1090</v>
      </c>
      <c r="S112" s="342" t="s">
        <v>1102</v>
      </c>
      <c r="T112" s="342"/>
      <c r="U112" s="342" t="str">
        <f ca="1">P112&amp;"_"&amp;O112&amp;"_"&amp;S112</f>
        <v>5_D112_Scheduling</v>
      </c>
      <c r="V112" s="342" t="s">
        <v>83</v>
      </c>
      <c r="W112" s="342"/>
      <c r="X112" s="525" t="str">
        <f>CONCATENATE(AH112,",",AI112)</f>
        <v>Respondent / Developer,PSE</v>
      </c>
      <c r="Y112" s="342" t="s">
        <v>85</v>
      </c>
      <c r="Z112" s="342" t="s">
        <v>85</v>
      </c>
      <c r="AA112" s="24"/>
      <c r="AB112" s="669" t="str">
        <f ca="1">"Requirement: "&amp;$O$5&amp;" answer of ""No"""</f>
        <v>Requirement: E5 answer of "No"</v>
      </c>
      <c r="AC112" s="24"/>
      <c r="AD112" s="24"/>
      <c r="AE112" s="24"/>
      <c r="AF112" s="24"/>
      <c r="AG112" s="24"/>
      <c r="AH112" s="530" t="s">
        <v>1097</v>
      </c>
      <c r="AI112" s="535" t="s">
        <v>1098</v>
      </c>
      <c r="AJ112" s="535"/>
      <c r="AK112" s="535"/>
      <c r="AL112" s="535"/>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536"/>
    </row>
    <row r="113" spans="1:63" s="198" customFormat="1" ht="5.25" hidden="1" customHeight="1">
      <c r="A113" s="348"/>
      <c r="B113" s="349"/>
      <c r="C113" s="349"/>
      <c r="D113" s="551"/>
      <c r="E113" s="349"/>
      <c r="F113" s="349"/>
      <c r="G113" s="522"/>
      <c r="H113" s="24"/>
      <c r="I113" s="24"/>
      <c r="J113" s="24"/>
      <c r="K113" s="24"/>
      <c r="L113" s="24" t="s">
        <v>78</v>
      </c>
      <c r="M113" s="24"/>
      <c r="N113" s="24"/>
      <c r="O113" s="342"/>
      <c r="P113" s="342"/>
      <c r="Q113" s="342"/>
      <c r="R113" s="342"/>
      <c r="S113" s="342"/>
      <c r="T113" s="342"/>
      <c r="U113" s="342"/>
      <c r="V113" s="342"/>
      <c r="W113" s="342"/>
      <c r="X113" s="342"/>
      <c r="Y113" s="342"/>
      <c r="Z113" s="24"/>
      <c r="AA113" s="24"/>
      <c r="AB113" s="24"/>
      <c r="AC113" s="24"/>
      <c r="AD113" s="24"/>
      <c r="AE113" s="24"/>
      <c r="AF113" s="24"/>
      <c r="AG113" s="24"/>
      <c r="AH113" s="535"/>
      <c r="AI113" s="535"/>
      <c r="AJ113" s="535"/>
      <c r="AK113" s="535"/>
      <c r="AL113" s="535"/>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536"/>
    </row>
    <row r="114" spans="1:63" s="198" customFormat="1" ht="17.25" hidden="1" customHeight="1">
      <c r="A114" s="348"/>
      <c r="B114" s="1367" t="s">
        <v>1103</v>
      </c>
      <c r="C114" s="1368"/>
      <c r="D114" s="1350"/>
      <c r="E114" s="1351"/>
      <c r="F114" s="349"/>
      <c r="G114" s="522"/>
      <c r="H114" s="24"/>
      <c r="I114" s="24"/>
      <c r="J114" s="24"/>
      <c r="K114" s="24"/>
      <c r="L114" s="24"/>
      <c r="M114" s="24" t="s">
        <v>42</v>
      </c>
      <c r="N114" s="24"/>
      <c r="O114" s="342" t="str">
        <f ca="1">SUBSTITUTE(CELL("address",D114),"$","")</f>
        <v>D114</v>
      </c>
      <c r="P114" s="342">
        <f>$P$5</f>
        <v>5</v>
      </c>
      <c r="Q114" s="342" t="str">
        <f ca="1">MID(CELL("filename",P114),FIND("]",CELL("filename",P114))+1,256)</f>
        <v>6. Interconnection</v>
      </c>
      <c r="R114" s="342" t="s">
        <v>1090</v>
      </c>
      <c r="S114" s="342" t="s">
        <v>1104</v>
      </c>
      <c r="T114" s="342"/>
      <c r="U114" s="342" t="str">
        <f ca="1">P114&amp;"_"&amp;O114&amp;"_"&amp;S114</f>
        <v>5_D114_Regulating_reserves</v>
      </c>
      <c r="V114" s="342" t="s">
        <v>83</v>
      </c>
      <c r="W114" s="342"/>
      <c r="X114" s="525" t="str">
        <f>CONCATENATE(AH114,",",AI114)</f>
        <v>Respondent / Developer,PSE</v>
      </c>
      <c r="Y114" s="342" t="s">
        <v>85</v>
      </c>
      <c r="Z114" s="342" t="s">
        <v>85</v>
      </c>
      <c r="AA114" s="24"/>
      <c r="AB114" s="669" t="str">
        <f ca="1">"Requirement: "&amp;$O$5&amp;" answer of ""No"""</f>
        <v>Requirement: E5 answer of "No"</v>
      </c>
      <c r="AC114" s="24"/>
      <c r="AD114" s="24"/>
      <c r="AE114" s="24"/>
      <c r="AF114" s="24"/>
      <c r="AG114" s="24"/>
      <c r="AH114" s="530" t="s">
        <v>1097</v>
      </c>
      <c r="AI114" s="535" t="s">
        <v>1098</v>
      </c>
      <c r="AJ114" s="535"/>
      <c r="AK114" s="535"/>
      <c r="AL114" s="535"/>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536"/>
    </row>
    <row r="115" spans="1:63" s="198" customFormat="1" ht="5.25" hidden="1" customHeight="1">
      <c r="A115" s="348"/>
      <c r="B115" s="349"/>
      <c r="C115" s="349"/>
      <c r="D115" s="551"/>
      <c r="E115" s="349"/>
      <c r="F115" s="349"/>
      <c r="G115" s="522"/>
      <c r="H115" s="24"/>
      <c r="I115" s="24"/>
      <c r="J115" s="24"/>
      <c r="K115" s="24"/>
      <c r="L115" s="24" t="s">
        <v>78</v>
      </c>
      <c r="M115" s="24"/>
      <c r="N115" s="24"/>
      <c r="O115" s="342"/>
      <c r="P115" s="342"/>
      <c r="Q115" s="342"/>
      <c r="R115" s="342"/>
      <c r="S115" s="342"/>
      <c r="T115" s="342"/>
      <c r="U115" s="342"/>
      <c r="V115" s="342"/>
      <c r="W115" s="342"/>
      <c r="X115" s="342"/>
      <c r="Y115" s="342"/>
      <c r="Z115" s="24"/>
      <c r="AA115" s="24"/>
      <c r="AB115" s="24"/>
      <c r="AC115" s="24"/>
      <c r="AD115" s="24"/>
      <c r="AE115" s="24"/>
      <c r="AF115" s="24"/>
      <c r="AG115" s="24"/>
      <c r="AH115" s="535"/>
      <c r="AI115" s="535"/>
      <c r="AJ115" s="535"/>
      <c r="AK115" s="535"/>
      <c r="AL115" s="535"/>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536"/>
    </row>
    <row r="116" spans="1:63" s="198" customFormat="1" ht="17.25" hidden="1" customHeight="1">
      <c r="A116" s="348"/>
      <c r="B116" s="1367" t="s">
        <v>1105</v>
      </c>
      <c r="C116" s="1368"/>
      <c r="D116" s="1350"/>
      <c r="E116" s="1351"/>
      <c r="F116" s="349"/>
      <c r="G116" s="522"/>
      <c r="H116" s="24"/>
      <c r="I116" s="24"/>
      <c r="J116" s="24"/>
      <c r="K116" s="24"/>
      <c r="L116" s="24"/>
      <c r="M116" s="24" t="s">
        <v>42</v>
      </c>
      <c r="N116" s="24"/>
      <c r="O116" s="342" t="str">
        <f ca="1">SUBSTITUTE(CELL("address",D116),"$","")</f>
        <v>D116</v>
      </c>
      <c r="P116" s="342">
        <f>$P$5</f>
        <v>5</v>
      </c>
      <c r="Q116" s="342" t="str">
        <f ca="1">MID(CELL("filename",P116),FIND("]",CELL("filename",P116))+1,256)</f>
        <v>6. Interconnection</v>
      </c>
      <c r="R116" s="342" t="s">
        <v>1090</v>
      </c>
      <c r="S116" s="342" t="s">
        <v>1106</v>
      </c>
      <c r="T116" s="342"/>
      <c r="U116" s="342" t="str">
        <f ca="1">P116&amp;"_"&amp;O116&amp;"_"&amp;S116</f>
        <v>5_D116_Generation_imbalance</v>
      </c>
      <c r="V116" s="342" t="s">
        <v>83</v>
      </c>
      <c r="W116" s="342"/>
      <c r="X116" s="525" t="str">
        <f>CONCATENATE(AH116,",",AI116)</f>
        <v>Respondent / Developer,PSE</v>
      </c>
      <c r="Y116" s="342" t="s">
        <v>85</v>
      </c>
      <c r="Z116" s="342" t="s">
        <v>85</v>
      </c>
      <c r="AA116" s="24"/>
      <c r="AB116" s="669" t="str">
        <f ca="1">"Requirement: "&amp;$O$5&amp;" answer of ""No"""</f>
        <v>Requirement: E5 answer of "No"</v>
      </c>
      <c r="AC116" s="24"/>
      <c r="AD116" s="24"/>
      <c r="AE116" s="24"/>
      <c r="AF116" s="24"/>
      <c r="AG116" s="24"/>
      <c r="AH116" s="530" t="s">
        <v>1097</v>
      </c>
      <c r="AI116" s="535" t="s">
        <v>1098</v>
      </c>
      <c r="AJ116" s="535"/>
      <c r="AK116" s="535"/>
      <c r="AL116" s="535"/>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536"/>
    </row>
    <row r="117" spans="1:63" s="198" customFormat="1" ht="5.25" hidden="1" customHeight="1">
      <c r="A117" s="348"/>
      <c r="B117" s="349"/>
      <c r="C117" s="349"/>
      <c r="D117" s="551"/>
      <c r="E117" s="349"/>
      <c r="F117" s="349"/>
      <c r="G117" s="522"/>
      <c r="H117" s="24"/>
      <c r="I117" s="24"/>
      <c r="J117" s="24"/>
      <c r="K117" s="24"/>
      <c r="L117" s="24" t="s">
        <v>78</v>
      </c>
      <c r="M117" s="24"/>
      <c r="N117" s="24"/>
      <c r="O117" s="342"/>
      <c r="P117" s="342"/>
      <c r="Q117" s="342"/>
      <c r="R117" s="342"/>
      <c r="S117" s="342"/>
      <c r="T117" s="342"/>
      <c r="U117" s="342"/>
      <c r="V117" s="342"/>
      <c r="W117" s="342"/>
      <c r="X117" s="342"/>
      <c r="Y117" s="342"/>
      <c r="Z117" s="24"/>
      <c r="AA117" s="24"/>
      <c r="AB117" s="24"/>
      <c r="AC117" s="24"/>
      <c r="AD117" s="24"/>
      <c r="AE117" s="24"/>
      <c r="AF117" s="24"/>
      <c r="AG117" s="24"/>
      <c r="AH117" s="535"/>
      <c r="AI117" s="535"/>
      <c r="AJ117" s="535"/>
      <c r="AK117" s="535"/>
      <c r="AL117" s="535"/>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536"/>
    </row>
    <row r="118" spans="1:63" s="198" customFormat="1" ht="17.25" hidden="1" customHeight="1">
      <c r="A118" s="348"/>
      <c r="B118" s="1367" t="s">
        <v>1107</v>
      </c>
      <c r="C118" s="1368"/>
      <c r="D118" s="1350"/>
      <c r="E118" s="1351"/>
      <c r="F118" s="349"/>
      <c r="G118" s="522"/>
      <c r="H118" s="24"/>
      <c r="I118" s="24"/>
      <c r="J118" s="24"/>
      <c r="K118" s="24"/>
      <c r="L118" s="24"/>
      <c r="M118" s="24" t="s">
        <v>42</v>
      </c>
      <c r="N118" s="24"/>
      <c r="O118" s="342" t="str">
        <f ca="1">SUBSTITUTE(CELL("address",D118),"$","")</f>
        <v>D118</v>
      </c>
      <c r="P118" s="342">
        <f>$P$5</f>
        <v>5</v>
      </c>
      <c r="Q118" s="342" t="str">
        <f ca="1">MID(CELL("filename",P118),FIND("]",CELL("filename",P118))+1,256)</f>
        <v>6. Interconnection</v>
      </c>
      <c r="R118" s="342" t="s">
        <v>1090</v>
      </c>
      <c r="S118" s="342" t="s">
        <v>1108</v>
      </c>
      <c r="T118" s="342"/>
      <c r="U118" s="342" t="str">
        <f ca="1">P118&amp;"_"&amp;O118&amp;"_"&amp;S118</f>
        <v>5_D118_Other_required_ancillary_services</v>
      </c>
      <c r="V118" s="342" t="s">
        <v>83</v>
      </c>
      <c r="W118" s="342"/>
      <c r="X118" s="525" t="str">
        <f>CONCATENATE(AH118,",",AI118,",",AJ118)</f>
        <v>Respondent / Developer,PSE,Not Applicable</v>
      </c>
      <c r="Y118" s="342" t="s">
        <v>85</v>
      </c>
      <c r="Z118" s="342" t="s">
        <v>85</v>
      </c>
      <c r="AA118" s="24"/>
      <c r="AB118" s="669" t="str">
        <f ca="1">"Requirement: "&amp;$O$5&amp;" answer of ""No"""</f>
        <v>Requirement: E5 answer of "No"</v>
      </c>
      <c r="AC118" s="24"/>
      <c r="AD118" s="24"/>
      <c r="AE118" s="24"/>
      <c r="AF118" s="24"/>
      <c r="AG118" s="24"/>
      <c r="AH118" s="530" t="s">
        <v>1097</v>
      </c>
      <c r="AI118" s="535" t="s">
        <v>1098</v>
      </c>
      <c r="AJ118" s="535" t="s">
        <v>98</v>
      </c>
      <c r="AK118" s="535"/>
      <c r="AL118" s="535"/>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536"/>
    </row>
    <row r="119" spans="1:63" s="198" customFormat="1" ht="5.25" hidden="1" customHeight="1">
      <c r="A119" s="348"/>
      <c r="B119" s="520"/>
      <c r="C119" s="520"/>
      <c r="D119" s="551"/>
      <c r="E119" s="551"/>
      <c r="F119" s="349"/>
      <c r="G119" s="522"/>
      <c r="H119" s="24"/>
      <c r="I119" s="24"/>
      <c r="J119" s="24"/>
      <c r="K119" s="24"/>
      <c r="L119" s="24" t="s">
        <v>78</v>
      </c>
      <c r="M119" s="24"/>
      <c r="N119" s="24"/>
      <c r="O119" s="342"/>
      <c r="P119" s="342"/>
      <c r="Q119" s="342"/>
      <c r="R119" s="342"/>
      <c r="S119" s="342"/>
      <c r="T119" s="342"/>
      <c r="U119" s="342"/>
      <c r="V119" s="342"/>
      <c r="W119" s="342"/>
      <c r="X119" s="342"/>
      <c r="Y119" s="342"/>
      <c r="Z119" s="24"/>
      <c r="AA119" s="24"/>
      <c r="AB119" s="24"/>
      <c r="AC119" s="24"/>
      <c r="AD119" s="24"/>
      <c r="AE119" s="24"/>
      <c r="AF119" s="24"/>
      <c r="AG119" s="24"/>
      <c r="AH119" s="535"/>
      <c r="AI119" s="535"/>
      <c r="AJ119" s="535"/>
      <c r="AK119" s="535"/>
      <c r="AL119" s="535"/>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536"/>
    </row>
    <row r="120" spans="1:63" s="198" customFormat="1" ht="17.25" hidden="1" customHeight="1">
      <c r="A120" s="348"/>
      <c r="B120" s="541" t="s">
        <v>1109</v>
      </c>
      <c r="C120" s="1385"/>
      <c r="D120" s="1385"/>
      <c r="E120" s="1385"/>
      <c r="F120" s="349"/>
      <c r="G120" s="522"/>
      <c r="H120" s="24"/>
      <c r="I120" s="24"/>
      <c r="J120" s="24"/>
      <c r="K120" s="24"/>
      <c r="L120" s="24"/>
      <c r="M120" s="24" t="s">
        <v>42</v>
      </c>
      <c r="N120" s="24"/>
      <c r="O120" s="342" t="str">
        <f ca="1">SUBSTITUTE(CELL("address",C120),"$","")</f>
        <v>C120</v>
      </c>
      <c r="P120" s="342">
        <f>$P$5</f>
        <v>5</v>
      </c>
      <c r="Q120" s="342" t="str">
        <f ca="1">MID(CELL("filename",P120),FIND("]",CELL("filename",P120))+1,256)</f>
        <v>6. Interconnection</v>
      </c>
      <c r="R120" s="342" t="s">
        <v>1090</v>
      </c>
      <c r="S120" s="342" t="s">
        <v>1110</v>
      </c>
      <c r="T120" s="342"/>
      <c r="U120" s="342" t="str">
        <f ca="1">P120&amp;"_"&amp;O120&amp;"_"&amp;S120</f>
        <v>5_C120_Other_Ancillary_Services</v>
      </c>
      <c r="V120" s="342" t="s">
        <v>223</v>
      </c>
      <c r="W120" s="342">
        <v>100</v>
      </c>
      <c r="X120" s="342"/>
      <c r="Y120" s="342" t="s">
        <v>85</v>
      </c>
      <c r="Z120" s="342" t="s">
        <v>85</v>
      </c>
      <c r="AA120" s="24"/>
      <c r="AB120" s="669" t="str">
        <f ca="1">"Requirement: "&amp;O118&amp;" answer of ""Respondent / Developer,PSE"""</f>
        <v>Requirement: D118 answer of "Respondent / Developer,PSE"</v>
      </c>
      <c r="AC120" s="24"/>
      <c r="AD120" s="24"/>
      <c r="AE120" s="24"/>
      <c r="AF120" s="24"/>
      <c r="AG120" s="24"/>
      <c r="AH120" s="535"/>
      <c r="AI120" s="535"/>
      <c r="AJ120" s="535"/>
      <c r="AK120" s="535"/>
      <c r="AL120" s="535"/>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536"/>
    </row>
    <row r="121" spans="1:63" s="198" customFormat="1" ht="5.25" customHeight="1">
      <c r="A121" s="348"/>
      <c r="B121" s="520"/>
      <c r="C121" s="520"/>
      <c r="D121" s="520"/>
      <c r="E121" s="520"/>
      <c r="F121" s="349"/>
      <c r="G121" s="522"/>
      <c r="H121" s="24"/>
      <c r="I121" s="24"/>
      <c r="J121" s="24"/>
      <c r="K121" s="24"/>
      <c r="L121" s="24" t="s">
        <v>78</v>
      </c>
      <c r="M121" s="24"/>
      <c r="N121" s="24"/>
      <c r="O121" s="342"/>
      <c r="P121" s="342"/>
      <c r="Q121" s="342"/>
      <c r="R121" s="342"/>
      <c r="S121" s="342"/>
      <c r="T121" s="342"/>
      <c r="U121" s="342"/>
      <c r="V121" s="342"/>
      <c r="W121" s="342"/>
      <c r="X121" s="342"/>
      <c r="Y121" s="342"/>
      <c r="Z121" s="24"/>
      <c r="AA121" s="24"/>
      <c r="AB121" s="24"/>
      <c r="AC121" s="24"/>
      <c r="AD121" s="24"/>
      <c r="AE121" s="24"/>
      <c r="AF121" s="24"/>
      <c r="AG121" s="24"/>
      <c r="AH121" s="535"/>
      <c r="AI121" s="535"/>
      <c r="AJ121" s="535"/>
      <c r="AK121" s="535"/>
      <c r="AL121" s="535"/>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536"/>
    </row>
    <row r="122" spans="1:63" s="145" customFormat="1" ht="5.25" customHeight="1" thickBot="1">
      <c r="A122" s="103"/>
      <c r="B122" s="148"/>
      <c r="C122" s="148"/>
      <c r="D122" s="148"/>
      <c r="E122" s="148"/>
      <c r="F122" s="104"/>
      <c r="G122" s="75"/>
      <c r="H122"/>
      <c r="I122"/>
      <c r="J122"/>
      <c r="K122"/>
      <c r="L122" s="388" t="s">
        <v>78</v>
      </c>
      <c r="M122" s="388"/>
      <c r="N122" s="388"/>
      <c r="O122" s="389"/>
      <c r="P122" s="389"/>
      <c r="Q122" s="389"/>
      <c r="R122" s="389"/>
      <c r="S122" s="389"/>
      <c r="T122" s="389"/>
      <c r="U122" s="408"/>
      <c r="V122" s="408"/>
      <c r="W122" s="408"/>
      <c r="X122" s="408"/>
      <c r="Y122" s="408"/>
      <c r="Z122" s="396"/>
      <c r="AA122" s="396"/>
      <c r="AB122" s="396"/>
      <c r="AC122" s="396"/>
      <c r="AD122" s="396"/>
      <c r="AE122" s="396"/>
      <c r="AF122" s="396"/>
      <c r="AG122" s="396"/>
      <c r="AH122" s="413"/>
      <c r="AI122" s="413"/>
      <c r="AJ122" s="413"/>
      <c r="AK122" s="413"/>
      <c r="AL122" s="413"/>
      <c r="AM122" s="396"/>
      <c r="AN122" s="396"/>
      <c r="AO122" s="396"/>
      <c r="AP122" s="396"/>
      <c r="AQ122" s="396"/>
      <c r="AR122" s="396"/>
      <c r="AS122" s="396"/>
      <c r="AT122" s="396"/>
      <c r="AU122" s="396"/>
      <c r="AV122" s="396"/>
      <c r="AW122" s="396"/>
      <c r="AX122" s="396"/>
      <c r="AY122" s="396"/>
      <c r="AZ122" s="396"/>
      <c r="BA122" s="396"/>
      <c r="BB122" s="396"/>
      <c r="BC122" s="396"/>
      <c r="BD122" s="396"/>
      <c r="BE122" s="396"/>
      <c r="BF122" s="396"/>
      <c r="BG122" s="396"/>
      <c r="BH122" s="396"/>
      <c r="BI122" s="396"/>
      <c r="BJ122" s="396"/>
      <c r="BK122" s="414"/>
    </row>
    <row r="124" spans="1:63">
      <c r="O124" s="259">
        <f ca="1">COUNTA(O5:O121)</f>
        <v>57</v>
      </c>
    </row>
  </sheetData>
  <mergeCells count="68">
    <mergeCell ref="C120:E120"/>
    <mergeCell ref="E82:F82"/>
    <mergeCell ref="E74:F74"/>
    <mergeCell ref="E78:F78"/>
    <mergeCell ref="A88:F88"/>
    <mergeCell ref="A76:C76"/>
    <mergeCell ref="E76:F76"/>
    <mergeCell ref="E102:F102"/>
    <mergeCell ref="B118:C118"/>
    <mergeCell ref="B106:C106"/>
    <mergeCell ref="B108:C108"/>
    <mergeCell ref="D118:E118"/>
    <mergeCell ref="B114:C114"/>
    <mergeCell ref="B116:C116"/>
    <mergeCell ref="D114:E114"/>
    <mergeCell ref="D116:E116"/>
    <mergeCell ref="B110:C110"/>
    <mergeCell ref="B112:C112"/>
    <mergeCell ref="A90:F90"/>
    <mergeCell ref="B99:E99"/>
    <mergeCell ref="A1:G1"/>
    <mergeCell ref="A2:G2"/>
    <mergeCell ref="E12:F12"/>
    <mergeCell ref="E14:F14"/>
    <mergeCell ref="E16:F16"/>
    <mergeCell ref="A8:F8"/>
    <mergeCell ref="E20:F20"/>
    <mergeCell ref="E5:F5"/>
    <mergeCell ref="A80:C80"/>
    <mergeCell ref="A72:C72"/>
    <mergeCell ref="A82:C82"/>
    <mergeCell ref="A57:D57"/>
    <mergeCell ref="E57:F57"/>
    <mergeCell ref="A52:B52"/>
    <mergeCell ref="A5:D5"/>
    <mergeCell ref="B50:E50"/>
    <mergeCell ref="Y2:Y3"/>
    <mergeCell ref="W2:W3"/>
    <mergeCell ref="E51:F51"/>
    <mergeCell ref="E53:F53"/>
    <mergeCell ref="E55:F55"/>
    <mergeCell ref="T2:T3"/>
    <mergeCell ref="X2:X3"/>
    <mergeCell ref="U2:U3"/>
    <mergeCell ref="V2:V3"/>
    <mergeCell ref="D112:E112"/>
    <mergeCell ref="D108:E108"/>
    <mergeCell ref="D110:E110"/>
    <mergeCell ref="D106:E106"/>
    <mergeCell ref="E66:F66"/>
    <mergeCell ref="E72:F72"/>
    <mergeCell ref="E70:F70"/>
    <mergeCell ref="A61:F61"/>
    <mergeCell ref="A59:F59"/>
    <mergeCell ref="E80:F80"/>
    <mergeCell ref="E68:F68"/>
    <mergeCell ref="Z1:AE1"/>
    <mergeCell ref="O1:Y1"/>
    <mergeCell ref="P2:Q2"/>
    <mergeCell ref="Z2:Z3"/>
    <mergeCell ref="AA2:AA3"/>
    <mergeCell ref="AB2:AB3"/>
    <mergeCell ref="AC2:AC3"/>
    <mergeCell ref="AD2:AD3"/>
    <mergeCell ref="AE2:AE3"/>
    <mergeCell ref="O2:O3"/>
    <mergeCell ref="R2:R3"/>
    <mergeCell ref="S2:S3"/>
  </mergeCells>
  <conditionalFormatting sqref="E55:F55 E53:F53">
    <cfRule type="expression" dxfId="7" priority="65">
      <formula>$E$51&lt;&gt;"Yes"</formula>
    </cfRule>
  </conditionalFormatting>
  <conditionalFormatting sqref="E74:F74">
    <cfRule type="expression" dxfId="6" priority="63">
      <formula>$E$72&lt;&gt;"Yes"</formula>
    </cfRule>
  </conditionalFormatting>
  <conditionalFormatting sqref="E78:F78 E80:F80 E82:F82">
    <cfRule type="expression" dxfId="5" priority="62">
      <formula>$E$76&lt;&gt;"Yes"</formula>
    </cfRule>
  </conditionalFormatting>
  <conditionalFormatting sqref="D45:F45">
    <cfRule type="expression" dxfId="4" priority="48">
      <formula>ISBLANK($B$45)</formula>
    </cfRule>
  </conditionalFormatting>
  <conditionalFormatting sqref="D118:E118 D116:E116 D114:E114 D112:E112 D110:E110 D108:E108 E102:F102 A90:F90 E76:F76 E72:F72 E70:F70 E68:F68 E66:F66 A61:F61 E57:F57 E51:F51 B45 E20:F20 E16:F16 E14:F14 E12:F12">
    <cfRule type="expression" dxfId="3" priority="45">
      <formula>$E$5&lt;&gt;"No"</formula>
    </cfRule>
  </conditionalFormatting>
  <conditionalFormatting sqref="C45">
    <cfRule type="expression" dxfId="2" priority="26">
      <formula>NOT(ISBLANK($B$45))</formula>
    </cfRule>
  </conditionalFormatting>
  <conditionalFormatting sqref="B108:C108 B110:C110 B112:C112 B114:C114 B116:C116 B118:C118">
    <cfRule type="expression" dxfId="1" priority="11">
      <formula>$E$5&lt;&gt;"No"</formula>
    </cfRule>
  </conditionalFormatting>
  <conditionalFormatting sqref="C120:E120">
    <cfRule type="expression" dxfId="0" priority="10">
      <formula>OR($D$118="PSE",$D$118="Respondent / Developer")</formula>
    </cfRule>
  </conditionalFormatting>
  <dataValidations xWindow="103" yWindow="521" count="39">
    <dataValidation type="whole" operator="greaterThanOrEqual" allowBlank="1" showInputMessage="1" showErrorMessage="1" promptTitle="Temperature" prompt="If heat rate indicated above is not at ISO conditions, provide temperature associated with cited heat rate." sqref="G88 G26 G90">
      <formula1>1</formula1>
    </dataValidation>
    <dataValidation type="whole" operator="greaterThanOrEqual" allowBlank="1" showInputMessage="1" showErrorMessage="1" sqref="G14 G16 G102:G120 G50:G62 G12 G66:G87 G94:G96 G5 G19:G25">
      <formula1>1</formula1>
    </dataValidation>
    <dataValidation type="decimal" operator="greaterThan" allowBlank="1" showInputMessage="1" showErrorMessage="1" promptTitle="Complete if applicable" prompt="Required if project requires construction of tie-line to POI" sqref="E53:F53">
      <formula1>0.1</formula1>
    </dataValidation>
    <dataValidation type="date" operator="greaterThanOrEqual" allowBlank="1" showInputMessage="1" showErrorMessage="1" promptTitle="Complete if applicable" prompt="mm/dd/yyyy" sqref="F24">
      <formula1>1</formula1>
    </dataValidation>
    <dataValidation type="textLength" operator="lessThan" showInputMessage="1" showErrorMessage="1" promptTitle="Required field" prompt="Field is limited to a maximum of 140 characters." sqref="E66:F66">
      <formula1>141</formula1>
    </dataValidation>
    <dataValidation type="textLength" operator="lessThan" allowBlank="1" showInputMessage="1" showErrorMessage="1" promptTitle="Complete if applicable" prompt="Field is limited to a maximum of 94 characters." sqref="C120:E120">
      <formula1>95</formula1>
    </dataValidation>
    <dataValidation type="textLength" operator="lessThan" showInputMessage="1" showErrorMessage="1" errorTitle="Error" error="Entry must be a number" promptTitle="Required field" prompt="Field is limited to a maximum of 45 characters." sqref="E12:F12 E102:F102">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80:F80">
      <formula1>46</formula1>
    </dataValidation>
    <dataValidation type="textLength" operator="lessThan" allowBlank="1" showInputMessage="1" showErrorMessage="1" promptTitle="Complete if applicable" prompt="  " sqref="C45">
      <formula1>21</formula1>
    </dataValidation>
    <dataValidation type="textLength" operator="lessThan" allowBlank="1" showInputMessage="1" showErrorMessage="1" promptTitle="Complete if applicable" prompt="Field is limited to a maximum of 24 characters." sqref="E35 E40 F45 E30">
      <formula1>25</formula1>
    </dataValidation>
    <dataValidation type="date" operator="greaterThan" allowBlank="1" showInputMessage="1" showErrorMessage="1" errorTitle="Date" error="Enter date value in the following format:_x000a__x000a_mm/dd/yyyy" promptTitle="Complete if applicable" prompt="mm/dd/yyyy" sqref="D35 D40 E45 D30">
      <formula1>1</formula1>
    </dataValidation>
    <dataValidation type="textLength" operator="lessThan" allowBlank="1" showInputMessage="1" showErrorMessage="1" promptTitle="Complete if applicable" prompt="Field is limited to a maximum of 1,200 characters." sqref="A90:F90 A61:F61 A8">
      <formula1>1201</formula1>
    </dataValidation>
    <dataValidation type="list" operator="lessThan" allowBlank="1" showInputMessage="1" showErrorMessage="1" errorTitle="Error" error="Select correct value from list" promptTitle="Required field" prompt="Select appropriate Point of Delivery" sqref="E16:F16">
      <formula1>$AH$16:$AN$16</formula1>
    </dataValidation>
    <dataValidation type="list" operator="lessThan" allowBlank="1" showInputMessage="1" showErrorMessage="1" promptTitle="Complete if applicable" prompt="Field is limited to a maximum of 100 characters." sqref="D118:E118">
      <formula1>$AH$118:$AJ$118</formula1>
    </dataValidation>
    <dataValidation type="list" showInputMessage="1" showErrorMessage="1" promptTitle="Complete if Applicable" prompt="Select response from drop-down list." sqref="E78:F78">
      <formula1>$AH$78:$AI$78</formula1>
    </dataValidation>
    <dataValidation type="list" showInputMessage="1" showErrorMessage="1" promptTitle="Required field" prompt="Select response from drop-down list." sqref="E70:F70">
      <formula1>$AH$70:$AI$70</formula1>
    </dataValidation>
    <dataValidation type="list" showInputMessage="1" showErrorMessage="1" promptTitle="Required field" prompt="Select response from drop-down list." sqref="F22 F94">
      <formula1>$AH$22:$AI$22</formula1>
    </dataValidation>
    <dataValidation type="list" showInputMessage="1" showErrorMessage="1" promptTitle="Required field" prompt="Select response from drop-down list." sqref="E51:F51">
      <formula1>$AH$51:$AI$51</formula1>
    </dataValidation>
    <dataValidation type="list" showInputMessage="1" showErrorMessage="1" promptTitle="Complete if applicable" prompt="Select response from drop-down list." sqref="B45">
      <formula1>$AH$45:$AL$45</formula1>
    </dataValidation>
    <dataValidation type="list" allowBlank="1" showInputMessage="1" showErrorMessage="1" promptTitle="Complete if applicable" prompt="Select response from drop-down list." sqref="D45">
      <formula1>$AH$47:$AI$47</formula1>
    </dataValidation>
    <dataValidation type="list" operator="lessThanOrEqual" showInputMessage="1" showErrorMessage="1" errorTitle="Error" error="Entry must be a number" promptTitle="Required field" prompt="Select response from drop-down list." sqref="E20:F20">
      <formula1>$AH$20:$AK$20</formula1>
    </dataValidation>
    <dataValidation type="list" operator="lessThan" allowBlank="1" showInputMessage="1" showErrorMessage="1" promptTitle="Complete if applicable" prompt="Field is limited to a maximum of 100 characters." sqref="D108:E108">
      <formula1>$AH$108:$AI$108</formula1>
    </dataValidation>
    <dataValidation type="list" operator="lessThan" allowBlank="1" showInputMessage="1" showErrorMessage="1" promptTitle="Complete if applicable" prompt="Field is limited to a maximum of 100 characters." sqref="D110:E110">
      <formula1>$AH$110:$AJ$110</formula1>
    </dataValidation>
    <dataValidation type="list" operator="lessThan" allowBlank="1" showInputMessage="1" showErrorMessage="1" promptTitle="Complete if applicable" prompt="Field is limited to a maximum of 100 characters." sqref="D112:E112">
      <formula1>$AH$112:$AI$112</formula1>
    </dataValidation>
    <dataValidation type="list" operator="lessThan" allowBlank="1" showInputMessage="1" showErrorMessage="1" promptTitle="Complete if applicable" prompt="Field is limited to a maximum of 100 characters." sqref="D114:E114">
      <formula1>$AH$114:$AI$114</formula1>
    </dataValidation>
    <dataValidation type="list" operator="lessThan" allowBlank="1" showInputMessage="1" showErrorMessage="1" promptTitle="Complete if applicable" prompt="Field is limited to a maximum of 100 characters." sqref="D116:E116">
      <formula1>$AH$116:$AI$116</formula1>
    </dataValidation>
    <dataValidation type="list" showInputMessage="1" showErrorMessage="1" promptTitle="Required field" prompt="Select response from drop-down list." sqref="E72:F72">
      <formula1>$AH$72:$AI$72</formula1>
    </dataValidation>
    <dataValidation type="list" showInputMessage="1" showErrorMessage="1" promptTitle="Complete if Applicable" prompt="Select response from drop-down list." sqref="E74:F74">
      <formula1>$AH$74:$AI$74</formula1>
    </dataValidation>
    <dataValidation type="list" showInputMessage="1" showErrorMessage="1" promptTitle="Required field" prompt="Select response from drop-down list." sqref="E76:F76">
      <formula1>$AH$76:$AI$76</formula1>
    </dataValidation>
    <dataValidation type="list" showInputMessage="1" showErrorMessage="1" promptTitle="Required field" prompt="Select response from drop-down list." sqref="E68:F68">
      <formula1>$AH$68:$AI$68</formula1>
    </dataValidation>
    <dataValidation type="list" allowBlank="1" showInputMessage="1" showErrorMessage="1" promptTitle="Complete if applicable" prompt="Select response from drop-down list." sqref="C35 C30">
      <formula1>$AH$37:$AI$37</formula1>
    </dataValidation>
    <dataValidation type="list" allowBlank="1" showInputMessage="1" showErrorMessage="1" promptTitle="Complete if applicable" prompt="Select response from drop-down list." sqref="C40">
      <formula1>$AH$42:$AI$42</formula1>
    </dataValidation>
    <dataValidation type="list" operator="lessThan" showInputMessage="1" showErrorMessage="1" errorTitle="Error" error="Entry must be a number" promptTitle="Required field" prompt="Field is limited to a maximum of 45 characters." sqref="E5:F5">
      <formula1>$AH$5:$AI$5</formula1>
    </dataValidation>
    <dataValidation type="list" showInputMessage="1" showErrorMessage="1" promptTitle="Required field" prompt="Select response from drop-down list." sqref="E57:F57">
      <formula1>$AH$57:$AI$57</formula1>
    </dataValidation>
    <dataValidation type="date" operator="greaterThan" allowBlank="1" showInputMessage="1" showErrorMessage="1" promptTitle="Complete if Applicable" prompt="mm/dd/yyyy" sqref="E82:F82">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55:F55">
      <formula1>1</formula1>
    </dataValidation>
    <dataValidation type="list" showInputMessage="1" showErrorMessage="1" promptTitle="Complete if applicable" prompt="Select response from drop-down list." sqref="B30 B35 B40">
      <formula1>$AH$30:$AM$30</formula1>
    </dataValidation>
    <dataValidation operator="greaterThan" allowBlank="1" showInputMessage="1" showErrorMessage="1" errorTitle="Date" error="Enter date value in the following format:_x000a__x000a_mm/dd/yyyy" promptTitle="Complete if applicable" prompt="  " sqref="B50:E50 B99:E99"/>
  </dataValidations>
  <pageMargins left="0.7" right="0.7" top="0.75" bottom="0.75" header="0.3" footer="0.3"/>
  <pageSetup scale="66" fitToHeight="10" orientation="portrait" r:id="rId1"/>
  <headerFooter>
    <oddFooter>&amp;C&amp;"Arial,Italic"B-&amp;P</oddFooter>
  </headerFooter>
  <rowBreaks count="2" manualBreakCount="2">
    <brk id="61" max="6" man="1"/>
    <brk id="9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BN62"/>
  <sheetViews>
    <sheetView zoomScale="85" zoomScaleNormal="85" zoomScaleSheetLayoutView="100" workbookViewId="0">
      <pane ySplit="2" topLeftCell="A3" activePane="bottomLeft" state="frozen"/>
      <selection pane="bottomLeft" activeCell="K1" sqref="K1:BN1048576"/>
    </sheetView>
  </sheetViews>
  <sheetFormatPr defaultColWidth="9.1796875" defaultRowHeight="12.5"/>
  <cols>
    <col min="1" max="1" width="2.81640625" style="84" customWidth="1"/>
    <col min="2" max="2" width="9.7265625" style="84" customWidth="1"/>
    <col min="3" max="3" width="12.7265625" style="84" customWidth="1"/>
    <col min="4" max="4" width="17.26953125" style="84" customWidth="1"/>
    <col min="5" max="5" width="18.81640625" style="84" customWidth="1"/>
    <col min="6" max="6" width="10" style="84" customWidth="1"/>
    <col min="7" max="7" width="19.81640625" style="84" customWidth="1"/>
    <col min="8" max="8" width="10.54296875" style="84" customWidth="1"/>
    <col min="9" max="9" width="26.81640625" style="84" customWidth="1"/>
    <col min="10" max="10" width="1.81640625" style="84" customWidth="1"/>
    <col min="11" max="12" width="4.54296875" hidden="1" customWidth="1"/>
    <col min="13" max="13" width="34.81640625" hidden="1" customWidth="1"/>
    <col min="14" max="14" width="42.453125" hidden="1" customWidth="1"/>
    <col min="15" max="16" width="2.26953125" hidden="1" customWidth="1"/>
    <col min="17" max="17" width="8" hidden="1" customWidth="1"/>
    <col min="18" max="18" width="7.54296875" style="259" hidden="1" customWidth="1"/>
    <col min="19" max="19" width="2.54296875" style="259" hidden="1" customWidth="1"/>
    <col min="20" max="20" width="24.7265625" style="259" hidden="1" customWidth="1"/>
    <col min="21" max="21" width="26.1796875" style="259" hidden="1" customWidth="1"/>
    <col min="22" max="22" width="77" style="259" hidden="1" customWidth="1"/>
    <col min="23" max="23" width="7.54296875" style="259" hidden="1" customWidth="1"/>
    <col min="24" max="24" width="79" style="259" hidden="1" customWidth="1"/>
    <col min="25" max="25" width="10.453125" style="259" hidden="1" customWidth="1"/>
    <col min="26" max="26" width="10.81640625" style="259" hidden="1" customWidth="1"/>
    <col min="27" max="27" width="34.26953125" style="260" hidden="1" customWidth="1"/>
    <col min="28" max="28" width="9.26953125" style="259" hidden="1" customWidth="1"/>
    <col min="29" max="30" width="7.81640625" style="259" hidden="1" customWidth="1"/>
    <col min="31" max="32" width="74.1796875" style="259" hidden="1" customWidth="1"/>
    <col min="33" max="33" width="10.7265625" style="259" hidden="1" customWidth="1"/>
    <col min="34" max="34" width="39.7265625" style="259" hidden="1" customWidth="1"/>
    <col min="35" max="36" width="9.1796875" hidden="1" customWidth="1"/>
    <col min="37" max="37" width="10.26953125" style="343" hidden="1" customWidth="1"/>
    <col min="38" max="38" width="36.453125" style="343" hidden="1" customWidth="1"/>
    <col min="39" max="39" width="29.26953125" style="343" hidden="1" customWidth="1"/>
    <col min="40" max="40" width="46" style="343" hidden="1" customWidth="1"/>
    <col min="41" max="42" width="5.54296875" hidden="1" customWidth="1"/>
    <col min="43" max="65" width="9.1796875" hidden="1" customWidth="1"/>
    <col min="66" max="66" width="9.1796875" style="385" hidden="1" customWidth="1"/>
    <col min="67" max="16384" width="9.1796875" style="84"/>
  </cols>
  <sheetData>
    <row r="1" spans="1:66" ht="24.75" customHeight="1">
      <c r="A1" s="1013" t="s">
        <v>1111</v>
      </c>
      <c r="B1" s="1014"/>
      <c r="C1" s="1014"/>
      <c r="D1" s="1014"/>
      <c r="E1" s="1014"/>
      <c r="F1" s="1014"/>
      <c r="G1" s="1014"/>
      <c r="H1" s="1014"/>
      <c r="I1" s="1014"/>
      <c r="J1" s="1015"/>
      <c r="R1" s="1010" t="s">
        <v>18</v>
      </c>
      <c r="S1" s="1010"/>
      <c r="T1" s="1010"/>
      <c r="U1" s="1010"/>
      <c r="V1" s="1010"/>
      <c r="W1" s="1010"/>
      <c r="X1" s="1010"/>
      <c r="Y1" s="1010"/>
      <c r="Z1" s="1010"/>
      <c r="AA1" s="1010"/>
      <c r="AB1" s="1010"/>
      <c r="AC1" s="993" t="s">
        <v>19</v>
      </c>
      <c r="AD1" s="993"/>
      <c r="AE1" s="993"/>
      <c r="AF1" s="993"/>
      <c r="AG1" s="993"/>
      <c r="AH1" s="993"/>
      <c r="AK1" s="323"/>
      <c r="AL1" s="323"/>
      <c r="AM1" s="323"/>
      <c r="AN1" s="323"/>
      <c r="AO1" s="323"/>
    </row>
    <row r="2" spans="1:66" ht="15.75" customHeight="1" thickBot="1">
      <c r="A2" s="1392" t="s">
        <v>1112</v>
      </c>
      <c r="B2" s="1393"/>
      <c r="C2" s="1393"/>
      <c r="D2" s="1393"/>
      <c r="E2" s="1393"/>
      <c r="F2" s="1393"/>
      <c r="G2" s="1393"/>
      <c r="H2" s="1393"/>
      <c r="I2" s="1393"/>
      <c r="J2" s="1394"/>
      <c r="L2" s="25"/>
      <c r="M2" t="s">
        <v>40</v>
      </c>
      <c r="N2" t="s">
        <v>41</v>
      </c>
      <c r="R2" s="1109" t="s">
        <v>21</v>
      </c>
      <c r="S2" s="1111" t="s">
        <v>22</v>
      </c>
      <c r="T2" s="1111"/>
      <c r="U2" s="1091" t="s">
        <v>23</v>
      </c>
      <c r="V2" s="1091" t="s">
        <v>24</v>
      </c>
      <c r="W2" s="1091" t="s">
        <v>25</v>
      </c>
      <c r="X2" s="1091" t="s">
        <v>26</v>
      </c>
      <c r="Y2" s="1091" t="s">
        <v>27</v>
      </c>
      <c r="Z2" s="1091" t="s">
        <v>28</v>
      </c>
      <c r="AA2" s="1091" t="s">
        <v>29</v>
      </c>
      <c r="AB2" s="1091" t="s">
        <v>30</v>
      </c>
      <c r="AC2" s="1107" t="s">
        <v>31</v>
      </c>
      <c r="AD2" s="1107" t="s">
        <v>32</v>
      </c>
      <c r="AE2" s="1107" t="s">
        <v>33</v>
      </c>
      <c r="AF2" s="1107" t="s">
        <v>34</v>
      </c>
      <c r="AG2" s="1107" t="s">
        <v>35</v>
      </c>
      <c r="AH2" s="1107" t="s">
        <v>36</v>
      </c>
      <c r="AJ2" s="25"/>
      <c r="AK2" s="323"/>
      <c r="AL2" s="323"/>
      <c r="AM2" s="323"/>
      <c r="AN2" s="323"/>
      <c r="AO2" s="323"/>
    </row>
    <row r="3" spans="1:66" ht="14.5" thickBot="1">
      <c r="A3" s="502" t="s">
        <v>1113</v>
      </c>
      <c r="B3" s="487"/>
      <c r="C3" s="55"/>
      <c r="D3" s="55"/>
      <c r="E3" s="55"/>
      <c r="F3" s="15"/>
      <c r="G3" s="15"/>
      <c r="H3" s="15"/>
      <c r="I3" s="15"/>
      <c r="J3" s="19"/>
      <c r="K3" s="356"/>
      <c r="M3" s="272"/>
      <c r="N3" s="272"/>
      <c r="P3" s="262" t="s">
        <v>42</v>
      </c>
      <c r="Q3" s="272"/>
      <c r="R3" s="1110"/>
      <c r="S3" s="410" t="s">
        <v>43</v>
      </c>
      <c r="T3" s="410" t="s">
        <v>44</v>
      </c>
      <c r="U3" s="1092"/>
      <c r="V3" s="1092"/>
      <c r="W3" s="1092"/>
      <c r="X3" s="1092"/>
      <c r="Y3" s="1092"/>
      <c r="Z3" s="1092"/>
      <c r="AA3" s="1092"/>
      <c r="AB3" s="1092"/>
      <c r="AC3" s="1108"/>
      <c r="AD3" s="1108"/>
      <c r="AE3" s="1108"/>
      <c r="AF3" s="1108"/>
      <c r="AG3" s="1108"/>
      <c r="AH3" s="1108"/>
      <c r="AI3" s="388"/>
      <c r="AK3" s="409" t="s">
        <v>45</v>
      </c>
      <c r="AL3" s="409" t="s">
        <v>46</v>
      </c>
      <c r="AM3" s="409" t="s">
        <v>47</v>
      </c>
      <c r="AN3" s="409" t="s">
        <v>48</v>
      </c>
      <c r="AO3" s="409" t="s">
        <v>49</v>
      </c>
      <c r="AP3" s="390" t="s">
        <v>50</v>
      </c>
      <c r="AQ3" s="390" t="s">
        <v>51</v>
      </c>
      <c r="AR3" s="390" t="s">
        <v>52</v>
      </c>
      <c r="AS3" s="390" t="s">
        <v>53</v>
      </c>
      <c r="AT3" s="390" t="s">
        <v>54</v>
      </c>
      <c r="AU3" s="390" t="s">
        <v>55</v>
      </c>
      <c r="AV3" s="390" t="s">
        <v>56</v>
      </c>
      <c r="AW3" s="390" t="s">
        <v>57</v>
      </c>
      <c r="AX3" s="390" t="s">
        <v>58</v>
      </c>
      <c r="AY3" s="390" t="s">
        <v>59</v>
      </c>
      <c r="AZ3" s="390" t="s">
        <v>60</v>
      </c>
      <c r="BA3" s="390" t="s">
        <v>61</v>
      </c>
      <c r="BB3" s="390" t="s">
        <v>62</v>
      </c>
      <c r="BC3" s="390" t="s">
        <v>63</v>
      </c>
      <c r="BD3" s="390" t="s">
        <v>64</v>
      </c>
      <c r="BE3" s="390" t="s">
        <v>65</v>
      </c>
      <c r="BF3" s="390" t="s">
        <v>66</v>
      </c>
      <c r="BG3" s="390" t="s">
        <v>67</v>
      </c>
      <c r="BH3" s="388" t="s">
        <v>68</v>
      </c>
      <c r="BI3" s="388" t="s">
        <v>69</v>
      </c>
      <c r="BJ3" s="388" t="s">
        <v>70</v>
      </c>
      <c r="BK3" s="388" t="s">
        <v>71</v>
      </c>
      <c r="BL3" s="388" t="s">
        <v>72</v>
      </c>
      <c r="BM3" s="388" t="s">
        <v>73</v>
      </c>
      <c r="BN3" s="394" t="s">
        <v>74</v>
      </c>
    </row>
    <row r="4" spans="1:66" ht="6.75" customHeight="1">
      <c r="A4" s="16"/>
      <c r="B4" s="56"/>
      <c r="C4" s="56"/>
      <c r="D4" s="56"/>
      <c r="E4" s="56"/>
      <c r="F4" s="17"/>
      <c r="G4" s="17"/>
      <c r="H4" s="17"/>
      <c r="I4" s="17"/>
      <c r="J4" s="18"/>
      <c r="K4" s="356"/>
      <c r="M4" s="272"/>
      <c r="N4" s="272"/>
      <c r="O4" s="262" t="s">
        <v>78</v>
      </c>
      <c r="P4" s="262"/>
      <c r="Q4" s="272"/>
    </row>
    <row r="5" spans="1:66" ht="25.5" customHeight="1">
      <c r="A5" s="1006" t="s">
        <v>1114</v>
      </c>
      <c r="B5" s="1007"/>
      <c r="C5" s="1007"/>
      <c r="D5" s="1007"/>
      <c r="E5" s="1007"/>
      <c r="F5" s="1007"/>
      <c r="G5" s="1007"/>
      <c r="H5" s="1051"/>
      <c r="I5" s="881"/>
      <c r="J5" s="137"/>
      <c r="K5" s="356"/>
      <c r="M5" s="272"/>
      <c r="N5" s="272"/>
      <c r="O5" s="262"/>
      <c r="P5" s="262" t="s">
        <v>42</v>
      </c>
      <c r="Q5" s="272"/>
      <c r="R5" s="259" t="str">
        <f ca="1">SUBSTITUTE(CELL("address",I5),"$","")</f>
        <v>I5</v>
      </c>
      <c r="S5" s="339">
        <v>6</v>
      </c>
      <c r="T5" s="259" t="str">
        <f ca="1">MID(CELL("filename",S5),FIND("]",CELL("filename",S5))+1,256)</f>
        <v>7. Development - Details</v>
      </c>
      <c r="U5" s="259" t="s">
        <v>1113</v>
      </c>
      <c r="V5" s="259" t="s">
        <v>1115</v>
      </c>
      <c r="X5" s="259" t="str">
        <f ca="1">S5&amp;"_"&amp;R5&amp;"_"&amp;V5</f>
        <v>6_I5_Attached_Schedule</v>
      </c>
      <c r="Y5" s="259" t="s">
        <v>83</v>
      </c>
      <c r="AA5" s="260" t="str">
        <f>CONCATENATE(AK5,",",AL5)</f>
        <v>Submitted,Not submitted</v>
      </c>
      <c r="AB5" s="259" t="s">
        <v>85</v>
      </c>
      <c r="AC5" s="259" t="s">
        <v>85</v>
      </c>
      <c r="AE5" s="84"/>
      <c r="AK5" s="344" t="s">
        <v>156</v>
      </c>
      <c r="AL5" s="343" t="s">
        <v>966</v>
      </c>
    </row>
    <row r="6" spans="1:66" ht="7.75" customHeight="1">
      <c r="A6" s="143"/>
      <c r="B6" s="144"/>
      <c r="C6" s="144"/>
      <c r="D6" s="144"/>
      <c r="E6" s="144"/>
      <c r="F6" s="144"/>
      <c r="G6" s="144"/>
      <c r="H6" s="144"/>
      <c r="I6" s="144"/>
      <c r="J6" s="137"/>
      <c r="K6" s="356"/>
      <c r="M6" s="272"/>
      <c r="N6" s="272"/>
      <c r="O6" s="262" t="s">
        <v>78</v>
      </c>
      <c r="P6" s="262"/>
      <c r="Q6" s="272"/>
    </row>
    <row r="7" spans="1:66" s="145" customFormat="1" ht="15" customHeight="1">
      <c r="A7" s="162" t="s">
        <v>1116</v>
      </c>
      <c r="B7" s="282"/>
      <c r="C7" s="282"/>
      <c r="D7" s="282"/>
      <c r="E7" s="282"/>
      <c r="F7" s="282"/>
      <c r="G7" s="282"/>
      <c r="H7" s="282"/>
      <c r="I7" s="282"/>
      <c r="J7" s="201"/>
      <c r="K7" s="356"/>
      <c r="L7"/>
      <c r="M7" s="272"/>
      <c r="N7" s="272"/>
      <c r="O7" s="262"/>
      <c r="P7" s="262" t="s">
        <v>42</v>
      </c>
      <c r="Q7" s="272"/>
      <c r="R7" s="259"/>
      <c r="T7" s="259"/>
      <c r="U7" s="259"/>
      <c r="V7" s="259"/>
      <c r="W7" s="259"/>
      <c r="X7" s="259"/>
      <c r="Y7" s="259"/>
      <c r="Z7" s="259"/>
      <c r="AA7" s="260"/>
      <c r="AB7" s="259"/>
      <c r="AC7" s="259"/>
      <c r="AD7" s="259"/>
      <c r="AE7" s="259"/>
      <c r="AF7" s="259"/>
      <c r="AG7" s="259"/>
      <c r="AH7" s="259"/>
      <c r="AI7" s="20"/>
      <c r="AJ7" s="20"/>
      <c r="AK7" s="275"/>
      <c r="AL7" s="275"/>
      <c r="AM7" s="275"/>
      <c r="AN7" s="275"/>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398"/>
    </row>
    <row r="8" spans="1:66" ht="7.75" customHeight="1">
      <c r="A8" s="143"/>
      <c r="B8" s="144"/>
      <c r="C8" s="144"/>
      <c r="D8" s="144"/>
      <c r="E8" s="144"/>
      <c r="F8" s="144"/>
      <c r="G8" s="144"/>
      <c r="H8" s="144"/>
      <c r="I8" s="144"/>
      <c r="J8" s="137"/>
      <c r="K8" s="356"/>
      <c r="M8" s="272"/>
      <c r="N8" s="272"/>
      <c r="O8" s="262" t="s">
        <v>78</v>
      </c>
      <c r="P8" s="262"/>
      <c r="Q8" s="272"/>
    </row>
    <row r="9" spans="1:66" ht="25.5" customHeight="1">
      <c r="A9" s="138"/>
      <c r="B9" s="76" t="s">
        <v>1117</v>
      </c>
      <c r="C9" s="496"/>
      <c r="D9" s="76" t="s">
        <v>161</v>
      </c>
      <c r="E9" s="76" t="s">
        <v>1118</v>
      </c>
      <c r="F9" s="76"/>
      <c r="G9" s="496"/>
      <c r="H9" s="496"/>
      <c r="I9" s="496"/>
      <c r="J9" s="137"/>
      <c r="K9" s="356"/>
      <c r="M9" s="272"/>
      <c r="N9" s="272"/>
      <c r="O9" s="272"/>
      <c r="P9" s="262" t="s">
        <v>42</v>
      </c>
      <c r="Q9" s="272"/>
    </row>
    <row r="10" spans="1:66" ht="25.5" customHeight="1">
      <c r="A10" s="138"/>
      <c r="B10" s="76" t="s">
        <v>1119</v>
      </c>
      <c r="C10" s="496"/>
      <c r="D10" s="76" t="s">
        <v>1120</v>
      </c>
      <c r="E10" s="76" t="s">
        <v>1121</v>
      </c>
      <c r="F10" s="76"/>
      <c r="G10" s="496"/>
      <c r="H10" s="496"/>
      <c r="I10" s="496"/>
      <c r="J10" s="137"/>
      <c r="K10" s="356"/>
      <c r="M10" s="272"/>
      <c r="N10" s="272"/>
      <c r="O10" s="272"/>
      <c r="P10" s="262" t="s">
        <v>42</v>
      </c>
      <c r="Q10" s="272"/>
    </row>
    <row r="11" spans="1:66" ht="25.5" customHeight="1">
      <c r="A11" s="138"/>
      <c r="B11" s="76" t="s">
        <v>113</v>
      </c>
      <c r="C11" s="496"/>
      <c r="D11" s="76" t="s">
        <v>1122</v>
      </c>
      <c r="E11" s="76" t="s">
        <v>1123</v>
      </c>
      <c r="F11" s="76"/>
      <c r="G11" s="496"/>
      <c r="H11" s="496"/>
      <c r="I11" s="496"/>
      <c r="J11" s="137"/>
      <c r="K11" s="356"/>
      <c r="M11" s="272"/>
      <c r="N11" s="272"/>
      <c r="O11" s="272"/>
      <c r="P11" s="262" t="s">
        <v>42</v>
      </c>
      <c r="Q11" s="272"/>
    </row>
    <row r="12" spans="1:66" ht="25.5" customHeight="1" thickBot="1">
      <c r="A12" s="138"/>
      <c r="B12" s="76" t="s">
        <v>1124</v>
      </c>
      <c r="C12" s="496"/>
      <c r="D12" s="76" t="s">
        <v>1125</v>
      </c>
      <c r="E12" s="496"/>
      <c r="F12" s="496"/>
      <c r="G12" s="496"/>
      <c r="H12" s="496"/>
      <c r="I12" s="496"/>
      <c r="J12" s="137"/>
      <c r="K12" s="356"/>
      <c r="M12" s="272"/>
      <c r="N12" s="272"/>
      <c r="O12" s="272"/>
      <c r="P12" s="262" t="s">
        <v>42</v>
      </c>
      <c r="Q12" s="272"/>
    </row>
    <row r="13" spans="1:66" ht="14.5" thickBot="1">
      <c r="A13" s="502" t="s">
        <v>161</v>
      </c>
      <c r="B13" s="55"/>
      <c r="C13" s="55"/>
      <c r="D13" s="55"/>
      <c r="E13" s="55"/>
      <c r="F13" s="15"/>
      <c r="G13" s="15"/>
      <c r="H13" s="15"/>
      <c r="I13" s="15"/>
      <c r="J13" s="19"/>
      <c r="O13" s="262"/>
      <c r="P13" s="262" t="s">
        <v>42</v>
      </c>
      <c r="Q13" s="262"/>
    </row>
    <row r="14" spans="1:66" ht="6.75" customHeight="1">
      <c r="A14" s="16"/>
      <c r="B14" s="56"/>
      <c r="C14" s="56"/>
      <c r="D14" s="56"/>
      <c r="E14" s="56"/>
      <c r="F14" s="17"/>
      <c r="G14" s="17"/>
      <c r="H14" s="17"/>
      <c r="I14" s="17"/>
      <c r="J14" s="18"/>
      <c r="O14" s="262" t="s">
        <v>78</v>
      </c>
      <c r="P14" s="262"/>
      <c r="Q14" s="262"/>
    </row>
    <row r="15" spans="1:66" ht="26.15" customHeight="1">
      <c r="A15" s="1004" t="s">
        <v>1126</v>
      </c>
      <c r="B15" s="1005"/>
      <c r="C15" s="1005"/>
      <c r="D15" s="1005"/>
      <c r="E15" s="1005"/>
      <c r="F15" s="1005"/>
      <c r="G15" s="1005"/>
      <c r="H15" s="136"/>
      <c r="I15" s="881"/>
      <c r="J15" s="70"/>
      <c r="O15" s="262"/>
      <c r="P15" s="262" t="s">
        <v>42</v>
      </c>
      <c r="Q15" s="262"/>
      <c r="R15" s="259" t="str">
        <f ca="1">SUBSTITUTE(CELL("address",H15),"$","")</f>
        <v>H15</v>
      </c>
      <c r="S15" s="259">
        <f>$S$5</f>
        <v>6</v>
      </c>
      <c r="T15" s="259" t="str">
        <f ca="1">MID(CELL("filename",S15),FIND("]",CELL("filename",S15))+1,256)</f>
        <v>7. Development - Details</v>
      </c>
      <c r="U15" s="259" t="s">
        <v>161</v>
      </c>
      <c r="V15" s="259" t="s">
        <v>1127</v>
      </c>
      <c r="X15" s="259" t="str">
        <f ca="1">S15&amp;"_"&amp;R15&amp;"_"&amp;V15</f>
        <v>6_H15_Arrangements_or_Commitments_for_Construction</v>
      </c>
      <c r="Y15" s="259" t="s">
        <v>83</v>
      </c>
      <c r="AA15" s="260" t="str">
        <f>CONCATENATE(AK15,",",AL15)</f>
        <v>Yes,No</v>
      </c>
      <c r="AB15" s="259" t="s">
        <v>85</v>
      </c>
      <c r="AC15" s="259" t="s">
        <v>85</v>
      </c>
      <c r="AE15" s="271" t="str">
        <f ca="1">"Requirement: "&amp;$R$5&amp;" answer of """&amp;$AA$5&amp;""""</f>
        <v>Requirement: I5 answer of "Submitted,Not submitted"</v>
      </c>
      <c r="AF15"/>
      <c r="AK15" s="343" t="s">
        <v>84</v>
      </c>
      <c r="AL15" s="343" t="s">
        <v>85</v>
      </c>
    </row>
    <row r="16" spans="1:66" ht="6.75" customHeight="1">
      <c r="A16" s="134"/>
      <c r="B16" s="135"/>
      <c r="C16" s="135"/>
      <c r="D16" s="135"/>
      <c r="E16" s="135"/>
      <c r="F16" s="136"/>
      <c r="G16" s="136"/>
      <c r="H16" s="136"/>
      <c r="I16" s="136"/>
      <c r="J16" s="137"/>
      <c r="O16" s="262" t="s">
        <v>78</v>
      </c>
      <c r="P16" s="262"/>
      <c r="Q16" s="262"/>
    </row>
    <row r="17" spans="1:66" s="145" customFormat="1" ht="26.15" customHeight="1">
      <c r="A17" s="1389" t="s">
        <v>1128</v>
      </c>
      <c r="B17" s="1390"/>
      <c r="C17" s="1390"/>
      <c r="D17" s="1390"/>
      <c r="E17" s="1390"/>
      <c r="F17" s="1390"/>
      <c r="G17" s="1390"/>
      <c r="H17" s="1390"/>
      <c r="I17" s="1390"/>
      <c r="J17" s="140"/>
      <c r="K17"/>
      <c r="L17"/>
      <c r="M17"/>
      <c r="N17"/>
      <c r="O17" s="262"/>
      <c r="P17" s="262" t="s">
        <v>42</v>
      </c>
      <c r="Q17" s="262"/>
      <c r="R17" s="259"/>
      <c r="T17" s="259"/>
      <c r="U17" s="259"/>
      <c r="V17" s="259"/>
      <c r="W17" s="259"/>
      <c r="X17" s="259"/>
      <c r="Y17" s="259"/>
      <c r="Z17" s="259"/>
      <c r="AA17" s="260"/>
      <c r="AB17" s="259"/>
      <c r="AC17" s="259"/>
      <c r="AD17" s="259"/>
      <c r="AE17" s="259"/>
      <c r="AF17" s="259"/>
      <c r="AG17" s="259"/>
      <c r="AH17" s="259"/>
      <c r="AI17" s="20"/>
      <c r="AJ17" s="20"/>
      <c r="AK17" s="275"/>
      <c r="AL17" s="275"/>
      <c r="AM17" s="275"/>
      <c r="AN17" s="275"/>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398"/>
    </row>
    <row r="18" spans="1:66" ht="6.75" customHeight="1" thickBot="1">
      <c r="A18" s="77" t="s">
        <v>585</v>
      </c>
      <c r="B18" s="54"/>
      <c r="C18" s="54"/>
      <c r="D18" s="54"/>
      <c r="E18" s="54"/>
      <c r="F18" s="68"/>
      <c r="G18" s="68"/>
      <c r="H18" s="575"/>
      <c r="I18" s="573"/>
      <c r="J18" s="60"/>
      <c r="O18" s="262" t="s">
        <v>78</v>
      </c>
      <c r="P18" s="262"/>
      <c r="Q18" s="262"/>
    </row>
    <row r="19" spans="1:66" ht="15" customHeight="1" thickTop="1" thickBot="1">
      <c r="A19" s="1176" t="s">
        <v>549</v>
      </c>
      <c r="B19" s="1169"/>
      <c r="C19" s="1169"/>
      <c r="D19" s="1169"/>
      <c r="E19" s="1169"/>
      <c r="F19" s="1169" t="s">
        <v>550</v>
      </c>
      <c r="G19" s="1169"/>
      <c r="H19" s="575"/>
      <c r="I19" s="841"/>
      <c r="J19" s="60"/>
      <c r="N19" s="451" t="s">
        <v>551</v>
      </c>
      <c r="O19" s="262"/>
      <c r="P19" s="262" t="s">
        <v>42</v>
      </c>
      <c r="Q19" s="262"/>
      <c r="R19" s="259" t="str">
        <f ca="1">SUBSTITUTE(CELL("address",H19),"$","")</f>
        <v>H19</v>
      </c>
      <c r="S19" s="259">
        <f>$S$5</f>
        <v>6</v>
      </c>
      <c r="T19" s="259" t="str">
        <f ca="1">MID(CELL("filename",S19),FIND("]",CELL("filename",S19))+1,256)</f>
        <v>7. Development - Details</v>
      </c>
      <c r="U19" s="259" t="s">
        <v>161</v>
      </c>
      <c r="V19" s="259" t="s">
        <v>1129</v>
      </c>
      <c r="X19" s="259" t="str">
        <f ca="1">S19&amp;"_"&amp;R19&amp;"_"&amp;V19</f>
        <v>6_H19_Arrangements_or_Commitments_for_Construction_Submitted</v>
      </c>
      <c r="Y19" s="259" t="s">
        <v>83</v>
      </c>
      <c r="AA19" s="260" t="str">
        <f>CONCATENATE(AK19,",",AL19)</f>
        <v>Submitted,Not submitted</v>
      </c>
      <c r="AB19" s="259" t="s">
        <v>85</v>
      </c>
      <c r="AC19" s="259" t="s">
        <v>85</v>
      </c>
      <c r="AE19" s="271" t="str">
        <f ca="1">"Requirement: "&amp;$R$5&amp;" answer of """&amp;$AA$5&amp;""""</f>
        <v>Requirement: I5 answer of "Submitted,Not submitted"</v>
      </c>
      <c r="AK19" s="344" t="s">
        <v>156</v>
      </c>
      <c r="AL19" s="343" t="s">
        <v>966</v>
      </c>
    </row>
    <row r="20" spans="1:66" ht="16.5" customHeight="1" thickTop="1">
      <c r="A20" s="77"/>
      <c r="B20" s="54"/>
      <c r="C20" s="54"/>
      <c r="D20" s="54"/>
      <c r="E20" s="54"/>
      <c r="F20" s="372" t="s">
        <v>1130</v>
      </c>
      <c r="G20" s="68"/>
      <c r="H20" s="575"/>
      <c r="I20" s="573"/>
      <c r="J20" s="60"/>
      <c r="O20" s="262" t="s">
        <v>78</v>
      </c>
      <c r="P20" s="262"/>
      <c r="Q20" s="262"/>
    </row>
    <row r="21" spans="1:66" ht="170.15" customHeight="1">
      <c r="A21" s="77"/>
      <c r="B21" s="1253"/>
      <c r="C21" s="1391"/>
      <c r="D21" s="1391"/>
      <c r="E21" s="1391"/>
      <c r="F21" s="1391"/>
      <c r="G21" s="1391"/>
      <c r="H21" s="1391"/>
      <c r="I21" s="1254"/>
      <c r="J21" s="70"/>
      <c r="O21" s="262"/>
      <c r="P21" s="262" t="s">
        <v>42</v>
      </c>
      <c r="Q21" s="262"/>
      <c r="R21" s="259" t="str">
        <f ca="1">SUBSTITUTE(CELL("address",A21),"$","")</f>
        <v>A21</v>
      </c>
      <c r="S21" s="259">
        <f>$S$5</f>
        <v>6</v>
      </c>
      <c r="T21" s="259" t="str">
        <f ca="1">MID(CELL("filename",S21),FIND("]",CELL("filename",S21))+1,256)</f>
        <v>7. Development - Details</v>
      </c>
      <c r="U21" s="259" t="s">
        <v>161</v>
      </c>
      <c r="V21" s="259" t="s">
        <v>1131</v>
      </c>
      <c r="X21" s="259" t="str">
        <f ca="1">S21&amp;"_"&amp;R21&amp;"_"&amp;V21</f>
        <v>6_A21_Description_of_Arrangements_or_Commitments_for_Construction</v>
      </c>
      <c r="Y21" s="259" t="s">
        <v>223</v>
      </c>
      <c r="Z21" s="259">
        <v>2000</v>
      </c>
      <c r="AB21" s="259" t="s">
        <v>85</v>
      </c>
      <c r="AC21" s="259" t="s">
        <v>85</v>
      </c>
      <c r="AE21" s="271" t="str">
        <f ca="1">"Requirement: "&amp;$R$5&amp;" answer of """&amp;$AA$5&amp;""""</f>
        <v>Requirement: I5 answer of "Submitted,Not submitted"</v>
      </c>
    </row>
    <row r="22" spans="1:66" ht="9.75" customHeight="1">
      <c r="A22" s="134"/>
      <c r="B22" s="135"/>
      <c r="C22" s="135"/>
      <c r="D22" s="135"/>
      <c r="E22" s="135"/>
      <c r="F22" s="136"/>
      <c r="G22" s="136"/>
      <c r="H22" s="136"/>
      <c r="I22" s="136"/>
      <c r="J22" s="137"/>
      <c r="O22" s="262" t="s">
        <v>78</v>
      </c>
      <c r="P22" s="262"/>
      <c r="Q22" s="262"/>
    </row>
    <row r="23" spans="1:66" s="145" customFormat="1" ht="17.149999999999999" customHeight="1">
      <c r="A23" s="1389" t="s">
        <v>1132</v>
      </c>
      <c r="B23" s="1390"/>
      <c r="C23" s="1390"/>
      <c r="D23" s="1390"/>
      <c r="E23" s="1390"/>
      <c r="F23" s="1390"/>
      <c r="G23" s="1390"/>
      <c r="H23" s="1390"/>
      <c r="I23" s="1390"/>
      <c r="J23" s="140"/>
      <c r="K23"/>
      <c r="L23"/>
      <c r="M23"/>
      <c r="N23"/>
      <c r="O23" s="262"/>
      <c r="P23" s="262" t="s">
        <v>42</v>
      </c>
      <c r="Q23" s="262"/>
      <c r="R23" s="259"/>
      <c r="T23" s="259"/>
      <c r="U23" s="259"/>
      <c r="V23" s="259"/>
      <c r="W23" s="259"/>
      <c r="X23" s="259"/>
      <c r="Y23" s="259"/>
      <c r="Z23" s="259"/>
      <c r="AA23" s="260"/>
      <c r="AB23" s="259"/>
      <c r="AC23" s="259"/>
      <c r="AD23" s="259"/>
      <c r="AE23" s="259"/>
      <c r="AF23" s="259"/>
      <c r="AG23" s="259"/>
      <c r="AH23" s="259"/>
      <c r="AI23" s="20"/>
      <c r="AJ23" s="20"/>
      <c r="AK23" s="275"/>
      <c r="AL23" s="275"/>
      <c r="AM23" s="275"/>
      <c r="AN23" s="275"/>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398"/>
    </row>
    <row r="24" spans="1:66" ht="6.75" customHeight="1" thickBot="1">
      <c r="A24" s="77" t="s">
        <v>585</v>
      </c>
      <c r="B24" s="54"/>
      <c r="C24" s="54"/>
      <c r="D24" s="54"/>
      <c r="E24" s="54"/>
      <c r="F24" s="68"/>
      <c r="G24" s="68"/>
      <c r="H24" s="575"/>
      <c r="I24" s="573"/>
      <c r="J24" s="60"/>
      <c r="O24" s="262" t="s">
        <v>78</v>
      </c>
      <c r="P24" s="262"/>
      <c r="Q24" s="262"/>
    </row>
    <row r="25" spans="1:66" ht="15" customHeight="1" thickTop="1" thickBot="1">
      <c r="A25" s="1176" t="s">
        <v>549</v>
      </c>
      <c r="B25" s="1169"/>
      <c r="C25" s="1169"/>
      <c r="D25" s="1169"/>
      <c r="E25" s="1169"/>
      <c r="F25" s="1169" t="s">
        <v>550</v>
      </c>
      <c r="G25" s="1169"/>
      <c r="H25" s="575"/>
      <c r="I25" s="841"/>
      <c r="J25" s="60"/>
      <c r="N25" s="451" t="s">
        <v>551</v>
      </c>
      <c r="O25" s="262"/>
      <c r="P25" s="262" t="s">
        <v>42</v>
      </c>
      <c r="Q25" s="262"/>
      <c r="R25" s="259" t="str">
        <f ca="1">SUBSTITUTE(CELL("address",H25),"$","")</f>
        <v>H25</v>
      </c>
      <c r="S25" s="259">
        <f>$S$5</f>
        <v>6</v>
      </c>
      <c r="T25" s="259" t="str">
        <f ca="1">MID(CELL("filename",S25),FIND("]",CELL("filename",S25))+1,256)</f>
        <v>7. Development - Details</v>
      </c>
      <c r="U25" s="259" t="s">
        <v>161</v>
      </c>
      <c r="V25" s="259" t="s">
        <v>1133</v>
      </c>
      <c r="X25" s="259" t="str">
        <f ca="1">S25&amp;"_"&amp;R25&amp;"_"&amp;V25</f>
        <v>6_H25_Arrangements_or_Commitments_for_Safe_Harbored_Major_Equipment_Submitted</v>
      </c>
      <c r="Y25" s="259" t="s">
        <v>83</v>
      </c>
      <c r="AA25" s="260" t="str">
        <f>CONCATENATE(AK25,",",AL25)</f>
        <v>Submitted,Not submitted</v>
      </c>
      <c r="AB25" s="259" t="s">
        <v>85</v>
      </c>
      <c r="AC25" s="259" t="s">
        <v>85</v>
      </c>
      <c r="AE25" s="271" t="str">
        <f ca="1">"Requirement: "&amp;$R$5&amp;" answer of """&amp;$AA$5&amp;""""</f>
        <v>Requirement: I5 answer of "Submitted,Not submitted"</v>
      </c>
      <c r="AK25" s="344" t="s">
        <v>156</v>
      </c>
      <c r="AL25" s="343" t="s">
        <v>966</v>
      </c>
    </row>
    <row r="26" spans="1:66" ht="13.5" customHeight="1" thickTop="1">
      <c r="A26" s="77"/>
      <c r="B26" s="54"/>
      <c r="C26" s="54"/>
      <c r="D26" s="54"/>
      <c r="E26" s="54"/>
      <c r="F26" s="372" t="s">
        <v>1134</v>
      </c>
      <c r="G26" s="68"/>
      <c r="H26" s="575"/>
      <c r="I26" s="573"/>
      <c r="J26" s="60"/>
      <c r="O26" s="262" t="s">
        <v>78</v>
      </c>
      <c r="P26" s="262"/>
      <c r="Q26" s="262"/>
    </row>
    <row r="27" spans="1:66" ht="108" customHeight="1">
      <c r="A27" s="77"/>
      <c r="B27" s="1253"/>
      <c r="C27" s="1391"/>
      <c r="D27" s="1391"/>
      <c r="E27" s="1391"/>
      <c r="F27" s="1391"/>
      <c r="G27" s="1391"/>
      <c r="H27" s="1391"/>
      <c r="I27" s="1254"/>
      <c r="J27" s="70"/>
      <c r="O27" s="262"/>
      <c r="P27" s="262" t="s">
        <v>42</v>
      </c>
      <c r="Q27" s="262"/>
      <c r="R27" s="259" t="str">
        <f ca="1">SUBSTITUTE(CELL("address",A27),"$","")</f>
        <v>A27</v>
      </c>
      <c r="S27" s="259">
        <f>$S$5</f>
        <v>6</v>
      </c>
      <c r="T27" s="259" t="str">
        <f ca="1">MID(CELL("filename",S27),FIND("]",CELL("filename",S27))+1,256)</f>
        <v>7. Development - Details</v>
      </c>
      <c r="U27" s="259" t="s">
        <v>161</v>
      </c>
      <c r="V27" s="259" t="s">
        <v>1135</v>
      </c>
      <c r="X27" s="259" t="str">
        <f ca="1">S27&amp;"_"&amp;R27&amp;"_"&amp;V27</f>
        <v>6_A27_Description_gements_or_Commitments_for_Safe_Harbored_Major_Equipment</v>
      </c>
      <c r="Y27" s="259" t="s">
        <v>223</v>
      </c>
      <c r="Z27" s="259">
        <v>2000</v>
      </c>
      <c r="AB27" s="259" t="s">
        <v>85</v>
      </c>
      <c r="AC27" s="259" t="s">
        <v>85</v>
      </c>
      <c r="AE27" s="271" t="str">
        <f ca="1">"Requirement: "&amp;$R$5&amp;" answer of """&amp;$AA$5&amp;""""</f>
        <v>Requirement: I5 answer of "Submitted,Not submitted"</v>
      </c>
    </row>
    <row r="28" spans="1:66" ht="6" customHeight="1">
      <c r="A28" s="499"/>
      <c r="B28" s="500"/>
      <c r="C28" s="500"/>
      <c r="D28" s="500"/>
      <c r="E28" s="500"/>
      <c r="F28" s="489"/>
      <c r="G28" s="489"/>
      <c r="H28" s="489"/>
      <c r="I28" s="54"/>
      <c r="J28" s="60"/>
      <c r="O28" s="262" t="s">
        <v>78</v>
      </c>
      <c r="P28" s="262"/>
      <c r="Q28" s="262"/>
    </row>
    <row r="29" spans="1:66" s="221" customFormat="1" ht="24.75" customHeight="1">
      <c r="A29" s="1004" t="s">
        <v>1136</v>
      </c>
      <c r="B29" s="1005"/>
      <c r="C29" s="1005"/>
      <c r="D29" s="1005"/>
      <c r="E29" s="1005"/>
      <c r="F29" s="1005"/>
      <c r="G29" s="1005"/>
      <c r="H29" s="1062"/>
      <c r="I29" s="881"/>
      <c r="J29" s="200"/>
      <c r="K29"/>
      <c r="L29"/>
      <c r="M29"/>
      <c r="N29"/>
      <c r="O29" s="262"/>
      <c r="P29" s="262" t="s">
        <v>42</v>
      </c>
      <c r="Q29" s="262"/>
      <c r="R29" s="259" t="str">
        <f ca="1">SUBSTITUTE(CELL("address",H29),"$","")</f>
        <v>H29</v>
      </c>
      <c r="S29" s="259">
        <f>$S$5</f>
        <v>6</v>
      </c>
      <c r="T29" s="259" t="str">
        <f ca="1">MID(CELL("filename",S29),FIND("]",CELL("filename",S29))+1,256)</f>
        <v>7. Development - Details</v>
      </c>
      <c r="U29" s="259" t="s">
        <v>161</v>
      </c>
      <c r="V29" s="259" t="s">
        <v>1137</v>
      </c>
      <c r="W29" s="259"/>
      <c r="X29" s="259" t="str">
        <f ca="1">S29&amp;"_"&amp;R29&amp;"_"&amp;V29</f>
        <v>6_H29_If_not_turnkey_attach_information_for_those_responsible_for_project_management</v>
      </c>
      <c r="Y29" s="259" t="s">
        <v>83</v>
      </c>
      <c r="Z29" s="259"/>
      <c r="AA29" s="260" t="str">
        <f>CONCATENATE(AK29,",",AL29,",",AM29,",",AN29)</f>
        <v>Submitted,Not Submitted: parties not yet determined,,</v>
      </c>
      <c r="AB29" s="259" t="s">
        <v>85</v>
      </c>
      <c r="AC29" s="259" t="s">
        <v>85</v>
      </c>
      <c r="AD29" s="259"/>
      <c r="AE29" s="271" t="str">
        <f ca="1">"Requirement: "&amp;$R$5&amp;" answer of """&amp;$AA$5&amp;""""</f>
        <v>Requirement: I5 answer of "Submitted,Not submitted"</v>
      </c>
      <c r="AF29" s="259"/>
      <c r="AG29" s="259"/>
      <c r="AH29" s="259"/>
      <c r="AI29" s="343"/>
      <c r="AJ29" s="343"/>
      <c r="AK29" s="260" t="s">
        <v>156</v>
      </c>
      <c r="AL29" s="343" t="s">
        <v>1138</v>
      </c>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99"/>
    </row>
    <row r="30" spans="1:66" ht="15" customHeight="1">
      <c r="A30" s="499"/>
      <c r="B30" s="367" t="s">
        <v>1139</v>
      </c>
      <c r="C30" s="500"/>
      <c r="D30" s="500"/>
      <c r="E30" s="500"/>
      <c r="F30" s="489"/>
      <c r="G30" s="489"/>
      <c r="H30" s="489"/>
      <c r="I30" s="54"/>
      <c r="J30" s="60"/>
      <c r="O30" s="262" t="s">
        <v>78</v>
      </c>
      <c r="P30" s="262"/>
      <c r="Q30" s="262"/>
    </row>
    <row r="31" spans="1:66" ht="17.5">
      <c r="A31" s="499" t="s">
        <v>1140</v>
      </c>
      <c r="B31" s="500"/>
      <c r="C31" s="500"/>
      <c r="D31" s="500"/>
      <c r="E31" s="500"/>
      <c r="F31" s="489"/>
      <c r="G31" s="489"/>
      <c r="H31" s="489"/>
      <c r="I31" s="881"/>
      <c r="J31" s="60"/>
      <c r="O31" s="262"/>
      <c r="P31" s="262" t="s">
        <v>42</v>
      </c>
      <c r="Q31" s="262"/>
      <c r="R31" s="259" t="str">
        <f ca="1">SUBSTITUTE(CELL("address",H31),"$","")</f>
        <v>H31</v>
      </c>
      <c r="S31" s="259">
        <f>$S$5</f>
        <v>6</v>
      </c>
      <c r="T31" s="259" t="str">
        <f ca="1">MID(CELL("filename",S31),FIND("]",CELL("filename",S31))+1,256)</f>
        <v>7. Development - Details</v>
      </c>
      <c r="U31" s="259" t="s">
        <v>161</v>
      </c>
      <c r="V31" s="259" t="s">
        <v>1141</v>
      </c>
      <c r="X31" s="259" t="str">
        <f ca="1">S31&amp;"_"&amp;R31&amp;"_"&amp;V31</f>
        <v>6_H31_Respondent_created_a_plan</v>
      </c>
      <c r="Y31" s="259" t="s">
        <v>83</v>
      </c>
      <c r="AA31" s="260" t="str">
        <f>CONCATENATE(AK31,",",AL31)</f>
        <v>Yes,No</v>
      </c>
      <c r="AB31" s="259" t="s">
        <v>85</v>
      </c>
      <c r="AC31" s="259" t="s">
        <v>85</v>
      </c>
      <c r="AE31" s="271" t="str">
        <f ca="1">"Requirement: "&amp;$R$5&amp;" answer of """&amp;$AA$5&amp;""""</f>
        <v>Requirement: I5 answer of "Submitted,Not submitted"</v>
      </c>
      <c r="AK31" s="343" t="s">
        <v>84</v>
      </c>
      <c r="AL31" s="343" t="s">
        <v>85</v>
      </c>
    </row>
    <row r="32" spans="1:66" ht="6" customHeight="1" thickBot="1">
      <c r="A32" s="499"/>
      <c r="B32" s="500"/>
      <c r="C32" s="500"/>
      <c r="D32" s="500"/>
      <c r="E32" s="500"/>
      <c r="F32" s="489"/>
      <c r="G32" s="489"/>
      <c r="H32" s="489"/>
      <c r="I32" s="926"/>
      <c r="J32" s="60"/>
      <c r="O32" s="262" t="s">
        <v>78</v>
      </c>
      <c r="P32" s="262"/>
      <c r="Q32" s="262"/>
    </row>
    <row r="33" spans="1:66" s="145" customFormat="1" ht="18" customHeight="1" thickTop="1" thickBot="1">
      <c r="A33" s="133" t="s">
        <v>1142</v>
      </c>
      <c r="B33" s="76" t="s">
        <v>1143</v>
      </c>
      <c r="C33" s="76"/>
      <c r="D33" s="76"/>
      <c r="E33" s="76"/>
      <c r="F33" s="58"/>
      <c r="G33" s="58"/>
      <c r="H33" s="489"/>
      <c r="I33" s="841"/>
      <c r="J33" s="60"/>
      <c r="K33"/>
      <c r="L33"/>
      <c r="M33" s="450" t="s">
        <v>1144</v>
      </c>
      <c r="N33"/>
      <c r="O33" s="262"/>
      <c r="P33" s="262" t="s">
        <v>42</v>
      </c>
      <c r="Q33" s="262"/>
      <c r="R33" s="259" t="str">
        <f ca="1">SUBSTITUTE(CELL("address",H33),"$","")</f>
        <v>H33</v>
      </c>
      <c r="S33" s="259">
        <f>$S$5</f>
        <v>6</v>
      </c>
      <c r="T33" s="259" t="str">
        <f ca="1">MID(CELL("filename",S33),FIND("]",CELL("filename",S33))+1,256)</f>
        <v>7. Development - Details</v>
      </c>
      <c r="U33" s="259" t="s">
        <v>161</v>
      </c>
      <c r="V33" s="259" t="s">
        <v>1145</v>
      </c>
      <c r="W33" s="259"/>
      <c r="X33" s="259" t="str">
        <f ca="1">S33&amp;"_"&amp;R33&amp;"_"&amp;V33</f>
        <v>6_H33_Submit_labor_plan</v>
      </c>
      <c r="Y33" s="259" t="s">
        <v>83</v>
      </c>
      <c r="Z33" s="260"/>
      <c r="AA33" s="260" t="str">
        <f>CONCATENATE(AK33,",",AL33)</f>
        <v>Submitted,Not submitted</v>
      </c>
      <c r="AB33" s="259" t="s">
        <v>85</v>
      </c>
      <c r="AC33" s="259" t="s">
        <v>85</v>
      </c>
      <c r="AD33" s="259"/>
      <c r="AE33" s="271" t="str">
        <f ca="1">"Requirement: "&amp;R31&amp;" answer of ""Yes"""</f>
        <v>Requirement: H31 answer of "Yes"</v>
      </c>
      <c r="AF33" s="259"/>
      <c r="AG33" s="259"/>
      <c r="AH33" s="259"/>
      <c r="AI33" s="20"/>
      <c r="AJ33" s="20"/>
      <c r="AK33" s="344" t="s">
        <v>156</v>
      </c>
      <c r="AL33" s="343" t="s">
        <v>966</v>
      </c>
      <c r="AM33" s="275"/>
      <c r="AN33" s="275"/>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398"/>
    </row>
    <row r="34" spans="1:66" ht="11.25" customHeight="1" thickTop="1" thickBot="1">
      <c r="A34" s="133" t="s">
        <v>1142</v>
      </c>
      <c r="B34" s="367" t="s">
        <v>1146</v>
      </c>
      <c r="C34" s="500"/>
      <c r="D34" s="500"/>
      <c r="E34" s="500"/>
      <c r="F34" s="489"/>
      <c r="G34" s="489"/>
      <c r="H34" s="489"/>
      <c r="I34" s="926"/>
      <c r="J34" s="60"/>
      <c r="O34" s="262" t="s">
        <v>78</v>
      </c>
      <c r="P34" s="262"/>
      <c r="Q34" s="262"/>
    </row>
    <row r="35" spans="1:66" s="145" customFormat="1" ht="18" customHeight="1" thickTop="1" thickBot="1">
      <c r="A35" s="133" t="s">
        <v>1142</v>
      </c>
      <c r="B35" s="76" t="s">
        <v>1147</v>
      </c>
      <c r="C35" s="76"/>
      <c r="D35" s="76"/>
      <c r="E35" s="76"/>
      <c r="F35" s="58"/>
      <c r="G35" s="58"/>
      <c r="H35" s="489"/>
      <c r="I35" s="841"/>
      <c r="J35" s="60"/>
      <c r="K35"/>
      <c r="L35"/>
      <c r="M35" s="450" t="s">
        <v>1148</v>
      </c>
      <c r="N35"/>
      <c r="O35" s="262"/>
      <c r="P35" s="262" t="s">
        <v>42</v>
      </c>
      <c r="Q35" s="262"/>
      <c r="R35" s="259"/>
      <c r="T35" s="259"/>
      <c r="U35" s="259"/>
      <c r="V35" s="259"/>
      <c r="W35" s="259"/>
      <c r="X35" s="259"/>
      <c r="Y35" s="259"/>
      <c r="Z35" s="259"/>
      <c r="AA35" s="260"/>
      <c r="AB35" s="259"/>
      <c r="AC35" s="259"/>
      <c r="AD35" s="259"/>
      <c r="AE35" s="259"/>
      <c r="AF35" s="259"/>
      <c r="AG35" s="259"/>
      <c r="AH35" s="259"/>
      <c r="AI35" s="20"/>
      <c r="AJ35" s="20"/>
      <c r="AK35" s="275"/>
      <c r="AL35" s="275"/>
      <c r="AM35" s="275"/>
      <c r="AN35" s="275"/>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398"/>
    </row>
    <row r="36" spans="1:66" ht="6" customHeight="1" thickTop="1">
      <c r="A36" s="499"/>
      <c r="B36" s="500"/>
      <c r="C36" s="500"/>
      <c r="D36" s="500"/>
      <c r="E36" s="500"/>
      <c r="F36" s="489"/>
      <c r="G36" s="489"/>
      <c r="H36" s="489"/>
      <c r="I36" s="926"/>
      <c r="J36" s="60"/>
      <c r="O36" s="262" t="s">
        <v>78</v>
      </c>
      <c r="P36" s="262"/>
      <c r="Q36" s="262"/>
    </row>
    <row r="37" spans="1:66" ht="17.5">
      <c r="A37" s="100" t="s">
        <v>1142</v>
      </c>
      <c r="B37" s="504" t="s">
        <v>1149</v>
      </c>
      <c r="C37" s="504"/>
      <c r="D37" s="504"/>
      <c r="E37" s="504"/>
      <c r="F37" s="489"/>
      <c r="G37" s="489"/>
      <c r="H37" s="489"/>
      <c r="I37" s="841"/>
      <c r="J37" s="60"/>
      <c r="O37" s="262"/>
      <c r="P37" s="262" t="s">
        <v>42</v>
      </c>
      <c r="Q37" s="262"/>
      <c r="R37" s="259" t="str">
        <f ca="1">SUBSTITUTE(CELL("address",H37),"$","")</f>
        <v>H37</v>
      </c>
      <c r="S37" s="259">
        <f>$S$5</f>
        <v>6</v>
      </c>
      <c r="T37" s="259" t="str">
        <f ca="1">MID(CELL("filename",S37),FIND("]",CELL("filename",S37))+1,256)</f>
        <v>7. Development - Details</v>
      </c>
      <c r="U37" s="259" t="s">
        <v>161</v>
      </c>
      <c r="V37" s="259" t="s">
        <v>1150</v>
      </c>
      <c r="X37" s="259" t="str">
        <f ca="1">S37&amp;"_"&amp;R37&amp;"_"&amp;V37</f>
        <v>6_H37_Includes_high_Standards</v>
      </c>
      <c r="Y37" s="259" t="s">
        <v>83</v>
      </c>
      <c r="AA37" s="260" t="str">
        <f>CONCATENATE(AK37,",",AL37)</f>
        <v>Yes,No</v>
      </c>
      <c r="AB37" s="259" t="s">
        <v>85</v>
      </c>
      <c r="AC37" s="259" t="s">
        <v>85</v>
      </c>
      <c r="AE37" s="271" t="str">
        <f ca="1">"Requirement: "&amp;R31&amp;" answer of ""Yes"""</f>
        <v>Requirement: H31 answer of "Yes"</v>
      </c>
      <c r="AK37" s="343" t="s">
        <v>84</v>
      </c>
      <c r="AL37" s="343" t="s">
        <v>85</v>
      </c>
    </row>
    <row r="38" spans="1:66" ht="6" customHeight="1">
      <c r="A38" s="499"/>
      <c r="B38" s="504"/>
      <c r="C38" s="504"/>
      <c r="D38" s="504"/>
      <c r="E38" s="504"/>
      <c r="F38" s="489"/>
      <c r="G38" s="489"/>
      <c r="H38" s="489"/>
      <c r="I38" s="926"/>
      <c r="J38" s="60"/>
      <c r="O38" s="262" t="s">
        <v>78</v>
      </c>
      <c r="P38" s="262"/>
      <c r="Q38" s="262"/>
    </row>
    <row r="39" spans="1:66" ht="17.5">
      <c r="A39" s="100" t="s">
        <v>1142</v>
      </c>
      <c r="B39" s="504" t="s">
        <v>1151</v>
      </c>
      <c r="C39" s="504"/>
      <c r="D39" s="504"/>
      <c r="E39" s="504"/>
      <c r="F39" s="489"/>
      <c r="G39" s="489"/>
      <c r="H39" s="489"/>
      <c r="I39" s="841"/>
      <c r="J39" s="60"/>
      <c r="O39" s="262"/>
      <c r="P39" s="262" t="s">
        <v>42</v>
      </c>
      <c r="Q39" s="262"/>
      <c r="R39" s="259" t="str">
        <f ca="1">SUBSTITUTE(CELL("address",H39),"$","")</f>
        <v>H39</v>
      </c>
      <c r="S39" s="259">
        <f>$S$5</f>
        <v>6</v>
      </c>
      <c r="T39" s="259" t="str">
        <f ca="1">MID(CELL("filename",S39),FIND("]",CELL("filename",S39))+1,256)</f>
        <v>7. Development - Details</v>
      </c>
      <c r="U39" s="259" t="s">
        <v>161</v>
      </c>
      <c r="V39" s="259" t="s">
        <v>1152</v>
      </c>
      <c r="X39" s="259" t="str">
        <f ca="1">S39&amp;"_"&amp;R39&amp;"_"&amp;V39</f>
        <v>6_H39_Includes_family_level_wages</v>
      </c>
      <c r="Y39" s="259" t="s">
        <v>83</v>
      </c>
      <c r="AA39" s="260" t="str">
        <f>CONCATENATE(AK39,",",AL39)</f>
        <v>Yes,No</v>
      </c>
      <c r="AB39" s="259" t="s">
        <v>85</v>
      </c>
      <c r="AC39" s="259" t="s">
        <v>85</v>
      </c>
      <c r="AE39" s="271" t="str">
        <f ca="1">"Requirement: "&amp;R31&amp;" answer of ""Yes"""</f>
        <v>Requirement: H31 answer of "Yes"</v>
      </c>
      <c r="AK39" s="343" t="s">
        <v>84</v>
      </c>
      <c r="AL39" s="343" t="s">
        <v>85</v>
      </c>
    </row>
    <row r="40" spans="1:66" ht="6" customHeight="1">
      <c r="A40" s="499"/>
      <c r="B40" s="504"/>
      <c r="C40" s="504"/>
      <c r="D40" s="504"/>
      <c r="E40" s="504"/>
      <c r="F40" s="489"/>
      <c r="G40" s="489"/>
      <c r="H40" s="489"/>
      <c r="I40" s="926"/>
      <c r="J40" s="60"/>
      <c r="O40" s="262" t="s">
        <v>78</v>
      </c>
      <c r="P40" s="262"/>
      <c r="Q40" s="262"/>
    </row>
    <row r="41" spans="1:66" ht="17.5">
      <c r="A41" s="100" t="s">
        <v>1142</v>
      </c>
      <c r="B41" s="504" t="s">
        <v>1153</v>
      </c>
      <c r="C41" s="504"/>
      <c r="D41" s="504"/>
      <c r="E41" s="504"/>
      <c r="F41" s="489"/>
      <c r="G41" s="489"/>
      <c r="H41" s="489"/>
      <c r="I41" s="841"/>
      <c r="J41" s="60"/>
      <c r="O41" s="262"/>
      <c r="P41" s="262" t="s">
        <v>42</v>
      </c>
      <c r="Q41" s="262"/>
      <c r="R41" s="259" t="str">
        <f ca="1">SUBSTITUTE(CELL("address",H41),"$","")</f>
        <v>H41</v>
      </c>
      <c r="S41" s="259">
        <f>$S$5</f>
        <v>6</v>
      </c>
      <c r="T41" s="259" t="str">
        <f ca="1">MID(CELL("filename",S41),FIND("]",CELL("filename",S41))+1,256)</f>
        <v>7. Development - Details</v>
      </c>
      <c r="U41" s="259" t="s">
        <v>161</v>
      </c>
      <c r="V41" s="259" t="s">
        <v>1154</v>
      </c>
      <c r="X41" s="259" t="str">
        <f ca="1">S41&amp;"_"&amp;R41&amp;"_"&amp;V41</f>
        <v>6_H41_Includes_Benefits</v>
      </c>
      <c r="Y41" s="259" t="s">
        <v>83</v>
      </c>
      <c r="AA41" s="260" t="str">
        <f>CONCATENATE(AK41,",",AL41)</f>
        <v>Yes,No</v>
      </c>
      <c r="AB41" s="259" t="s">
        <v>85</v>
      </c>
      <c r="AC41" s="259" t="s">
        <v>85</v>
      </c>
      <c r="AE41" s="271" t="str">
        <f ca="1">"Requirement: "&amp;R31&amp;" answer of ""Yes"""</f>
        <v>Requirement: H31 answer of "Yes"</v>
      </c>
      <c r="AK41" s="343" t="s">
        <v>84</v>
      </c>
      <c r="AL41" s="343" t="s">
        <v>85</v>
      </c>
    </row>
    <row r="42" spans="1:66" ht="6" customHeight="1">
      <c r="A42" s="499"/>
      <c r="B42" s="504"/>
      <c r="C42" s="504"/>
      <c r="D42" s="504"/>
      <c r="E42" s="504"/>
      <c r="F42" s="489"/>
      <c r="G42" s="489"/>
      <c r="H42" s="489"/>
      <c r="I42" s="926"/>
      <c r="J42" s="60"/>
      <c r="M42" t="s">
        <v>1155</v>
      </c>
      <c r="O42" s="262" t="s">
        <v>78</v>
      </c>
      <c r="P42" s="262"/>
      <c r="Q42" s="262"/>
    </row>
    <row r="43" spans="1:66" ht="17.5">
      <c r="A43" s="100" t="s">
        <v>1142</v>
      </c>
      <c r="B43" s="504" t="s">
        <v>1156</v>
      </c>
      <c r="C43" s="504"/>
      <c r="D43" s="504"/>
      <c r="E43" s="504"/>
      <c r="F43" s="489"/>
      <c r="G43" s="489"/>
      <c r="H43" s="489"/>
      <c r="I43" s="841"/>
      <c r="J43" s="60"/>
      <c r="O43" s="262"/>
      <c r="P43" s="262" t="s">
        <v>42</v>
      </c>
      <c r="Q43" s="262"/>
      <c r="R43" s="259" t="str">
        <f ca="1">SUBSTITUTE(CELL("address",H43),"$","")</f>
        <v>H43</v>
      </c>
      <c r="S43" s="259">
        <f>$S$5</f>
        <v>6</v>
      </c>
      <c r="T43" s="259" t="str">
        <f ca="1">MID(CELL("filename",S43),FIND("]",CELL("filename",S43))+1,256)</f>
        <v>7. Development - Details</v>
      </c>
      <c r="U43" s="259" t="s">
        <v>161</v>
      </c>
      <c r="V43" s="259" t="s">
        <v>1157</v>
      </c>
      <c r="X43" s="259" t="str">
        <f ca="1">S43&amp;"_"&amp;R43&amp;"_"&amp;V43</f>
        <v>6_H43_Includes_Opportunities_for_local_workers_and_businesses</v>
      </c>
      <c r="Y43" s="259" t="s">
        <v>83</v>
      </c>
      <c r="AA43" s="260" t="str">
        <f>CONCATENATE(AK43,",",AL43)</f>
        <v>Yes,No</v>
      </c>
      <c r="AB43" s="259" t="s">
        <v>85</v>
      </c>
      <c r="AC43" s="259" t="s">
        <v>85</v>
      </c>
      <c r="AE43" s="271" t="str">
        <f ca="1">"Requirement: "&amp;R31&amp;" answer of ""Yes"""</f>
        <v>Requirement: H31 answer of "Yes"</v>
      </c>
      <c r="AK43" s="343" t="s">
        <v>84</v>
      </c>
      <c r="AL43" s="343" t="s">
        <v>85</v>
      </c>
    </row>
    <row r="44" spans="1:66" ht="6" customHeight="1">
      <c r="A44" s="499"/>
      <c r="B44" s="500"/>
      <c r="C44" s="500"/>
      <c r="D44" s="500"/>
      <c r="E44" s="500"/>
      <c r="F44" s="489"/>
      <c r="G44" s="489"/>
      <c r="H44" s="489"/>
      <c r="I44" s="54"/>
      <c r="J44" s="60"/>
      <c r="O44" s="262" t="s">
        <v>78</v>
      </c>
      <c r="P44" s="262"/>
      <c r="Q44" s="262"/>
    </row>
    <row r="45" spans="1:66" ht="26.15" customHeight="1">
      <c r="A45" s="1004" t="s">
        <v>1158</v>
      </c>
      <c r="B45" s="1005"/>
      <c r="C45" s="1005"/>
      <c r="D45" s="1005"/>
      <c r="E45" s="1005"/>
      <c r="F45" s="1005"/>
      <c r="G45" s="1062"/>
      <c r="H45" s="1377"/>
      <c r="I45" s="1378"/>
      <c r="J45" s="60"/>
      <c r="O45" s="262"/>
      <c r="P45" s="262" t="s">
        <v>42</v>
      </c>
      <c r="Q45" s="262"/>
      <c r="R45" s="259" t="str">
        <f ca="1">SUBSTITUTE(CELL("address",H45),"$","")</f>
        <v>H45</v>
      </c>
      <c r="S45" s="259">
        <f>$S$5</f>
        <v>6</v>
      </c>
      <c r="T45" s="259" t="str">
        <f ca="1">MID(CELL("filename",S45),FIND("]",CELL("filename",S45))+1,256)</f>
        <v>7. Development - Details</v>
      </c>
      <c r="U45" s="259" t="s">
        <v>161</v>
      </c>
      <c r="V45" s="259" t="s">
        <v>1159</v>
      </c>
      <c r="X45" s="259" t="str">
        <f ca="1">S45&amp;"_"&amp;R45&amp;"_"&amp;V45</f>
        <v>6_H45_Project_utilization_of_Project__Agreement_of_Community_Workforce_Agreement</v>
      </c>
      <c r="Y45" s="259" t="s">
        <v>83</v>
      </c>
      <c r="AA45" s="260" t="str">
        <f>CONCATENATE(AK45,",",AL45)</f>
        <v>Yes,No</v>
      </c>
      <c r="AB45" s="259" t="s">
        <v>85</v>
      </c>
      <c r="AC45" s="259" t="s">
        <v>85</v>
      </c>
      <c r="AE45" s="271" t="str">
        <f ca="1">"Requirement: "&amp;$R$5&amp;" answer of """&amp;$AA$5&amp;""""</f>
        <v>Requirement: I5 answer of "Submitted,Not submitted"</v>
      </c>
      <c r="AK45" s="343" t="s">
        <v>84</v>
      </c>
      <c r="AL45" s="343" t="s">
        <v>85</v>
      </c>
    </row>
    <row r="46" spans="1:66" ht="6" customHeight="1">
      <c r="A46" s="499"/>
      <c r="B46" s="500"/>
      <c r="C46" s="500"/>
      <c r="D46" s="500"/>
      <c r="E46" s="500"/>
      <c r="F46" s="489"/>
      <c r="G46" s="489"/>
      <c r="H46" s="927"/>
      <c r="I46" s="926"/>
      <c r="J46" s="60"/>
      <c r="O46" s="262" t="s">
        <v>78</v>
      </c>
      <c r="P46" s="262"/>
      <c r="Q46" s="262"/>
    </row>
    <row r="47" spans="1:66" s="244" customFormat="1" ht="50.25" customHeight="1">
      <c r="A47" s="1174" t="s">
        <v>1160</v>
      </c>
      <c r="B47" s="1182"/>
      <c r="C47" s="1182"/>
      <c r="D47" s="1182"/>
      <c r="E47" s="1182"/>
      <c r="F47" s="1182"/>
      <c r="G47" s="1395"/>
      <c r="H47" s="1358"/>
      <c r="I47" s="1360"/>
      <c r="J47" s="243"/>
      <c r="K47"/>
      <c r="L47"/>
      <c r="M47"/>
      <c r="N47"/>
      <c r="O47" s="262"/>
      <c r="P47" s="262" t="s">
        <v>42</v>
      </c>
      <c r="Q47" s="262"/>
      <c r="R47" s="259" t="str">
        <f ca="1">SUBSTITUTE(CELL("address",H47),"$","")</f>
        <v>H47</v>
      </c>
      <c r="S47" s="259">
        <f>$S$5</f>
        <v>6</v>
      </c>
      <c r="T47" s="259" t="str">
        <f ca="1">MID(CELL("filename",S47),FIND("]",CELL("filename",S47))+1,256)</f>
        <v>7. Development - Details</v>
      </c>
      <c r="U47" s="259" t="s">
        <v>161</v>
      </c>
      <c r="V47" s="259" t="s">
        <v>1161</v>
      </c>
      <c r="W47" s="259"/>
      <c r="X47" s="259" t="str">
        <f ca="1">S47&amp;"_"&amp;R47&amp;"_"&amp;V47</f>
        <v>6_H47_Efforts_to_be_eligible_to_be_certified_according_to_RCW_19_405</v>
      </c>
      <c r="Y47" s="259" t="s">
        <v>83</v>
      </c>
      <c r="Z47" s="259"/>
      <c r="AA47" s="260" t="str">
        <f>CONCATENATE(AK47,",",AL47)</f>
        <v>Yes,No</v>
      </c>
      <c r="AB47" s="259" t="s">
        <v>85</v>
      </c>
      <c r="AC47" s="259" t="s">
        <v>85</v>
      </c>
      <c r="AD47" s="259"/>
      <c r="AE47" s="271" t="str">
        <f ca="1">"Requirement: "&amp;$R$5&amp;" answer of """&amp;$AA$5&amp;""""</f>
        <v>Requirement: I5 answer of "Submitted,Not submitted"</v>
      </c>
      <c r="AF47" s="260"/>
      <c r="AG47" s="260"/>
      <c r="AH47" s="260"/>
      <c r="AI47" s="264"/>
      <c r="AJ47" s="264"/>
      <c r="AK47" s="343" t="s">
        <v>84</v>
      </c>
      <c r="AL47" s="343" t="s">
        <v>85</v>
      </c>
      <c r="AM47" s="345"/>
      <c r="AN47" s="345"/>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264"/>
      <c r="BN47" s="400"/>
    </row>
    <row r="48" spans="1:66" ht="6" customHeight="1">
      <c r="A48" s="499"/>
      <c r="B48" s="500"/>
      <c r="C48" s="500"/>
      <c r="D48" s="500"/>
      <c r="E48" s="500"/>
      <c r="F48" s="489"/>
      <c r="G48" s="489"/>
      <c r="H48" s="927"/>
      <c r="I48" s="926"/>
      <c r="J48" s="60"/>
      <c r="O48" s="262" t="s">
        <v>78</v>
      </c>
      <c r="P48" s="262"/>
      <c r="Q48" s="262"/>
    </row>
    <row r="49" spans="1:66" ht="18" customHeight="1">
      <c r="A49" s="1004" t="s">
        <v>1162</v>
      </c>
      <c r="B49" s="1005"/>
      <c r="C49" s="1005"/>
      <c r="D49" s="1005"/>
      <c r="E49" s="1005"/>
      <c r="F49" s="1005"/>
      <c r="G49" s="1062"/>
      <c r="H49" s="1377"/>
      <c r="I49" s="1378"/>
      <c r="J49" s="60"/>
      <c r="O49" s="262"/>
      <c r="P49" s="262" t="s">
        <v>42</v>
      </c>
      <c r="Q49" s="262"/>
      <c r="R49" s="259" t="str">
        <f ca="1">SUBSTITUTE(CELL("address",H49),"$","")</f>
        <v>H49</v>
      </c>
      <c r="S49" s="259">
        <f>$S$5</f>
        <v>6</v>
      </c>
      <c r="T49" s="259" t="str">
        <f ca="1">MID(CELL("filename",S49),FIND("]",CELL("filename",S49))+1,256)</f>
        <v>7. Development - Details</v>
      </c>
      <c r="U49" s="259" t="s">
        <v>161</v>
      </c>
      <c r="V49" s="259" t="s">
        <v>1163</v>
      </c>
      <c r="X49" s="259" t="str">
        <f ca="1">S49&amp;"_"&amp;R49&amp;"_"&amp;V49</f>
        <v>6_H49_Use_of_apprentiship</v>
      </c>
      <c r="Y49" s="259" t="s">
        <v>83</v>
      </c>
      <c r="AA49" s="260" t="str">
        <f>CONCATENATE(AK49,",",AL49)</f>
        <v>Yes,No</v>
      </c>
      <c r="AB49" s="259" t="s">
        <v>85</v>
      </c>
      <c r="AC49" s="259" t="s">
        <v>85</v>
      </c>
      <c r="AE49" s="271" t="str">
        <f ca="1">"Requirement: "&amp;$R$5&amp;" answer of """&amp;$AA$5&amp;""""</f>
        <v>Requirement: I5 answer of "Submitted,Not submitted"</v>
      </c>
      <c r="AK49" s="343" t="s">
        <v>84</v>
      </c>
      <c r="AL49" s="343" t="s">
        <v>85</v>
      </c>
    </row>
    <row r="50" spans="1:66" ht="6" customHeight="1">
      <c r="A50" s="499"/>
      <c r="B50" s="500"/>
      <c r="C50" s="500"/>
      <c r="D50" s="500"/>
      <c r="E50" s="500"/>
      <c r="F50" s="489"/>
      <c r="G50" s="489"/>
      <c r="H50" s="927"/>
      <c r="I50" s="926"/>
      <c r="J50" s="60"/>
      <c r="O50" s="262" t="s">
        <v>78</v>
      </c>
      <c r="P50" s="262"/>
      <c r="Q50" s="262"/>
    </row>
    <row r="51" spans="1:66" ht="53.25" customHeight="1">
      <c r="A51" s="1174" t="s">
        <v>1164</v>
      </c>
      <c r="B51" s="1182"/>
      <c r="C51" s="1182"/>
      <c r="D51" s="1182"/>
      <c r="E51" s="1182"/>
      <c r="F51" s="1182"/>
      <c r="G51" s="1395"/>
      <c r="H51" s="1358"/>
      <c r="I51" s="1360"/>
      <c r="J51" s="60"/>
      <c r="O51" s="262"/>
      <c r="P51" s="262" t="s">
        <v>42</v>
      </c>
      <c r="Q51" s="262"/>
      <c r="R51" s="259" t="str">
        <f ca="1">SUBSTITUTE(CELL("address",H51),"$","")</f>
        <v>H51</v>
      </c>
      <c r="S51" s="259">
        <f>$S$5</f>
        <v>6</v>
      </c>
      <c r="T51" s="259" t="str">
        <f ca="1">MID(CELL("filename",S51),FIND("]",CELL("filename",S51))+1,256)</f>
        <v>7. Development - Details</v>
      </c>
      <c r="U51" s="259" t="s">
        <v>161</v>
      </c>
      <c r="V51" s="259" t="s">
        <v>1165</v>
      </c>
      <c r="X51" s="259" t="str">
        <f ca="1">S51&amp;"_"&amp;R51&amp;"_"&amp;V51</f>
        <v>6_H51_Renewable_Attributes_due_to_apprentiship_of__accrue_to_PSE_through_term_of_proposal</v>
      </c>
      <c r="Y51" s="259" t="s">
        <v>83</v>
      </c>
      <c r="AA51" s="260" t="str">
        <f>CONCATENATE(AK51,",",AL51)</f>
        <v>Yes,No</v>
      </c>
      <c r="AB51" s="259" t="s">
        <v>85</v>
      </c>
      <c r="AC51" s="259" t="s">
        <v>85</v>
      </c>
      <c r="AE51" s="271" t="str">
        <f ca="1">"Requirement: "&amp;$R$5&amp;" answer of """&amp;$AA$5&amp;""""</f>
        <v>Requirement: I5 answer of "Submitted,Not submitted"</v>
      </c>
      <c r="AH51" s="260"/>
      <c r="AK51" s="343" t="s">
        <v>84</v>
      </c>
      <c r="AL51" s="343" t="s">
        <v>85</v>
      </c>
    </row>
    <row r="52" spans="1:66" ht="6" customHeight="1">
      <c r="A52" s="499"/>
      <c r="B52" s="500"/>
      <c r="C52" s="500"/>
      <c r="D52" s="500"/>
      <c r="E52" s="500"/>
      <c r="F52" s="489"/>
      <c r="G52" s="489"/>
      <c r="H52" s="489"/>
      <c r="I52" s="54"/>
      <c r="J52" s="60"/>
      <c r="O52" s="262" t="s">
        <v>78</v>
      </c>
      <c r="P52" s="262"/>
      <c r="Q52" s="262"/>
    </row>
    <row r="53" spans="1:66" s="145" customFormat="1" ht="18" customHeight="1">
      <c r="A53" s="499" t="s">
        <v>1166</v>
      </c>
      <c r="B53" s="76"/>
      <c r="C53" s="76"/>
      <c r="D53" s="76"/>
      <c r="E53" s="76"/>
      <c r="F53" s="58"/>
      <c r="G53" s="58"/>
      <c r="H53" s="58"/>
      <c r="I53" s="92"/>
      <c r="J53" s="60"/>
      <c r="K53"/>
      <c r="L53"/>
      <c r="M53"/>
      <c r="N53"/>
      <c r="O53" s="262"/>
      <c r="P53" s="262" t="s">
        <v>42</v>
      </c>
      <c r="Q53" s="262"/>
      <c r="R53" s="259"/>
      <c r="T53" s="259"/>
      <c r="U53" s="259"/>
      <c r="V53" s="259"/>
      <c r="W53" s="259"/>
      <c r="X53" s="259"/>
      <c r="Y53" s="259"/>
      <c r="Z53" s="259"/>
      <c r="AA53" s="260"/>
      <c r="AB53" s="259"/>
      <c r="AC53" s="259"/>
      <c r="AD53" s="259"/>
      <c r="AE53" s="259"/>
      <c r="AF53" s="259"/>
      <c r="AG53" s="259"/>
      <c r="AH53" s="259"/>
      <c r="AI53" s="20"/>
      <c r="AJ53" s="20"/>
      <c r="AK53" s="275"/>
      <c r="AL53" s="275"/>
      <c r="AM53" s="275"/>
      <c r="AN53" s="275"/>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398"/>
    </row>
    <row r="54" spans="1:66" ht="6" customHeight="1">
      <c r="A54" s="499"/>
      <c r="B54" s="500"/>
      <c r="C54" s="500"/>
      <c r="D54" s="500"/>
      <c r="E54" s="500"/>
      <c r="F54" s="489"/>
      <c r="G54" s="489"/>
      <c r="H54" s="489"/>
      <c r="I54" s="54"/>
      <c r="J54" s="60"/>
      <c r="O54" s="262" t="s">
        <v>78</v>
      </c>
      <c r="P54" s="262"/>
      <c r="Q54" s="262"/>
    </row>
    <row r="55" spans="1:66" ht="125.5" customHeight="1">
      <c r="A55" s="499"/>
      <c r="B55" s="1358"/>
      <c r="C55" s="1359"/>
      <c r="D55" s="1359"/>
      <c r="E55" s="1359"/>
      <c r="F55" s="1359"/>
      <c r="G55" s="1359"/>
      <c r="H55" s="1359"/>
      <c r="I55" s="1360"/>
      <c r="J55" s="70"/>
      <c r="O55" s="262"/>
      <c r="P55" s="262" t="s">
        <v>42</v>
      </c>
      <c r="Q55" s="262"/>
      <c r="R55" s="259" t="str">
        <f ca="1">SUBSTITUTE(CELL("address",A55),"$","")</f>
        <v>A55</v>
      </c>
      <c r="S55" s="259">
        <f>$S$5</f>
        <v>6</v>
      </c>
      <c r="T55" s="259" t="str">
        <f ca="1">MID(CELL("filename",S55),FIND("]",CELL("filename",S55))+1,256)</f>
        <v>7. Development - Details</v>
      </c>
      <c r="U55" s="259" t="s">
        <v>161</v>
      </c>
      <c r="V55" s="259" t="s">
        <v>1167</v>
      </c>
      <c r="X55" s="259" t="str">
        <f ca="1">S55&amp;"_"&amp;R55&amp;"_"&amp;V55</f>
        <v>6_A55_Description_of__Plan</v>
      </c>
      <c r="Y55" s="259" t="s">
        <v>223</v>
      </c>
      <c r="Z55" s="259">
        <v>2000</v>
      </c>
      <c r="AB55" s="259" t="s">
        <v>85</v>
      </c>
      <c r="AC55" s="259" t="s">
        <v>85</v>
      </c>
      <c r="AE55" s="271" t="str">
        <f ca="1">"Requirement: "&amp;$R$5&amp;" answer of """&amp;$AA$5&amp;""""</f>
        <v>Requirement: I5 answer of "Submitted,Not submitted"</v>
      </c>
    </row>
    <row r="56" spans="1:66" ht="6" customHeight="1">
      <c r="A56" s="499"/>
      <c r="B56" s="500"/>
      <c r="C56" s="500"/>
      <c r="D56" s="500"/>
      <c r="E56" s="500"/>
      <c r="F56" s="489"/>
      <c r="G56" s="489"/>
      <c r="H56" s="489"/>
      <c r="I56" s="54"/>
      <c r="J56" s="60"/>
      <c r="O56" s="262" t="s">
        <v>78</v>
      </c>
      <c r="P56" s="262"/>
      <c r="Q56" s="262"/>
    </row>
    <row r="57" spans="1:66" ht="26.15" customHeight="1">
      <c r="A57" s="1004" t="s">
        <v>1168</v>
      </c>
      <c r="B57" s="1005"/>
      <c r="C57" s="1005"/>
      <c r="D57" s="1005"/>
      <c r="E57" s="1005"/>
      <c r="F57" s="1005"/>
      <c r="G57" s="1005"/>
      <c r="H57" s="1377"/>
      <c r="I57" s="1378"/>
      <c r="J57" s="70"/>
      <c r="O57" s="262"/>
      <c r="P57" s="262" t="s">
        <v>42</v>
      </c>
      <c r="Q57" s="262"/>
      <c r="R57" s="259" t="str">
        <f ca="1">SUBSTITUTE(CELL("address",H57),"$","")</f>
        <v>H57</v>
      </c>
      <c r="S57" s="259">
        <f>$S$5</f>
        <v>6</v>
      </c>
      <c r="T57" s="259" t="str">
        <f ca="1">MID(CELL("filename",S57),FIND("]",CELL("filename",S57))+1,256)</f>
        <v>7. Development - Details</v>
      </c>
      <c r="U57" s="259" t="s">
        <v>161</v>
      </c>
      <c r="V57" s="259" t="s">
        <v>1169</v>
      </c>
      <c r="X57" s="259" t="str">
        <f ca="1">S57&amp;"_"&amp;R57&amp;"_"&amp;V57</f>
        <v>6_H57_Open_Warranty_Issues</v>
      </c>
      <c r="Y57" s="259" t="s">
        <v>83</v>
      </c>
      <c r="AA57" s="260" t="str">
        <f>CONCATENATE(AK57,",",AL57,",",AM57)</f>
        <v>Yes,No,Not Applicable: Construction Not Complete</v>
      </c>
      <c r="AB57" s="259" t="s">
        <v>85</v>
      </c>
      <c r="AC57" s="259" t="s">
        <v>85</v>
      </c>
      <c r="AE57" s="271" t="str">
        <f ca="1">"Requirement: "&amp;$R$5&amp;" answer of """&amp;$AA$5&amp;""""</f>
        <v>Requirement: I5 answer of "Submitted,Not submitted"</v>
      </c>
      <c r="AF57"/>
      <c r="AK57" s="343" t="s">
        <v>84</v>
      </c>
      <c r="AL57" s="343" t="s">
        <v>85</v>
      </c>
      <c r="AM57" s="343" t="s">
        <v>1170</v>
      </c>
    </row>
    <row r="58" spans="1:66" ht="6.75" customHeight="1">
      <c r="A58" s="77"/>
      <c r="B58" s="54"/>
      <c r="C58" s="54"/>
      <c r="D58" s="54"/>
      <c r="E58" s="54"/>
      <c r="F58" s="68"/>
      <c r="G58" s="68"/>
      <c r="H58" s="575"/>
      <c r="I58" s="573"/>
      <c r="J58" s="60"/>
      <c r="O58" s="262" t="s">
        <v>78</v>
      </c>
      <c r="P58" s="262"/>
      <c r="Q58" s="262"/>
    </row>
    <row r="59" spans="1:66" s="221" customFormat="1" ht="18" customHeight="1">
      <c r="A59" s="133" t="s">
        <v>1171</v>
      </c>
      <c r="B59" s="492"/>
      <c r="C59" s="492"/>
      <c r="D59" s="492"/>
      <c r="E59" s="492"/>
      <c r="F59" s="492"/>
      <c r="G59" s="492"/>
      <c r="H59" s="1358"/>
      <c r="I59" s="1360"/>
      <c r="J59" s="200"/>
      <c r="K59"/>
      <c r="L59"/>
      <c r="M59"/>
      <c r="N59"/>
      <c r="O59" s="262"/>
      <c r="P59" s="262" t="s">
        <v>42</v>
      </c>
      <c r="Q59" s="262"/>
      <c r="R59" s="259" t="str">
        <f ca="1">SUBSTITUTE(CELL("address",H59),"$","")</f>
        <v>H59</v>
      </c>
      <c r="S59" s="259">
        <f>$S$5</f>
        <v>6</v>
      </c>
      <c r="T59" s="259" t="str">
        <f ca="1">MID(CELL("filename",S59),FIND("]",CELL("filename",S59))+1,256)</f>
        <v>7. Development - Details</v>
      </c>
      <c r="U59" s="259" t="s">
        <v>161</v>
      </c>
      <c r="V59" s="259" t="s">
        <v>1172</v>
      </c>
      <c r="W59" s="259"/>
      <c r="X59" s="259" t="str">
        <f ca="1">S59&amp;"_"&amp;R59&amp;"_"&amp;V59</f>
        <v>6_H59_List_of_open_warranty_issues</v>
      </c>
      <c r="Y59" s="259" t="s">
        <v>83</v>
      </c>
      <c r="Z59" s="259"/>
      <c r="AA59" s="260" t="str">
        <f>CONCATENATE(AK59,",",AL59)</f>
        <v>Submitted,Not Submitted</v>
      </c>
      <c r="AB59" s="259" t="s">
        <v>85</v>
      </c>
      <c r="AC59" s="259" t="s">
        <v>85</v>
      </c>
      <c r="AD59" s="259"/>
      <c r="AE59" s="271" t="str">
        <f ca="1">"Requirement: "&amp;R57&amp;" answer of ""Yes"""</f>
        <v>Requirement: H57 answer of "Yes"</v>
      </c>
      <c r="AF59" s="259"/>
      <c r="AG59" s="259"/>
      <c r="AH59" s="259"/>
      <c r="AI59" s="343"/>
      <c r="AJ59" s="343"/>
      <c r="AK59" s="260" t="s">
        <v>156</v>
      </c>
      <c r="AL59" s="343" t="s">
        <v>157</v>
      </c>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99"/>
    </row>
    <row r="60" spans="1:66" ht="15" customHeight="1">
      <c r="A60" s="77"/>
      <c r="B60" s="421" t="s">
        <v>1173</v>
      </c>
      <c r="C60" s="54"/>
      <c r="D60" s="54"/>
      <c r="E60" s="54"/>
      <c r="F60" s="68"/>
      <c r="G60" s="68"/>
      <c r="H60" s="575"/>
      <c r="I60" s="573"/>
      <c r="J60" s="60"/>
      <c r="O60" s="408" t="s">
        <v>78</v>
      </c>
      <c r="P60" s="408"/>
      <c r="Q60" s="408"/>
      <c r="R60" s="389"/>
      <c r="S60" s="389"/>
      <c r="T60" s="389"/>
      <c r="U60" s="389"/>
      <c r="V60" s="389"/>
      <c r="W60" s="389"/>
      <c r="X60" s="389"/>
      <c r="Y60" s="389"/>
      <c r="Z60" s="389"/>
      <c r="AA60" s="392"/>
      <c r="AB60" s="389"/>
      <c r="AC60" s="389"/>
      <c r="AD60" s="389"/>
      <c r="AE60" s="389"/>
      <c r="AF60" s="389"/>
      <c r="AG60" s="389"/>
      <c r="AH60" s="389"/>
      <c r="AI60" s="388"/>
      <c r="AK60" s="415"/>
      <c r="AL60" s="415"/>
      <c r="AM60" s="415"/>
      <c r="AN60" s="415"/>
      <c r="AO60" s="388"/>
      <c r="AP60" s="388"/>
      <c r="AQ60" s="388"/>
      <c r="AR60" s="388"/>
      <c r="AS60" s="388"/>
      <c r="AT60" s="388"/>
      <c r="AU60" s="388"/>
      <c r="AV60" s="388"/>
      <c r="AW60" s="388"/>
      <c r="AX60" s="388"/>
      <c r="AY60" s="388"/>
      <c r="AZ60" s="388"/>
      <c r="BA60" s="388"/>
      <c r="BB60" s="388"/>
      <c r="BC60" s="388"/>
      <c r="BD60" s="388"/>
      <c r="BE60" s="388"/>
      <c r="BF60" s="388"/>
      <c r="BG60" s="388"/>
      <c r="BH60" s="388"/>
      <c r="BI60" s="388"/>
      <c r="BJ60" s="388"/>
      <c r="BK60" s="388"/>
      <c r="BL60" s="388"/>
      <c r="BM60" s="388"/>
      <c r="BN60" s="394"/>
    </row>
    <row r="61" spans="1:66" ht="6" customHeight="1" thickBot="1">
      <c r="A61" s="103"/>
      <c r="B61" s="104"/>
      <c r="C61" s="104"/>
      <c r="D61" s="104"/>
      <c r="E61" s="104"/>
      <c r="F61" s="74"/>
      <c r="G61" s="104"/>
      <c r="H61" s="139"/>
      <c r="I61" s="139"/>
      <c r="J61" s="75"/>
      <c r="O61" s="262"/>
      <c r="P61" s="262"/>
      <c r="Q61" s="262"/>
    </row>
    <row r="62" spans="1:66">
      <c r="R62" s="259">
        <f ca="1">COUNTA(R5:R59)</f>
        <v>20</v>
      </c>
    </row>
  </sheetData>
  <mergeCells count="43">
    <mergeCell ref="B27:I27"/>
    <mergeCell ref="A29:H29"/>
    <mergeCell ref="H47:I47"/>
    <mergeCell ref="A25:E25"/>
    <mergeCell ref="F25:G25"/>
    <mergeCell ref="H59:I59"/>
    <mergeCell ref="H45:I45"/>
    <mergeCell ref="H49:I49"/>
    <mergeCell ref="A57:G57"/>
    <mergeCell ref="H57:I57"/>
    <mergeCell ref="H51:I51"/>
    <mergeCell ref="A51:G51"/>
    <mergeCell ref="A49:G49"/>
    <mergeCell ref="A47:G47"/>
    <mergeCell ref="A45:G45"/>
    <mergeCell ref="B55:I55"/>
    <mergeCell ref="R1:AB1"/>
    <mergeCell ref="AC1:AH1"/>
    <mergeCell ref="A1:J1"/>
    <mergeCell ref="A2:J2"/>
    <mergeCell ref="S2:T2"/>
    <mergeCell ref="R2:R3"/>
    <mergeCell ref="U2:U3"/>
    <mergeCell ref="V2:V3"/>
    <mergeCell ref="W2:W3"/>
    <mergeCell ref="X2:X3"/>
    <mergeCell ref="Y2:Y3"/>
    <mergeCell ref="Z2:Z3"/>
    <mergeCell ref="AA2:AA3"/>
    <mergeCell ref="AG2:AG3"/>
    <mergeCell ref="AH2:AH3"/>
    <mergeCell ref="AE2:AE3"/>
    <mergeCell ref="AF2:AF3"/>
    <mergeCell ref="F19:G19"/>
    <mergeCell ref="A5:H5"/>
    <mergeCell ref="A23:I23"/>
    <mergeCell ref="A15:G15"/>
    <mergeCell ref="A17:I17"/>
    <mergeCell ref="A19:E19"/>
    <mergeCell ref="AB2:AB3"/>
    <mergeCell ref="AC2:AC3"/>
    <mergeCell ref="AD2:AD3"/>
    <mergeCell ref="B21:I21"/>
  </mergeCells>
  <dataValidations xWindow="884" yWindow="426" count="19">
    <dataValidation allowBlank="1" showInputMessage="1" showErrorMessage="1" errorTitle="Select technology type from list" sqref="J15 J57 J59 J29 J21 J27 J55"/>
    <dataValidation type="textLength" operator="lessThan" allowBlank="1" showInputMessage="1" showErrorMessage="1" promptTitle="Complete if applicable" prompt="Field is required if response to previous question is yes._x000a__x000a_Field is limited to a maximum of 1,500 characters." sqref="B21 B27">
      <formula1>1501</formula1>
    </dataValidation>
    <dataValidation type="list" showInputMessage="1" showErrorMessage="1" promptTitle="Complete if applicable" prompt="Select response from drop-down list." sqref="I5">
      <formula1>$AK$5:$AL$5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9:I59">
      <formula1>$AK$59:$AL$59</formula1>
    </dataValidation>
    <dataValidation type="list" allowBlank="1" showInputMessage="1" showErrorMessage="1" promptTitle="Required field" prompt="Required for all development and construction stage project proposals._x000a__x000a_Select response from drop-down list." sqref="I29">
      <formula1>$AK$29:$AL$29</formula1>
    </dataValidation>
    <dataValidation type="list" showInputMessage="1" showErrorMessage="1" promptTitle="Required field" prompt="Select response from drop-down list." sqref="H57:I57">
      <formula1>$AK$57:$AM$57</formula1>
    </dataValidation>
    <dataValidation type="list" showInputMessage="1" showErrorMessage="1" promptTitle="Complete if applicable" prompt="Complete field, if bidder has established a labor plan._x000a__x000a_Select response from drop-down list." sqref="I39">
      <formula1>$AK$39:$AL$39</formula1>
    </dataValidation>
    <dataValidation type="list" showInputMessage="1" showErrorMessage="1" promptTitle="Complete if applicable" prompt="Complete field, if bidder has established a labor plan._x000a__x000a_Select response from drop-down list." sqref="I41">
      <formula1>$AK$41:$AL$41</formula1>
    </dataValidation>
    <dataValidation type="list" showInputMessage="1" showErrorMessage="1" promptTitle="Complete if applicable" prompt="Complete field, if bidder has established a labor plan._x000a__x000a_Select response from drop-down list." sqref="I43">
      <formula1>$AK$43:$AL$43</formula1>
    </dataValidation>
    <dataValidation type="list" showInputMessage="1" showErrorMessage="1" promptTitle="Required field" prompt="Select response from drop-down list." sqref="I15">
      <formula1>$AK$15:$AL$15</formula1>
    </dataValidation>
    <dataValidation type="list" showInputMessage="1" showErrorMessage="1" promptTitle="Complete if applicable" prompt="Complete field, if bidder has established a labor plan._x000a__x000a_Select response from drop-down list." sqref="I37 I35">
      <formula1>$AK$37:$AL$37</formula1>
    </dataValidation>
    <dataValidation type="list" showInputMessage="1" showErrorMessage="1" promptTitle="Required field" prompt="Select response from drop-down list." sqref="I31">
      <formula1>$AK$31:$AL$31</formula1>
    </dataValidation>
    <dataValidation type="list" showInputMessage="1" showErrorMessage="1" promptTitle="Required field" prompt="Select response from drop-down list." sqref="H45:I45">
      <formula1>$AK$45:$AL$45</formula1>
    </dataValidation>
    <dataValidation type="list" showInputMessage="1" showErrorMessage="1" promptTitle="Complete if applicable" prompt="Select response from drop-down list." sqref="H47:I47">
      <formula1>$AK$47:$AL$47</formula1>
    </dataValidation>
    <dataValidation type="list" showInputMessage="1" showErrorMessage="1" promptTitle="Required field" prompt="Select response from drop-down list." sqref="H49:I49">
      <formula1>$AK$49:$AL$49</formula1>
    </dataValidation>
    <dataValidation type="list" showInputMessage="1" showErrorMessage="1" promptTitle="Complete if applicable" prompt="Select response from drop-down list." sqref="H51:I51">
      <formula1>$AK$51:$AL$51</formula1>
    </dataValidation>
    <dataValidation type="list" showInputMessage="1" showErrorMessage="1" promptTitle="Required field" prompt="Select response from the drop-down list._x000a_(include &quot;Development Contractural structure&quot; in filename of submitted document)" sqref="I19">
      <formula1>$AK$19:$AL$19</formula1>
    </dataValidation>
    <dataValidation type="list" showInputMessage="1" showErrorMessage="1" promptTitle="Required field" prompt="Select response from the drop-down list._x000a_(include &quot;Development safe harbor and major equipment&quot; in filename of submitted document)" sqref="I25">
      <formula1>$AK$25:$AL$25</formula1>
    </dataValidation>
    <dataValidation type="list" showInputMessage="1" showErrorMessage="1" promptTitle="Complete if applicable" prompt="Complete field, if bidder has established a labor plan._x000a__x000a_Select response from drop-down list." sqref="I33">
      <formula1>$AK$33:$AL$33</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115" zoomScaleNormal="115" zoomScaleSheetLayoutView="100" workbookViewId="0">
      <pane xSplit="5" ySplit="8" topLeftCell="I9" activePane="bottomRight" state="frozen"/>
      <selection pane="topRight" activeCell="E1" sqref="E1"/>
      <selection pane="bottomLeft" activeCell="A9" sqref="A9"/>
      <selection pane="bottomRight" activeCell="I189" sqref="I189"/>
    </sheetView>
  </sheetViews>
  <sheetFormatPr defaultColWidth="9.1796875" defaultRowHeight="12.5"/>
  <cols>
    <col min="1" max="2" width="9.1796875" style="84"/>
    <col min="3" max="3" width="51.1796875" style="84" customWidth="1"/>
    <col min="4" max="4" width="7.1796875" style="84" customWidth="1"/>
    <col min="5" max="5" width="2.1796875" style="84" customWidth="1"/>
    <col min="6" max="7" width="12.81640625" style="84" hidden="1" customWidth="1"/>
    <col min="8" max="8" width="5.26953125" style="84" hidden="1" customWidth="1"/>
    <col min="9" max="40" width="12.81640625" style="84" customWidth="1"/>
    <col min="41" max="41" width="34.1796875" style="84" customWidth="1"/>
    <col min="42" max="48" width="9.1796875" style="84" hidden="1" customWidth="1"/>
    <col min="49" max="49" width="8.26953125" style="268" hidden="1" customWidth="1"/>
    <col min="50" max="50" width="2.7265625" style="268" hidden="1" customWidth="1"/>
    <col min="51" max="51" width="25.1796875" style="268" hidden="1" customWidth="1"/>
    <col min="52" max="52" width="26.453125" style="268" hidden="1" customWidth="1"/>
    <col min="53" max="53" width="36.54296875" style="268" hidden="1" customWidth="1"/>
    <col min="54" max="54" width="12.54296875" style="268" hidden="1" customWidth="1"/>
    <col min="55" max="55" width="51.7265625" style="268" hidden="1" customWidth="1"/>
    <col min="56" max="56" width="9.1796875" style="268" hidden="1" customWidth="1"/>
    <col min="57" max="57" width="11.7265625" style="268" hidden="1" customWidth="1"/>
    <col min="58" max="58" width="12.453125" style="268" hidden="1" customWidth="1"/>
    <col min="59" max="59" width="9.1796875" style="268" hidden="1" customWidth="1"/>
    <col min="60" max="61" width="7.81640625" style="268" hidden="1" customWidth="1"/>
    <col min="62" max="63" width="22.81640625" style="268" hidden="1" customWidth="1"/>
    <col min="64" max="64" width="10.7265625" style="268" hidden="1" customWidth="1"/>
    <col min="65" max="65" width="10.1796875" hidden="1" customWidth="1"/>
    <col min="66" max="96" width="9.1796875" hidden="1" customWidth="1"/>
    <col min="97" max="97" width="9.1796875" style="385" hidden="1" customWidth="1"/>
    <col min="98" max="100" width="9.1796875" customWidth="1"/>
    <col min="121" max="16384" width="9.1796875" style="84"/>
  </cols>
  <sheetData>
    <row r="1" spans="1:97" ht="24.75" customHeight="1">
      <c r="A1" s="884" t="s">
        <v>1174</v>
      </c>
      <c r="B1" s="885"/>
      <c r="C1" s="885"/>
      <c r="D1" s="885"/>
      <c r="E1" s="885"/>
      <c r="F1" s="885"/>
      <c r="G1" s="885"/>
      <c r="H1" s="107"/>
      <c r="I1" s="108"/>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9"/>
      <c r="AW1" s="1010" t="s">
        <v>18</v>
      </c>
      <c r="AX1" s="1010"/>
      <c r="AY1" s="1010"/>
      <c r="AZ1" s="1010"/>
      <c r="BA1" s="1010"/>
      <c r="BB1" s="1010"/>
      <c r="BC1" s="1010"/>
      <c r="BD1" s="1010"/>
      <c r="BE1" s="1010"/>
      <c r="BF1" s="1010"/>
      <c r="BG1" s="1010"/>
      <c r="BH1" s="993" t="s">
        <v>19</v>
      </c>
      <c r="BI1" s="993"/>
      <c r="BJ1" s="993"/>
      <c r="BK1" s="993"/>
      <c r="BL1" s="993"/>
      <c r="BM1" s="993"/>
    </row>
    <row r="2" spans="1:97" ht="15.75" customHeight="1" thickBot="1">
      <c r="A2" s="886" t="s">
        <v>1175</v>
      </c>
      <c r="B2" s="887"/>
      <c r="C2" s="887"/>
      <c r="D2" s="887"/>
      <c r="E2" s="887"/>
      <c r="F2" s="887"/>
      <c r="G2" s="887"/>
      <c r="H2" s="110"/>
      <c r="I2" s="111"/>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2"/>
      <c r="AQ2" s="25"/>
      <c r="AW2" s="1109" t="s">
        <v>21</v>
      </c>
      <c r="AX2" s="1111" t="s">
        <v>22</v>
      </c>
      <c r="AY2" s="1111"/>
      <c r="AZ2" s="1091" t="s">
        <v>23</v>
      </c>
      <c r="BA2" s="1091" t="s">
        <v>24</v>
      </c>
      <c r="BB2" s="1091" t="s">
        <v>25</v>
      </c>
      <c r="BC2" s="1091" t="s">
        <v>26</v>
      </c>
      <c r="BD2" s="1091" t="s">
        <v>27</v>
      </c>
      <c r="BE2" s="1091" t="s">
        <v>28</v>
      </c>
      <c r="BF2" s="1091" t="s">
        <v>29</v>
      </c>
      <c r="BG2" s="1091" t="s">
        <v>30</v>
      </c>
      <c r="BH2" s="1107" t="s">
        <v>31</v>
      </c>
      <c r="BI2" s="1107" t="s">
        <v>32</v>
      </c>
      <c r="BJ2" s="1107" t="s">
        <v>33</v>
      </c>
      <c r="BK2" s="1107" t="s">
        <v>34</v>
      </c>
      <c r="BL2" s="1107" t="s">
        <v>35</v>
      </c>
      <c r="BM2" s="1107" t="s">
        <v>36</v>
      </c>
      <c r="BO2" s="89"/>
    </row>
    <row r="3" spans="1:97" ht="15" customHeight="1" thickBot="1">
      <c r="A3" s="890"/>
      <c r="B3" s="21"/>
      <c r="C3" s="21"/>
      <c r="D3" s="21"/>
      <c r="E3" s="21"/>
      <c r="F3" s="21"/>
      <c r="G3" s="21"/>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6"/>
      <c r="AW3" s="1329"/>
      <c r="AX3" s="503" t="s">
        <v>43</v>
      </c>
      <c r="AY3" s="274" t="s">
        <v>44</v>
      </c>
      <c r="AZ3" s="1329"/>
      <c r="BA3" s="1329"/>
      <c r="BB3" s="1329"/>
      <c r="BC3" s="1329"/>
      <c r="BD3" s="1329"/>
      <c r="BE3" s="1329"/>
      <c r="BF3" s="1092"/>
      <c r="BG3" s="1329"/>
      <c r="BH3" s="1331"/>
      <c r="BI3" s="1331"/>
      <c r="BJ3" s="1331"/>
      <c r="BK3" s="1108"/>
      <c r="BL3" s="1331"/>
      <c r="BM3" s="1331"/>
      <c r="BN3" s="388"/>
      <c r="BP3" s="408" t="s">
        <v>45</v>
      </c>
      <c r="BQ3" s="408" t="s">
        <v>46</v>
      </c>
      <c r="BR3" s="408" t="s">
        <v>47</v>
      </c>
      <c r="BS3" s="388" t="s">
        <v>48</v>
      </c>
      <c r="BT3" s="388" t="s">
        <v>49</v>
      </c>
      <c r="BU3" s="388" t="s">
        <v>50</v>
      </c>
      <c r="BV3" s="388" t="s">
        <v>51</v>
      </c>
      <c r="BW3" s="388" t="s">
        <v>52</v>
      </c>
      <c r="BX3" s="388" t="s">
        <v>53</v>
      </c>
      <c r="BY3" s="388" t="s">
        <v>54</v>
      </c>
      <c r="BZ3" s="388" t="s">
        <v>55</v>
      </c>
      <c r="CA3" s="388" t="s">
        <v>56</v>
      </c>
      <c r="CB3" s="388" t="s">
        <v>57</v>
      </c>
      <c r="CC3" s="388" t="s">
        <v>58</v>
      </c>
      <c r="CD3" s="388" t="s">
        <v>59</v>
      </c>
      <c r="CE3" s="388" t="s">
        <v>60</v>
      </c>
      <c r="CF3" s="388" t="s">
        <v>61</v>
      </c>
      <c r="CG3" s="388" t="s">
        <v>62</v>
      </c>
      <c r="CH3" s="388" t="s">
        <v>63</v>
      </c>
      <c r="CI3" s="388" t="s">
        <v>64</v>
      </c>
      <c r="CJ3" s="388" t="s">
        <v>65</v>
      </c>
      <c r="CK3" s="388" t="s">
        <v>66</v>
      </c>
      <c r="CL3" s="388" t="s">
        <v>67</v>
      </c>
      <c r="CM3" s="388" t="s">
        <v>68</v>
      </c>
      <c r="CN3" s="388" t="s">
        <v>69</v>
      </c>
      <c r="CO3" s="388" t="s">
        <v>70</v>
      </c>
      <c r="CP3" s="394" t="s">
        <v>71</v>
      </c>
      <c r="CQ3" s="388" t="s">
        <v>72</v>
      </c>
      <c r="CR3" s="388" t="s">
        <v>73</v>
      </c>
      <c r="CS3" s="394" t="s">
        <v>74</v>
      </c>
    </row>
    <row r="4" spans="1:97" ht="7.75" customHeight="1">
      <c r="A4" s="190"/>
      <c r="B4" s="191"/>
      <c r="F4" s="583"/>
      <c r="AO4" s="170"/>
    </row>
    <row r="5" spans="1:97" ht="18" customHeight="1">
      <c r="A5" s="167"/>
      <c r="B5" s="192"/>
      <c r="F5" s="234" t="s">
        <v>1176</v>
      </c>
      <c r="I5" s="1396" t="s">
        <v>1176</v>
      </c>
      <c r="J5" s="1396"/>
      <c r="K5" s="1397"/>
      <c r="L5" s="882"/>
      <c r="N5" s="1398" t="s">
        <v>1177</v>
      </c>
      <c r="O5" s="1399"/>
      <c r="P5" s="883"/>
      <c r="AO5" s="170"/>
      <c r="AW5" s="259" t="str">
        <f ca="1">SUBSTITUTE(CELL("address",L5),"$","")</f>
        <v>L5</v>
      </c>
      <c r="AX5" s="340">
        <v>7</v>
      </c>
      <c r="AY5" s="259" t="str">
        <f ca="1">MID(CELL("filename",AX5),FIND("]",CELL("filename",AX5))+1,256)</f>
        <v>8. Ownership - Capital Costs</v>
      </c>
      <c r="BA5" s="268" t="s">
        <v>1178</v>
      </c>
      <c r="BC5" s="268" t="str">
        <f ca="1">AX5&amp;"_"&amp;AW5&amp;"_"&amp;BA5</f>
        <v>7_L5_Costs_Nominal_or_Real</v>
      </c>
      <c r="BD5" s="268" t="s">
        <v>83</v>
      </c>
      <c r="BF5" s="260" t="str">
        <f>CONCATENATE(BP5,",",BQ5)</f>
        <v>Nominal,Real</v>
      </c>
      <c r="BG5" s="268" t="s">
        <v>85</v>
      </c>
      <c r="BH5" s="268" t="s">
        <v>85</v>
      </c>
      <c r="BP5" t="s">
        <v>1179</v>
      </c>
      <c r="BQ5" t="s">
        <v>1180</v>
      </c>
    </row>
    <row r="6" spans="1:97" ht="13">
      <c r="A6" s="190"/>
      <c r="B6" s="191"/>
      <c r="F6" s="583"/>
      <c r="AO6" s="170"/>
    </row>
    <row r="7" spans="1:97" ht="20.5" thickBot="1">
      <c r="A7" s="174"/>
      <c r="B7" s="175"/>
      <c r="C7" s="172" t="s">
        <v>1181</v>
      </c>
      <c r="D7" s="172" t="s">
        <v>1182</v>
      </c>
      <c r="E7" s="172"/>
      <c r="F7" s="172" t="s">
        <v>1183</v>
      </c>
      <c r="G7" s="172" t="s">
        <v>1184</v>
      </c>
      <c r="H7" s="172" t="s">
        <v>1185</v>
      </c>
      <c r="I7" s="172" t="s">
        <v>1186</v>
      </c>
      <c r="J7" s="172" t="s">
        <v>1187</v>
      </c>
      <c r="K7" s="172" t="s">
        <v>1188</v>
      </c>
      <c r="L7" s="172" t="s">
        <v>1189</v>
      </c>
      <c r="M7" s="172" t="s">
        <v>1190</v>
      </c>
      <c r="N7" s="172" t="s">
        <v>1191</v>
      </c>
      <c r="O7" s="172" t="s">
        <v>1192</v>
      </c>
      <c r="P7" s="172" t="s">
        <v>1193</v>
      </c>
      <c r="Q7" s="172" t="s">
        <v>1194</v>
      </c>
      <c r="R7" s="172" t="s">
        <v>1195</v>
      </c>
      <c r="S7" s="172" t="s">
        <v>1196</v>
      </c>
      <c r="T7" s="172" t="s">
        <v>1197</v>
      </c>
      <c r="U7" s="172" t="s">
        <v>1198</v>
      </c>
      <c r="V7" s="172" t="s">
        <v>1199</v>
      </c>
      <c r="W7" s="172" t="s">
        <v>1200</v>
      </c>
      <c r="X7" s="172" t="s">
        <v>1201</v>
      </c>
      <c r="Y7" s="172" t="s">
        <v>1202</v>
      </c>
      <c r="Z7" s="172" t="s">
        <v>1203</v>
      </c>
      <c r="AA7" s="172" t="s">
        <v>1204</v>
      </c>
      <c r="AB7" s="172" t="s">
        <v>1205</v>
      </c>
      <c r="AC7" s="172" t="s">
        <v>1206</v>
      </c>
      <c r="AD7" s="172" t="s">
        <v>1207</v>
      </c>
      <c r="AE7" s="172" t="s">
        <v>1207</v>
      </c>
      <c r="AF7" s="172" t="s">
        <v>1207</v>
      </c>
      <c r="AG7" s="172" t="s">
        <v>1207</v>
      </c>
      <c r="AH7" s="172" t="s">
        <v>1207</v>
      </c>
      <c r="AI7" s="172" t="s">
        <v>1207</v>
      </c>
      <c r="AJ7" s="172" t="s">
        <v>1207</v>
      </c>
      <c r="AK7" s="172" t="s">
        <v>1207</v>
      </c>
      <c r="AL7" s="172" t="s">
        <v>1207</v>
      </c>
      <c r="AM7" s="172" t="s">
        <v>1207</v>
      </c>
      <c r="AN7" s="172" t="s">
        <v>1207</v>
      </c>
      <c r="AO7" s="193" t="s">
        <v>1208</v>
      </c>
      <c r="AW7" s="259" t="str">
        <f ca="1">SUBSTITUTE(CELL("address",P5),"$","")</f>
        <v>P5</v>
      </c>
      <c r="AX7" s="268">
        <f>$AX$5</f>
        <v>7</v>
      </c>
      <c r="AY7" s="259" t="str">
        <f ca="1">MID(CELL("filename",AX7),FIND("]",CELL("filename",AX7))+1,256)</f>
        <v>8. Ownership - Capital Costs</v>
      </c>
      <c r="BA7" s="268" t="s">
        <v>1209</v>
      </c>
      <c r="BC7" s="268" t="str">
        <f ca="1">AX7&amp;"_"&amp;AW7&amp;"_"&amp;BA7</f>
        <v>7_P5_Assumed_Escalation_Rate</v>
      </c>
      <c r="BD7" s="268" t="s">
        <v>540</v>
      </c>
      <c r="BF7" s="268" t="str">
        <f>"&gt;=0"</f>
        <v>&gt;=0</v>
      </c>
      <c r="BG7" s="268" t="s">
        <v>85</v>
      </c>
      <c r="BH7" s="268" t="s">
        <v>85</v>
      </c>
    </row>
    <row r="8" spans="1:97" ht="17.5" thickBot="1">
      <c r="A8" s="185">
        <v>1</v>
      </c>
      <c r="B8" s="232" t="s">
        <v>1210</v>
      </c>
      <c r="C8" s="113"/>
      <c r="D8" s="114"/>
      <c r="E8" s="114"/>
      <c r="F8" s="194">
        <v>2020</v>
      </c>
      <c r="G8" s="194">
        <f>+F8+1</f>
        <v>2021</v>
      </c>
      <c r="H8" s="194">
        <f t="shared" ref="H8:AD8" si="0">+G8+1</f>
        <v>2022</v>
      </c>
      <c r="I8" s="194">
        <f>+H8+1</f>
        <v>2023</v>
      </c>
      <c r="J8" s="194">
        <f t="shared" si="0"/>
        <v>2024</v>
      </c>
      <c r="K8" s="194">
        <f t="shared" si="0"/>
        <v>2025</v>
      </c>
      <c r="L8" s="194">
        <f t="shared" si="0"/>
        <v>2026</v>
      </c>
      <c r="M8" s="194">
        <f t="shared" si="0"/>
        <v>2027</v>
      </c>
      <c r="N8" s="194">
        <f t="shared" si="0"/>
        <v>2028</v>
      </c>
      <c r="O8" s="194">
        <f t="shared" si="0"/>
        <v>2029</v>
      </c>
      <c r="P8" s="194">
        <f t="shared" si="0"/>
        <v>2030</v>
      </c>
      <c r="Q8" s="194">
        <f t="shared" si="0"/>
        <v>2031</v>
      </c>
      <c r="R8" s="194">
        <f t="shared" si="0"/>
        <v>2032</v>
      </c>
      <c r="S8" s="194">
        <f t="shared" si="0"/>
        <v>2033</v>
      </c>
      <c r="T8" s="194">
        <f t="shared" si="0"/>
        <v>2034</v>
      </c>
      <c r="U8" s="194">
        <f t="shared" si="0"/>
        <v>2035</v>
      </c>
      <c r="V8" s="194">
        <f t="shared" si="0"/>
        <v>2036</v>
      </c>
      <c r="W8" s="194">
        <f t="shared" si="0"/>
        <v>2037</v>
      </c>
      <c r="X8" s="194">
        <f t="shared" si="0"/>
        <v>2038</v>
      </c>
      <c r="Y8" s="194">
        <f t="shared" si="0"/>
        <v>2039</v>
      </c>
      <c r="Z8" s="194">
        <f t="shared" si="0"/>
        <v>2040</v>
      </c>
      <c r="AA8" s="194">
        <f t="shared" si="0"/>
        <v>2041</v>
      </c>
      <c r="AB8" s="194">
        <f t="shared" si="0"/>
        <v>2042</v>
      </c>
      <c r="AC8" s="194">
        <f t="shared" si="0"/>
        <v>2043</v>
      </c>
      <c r="AD8" s="194">
        <f t="shared" si="0"/>
        <v>2044</v>
      </c>
      <c r="AE8" s="194">
        <f t="shared" ref="AE8:AN8" si="1">+AD8+1</f>
        <v>2045</v>
      </c>
      <c r="AF8" s="194">
        <f t="shared" si="1"/>
        <v>2046</v>
      </c>
      <c r="AG8" s="194">
        <f t="shared" si="1"/>
        <v>2047</v>
      </c>
      <c r="AH8" s="194">
        <f t="shared" si="1"/>
        <v>2048</v>
      </c>
      <c r="AI8" s="194">
        <f t="shared" si="1"/>
        <v>2049</v>
      </c>
      <c r="AJ8" s="194">
        <f t="shared" si="1"/>
        <v>2050</v>
      </c>
      <c r="AK8" s="194">
        <f t="shared" si="1"/>
        <v>2051</v>
      </c>
      <c r="AL8" s="194">
        <f t="shared" si="1"/>
        <v>2052</v>
      </c>
      <c r="AM8" s="194">
        <f t="shared" si="1"/>
        <v>2053</v>
      </c>
      <c r="AN8" s="194">
        <f t="shared" si="1"/>
        <v>2054</v>
      </c>
      <c r="AO8" s="179" t="s">
        <v>1211</v>
      </c>
      <c r="AW8" s="269"/>
    </row>
    <row r="9" spans="1:97" ht="13.5" thickBot="1">
      <c r="A9" s="185">
        <f>+A8+1</f>
        <v>2</v>
      </c>
      <c r="B9" s="584"/>
      <c r="C9" s="228" t="s">
        <v>1212</v>
      </c>
      <c r="D9" s="585" t="s">
        <v>1213</v>
      </c>
      <c r="E9" s="585"/>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2"/>
      <c r="AF9" s="442"/>
      <c r="AG9" s="442"/>
      <c r="AH9" s="442"/>
      <c r="AI9" s="442"/>
      <c r="AJ9" s="442"/>
      <c r="AK9" s="442"/>
      <c r="AL9" s="442"/>
      <c r="AM9" s="442"/>
      <c r="AN9" s="442"/>
      <c r="AO9" s="227"/>
      <c r="AS9" s="84" t="s">
        <v>42</v>
      </c>
      <c r="AT9" s="460" t="str">
        <f ca="1">SUBSTITUTE(CELL("address",F9),"$","")</f>
        <v>F9</v>
      </c>
      <c r="AU9" s="461" t="str">
        <f ca="1">CHAR(CODE(AT9))</f>
        <v>F</v>
      </c>
      <c r="AV9" s="461">
        <f>ROW(AT9)</f>
        <v>9</v>
      </c>
      <c r="AW9" s="462" t="str">
        <f ca="1">CONCATENATE(AU9&amp;AV9)</f>
        <v>F9</v>
      </c>
      <c r="AX9" s="455">
        <f t="shared" ref="AX9:AX72" si="2">$AX$5</f>
        <v>7</v>
      </c>
      <c r="AY9" s="462" t="str">
        <f t="shared" ref="AY9" ca="1" si="3">MID(CELL("filename",AX9),FIND("]",CELL("filename",AX9))+1,256)</f>
        <v>8. Ownership - Capital Costs</v>
      </c>
      <c r="AZ9" s="455" t="s">
        <v>1214</v>
      </c>
      <c r="BA9" s="462" t="s">
        <v>1215</v>
      </c>
      <c r="BB9" s="462">
        <f>$F$8</f>
        <v>2020</v>
      </c>
      <c r="BC9" s="462" t="str">
        <f ca="1">AX9&amp;"_"&amp;AW9&amp;"_"&amp;BA9&amp;"_"&amp;BB9</f>
        <v>7_F9_Land_acquisition_2020</v>
      </c>
      <c r="BD9" s="462" t="s">
        <v>540</v>
      </c>
      <c r="BE9" s="462"/>
      <c r="BF9" s="455" t="str">
        <f t="shared" ref="BF9:BF43" si="4">"&gt;=0"</f>
        <v>&gt;=0</v>
      </c>
      <c r="BG9" s="455" t="s">
        <v>85</v>
      </c>
      <c r="BH9" s="455" t="s">
        <v>85</v>
      </c>
    </row>
    <row r="10" spans="1:97" ht="13.5" hidden="1" customHeight="1" thickBot="1">
      <c r="A10" s="185"/>
      <c r="B10" s="584"/>
      <c r="C10" s="228"/>
      <c r="D10" s="585"/>
      <c r="E10" s="585"/>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7"/>
      <c r="AF10" s="457"/>
      <c r="AG10" s="457"/>
      <c r="AH10" s="457"/>
      <c r="AI10" s="457"/>
      <c r="AJ10" s="457"/>
      <c r="AK10" s="457"/>
      <c r="AL10" s="457"/>
      <c r="AM10" s="457"/>
      <c r="AN10" s="457"/>
      <c r="AO10" s="458"/>
      <c r="AQ10" s="84" t="s">
        <v>395</v>
      </c>
      <c r="AU10" s="459" t="str">
        <f ca="1">IF(AU9="Z","AA",IF(LEN(AU9)=1,CHAR(CODE(AU9)+1),IF(RIGHT(AU9,1)="Z",CHAR(CODE(LEFT(AU9,1))+1),LEFT(AU9,1))&amp;CHAR(65+MOD(CODE(RIGHT(AU9,1))+1-65,26))))</f>
        <v>G</v>
      </c>
      <c r="AV10" s="459">
        <f>AV9</f>
        <v>9</v>
      </c>
      <c r="AW10" s="259" t="str">
        <f t="shared" ref="AW10:AW44" ca="1" si="5">CONCATENATE(AU10&amp;AV10)</f>
        <v>G9</v>
      </c>
      <c r="AX10" s="268">
        <f t="shared" si="2"/>
        <v>7</v>
      </c>
      <c r="AY10" s="259" t="str">
        <f t="shared" ref="AY10:AY43" ca="1" si="6">MID(CELL("filename",AX10),FIND("]",CELL("filename",AX10))+1,256)</f>
        <v>8. Ownership - Capital Costs</v>
      </c>
      <c r="AZ10" s="268" t="s">
        <v>1214</v>
      </c>
      <c r="BA10" s="259" t="s">
        <v>1215</v>
      </c>
      <c r="BB10" s="259">
        <f>$G$8</f>
        <v>2021</v>
      </c>
      <c r="BC10" s="259" t="str">
        <f t="shared" ref="BC10:BC44" ca="1" si="7">AX10&amp;"_"&amp;AW10&amp;"_"&amp;BA10&amp;"_"&amp;BB10</f>
        <v>7_G9_Land_acquisition_2021</v>
      </c>
      <c r="BD10" s="259" t="s">
        <v>540</v>
      </c>
      <c r="BE10" s="259"/>
      <c r="BF10" s="268" t="str">
        <f t="shared" si="4"/>
        <v>&gt;=0</v>
      </c>
      <c r="BG10" s="268" t="s">
        <v>85</v>
      </c>
      <c r="BH10" s="268" t="s">
        <v>85</v>
      </c>
    </row>
    <row r="11" spans="1:97" ht="13.5" hidden="1" customHeight="1" thickBot="1">
      <c r="A11" s="185"/>
      <c r="B11" s="584"/>
      <c r="C11" s="228"/>
      <c r="D11" s="585"/>
      <c r="E11" s="585"/>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7"/>
      <c r="AF11" s="457"/>
      <c r="AG11" s="457"/>
      <c r="AH11" s="457"/>
      <c r="AI11" s="457"/>
      <c r="AJ11" s="457"/>
      <c r="AK11" s="457"/>
      <c r="AL11" s="457"/>
      <c r="AM11" s="457"/>
      <c r="AN11" s="457"/>
      <c r="AO11" s="458"/>
      <c r="AQ11" s="84" t="s">
        <v>395</v>
      </c>
      <c r="AU11" s="459" t="str">
        <f t="shared" ref="AU11:AU44" ca="1" si="8">IF(AU10="Z","AA",IF(LEN(AU10)=1,CHAR(CODE(AU10)+1),IF(RIGHT(AU10,1)="Z",CHAR(CODE(LEFT(AU10,1))+1),LEFT(AU10,1))&amp;CHAR(65+MOD(CODE(RIGHT(AU10,1))+1-65,26))))</f>
        <v>H</v>
      </c>
      <c r="AV11" s="459">
        <f t="shared" ref="AV11:AV44" si="9">AV10</f>
        <v>9</v>
      </c>
      <c r="AW11" s="259" t="str">
        <f t="shared" ca="1" si="5"/>
        <v>H9</v>
      </c>
      <c r="AX11" s="268">
        <f t="shared" si="2"/>
        <v>7</v>
      </c>
      <c r="AY11" s="259" t="str">
        <f t="shared" ca="1" si="6"/>
        <v>8. Ownership - Capital Costs</v>
      </c>
      <c r="AZ11" s="268" t="s">
        <v>1214</v>
      </c>
      <c r="BA11" s="259" t="s">
        <v>1215</v>
      </c>
      <c r="BB11" s="259">
        <f>$H$8</f>
        <v>2022</v>
      </c>
      <c r="BC11" s="259" t="str">
        <f t="shared" ca="1" si="7"/>
        <v>7_H9_Land_acquisition_2022</v>
      </c>
      <c r="BD11" s="259" t="s">
        <v>540</v>
      </c>
      <c r="BE11" s="259"/>
      <c r="BF11" s="268" t="str">
        <f t="shared" si="4"/>
        <v>&gt;=0</v>
      </c>
      <c r="BG11" s="268" t="s">
        <v>85</v>
      </c>
      <c r="BH11" s="268" t="s">
        <v>85</v>
      </c>
    </row>
    <row r="12" spans="1:97" ht="13.5" hidden="1" customHeight="1" thickBot="1">
      <c r="A12" s="185"/>
      <c r="B12" s="584"/>
      <c r="C12" s="228"/>
      <c r="D12" s="585"/>
      <c r="E12" s="585"/>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7"/>
      <c r="AF12" s="457"/>
      <c r="AG12" s="457"/>
      <c r="AH12" s="457"/>
      <c r="AI12" s="457"/>
      <c r="AJ12" s="457"/>
      <c r="AK12" s="457"/>
      <c r="AL12" s="457"/>
      <c r="AM12" s="457"/>
      <c r="AN12" s="457"/>
      <c r="AO12" s="458"/>
      <c r="AQ12" s="84" t="s">
        <v>395</v>
      </c>
      <c r="AU12" s="459" t="str">
        <f t="shared" ca="1" si="8"/>
        <v>I</v>
      </c>
      <c r="AV12" s="459">
        <f t="shared" si="9"/>
        <v>9</v>
      </c>
      <c r="AW12" s="259" t="str">
        <f t="shared" ca="1" si="5"/>
        <v>I9</v>
      </c>
      <c r="AX12" s="268">
        <f t="shared" si="2"/>
        <v>7</v>
      </c>
      <c r="AY12" s="259" t="str">
        <f t="shared" ca="1" si="6"/>
        <v>8. Ownership - Capital Costs</v>
      </c>
      <c r="AZ12" s="268" t="s">
        <v>1214</v>
      </c>
      <c r="BA12" s="259" t="s">
        <v>1215</v>
      </c>
      <c r="BB12" s="259">
        <f>$I$8</f>
        <v>2023</v>
      </c>
      <c r="BC12" s="259" t="str">
        <f t="shared" ca="1" si="7"/>
        <v>7_I9_Land_acquisition_2023</v>
      </c>
      <c r="BD12" s="259" t="s">
        <v>540</v>
      </c>
      <c r="BE12" s="259"/>
      <c r="BF12" s="268" t="str">
        <f t="shared" si="4"/>
        <v>&gt;=0</v>
      </c>
      <c r="BG12" s="268" t="s">
        <v>85</v>
      </c>
      <c r="BH12" s="268" t="s">
        <v>85</v>
      </c>
    </row>
    <row r="13" spans="1:97" ht="13.5" hidden="1" customHeight="1" thickBot="1">
      <c r="A13" s="185"/>
      <c r="B13" s="584"/>
      <c r="C13" s="228"/>
      <c r="D13" s="585"/>
      <c r="E13" s="585"/>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7"/>
      <c r="AF13" s="457"/>
      <c r="AG13" s="457"/>
      <c r="AH13" s="457"/>
      <c r="AI13" s="457"/>
      <c r="AJ13" s="457"/>
      <c r="AK13" s="457"/>
      <c r="AL13" s="457"/>
      <c r="AM13" s="457"/>
      <c r="AN13" s="457"/>
      <c r="AO13" s="458"/>
      <c r="AQ13" s="84" t="s">
        <v>395</v>
      </c>
      <c r="AU13" s="459" t="str">
        <f t="shared" ca="1" si="8"/>
        <v>J</v>
      </c>
      <c r="AV13" s="459">
        <f t="shared" si="9"/>
        <v>9</v>
      </c>
      <c r="AW13" s="259" t="str">
        <f t="shared" ca="1" si="5"/>
        <v>J9</v>
      </c>
      <c r="AX13" s="268">
        <f t="shared" si="2"/>
        <v>7</v>
      </c>
      <c r="AY13" s="259" t="str">
        <f t="shared" ca="1" si="6"/>
        <v>8. Ownership - Capital Costs</v>
      </c>
      <c r="AZ13" s="268" t="s">
        <v>1214</v>
      </c>
      <c r="BA13" s="259" t="s">
        <v>1215</v>
      </c>
      <c r="BB13" s="259">
        <f>$J$8</f>
        <v>2024</v>
      </c>
      <c r="BC13" s="259" t="str">
        <f t="shared" ca="1" si="7"/>
        <v>7_J9_Land_acquisition_2024</v>
      </c>
      <c r="BD13" s="259" t="s">
        <v>540</v>
      </c>
      <c r="BE13" s="259"/>
      <c r="BF13" s="268" t="str">
        <f t="shared" si="4"/>
        <v>&gt;=0</v>
      </c>
      <c r="BG13" s="268" t="s">
        <v>85</v>
      </c>
      <c r="BH13" s="268" t="s">
        <v>85</v>
      </c>
    </row>
    <row r="14" spans="1:97" ht="13.5" hidden="1" customHeight="1" thickBot="1">
      <c r="A14" s="185"/>
      <c r="B14" s="584"/>
      <c r="C14" s="228"/>
      <c r="D14" s="585"/>
      <c r="E14" s="585"/>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7"/>
      <c r="AF14" s="457"/>
      <c r="AG14" s="457"/>
      <c r="AH14" s="457"/>
      <c r="AI14" s="457"/>
      <c r="AJ14" s="457"/>
      <c r="AK14" s="457"/>
      <c r="AL14" s="457"/>
      <c r="AM14" s="457"/>
      <c r="AN14" s="457"/>
      <c r="AO14" s="458"/>
      <c r="AQ14" s="84" t="s">
        <v>395</v>
      </c>
      <c r="AU14" s="459" t="str">
        <f t="shared" ca="1" si="8"/>
        <v>K</v>
      </c>
      <c r="AV14" s="459">
        <f t="shared" si="9"/>
        <v>9</v>
      </c>
      <c r="AW14" s="259" t="str">
        <f t="shared" ca="1" si="5"/>
        <v>K9</v>
      </c>
      <c r="AX14" s="268">
        <f t="shared" si="2"/>
        <v>7</v>
      </c>
      <c r="AY14" s="259" t="str">
        <f t="shared" ca="1" si="6"/>
        <v>8. Ownership - Capital Costs</v>
      </c>
      <c r="AZ14" s="268" t="s">
        <v>1214</v>
      </c>
      <c r="BA14" s="259" t="s">
        <v>1215</v>
      </c>
      <c r="BB14" s="259">
        <f>$K$8</f>
        <v>2025</v>
      </c>
      <c r="BC14" s="259" t="str">
        <f t="shared" ca="1" si="7"/>
        <v>7_K9_Land_acquisition_2025</v>
      </c>
      <c r="BD14" s="259" t="s">
        <v>540</v>
      </c>
      <c r="BE14" s="259"/>
      <c r="BF14" s="268" t="str">
        <f t="shared" si="4"/>
        <v>&gt;=0</v>
      </c>
      <c r="BG14" s="268" t="s">
        <v>85</v>
      </c>
      <c r="BH14" s="268" t="s">
        <v>85</v>
      </c>
    </row>
    <row r="15" spans="1:97" ht="13.5" hidden="1" customHeight="1" thickBot="1">
      <c r="A15" s="185"/>
      <c r="B15" s="584"/>
      <c r="C15" s="228"/>
      <c r="D15" s="585"/>
      <c r="E15" s="585"/>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7"/>
      <c r="AF15" s="457"/>
      <c r="AG15" s="457"/>
      <c r="AH15" s="457"/>
      <c r="AI15" s="457"/>
      <c r="AJ15" s="457"/>
      <c r="AK15" s="457"/>
      <c r="AL15" s="457"/>
      <c r="AM15" s="457"/>
      <c r="AN15" s="457"/>
      <c r="AO15" s="458"/>
      <c r="AQ15" s="84" t="s">
        <v>395</v>
      </c>
      <c r="AU15" s="459" t="str">
        <f t="shared" ca="1" si="8"/>
        <v>L</v>
      </c>
      <c r="AV15" s="459">
        <f t="shared" si="9"/>
        <v>9</v>
      </c>
      <c r="AW15" s="259" t="str">
        <f t="shared" ca="1" si="5"/>
        <v>L9</v>
      </c>
      <c r="AX15" s="268">
        <f t="shared" si="2"/>
        <v>7</v>
      </c>
      <c r="AY15" s="259" t="str">
        <f t="shared" ca="1" si="6"/>
        <v>8. Ownership - Capital Costs</v>
      </c>
      <c r="AZ15" s="268" t="s">
        <v>1214</v>
      </c>
      <c r="BA15" s="259" t="s">
        <v>1215</v>
      </c>
      <c r="BB15" s="259">
        <f>$L$8</f>
        <v>2026</v>
      </c>
      <c r="BC15" s="259" t="str">
        <f t="shared" ca="1" si="7"/>
        <v>7_L9_Land_acquisition_2026</v>
      </c>
      <c r="BD15" s="259" t="s">
        <v>540</v>
      </c>
      <c r="BE15" s="259"/>
      <c r="BF15" s="268" t="str">
        <f t="shared" si="4"/>
        <v>&gt;=0</v>
      </c>
      <c r="BG15" s="268" t="s">
        <v>85</v>
      </c>
      <c r="BH15" s="268" t="s">
        <v>85</v>
      </c>
    </row>
    <row r="16" spans="1:97" ht="13.5" hidden="1" customHeight="1" thickBot="1">
      <c r="A16" s="185"/>
      <c r="B16" s="584"/>
      <c r="C16" s="228"/>
      <c r="D16" s="585"/>
      <c r="E16" s="585"/>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7"/>
      <c r="AF16" s="457"/>
      <c r="AG16" s="457"/>
      <c r="AH16" s="457"/>
      <c r="AI16" s="457"/>
      <c r="AJ16" s="457"/>
      <c r="AK16" s="457"/>
      <c r="AL16" s="457"/>
      <c r="AM16" s="457"/>
      <c r="AN16" s="457"/>
      <c r="AO16" s="458"/>
      <c r="AQ16" s="84" t="s">
        <v>395</v>
      </c>
      <c r="AU16" s="459" t="str">
        <f t="shared" ca="1" si="8"/>
        <v>M</v>
      </c>
      <c r="AV16" s="459">
        <f t="shared" si="9"/>
        <v>9</v>
      </c>
      <c r="AW16" s="259" t="str">
        <f t="shared" ca="1" si="5"/>
        <v>M9</v>
      </c>
      <c r="AX16" s="268">
        <f t="shared" si="2"/>
        <v>7</v>
      </c>
      <c r="AY16" s="259" t="str">
        <f t="shared" ca="1" si="6"/>
        <v>8. Ownership - Capital Costs</v>
      </c>
      <c r="AZ16" s="268" t="s">
        <v>1214</v>
      </c>
      <c r="BA16" s="259" t="s">
        <v>1215</v>
      </c>
      <c r="BB16" s="259">
        <f>$M$8</f>
        <v>2027</v>
      </c>
      <c r="BC16" s="259" t="str">
        <f t="shared" ca="1" si="7"/>
        <v>7_M9_Land_acquisition_2027</v>
      </c>
      <c r="BD16" s="259" t="s">
        <v>540</v>
      </c>
      <c r="BE16" s="259"/>
      <c r="BF16" s="268" t="str">
        <f t="shared" si="4"/>
        <v>&gt;=0</v>
      </c>
      <c r="BG16" s="268" t="s">
        <v>85</v>
      </c>
      <c r="BH16" s="268" t="s">
        <v>85</v>
      </c>
    </row>
    <row r="17" spans="1:60" ht="13.5" hidden="1" customHeight="1" thickBot="1">
      <c r="A17" s="185"/>
      <c r="B17" s="584"/>
      <c r="C17" s="228"/>
      <c r="D17" s="585"/>
      <c r="E17" s="585"/>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7"/>
      <c r="AF17" s="457"/>
      <c r="AG17" s="457"/>
      <c r="AH17" s="457"/>
      <c r="AI17" s="457"/>
      <c r="AJ17" s="457"/>
      <c r="AK17" s="457"/>
      <c r="AL17" s="457"/>
      <c r="AM17" s="457"/>
      <c r="AN17" s="457"/>
      <c r="AO17" s="458"/>
      <c r="AQ17" s="84" t="s">
        <v>395</v>
      </c>
      <c r="AU17" s="459" t="str">
        <f t="shared" ca="1" si="8"/>
        <v>N</v>
      </c>
      <c r="AV17" s="459">
        <f t="shared" si="9"/>
        <v>9</v>
      </c>
      <c r="AW17" s="259" t="str">
        <f t="shared" ca="1" si="5"/>
        <v>N9</v>
      </c>
      <c r="AX17" s="268">
        <f t="shared" si="2"/>
        <v>7</v>
      </c>
      <c r="AY17" s="259" t="str">
        <f t="shared" ca="1" si="6"/>
        <v>8. Ownership - Capital Costs</v>
      </c>
      <c r="AZ17" s="268" t="s">
        <v>1214</v>
      </c>
      <c r="BA17" s="259" t="s">
        <v>1215</v>
      </c>
      <c r="BB17" s="259">
        <f>$N$8</f>
        <v>2028</v>
      </c>
      <c r="BC17" s="259" t="str">
        <f t="shared" ca="1" si="7"/>
        <v>7_N9_Land_acquisition_2028</v>
      </c>
      <c r="BD17" s="259" t="s">
        <v>540</v>
      </c>
      <c r="BE17" s="259"/>
      <c r="BF17" s="268" t="str">
        <f t="shared" si="4"/>
        <v>&gt;=0</v>
      </c>
      <c r="BG17" s="268" t="s">
        <v>85</v>
      </c>
      <c r="BH17" s="268" t="s">
        <v>85</v>
      </c>
    </row>
    <row r="18" spans="1:60" ht="13.5" hidden="1" customHeight="1" thickBot="1">
      <c r="A18" s="185"/>
      <c r="B18" s="584"/>
      <c r="C18" s="228"/>
      <c r="D18" s="585"/>
      <c r="E18" s="585"/>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7"/>
      <c r="AF18" s="457"/>
      <c r="AG18" s="457"/>
      <c r="AH18" s="457"/>
      <c r="AI18" s="457"/>
      <c r="AJ18" s="457"/>
      <c r="AK18" s="457"/>
      <c r="AL18" s="457"/>
      <c r="AM18" s="457"/>
      <c r="AN18" s="457"/>
      <c r="AO18" s="458"/>
      <c r="AQ18" s="84" t="s">
        <v>395</v>
      </c>
      <c r="AU18" s="459" t="str">
        <f t="shared" ca="1" si="8"/>
        <v>O</v>
      </c>
      <c r="AV18" s="459">
        <f t="shared" si="9"/>
        <v>9</v>
      </c>
      <c r="AW18" s="259" t="str">
        <f t="shared" ca="1" si="5"/>
        <v>O9</v>
      </c>
      <c r="AX18" s="268">
        <f t="shared" si="2"/>
        <v>7</v>
      </c>
      <c r="AY18" s="259" t="str">
        <f t="shared" ca="1" si="6"/>
        <v>8. Ownership - Capital Costs</v>
      </c>
      <c r="AZ18" s="268" t="s">
        <v>1214</v>
      </c>
      <c r="BA18" s="259" t="s">
        <v>1215</v>
      </c>
      <c r="BB18" s="259">
        <v>2029</v>
      </c>
      <c r="BC18" s="259" t="str">
        <f t="shared" ca="1" si="7"/>
        <v>7_O9_Land_acquisition_2029</v>
      </c>
      <c r="BD18" s="259" t="s">
        <v>540</v>
      </c>
      <c r="BE18" s="259"/>
      <c r="BF18" s="268" t="str">
        <f t="shared" si="4"/>
        <v>&gt;=0</v>
      </c>
      <c r="BG18" s="268" t="s">
        <v>85</v>
      </c>
      <c r="BH18" s="268" t="s">
        <v>85</v>
      </c>
    </row>
    <row r="19" spans="1:60" ht="13.5" hidden="1" customHeight="1" thickBot="1">
      <c r="A19" s="185"/>
      <c r="B19" s="584"/>
      <c r="C19" s="228"/>
      <c r="D19" s="585"/>
      <c r="E19" s="585"/>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7"/>
      <c r="AF19" s="457"/>
      <c r="AG19" s="457"/>
      <c r="AH19" s="457"/>
      <c r="AI19" s="457"/>
      <c r="AJ19" s="457"/>
      <c r="AK19" s="457"/>
      <c r="AL19" s="457"/>
      <c r="AM19" s="457"/>
      <c r="AN19" s="457"/>
      <c r="AO19" s="458"/>
      <c r="AQ19" s="84" t="s">
        <v>395</v>
      </c>
      <c r="AU19" s="459" t="str">
        <f t="shared" ca="1" si="8"/>
        <v>P</v>
      </c>
      <c r="AV19" s="459">
        <f t="shared" si="9"/>
        <v>9</v>
      </c>
      <c r="AW19" s="259" t="str">
        <f t="shared" ca="1" si="5"/>
        <v>P9</v>
      </c>
      <c r="AX19" s="268">
        <f t="shared" si="2"/>
        <v>7</v>
      </c>
      <c r="AY19" s="259" t="str">
        <f t="shared" ca="1" si="6"/>
        <v>8. Ownership - Capital Costs</v>
      </c>
      <c r="AZ19" s="268" t="s">
        <v>1214</v>
      </c>
      <c r="BA19" s="259" t="s">
        <v>1215</v>
      </c>
      <c r="BB19" s="259">
        <v>2030</v>
      </c>
      <c r="BC19" s="259" t="str">
        <f t="shared" ca="1" si="7"/>
        <v>7_P9_Land_acquisition_2030</v>
      </c>
      <c r="BD19" s="259" t="s">
        <v>540</v>
      </c>
      <c r="BE19" s="259"/>
      <c r="BF19" s="268" t="str">
        <f t="shared" si="4"/>
        <v>&gt;=0</v>
      </c>
      <c r="BG19" s="268" t="s">
        <v>85</v>
      </c>
      <c r="BH19" s="268" t="s">
        <v>85</v>
      </c>
    </row>
    <row r="20" spans="1:60" ht="13.5" hidden="1" customHeight="1" thickBot="1">
      <c r="A20" s="185"/>
      <c r="B20" s="584"/>
      <c r="C20" s="228"/>
      <c r="D20" s="585"/>
      <c r="E20" s="585"/>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7"/>
      <c r="AF20" s="457"/>
      <c r="AG20" s="457"/>
      <c r="AH20" s="457"/>
      <c r="AI20" s="457"/>
      <c r="AJ20" s="457"/>
      <c r="AK20" s="457"/>
      <c r="AL20" s="457"/>
      <c r="AM20" s="457"/>
      <c r="AN20" s="457"/>
      <c r="AO20" s="458"/>
      <c r="AQ20" s="84" t="s">
        <v>395</v>
      </c>
      <c r="AU20" s="459" t="str">
        <f t="shared" ca="1" si="8"/>
        <v>Q</v>
      </c>
      <c r="AV20" s="459">
        <f t="shared" si="9"/>
        <v>9</v>
      </c>
      <c r="AW20" s="259" t="str">
        <f t="shared" ca="1" si="5"/>
        <v>Q9</v>
      </c>
      <c r="AX20" s="268">
        <f t="shared" si="2"/>
        <v>7</v>
      </c>
      <c r="AY20" s="259" t="str">
        <f t="shared" ca="1" si="6"/>
        <v>8. Ownership - Capital Costs</v>
      </c>
      <c r="AZ20" s="268" t="s">
        <v>1214</v>
      </c>
      <c r="BA20" s="259" t="s">
        <v>1215</v>
      </c>
      <c r="BB20" s="259">
        <v>2031</v>
      </c>
      <c r="BC20" s="259" t="str">
        <f t="shared" ca="1" si="7"/>
        <v>7_Q9_Land_acquisition_2031</v>
      </c>
      <c r="BD20" s="259" t="s">
        <v>540</v>
      </c>
      <c r="BE20" s="259"/>
      <c r="BF20" s="268" t="str">
        <f t="shared" si="4"/>
        <v>&gt;=0</v>
      </c>
      <c r="BG20" s="268" t="s">
        <v>85</v>
      </c>
      <c r="BH20" s="268" t="s">
        <v>85</v>
      </c>
    </row>
    <row r="21" spans="1:60" ht="13.5" hidden="1" customHeight="1" thickBot="1">
      <c r="A21" s="185"/>
      <c r="B21" s="584"/>
      <c r="C21" s="228"/>
      <c r="D21" s="585"/>
      <c r="E21" s="585"/>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7"/>
      <c r="AF21" s="457"/>
      <c r="AG21" s="457"/>
      <c r="AH21" s="457"/>
      <c r="AI21" s="457"/>
      <c r="AJ21" s="457"/>
      <c r="AK21" s="457"/>
      <c r="AL21" s="457"/>
      <c r="AM21" s="457"/>
      <c r="AN21" s="457"/>
      <c r="AO21" s="458"/>
      <c r="AQ21" s="84" t="s">
        <v>395</v>
      </c>
      <c r="AU21" s="459" t="str">
        <f t="shared" ca="1" si="8"/>
        <v>R</v>
      </c>
      <c r="AV21" s="459">
        <f t="shared" si="9"/>
        <v>9</v>
      </c>
      <c r="AW21" s="259" t="str">
        <f t="shared" ca="1" si="5"/>
        <v>R9</v>
      </c>
      <c r="AX21" s="268">
        <f t="shared" si="2"/>
        <v>7</v>
      </c>
      <c r="AY21" s="259" t="str">
        <f t="shared" ca="1" si="6"/>
        <v>8. Ownership - Capital Costs</v>
      </c>
      <c r="AZ21" s="268" t="s">
        <v>1214</v>
      </c>
      <c r="BA21" s="259" t="s">
        <v>1215</v>
      </c>
      <c r="BB21" s="259">
        <v>2032</v>
      </c>
      <c r="BC21" s="259" t="str">
        <f t="shared" ca="1" si="7"/>
        <v>7_R9_Land_acquisition_2032</v>
      </c>
      <c r="BD21" s="259" t="s">
        <v>540</v>
      </c>
      <c r="BE21" s="259"/>
      <c r="BF21" s="268" t="str">
        <f t="shared" si="4"/>
        <v>&gt;=0</v>
      </c>
      <c r="BG21" s="268" t="s">
        <v>85</v>
      </c>
      <c r="BH21" s="268" t="s">
        <v>85</v>
      </c>
    </row>
    <row r="22" spans="1:60" ht="13.5" hidden="1" customHeight="1" thickBot="1">
      <c r="A22" s="185"/>
      <c r="B22" s="584"/>
      <c r="C22" s="228"/>
      <c r="D22" s="585"/>
      <c r="E22" s="585"/>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7"/>
      <c r="AF22" s="457"/>
      <c r="AG22" s="457"/>
      <c r="AH22" s="457"/>
      <c r="AI22" s="457"/>
      <c r="AJ22" s="457"/>
      <c r="AK22" s="457"/>
      <c r="AL22" s="457"/>
      <c r="AM22" s="457"/>
      <c r="AN22" s="457"/>
      <c r="AO22" s="458"/>
      <c r="AQ22" s="84" t="s">
        <v>395</v>
      </c>
      <c r="AU22" s="459" t="str">
        <f t="shared" ca="1" si="8"/>
        <v>S</v>
      </c>
      <c r="AV22" s="459">
        <f t="shared" si="9"/>
        <v>9</v>
      </c>
      <c r="AW22" s="259" t="str">
        <f t="shared" ca="1" si="5"/>
        <v>S9</v>
      </c>
      <c r="AX22" s="268">
        <f t="shared" si="2"/>
        <v>7</v>
      </c>
      <c r="AY22" s="259" t="str">
        <f t="shared" ca="1" si="6"/>
        <v>8. Ownership - Capital Costs</v>
      </c>
      <c r="AZ22" s="268" t="s">
        <v>1214</v>
      </c>
      <c r="BA22" s="259" t="s">
        <v>1215</v>
      </c>
      <c r="BB22" s="259">
        <v>2033</v>
      </c>
      <c r="BC22" s="259" t="str">
        <f t="shared" ca="1" si="7"/>
        <v>7_S9_Land_acquisition_2033</v>
      </c>
      <c r="BD22" s="259" t="s">
        <v>540</v>
      </c>
      <c r="BE22" s="259"/>
      <c r="BF22" s="268" t="str">
        <f t="shared" si="4"/>
        <v>&gt;=0</v>
      </c>
      <c r="BG22" s="268" t="s">
        <v>85</v>
      </c>
      <c r="BH22" s="268" t="s">
        <v>85</v>
      </c>
    </row>
    <row r="23" spans="1:60" ht="13.5" hidden="1" customHeight="1" thickBot="1">
      <c r="A23" s="185"/>
      <c r="B23" s="584"/>
      <c r="C23" s="228"/>
      <c r="D23" s="585"/>
      <c r="E23" s="585"/>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7"/>
      <c r="AF23" s="457"/>
      <c r="AG23" s="457"/>
      <c r="AH23" s="457"/>
      <c r="AI23" s="457"/>
      <c r="AJ23" s="457"/>
      <c r="AK23" s="457"/>
      <c r="AL23" s="457"/>
      <c r="AM23" s="457"/>
      <c r="AN23" s="457"/>
      <c r="AO23" s="458"/>
      <c r="AQ23" s="84" t="s">
        <v>395</v>
      </c>
      <c r="AU23" s="459" t="str">
        <f t="shared" ca="1" si="8"/>
        <v>T</v>
      </c>
      <c r="AV23" s="459">
        <f t="shared" si="9"/>
        <v>9</v>
      </c>
      <c r="AW23" s="259" t="str">
        <f t="shared" ca="1" si="5"/>
        <v>T9</v>
      </c>
      <c r="AX23" s="268">
        <f t="shared" si="2"/>
        <v>7</v>
      </c>
      <c r="AY23" s="259" t="str">
        <f t="shared" ca="1" si="6"/>
        <v>8. Ownership - Capital Costs</v>
      </c>
      <c r="AZ23" s="268" t="s">
        <v>1214</v>
      </c>
      <c r="BA23" s="259" t="s">
        <v>1215</v>
      </c>
      <c r="BB23" s="259">
        <v>2034</v>
      </c>
      <c r="BC23" s="259" t="str">
        <f t="shared" ca="1" si="7"/>
        <v>7_T9_Land_acquisition_2034</v>
      </c>
      <c r="BD23" s="259" t="s">
        <v>540</v>
      </c>
      <c r="BE23" s="259"/>
      <c r="BF23" s="268" t="str">
        <f t="shared" si="4"/>
        <v>&gt;=0</v>
      </c>
      <c r="BG23" s="268" t="s">
        <v>85</v>
      </c>
      <c r="BH23" s="268" t="s">
        <v>85</v>
      </c>
    </row>
    <row r="24" spans="1:60" ht="13.5" hidden="1" customHeight="1" thickBot="1">
      <c r="A24" s="185"/>
      <c r="B24" s="584"/>
      <c r="C24" s="228"/>
      <c r="D24" s="585"/>
      <c r="E24" s="585"/>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7"/>
      <c r="AF24" s="457"/>
      <c r="AG24" s="457"/>
      <c r="AH24" s="457"/>
      <c r="AI24" s="457"/>
      <c r="AJ24" s="457"/>
      <c r="AK24" s="457"/>
      <c r="AL24" s="457"/>
      <c r="AM24" s="457"/>
      <c r="AN24" s="457"/>
      <c r="AO24" s="458"/>
      <c r="AQ24" s="84" t="s">
        <v>395</v>
      </c>
      <c r="AU24" s="459" t="str">
        <f t="shared" ca="1" si="8"/>
        <v>U</v>
      </c>
      <c r="AV24" s="459">
        <f t="shared" si="9"/>
        <v>9</v>
      </c>
      <c r="AW24" s="259" t="str">
        <f t="shared" ca="1" si="5"/>
        <v>U9</v>
      </c>
      <c r="AX24" s="268">
        <f t="shared" si="2"/>
        <v>7</v>
      </c>
      <c r="AY24" s="259" t="str">
        <f t="shared" ca="1" si="6"/>
        <v>8. Ownership - Capital Costs</v>
      </c>
      <c r="AZ24" s="268" t="s">
        <v>1214</v>
      </c>
      <c r="BA24" s="259" t="s">
        <v>1215</v>
      </c>
      <c r="BB24" s="259">
        <v>2035</v>
      </c>
      <c r="BC24" s="259" t="str">
        <f t="shared" ca="1" si="7"/>
        <v>7_U9_Land_acquisition_2035</v>
      </c>
      <c r="BD24" s="259" t="s">
        <v>540</v>
      </c>
      <c r="BE24" s="259"/>
      <c r="BF24" s="268" t="str">
        <f t="shared" si="4"/>
        <v>&gt;=0</v>
      </c>
      <c r="BG24" s="268" t="s">
        <v>85</v>
      </c>
      <c r="BH24" s="268" t="s">
        <v>85</v>
      </c>
    </row>
    <row r="25" spans="1:60" ht="13.5" hidden="1" customHeight="1" thickBot="1">
      <c r="A25" s="185"/>
      <c r="B25" s="584"/>
      <c r="C25" s="228"/>
      <c r="D25" s="585"/>
      <c r="E25" s="585"/>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7"/>
      <c r="AF25" s="457"/>
      <c r="AG25" s="457"/>
      <c r="AH25" s="457"/>
      <c r="AI25" s="457"/>
      <c r="AJ25" s="457"/>
      <c r="AK25" s="457"/>
      <c r="AL25" s="457"/>
      <c r="AM25" s="457"/>
      <c r="AN25" s="457"/>
      <c r="AO25" s="458"/>
      <c r="AQ25" s="84" t="s">
        <v>395</v>
      </c>
      <c r="AU25" s="459" t="str">
        <f t="shared" ca="1" si="8"/>
        <v>V</v>
      </c>
      <c r="AV25" s="459">
        <f t="shared" si="9"/>
        <v>9</v>
      </c>
      <c r="AW25" s="259" t="str">
        <f t="shared" ca="1" si="5"/>
        <v>V9</v>
      </c>
      <c r="AX25" s="268">
        <f t="shared" si="2"/>
        <v>7</v>
      </c>
      <c r="AY25" s="259" t="str">
        <f t="shared" ca="1" si="6"/>
        <v>8. Ownership - Capital Costs</v>
      </c>
      <c r="AZ25" s="268" t="s">
        <v>1214</v>
      </c>
      <c r="BA25" s="259" t="s">
        <v>1215</v>
      </c>
      <c r="BB25" s="259">
        <v>2036</v>
      </c>
      <c r="BC25" s="259" t="str">
        <f t="shared" ca="1" si="7"/>
        <v>7_V9_Land_acquisition_2036</v>
      </c>
      <c r="BD25" s="259" t="s">
        <v>540</v>
      </c>
      <c r="BE25" s="259"/>
      <c r="BF25" s="268" t="str">
        <f t="shared" si="4"/>
        <v>&gt;=0</v>
      </c>
      <c r="BG25" s="268" t="s">
        <v>85</v>
      </c>
      <c r="BH25" s="268" t="s">
        <v>85</v>
      </c>
    </row>
    <row r="26" spans="1:60" ht="13.5" hidden="1" customHeight="1" thickBot="1">
      <c r="A26" s="185"/>
      <c r="B26" s="584"/>
      <c r="C26" s="228"/>
      <c r="D26" s="585"/>
      <c r="E26" s="585"/>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7"/>
      <c r="AF26" s="457"/>
      <c r="AG26" s="457"/>
      <c r="AH26" s="457"/>
      <c r="AI26" s="457"/>
      <c r="AJ26" s="457"/>
      <c r="AK26" s="457"/>
      <c r="AL26" s="457"/>
      <c r="AM26" s="457"/>
      <c r="AN26" s="457"/>
      <c r="AO26" s="458"/>
      <c r="AQ26" s="84" t="s">
        <v>395</v>
      </c>
      <c r="AU26" s="459" t="str">
        <f t="shared" ca="1" si="8"/>
        <v>W</v>
      </c>
      <c r="AV26" s="459">
        <f t="shared" si="9"/>
        <v>9</v>
      </c>
      <c r="AW26" s="259" t="str">
        <f t="shared" ca="1" si="5"/>
        <v>W9</v>
      </c>
      <c r="AX26" s="268">
        <f t="shared" si="2"/>
        <v>7</v>
      </c>
      <c r="AY26" s="259" t="str">
        <f t="shared" ca="1" si="6"/>
        <v>8. Ownership - Capital Costs</v>
      </c>
      <c r="AZ26" s="268" t="s">
        <v>1214</v>
      </c>
      <c r="BA26" s="259" t="s">
        <v>1215</v>
      </c>
      <c r="BB26" s="259">
        <v>2037</v>
      </c>
      <c r="BC26" s="259" t="str">
        <f t="shared" ca="1" si="7"/>
        <v>7_W9_Land_acquisition_2037</v>
      </c>
      <c r="BD26" s="259" t="s">
        <v>540</v>
      </c>
      <c r="BE26" s="259"/>
      <c r="BF26" s="268" t="str">
        <f t="shared" si="4"/>
        <v>&gt;=0</v>
      </c>
      <c r="BG26" s="268" t="s">
        <v>85</v>
      </c>
      <c r="BH26" s="268" t="s">
        <v>85</v>
      </c>
    </row>
    <row r="27" spans="1:60" ht="13.5" hidden="1" customHeight="1" thickBot="1">
      <c r="A27" s="185"/>
      <c r="B27" s="584"/>
      <c r="C27" s="228"/>
      <c r="D27" s="585"/>
      <c r="E27" s="585"/>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7"/>
      <c r="AF27" s="457"/>
      <c r="AG27" s="457"/>
      <c r="AH27" s="457"/>
      <c r="AI27" s="457"/>
      <c r="AJ27" s="457"/>
      <c r="AK27" s="457"/>
      <c r="AL27" s="457"/>
      <c r="AM27" s="457"/>
      <c r="AN27" s="457"/>
      <c r="AO27" s="458"/>
      <c r="AQ27" s="84" t="s">
        <v>395</v>
      </c>
      <c r="AU27" s="459" t="str">
        <f t="shared" ca="1" si="8"/>
        <v>X</v>
      </c>
      <c r="AV27" s="459">
        <f t="shared" si="9"/>
        <v>9</v>
      </c>
      <c r="AW27" s="259" t="str">
        <f t="shared" ca="1" si="5"/>
        <v>X9</v>
      </c>
      <c r="AX27" s="268">
        <f t="shared" si="2"/>
        <v>7</v>
      </c>
      <c r="AY27" s="259" t="str">
        <f t="shared" ca="1" si="6"/>
        <v>8. Ownership - Capital Costs</v>
      </c>
      <c r="AZ27" s="268" t="s">
        <v>1214</v>
      </c>
      <c r="BA27" s="259" t="s">
        <v>1215</v>
      </c>
      <c r="BB27" s="259">
        <v>2038</v>
      </c>
      <c r="BC27" s="259" t="str">
        <f t="shared" ca="1" si="7"/>
        <v>7_X9_Land_acquisition_2038</v>
      </c>
      <c r="BD27" s="259" t="s">
        <v>540</v>
      </c>
      <c r="BE27" s="259"/>
      <c r="BF27" s="268" t="str">
        <f t="shared" si="4"/>
        <v>&gt;=0</v>
      </c>
      <c r="BG27" s="268" t="s">
        <v>85</v>
      </c>
      <c r="BH27" s="268" t="s">
        <v>85</v>
      </c>
    </row>
    <row r="28" spans="1:60" ht="13.5" hidden="1" customHeight="1" thickBot="1">
      <c r="A28" s="185"/>
      <c r="B28" s="584"/>
      <c r="C28" s="228"/>
      <c r="D28" s="585"/>
      <c r="E28" s="585"/>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7"/>
      <c r="AF28" s="457"/>
      <c r="AG28" s="457"/>
      <c r="AH28" s="457"/>
      <c r="AI28" s="457"/>
      <c r="AJ28" s="457"/>
      <c r="AK28" s="457"/>
      <c r="AL28" s="457"/>
      <c r="AM28" s="457"/>
      <c r="AN28" s="457"/>
      <c r="AO28" s="458"/>
      <c r="AQ28" s="84" t="s">
        <v>395</v>
      </c>
      <c r="AU28" s="459" t="str">
        <f t="shared" ca="1" si="8"/>
        <v>Y</v>
      </c>
      <c r="AV28" s="459">
        <f t="shared" si="9"/>
        <v>9</v>
      </c>
      <c r="AW28" s="259" t="str">
        <f t="shared" ca="1" si="5"/>
        <v>Y9</v>
      </c>
      <c r="AX28" s="268">
        <f t="shared" si="2"/>
        <v>7</v>
      </c>
      <c r="AY28" s="259" t="str">
        <f t="shared" ca="1" si="6"/>
        <v>8. Ownership - Capital Costs</v>
      </c>
      <c r="AZ28" s="268" t="s">
        <v>1214</v>
      </c>
      <c r="BA28" s="259" t="s">
        <v>1215</v>
      </c>
      <c r="BB28" s="259">
        <v>2039</v>
      </c>
      <c r="BC28" s="259" t="str">
        <f t="shared" ca="1" si="7"/>
        <v>7_Y9_Land_acquisition_2039</v>
      </c>
      <c r="BD28" s="259" t="s">
        <v>540</v>
      </c>
      <c r="BE28" s="259"/>
      <c r="BF28" s="268" t="str">
        <f t="shared" si="4"/>
        <v>&gt;=0</v>
      </c>
      <c r="BG28" s="268" t="s">
        <v>85</v>
      </c>
      <c r="BH28" s="268" t="s">
        <v>85</v>
      </c>
    </row>
    <row r="29" spans="1:60" ht="13.5" hidden="1" customHeight="1" thickBot="1">
      <c r="A29" s="185"/>
      <c r="B29" s="584"/>
      <c r="C29" s="228"/>
      <c r="D29" s="585"/>
      <c r="E29" s="585"/>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7"/>
      <c r="AF29" s="457"/>
      <c r="AG29" s="457"/>
      <c r="AH29" s="457"/>
      <c r="AI29" s="457"/>
      <c r="AJ29" s="457"/>
      <c r="AK29" s="457"/>
      <c r="AL29" s="457"/>
      <c r="AM29" s="457"/>
      <c r="AN29" s="457"/>
      <c r="AO29" s="458"/>
      <c r="AQ29" s="84" t="s">
        <v>395</v>
      </c>
      <c r="AU29" s="459" t="str">
        <f t="shared" ca="1" si="8"/>
        <v>Z</v>
      </c>
      <c r="AV29" s="459">
        <f t="shared" si="9"/>
        <v>9</v>
      </c>
      <c r="AW29" s="259" t="str">
        <f t="shared" ca="1" si="5"/>
        <v>Z9</v>
      </c>
      <c r="AX29" s="268">
        <f t="shared" si="2"/>
        <v>7</v>
      </c>
      <c r="AY29" s="259" t="str">
        <f t="shared" ca="1" si="6"/>
        <v>8. Ownership - Capital Costs</v>
      </c>
      <c r="AZ29" s="268" t="s">
        <v>1214</v>
      </c>
      <c r="BA29" s="259" t="s">
        <v>1215</v>
      </c>
      <c r="BB29" s="259">
        <v>2040</v>
      </c>
      <c r="BC29" s="259" t="str">
        <f t="shared" ca="1" si="7"/>
        <v>7_Z9_Land_acquisition_2040</v>
      </c>
      <c r="BD29" s="259" t="s">
        <v>540</v>
      </c>
      <c r="BE29" s="259"/>
      <c r="BF29" s="268" t="str">
        <f t="shared" si="4"/>
        <v>&gt;=0</v>
      </c>
      <c r="BG29" s="268" t="s">
        <v>85</v>
      </c>
      <c r="BH29" s="268" t="s">
        <v>85</v>
      </c>
    </row>
    <row r="30" spans="1:60" ht="13.5" hidden="1" customHeight="1" thickBot="1">
      <c r="A30" s="185"/>
      <c r="B30" s="584"/>
      <c r="C30" s="228"/>
      <c r="D30" s="585"/>
      <c r="E30" s="585"/>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7"/>
      <c r="AF30" s="457"/>
      <c r="AG30" s="457"/>
      <c r="AH30" s="457"/>
      <c r="AI30" s="457"/>
      <c r="AJ30" s="457"/>
      <c r="AK30" s="457"/>
      <c r="AL30" s="457"/>
      <c r="AM30" s="457"/>
      <c r="AN30" s="457"/>
      <c r="AO30" s="458"/>
      <c r="AQ30" s="84" t="s">
        <v>395</v>
      </c>
      <c r="AU30" s="459" t="str">
        <f t="shared" ca="1" si="8"/>
        <v>AA</v>
      </c>
      <c r="AV30" s="459">
        <f t="shared" si="9"/>
        <v>9</v>
      </c>
      <c r="AW30" s="259" t="str">
        <f t="shared" ca="1" si="5"/>
        <v>AA9</v>
      </c>
      <c r="AX30" s="268">
        <f t="shared" si="2"/>
        <v>7</v>
      </c>
      <c r="AY30" s="259" t="str">
        <f t="shared" ca="1" si="6"/>
        <v>8. Ownership - Capital Costs</v>
      </c>
      <c r="AZ30" s="268" t="s">
        <v>1214</v>
      </c>
      <c r="BA30" s="259" t="s">
        <v>1215</v>
      </c>
      <c r="BB30" s="259">
        <v>2041</v>
      </c>
      <c r="BC30" s="259" t="str">
        <f t="shared" ca="1" si="7"/>
        <v>7_AA9_Land_acquisition_2041</v>
      </c>
      <c r="BD30" s="259" t="s">
        <v>540</v>
      </c>
      <c r="BE30" s="259"/>
      <c r="BF30" s="268" t="str">
        <f t="shared" si="4"/>
        <v>&gt;=0</v>
      </c>
      <c r="BG30" s="268" t="s">
        <v>85</v>
      </c>
      <c r="BH30" s="268" t="s">
        <v>85</v>
      </c>
    </row>
    <row r="31" spans="1:60" ht="13.5" hidden="1" customHeight="1" thickBot="1">
      <c r="A31" s="185"/>
      <c r="B31" s="584"/>
      <c r="C31" s="228"/>
      <c r="D31" s="585"/>
      <c r="E31" s="585"/>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7"/>
      <c r="AF31" s="457"/>
      <c r="AG31" s="457"/>
      <c r="AH31" s="457"/>
      <c r="AI31" s="457"/>
      <c r="AJ31" s="457"/>
      <c r="AK31" s="457"/>
      <c r="AL31" s="457"/>
      <c r="AM31" s="457"/>
      <c r="AN31" s="457"/>
      <c r="AO31" s="458"/>
      <c r="AQ31" s="84" t="s">
        <v>395</v>
      </c>
      <c r="AU31" s="459" t="str">
        <f t="shared" ca="1" si="8"/>
        <v>AB</v>
      </c>
      <c r="AV31" s="459">
        <f t="shared" si="9"/>
        <v>9</v>
      </c>
      <c r="AW31" s="259" t="str">
        <f t="shared" ca="1" si="5"/>
        <v>AB9</v>
      </c>
      <c r="AX31" s="268">
        <f t="shared" si="2"/>
        <v>7</v>
      </c>
      <c r="AY31" s="259" t="str">
        <f t="shared" ca="1" si="6"/>
        <v>8. Ownership - Capital Costs</v>
      </c>
      <c r="AZ31" s="268" t="s">
        <v>1214</v>
      </c>
      <c r="BA31" s="259" t="s">
        <v>1215</v>
      </c>
      <c r="BB31" s="259">
        <v>2042</v>
      </c>
      <c r="BC31" s="259" t="str">
        <f t="shared" ca="1" si="7"/>
        <v>7_AB9_Land_acquisition_2042</v>
      </c>
      <c r="BD31" s="259" t="s">
        <v>540</v>
      </c>
      <c r="BE31" s="259"/>
      <c r="BF31" s="268" t="str">
        <f t="shared" si="4"/>
        <v>&gt;=0</v>
      </c>
      <c r="BG31" s="268" t="s">
        <v>85</v>
      </c>
      <c r="BH31" s="268" t="s">
        <v>85</v>
      </c>
    </row>
    <row r="32" spans="1:60" ht="13.5" hidden="1" customHeight="1" thickBot="1">
      <c r="A32" s="185"/>
      <c r="B32" s="584"/>
      <c r="C32" s="228"/>
      <c r="D32" s="585"/>
      <c r="E32" s="585"/>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7"/>
      <c r="AF32" s="457"/>
      <c r="AG32" s="457"/>
      <c r="AH32" s="457"/>
      <c r="AI32" s="457"/>
      <c r="AJ32" s="457"/>
      <c r="AK32" s="457"/>
      <c r="AL32" s="457"/>
      <c r="AM32" s="457"/>
      <c r="AN32" s="457"/>
      <c r="AO32" s="458"/>
      <c r="AQ32" s="84" t="s">
        <v>395</v>
      </c>
      <c r="AU32" s="459" t="str">
        <f t="shared" ca="1" si="8"/>
        <v>AC</v>
      </c>
      <c r="AV32" s="459">
        <f t="shared" si="9"/>
        <v>9</v>
      </c>
      <c r="AW32" s="259" t="str">
        <f t="shared" ca="1" si="5"/>
        <v>AC9</v>
      </c>
      <c r="AX32" s="268">
        <f t="shared" si="2"/>
        <v>7</v>
      </c>
      <c r="AY32" s="259" t="str">
        <f t="shared" ca="1" si="6"/>
        <v>8. Ownership - Capital Costs</v>
      </c>
      <c r="AZ32" s="268" t="s">
        <v>1214</v>
      </c>
      <c r="BA32" s="259" t="s">
        <v>1215</v>
      </c>
      <c r="BB32" s="259">
        <v>2043</v>
      </c>
      <c r="BC32" s="259" t="str">
        <f t="shared" ca="1" si="7"/>
        <v>7_AC9_Land_acquisition_2043</v>
      </c>
      <c r="BD32" s="259" t="s">
        <v>540</v>
      </c>
      <c r="BE32" s="259"/>
      <c r="BF32" s="268" t="str">
        <f t="shared" si="4"/>
        <v>&gt;=0</v>
      </c>
      <c r="BG32" s="268" t="s">
        <v>85</v>
      </c>
      <c r="BH32" s="268" t="s">
        <v>85</v>
      </c>
    </row>
    <row r="33" spans="1:60" ht="13.5" hidden="1" customHeight="1" thickBot="1">
      <c r="A33" s="185"/>
      <c r="B33" s="584"/>
      <c r="C33" s="228"/>
      <c r="D33" s="585"/>
      <c r="E33" s="585"/>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7"/>
      <c r="AF33" s="457"/>
      <c r="AG33" s="457"/>
      <c r="AH33" s="457"/>
      <c r="AI33" s="457"/>
      <c r="AJ33" s="457"/>
      <c r="AK33" s="457"/>
      <c r="AL33" s="457"/>
      <c r="AM33" s="457"/>
      <c r="AN33" s="457"/>
      <c r="AO33" s="458"/>
      <c r="AQ33" s="84" t="s">
        <v>395</v>
      </c>
      <c r="AU33" s="459" t="str">
        <f t="shared" ca="1" si="8"/>
        <v>AD</v>
      </c>
      <c r="AV33" s="459">
        <f t="shared" si="9"/>
        <v>9</v>
      </c>
      <c r="AW33" s="259" t="str">
        <f t="shared" ca="1" si="5"/>
        <v>AD9</v>
      </c>
      <c r="AX33" s="268">
        <f t="shared" si="2"/>
        <v>7</v>
      </c>
      <c r="AY33" s="259" t="str">
        <f t="shared" ca="1" si="6"/>
        <v>8. Ownership - Capital Costs</v>
      </c>
      <c r="AZ33" s="268" t="s">
        <v>1214</v>
      </c>
      <c r="BA33" s="259" t="s">
        <v>1215</v>
      </c>
      <c r="BB33" s="259">
        <v>2044</v>
      </c>
      <c r="BC33" s="259" t="str">
        <f t="shared" ca="1" si="7"/>
        <v>7_AD9_Land_acquisition_2044</v>
      </c>
      <c r="BD33" s="259" t="s">
        <v>540</v>
      </c>
      <c r="BE33" s="259"/>
      <c r="BF33" s="268" t="str">
        <f t="shared" si="4"/>
        <v>&gt;=0</v>
      </c>
      <c r="BG33" s="268" t="s">
        <v>85</v>
      </c>
      <c r="BH33" s="268" t="s">
        <v>85</v>
      </c>
    </row>
    <row r="34" spans="1:60" ht="13.5" hidden="1" customHeight="1" thickBot="1">
      <c r="A34" s="185"/>
      <c r="B34" s="584"/>
      <c r="C34" s="228"/>
      <c r="D34" s="585"/>
      <c r="E34" s="585"/>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7"/>
      <c r="AF34" s="457"/>
      <c r="AG34" s="457"/>
      <c r="AH34" s="457"/>
      <c r="AI34" s="457"/>
      <c r="AJ34" s="457"/>
      <c r="AK34" s="457"/>
      <c r="AL34" s="457"/>
      <c r="AM34" s="457"/>
      <c r="AN34" s="457"/>
      <c r="AO34" s="458"/>
      <c r="AQ34" s="84" t="s">
        <v>395</v>
      </c>
      <c r="AU34" s="459" t="str">
        <f t="shared" ca="1" si="8"/>
        <v>AE</v>
      </c>
      <c r="AV34" s="459">
        <f t="shared" si="9"/>
        <v>9</v>
      </c>
      <c r="AW34" s="259" t="str">
        <f t="shared" ca="1" si="5"/>
        <v>AE9</v>
      </c>
      <c r="AX34" s="268">
        <f t="shared" si="2"/>
        <v>7</v>
      </c>
      <c r="AY34" s="259" t="str">
        <f t="shared" ca="1" si="6"/>
        <v>8. Ownership - Capital Costs</v>
      </c>
      <c r="AZ34" s="268" t="s">
        <v>1214</v>
      </c>
      <c r="BA34" s="259" t="s">
        <v>1215</v>
      </c>
      <c r="BB34" s="259">
        <v>2045</v>
      </c>
      <c r="BC34" s="259" t="str">
        <f t="shared" ca="1" si="7"/>
        <v>7_AE9_Land_acquisition_2045</v>
      </c>
      <c r="BD34" s="259" t="s">
        <v>540</v>
      </c>
      <c r="BE34" s="259"/>
      <c r="BF34" s="268" t="str">
        <f t="shared" si="4"/>
        <v>&gt;=0</v>
      </c>
      <c r="BG34" s="268" t="s">
        <v>85</v>
      </c>
      <c r="BH34" s="268" t="s">
        <v>85</v>
      </c>
    </row>
    <row r="35" spans="1:60" ht="13.5" hidden="1" customHeight="1" thickBot="1">
      <c r="A35" s="185"/>
      <c r="B35" s="584"/>
      <c r="C35" s="228"/>
      <c r="D35" s="585"/>
      <c r="E35" s="585"/>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7"/>
      <c r="AF35" s="457"/>
      <c r="AG35" s="457"/>
      <c r="AH35" s="457"/>
      <c r="AI35" s="457"/>
      <c r="AJ35" s="457"/>
      <c r="AK35" s="457"/>
      <c r="AL35" s="457"/>
      <c r="AM35" s="457"/>
      <c r="AN35" s="457"/>
      <c r="AO35" s="458"/>
      <c r="AQ35" s="84" t="s">
        <v>395</v>
      </c>
      <c r="AU35" s="459" t="str">
        <f t="shared" ca="1" si="8"/>
        <v>AF</v>
      </c>
      <c r="AV35" s="459">
        <f t="shared" si="9"/>
        <v>9</v>
      </c>
      <c r="AW35" s="259" t="str">
        <f t="shared" ca="1" si="5"/>
        <v>AF9</v>
      </c>
      <c r="AX35" s="268">
        <f t="shared" si="2"/>
        <v>7</v>
      </c>
      <c r="AY35" s="259" t="str">
        <f t="shared" ca="1" si="6"/>
        <v>8. Ownership - Capital Costs</v>
      </c>
      <c r="AZ35" s="268" t="s">
        <v>1214</v>
      </c>
      <c r="BA35" s="259" t="s">
        <v>1215</v>
      </c>
      <c r="BB35" s="259">
        <v>2046</v>
      </c>
      <c r="BC35" s="259" t="str">
        <f t="shared" ca="1" si="7"/>
        <v>7_AF9_Land_acquisition_2046</v>
      </c>
      <c r="BD35" s="259" t="s">
        <v>540</v>
      </c>
      <c r="BE35" s="259"/>
      <c r="BF35" s="268" t="str">
        <f t="shared" si="4"/>
        <v>&gt;=0</v>
      </c>
      <c r="BG35" s="268" t="s">
        <v>85</v>
      </c>
      <c r="BH35" s="268" t="s">
        <v>85</v>
      </c>
    </row>
    <row r="36" spans="1:60" ht="13.5" hidden="1" customHeight="1" thickBot="1">
      <c r="A36" s="185"/>
      <c r="B36" s="584"/>
      <c r="C36" s="228"/>
      <c r="D36" s="585"/>
      <c r="E36" s="585"/>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7"/>
      <c r="AF36" s="457"/>
      <c r="AG36" s="457"/>
      <c r="AH36" s="457"/>
      <c r="AI36" s="457"/>
      <c r="AJ36" s="457"/>
      <c r="AK36" s="457"/>
      <c r="AL36" s="457"/>
      <c r="AM36" s="457"/>
      <c r="AN36" s="457"/>
      <c r="AO36" s="458"/>
      <c r="AQ36" s="84" t="s">
        <v>395</v>
      </c>
      <c r="AU36" s="459" t="str">
        <f t="shared" ca="1" si="8"/>
        <v>AG</v>
      </c>
      <c r="AV36" s="459">
        <f t="shared" si="9"/>
        <v>9</v>
      </c>
      <c r="AW36" s="259" t="str">
        <f t="shared" ca="1" si="5"/>
        <v>AG9</v>
      </c>
      <c r="AX36" s="268">
        <f t="shared" si="2"/>
        <v>7</v>
      </c>
      <c r="AY36" s="259" t="str">
        <f t="shared" ca="1" si="6"/>
        <v>8. Ownership - Capital Costs</v>
      </c>
      <c r="AZ36" s="268" t="s">
        <v>1214</v>
      </c>
      <c r="BA36" s="259" t="s">
        <v>1215</v>
      </c>
      <c r="BB36" s="259">
        <v>2047</v>
      </c>
      <c r="BC36" s="259" t="str">
        <f t="shared" ca="1" si="7"/>
        <v>7_AG9_Land_acquisition_2047</v>
      </c>
      <c r="BD36" s="259" t="s">
        <v>540</v>
      </c>
      <c r="BE36" s="259"/>
      <c r="BF36" s="268" t="str">
        <f t="shared" si="4"/>
        <v>&gt;=0</v>
      </c>
      <c r="BG36" s="268" t="s">
        <v>85</v>
      </c>
      <c r="BH36" s="268" t="s">
        <v>85</v>
      </c>
    </row>
    <row r="37" spans="1:60" ht="13.5" hidden="1" customHeight="1" thickBot="1">
      <c r="A37" s="185"/>
      <c r="B37" s="584"/>
      <c r="C37" s="228"/>
      <c r="D37" s="585"/>
      <c r="E37" s="585"/>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7"/>
      <c r="AF37" s="457"/>
      <c r="AG37" s="457"/>
      <c r="AH37" s="457"/>
      <c r="AI37" s="457"/>
      <c r="AJ37" s="457"/>
      <c r="AK37" s="457"/>
      <c r="AL37" s="457"/>
      <c r="AM37" s="457"/>
      <c r="AN37" s="457"/>
      <c r="AO37" s="458"/>
      <c r="AQ37" s="84" t="s">
        <v>395</v>
      </c>
      <c r="AU37" s="459" t="str">
        <f t="shared" ca="1" si="8"/>
        <v>AH</v>
      </c>
      <c r="AV37" s="459">
        <f t="shared" si="9"/>
        <v>9</v>
      </c>
      <c r="AW37" s="259" t="str">
        <f t="shared" ca="1" si="5"/>
        <v>AH9</v>
      </c>
      <c r="AX37" s="268">
        <f t="shared" si="2"/>
        <v>7</v>
      </c>
      <c r="AY37" s="259" t="str">
        <f t="shared" ca="1" si="6"/>
        <v>8. Ownership - Capital Costs</v>
      </c>
      <c r="AZ37" s="268" t="s">
        <v>1214</v>
      </c>
      <c r="BA37" s="259" t="s">
        <v>1215</v>
      </c>
      <c r="BB37" s="259">
        <v>2048</v>
      </c>
      <c r="BC37" s="259" t="str">
        <f t="shared" ca="1" si="7"/>
        <v>7_AH9_Land_acquisition_2048</v>
      </c>
      <c r="BD37" s="259" t="s">
        <v>540</v>
      </c>
      <c r="BE37" s="259"/>
      <c r="BF37" s="268" t="str">
        <f t="shared" si="4"/>
        <v>&gt;=0</v>
      </c>
      <c r="BG37" s="268" t="s">
        <v>85</v>
      </c>
      <c r="BH37" s="268" t="s">
        <v>85</v>
      </c>
    </row>
    <row r="38" spans="1:60" ht="13.5" hidden="1" customHeight="1" thickBot="1">
      <c r="A38" s="185"/>
      <c r="B38" s="584"/>
      <c r="C38" s="228"/>
      <c r="D38" s="585"/>
      <c r="E38" s="585"/>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7"/>
      <c r="AF38" s="457"/>
      <c r="AG38" s="457"/>
      <c r="AH38" s="457"/>
      <c r="AI38" s="457"/>
      <c r="AJ38" s="457"/>
      <c r="AK38" s="457"/>
      <c r="AL38" s="457"/>
      <c r="AM38" s="457"/>
      <c r="AN38" s="457"/>
      <c r="AO38" s="458"/>
      <c r="AQ38" s="84" t="s">
        <v>395</v>
      </c>
      <c r="AU38" s="459" t="str">
        <f t="shared" ca="1" si="8"/>
        <v>AI</v>
      </c>
      <c r="AV38" s="459">
        <f t="shared" si="9"/>
        <v>9</v>
      </c>
      <c r="AW38" s="259" t="str">
        <f t="shared" ca="1" si="5"/>
        <v>AI9</v>
      </c>
      <c r="AX38" s="268">
        <f t="shared" si="2"/>
        <v>7</v>
      </c>
      <c r="AY38" s="259" t="str">
        <f t="shared" ca="1" si="6"/>
        <v>8. Ownership - Capital Costs</v>
      </c>
      <c r="AZ38" s="268" t="s">
        <v>1214</v>
      </c>
      <c r="BA38" s="259" t="s">
        <v>1215</v>
      </c>
      <c r="BB38" s="259">
        <v>2049</v>
      </c>
      <c r="BC38" s="259" t="str">
        <f t="shared" ca="1" si="7"/>
        <v>7_AI9_Land_acquisition_2049</v>
      </c>
      <c r="BD38" s="259" t="s">
        <v>540</v>
      </c>
      <c r="BE38" s="259"/>
      <c r="BF38" s="268" t="str">
        <f t="shared" si="4"/>
        <v>&gt;=0</v>
      </c>
      <c r="BG38" s="268" t="s">
        <v>85</v>
      </c>
      <c r="BH38" s="268" t="s">
        <v>85</v>
      </c>
    </row>
    <row r="39" spans="1:60" ht="13.5" hidden="1" customHeight="1" thickBot="1">
      <c r="A39" s="185"/>
      <c r="B39" s="584"/>
      <c r="C39" s="228"/>
      <c r="D39" s="585"/>
      <c r="E39" s="585"/>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7"/>
      <c r="AF39" s="457"/>
      <c r="AG39" s="457"/>
      <c r="AH39" s="457"/>
      <c r="AI39" s="457"/>
      <c r="AJ39" s="457"/>
      <c r="AK39" s="457"/>
      <c r="AL39" s="457"/>
      <c r="AM39" s="457"/>
      <c r="AN39" s="457"/>
      <c r="AO39" s="458"/>
      <c r="AQ39" s="84" t="s">
        <v>395</v>
      </c>
      <c r="AU39" s="459" t="str">
        <f t="shared" ca="1" si="8"/>
        <v>AJ</v>
      </c>
      <c r="AV39" s="459">
        <f t="shared" si="9"/>
        <v>9</v>
      </c>
      <c r="AW39" s="259" t="str">
        <f t="shared" ca="1" si="5"/>
        <v>AJ9</v>
      </c>
      <c r="AX39" s="268">
        <f t="shared" si="2"/>
        <v>7</v>
      </c>
      <c r="AY39" s="259" t="str">
        <f t="shared" ca="1" si="6"/>
        <v>8. Ownership - Capital Costs</v>
      </c>
      <c r="AZ39" s="268" t="s">
        <v>1214</v>
      </c>
      <c r="BA39" s="259" t="s">
        <v>1215</v>
      </c>
      <c r="BB39" s="259">
        <v>2050</v>
      </c>
      <c r="BC39" s="259" t="str">
        <f t="shared" ca="1" si="7"/>
        <v>7_AJ9_Land_acquisition_2050</v>
      </c>
      <c r="BD39" s="259" t="s">
        <v>540</v>
      </c>
      <c r="BE39" s="259"/>
      <c r="BF39" s="268" t="str">
        <f t="shared" si="4"/>
        <v>&gt;=0</v>
      </c>
      <c r="BG39" s="268" t="s">
        <v>85</v>
      </c>
      <c r="BH39" s="268" t="s">
        <v>85</v>
      </c>
    </row>
    <row r="40" spans="1:60" ht="13.5" hidden="1" customHeight="1" thickBot="1">
      <c r="A40" s="185"/>
      <c r="B40" s="584"/>
      <c r="C40" s="228"/>
      <c r="D40" s="585"/>
      <c r="E40" s="585"/>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7"/>
      <c r="AF40" s="457"/>
      <c r="AG40" s="457"/>
      <c r="AH40" s="457"/>
      <c r="AI40" s="457"/>
      <c r="AJ40" s="457"/>
      <c r="AK40" s="457"/>
      <c r="AL40" s="457"/>
      <c r="AM40" s="457"/>
      <c r="AN40" s="457"/>
      <c r="AO40" s="458"/>
      <c r="AQ40" s="84" t="s">
        <v>395</v>
      </c>
      <c r="AU40" s="459" t="str">
        <f t="shared" ca="1" si="8"/>
        <v>AK</v>
      </c>
      <c r="AV40" s="459">
        <f t="shared" si="9"/>
        <v>9</v>
      </c>
      <c r="AW40" s="259" t="str">
        <f t="shared" ca="1" si="5"/>
        <v>AK9</v>
      </c>
      <c r="AX40" s="268">
        <f t="shared" si="2"/>
        <v>7</v>
      </c>
      <c r="AY40" s="259" t="str">
        <f t="shared" ca="1" si="6"/>
        <v>8. Ownership - Capital Costs</v>
      </c>
      <c r="AZ40" s="268" t="s">
        <v>1214</v>
      </c>
      <c r="BA40" s="259" t="s">
        <v>1215</v>
      </c>
      <c r="BB40" s="259">
        <v>2051</v>
      </c>
      <c r="BC40" s="259" t="str">
        <f t="shared" ca="1" si="7"/>
        <v>7_AK9_Land_acquisition_2051</v>
      </c>
      <c r="BD40" s="259" t="s">
        <v>540</v>
      </c>
      <c r="BE40" s="259"/>
      <c r="BF40" s="268" t="str">
        <f t="shared" si="4"/>
        <v>&gt;=0</v>
      </c>
      <c r="BG40" s="268" t="s">
        <v>85</v>
      </c>
      <c r="BH40" s="268" t="s">
        <v>85</v>
      </c>
    </row>
    <row r="41" spans="1:60" ht="13.5" hidden="1" customHeight="1" thickBot="1">
      <c r="A41" s="185"/>
      <c r="B41" s="584"/>
      <c r="C41" s="228"/>
      <c r="D41" s="585"/>
      <c r="E41" s="585"/>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7"/>
      <c r="AF41" s="457"/>
      <c r="AG41" s="457"/>
      <c r="AH41" s="457"/>
      <c r="AI41" s="457"/>
      <c r="AJ41" s="457"/>
      <c r="AK41" s="457"/>
      <c r="AL41" s="457"/>
      <c r="AM41" s="457"/>
      <c r="AN41" s="457"/>
      <c r="AO41" s="458"/>
      <c r="AQ41" s="84" t="s">
        <v>395</v>
      </c>
      <c r="AU41" s="459" t="str">
        <f t="shared" ca="1" si="8"/>
        <v>AL</v>
      </c>
      <c r="AV41" s="459">
        <f t="shared" si="9"/>
        <v>9</v>
      </c>
      <c r="AW41" s="259" t="str">
        <f t="shared" ca="1" si="5"/>
        <v>AL9</v>
      </c>
      <c r="AX41" s="268">
        <f t="shared" si="2"/>
        <v>7</v>
      </c>
      <c r="AY41" s="259" t="str">
        <f t="shared" ca="1" si="6"/>
        <v>8. Ownership - Capital Costs</v>
      </c>
      <c r="AZ41" s="268" t="s">
        <v>1214</v>
      </c>
      <c r="BA41" s="259" t="s">
        <v>1215</v>
      </c>
      <c r="BB41" s="259">
        <v>2052</v>
      </c>
      <c r="BC41" s="259" t="str">
        <f t="shared" ca="1" si="7"/>
        <v>7_AL9_Land_acquisition_2052</v>
      </c>
      <c r="BD41" s="259" t="s">
        <v>540</v>
      </c>
      <c r="BE41" s="259"/>
      <c r="BF41" s="268" t="str">
        <f t="shared" si="4"/>
        <v>&gt;=0</v>
      </c>
      <c r="BG41" s="268" t="s">
        <v>85</v>
      </c>
      <c r="BH41" s="268" t="s">
        <v>85</v>
      </c>
    </row>
    <row r="42" spans="1:60" ht="13.5" hidden="1" customHeight="1" thickBot="1">
      <c r="A42" s="185"/>
      <c r="B42" s="584"/>
      <c r="C42" s="228"/>
      <c r="D42" s="585"/>
      <c r="E42" s="585"/>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7"/>
      <c r="AF42" s="457"/>
      <c r="AG42" s="457"/>
      <c r="AH42" s="457"/>
      <c r="AI42" s="457"/>
      <c r="AJ42" s="457"/>
      <c r="AK42" s="457"/>
      <c r="AL42" s="457"/>
      <c r="AM42" s="457"/>
      <c r="AN42" s="457"/>
      <c r="AO42" s="458"/>
      <c r="AQ42" s="84" t="s">
        <v>395</v>
      </c>
      <c r="AU42" s="459" t="str">
        <f t="shared" ca="1" si="8"/>
        <v>AM</v>
      </c>
      <c r="AV42" s="459">
        <f t="shared" si="9"/>
        <v>9</v>
      </c>
      <c r="AW42" s="259" t="str">
        <f t="shared" ca="1" si="5"/>
        <v>AM9</v>
      </c>
      <c r="AX42" s="268">
        <f t="shared" si="2"/>
        <v>7</v>
      </c>
      <c r="AY42" s="259" t="str">
        <f t="shared" ca="1" si="6"/>
        <v>8. Ownership - Capital Costs</v>
      </c>
      <c r="AZ42" s="268" t="s">
        <v>1214</v>
      </c>
      <c r="BA42" s="259" t="s">
        <v>1215</v>
      </c>
      <c r="BB42" s="259">
        <v>2053</v>
      </c>
      <c r="BC42" s="259" t="str">
        <f t="shared" ca="1" si="7"/>
        <v>7_AM9_Land_acquisition_2053</v>
      </c>
      <c r="BD42" s="259" t="s">
        <v>540</v>
      </c>
      <c r="BE42" s="259"/>
      <c r="BF42" s="268" t="str">
        <f t="shared" si="4"/>
        <v>&gt;=0</v>
      </c>
      <c r="BG42" s="268" t="s">
        <v>85</v>
      </c>
      <c r="BH42" s="268" t="s">
        <v>85</v>
      </c>
    </row>
    <row r="43" spans="1:60" ht="13.5" hidden="1" customHeight="1" thickBot="1">
      <c r="A43" s="185"/>
      <c r="B43" s="584"/>
      <c r="C43" s="228"/>
      <c r="D43" s="585"/>
      <c r="E43" s="585"/>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7"/>
      <c r="AF43" s="457"/>
      <c r="AG43" s="457"/>
      <c r="AH43" s="457"/>
      <c r="AI43" s="457"/>
      <c r="AJ43" s="457"/>
      <c r="AK43" s="457"/>
      <c r="AL43" s="457"/>
      <c r="AM43" s="457"/>
      <c r="AN43" s="457"/>
      <c r="AO43" s="458"/>
      <c r="AQ43" s="84" t="s">
        <v>395</v>
      </c>
      <c r="AU43" s="459" t="str">
        <f t="shared" ca="1" si="8"/>
        <v>AN</v>
      </c>
      <c r="AV43" s="459">
        <f t="shared" si="9"/>
        <v>9</v>
      </c>
      <c r="AW43" s="259" t="str">
        <f t="shared" ca="1" si="5"/>
        <v>AN9</v>
      </c>
      <c r="AX43" s="268">
        <f t="shared" si="2"/>
        <v>7</v>
      </c>
      <c r="AY43" s="259" t="str">
        <f t="shared" ca="1" si="6"/>
        <v>8. Ownership - Capital Costs</v>
      </c>
      <c r="AZ43" s="268" t="s">
        <v>1214</v>
      </c>
      <c r="BA43" s="259" t="s">
        <v>1215</v>
      </c>
      <c r="BB43" s="259">
        <v>2054</v>
      </c>
      <c r="BC43" s="259" t="str">
        <f t="shared" ca="1" si="7"/>
        <v>7_AN9_Land_acquisition_2054</v>
      </c>
      <c r="BD43" s="259" t="s">
        <v>540</v>
      </c>
      <c r="BE43" s="259"/>
      <c r="BF43" s="268" t="str">
        <f t="shared" si="4"/>
        <v>&gt;=0</v>
      </c>
      <c r="BG43" s="268" t="s">
        <v>85</v>
      </c>
      <c r="BH43" s="268" t="s">
        <v>85</v>
      </c>
    </row>
    <row r="44" spans="1:60" ht="13.5" hidden="1" customHeight="1" thickBot="1">
      <c r="A44" s="185"/>
      <c r="B44" s="584"/>
      <c r="C44" s="228"/>
      <c r="D44" s="585"/>
      <c r="E44" s="585"/>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7"/>
      <c r="AF44" s="457"/>
      <c r="AG44" s="457"/>
      <c r="AH44" s="457"/>
      <c r="AI44" s="457"/>
      <c r="AJ44" s="457"/>
      <c r="AK44" s="457"/>
      <c r="AL44" s="457"/>
      <c r="AM44" s="457"/>
      <c r="AN44" s="457"/>
      <c r="AO44" s="458"/>
      <c r="AQ44" s="84" t="s">
        <v>395</v>
      </c>
      <c r="AU44" s="459" t="str">
        <f t="shared" ca="1" si="8"/>
        <v>AO</v>
      </c>
      <c r="AV44" s="459">
        <f t="shared" si="9"/>
        <v>9</v>
      </c>
      <c r="AW44" s="259" t="str">
        <f t="shared" ca="1" si="5"/>
        <v>AO9</v>
      </c>
      <c r="AX44" s="268">
        <v>7</v>
      </c>
      <c r="AY44" s="259" t="str">
        <f ca="1">MID(CELL("filename",AX44),FIND("]",CELL("filename",AX44))+1,256)</f>
        <v>8. Ownership - Capital Costs</v>
      </c>
      <c r="AZ44" s="268" t="s">
        <v>1214</v>
      </c>
      <c r="BA44" s="259" t="s">
        <v>1215</v>
      </c>
      <c r="BB44" s="259" t="s">
        <v>1216</v>
      </c>
      <c r="BC44" s="259" t="str">
        <f t="shared" ca="1" si="7"/>
        <v>7_AO9_Land_acquisition_Additional_Info</v>
      </c>
      <c r="BD44" s="268" t="s">
        <v>223</v>
      </c>
      <c r="BE44" s="268">
        <v>100</v>
      </c>
      <c r="BG44" s="268" t="s">
        <v>85</v>
      </c>
      <c r="BH44" s="268" t="s">
        <v>85</v>
      </c>
    </row>
    <row r="45" spans="1:60" ht="13.5" thickBot="1">
      <c r="A45" s="185">
        <f>+A9+1</f>
        <v>3</v>
      </c>
      <c r="B45" s="584"/>
      <c r="C45" s="228" t="s">
        <v>1124</v>
      </c>
      <c r="D45" s="585" t="s">
        <v>1213</v>
      </c>
      <c r="E45" s="585"/>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2"/>
      <c r="AF45" s="442"/>
      <c r="AG45" s="442"/>
      <c r="AH45" s="442"/>
      <c r="AI45" s="442"/>
      <c r="AJ45" s="442"/>
      <c r="AK45" s="442"/>
      <c r="AL45" s="442"/>
      <c r="AM45" s="442"/>
      <c r="AN45" s="442"/>
      <c r="AO45" s="227"/>
      <c r="AS45" s="84" t="s">
        <v>42</v>
      </c>
      <c r="AT45" s="460" t="str">
        <f ca="1">SUBSTITUTE(CELL("address",F45),"$","")</f>
        <v>F45</v>
      </c>
      <c r="AU45" s="461" t="str">
        <f ca="1">CHAR(CODE(AT45))</f>
        <v>F</v>
      </c>
      <c r="AV45" s="461">
        <f>ROW(AT45)</f>
        <v>45</v>
      </c>
      <c r="AW45" s="462" t="str">
        <f ca="1">CONCATENATE(AU45&amp;AV45)</f>
        <v>F45</v>
      </c>
      <c r="AX45" s="455">
        <f t="shared" si="2"/>
        <v>7</v>
      </c>
      <c r="AY45" s="462" t="str">
        <f t="shared" ref="AY45:AY79" ca="1" si="10">MID(CELL("filename",AX45),FIND("]",CELL("filename",AX45))+1,256)</f>
        <v>8. Ownership - Capital Costs</v>
      </c>
      <c r="AZ45" s="455" t="s">
        <v>1214</v>
      </c>
      <c r="BA45" s="462" t="s">
        <v>1124</v>
      </c>
      <c r="BB45" s="462">
        <v>2020</v>
      </c>
      <c r="BC45" s="462" t="str">
        <f ca="1">AX45&amp;"_"&amp;AW45&amp;"_"&amp;BA45&amp;"_"&amp;BB45</f>
        <v>7_F45_Engineering_2020</v>
      </c>
      <c r="BD45" s="462" t="s">
        <v>540</v>
      </c>
      <c r="BE45" s="462"/>
      <c r="BF45" s="455" t="str">
        <f t="shared" ref="BF45:BF79" si="11">"&gt;=0"</f>
        <v>&gt;=0</v>
      </c>
      <c r="BG45" s="455" t="s">
        <v>85</v>
      </c>
      <c r="BH45" s="455" t="s">
        <v>85</v>
      </c>
    </row>
    <row r="46" spans="1:60" ht="13.5" hidden="1" customHeight="1" thickBot="1">
      <c r="A46" s="185"/>
      <c r="B46" s="584"/>
      <c r="C46" s="228"/>
      <c r="D46" s="585"/>
      <c r="E46" s="585"/>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7"/>
      <c r="AF46" s="457"/>
      <c r="AG46" s="457"/>
      <c r="AH46" s="457"/>
      <c r="AI46" s="457"/>
      <c r="AJ46" s="457"/>
      <c r="AK46" s="457"/>
      <c r="AL46" s="457"/>
      <c r="AM46" s="457"/>
      <c r="AN46" s="457"/>
      <c r="AO46" s="458"/>
      <c r="AQ46" s="84" t="s">
        <v>395</v>
      </c>
      <c r="AU46" s="459" t="str">
        <f ca="1">IF(AU45="Z","AA",IF(LEN(AU45)=1,CHAR(CODE(AU45)+1),IF(RIGHT(AU45,1)="Z",CHAR(CODE(LEFT(AU45,1))+1),LEFT(AU45,1))&amp;CHAR(65+MOD(CODE(RIGHT(AU45,1))+1-65,26))))</f>
        <v>G</v>
      </c>
      <c r="AV46" s="459">
        <f>AV45</f>
        <v>45</v>
      </c>
      <c r="AW46" s="259" t="str">
        <f t="shared" ref="AW46:AW80" ca="1" si="12">CONCATENATE(AU46&amp;AV46)</f>
        <v>G45</v>
      </c>
      <c r="AX46" s="268">
        <f t="shared" si="2"/>
        <v>7</v>
      </c>
      <c r="AY46" s="259" t="str">
        <f t="shared" ca="1" si="10"/>
        <v>8. Ownership - Capital Costs</v>
      </c>
      <c r="AZ46" s="268" t="s">
        <v>1214</v>
      </c>
      <c r="BA46" s="259" t="s">
        <v>1124</v>
      </c>
      <c r="BB46" s="259">
        <v>2021</v>
      </c>
      <c r="BC46" s="259" t="str">
        <f t="shared" ref="BC46:BC80" ca="1" si="13">AX46&amp;"_"&amp;AW46&amp;"_"&amp;BA46&amp;"_"&amp;BB46</f>
        <v>7_G45_Engineering_2021</v>
      </c>
      <c r="BD46" s="259" t="s">
        <v>540</v>
      </c>
      <c r="BE46" s="259"/>
      <c r="BF46" s="268" t="str">
        <f t="shared" si="11"/>
        <v>&gt;=0</v>
      </c>
      <c r="BG46" s="268" t="s">
        <v>85</v>
      </c>
      <c r="BH46" s="268" t="s">
        <v>85</v>
      </c>
    </row>
    <row r="47" spans="1:60" ht="13.5" hidden="1" customHeight="1" thickBot="1">
      <c r="A47" s="185"/>
      <c r="B47" s="584"/>
      <c r="C47" s="228"/>
      <c r="D47" s="585"/>
      <c r="E47" s="585"/>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7"/>
      <c r="AF47" s="457"/>
      <c r="AG47" s="457"/>
      <c r="AH47" s="457"/>
      <c r="AI47" s="457"/>
      <c r="AJ47" s="457"/>
      <c r="AK47" s="457"/>
      <c r="AL47" s="457"/>
      <c r="AM47" s="457"/>
      <c r="AN47" s="457"/>
      <c r="AO47" s="458"/>
      <c r="AQ47" s="84" t="s">
        <v>395</v>
      </c>
      <c r="AU47" s="459" t="str">
        <f t="shared" ref="AU47:AU80" ca="1" si="14">IF(AU46="Z","AA",IF(LEN(AU46)=1,CHAR(CODE(AU46)+1),IF(RIGHT(AU46,1)="Z",CHAR(CODE(LEFT(AU46,1))+1),LEFT(AU46,1))&amp;CHAR(65+MOD(CODE(RIGHT(AU46,1))+1-65,26))))</f>
        <v>H</v>
      </c>
      <c r="AV47" s="459">
        <f t="shared" ref="AV47:AV80" si="15">AV46</f>
        <v>45</v>
      </c>
      <c r="AW47" s="259" t="str">
        <f t="shared" ca="1" si="12"/>
        <v>H45</v>
      </c>
      <c r="AX47" s="268">
        <f t="shared" si="2"/>
        <v>7</v>
      </c>
      <c r="AY47" s="259" t="str">
        <f t="shared" ca="1" si="10"/>
        <v>8. Ownership - Capital Costs</v>
      </c>
      <c r="AZ47" s="268" t="s">
        <v>1214</v>
      </c>
      <c r="BA47" s="259" t="s">
        <v>1124</v>
      </c>
      <c r="BB47" s="259">
        <v>2022</v>
      </c>
      <c r="BC47" s="259" t="str">
        <f t="shared" ca="1" si="13"/>
        <v>7_H45_Engineering_2022</v>
      </c>
      <c r="BD47" s="259" t="s">
        <v>540</v>
      </c>
      <c r="BE47" s="259"/>
      <c r="BF47" s="268" t="str">
        <f t="shared" si="11"/>
        <v>&gt;=0</v>
      </c>
      <c r="BG47" s="268" t="s">
        <v>85</v>
      </c>
      <c r="BH47" s="268" t="s">
        <v>85</v>
      </c>
    </row>
    <row r="48" spans="1:60" ht="13.5" hidden="1" customHeight="1" thickBot="1">
      <c r="A48" s="185"/>
      <c r="B48" s="584"/>
      <c r="C48" s="228"/>
      <c r="D48" s="585"/>
      <c r="E48" s="585"/>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7"/>
      <c r="AF48" s="457"/>
      <c r="AG48" s="457"/>
      <c r="AH48" s="457"/>
      <c r="AI48" s="457"/>
      <c r="AJ48" s="457"/>
      <c r="AK48" s="457"/>
      <c r="AL48" s="457"/>
      <c r="AM48" s="457"/>
      <c r="AN48" s="457"/>
      <c r="AO48" s="458"/>
      <c r="AQ48" s="84" t="s">
        <v>395</v>
      </c>
      <c r="AU48" s="459" t="str">
        <f t="shared" ca="1" si="14"/>
        <v>I</v>
      </c>
      <c r="AV48" s="459">
        <f t="shared" si="15"/>
        <v>45</v>
      </c>
      <c r="AW48" s="259" t="str">
        <f t="shared" ca="1" si="12"/>
        <v>I45</v>
      </c>
      <c r="AX48" s="268">
        <f t="shared" si="2"/>
        <v>7</v>
      </c>
      <c r="AY48" s="259" t="str">
        <f t="shared" ca="1" si="10"/>
        <v>8. Ownership - Capital Costs</v>
      </c>
      <c r="AZ48" s="268" t="s">
        <v>1214</v>
      </c>
      <c r="BA48" s="259" t="s">
        <v>1124</v>
      </c>
      <c r="BB48" s="259">
        <v>2023</v>
      </c>
      <c r="BC48" s="259" t="str">
        <f t="shared" ca="1" si="13"/>
        <v>7_I45_Engineering_2023</v>
      </c>
      <c r="BD48" s="259" t="s">
        <v>540</v>
      </c>
      <c r="BE48" s="259"/>
      <c r="BF48" s="268" t="str">
        <f t="shared" si="11"/>
        <v>&gt;=0</v>
      </c>
      <c r="BG48" s="268" t="s">
        <v>85</v>
      </c>
      <c r="BH48" s="268" t="s">
        <v>85</v>
      </c>
    </row>
    <row r="49" spans="1:60" ht="13.5" hidden="1" customHeight="1" thickBot="1">
      <c r="A49" s="185"/>
      <c r="B49" s="584"/>
      <c r="C49" s="228"/>
      <c r="D49" s="585"/>
      <c r="E49" s="585"/>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7"/>
      <c r="AF49" s="457"/>
      <c r="AG49" s="457"/>
      <c r="AH49" s="457"/>
      <c r="AI49" s="457"/>
      <c r="AJ49" s="457"/>
      <c r="AK49" s="457"/>
      <c r="AL49" s="457"/>
      <c r="AM49" s="457"/>
      <c r="AN49" s="457"/>
      <c r="AO49" s="458"/>
      <c r="AQ49" s="84" t="s">
        <v>395</v>
      </c>
      <c r="AU49" s="459" t="str">
        <f t="shared" ca="1" si="14"/>
        <v>J</v>
      </c>
      <c r="AV49" s="459">
        <f t="shared" si="15"/>
        <v>45</v>
      </c>
      <c r="AW49" s="259" t="str">
        <f t="shared" ca="1" si="12"/>
        <v>J45</v>
      </c>
      <c r="AX49" s="268">
        <f t="shared" si="2"/>
        <v>7</v>
      </c>
      <c r="AY49" s="259" t="str">
        <f t="shared" ca="1" si="10"/>
        <v>8. Ownership - Capital Costs</v>
      </c>
      <c r="AZ49" s="268" t="s">
        <v>1214</v>
      </c>
      <c r="BA49" s="259" t="s">
        <v>1124</v>
      </c>
      <c r="BB49" s="259">
        <v>2024</v>
      </c>
      <c r="BC49" s="259" t="str">
        <f t="shared" ca="1" si="13"/>
        <v>7_J45_Engineering_2024</v>
      </c>
      <c r="BD49" s="259" t="s">
        <v>540</v>
      </c>
      <c r="BE49" s="259"/>
      <c r="BF49" s="268" t="str">
        <f t="shared" si="11"/>
        <v>&gt;=0</v>
      </c>
      <c r="BG49" s="268" t="s">
        <v>85</v>
      </c>
      <c r="BH49" s="268" t="s">
        <v>85</v>
      </c>
    </row>
    <row r="50" spans="1:60" ht="13.5" hidden="1" customHeight="1" thickBot="1">
      <c r="A50" s="185"/>
      <c r="B50" s="584"/>
      <c r="C50" s="228"/>
      <c r="D50" s="585"/>
      <c r="E50" s="585"/>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7"/>
      <c r="AF50" s="457"/>
      <c r="AG50" s="457"/>
      <c r="AH50" s="457"/>
      <c r="AI50" s="457"/>
      <c r="AJ50" s="457"/>
      <c r="AK50" s="457"/>
      <c r="AL50" s="457"/>
      <c r="AM50" s="457"/>
      <c r="AN50" s="457"/>
      <c r="AO50" s="458"/>
      <c r="AQ50" s="84" t="s">
        <v>395</v>
      </c>
      <c r="AU50" s="459" t="str">
        <f t="shared" ca="1" si="14"/>
        <v>K</v>
      </c>
      <c r="AV50" s="459">
        <f t="shared" si="15"/>
        <v>45</v>
      </c>
      <c r="AW50" s="259" t="str">
        <f t="shared" ca="1" si="12"/>
        <v>K45</v>
      </c>
      <c r="AX50" s="268">
        <f t="shared" si="2"/>
        <v>7</v>
      </c>
      <c r="AY50" s="259" t="str">
        <f t="shared" ca="1" si="10"/>
        <v>8. Ownership - Capital Costs</v>
      </c>
      <c r="AZ50" s="268" t="s">
        <v>1214</v>
      </c>
      <c r="BA50" s="259" t="s">
        <v>1124</v>
      </c>
      <c r="BB50" s="259">
        <v>2025</v>
      </c>
      <c r="BC50" s="259" t="str">
        <f t="shared" ca="1" si="13"/>
        <v>7_K45_Engineering_2025</v>
      </c>
      <c r="BD50" s="259" t="s">
        <v>540</v>
      </c>
      <c r="BE50" s="259"/>
      <c r="BF50" s="268" t="str">
        <f t="shared" si="11"/>
        <v>&gt;=0</v>
      </c>
      <c r="BG50" s="268" t="s">
        <v>85</v>
      </c>
      <c r="BH50" s="268" t="s">
        <v>85</v>
      </c>
    </row>
    <row r="51" spans="1:60" ht="13.5" hidden="1" customHeight="1" thickBot="1">
      <c r="A51" s="185"/>
      <c r="B51" s="584"/>
      <c r="C51" s="228"/>
      <c r="D51" s="585"/>
      <c r="E51" s="585"/>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7"/>
      <c r="AF51" s="457"/>
      <c r="AG51" s="457"/>
      <c r="AH51" s="457"/>
      <c r="AI51" s="457"/>
      <c r="AJ51" s="457"/>
      <c r="AK51" s="457"/>
      <c r="AL51" s="457"/>
      <c r="AM51" s="457"/>
      <c r="AN51" s="457"/>
      <c r="AO51" s="458"/>
      <c r="AQ51" s="84" t="s">
        <v>395</v>
      </c>
      <c r="AU51" s="459" t="str">
        <f t="shared" ca="1" si="14"/>
        <v>L</v>
      </c>
      <c r="AV51" s="459">
        <f t="shared" si="15"/>
        <v>45</v>
      </c>
      <c r="AW51" s="259" t="str">
        <f t="shared" ca="1" si="12"/>
        <v>L45</v>
      </c>
      <c r="AX51" s="268">
        <f t="shared" si="2"/>
        <v>7</v>
      </c>
      <c r="AY51" s="259" t="str">
        <f t="shared" ca="1" si="10"/>
        <v>8. Ownership - Capital Costs</v>
      </c>
      <c r="AZ51" s="268" t="s">
        <v>1214</v>
      </c>
      <c r="BA51" s="259" t="s">
        <v>1124</v>
      </c>
      <c r="BB51" s="259">
        <v>2026</v>
      </c>
      <c r="BC51" s="259" t="str">
        <f t="shared" ca="1" si="13"/>
        <v>7_L45_Engineering_2026</v>
      </c>
      <c r="BD51" s="259" t="s">
        <v>540</v>
      </c>
      <c r="BE51" s="259"/>
      <c r="BF51" s="268" t="str">
        <f t="shared" si="11"/>
        <v>&gt;=0</v>
      </c>
      <c r="BG51" s="268" t="s">
        <v>85</v>
      </c>
      <c r="BH51" s="268" t="s">
        <v>85</v>
      </c>
    </row>
    <row r="52" spans="1:60" ht="13.5" hidden="1" customHeight="1" thickBot="1">
      <c r="A52" s="185"/>
      <c r="B52" s="584"/>
      <c r="C52" s="228"/>
      <c r="D52" s="585"/>
      <c r="E52" s="585"/>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7"/>
      <c r="AF52" s="457"/>
      <c r="AG52" s="457"/>
      <c r="AH52" s="457"/>
      <c r="AI52" s="457"/>
      <c r="AJ52" s="457"/>
      <c r="AK52" s="457"/>
      <c r="AL52" s="457"/>
      <c r="AM52" s="457"/>
      <c r="AN52" s="457"/>
      <c r="AO52" s="458"/>
      <c r="AQ52" s="84" t="s">
        <v>395</v>
      </c>
      <c r="AU52" s="459" t="str">
        <f t="shared" ca="1" si="14"/>
        <v>M</v>
      </c>
      <c r="AV52" s="459">
        <f t="shared" si="15"/>
        <v>45</v>
      </c>
      <c r="AW52" s="259" t="str">
        <f t="shared" ca="1" si="12"/>
        <v>M45</v>
      </c>
      <c r="AX52" s="268">
        <f t="shared" si="2"/>
        <v>7</v>
      </c>
      <c r="AY52" s="259" t="str">
        <f t="shared" ca="1" si="10"/>
        <v>8. Ownership - Capital Costs</v>
      </c>
      <c r="AZ52" s="268" t="s">
        <v>1214</v>
      </c>
      <c r="BA52" s="259" t="s">
        <v>1124</v>
      </c>
      <c r="BB52" s="259">
        <v>2027</v>
      </c>
      <c r="BC52" s="259" t="str">
        <f t="shared" ca="1" si="13"/>
        <v>7_M45_Engineering_2027</v>
      </c>
      <c r="BD52" s="259" t="s">
        <v>540</v>
      </c>
      <c r="BE52" s="259"/>
      <c r="BF52" s="268" t="str">
        <f t="shared" si="11"/>
        <v>&gt;=0</v>
      </c>
      <c r="BG52" s="268" t="s">
        <v>85</v>
      </c>
      <c r="BH52" s="268" t="s">
        <v>85</v>
      </c>
    </row>
    <row r="53" spans="1:60" ht="13.5" hidden="1" customHeight="1" thickBot="1">
      <c r="A53" s="185"/>
      <c r="B53" s="584"/>
      <c r="C53" s="228"/>
      <c r="D53" s="585"/>
      <c r="E53" s="585"/>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7"/>
      <c r="AF53" s="457"/>
      <c r="AG53" s="457"/>
      <c r="AH53" s="457"/>
      <c r="AI53" s="457"/>
      <c r="AJ53" s="457"/>
      <c r="AK53" s="457"/>
      <c r="AL53" s="457"/>
      <c r="AM53" s="457"/>
      <c r="AN53" s="457"/>
      <c r="AO53" s="458"/>
      <c r="AQ53" s="84" t="s">
        <v>395</v>
      </c>
      <c r="AU53" s="459" t="str">
        <f t="shared" ca="1" si="14"/>
        <v>N</v>
      </c>
      <c r="AV53" s="459">
        <f t="shared" si="15"/>
        <v>45</v>
      </c>
      <c r="AW53" s="259" t="str">
        <f t="shared" ca="1" si="12"/>
        <v>N45</v>
      </c>
      <c r="AX53" s="268">
        <f t="shared" si="2"/>
        <v>7</v>
      </c>
      <c r="AY53" s="259" t="str">
        <f t="shared" ca="1" si="10"/>
        <v>8. Ownership - Capital Costs</v>
      </c>
      <c r="AZ53" s="268" t="s">
        <v>1214</v>
      </c>
      <c r="BA53" s="259" t="s">
        <v>1124</v>
      </c>
      <c r="BB53" s="259">
        <v>2028</v>
      </c>
      <c r="BC53" s="259" t="str">
        <f t="shared" ca="1" si="13"/>
        <v>7_N45_Engineering_2028</v>
      </c>
      <c r="BD53" s="259" t="s">
        <v>540</v>
      </c>
      <c r="BE53" s="259"/>
      <c r="BF53" s="268" t="str">
        <f t="shared" si="11"/>
        <v>&gt;=0</v>
      </c>
      <c r="BG53" s="268" t="s">
        <v>85</v>
      </c>
      <c r="BH53" s="268" t="s">
        <v>85</v>
      </c>
    </row>
    <row r="54" spans="1:60" ht="13.5" hidden="1" customHeight="1" thickBot="1">
      <c r="A54" s="185"/>
      <c r="B54" s="584"/>
      <c r="C54" s="228"/>
      <c r="D54" s="585"/>
      <c r="E54" s="585"/>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7"/>
      <c r="AF54" s="457"/>
      <c r="AG54" s="457"/>
      <c r="AH54" s="457"/>
      <c r="AI54" s="457"/>
      <c r="AJ54" s="457"/>
      <c r="AK54" s="457"/>
      <c r="AL54" s="457"/>
      <c r="AM54" s="457"/>
      <c r="AN54" s="457"/>
      <c r="AO54" s="458"/>
      <c r="AQ54" s="84" t="s">
        <v>395</v>
      </c>
      <c r="AU54" s="459" t="str">
        <f t="shared" ca="1" si="14"/>
        <v>O</v>
      </c>
      <c r="AV54" s="459">
        <f t="shared" si="15"/>
        <v>45</v>
      </c>
      <c r="AW54" s="259" t="str">
        <f t="shared" ca="1" si="12"/>
        <v>O45</v>
      </c>
      <c r="AX54" s="268">
        <f t="shared" si="2"/>
        <v>7</v>
      </c>
      <c r="AY54" s="259" t="str">
        <f t="shared" ca="1" si="10"/>
        <v>8. Ownership - Capital Costs</v>
      </c>
      <c r="AZ54" s="268" t="s">
        <v>1214</v>
      </c>
      <c r="BA54" s="259" t="s">
        <v>1124</v>
      </c>
      <c r="BB54" s="259">
        <v>2029</v>
      </c>
      <c r="BC54" s="259" t="str">
        <f t="shared" ca="1" si="13"/>
        <v>7_O45_Engineering_2029</v>
      </c>
      <c r="BD54" s="259" t="s">
        <v>540</v>
      </c>
      <c r="BE54" s="259"/>
      <c r="BF54" s="268" t="str">
        <f t="shared" si="11"/>
        <v>&gt;=0</v>
      </c>
      <c r="BG54" s="268" t="s">
        <v>85</v>
      </c>
      <c r="BH54" s="268" t="s">
        <v>85</v>
      </c>
    </row>
    <row r="55" spans="1:60" ht="13.5" hidden="1" customHeight="1" thickBot="1">
      <c r="A55" s="185"/>
      <c r="B55" s="584"/>
      <c r="C55" s="228"/>
      <c r="D55" s="585"/>
      <c r="E55" s="585"/>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7"/>
      <c r="AF55" s="457"/>
      <c r="AG55" s="457"/>
      <c r="AH55" s="457"/>
      <c r="AI55" s="457"/>
      <c r="AJ55" s="457"/>
      <c r="AK55" s="457"/>
      <c r="AL55" s="457"/>
      <c r="AM55" s="457"/>
      <c r="AN55" s="457"/>
      <c r="AO55" s="458"/>
      <c r="AQ55" s="84" t="s">
        <v>395</v>
      </c>
      <c r="AU55" s="459" t="str">
        <f t="shared" ca="1" si="14"/>
        <v>P</v>
      </c>
      <c r="AV55" s="459">
        <f t="shared" si="15"/>
        <v>45</v>
      </c>
      <c r="AW55" s="259" t="str">
        <f t="shared" ca="1" si="12"/>
        <v>P45</v>
      </c>
      <c r="AX55" s="268">
        <f t="shared" si="2"/>
        <v>7</v>
      </c>
      <c r="AY55" s="259" t="str">
        <f t="shared" ca="1" si="10"/>
        <v>8. Ownership - Capital Costs</v>
      </c>
      <c r="AZ55" s="268" t="s">
        <v>1214</v>
      </c>
      <c r="BA55" s="259" t="s">
        <v>1124</v>
      </c>
      <c r="BB55" s="259">
        <v>2030</v>
      </c>
      <c r="BC55" s="259" t="str">
        <f t="shared" ca="1" si="13"/>
        <v>7_P45_Engineering_2030</v>
      </c>
      <c r="BD55" s="259" t="s">
        <v>540</v>
      </c>
      <c r="BE55" s="259"/>
      <c r="BF55" s="268" t="str">
        <f t="shared" si="11"/>
        <v>&gt;=0</v>
      </c>
      <c r="BG55" s="268" t="s">
        <v>85</v>
      </c>
      <c r="BH55" s="268" t="s">
        <v>85</v>
      </c>
    </row>
    <row r="56" spans="1:60" ht="13.5" hidden="1" customHeight="1" thickBot="1">
      <c r="A56" s="185"/>
      <c r="B56" s="584"/>
      <c r="C56" s="228"/>
      <c r="D56" s="585"/>
      <c r="E56" s="585"/>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7"/>
      <c r="AF56" s="457"/>
      <c r="AG56" s="457"/>
      <c r="AH56" s="457"/>
      <c r="AI56" s="457"/>
      <c r="AJ56" s="457"/>
      <c r="AK56" s="457"/>
      <c r="AL56" s="457"/>
      <c r="AM56" s="457"/>
      <c r="AN56" s="457"/>
      <c r="AO56" s="458"/>
      <c r="AQ56" s="84" t="s">
        <v>395</v>
      </c>
      <c r="AU56" s="459" t="str">
        <f t="shared" ca="1" si="14"/>
        <v>Q</v>
      </c>
      <c r="AV56" s="459">
        <f t="shared" si="15"/>
        <v>45</v>
      </c>
      <c r="AW56" s="259" t="str">
        <f t="shared" ca="1" si="12"/>
        <v>Q45</v>
      </c>
      <c r="AX56" s="268">
        <f t="shared" si="2"/>
        <v>7</v>
      </c>
      <c r="AY56" s="259" t="str">
        <f t="shared" ca="1" si="10"/>
        <v>8. Ownership - Capital Costs</v>
      </c>
      <c r="AZ56" s="268" t="s">
        <v>1214</v>
      </c>
      <c r="BA56" s="259" t="s">
        <v>1124</v>
      </c>
      <c r="BB56" s="259">
        <v>2031</v>
      </c>
      <c r="BC56" s="259" t="str">
        <f t="shared" ca="1" si="13"/>
        <v>7_Q45_Engineering_2031</v>
      </c>
      <c r="BD56" s="259" t="s">
        <v>540</v>
      </c>
      <c r="BE56" s="259"/>
      <c r="BF56" s="268" t="str">
        <f t="shared" si="11"/>
        <v>&gt;=0</v>
      </c>
      <c r="BG56" s="268" t="s">
        <v>85</v>
      </c>
      <c r="BH56" s="268" t="s">
        <v>85</v>
      </c>
    </row>
    <row r="57" spans="1:60" ht="13.5" hidden="1" customHeight="1" thickBot="1">
      <c r="A57" s="185"/>
      <c r="B57" s="584"/>
      <c r="C57" s="228"/>
      <c r="D57" s="585"/>
      <c r="E57" s="585"/>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7"/>
      <c r="AF57" s="457"/>
      <c r="AG57" s="457"/>
      <c r="AH57" s="457"/>
      <c r="AI57" s="457"/>
      <c r="AJ57" s="457"/>
      <c r="AK57" s="457"/>
      <c r="AL57" s="457"/>
      <c r="AM57" s="457"/>
      <c r="AN57" s="457"/>
      <c r="AO57" s="458"/>
      <c r="AQ57" s="84" t="s">
        <v>395</v>
      </c>
      <c r="AU57" s="459" t="str">
        <f t="shared" ca="1" si="14"/>
        <v>R</v>
      </c>
      <c r="AV57" s="459">
        <f t="shared" si="15"/>
        <v>45</v>
      </c>
      <c r="AW57" s="259" t="str">
        <f t="shared" ca="1" si="12"/>
        <v>R45</v>
      </c>
      <c r="AX57" s="268">
        <f t="shared" si="2"/>
        <v>7</v>
      </c>
      <c r="AY57" s="259" t="str">
        <f t="shared" ca="1" si="10"/>
        <v>8. Ownership - Capital Costs</v>
      </c>
      <c r="AZ57" s="268" t="s">
        <v>1214</v>
      </c>
      <c r="BA57" s="259" t="s">
        <v>1124</v>
      </c>
      <c r="BB57" s="259">
        <v>2032</v>
      </c>
      <c r="BC57" s="259" t="str">
        <f t="shared" ca="1" si="13"/>
        <v>7_R45_Engineering_2032</v>
      </c>
      <c r="BD57" s="259" t="s">
        <v>540</v>
      </c>
      <c r="BE57" s="259"/>
      <c r="BF57" s="268" t="str">
        <f t="shared" si="11"/>
        <v>&gt;=0</v>
      </c>
      <c r="BG57" s="268" t="s">
        <v>85</v>
      </c>
      <c r="BH57" s="268" t="s">
        <v>85</v>
      </c>
    </row>
    <row r="58" spans="1:60" ht="13.5" hidden="1" customHeight="1" thickBot="1">
      <c r="A58" s="185"/>
      <c r="B58" s="584"/>
      <c r="C58" s="228"/>
      <c r="D58" s="585"/>
      <c r="E58" s="585"/>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7"/>
      <c r="AF58" s="457"/>
      <c r="AG58" s="457"/>
      <c r="AH58" s="457"/>
      <c r="AI58" s="457"/>
      <c r="AJ58" s="457"/>
      <c r="AK58" s="457"/>
      <c r="AL58" s="457"/>
      <c r="AM58" s="457"/>
      <c r="AN58" s="457"/>
      <c r="AO58" s="458"/>
      <c r="AQ58" s="84" t="s">
        <v>395</v>
      </c>
      <c r="AU58" s="459" t="str">
        <f t="shared" ca="1" si="14"/>
        <v>S</v>
      </c>
      <c r="AV58" s="459">
        <f t="shared" si="15"/>
        <v>45</v>
      </c>
      <c r="AW58" s="259" t="str">
        <f t="shared" ca="1" si="12"/>
        <v>S45</v>
      </c>
      <c r="AX58" s="268">
        <f t="shared" si="2"/>
        <v>7</v>
      </c>
      <c r="AY58" s="259" t="str">
        <f t="shared" ca="1" si="10"/>
        <v>8. Ownership - Capital Costs</v>
      </c>
      <c r="AZ58" s="268" t="s">
        <v>1214</v>
      </c>
      <c r="BA58" s="259" t="s">
        <v>1124</v>
      </c>
      <c r="BB58" s="259">
        <v>2033</v>
      </c>
      <c r="BC58" s="259" t="str">
        <f t="shared" ca="1" si="13"/>
        <v>7_S45_Engineering_2033</v>
      </c>
      <c r="BD58" s="259" t="s">
        <v>540</v>
      </c>
      <c r="BE58" s="259"/>
      <c r="BF58" s="268" t="str">
        <f t="shared" si="11"/>
        <v>&gt;=0</v>
      </c>
      <c r="BG58" s="268" t="s">
        <v>85</v>
      </c>
      <c r="BH58" s="268" t="s">
        <v>85</v>
      </c>
    </row>
    <row r="59" spans="1:60" ht="13.5" hidden="1" customHeight="1" thickBot="1">
      <c r="A59" s="185"/>
      <c r="B59" s="584"/>
      <c r="C59" s="228"/>
      <c r="D59" s="585"/>
      <c r="E59" s="585"/>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7"/>
      <c r="AF59" s="457"/>
      <c r="AG59" s="457"/>
      <c r="AH59" s="457"/>
      <c r="AI59" s="457"/>
      <c r="AJ59" s="457"/>
      <c r="AK59" s="457"/>
      <c r="AL59" s="457"/>
      <c r="AM59" s="457"/>
      <c r="AN59" s="457"/>
      <c r="AO59" s="458"/>
      <c r="AQ59" s="84" t="s">
        <v>395</v>
      </c>
      <c r="AU59" s="459" t="str">
        <f t="shared" ca="1" si="14"/>
        <v>T</v>
      </c>
      <c r="AV59" s="459">
        <f t="shared" si="15"/>
        <v>45</v>
      </c>
      <c r="AW59" s="259" t="str">
        <f t="shared" ca="1" si="12"/>
        <v>T45</v>
      </c>
      <c r="AX59" s="268">
        <f t="shared" si="2"/>
        <v>7</v>
      </c>
      <c r="AY59" s="259" t="str">
        <f t="shared" ca="1" si="10"/>
        <v>8. Ownership - Capital Costs</v>
      </c>
      <c r="AZ59" s="268" t="s">
        <v>1214</v>
      </c>
      <c r="BA59" s="259" t="s">
        <v>1124</v>
      </c>
      <c r="BB59" s="259">
        <v>2034</v>
      </c>
      <c r="BC59" s="259" t="str">
        <f t="shared" ca="1" si="13"/>
        <v>7_T45_Engineering_2034</v>
      </c>
      <c r="BD59" s="259" t="s">
        <v>540</v>
      </c>
      <c r="BE59" s="259"/>
      <c r="BF59" s="268" t="str">
        <f t="shared" si="11"/>
        <v>&gt;=0</v>
      </c>
      <c r="BG59" s="268" t="s">
        <v>85</v>
      </c>
      <c r="BH59" s="268" t="s">
        <v>85</v>
      </c>
    </row>
    <row r="60" spans="1:60" ht="13.5" hidden="1" customHeight="1" thickBot="1">
      <c r="A60" s="185"/>
      <c r="B60" s="584"/>
      <c r="C60" s="228"/>
      <c r="D60" s="585"/>
      <c r="E60" s="585"/>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7"/>
      <c r="AF60" s="457"/>
      <c r="AG60" s="457"/>
      <c r="AH60" s="457"/>
      <c r="AI60" s="457"/>
      <c r="AJ60" s="457"/>
      <c r="AK60" s="457"/>
      <c r="AL60" s="457"/>
      <c r="AM60" s="457"/>
      <c r="AN60" s="457"/>
      <c r="AO60" s="458"/>
      <c r="AQ60" s="84" t="s">
        <v>395</v>
      </c>
      <c r="AU60" s="459" t="str">
        <f t="shared" ca="1" si="14"/>
        <v>U</v>
      </c>
      <c r="AV60" s="459">
        <f t="shared" si="15"/>
        <v>45</v>
      </c>
      <c r="AW60" s="259" t="str">
        <f t="shared" ca="1" si="12"/>
        <v>U45</v>
      </c>
      <c r="AX60" s="268">
        <f t="shared" si="2"/>
        <v>7</v>
      </c>
      <c r="AY60" s="259" t="str">
        <f t="shared" ca="1" si="10"/>
        <v>8. Ownership - Capital Costs</v>
      </c>
      <c r="AZ60" s="268" t="s">
        <v>1214</v>
      </c>
      <c r="BA60" s="259" t="s">
        <v>1124</v>
      </c>
      <c r="BB60" s="259">
        <v>2035</v>
      </c>
      <c r="BC60" s="259" t="str">
        <f t="shared" ca="1" si="13"/>
        <v>7_U45_Engineering_2035</v>
      </c>
      <c r="BD60" s="259" t="s">
        <v>540</v>
      </c>
      <c r="BE60" s="259"/>
      <c r="BF60" s="268" t="str">
        <f t="shared" si="11"/>
        <v>&gt;=0</v>
      </c>
      <c r="BG60" s="268" t="s">
        <v>85</v>
      </c>
      <c r="BH60" s="268" t="s">
        <v>85</v>
      </c>
    </row>
    <row r="61" spans="1:60" ht="13.5" hidden="1" customHeight="1" thickBot="1">
      <c r="A61" s="185"/>
      <c r="B61" s="584"/>
      <c r="C61" s="228"/>
      <c r="D61" s="585"/>
      <c r="E61" s="585"/>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7"/>
      <c r="AF61" s="457"/>
      <c r="AG61" s="457"/>
      <c r="AH61" s="457"/>
      <c r="AI61" s="457"/>
      <c r="AJ61" s="457"/>
      <c r="AK61" s="457"/>
      <c r="AL61" s="457"/>
      <c r="AM61" s="457"/>
      <c r="AN61" s="457"/>
      <c r="AO61" s="458"/>
      <c r="AQ61" s="84" t="s">
        <v>395</v>
      </c>
      <c r="AU61" s="459" t="str">
        <f t="shared" ca="1" si="14"/>
        <v>V</v>
      </c>
      <c r="AV61" s="459">
        <f t="shared" si="15"/>
        <v>45</v>
      </c>
      <c r="AW61" s="259" t="str">
        <f t="shared" ca="1" si="12"/>
        <v>V45</v>
      </c>
      <c r="AX61" s="268">
        <f t="shared" si="2"/>
        <v>7</v>
      </c>
      <c r="AY61" s="259" t="str">
        <f t="shared" ca="1" si="10"/>
        <v>8. Ownership - Capital Costs</v>
      </c>
      <c r="AZ61" s="268" t="s">
        <v>1214</v>
      </c>
      <c r="BA61" s="259" t="s">
        <v>1124</v>
      </c>
      <c r="BB61" s="259">
        <v>2036</v>
      </c>
      <c r="BC61" s="259" t="str">
        <f t="shared" ca="1" si="13"/>
        <v>7_V45_Engineering_2036</v>
      </c>
      <c r="BD61" s="259" t="s">
        <v>540</v>
      </c>
      <c r="BE61" s="259"/>
      <c r="BF61" s="268" t="str">
        <f t="shared" si="11"/>
        <v>&gt;=0</v>
      </c>
      <c r="BG61" s="268" t="s">
        <v>85</v>
      </c>
      <c r="BH61" s="268" t="s">
        <v>85</v>
      </c>
    </row>
    <row r="62" spans="1:60" ht="13.5" hidden="1" customHeight="1" thickBot="1">
      <c r="A62" s="185"/>
      <c r="B62" s="584"/>
      <c r="C62" s="228"/>
      <c r="D62" s="585"/>
      <c r="E62" s="585"/>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7"/>
      <c r="AF62" s="457"/>
      <c r="AG62" s="457"/>
      <c r="AH62" s="457"/>
      <c r="AI62" s="457"/>
      <c r="AJ62" s="457"/>
      <c r="AK62" s="457"/>
      <c r="AL62" s="457"/>
      <c r="AM62" s="457"/>
      <c r="AN62" s="457"/>
      <c r="AO62" s="458"/>
      <c r="AQ62" s="84" t="s">
        <v>395</v>
      </c>
      <c r="AU62" s="459" t="str">
        <f t="shared" ca="1" si="14"/>
        <v>W</v>
      </c>
      <c r="AV62" s="459">
        <f t="shared" si="15"/>
        <v>45</v>
      </c>
      <c r="AW62" s="259" t="str">
        <f t="shared" ca="1" si="12"/>
        <v>W45</v>
      </c>
      <c r="AX62" s="268">
        <f t="shared" si="2"/>
        <v>7</v>
      </c>
      <c r="AY62" s="259" t="str">
        <f t="shared" ca="1" si="10"/>
        <v>8. Ownership - Capital Costs</v>
      </c>
      <c r="AZ62" s="268" t="s">
        <v>1214</v>
      </c>
      <c r="BA62" s="259" t="s">
        <v>1124</v>
      </c>
      <c r="BB62" s="259">
        <v>2037</v>
      </c>
      <c r="BC62" s="259" t="str">
        <f t="shared" ca="1" si="13"/>
        <v>7_W45_Engineering_2037</v>
      </c>
      <c r="BD62" s="259" t="s">
        <v>540</v>
      </c>
      <c r="BE62" s="259"/>
      <c r="BF62" s="268" t="str">
        <f t="shared" si="11"/>
        <v>&gt;=0</v>
      </c>
      <c r="BG62" s="268" t="s">
        <v>85</v>
      </c>
      <c r="BH62" s="268" t="s">
        <v>85</v>
      </c>
    </row>
    <row r="63" spans="1:60" ht="13.5" hidden="1" customHeight="1" thickBot="1">
      <c r="A63" s="185"/>
      <c r="B63" s="584"/>
      <c r="C63" s="228"/>
      <c r="D63" s="585"/>
      <c r="E63" s="585"/>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7"/>
      <c r="AF63" s="457"/>
      <c r="AG63" s="457"/>
      <c r="AH63" s="457"/>
      <c r="AI63" s="457"/>
      <c r="AJ63" s="457"/>
      <c r="AK63" s="457"/>
      <c r="AL63" s="457"/>
      <c r="AM63" s="457"/>
      <c r="AN63" s="457"/>
      <c r="AO63" s="458"/>
      <c r="AQ63" s="84" t="s">
        <v>395</v>
      </c>
      <c r="AU63" s="459" t="str">
        <f t="shared" ca="1" si="14"/>
        <v>X</v>
      </c>
      <c r="AV63" s="459">
        <f t="shared" si="15"/>
        <v>45</v>
      </c>
      <c r="AW63" s="259" t="str">
        <f t="shared" ca="1" si="12"/>
        <v>X45</v>
      </c>
      <c r="AX63" s="268">
        <f t="shared" si="2"/>
        <v>7</v>
      </c>
      <c r="AY63" s="259" t="str">
        <f t="shared" ca="1" si="10"/>
        <v>8. Ownership - Capital Costs</v>
      </c>
      <c r="AZ63" s="268" t="s">
        <v>1214</v>
      </c>
      <c r="BA63" s="259" t="s">
        <v>1124</v>
      </c>
      <c r="BB63" s="259">
        <v>2038</v>
      </c>
      <c r="BC63" s="259" t="str">
        <f t="shared" ca="1" si="13"/>
        <v>7_X45_Engineering_2038</v>
      </c>
      <c r="BD63" s="259" t="s">
        <v>540</v>
      </c>
      <c r="BE63" s="259"/>
      <c r="BF63" s="268" t="str">
        <f t="shared" si="11"/>
        <v>&gt;=0</v>
      </c>
      <c r="BG63" s="268" t="s">
        <v>85</v>
      </c>
      <c r="BH63" s="268" t="s">
        <v>85</v>
      </c>
    </row>
    <row r="64" spans="1:60" ht="13.5" hidden="1" customHeight="1" thickBot="1">
      <c r="A64" s="185"/>
      <c r="B64" s="584"/>
      <c r="C64" s="228"/>
      <c r="D64" s="585"/>
      <c r="E64" s="585"/>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7"/>
      <c r="AF64" s="457"/>
      <c r="AG64" s="457"/>
      <c r="AH64" s="457"/>
      <c r="AI64" s="457"/>
      <c r="AJ64" s="457"/>
      <c r="AK64" s="457"/>
      <c r="AL64" s="457"/>
      <c r="AM64" s="457"/>
      <c r="AN64" s="457"/>
      <c r="AO64" s="458"/>
      <c r="AQ64" s="84" t="s">
        <v>395</v>
      </c>
      <c r="AU64" s="459" t="str">
        <f t="shared" ca="1" si="14"/>
        <v>Y</v>
      </c>
      <c r="AV64" s="459">
        <f t="shared" si="15"/>
        <v>45</v>
      </c>
      <c r="AW64" s="259" t="str">
        <f t="shared" ca="1" si="12"/>
        <v>Y45</v>
      </c>
      <c r="AX64" s="268">
        <f t="shared" si="2"/>
        <v>7</v>
      </c>
      <c r="AY64" s="259" t="str">
        <f t="shared" ca="1" si="10"/>
        <v>8. Ownership - Capital Costs</v>
      </c>
      <c r="AZ64" s="268" t="s">
        <v>1214</v>
      </c>
      <c r="BA64" s="259" t="s">
        <v>1124</v>
      </c>
      <c r="BB64" s="259">
        <v>2039</v>
      </c>
      <c r="BC64" s="259" t="str">
        <f t="shared" ca="1" si="13"/>
        <v>7_Y45_Engineering_2039</v>
      </c>
      <c r="BD64" s="259" t="s">
        <v>540</v>
      </c>
      <c r="BE64" s="259"/>
      <c r="BF64" s="268" t="str">
        <f t="shared" si="11"/>
        <v>&gt;=0</v>
      </c>
      <c r="BG64" s="268" t="s">
        <v>85</v>
      </c>
      <c r="BH64" s="268" t="s">
        <v>85</v>
      </c>
    </row>
    <row r="65" spans="1:60" ht="13.5" hidden="1" customHeight="1" thickBot="1">
      <c r="A65" s="185"/>
      <c r="B65" s="584"/>
      <c r="C65" s="228"/>
      <c r="D65" s="585"/>
      <c r="E65" s="585"/>
      <c r="F65" s="456"/>
      <c r="G65" s="456"/>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c r="AE65" s="457"/>
      <c r="AF65" s="457"/>
      <c r="AG65" s="457"/>
      <c r="AH65" s="457"/>
      <c r="AI65" s="457"/>
      <c r="AJ65" s="457"/>
      <c r="AK65" s="457"/>
      <c r="AL65" s="457"/>
      <c r="AM65" s="457"/>
      <c r="AN65" s="457"/>
      <c r="AO65" s="458"/>
      <c r="AQ65" s="84" t="s">
        <v>395</v>
      </c>
      <c r="AU65" s="459" t="str">
        <f t="shared" ca="1" si="14"/>
        <v>Z</v>
      </c>
      <c r="AV65" s="459">
        <f t="shared" si="15"/>
        <v>45</v>
      </c>
      <c r="AW65" s="259" t="str">
        <f t="shared" ca="1" si="12"/>
        <v>Z45</v>
      </c>
      <c r="AX65" s="268">
        <f t="shared" si="2"/>
        <v>7</v>
      </c>
      <c r="AY65" s="259" t="str">
        <f t="shared" ca="1" si="10"/>
        <v>8. Ownership - Capital Costs</v>
      </c>
      <c r="AZ65" s="268" t="s">
        <v>1214</v>
      </c>
      <c r="BA65" s="259" t="s">
        <v>1124</v>
      </c>
      <c r="BB65" s="259">
        <v>2040</v>
      </c>
      <c r="BC65" s="259" t="str">
        <f t="shared" ca="1" si="13"/>
        <v>7_Z45_Engineering_2040</v>
      </c>
      <c r="BD65" s="259" t="s">
        <v>540</v>
      </c>
      <c r="BE65" s="259"/>
      <c r="BF65" s="268" t="str">
        <f t="shared" si="11"/>
        <v>&gt;=0</v>
      </c>
      <c r="BG65" s="268" t="s">
        <v>85</v>
      </c>
      <c r="BH65" s="268" t="s">
        <v>85</v>
      </c>
    </row>
    <row r="66" spans="1:60" ht="13.5" hidden="1" customHeight="1" thickBot="1">
      <c r="A66" s="185"/>
      <c r="B66" s="584"/>
      <c r="C66" s="228"/>
      <c r="D66" s="585"/>
      <c r="E66" s="585"/>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7"/>
      <c r="AF66" s="457"/>
      <c r="AG66" s="457"/>
      <c r="AH66" s="457"/>
      <c r="AI66" s="457"/>
      <c r="AJ66" s="457"/>
      <c r="AK66" s="457"/>
      <c r="AL66" s="457"/>
      <c r="AM66" s="457"/>
      <c r="AN66" s="457"/>
      <c r="AO66" s="458"/>
      <c r="AQ66" s="84" t="s">
        <v>395</v>
      </c>
      <c r="AU66" s="459" t="str">
        <f t="shared" ca="1" si="14"/>
        <v>AA</v>
      </c>
      <c r="AV66" s="459">
        <f t="shared" si="15"/>
        <v>45</v>
      </c>
      <c r="AW66" s="259" t="str">
        <f t="shared" ca="1" si="12"/>
        <v>AA45</v>
      </c>
      <c r="AX66" s="268">
        <f t="shared" si="2"/>
        <v>7</v>
      </c>
      <c r="AY66" s="259" t="str">
        <f t="shared" ca="1" si="10"/>
        <v>8. Ownership - Capital Costs</v>
      </c>
      <c r="AZ66" s="268" t="s">
        <v>1214</v>
      </c>
      <c r="BA66" s="259" t="s">
        <v>1124</v>
      </c>
      <c r="BB66" s="259">
        <v>2041</v>
      </c>
      <c r="BC66" s="259" t="str">
        <f t="shared" ca="1" si="13"/>
        <v>7_AA45_Engineering_2041</v>
      </c>
      <c r="BD66" s="259" t="s">
        <v>540</v>
      </c>
      <c r="BE66" s="259"/>
      <c r="BF66" s="268" t="str">
        <f t="shared" si="11"/>
        <v>&gt;=0</v>
      </c>
      <c r="BG66" s="268" t="s">
        <v>85</v>
      </c>
      <c r="BH66" s="268" t="s">
        <v>85</v>
      </c>
    </row>
    <row r="67" spans="1:60" ht="13.5" hidden="1" customHeight="1" thickBot="1">
      <c r="A67" s="185"/>
      <c r="B67" s="584"/>
      <c r="C67" s="228"/>
      <c r="D67" s="585"/>
      <c r="E67" s="585"/>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7"/>
      <c r="AF67" s="457"/>
      <c r="AG67" s="457"/>
      <c r="AH67" s="457"/>
      <c r="AI67" s="457"/>
      <c r="AJ67" s="457"/>
      <c r="AK67" s="457"/>
      <c r="AL67" s="457"/>
      <c r="AM67" s="457"/>
      <c r="AN67" s="457"/>
      <c r="AO67" s="458"/>
      <c r="AQ67" s="84" t="s">
        <v>395</v>
      </c>
      <c r="AU67" s="459" t="str">
        <f t="shared" ca="1" si="14"/>
        <v>AB</v>
      </c>
      <c r="AV67" s="459">
        <f t="shared" si="15"/>
        <v>45</v>
      </c>
      <c r="AW67" s="259" t="str">
        <f t="shared" ca="1" si="12"/>
        <v>AB45</v>
      </c>
      <c r="AX67" s="268">
        <f t="shared" si="2"/>
        <v>7</v>
      </c>
      <c r="AY67" s="259" t="str">
        <f t="shared" ca="1" si="10"/>
        <v>8. Ownership - Capital Costs</v>
      </c>
      <c r="AZ67" s="268" t="s">
        <v>1214</v>
      </c>
      <c r="BA67" s="259" t="s">
        <v>1124</v>
      </c>
      <c r="BB67" s="259">
        <v>2042</v>
      </c>
      <c r="BC67" s="259" t="str">
        <f t="shared" ca="1" si="13"/>
        <v>7_AB45_Engineering_2042</v>
      </c>
      <c r="BD67" s="259" t="s">
        <v>540</v>
      </c>
      <c r="BE67" s="259"/>
      <c r="BF67" s="268" t="str">
        <f t="shared" si="11"/>
        <v>&gt;=0</v>
      </c>
      <c r="BG67" s="268" t="s">
        <v>85</v>
      </c>
      <c r="BH67" s="268" t="s">
        <v>85</v>
      </c>
    </row>
    <row r="68" spans="1:60" ht="13.5" hidden="1" customHeight="1" thickBot="1">
      <c r="A68" s="185"/>
      <c r="B68" s="584"/>
      <c r="C68" s="228"/>
      <c r="D68" s="585"/>
      <c r="E68" s="585"/>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c r="AE68" s="457"/>
      <c r="AF68" s="457"/>
      <c r="AG68" s="457"/>
      <c r="AH68" s="457"/>
      <c r="AI68" s="457"/>
      <c r="AJ68" s="457"/>
      <c r="AK68" s="457"/>
      <c r="AL68" s="457"/>
      <c r="AM68" s="457"/>
      <c r="AN68" s="457"/>
      <c r="AO68" s="458"/>
      <c r="AQ68" s="84" t="s">
        <v>395</v>
      </c>
      <c r="AU68" s="459" t="str">
        <f t="shared" ca="1" si="14"/>
        <v>AC</v>
      </c>
      <c r="AV68" s="459">
        <f t="shared" si="15"/>
        <v>45</v>
      </c>
      <c r="AW68" s="259" t="str">
        <f t="shared" ca="1" si="12"/>
        <v>AC45</v>
      </c>
      <c r="AX68" s="268">
        <f t="shared" si="2"/>
        <v>7</v>
      </c>
      <c r="AY68" s="259" t="str">
        <f t="shared" ca="1" si="10"/>
        <v>8. Ownership - Capital Costs</v>
      </c>
      <c r="AZ68" s="268" t="s">
        <v>1214</v>
      </c>
      <c r="BA68" s="259" t="s">
        <v>1124</v>
      </c>
      <c r="BB68" s="259">
        <v>2043</v>
      </c>
      <c r="BC68" s="259" t="str">
        <f t="shared" ca="1" si="13"/>
        <v>7_AC45_Engineering_2043</v>
      </c>
      <c r="BD68" s="259" t="s">
        <v>540</v>
      </c>
      <c r="BE68" s="259"/>
      <c r="BF68" s="268" t="str">
        <f t="shared" si="11"/>
        <v>&gt;=0</v>
      </c>
      <c r="BG68" s="268" t="s">
        <v>85</v>
      </c>
      <c r="BH68" s="268" t="s">
        <v>85</v>
      </c>
    </row>
    <row r="69" spans="1:60" ht="13.5" hidden="1" customHeight="1" thickBot="1">
      <c r="A69" s="185"/>
      <c r="B69" s="584"/>
      <c r="C69" s="228"/>
      <c r="D69" s="585"/>
      <c r="E69" s="585"/>
      <c r="F69" s="456"/>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7"/>
      <c r="AF69" s="457"/>
      <c r="AG69" s="457"/>
      <c r="AH69" s="457"/>
      <c r="AI69" s="457"/>
      <c r="AJ69" s="457"/>
      <c r="AK69" s="457"/>
      <c r="AL69" s="457"/>
      <c r="AM69" s="457"/>
      <c r="AN69" s="457"/>
      <c r="AO69" s="458"/>
      <c r="AQ69" s="84" t="s">
        <v>395</v>
      </c>
      <c r="AU69" s="459" t="str">
        <f t="shared" ca="1" si="14"/>
        <v>AD</v>
      </c>
      <c r="AV69" s="459">
        <f t="shared" si="15"/>
        <v>45</v>
      </c>
      <c r="AW69" s="259" t="str">
        <f t="shared" ca="1" si="12"/>
        <v>AD45</v>
      </c>
      <c r="AX69" s="268">
        <f t="shared" si="2"/>
        <v>7</v>
      </c>
      <c r="AY69" s="259" t="str">
        <f t="shared" ca="1" si="10"/>
        <v>8. Ownership - Capital Costs</v>
      </c>
      <c r="AZ69" s="268" t="s">
        <v>1214</v>
      </c>
      <c r="BA69" s="259" t="s">
        <v>1124</v>
      </c>
      <c r="BB69" s="259">
        <v>2044</v>
      </c>
      <c r="BC69" s="259" t="str">
        <f t="shared" ca="1" si="13"/>
        <v>7_AD45_Engineering_2044</v>
      </c>
      <c r="BD69" s="259" t="s">
        <v>540</v>
      </c>
      <c r="BE69" s="259"/>
      <c r="BF69" s="268" t="str">
        <f t="shared" si="11"/>
        <v>&gt;=0</v>
      </c>
      <c r="BG69" s="268" t="s">
        <v>85</v>
      </c>
      <c r="BH69" s="268" t="s">
        <v>85</v>
      </c>
    </row>
    <row r="70" spans="1:60" ht="13.5" hidden="1" customHeight="1" thickBot="1">
      <c r="A70" s="185"/>
      <c r="B70" s="584"/>
      <c r="C70" s="228"/>
      <c r="D70" s="585"/>
      <c r="E70" s="585"/>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7"/>
      <c r="AF70" s="457"/>
      <c r="AG70" s="457"/>
      <c r="AH70" s="457"/>
      <c r="AI70" s="457"/>
      <c r="AJ70" s="457"/>
      <c r="AK70" s="457"/>
      <c r="AL70" s="457"/>
      <c r="AM70" s="457"/>
      <c r="AN70" s="457"/>
      <c r="AO70" s="458"/>
      <c r="AQ70" s="84" t="s">
        <v>395</v>
      </c>
      <c r="AU70" s="459" t="str">
        <f t="shared" ca="1" si="14"/>
        <v>AE</v>
      </c>
      <c r="AV70" s="459">
        <f t="shared" si="15"/>
        <v>45</v>
      </c>
      <c r="AW70" s="259" t="str">
        <f t="shared" ca="1" si="12"/>
        <v>AE45</v>
      </c>
      <c r="AX70" s="268">
        <f t="shared" si="2"/>
        <v>7</v>
      </c>
      <c r="AY70" s="259" t="str">
        <f t="shared" ca="1" si="10"/>
        <v>8. Ownership - Capital Costs</v>
      </c>
      <c r="AZ70" s="268" t="s">
        <v>1214</v>
      </c>
      <c r="BA70" s="259" t="s">
        <v>1124</v>
      </c>
      <c r="BB70" s="259">
        <v>2045</v>
      </c>
      <c r="BC70" s="259" t="str">
        <f t="shared" ca="1" si="13"/>
        <v>7_AE45_Engineering_2045</v>
      </c>
      <c r="BD70" s="259" t="s">
        <v>540</v>
      </c>
      <c r="BE70" s="259"/>
      <c r="BF70" s="268" t="str">
        <f t="shared" si="11"/>
        <v>&gt;=0</v>
      </c>
      <c r="BG70" s="268" t="s">
        <v>85</v>
      </c>
      <c r="BH70" s="268" t="s">
        <v>85</v>
      </c>
    </row>
    <row r="71" spans="1:60" ht="13.5" hidden="1" customHeight="1" thickBot="1">
      <c r="A71" s="185"/>
      <c r="B71" s="584"/>
      <c r="C71" s="228"/>
      <c r="D71" s="585"/>
      <c r="E71" s="585"/>
      <c r="F71" s="456"/>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7"/>
      <c r="AF71" s="457"/>
      <c r="AG71" s="457"/>
      <c r="AH71" s="457"/>
      <c r="AI71" s="457"/>
      <c r="AJ71" s="457"/>
      <c r="AK71" s="457"/>
      <c r="AL71" s="457"/>
      <c r="AM71" s="457"/>
      <c r="AN71" s="457"/>
      <c r="AO71" s="458"/>
      <c r="AQ71" s="84" t="s">
        <v>395</v>
      </c>
      <c r="AU71" s="459" t="str">
        <f t="shared" ca="1" si="14"/>
        <v>AF</v>
      </c>
      <c r="AV71" s="459">
        <f t="shared" si="15"/>
        <v>45</v>
      </c>
      <c r="AW71" s="259" t="str">
        <f t="shared" ca="1" si="12"/>
        <v>AF45</v>
      </c>
      <c r="AX71" s="268">
        <f t="shared" si="2"/>
        <v>7</v>
      </c>
      <c r="AY71" s="259" t="str">
        <f t="shared" ca="1" si="10"/>
        <v>8. Ownership - Capital Costs</v>
      </c>
      <c r="AZ71" s="268" t="s">
        <v>1214</v>
      </c>
      <c r="BA71" s="259" t="s">
        <v>1124</v>
      </c>
      <c r="BB71" s="259">
        <v>2046</v>
      </c>
      <c r="BC71" s="259" t="str">
        <f t="shared" ca="1" si="13"/>
        <v>7_AF45_Engineering_2046</v>
      </c>
      <c r="BD71" s="259" t="s">
        <v>540</v>
      </c>
      <c r="BE71" s="259"/>
      <c r="BF71" s="268" t="str">
        <f t="shared" si="11"/>
        <v>&gt;=0</v>
      </c>
      <c r="BG71" s="268" t="s">
        <v>85</v>
      </c>
      <c r="BH71" s="268" t="s">
        <v>85</v>
      </c>
    </row>
    <row r="72" spans="1:60" ht="13.5" hidden="1" customHeight="1" thickBot="1">
      <c r="A72" s="185"/>
      <c r="B72" s="584"/>
      <c r="C72" s="228"/>
      <c r="D72" s="585"/>
      <c r="E72" s="585"/>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7"/>
      <c r="AF72" s="457"/>
      <c r="AG72" s="457"/>
      <c r="AH72" s="457"/>
      <c r="AI72" s="457"/>
      <c r="AJ72" s="457"/>
      <c r="AK72" s="457"/>
      <c r="AL72" s="457"/>
      <c r="AM72" s="457"/>
      <c r="AN72" s="457"/>
      <c r="AO72" s="458"/>
      <c r="AQ72" s="84" t="s">
        <v>395</v>
      </c>
      <c r="AU72" s="459" t="str">
        <f t="shared" ca="1" si="14"/>
        <v>AG</v>
      </c>
      <c r="AV72" s="459">
        <f t="shared" si="15"/>
        <v>45</v>
      </c>
      <c r="AW72" s="259" t="str">
        <f t="shared" ca="1" si="12"/>
        <v>AG45</v>
      </c>
      <c r="AX72" s="268">
        <f t="shared" si="2"/>
        <v>7</v>
      </c>
      <c r="AY72" s="259" t="str">
        <f t="shared" ca="1" si="10"/>
        <v>8. Ownership - Capital Costs</v>
      </c>
      <c r="AZ72" s="268" t="s">
        <v>1214</v>
      </c>
      <c r="BA72" s="259" t="s">
        <v>1124</v>
      </c>
      <c r="BB72" s="259">
        <v>2047</v>
      </c>
      <c r="BC72" s="259" t="str">
        <f t="shared" ca="1" si="13"/>
        <v>7_AG45_Engineering_2047</v>
      </c>
      <c r="BD72" s="259" t="s">
        <v>540</v>
      </c>
      <c r="BE72" s="259"/>
      <c r="BF72" s="268" t="str">
        <f t="shared" si="11"/>
        <v>&gt;=0</v>
      </c>
      <c r="BG72" s="268" t="s">
        <v>85</v>
      </c>
      <c r="BH72" s="268" t="s">
        <v>85</v>
      </c>
    </row>
    <row r="73" spans="1:60" ht="13.5" hidden="1" customHeight="1" thickBot="1">
      <c r="A73" s="185"/>
      <c r="B73" s="584"/>
      <c r="C73" s="228"/>
      <c r="D73" s="585"/>
      <c r="E73" s="585"/>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7"/>
      <c r="AF73" s="457"/>
      <c r="AG73" s="457"/>
      <c r="AH73" s="457"/>
      <c r="AI73" s="457"/>
      <c r="AJ73" s="457"/>
      <c r="AK73" s="457"/>
      <c r="AL73" s="457"/>
      <c r="AM73" s="457"/>
      <c r="AN73" s="457"/>
      <c r="AO73" s="458"/>
      <c r="AQ73" s="84" t="s">
        <v>395</v>
      </c>
      <c r="AU73" s="459" t="str">
        <f t="shared" ca="1" si="14"/>
        <v>AH</v>
      </c>
      <c r="AV73" s="459">
        <f t="shared" si="15"/>
        <v>45</v>
      </c>
      <c r="AW73" s="259" t="str">
        <f t="shared" ca="1" si="12"/>
        <v>AH45</v>
      </c>
      <c r="AX73" s="268">
        <f t="shared" ref="AX73:AX79" si="16">$AX$5</f>
        <v>7</v>
      </c>
      <c r="AY73" s="259" t="str">
        <f t="shared" ca="1" si="10"/>
        <v>8. Ownership - Capital Costs</v>
      </c>
      <c r="AZ73" s="268" t="s">
        <v>1214</v>
      </c>
      <c r="BA73" s="259" t="s">
        <v>1124</v>
      </c>
      <c r="BB73" s="259">
        <v>2048</v>
      </c>
      <c r="BC73" s="259" t="str">
        <f t="shared" ca="1" si="13"/>
        <v>7_AH45_Engineering_2048</v>
      </c>
      <c r="BD73" s="259" t="s">
        <v>540</v>
      </c>
      <c r="BE73" s="259"/>
      <c r="BF73" s="268" t="str">
        <f t="shared" si="11"/>
        <v>&gt;=0</v>
      </c>
      <c r="BG73" s="268" t="s">
        <v>85</v>
      </c>
      <c r="BH73" s="268" t="s">
        <v>85</v>
      </c>
    </row>
    <row r="74" spans="1:60" ht="13.5" hidden="1" customHeight="1" thickBot="1">
      <c r="A74" s="185"/>
      <c r="B74" s="584"/>
      <c r="C74" s="228"/>
      <c r="D74" s="585"/>
      <c r="E74" s="585"/>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7"/>
      <c r="AF74" s="457"/>
      <c r="AG74" s="457"/>
      <c r="AH74" s="457"/>
      <c r="AI74" s="457"/>
      <c r="AJ74" s="457"/>
      <c r="AK74" s="457"/>
      <c r="AL74" s="457"/>
      <c r="AM74" s="457"/>
      <c r="AN74" s="457"/>
      <c r="AO74" s="458"/>
      <c r="AQ74" s="84" t="s">
        <v>395</v>
      </c>
      <c r="AU74" s="459" t="str">
        <f t="shared" ca="1" si="14"/>
        <v>AI</v>
      </c>
      <c r="AV74" s="459">
        <f t="shared" si="15"/>
        <v>45</v>
      </c>
      <c r="AW74" s="259" t="str">
        <f t="shared" ca="1" si="12"/>
        <v>AI45</v>
      </c>
      <c r="AX74" s="268">
        <f t="shared" si="16"/>
        <v>7</v>
      </c>
      <c r="AY74" s="259" t="str">
        <f t="shared" ca="1" si="10"/>
        <v>8. Ownership - Capital Costs</v>
      </c>
      <c r="AZ74" s="268" t="s">
        <v>1214</v>
      </c>
      <c r="BA74" s="259" t="s">
        <v>1124</v>
      </c>
      <c r="BB74" s="259">
        <v>2049</v>
      </c>
      <c r="BC74" s="259" t="str">
        <f t="shared" ca="1" si="13"/>
        <v>7_AI45_Engineering_2049</v>
      </c>
      <c r="BD74" s="259" t="s">
        <v>540</v>
      </c>
      <c r="BE74" s="259"/>
      <c r="BF74" s="268" t="str">
        <f t="shared" si="11"/>
        <v>&gt;=0</v>
      </c>
      <c r="BG74" s="268" t="s">
        <v>85</v>
      </c>
      <c r="BH74" s="268" t="s">
        <v>85</v>
      </c>
    </row>
    <row r="75" spans="1:60" ht="13.5" hidden="1" customHeight="1" thickBot="1">
      <c r="A75" s="185"/>
      <c r="B75" s="584"/>
      <c r="C75" s="228"/>
      <c r="D75" s="585"/>
      <c r="E75" s="585"/>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7"/>
      <c r="AF75" s="457"/>
      <c r="AG75" s="457"/>
      <c r="AH75" s="457"/>
      <c r="AI75" s="457"/>
      <c r="AJ75" s="457"/>
      <c r="AK75" s="457"/>
      <c r="AL75" s="457"/>
      <c r="AM75" s="457"/>
      <c r="AN75" s="457"/>
      <c r="AO75" s="458"/>
      <c r="AQ75" s="84" t="s">
        <v>395</v>
      </c>
      <c r="AU75" s="459" t="str">
        <f t="shared" ca="1" si="14"/>
        <v>AJ</v>
      </c>
      <c r="AV75" s="459">
        <f t="shared" si="15"/>
        <v>45</v>
      </c>
      <c r="AW75" s="259" t="str">
        <f t="shared" ca="1" si="12"/>
        <v>AJ45</v>
      </c>
      <c r="AX75" s="268">
        <f t="shared" si="16"/>
        <v>7</v>
      </c>
      <c r="AY75" s="259" t="str">
        <f t="shared" ca="1" si="10"/>
        <v>8. Ownership - Capital Costs</v>
      </c>
      <c r="AZ75" s="268" t="s">
        <v>1214</v>
      </c>
      <c r="BA75" s="259" t="s">
        <v>1124</v>
      </c>
      <c r="BB75" s="259">
        <v>2050</v>
      </c>
      <c r="BC75" s="259" t="str">
        <f t="shared" ca="1" si="13"/>
        <v>7_AJ45_Engineering_2050</v>
      </c>
      <c r="BD75" s="259" t="s">
        <v>540</v>
      </c>
      <c r="BE75" s="259"/>
      <c r="BF75" s="268" t="str">
        <f t="shared" si="11"/>
        <v>&gt;=0</v>
      </c>
      <c r="BG75" s="268" t="s">
        <v>85</v>
      </c>
      <c r="BH75" s="268" t="s">
        <v>85</v>
      </c>
    </row>
    <row r="76" spans="1:60" ht="13.5" hidden="1" customHeight="1" thickBot="1">
      <c r="A76" s="185"/>
      <c r="B76" s="584"/>
      <c r="C76" s="228"/>
      <c r="D76" s="585"/>
      <c r="E76" s="585"/>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7"/>
      <c r="AF76" s="457"/>
      <c r="AG76" s="457"/>
      <c r="AH76" s="457"/>
      <c r="AI76" s="457"/>
      <c r="AJ76" s="457"/>
      <c r="AK76" s="457"/>
      <c r="AL76" s="457"/>
      <c r="AM76" s="457"/>
      <c r="AN76" s="457"/>
      <c r="AO76" s="458"/>
      <c r="AQ76" s="84" t="s">
        <v>395</v>
      </c>
      <c r="AU76" s="459" t="str">
        <f t="shared" ca="1" si="14"/>
        <v>AK</v>
      </c>
      <c r="AV76" s="459">
        <f t="shared" si="15"/>
        <v>45</v>
      </c>
      <c r="AW76" s="259" t="str">
        <f t="shared" ca="1" si="12"/>
        <v>AK45</v>
      </c>
      <c r="AX76" s="268">
        <f t="shared" si="16"/>
        <v>7</v>
      </c>
      <c r="AY76" s="259" t="str">
        <f t="shared" ca="1" si="10"/>
        <v>8. Ownership - Capital Costs</v>
      </c>
      <c r="AZ76" s="268" t="s">
        <v>1214</v>
      </c>
      <c r="BA76" s="259" t="s">
        <v>1124</v>
      </c>
      <c r="BB76" s="259">
        <v>2051</v>
      </c>
      <c r="BC76" s="259" t="str">
        <f t="shared" ca="1" si="13"/>
        <v>7_AK45_Engineering_2051</v>
      </c>
      <c r="BD76" s="259" t="s">
        <v>540</v>
      </c>
      <c r="BE76" s="259"/>
      <c r="BF76" s="268" t="str">
        <f t="shared" si="11"/>
        <v>&gt;=0</v>
      </c>
      <c r="BG76" s="268" t="s">
        <v>85</v>
      </c>
      <c r="BH76" s="268" t="s">
        <v>85</v>
      </c>
    </row>
    <row r="77" spans="1:60" ht="13.5" hidden="1" customHeight="1" thickBot="1">
      <c r="A77" s="185"/>
      <c r="B77" s="584"/>
      <c r="C77" s="228"/>
      <c r="D77" s="585"/>
      <c r="E77" s="585"/>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7"/>
      <c r="AF77" s="457"/>
      <c r="AG77" s="457"/>
      <c r="AH77" s="457"/>
      <c r="AI77" s="457"/>
      <c r="AJ77" s="457"/>
      <c r="AK77" s="457"/>
      <c r="AL77" s="457"/>
      <c r="AM77" s="457"/>
      <c r="AN77" s="457"/>
      <c r="AO77" s="458"/>
      <c r="AQ77" s="84" t="s">
        <v>395</v>
      </c>
      <c r="AU77" s="459" t="str">
        <f t="shared" ca="1" si="14"/>
        <v>AL</v>
      </c>
      <c r="AV77" s="459">
        <f t="shared" si="15"/>
        <v>45</v>
      </c>
      <c r="AW77" s="259" t="str">
        <f t="shared" ca="1" si="12"/>
        <v>AL45</v>
      </c>
      <c r="AX77" s="268">
        <f t="shared" si="16"/>
        <v>7</v>
      </c>
      <c r="AY77" s="259" t="str">
        <f t="shared" ca="1" si="10"/>
        <v>8. Ownership - Capital Costs</v>
      </c>
      <c r="AZ77" s="268" t="s">
        <v>1214</v>
      </c>
      <c r="BA77" s="259" t="s">
        <v>1124</v>
      </c>
      <c r="BB77" s="259">
        <v>2052</v>
      </c>
      <c r="BC77" s="259" t="str">
        <f t="shared" ca="1" si="13"/>
        <v>7_AL45_Engineering_2052</v>
      </c>
      <c r="BD77" s="259" t="s">
        <v>540</v>
      </c>
      <c r="BE77" s="259"/>
      <c r="BF77" s="268" t="str">
        <f t="shared" si="11"/>
        <v>&gt;=0</v>
      </c>
      <c r="BG77" s="268" t="s">
        <v>85</v>
      </c>
      <c r="BH77" s="268" t="s">
        <v>85</v>
      </c>
    </row>
    <row r="78" spans="1:60" ht="13.5" hidden="1" customHeight="1" thickBot="1">
      <c r="A78" s="185"/>
      <c r="B78" s="584"/>
      <c r="C78" s="228"/>
      <c r="D78" s="585"/>
      <c r="E78" s="585"/>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7"/>
      <c r="AF78" s="457"/>
      <c r="AG78" s="457"/>
      <c r="AH78" s="457"/>
      <c r="AI78" s="457"/>
      <c r="AJ78" s="457"/>
      <c r="AK78" s="457"/>
      <c r="AL78" s="457"/>
      <c r="AM78" s="457"/>
      <c r="AN78" s="457"/>
      <c r="AO78" s="458"/>
      <c r="AQ78" s="84" t="s">
        <v>395</v>
      </c>
      <c r="AU78" s="459" t="str">
        <f t="shared" ca="1" si="14"/>
        <v>AM</v>
      </c>
      <c r="AV78" s="459">
        <f t="shared" si="15"/>
        <v>45</v>
      </c>
      <c r="AW78" s="259" t="str">
        <f t="shared" ca="1" si="12"/>
        <v>AM45</v>
      </c>
      <c r="AX78" s="268">
        <f t="shared" si="16"/>
        <v>7</v>
      </c>
      <c r="AY78" s="259" t="str">
        <f t="shared" ca="1" si="10"/>
        <v>8. Ownership - Capital Costs</v>
      </c>
      <c r="AZ78" s="268" t="s">
        <v>1214</v>
      </c>
      <c r="BA78" s="259" t="s">
        <v>1124</v>
      </c>
      <c r="BB78" s="259">
        <v>2053</v>
      </c>
      <c r="BC78" s="259" t="str">
        <f t="shared" ca="1" si="13"/>
        <v>7_AM45_Engineering_2053</v>
      </c>
      <c r="BD78" s="259" t="s">
        <v>540</v>
      </c>
      <c r="BE78" s="259"/>
      <c r="BF78" s="268" t="str">
        <f t="shared" si="11"/>
        <v>&gt;=0</v>
      </c>
      <c r="BG78" s="268" t="s">
        <v>85</v>
      </c>
      <c r="BH78" s="268" t="s">
        <v>85</v>
      </c>
    </row>
    <row r="79" spans="1:60" ht="13.5" hidden="1" customHeight="1" thickBot="1">
      <c r="A79" s="185"/>
      <c r="B79" s="584"/>
      <c r="C79" s="228"/>
      <c r="D79" s="585"/>
      <c r="E79" s="585"/>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7"/>
      <c r="AF79" s="457"/>
      <c r="AG79" s="457"/>
      <c r="AH79" s="457"/>
      <c r="AI79" s="457"/>
      <c r="AJ79" s="457"/>
      <c r="AK79" s="457"/>
      <c r="AL79" s="457"/>
      <c r="AM79" s="457"/>
      <c r="AN79" s="457"/>
      <c r="AO79" s="458"/>
      <c r="AQ79" s="84" t="s">
        <v>395</v>
      </c>
      <c r="AU79" s="459" t="str">
        <f t="shared" ca="1" si="14"/>
        <v>AN</v>
      </c>
      <c r="AV79" s="459">
        <f t="shared" si="15"/>
        <v>45</v>
      </c>
      <c r="AW79" s="259" t="str">
        <f t="shared" ca="1" si="12"/>
        <v>AN45</v>
      </c>
      <c r="AX79" s="268">
        <f t="shared" si="16"/>
        <v>7</v>
      </c>
      <c r="AY79" s="259" t="str">
        <f t="shared" ca="1" si="10"/>
        <v>8. Ownership - Capital Costs</v>
      </c>
      <c r="AZ79" s="268" t="s">
        <v>1214</v>
      </c>
      <c r="BA79" s="259" t="s">
        <v>1124</v>
      </c>
      <c r="BB79" s="259">
        <v>2054</v>
      </c>
      <c r="BC79" s="259" t="str">
        <f t="shared" ca="1" si="13"/>
        <v>7_AN45_Engineering_2054</v>
      </c>
      <c r="BD79" s="259" t="s">
        <v>540</v>
      </c>
      <c r="BE79" s="259"/>
      <c r="BF79" s="268" t="str">
        <f t="shared" si="11"/>
        <v>&gt;=0</v>
      </c>
      <c r="BG79" s="268" t="s">
        <v>85</v>
      </c>
      <c r="BH79" s="268" t="s">
        <v>85</v>
      </c>
    </row>
    <row r="80" spans="1:60" ht="13.5" hidden="1" customHeight="1" thickBot="1">
      <c r="A80" s="185"/>
      <c r="B80" s="584"/>
      <c r="C80" s="228"/>
      <c r="D80" s="585"/>
      <c r="E80" s="585"/>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7"/>
      <c r="AF80" s="457"/>
      <c r="AG80" s="457"/>
      <c r="AH80" s="457"/>
      <c r="AI80" s="457"/>
      <c r="AJ80" s="457"/>
      <c r="AK80" s="457"/>
      <c r="AL80" s="457"/>
      <c r="AM80" s="457"/>
      <c r="AN80" s="457"/>
      <c r="AO80" s="458"/>
      <c r="AQ80" s="84" t="s">
        <v>395</v>
      </c>
      <c r="AU80" s="459" t="str">
        <f t="shared" ca="1" si="14"/>
        <v>AO</v>
      </c>
      <c r="AV80" s="459">
        <f t="shared" si="15"/>
        <v>45</v>
      </c>
      <c r="AW80" s="259" t="str">
        <f t="shared" ca="1" si="12"/>
        <v>AO45</v>
      </c>
      <c r="AX80" s="268">
        <v>7</v>
      </c>
      <c r="AY80" s="259" t="str">
        <f ca="1">MID(CELL("filename",AX80),FIND("]",CELL("filename",AX80))+1,256)</f>
        <v>8. Ownership - Capital Costs</v>
      </c>
      <c r="AZ80" s="268" t="s">
        <v>1214</v>
      </c>
      <c r="BA80" s="259" t="s">
        <v>1124</v>
      </c>
      <c r="BB80" s="259" t="s">
        <v>1216</v>
      </c>
      <c r="BC80" s="259" t="str">
        <f t="shared" ca="1" si="13"/>
        <v>7_AO45_Engineering_Additional_Info</v>
      </c>
      <c r="BD80" s="268" t="s">
        <v>223</v>
      </c>
      <c r="BE80" s="268">
        <v>100</v>
      </c>
      <c r="BG80" s="268" t="s">
        <v>85</v>
      </c>
      <c r="BH80" s="268" t="s">
        <v>85</v>
      </c>
    </row>
    <row r="81" spans="1:60" ht="13.5" thickBot="1">
      <c r="A81" s="185">
        <f>+A45+1</f>
        <v>4</v>
      </c>
      <c r="B81" s="584"/>
      <c r="C81" s="228" t="s">
        <v>576</v>
      </c>
      <c r="D81" s="585" t="s">
        <v>1213</v>
      </c>
      <c r="E81" s="585"/>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2"/>
      <c r="AF81" s="442"/>
      <c r="AG81" s="442"/>
      <c r="AH81" s="442"/>
      <c r="AI81" s="442"/>
      <c r="AJ81" s="442"/>
      <c r="AK81" s="442"/>
      <c r="AL81" s="442"/>
      <c r="AM81" s="442"/>
      <c r="AN81" s="442"/>
      <c r="AO81" s="227"/>
      <c r="AS81" s="84" t="s">
        <v>42</v>
      </c>
      <c r="AT81" s="460" t="str">
        <f ca="1">SUBSTITUTE(CELL("address",F81),"$","")</f>
        <v>F81</v>
      </c>
      <c r="AU81" s="461" t="str">
        <f ca="1">CHAR(CODE(AT81))</f>
        <v>F</v>
      </c>
      <c r="AV81" s="461">
        <f>ROW(AT81)</f>
        <v>81</v>
      </c>
      <c r="AW81" s="462" t="str">
        <f ca="1">CONCATENATE(AU81&amp;AV81)</f>
        <v>F81</v>
      </c>
      <c r="AX81" s="455">
        <f t="shared" ref="AX81:AX180" si="17">$AX$5</f>
        <v>7</v>
      </c>
      <c r="AY81" s="462" t="str">
        <f t="shared" ref="AY81:AY115" ca="1" si="18">MID(CELL("filename",AX81),FIND("]",CELL("filename",AX81))+1,256)</f>
        <v>8. Ownership - Capital Costs</v>
      </c>
      <c r="AZ81" s="455" t="s">
        <v>1214</v>
      </c>
      <c r="BA81" s="462" t="s">
        <v>576</v>
      </c>
      <c r="BB81" s="462">
        <v>2020</v>
      </c>
      <c r="BC81" s="462" t="str">
        <f ca="1">AX81&amp;"_"&amp;AW81&amp;"_"&amp;BA81&amp;"_"&amp;BB81</f>
        <v>7_F81_Permitting_2020</v>
      </c>
      <c r="BD81" s="462" t="s">
        <v>540</v>
      </c>
      <c r="BE81" s="462"/>
      <c r="BF81" s="455" t="str">
        <f t="shared" ref="BF81:BF115" si="19">"&gt;=0"</f>
        <v>&gt;=0</v>
      </c>
      <c r="BG81" s="455" t="s">
        <v>85</v>
      </c>
      <c r="BH81" s="455" t="s">
        <v>85</v>
      </c>
    </row>
    <row r="82" spans="1:60" ht="13.5" hidden="1" customHeight="1" thickBot="1">
      <c r="A82" s="185"/>
      <c r="B82" s="584"/>
      <c r="C82" s="228"/>
      <c r="D82" s="585"/>
      <c r="E82" s="585"/>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7"/>
      <c r="AF82" s="457"/>
      <c r="AG82" s="457"/>
      <c r="AH82" s="457"/>
      <c r="AI82" s="457"/>
      <c r="AJ82" s="457"/>
      <c r="AK82" s="457"/>
      <c r="AL82" s="457"/>
      <c r="AM82" s="457"/>
      <c r="AN82" s="457"/>
      <c r="AO82" s="458"/>
      <c r="AQ82" s="84" t="s">
        <v>395</v>
      </c>
      <c r="AU82" s="459" t="str">
        <f ca="1">IF(AU81="Z","AA",IF(LEN(AU81)=1,CHAR(CODE(AU81)+1),IF(RIGHT(AU81,1)="Z",CHAR(CODE(LEFT(AU81,1))+1),LEFT(AU81,1))&amp;CHAR(65+MOD(CODE(RIGHT(AU81,1))+1-65,26))))</f>
        <v>G</v>
      </c>
      <c r="AV82" s="459">
        <f>AV81</f>
        <v>81</v>
      </c>
      <c r="AW82" s="259" t="str">
        <f t="shared" ref="AW82:AW116" ca="1" si="20">CONCATENATE(AU82&amp;AV82)</f>
        <v>G81</v>
      </c>
      <c r="AX82" s="268">
        <f t="shared" si="17"/>
        <v>7</v>
      </c>
      <c r="AY82" s="259" t="str">
        <f t="shared" ca="1" si="18"/>
        <v>8. Ownership - Capital Costs</v>
      </c>
      <c r="AZ82" s="268" t="s">
        <v>1214</v>
      </c>
      <c r="BA82" s="259" t="s">
        <v>576</v>
      </c>
      <c r="BB82" s="259">
        <v>2021</v>
      </c>
      <c r="BC82" s="259" t="str">
        <f t="shared" ref="BC82:BC116" ca="1" si="21">AX82&amp;"_"&amp;AW82&amp;"_"&amp;BA82&amp;"_"&amp;BB82</f>
        <v>7_G81_Permitting_2021</v>
      </c>
      <c r="BD82" s="259" t="s">
        <v>540</v>
      </c>
      <c r="BE82" s="259"/>
      <c r="BF82" s="268" t="str">
        <f t="shared" si="19"/>
        <v>&gt;=0</v>
      </c>
      <c r="BG82" s="268" t="s">
        <v>85</v>
      </c>
      <c r="BH82" s="268" t="s">
        <v>85</v>
      </c>
    </row>
    <row r="83" spans="1:60" ht="13.5" hidden="1" customHeight="1" thickBot="1">
      <c r="A83" s="185"/>
      <c r="B83" s="584"/>
      <c r="C83" s="228"/>
      <c r="D83" s="585"/>
      <c r="E83" s="585"/>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7"/>
      <c r="AF83" s="457"/>
      <c r="AG83" s="457"/>
      <c r="AH83" s="457"/>
      <c r="AI83" s="457"/>
      <c r="AJ83" s="457"/>
      <c r="AK83" s="457"/>
      <c r="AL83" s="457"/>
      <c r="AM83" s="457"/>
      <c r="AN83" s="457"/>
      <c r="AO83" s="458"/>
      <c r="AQ83" s="84" t="s">
        <v>395</v>
      </c>
      <c r="AU83" s="459" t="str">
        <f t="shared" ref="AU83:AU116" ca="1" si="22">IF(AU82="Z","AA",IF(LEN(AU82)=1,CHAR(CODE(AU82)+1),IF(RIGHT(AU82,1)="Z",CHAR(CODE(LEFT(AU82,1))+1),LEFT(AU82,1))&amp;CHAR(65+MOD(CODE(RIGHT(AU82,1))+1-65,26))))</f>
        <v>H</v>
      </c>
      <c r="AV83" s="459">
        <f t="shared" ref="AV83:AV116" si="23">AV82</f>
        <v>81</v>
      </c>
      <c r="AW83" s="259" t="str">
        <f t="shared" ca="1" si="20"/>
        <v>H81</v>
      </c>
      <c r="AX83" s="268">
        <f t="shared" si="17"/>
        <v>7</v>
      </c>
      <c r="AY83" s="259" t="str">
        <f t="shared" ca="1" si="18"/>
        <v>8. Ownership - Capital Costs</v>
      </c>
      <c r="AZ83" s="268" t="s">
        <v>1214</v>
      </c>
      <c r="BA83" s="259" t="s">
        <v>576</v>
      </c>
      <c r="BB83" s="259">
        <v>2022</v>
      </c>
      <c r="BC83" s="259" t="str">
        <f t="shared" ca="1" si="21"/>
        <v>7_H81_Permitting_2022</v>
      </c>
      <c r="BD83" s="259" t="s">
        <v>540</v>
      </c>
      <c r="BE83" s="259"/>
      <c r="BF83" s="268" t="str">
        <f t="shared" si="19"/>
        <v>&gt;=0</v>
      </c>
      <c r="BG83" s="268" t="s">
        <v>85</v>
      </c>
      <c r="BH83" s="268" t="s">
        <v>85</v>
      </c>
    </row>
    <row r="84" spans="1:60" ht="13.5" hidden="1" customHeight="1" thickBot="1">
      <c r="A84" s="185"/>
      <c r="B84" s="584"/>
      <c r="C84" s="228"/>
      <c r="D84" s="585"/>
      <c r="E84" s="585"/>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7"/>
      <c r="AF84" s="457"/>
      <c r="AG84" s="457"/>
      <c r="AH84" s="457"/>
      <c r="AI84" s="457"/>
      <c r="AJ84" s="457"/>
      <c r="AK84" s="457"/>
      <c r="AL84" s="457"/>
      <c r="AM84" s="457"/>
      <c r="AN84" s="457"/>
      <c r="AO84" s="458"/>
      <c r="AQ84" s="84" t="s">
        <v>395</v>
      </c>
      <c r="AU84" s="459" t="str">
        <f t="shared" ca="1" si="22"/>
        <v>I</v>
      </c>
      <c r="AV84" s="459">
        <f t="shared" si="23"/>
        <v>81</v>
      </c>
      <c r="AW84" s="259" t="str">
        <f t="shared" ca="1" si="20"/>
        <v>I81</v>
      </c>
      <c r="AX84" s="268">
        <f t="shared" si="17"/>
        <v>7</v>
      </c>
      <c r="AY84" s="259" t="str">
        <f t="shared" ca="1" si="18"/>
        <v>8. Ownership - Capital Costs</v>
      </c>
      <c r="AZ84" s="268" t="s">
        <v>1214</v>
      </c>
      <c r="BA84" s="259" t="s">
        <v>576</v>
      </c>
      <c r="BB84" s="259">
        <v>2023</v>
      </c>
      <c r="BC84" s="259" t="str">
        <f t="shared" ca="1" si="21"/>
        <v>7_I81_Permitting_2023</v>
      </c>
      <c r="BD84" s="259" t="s">
        <v>540</v>
      </c>
      <c r="BE84" s="259"/>
      <c r="BF84" s="268" t="str">
        <f t="shared" si="19"/>
        <v>&gt;=0</v>
      </c>
      <c r="BG84" s="268" t="s">
        <v>85</v>
      </c>
      <c r="BH84" s="268" t="s">
        <v>85</v>
      </c>
    </row>
    <row r="85" spans="1:60" ht="13.5" hidden="1" customHeight="1" thickBot="1">
      <c r="A85" s="185"/>
      <c r="B85" s="584"/>
      <c r="C85" s="228"/>
      <c r="D85" s="585"/>
      <c r="E85" s="585"/>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7"/>
      <c r="AF85" s="457"/>
      <c r="AG85" s="457"/>
      <c r="AH85" s="457"/>
      <c r="AI85" s="457"/>
      <c r="AJ85" s="457"/>
      <c r="AK85" s="457"/>
      <c r="AL85" s="457"/>
      <c r="AM85" s="457"/>
      <c r="AN85" s="457"/>
      <c r="AO85" s="458"/>
      <c r="AQ85" s="84" t="s">
        <v>395</v>
      </c>
      <c r="AU85" s="459" t="str">
        <f t="shared" ca="1" si="22"/>
        <v>J</v>
      </c>
      <c r="AV85" s="459">
        <f t="shared" si="23"/>
        <v>81</v>
      </c>
      <c r="AW85" s="259" t="str">
        <f t="shared" ca="1" si="20"/>
        <v>J81</v>
      </c>
      <c r="AX85" s="268">
        <f t="shared" si="17"/>
        <v>7</v>
      </c>
      <c r="AY85" s="259" t="str">
        <f t="shared" ca="1" si="18"/>
        <v>8. Ownership - Capital Costs</v>
      </c>
      <c r="AZ85" s="268" t="s">
        <v>1214</v>
      </c>
      <c r="BA85" s="259" t="s">
        <v>576</v>
      </c>
      <c r="BB85" s="259">
        <v>2024</v>
      </c>
      <c r="BC85" s="259" t="str">
        <f t="shared" ca="1" si="21"/>
        <v>7_J81_Permitting_2024</v>
      </c>
      <c r="BD85" s="259" t="s">
        <v>540</v>
      </c>
      <c r="BE85" s="259"/>
      <c r="BF85" s="268" t="str">
        <f t="shared" si="19"/>
        <v>&gt;=0</v>
      </c>
      <c r="BG85" s="268" t="s">
        <v>85</v>
      </c>
      <c r="BH85" s="268" t="s">
        <v>85</v>
      </c>
    </row>
    <row r="86" spans="1:60" ht="13.5" hidden="1" customHeight="1" thickBot="1">
      <c r="A86" s="185"/>
      <c r="B86" s="584"/>
      <c r="C86" s="228"/>
      <c r="D86" s="585"/>
      <c r="E86" s="585"/>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7"/>
      <c r="AF86" s="457"/>
      <c r="AG86" s="457"/>
      <c r="AH86" s="457"/>
      <c r="AI86" s="457"/>
      <c r="AJ86" s="457"/>
      <c r="AK86" s="457"/>
      <c r="AL86" s="457"/>
      <c r="AM86" s="457"/>
      <c r="AN86" s="457"/>
      <c r="AO86" s="458"/>
      <c r="AQ86" s="84" t="s">
        <v>395</v>
      </c>
      <c r="AU86" s="459" t="str">
        <f t="shared" ca="1" si="22"/>
        <v>K</v>
      </c>
      <c r="AV86" s="459">
        <f t="shared" si="23"/>
        <v>81</v>
      </c>
      <c r="AW86" s="259" t="str">
        <f t="shared" ca="1" si="20"/>
        <v>K81</v>
      </c>
      <c r="AX86" s="268">
        <f t="shared" si="17"/>
        <v>7</v>
      </c>
      <c r="AY86" s="259" t="str">
        <f t="shared" ca="1" si="18"/>
        <v>8. Ownership - Capital Costs</v>
      </c>
      <c r="AZ86" s="268" t="s">
        <v>1214</v>
      </c>
      <c r="BA86" s="259" t="s">
        <v>576</v>
      </c>
      <c r="BB86" s="259">
        <v>2025</v>
      </c>
      <c r="BC86" s="259" t="str">
        <f t="shared" ca="1" si="21"/>
        <v>7_K81_Permitting_2025</v>
      </c>
      <c r="BD86" s="259" t="s">
        <v>540</v>
      </c>
      <c r="BE86" s="259"/>
      <c r="BF86" s="268" t="str">
        <f t="shared" si="19"/>
        <v>&gt;=0</v>
      </c>
      <c r="BG86" s="268" t="s">
        <v>85</v>
      </c>
      <c r="BH86" s="268" t="s">
        <v>85</v>
      </c>
    </row>
    <row r="87" spans="1:60" ht="13.5" hidden="1" customHeight="1" thickBot="1">
      <c r="A87" s="185"/>
      <c r="B87" s="584"/>
      <c r="C87" s="228"/>
      <c r="D87" s="585"/>
      <c r="E87" s="585"/>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7"/>
      <c r="AF87" s="457"/>
      <c r="AG87" s="457"/>
      <c r="AH87" s="457"/>
      <c r="AI87" s="457"/>
      <c r="AJ87" s="457"/>
      <c r="AK87" s="457"/>
      <c r="AL87" s="457"/>
      <c r="AM87" s="457"/>
      <c r="AN87" s="457"/>
      <c r="AO87" s="458"/>
      <c r="AQ87" s="84" t="s">
        <v>395</v>
      </c>
      <c r="AU87" s="459" t="str">
        <f t="shared" ca="1" si="22"/>
        <v>L</v>
      </c>
      <c r="AV87" s="459">
        <f t="shared" si="23"/>
        <v>81</v>
      </c>
      <c r="AW87" s="259" t="str">
        <f t="shared" ca="1" si="20"/>
        <v>L81</v>
      </c>
      <c r="AX87" s="268">
        <f t="shared" si="17"/>
        <v>7</v>
      </c>
      <c r="AY87" s="259" t="str">
        <f t="shared" ca="1" si="18"/>
        <v>8. Ownership - Capital Costs</v>
      </c>
      <c r="AZ87" s="268" t="s">
        <v>1214</v>
      </c>
      <c r="BA87" s="259" t="s">
        <v>576</v>
      </c>
      <c r="BB87" s="259">
        <v>2026</v>
      </c>
      <c r="BC87" s="259" t="str">
        <f t="shared" ca="1" si="21"/>
        <v>7_L81_Permitting_2026</v>
      </c>
      <c r="BD87" s="259" t="s">
        <v>540</v>
      </c>
      <c r="BE87" s="259"/>
      <c r="BF87" s="268" t="str">
        <f t="shared" si="19"/>
        <v>&gt;=0</v>
      </c>
      <c r="BG87" s="268" t="s">
        <v>85</v>
      </c>
      <c r="BH87" s="268" t="s">
        <v>85</v>
      </c>
    </row>
    <row r="88" spans="1:60" ht="13.5" hidden="1" customHeight="1" thickBot="1">
      <c r="A88" s="185"/>
      <c r="B88" s="584"/>
      <c r="C88" s="228"/>
      <c r="D88" s="585"/>
      <c r="E88" s="585"/>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7"/>
      <c r="AF88" s="457"/>
      <c r="AG88" s="457"/>
      <c r="AH88" s="457"/>
      <c r="AI88" s="457"/>
      <c r="AJ88" s="457"/>
      <c r="AK88" s="457"/>
      <c r="AL88" s="457"/>
      <c r="AM88" s="457"/>
      <c r="AN88" s="457"/>
      <c r="AO88" s="458"/>
      <c r="AQ88" s="84" t="s">
        <v>395</v>
      </c>
      <c r="AU88" s="459" t="str">
        <f t="shared" ca="1" si="22"/>
        <v>M</v>
      </c>
      <c r="AV88" s="459">
        <f t="shared" si="23"/>
        <v>81</v>
      </c>
      <c r="AW88" s="259" t="str">
        <f t="shared" ca="1" si="20"/>
        <v>M81</v>
      </c>
      <c r="AX88" s="268">
        <f t="shared" si="17"/>
        <v>7</v>
      </c>
      <c r="AY88" s="259" t="str">
        <f t="shared" ca="1" si="18"/>
        <v>8. Ownership - Capital Costs</v>
      </c>
      <c r="AZ88" s="268" t="s">
        <v>1214</v>
      </c>
      <c r="BA88" s="259" t="s">
        <v>576</v>
      </c>
      <c r="BB88" s="259">
        <v>2027</v>
      </c>
      <c r="BC88" s="259" t="str">
        <f t="shared" ca="1" si="21"/>
        <v>7_M81_Permitting_2027</v>
      </c>
      <c r="BD88" s="259" t="s">
        <v>540</v>
      </c>
      <c r="BE88" s="259"/>
      <c r="BF88" s="268" t="str">
        <f t="shared" si="19"/>
        <v>&gt;=0</v>
      </c>
      <c r="BG88" s="268" t="s">
        <v>85</v>
      </c>
      <c r="BH88" s="268" t="s">
        <v>85</v>
      </c>
    </row>
    <row r="89" spans="1:60" ht="13.5" hidden="1" customHeight="1" thickBot="1">
      <c r="A89" s="185"/>
      <c r="B89" s="584"/>
      <c r="C89" s="228"/>
      <c r="D89" s="585"/>
      <c r="E89" s="585"/>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7"/>
      <c r="AF89" s="457"/>
      <c r="AG89" s="457"/>
      <c r="AH89" s="457"/>
      <c r="AI89" s="457"/>
      <c r="AJ89" s="457"/>
      <c r="AK89" s="457"/>
      <c r="AL89" s="457"/>
      <c r="AM89" s="457"/>
      <c r="AN89" s="457"/>
      <c r="AO89" s="458"/>
      <c r="AQ89" s="84" t="s">
        <v>395</v>
      </c>
      <c r="AU89" s="459" t="str">
        <f t="shared" ca="1" si="22"/>
        <v>N</v>
      </c>
      <c r="AV89" s="459">
        <f t="shared" si="23"/>
        <v>81</v>
      </c>
      <c r="AW89" s="259" t="str">
        <f t="shared" ca="1" si="20"/>
        <v>N81</v>
      </c>
      <c r="AX89" s="268">
        <f t="shared" si="17"/>
        <v>7</v>
      </c>
      <c r="AY89" s="259" t="str">
        <f t="shared" ca="1" si="18"/>
        <v>8. Ownership - Capital Costs</v>
      </c>
      <c r="AZ89" s="268" t="s">
        <v>1214</v>
      </c>
      <c r="BA89" s="259" t="s">
        <v>576</v>
      </c>
      <c r="BB89" s="259">
        <v>2028</v>
      </c>
      <c r="BC89" s="259" t="str">
        <f t="shared" ca="1" si="21"/>
        <v>7_N81_Permitting_2028</v>
      </c>
      <c r="BD89" s="259" t="s">
        <v>540</v>
      </c>
      <c r="BE89" s="259"/>
      <c r="BF89" s="268" t="str">
        <f t="shared" si="19"/>
        <v>&gt;=0</v>
      </c>
      <c r="BG89" s="268" t="s">
        <v>85</v>
      </c>
      <c r="BH89" s="268" t="s">
        <v>85</v>
      </c>
    </row>
    <row r="90" spans="1:60" ht="13.5" hidden="1" customHeight="1" thickBot="1">
      <c r="A90" s="185"/>
      <c r="B90" s="584"/>
      <c r="C90" s="228"/>
      <c r="D90" s="585"/>
      <c r="E90" s="585"/>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7"/>
      <c r="AF90" s="457"/>
      <c r="AG90" s="457"/>
      <c r="AH90" s="457"/>
      <c r="AI90" s="457"/>
      <c r="AJ90" s="457"/>
      <c r="AK90" s="457"/>
      <c r="AL90" s="457"/>
      <c r="AM90" s="457"/>
      <c r="AN90" s="457"/>
      <c r="AO90" s="458"/>
      <c r="AQ90" s="84" t="s">
        <v>395</v>
      </c>
      <c r="AU90" s="459" t="str">
        <f t="shared" ca="1" si="22"/>
        <v>O</v>
      </c>
      <c r="AV90" s="459">
        <f t="shared" si="23"/>
        <v>81</v>
      </c>
      <c r="AW90" s="259" t="str">
        <f t="shared" ca="1" si="20"/>
        <v>O81</v>
      </c>
      <c r="AX90" s="268">
        <f t="shared" si="17"/>
        <v>7</v>
      </c>
      <c r="AY90" s="259" t="str">
        <f t="shared" ca="1" si="18"/>
        <v>8. Ownership - Capital Costs</v>
      </c>
      <c r="AZ90" s="268" t="s">
        <v>1214</v>
      </c>
      <c r="BA90" s="259" t="s">
        <v>576</v>
      </c>
      <c r="BB90" s="259">
        <v>2029</v>
      </c>
      <c r="BC90" s="259" t="str">
        <f t="shared" ca="1" si="21"/>
        <v>7_O81_Permitting_2029</v>
      </c>
      <c r="BD90" s="259" t="s">
        <v>540</v>
      </c>
      <c r="BE90" s="259"/>
      <c r="BF90" s="268" t="str">
        <f t="shared" si="19"/>
        <v>&gt;=0</v>
      </c>
      <c r="BG90" s="268" t="s">
        <v>85</v>
      </c>
      <c r="BH90" s="268" t="s">
        <v>85</v>
      </c>
    </row>
    <row r="91" spans="1:60" ht="13.5" hidden="1" customHeight="1" thickBot="1">
      <c r="A91" s="185"/>
      <c r="B91" s="584"/>
      <c r="C91" s="228"/>
      <c r="D91" s="585"/>
      <c r="E91" s="585"/>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7"/>
      <c r="AF91" s="457"/>
      <c r="AG91" s="457"/>
      <c r="AH91" s="457"/>
      <c r="AI91" s="457"/>
      <c r="AJ91" s="457"/>
      <c r="AK91" s="457"/>
      <c r="AL91" s="457"/>
      <c r="AM91" s="457"/>
      <c r="AN91" s="457"/>
      <c r="AO91" s="458"/>
      <c r="AQ91" s="84" t="s">
        <v>395</v>
      </c>
      <c r="AU91" s="459" t="str">
        <f t="shared" ca="1" si="22"/>
        <v>P</v>
      </c>
      <c r="AV91" s="459">
        <f t="shared" si="23"/>
        <v>81</v>
      </c>
      <c r="AW91" s="259" t="str">
        <f t="shared" ca="1" si="20"/>
        <v>P81</v>
      </c>
      <c r="AX91" s="268">
        <f t="shared" si="17"/>
        <v>7</v>
      </c>
      <c r="AY91" s="259" t="str">
        <f t="shared" ca="1" si="18"/>
        <v>8. Ownership - Capital Costs</v>
      </c>
      <c r="AZ91" s="268" t="s">
        <v>1214</v>
      </c>
      <c r="BA91" s="259" t="s">
        <v>576</v>
      </c>
      <c r="BB91" s="259">
        <v>2030</v>
      </c>
      <c r="BC91" s="259" t="str">
        <f t="shared" ca="1" si="21"/>
        <v>7_P81_Permitting_2030</v>
      </c>
      <c r="BD91" s="259" t="s">
        <v>540</v>
      </c>
      <c r="BE91" s="259"/>
      <c r="BF91" s="268" t="str">
        <f t="shared" si="19"/>
        <v>&gt;=0</v>
      </c>
      <c r="BG91" s="268" t="s">
        <v>85</v>
      </c>
      <c r="BH91" s="268" t="s">
        <v>85</v>
      </c>
    </row>
    <row r="92" spans="1:60" ht="13.5" hidden="1" customHeight="1" thickBot="1">
      <c r="A92" s="185"/>
      <c r="B92" s="584"/>
      <c r="C92" s="228"/>
      <c r="D92" s="585"/>
      <c r="E92" s="585"/>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7"/>
      <c r="AF92" s="457"/>
      <c r="AG92" s="457"/>
      <c r="AH92" s="457"/>
      <c r="AI92" s="457"/>
      <c r="AJ92" s="457"/>
      <c r="AK92" s="457"/>
      <c r="AL92" s="457"/>
      <c r="AM92" s="457"/>
      <c r="AN92" s="457"/>
      <c r="AO92" s="458"/>
      <c r="AQ92" s="84" t="s">
        <v>395</v>
      </c>
      <c r="AU92" s="459" t="str">
        <f t="shared" ca="1" si="22"/>
        <v>Q</v>
      </c>
      <c r="AV92" s="459">
        <f t="shared" si="23"/>
        <v>81</v>
      </c>
      <c r="AW92" s="259" t="str">
        <f t="shared" ca="1" si="20"/>
        <v>Q81</v>
      </c>
      <c r="AX92" s="268">
        <f t="shared" si="17"/>
        <v>7</v>
      </c>
      <c r="AY92" s="259" t="str">
        <f t="shared" ca="1" si="18"/>
        <v>8. Ownership - Capital Costs</v>
      </c>
      <c r="AZ92" s="268" t="s">
        <v>1214</v>
      </c>
      <c r="BA92" s="259" t="s">
        <v>576</v>
      </c>
      <c r="BB92" s="259">
        <v>2031</v>
      </c>
      <c r="BC92" s="259" t="str">
        <f t="shared" ca="1" si="21"/>
        <v>7_Q81_Permitting_2031</v>
      </c>
      <c r="BD92" s="259" t="s">
        <v>540</v>
      </c>
      <c r="BE92" s="259"/>
      <c r="BF92" s="268" t="str">
        <f t="shared" si="19"/>
        <v>&gt;=0</v>
      </c>
      <c r="BG92" s="268" t="s">
        <v>85</v>
      </c>
      <c r="BH92" s="268" t="s">
        <v>85</v>
      </c>
    </row>
    <row r="93" spans="1:60" ht="13.5" hidden="1" customHeight="1" thickBot="1">
      <c r="A93" s="185"/>
      <c r="B93" s="584"/>
      <c r="C93" s="228"/>
      <c r="D93" s="585"/>
      <c r="E93" s="585"/>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7"/>
      <c r="AF93" s="457"/>
      <c r="AG93" s="457"/>
      <c r="AH93" s="457"/>
      <c r="AI93" s="457"/>
      <c r="AJ93" s="457"/>
      <c r="AK93" s="457"/>
      <c r="AL93" s="457"/>
      <c r="AM93" s="457"/>
      <c r="AN93" s="457"/>
      <c r="AO93" s="458"/>
      <c r="AQ93" s="84" t="s">
        <v>395</v>
      </c>
      <c r="AU93" s="459" t="str">
        <f t="shared" ca="1" si="22"/>
        <v>R</v>
      </c>
      <c r="AV93" s="459">
        <f t="shared" si="23"/>
        <v>81</v>
      </c>
      <c r="AW93" s="259" t="str">
        <f t="shared" ca="1" si="20"/>
        <v>R81</v>
      </c>
      <c r="AX93" s="268">
        <f t="shared" si="17"/>
        <v>7</v>
      </c>
      <c r="AY93" s="259" t="str">
        <f t="shared" ca="1" si="18"/>
        <v>8. Ownership - Capital Costs</v>
      </c>
      <c r="AZ93" s="268" t="s">
        <v>1214</v>
      </c>
      <c r="BA93" s="259" t="s">
        <v>576</v>
      </c>
      <c r="BB93" s="259">
        <v>2032</v>
      </c>
      <c r="BC93" s="259" t="str">
        <f t="shared" ca="1" si="21"/>
        <v>7_R81_Permitting_2032</v>
      </c>
      <c r="BD93" s="259" t="s">
        <v>540</v>
      </c>
      <c r="BE93" s="259"/>
      <c r="BF93" s="268" t="str">
        <f t="shared" si="19"/>
        <v>&gt;=0</v>
      </c>
      <c r="BG93" s="268" t="s">
        <v>85</v>
      </c>
      <c r="BH93" s="268" t="s">
        <v>85</v>
      </c>
    </row>
    <row r="94" spans="1:60" ht="13.5" hidden="1" customHeight="1" thickBot="1">
      <c r="A94" s="185"/>
      <c r="B94" s="584"/>
      <c r="C94" s="228"/>
      <c r="D94" s="585"/>
      <c r="E94" s="585"/>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7"/>
      <c r="AF94" s="457"/>
      <c r="AG94" s="457"/>
      <c r="AH94" s="457"/>
      <c r="AI94" s="457"/>
      <c r="AJ94" s="457"/>
      <c r="AK94" s="457"/>
      <c r="AL94" s="457"/>
      <c r="AM94" s="457"/>
      <c r="AN94" s="457"/>
      <c r="AO94" s="458"/>
      <c r="AQ94" s="84" t="s">
        <v>395</v>
      </c>
      <c r="AU94" s="459" t="str">
        <f t="shared" ca="1" si="22"/>
        <v>S</v>
      </c>
      <c r="AV94" s="459">
        <f t="shared" si="23"/>
        <v>81</v>
      </c>
      <c r="AW94" s="259" t="str">
        <f t="shared" ca="1" si="20"/>
        <v>S81</v>
      </c>
      <c r="AX94" s="268">
        <f t="shared" si="17"/>
        <v>7</v>
      </c>
      <c r="AY94" s="259" t="str">
        <f t="shared" ca="1" si="18"/>
        <v>8. Ownership - Capital Costs</v>
      </c>
      <c r="AZ94" s="268" t="s">
        <v>1214</v>
      </c>
      <c r="BA94" s="259" t="s">
        <v>576</v>
      </c>
      <c r="BB94" s="259">
        <v>2033</v>
      </c>
      <c r="BC94" s="259" t="str">
        <f t="shared" ca="1" si="21"/>
        <v>7_S81_Permitting_2033</v>
      </c>
      <c r="BD94" s="259" t="s">
        <v>540</v>
      </c>
      <c r="BE94" s="259"/>
      <c r="BF94" s="268" t="str">
        <f t="shared" si="19"/>
        <v>&gt;=0</v>
      </c>
      <c r="BG94" s="268" t="s">
        <v>85</v>
      </c>
      <c r="BH94" s="268" t="s">
        <v>85</v>
      </c>
    </row>
    <row r="95" spans="1:60" ht="13.5" hidden="1" customHeight="1" thickBot="1">
      <c r="A95" s="185"/>
      <c r="B95" s="584"/>
      <c r="C95" s="228"/>
      <c r="D95" s="585"/>
      <c r="E95" s="585"/>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7"/>
      <c r="AF95" s="457"/>
      <c r="AG95" s="457"/>
      <c r="AH95" s="457"/>
      <c r="AI95" s="457"/>
      <c r="AJ95" s="457"/>
      <c r="AK95" s="457"/>
      <c r="AL95" s="457"/>
      <c r="AM95" s="457"/>
      <c r="AN95" s="457"/>
      <c r="AO95" s="458"/>
      <c r="AQ95" s="84" t="s">
        <v>395</v>
      </c>
      <c r="AU95" s="459" t="str">
        <f t="shared" ca="1" si="22"/>
        <v>T</v>
      </c>
      <c r="AV95" s="459">
        <f t="shared" si="23"/>
        <v>81</v>
      </c>
      <c r="AW95" s="259" t="str">
        <f t="shared" ca="1" si="20"/>
        <v>T81</v>
      </c>
      <c r="AX95" s="268">
        <f t="shared" si="17"/>
        <v>7</v>
      </c>
      <c r="AY95" s="259" t="str">
        <f t="shared" ca="1" si="18"/>
        <v>8. Ownership - Capital Costs</v>
      </c>
      <c r="AZ95" s="268" t="s">
        <v>1214</v>
      </c>
      <c r="BA95" s="259" t="s">
        <v>576</v>
      </c>
      <c r="BB95" s="259">
        <v>2034</v>
      </c>
      <c r="BC95" s="259" t="str">
        <f t="shared" ca="1" si="21"/>
        <v>7_T81_Permitting_2034</v>
      </c>
      <c r="BD95" s="259" t="s">
        <v>540</v>
      </c>
      <c r="BE95" s="259"/>
      <c r="BF95" s="268" t="str">
        <f t="shared" si="19"/>
        <v>&gt;=0</v>
      </c>
      <c r="BG95" s="268" t="s">
        <v>85</v>
      </c>
      <c r="BH95" s="268" t="s">
        <v>85</v>
      </c>
    </row>
    <row r="96" spans="1:60" ht="13.5" hidden="1" customHeight="1" thickBot="1">
      <c r="A96" s="185"/>
      <c r="B96" s="584"/>
      <c r="C96" s="228"/>
      <c r="D96" s="585"/>
      <c r="E96" s="585"/>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7"/>
      <c r="AF96" s="457"/>
      <c r="AG96" s="457"/>
      <c r="AH96" s="457"/>
      <c r="AI96" s="457"/>
      <c r="AJ96" s="457"/>
      <c r="AK96" s="457"/>
      <c r="AL96" s="457"/>
      <c r="AM96" s="457"/>
      <c r="AN96" s="457"/>
      <c r="AO96" s="458"/>
      <c r="AQ96" s="84" t="s">
        <v>395</v>
      </c>
      <c r="AU96" s="459" t="str">
        <f t="shared" ca="1" si="22"/>
        <v>U</v>
      </c>
      <c r="AV96" s="459">
        <f t="shared" si="23"/>
        <v>81</v>
      </c>
      <c r="AW96" s="259" t="str">
        <f t="shared" ca="1" si="20"/>
        <v>U81</v>
      </c>
      <c r="AX96" s="268">
        <f t="shared" si="17"/>
        <v>7</v>
      </c>
      <c r="AY96" s="259" t="str">
        <f t="shared" ca="1" si="18"/>
        <v>8. Ownership - Capital Costs</v>
      </c>
      <c r="AZ96" s="268" t="s">
        <v>1214</v>
      </c>
      <c r="BA96" s="259" t="s">
        <v>576</v>
      </c>
      <c r="BB96" s="259">
        <v>2035</v>
      </c>
      <c r="BC96" s="259" t="str">
        <f t="shared" ca="1" si="21"/>
        <v>7_U81_Permitting_2035</v>
      </c>
      <c r="BD96" s="259" t="s">
        <v>540</v>
      </c>
      <c r="BE96" s="259"/>
      <c r="BF96" s="268" t="str">
        <f t="shared" si="19"/>
        <v>&gt;=0</v>
      </c>
      <c r="BG96" s="268" t="s">
        <v>85</v>
      </c>
      <c r="BH96" s="268" t="s">
        <v>85</v>
      </c>
    </row>
    <row r="97" spans="1:60" ht="13.5" hidden="1" customHeight="1" thickBot="1">
      <c r="A97" s="185"/>
      <c r="B97" s="584"/>
      <c r="C97" s="228"/>
      <c r="D97" s="585"/>
      <c r="E97" s="585"/>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7"/>
      <c r="AF97" s="457"/>
      <c r="AG97" s="457"/>
      <c r="AH97" s="457"/>
      <c r="AI97" s="457"/>
      <c r="AJ97" s="457"/>
      <c r="AK97" s="457"/>
      <c r="AL97" s="457"/>
      <c r="AM97" s="457"/>
      <c r="AN97" s="457"/>
      <c r="AO97" s="458"/>
      <c r="AQ97" s="84" t="s">
        <v>395</v>
      </c>
      <c r="AU97" s="459" t="str">
        <f t="shared" ca="1" si="22"/>
        <v>V</v>
      </c>
      <c r="AV97" s="459">
        <f t="shared" si="23"/>
        <v>81</v>
      </c>
      <c r="AW97" s="259" t="str">
        <f t="shared" ca="1" si="20"/>
        <v>V81</v>
      </c>
      <c r="AX97" s="268">
        <f t="shared" si="17"/>
        <v>7</v>
      </c>
      <c r="AY97" s="259" t="str">
        <f t="shared" ca="1" si="18"/>
        <v>8. Ownership - Capital Costs</v>
      </c>
      <c r="AZ97" s="268" t="s">
        <v>1214</v>
      </c>
      <c r="BA97" s="259" t="s">
        <v>576</v>
      </c>
      <c r="BB97" s="259">
        <v>2036</v>
      </c>
      <c r="BC97" s="259" t="str">
        <f t="shared" ca="1" si="21"/>
        <v>7_V81_Permitting_2036</v>
      </c>
      <c r="BD97" s="259" t="s">
        <v>540</v>
      </c>
      <c r="BE97" s="259"/>
      <c r="BF97" s="268" t="str">
        <f t="shared" si="19"/>
        <v>&gt;=0</v>
      </c>
      <c r="BG97" s="268" t="s">
        <v>85</v>
      </c>
      <c r="BH97" s="268" t="s">
        <v>85</v>
      </c>
    </row>
    <row r="98" spans="1:60" ht="13.5" hidden="1" customHeight="1" thickBot="1">
      <c r="A98" s="185"/>
      <c r="B98" s="584"/>
      <c r="C98" s="228"/>
      <c r="D98" s="585"/>
      <c r="E98" s="585"/>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7"/>
      <c r="AF98" s="457"/>
      <c r="AG98" s="457"/>
      <c r="AH98" s="457"/>
      <c r="AI98" s="457"/>
      <c r="AJ98" s="457"/>
      <c r="AK98" s="457"/>
      <c r="AL98" s="457"/>
      <c r="AM98" s="457"/>
      <c r="AN98" s="457"/>
      <c r="AO98" s="458"/>
      <c r="AQ98" s="84" t="s">
        <v>395</v>
      </c>
      <c r="AU98" s="459" t="str">
        <f t="shared" ca="1" si="22"/>
        <v>W</v>
      </c>
      <c r="AV98" s="459">
        <f t="shared" si="23"/>
        <v>81</v>
      </c>
      <c r="AW98" s="259" t="str">
        <f t="shared" ca="1" si="20"/>
        <v>W81</v>
      </c>
      <c r="AX98" s="268">
        <f t="shared" si="17"/>
        <v>7</v>
      </c>
      <c r="AY98" s="259" t="str">
        <f t="shared" ca="1" si="18"/>
        <v>8. Ownership - Capital Costs</v>
      </c>
      <c r="AZ98" s="268" t="s">
        <v>1214</v>
      </c>
      <c r="BA98" s="259" t="s">
        <v>576</v>
      </c>
      <c r="BB98" s="259">
        <v>2037</v>
      </c>
      <c r="BC98" s="259" t="str">
        <f t="shared" ca="1" si="21"/>
        <v>7_W81_Permitting_2037</v>
      </c>
      <c r="BD98" s="259" t="s">
        <v>540</v>
      </c>
      <c r="BE98" s="259"/>
      <c r="BF98" s="268" t="str">
        <f t="shared" si="19"/>
        <v>&gt;=0</v>
      </c>
      <c r="BG98" s="268" t="s">
        <v>85</v>
      </c>
      <c r="BH98" s="268" t="s">
        <v>85</v>
      </c>
    </row>
    <row r="99" spans="1:60" ht="13.5" hidden="1" customHeight="1" thickBot="1">
      <c r="A99" s="185"/>
      <c r="B99" s="584"/>
      <c r="C99" s="228"/>
      <c r="D99" s="585"/>
      <c r="E99" s="585"/>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7"/>
      <c r="AF99" s="457"/>
      <c r="AG99" s="457"/>
      <c r="AH99" s="457"/>
      <c r="AI99" s="457"/>
      <c r="AJ99" s="457"/>
      <c r="AK99" s="457"/>
      <c r="AL99" s="457"/>
      <c r="AM99" s="457"/>
      <c r="AN99" s="457"/>
      <c r="AO99" s="458"/>
      <c r="AQ99" s="84" t="s">
        <v>395</v>
      </c>
      <c r="AU99" s="459" t="str">
        <f t="shared" ca="1" si="22"/>
        <v>X</v>
      </c>
      <c r="AV99" s="459">
        <f t="shared" si="23"/>
        <v>81</v>
      </c>
      <c r="AW99" s="259" t="str">
        <f t="shared" ca="1" si="20"/>
        <v>X81</v>
      </c>
      <c r="AX99" s="268">
        <f t="shared" si="17"/>
        <v>7</v>
      </c>
      <c r="AY99" s="259" t="str">
        <f t="shared" ca="1" si="18"/>
        <v>8. Ownership - Capital Costs</v>
      </c>
      <c r="AZ99" s="268" t="s">
        <v>1214</v>
      </c>
      <c r="BA99" s="259" t="s">
        <v>576</v>
      </c>
      <c r="BB99" s="259">
        <v>2038</v>
      </c>
      <c r="BC99" s="259" t="str">
        <f t="shared" ca="1" si="21"/>
        <v>7_X81_Permitting_2038</v>
      </c>
      <c r="BD99" s="259" t="s">
        <v>540</v>
      </c>
      <c r="BE99" s="259"/>
      <c r="BF99" s="268" t="str">
        <f t="shared" si="19"/>
        <v>&gt;=0</v>
      </c>
      <c r="BG99" s="268" t="s">
        <v>85</v>
      </c>
      <c r="BH99" s="268" t="s">
        <v>85</v>
      </c>
    </row>
    <row r="100" spans="1:60" ht="13.5" hidden="1" customHeight="1" thickBot="1">
      <c r="A100" s="185"/>
      <c r="B100" s="584"/>
      <c r="C100" s="228"/>
      <c r="D100" s="585"/>
      <c r="E100" s="585"/>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7"/>
      <c r="AF100" s="457"/>
      <c r="AG100" s="457"/>
      <c r="AH100" s="457"/>
      <c r="AI100" s="457"/>
      <c r="AJ100" s="457"/>
      <c r="AK100" s="457"/>
      <c r="AL100" s="457"/>
      <c r="AM100" s="457"/>
      <c r="AN100" s="457"/>
      <c r="AO100" s="458"/>
      <c r="AQ100" s="84" t="s">
        <v>395</v>
      </c>
      <c r="AU100" s="459" t="str">
        <f t="shared" ca="1" si="22"/>
        <v>Y</v>
      </c>
      <c r="AV100" s="459">
        <f t="shared" si="23"/>
        <v>81</v>
      </c>
      <c r="AW100" s="259" t="str">
        <f t="shared" ca="1" si="20"/>
        <v>Y81</v>
      </c>
      <c r="AX100" s="268">
        <f t="shared" si="17"/>
        <v>7</v>
      </c>
      <c r="AY100" s="259" t="str">
        <f t="shared" ca="1" si="18"/>
        <v>8. Ownership - Capital Costs</v>
      </c>
      <c r="AZ100" s="268" t="s">
        <v>1214</v>
      </c>
      <c r="BA100" s="259" t="s">
        <v>576</v>
      </c>
      <c r="BB100" s="259">
        <v>2039</v>
      </c>
      <c r="BC100" s="259" t="str">
        <f t="shared" ca="1" si="21"/>
        <v>7_Y81_Permitting_2039</v>
      </c>
      <c r="BD100" s="259" t="s">
        <v>540</v>
      </c>
      <c r="BE100" s="259"/>
      <c r="BF100" s="268" t="str">
        <f t="shared" si="19"/>
        <v>&gt;=0</v>
      </c>
      <c r="BG100" s="268" t="s">
        <v>85</v>
      </c>
      <c r="BH100" s="268" t="s">
        <v>85</v>
      </c>
    </row>
    <row r="101" spans="1:60" ht="13.5" hidden="1" customHeight="1" thickBot="1">
      <c r="A101" s="185"/>
      <c r="B101" s="584"/>
      <c r="C101" s="228"/>
      <c r="D101" s="585"/>
      <c r="E101" s="585"/>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7"/>
      <c r="AF101" s="457"/>
      <c r="AG101" s="457"/>
      <c r="AH101" s="457"/>
      <c r="AI101" s="457"/>
      <c r="AJ101" s="457"/>
      <c r="AK101" s="457"/>
      <c r="AL101" s="457"/>
      <c r="AM101" s="457"/>
      <c r="AN101" s="457"/>
      <c r="AO101" s="458"/>
      <c r="AQ101" s="84" t="s">
        <v>395</v>
      </c>
      <c r="AU101" s="459" t="str">
        <f t="shared" ca="1" si="22"/>
        <v>Z</v>
      </c>
      <c r="AV101" s="459">
        <f t="shared" si="23"/>
        <v>81</v>
      </c>
      <c r="AW101" s="259" t="str">
        <f t="shared" ca="1" si="20"/>
        <v>Z81</v>
      </c>
      <c r="AX101" s="268">
        <f t="shared" si="17"/>
        <v>7</v>
      </c>
      <c r="AY101" s="259" t="str">
        <f t="shared" ca="1" si="18"/>
        <v>8. Ownership - Capital Costs</v>
      </c>
      <c r="AZ101" s="268" t="s">
        <v>1214</v>
      </c>
      <c r="BA101" s="259" t="s">
        <v>576</v>
      </c>
      <c r="BB101" s="259">
        <v>2040</v>
      </c>
      <c r="BC101" s="259" t="str">
        <f t="shared" ca="1" si="21"/>
        <v>7_Z81_Permitting_2040</v>
      </c>
      <c r="BD101" s="259" t="s">
        <v>540</v>
      </c>
      <c r="BE101" s="259"/>
      <c r="BF101" s="268" t="str">
        <f t="shared" si="19"/>
        <v>&gt;=0</v>
      </c>
      <c r="BG101" s="268" t="s">
        <v>85</v>
      </c>
      <c r="BH101" s="268" t="s">
        <v>85</v>
      </c>
    </row>
    <row r="102" spans="1:60" ht="13.5" hidden="1" customHeight="1" thickBot="1">
      <c r="A102" s="185"/>
      <c r="B102" s="584"/>
      <c r="C102" s="228"/>
      <c r="D102" s="585"/>
      <c r="E102" s="585"/>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7"/>
      <c r="AF102" s="457"/>
      <c r="AG102" s="457"/>
      <c r="AH102" s="457"/>
      <c r="AI102" s="457"/>
      <c r="AJ102" s="457"/>
      <c r="AK102" s="457"/>
      <c r="AL102" s="457"/>
      <c r="AM102" s="457"/>
      <c r="AN102" s="457"/>
      <c r="AO102" s="458"/>
      <c r="AQ102" s="84" t="s">
        <v>395</v>
      </c>
      <c r="AU102" s="459" t="str">
        <f t="shared" ca="1" si="22"/>
        <v>AA</v>
      </c>
      <c r="AV102" s="459">
        <f t="shared" si="23"/>
        <v>81</v>
      </c>
      <c r="AW102" s="259" t="str">
        <f t="shared" ca="1" si="20"/>
        <v>AA81</v>
      </c>
      <c r="AX102" s="268">
        <f t="shared" si="17"/>
        <v>7</v>
      </c>
      <c r="AY102" s="259" t="str">
        <f t="shared" ca="1" si="18"/>
        <v>8. Ownership - Capital Costs</v>
      </c>
      <c r="AZ102" s="268" t="s">
        <v>1214</v>
      </c>
      <c r="BA102" s="259" t="s">
        <v>576</v>
      </c>
      <c r="BB102" s="259">
        <v>2041</v>
      </c>
      <c r="BC102" s="259" t="str">
        <f t="shared" ca="1" si="21"/>
        <v>7_AA81_Permitting_2041</v>
      </c>
      <c r="BD102" s="259" t="s">
        <v>540</v>
      </c>
      <c r="BE102" s="259"/>
      <c r="BF102" s="268" t="str">
        <f t="shared" si="19"/>
        <v>&gt;=0</v>
      </c>
      <c r="BG102" s="268" t="s">
        <v>85</v>
      </c>
      <c r="BH102" s="268" t="s">
        <v>85</v>
      </c>
    </row>
    <row r="103" spans="1:60" ht="13.5" hidden="1" customHeight="1" thickBot="1">
      <c r="A103" s="185"/>
      <c r="B103" s="584"/>
      <c r="C103" s="228"/>
      <c r="D103" s="585"/>
      <c r="E103" s="585"/>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7"/>
      <c r="AF103" s="457"/>
      <c r="AG103" s="457"/>
      <c r="AH103" s="457"/>
      <c r="AI103" s="457"/>
      <c r="AJ103" s="457"/>
      <c r="AK103" s="457"/>
      <c r="AL103" s="457"/>
      <c r="AM103" s="457"/>
      <c r="AN103" s="457"/>
      <c r="AO103" s="458"/>
      <c r="AQ103" s="84" t="s">
        <v>395</v>
      </c>
      <c r="AU103" s="459" t="str">
        <f t="shared" ca="1" si="22"/>
        <v>AB</v>
      </c>
      <c r="AV103" s="459">
        <f t="shared" si="23"/>
        <v>81</v>
      </c>
      <c r="AW103" s="259" t="str">
        <f t="shared" ca="1" si="20"/>
        <v>AB81</v>
      </c>
      <c r="AX103" s="268">
        <f t="shared" si="17"/>
        <v>7</v>
      </c>
      <c r="AY103" s="259" t="str">
        <f t="shared" ca="1" si="18"/>
        <v>8. Ownership - Capital Costs</v>
      </c>
      <c r="AZ103" s="268" t="s">
        <v>1214</v>
      </c>
      <c r="BA103" s="259" t="s">
        <v>576</v>
      </c>
      <c r="BB103" s="259">
        <v>2042</v>
      </c>
      <c r="BC103" s="259" t="str">
        <f t="shared" ca="1" si="21"/>
        <v>7_AB81_Permitting_2042</v>
      </c>
      <c r="BD103" s="259" t="s">
        <v>540</v>
      </c>
      <c r="BE103" s="259"/>
      <c r="BF103" s="268" t="str">
        <f t="shared" si="19"/>
        <v>&gt;=0</v>
      </c>
      <c r="BG103" s="268" t="s">
        <v>85</v>
      </c>
      <c r="BH103" s="268" t="s">
        <v>85</v>
      </c>
    </row>
    <row r="104" spans="1:60" ht="13.5" hidden="1" customHeight="1" thickBot="1">
      <c r="A104" s="185"/>
      <c r="B104" s="584"/>
      <c r="C104" s="228"/>
      <c r="D104" s="585"/>
      <c r="E104" s="585"/>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7"/>
      <c r="AF104" s="457"/>
      <c r="AG104" s="457"/>
      <c r="AH104" s="457"/>
      <c r="AI104" s="457"/>
      <c r="AJ104" s="457"/>
      <c r="AK104" s="457"/>
      <c r="AL104" s="457"/>
      <c r="AM104" s="457"/>
      <c r="AN104" s="457"/>
      <c r="AO104" s="458"/>
      <c r="AQ104" s="84" t="s">
        <v>395</v>
      </c>
      <c r="AU104" s="459" t="str">
        <f t="shared" ca="1" si="22"/>
        <v>AC</v>
      </c>
      <c r="AV104" s="459">
        <f t="shared" si="23"/>
        <v>81</v>
      </c>
      <c r="AW104" s="259" t="str">
        <f t="shared" ca="1" si="20"/>
        <v>AC81</v>
      </c>
      <c r="AX104" s="268">
        <f t="shared" si="17"/>
        <v>7</v>
      </c>
      <c r="AY104" s="259" t="str">
        <f t="shared" ca="1" si="18"/>
        <v>8. Ownership - Capital Costs</v>
      </c>
      <c r="AZ104" s="268" t="s">
        <v>1214</v>
      </c>
      <c r="BA104" s="259" t="s">
        <v>576</v>
      </c>
      <c r="BB104" s="259">
        <v>2043</v>
      </c>
      <c r="BC104" s="259" t="str">
        <f t="shared" ca="1" si="21"/>
        <v>7_AC81_Permitting_2043</v>
      </c>
      <c r="BD104" s="259" t="s">
        <v>540</v>
      </c>
      <c r="BE104" s="259"/>
      <c r="BF104" s="268" t="str">
        <f t="shared" si="19"/>
        <v>&gt;=0</v>
      </c>
      <c r="BG104" s="268" t="s">
        <v>85</v>
      </c>
      <c r="BH104" s="268" t="s">
        <v>85</v>
      </c>
    </row>
    <row r="105" spans="1:60" ht="13.5" hidden="1" customHeight="1" thickBot="1">
      <c r="A105" s="185"/>
      <c r="B105" s="584"/>
      <c r="C105" s="228"/>
      <c r="D105" s="585"/>
      <c r="E105" s="585"/>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7"/>
      <c r="AF105" s="457"/>
      <c r="AG105" s="457"/>
      <c r="AH105" s="457"/>
      <c r="AI105" s="457"/>
      <c r="AJ105" s="457"/>
      <c r="AK105" s="457"/>
      <c r="AL105" s="457"/>
      <c r="AM105" s="457"/>
      <c r="AN105" s="457"/>
      <c r="AO105" s="458"/>
      <c r="AQ105" s="84" t="s">
        <v>395</v>
      </c>
      <c r="AU105" s="459" t="str">
        <f t="shared" ca="1" si="22"/>
        <v>AD</v>
      </c>
      <c r="AV105" s="459">
        <f t="shared" si="23"/>
        <v>81</v>
      </c>
      <c r="AW105" s="259" t="str">
        <f t="shared" ca="1" si="20"/>
        <v>AD81</v>
      </c>
      <c r="AX105" s="268">
        <f t="shared" si="17"/>
        <v>7</v>
      </c>
      <c r="AY105" s="259" t="str">
        <f t="shared" ca="1" si="18"/>
        <v>8. Ownership - Capital Costs</v>
      </c>
      <c r="AZ105" s="268" t="s">
        <v>1214</v>
      </c>
      <c r="BA105" s="259" t="s">
        <v>576</v>
      </c>
      <c r="BB105" s="259">
        <v>2044</v>
      </c>
      <c r="BC105" s="259" t="str">
        <f t="shared" ca="1" si="21"/>
        <v>7_AD81_Permitting_2044</v>
      </c>
      <c r="BD105" s="259" t="s">
        <v>540</v>
      </c>
      <c r="BE105" s="259"/>
      <c r="BF105" s="268" t="str">
        <f t="shared" si="19"/>
        <v>&gt;=0</v>
      </c>
      <c r="BG105" s="268" t="s">
        <v>85</v>
      </c>
      <c r="BH105" s="268" t="s">
        <v>85</v>
      </c>
    </row>
    <row r="106" spans="1:60" ht="13.5" hidden="1" customHeight="1" thickBot="1">
      <c r="A106" s="185"/>
      <c r="B106" s="584"/>
      <c r="C106" s="228"/>
      <c r="D106" s="585"/>
      <c r="E106" s="585"/>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7"/>
      <c r="AF106" s="457"/>
      <c r="AG106" s="457"/>
      <c r="AH106" s="457"/>
      <c r="AI106" s="457"/>
      <c r="AJ106" s="457"/>
      <c r="AK106" s="457"/>
      <c r="AL106" s="457"/>
      <c r="AM106" s="457"/>
      <c r="AN106" s="457"/>
      <c r="AO106" s="458"/>
      <c r="AQ106" s="84" t="s">
        <v>395</v>
      </c>
      <c r="AU106" s="459" t="str">
        <f t="shared" ca="1" si="22"/>
        <v>AE</v>
      </c>
      <c r="AV106" s="459">
        <f t="shared" si="23"/>
        <v>81</v>
      </c>
      <c r="AW106" s="259" t="str">
        <f t="shared" ca="1" si="20"/>
        <v>AE81</v>
      </c>
      <c r="AX106" s="268">
        <f t="shared" si="17"/>
        <v>7</v>
      </c>
      <c r="AY106" s="259" t="str">
        <f t="shared" ca="1" si="18"/>
        <v>8. Ownership - Capital Costs</v>
      </c>
      <c r="AZ106" s="268" t="s">
        <v>1214</v>
      </c>
      <c r="BA106" s="259" t="s">
        <v>576</v>
      </c>
      <c r="BB106" s="259">
        <v>2045</v>
      </c>
      <c r="BC106" s="259" t="str">
        <f t="shared" ca="1" si="21"/>
        <v>7_AE81_Permitting_2045</v>
      </c>
      <c r="BD106" s="259" t="s">
        <v>540</v>
      </c>
      <c r="BE106" s="259"/>
      <c r="BF106" s="268" t="str">
        <f t="shared" si="19"/>
        <v>&gt;=0</v>
      </c>
      <c r="BG106" s="268" t="s">
        <v>85</v>
      </c>
      <c r="BH106" s="268" t="s">
        <v>85</v>
      </c>
    </row>
    <row r="107" spans="1:60" ht="13.5" hidden="1" customHeight="1" thickBot="1">
      <c r="A107" s="185"/>
      <c r="B107" s="584"/>
      <c r="C107" s="228"/>
      <c r="D107" s="585"/>
      <c r="E107" s="585"/>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7"/>
      <c r="AF107" s="457"/>
      <c r="AG107" s="457"/>
      <c r="AH107" s="457"/>
      <c r="AI107" s="457"/>
      <c r="AJ107" s="457"/>
      <c r="AK107" s="457"/>
      <c r="AL107" s="457"/>
      <c r="AM107" s="457"/>
      <c r="AN107" s="457"/>
      <c r="AO107" s="458"/>
      <c r="AQ107" s="84" t="s">
        <v>395</v>
      </c>
      <c r="AU107" s="459" t="str">
        <f t="shared" ca="1" si="22"/>
        <v>AF</v>
      </c>
      <c r="AV107" s="459">
        <f t="shared" si="23"/>
        <v>81</v>
      </c>
      <c r="AW107" s="259" t="str">
        <f t="shared" ca="1" si="20"/>
        <v>AF81</v>
      </c>
      <c r="AX107" s="268">
        <f t="shared" si="17"/>
        <v>7</v>
      </c>
      <c r="AY107" s="259" t="str">
        <f t="shared" ca="1" si="18"/>
        <v>8. Ownership - Capital Costs</v>
      </c>
      <c r="AZ107" s="268" t="s">
        <v>1214</v>
      </c>
      <c r="BA107" s="259" t="s">
        <v>576</v>
      </c>
      <c r="BB107" s="259">
        <v>2046</v>
      </c>
      <c r="BC107" s="259" t="str">
        <f t="shared" ca="1" si="21"/>
        <v>7_AF81_Permitting_2046</v>
      </c>
      <c r="BD107" s="259" t="s">
        <v>540</v>
      </c>
      <c r="BE107" s="259"/>
      <c r="BF107" s="268" t="str">
        <f t="shared" si="19"/>
        <v>&gt;=0</v>
      </c>
      <c r="BG107" s="268" t="s">
        <v>85</v>
      </c>
      <c r="BH107" s="268" t="s">
        <v>85</v>
      </c>
    </row>
    <row r="108" spans="1:60" ht="13.5" hidden="1" customHeight="1" thickBot="1">
      <c r="A108" s="185"/>
      <c r="B108" s="584"/>
      <c r="C108" s="228"/>
      <c r="D108" s="585"/>
      <c r="E108" s="585"/>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7"/>
      <c r="AF108" s="457"/>
      <c r="AG108" s="457"/>
      <c r="AH108" s="457"/>
      <c r="AI108" s="457"/>
      <c r="AJ108" s="457"/>
      <c r="AK108" s="457"/>
      <c r="AL108" s="457"/>
      <c r="AM108" s="457"/>
      <c r="AN108" s="457"/>
      <c r="AO108" s="458"/>
      <c r="AQ108" s="84" t="s">
        <v>395</v>
      </c>
      <c r="AU108" s="459" t="str">
        <f t="shared" ca="1" si="22"/>
        <v>AG</v>
      </c>
      <c r="AV108" s="459">
        <f t="shared" si="23"/>
        <v>81</v>
      </c>
      <c r="AW108" s="259" t="str">
        <f t="shared" ca="1" si="20"/>
        <v>AG81</v>
      </c>
      <c r="AX108" s="268">
        <f t="shared" si="17"/>
        <v>7</v>
      </c>
      <c r="AY108" s="259" t="str">
        <f t="shared" ca="1" si="18"/>
        <v>8. Ownership - Capital Costs</v>
      </c>
      <c r="AZ108" s="268" t="s">
        <v>1214</v>
      </c>
      <c r="BA108" s="259" t="s">
        <v>576</v>
      </c>
      <c r="BB108" s="259">
        <v>2047</v>
      </c>
      <c r="BC108" s="259" t="str">
        <f t="shared" ca="1" si="21"/>
        <v>7_AG81_Permitting_2047</v>
      </c>
      <c r="BD108" s="259" t="s">
        <v>540</v>
      </c>
      <c r="BE108" s="259"/>
      <c r="BF108" s="268" t="str">
        <f t="shared" si="19"/>
        <v>&gt;=0</v>
      </c>
      <c r="BG108" s="268" t="s">
        <v>85</v>
      </c>
      <c r="BH108" s="268" t="s">
        <v>85</v>
      </c>
    </row>
    <row r="109" spans="1:60" ht="13.5" hidden="1" customHeight="1" thickBot="1">
      <c r="A109" s="185"/>
      <c r="B109" s="584"/>
      <c r="C109" s="228"/>
      <c r="D109" s="585"/>
      <c r="E109" s="585"/>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7"/>
      <c r="AF109" s="457"/>
      <c r="AG109" s="457"/>
      <c r="AH109" s="457"/>
      <c r="AI109" s="457"/>
      <c r="AJ109" s="457"/>
      <c r="AK109" s="457"/>
      <c r="AL109" s="457"/>
      <c r="AM109" s="457"/>
      <c r="AN109" s="457"/>
      <c r="AO109" s="458"/>
      <c r="AQ109" s="84" t="s">
        <v>395</v>
      </c>
      <c r="AU109" s="459" t="str">
        <f t="shared" ca="1" si="22"/>
        <v>AH</v>
      </c>
      <c r="AV109" s="459">
        <f t="shared" si="23"/>
        <v>81</v>
      </c>
      <c r="AW109" s="259" t="str">
        <f t="shared" ca="1" si="20"/>
        <v>AH81</v>
      </c>
      <c r="AX109" s="268">
        <f t="shared" si="17"/>
        <v>7</v>
      </c>
      <c r="AY109" s="259" t="str">
        <f t="shared" ca="1" si="18"/>
        <v>8. Ownership - Capital Costs</v>
      </c>
      <c r="AZ109" s="268" t="s">
        <v>1214</v>
      </c>
      <c r="BA109" s="259" t="s">
        <v>576</v>
      </c>
      <c r="BB109" s="259">
        <v>2048</v>
      </c>
      <c r="BC109" s="259" t="str">
        <f t="shared" ca="1" si="21"/>
        <v>7_AH81_Permitting_2048</v>
      </c>
      <c r="BD109" s="259" t="s">
        <v>540</v>
      </c>
      <c r="BE109" s="259"/>
      <c r="BF109" s="268" t="str">
        <f t="shared" si="19"/>
        <v>&gt;=0</v>
      </c>
      <c r="BG109" s="268" t="s">
        <v>85</v>
      </c>
      <c r="BH109" s="268" t="s">
        <v>85</v>
      </c>
    </row>
    <row r="110" spans="1:60" ht="13.5" hidden="1" customHeight="1" thickBot="1">
      <c r="A110" s="185"/>
      <c r="B110" s="584"/>
      <c r="C110" s="228"/>
      <c r="D110" s="585"/>
      <c r="E110" s="585"/>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7"/>
      <c r="AF110" s="457"/>
      <c r="AG110" s="457"/>
      <c r="AH110" s="457"/>
      <c r="AI110" s="457"/>
      <c r="AJ110" s="457"/>
      <c r="AK110" s="457"/>
      <c r="AL110" s="457"/>
      <c r="AM110" s="457"/>
      <c r="AN110" s="457"/>
      <c r="AO110" s="458"/>
      <c r="AQ110" s="84" t="s">
        <v>395</v>
      </c>
      <c r="AU110" s="459" t="str">
        <f t="shared" ca="1" si="22"/>
        <v>AI</v>
      </c>
      <c r="AV110" s="459">
        <f t="shared" si="23"/>
        <v>81</v>
      </c>
      <c r="AW110" s="259" t="str">
        <f t="shared" ca="1" si="20"/>
        <v>AI81</v>
      </c>
      <c r="AX110" s="268">
        <f t="shared" si="17"/>
        <v>7</v>
      </c>
      <c r="AY110" s="259" t="str">
        <f t="shared" ca="1" si="18"/>
        <v>8. Ownership - Capital Costs</v>
      </c>
      <c r="AZ110" s="268" t="s">
        <v>1214</v>
      </c>
      <c r="BA110" s="259" t="s">
        <v>576</v>
      </c>
      <c r="BB110" s="259">
        <v>2049</v>
      </c>
      <c r="BC110" s="259" t="str">
        <f t="shared" ca="1" si="21"/>
        <v>7_AI81_Permitting_2049</v>
      </c>
      <c r="BD110" s="259" t="s">
        <v>540</v>
      </c>
      <c r="BE110" s="259"/>
      <c r="BF110" s="268" t="str">
        <f t="shared" si="19"/>
        <v>&gt;=0</v>
      </c>
      <c r="BG110" s="268" t="s">
        <v>85</v>
      </c>
      <c r="BH110" s="268" t="s">
        <v>85</v>
      </c>
    </row>
    <row r="111" spans="1:60" ht="13.5" hidden="1" customHeight="1" thickBot="1">
      <c r="A111" s="185"/>
      <c r="B111" s="584"/>
      <c r="C111" s="228"/>
      <c r="D111" s="585"/>
      <c r="E111" s="585"/>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7"/>
      <c r="AF111" s="457"/>
      <c r="AG111" s="457"/>
      <c r="AH111" s="457"/>
      <c r="AI111" s="457"/>
      <c r="AJ111" s="457"/>
      <c r="AK111" s="457"/>
      <c r="AL111" s="457"/>
      <c r="AM111" s="457"/>
      <c r="AN111" s="457"/>
      <c r="AO111" s="458"/>
      <c r="AQ111" s="84" t="s">
        <v>395</v>
      </c>
      <c r="AU111" s="459" t="str">
        <f t="shared" ca="1" si="22"/>
        <v>AJ</v>
      </c>
      <c r="AV111" s="459">
        <f t="shared" si="23"/>
        <v>81</v>
      </c>
      <c r="AW111" s="259" t="str">
        <f t="shared" ca="1" si="20"/>
        <v>AJ81</v>
      </c>
      <c r="AX111" s="268">
        <f t="shared" si="17"/>
        <v>7</v>
      </c>
      <c r="AY111" s="259" t="str">
        <f t="shared" ca="1" si="18"/>
        <v>8. Ownership - Capital Costs</v>
      </c>
      <c r="AZ111" s="268" t="s">
        <v>1214</v>
      </c>
      <c r="BA111" s="259" t="s">
        <v>576</v>
      </c>
      <c r="BB111" s="259">
        <v>2050</v>
      </c>
      <c r="BC111" s="259" t="str">
        <f t="shared" ca="1" si="21"/>
        <v>7_AJ81_Permitting_2050</v>
      </c>
      <c r="BD111" s="259" t="s">
        <v>540</v>
      </c>
      <c r="BE111" s="259"/>
      <c r="BF111" s="268" t="str">
        <f t="shared" si="19"/>
        <v>&gt;=0</v>
      </c>
      <c r="BG111" s="268" t="s">
        <v>85</v>
      </c>
      <c r="BH111" s="268" t="s">
        <v>85</v>
      </c>
    </row>
    <row r="112" spans="1:60" ht="13.5" hidden="1" customHeight="1" thickBot="1">
      <c r="A112" s="185"/>
      <c r="B112" s="584"/>
      <c r="C112" s="228"/>
      <c r="D112" s="585"/>
      <c r="E112" s="585"/>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7"/>
      <c r="AF112" s="457"/>
      <c r="AG112" s="457"/>
      <c r="AH112" s="457"/>
      <c r="AI112" s="457"/>
      <c r="AJ112" s="457"/>
      <c r="AK112" s="457"/>
      <c r="AL112" s="457"/>
      <c r="AM112" s="457"/>
      <c r="AN112" s="457"/>
      <c r="AO112" s="458"/>
      <c r="AQ112" s="84" t="s">
        <v>395</v>
      </c>
      <c r="AU112" s="459" t="str">
        <f t="shared" ca="1" si="22"/>
        <v>AK</v>
      </c>
      <c r="AV112" s="459">
        <f t="shared" si="23"/>
        <v>81</v>
      </c>
      <c r="AW112" s="259" t="str">
        <f t="shared" ca="1" si="20"/>
        <v>AK81</v>
      </c>
      <c r="AX112" s="268">
        <f t="shared" si="17"/>
        <v>7</v>
      </c>
      <c r="AY112" s="259" t="str">
        <f t="shared" ca="1" si="18"/>
        <v>8. Ownership - Capital Costs</v>
      </c>
      <c r="AZ112" s="268" t="s">
        <v>1214</v>
      </c>
      <c r="BA112" s="259" t="s">
        <v>576</v>
      </c>
      <c r="BB112" s="259">
        <v>2051</v>
      </c>
      <c r="BC112" s="259" t="str">
        <f t="shared" ca="1" si="21"/>
        <v>7_AK81_Permitting_2051</v>
      </c>
      <c r="BD112" s="259" t="s">
        <v>540</v>
      </c>
      <c r="BE112" s="259"/>
      <c r="BF112" s="268" t="str">
        <f t="shared" si="19"/>
        <v>&gt;=0</v>
      </c>
      <c r="BG112" s="268" t="s">
        <v>85</v>
      </c>
      <c r="BH112" s="268" t="s">
        <v>85</v>
      </c>
    </row>
    <row r="113" spans="1:60" ht="13.5" hidden="1" customHeight="1" thickBot="1">
      <c r="A113" s="185"/>
      <c r="B113" s="584"/>
      <c r="C113" s="228"/>
      <c r="D113" s="585"/>
      <c r="E113" s="585"/>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7"/>
      <c r="AF113" s="457"/>
      <c r="AG113" s="457"/>
      <c r="AH113" s="457"/>
      <c r="AI113" s="457"/>
      <c r="AJ113" s="457"/>
      <c r="AK113" s="457"/>
      <c r="AL113" s="457"/>
      <c r="AM113" s="457"/>
      <c r="AN113" s="457"/>
      <c r="AO113" s="458"/>
      <c r="AQ113" s="84" t="s">
        <v>395</v>
      </c>
      <c r="AU113" s="459" t="str">
        <f t="shared" ca="1" si="22"/>
        <v>AL</v>
      </c>
      <c r="AV113" s="459">
        <f t="shared" si="23"/>
        <v>81</v>
      </c>
      <c r="AW113" s="259" t="str">
        <f t="shared" ca="1" si="20"/>
        <v>AL81</v>
      </c>
      <c r="AX113" s="268">
        <f t="shared" si="17"/>
        <v>7</v>
      </c>
      <c r="AY113" s="259" t="str">
        <f t="shared" ca="1" si="18"/>
        <v>8. Ownership - Capital Costs</v>
      </c>
      <c r="AZ113" s="268" t="s">
        <v>1214</v>
      </c>
      <c r="BA113" s="259" t="s">
        <v>576</v>
      </c>
      <c r="BB113" s="259">
        <v>2052</v>
      </c>
      <c r="BC113" s="259" t="str">
        <f t="shared" ca="1" si="21"/>
        <v>7_AL81_Permitting_2052</v>
      </c>
      <c r="BD113" s="259" t="s">
        <v>540</v>
      </c>
      <c r="BE113" s="259"/>
      <c r="BF113" s="268" t="str">
        <f t="shared" si="19"/>
        <v>&gt;=0</v>
      </c>
      <c r="BG113" s="268" t="s">
        <v>85</v>
      </c>
      <c r="BH113" s="268" t="s">
        <v>85</v>
      </c>
    </row>
    <row r="114" spans="1:60" ht="13.5" hidden="1" customHeight="1" thickBot="1">
      <c r="A114" s="185"/>
      <c r="B114" s="584"/>
      <c r="C114" s="228"/>
      <c r="D114" s="585"/>
      <c r="E114" s="585"/>
      <c r="F114" s="456"/>
      <c r="G114" s="456"/>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7"/>
      <c r="AF114" s="457"/>
      <c r="AG114" s="457"/>
      <c r="AH114" s="457"/>
      <c r="AI114" s="457"/>
      <c r="AJ114" s="457"/>
      <c r="AK114" s="457"/>
      <c r="AL114" s="457"/>
      <c r="AM114" s="457"/>
      <c r="AN114" s="457"/>
      <c r="AO114" s="458"/>
      <c r="AQ114" s="84" t="s">
        <v>395</v>
      </c>
      <c r="AU114" s="459" t="str">
        <f t="shared" ca="1" si="22"/>
        <v>AM</v>
      </c>
      <c r="AV114" s="459">
        <f t="shared" si="23"/>
        <v>81</v>
      </c>
      <c r="AW114" s="259" t="str">
        <f t="shared" ca="1" si="20"/>
        <v>AM81</v>
      </c>
      <c r="AX114" s="268">
        <f t="shared" si="17"/>
        <v>7</v>
      </c>
      <c r="AY114" s="259" t="str">
        <f t="shared" ca="1" si="18"/>
        <v>8. Ownership - Capital Costs</v>
      </c>
      <c r="AZ114" s="268" t="s">
        <v>1214</v>
      </c>
      <c r="BA114" s="259" t="s">
        <v>576</v>
      </c>
      <c r="BB114" s="259">
        <v>2053</v>
      </c>
      <c r="BC114" s="259" t="str">
        <f t="shared" ca="1" si="21"/>
        <v>7_AM81_Permitting_2053</v>
      </c>
      <c r="BD114" s="259" t="s">
        <v>540</v>
      </c>
      <c r="BE114" s="259"/>
      <c r="BF114" s="268" t="str">
        <f t="shared" si="19"/>
        <v>&gt;=0</v>
      </c>
      <c r="BG114" s="268" t="s">
        <v>85</v>
      </c>
      <c r="BH114" s="268" t="s">
        <v>85</v>
      </c>
    </row>
    <row r="115" spans="1:60" ht="13.5" hidden="1" customHeight="1" thickBot="1">
      <c r="A115" s="185"/>
      <c r="B115" s="584"/>
      <c r="C115" s="228"/>
      <c r="D115" s="585"/>
      <c r="E115" s="585"/>
      <c r="F115" s="456"/>
      <c r="G115" s="456"/>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7"/>
      <c r="AF115" s="457"/>
      <c r="AG115" s="457"/>
      <c r="AH115" s="457"/>
      <c r="AI115" s="457"/>
      <c r="AJ115" s="457"/>
      <c r="AK115" s="457"/>
      <c r="AL115" s="457"/>
      <c r="AM115" s="457"/>
      <c r="AN115" s="457"/>
      <c r="AO115" s="458"/>
      <c r="AQ115" s="84" t="s">
        <v>395</v>
      </c>
      <c r="AU115" s="459" t="str">
        <f t="shared" ca="1" si="22"/>
        <v>AN</v>
      </c>
      <c r="AV115" s="459">
        <f t="shared" si="23"/>
        <v>81</v>
      </c>
      <c r="AW115" s="259" t="str">
        <f t="shared" ca="1" si="20"/>
        <v>AN81</v>
      </c>
      <c r="AX115" s="268">
        <f t="shared" si="17"/>
        <v>7</v>
      </c>
      <c r="AY115" s="259" t="str">
        <f t="shared" ca="1" si="18"/>
        <v>8. Ownership - Capital Costs</v>
      </c>
      <c r="AZ115" s="268" t="s">
        <v>1214</v>
      </c>
      <c r="BA115" s="259" t="s">
        <v>576</v>
      </c>
      <c r="BB115" s="259">
        <v>2054</v>
      </c>
      <c r="BC115" s="259" t="str">
        <f t="shared" ca="1" si="21"/>
        <v>7_AN81_Permitting_2054</v>
      </c>
      <c r="BD115" s="259" t="s">
        <v>540</v>
      </c>
      <c r="BE115" s="259"/>
      <c r="BF115" s="268" t="str">
        <f t="shared" si="19"/>
        <v>&gt;=0</v>
      </c>
      <c r="BG115" s="268" t="s">
        <v>85</v>
      </c>
      <c r="BH115" s="268" t="s">
        <v>85</v>
      </c>
    </row>
    <row r="116" spans="1:60" ht="13.5" hidden="1" customHeight="1" thickBot="1">
      <c r="A116" s="185"/>
      <c r="B116" s="584"/>
      <c r="C116" s="228"/>
      <c r="D116" s="585"/>
      <c r="E116" s="585"/>
      <c r="F116" s="456"/>
      <c r="G116" s="456"/>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7"/>
      <c r="AF116" s="457"/>
      <c r="AG116" s="457"/>
      <c r="AH116" s="457"/>
      <c r="AI116" s="457"/>
      <c r="AJ116" s="457"/>
      <c r="AK116" s="457"/>
      <c r="AL116" s="457"/>
      <c r="AM116" s="457"/>
      <c r="AN116" s="457"/>
      <c r="AO116" s="458"/>
      <c r="AQ116" s="84" t="s">
        <v>395</v>
      </c>
      <c r="AU116" s="459" t="str">
        <f t="shared" ca="1" si="22"/>
        <v>AO</v>
      </c>
      <c r="AV116" s="459">
        <f t="shared" si="23"/>
        <v>81</v>
      </c>
      <c r="AW116" s="259" t="str">
        <f t="shared" ca="1" si="20"/>
        <v>AO81</v>
      </c>
      <c r="AX116" s="268">
        <v>7</v>
      </c>
      <c r="AY116" s="259" t="str">
        <f t="shared" ref="AY116:AY179" ca="1" si="24">MID(CELL("filename",AX116),FIND("]",CELL("filename",AX116))+1,256)</f>
        <v>8. Ownership - Capital Costs</v>
      </c>
      <c r="AZ116" s="268" t="s">
        <v>1214</v>
      </c>
      <c r="BA116" s="259" t="s">
        <v>576</v>
      </c>
      <c r="BB116" s="259" t="s">
        <v>1216</v>
      </c>
      <c r="BC116" s="259" t="str">
        <f t="shared" ca="1" si="21"/>
        <v>7_AO81_Permitting_Additional_Info</v>
      </c>
      <c r="BD116" s="268" t="s">
        <v>223</v>
      </c>
      <c r="BE116" s="268">
        <v>100</v>
      </c>
      <c r="BG116" s="268" t="s">
        <v>85</v>
      </c>
      <c r="BH116" s="268" t="s">
        <v>85</v>
      </c>
    </row>
    <row r="117" spans="1:60" ht="13.5" thickBot="1">
      <c r="A117" s="185">
        <f>+A81+1</f>
        <v>5</v>
      </c>
      <c r="B117" s="584"/>
      <c r="C117" s="229" t="s">
        <v>1217</v>
      </c>
      <c r="D117" s="585" t="s">
        <v>1213</v>
      </c>
      <c r="E117" s="585"/>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2"/>
      <c r="AF117" s="442"/>
      <c r="AG117" s="442"/>
      <c r="AH117" s="442"/>
      <c r="AI117" s="442"/>
      <c r="AJ117" s="442"/>
      <c r="AK117" s="442"/>
      <c r="AL117" s="442"/>
      <c r="AM117" s="442"/>
      <c r="AN117" s="442"/>
      <c r="AO117" s="227"/>
      <c r="AS117" s="84" t="s">
        <v>42</v>
      </c>
      <c r="AT117" s="460" t="str">
        <f ca="1">SUBSTITUTE(CELL("address",F117),"$","")</f>
        <v>F117</v>
      </c>
      <c r="AU117" s="461" t="str">
        <f ca="1">CHAR(CODE(AT117))</f>
        <v>F</v>
      </c>
      <c r="AV117" s="461">
        <f>ROW(AT117)</f>
        <v>117</v>
      </c>
      <c r="AW117" s="462" t="str">
        <f ca="1">CONCATENATE(AU117&amp;AV117)</f>
        <v>F117</v>
      </c>
      <c r="AX117" s="455">
        <f t="shared" si="17"/>
        <v>7</v>
      </c>
      <c r="AY117" s="462" t="str">
        <f t="shared" ca="1" si="24"/>
        <v>8. Ownership - Capital Costs</v>
      </c>
      <c r="AZ117" s="455" t="s">
        <v>1214</v>
      </c>
      <c r="BA117" s="462" t="s">
        <v>1218</v>
      </c>
      <c r="BB117" s="462">
        <v>2020</v>
      </c>
      <c r="BC117" s="462" t="str">
        <f ca="1">AX117&amp;"_"&amp;AW117&amp;"_"&amp;BA117&amp;"_"&amp;BB117</f>
        <v>7_F117_Development_fees_2020</v>
      </c>
      <c r="BD117" s="462" t="s">
        <v>540</v>
      </c>
      <c r="BE117" s="462"/>
      <c r="BF117" s="455" t="str">
        <f t="shared" ref="BF117:BF151" si="25">"&gt;=0"</f>
        <v>&gt;=0</v>
      </c>
      <c r="BG117" s="455" t="s">
        <v>85</v>
      </c>
      <c r="BH117" s="455" t="s">
        <v>85</v>
      </c>
    </row>
    <row r="118" spans="1:60" ht="13.5" hidden="1" customHeight="1" thickBot="1">
      <c r="A118" s="185"/>
      <c r="B118" s="584"/>
      <c r="C118" s="229"/>
      <c r="D118" s="585"/>
      <c r="E118" s="585"/>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7"/>
      <c r="AF118" s="457"/>
      <c r="AG118" s="457"/>
      <c r="AH118" s="457"/>
      <c r="AI118" s="457"/>
      <c r="AJ118" s="457"/>
      <c r="AK118" s="457"/>
      <c r="AL118" s="457"/>
      <c r="AM118" s="457"/>
      <c r="AN118" s="457"/>
      <c r="AO118" s="458"/>
      <c r="AQ118" s="84" t="s">
        <v>395</v>
      </c>
      <c r="AU118" s="459" t="str">
        <f t="shared" ref="AU118:AU152" ca="1" si="26">IF(AU117="Z","AA",IF(LEN(AU117)=1,CHAR(CODE(AU117)+1),IF(RIGHT(AU117,1)="Z",CHAR(CODE(LEFT(AU117,1))+1),LEFT(AU117,1))&amp;CHAR(65+MOD(CODE(RIGHT(AU117,1))+1-65,26))))</f>
        <v>G</v>
      </c>
      <c r="AV118" s="459">
        <f>AV117</f>
        <v>117</v>
      </c>
      <c r="AW118" s="259" t="str">
        <f t="shared" ref="AW118:AW152" ca="1" si="27">CONCATENATE(AU118&amp;AV118)</f>
        <v>G117</v>
      </c>
      <c r="AX118" s="268">
        <f t="shared" si="17"/>
        <v>7</v>
      </c>
      <c r="AY118" s="259" t="str">
        <f t="shared" ca="1" si="24"/>
        <v>8. Ownership - Capital Costs</v>
      </c>
      <c r="AZ118" s="268" t="s">
        <v>1214</v>
      </c>
      <c r="BA118" s="259" t="s">
        <v>1218</v>
      </c>
      <c r="BB118" s="259">
        <v>2021</v>
      </c>
      <c r="BC118" s="259" t="str">
        <f t="shared" ref="BC118:BC152" ca="1" si="28">AX118&amp;"_"&amp;AW118&amp;"_"&amp;BA118&amp;"_"&amp;BB118</f>
        <v>7_G117_Development_fees_2021</v>
      </c>
      <c r="BD118" s="259" t="s">
        <v>540</v>
      </c>
      <c r="BE118" s="259"/>
      <c r="BF118" s="268" t="str">
        <f t="shared" si="25"/>
        <v>&gt;=0</v>
      </c>
      <c r="BG118" s="268" t="s">
        <v>85</v>
      </c>
      <c r="BH118" s="268" t="s">
        <v>85</v>
      </c>
    </row>
    <row r="119" spans="1:60" ht="13.5" hidden="1" customHeight="1" thickBot="1">
      <c r="A119" s="185"/>
      <c r="B119" s="584"/>
      <c r="C119" s="229"/>
      <c r="D119" s="585"/>
      <c r="E119" s="585"/>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7"/>
      <c r="AF119" s="457"/>
      <c r="AG119" s="457"/>
      <c r="AH119" s="457"/>
      <c r="AI119" s="457"/>
      <c r="AJ119" s="457"/>
      <c r="AK119" s="457"/>
      <c r="AL119" s="457"/>
      <c r="AM119" s="457"/>
      <c r="AN119" s="457"/>
      <c r="AO119" s="458"/>
      <c r="AQ119" s="84" t="s">
        <v>395</v>
      </c>
      <c r="AU119" s="459" t="str">
        <f t="shared" ca="1" si="26"/>
        <v>H</v>
      </c>
      <c r="AV119" s="459">
        <f t="shared" ref="AV119:AV152" si="29">AV118</f>
        <v>117</v>
      </c>
      <c r="AW119" s="259" t="str">
        <f t="shared" ca="1" si="27"/>
        <v>H117</v>
      </c>
      <c r="AX119" s="268">
        <f t="shared" si="17"/>
        <v>7</v>
      </c>
      <c r="AY119" s="259" t="str">
        <f t="shared" ca="1" si="24"/>
        <v>8. Ownership - Capital Costs</v>
      </c>
      <c r="AZ119" s="268" t="s">
        <v>1214</v>
      </c>
      <c r="BA119" s="259" t="s">
        <v>1218</v>
      </c>
      <c r="BB119" s="259">
        <v>2022</v>
      </c>
      <c r="BC119" s="259" t="str">
        <f t="shared" ca="1" si="28"/>
        <v>7_H117_Development_fees_2022</v>
      </c>
      <c r="BD119" s="259" t="s">
        <v>540</v>
      </c>
      <c r="BE119" s="259"/>
      <c r="BF119" s="268" t="str">
        <f t="shared" si="25"/>
        <v>&gt;=0</v>
      </c>
      <c r="BG119" s="268" t="s">
        <v>85</v>
      </c>
      <c r="BH119" s="268" t="s">
        <v>85</v>
      </c>
    </row>
    <row r="120" spans="1:60" ht="13.5" hidden="1" customHeight="1" thickBot="1">
      <c r="A120" s="185"/>
      <c r="B120" s="584"/>
      <c r="C120" s="229"/>
      <c r="D120" s="585"/>
      <c r="E120" s="585"/>
      <c r="F120" s="456"/>
      <c r="G120" s="456"/>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7"/>
      <c r="AF120" s="457"/>
      <c r="AG120" s="457"/>
      <c r="AH120" s="457"/>
      <c r="AI120" s="457"/>
      <c r="AJ120" s="457"/>
      <c r="AK120" s="457"/>
      <c r="AL120" s="457"/>
      <c r="AM120" s="457"/>
      <c r="AN120" s="457"/>
      <c r="AO120" s="458"/>
      <c r="AQ120" s="84" t="s">
        <v>395</v>
      </c>
      <c r="AU120" s="459" t="str">
        <f t="shared" ca="1" si="26"/>
        <v>I</v>
      </c>
      <c r="AV120" s="459">
        <f t="shared" si="29"/>
        <v>117</v>
      </c>
      <c r="AW120" s="259" t="str">
        <f t="shared" ca="1" si="27"/>
        <v>I117</v>
      </c>
      <c r="AX120" s="268">
        <f t="shared" si="17"/>
        <v>7</v>
      </c>
      <c r="AY120" s="259" t="str">
        <f t="shared" ca="1" si="24"/>
        <v>8. Ownership - Capital Costs</v>
      </c>
      <c r="AZ120" s="268" t="s">
        <v>1214</v>
      </c>
      <c r="BA120" s="259" t="s">
        <v>1218</v>
      </c>
      <c r="BB120" s="259">
        <v>2023</v>
      </c>
      <c r="BC120" s="259" t="str">
        <f t="shared" ca="1" si="28"/>
        <v>7_I117_Development_fees_2023</v>
      </c>
      <c r="BD120" s="259" t="s">
        <v>540</v>
      </c>
      <c r="BE120" s="259"/>
      <c r="BF120" s="268" t="str">
        <f t="shared" si="25"/>
        <v>&gt;=0</v>
      </c>
      <c r="BG120" s="268" t="s">
        <v>85</v>
      </c>
      <c r="BH120" s="268" t="s">
        <v>85</v>
      </c>
    </row>
    <row r="121" spans="1:60" ht="13.5" hidden="1" customHeight="1" thickBot="1">
      <c r="A121" s="185"/>
      <c r="B121" s="584"/>
      <c r="C121" s="229"/>
      <c r="D121" s="585"/>
      <c r="E121" s="585"/>
      <c r="F121" s="456"/>
      <c r="G121" s="456"/>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7"/>
      <c r="AF121" s="457"/>
      <c r="AG121" s="457"/>
      <c r="AH121" s="457"/>
      <c r="AI121" s="457"/>
      <c r="AJ121" s="457"/>
      <c r="AK121" s="457"/>
      <c r="AL121" s="457"/>
      <c r="AM121" s="457"/>
      <c r="AN121" s="457"/>
      <c r="AO121" s="458"/>
      <c r="AQ121" s="84" t="s">
        <v>395</v>
      </c>
      <c r="AU121" s="459" t="str">
        <f t="shared" ca="1" si="26"/>
        <v>J</v>
      </c>
      <c r="AV121" s="459">
        <f t="shared" si="29"/>
        <v>117</v>
      </c>
      <c r="AW121" s="259" t="str">
        <f t="shared" ca="1" si="27"/>
        <v>J117</v>
      </c>
      <c r="AX121" s="268">
        <f t="shared" si="17"/>
        <v>7</v>
      </c>
      <c r="AY121" s="259" t="str">
        <f t="shared" ca="1" si="24"/>
        <v>8. Ownership - Capital Costs</v>
      </c>
      <c r="AZ121" s="268" t="s">
        <v>1214</v>
      </c>
      <c r="BA121" s="259" t="s">
        <v>1218</v>
      </c>
      <c r="BB121" s="259">
        <v>2024</v>
      </c>
      <c r="BC121" s="259" t="str">
        <f t="shared" ca="1" si="28"/>
        <v>7_J117_Development_fees_2024</v>
      </c>
      <c r="BD121" s="259" t="s">
        <v>540</v>
      </c>
      <c r="BE121" s="259"/>
      <c r="BF121" s="268" t="str">
        <f t="shared" si="25"/>
        <v>&gt;=0</v>
      </c>
      <c r="BG121" s="268" t="s">
        <v>85</v>
      </c>
      <c r="BH121" s="268" t="s">
        <v>85</v>
      </c>
    </row>
    <row r="122" spans="1:60" ht="13.5" hidden="1" customHeight="1" thickBot="1">
      <c r="A122" s="185"/>
      <c r="B122" s="584"/>
      <c r="C122" s="229"/>
      <c r="D122" s="585"/>
      <c r="E122" s="585"/>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7"/>
      <c r="AF122" s="457"/>
      <c r="AG122" s="457"/>
      <c r="AH122" s="457"/>
      <c r="AI122" s="457"/>
      <c r="AJ122" s="457"/>
      <c r="AK122" s="457"/>
      <c r="AL122" s="457"/>
      <c r="AM122" s="457"/>
      <c r="AN122" s="457"/>
      <c r="AO122" s="458"/>
      <c r="AQ122" s="84" t="s">
        <v>395</v>
      </c>
      <c r="AU122" s="459" t="str">
        <f t="shared" ca="1" si="26"/>
        <v>K</v>
      </c>
      <c r="AV122" s="459">
        <f t="shared" si="29"/>
        <v>117</v>
      </c>
      <c r="AW122" s="259" t="str">
        <f t="shared" ca="1" si="27"/>
        <v>K117</v>
      </c>
      <c r="AX122" s="268">
        <f t="shared" si="17"/>
        <v>7</v>
      </c>
      <c r="AY122" s="259" t="str">
        <f t="shared" ca="1" si="24"/>
        <v>8. Ownership - Capital Costs</v>
      </c>
      <c r="AZ122" s="268" t="s">
        <v>1214</v>
      </c>
      <c r="BA122" s="259" t="s">
        <v>1218</v>
      </c>
      <c r="BB122" s="259">
        <v>2025</v>
      </c>
      <c r="BC122" s="259" t="str">
        <f t="shared" ca="1" si="28"/>
        <v>7_K117_Development_fees_2025</v>
      </c>
      <c r="BD122" s="259" t="s">
        <v>540</v>
      </c>
      <c r="BE122" s="259"/>
      <c r="BF122" s="268" t="str">
        <f t="shared" si="25"/>
        <v>&gt;=0</v>
      </c>
      <c r="BG122" s="268" t="s">
        <v>85</v>
      </c>
      <c r="BH122" s="268" t="s">
        <v>85</v>
      </c>
    </row>
    <row r="123" spans="1:60" ht="13.5" hidden="1" customHeight="1" thickBot="1">
      <c r="A123" s="185"/>
      <c r="B123" s="584"/>
      <c r="C123" s="229"/>
      <c r="D123" s="585"/>
      <c r="E123" s="585"/>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7"/>
      <c r="AF123" s="457"/>
      <c r="AG123" s="457"/>
      <c r="AH123" s="457"/>
      <c r="AI123" s="457"/>
      <c r="AJ123" s="457"/>
      <c r="AK123" s="457"/>
      <c r="AL123" s="457"/>
      <c r="AM123" s="457"/>
      <c r="AN123" s="457"/>
      <c r="AO123" s="458"/>
      <c r="AQ123" s="84" t="s">
        <v>395</v>
      </c>
      <c r="AU123" s="459" t="str">
        <f t="shared" ca="1" si="26"/>
        <v>L</v>
      </c>
      <c r="AV123" s="459">
        <f t="shared" si="29"/>
        <v>117</v>
      </c>
      <c r="AW123" s="259" t="str">
        <f t="shared" ca="1" si="27"/>
        <v>L117</v>
      </c>
      <c r="AX123" s="268">
        <f t="shared" si="17"/>
        <v>7</v>
      </c>
      <c r="AY123" s="259" t="str">
        <f t="shared" ca="1" si="24"/>
        <v>8. Ownership - Capital Costs</v>
      </c>
      <c r="AZ123" s="268" t="s">
        <v>1214</v>
      </c>
      <c r="BA123" s="259" t="s">
        <v>1218</v>
      </c>
      <c r="BB123" s="259">
        <v>2026</v>
      </c>
      <c r="BC123" s="259" t="str">
        <f t="shared" ca="1" si="28"/>
        <v>7_L117_Development_fees_2026</v>
      </c>
      <c r="BD123" s="259" t="s">
        <v>540</v>
      </c>
      <c r="BE123" s="259"/>
      <c r="BF123" s="268" t="str">
        <f t="shared" si="25"/>
        <v>&gt;=0</v>
      </c>
      <c r="BG123" s="268" t="s">
        <v>85</v>
      </c>
      <c r="BH123" s="268" t="s">
        <v>85</v>
      </c>
    </row>
    <row r="124" spans="1:60" ht="13.5" hidden="1" customHeight="1" thickBot="1">
      <c r="A124" s="185"/>
      <c r="B124" s="584"/>
      <c r="C124" s="229"/>
      <c r="D124" s="585"/>
      <c r="E124" s="585"/>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7"/>
      <c r="AF124" s="457"/>
      <c r="AG124" s="457"/>
      <c r="AH124" s="457"/>
      <c r="AI124" s="457"/>
      <c r="AJ124" s="457"/>
      <c r="AK124" s="457"/>
      <c r="AL124" s="457"/>
      <c r="AM124" s="457"/>
      <c r="AN124" s="457"/>
      <c r="AO124" s="458"/>
      <c r="AQ124" s="84" t="s">
        <v>395</v>
      </c>
      <c r="AU124" s="459" t="str">
        <f t="shared" ca="1" si="26"/>
        <v>M</v>
      </c>
      <c r="AV124" s="459">
        <f t="shared" si="29"/>
        <v>117</v>
      </c>
      <c r="AW124" s="259" t="str">
        <f t="shared" ca="1" si="27"/>
        <v>M117</v>
      </c>
      <c r="AX124" s="268">
        <f t="shared" si="17"/>
        <v>7</v>
      </c>
      <c r="AY124" s="259" t="str">
        <f t="shared" ca="1" si="24"/>
        <v>8. Ownership - Capital Costs</v>
      </c>
      <c r="AZ124" s="268" t="s">
        <v>1214</v>
      </c>
      <c r="BA124" s="259" t="s">
        <v>1218</v>
      </c>
      <c r="BB124" s="259">
        <v>2027</v>
      </c>
      <c r="BC124" s="259" t="str">
        <f t="shared" ca="1" si="28"/>
        <v>7_M117_Development_fees_2027</v>
      </c>
      <c r="BD124" s="259" t="s">
        <v>540</v>
      </c>
      <c r="BE124" s="259"/>
      <c r="BF124" s="268" t="str">
        <f t="shared" si="25"/>
        <v>&gt;=0</v>
      </c>
      <c r="BG124" s="268" t="s">
        <v>85</v>
      </c>
      <c r="BH124" s="268" t="s">
        <v>85</v>
      </c>
    </row>
    <row r="125" spans="1:60" ht="13.5" hidden="1" customHeight="1" thickBot="1">
      <c r="A125" s="185"/>
      <c r="B125" s="584"/>
      <c r="C125" s="229"/>
      <c r="D125" s="585"/>
      <c r="E125" s="585"/>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7"/>
      <c r="AF125" s="457"/>
      <c r="AG125" s="457"/>
      <c r="AH125" s="457"/>
      <c r="AI125" s="457"/>
      <c r="AJ125" s="457"/>
      <c r="AK125" s="457"/>
      <c r="AL125" s="457"/>
      <c r="AM125" s="457"/>
      <c r="AN125" s="457"/>
      <c r="AO125" s="458"/>
      <c r="AQ125" s="84" t="s">
        <v>395</v>
      </c>
      <c r="AU125" s="459" t="str">
        <f t="shared" ca="1" si="26"/>
        <v>N</v>
      </c>
      <c r="AV125" s="459">
        <f t="shared" si="29"/>
        <v>117</v>
      </c>
      <c r="AW125" s="259" t="str">
        <f t="shared" ca="1" si="27"/>
        <v>N117</v>
      </c>
      <c r="AX125" s="268">
        <f t="shared" si="17"/>
        <v>7</v>
      </c>
      <c r="AY125" s="259" t="str">
        <f t="shared" ca="1" si="24"/>
        <v>8. Ownership - Capital Costs</v>
      </c>
      <c r="AZ125" s="268" t="s">
        <v>1214</v>
      </c>
      <c r="BA125" s="259" t="s">
        <v>1218</v>
      </c>
      <c r="BB125" s="259">
        <v>2028</v>
      </c>
      <c r="BC125" s="259" t="str">
        <f t="shared" ca="1" si="28"/>
        <v>7_N117_Development_fees_2028</v>
      </c>
      <c r="BD125" s="259" t="s">
        <v>540</v>
      </c>
      <c r="BE125" s="259"/>
      <c r="BF125" s="268" t="str">
        <f t="shared" si="25"/>
        <v>&gt;=0</v>
      </c>
      <c r="BG125" s="268" t="s">
        <v>85</v>
      </c>
      <c r="BH125" s="268" t="s">
        <v>85</v>
      </c>
    </row>
    <row r="126" spans="1:60" ht="13.5" hidden="1" customHeight="1" thickBot="1">
      <c r="A126" s="185"/>
      <c r="B126" s="584"/>
      <c r="C126" s="229"/>
      <c r="D126" s="585"/>
      <c r="E126" s="585"/>
      <c r="F126" s="456"/>
      <c r="G126" s="456"/>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7"/>
      <c r="AF126" s="457"/>
      <c r="AG126" s="457"/>
      <c r="AH126" s="457"/>
      <c r="AI126" s="457"/>
      <c r="AJ126" s="457"/>
      <c r="AK126" s="457"/>
      <c r="AL126" s="457"/>
      <c r="AM126" s="457"/>
      <c r="AN126" s="457"/>
      <c r="AO126" s="458"/>
      <c r="AQ126" s="84" t="s">
        <v>395</v>
      </c>
      <c r="AU126" s="459" t="str">
        <f t="shared" ca="1" si="26"/>
        <v>O</v>
      </c>
      <c r="AV126" s="459">
        <f t="shared" si="29"/>
        <v>117</v>
      </c>
      <c r="AW126" s="259" t="str">
        <f t="shared" ca="1" si="27"/>
        <v>O117</v>
      </c>
      <c r="AX126" s="268">
        <f t="shared" si="17"/>
        <v>7</v>
      </c>
      <c r="AY126" s="259" t="str">
        <f t="shared" ca="1" si="24"/>
        <v>8. Ownership - Capital Costs</v>
      </c>
      <c r="AZ126" s="268" t="s">
        <v>1214</v>
      </c>
      <c r="BA126" s="259" t="s">
        <v>1218</v>
      </c>
      <c r="BB126" s="259">
        <v>2029</v>
      </c>
      <c r="BC126" s="259" t="str">
        <f t="shared" ca="1" si="28"/>
        <v>7_O117_Development_fees_2029</v>
      </c>
      <c r="BD126" s="259" t="s">
        <v>540</v>
      </c>
      <c r="BE126" s="259"/>
      <c r="BF126" s="268" t="str">
        <f t="shared" si="25"/>
        <v>&gt;=0</v>
      </c>
      <c r="BG126" s="268" t="s">
        <v>85</v>
      </c>
      <c r="BH126" s="268" t="s">
        <v>85</v>
      </c>
    </row>
    <row r="127" spans="1:60" ht="13.5" hidden="1" customHeight="1" thickBot="1">
      <c r="A127" s="185"/>
      <c r="B127" s="584"/>
      <c r="C127" s="229"/>
      <c r="D127" s="585"/>
      <c r="E127" s="585"/>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7"/>
      <c r="AF127" s="457"/>
      <c r="AG127" s="457"/>
      <c r="AH127" s="457"/>
      <c r="AI127" s="457"/>
      <c r="AJ127" s="457"/>
      <c r="AK127" s="457"/>
      <c r="AL127" s="457"/>
      <c r="AM127" s="457"/>
      <c r="AN127" s="457"/>
      <c r="AO127" s="458"/>
      <c r="AQ127" s="84" t="s">
        <v>395</v>
      </c>
      <c r="AU127" s="459" t="str">
        <f t="shared" ca="1" si="26"/>
        <v>P</v>
      </c>
      <c r="AV127" s="459">
        <f t="shared" si="29"/>
        <v>117</v>
      </c>
      <c r="AW127" s="259" t="str">
        <f t="shared" ca="1" si="27"/>
        <v>P117</v>
      </c>
      <c r="AX127" s="268">
        <f t="shared" si="17"/>
        <v>7</v>
      </c>
      <c r="AY127" s="259" t="str">
        <f t="shared" ca="1" si="24"/>
        <v>8. Ownership - Capital Costs</v>
      </c>
      <c r="AZ127" s="268" t="s">
        <v>1214</v>
      </c>
      <c r="BA127" s="259" t="s">
        <v>1218</v>
      </c>
      <c r="BB127" s="259">
        <v>2030</v>
      </c>
      <c r="BC127" s="259" t="str">
        <f t="shared" ca="1" si="28"/>
        <v>7_P117_Development_fees_2030</v>
      </c>
      <c r="BD127" s="259" t="s">
        <v>540</v>
      </c>
      <c r="BE127" s="259"/>
      <c r="BF127" s="268" t="str">
        <f t="shared" si="25"/>
        <v>&gt;=0</v>
      </c>
      <c r="BG127" s="268" t="s">
        <v>85</v>
      </c>
      <c r="BH127" s="268" t="s">
        <v>85</v>
      </c>
    </row>
    <row r="128" spans="1:60" ht="13.5" hidden="1" customHeight="1" thickBot="1">
      <c r="A128" s="185"/>
      <c r="B128" s="584"/>
      <c r="C128" s="229"/>
      <c r="D128" s="585"/>
      <c r="E128" s="585"/>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7"/>
      <c r="AF128" s="457"/>
      <c r="AG128" s="457"/>
      <c r="AH128" s="457"/>
      <c r="AI128" s="457"/>
      <c r="AJ128" s="457"/>
      <c r="AK128" s="457"/>
      <c r="AL128" s="457"/>
      <c r="AM128" s="457"/>
      <c r="AN128" s="457"/>
      <c r="AO128" s="458"/>
      <c r="AQ128" s="84" t="s">
        <v>395</v>
      </c>
      <c r="AU128" s="459" t="str">
        <f t="shared" ca="1" si="26"/>
        <v>Q</v>
      </c>
      <c r="AV128" s="459">
        <f t="shared" si="29"/>
        <v>117</v>
      </c>
      <c r="AW128" s="259" t="str">
        <f t="shared" ca="1" si="27"/>
        <v>Q117</v>
      </c>
      <c r="AX128" s="268">
        <f t="shared" si="17"/>
        <v>7</v>
      </c>
      <c r="AY128" s="259" t="str">
        <f t="shared" ca="1" si="24"/>
        <v>8. Ownership - Capital Costs</v>
      </c>
      <c r="AZ128" s="268" t="s">
        <v>1214</v>
      </c>
      <c r="BA128" s="259" t="s">
        <v>1218</v>
      </c>
      <c r="BB128" s="259">
        <v>2031</v>
      </c>
      <c r="BC128" s="259" t="str">
        <f t="shared" ca="1" si="28"/>
        <v>7_Q117_Development_fees_2031</v>
      </c>
      <c r="BD128" s="259" t="s">
        <v>540</v>
      </c>
      <c r="BE128" s="259"/>
      <c r="BF128" s="268" t="str">
        <f t="shared" si="25"/>
        <v>&gt;=0</v>
      </c>
      <c r="BG128" s="268" t="s">
        <v>85</v>
      </c>
      <c r="BH128" s="268" t="s">
        <v>85</v>
      </c>
    </row>
    <row r="129" spans="1:60" ht="13.5" hidden="1" customHeight="1" thickBot="1">
      <c r="A129" s="185"/>
      <c r="B129" s="584"/>
      <c r="C129" s="229"/>
      <c r="D129" s="585"/>
      <c r="E129" s="585"/>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7"/>
      <c r="AF129" s="457"/>
      <c r="AG129" s="457"/>
      <c r="AH129" s="457"/>
      <c r="AI129" s="457"/>
      <c r="AJ129" s="457"/>
      <c r="AK129" s="457"/>
      <c r="AL129" s="457"/>
      <c r="AM129" s="457"/>
      <c r="AN129" s="457"/>
      <c r="AO129" s="458"/>
      <c r="AQ129" s="84" t="s">
        <v>395</v>
      </c>
      <c r="AU129" s="459" t="str">
        <f t="shared" ca="1" si="26"/>
        <v>R</v>
      </c>
      <c r="AV129" s="459">
        <f t="shared" si="29"/>
        <v>117</v>
      </c>
      <c r="AW129" s="259" t="str">
        <f t="shared" ca="1" si="27"/>
        <v>R117</v>
      </c>
      <c r="AX129" s="268">
        <f t="shared" si="17"/>
        <v>7</v>
      </c>
      <c r="AY129" s="259" t="str">
        <f t="shared" ca="1" si="24"/>
        <v>8. Ownership - Capital Costs</v>
      </c>
      <c r="AZ129" s="268" t="s">
        <v>1214</v>
      </c>
      <c r="BA129" s="259" t="s">
        <v>1218</v>
      </c>
      <c r="BB129" s="259">
        <v>2032</v>
      </c>
      <c r="BC129" s="259" t="str">
        <f t="shared" ca="1" si="28"/>
        <v>7_R117_Development_fees_2032</v>
      </c>
      <c r="BD129" s="259" t="s">
        <v>540</v>
      </c>
      <c r="BE129" s="259"/>
      <c r="BF129" s="268" t="str">
        <f t="shared" si="25"/>
        <v>&gt;=0</v>
      </c>
      <c r="BG129" s="268" t="s">
        <v>85</v>
      </c>
      <c r="BH129" s="268" t="s">
        <v>85</v>
      </c>
    </row>
    <row r="130" spans="1:60" ht="13.5" hidden="1" customHeight="1" thickBot="1">
      <c r="A130" s="185"/>
      <c r="B130" s="584"/>
      <c r="C130" s="229"/>
      <c r="D130" s="585"/>
      <c r="E130" s="585"/>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7"/>
      <c r="AF130" s="457"/>
      <c r="AG130" s="457"/>
      <c r="AH130" s="457"/>
      <c r="AI130" s="457"/>
      <c r="AJ130" s="457"/>
      <c r="AK130" s="457"/>
      <c r="AL130" s="457"/>
      <c r="AM130" s="457"/>
      <c r="AN130" s="457"/>
      <c r="AO130" s="458"/>
      <c r="AQ130" s="84" t="s">
        <v>395</v>
      </c>
      <c r="AU130" s="459" t="str">
        <f t="shared" ca="1" si="26"/>
        <v>S</v>
      </c>
      <c r="AV130" s="459">
        <f t="shared" si="29"/>
        <v>117</v>
      </c>
      <c r="AW130" s="259" t="str">
        <f t="shared" ca="1" si="27"/>
        <v>S117</v>
      </c>
      <c r="AX130" s="268">
        <f t="shared" si="17"/>
        <v>7</v>
      </c>
      <c r="AY130" s="259" t="str">
        <f t="shared" ca="1" si="24"/>
        <v>8. Ownership - Capital Costs</v>
      </c>
      <c r="AZ130" s="268" t="s">
        <v>1214</v>
      </c>
      <c r="BA130" s="259" t="s">
        <v>1218</v>
      </c>
      <c r="BB130" s="259">
        <v>2033</v>
      </c>
      <c r="BC130" s="259" t="str">
        <f t="shared" ca="1" si="28"/>
        <v>7_S117_Development_fees_2033</v>
      </c>
      <c r="BD130" s="259" t="s">
        <v>540</v>
      </c>
      <c r="BE130" s="259"/>
      <c r="BF130" s="268" t="str">
        <f t="shared" si="25"/>
        <v>&gt;=0</v>
      </c>
      <c r="BG130" s="268" t="s">
        <v>85</v>
      </c>
      <c r="BH130" s="268" t="s">
        <v>85</v>
      </c>
    </row>
    <row r="131" spans="1:60" ht="13.5" hidden="1" customHeight="1" thickBot="1">
      <c r="A131" s="185"/>
      <c r="B131" s="584"/>
      <c r="C131" s="229"/>
      <c r="D131" s="585"/>
      <c r="E131" s="585"/>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7"/>
      <c r="AF131" s="457"/>
      <c r="AG131" s="457"/>
      <c r="AH131" s="457"/>
      <c r="AI131" s="457"/>
      <c r="AJ131" s="457"/>
      <c r="AK131" s="457"/>
      <c r="AL131" s="457"/>
      <c r="AM131" s="457"/>
      <c r="AN131" s="457"/>
      <c r="AO131" s="458"/>
      <c r="AQ131" s="84" t="s">
        <v>395</v>
      </c>
      <c r="AU131" s="459" t="str">
        <f t="shared" ca="1" si="26"/>
        <v>T</v>
      </c>
      <c r="AV131" s="459">
        <f t="shared" si="29"/>
        <v>117</v>
      </c>
      <c r="AW131" s="259" t="str">
        <f t="shared" ca="1" si="27"/>
        <v>T117</v>
      </c>
      <c r="AX131" s="268">
        <f t="shared" si="17"/>
        <v>7</v>
      </c>
      <c r="AY131" s="259" t="str">
        <f t="shared" ca="1" si="24"/>
        <v>8. Ownership - Capital Costs</v>
      </c>
      <c r="AZ131" s="268" t="s">
        <v>1214</v>
      </c>
      <c r="BA131" s="259" t="s">
        <v>1218</v>
      </c>
      <c r="BB131" s="259">
        <v>2034</v>
      </c>
      <c r="BC131" s="259" t="str">
        <f t="shared" ca="1" si="28"/>
        <v>7_T117_Development_fees_2034</v>
      </c>
      <c r="BD131" s="259" t="s">
        <v>540</v>
      </c>
      <c r="BE131" s="259"/>
      <c r="BF131" s="268" t="str">
        <f t="shared" si="25"/>
        <v>&gt;=0</v>
      </c>
      <c r="BG131" s="268" t="s">
        <v>85</v>
      </c>
      <c r="BH131" s="268" t="s">
        <v>85</v>
      </c>
    </row>
    <row r="132" spans="1:60" ht="13.5" hidden="1" customHeight="1" thickBot="1">
      <c r="A132" s="185"/>
      <c r="B132" s="584"/>
      <c r="C132" s="229"/>
      <c r="D132" s="585"/>
      <c r="E132" s="585"/>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7"/>
      <c r="AF132" s="457"/>
      <c r="AG132" s="457"/>
      <c r="AH132" s="457"/>
      <c r="AI132" s="457"/>
      <c r="AJ132" s="457"/>
      <c r="AK132" s="457"/>
      <c r="AL132" s="457"/>
      <c r="AM132" s="457"/>
      <c r="AN132" s="457"/>
      <c r="AO132" s="458"/>
      <c r="AQ132" s="84" t="s">
        <v>395</v>
      </c>
      <c r="AU132" s="459" t="str">
        <f t="shared" ca="1" si="26"/>
        <v>U</v>
      </c>
      <c r="AV132" s="459">
        <f t="shared" si="29"/>
        <v>117</v>
      </c>
      <c r="AW132" s="259" t="str">
        <f t="shared" ca="1" si="27"/>
        <v>U117</v>
      </c>
      <c r="AX132" s="268">
        <f t="shared" si="17"/>
        <v>7</v>
      </c>
      <c r="AY132" s="259" t="str">
        <f t="shared" ca="1" si="24"/>
        <v>8. Ownership - Capital Costs</v>
      </c>
      <c r="AZ132" s="268" t="s">
        <v>1214</v>
      </c>
      <c r="BA132" s="259" t="s">
        <v>1218</v>
      </c>
      <c r="BB132" s="259">
        <v>2035</v>
      </c>
      <c r="BC132" s="259" t="str">
        <f t="shared" ca="1" si="28"/>
        <v>7_U117_Development_fees_2035</v>
      </c>
      <c r="BD132" s="259" t="s">
        <v>540</v>
      </c>
      <c r="BE132" s="259"/>
      <c r="BF132" s="268" t="str">
        <f t="shared" si="25"/>
        <v>&gt;=0</v>
      </c>
      <c r="BG132" s="268" t="s">
        <v>85</v>
      </c>
      <c r="BH132" s="268" t="s">
        <v>85</v>
      </c>
    </row>
    <row r="133" spans="1:60" ht="13.5" hidden="1" customHeight="1" thickBot="1">
      <c r="A133" s="185"/>
      <c r="B133" s="584"/>
      <c r="C133" s="229"/>
      <c r="D133" s="585"/>
      <c r="E133" s="585"/>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7"/>
      <c r="AF133" s="457"/>
      <c r="AG133" s="457"/>
      <c r="AH133" s="457"/>
      <c r="AI133" s="457"/>
      <c r="AJ133" s="457"/>
      <c r="AK133" s="457"/>
      <c r="AL133" s="457"/>
      <c r="AM133" s="457"/>
      <c r="AN133" s="457"/>
      <c r="AO133" s="458"/>
      <c r="AQ133" s="84" t="s">
        <v>395</v>
      </c>
      <c r="AU133" s="459" t="str">
        <f t="shared" ca="1" si="26"/>
        <v>V</v>
      </c>
      <c r="AV133" s="459">
        <f t="shared" si="29"/>
        <v>117</v>
      </c>
      <c r="AW133" s="259" t="str">
        <f t="shared" ca="1" si="27"/>
        <v>V117</v>
      </c>
      <c r="AX133" s="268">
        <f t="shared" si="17"/>
        <v>7</v>
      </c>
      <c r="AY133" s="259" t="str">
        <f t="shared" ca="1" si="24"/>
        <v>8. Ownership - Capital Costs</v>
      </c>
      <c r="AZ133" s="268" t="s">
        <v>1214</v>
      </c>
      <c r="BA133" s="259" t="s">
        <v>1218</v>
      </c>
      <c r="BB133" s="259">
        <v>2036</v>
      </c>
      <c r="BC133" s="259" t="str">
        <f t="shared" ca="1" si="28"/>
        <v>7_V117_Development_fees_2036</v>
      </c>
      <c r="BD133" s="259" t="s">
        <v>540</v>
      </c>
      <c r="BE133" s="259"/>
      <c r="BF133" s="268" t="str">
        <f t="shared" si="25"/>
        <v>&gt;=0</v>
      </c>
      <c r="BG133" s="268" t="s">
        <v>85</v>
      </c>
      <c r="BH133" s="268" t="s">
        <v>85</v>
      </c>
    </row>
    <row r="134" spans="1:60" ht="13.5" hidden="1" customHeight="1" thickBot="1">
      <c r="A134" s="185"/>
      <c r="B134" s="584"/>
      <c r="C134" s="229"/>
      <c r="D134" s="585"/>
      <c r="E134" s="585"/>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7"/>
      <c r="AF134" s="457"/>
      <c r="AG134" s="457"/>
      <c r="AH134" s="457"/>
      <c r="AI134" s="457"/>
      <c r="AJ134" s="457"/>
      <c r="AK134" s="457"/>
      <c r="AL134" s="457"/>
      <c r="AM134" s="457"/>
      <c r="AN134" s="457"/>
      <c r="AO134" s="458"/>
      <c r="AQ134" s="84" t="s">
        <v>395</v>
      </c>
      <c r="AU134" s="459" t="str">
        <f t="shared" ca="1" si="26"/>
        <v>W</v>
      </c>
      <c r="AV134" s="459">
        <f t="shared" si="29"/>
        <v>117</v>
      </c>
      <c r="AW134" s="259" t="str">
        <f t="shared" ca="1" si="27"/>
        <v>W117</v>
      </c>
      <c r="AX134" s="268">
        <f t="shared" si="17"/>
        <v>7</v>
      </c>
      <c r="AY134" s="259" t="str">
        <f t="shared" ca="1" si="24"/>
        <v>8. Ownership - Capital Costs</v>
      </c>
      <c r="AZ134" s="268" t="s">
        <v>1214</v>
      </c>
      <c r="BA134" s="259" t="s">
        <v>1218</v>
      </c>
      <c r="BB134" s="259">
        <v>2037</v>
      </c>
      <c r="BC134" s="259" t="str">
        <f t="shared" ca="1" si="28"/>
        <v>7_W117_Development_fees_2037</v>
      </c>
      <c r="BD134" s="259" t="s">
        <v>540</v>
      </c>
      <c r="BE134" s="259"/>
      <c r="BF134" s="268" t="str">
        <f t="shared" si="25"/>
        <v>&gt;=0</v>
      </c>
      <c r="BG134" s="268" t="s">
        <v>85</v>
      </c>
      <c r="BH134" s="268" t="s">
        <v>85</v>
      </c>
    </row>
    <row r="135" spans="1:60" ht="13.5" hidden="1" customHeight="1" thickBot="1">
      <c r="A135" s="185"/>
      <c r="B135" s="584"/>
      <c r="C135" s="229"/>
      <c r="D135" s="585"/>
      <c r="E135" s="585"/>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7"/>
      <c r="AF135" s="457"/>
      <c r="AG135" s="457"/>
      <c r="AH135" s="457"/>
      <c r="AI135" s="457"/>
      <c r="AJ135" s="457"/>
      <c r="AK135" s="457"/>
      <c r="AL135" s="457"/>
      <c r="AM135" s="457"/>
      <c r="AN135" s="457"/>
      <c r="AO135" s="458"/>
      <c r="AQ135" s="84" t="s">
        <v>395</v>
      </c>
      <c r="AU135" s="459" t="str">
        <f t="shared" ca="1" si="26"/>
        <v>X</v>
      </c>
      <c r="AV135" s="459">
        <f t="shared" si="29"/>
        <v>117</v>
      </c>
      <c r="AW135" s="259" t="str">
        <f t="shared" ca="1" si="27"/>
        <v>X117</v>
      </c>
      <c r="AX135" s="268">
        <f t="shared" si="17"/>
        <v>7</v>
      </c>
      <c r="AY135" s="259" t="str">
        <f t="shared" ca="1" si="24"/>
        <v>8. Ownership - Capital Costs</v>
      </c>
      <c r="AZ135" s="268" t="s">
        <v>1214</v>
      </c>
      <c r="BA135" s="259" t="s">
        <v>1218</v>
      </c>
      <c r="BB135" s="259">
        <v>2038</v>
      </c>
      <c r="BC135" s="259" t="str">
        <f t="shared" ca="1" si="28"/>
        <v>7_X117_Development_fees_2038</v>
      </c>
      <c r="BD135" s="259" t="s">
        <v>540</v>
      </c>
      <c r="BE135" s="259"/>
      <c r="BF135" s="268" t="str">
        <f t="shared" si="25"/>
        <v>&gt;=0</v>
      </c>
      <c r="BG135" s="268" t="s">
        <v>85</v>
      </c>
      <c r="BH135" s="268" t="s">
        <v>85</v>
      </c>
    </row>
    <row r="136" spans="1:60" ht="13.5" hidden="1" customHeight="1" thickBot="1">
      <c r="A136" s="185"/>
      <c r="B136" s="584"/>
      <c r="C136" s="229"/>
      <c r="D136" s="585"/>
      <c r="E136" s="585"/>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7"/>
      <c r="AF136" s="457"/>
      <c r="AG136" s="457"/>
      <c r="AH136" s="457"/>
      <c r="AI136" s="457"/>
      <c r="AJ136" s="457"/>
      <c r="AK136" s="457"/>
      <c r="AL136" s="457"/>
      <c r="AM136" s="457"/>
      <c r="AN136" s="457"/>
      <c r="AO136" s="458"/>
      <c r="AQ136" s="84" t="s">
        <v>395</v>
      </c>
      <c r="AU136" s="459" t="str">
        <f t="shared" ca="1" si="26"/>
        <v>Y</v>
      </c>
      <c r="AV136" s="459">
        <f t="shared" si="29"/>
        <v>117</v>
      </c>
      <c r="AW136" s="259" t="str">
        <f t="shared" ca="1" si="27"/>
        <v>Y117</v>
      </c>
      <c r="AX136" s="268">
        <f t="shared" si="17"/>
        <v>7</v>
      </c>
      <c r="AY136" s="259" t="str">
        <f t="shared" ca="1" si="24"/>
        <v>8. Ownership - Capital Costs</v>
      </c>
      <c r="AZ136" s="268" t="s">
        <v>1214</v>
      </c>
      <c r="BA136" s="259" t="s">
        <v>1218</v>
      </c>
      <c r="BB136" s="259">
        <v>2039</v>
      </c>
      <c r="BC136" s="259" t="str">
        <f t="shared" ca="1" si="28"/>
        <v>7_Y117_Development_fees_2039</v>
      </c>
      <c r="BD136" s="259" t="s">
        <v>540</v>
      </c>
      <c r="BE136" s="259"/>
      <c r="BF136" s="268" t="str">
        <f t="shared" si="25"/>
        <v>&gt;=0</v>
      </c>
      <c r="BG136" s="268" t="s">
        <v>85</v>
      </c>
      <c r="BH136" s="268" t="s">
        <v>85</v>
      </c>
    </row>
    <row r="137" spans="1:60" ht="13.5" hidden="1" customHeight="1" thickBot="1">
      <c r="A137" s="185"/>
      <c r="B137" s="584"/>
      <c r="C137" s="229"/>
      <c r="D137" s="585"/>
      <c r="E137" s="585"/>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7"/>
      <c r="AF137" s="457"/>
      <c r="AG137" s="457"/>
      <c r="AH137" s="457"/>
      <c r="AI137" s="457"/>
      <c r="AJ137" s="457"/>
      <c r="AK137" s="457"/>
      <c r="AL137" s="457"/>
      <c r="AM137" s="457"/>
      <c r="AN137" s="457"/>
      <c r="AO137" s="458"/>
      <c r="AQ137" s="84" t="s">
        <v>395</v>
      </c>
      <c r="AU137" s="459" t="str">
        <f t="shared" ca="1" si="26"/>
        <v>Z</v>
      </c>
      <c r="AV137" s="459">
        <f t="shared" si="29"/>
        <v>117</v>
      </c>
      <c r="AW137" s="259" t="str">
        <f t="shared" ca="1" si="27"/>
        <v>Z117</v>
      </c>
      <c r="AX137" s="268">
        <f t="shared" si="17"/>
        <v>7</v>
      </c>
      <c r="AY137" s="259" t="str">
        <f t="shared" ca="1" si="24"/>
        <v>8. Ownership - Capital Costs</v>
      </c>
      <c r="AZ137" s="268" t="s">
        <v>1214</v>
      </c>
      <c r="BA137" s="259" t="s">
        <v>1218</v>
      </c>
      <c r="BB137" s="259">
        <v>2040</v>
      </c>
      <c r="BC137" s="259" t="str">
        <f t="shared" ca="1" si="28"/>
        <v>7_Z117_Development_fees_2040</v>
      </c>
      <c r="BD137" s="259" t="s">
        <v>540</v>
      </c>
      <c r="BE137" s="259"/>
      <c r="BF137" s="268" t="str">
        <f t="shared" si="25"/>
        <v>&gt;=0</v>
      </c>
      <c r="BG137" s="268" t="s">
        <v>85</v>
      </c>
      <c r="BH137" s="268" t="s">
        <v>85</v>
      </c>
    </row>
    <row r="138" spans="1:60" ht="13.5" hidden="1" customHeight="1" thickBot="1">
      <c r="A138" s="185"/>
      <c r="B138" s="584"/>
      <c r="C138" s="229"/>
      <c r="D138" s="585"/>
      <c r="E138" s="585"/>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7"/>
      <c r="AF138" s="457"/>
      <c r="AG138" s="457"/>
      <c r="AH138" s="457"/>
      <c r="AI138" s="457"/>
      <c r="AJ138" s="457"/>
      <c r="AK138" s="457"/>
      <c r="AL138" s="457"/>
      <c r="AM138" s="457"/>
      <c r="AN138" s="457"/>
      <c r="AO138" s="458"/>
      <c r="AQ138" s="84" t="s">
        <v>395</v>
      </c>
      <c r="AU138" s="459" t="str">
        <f t="shared" ca="1" si="26"/>
        <v>AA</v>
      </c>
      <c r="AV138" s="459">
        <f t="shared" si="29"/>
        <v>117</v>
      </c>
      <c r="AW138" s="259" t="str">
        <f t="shared" ca="1" si="27"/>
        <v>AA117</v>
      </c>
      <c r="AX138" s="268">
        <f t="shared" si="17"/>
        <v>7</v>
      </c>
      <c r="AY138" s="259" t="str">
        <f t="shared" ca="1" si="24"/>
        <v>8. Ownership - Capital Costs</v>
      </c>
      <c r="AZ138" s="268" t="s">
        <v>1214</v>
      </c>
      <c r="BA138" s="259" t="s">
        <v>1218</v>
      </c>
      <c r="BB138" s="259">
        <v>2041</v>
      </c>
      <c r="BC138" s="259" t="str">
        <f t="shared" ca="1" si="28"/>
        <v>7_AA117_Development_fees_2041</v>
      </c>
      <c r="BD138" s="259" t="s">
        <v>540</v>
      </c>
      <c r="BE138" s="259"/>
      <c r="BF138" s="268" t="str">
        <f t="shared" si="25"/>
        <v>&gt;=0</v>
      </c>
      <c r="BG138" s="268" t="s">
        <v>85</v>
      </c>
      <c r="BH138" s="268" t="s">
        <v>85</v>
      </c>
    </row>
    <row r="139" spans="1:60" ht="13.5" hidden="1" customHeight="1" thickBot="1">
      <c r="A139" s="185"/>
      <c r="B139" s="584"/>
      <c r="C139" s="229"/>
      <c r="D139" s="585"/>
      <c r="E139" s="585"/>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7"/>
      <c r="AF139" s="457"/>
      <c r="AG139" s="457"/>
      <c r="AH139" s="457"/>
      <c r="AI139" s="457"/>
      <c r="AJ139" s="457"/>
      <c r="AK139" s="457"/>
      <c r="AL139" s="457"/>
      <c r="AM139" s="457"/>
      <c r="AN139" s="457"/>
      <c r="AO139" s="458"/>
      <c r="AQ139" s="84" t="s">
        <v>395</v>
      </c>
      <c r="AU139" s="459" t="str">
        <f t="shared" ca="1" si="26"/>
        <v>AB</v>
      </c>
      <c r="AV139" s="459">
        <f t="shared" si="29"/>
        <v>117</v>
      </c>
      <c r="AW139" s="259" t="str">
        <f t="shared" ca="1" si="27"/>
        <v>AB117</v>
      </c>
      <c r="AX139" s="268">
        <f t="shared" si="17"/>
        <v>7</v>
      </c>
      <c r="AY139" s="259" t="str">
        <f t="shared" ca="1" si="24"/>
        <v>8. Ownership - Capital Costs</v>
      </c>
      <c r="AZ139" s="268" t="s">
        <v>1214</v>
      </c>
      <c r="BA139" s="259" t="s">
        <v>1218</v>
      </c>
      <c r="BB139" s="259">
        <v>2042</v>
      </c>
      <c r="BC139" s="259" t="str">
        <f t="shared" ca="1" si="28"/>
        <v>7_AB117_Development_fees_2042</v>
      </c>
      <c r="BD139" s="259" t="s">
        <v>540</v>
      </c>
      <c r="BE139" s="259"/>
      <c r="BF139" s="268" t="str">
        <f t="shared" si="25"/>
        <v>&gt;=0</v>
      </c>
      <c r="BG139" s="268" t="s">
        <v>85</v>
      </c>
      <c r="BH139" s="268" t="s">
        <v>85</v>
      </c>
    </row>
    <row r="140" spans="1:60" ht="13.5" hidden="1" customHeight="1" thickBot="1">
      <c r="A140" s="185"/>
      <c r="B140" s="584"/>
      <c r="C140" s="229"/>
      <c r="D140" s="585"/>
      <c r="E140" s="585"/>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7"/>
      <c r="AF140" s="457"/>
      <c r="AG140" s="457"/>
      <c r="AH140" s="457"/>
      <c r="AI140" s="457"/>
      <c r="AJ140" s="457"/>
      <c r="AK140" s="457"/>
      <c r="AL140" s="457"/>
      <c r="AM140" s="457"/>
      <c r="AN140" s="457"/>
      <c r="AO140" s="458"/>
      <c r="AQ140" s="84" t="s">
        <v>395</v>
      </c>
      <c r="AU140" s="459" t="str">
        <f t="shared" ca="1" si="26"/>
        <v>AC</v>
      </c>
      <c r="AV140" s="459">
        <f t="shared" si="29"/>
        <v>117</v>
      </c>
      <c r="AW140" s="259" t="str">
        <f t="shared" ca="1" si="27"/>
        <v>AC117</v>
      </c>
      <c r="AX140" s="268">
        <f t="shared" si="17"/>
        <v>7</v>
      </c>
      <c r="AY140" s="259" t="str">
        <f t="shared" ca="1" si="24"/>
        <v>8. Ownership - Capital Costs</v>
      </c>
      <c r="AZ140" s="268" t="s">
        <v>1214</v>
      </c>
      <c r="BA140" s="259" t="s">
        <v>1218</v>
      </c>
      <c r="BB140" s="259">
        <v>2043</v>
      </c>
      <c r="BC140" s="259" t="str">
        <f t="shared" ca="1" si="28"/>
        <v>7_AC117_Development_fees_2043</v>
      </c>
      <c r="BD140" s="259" t="s">
        <v>540</v>
      </c>
      <c r="BE140" s="259"/>
      <c r="BF140" s="268" t="str">
        <f t="shared" si="25"/>
        <v>&gt;=0</v>
      </c>
      <c r="BG140" s="268" t="s">
        <v>85</v>
      </c>
      <c r="BH140" s="268" t="s">
        <v>85</v>
      </c>
    </row>
    <row r="141" spans="1:60" ht="13.5" hidden="1" customHeight="1" thickBot="1">
      <c r="A141" s="185"/>
      <c r="B141" s="584"/>
      <c r="C141" s="229"/>
      <c r="D141" s="585"/>
      <c r="E141" s="585"/>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7"/>
      <c r="AF141" s="457"/>
      <c r="AG141" s="457"/>
      <c r="AH141" s="457"/>
      <c r="AI141" s="457"/>
      <c r="AJ141" s="457"/>
      <c r="AK141" s="457"/>
      <c r="AL141" s="457"/>
      <c r="AM141" s="457"/>
      <c r="AN141" s="457"/>
      <c r="AO141" s="458"/>
      <c r="AQ141" s="84" t="s">
        <v>395</v>
      </c>
      <c r="AU141" s="459" t="str">
        <f t="shared" ca="1" si="26"/>
        <v>AD</v>
      </c>
      <c r="AV141" s="459">
        <f t="shared" si="29"/>
        <v>117</v>
      </c>
      <c r="AW141" s="259" t="str">
        <f t="shared" ca="1" si="27"/>
        <v>AD117</v>
      </c>
      <c r="AX141" s="268">
        <f t="shared" si="17"/>
        <v>7</v>
      </c>
      <c r="AY141" s="259" t="str">
        <f t="shared" ca="1" si="24"/>
        <v>8. Ownership - Capital Costs</v>
      </c>
      <c r="AZ141" s="268" t="s">
        <v>1214</v>
      </c>
      <c r="BA141" s="259" t="s">
        <v>1218</v>
      </c>
      <c r="BB141" s="259">
        <v>2044</v>
      </c>
      <c r="BC141" s="259" t="str">
        <f t="shared" ca="1" si="28"/>
        <v>7_AD117_Development_fees_2044</v>
      </c>
      <c r="BD141" s="259" t="s">
        <v>540</v>
      </c>
      <c r="BE141" s="259"/>
      <c r="BF141" s="268" t="str">
        <f t="shared" si="25"/>
        <v>&gt;=0</v>
      </c>
      <c r="BG141" s="268" t="s">
        <v>85</v>
      </c>
      <c r="BH141" s="268" t="s">
        <v>85</v>
      </c>
    </row>
    <row r="142" spans="1:60" ht="13.5" hidden="1" customHeight="1" thickBot="1">
      <c r="A142" s="185"/>
      <c r="B142" s="584"/>
      <c r="C142" s="229"/>
      <c r="D142" s="585"/>
      <c r="E142" s="585"/>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7"/>
      <c r="AF142" s="457"/>
      <c r="AG142" s="457"/>
      <c r="AH142" s="457"/>
      <c r="AI142" s="457"/>
      <c r="AJ142" s="457"/>
      <c r="AK142" s="457"/>
      <c r="AL142" s="457"/>
      <c r="AM142" s="457"/>
      <c r="AN142" s="457"/>
      <c r="AO142" s="458"/>
      <c r="AQ142" s="84" t="s">
        <v>395</v>
      </c>
      <c r="AU142" s="459" t="str">
        <f t="shared" ca="1" si="26"/>
        <v>AE</v>
      </c>
      <c r="AV142" s="459">
        <f t="shared" si="29"/>
        <v>117</v>
      </c>
      <c r="AW142" s="259" t="str">
        <f t="shared" ca="1" si="27"/>
        <v>AE117</v>
      </c>
      <c r="AX142" s="268">
        <f t="shared" si="17"/>
        <v>7</v>
      </c>
      <c r="AY142" s="259" t="str">
        <f t="shared" ca="1" si="24"/>
        <v>8. Ownership - Capital Costs</v>
      </c>
      <c r="AZ142" s="268" t="s">
        <v>1214</v>
      </c>
      <c r="BA142" s="259" t="s">
        <v>1218</v>
      </c>
      <c r="BB142" s="259">
        <v>2045</v>
      </c>
      <c r="BC142" s="259" t="str">
        <f t="shared" ca="1" si="28"/>
        <v>7_AE117_Development_fees_2045</v>
      </c>
      <c r="BD142" s="259" t="s">
        <v>540</v>
      </c>
      <c r="BE142" s="259"/>
      <c r="BF142" s="268" t="str">
        <f t="shared" si="25"/>
        <v>&gt;=0</v>
      </c>
      <c r="BG142" s="268" t="s">
        <v>85</v>
      </c>
      <c r="BH142" s="268" t="s">
        <v>85</v>
      </c>
    </row>
    <row r="143" spans="1:60" ht="13.5" hidden="1" customHeight="1" thickBot="1">
      <c r="A143" s="185"/>
      <c r="B143" s="584"/>
      <c r="C143" s="229"/>
      <c r="D143" s="585"/>
      <c r="E143" s="585"/>
      <c r="F143" s="456"/>
      <c r="G143" s="456"/>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7"/>
      <c r="AF143" s="457"/>
      <c r="AG143" s="457"/>
      <c r="AH143" s="457"/>
      <c r="AI143" s="457"/>
      <c r="AJ143" s="457"/>
      <c r="AK143" s="457"/>
      <c r="AL143" s="457"/>
      <c r="AM143" s="457"/>
      <c r="AN143" s="457"/>
      <c r="AO143" s="458"/>
      <c r="AQ143" s="84" t="s">
        <v>395</v>
      </c>
      <c r="AU143" s="459" t="str">
        <f t="shared" ca="1" si="26"/>
        <v>AF</v>
      </c>
      <c r="AV143" s="459">
        <f t="shared" si="29"/>
        <v>117</v>
      </c>
      <c r="AW143" s="259" t="str">
        <f t="shared" ca="1" si="27"/>
        <v>AF117</v>
      </c>
      <c r="AX143" s="268">
        <f t="shared" si="17"/>
        <v>7</v>
      </c>
      <c r="AY143" s="259" t="str">
        <f t="shared" ca="1" si="24"/>
        <v>8. Ownership - Capital Costs</v>
      </c>
      <c r="AZ143" s="268" t="s">
        <v>1214</v>
      </c>
      <c r="BA143" s="259" t="s">
        <v>1218</v>
      </c>
      <c r="BB143" s="259">
        <v>2046</v>
      </c>
      <c r="BC143" s="259" t="str">
        <f t="shared" ca="1" si="28"/>
        <v>7_AF117_Development_fees_2046</v>
      </c>
      <c r="BD143" s="259" t="s">
        <v>540</v>
      </c>
      <c r="BE143" s="259"/>
      <c r="BF143" s="268" t="str">
        <f t="shared" si="25"/>
        <v>&gt;=0</v>
      </c>
      <c r="BG143" s="268" t="s">
        <v>85</v>
      </c>
      <c r="BH143" s="268" t="s">
        <v>85</v>
      </c>
    </row>
    <row r="144" spans="1:60" ht="13.5" hidden="1" customHeight="1" thickBot="1">
      <c r="A144" s="185"/>
      <c r="B144" s="584"/>
      <c r="C144" s="229"/>
      <c r="D144" s="585"/>
      <c r="E144" s="585"/>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7"/>
      <c r="AF144" s="457"/>
      <c r="AG144" s="457"/>
      <c r="AH144" s="457"/>
      <c r="AI144" s="457"/>
      <c r="AJ144" s="457"/>
      <c r="AK144" s="457"/>
      <c r="AL144" s="457"/>
      <c r="AM144" s="457"/>
      <c r="AN144" s="457"/>
      <c r="AO144" s="458"/>
      <c r="AQ144" s="84" t="s">
        <v>395</v>
      </c>
      <c r="AU144" s="459" t="str">
        <f t="shared" ca="1" si="26"/>
        <v>AG</v>
      </c>
      <c r="AV144" s="459">
        <f t="shared" si="29"/>
        <v>117</v>
      </c>
      <c r="AW144" s="259" t="str">
        <f t="shared" ca="1" si="27"/>
        <v>AG117</v>
      </c>
      <c r="AX144" s="268">
        <f t="shared" si="17"/>
        <v>7</v>
      </c>
      <c r="AY144" s="259" t="str">
        <f t="shared" ca="1" si="24"/>
        <v>8. Ownership - Capital Costs</v>
      </c>
      <c r="AZ144" s="268" t="s">
        <v>1214</v>
      </c>
      <c r="BA144" s="259" t="s">
        <v>1218</v>
      </c>
      <c r="BB144" s="259">
        <v>2047</v>
      </c>
      <c r="BC144" s="259" t="str">
        <f t="shared" ca="1" si="28"/>
        <v>7_AG117_Development_fees_2047</v>
      </c>
      <c r="BD144" s="259" t="s">
        <v>540</v>
      </c>
      <c r="BE144" s="259"/>
      <c r="BF144" s="268" t="str">
        <f t="shared" si="25"/>
        <v>&gt;=0</v>
      </c>
      <c r="BG144" s="268" t="s">
        <v>85</v>
      </c>
      <c r="BH144" s="268" t="s">
        <v>85</v>
      </c>
    </row>
    <row r="145" spans="1:60" ht="13.5" hidden="1" customHeight="1" thickBot="1">
      <c r="A145" s="185"/>
      <c r="B145" s="584"/>
      <c r="C145" s="229"/>
      <c r="D145" s="585"/>
      <c r="E145" s="585"/>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7"/>
      <c r="AF145" s="457"/>
      <c r="AG145" s="457"/>
      <c r="AH145" s="457"/>
      <c r="AI145" s="457"/>
      <c r="AJ145" s="457"/>
      <c r="AK145" s="457"/>
      <c r="AL145" s="457"/>
      <c r="AM145" s="457"/>
      <c r="AN145" s="457"/>
      <c r="AO145" s="458"/>
      <c r="AQ145" s="84" t="s">
        <v>395</v>
      </c>
      <c r="AU145" s="459" t="str">
        <f t="shared" ca="1" si="26"/>
        <v>AH</v>
      </c>
      <c r="AV145" s="459">
        <f t="shared" si="29"/>
        <v>117</v>
      </c>
      <c r="AW145" s="259" t="str">
        <f t="shared" ca="1" si="27"/>
        <v>AH117</v>
      </c>
      <c r="AX145" s="268">
        <f t="shared" ref="AX145:AX151" si="30">$AX$5</f>
        <v>7</v>
      </c>
      <c r="AY145" s="259" t="str">
        <f t="shared" ca="1" si="24"/>
        <v>8. Ownership - Capital Costs</v>
      </c>
      <c r="AZ145" s="268" t="s">
        <v>1214</v>
      </c>
      <c r="BA145" s="259" t="s">
        <v>1218</v>
      </c>
      <c r="BB145" s="259">
        <v>2048</v>
      </c>
      <c r="BC145" s="259" t="str">
        <f t="shared" ca="1" si="28"/>
        <v>7_AH117_Development_fees_2048</v>
      </c>
      <c r="BD145" s="259" t="s">
        <v>540</v>
      </c>
      <c r="BE145" s="259"/>
      <c r="BF145" s="268" t="str">
        <f t="shared" si="25"/>
        <v>&gt;=0</v>
      </c>
      <c r="BG145" s="268" t="s">
        <v>85</v>
      </c>
      <c r="BH145" s="268" t="s">
        <v>85</v>
      </c>
    </row>
    <row r="146" spans="1:60" ht="13.5" hidden="1" customHeight="1" thickBot="1">
      <c r="A146" s="185"/>
      <c r="B146" s="584"/>
      <c r="C146" s="229"/>
      <c r="D146" s="585"/>
      <c r="E146" s="585"/>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7"/>
      <c r="AF146" s="457"/>
      <c r="AG146" s="457"/>
      <c r="AH146" s="457"/>
      <c r="AI146" s="457"/>
      <c r="AJ146" s="457"/>
      <c r="AK146" s="457"/>
      <c r="AL146" s="457"/>
      <c r="AM146" s="457"/>
      <c r="AN146" s="457"/>
      <c r="AO146" s="458"/>
      <c r="AQ146" s="84" t="s">
        <v>395</v>
      </c>
      <c r="AU146" s="459" t="str">
        <f t="shared" ca="1" si="26"/>
        <v>AI</v>
      </c>
      <c r="AV146" s="459">
        <f t="shared" si="29"/>
        <v>117</v>
      </c>
      <c r="AW146" s="259" t="str">
        <f t="shared" ca="1" si="27"/>
        <v>AI117</v>
      </c>
      <c r="AX146" s="268">
        <f t="shared" si="30"/>
        <v>7</v>
      </c>
      <c r="AY146" s="259" t="str">
        <f t="shared" ca="1" si="24"/>
        <v>8. Ownership - Capital Costs</v>
      </c>
      <c r="AZ146" s="268" t="s">
        <v>1214</v>
      </c>
      <c r="BA146" s="259" t="s">
        <v>1218</v>
      </c>
      <c r="BB146" s="259">
        <v>2049</v>
      </c>
      <c r="BC146" s="259" t="str">
        <f t="shared" ca="1" si="28"/>
        <v>7_AI117_Development_fees_2049</v>
      </c>
      <c r="BD146" s="259" t="s">
        <v>540</v>
      </c>
      <c r="BE146" s="259"/>
      <c r="BF146" s="268" t="str">
        <f t="shared" si="25"/>
        <v>&gt;=0</v>
      </c>
      <c r="BG146" s="268" t="s">
        <v>85</v>
      </c>
      <c r="BH146" s="268" t="s">
        <v>85</v>
      </c>
    </row>
    <row r="147" spans="1:60" ht="13.5" hidden="1" customHeight="1" thickBot="1">
      <c r="A147" s="185"/>
      <c r="B147" s="584"/>
      <c r="C147" s="229"/>
      <c r="D147" s="585"/>
      <c r="E147" s="585"/>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7"/>
      <c r="AF147" s="457"/>
      <c r="AG147" s="457"/>
      <c r="AH147" s="457"/>
      <c r="AI147" s="457"/>
      <c r="AJ147" s="457"/>
      <c r="AK147" s="457"/>
      <c r="AL147" s="457"/>
      <c r="AM147" s="457"/>
      <c r="AN147" s="457"/>
      <c r="AO147" s="458"/>
      <c r="AQ147" s="84" t="s">
        <v>395</v>
      </c>
      <c r="AU147" s="459" t="str">
        <f t="shared" ca="1" si="26"/>
        <v>AJ</v>
      </c>
      <c r="AV147" s="459">
        <f t="shared" si="29"/>
        <v>117</v>
      </c>
      <c r="AW147" s="259" t="str">
        <f t="shared" ca="1" si="27"/>
        <v>AJ117</v>
      </c>
      <c r="AX147" s="268">
        <f t="shared" si="30"/>
        <v>7</v>
      </c>
      <c r="AY147" s="259" t="str">
        <f t="shared" ca="1" si="24"/>
        <v>8. Ownership - Capital Costs</v>
      </c>
      <c r="AZ147" s="268" t="s">
        <v>1214</v>
      </c>
      <c r="BA147" s="259" t="s">
        <v>1218</v>
      </c>
      <c r="BB147" s="259">
        <v>2050</v>
      </c>
      <c r="BC147" s="259" t="str">
        <f t="shared" ca="1" si="28"/>
        <v>7_AJ117_Development_fees_2050</v>
      </c>
      <c r="BD147" s="259" t="s">
        <v>540</v>
      </c>
      <c r="BE147" s="259"/>
      <c r="BF147" s="268" t="str">
        <f t="shared" si="25"/>
        <v>&gt;=0</v>
      </c>
      <c r="BG147" s="268" t="s">
        <v>85</v>
      </c>
      <c r="BH147" s="268" t="s">
        <v>85</v>
      </c>
    </row>
    <row r="148" spans="1:60" ht="13.5" hidden="1" customHeight="1" thickBot="1">
      <c r="A148" s="185"/>
      <c r="B148" s="584"/>
      <c r="C148" s="229"/>
      <c r="D148" s="585"/>
      <c r="E148" s="585"/>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7"/>
      <c r="AF148" s="457"/>
      <c r="AG148" s="457"/>
      <c r="AH148" s="457"/>
      <c r="AI148" s="457"/>
      <c r="AJ148" s="457"/>
      <c r="AK148" s="457"/>
      <c r="AL148" s="457"/>
      <c r="AM148" s="457"/>
      <c r="AN148" s="457"/>
      <c r="AO148" s="458"/>
      <c r="AQ148" s="84" t="s">
        <v>395</v>
      </c>
      <c r="AU148" s="459" t="str">
        <f t="shared" ca="1" si="26"/>
        <v>AK</v>
      </c>
      <c r="AV148" s="459">
        <f t="shared" si="29"/>
        <v>117</v>
      </c>
      <c r="AW148" s="259" t="str">
        <f t="shared" ca="1" si="27"/>
        <v>AK117</v>
      </c>
      <c r="AX148" s="268">
        <f t="shared" si="30"/>
        <v>7</v>
      </c>
      <c r="AY148" s="259" t="str">
        <f t="shared" ca="1" si="24"/>
        <v>8. Ownership - Capital Costs</v>
      </c>
      <c r="AZ148" s="268" t="s">
        <v>1214</v>
      </c>
      <c r="BA148" s="259" t="s">
        <v>1218</v>
      </c>
      <c r="BB148" s="259">
        <v>2051</v>
      </c>
      <c r="BC148" s="259" t="str">
        <f t="shared" ca="1" si="28"/>
        <v>7_AK117_Development_fees_2051</v>
      </c>
      <c r="BD148" s="259" t="s">
        <v>540</v>
      </c>
      <c r="BE148" s="259"/>
      <c r="BF148" s="268" t="str">
        <f t="shared" si="25"/>
        <v>&gt;=0</v>
      </c>
      <c r="BG148" s="268" t="s">
        <v>85</v>
      </c>
      <c r="BH148" s="268" t="s">
        <v>85</v>
      </c>
    </row>
    <row r="149" spans="1:60" ht="13.5" hidden="1" customHeight="1" thickBot="1">
      <c r="A149" s="185"/>
      <c r="B149" s="584"/>
      <c r="C149" s="229"/>
      <c r="D149" s="585"/>
      <c r="E149" s="585"/>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7"/>
      <c r="AF149" s="457"/>
      <c r="AG149" s="457"/>
      <c r="AH149" s="457"/>
      <c r="AI149" s="457"/>
      <c r="AJ149" s="457"/>
      <c r="AK149" s="457"/>
      <c r="AL149" s="457"/>
      <c r="AM149" s="457"/>
      <c r="AN149" s="457"/>
      <c r="AO149" s="458"/>
      <c r="AQ149" s="84" t="s">
        <v>395</v>
      </c>
      <c r="AU149" s="459" t="str">
        <f t="shared" ca="1" si="26"/>
        <v>AL</v>
      </c>
      <c r="AV149" s="459">
        <f t="shared" si="29"/>
        <v>117</v>
      </c>
      <c r="AW149" s="259" t="str">
        <f t="shared" ca="1" si="27"/>
        <v>AL117</v>
      </c>
      <c r="AX149" s="268">
        <f t="shared" si="30"/>
        <v>7</v>
      </c>
      <c r="AY149" s="259" t="str">
        <f t="shared" ca="1" si="24"/>
        <v>8. Ownership - Capital Costs</v>
      </c>
      <c r="AZ149" s="268" t="s">
        <v>1214</v>
      </c>
      <c r="BA149" s="259" t="s">
        <v>1218</v>
      </c>
      <c r="BB149" s="259">
        <v>2052</v>
      </c>
      <c r="BC149" s="259" t="str">
        <f t="shared" ca="1" si="28"/>
        <v>7_AL117_Development_fees_2052</v>
      </c>
      <c r="BD149" s="259" t="s">
        <v>540</v>
      </c>
      <c r="BE149" s="259"/>
      <c r="BF149" s="268" t="str">
        <f t="shared" si="25"/>
        <v>&gt;=0</v>
      </c>
      <c r="BG149" s="268" t="s">
        <v>85</v>
      </c>
      <c r="BH149" s="268" t="s">
        <v>85</v>
      </c>
    </row>
    <row r="150" spans="1:60" ht="13.5" hidden="1" customHeight="1" thickBot="1">
      <c r="A150" s="185"/>
      <c r="B150" s="584"/>
      <c r="C150" s="229"/>
      <c r="D150" s="585"/>
      <c r="E150" s="585"/>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7"/>
      <c r="AF150" s="457"/>
      <c r="AG150" s="457"/>
      <c r="AH150" s="457"/>
      <c r="AI150" s="457"/>
      <c r="AJ150" s="457"/>
      <c r="AK150" s="457"/>
      <c r="AL150" s="457"/>
      <c r="AM150" s="457"/>
      <c r="AN150" s="457"/>
      <c r="AO150" s="458"/>
      <c r="AQ150" s="84" t="s">
        <v>395</v>
      </c>
      <c r="AU150" s="459" t="str">
        <f t="shared" ca="1" si="26"/>
        <v>AM</v>
      </c>
      <c r="AV150" s="459">
        <f t="shared" si="29"/>
        <v>117</v>
      </c>
      <c r="AW150" s="259" t="str">
        <f t="shared" ca="1" si="27"/>
        <v>AM117</v>
      </c>
      <c r="AX150" s="268">
        <f t="shared" si="30"/>
        <v>7</v>
      </c>
      <c r="AY150" s="259" t="str">
        <f t="shared" ca="1" si="24"/>
        <v>8. Ownership - Capital Costs</v>
      </c>
      <c r="AZ150" s="268" t="s">
        <v>1214</v>
      </c>
      <c r="BA150" s="259" t="s">
        <v>1218</v>
      </c>
      <c r="BB150" s="259">
        <v>2053</v>
      </c>
      <c r="BC150" s="259" t="str">
        <f t="shared" ca="1" si="28"/>
        <v>7_AM117_Development_fees_2053</v>
      </c>
      <c r="BD150" s="259" t="s">
        <v>540</v>
      </c>
      <c r="BE150" s="259"/>
      <c r="BF150" s="268" t="str">
        <f t="shared" si="25"/>
        <v>&gt;=0</v>
      </c>
      <c r="BG150" s="268" t="s">
        <v>85</v>
      </c>
      <c r="BH150" s="268" t="s">
        <v>85</v>
      </c>
    </row>
    <row r="151" spans="1:60" ht="13.5" hidden="1" customHeight="1" thickBot="1">
      <c r="A151" s="185"/>
      <c r="B151" s="584"/>
      <c r="C151" s="229"/>
      <c r="D151" s="585"/>
      <c r="E151" s="585"/>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7"/>
      <c r="AF151" s="457"/>
      <c r="AG151" s="457"/>
      <c r="AH151" s="457"/>
      <c r="AI151" s="457"/>
      <c r="AJ151" s="457"/>
      <c r="AK151" s="457"/>
      <c r="AL151" s="457"/>
      <c r="AM151" s="457"/>
      <c r="AN151" s="457"/>
      <c r="AO151" s="458"/>
      <c r="AQ151" s="84" t="s">
        <v>395</v>
      </c>
      <c r="AU151" s="459" t="str">
        <f t="shared" ca="1" si="26"/>
        <v>AN</v>
      </c>
      <c r="AV151" s="459">
        <f t="shared" si="29"/>
        <v>117</v>
      </c>
      <c r="AW151" s="259" t="str">
        <f t="shared" ca="1" si="27"/>
        <v>AN117</v>
      </c>
      <c r="AX151" s="268">
        <f t="shared" si="30"/>
        <v>7</v>
      </c>
      <c r="AY151" s="259" t="str">
        <f t="shared" ca="1" si="24"/>
        <v>8. Ownership - Capital Costs</v>
      </c>
      <c r="AZ151" s="268" t="s">
        <v>1214</v>
      </c>
      <c r="BA151" s="259" t="s">
        <v>1218</v>
      </c>
      <c r="BB151" s="259">
        <v>2054</v>
      </c>
      <c r="BC151" s="259" t="str">
        <f t="shared" ca="1" si="28"/>
        <v>7_AN117_Development_fees_2054</v>
      </c>
      <c r="BD151" s="259" t="s">
        <v>540</v>
      </c>
      <c r="BE151" s="259"/>
      <c r="BF151" s="268" t="str">
        <f t="shared" si="25"/>
        <v>&gt;=0</v>
      </c>
      <c r="BG151" s="268" t="s">
        <v>85</v>
      </c>
      <c r="BH151" s="268" t="s">
        <v>85</v>
      </c>
    </row>
    <row r="152" spans="1:60" ht="13.5" hidden="1" customHeight="1" thickBot="1">
      <c r="A152" s="185"/>
      <c r="B152" s="584"/>
      <c r="C152" s="229"/>
      <c r="D152" s="585"/>
      <c r="E152" s="585"/>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7"/>
      <c r="AF152" s="457"/>
      <c r="AG152" s="457"/>
      <c r="AH152" s="457"/>
      <c r="AI152" s="457"/>
      <c r="AJ152" s="457"/>
      <c r="AK152" s="457"/>
      <c r="AL152" s="457"/>
      <c r="AM152" s="457"/>
      <c r="AN152" s="457"/>
      <c r="AO152" s="458"/>
      <c r="AQ152" s="84" t="s">
        <v>395</v>
      </c>
      <c r="AU152" s="459" t="str">
        <f t="shared" ca="1" si="26"/>
        <v>AO</v>
      </c>
      <c r="AV152" s="459">
        <f t="shared" si="29"/>
        <v>117</v>
      </c>
      <c r="AW152" s="259" t="str">
        <f t="shared" ca="1" si="27"/>
        <v>AO117</v>
      </c>
      <c r="AX152" s="268">
        <v>7</v>
      </c>
      <c r="AY152" s="259" t="str">
        <f t="shared" ca="1" si="24"/>
        <v>8. Ownership - Capital Costs</v>
      </c>
      <c r="AZ152" s="268" t="s">
        <v>1214</v>
      </c>
      <c r="BA152" s="259" t="s">
        <v>1218</v>
      </c>
      <c r="BB152" s="259" t="s">
        <v>1216</v>
      </c>
      <c r="BC152" s="259" t="str">
        <f t="shared" ca="1" si="28"/>
        <v>7_AO117_Development_fees_Additional_Info</v>
      </c>
      <c r="BD152" s="268" t="s">
        <v>223</v>
      </c>
      <c r="BE152" s="268">
        <v>100</v>
      </c>
      <c r="BG152" s="268" t="s">
        <v>85</v>
      </c>
      <c r="BH152" s="268" t="s">
        <v>85</v>
      </c>
    </row>
    <row r="153" spans="1:60" ht="13.5" thickBot="1">
      <c r="A153" s="185">
        <f>+A117+1</f>
        <v>6</v>
      </c>
      <c r="B153" s="584"/>
      <c r="C153" s="228" t="s">
        <v>1219</v>
      </c>
      <c r="D153" s="585" t="s">
        <v>1213</v>
      </c>
      <c r="E153" s="585"/>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2"/>
      <c r="AF153" s="442"/>
      <c r="AG153" s="442"/>
      <c r="AH153" s="442"/>
      <c r="AI153" s="442"/>
      <c r="AJ153" s="442"/>
      <c r="AK153" s="442"/>
      <c r="AL153" s="442"/>
      <c r="AM153" s="442"/>
      <c r="AN153" s="442"/>
      <c r="AO153" s="227"/>
      <c r="AS153" s="84" t="s">
        <v>42</v>
      </c>
      <c r="AT153" s="460" t="str">
        <f ca="1">SUBSTITUTE(CELL("address",F153),"$","")</f>
        <v>F153</v>
      </c>
      <c r="AU153" s="461" t="str">
        <f ca="1">CHAR(CODE(AT153))</f>
        <v>F</v>
      </c>
      <c r="AV153" s="461">
        <f>ROW(AT153)</f>
        <v>153</v>
      </c>
      <c r="AW153" s="462" t="str">
        <f ca="1">CONCATENATE(AU153&amp;AV153)</f>
        <v>F153</v>
      </c>
      <c r="AX153" s="455">
        <f t="shared" si="17"/>
        <v>7</v>
      </c>
      <c r="AY153" s="462" t="str">
        <f t="shared" ca="1" si="24"/>
        <v>8. Ownership - Capital Costs</v>
      </c>
      <c r="AZ153" s="455" t="s">
        <v>1214</v>
      </c>
      <c r="BA153" s="462" t="s">
        <v>1220</v>
      </c>
      <c r="BB153" s="462">
        <v>2020</v>
      </c>
      <c r="BC153" s="462" t="str">
        <f ca="1">AX153&amp;"_"&amp;AW153&amp;"_"&amp;BA153&amp;"_"&amp;BB153</f>
        <v>7_F153_Other_development_costs_2020</v>
      </c>
      <c r="BD153" s="462" t="s">
        <v>540</v>
      </c>
      <c r="BE153" s="462"/>
      <c r="BF153" s="455" t="str">
        <f t="shared" ref="BF153:BF187" si="31">"&gt;=0"</f>
        <v>&gt;=0</v>
      </c>
      <c r="BG153" s="455" t="s">
        <v>85</v>
      </c>
      <c r="BH153" s="455" t="s">
        <v>85</v>
      </c>
    </row>
    <row r="154" spans="1:60" ht="13.5" hidden="1" customHeight="1" thickBot="1">
      <c r="A154" s="185"/>
      <c r="B154" s="584"/>
      <c r="C154" s="228"/>
      <c r="D154" s="585"/>
      <c r="E154" s="585"/>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7"/>
      <c r="AF154" s="457"/>
      <c r="AG154" s="457"/>
      <c r="AH154" s="457"/>
      <c r="AI154" s="457"/>
      <c r="AJ154" s="457"/>
      <c r="AK154" s="457"/>
      <c r="AL154" s="457"/>
      <c r="AM154" s="457"/>
      <c r="AN154" s="457"/>
      <c r="AO154" s="458"/>
      <c r="AQ154" s="84" t="s">
        <v>395</v>
      </c>
      <c r="AU154" s="459" t="str">
        <f t="shared" ref="AU154:AU188" ca="1" si="32">IF(AU153="Z","AA",IF(LEN(AU153)=1,CHAR(CODE(AU153)+1),IF(RIGHT(AU153,1)="Z",CHAR(CODE(LEFT(AU153,1))+1),LEFT(AU153,1))&amp;CHAR(65+MOD(CODE(RIGHT(AU153,1))+1-65,26))))</f>
        <v>G</v>
      </c>
      <c r="AV154" s="459">
        <f>AV153</f>
        <v>153</v>
      </c>
      <c r="AW154" s="259" t="str">
        <f t="shared" ref="AW154:AW188" ca="1" si="33">CONCATENATE(AU154&amp;AV154)</f>
        <v>G153</v>
      </c>
      <c r="AX154" s="268">
        <f t="shared" si="17"/>
        <v>7</v>
      </c>
      <c r="AY154" s="259" t="str">
        <f t="shared" ca="1" si="24"/>
        <v>8. Ownership - Capital Costs</v>
      </c>
      <c r="AZ154" s="268" t="s">
        <v>1214</v>
      </c>
      <c r="BA154" s="259" t="s">
        <v>1220</v>
      </c>
      <c r="BB154" s="259">
        <v>2021</v>
      </c>
      <c r="BC154" s="259" t="str">
        <f t="shared" ref="BC154:BC188" ca="1" si="34">AX154&amp;"_"&amp;AW154&amp;"_"&amp;BA154&amp;"_"&amp;BB154</f>
        <v>7_G153_Other_development_costs_2021</v>
      </c>
      <c r="BD154" s="259" t="s">
        <v>540</v>
      </c>
      <c r="BE154" s="259"/>
      <c r="BF154" s="268" t="str">
        <f t="shared" si="31"/>
        <v>&gt;=0</v>
      </c>
      <c r="BG154" s="268" t="s">
        <v>85</v>
      </c>
      <c r="BH154" s="268" t="s">
        <v>85</v>
      </c>
    </row>
    <row r="155" spans="1:60" ht="13.5" hidden="1" customHeight="1" thickBot="1">
      <c r="A155" s="185"/>
      <c r="B155" s="584"/>
      <c r="C155" s="228"/>
      <c r="D155" s="585"/>
      <c r="E155" s="585"/>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7"/>
      <c r="AF155" s="457"/>
      <c r="AG155" s="457"/>
      <c r="AH155" s="457"/>
      <c r="AI155" s="457"/>
      <c r="AJ155" s="457"/>
      <c r="AK155" s="457"/>
      <c r="AL155" s="457"/>
      <c r="AM155" s="457"/>
      <c r="AN155" s="457"/>
      <c r="AO155" s="458"/>
      <c r="AQ155" s="84" t="s">
        <v>395</v>
      </c>
      <c r="AU155" s="459" t="str">
        <f t="shared" ca="1" si="32"/>
        <v>H</v>
      </c>
      <c r="AV155" s="459">
        <f t="shared" ref="AV155:AV188" si="35">AV154</f>
        <v>153</v>
      </c>
      <c r="AW155" s="259" t="str">
        <f t="shared" ca="1" si="33"/>
        <v>H153</v>
      </c>
      <c r="AX155" s="268">
        <f t="shared" si="17"/>
        <v>7</v>
      </c>
      <c r="AY155" s="259" t="str">
        <f t="shared" ca="1" si="24"/>
        <v>8. Ownership - Capital Costs</v>
      </c>
      <c r="AZ155" s="268" t="s">
        <v>1214</v>
      </c>
      <c r="BA155" s="259" t="s">
        <v>1220</v>
      </c>
      <c r="BB155" s="259">
        <v>2022</v>
      </c>
      <c r="BC155" s="259" t="str">
        <f t="shared" ca="1" si="34"/>
        <v>7_H153_Other_development_costs_2022</v>
      </c>
      <c r="BD155" s="259" t="s">
        <v>540</v>
      </c>
      <c r="BE155" s="259"/>
      <c r="BF155" s="268" t="str">
        <f t="shared" si="31"/>
        <v>&gt;=0</v>
      </c>
      <c r="BG155" s="268" t="s">
        <v>85</v>
      </c>
      <c r="BH155" s="268" t="s">
        <v>85</v>
      </c>
    </row>
    <row r="156" spans="1:60" ht="13.5" hidden="1" customHeight="1" thickBot="1">
      <c r="A156" s="185"/>
      <c r="B156" s="584"/>
      <c r="C156" s="228"/>
      <c r="D156" s="585"/>
      <c r="E156" s="585"/>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7"/>
      <c r="AF156" s="457"/>
      <c r="AG156" s="457"/>
      <c r="AH156" s="457"/>
      <c r="AI156" s="457"/>
      <c r="AJ156" s="457"/>
      <c r="AK156" s="457"/>
      <c r="AL156" s="457"/>
      <c r="AM156" s="457"/>
      <c r="AN156" s="457"/>
      <c r="AO156" s="458"/>
      <c r="AQ156" s="84" t="s">
        <v>395</v>
      </c>
      <c r="AU156" s="459" t="str">
        <f t="shared" ca="1" si="32"/>
        <v>I</v>
      </c>
      <c r="AV156" s="459">
        <f t="shared" si="35"/>
        <v>153</v>
      </c>
      <c r="AW156" s="259" t="str">
        <f t="shared" ca="1" si="33"/>
        <v>I153</v>
      </c>
      <c r="AX156" s="268">
        <f t="shared" si="17"/>
        <v>7</v>
      </c>
      <c r="AY156" s="259" t="str">
        <f t="shared" ca="1" si="24"/>
        <v>8. Ownership - Capital Costs</v>
      </c>
      <c r="AZ156" s="268" t="s">
        <v>1214</v>
      </c>
      <c r="BA156" s="259" t="s">
        <v>1220</v>
      </c>
      <c r="BB156" s="259">
        <v>2023</v>
      </c>
      <c r="BC156" s="259" t="str">
        <f t="shared" ca="1" si="34"/>
        <v>7_I153_Other_development_costs_2023</v>
      </c>
      <c r="BD156" s="259" t="s">
        <v>540</v>
      </c>
      <c r="BE156" s="259"/>
      <c r="BF156" s="268" t="str">
        <f t="shared" si="31"/>
        <v>&gt;=0</v>
      </c>
      <c r="BG156" s="268" t="s">
        <v>85</v>
      </c>
      <c r="BH156" s="268" t="s">
        <v>85</v>
      </c>
    </row>
    <row r="157" spans="1:60" ht="13.5" hidden="1" customHeight="1" thickBot="1">
      <c r="A157" s="185"/>
      <c r="B157" s="584"/>
      <c r="C157" s="228"/>
      <c r="D157" s="585"/>
      <c r="E157" s="585"/>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7"/>
      <c r="AF157" s="457"/>
      <c r="AG157" s="457"/>
      <c r="AH157" s="457"/>
      <c r="AI157" s="457"/>
      <c r="AJ157" s="457"/>
      <c r="AK157" s="457"/>
      <c r="AL157" s="457"/>
      <c r="AM157" s="457"/>
      <c r="AN157" s="457"/>
      <c r="AO157" s="458"/>
      <c r="AQ157" s="84" t="s">
        <v>395</v>
      </c>
      <c r="AU157" s="459" t="str">
        <f t="shared" ca="1" si="32"/>
        <v>J</v>
      </c>
      <c r="AV157" s="459">
        <f t="shared" si="35"/>
        <v>153</v>
      </c>
      <c r="AW157" s="259" t="str">
        <f t="shared" ca="1" si="33"/>
        <v>J153</v>
      </c>
      <c r="AX157" s="268">
        <f t="shared" si="17"/>
        <v>7</v>
      </c>
      <c r="AY157" s="259" t="str">
        <f t="shared" ca="1" si="24"/>
        <v>8. Ownership - Capital Costs</v>
      </c>
      <c r="AZ157" s="268" t="s">
        <v>1214</v>
      </c>
      <c r="BA157" s="259" t="s">
        <v>1220</v>
      </c>
      <c r="BB157" s="259">
        <v>2024</v>
      </c>
      <c r="BC157" s="259" t="str">
        <f t="shared" ca="1" si="34"/>
        <v>7_J153_Other_development_costs_2024</v>
      </c>
      <c r="BD157" s="259" t="s">
        <v>540</v>
      </c>
      <c r="BE157" s="259"/>
      <c r="BF157" s="268" t="str">
        <f t="shared" si="31"/>
        <v>&gt;=0</v>
      </c>
      <c r="BG157" s="268" t="s">
        <v>85</v>
      </c>
      <c r="BH157" s="268" t="s">
        <v>85</v>
      </c>
    </row>
    <row r="158" spans="1:60" ht="13.5" hidden="1" customHeight="1" thickBot="1">
      <c r="A158" s="185"/>
      <c r="B158" s="584"/>
      <c r="C158" s="228"/>
      <c r="D158" s="585"/>
      <c r="E158" s="585"/>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7"/>
      <c r="AF158" s="457"/>
      <c r="AG158" s="457"/>
      <c r="AH158" s="457"/>
      <c r="AI158" s="457"/>
      <c r="AJ158" s="457"/>
      <c r="AK158" s="457"/>
      <c r="AL158" s="457"/>
      <c r="AM158" s="457"/>
      <c r="AN158" s="457"/>
      <c r="AO158" s="458"/>
      <c r="AQ158" s="84" t="s">
        <v>395</v>
      </c>
      <c r="AU158" s="459" t="str">
        <f t="shared" ca="1" si="32"/>
        <v>K</v>
      </c>
      <c r="AV158" s="459">
        <f t="shared" si="35"/>
        <v>153</v>
      </c>
      <c r="AW158" s="259" t="str">
        <f t="shared" ca="1" si="33"/>
        <v>K153</v>
      </c>
      <c r="AX158" s="268">
        <f t="shared" si="17"/>
        <v>7</v>
      </c>
      <c r="AY158" s="259" t="str">
        <f t="shared" ca="1" si="24"/>
        <v>8. Ownership - Capital Costs</v>
      </c>
      <c r="AZ158" s="268" t="s">
        <v>1214</v>
      </c>
      <c r="BA158" s="259" t="s">
        <v>1220</v>
      </c>
      <c r="BB158" s="259">
        <v>2025</v>
      </c>
      <c r="BC158" s="259" t="str">
        <f t="shared" ca="1" si="34"/>
        <v>7_K153_Other_development_costs_2025</v>
      </c>
      <c r="BD158" s="259" t="s">
        <v>540</v>
      </c>
      <c r="BE158" s="259"/>
      <c r="BF158" s="268" t="str">
        <f t="shared" si="31"/>
        <v>&gt;=0</v>
      </c>
      <c r="BG158" s="268" t="s">
        <v>85</v>
      </c>
      <c r="BH158" s="268" t="s">
        <v>85</v>
      </c>
    </row>
    <row r="159" spans="1:60" ht="13.5" hidden="1" customHeight="1" thickBot="1">
      <c r="A159" s="185"/>
      <c r="B159" s="584"/>
      <c r="C159" s="228"/>
      <c r="D159" s="585"/>
      <c r="E159" s="585"/>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7"/>
      <c r="AF159" s="457"/>
      <c r="AG159" s="457"/>
      <c r="AH159" s="457"/>
      <c r="AI159" s="457"/>
      <c r="AJ159" s="457"/>
      <c r="AK159" s="457"/>
      <c r="AL159" s="457"/>
      <c r="AM159" s="457"/>
      <c r="AN159" s="457"/>
      <c r="AO159" s="458"/>
      <c r="AQ159" s="84" t="s">
        <v>395</v>
      </c>
      <c r="AU159" s="459" t="str">
        <f t="shared" ca="1" si="32"/>
        <v>L</v>
      </c>
      <c r="AV159" s="459">
        <f t="shared" si="35"/>
        <v>153</v>
      </c>
      <c r="AW159" s="259" t="str">
        <f t="shared" ca="1" si="33"/>
        <v>L153</v>
      </c>
      <c r="AX159" s="268">
        <f t="shared" si="17"/>
        <v>7</v>
      </c>
      <c r="AY159" s="259" t="str">
        <f t="shared" ca="1" si="24"/>
        <v>8. Ownership - Capital Costs</v>
      </c>
      <c r="AZ159" s="268" t="s">
        <v>1214</v>
      </c>
      <c r="BA159" s="259" t="s">
        <v>1220</v>
      </c>
      <c r="BB159" s="259">
        <v>2026</v>
      </c>
      <c r="BC159" s="259" t="str">
        <f t="shared" ca="1" si="34"/>
        <v>7_L153_Other_development_costs_2026</v>
      </c>
      <c r="BD159" s="259" t="s">
        <v>540</v>
      </c>
      <c r="BE159" s="259"/>
      <c r="BF159" s="268" t="str">
        <f t="shared" si="31"/>
        <v>&gt;=0</v>
      </c>
      <c r="BG159" s="268" t="s">
        <v>85</v>
      </c>
      <c r="BH159" s="268" t="s">
        <v>85</v>
      </c>
    </row>
    <row r="160" spans="1:60" ht="13.5" hidden="1" customHeight="1" thickBot="1">
      <c r="A160" s="185"/>
      <c r="B160" s="584"/>
      <c r="C160" s="228"/>
      <c r="D160" s="585"/>
      <c r="E160" s="585"/>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7"/>
      <c r="AF160" s="457"/>
      <c r="AG160" s="457"/>
      <c r="AH160" s="457"/>
      <c r="AI160" s="457"/>
      <c r="AJ160" s="457"/>
      <c r="AK160" s="457"/>
      <c r="AL160" s="457"/>
      <c r="AM160" s="457"/>
      <c r="AN160" s="457"/>
      <c r="AO160" s="458"/>
      <c r="AQ160" s="84" t="s">
        <v>395</v>
      </c>
      <c r="AU160" s="459" t="str">
        <f t="shared" ca="1" si="32"/>
        <v>M</v>
      </c>
      <c r="AV160" s="459">
        <f t="shared" si="35"/>
        <v>153</v>
      </c>
      <c r="AW160" s="259" t="str">
        <f t="shared" ca="1" si="33"/>
        <v>M153</v>
      </c>
      <c r="AX160" s="268">
        <f t="shared" si="17"/>
        <v>7</v>
      </c>
      <c r="AY160" s="259" t="str">
        <f t="shared" ca="1" si="24"/>
        <v>8. Ownership - Capital Costs</v>
      </c>
      <c r="AZ160" s="268" t="s">
        <v>1214</v>
      </c>
      <c r="BA160" s="259" t="s">
        <v>1220</v>
      </c>
      <c r="BB160" s="259">
        <v>2027</v>
      </c>
      <c r="BC160" s="259" t="str">
        <f t="shared" ca="1" si="34"/>
        <v>7_M153_Other_development_costs_2027</v>
      </c>
      <c r="BD160" s="259" t="s">
        <v>540</v>
      </c>
      <c r="BE160" s="259"/>
      <c r="BF160" s="268" t="str">
        <f t="shared" si="31"/>
        <v>&gt;=0</v>
      </c>
      <c r="BG160" s="268" t="s">
        <v>85</v>
      </c>
      <c r="BH160" s="268" t="s">
        <v>85</v>
      </c>
    </row>
    <row r="161" spans="1:60" ht="13.5" hidden="1" customHeight="1" thickBot="1">
      <c r="A161" s="185"/>
      <c r="B161" s="584"/>
      <c r="C161" s="228"/>
      <c r="D161" s="585"/>
      <c r="E161" s="585"/>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7"/>
      <c r="AF161" s="457"/>
      <c r="AG161" s="457"/>
      <c r="AH161" s="457"/>
      <c r="AI161" s="457"/>
      <c r="AJ161" s="457"/>
      <c r="AK161" s="457"/>
      <c r="AL161" s="457"/>
      <c r="AM161" s="457"/>
      <c r="AN161" s="457"/>
      <c r="AO161" s="458"/>
      <c r="AQ161" s="84" t="s">
        <v>395</v>
      </c>
      <c r="AU161" s="459" t="str">
        <f t="shared" ca="1" si="32"/>
        <v>N</v>
      </c>
      <c r="AV161" s="459">
        <f t="shared" si="35"/>
        <v>153</v>
      </c>
      <c r="AW161" s="259" t="str">
        <f t="shared" ca="1" si="33"/>
        <v>N153</v>
      </c>
      <c r="AX161" s="268">
        <f t="shared" si="17"/>
        <v>7</v>
      </c>
      <c r="AY161" s="259" t="str">
        <f t="shared" ca="1" si="24"/>
        <v>8. Ownership - Capital Costs</v>
      </c>
      <c r="AZ161" s="268" t="s">
        <v>1214</v>
      </c>
      <c r="BA161" s="259" t="s">
        <v>1220</v>
      </c>
      <c r="BB161" s="259">
        <v>2028</v>
      </c>
      <c r="BC161" s="259" t="str">
        <f t="shared" ca="1" si="34"/>
        <v>7_N153_Other_development_costs_2028</v>
      </c>
      <c r="BD161" s="259" t="s">
        <v>540</v>
      </c>
      <c r="BE161" s="259"/>
      <c r="BF161" s="268" t="str">
        <f t="shared" si="31"/>
        <v>&gt;=0</v>
      </c>
      <c r="BG161" s="268" t="s">
        <v>85</v>
      </c>
      <c r="BH161" s="268" t="s">
        <v>85</v>
      </c>
    </row>
    <row r="162" spans="1:60" ht="13.5" hidden="1" customHeight="1" thickBot="1">
      <c r="A162" s="185"/>
      <c r="B162" s="584"/>
      <c r="C162" s="228"/>
      <c r="D162" s="585"/>
      <c r="E162" s="585"/>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7"/>
      <c r="AF162" s="457"/>
      <c r="AG162" s="457"/>
      <c r="AH162" s="457"/>
      <c r="AI162" s="457"/>
      <c r="AJ162" s="457"/>
      <c r="AK162" s="457"/>
      <c r="AL162" s="457"/>
      <c r="AM162" s="457"/>
      <c r="AN162" s="457"/>
      <c r="AO162" s="458"/>
      <c r="AQ162" s="84" t="s">
        <v>395</v>
      </c>
      <c r="AU162" s="459" t="str">
        <f t="shared" ca="1" si="32"/>
        <v>O</v>
      </c>
      <c r="AV162" s="459">
        <f t="shared" si="35"/>
        <v>153</v>
      </c>
      <c r="AW162" s="259" t="str">
        <f t="shared" ca="1" si="33"/>
        <v>O153</v>
      </c>
      <c r="AX162" s="268">
        <f t="shared" si="17"/>
        <v>7</v>
      </c>
      <c r="AY162" s="259" t="str">
        <f t="shared" ca="1" si="24"/>
        <v>8. Ownership - Capital Costs</v>
      </c>
      <c r="AZ162" s="268" t="s">
        <v>1214</v>
      </c>
      <c r="BA162" s="259" t="s">
        <v>1220</v>
      </c>
      <c r="BB162" s="259">
        <v>2029</v>
      </c>
      <c r="BC162" s="259" t="str">
        <f t="shared" ca="1" si="34"/>
        <v>7_O153_Other_development_costs_2029</v>
      </c>
      <c r="BD162" s="259" t="s">
        <v>540</v>
      </c>
      <c r="BE162" s="259"/>
      <c r="BF162" s="268" t="str">
        <f t="shared" si="31"/>
        <v>&gt;=0</v>
      </c>
      <c r="BG162" s="268" t="s">
        <v>85</v>
      </c>
      <c r="BH162" s="268" t="s">
        <v>85</v>
      </c>
    </row>
    <row r="163" spans="1:60" ht="13.5" hidden="1" customHeight="1" thickBot="1">
      <c r="A163" s="185"/>
      <c r="B163" s="584"/>
      <c r="C163" s="228"/>
      <c r="D163" s="585"/>
      <c r="E163" s="585"/>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7"/>
      <c r="AF163" s="457"/>
      <c r="AG163" s="457"/>
      <c r="AH163" s="457"/>
      <c r="AI163" s="457"/>
      <c r="AJ163" s="457"/>
      <c r="AK163" s="457"/>
      <c r="AL163" s="457"/>
      <c r="AM163" s="457"/>
      <c r="AN163" s="457"/>
      <c r="AO163" s="458"/>
      <c r="AQ163" s="84" t="s">
        <v>395</v>
      </c>
      <c r="AU163" s="459" t="str">
        <f t="shared" ca="1" si="32"/>
        <v>P</v>
      </c>
      <c r="AV163" s="459">
        <f t="shared" si="35"/>
        <v>153</v>
      </c>
      <c r="AW163" s="259" t="str">
        <f t="shared" ca="1" si="33"/>
        <v>P153</v>
      </c>
      <c r="AX163" s="268">
        <f t="shared" si="17"/>
        <v>7</v>
      </c>
      <c r="AY163" s="259" t="str">
        <f t="shared" ca="1" si="24"/>
        <v>8. Ownership - Capital Costs</v>
      </c>
      <c r="AZ163" s="268" t="s">
        <v>1214</v>
      </c>
      <c r="BA163" s="259" t="s">
        <v>1220</v>
      </c>
      <c r="BB163" s="259">
        <v>2030</v>
      </c>
      <c r="BC163" s="259" t="str">
        <f t="shared" ca="1" si="34"/>
        <v>7_P153_Other_development_costs_2030</v>
      </c>
      <c r="BD163" s="259" t="s">
        <v>540</v>
      </c>
      <c r="BE163" s="259"/>
      <c r="BF163" s="268" t="str">
        <f t="shared" si="31"/>
        <v>&gt;=0</v>
      </c>
      <c r="BG163" s="268" t="s">
        <v>85</v>
      </c>
      <c r="BH163" s="268" t="s">
        <v>85</v>
      </c>
    </row>
    <row r="164" spans="1:60" ht="13.5" hidden="1" customHeight="1" thickBot="1">
      <c r="A164" s="185"/>
      <c r="B164" s="584"/>
      <c r="C164" s="228"/>
      <c r="D164" s="585"/>
      <c r="E164" s="585"/>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7"/>
      <c r="AF164" s="457"/>
      <c r="AG164" s="457"/>
      <c r="AH164" s="457"/>
      <c r="AI164" s="457"/>
      <c r="AJ164" s="457"/>
      <c r="AK164" s="457"/>
      <c r="AL164" s="457"/>
      <c r="AM164" s="457"/>
      <c r="AN164" s="457"/>
      <c r="AO164" s="458"/>
      <c r="AQ164" s="84" t="s">
        <v>395</v>
      </c>
      <c r="AU164" s="459" t="str">
        <f t="shared" ca="1" si="32"/>
        <v>Q</v>
      </c>
      <c r="AV164" s="459">
        <f t="shared" si="35"/>
        <v>153</v>
      </c>
      <c r="AW164" s="259" t="str">
        <f t="shared" ca="1" si="33"/>
        <v>Q153</v>
      </c>
      <c r="AX164" s="268">
        <f t="shared" si="17"/>
        <v>7</v>
      </c>
      <c r="AY164" s="259" t="str">
        <f t="shared" ca="1" si="24"/>
        <v>8. Ownership - Capital Costs</v>
      </c>
      <c r="AZ164" s="268" t="s">
        <v>1214</v>
      </c>
      <c r="BA164" s="259" t="s">
        <v>1220</v>
      </c>
      <c r="BB164" s="259">
        <v>2031</v>
      </c>
      <c r="BC164" s="259" t="str">
        <f t="shared" ca="1" si="34"/>
        <v>7_Q153_Other_development_costs_2031</v>
      </c>
      <c r="BD164" s="259" t="s">
        <v>540</v>
      </c>
      <c r="BE164" s="259"/>
      <c r="BF164" s="268" t="str">
        <f t="shared" si="31"/>
        <v>&gt;=0</v>
      </c>
      <c r="BG164" s="268" t="s">
        <v>85</v>
      </c>
      <c r="BH164" s="268" t="s">
        <v>85</v>
      </c>
    </row>
    <row r="165" spans="1:60" ht="13.5" hidden="1" customHeight="1" thickBot="1">
      <c r="A165" s="185"/>
      <c r="B165" s="584"/>
      <c r="C165" s="228"/>
      <c r="D165" s="585"/>
      <c r="E165" s="585"/>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7"/>
      <c r="AF165" s="457"/>
      <c r="AG165" s="457"/>
      <c r="AH165" s="457"/>
      <c r="AI165" s="457"/>
      <c r="AJ165" s="457"/>
      <c r="AK165" s="457"/>
      <c r="AL165" s="457"/>
      <c r="AM165" s="457"/>
      <c r="AN165" s="457"/>
      <c r="AO165" s="458"/>
      <c r="AQ165" s="84" t="s">
        <v>395</v>
      </c>
      <c r="AU165" s="459" t="str">
        <f t="shared" ca="1" si="32"/>
        <v>R</v>
      </c>
      <c r="AV165" s="459">
        <f t="shared" si="35"/>
        <v>153</v>
      </c>
      <c r="AW165" s="259" t="str">
        <f t="shared" ca="1" si="33"/>
        <v>R153</v>
      </c>
      <c r="AX165" s="268">
        <f t="shared" si="17"/>
        <v>7</v>
      </c>
      <c r="AY165" s="259" t="str">
        <f t="shared" ca="1" si="24"/>
        <v>8. Ownership - Capital Costs</v>
      </c>
      <c r="AZ165" s="268" t="s">
        <v>1214</v>
      </c>
      <c r="BA165" s="259" t="s">
        <v>1220</v>
      </c>
      <c r="BB165" s="259">
        <v>2032</v>
      </c>
      <c r="BC165" s="259" t="str">
        <f t="shared" ca="1" si="34"/>
        <v>7_R153_Other_development_costs_2032</v>
      </c>
      <c r="BD165" s="259" t="s">
        <v>540</v>
      </c>
      <c r="BE165" s="259"/>
      <c r="BF165" s="268" t="str">
        <f t="shared" si="31"/>
        <v>&gt;=0</v>
      </c>
      <c r="BG165" s="268" t="s">
        <v>85</v>
      </c>
      <c r="BH165" s="268" t="s">
        <v>85</v>
      </c>
    </row>
    <row r="166" spans="1:60" ht="13.5" hidden="1" customHeight="1" thickBot="1">
      <c r="A166" s="185"/>
      <c r="B166" s="584"/>
      <c r="C166" s="228"/>
      <c r="D166" s="585"/>
      <c r="E166" s="585"/>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7"/>
      <c r="AF166" s="457"/>
      <c r="AG166" s="457"/>
      <c r="AH166" s="457"/>
      <c r="AI166" s="457"/>
      <c r="AJ166" s="457"/>
      <c r="AK166" s="457"/>
      <c r="AL166" s="457"/>
      <c r="AM166" s="457"/>
      <c r="AN166" s="457"/>
      <c r="AO166" s="458"/>
      <c r="AQ166" s="84" t="s">
        <v>395</v>
      </c>
      <c r="AU166" s="459" t="str">
        <f t="shared" ca="1" si="32"/>
        <v>S</v>
      </c>
      <c r="AV166" s="459">
        <f t="shared" si="35"/>
        <v>153</v>
      </c>
      <c r="AW166" s="259" t="str">
        <f t="shared" ca="1" si="33"/>
        <v>S153</v>
      </c>
      <c r="AX166" s="268">
        <f t="shared" si="17"/>
        <v>7</v>
      </c>
      <c r="AY166" s="259" t="str">
        <f t="shared" ca="1" si="24"/>
        <v>8. Ownership - Capital Costs</v>
      </c>
      <c r="AZ166" s="268" t="s">
        <v>1214</v>
      </c>
      <c r="BA166" s="259" t="s">
        <v>1220</v>
      </c>
      <c r="BB166" s="259">
        <v>2033</v>
      </c>
      <c r="BC166" s="259" t="str">
        <f t="shared" ca="1" si="34"/>
        <v>7_S153_Other_development_costs_2033</v>
      </c>
      <c r="BD166" s="259" t="s">
        <v>540</v>
      </c>
      <c r="BE166" s="259"/>
      <c r="BF166" s="268" t="str">
        <f t="shared" si="31"/>
        <v>&gt;=0</v>
      </c>
      <c r="BG166" s="268" t="s">
        <v>85</v>
      </c>
      <c r="BH166" s="268" t="s">
        <v>85</v>
      </c>
    </row>
    <row r="167" spans="1:60" ht="13.5" hidden="1" customHeight="1" thickBot="1">
      <c r="A167" s="185"/>
      <c r="B167" s="584"/>
      <c r="C167" s="228"/>
      <c r="D167" s="585"/>
      <c r="E167" s="585"/>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7"/>
      <c r="AF167" s="457"/>
      <c r="AG167" s="457"/>
      <c r="AH167" s="457"/>
      <c r="AI167" s="457"/>
      <c r="AJ167" s="457"/>
      <c r="AK167" s="457"/>
      <c r="AL167" s="457"/>
      <c r="AM167" s="457"/>
      <c r="AN167" s="457"/>
      <c r="AO167" s="458"/>
      <c r="AQ167" s="84" t="s">
        <v>395</v>
      </c>
      <c r="AU167" s="459" t="str">
        <f t="shared" ca="1" si="32"/>
        <v>T</v>
      </c>
      <c r="AV167" s="459">
        <f t="shared" si="35"/>
        <v>153</v>
      </c>
      <c r="AW167" s="259" t="str">
        <f t="shared" ca="1" si="33"/>
        <v>T153</v>
      </c>
      <c r="AX167" s="268">
        <f t="shared" si="17"/>
        <v>7</v>
      </c>
      <c r="AY167" s="259" t="str">
        <f t="shared" ca="1" si="24"/>
        <v>8. Ownership - Capital Costs</v>
      </c>
      <c r="AZ167" s="268" t="s">
        <v>1214</v>
      </c>
      <c r="BA167" s="259" t="s">
        <v>1220</v>
      </c>
      <c r="BB167" s="259">
        <v>2034</v>
      </c>
      <c r="BC167" s="259" t="str">
        <f t="shared" ca="1" si="34"/>
        <v>7_T153_Other_development_costs_2034</v>
      </c>
      <c r="BD167" s="259" t="s">
        <v>540</v>
      </c>
      <c r="BE167" s="259"/>
      <c r="BF167" s="268" t="str">
        <f t="shared" si="31"/>
        <v>&gt;=0</v>
      </c>
      <c r="BG167" s="268" t="s">
        <v>85</v>
      </c>
      <c r="BH167" s="268" t="s">
        <v>85</v>
      </c>
    </row>
    <row r="168" spans="1:60" ht="13.5" hidden="1" customHeight="1" thickBot="1">
      <c r="A168" s="185"/>
      <c r="B168" s="584"/>
      <c r="C168" s="228"/>
      <c r="D168" s="585"/>
      <c r="E168" s="585"/>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7"/>
      <c r="AF168" s="457"/>
      <c r="AG168" s="457"/>
      <c r="AH168" s="457"/>
      <c r="AI168" s="457"/>
      <c r="AJ168" s="457"/>
      <c r="AK168" s="457"/>
      <c r="AL168" s="457"/>
      <c r="AM168" s="457"/>
      <c r="AN168" s="457"/>
      <c r="AO168" s="458"/>
      <c r="AQ168" s="84" t="s">
        <v>395</v>
      </c>
      <c r="AU168" s="459" t="str">
        <f t="shared" ca="1" si="32"/>
        <v>U</v>
      </c>
      <c r="AV168" s="459">
        <f t="shared" si="35"/>
        <v>153</v>
      </c>
      <c r="AW168" s="259" t="str">
        <f t="shared" ca="1" si="33"/>
        <v>U153</v>
      </c>
      <c r="AX168" s="268">
        <f t="shared" si="17"/>
        <v>7</v>
      </c>
      <c r="AY168" s="259" t="str">
        <f t="shared" ca="1" si="24"/>
        <v>8. Ownership - Capital Costs</v>
      </c>
      <c r="AZ168" s="268" t="s">
        <v>1214</v>
      </c>
      <c r="BA168" s="259" t="s">
        <v>1220</v>
      </c>
      <c r="BB168" s="259">
        <v>2035</v>
      </c>
      <c r="BC168" s="259" t="str">
        <f t="shared" ca="1" si="34"/>
        <v>7_U153_Other_development_costs_2035</v>
      </c>
      <c r="BD168" s="259" t="s">
        <v>540</v>
      </c>
      <c r="BE168" s="259"/>
      <c r="BF168" s="268" t="str">
        <f t="shared" si="31"/>
        <v>&gt;=0</v>
      </c>
      <c r="BG168" s="268" t="s">
        <v>85</v>
      </c>
      <c r="BH168" s="268" t="s">
        <v>85</v>
      </c>
    </row>
    <row r="169" spans="1:60" ht="13.5" hidden="1" customHeight="1" thickBot="1">
      <c r="A169" s="185"/>
      <c r="B169" s="584"/>
      <c r="C169" s="228"/>
      <c r="D169" s="585"/>
      <c r="E169" s="585"/>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7"/>
      <c r="AF169" s="457"/>
      <c r="AG169" s="457"/>
      <c r="AH169" s="457"/>
      <c r="AI169" s="457"/>
      <c r="AJ169" s="457"/>
      <c r="AK169" s="457"/>
      <c r="AL169" s="457"/>
      <c r="AM169" s="457"/>
      <c r="AN169" s="457"/>
      <c r="AO169" s="458"/>
      <c r="AQ169" s="84" t="s">
        <v>395</v>
      </c>
      <c r="AU169" s="459" t="str">
        <f t="shared" ca="1" si="32"/>
        <v>V</v>
      </c>
      <c r="AV169" s="459">
        <f t="shared" si="35"/>
        <v>153</v>
      </c>
      <c r="AW169" s="259" t="str">
        <f t="shared" ca="1" si="33"/>
        <v>V153</v>
      </c>
      <c r="AX169" s="268">
        <f t="shared" si="17"/>
        <v>7</v>
      </c>
      <c r="AY169" s="259" t="str">
        <f t="shared" ca="1" si="24"/>
        <v>8. Ownership - Capital Costs</v>
      </c>
      <c r="AZ169" s="268" t="s">
        <v>1214</v>
      </c>
      <c r="BA169" s="259" t="s">
        <v>1220</v>
      </c>
      <c r="BB169" s="259">
        <v>2036</v>
      </c>
      <c r="BC169" s="259" t="str">
        <f t="shared" ca="1" si="34"/>
        <v>7_V153_Other_development_costs_2036</v>
      </c>
      <c r="BD169" s="259" t="s">
        <v>540</v>
      </c>
      <c r="BE169" s="259"/>
      <c r="BF169" s="268" t="str">
        <f t="shared" si="31"/>
        <v>&gt;=0</v>
      </c>
      <c r="BG169" s="268" t="s">
        <v>85</v>
      </c>
      <c r="BH169" s="268" t="s">
        <v>85</v>
      </c>
    </row>
    <row r="170" spans="1:60" ht="13.5" hidden="1" customHeight="1" thickBot="1">
      <c r="A170" s="185"/>
      <c r="B170" s="584"/>
      <c r="C170" s="228"/>
      <c r="D170" s="585"/>
      <c r="E170" s="585"/>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7"/>
      <c r="AF170" s="457"/>
      <c r="AG170" s="457"/>
      <c r="AH170" s="457"/>
      <c r="AI170" s="457"/>
      <c r="AJ170" s="457"/>
      <c r="AK170" s="457"/>
      <c r="AL170" s="457"/>
      <c r="AM170" s="457"/>
      <c r="AN170" s="457"/>
      <c r="AO170" s="458"/>
      <c r="AQ170" s="84" t="s">
        <v>395</v>
      </c>
      <c r="AU170" s="459" t="str">
        <f t="shared" ca="1" si="32"/>
        <v>W</v>
      </c>
      <c r="AV170" s="459">
        <f t="shared" si="35"/>
        <v>153</v>
      </c>
      <c r="AW170" s="259" t="str">
        <f t="shared" ca="1" si="33"/>
        <v>W153</v>
      </c>
      <c r="AX170" s="268">
        <f t="shared" si="17"/>
        <v>7</v>
      </c>
      <c r="AY170" s="259" t="str">
        <f t="shared" ca="1" si="24"/>
        <v>8. Ownership - Capital Costs</v>
      </c>
      <c r="AZ170" s="268" t="s">
        <v>1214</v>
      </c>
      <c r="BA170" s="259" t="s">
        <v>1220</v>
      </c>
      <c r="BB170" s="259">
        <v>2037</v>
      </c>
      <c r="BC170" s="259" t="str">
        <f t="shared" ca="1" si="34"/>
        <v>7_W153_Other_development_costs_2037</v>
      </c>
      <c r="BD170" s="259" t="s">
        <v>540</v>
      </c>
      <c r="BE170" s="259"/>
      <c r="BF170" s="268" t="str">
        <f t="shared" si="31"/>
        <v>&gt;=0</v>
      </c>
      <c r="BG170" s="268" t="s">
        <v>85</v>
      </c>
      <c r="BH170" s="268" t="s">
        <v>85</v>
      </c>
    </row>
    <row r="171" spans="1:60" ht="13.5" hidden="1" customHeight="1" thickBot="1">
      <c r="A171" s="185"/>
      <c r="B171" s="584"/>
      <c r="C171" s="228"/>
      <c r="D171" s="585"/>
      <c r="E171" s="585"/>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7"/>
      <c r="AF171" s="457"/>
      <c r="AG171" s="457"/>
      <c r="AH171" s="457"/>
      <c r="AI171" s="457"/>
      <c r="AJ171" s="457"/>
      <c r="AK171" s="457"/>
      <c r="AL171" s="457"/>
      <c r="AM171" s="457"/>
      <c r="AN171" s="457"/>
      <c r="AO171" s="458"/>
      <c r="AQ171" s="84" t="s">
        <v>395</v>
      </c>
      <c r="AU171" s="459" t="str">
        <f t="shared" ca="1" si="32"/>
        <v>X</v>
      </c>
      <c r="AV171" s="459">
        <f t="shared" si="35"/>
        <v>153</v>
      </c>
      <c r="AW171" s="259" t="str">
        <f t="shared" ca="1" si="33"/>
        <v>X153</v>
      </c>
      <c r="AX171" s="268">
        <f t="shared" si="17"/>
        <v>7</v>
      </c>
      <c r="AY171" s="259" t="str">
        <f t="shared" ca="1" si="24"/>
        <v>8. Ownership - Capital Costs</v>
      </c>
      <c r="AZ171" s="268" t="s">
        <v>1214</v>
      </c>
      <c r="BA171" s="259" t="s">
        <v>1220</v>
      </c>
      <c r="BB171" s="259">
        <v>2038</v>
      </c>
      <c r="BC171" s="259" t="str">
        <f t="shared" ca="1" si="34"/>
        <v>7_X153_Other_development_costs_2038</v>
      </c>
      <c r="BD171" s="259" t="s">
        <v>540</v>
      </c>
      <c r="BE171" s="259"/>
      <c r="BF171" s="268" t="str">
        <f t="shared" si="31"/>
        <v>&gt;=0</v>
      </c>
      <c r="BG171" s="268" t="s">
        <v>85</v>
      </c>
      <c r="BH171" s="268" t="s">
        <v>85</v>
      </c>
    </row>
    <row r="172" spans="1:60" ht="13.5" hidden="1" customHeight="1" thickBot="1">
      <c r="A172" s="185"/>
      <c r="B172" s="584"/>
      <c r="C172" s="228"/>
      <c r="D172" s="585"/>
      <c r="E172" s="585"/>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7"/>
      <c r="AF172" s="457"/>
      <c r="AG172" s="457"/>
      <c r="AH172" s="457"/>
      <c r="AI172" s="457"/>
      <c r="AJ172" s="457"/>
      <c r="AK172" s="457"/>
      <c r="AL172" s="457"/>
      <c r="AM172" s="457"/>
      <c r="AN172" s="457"/>
      <c r="AO172" s="458"/>
      <c r="AQ172" s="84" t="s">
        <v>395</v>
      </c>
      <c r="AU172" s="459" t="str">
        <f t="shared" ca="1" si="32"/>
        <v>Y</v>
      </c>
      <c r="AV172" s="459">
        <f t="shared" si="35"/>
        <v>153</v>
      </c>
      <c r="AW172" s="259" t="str">
        <f t="shared" ca="1" si="33"/>
        <v>Y153</v>
      </c>
      <c r="AX172" s="268">
        <f t="shared" si="17"/>
        <v>7</v>
      </c>
      <c r="AY172" s="259" t="str">
        <f t="shared" ca="1" si="24"/>
        <v>8. Ownership - Capital Costs</v>
      </c>
      <c r="AZ172" s="268" t="s">
        <v>1214</v>
      </c>
      <c r="BA172" s="259" t="s">
        <v>1220</v>
      </c>
      <c r="BB172" s="259">
        <v>2039</v>
      </c>
      <c r="BC172" s="259" t="str">
        <f t="shared" ca="1" si="34"/>
        <v>7_Y153_Other_development_costs_2039</v>
      </c>
      <c r="BD172" s="259" t="s">
        <v>540</v>
      </c>
      <c r="BE172" s="259"/>
      <c r="BF172" s="268" t="str">
        <f t="shared" si="31"/>
        <v>&gt;=0</v>
      </c>
      <c r="BG172" s="268" t="s">
        <v>85</v>
      </c>
      <c r="BH172" s="268" t="s">
        <v>85</v>
      </c>
    </row>
    <row r="173" spans="1:60" ht="13.5" hidden="1" customHeight="1" thickBot="1">
      <c r="A173" s="185"/>
      <c r="B173" s="584"/>
      <c r="C173" s="228"/>
      <c r="D173" s="585"/>
      <c r="E173" s="585"/>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7"/>
      <c r="AF173" s="457"/>
      <c r="AG173" s="457"/>
      <c r="AH173" s="457"/>
      <c r="AI173" s="457"/>
      <c r="AJ173" s="457"/>
      <c r="AK173" s="457"/>
      <c r="AL173" s="457"/>
      <c r="AM173" s="457"/>
      <c r="AN173" s="457"/>
      <c r="AO173" s="458"/>
      <c r="AQ173" s="84" t="s">
        <v>395</v>
      </c>
      <c r="AU173" s="459" t="str">
        <f t="shared" ca="1" si="32"/>
        <v>Z</v>
      </c>
      <c r="AV173" s="459">
        <f t="shared" si="35"/>
        <v>153</v>
      </c>
      <c r="AW173" s="259" t="str">
        <f t="shared" ca="1" si="33"/>
        <v>Z153</v>
      </c>
      <c r="AX173" s="268">
        <f t="shared" si="17"/>
        <v>7</v>
      </c>
      <c r="AY173" s="259" t="str">
        <f t="shared" ca="1" si="24"/>
        <v>8. Ownership - Capital Costs</v>
      </c>
      <c r="AZ173" s="268" t="s">
        <v>1214</v>
      </c>
      <c r="BA173" s="259" t="s">
        <v>1220</v>
      </c>
      <c r="BB173" s="259">
        <v>2040</v>
      </c>
      <c r="BC173" s="259" t="str">
        <f t="shared" ca="1" si="34"/>
        <v>7_Z153_Other_development_costs_2040</v>
      </c>
      <c r="BD173" s="259" t="s">
        <v>540</v>
      </c>
      <c r="BE173" s="259"/>
      <c r="BF173" s="268" t="str">
        <f t="shared" si="31"/>
        <v>&gt;=0</v>
      </c>
      <c r="BG173" s="268" t="s">
        <v>85</v>
      </c>
      <c r="BH173" s="268" t="s">
        <v>85</v>
      </c>
    </row>
    <row r="174" spans="1:60" ht="13.5" hidden="1" customHeight="1" thickBot="1">
      <c r="A174" s="185"/>
      <c r="B174" s="584"/>
      <c r="C174" s="228"/>
      <c r="D174" s="585"/>
      <c r="E174" s="585"/>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7"/>
      <c r="AF174" s="457"/>
      <c r="AG174" s="457"/>
      <c r="AH174" s="457"/>
      <c r="AI174" s="457"/>
      <c r="AJ174" s="457"/>
      <c r="AK174" s="457"/>
      <c r="AL174" s="457"/>
      <c r="AM174" s="457"/>
      <c r="AN174" s="457"/>
      <c r="AO174" s="458"/>
      <c r="AQ174" s="84" t="s">
        <v>395</v>
      </c>
      <c r="AU174" s="459" t="str">
        <f t="shared" ca="1" si="32"/>
        <v>AA</v>
      </c>
      <c r="AV174" s="459">
        <f t="shared" si="35"/>
        <v>153</v>
      </c>
      <c r="AW174" s="259" t="str">
        <f t="shared" ca="1" si="33"/>
        <v>AA153</v>
      </c>
      <c r="AX174" s="268">
        <f t="shared" si="17"/>
        <v>7</v>
      </c>
      <c r="AY174" s="259" t="str">
        <f t="shared" ca="1" si="24"/>
        <v>8. Ownership - Capital Costs</v>
      </c>
      <c r="AZ174" s="268" t="s">
        <v>1214</v>
      </c>
      <c r="BA174" s="259" t="s">
        <v>1220</v>
      </c>
      <c r="BB174" s="259">
        <v>2041</v>
      </c>
      <c r="BC174" s="259" t="str">
        <f t="shared" ca="1" si="34"/>
        <v>7_AA153_Other_development_costs_2041</v>
      </c>
      <c r="BD174" s="259" t="s">
        <v>540</v>
      </c>
      <c r="BE174" s="259"/>
      <c r="BF174" s="268" t="str">
        <f t="shared" si="31"/>
        <v>&gt;=0</v>
      </c>
      <c r="BG174" s="268" t="s">
        <v>85</v>
      </c>
      <c r="BH174" s="268" t="s">
        <v>85</v>
      </c>
    </row>
    <row r="175" spans="1:60" ht="13.5" hidden="1" customHeight="1" thickBot="1">
      <c r="A175" s="185"/>
      <c r="B175" s="584"/>
      <c r="C175" s="228"/>
      <c r="D175" s="585"/>
      <c r="E175" s="585"/>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7"/>
      <c r="AF175" s="457"/>
      <c r="AG175" s="457"/>
      <c r="AH175" s="457"/>
      <c r="AI175" s="457"/>
      <c r="AJ175" s="457"/>
      <c r="AK175" s="457"/>
      <c r="AL175" s="457"/>
      <c r="AM175" s="457"/>
      <c r="AN175" s="457"/>
      <c r="AO175" s="458"/>
      <c r="AQ175" s="84" t="s">
        <v>395</v>
      </c>
      <c r="AU175" s="459" t="str">
        <f t="shared" ca="1" si="32"/>
        <v>AB</v>
      </c>
      <c r="AV175" s="459">
        <f t="shared" si="35"/>
        <v>153</v>
      </c>
      <c r="AW175" s="259" t="str">
        <f t="shared" ca="1" si="33"/>
        <v>AB153</v>
      </c>
      <c r="AX175" s="268">
        <f t="shared" si="17"/>
        <v>7</v>
      </c>
      <c r="AY175" s="259" t="str">
        <f t="shared" ca="1" si="24"/>
        <v>8. Ownership - Capital Costs</v>
      </c>
      <c r="AZ175" s="268" t="s">
        <v>1214</v>
      </c>
      <c r="BA175" s="259" t="s">
        <v>1220</v>
      </c>
      <c r="BB175" s="259">
        <v>2042</v>
      </c>
      <c r="BC175" s="259" t="str">
        <f t="shared" ca="1" si="34"/>
        <v>7_AB153_Other_development_costs_2042</v>
      </c>
      <c r="BD175" s="259" t="s">
        <v>540</v>
      </c>
      <c r="BE175" s="259"/>
      <c r="BF175" s="268" t="str">
        <f t="shared" si="31"/>
        <v>&gt;=0</v>
      </c>
      <c r="BG175" s="268" t="s">
        <v>85</v>
      </c>
      <c r="BH175" s="268" t="s">
        <v>85</v>
      </c>
    </row>
    <row r="176" spans="1:60" ht="13.5" hidden="1" customHeight="1" thickBot="1">
      <c r="A176" s="185"/>
      <c r="B176" s="584"/>
      <c r="C176" s="228"/>
      <c r="D176" s="585"/>
      <c r="E176" s="585"/>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7"/>
      <c r="AF176" s="457"/>
      <c r="AG176" s="457"/>
      <c r="AH176" s="457"/>
      <c r="AI176" s="457"/>
      <c r="AJ176" s="457"/>
      <c r="AK176" s="457"/>
      <c r="AL176" s="457"/>
      <c r="AM176" s="457"/>
      <c r="AN176" s="457"/>
      <c r="AO176" s="458"/>
      <c r="AQ176" s="84" t="s">
        <v>395</v>
      </c>
      <c r="AU176" s="459" t="str">
        <f t="shared" ca="1" si="32"/>
        <v>AC</v>
      </c>
      <c r="AV176" s="459">
        <f t="shared" si="35"/>
        <v>153</v>
      </c>
      <c r="AW176" s="259" t="str">
        <f t="shared" ca="1" si="33"/>
        <v>AC153</v>
      </c>
      <c r="AX176" s="268">
        <f t="shared" si="17"/>
        <v>7</v>
      </c>
      <c r="AY176" s="259" t="str">
        <f t="shared" ca="1" si="24"/>
        <v>8. Ownership - Capital Costs</v>
      </c>
      <c r="AZ176" s="268" t="s">
        <v>1214</v>
      </c>
      <c r="BA176" s="259" t="s">
        <v>1220</v>
      </c>
      <c r="BB176" s="259">
        <v>2043</v>
      </c>
      <c r="BC176" s="259" t="str">
        <f t="shared" ca="1" si="34"/>
        <v>7_AC153_Other_development_costs_2043</v>
      </c>
      <c r="BD176" s="259" t="s">
        <v>540</v>
      </c>
      <c r="BE176" s="259"/>
      <c r="BF176" s="268" t="str">
        <f t="shared" si="31"/>
        <v>&gt;=0</v>
      </c>
      <c r="BG176" s="268" t="s">
        <v>85</v>
      </c>
      <c r="BH176" s="268" t="s">
        <v>85</v>
      </c>
    </row>
    <row r="177" spans="1:60" ht="13.5" hidden="1" customHeight="1" thickBot="1">
      <c r="A177" s="185"/>
      <c r="B177" s="584"/>
      <c r="C177" s="228"/>
      <c r="D177" s="585"/>
      <c r="E177" s="585"/>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7"/>
      <c r="AF177" s="457"/>
      <c r="AG177" s="457"/>
      <c r="AH177" s="457"/>
      <c r="AI177" s="457"/>
      <c r="AJ177" s="457"/>
      <c r="AK177" s="457"/>
      <c r="AL177" s="457"/>
      <c r="AM177" s="457"/>
      <c r="AN177" s="457"/>
      <c r="AO177" s="458"/>
      <c r="AQ177" s="84" t="s">
        <v>395</v>
      </c>
      <c r="AU177" s="459" t="str">
        <f t="shared" ca="1" si="32"/>
        <v>AD</v>
      </c>
      <c r="AV177" s="459">
        <f t="shared" si="35"/>
        <v>153</v>
      </c>
      <c r="AW177" s="259" t="str">
        <f t="shared" ca="1" si="33"/>
        <v>AD153</v>
      </c>
      <c r="AX177" s="268">
        <f t="shared" si="17"/>
        <v>7</v>
      </c>
      <c r="AY177" s="259" t="str">
        <f t="shared" ca="1" si="24"/>
        <v>8. Ownership - Capital Costs</v>
      </c>
      <c r="AZ177" s="268" t="s">
        <v>1214</v>
      </c>
      <c r="BA177" s="259" t="s">
        <v>1220</v>
      </c>
      <c r="BB177" s="259">
        <v>2044</v>
      </c>
      <c r="BC177" s="259" t="str">
        <f t="shared" ca="1" si="34"/>
        <v>7_AD153_Other_development_costs_2044</v>
      </c>
      <c r="BD177" s="259" t="s">
        <v>540</v>
      </c>
      <c r="BE177" s="259"/>
      <c r="BF177" s="268" t="str">
        <f t="shared" si="31"/>
        <v>&gt;=0</v>
      </c>
      <c r="BG177" s="268" t="s">
        <v>85</v>
      </c>
      <c r="BH177" s="268" t="s">
        <v>85</v>
      </c>
    </row>
    <row r="178" spans="1:60" ht="13.5" hidden="1" customHeight="1" thickBot="1">
      <c r="A178" s="185"/>
      <c r="B178" s="584"/>
      <c r="C178" s="228"/>
      <c r="D178" s="585"/>
      <c r="E178" s="585"/>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7"/>
      <c r="AF178" s="457"/>
      <c r="AG178" s="457"/>
      <c r="AH178" s="457"/>
      <c r="AI178" s="457"/>
      <c r="AJ178" s="457"/>
      <c r="AK178" s="457"/>
      <c r="AL178" s="457"/>
      <c r="AM178" s="457"/>
      <c r="AN178" s="457"/>
      <c r="AO178" s="458"/>
      <c r="AQ178" s="84" t="s">
        <v>395</v>
      </c>
      <c r="AU178" s="459" t="str">
        <f t="shared" ca="1" si="32"/>
        <v>AE</v>
      </c>
      <c r="AV178" s="459">
        <f t="shared" si="35"/>
        <v>153</v>
      </c>
      <c r="AW178" s="259" t="str">
        <f t="shared" ca="1" si="33"/>
        <v>AE153</v>
      </c>
      <c r="AX178" s="268">
        <f t="shared" si="17"/>
        <v>7</v>
      </c>
      <c r="AY178" s="259" t="str">
        <f t="shared" ca="1" si="24"/>
        <v>8. Ownership - Capital Costs</v>
      </c>
      <c r="AZ178" s="268" t="s">
        <v>1214</v>
      </c>
      <c r="BA178" s="259" t="s">
        <v>1220</v>
      </c>
      <c r="BB178" s="259">
        <v>2045</v>
      </c>
      <c r="BC178" s="259" t="str">
        <f t="shared" ca="1" si="34"/>
        <v>7_AE153_Other_development_costs_2045</v>
      </c>
      <c r="BD178" s="259" t="s">
        <v>540</v>
      </c>
      <c r="BE178" s="259"/>
      <c r="BF178" s="268" t="str">
        <f t="shared" si="31"/>
        <v>&gt;=0</v>
      </c>
      <c r="BG178" s="268" t="s">
        <v>85</v>
      </c>
      <c r="BH178" s="268" t="s">
        <v>85</v>
      </c>
    </row>
    <row r="179" spans="1:60" ht="13.5" hidden="1" customHeight="1" thickBot="1">
      <c r="A179" s="185"/>
      <c r="B179" s="584"/>
      <c r="C179" s="228"/>
      <c r="D179" s="585"/>
      <c r="E179" s="585"/>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7"/>
      <c r="AF179" s="457"/>
      <c r="AG179" s="457"/>
      <c r="AH179" s="457"/>
      <c r="AI179" s="457"/>
      <c r="AJ179" s="457"/>
      <c r="AK179" s="457"/>
      <c r="AL179" s="457"/>
      <c r="AM179" s="457"/>
      <c r="AN179" s="457"/>
      <c r="AO179" s="458"/>
      <c r="AQ179" s="84" t="s">
        <v>395</v>
      </c>
      <c r="AU179" s="459" t="str">
        <f t="shared" ca="1" si="32"/>
        <v>AF</v>
      </c>
      <c r="AV179" s="459">
        <f t="shared" si="35"/>
        <v>153</v>
      </c>
      <c r="AW179" s="259" t="str">
        <f t="shared" ca="1" si="33"/>
        <v>AF153</v>
      </c>
      <c r="AX179" s="268">
        <f t="shared" si="17"/>
        <v>7</v>
      </c>
      <c r="AY179" s="259" t="str">
        <f t="shared" ca="1" si="24"/>
        <v>8. Ownership - Capital Costs</v>
      </c>
      <c r="AZ179" s="268" t="s">
        <v>1214</v>
      </c>
      <c r="BA179" s="259" t="s">
        <v>1220</v>
      </c>
      <c r="BB179" s="259">
        <v>2046</v>
      </c>
      <c r="BC179" s="259" t="str">
        <f t="shared" ca="1" si="34"/>
        <v>7_AF153_Other_development_costs_2046</v>
      </c>
      <c r="BD179" s="259" t="s">
        <v>540</v>
      </c>
      <c r="BE179" s="259"/>
      <c r="BF179" s="268" t="str">
        <f t="shared" si="31"/>
        <v>&gt;=0</v>
      </c>
      <c r="BG179" s="268" t="s">
        <v>85</v>
      </c>
      <c r="BH179" s="268" t="s">
        <v>85</v>
      </c>
    </row>
    <row r="180" spans="1:60" ht="13.5" hidden="1" customHeight="1" thickBot="1">
      <c r="A180" s="185"/>
      <c r="B180" s="584"/>
      <c r="C180" s="228"/>
      <c r="D180" s="585"/>
      <c r="E180" s="585"/>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7"/>
      <c r="AF180" s="457"/>
      <c r="AG180" s="457"/>
      <c r="AH180" s="457"/>
      <c r="AI180" s="457"/>
      <c r="AJ180" s="457"/>
      <c r="AK180" s="457"/>
      <c r="AL180" s="457"/>
      <c r="AM180" s="457"/>
      <c r="AN180" s="457"/>
      <c r="AO180" s="458"/>
      <c r="AQ180" s="84" t="s">
        <v>395</v>
      </c>
      <c r="AU180" s="459" t="str">
        <f t="shared" ca="1" si="32"/>
        <v>AG</v>
      </c>
      <c r="AV180" s="459">
        <f t="shared" si="35"/>
        <v>153</v>
      </c>
      <c r="AW180" s="259" t="str">
        <f t="shared" ca="1" si="33"/>
        <v>AG153</v>
      </c>
      <c r="AX180" s="268">
        <f t="shared" si="17"/>
        <v>7</v>
      </c>
      <c r="AY180" s="259" t="str">
        <f t="shared" ref="AY180:AY243" ca="1" si="36">MID(CELL("filename",AX180),FIND("]",CELL("filename",AX180))+1,256)</f>
        <v>8. Ownership - Capital Costs</v>
      </c>
      <c r="AZ180" s="268" t="s">
        <v>1214</v>
      </c>
      <c r="BA180" s="259" t="s">
        <v>1220</v>
      </c>
      <c r="BB180" s="259">
        <v>2047</v>
      </c>
      <c r="BC180" s="259" t="str">
        <f t="shared" ca="1" si="34"/>
        <v>7_AG153_Other_development_costs_2047</v>
      </c>
      <c r="BD180" s="259" t="s">
        <v>540</v>
      </c>
      <c r="BE180" s="259"/>
      <c r="BF180" s="268" t="str">
        <f t="shared" si="31"/>
        <v>&gt;=0</v>
      </c>
      <c r="BG180" s="268" t="s">
        <v>85</v>
      </c>
      <c r="BH180" s="268" t="s">
        <v>85</v>
      </c>
    </row>
    <row r="181" spans="1:60" ht="13.5" hidden="1" customHeight="1" thickBot="1">
      <c r="A181" s="185"/>
      <c r="B181" s="584"/>
      <c r="C181" s="228"/>
      <c r="D181" s="585"/>
      <c r="E181" s="585"/>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7"/>
      <c r="AF181" s="457"/>
      <c r="AG181" s="457"/>
      <c r="AH181" s="457"/>
      <c r="AI181" s="457"/>
      <c r="AJ181" s="457"/>
      <c r="AK181" s="457"/>
      <c r="AL181" s="457"/>
      <c r="AM181" s="457"/>
      <c r="AN181" s="457"/>
      <c r="AO181" s="458"/>
      <c r="AQ181" s="84" t="s">
        <v>395</v>
      </c>
      <c r="AU181" s="459" t="str">
        <f t="shared" ca="1" si="32"/>
        <v>AH</v>
      </c>
      <c r="AV181" s="459">
        <f t="shared" si="35"/>
        <v>153</v>
      </c>
      <c r="AW181" s="259" t="str">
        <f t="shared" ca="1" si="33"/>
        <v>AH153</v>
      </c>
      <c r="AX181" s="268">
        <f t="shared" ref="AX181:AX187" si="37">$AX$5</f>
        <v>7</v>
      </c>
      <c r="AY181" s="259" t="str">
        <f t="shared" ca="1" si="36"/>
        <v>8. Ownership - Capital Costs</v>
      </c>
      <c r="AZ181" s="268" t="s">
        <v>1214</v>
      </c>
      <c r="BA181" s="259" t="s">
        <v>1220</v>
      </c>
      <c r="BB181" s="259">
        <v>2048</v>
      </c>
      <c r="BC181" s="259" t="str">
        <f t="shared" ca="1" si="34"/>
        <v>7_AH153_Other_development_costs_2048</v>
      </c>
      <c r="BD181" s="259" t="s">
        <v>540</v>
      </c>
      <c r="BE181" s="259"/>
      <c r="BF181" s="268" t="str">
        <f t="shared" si="31"/>
        <v>&gt;=0</v>
      </c>
      <c r="BG181" s="268" t="s">
        <v>85</v>
      </c>
      <c r="BH181" s="268" t="s">
        <v>85</v>
      </c>
    </row>
    <row r="182" spans="1:60" ht="13.5" hidden="1" customHeight="1" thickBot="1">
      <c r="A182" s="185"/>
      <c r="B182" s="584"/>
      <c r="C182" s="228"/>
      <c r="D182" s="585"/>
      <c r="E182" s="585"/>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7"/>
      <c r="AF182" s="457"/>
      <c r="AG182" s="457"/>
      <c r="AH182" s="457"/>
      <c r="AI182" s="457"/>
      <c r="AJ182" s="457"/>
      <c r="AK182" s="457"/>
      <c r="AL182" s="457"/>
      <c r="AM182" s="457"/>
      <c r="AN182" s="457"/>
      <c r="AO182" s="458"/>
      <c r="AQ182" s="84" t="s">
        <v>395</v>
      </c>
      <c r="AU182" s="459" t="str">
        <f t="shared" ca="1" si="32"/>
        <v>AI</v>
      </c>
      <c r="AV182" s="459">
        <f t="shared" si="35"/>
        <v>153</v>
      </c>
      <c r="AW182" s="259" t="str">
        <f t="shared" ca="1" si="33"/>
        <v>AI153</v>
      </c>
      <c r="AX182" s="268">
        <f t="shared" si="37"/>
        <v>7</v>
      </c>
      <c r="AY182" s="259" t="str">
        <f t="shared" ca="1" si="36"/>
        <v>8. Ownership - Capital Costs</v>
      </c>
      <c r="AZ182" s="268" t="s">
        <v>1214</v>
      </c>
      <c r="BA182" s="259" t="s">
        <v>1220</v>
      </c>
      <c r="BB182" s="259">
        <v>2049</v>
      </c>
      <c r="BC182" s="259" t="str">
        <f t="shared" ca="1" si="34"/>
        <v>7_AI153_Other_development_costs_2049</v>
      </c>
      <c r="BD182" s="259" t="s">
        <v>540</v>
      </c>
      <c r="BE182" s="259"/>
      <c r="BF182" s="268" t="str">
        <f t="shared" si="31"/>
        <v>&gt;=0</v>
      </c>
      <c r="BG182" s="268" t="s">
        <v>85</v>
      </c>
      <c r="BH182" s="268" t="s">
        <v>85</v>
      </c>
    </row>
    <row r="183" spans="1:60" ht="13.5" hidden="1" customHeight="1" thickBot="1">
      <c r="A183" s="185"/>
      <c r="B183" s="584"/>
      <c r="C183" s="228"/>
      <c r="D183" s="585"/>
      <c r="E183" s="585"/>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7"/>
      <c r="AF183" s="457"/>
      <c r="AG183" s="457"/>
      <c r="AH183" s="457"/>
      <c r="AI183" s="457"/>
      <c r="AJ183" s="457"/>
      <c r="AK183" s="457"/>
      <c r="AL183" s="457"/>
      <c r="AM183" s="457"/>
      <c r="AN183" s="457"/>
      <c r="AO183" s="458"/>
      <c r="AQ183" s="84" t="s">
        <v>395</v>
      </c>
      <c r="AU183" s="459" t="str">
        <f t="shared" ca="1" si="32"/>
        <v>AJ</v>
      </c>
      <c r="AV183" s="459">
        <f t="shared" si="35"/>
        <v>153</v>
      </c>
      <c r="AW183" s="259" t="str">
        <f t="shared" ca="1" si="33"/>
        <v>AJ153</v>
      </c>
      <c r="AX183" s="268">
        <f t="shared" si="37"/>
        <v>7</v>
      </c>
      <c r="AY183" s="259" t="str">
        <f t="shared" ca="1" si="36"/>
        <v>8. Ownership - Capital Costs</v>
      </c>
      <c r="AZ183" s="268" t="s">
        <v>1214</v>
      </c>
      <c r="BA183" s="259" t="s">
        <v>1220</v>
      </c>
      <c r="BB183" s="259">
        <v>2050</v>
      </c>
      <c r="BC183" s="259" t="str">
        <f t="shared" ca="1" si="34"/>
        <v>7_AJ153_Other_development_costs_2050</v>
      </c>
      <c r="BD183" s="259" t="s">
        <v>540</v>
      </c>
      <c r="BE183" s="259"/>
      <c r="BF183" s="268" t="str">
        <f t="shared" si="31"/>
        <v>&gt;=0</v>
      </c>
      <c r="BG183" s="268" t="s">
        <v>85</v>
      </c>
      <c r="BH183" s="268" t="s">
        <v>85</v>
      </c>
    </row>
    <row r="184" spans="1:60" ht="13.5" hidden="1" customHeight="1" thickBot="1">
      <c r="A184" s="185"/>
      <c r="B184" s="584"/>
      <c r="C184" s="228"/>
      <c r="D184" s="585"/>
      <c r="E184" s="585"/>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7"/>
      <c r="AF184" s="457"/>
      <c r="AG184" s="457"/>
      <c r="AH184" s="457"/>
      <c r="AI184" s="457"/>
      <c r="AJ184" s="457"/>
      <c r="AK184" s="457"/>
      <c r="AL184" s="457"/>
      <c r="AM184" s="457"/>
      <c r="AN184" s="457"/>
      <c r="AO184" s="458"/>
      <c r="AQ184" s="84" t="s">
        <v>395</v>
      </c>
      <c r="AU184" s="459" t="str">
        <f t="shared" ca="1" si="32"/>
        <v>AK</v>
      </c>
      <c r="AV184" s="459">
        <f t="shared" si="35"/>
        <v>153</v>
      </c>
      <c r="AW184" s="259" t="str">
        <f t="shared" ca="1" si="33"/>
        <v>AK153</v>
      </c>
      <c r="AX184" s="268">
        <f t="shared" si="37"/>
        <v>7</v>
      </c>
      <c r="AY184" s="259" t="str">
        <f t="shared" ca="1" si="36"/>
        <v>8. Ownership - Capital Costs</v>
      </c>
      <c r="AZ184" s="268" t="s">
        <v>1214</v>
      </c>
      <c r="BA184" s="259" t="s">
        <v>1220</v>
      </c>
      <c r="BB184" s="259">
        <v>2051</v>
      </c>
      <c r="BC184" s="259" t="str">
        <f t="shared" ca="1" si="34"/>
        <v>7_AK153_Other_development_costs_2051</v>
      </c>
      <c r="BD184" s="259" t="s">
        <v>540</v>
      </c>
      <c r="BE184" s="259"/>
      <c r="BF184" s="268" t="str">
        <f t="shared" si="31"/>
        <v>&gt;=0</v>
      </c>
      <c r="BG184" s="268" t="s">
        <v>85</v>
      </c>
      <c r="BH184" s="268" t="s">
        <v>85</v>
      </c>
    </row>
    <row r="185" spans="1:60" ht="13.5" hidden="1" customHeight="1" thickBot="1">
      <c r="A185" s="185"/>
      <c r="B185" s="584"/>
      <c r="C185" s="228"/>
      <c r="D185" s="585"/>
      <c r="E185" s="585"/>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7"/>
      <c r="AF185" s="457"/>
      <c r="AG185" s="457"/>
      <c r="AH185" s="457"/>
      <c r="AI185" s="457"/>
      <c r="AJ185" s="457"/>
      <c r="AK185" s="457"/>
      <c r="AL185" s="457"/>
      <c r="AM185" s="457"/>
      <c r="AN185" s="457"/>
      <c r="AO185" s="458"/>
      <c r="AQ185" s="84" t="s">
        <v>395</v>
      </c>
      <c r="AU185" s="459" t="str">
        <f t="shared" ca="1" si="32"/>
        <v>AL</v>
      </c>
      <c r="AV185" s="459">
        <f t="shared" si="35"/>
        <v>153</v>
      </c>
      <c r="AW185" s="259" t="str">
        <f t="shared" ca="1" si="33"/>
        <v>AL153</v>
      </c>
      <c r="AX185" s="268">
        <f t="shared" si="37"/>
        <v>7</v>
      </c>
      <c r="AY185" s="259" t="str">
        <f t="shared" ca="1" si="36"/>
        <v>8. Ownership - Capital Costs</v>
      </c>
      <c r="AZ185" s="268" t="s">
        <v>1214</v>
      </c>
      <c r="BA185" s="259" t="s">
        <v>1220</v>
      </c>
      <c r="BB185" s="259">
        <v>2052</v>
      </c>
      <c r="BC185" s="259" t="str">
        <f t="shared" ca="1" si="34"/>
        <v>7_AL153_Other_development_costs_2052</v>
      </c>
      <c r="BD185" s="259" t="s">
        <v>540</v>
      </c>
      <c r="BE185" s="259"/>
      <c r="BF185" s="268" t="str">
        <f t="shared" si="31"/>
        <v>&gt;=0</v>
      </c>
      <c r="BG185" s="268" t="s">
        <v>85</v>
      </c>
      <c r="BH185" s="268" t="s">
        <v>85</v>
      </c>
    </row>
    <row r="186" spans="1:60" ht="13.5" hidden="1" customHeight="1" thickBot="1">
      <c r="A186" s="185"/>
      <c r="B186" s="584"/>
      <c r="C186" s="228"/>
      <c r="D186" s="585"/>
      <c r="E186" s="585"/>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7"/>
      <c r="AF186" s="457"/>
      <c r="AG186" s="457"/>
      <c r="AH186" s="457"/>
      <c r="AI186" s="457"/>
      <c r="AJ186" s="457"/>
      <c r="AK186" s="457"/>
      <c r="AL186" s="457"/>
      <c r="AM186" s="457"/>
      <c r="AN186" s="457"/>
      <c r="AO186" s="458"/>
      <c r="AQ186" s="84" t="s">
        <v>395</v>
      </c>
      <c r="AU186" s="459" t="str">
        <f t="shared" ca="1" si="32"/>
        <v>AM</v>
      </c>
      <c r="AV186" s="459">
        <f t="shared" si="35"/>
        <v>153</v>
      </c>
      <c r="AW186" s="259" t="str">
        <f t="shared" ca="1" si="33"/>
        <v>AM153</v>
      </c>
      <c r="AX186" s="268">
        <f t="shared" si="37"/>
        <v>7</v>
      </c>
      <c r="AY186" s="259" t="str">
        <f t="shared" ca="1" si="36"/>
        <v>8. Ownership - Capital Costs</v>
      </c>
      <c r="AZ186" s="268" t="s">
        <v>1214</v>
      </c>
      <c r="BA186" s="259" t="s">
        <v>1220</v>
      </c>
      <c r="BB186" s="259">
        <v>2053</v>
      </c>
      <c r="BC186" s="259" t="str">
        <f t="shared" ca="1" si="34"/>
        <v>7_AM153_Other_development_costs_2053</v>
      </c>
      <c r="BD186" s="259" t="s">
        <v>540</v>
      </c>
      <c r="BE186" s="259"/>
      <c r="BF186" s="268" t="str">
        <f t="shared" si="31"/>
        <v>&gt;=0</v>
      </c>
      <c r="BG186" s="268" t="s">
        <v>85</v>
      </c>
      <c r="BH186" s="268" t="s">
        <v>85</v>
      </c>
    </row>
    <row r="187" spans="1:60" ht="13.5" hidden="1" customHeight="1" thickBot="1">
      <c r="A187" s="185"/>
      <c r="B187" s="584"/>
      <c r="C187" s="228"/>
      <c r="D187" s="585"/>
      <c r="E187" s="585"/>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7"/>
      <c r="AF187" s="457"/>
      <c r="AG187" s="457"/>
      <c r="AH187" s="457"/>
      <c r="AI187" s="457"/>
      <c r="AJ187" s="457"/>
      <c r="AK187" s="457"/>
      <c r="AL187" s="457"/>
      <c r="AM187" s="457"/>
      <c r="AN187" s="457"/>
      <c r="AO187" s="458"/>
      <c r="AQ187" s="84" t="s">
        <v>395</v>
      </c>
      <c r="AU187" s="459" t="str">
        <f t="shared" ca="1" si="32"/>
        <v>AN</v>
      </c>
      <c r="AV187" s="459">
        <f t="shared" si="35"/>
        <v>153</v>
      </c>
      <c r="AW187" s="259" t="str">
        <f t="shared" ca="1" si="33"/>
        <v>AN153</v>
      </c>
      <c r="AX187" s="268">
        <f t="shared" si="37"/>
        <v>7</v>
      </c>
      <c r="AY187" s="259" t="str">
        <f t="shared" ca="1" si="36"/>
        <v>8. Ownership - Capital Costs</v>
      </c>
      <c r="AZ187" s="268" t="s">
        <v>1214</v>
      </c>
      <c r="BA187" s="259" t="s">
        <v>1220</v>
      </c>
      <c r="BB187" s="259">
        <v>2054</v>
      </c>
      <c r="BC187" s="259" t="str">
        <f t="shared" ca="1" si="34"/>
        <v>7_AN153_Other_development_costs_2054</v>
      </c>
      <c r="BD187" s="259" t="s">
        <v>540</v>
      </c>
      <c r="BE187" s="259"/>
      <c r="BF187" s="268" t="str">
        <f t="shared" si="31"/>
        <v>&gt;=0</v>
      </c>
      <c r="BG187" s="268" t="s">
        <v>85</v>
      </c>
      <c r="BH187" s="268" t="s">
        <v>85</v>
      </c>
    </row>
    <row r="188" spans="1:60" ht="13.5" hidden="1" customHeight="1" thickBot="1">
      <c r="A188" s="185"/>
      <c r="B188" s="584"/>
      <c r="C188" s="228"/>
      <c r="D188" s="585"/>
      <c r="E188" s="585"/>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7"/>
      <c r="AF188" s="457"/>
      <c r="AG188" s="457"/>
      <c r="AH188" s="457"/>
      <c r="AI188" s="457"/>
      <c r="AJ188" s="457"/>
      <c r="AK188" s="457"/>
      <c r="AL188" s="457"/>
      <c r="AM188" s="457"/>
      <c r="AN188" s="457"/>
      <c r="AO188" s="458"/>
      <c r="AQ188" s="84" t="s">
        <v>395</v>
      </c>
      <c r="AU188" s="459" t="str">
        <f t="shared" ca="1" si="32"/>
        <v>AO</v>
      </c>
      <c r="AV188" s="459">
        <f t="shared" si="35"/>
        <v>153</v>
      </c>
      <c r="AW188" s="259" t="str">
        <f t="shared" ca="1" si="33"/>
        <v>AO153</v>
      </c>
      <c r="AX188" s="268">
        <v>7</v>
      </c>
      <c r="AY188" s="259" t="str">
        <f t="shared" ca="1" si="36"/>
        <v>8. Ownership - Capital Costs</v>
      </c>
      <c r="AZ188" s="268" t="s">
        <v>1214</v>
      </c>
      <c r="BA188" s="259" t="s">
        <v>1220</v>
      </c>
      <c r="BB188" s="259" t="s">
        <v>1216</v>
      </c>
      <c r="BC188" s="259" t="str">
        <f t="shared" ca="1" si="34"/>
        <v>7_AO153_Other_development_costs_Additional_Info</v>
      </c>
      <c r="BD188" s="268" t="s">
        <v>223</v>
      </c>
      <c r="BE188" s="268">
        <v>100</v>
      </c>
      <c r="BG188" s="268" t="s">
        <v>85</v>
      </c>
      <c r="BH188" s="268" t="s">
        <v>85</v>
      </c>
    </row>
    <row r="189" spans="1:60" ht="13.5" thickBot="1">
      <c r="A189" s="185">
        <f>+A153+1</f>
        <v>7</v>
      </c>
      <c r="B189" s="584"/>
      <c r="C189" s="228" t="s">
        <v>1221</v>
      </c>
      <c r="D189" s="585" t="s">
        <v>1213</v>
      </c>
      <c r="E189" s="585"/>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2"/>
      <c r="AF189" s="442"/>
      <c r="AG189" s="442"/>
      <c r="AH189" s="442"/>
      <c r="AI189" s="442"/>
      <c r="AJ189" s="442"/>
      <c r="AK189" s="442"/>
      <c r="AL189" s="442"/>
      <c r="AM189" s="442"/>
      <c r="AN189" s="442"/>
      <c r="AO189" s="227"/>
      <c r="AS189" s="84" t="s">
        <v>42</v>
      </c>
      <c r="AT189" s="460" t="str">
        <f ca="1">SUBSTITUTE(CELL("address",F189),"$","")</f>
        <v>F189</v>
      </c>
      <c r="AU189" s="461" t="str">
        <f ca="1">CHAR(CODE(AT189))</f>
        <v>F</v>
      </c>
      <c r="AV189" s="461">
        <f>ROW(AT189)</f>
        <v>189</v>
      </c>
      <c r="AW189" s="462" t="str">
        <f ca="1">CONCATENATE(AU189&amp;AV189)</f>
        <v>F189</v>
      </c>
      <c r="AX189" s="455">
        <f t="shared" ref="AX189:AX252" si="38">$AX$5</f>
        <v>7</v>
      </c>
      <c r="AY189" s="462" t="str">
        <f t="shared" ca="1" si="36"/>
        <v>8. Ownership - Capital Costs</v>
      </c>
      <c r="AZ189" s="455" t="s">
        <v>1214</v>
      </c>
      <c r="BA189" s="462" t="s">
        <v>1222</v>
      </c>
      <c r="BB189" s="462">
        <v>2020</v>
      </c>
      <c r="BC189" s="462" t="str">
        <f ca="1">AX189&amp;"_"&amp;AW189&amp;"_"&amp;BA189&amp;"_"&amp;BB189</f>
        <v>7_F189_Generation_facility_2020</v>
      </c>
      <c r="BD189" s="462" t="s">
        <v>540</v>
      </c>
      <c r="BE189" s="462"/>
      <c r="BF189" s="455" t="str">
        <f t="shared" ref="BF189:BF223" si="39">"&gt;=0"</f>
        <v>&gt;=0</v>
      </c>
      <c r="BG189" s="455" t="s">
        <v>85</v>
      </c>
      <c r="BH189" s="455" t="s">
        <v>85</v>
      </c>
    </row>
    <row r="190" spans="1:60" ht="13.5" hidden="1" customHeight="1" thickBot="1">
      <c r="A190" s="185"/>
      <c r="B190" s="584"/>
      <c r="C190" s="228"/>
      <c r="D190" s="585"/>
      <c r="E190" s="585"/>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7"/>
      <c r="AF190" s="457"/>
      <c r="AG190" s="457"/>
      <c r="AH190" s="457"/>
      <c r="AI190" s="457"/>
      <c r="AJ190" s="457"/>
      <c r="AK190" s="457"/>
      <c r="AL190" s="457"/>
      <c r="AM190" s="457"/>
      <c r="AN190" s="457"/>
      <c r="AO190" s="458"/>
      <c r="AQ190" s="84" t="s">
        <v>395</v>
      </c>
      <c r="AU190" s="459" t="str">
        <f t="shared" ref="AU190:AU224" ca="1" si="40">IF(AU189="Z","AA",IF(LEN(AU189)=1,CHAR(CODE(AU189)+1),IF(RIGHT(AU189,1)="Z",CHAR(CODE(LEFT(AU189,1))+1),LEFT(AU189,1))&amp;CHAR(65+MOD(CODE(RIGHT(AU189,1))+1-65,26))))</f>
        <v>G</v>
      </c>
      <c r="AV190" s="459">
        <f>AV189</f>
        <v>189</v>
      </c>
      <c r="AW190" s="259" t="str">
        <f t="shared" ref="AW190:AW224" ca="1" si="41">CONCATENATE(AU190&amp;AV190)</f>
        <v>G189</v>
      </c>
      <c r="AX190" s="268">
        <f t="shared" si="38"/>
        <v>7</v>
      </c>
      <c r="AY190" s="259" t="str">
        <f t="shared" ca="1" si="36"/>
        <v>8. Ownership - Capital Costs</v>
      </c>
      <c r="AZ190" s="268" t="s">
        <v>1214</v>
      </c>
      <c r="BA190" s="259" t="s">
        <v>1222</v>
      </c>
      <c r="BB190" s="259">
        <v>2021</v>
      </c>
      <c r="BC190" s="259" t="str">
        <f t="shared" ref="BC190:BC224" ca="1" si="42">AX190&amp;"_"&amp;AW190&amp;"_"&amp;BA190&amp;"_"&amp;BB190</f>
        <v>7_G189_Generation_facility_2021</v>
      </c>
      <c r="BD190" s="259" t="s">
        <v>540</v>
      </c>
      <c r="BE190" s="259"/>
      <c r="BF190" s="268" t="str">
        <f t="shared" si="39"/>
        <v>&gt;=0</v>
      </c>
      <c r="BG190" s="268" t="s">
        <v>85</v>
      </c>
      <c r="BH190" s="268" t="s">
        <v>85</v>
      </c>
    </row>
    <row r="191" spans="1:60" ht="13.5" hidden="1" customHeight="1" thickBot="1">
      <c r="A191" s="185"/>
      <c r="B191" s="584"/>
      <c r="C191" s="228"/>
      <c r="D191" s="585"/>
      <c r="E191" s="585"/>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7"/>
      <c r="AF191" s="457"/>
      <c r="AG191" s="457"/>
      <c r="AH191" s="457"/>
      <c r="AI191" s="457"/>
      <c r="AJ191" s="457"/>
      <c r="AK191" s="457"/>
      <c r="AL191" s="457"/>
      <c r="AM191" s="457"/>
      <c r="AN191" s="457"/>
      <c r="AO191" s="458"/>
      <c r="AQ191" s="84" t="s">
        <v>395</v>
      </c>
      <c r="AU191" s="459" t="str">
        <f t="shared" ca="1" si="40"/>
        <v>H</v>
      </c>
      <c r="AV191" s="459">
        <f t="shared" ref="AV191:AV224" si="43">AV190</f>
        <v>189</v>
      </c>
      <c r="AW191" s="259" t="str">
        <f t="shared" ca="1" si="41"/>
        <v>H189</v>
      </c>
      <c r="AX191" s="268">
        <f t="shared" si="38"/>
        <v>7</v>
      </c>
      <c r="AY191" s="259" t="str">
        <f t="shared" ca="1" si="36"/>
        <v>8. Ownership - Capital Costs</v>
      </c>
      <c r="AZ191" s="268" t="s">
        <v>1214</v>
      </c>
      <c r="BA191" s="259" t="s">
        <v>1222</v>
      </c>
      <c r="BB191" s="259">
        <v>2022</v>
      </c>
      <c r="BC191" s="259" t="str">
        <f t="shared" ca="1" si="42"/>
        <v>7_H189_Generation_facility_2022</v>
      </c>
      <c r="BD191" s="259" t="s">
        <v>540</v>
      </c>
      <c r="BE191" s="259"/>
      <c r="BF191" s="268" t="str">
        <f t="shared" si="39"/>
        <v>&gt;=0</v>
      </c>
      <c r="BG191" s="268" t="s">
        <v>85</v>
      </c>
      <c r="BH191" s="268" t="s">
        <v>85</v>
      </c>
    </row>
    <row r="192" spans="1:60" ht="13.5" hidden="1" customHeight="1" thickBot="1">
      <c r="A192" s="185"/>
      <c r="B192" s="584"/>
      <c r="C192" s="228"/>
      <c r="D192" s="585"/>
      <c r="E192" s="585"/>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7"/>
      <c r="AF192" s="457"/>
      <c r="AG192" s="457"/>
      <c r="AH192" s="457"/>
      <c r="AI192" s="457"/>
      <c r="AJ192" s="457"/>
      <c r="AK192" s="457"/>
      <c r="AL192" s="457"/>
      <c r="AM192" s="457"/>
      <c r="AN192" s="457"/>
      <c r="AO192" s="458"/>
      <c r="AQ192" s="84" t="s">
        <v>395</v>
      </c>
      <c r="AU192" s="459" t="str">
        <f t="shared" ca="1" si="40"/>
        <v>I</v>
      </c>
      <c r="AV192" s="459">
        <f t="shared" si="43"/>
        <v>189</v>
      </c>
      <c r="AW192" s="259" t="str">
        <f t="shared" ca="1" si="41"/>
        <v>I189</v>
      </c>
      <c r="AX192" s="268">
        <f t="shared" si="38"/>
        <v>7</v>
      </c>
      <c r="AY192" s="259" t="str">
        <f t="shared" ca="1" si="36"/>
        <v>8. Ownership - Capital Costs</v>
      </c>
      <c r="AZ192" s="268" t="s">
        <v>1214</v>
      </c>
      <c r="BA192" s="259" t="s">
        <v>1222</v>
      </c>
      <c r="BB192" s="259">
        <v>2023</v>
      </c>
      <c r="BC192" s="259" t="str">
        <f t="shared" ca="1" si="42"/>
        <v>7_I189_Generation_facility_2023</v>
      </c>
      <c r="BD192" s="259" t="s">
        <v>540</v>
      </c>
      <c r="BE192" s="259"/>
      <c r="BF192" s="268" t="str">
        <f t="shared" si="39"/>
        <v>&gt;=0</v>
      </c>
      <c r="BG192" s="268" t="s">
        <v>85</v>
      </c>
      <c r="BH192" s="268" t="s">
        <v>85</v>
      </c>
    </row>
    <row r="193" spans="1:60" ht="13.5" hidden="1" customHeight="1" thickBot="1">
      <c r="A193" s="185"/>
      <c r="B193" s="584"/>
      <c r="C193" s="228"/>
      <c r="D193" s="585"/>
      <c r="E193" s="585"/>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7"/>
      <c r="AF193" s="457"/>
      <c r="AG193" s="457"/>
      <c r="AH193" s="457"/>
      <c r="AI193" s="457"/>
      <c r="AJ193" s="457"/>
      <c r="AK193" s="457"/>
      <c r="AL193" s="457"/>
      <c r="AM193" s="457"/>
      <c r="AN193" s="457"/>
      <c r="AO193" s="458"/>
      <c r="AQ193" s="84" t="s">
        <v>395</v>
      </c>
      <c r="AU193" s="459" t="str">
        <f t="shared" ca="1" si="40"/>
        <v>J</v>
      </c>
      <c r="AV193" s="459">
        <f t="shared" si="43"/>
        <v>189</v>
      </c>
      <c r="AW193" s="259" t="str">
        <f t="shared" ca="1" si="41"/>
        <v>J189</v>
      </c>
      <c r="AX193" s="268">
        <f t="shared" si="38"/>
        <v>7</v>
      </c>
      <c r="AY193" s="259" t="str">
        <f t="shared" ca="1" si="36"/>
        <v>8. Ownership - Capital Costs</v>
      </c>
      <c r="AZ193" s="268" t="s">
        <v>1214</v>
      </c>
      <c r="BA193" s="259" t="s">
        <v>1222</v>
      </c>
      <c r="BB193" s="259">
        <v>2024</v>
      </c>
      <c r="BC193" s="259" t="str">
        <f t="shared" ca="1" si="42"/>
        <v>7_J189_Generation_facility_2024</v>
      </c>
      <c r="BD193" s="259" t="s">
        <v>540</v>
      </c>
      <c r="BE193" s="259"/>
      <c r="BF193" s="268" t="str">
        <f t="shared" si="39"/>
        <v>&gt;=0</v>
      </c>
      <c r="BG193" s="268" t="s">
        <v>85</v>
      </c>
      <c r="BH193" s="268" t="s">
        <v>85</v>
      </c>
    </row>
    <row r="194" spans="1:60" ht="13.5" hidden="1" customHeight="1" thickBot="1">
      <c r="A194" s="185"/>
      <c r="B194" s="584"/>
      <c r="C194" s="228"/>
      <c r="D194" s="585"/>
      <c r="E194" s="585"/>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7"/>
      <c r="AF194" s="457"/>
      <c r="AG194" s="457"/>
      <c r="AH194" s="457"/>
      <c r="AI194" s="457"/>
      <c r="AJ194" s="457"/>
      <c r="AK194" s="457"/>
      <c r="AL194" s="457"/>
      <c r="AM194" s="457"/>
      <c r="AN194" s="457"/>
      <c r="AO194" s="458"/>
      <c r="AQ194" s="84" t="s">
        <v>395</v>
      </c>
      <c r="AU194" s="459" t="str">
        <f t="shared" ca="1" si="40"/>
        <v>K</v>
      </c>
      <c r="AV194" s="459">
        <f t="shared" si="43"/>
        <v>189</v>
      </c>
      <c r="AW194" s="259" t="str">
        <f t="shared" ca="1" si="41"/>
        <v>K189</v>
      </c>
      <c r="AX194" s="268">
        <f t="shared" si="38"/>
        <v>7</v>
      </c>
      <c r="AY194" s="259" t="str">
        <f t="shared" ca="1" si="36"/>
        <v>8. Ownership - Capital Costs</v>
      </c>
      <c r="AZ194" s="268" t="s">
        <v>1214</v>
      </c>
      <c r="BA194" s="259" t="s">
        <v>1222</v>
      </c>
      <c r="BB194" s="259">
        <v>2025</v>
      </c>
      <c r="BC194" s="259" t="str">
        <f t="shared" ca="1" si="42"/>
        <v>7_K189_Generation_facility_2025</v>
      </c>
      <c r="BD194" s="259" t="s">
        <v>540</v>
      </c>
      <c r="BE194" s="259"/>
      <c r="BF194" s="268" t="str">
        <f t="shared" si="39"/>
        <v>&gt;=0</v>
      </c>
      <c r="BG194" s="268" t="s">
        <v>85</v>
      </c>
      <c r="BH194" s="268" t="s">
        <v>85</v>
      </c>
    </row>
    <row r="195" spans="1:60" ht="13.5" hidden="1" customHeight="1" thickBot="1">
      <c r="A195" s="185"/>
      <c r="B195" s="584"/>
      <c r="C195" s="228"/>
      <c r="D195" s="585"/>
      <c r="E195" s="585"/>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7"/>
      <c r="AF195" s="457"/>
      <c r="AG195" s="457"/>
      <c r="AH195" s="457"/>
      <c r="AI195" s="457"/>
      <c r="AJ195" s="457"/>
      <c r="AK195" s="457"/>
      <c r="AL195" s="457"/>
      <c r="AM195" s="457"/>
      <c r="AN195" s="457"/>
      <c r="AO195" s="458"/>
      <c r="AQ195" s="84" t="s">
        <v>395</v>
      </c>
      <c r="AU195" s="459" t="str">
        <f t="shared" ca="1" si="40"/>
        <v>L</v>
      </c>
      <c r="AV195" s="459">
        <f t="shared" si="43"/>
        <v>189</v>
      </c>
      <c r="AW195" s="259" t="str">
        <f t="shared" ca="1" si="41"/>
        <v>L189</v>
      </c>
      <c r="AX195" s="268">
        <f t="shared" si="38"/>
        <v>7</v>
      </c>
      <c r="AY195" s="259" t="str">
        <f t="shared" ca="1" si="36"/>
        <v>8. Ownership - Capital Costs</v>
      </c>
      <c r="AZ195" s="268" t="s">
        <v>1214</v>
      </c>
      <c r="BA195" s="259" t="s">
        <v>1222</v>
      </c>
      <c r="BB195" s="259">
        <v>2026</v>
      </c>
      <c r="BC195" s="259" t="str">
        <f t="shared" ca="1" si="42"/>
        <v>7_L189_Generation_facility_2026</v>
      </c>
      <c r="BD195" s="259" t="s">
        <v>540</v>
      </c>
      <c r="BE195" s="259"/>
      <c r="BF195" s="268" t="str">
        <f t="shared" si="39"/>
        <v>&gt;=0</v>
      </c>
      <c r="BG195" s="268" t="s">
        <v>85</v>
      </c>
      <c r="BH195" s="268" t="s">
        <v>85</v>
      </c>
    </row>
    <row r="196" spans="1:60" ht="13.5" hidden="1" customHeight="1" thickBot="1">
      <c r="A196" s="185"/>
      <c r="B196" s="584"/>
      <c r="C196" s="228"/>
      <c r="D196" s="585"/>
      <c r="E196" s="585"/>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7"/>
      <c r="AF196" s="457"/>
      <c r="AG196" s="457"/>
      <c r="AH196" s="457"/>
      <c r="AI196" s="457"/>
      <c r="AJ196" s="457"/>
      <c r="AK196" s="457"/>
      <c r="AL196" s="457"/>
      <c r="AM196" s="457"/>
      <c r="AN196" s="457"/>
      <c r="AO196" s="458"/>
      <c r="AQ196" s="84" t="s">
        <v>395</v>
      </c>
      <c r="AU196" s="459" t="str">
        <f t="shared" ca="1" si="40"/>
        <v>M</v>
      </c>
      <c r="AV196" s="459">
        <f t="shared" si="43"/>
        <v>189</v>
      </c>
      <c r="AW196" s="259" t="str">
        <f t="shared" ca="1" si="41"/>
        <v>M189</v>
      </c>
      <c r="AX196" s="268">
        <f t="shared" si="38"/>
        <v>7</v>
      </c>
      <c r="AY196" s="259" t="str">
        <f t="shared" ca="1" si="36"/>
        <v>8. Ownership - Capital Costs</v>
      </c>
      <c r="AZ196" s="268" t="s">
        <v>1214</v>
      </c>
      <c r="BA196" s="259" t="s">
        <v>1222</v>
      </c>
      <c r="BB196" s="259">
        <v>2027</v>
      </c>
      <c r="BC196" s="259" t="str">
        <f t="shared" ca="1" si="42"/>
        <v>7_M189_Generation_facility_2027</v>
      </c>
      <c r="BD196" s="259" t="s">
        <v>540</v>
      </c>
      <c r="BE196" s="259"/>
      <c r="BF196" s="268" t="str">
        <f t="shared" si="39"/>
        <v>&gt;=0</v>
      </c>
      <c r="BG196" s="268" t="s">
        <v>85</v>
      </c>
      <c r="BH196" s="268" t="s">
        <v>85</v>
      </c>
    </row>
    <row r="197" spans="1:60" ht="13.5" hidden="1" customHeight="1" thickBot="1">
      <c r="A197" s="185"/>
      <c r="B197" s="584"/>
      <c r="C197" s="228"/>
      <c r="D197" s="585"/>
      <c r="E197" s="585"/>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7"/>
      <c r="AF197" s="457"/>
      <c r="AG197" s="457"/>
      <c r="AH197" s="457"/>
      <c r="AI197" s="457"/>
      <c r="AJ197" s="457"/>
      <c r="AK197" s="457"/>
      <c r="AL197" s="457"/>
      <c r="AM197" s="457"/>
      <c r="AN197" s="457"/>
      <c r="AO197" s="458"/>
      <c r="AQ197" s="84" t="s">
        <v>395</v>
      </c>
      <c r="AU197" s="459" t="str">
        <f t="shared" ca="1" si="40"/>
        <v>N</v>
      </c>
      <c r="AV197" s="459">
        <f t="shared" si="43"/>
        <v>189</v>
      </c>
      <c r="AW197" s="259" t="str">
        <f t="shared" ca="1" si="41"/>
        <v>N189</v>
      </c>
      <c r="AX197" s="268">
        <f t="shared" si="38"/>
        <v>7</v>
      </c>
      <c r="AY197" s="259" t="str">
        <f t="shared" ca="1" si="36"/>
        <v>8. Ownership - Capital Costs</v>
      </c>
      <c r="AZ197" s="268" t="s">
        <v>1214</v>
      </c>
      <c r="BA197" s="259" t="s">
        <v>1222</v>
      </c>
      <c r="BB197" s="259">
        <v>2028</v>
      </c>
      <c r="BC197" s="259" t="str">
        <f t="shared" ca="1" si="42"/>
        <v>7_N189_Generation_facility_2028</v>
      </c>
      <c r="BD197" s="259" t="s">
        <v>540</v>
      </c>
      <c r="BE197" s="259"/>
      <c r="BF197" s="268" t="str">
        <f t="shared" si="39"/>
        <v>&gt;=0</v>
      </c>
      <c r="BG197" s="268" t="s">
        <v>85</v>
      </c>
      <c r="BH197" s="268" t="s">
        <v>85</v>
      </c>
    </row>
    <row r="198" spans="1:60" ht="13.5" hidden="1" customHeight="1" thickBot="1">
      <c r="A198" s="185"/>
      <c r="B198" s="584"/>
      <c r="C198" s="228"/>
      <c r="D198" s="585"/>
      <c r="E198" s="585"/>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7"/>
      <c r="AF198" s="457"/>
      <c r="AG198" s="457"/>
      <c r="AH198" s="457"/>
      <c r="AI198" s="457"/>
      <c r="AJ198" s="457"/>
      <c r="AK198" s="457"/>
      <c r="AL198" s="457"/>
      <c r="AM198" s="457"/>
      <c r="AN198" s="457"/>
      <c r="AO198" s="458"/>
      <c r="AQ198" s="84" t="s">
        <v>395</v>
      </c>
      <c r="AU198" s="459" t="str">
        <f t="shared" ca="1" si="40"/>
        <v>O</v>
      </c>
      <c r="AV198" s="459">
        <f t="shared" si="43"/>
        <v>189</v>
      </c>
      <c r="AW198" s="259" t="str">
        <f t="shared" ca="1" si="41"/>
        <v>O189</v>
      </c>
      <c r="AX198" s="268">
        <f t="shared" si="38"/>
        <v>7</v>
      </c>
      <c r="AY198" s="259" t="str">
        <f t="shared" ca="1" si="36"/>
        <v>8. Ownership - Capital Costs</v>
      </c>
      <c r="AZ198" s="268" t="s">
        <v>1214</v>
      </c>
      <c r="BA198" s="259" t="s">
        <v>1222</v>
      </c>
      <c r="BB198" s="259">
        <v>2029</v>
      </c>
      <c r="BC198" s="259" t="str">
        <f t="shared" ca="1" si="42"/>
        <v>7_O189_Generation_facility_2029</v>
      </c>
      <c r="BD198" s="259" t="s">
        <v>540</v>
      </c>
      <c r="BE198" s="259"/>
      <c r="BF198" s="268" t="str">
        <f t="shared" si="39"/>
        <v>&gt;=0</v>
      </c>
      <c r="BG198" s="268" t="s">
        <v>85</v>
      </c>
      <c r="BH198" s="268" t="s">
        <v>85</v>
      </c>
    </row>
    <row r="199" spans="1:60" ht="13.5" hidden="1" customHeight="1" thickBot="1">
      <c r="A199" s="185"/>
      <c r="B199" s="584"/>
      <c r="C199" s="228"/>
      <c r="D199" s="585"/>
      <c r="E199" s="585"/>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7"/>
      <c r="AF199" s="457"/>
      <c r="AG199" s="457"/>
      <c r="AH199" s="457"/>
      <c r="AI199" s="457"/>
      <c r="AJ199" s="457"/>
      <c r="AK199" s="457"/>
      <c r="AL199" s="457"/>
      <c r="AM199" s="457"/>
      <c r="AN199" s="457"/>
      <c r="AO199" s="458"/>
      <c r="AQ199" s="84" t="s">
        <v>395</v>
      </c>
      <c r="AU199" s="459" t="str">
        <f t="shared" ca="1" si="40"/>
        <v>P</v>
      </c>
      <c r="AV199" s="459">
        <f t="shared" si="43"/>
        <v>189</v>
      </c>
      <c r="AW199" s="259" t="str">
        <f t="shared" ca="1" si="41"/>
        <v>P189</v>
      </c>
      <c r="AX199" s="268">
        <f t="shared" si="38"/>
        <v>7</v>
      </c>
      <c r="AY199" s="259" t="str">
        <f t="shared" ca="1" si="36"/>
        <v>8. Ownership - Capital Costs</v>
      </c>
      <c r="AZ199" s="268" t="s">
        <v>1214</v>
      </c>
      <c r="BA199" s="259" t="s">
        <v>1222</v>
      </c>
      <c r="BB199" s="259">
        <v>2030</v>
      </c>
      <c r="BC199" s="259" t="str">
        <f t="shared" ca="1" si="42"/>
        <v>7_P189_Generation_facility_2030</v>
      </c>
      <c r="BD199" s="259" t="s">
        <v>540</v>
      </c>
      <c r="BE199" s="259"/>
      <c r="BF199" s="268" t="str">
        <f t="shared" si="39"/>
        <v>&gt;=0</v>
      </c>
      <c r="BG199" s="268" t="s">
        <v>85</v>
      </c>
      <c r="BH199" s="268" t="s">
        <v>85</v>
      </c>
    </row>
    <row r="200" spans="1:60" ht="13.5" hidden="1" customHeight="1" thickBot="1">
      <c r="A200" s="185"/>
      <c r="B200" s="584"/>
      <c r="C200" s="228"/>
      <c r="D200" s="585"/>
      <c r="E200" s="585"/>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7"/>
      <c r="AF200" s="457"/>
      <c r="AG200" s="457"/>
      <c r="AH200" s="457"/>
      <c r="AI200" s="457"/>
      <c r="AJ200" s="457"/>
      <c r="AK200" s="457"/>
      <c r="AL200" s="457"/>
      <c r="AM200" s="457"/>
      <c r="AN200" s="457"/>
      <c r="AO200" s="458"/>
      <c r="AQ200" s="84" t="s">
        <v>395</v>
      </c>
      <c r="AU200" s="459" t="str">
        <f t="shared" ca="1" si="40"/>
        <v>Q</v>
      </c>
      <c r="AV200" s="459">
        <f t="shared" si="43"/>
        <v>189</v>
      </c>
      <c r="AW200" s="259" t="str">
        <f t="shared" ca="1" si="41"/>
        <v>Q189</v>
      </c>
      <c r="AX200" s="268">
        <f t="shared" si="38"/>
        <v>7</v>
      </c>
      <c r="AY200" s="259" t="str">
        <f t="shared" ca="1" si="36"/>
        <v>8. Ownership - Capital Costs</v>
      </c>
      <c r="AZ200" s="268" t="s">
        <v>1214</v>
      </c>
      <c r="BA200" s="259" t="s">
        <v>1222</v>
      </c>
      <c r="BB200" s="259">
        <v>2031</v>
      </c>
      <c r="BC200" s="259" t="str">
        <f t="shared" ca="1" si="42"/>
        <v>7_Q189_Generation_facility_2031</v>
      </c>
      <c r="BD200" s="259" t="s">
        <v>540</v>
      </c>
      <c r="BE200" s="259"/>
      <c r="BF200" s="268" t="str">
        <f t="shared" si="39"/>
        <v>&gt;=0</v>
      </c>
      <c r="BG200" s="268" t="s">
        <v>85</v>
      </c>
      <c r="BH200" s="268" t="s">
        <v>85</v>
      </c>
    </row>
    <row r="201" spans="1:60" ht="13.5" hidden="1" customHeight="1" thickBot="1">
      <c r="A201" s="185"/>
      <c r="B201" s="584"/>
      <c r="C201" s="228"/>
      <c r="D201" s="585"/>
      <c r="E201" s="585"/>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7"/>
      <c r="AF201" s="457"/>
      <c r="AG201" s="457"/>
      <c r="AH201" s="457"/>
      <c r="AI201" s="457"/>
      <c r="AJ201" s="457"/>
      <c r="AK201" s="457"/>
      <c r="AL201" s="457"/>
      <c r="AM201" s="457"/>
      <c r="AN201" s="457"/>
      <c r="AO201" s="458"/>
      <c r="AQ201" s="84" t="s">
        <v>395</v>
      </c>
      <c r="AU201" s="459" t="str">
        <f t="shared" ca="1" si="40"/>
        <v>R</v>
      </c>
      <c r="AV201" s="459">
        <f t="shared" si="43"/>
        <v>189</v>
      </c>
      <c r="AW201" s="259" t="str">
        <f t="shared" ca="1" si="41"/>
        <v>R189</v>
      </c>
      <c r="AX201" s="268">
        <f t="shared" si="38"/>
        <v>7</v>
      </c>
      <c r="AY201" s="259" t="str">
        <f t="shared" ca="1" si="36"/>
        <v>8. Ownership - Capital Costs</v>
      </c>
      <c r="AZ201" s="268" t="s">
        <v>1214</v>
      </c>
      <c r="BA201" s="259" t="s">
        <v>1222</v>
      </c>
      <c r="BB201" s="259">
        <v>2032</v>
      </c>
      <c r="BC201" s="259" t="str">
        <f t="shared" ca="1" si="42"/>
        <v>7_R189_Generation_facility_2032</v>
      </c>
      <c r="BD201" s="259" t="s">
        <v>540</v>
      </c>
      <c r="BE201" s="259"/>
      <c r="BF201" s="268" t="str">
        <f t="shared" si="39"/>
        <v>&gt;=0</v>
      </c>
      <c r="BG201" s="268" t="s">
        <v>85</v>
      </c>
      <c r="BH201" s="268" t="s">
        <v>85</v>
      </c>
    </row>
    <row r="202" spans="1:60" ht="13.5" hidden="1" customHeight="1" thickBot="1">
      <c r="A202" s="185"/>
      <c r="B202" s="584"/>
      <c r="C202" s="228"/>
      <c r="D202" s="585"/>
      <c r="E202" s="585"/>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7"/>
      <c r="AF202" s="457"/>
      <c r="AG202" s="457"/>
      <c r="AH202" s="457"/>
      <c r="AI202" s="457"/>
      <c r="AJ202" s="457"/>
      <c r="AK202" s="457"/>
      <c r="AL202" s="457"/>
      <c r="AM202" s="457"/>
      <c r="AN202" s="457"/>
      <c r="AO202" s="458"/>
      <c r="AQ202" s="84" t="s">
        <v>395</v>
      </c>
      <c r="AU202" s="459" t="str">
        <f t="shared" ca="1" si="40"/>
        <v>S</v>
      </c>
      <c r="AV202" s="459">
        <f t="shared" si="43"/>
        <v>189</v>
      </c>
      <c r="AW202" s="259" t="str">
        <f t="shared" ca="1" si="41"/>
        <v>S189</v>
      </c>
      <c r="AX202" s="268">
        <f t="shared" si="38"/>
        <v>7</v>
      </c>
      <c r="AY202" s="259" t="str">
        <f t="shared" ca="1" si="36"/>
        <v>8. Ownership - Capital Costs</v>
      </c>
      <c r="AZ202" s="268" t="s">
        <v>1214</v>
      </c>
      <c r="BA202" s="259" t="s">
        <v>1222</v>
      </c>
      <c r="BB202" s="259">
        <v>2033</v>
      </c>
      <c r="BC202" s="259" t="str">
        <f t="shared" ca="1" si="42"/>
        <v>7_S189_Generation_facility_2033</v>
      </c>
      <c r="BD202" s="259" t="s">
        <v>540</v>
      </c>
      <c r="BE202" s="259"/>
      <c r="BF202" s="268" t="str">
        <f t="shared" si="39"/>
        <v>&gt;=0</v>
      </c>
      <c r="BG202" s="268" t="s">
        <v>85</v>
      </c>
      <c r="BH202" s="268" t="s">
        <v>85</v>
      </c>
    </row>
    <row r="203" spans="1:60" ht="13.5" hidden="1" customHeight="1" thickBot="1">
      <c r="A203" s="185"/>
      <c r="B203" s="584"/>
      <c r="C203" s="228"/>
      <c r="D203" s="585"/>
      <c r="E203" s="585"/>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7"/>
      <c r="AF203" s="457"/>
      <c r="AG203" s="457"/>
      <c r="AH203" s="457"/>
      <c r="AI203" s="457"/>
      <c r="AJ203" s="457"/>
      <c r="AK203" s="457"/>
      <c r="AL203" s="457"/>
      <c r="AM203" s="457"/>
      <c r="AN203" s="457"/>
      <c r="AO203" s="458"/>
      <c r="AQ203" s="84" t="s">
        <v>395</v>
      </c>
      <c r="AU203" s="459" t="str">
        <f t="shared" ca="1" si="40"/>
        <v>T</v>
      </c>
      <c r="AV203" s="459">
        <f t="shared" si="43"/>
        <v>189</v>
      </c>
      <c r="AW203" s="259" t="str">
        <f t="shared" ca="1" si="41"/>
        <v>T189</v>
      </c>
      <c r="AX203" s="268">
        <f t="shared" si="38"/>
        <v>7</v>
      </c>
      <c r="AY203" s="259" t="str">
        <f t="shared" ca="1" si="36"/>
        <v>8. Ownership - Capital Costs</v>
      </c>
      <c r="AZ203" s="268" t="s">
        <v>1214</v>
      </c>
      <c r="BA203" s="259" t="s">
        <v>1222</v>
      </c>
      <c r="BB203" s="259">
        <v>2034</v>
      </c>
      <c r="BC203" s="259" t="str">
        <f t="shared" ca="1" si="42"/>
        <v>7_T189_Generation_facility_2034</v>
      </c>
      <c r="BD203" s="259" t="s">
        <v>540</v>
      </c>
      <c r="BE203" s="259"/>
      <c r="BF203" s="268" t="str">
        <f t="shared" si="39"/>
        <v>&gt;=0</v>
      </c>
      <c r="BG203" s="268" t="s">
        <v>85</v>
      </c>
      <c r="BH203" s="268" t="s">
        <v>85</v>
      </c>
    </row>
    <row r="204" spans="1:60" ht="13.5" hidden="1" customHeight="1" thickBot="1">
      <c r="A204" s="185"/>
      <c r="B204" s="584"/>
      <c r="C204" s="228"/>
      <c r="D204" s="585"/>
      <c r="E204" s="585"/>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7"/>
      <c r="AF204" s="457"/>
      <c r="AG204" s="457"/>
      <c r="AH204" s="457"/>
      <c r="AI204" s="457"/>
      <c r="AJ204" s="457"/>
      <c r="AK204" s="457"/>
      <c r="AL204" s="457"/>
      <c r="AM204" s="457"/>
      <c r="AN204" s="457"/>
      <c r="AO204" s="458"/>
      <c r="AQ204" s="84" t="s">
        <v>395</v>
      </c>
      <c r="AU204" s="459" t="str">
        <f t="shared" ca="1" si="40"/>
        <v>U</v>
      </c>
      <c r="AV204" s="459">
        <f t="shared" si="43"/>
        <v>189</v>
      </c>
      <c r="AW204" s="259" t="str">
        <f t="shared" ca="1" si="41"/>
        <v>U189</v>
      </c>
      <c r="AX204" s="268">
        <f t="shared" si="38"/>
        <v>7</v>
      </c>
      <c r="AY204" s="259" t="str">
        <f t="shared" ca="1" si="36"/>
        <v>8. Ownership - Capital Costs</v>
      </c>
      <c r="AZ204" s="268" t="s">
        <v>1214</v>
      </c>
      <c r="BA204" s="259" t="s">
        <v>1222</v>
      </c>
      <c r="BB204" s="259">
        <v>2035</v>
      </c>
      <c r="BC204" s="259" t="str">
        <f t="shared" ca="1" si="42"/>
        <v>7_U189_Generation_facility_2035</v>
      </c>
      <c r="BD204" s="259" t="s">
        <v>540</v>
      </c>
      <c r="BE204" s="259"/>
      <c r="BF204" s="268" t="str">
        <f t="shared" si="39"/>
        <v>&gt;=0</v>
      </c>
      <c r="BG204" s="268" t="s">
        <v>85</v>
      </c>
      <c r="BH204" s="268" t="s">
        <v>85</v>
      </c>
    </row>
    <row r="205" spans="1:60" ht="13.5" hidden="1" customHeight="1" thickBot="1">
      <c r="A205" s="185"/>
      <c r="B205" s="584"/>
      <c r="C205" s="228"/>
      <c r="D205" s="585"/>
      <c r="E205" s="585"/>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7"/>
      <c r="AF205" s="457"/>
      <c r="AG205" s="457"/>
      <c r="AH205" s="457"/>
      <c r="AI205" s="457"/>
      <c r="AJ205" s="457"/>
      <c r="AK205" s="457"/>
      <c r="AL205" s="457"/>
      <c r="AM205" s="457"/>
      <c r="AN205" s="457"/>
      <c r="AO205" s="458"/>
      <c r="AQ205" s="84" t="s">
        <v>395</v>
      </c>
      <c r="AU205" s="459" t="str">
        <f t="shared" ca="1" si="40"/>
        <v>V</v>
      </c>
      <c r="AV205" s="459">
        <f t="shared" si="43"/>
        <v>189</v>
      </c>
      <c r="AW205" s="259" t="str">
        <f t="shared" ca="1" si="41"/>
        <v>V189</v>
      </c>
      <c r="AX205" s="268">
        <f t="shared" si="38"/>
        <v>7</v>
      </c>
      <c r="AY205" s="259" t="str">
        <f t="shared" ca="1" si="36"/>
        <v>8. Ownership - Capital Costs</v>
      </c>
      <c r="AZ205" s="268" t="s">
        <v>1214</v>
      </c>
      <c r="BA205" s="259" t="s">
        <v>1222</v>
      </c>
      <c r="BB205" s="259">
        <v>2036</v>
      </c>
      <c r="BC205" s="259" t="str">
        <f t="shared" ca="1" si="42"/>
        <v>7_V189_Generation_facility_2036</v>
      </c>
      <c r="BD205" s="259" t="s">
        <v>540</v>
      </c>
      <c r="BE205" s="259"/>
      <c r="BF205" s="268" t="str">
        <f t="shared" si="39"/>
        <v>&gt;=0</v>
      </c>
      <c r="BG205" s="268" t="s">
        <v>85</v>
      </c>
      <c r="BH205" s="268" t="s">
        <v>85</v>
      </c>
    </row>
    <row r="206" spans="1:60" ht="13.5" hidden="1" customHeight="1" thickBot="1">
      <c r="A206" s="185"/>
      <c r="B206" s="584"/>
      <c r="C206" s="228"/>
      <c r="D206" s="585"/>
      <c r="E206" s="585"/>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7"/>
      <c r="AF206" s="457"/>
      <c r="AG206" s="457"/>
      <c r="AH206" s="457"/>
      <c r="AI206" s="457"/>
      <c r="AJ206" s="457"/>
      <c r="AK206" s="457"/>
      <c r="AL206" s="457"/>
      <c r="AM206" s="457"/>
      <c r="AN206" s="457"/>
      <c r="AO206" s="458"/>
      <c r="AQ206" s="84" t="s">
        <v>395</v>
      </c>
      <c r="AU206" s="459" t="str">
        <f t="shared" ca="1" si="40"/>
        <v>W</v>
      </c>
      <c r="AV206" s="459">
        <f t="shared" si="43"/>
        <v>189</v>
      </c>
      <c r="AW206" s="259" t="str">
        <f t="shared" ca="1" si="41"/>
        <v>W189</v>
      </c>
      <c r="AX206" s="268">
        <f t="shared" si="38"/>
        <v>7</v>
      </c>
      <c r="AY206" s="259" t="str">
        <f t="shared" ca="1" si="36"/>
        <v>8. Ownership - Capital Costs</v>
      </c>
      <c r="AZ206" s="268" t="s">
        <v>1214</v>
      </c>
      <c r="BA206" s="259" t="s">
        <v>1222</v>
      </c>
      <c r="BB206" s="259">
        <v>2037</v>
      </c>
      <c r="BC206" s="259" t="str">
        <f t="shared" ca="1" si="42"/>
        <v>7_W189_Generation_facility_2037</v>
      </c>
      <c r="BD206" s="259" t="s">
        <v>540</v>
      </c>
      <c r="BE206" s="259"/>
      <c r="BF206" s="268" t="str">
        <f t="shared" si="39"/>
        <v>&gt;=0</v>
      </c>
      <c r="BG206" s="268" t="s">
        <v>85</v>
      </c>
      <c r="BH206" s="268" t="s">
        <v>85</v>
      </c>
    </row>
    <row r="207" spans="1:60" ht="13.5" hidden="1" customHeight="1" thickBot="1">
      <c r="A207" s="185"/>
      <c r="B207" s="584"/>
      <c r="C207" s="228"/>
      <c r="D207" s="585"/>
      <c r="E207" s="585"/>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7"/>
      <c r="AF207" s="457"/>
      <c r="AG207" s="457"/>
      <c r="AH207" s="457"/>
      <c r="AI207" s="457"/>
      <c r="AJ207" s="457"/>
      <c r="AK207" s="457"/>
      <c r="AL207" s="457"/>
      <c r="AM207" s="457"/>
      <c r="AN207" s="457"/>
      <c r="AO207" s="458"/>
      <c r="AQ207" s="84" t="s">
        <v>395</v>
      </c>
      <c r="AU207" s="459" t="str">
        <f t="shared" ca="1" si="40"/>
        <v>X</v>
      </c>
      <c r="AV207" s="459">
        <f t="shared" si="43"/>
        <v>189</v>
      </c>
      <c r="AW207" s="259" t="str">
        <f t="shared" ca="1" si="41"/>
        <v>X189</v>
      </c>
      <c r="AX207" s="268">
        <f t="shared" si="38"/>
        <v>7</v>
      </c>
      <c r="AY207" s="259" t="str">
        <f t="shared" ca="1" si="36"/>
        <v>8. Ownership - Capital Costs</v>
      </c>
      <c r="AZ207" s="268" t="s">
        <v>1214</v>
      </c>
      <c r="BA207" s="259" t="s">
        <v>1222</v>
      </c>
      <c r="BB207" s="259">
        <v>2038</v>
      </c>
      <c r="BC207" s="259" t="str">
        <f t="shared" ca="1" si="42"/>
        <v>7_X189_Generation_facility_2038</v>
      </c>
      <c r="BD207" s="259" t="s">
        <v>540</v>
      </c>
      <c r="BE207" s="259"/>
      <c r="BF207" s="268" t="str">
        <f t="shared" si="39"/>
        <v>&gt;=0</v>
      </c>
      <c r="BG207" s="268" t="s">
        <v>85</v>
      </c>
      <c r="BH207" s="268" t="s">
        <v>85</v>
      </c>
    </row>
    <row r="208" spans="1:60" ht="13.5" hidden="1" customHeight="1" thickBot="1">
      <c r="A208" s="185"/>
      <c r="B208" s="584"/>
      <c r="C208" s="228"/>
      <c r="D208" s="585"/>
      <c r="E208" s="585"/>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7"/>
      <c r="AF208" s="457"/>
      <c r="AG208" s="457"/>
      <c r="AH208" s="457"/>
      <c r="AI208" s="457"/>
      <c r="AJ208" s="457"/>
      <c r="AK208" s="457"/>
      <c r="AL208" s="457"/>
      <c r="AM208" s="457"/>
      <c r="AN208" s="457"/>
      <c r="AO208" s="458"/>
      <c r="AQ208" s="84" t="s">
        <v>395</v>
      </c>
      <c r="AU208" s="459" t="str">
        <f t="shared" ca="1" si="40"/>
        <v>Y</v>
      </c>
      <c r="AV208" s="459">
        <f t="shared" si="43"/>
        <v>189</v>
      </c>
      <c r="AW208" s="259" t="str">
        <f t="shared" ca="1" si="41"/>
        <v>Y189</v>
      </c>
      <c r="AX208" s="268">
        <f t="shared" si="38"/>
        <v>7</v>
      </c>
      <c r="AY208" s="259" t="str">
        <f t="shared" ca="1" si="36"/>
        <v>8. Ownership - Capital Costs</v>
      </c>
      <c r="AZ208" s="268" t="s">
        <v>1214</v>
      </c>
      <c r="BA208" s="259" t="s">
        <v>1222</v>
      </c>
      <c r="BB208" s="259">
        <v>2039</v>
      </c>
      <c r="BC208" s="259" t="str">
        <f t="shared" ca="1" si="42"/>
        <v>7_Y189_Generation_facility_2039</v>
      </c>
      <c r="BD208" s="259" t="s">
        <v>540</v>
      </c>
      <c r="BE208" s="259"/>
      <c r="BF208" s="268" t="str">
        <f t="shared" si="39"/>
        <v>&gt;=0</v>
      </c>
      <c r="BG208" s="268" t="s">
        <v>85</v>
      </c>
      <c r="BH208" s="268" t="s">
        <v>85</v>
      </c>
    </row>
    <row r="209" spans="1:60" ht="13.5" hidden="1" customHeight="1" thickBot="1">
      <c r="A209" s="185"/>
      <c r="B209" s="584"/>
      <c r="C209" s="228"/>
      <c r="D209" s="585"/>
      <c r="E209" s="585"/>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7"/>
      <c r="AF209" s="457"/>
      <c r="AG209" s="457"/>
      <c r="AH209" s="457"/>
      <c r="AI209" s="457"/>
      <c r="AJ209" s="457"/>
      <c r="AK209" s="457"/>
      <c r="AL209" s="457"/>
      <c r="AM209" s="457"/>
      <c r="AN209" s="457"/>
      <c r="AO209" s="458"/>
      <c r="AQ209" s="84" t="s">
        <v>395</v>
      </c>
      <c r="AU209" s="459" t="str">
        <f t="shared" ca="1" si="40"/>
        <v>Z</v>
      </c>
      <c r="AV209" s="459">
        <f t="shared" si="43"/>
        <v>189</v>
      </c>
      <c r="AW209" s="259" t="str">
        <f t="shared" ca="1" si="41"/>
        <v>Z189</v>
      </c>
      <c r="AX209" s="268">
        <f t="shared" si="38"/>
        <v>7</v>
      </c>
      <c r="AY209" s="259" t="str">
        <f t="shared" ca="1" si="36"/>
        <v>8. Ownership - Capital Costs</v>
      </c>
      <c r="AZ209" s="268" t="s">
        <v>1214</v>
      </c>
      <c r="BA209" s="259" t="s">
        <v>1222</v>
      </c>
      <c r="BB209" s="259">
        <v>2040</v>
      </c>
      <c r="BC209" s="259" t="str">
        <f t="shared" ca="1" si="42"/>
        <v>7_Z189_Generation_facility_2040</v>
      </c>
      <c r="BD209" s="259" t="s">
        <v>540</v>
      </c>
      <c r="BE209" s="259"/>
      <c r="BF209" s="268" t="str">
        <f t="shared" si="39"/>
        <v>&gt;=0</v>
      </c>
      <c r="BG209" s="268" t="s">
        <v>85</v>
      </c>
      <c r="BH209" s="268" t="s">
        <v>85</v>
      </c>
    </row>
    <row r="210" spans="1:60" ht="13.5" hidden="1" customHeight="1" thickBot="1">
      <c r="A210" s="185"/>
      <c r="B210" s="584"/>
      <c r="C210" s="228"/>
      <c r="D210" s="585"/>
      <c r="E210" s="585"/>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7"/>
      <c r="AF210" s="457"/>
      <c r="AG210" s="457"/>
      <c r="AH210" s="457"/>
      <c r="AI210" s="457"/>
      <c r="AJ210" s="457"/>
      <c r="AK210" s="457"/>
      <c r="AL210" s="457"/>
      <c r="AM210" s="457"/>
      <c r="AN210" s="457"/>
      <c r="AO210" s="458"/>
      <c r="AQ210" s="84" t="s">
        <v>395</v>
      </c>
      <c r="AU210" s="459" t="str">
        <f t="shared" ca="1" si="40"/>
        <v>AA</v>
      </c>
      <c r="AV210" s="459">
        <f t="shared" si="43"/>
        <v>189</v>
      </c>
      <c r="AW210" s="259" t="str">
        <f t="shared" ca="1" si="41"/>
        <v>AA189</v>
      </c>
      <c r="AX210" s="268">
        <f t="shared" si="38"/>
        <v>7</v>
      </c>
      <c r="AY210" s="259" t="str">
        <f t="shared" ca="1" si="36"/>
        <v>8. Ownership - Capital Costs</v>
      </c>
      <c r="AZ210" s="268" t="s">
        <v>1214</v>
      </c>
      <c r="BA210" s="259" t="s">
        <v>1222</v>
      </c>
      <c r="BB210" s="259">
        <v>2041</v>
      </c>
      <c r="BC210" s="259" t="str">
        <f t="shared" ca="1" si="42"/>
        <v>7_AA189_Generation_facility_2041</v>
      </c>
      <c r="BD210" s="259" t="s">
        <v>540</v>
      </c>
      <c r="BE210" s="259"/>
      <c r="BF210" s="268" t="str">
        <f t="shared" si="39"/>
        <v>&gt;=0</v>
      </c>
      <c r="BG210" s="268" t="s">
        <v>85</v>
      </c>
      <c r="BH210" s="268" t="s">
        <v>85</v>
      </c>
    </row>
    <row r="211" spans="1:60" ht="13.5" hidden="1" customHeight="1" thickBot="1">
      <c r="A211" s="185"/>
      <c r="B211" s="584"/>
      <c r="C211" s="228"/>
      <c r="D211" s="585"/>
      <c r="E211" s="585"/>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7"/>
      <c r="AF211" s="457"/>
      <c r="AG211" s="457"/>
      <c r="AH211" s="457"/>
      <c r="AI211" s="457"/>
      <c r="AJ211" s="457"/>
      <c r="AK211" s="457"/>
      <c r="AL211" s="457"/>
      <c r="AM211" s="457"/>
      <c r="AN211" s="457"/>
      <c r="AO211" s="458"/>
      <c r="AQ211" s="84" t="s">
        <v>395</v>
      </c>
      <c r="AU211" s="459" t="str">
        <f t="shared" ca="1" si="40"/>
        <v>AB</v>
      </c>
      <c r="AV211" s="459">
        <f t="shared" si="43"/>
        <v>189</v>
      </c>
      <c r="AW211" s="259" t="str">
        <f t="shared" ca="1" si="41"/>
        <v>AB189</v>
      </c>
      <c r="AX211" s="268">
        <f t="shared" si="38"/>
        <v>7</v>
      </c>
      <c r="AY211" s="259" t="str">
        <f t="shared" ca="1" si="36"/>
        <v>8. Ownership - Capital Costs</v>
      </c>
      <c r="AZ211" s="268" t="s">
        <v>1214</v>
      </c>
      <c r="BA211" s="259" t="s">
        <v>1222</v>
      </c>
      <c r="BB211" s="259">
        <v>2042</v>
      </c>
      <c r="BC211" s="259" t="str">
        <f t="shared" ca="1" si="42"/>
        <v>7_AB189_Generation_facility_2042</v>
      </c>
      <c r="BD211" s="259" t="s">
        <v>540</v>
      </c>
      <c r="BE211" s="259"/>
      <c r="BF211" s="268" t="str">
        <f t="shared" si="39"/>
        <v>&gt;=0</v>
      </c>
      <c r="BG211" s="268" t="s">
        <v>85</v>
      </c>
      <c r="BH211" s="268" t="s">
        <v>85</v>
      </c>
    </row>
    <row r="212" spans="1:60" ht="13.5" hidden="1" customHeight="1" thickBot="1">
      <c r="A212" s="185"/>
      <c r="B212" s="584"/>
      <c r="C212" s="228"/>
      <c r="D212" s="585"/>
      <c r="E212" s="585"/>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7"/>
      <c r="AF212" s="457"/>
      <c r="AG212" s="457"/>
      <c r="AH212" s="457"/>
      <c r="AI212" s="457"/>
      <c r="AJ212" s="457"/>
      <c r="AK212" s="457"/>
      <c r="AL212" s="457"/>
      <c r="AM212" s="457"/>
      <c r="AN212" s="457"/>
      <c r="AO212" s="458"/>
      <c r="AQ212" s="84" t="s">
        <v>395</v>
      </c>
      <c r="AU212" s="459" t="str">
        <f t="shared" ca="1" si="40"/>
        <v>AC</v>
      </c>
      <c r="AV212" s="459">
        <f t="shared" si="43"/>
        <v>189</v>
      </c>
      <c r="AW212" s="259" t="str">
        <f t="shared" ca="1" si="41"/>
        <v>AC189</v>
      </c>
      <c r="AX212" s="268">
        <f t="shared" si="38"/>
        <v>7</v>
      </c>
      <c r="AY212" s="259" t="str">
        <f t="shared" ca="1" si="36"/>
        <v>8. Ownership - Capital Costs</v>
      </c>
      <c r="AZ212" s="268" t="s">
        <v>1214</v>
      </c>
      <c r="BA212" s="259" t="s">
        <v>1222</v>
      </c>
      <c r="BB212" s="259">
        <v>2043</v>
      </c>
      <c r="BC212" s="259" t="str">
        <f t="shared" ca="1" si="42"/>
        <v>7_AC189_Generation_facility_2043</v>
      </c>
      <c r="BD212" s="259" t="s">
        <v>540</v>
      </c>
      <c r="BE212" s="259"/>
      <c r="BF212" s="268" t="str">
        <f t="shared" si="39"/>
        <v>&gt;=0</v>
      </c>
      <c r="BG212" s="268" t="s">
        <v>85</v>
      </c>
      <c r="BH212" s="268" t="s">
        <v>85</v>
      </c>
    </row>
    <row r="213" spans="1:60" ht="13.5" hidden="1" customHeight="1" thickBot="1">
      <c r="A213" s="185"/>
      <c r="B213" s="584"/>
      <c r="C213" s="228"/>
      <c r="D213" s="585"/>
      <c r="E213" s="585"/>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7"/>
      <c r="AF213" s="457"/>
      <c r="AG213" s="457"/>
      <c r="AH213" s="457"/>
      <c r="AI213" s="457"/>
      <c r="AJ213" s="457"/>
      <c r="AK213" s="457"/>
      <c r="AL213" s="457"/>
      <c r="AM213" s="457"/>
      <c r="AN213" s="457"/>
      <c r="AO213" s="458"/>
      <c r="AQ213" s="84" t="s">
        <v>395</v>
      </c>
      <c r="AU213" s="459" t="str">
        <f t="shared" ca="1" si="40"/>
        <v>AD</v>
      </c>
      <c r="AV213" s="459">
        <f t="shared" si="43"/>
        <v>189</v>
      </c>
      <c r="AW213" s="259" t="str">
        <f t="shared" ca="1" si="41"/>
        <v>AD189</v>
      </c>
      <c r="AX213" s="268">
        <f t="shared" si="38"/>
        <v>7</v>
      </c>
      <c r="AY213" s="259" t="str">
        <f t="shared" ca="1" si="36"/>
        <v>8. Ownership - Capital Costs</v>
      </c>
      <c r="AZ213" s="268" t="s">
        <v>1214</v>
      </c>
      <c r="BA213" s="259" t="s">
        <v>1222</v>
      </c>
      <c r="BB213" s="259">
        <v>2044</v>
      </c>
      <c r="BC213" s="259" t="str">
        <f t="shared" ca="1" si="42"/>
        <v>7_AD189_Generation_facility_2044</v>
      </c>
      <c r="BD213" s="259" t="s">
        <v>540</v>
      </c>
      <c r="BE213" s="259"/>
      <c r="BF213" s="268" t="str">
        <f t="shared" si="39"/>
        <v>&gt;=0</v>
      </c>
      <c r="BG213" s="268" t="s">
        <v>85</v>
      </c>
      <c r="BH213" s="268" t="s">
        <v>85</v>
      </c>
    </row>
    <row r="214" spans="1:60" ht="13.5" hidden="1" customHeight="1" thickBot="1">
      <c r="A214" s="185"/>
      <c r="B214" s="584"/>
      <c r="C214" s="228"/>
      <c r="D214" s="585"/>
      <c r="E214" s="585"/>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7"/>
      <c r="AF214" s="457"/>
      <c r="AG214" s="457"/>
      <c r="AH214" s="457"/>
      <c r="AI214" s="457"/>
      <c r="AJ214" s="457"/>
      <c r="AK214" s="457"/>
      <c r="AL214" s="457"/>
      <c r="AM214" s="457"/>
      <c r="AN214" s="457"/>
      <c r="AO214" s="458"/>
      <c r="AQ214" s="84" t="s">
        <v>395</v>
      </c>
      <c r="AU214" s="459" t="str">
        <f t="shared" ca="1" si="40"/>
        <v>AE</v>
      </c>
      <c r="AV214" s="459">
        <f t="shared" si="43"/>
        <v>189</v>
      </c>
      <c r="AW214" s="259" t="str">
        <f t="shared" ca="1" si="41"/>
        <v>AE189</v>
      </c>
      <c r="AX214" s="268">
        <f t="shared" si="38"/>
        <v>7</v>
      </c>
      <c r="AY214" s="259" t="str">
        <f t="shared" ca="1" si="36"/>
        <v>8. Ownership - Capital Costs</v>
      </c>
      <c r="AZ214" s="268" t="s">
        <v>1214</v>
      </c>
      <c r="BA214" s="259" t="s">
        <v>1222</v>
      </c>
      <c r="BB214" s="259">
        <v>2045</v>
      </c>
      <c r="BC214" s="259" t="str">
        <f t="shared" ca="1" si="42"/>
        <v>7_AE189_Generation_facility_2045</v>
      </c>
      <c r="BD214" s="259" t="s">
        <v>540</v>
      </c>
      <c r="BE214" s="259"/>
      <c r="BF214" s="268" t="str">
        <f t="shared" si="39"/>
        <v>&gt;=0</v>
      </c>
      <c r="BG214" s="268" t="s">
        <v>85</v>
      </c>
      <c r="BH214" s="268" t="s">
        <v>85</v>
      </c>
    </row>
    <row r="215" spans="1:60" ht="13.5" hidden="1" customHeight="1" thickBot="1">
      <c r="A215" s="185"/>
      <c r="B215" s="584"/>
      <c r="C215" s="228"/>
      <c r="D215" s="585"/>
      <c r="E215" s="585"/>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7"/>
      <c r="AF215" s="457"/>
      <c r="AG215" s="457"/>
      <c r="AH215" s="457"/>
      <c r="AI215" s="457"/>
      <c r="AJ215" s="457"/>
      <c r="AK215" s="457"/>
      <c r="AL215" s="457"/>
      <c r="AM215" s="457"/>
      <c r="AN215" s="457"/>
      <c r="AO215" s="458"/>
      <c r="AQ215" s="84" t="s">
        <v>395</v>
      </c>
      <c r="AU215" s="459" t="str">
        <f t="shared" ca="1" si="40"/>
        <v>AF</v>
      </c>
      <c r="AV215" s="459">
        <f t="shared" si="43"/>
        <v>189</v>
      </c>
      <c r="AW215" s="259" t="str">
        <f t="shared" ca="1" si="41"/>
        <v>AF189</v>
      </c>
      <c r="AX215" s="268">
        <f t="shared" si="38"/>
        <v>7</v>
      </c>
      <c r="AY215" s="259" t="str">
        <f t="shared" ca="1" si="36"/>
        <v>8. Ownership - Capital Costs</v>
      </c>
      <c r="AZ215" s="268" t="s">
        <v>1214</v>
      </c>
      <c r="BA215" s="259" t="s">
        <v>1222</v>
      </c>
      <c r="BB215" s="259">
        <v>2046</v>
      </c>
      <c r="BC215" s="259" t="str">
        <f t="shared" ca="1" si="42"/>
        <v>7_AF189_Generation_facility_2046</v>
      </c>
      <c r="BD215" s="259" t="s">
        <v>540</v>
      </c>
      <c r="BE215" s="259"/>
      <c r="BF215" s="268" t="str">
        <f t="shared" si="39"/>
        <v>&gt;=0</v>
      </c>
      <c r="BG215" s="268" t="s">
        <v>85</v>
      </c>
      <c r="BH215" s="268" t="s">
        <v>85</v>
      </c>
    </row>
    <row r="216" spans="1:60" ht="13.5" hidden="1" customHeight="1" thickBot="1">
      <c r="A216" s="185"/>
      <c r="B216" s="584"/>
      <c r="C216" s="228"/>
      <c r="D216" s="585"/>
      <c r="E216" s="585"/>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7"/>
      <c r="AF216" s="457"/>
      <c r="AG216" s="457"/>
      <c r="AH216" s="457"/>
      <c r="AI216" s="457"/>
      <c r="AJ216" s="457"/>
      <c r="AK216" s="457"/>
      <c r="AL216" s="457"/>
      <c r="AM216" s="457"/>
      <c r="AN216" s="457"/>
      <c r="AO216" s="458"/>
      <c r="AQ216" s="84" t="s">
        <v>395</v>
      </c>
      <c r="AU216" s="459" t="str">
        <f t="shared" ca="1" si="40"/>
        <v>AG</v>
      </c>
      <c r="AV216" s="459">
        <f t="shared" si="43"/>
        <v>189</v>
      </c>
      <c r="AW216" s="259" t="str">
        <f t="shared" ca="1" si="41"/>
        <v>AG189</v>
      </c>
      <c r="AX216" s="268">
        <f t="shared" si="38"/>
        <v>7</v>
      </c>
      <c r="AY216" s="259" t="str">
        <f t="shared" ca="1" si="36"/>
        <v>8. Ownership - Capital Costs</v>
      </c>
      <c r="AZ216" s="268" t="s">
        <v>1214</v>
      </c>
      <c r="BA216" s="259" t="s">
        <v>1222</v>
      </c>
      <c r="BB216" s="259">
        <v>2047</v>
      </c>
      <c r="BC216" s="259" t="str">
        <f t="shared" ca="1" si="42"/>
        <v>7_AG189_Generation_facility_2047</v>
      </c>
      <c r="BD216" s="259" t="s">
        <v>540</v>
      </c>
      <c r="BE216" s="259"/>
      <c r="BF216" s="268" t="str">
        <f t="shared" si="39"/>
        <v>&gt;=0</v>
      </c>
      <c r="BG216" s="268" t="s">
        <v>85</v>
      </c>
      <c r="BH216" s="268" t="s">
        <v>85</v>
      </c>
    </row>
    <row r="217" spans="1:60" ht="13.5" hidden="1" customHeight="1" thickBot="1">
      <c r="A217" s="185"/>
      <c r="B217" s="584"/>
      <c r="C217" s="228"/>
      <c r="D217" s="585"/>
      <c r="E217" s="585"/>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7"/>
      <c r="AF217" s="457"/>
      <c r="AG217" s="457"/>
      <c r="AH217" s="457"/>
      <c r="AI217" s="457"/>
      <c r="AJ217" s="457"/>
      <c r="AK217" s="457"/>
      <c r="AL217" s="457"/>
      <c r="AM217" s="457"/>
      <c r="AN217" s="457"/>
      <c r="AO217" s="458"/>
      <c r="AQ217" s="84" t="s">
        <v>395</v>
      </c>
      <c r="AU217" s="459" t="str">
        <f t="shared" ca="1" si="40"/>
        <v>AH</v>
      </c>
      <c r="AV217" s="459">
        <f t="shared" si="43"/>
        <v>189</v>
      </c>
      <c r="AW217" s="259" t="str">
        <f t="shared" ca="1" si="41"/>
        <v>AH189</v>
      </c>
      <c r="AX217" s="268">
        <f t="shared" si="38"/>
        <v>7</v>
      </c>
      <c r="AY217" s="259" t="str">
        <f t="shared" ca="1" si="36"/>
        <v>8. Ownership - Capital Costs</v>
      </c>
      <c r="AZ217" s="268" t="s">
        <v>1214</v>
      </c>
      <c r="BA217" s="259" t="s">
        <v>1222</v>
      </c>
      <c r="BB217" s="259">
        <v>2048</v>
      </c>
      <c r="BC217" s="259" t="str">
        <f t="shared" ca="1" si="42"/>
        <v>7_AH189_Generation_facility_2048</v>
      </c>
      <c r="BD217" s="259" t="s">
        <v>540</v>
      </c>
      <c r="BE217" s="259"/>
      <c r="BF217" s="268" t="str">
        <f t="shared" si="39"/>
        <v>&gt;=0</v>
      </c>
      <c r="BG217" s="268" t="s">
        <v>85</v>
      </c>
      <c r="BH217" s="268" t="s">
        <v>85</v>
      </c>
    </row>
    <row r="218" spans="1:60" ht="13.5" hidden="1" customHeight="1" thickBot="1">
      <c r="A218" s="185"/>
      <c r="B218" s="584"/>
      <c r="C218" s="228"/>
      <c r="D218" s="585"/>
      <c r="E218" s="585"/>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7"/>
      <c r="AF218" s="457"/>
      <c r="AG218" s="457"/>
      <c r="AH218" s="457"/>
      <c r="AI218" s="457"/>
      <c r="AJ218" s="457"/>
      <c r="AK218" s="457"/>
      <c r="AL218" s="457"/>
      <c r="AM218" s="457"/>
      <c r="AN218" s="457"/>
      <c r="AO218" s="458"/>
      <c r="AQ218" s="84" t="s">
        <v>395</v>
      </c>
      <c r="AU218" s="459" t="str">
        <f t="shared" ca="1" si="40"/>
        <v>AI</v>
      </c>
      <c r="AV218" s="459">
        <f t="shared" si="43"/>
        <v>189</v>
      </c>
      <c r="AW218" s="259" t="str">
        <f t="shared" ca="1" si="41"/>
        <v>AI189</v>
      </c>
      <c r="AX218" s="268">
        <f t="shared" si="38"/>
        <v>7</v>
      </c>
      <c r="AY218" s="259" t="str">
        <f t="shared" ca="1" si="36"/>
        <v>8. Ownership - Capital Costs</v>
      </c>
      <c r="AZ218" s="268" t="s">
        <v>1214</v>
      </c>
      <c r="BA218" s="259" t="s">
        <v>1222</v>
      </c>
      <c r="BB218" s="259">
        <v>2049</v>
      </c>
      <c r="BC218" s="259" t="str">
        <f t="shared" ca="1" si="42"/>
        <v>7_AI189_Generation_facility_2049</v>
      </c>
      <c r="BD218" s="259" t="s">
        <v>540</v>
      </c>
      <c r="BE218" s="259"/>
      <c r="BF218" s="268" t="str">
        <f t="shared" si="39"/>
        <v>&gt;=0</v>
      </c>
      <c r="BG218" s="268" t="s">
        <v>85</v>
      </c>
      <c r="BH218" s="268" t="s">
        <v>85</v>
      </c>
    </row>
    <row r="219" spans="1:60" ht="13.5" hidden="1" customHeight="1" thickBot="1">
      <c r="A219" s="185"/>
      <c r="B219" s="584"/>
      <c r="C219" s="228"/>
      <c r="D219" s="585"/>
      <c r="E219" s="585"/>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7"/>
      <c r="AF219" s="457"/>
      <c r="AG219" s="457"/>
      <c r="AH219" s="457"/>
      <c r="AI219" s="457"/>
      <c r="AJ219" s="457"/>
      <c r="AK219" s="457"/>
      <c r="AL219" s="457"/>
      <c r="AM219" s="457"/>
      <c r="AN219" s="457"/>
      <c r="AO219" s="458"/>
      <c r="AQ219" s="84" t="s">
        <v>395</v>
      </c>
      <c r="AU219" s="459" t="str">
        <f t="shared" ca="1" si="40"/>
        <v>AJ</v>
      </c>
      <c r="AV219" s="459">
        <f t="shared" si="43"/>
        <v>189</v>
      </c>
      <c r="AW219" s="259" t="str">
        <f t="shared" ca="1" si="41"/>
        <v>AJ189</v>
      </c>
      <c r="AX219" s="268">
        <f t="shared" si="38"/>
        <v>7</v>
      </c>
      <c r="AY219" s="259" t="str">
        <f t="shared" ca="1" si="36"/>
        <v>8. Ownership - Capital Costs</v>
      </c>
      <c r="AZ219" s="268" t="s">
        <v>1214</v>
      </c>
      <c r="BA219" s="259" t="s">
        <v>1222</v>
      </c>
      <c r="BB219" s="259">
        <v>2050</v>
      </c>
      <c r="BC219" s="259" t="str">
        <f t="shared" ca="1" si="42"/>
        <v>7_AJ189_Generation_facility_2050</v>
      </c>
      <c r="BD219" s="259" t="s">
        <v>540</v>
      </c>
      <c r="BE219" s="259"/>
      <c r="BF219" s="268" t="str">
        <f t="shared" si="39"/>
        <v>&gt;=0</v>
      </c>
      <c r="BG219" s="268" t="s">
        <v>85</v>
      </c>
      <c r="BH219" s="268" t="s">
        <v>85</v>
      </c>
    </row>
    <row r="220" spans="1:60" ht="13.5" hidden="1" customHeight="1" thickBot="1">
      <c r="A220" s="185"/>
      <c r="B220" s="584"/>
      <c r="C220" s="228"/>
      <c r="D220" s="585"/>
      <c r="E220" s="585"/>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7"/>
      <c r="AF220" s="457"/>
      <c r="AG220" s="457"/>
      <c r="AH220" s="457"/>
      <c r="AI220" s="457"/>
      <c r="AJ220" s="457"/>
      <c r="AK220" s="457"/>
      <c r="AL220" s="457"/>
      <c r="AM220" s="457"/>
      <c r="AN220" s="457"/>
      <c r="AO220" s="458"/>
      <c r="AQ220" s="84" t="s">
        <v>395</v>
      </c>
      <c r="AU220" s="459" t="str">
        <f t="shared" ca="1" si="40"/>
        <v>AK</v>
      </c>
      <c r="AV220" s="459">
        <f t="shared" si="43"/>
        <v>189</v>
      </c>
      <c r="AW220" s="259" t="str">
        <f t="shared" ca="1" si="41"/>
        <v>AK189</v>
      </c>
      <c r="AX220" s="268">
        <f t="shared" si="38"/>
        <v>7</v>
      </c>
      <c r="AY220" s="259" t="str">
        <f t="shared" ca="1" si="36"/>
        <v>8. Ownership - Capital Costs</v>
      </c>
      <c r="AZ220" s="268" t="s">
        <v>1214</v>
      </c>
      <c r="BA220" s="259" t="s">
        <v>1222</v>
      </c>
      <c r="BB220" s="259">
        <v>2051</v>
      </c>
      <c r="BC220" s="259" t="str">
        <f t="shared" ca="1" si="42"/>
        <v>7_AK189_Generation_facility_2051</v>
      </c>
      <c r="BD220" s="259" t="s">
        <v>540</v>
      </c>
      <c r="BE220" s="259"/>
      <c r="BF220" s="268" t="str">
        <f t="shared" si="39"/>
        <v>&gt;=0</v>
      </c>
      <c r="BG220" s="268" t="s">
        <v>85</v>
      </c>
      <c r="BH220" s="268" t="s">
        <v>85</v>
      </c>
    </row>
    <row r="221" spans="1:60" ht="13.5" hidden="1" customHeight="1" thickBot="1">
      <c r="A221" s="185"/>
      <c r="B221" s="584"/>
      <c r="C221" s="228"/>
      <c r="D221" s="585"/>
      <c r="E221" s="585"/>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7"/>
      <c r="AF221" s="457"/>
      <c r="AG221" s="457"/>
      <c r="AH221" s="457"/>
      <c r="AI221" s="457"/>
      <c r="AJ221" s="457"/>
      <c r="AK221" s="457"/>
      <c r="AL221" s="457"/>
      <c r="AM221" s="457"/>
      <c r="AN221" s="457"/>
      <c r="AO221" s="458"/>
      <c r="AQ221" s="84" t="s">
        <v>395</v>
      </c>
      <c r="AU221" s="459" t="str">
        <f t="shared" ca="1" si="40"/>
        <v>AL</v>
      </c>
      <c r="AV221" s="459">
        <f t="shared" si="43"/>
        <v>189</v>
      </c>
      <c r="AW221" s="259" t="str">
        <f t="shared" ca="1" si="41"/>
        <v>AL189</v>
      </c>
      <c r="AX221" s="268">
        <f t="shared" si="38"/>
        <v>7</v>
      </c>
      <c r="AY221" s="259" t="str">
        <f t="shared" ca="1" si="36"/>
        <v>8. Ownership - Capital Costs</v>
      </c>
      <c r="AZ221" s="268" t="s">
        <v>1214</v>
      </c>
      <c r="BA221" s="259" t="s">
        <v>1222</v>
      </c>
      <c r="BB221" s="259">
        <v>2052</v>
      </c>
      <c r="BC221" s="259" t="str">
        <f t="shared" ca="1" si="42"/>
        <v>7_AL189_Generation_facility_2052</v>
      </c>
      <c r="BD221" s="259" t="s">
        <v>540</v>
      </c>
      <c r="BE221" s="259"/>
      <c r="BF221" s="268" t="str">
        <f t="shared" si="39"/>
        <v>&gt;=0</v>
      </c>
      <c r="BG221" s="268" t="s">
        <v>85</v>
      </c>
      <c r="BH221" s="268" t="s">
        <v>85</v>
      </c>
    </row>
    <row r="222" spans="1:60" ht="13.5" hidden="1" customHeight="1" thickBot="1">
      <c r="A222" s="185"/>
      <c r="B222" s="584"/>
      <c r="C222" s="228"/>
      <c r="D222" s="585"/>
      <c r="E222" s="585"/>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7"/>
      <c r="AF222" s="457"/>
      <c r="AG222" s="457"/>
      <c r="AH222" s="457"/>
      <c r="AI222" s="457"/>
      <c r="AJ222" s="457"/>
      <c r="AK222" s="457"/>
      <c r="AL222" s="457"/>
      <c r="AM222" s="457"/>
      <c r="AN222" s="457"/>
      <c r="AO222" s="458"/>
      <c r="AQ222" s="84" t="s">
        <v>395</v>
      </c>
      <c r="AU222" s="459" t="str">
        <f t="shared" ca="1" si="40"/>
        <v>AM</v>
      </c>
      <c r="AV222" s="459">
        <f t="shared" si="43"/>
        <v>189</v>
      </c>
      <c r="AW222" s="259" t="str">
        <f t="shared" ca="1" si="41"/>
        <v>AM189</v>
      </c>
      <c r="AX222" s="268">
        <f t="shared" si="38"/>
        <v>7</v>
      </c>
      <c r="AY222" s="259" t="str">
        <f t="shared" ca="1" si="36"/>
        <v>8. Ownership - Capital Costs</v>
      </c>
      <c r="AZ222" s="268" t="s">
        <v>1214</v>
      </c>
      <c r="BA222" s="259" t="s">
        <v>1222</v>
      </c>
      <c r="BB222" s="259">
        <v>2053</v>
      </c>
      <c r="BC222" s="259" t="str">
        <f t="shared" ca="1" si="42"/>
        <v>7_AM189_Generation_facility_2053</v>
      </c>
      <c r="BD222" s="259" t="s">
        <v>540</v>
      </c>
      <c r="BE222" s="259"/>
      <c r="BF222" s="268" t="str">
        <f t="shared" si="39"/>
        <v>&gt;=0</v>
      </c>
      <c r="BG222" s="268" t="s">
        <v>85</v>
      </c>
      <c r="BH222" s="268" t="s">
        <v>85</v>
      </c>
    </row>
    <row r="223" spans="1:60" ht="13.5" hidden="1" customHeight="1" thickBot="1">
      <c r="A223" s="185"/>
      <c r="B223" s="584"/>
      <c r="C223" s="228"/>
      <c r="D223" s="585"/>
      <c r="E223" s="585"/>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7"/>
      <c r="AF223" s="457"/>
      <c r="AG223" s="457"/>
      <c r="AH223" s="457"/>
      <c r="AI223" s="457"/>
      <c r="AJ223" s="457"/>
      <c r="AK223" s="457"/>
      <c r="AL223" s="457"/>
      <c r="AM223" s="457"/>
      <c r="AN223" s="457"/>
      <c r="AO223" s="458"/>
      <c r="AQ223" s="84" t="s">
        <v>395</v>
      </c>
      <c r="AU223" s="459" t="str">
        <f t="shared" ca="1" si="40"/>
        <v>AN</v>
      </c>
      <c r="AV223" s="459">
        <f t="shared" si="43"/>
        <v>189</v>
      </c>
      <c r="AW223" s="259" t="str">
        <f t="shared" ca="1" si="41"/>
        <v>AN189</v>
      </c>
      <c r="AX223" s="268">
        <f t="shared" si="38"/>
        <v>7</v>
      </c>
      <c r="AY223" s="259" t="str">
        <f t="shared" ca="1" si="36"/>
        <v>8. Ownership - Capital Costs</v>
      </c>
      <c r="AZ223" s="268" t="s">
        <v>1214</v>
      </c>
      <c r="BA223" s="259" t="s">
        <v>1222</v>
      </c>
      <c r="BB223" s="259">
        <v>2054</v>
      </c>
      <c r="BC223" s="259" t="str">
        <f t="shared" ca="1" si="42"/>
        <v>7_AN189_Generation_facility_2054</v>
      </c>
      <c r="BD223" s="259" t="s">
        <v>540</v>
      </c>
      <c r="BE223" s="259"/>
      <c r="BF223" s="268" t="str">
        <f t="shared" si="39"/>
        <v>&gt;=0</v>
      </c>
      <c r="BG223" s="268" t="s">
        <v>85</v>
      </c>
      <c r="BH223" s="268" t="s">
        <v>85</v>
      </c>
    </row>
    <row r="224" spans="1:60" ht="13.5" hidden="1" customHeight="1" thickBot="1">
      <c r="A224" s="185"/>
      <c r="B224" s="584"/>
      <c r="C224" s="228"/>
      <c r="D224" s="585"/>
      <c r="E224" s="585"/>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7"/>
      <c r="AF224" s="457"/>
      <c r="AG224" s="457"/>
      <c r="AH224" s="457"/>
      <c r="AI224" s="457"/>
      <c r="AJ224" s="457"/>
      <c r="AK224" s="457"/>
      <c r="AL224" s="457"/>
      <c r="AM224" s="457"/>
      <c r="AN224" s="457"/>
      <c r="AO224" s="458"/>
      <c r="AQ224" s="84" t="s">
        <v>395</v>
      </c>
      <c r="AU224" s="459" t="str">
        <f t="shared" ca="1" si="40"/>
        <v>AO</v>
      </c>
      <c r="AV224" s="459">
        <f t="shared" si="43"/>
        <v>189</v>
      </c>
      <c r="AW224" s="259" t="str">
        <f t="shared" ca="1" si="41"/>
        <v>AO189</v>
      </c>
      <c r="AX224" s="268">
        <v>7</v>
      </c>
      <c r="AY224" s="259" t="str">
        <f t="shared" ca="1" si="36"/>
        <v>8. Ownership - Capital Costs</v>
      </c>
      <c r="AZ224" s="268" t="s">
        <v>1214</v>
      </c>
      <c r="BA224" s="259" t="s">
        <v>1222</v>
      </c>
      <c r="BB224" s="259" t="s">
        <v>1216</v>
      </c>
      <c r="BC224" s="259" t="str">
        <f t="shared" ca="1" si="42"/>
        <v>7_AO189_Generation_facility_Additional_Info</v>
      </c>
      <c r="BD224" s="268" t="s">
        <v>223</v>
      </c>
      <c r="BE224" s="268">
        <v>100</v>
      </c>
      <c r="BG224" s="268" t="s">
        <v>85</v>
      </c>
      <c r="BH224" s="268" t="s">
        <v>85</v>
      </c>
    </row>
    <row r="225" spans="1:60" ht="13.5" thickBot="1">
      <c r="A225" s="185">
        <f>+A189+1</f>
        <v>8</v>
      </c>
      <c r="B225" s="584"/>
      <c r="C225" s="228" t="s">
        <v>1223</v>
      </c>
      <c r="D225" s="585" t="s">
        <v>1213</v>
      </c>
      <c r="E225" s="585"/>
      <c r="F225" s="441"/>
      <c r="G225" s="441"/>
      <c r="H225" s="441"/>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2"/>
      <c r="AF225" s="442"/>
      <c r="AG225" s="442"/>
      <c r="AH225" s="442"/>
      <c r="AI225" s="442"/>
      <c r="AJ225" s="442"/>
      <c r="AK225" s="442"/>
      <c r="AL225" s="442"/>
      <c r="AM225" s="442"/>
      <c r="AN225" s="442"/>
      <c r="AO225" s="227"/>
      <c r="AS225" s="84" t="s">
        <v>42</v>
      </c>
      <c r="AT225" s="460" t="str">
        <f ca="1">SUBSTITUTE(CELL("address",F225),"$","")</f>
        <v>F225</v>
      </c>
      <c r="AU225" s="461" t="str">
        <f ca="1">CHAR(CODE(AT225))</f>
        <v>F</v>
      </c>
      <c r="AV225" s="461">
        <f>ROW(AT225)</f>
        <v>225</v>
      </c>
      <c r="AW225" s="462" t="str">
        <f ca="1">CONCATENATE(AU225&amp;AV225)</f>
        <v>F225</v>
      </c>
      <c r="AX225" s="455">
        <f t="shared" si="38"/>
        <v>7</v>
      </c>
      <c r="AY225" s="462" t="str">
        <f t="shared" ca="1" si="36"/>
        <v>8. Ownership - Capital Costs</v>
      </c>
      <c r="AZ225" s="455" t="s">
        <v>1214</v>
      </c>
      <c r="BA225" s="462" t="s">
        <v>1224</v>
      </c>
      <c r="BB225" s="462">
        <v>2020</v>
      </c>
      <c r="BC225" s="462" t="str">
        <f ca="1">AX225&amp;"_"&amp;AW225&amp;"_"&amp;BA225&amp;"_"&amp;BB225</f>
        <v>7_F225_OM_building_2020</v>
      </c>
      <c r="BD225" s="462" t="s">
        <v>540</v>
      </c>
      <c r="BE225" s="462"/>
      <c r="BF225" s="455" t="str">
        <f t="shared" ref="BF225:BF259" si="44">"&gt;=0"</f>
        <v>&gt;=0</v>
      </c>
      <c r="BG225" s="455" t="s">
        <v>85</v>
      </c>
      <c r="BH225" s="455" t="s">
        <v>85</v>
      </c>
    </row>
    <row r="226" spans="1:60" ht="13.5" hidden="1" customHeight="1" thickBot="1">
      <c r="A226" s="185"/>
      <c r="B226" s="584"/>
      <c r="C226" s="228"/>
      <c r="D226" s="585"/>
      <c r="E226" s="585"/>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7"/>
      <c r="AF226" s="457"/>
      <c r="AG226" s="457"/>
      <c r="AH226" s="457"/>
      <c r="AI226" s="457"/>
      <c r="AJ226" s="457"/>
      <c r="AK226" s="457"/>
      <c r="AL226" s="457"/>
      <c r="AM226" s="457"/>
      <c r="AN226" s="457"/>
      <c r="AO226" s="458"/>
      <c r="AQ226" s="84" t="s">
        <v>395</v>
      </c>
      <c r="AU226" s="459" t="str">
        <f t="shared" ref="AU226:AU260" ca="1" si="45">IF(AU225="Z","AA",IF(LEN(AU225)=1,CHAR(CODE(AU225)+1),IF(RIGHT(AU225,1)="Z",CHAR(CODE(LEFT(AU225,1))+1),LEFT(AU225,1))&amp;CHAR(65+MOD(CODE(RIGHT(AU225,1))+1-65,26))))</f>
        <v>G</v>
      </c>
      <c r="AV226" s="459">
        <f>AV225</f>
        <v>225</v>
      </c>
      <c r="AW226" s="259" t="str">
        <f t="shared" ref="AW226:AW260" ca="1" si="46">CONCATENATE(AU226&amp;AV226)</f>
        <v>G225</v>
      </c>
      <c r="AX226" s="268">
        <f t="shared" si="38"/>
        <v>7</v>
      </c>
      <c r="AY226" s="259" t="str">
        <f t="shared" ca="1" si="36"/>
        <v>8. Ownership - Capital Costs</v>
      </c>
      <c r="AZ226" s="268" t="s">
        <v>1214</v>
      </c>
      <c r="BA226" s="259" t="s">
        <v>1224</v>
      </c>
      <c r="BB226" s="259">
        <v>2021</v>
      </c>
      <c r="BC226" s="259" t="str">
        <f t="shared" ref="BC226:BC260" ca="1" si="47">AX226&amp;"_"&amp;AW226&amp;"_"&amp;BA226&amp;"_"&amp;BB226</f>
        <v>7_G225_OM_building_2021</v>
      </c>
      <c r="BD226" s="259" t="s">
        <v>540</v>
      </c>
      <c r="BE226" s="259"/>
      <c r="BF226" s="268" t="str">
        <f t="shared" si="44"/>
        <v>&gt;=0</v>
      </c>
      <c r="BG226" s="268" t="s">
        <v>85</v>
      </c>
      <c r="BH226" s="268" t="s">
        <v>85</v>
      </c>
    </row>
    <row r="227" spans="1:60" ht="13.5" hidden="1" customHeight="1" thickBot="1">
      <c r="A227" s="185"/>
      <c r="B227" s="584"/>
      <c r="C227" s="228"/>
      <c r="D227" s="585"/>
      <c r="E227" s="585"/>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7"/>
      <c r="AF227" s="457"/>
      <c r="AG227" s="457"/>
      <c r="AH227" s="457"/>
      <c r="AI227" s="457"/>
      <c r="AJ227" s="457"/>
      <c r="AK227" s="457"/>
      <c r="AL227" s="457"/>
      <c r="AM227" s="457"/>
      <c r="AN227" s="457"/>
      <c r="AO227" s="458"/>
      <c r="AQ227" s="84" t="s">
        <v>395</v>
      </c>
      <c r="AU227" s="459" t="str">
        <f t="shared" ca="1" si="45"/>
        <v>H</v>
      </c>
      <c r="AV227" s="459">
        <f t="shared" ref="AV227:AV260" si="48">AV226</f>
        <v>225</v>
      </c>
      <c r="AW227" s="259" t="str">
        <f t="shared" ca="1" si="46"/>
        <v>H225</v>
      </c>
      <c r="AX227" s="268">
        <f t="shared" si="38"/>
        <v>7</v>
      </c>
      <c r="AY227" s="259" t="str">
        <f t="shared" ca="1" si="36"/>
        <v>8. Ownership - Capital Costs</v>
      </c>
      <c r="AZ227" s="268" t="s">
        <v>1214</v>
      </c>
      <c r="BA227" s="259" t="s">
        <v>1224</v>
      </c>
      <c r="BB227" s="259">
        <v>2022</v>
      </c>
      <c r="BC227" s="259" t="str">
        <f t="shared" ca="1" si="47"/>
        <v>7_H225_OM_building_2022</v>
      </c>
      <c r="BD227" s="259" t="s">
        <v>540</v>
      </c>
      <c r="BE227" s="259"/>
      <c r="BF227" s="268" t="str">
        <f t="shared" si="44"/>
        <v>&gt;=0</v>
      </c>
      <c r="BG227" s="268" t="s">
        <v>85</v>
      </c>
      <c r="BH227" s="268" t="s">
        <v>85</v>
      </c>
    </row>
    <row r="228" spans="1:60" ht="13.5" hidden="1" customHeight="1" thickBot="1">
      <c r="A228" s="185"/>
      <c r="B228" s="584"/>
      <c r="C228" s="228"/>
      <c r="D228" s="585"/>
      <c r="E228" s="585"/>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7"/>
      <c r="AF228" s="457"/>
      <c r="AG228" s="457"/>
      <c r="AH228" s="457"/>
      <c r="AI228" s="457"/>
      <c r="AJ228" s="457"/>
      <c r="AK228" s="457"/>
      <c r="AL228" s="457"/>
      <c r="AM228" s="457"/>
      <c r="AN228" s="457"/>
      <c r="AO228" s="458"/>
      <c r="AQ228" s="84" t="s">
        <v>395</v>
      </c>
      <c r="AU228" s="459" t="str">
        <f t="shared" ca="1" si="45"/>
        <v>I</v>
      </c>
      <c r="AV228" s="459">
        <f t="shared" si="48"/>
        <v>225</v>
      </c>
      <c r="AW228" s="259" t="str">
        <f t="shared" ca="1" si="46"/>
        <v>I225</v>
      </c>
      <c r="AX228" s="268">
        <f t="shared" si="38"/>
        <v>7</v>
      </c>
      <c r="AY228" s="259" t="str">
        <f t="shared" ca="1" si="36"/>
        <v>8. Ownership - Capital Costs</v>
      </c>
      <c r="AZ228" s="268" t="s">
        <v>1214</v>
      </c>
      <c r="BA228" s="259" t="s">
        <v>1224</v>
      </c>
      <c r="BB228" s="259">
        <v>2023</v>
      </c>
      <c r="BC228" s="259" t="str">
        <f t="shared" ca="1" si="47"/>
        <v>7_I225_OM_building_2023</v>
      </c>
      <c r="BD228" s="259" t="s">
        <v>540</v>
      </c>
      <c r="BE228" s="259"/>
      <c r="BF228" s="268" t="str">
        <f t="shared" si="44"/>
        <v>&gt;=0</v>
      </c>
      <c r="BG228" s="268" t="s">
        <v>85</v>
      </c>
      <c r="BH228" s="268" t="s">
        <v>85</v>
      </c>
    </row>
    <row r="229" spans="1:60" ht="13.5" hidden="1" customHeight="1" thickBot="1">
      <c r="A229" s="185"/>
      <c r="B229" s="584"/>
      <c r="C229" s="228"/>
      <c r="D229" s="585"/>
      <c r="E229" s="585"/>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7"/>
      <c r="AF229" s="457"/>
      <c r="AG229" s="457"/>
      <c r="AH229" s="457"/>
      <c r="AI229" s="457"/>
      <c r="AJ229" s="457"/>
      <c r="AK229" s="457"/>
      <c r="AL229" s="457"/>
      <c r="AM229" s="457"/>
      <c r="AN229" s="457"/>
      <c r="AO229" s="458"/>
      <c r="AQ229" s="84" t="s">
        <v>395</v>
      </c>
      <c r="AU229" s="459" t="str">
        <f t="shared" ca="1" si="45"/>
        <v>J</v>
      </c>
      <c r="AV229" s="459">
        <f t="shared" si="48"/>
        <v>225</v>
      </c>
      <c r="AW229" s="259" t="str">
        <f t="shared" ca="1" si="46"/>
        <v>J225</v>
      </c>
      <c r="AX229" s="268">
        <f t="shared" si="38"/>
        <v>7</v>
      </c>
      <c r="AY229" s="259" t="str">
        <f t="shared" ca="1" si="36"/>
        <v>8. Ownership - Capital Costs</v>
      </c>
      <c r="AZ229" s="268" t="s">
        <v>1214</v>
      </c>
      <c r="BA229" s="259" t="s">
        <v>1224</v>
      </c>
      <c r="BB229" s="259">
        <v>2024</v>
      </c>
      <c r="BC229" s="259" t="str">
        <f t="shared" ca="1" si="47"/>
        <v>7_J225_OM_building_2024</v>
      </c>
      <c r="BD229" s="259" t="s">
        <v>540</v>
      </c>
      <c r="BE229" s="259"/>
      <c r="BF229" s="268" t="str">
        <f t="shared" si="44"/>
        <v>&gt;=0</v>
      </c>
      <c r="BG229" s="268" t="s">
        <v>85</v>
      </c>
      <c r="BH229" s="268" t="s">
        <v>85</v>
      </c>
    </row>
    <row r="230" spans="1:60" ht="13.5" hidden="1" customHeight="1" thickBot="1">
      <c r="A230" s="185"/>
      <c r="B230" s="584"/>
      <c r="C230" s="228"/>
      <c r="D230" s="585"/>
      <c r="E230" s="585"/>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7"/>
      <c r="AF230" s="457"/>
      <c r="AG230" s="457"/>
      <c r="AH230" s="457"/>
      <c r="AI230" s="457"/>
      <c r="AJ230" s="457"/>
      <c r="AK230" s="457"/>
      <c r="AL230" s="457"/>
      <c r="AM230" s="457"/>
      <c r="AN230" s="457"/>
      <c r="AO230" s="458"/>
      <c r="AQ230" s="84" t="s">
        <v>395</v>
      </c>
      <c r="AU230" s="459" t="str">
        <f t="shared" ca="1" si="45"/>
        <v>K</v>
      </c>
      <c r="AV230" s="459">
        <f t="shared" si="48"/>
        <v>225</v>
      </c>
      <c r="AW230" s="259" t="str">
        <f t="shared" ca="1" si="46"/>
        <v>K225</v>
      </c>
      <c r="AX230" s="268">
        <f t="shared" si="38"/>
        <v>7</v>
      </c>
      <c r="AY230" s="259" t="str">
        <f t="shared" ca="1" si="36"/>
        <v>8. Ownership - Capital Costs</v>
      </c>
      <c r="AZ230" s="268" t="s">
        <v>1214</v>
      </c>
      <c r="BA230" s="259" t="s">
        <v>1224</v>
      </c>
      <c r="BB230" s="259">
        <v>2025</v>
      </c>
      <c r="BC230" s="259" t="str">
        <f t="shared" ca="1" si="47"/>
        <v>7_K225_OM_building_2025</v>
      </c>
      <c r="BD230" s="259" t="s">
        <v>540</v>
      </c>
      <c r="BE230" s="259"/>
      <c r="BF230" s="268" t="str">
        <f t="shared" si="44"/>
        <v>&gt;=0</v>
      </c>
      <c r="BG230" s="268" t="s">
        <v>85</v>
      </c>
      <c r="BH230" s="268" t="s">
        <v>85</v>
      </c>
    </row>
    <row r="231" spans="1:60" ht="13.5" hidden="1" customHeight="1" thickBot="1">
      <c r="A231" s="185"/>
      <c r="B231" s="584"/>
      <c r="C231" s="228"/>
      <c r="D231" s="585"/>
      <c r="E231" s="585"/>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7"/>
      <c r="AF231" s="457"/>
      <c r="AG231" s="457"/>
      <c r="AH231" s="457"/>
      <c r="AI231" s="457"/>
      <c r="AJ231" s="457"/>
      <c r="AK231" s="457"/>
      <c r="AL231" s="457"/>
      <c r="AM231" s="457"/>
      <c r="AN231" s="457"/>
      <c r="AO231" s="458"/>
      <c r="AQ231" s="84" t="s">
        <v>395</v>
      </c>
      <c r="AU231" s="459" t="str">
        <f t="shared" ca="1" si="45"/>
        <v>L</v>
      </c>
      <c r="AV231" s="459">
        <f t="shared" si="48"/>
        <v>225</v>
      </c>
      <c r="AW231" s="259" t="str">
        <f t="shared" ca="1" si="46"/>
        <v>L225</v>
      </c>
      <c r="AX231" s="268">
        <f t="shared" si="38"/>
        <v>7</v>
      </c>
      <c r="AY231" s="259" t="str">
        <f t="shared" ca="1" si="36"/>
        <v>8. Ownership - Capital Costs</v>
      </c>
      <c r="AZ231" s="268" t="s">
        <v>1214</v>
      </c>
      <c r="BA231" s="259" t="s">
        <v>1224</v>
      </c>
      <c r="BB231" s="259">
        <v>2026</v>
      </c>
      <c r="BC231" s="259" t="str">
        <f t="shared" ca="1" si="47"/>
        <v>7_L225_OM_building_2026</v>
      </c>
      <c r="BD231" s="259" t="s">
        <v>540</v>
      </c>
      <c r="BE231" s="259"/>
      <c r="BF231" s="268" t="str">
        <f t="shared" si="44"/>
        <v>&gt;=0</v>
      </c>
      <c r="BG231" s="268" t="s">
        <v>85</v>
      </c>
      <c r="BH231" s="268" t="s">
        <v>85</v>
      </c>
    </row>
    <row r="232" spans="1:60" ht="13.5" hidden="1" customHeight="1" thickBot="1">
      <c r="A232" s="185"/>
      <c r="B232" s="584"/>
      <c r="C232" s="228"/>
      <c r="D232" s="585"/>
      <c r="E232" s="585"/>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7"/>
      <c r="AF232" s="457"/>
      <c r="AG232" s="457"/>
      <c r="AH232" s="457"/>
      <c r="AI232" s="457"/>
      <c r="AJ232" s="457"/>
      <c r="AK232" s="457"/>
      <c r="AL232" s="457"/>
      <c r="AM232" s="457"/>
      <c r="AN232" s="457"/>
      <c r="AO232" s="458"/>
      <c r="AQ232" s="84" t="s">
        <v>395</v>
      </c>
      <c r="AU232" s="459" t="str">
        <f t="shared" ca="1" si="45"/>
        <v>M</v>
      </c>
      <c r="AV232" s="459">
        <f t="shared" si="48"/>
        <v>225</v>
      </c>
      <c r="AW232" s="259" t="str">
        <f t="shared" ca="1" si="46"/>
        <v>M225</v>
      </c>
      <c r="AX232" s="268">
        <f t="shared" si="38"/>
        <v>7</v>
      </c>
      <c r="AY232" s="259" t="str">
        <f t="shared" ca="1" si="36"/>
        <v>8. Ownership - Capital Costs</v>
      </c>
      <c r="AZ232" s="268" t="s">
        <v>1214</v>
      </c>
      <c r="BA232" s="259" t="s">
        <v>1224</v>
      </c>
      <c r="BB232" s="259">
        <v>2027</v>
      </c>
      <c r="BC232" s="259" t="str">
        <f t="shared" ca="1" si="47"/>
        <v>7_M225_OM_building_2027</v>
      </c>
      <c r="BD232" s="259" t="s">
        <v>540</v>
      </c>
      <c r="BE232" s="259"/>
      <c r="BF232" s="268" t="str">
        <f t="shared" si="44"/>
        <v>&gt;=0</v>
      </c>
      <c r="BG232" s="268" t="s">
        <v>85</v>
      </c>
      <c r="BH232" s="268" t="s">
        <v>85</v>
      </c>
    </row>
    <row r="233" spans="1:60" ht="13.5" hidden="1" customHeight="1" thickBot="1">
      <c r="A233" s="185"/>
      <c r="B233" s="584"/>
      <c r="C233" s="228"/>
      <c r="D233" s="585"/>
      <c r="E233" s="585"/>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7"/>
      <c r="AF233" s="457"/>
      <c r="AG233" s="457"/>
      <c r="AH233" s="457"/>
      <c r="AI233" s="457"/>
      <c r="AJ233" s="457"/>
      <c r="AK233" s="457"/>
      <c r="AL233" s="457"/>
      <c r="AM233" s="457"/>
      <c r="AN233" s="457"/>
      <c r="AO233" s="458"/>
      <c r="AQ233" s="84" t="s">
        <v>395</v>
      </c>
      <c r="AU233" s="459" t="str">
        <f t="shared" ca="1" si="45"/>
        <v>N</v>
      </c>
      <c r="AV233" s="459">
        <f t="shared" si="48"/>
        <v>225</v>
      </c>
      <c r="AW233" s="259" t="str">
        <f t="shared" ca="1" si="46"/>
        <v>N225</v>
      </c>
      <c r="AX233" s="268">
        <f t="shared" si="38"/>
        <v>7</v>
      </c>
      <c r="AY233" s="259" t="str">
        <f t="shared" ca="1" si="36"/>
        <v>8. Ownership - Capital Costs</v>
      </c>
      <c r="AZ233" s="268" t="s">
        <v>1214</v>
      </c>
      <c r="BA233" s="259" t="s">
        <v>1224</v>
      </c>
      <c r="BB233" s="259">
        <v>2028</v>
      </c>
      <c r="BC233" s="259" t="str">
        <f t="shared" ca="1" si="47"/>
        <v>7_N225_OM_building_2028</v>
      </c>
      <c r="BD233" s="259" t="s">
        <v>540</v>
      </c>
      <c r="BE233" s="259"/>
      <c r="BF233" s="268" t="str">
        <f t="shared" si="44"/>
        <v>&gt;=0</v>
      </c>
      <c r="BG233" s="268" t="s">
        <v>85</v>
      </c>
      <c r="BH233" s="268" t="s">
        <v>85</v>
      </c>
    </row>
    <row r="234" spans="1:60" ht="13.5" hidden="1" customHeight="1" thickBot="1">
      <c r="A234" s="185"/>
      <c r="B234" s="584"/>
      <c r="C234" s="228"/>
      <c r="D234" s="585"/>
      <c r="E234" s="585"/>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7"/>
      <c r="AF234" s="457"/>
      <c r="AG234" s="457"/>
      <c r="AH234" s="457"/>
      <c r="AI234" s="457"/>
      <c r="AJ234" s="457"/>
      <c r="AK234" s="457"/>
      <c r="AL234" s="457"/>
      <c r="AM234" s="457"/>
      <c r="AN234" s="457"/>
      <c r="AO234" s="458"/>
      <c r="AQ234" s="84" t="s">
        <v>395</v>
      </c>
      <c r="AU234" s="459" t="str">
        <f t="shared" ca="1" si="45"/>
        <v>O</v>
      </c>
      <c r="AV234" s="459">
        <f t="shared" si="48"/>
        <v>225</v>
      </c>
      <c r="AW234" s="259" t="str">
        <f t="shared" ca="1" si="46"/>
        <v>O225</v>
      </c>
      <c r="AX234" s="268">
        <f t="shared" si="38"/>
        <v>7</v>
      </c>
      <c r="AY234" s="259" t="str">
        <f t="shared" ca="1" si="36"/>
        <v>8. Ownership - Capital Costs</v>
      </c>
      <c r="AZ234" s="268" t="s">
        <v>1214</v>
      </c>
      <c r="BA234" s="259" t="s">
        <v>1224</v>
      </c>
      <c r="BB234" s="259">
        <v>2029</v>
      </c>
      <c r="BC234" s="259" t="str">
        <f t="shared" ca="1" si="47"/>
        <v>7_O225_OM_building_2029</v>
      </c>
      <c r="BD234" s="259" t="s">
        <v>540</v>
      </c>
      <c r="BE234" s="259"/>
      <c r="BF234" s="268" t="str">
        <f t="shared" si="44"/>
        <v>&gt;=0</v>
      </c>
      <c r="BG234" s="268" t="s">
        <v>85</v>
      </c>
      <c r="BH234" s="268" t="s">
        <v>85</v>
      </c>
    </row>
    <row r="235" spans="1:60" ht="13.5" hidden="1" customHeight="1" thickBot="1">
      <c r="A235" s="185"/>
      <c r="B235" s="584"/>
      <c r="C235" s="228"/>
      <c r="D235" s="585"/>
      <c r="E235" s="585"/>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7"/>
      <c r="AF235" s="457"/>
      <c r="AG235" s="457"/>
      <c r="AH235" s="457"/>
      <c r="AI235" s="457"/>
      <c r="AJ235" s="457"/>
      <c r="AK235" s="457"/>
      <c r="AL235" s="457"/>
      <c r="AM235" s="457"/>
      <c r="AN235" s="457"/>
      <c r="AO235" s="458"/>
      <c r="AQ235" s="84" t="s">
        <v>395</v>
      </c>
      <c r="AU235" s="459" t="str">
        <f t="shared" ca="1" si="45"/>
        <v>P</v>
      </c>
      <c r="AV235" s="459">
        <f t="shared" si="48"/>
        <v>225</v>
      </c>
      <c r="AW235" s="259" t="str">
        <f t="shared" ca="1" si="46"/>
        <v>P225</v>
      </c>
      <c r="AX235" s="268">
        <f t="shared" si="38"/>
        <v>7</v>
      </c>
      <c r="AY235" s="259" t="str">
        <f t="shared" ca="1" si="36"/>
        <v>8. Ownership - Capital Costs</v>
      </c>
      <c r="AZ235" s="268" t="s">
        <v>1214</v>
      </c>
      <c r="BA235" s="259" t="s">
        <v>1224</v>
      </c>
      <c r="BB235" s="259">
        <v>2030</v>
      </c>
      <c r="BC235" s="259" t="str">
        <f t="shared" ca="1" si="47"/>
        <v>7_P225_OM_building_2030</v>
      </c>
      <c r="BD235" s="259" t="s">
        <v>540</v>
      </c>
      <c r="BE235" s="259"/>
      <c r="BF235" s="268" t="str">
        <f t="shared" si="44"/>
        <v>&gt;=0</v>
      </c>
      <c r="BG235" s="268" t="s">
        <v>85</v>
      </c>
      <c r="BH235" s="268" t="s">
        <v>85</v>
      </c>
    </row>
    <row r="236" spans="1:60" ht="13.5" hidden="1" customHeight="1" thickBot="1">
      <c r="A236" s="185"/>
      <c r="B236" s="584"/>
      <c r="C236" s="228"/>
      <c r="D236" s="585"/>
      <c r="E236" s="585"/>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7"/>
      <c r="AF236" s="457"/>
      <c r="AG236" s="457"/>
      <c r="AH236" s="457"/>
      <c r="AI236" s="457"/>
      <c r="AJ236" s="457"/>
      <c r="AK236" s="457"/>
      <c r="AL236" s="457"/>
      <c r="AM236" s="457"/>
      <c r="AN236" s="457"/>
      <c r="AO236" s="458"/>
      <c r="AQ236" s="84" t="s">
        <v>395</v>
      </c>
      <c r="AU236" s="459" t="str">
        <f t="shared" ca="1" si="45"/>
        <v>Q</v>
      </c>
      <c r="AV236" s="459">
        <f t="shared" si="48"/>
        <v>225</v>
      </c>
      <c r="AW236" s="259" t="str">
        <f t="shared" ca="1" si="46"/>
        <v>Q225</v>
      </c>
      <c r="AX236" s="268">
        <f t="shared" si="38"/>
        <v>7</v>
      </c>
      <c r="AY236" s="259" t="str">
        <f t="shared" ca="1" si="36"/>
        <v>8. Ownership - Capital Costs</v>
      </c>
      <c r="AZ236" s="268" t="s">
        <v>1214</v>
      </c>
      <c r="BA236" s="259" t="s">
        <v>1224</v>
      </c>
      <c r="BB236" s="259">
        <v>2031</v>
      </c>
      <c r="BC236" s="259" t="str">
        <f t="shared" ca="1" si="47"/>
        <v>7_Q225_OM_building_2031</v>
      </c>
      <c r="BD236" s="259" t="s">
        <v>540</v>
      </c>
      <c r="BE236" s="259"/>
      <c r="BF236" s="268" t="str">
        <f t="shared" si="44"/>
        <v>&gt;=0</v>
      </c>
      <c r="BG236" s="268" t="s">
        <v>85</v>
      </c>
      <c r="BH236" s="268" t="s">
        <v>85</v>
      </c>
    </row>
    <row r="237" spans="1:60" ht="13.5" hidden="1" customHeight="1" thickBot="1">
      <c r="A237" s="185"/>
      <c r="B237" s="584"/>
      <c r="C237" s="228"/>
      <c r="D237" s="585"/>
      <c r="E237" s="585"/>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7"/>
      <c r="AF237" s="457"/>
      <c r="AG237" s="457"/>
      <c r="AH237" s="457"/>
      <c r="AI237" s="457"/>
      <c r="AJ237" s="457"/>
      <c r="AK237" s="457"/>
      <c r="AL237" s="457"/>
      <c r="AM237" s="457"/>
      <c r="AN237" s="457"/>
      <c r="AO237" s="458"/>
      <c r="AQ237" s="84" t="s">
        <v>395</v>
      </c>
      <c r="AU237" s="459" t="str">
        <f t="shared" ca="1" si="45"/>
        <v>R</v>
      </c>
      <c r="AV237" s="459">
        <f t="shared" si="48"/>
        <v>225</v>
      </c>
      <c r="AW237" s="259" t="str">
        <f t="shared" ca="1" si="46"/>
        <v>R225</v>
      </c>
      <c r="AX237" s="268">
        <f t="shared" si="38"/>
        <v>7</v>
      </c>
      <c r="AY237" s="259" t="str">
        <f t="shared" ca="1" si="36"/>
        <v>8. Ownership - Capital Costs</v>
      </c>
      <c r="AZ237" s="268" t="s">
        <v>1214</v>
      </c>
      <c r="BA237" s="259" t="s">
        <v>1224</v>
      </c>
      <c r="BB237" s="259">
        <v>2032</v>
      </c>
      <c r="BC237" s="259" t="str">
        <f t="shared" ca="1" si="47"/>
        <v>7_R225_OM_building_2032</v>
      </c>
      <c r="BD237" s="259" t="s">
        <v>540</v>
      </c>
      <c r="BE237" s="259"/>
      <c r="BF237" s="268" t="str">
        <f t="shared" si="44"/>
        <v>&gt;=0</v>
      </c>
      <c r="BG237" s="268" t="s">
        <v>85</v>
      </c>
      <c r="BH237" s="268" t="s">
        <v>85</v>
      </c>
    </row>
    <row r="238" spans="1:60" ht="13.5" hidden="1" customHeight="1" thickBot="1">
      <c r="A238" s="185"/>
      <c r="B238" s="584"/>
      <c r="C238" s="228"/>
      <c r="D238" s="585"/>
      <c r="E238" s="585"/>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7"/>
      <c r="AF238" s="457"/>
      <c r="AG238" s="457"/>
      <c r="AH238" s="457"/>
      <c r="AI238" s="457"/>
      <c r="AJ238" s="457"/>
      <c r="AK238" s="457"/>
      <c r="AL238" s="457"/>
      <c r="AM238" s="457"/>
      <c r="AN238" s="457"/>
      <c r="AO238" s="458"/>
      <c r="AQ238" s="84" t="s">
        <v>395</v>
      </c>
      <c r="AU238" s="459" t="str">
        <f t="shared" ca="1" si="45"/>
        <v>S</v>
      </c>
      <c r="AV238" s="459">
        <f t="shared" si="48"/>
        <v>225</v>
      </c>
      <c r="AW238" s="259" t="str">
        <f t="shared" ca="1" si="46"/>
        <v>S225</v>
      </c>
      <c r="AX238" s="268">
        <f t="shared" si="38"/>
        <v>7</v>
      </c>
      <c r="AY238" s="259" t="str">
        <f t="shared" ca="1" si="36"/>
        <v>8. Ownership - Capital Costs</v>
      </c>
      <c r="AZ238" s="268" t="s">
        <v>1214</v>
      </c>
      <c r="BA238" s="259" t="s">
        <v>1224</v>
      </c>
      <c r="BB238" s="259">
        <v>2033</v>
      </c>
      <c r="BC238" s="259" t="str">
        <f t="shared" ca="1" si="47"/>
        <v>7_S225_OM_building_2033</v>
      </c>
      <c r="BD238" s="259" t="s">
        <v>540</v>
      </c>
      <c r="BE238" s="259"/>
      <c r="BF238" s="268" t="str">
        <f t="shared" si="44"/>
        <v>&gt;=0</v>
      </c>
      <c r="BG238" s="268" t="s">
        <v>85</v>
      </c>
      <c r="BH238" s="268" t="s">
        <v>85</v>
      </c>
    </row>
    <row r="239" spans="1:60" ht="13.5" hidden="1" customHeight="1" thickBot="1">
      <c r="A239" s="185"/>
      <c r="B239" s="584"/>
      <c r="C239" s="228"/>
      <c r="D239" s="585"/>
      <c r="E239" s="585"/>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7"/>
      <c r="AF239" s="457"/>
      <c r="AG239" s="457"/>
      <c r="AH239" s="457"/>
      <c r="AI239" s="457"/>
      <c r="AJ239" s="457"/>
      <c r="AK239" s="457"/>
      <c r="AL239" s="457"/>
      <c r="AM239" s="457"/>
      <c r="AN239" s="457"/>
      <c r="AO239" s="458"/>
      <c r="AQ239" s="84" t="s">
        <v>395</v>
      </c>
      <c r="AU239" s="459" t="str">
        <f t="shared" ca="1" si="45"/>
        <v>T</v>
      </c>
      <c r="AV239" s="459">
        <f t="shared" si="48"/>
        <v>225</v>
      </c>
      <c r="AW239" s="259" t="str">
        <f t="shared" ca="1" si="46"/>
        <v>T225</v>
      </c>
      <c r="AX239" s="268">
        <f t="shared" si="38"/>
        <v>7</v>
      </c>
      <c r="AY239" s="259" t="str">
        <f t="shared" ca="1" si="36"/>
        <v>8. Ownership - Capital Costs</v>
      </c>
      <c r="AZ239" s="268" t="s">
        <v>1214</v>
      </c>
      <c r="BA239" s="259" t="s">
        <v>1224</v>
      </c>
      <c r="BB239" s="259">
        <v>2034</v>
      </c>
      <c r="BC239" s="259" t="str">
        <f t="shared" ca="1" si="47"/>
        <v>7_T225_OM_building_2034</v>
      </c>
      <c r="BD239" s="259" t="s">
        <v>540</v>
      </c>
      <c r="BE239" s="259"/>
      <c r="BF239" s="268" t="str">
        <f t="shared" si="44"/>
        <v>&gt;=0</v>
      </c>
      <c r="BG239" s="268" t="s">
        <v>85</v>
      </c>
      <c r="BH239" s="268" t="s">
        <v>85</v>
      </c>
    </row>
    <row r="240" spans="1:60" ht="13.5" hidden="1" customHeight="1" thickBot="1">
      <c r="A240" s="185"/>
      <c r="B240" s="584"/>
      <c r="C240" s="228"/>
      <c r="D240" s="585"/>
      <c r="E240" s="585"/>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7"/>
      <c r="AF240" s="457"/>
      <c r="AG240" s="457"/>
      <c r="AH240" s="457"/>
      <c r="AI240" s="457"/>
      <c r="AJ240" s="457"/>
      <c r="AK240" s="457"/>
      <c r="AL240" s="457"/>
      <c r="AM240" s="457"/>
      <c r="AN240" s="457"/>
      <c r="AO240" s="458"/>
      <c r="AQ240" s="84" t="s">
        <v>395</v>
      </c>
      <c r="AU240" s="459" t="str">
        <f t="shared" ca="1" si="45"/>
        <v>U</v>
      </c>
      <c r="AV240" s="459">
        <f t="shared" si="48"/>
        <v>225</v>
      </c>
      <c r="AW240" s="259" t="str">
        <f t="shared" ca="1" si="46"/>
        <v>U225</v>
      </c>
      <c r="AX240" s="268">
        <f t="shared" si="38"/>
        <v>7</v>
      </c>
      <c r="AY240" s="259" t="str">
        <f t="shared" ca="1" si="36"/>
        <v>8. Ownership - Capital Costs</v>
      </c>
      <c r="AZ240" s="268" t="s">
        <v>1214</v>
      </c>
      <c r="BA240" s="259" t="s">
        <v>1224</v>
      </c>
      <c r="BB240" s="259">
        <v>2035</v>
      </c>
      <c r="BC240" s="259" t="str">
        <f t="shared" ca="1" si="47"/>
        <v>7_U225_OM_building_2035</v>
      </c>
      <c r="BD240" s="259" t="s">
        <v>540</v>
      </c>
      <c r="BE240" s="259"/>
      <c r="BF240" s="268" t="str">
        <f t="shared" si="44"/>
        <v>&gt;=0</v>
      </c>
      <c r="BG240" s="268" t="s">
        <v>85</v>
      </c>
      <c r="BH240" s="268" t="s">
        <v>85</v>
      </c>
    </row>
    <row r="241" spans="1:60" ht="13.5" hidden="1" customHeight="1" thickBot="1">
      <c r="A241" s="185"/>
      <c r="B241" s="584"/>
      <c r="C241" s="228"/>
      <c r="D241" s="585"/>
      <c r="E241" s="585"/>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7"/>
      <c r="AF241" s="457"/>
      <c r="AG241" s="457"/>
      <c r="AH241" s="457"/>
      <c r="AI241" s="457"/>
      <c r="AJ241" s="457"/>
      <c r="AK241" s="457"/>
      <c r="AL241" s="457"/>
      <c r="AM241" s="457"/>
      <c r="AN241" s="457"/>
      <c r="AO241" s="458"/>
      <c r="AQ241" s="84" t="s">
        <v>395</v>
      </c>
      <c r="AU241" s="459" t="str">
        <f t="shared" ca="1" si="45"/>
        <v>V</v>
      </c>
      <c r="AV241" s="459">
        <f t="shared" si="48"/>
        <v>225</v>
      </c>
      <c r="AW241" s="259" t="str">
        <f t="shared" ca="1" si="46"/>
        <v>V225</v>
      </c>
      <c r="AX241" s="268">
        <f t="shared" si="38"/>
        <v>7</v>
      </c>
      <c r="AY241" s="259" t="str">
        <f t="shared" ca="1" si="36"/>
        <v>8. Ownership - Capital Costs</v>
      </c>
      <c r="AZ241" s="268" t="s">
        <v>1214</v>
      </c>
      <c r="BA241" s="259" t="s">
        <v>1224</v>
      </c>
      <c r="BB241" s="259">
        <v>2036</v>
      </c>
      <c r="BC241" s="259" t="str">
        <f t="shared" ca="1" si="47"/>
        <v>7_V225_OM_building_2036</v>
      </c>
      <c r="BD241" s="259" t="s">
        <v>540</v>
      </c>
      <c r="BE241" s="259"/>
      <c r="BF241" s="268" t="str">
        <f t="shared" si="44"/>
        <v>&gt;=0</v>
      </c>
      <c r="BG241" s="268" t="s">
        <v>85</v>
      </c>
      <c r="BH241" s="268" t="s">
        <v>85</v>
      </c>
    </row>
    <row r="242" spans="1:60" ht="13.5" hidden="1" customHeight="1" thickBot="1">
      <c r="A242" s="185"/>
      <c r="B242" s="584"/>
      <c r="C242" s="228"/>
      <c r="D242" s="585"/>
      <c r="E242" s="585"/>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7"/>
      <c r="AF242" s="457"/>
      <c r="AG242" s="457"/>
      <c r="AH242" s="457"/>
      <c r="AI242" s="457"/>
      <c r="AJ242" s="457"/>
      <c r="AK242" s="457"/>
      <c r="AL242" s="457"/>
      <c r="AM242" s="457"/>
      <c r="AN242" s="457"/>
      <c r="AO242" s="458"/>
      <c r="AQ242" s="84" t="s">
        <v>395</v>
      </c>
      <c r="AU242" s="459" t="str">
        <f t="shared" ca="1" si="45"/>
        <v>W</v>
      </c>
      <c r="AV242" s="459">
        <f t="shared" si="48"/>
        <v>225</v>
      </c>
      <c r="AW242" s="259" t="str">
        <f t="shared" ca="1" si="46"/>
        <v>W225</v>
      </c>
      <c r="AX242" s="268">
        <f t="shared" si="38"/>
        <v>7</v>
      </c>
      <c r="AY242" s="259" t="str">
        <f t="shared" ca="1" si="36"/>
        <v>8. Ownership - Capital Costs</v>
      </c>
      <c r="AZ242" s="268" t="s">
        <v>1214</v>
      </c>
      <c r="BA242" s="259" t="s">
        <v>1224</v>
      </c>
      <c r="BB242" s="259">
        <v>2037</v>
      </c>
      <c r="BC242" s="259" t="str">
        <f t="shared" ca="1" si="47"/>
        <v>7_W225_OM_building_2037</v>
      </c>
      <c r="BD242" s="259" t="s">
        <v>540</v>
      </c>
      <c r="BE242" s="259"/>
      <c r="BF242" s="268" t="str">
        <f t="shared" si="44"/>
        <v>&gt;=0</v>
      </c>
      <c r="BG242" s="268" t="s">
        <v>85</v>
      </c>
      <c r="BH242" s="268" t="s">
        <v>85</v>
      </c>
    </row>
    <row r="243" spans="1:60" ht="13.5" hidden="1" customHeight="1" thickBot="1">
      <c r="A243" s="185"/>
      <c r="B243" s="584"/>
      <c r="C243" s="228"/>
      <c r="D243" s="585"/>
      <c r="E243" s="585"/>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7"/>
      <c r="AF243" s="457"/>
      <c r="AG243" s="457"/>
      <c r="AH243" s="457"/>
      <c r="AI243" s="457"/>
      <c r="AJ243" s="457"/>
      <c r="AK243" s="457"/>
      <c r="AL243" s="457"/>
      <c r="AM243" s="457"/>
      <c r="AN243" s="457"/>
      <c r="AO243" s="458"/>
      <c r="AQ243" s="84" t="s">
        <v>395</v>
      </c>
      <c r="AU243" s="459" t="str">
        <f t="shared" ca="1" si="45"/>
        <v>X</v>
      </c>
      <c r="AV243" s="459">
        <f t="shared" si="48"/>
        <v>225</v>
      </c>
      <c r="AW243" s="259" t="str">
        <f t="shared" ca="1" si="46"/>
        <v>X225</v>
      </c>
      <c r="AX243" s="268">
        <f t="shared" si="38"/>
        <v>7</v>
      </c>
      <c r="AY243" s="259" t="str">
        <f t="shared" ca="1" si="36"/>
        <v>8. Ownership - Capital Costs</v>
      </c>
      <c r="AZ243" s="268" t="s">
        <v>1214</v>
      </c>
      <c r="BA243" s="259" t="s">
        <v>1224</v>
      </c>
      <c r="BB243" s="259">
        <v>2038</v>
      </c>
      <c r="BC243" s="259" t="str">
        <f t="shared" ca="1" si="47"/>
        <v>7_X225_OM_building_2038</v>
      </c>
      <c r="BD243" s="259" t="s">
        <v>540</v>
      </c>
      <c r="BE243" s="259"/>
      <c r="BF243" s="268" t="str">
        <f t="shared" si="44"/>
        <v>&gt;=0</v>
      </c>
      <c r="BG243" s="268" t="s">
        <v>85</v>
      </c>
      <c r="BH243" s="268" t="s">
        <v>85</v>
      </c>
    </row>
    <row r="244" spans="1:60" ht="13.5" hidden="1" customHeight="1" thickBot="1">
      <c r="A244" s="185"/>
      <c r="B244" s="584"/>
      <c r="C244" s="228"/>
      <c r="D244" s="585"/>
      <c r="E244" s="585"/>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7"/>
      <c r="AF244" s="457"/>
      <c r="AG244" s="457"/>
      <c r="AH244" s="457"/>
      <c r="AI244" s="457"/>
      <c r="AJ244" s="457"/>
      <c r="AK244" s="457"/>
      <c r="AL244" s="457"/>
      <c r="AM244" s="457"/>
      <c r="AN244" s="457"/>
      <c r="AO244" s="458"/>
      <c r="AQ244" s="84" t="s">
        <v>395</v>
      </c>
      <c r="AU244" s="459" t="str">
        <f t="shared" ca="1" si="45"/>
        <v>Y</v>
      </c>
      <c r="AV244" s="459">
        <f t="shared" si="48"/>
        <v>225</v>
      </c>
      <c r="AW244" s="259" t="str">
        <f t="shared" ca="1" si="46"/>
        <v>Y225</v>
      </c>
      <c r="AX244" s="268">
        <f t="shared" si="38"/>
        <v>7</v>
      </c>
      <c r="AY244" s="259" t="str">
        <f t="shared" ref="AY244:AY307" ca="1" si="49">MID(CELL("filename",AX244),FIND("]",CELL("filename",AX244))+1,256)</f>
        <v>8. Ownership - Capital Costs</v>
      </c>
      <c r="AZ244" s="268" t="s">
        <v>1214</v>
      </c>
      <c r="BA244" s="259" t="s">
        <v>1224</v>
      </c>
      <c r="BB244" s="259">
        <v>2039</v>
      </c>
      <c r="BC244" s="259" t="str">
        <f t="shared" ca="1" si="47"/>
        <v>7_Y225_OM_building_2039</v>
      </c>
      <c r="BD244" s="259" t="s">
        <v>540</v>
      </c>
      <c r="BE244" s="259"/>
      <c r="BF244" s="268" t="str">
        <f t="shared" si="44"/>
        <v>&gt;=0</v>
      </c>
      <c r="BG244" s="268" t="s">
        <v>85</v>
      </c>
      <c r="BH244" s="268" t="s">
        <v>85</v>
      </c>
    </row>
    <row r="245" spans="1:60" ht="13.5" hidden="1" customHeight="1" thickBot="1">
      <c r="A245" s="185"/>
      <c r="B245" s="584"/>
      <c r="C245" s="228"/>
      <c r="D245" s="585"/>
      <c r="E245" s="585"/>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7"/>
      <c r="AF245" s="457"/>
      <c r="AG245" s="457"/>
      <c r="AH245" s="457"/>
      <c r="AI245" s="457"/>
      <c r="AJ245" s="457"/>
      <c r="AK245" s="457"/>
      <c r="AL245" s="457"/>
      <c r="AM245" s="457"/>
      <c r="AN245" s="457"/>
      <c r="AO245" s="458"/>
      <c r="AQ245" s="84" t="s">
        <v>395</v>
      </c>
      <c r="AU245" s="459" t="str">
        <f t="shared" ca="1" si="45"/>
        <v>Z</v>
      </c>
      <c r="AV245" s="459">
        <f t="shared" si="48"/>
        <v>225</v>
      </c>
      <c r="AW245" s="259" t="str">
        <f t="shared" ca="1" si="46"/>
        <v>Z225</v>
      </c>
      <c r="AX245" s="268">
        <f t="shared" si="38"/>
        <v>7</v>
      </c>
      <c r="AY245" s="259" t="str">
        <f t="shared" ca="1" si="49"/>
        <v>8. Ownership - Capital Costs</v>
      </c>
      <c r="AZ245" s="268" t="s">
        <v>1214</v>
      </c>
      <c r="BA245" s="259" t="s">
        <v>1224</v>
      </c>
      <c r="BB245" s="259">
        <v>2040</v>
      </c>
      <c r="BC245" s="259" t="str">
        <f t="shared" ca="1" si="47"/>
        <v>7_Z225_OM_building_2040</v>
      </c>
      <c r="BD245" s="259" t="s">
        <v>540</v>
      </c>
      <c r="BE245" s="259"/>
      <c r="BF245" s="268" t="str">
        <f t="shared" si="44"/>
        <v>&gt;=0</v>
      </c>
      <c r="BG245" s="268" t="s">
        <v>85</v>
      </c>
      <c r="BH245" s="268" t="s">
        <v>85</v>
      </c>
    </row>
    <row r="246" spans="1:60" ht="13.5" hidden="1" customHeight="1" thickBot="1">
      <c r="A246" s="185"/>
      <c r="B246" s="584"/>
      <c r="C246" s="228"/>
      <c r="D246" s="585"/>
      <c r="E246" s="585"/>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7"/>
      <c r="AF246" s="457"/>
      <c r="AG246" s="457"/>
      <c r="AH246" s="457"/>
      <c r="AI246" s="457"/>
      <c r="AJ246" s="457"/>
      <c r="AK246" s="457"/>
      <c r="AL246" s="457"/>
      <c r="AM246" s="457"/>
      <c r="AN246" s="457"/>
      <c r="AO246" s="458"/>
      <c r="AQ246" s="84" t="s">
        <v>395</v>
      </c>
      <c r="AU246" s="459" t="str">
        <f t="shared" ca="1" si="45"/>
        <v>AA</v>
      </c>
      <c r="AV246" s="459">
        <f t="shared" si="48"/>
        <v>225</v>
      </c>
      <c r="AW246" s="259" t="str">
        <f t="shared" ca="1" si="46"/>
        <v>AA225</v>
      </c>
      <c r="AX246" s="268">
        <f t="shared" si="38"/>
        <v>7</v>
      </c>
      <c r="AY246" s="259" t="str">
        <f t="shared" ca="1" si="49"/>
        <v>8. Ownership - Capital Costs</v>
      </c>
      <c r="AZ246" s="268" t="s">
        <v>1214</v>
      </c>
      <c r="BA246" s="259" t="s">
        <v>1224</v>
      </c>
      <c r="BB246" s="259">
        <v>2041</v>
      </c>
      <c r="BC246" s="259" t="str">
        <f t="shared" ca="1" si="47"/>
        <v>7_AA225_OM_building_2041</v>
      </c>
      <c r="BD246" s="259" t="s">
        <v>540</v>
      </c>
      <c r="BE246" s="259"/>
      <c r="BF246" s="268" t="str">
        <f t="shared" si="44"/>
        <v>&gt;=0</v>
      </c>
      <c r="BG246" s="268" t="s">
        <v>85</v>
      </c>
      <c r="BH246" s="268" t="s">
        <v>85</v>
      </c>
    </row>
    <row r="247" spans="1:60" ht="13.5" hidden="1" customHeight="1" thickBot="1">
      <c r="A247" s="185"/>
      <c r="B247" s="584"/>
      <c r="C247" s="228"/>
      <c r="D247" s="585"/>
      <c r="E247" s="585"/>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7"/>
      <c r="AF247" s="457"/>
      <c r="AG247" s="457"/>
      <c r="AH247" s="457"/>
      <c r="AI247" s="457"/>
      <c r="AJ247" s="457"/>
      <c r="AK247" s="457"/>
      <c r="AL247" s="457"/>
      <c r="AM247" s="457"/>
      <c r="AN247" s="457"/>
      <c r="AO247" s="458"/>
      <c r="AQ247" s="84" t="s">
        <v>395</v>
      </c>
      <c r="AU247" s="459" t="str">
        <f t="shared" ca="1" si="45"/>
        <v>AB</v>
      </c>
      <c r="AV247" s="459">
        <f t="shared" si="48"/>
        <v>225</v>
      </c>
      <c r="AW247" s="259" t="str">
        <f t="shared" ca="1" si="46"/>
        <v>AB225</v>
      </c>
      <c r="AX247" s="268">
        <f t="shared" si="38"/>
        <v>7</v>
      </c>
      <c r="AY247" s="259" t="str">
        <f t="shared" ca="1" si="49"/>
        <v>8. Ownership - Capital Costs</v>
      </c>
      <c r="AZ247" s="268" t="s">
        <v>1214</v>
      </c>
      <c r="BA247" s="259" t="s">
        <v>1224</v>
      </c>
      <c r="BB247" s="259">
        <v>2042</v>
      </c>
      <c r="BC247" s="259" t="str">
        <f t="shared" ca="1" si="47"/>
        <v>7_AB225_OM_building_2042</v>
      </c>
      <c r="BD247" s="259" t="s">
        <v>540</v>
      </c>
      <c r="BE247" s="259"/>
      <c r="BF247" s="268" t="str">
        <f t="shared" si="44"/>
        <v>&gt;=0</v>
      </c>
      <c r="BG247" s="268" t="s">
        <v>85</v>
      </c>
      <c r="BH247" s="268" t="s">
        <v>85</v>
      </c>
    </row>
    <row r="248" spans="1:60" ht="13.5" hidden="1" customHeight="1" thickBot="1">
      <c r="A248" s="185"/>
      <c r="B248" s="584"/>
      <c r="C248" s="228"/>
      <c r="D248" s="585"/>
      <c r="E248" s="585"/>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7"/>
      <c r="AF248" s="457"/>
      <c r="AG248" s="457"/>
      <c r="AH248" s="457"/>
      <c r="AI248" s="457"/>
      <c r="AJ248" s="457"/>
      <c r="AK248" s="457"/>
      <c r="AL248" s="457"/>
      <c r="AM248" s="457"/>
      <c r="AN248" s="457"/>
      <c r="AO248" s="458"/>
      <c r="AQ248" s="84" t="s">
        <v>395</v>
      </c>
      <c r="AU248" s="459" t="str">
        <f t="shared" ca="1" si="45"/>
        <v>AC</v>
      </c>
      <c r="AV248" s="459">
        <f t="shared" si="48"/>
        <v>225</v>
      </c>
      <c r="AW248" s="259" t="str">
        <f t="shared" ca="1" si="46"/>
        <v>AC225</v>
      </c>
      <c r="AX248" s="268">
        <f t="shared" si="38"/>
        <v>7</v>
      </c>
      <c r="AY248" s="259" t="str">
        <f t="shared" ca="1" si="49"/>
        <v>8. Ownership - Capital Costs</v>
      </c>
      <c r="AZ248" s="268" t="s">
        <v>1214</v>
      </c>
      <c r="BA248" s="259" t="s">
        <v>1224</v>
      </c>
      <c r="BB248" s="259">
        <v>2043</v>
      </c>
      <c r="BC248" s="259" t="str">
        <f t="shared" ca="1" si="47"/>
        <v>7_AC225_OM_building_2043</v>
      </c>
      <c r="BD248" s="259" t="s">
        <v>540</v>
      </c>
      <c r="BE248" s="259"/>
      <c r="BF248" s="268" t="str">
        <f t="shared" si="44"/>
        <v>&gt;=0</v>
      </c>
      <c r="BG248" s="268" t="s">
        <v>85</v>
      </c>
      <c r="BH248" s="268" t="s">
        <v>85</v>
      </c>
    </row>
    <row r="249" spans="1:60" ht="13.5" hidden="1" customHeight="1" thickBot="1">
      <c r="A249" s="185"/>
      <c r="B249" s="584"/>
      <c r="C249" s="228"/>
      <c r="D249" s="585"/>
      <c r="E249" s="585"/>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7"/>
      <c r="AF249" s="457"/>
      <c r="AG249" s="457"/>
      <c r="AH249" s="457"/>
      <c r="AI249" s="457"/>
      <c r="AJ249" s="457"/>
      <c r="AK249" s="457"/>
      <c r="AL249" s="457"/>
      <c r="AM249" s="457"/>
      <c r="AN249" s="457"/>
      <c r="AO249" s="458"/>
      <c r="AQ249" s="84" t="s">
        <v>395</v>
      </c>
      <c r="AU249" s="459" t="str">
        <f t="shared" ca="1" si="45"/>
        <v>AD</v>
      </c>
      <c r="AV249" s="459">
        <f t="shared" si="48"/>
        <v>225</v>
      </c>
      <c r="AW249" s="259" t="str">
        <f t="shared" ca="1" si="46"/>
        <v>AD225</v>
      </c>
      <c r="AX249" s="268">
        <f t="shared" si="38"/>
        <v>7</v>
      </c>
      <c r="AY249" s="259" t="str">
        <f t="shared" ca="1" si="49"/>
        <v>8. Ownership - Capital Costs</v>
      </c>
      <c r="AZ249" s="268" t="s">
        <v>1214</v>
      </c>
      <c r="BA249" s="259" t="s">
        <v>1224</v>
      </c>
      <c r="BB249" s="259">
        <v>2044</v>
      </c>
      <c r="BC249" s="259" t="str">
        <f t="shared" ca="1" si="47"/>
        <v>7_AD225_OM_building_2044</v>
      </c>
      <c r="BD249" s="259" t="s">
        <v>540</v>
      </c>
      <c r="BE249" s="259"/>
      <c r="BF249" s="268" t="str">
        <f t="shared" si="44"/>
        <v>&gt;=0</v>
      </c>
      <c r="BG249" s="268" t="s">
        <v>85</v>
      </c>
      <c r="BH249" s="268" t="s">
        <v>85</v>
      </c>
    </row>
    <row r="250" spans="1:60" ht="13.5" hidden="1" customHeight="1" thickBot="1">
      <c r="A250" s="185"/>
      <c r="B250" s="584"/>
      <c r="C250" s="228"/>
      <c r="D250" s="585"/>
      <c r="E250" s="585"/>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7"/>
      <c r="AF250" s="457"/>
      <c r="AG250" s="457"/>
      <c r="AH250" s="457"/>
      <c r="AI250" s="457"/>
      <c r="AJ250" s="457"/>
      <c r="AK250" s="457"/>
      <c r="AL250" s="457"/>
      <c r="AM250" s="457"/>
      <c r="AN250" s="457"/>
      <c r="AO250" s="458"/>
      <c r="AQ250" s="84" t="s">
        <v>395</v>
      </c>
      <c r="AU250" s="459" t="str">
        <f t="shared" ca="1" si="45"/>
        <v>AE</v>
      </c>
      <c r="AV250" s="459">
        <f t="shared" si="48"/>
        <v>225</v>
      </c>
      <c r="AW250" s="259" t="str">
        <f t="shared" ca="1" si="46"/>
        <v>AE225</v>
      </c>
      <c r="AX250" s="268">
        <f t="shared" si="38"/>
        <v>7</v>
      </c>
      <c r="AY250" s="259" t="str">
        <f t="shared" ca="1" si="49"/>
        <v>8. Ownership - Capital Costs</v>
      </c>
      <c r="AZ250" s="268" t="s">
        <v>1214</v>
      </c>
      <c r="BA250" s="259" t="s">
        <v>1224</v>
      </c>
      <c r="BB250" s="259">
        <v>2045</v>
      </c>
      <c r="BC250" s="259" t="str">
        <f t="shared" ca="1" si="47"/>
        <v>7_AE225_OM_building_2045</v>
      </c>
      <c r="BD250" s="259" t="s">
        <v>540</v>
      </c>
      <c r="BE250" s="259"/>
      <c r="BF250" s="268" t="str">
        <f t="shared" si="44"/>
        <v>&gt;=0</v>
      </c>
      <c r="BG250" s="268" t="s">
        <v>85</v>
      </c>
      <c r="BH250" s="268" t="s">
        <v>85</v>
      </c>
    </row>
    <row r="251" spans="1:60" ht="13.5" hidden="1" customHeight="1" thickBot="1">
      <c r="A251" s="185"/>
      <c r="B251" s="584"/>
      <c r="C251" s="228"/>
      <c r="D251" s="585"/>
      <c r="E251" s="585"/>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7"/>
      <c r="AF251" s="457"/>
      <c r="AG251" s="457"/>
      <c r="AH251" s="457"/>
      <c r="AI251" s="457"/>
      <c r="AJ251" s="457"/>
      <c r="AK251" s="457"/>
      <c r="AL251" s="457"/>
      <c r="AM251" s="457"/>
      <c r="AN251" s="457"/>
      <c r="AO251" s="458"/>
      <c r="AQ251" s="84" t="s">
        <v>395</v>
      </c>
      <c r="AU251" s="459" t="str">
        <f t="shared" ca="1" si="45"/>
        <v>AF</v>
      </c>
      <c r="AV251" s="459">
        <f t="shared" si="48"/>
        <v>225</v>
      </c>
      <c r="AW251" s="259" t="str">
        <f t="shared" ca="1" si="46"/>
        <v>AF225</v>
      </c>
      <c r="AX251" s="268">
        <f t="shared" si="38"/>
        <v>7</v>
      </c>
      <c r="AY251" s="259" t="str">
        <f t="shared" ca="1" si="49"/>
        <v>8. Ownership - Capital Costs</v>
      </c>
      <c r="AZ251" s="268" t="s">
        <v>1214</v>
      </c>
      <c r="BA251" s="259" t="s">
        <v>1224</v>
      </c>
      <c r="BB251" s="259">
        <v>2046</v>
      </c>
      <c r="BC251" s="259" t="str">
        <f t="shared" ca="1" si="47"/>
        <v>7_AF225_OM_building_2046</v>
      </c>
      <c r="BD251" s="259" t="s">
        <v>540</v>
      </c>
      <c r="BE251" s="259"/>
      <c r="BF251" s="268" t="str">
        <f t="shared" si="44"/>
        <v>&gt;=0</v>
      </c>
      <c r="BG251" s="268" t="s">
        <v>85</v>
      </c>
      <c r="BH251" s="268" t="s">
        <v>85</v>
      </c>
    </row>
    <row r="252" spans="1:60" ht="13.5" hidden="1" customHeight="1" thickBot="1">
      <c r="A252" s="185"/>
      <c r="B252" s="584"/>
      <c r="C252" s="228"/>
      <c r="D252" s="585"/>
      <c r="E252" s="585"/>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7"/>
      <c r="AF252" s="457"/>
      <c r="AG252" s="457"/>
      <c r="AH252" s="457"/>
      <c r="AI252" s="457"/>
      <c r="AJ252" s="457"/>
      <c r="AK252" s="457"/>
      <c r="AL252" s="457"/>
      <c r="AM252" s="457"/>
      <c r="AN252" s="457"/>
      <c r="AO252" s="458"/>
      <c r="AQ252" s="84" t="s">
        <v>395</v>
      </c>
      <c r="AU252" s="459" t="str">
        <f t="shared" ca="1" si="45"/>
        <v>AG</v>
      </c>
      <c r="AV252" s="459">
        <f t="shared" si="48"/>
        <v>225</v>
      </c>
      <c r="AW252" s="259" t="str">
        <f t="shared" ca="1" si="46"/>
        <v>AG225</v>
      </c>
      <c r="AX252" s="268">
        <f t="shared" si="38"/>
        <v>7</v>
      </c>
      <c r="AY252" s="259" t="str">
        <f t="shared" ca="1" si="49"/>
        <v>8. Ownership - Capital Costs</v>
      </c>
      <c r="AZ252" s="268" t="s">
        <v>1214</v>
      </c>
      <c r="BA252" s="259" t="s">
        <v>1224</v>
      </c>
      <c r="BB252" s="259">
        <v>2047</v>
      </c>
      <c r="BC252" s="259" t="str">
        <f t="shared" ca="1" si="47"/>
        <v>7_AG225_OM_building_2047</v>
      </c>
      <c r="BD252" s="259" t="s">
        <v>540</v>
      </c>
      <c r="BE252" s="259"/>
      <c r="BF252" s="268" t="str">
        <f t="shared" si="44"/>
        <v>&gt;=0</v>
      </c>
      <c r="BG252" s="268" t="s">
        <v>85</v>
      </c>
      <c r="BH252" s="268" t="s">
        <v>85</v>
      </c>
    </row>
    <row r="253" spans="1:60" ht="13.5" hidden="1" customHeight="1" thickBot="1">
      <c r="A253" s="185"/>
      <c r="B253" s="584"/>
      <c r="C253" s="228"/>
      <c r="D253" s="585"/>
      <c r="E253" s="585"/>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7"/>
      <c r="AF253" s="457"/>
      <c r="AG253" s="457"/>
      <c r="AH253" s="457"/>
      <c r="AI253" s="457"/>
      <c r="AJ253" s="457"/>
      <c r="AK253" s="457"/>
      <c r="AL253" s="457"/>
      <c r="AM253" s="457"/>
      <c r="AN253" s="457"/>
      <c r="AO253" s="458"/>
      <c r="AQ253" s="84" t="s">
        <v>395</v>
      </c>
      <c r="AU253" s="459" t="str">
        <f t="shared" ca="1" si="45"/>
        <v>AH</v>
      </c>
      <c r="AV253" s="459">
        <f t="shared" si="48"/>
        <v>225</v>
      </c>
      <c r="AW253" s="259" t="str">
        <f t="shared" ca="1" si="46"/>
        <v>AH225</v>
      </c>
      <c r="AX253" s="268">
        <f t="shared" ref="AX253:AX259" si="50">$AX$5</f>
        <v>7</v>
      </c>
      <c r="AY253" s="259" t="str">
        <f t="shared" ca="1" si="49"/>
        <v>8. Ownership - Capital Costs</v>
      </c>
      <c r="AZ253" s="268" t="s">
        <v>1214</v>
      </c>
      <c r="BA253" s="259" t="s">
        <v>1224</v>
      </c>
      <c r="BB253" s="259">
        <v>2048</v>
      </c>
      <c r="BC253" s="259" t="str">
        <f t="shared" ca="1" si="47"/>
        <v>7_AH225_OM_building_2048</v>
      </c>
      <c r="BD253" s="259" t="s">
        <v>540</v>
      </c>
      <c r="BE253" s="259"/>
      <c r="BF253" s="268" t="str">
        <f t="shared" si="44"/>
        <v>&gt;=0</v>
      </c>
      <c r="BG253" s="268" t="s">
        <v>85</v>
      </c>
      <c r="BH253" s="268" t="s">
        <v>85</v>
      </c>
    </row>
    <row r="254" spans="1:60" ht="13.5" hidden="1" customHeight="1" thickBot="1">
      <c r="A254" s="185"/>
      <c r="B254" s="584"/>
      <c r="C254" s="228"/>
      <c r="D254" s="585"/>
      <c r="E254" s="585"/>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7"/>
      <c r="AF254" s="457"/>
      <c r="AG254" s="457"/>
      <c r="AH254" s="457"/>
      <c r="AI254" s="457"/>
      <c r="AJ254" s="457"/>
      <c r="AK254" s="457"/>
      <c r="AL254" s="457"/>
      <c r="AM254" s="457"/>
      <c r="AN254" s="457"/>
      <c r="AO254" s="458"/>
      <c r="AQ254" s="84" t="s">
        <v>395</v>
      </c>
      <c r="AU254" s="459" t="str">
        <f t="shared" ca="1" si="45"/>
        <v>AI</v>
      </c>
      <c r="AV254" s="459">
        <f t="shared" si="48"/>
        <v>225</v>
      </c>
      <c r="AW254" s="259" t="str">
        <f t="shared" ca="1" si="46"/>
        <v>AI225</v>
      </c>
      <c r="AX254" s="268">
        <f t="shared" si="50"/>
        <v>7</v>
      </c>
      <c r="AY254" s="259" t="str">
        <f t="shared" ca="1" si="49"/>
        <v>8. Ownership - Capital Costs</v>
      </c>
      <c r="AZ254" s="268" t="s">
        <v>1214</v>
      </c>
      <c r="BA254" s="259" t="s">
        <v>1224</v>
      </c>
      <c r="BB254" s="259">
        <v>2049</v>
      </c>
      <c r="BC254" s="259" t="str">
        <f t="shared" ca="1" si="47"/>
        <v>7_AI225_OM_building_2049</v>
      </c>
      <c r="BD254" s="259" t="s">
        <v>540</v>
      </c>
      <c r="BE254" s="259"/>
      <c r="BF254" s="268" t="str">
        <f t="shared" si="44"/>
        <v>&gt;=0</v>
      </c>
      <c r="BG254" s="268" t="s">
        <v>85</v>
      </c>
      <c r="BH254" s="268" t="s">
        <v>85</v>
      </c>
    </row>
    <row r="255" spans="1:60" ht="13.5" hidden="1" customHeight="1" thickBot="1">
      <c r="A255" s="185"/>
      <c r="B255" s="584"/>
      <c r="C255" s="228"/>
      <c r="D255" s="585"/>
      <c r="E255" s="585"/>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7"/>
      <c r="AF255" s="457"/>
      <c r="AG255" s="457"/>
      <c r="AH255" s="457"/>
      <c r="AI255" s="457"/>
      <c r="AJ255" s="457"/>
      <c r="AK255" s="457"/>
      <c r="AL255" s="457"/>
      <c r="AM255" s="457"/>
      <c r="AN255" s="457"/>
      <c r="AO255" s="458"/>
      <c r="AQ255" s="84" t="s">
        <v>395</v>
      </c>
      <c r="AU255" s="459" t="str">
        <f t="shared" ca="1" si="45"/>
        <v>AJ</v>
      </c>
      <c r="AV255" s="459">
        <f t="shared" si="48"/>
        <v>225</v>
      </c>
      <c r="AW255" s="259" t="str">
        <f t="shared" ca="1" si="46"/>
        <v>AJ225</v>
      </c>
      <c r="AX255" s="268">
        <f t="shared" si="50"/>
        <v>7</v>
      </c>
      <c r="AY255" s="259" t="str">
        <f t="shared" ca="1" si="49"/>
        <v>8. Ownership - Capital Costs</v>
      </c>
      <c r="AZ255" s="268" t="s">
        <v>1214</v>
      </c>
      <c r="BA255" s="259" t="s">
        <v>1224</v>
      </c>
      <c r="BB255" s="259">
        <v>2050</v>
      </c>
      <c r="BC255" s="259" t="str">
        <f t="shared" ca="1" si="47"/>
        <v>7_AJ225_OM_building_2050</v>
      </c>
      <c r="BD255" s="259" t="s">
        <v>540</v>
      </c>
      <c r="BE255" s="259"/>
      <c r="BF255" s="268" t="str">
        <f t="shared" si="44"/>
        <v>&gt;=0</v>
      </c>
      <c r="BG255" s="268" t="s">
        <v>85</v>
      </c>
      <c r="BH255" s="268" t="s">
        <v>85</v>
      </c>
    </row>
    <row r="256" spans="1:60" ht="13.5" hidden="1" customHeight="1" thickBot="1">
      <c r="A256" s="185"/>
      <c r="B256" s="584"/>
      <c r="C256" s="228"/>
      <c r="D256" s="585"/>
      <c r="E256" s="585"/>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7"/>
      <c r="AF256" s="457"/>
      <c r="AG256" s="457"/>
      <c r="AH256" s="457"/>
      <c r="AI256" s="457"/>
      <c r="AJ256" s="457"/>
      <c r="AK256" s="457"/>
      <c r="AL256" s="457"/>
      <c r="AM256" s="457"/>
      <c r="AN256" s="457"/>
      <c r="AO256" s="458"/>
      <c r="AQ256" s="84" t="s">
        <v>395</v>
      </c>
      <c r="AU256" s="459" t="str">
        <f t="shared" ca="1" si="45"/>
        <v>AK</v>
      </c>
      <c r="AV256" s="459">
        <f t="shared" si="48"/>
        <v>225</v>
      </c>
      <c r="AW256" s="259" t="str">
        <f t="shared" ca="1" si="46"/>
        <v>AK225</v>
      </c>
      <c r="AX256" s="268">
        <f t="shared" si="50"/>
        <v>7</v>
      </c>
      <c r="AY256" s="259" t="str">
        <f t="shared" ca="1" si="49"/>
        <v>8. Ownership - Capital Costs</v>
      </c>
      <c r="AZ256" s="268" t="s">
        <v>1214</v>
      </c>
      <c r="BA256" s="259" t="s">
        <v>1224</v>
      </c>
      <c r="BB256" s="259">
        <v>2051</v>
      </c>
      <c r="BC256" s="259" t="str">
        <f t="shared" ca="1" si="47"/>
        <v>7_AK225_OM_building_2051</v>
      </c>
      <c r="BD256" s="259" t="s">
        <v>540</v>
      </c>
      <c r="BE256" s="259"/>
      <c r="BF256" s="268" t="str">
        <f t="shared" si="44"/>
        <v>&gt;=0</v>
      </c>
      <c r="BG256" s="268" t="s">
        <v>85</v>
      </c>
      <c r="BH256" s="268" t="s">
        <v>85</v>
      </c>
    </row>
    <row r="257" spans="1:60" ht="13.5" hidden="1" customHeight="1" thickBot="1">
      <c r="A257" s="185"/>
      <c r="B257" s="584"/>
      <c r="C257" s="228"/>
      <c r="D257" s="585"/>
      <c r="E257" s="585"/>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7"/>
      <c r="AF257" s="457"/>
      <c r="AG257" s="457"/>
      <c r="AH257" s="457"/>
      <c r="AI257" s="457"/>
      <c r="AJ257" s="457"/>
      <c r="AK257" s="457"/>
      <c r="AL257" s="457"/>
      <c r="AM257" s="457"/>
      <c r="AN257" s="457"/>
      <c r="AO257" s="458"/>
      <c r="AQ257" s="84" t="s">
        <v>395</v>
      </c>
      <c r="AU257" s="459" t="str">
        <f t="shared" ca="1" si="45"/>
        <v>AL</v>
      </c>
      <c r="AV257" s="459">
        <f t="shared" si="48"/>
        <v>225</v>
      </c>
      <c r="AW257" s="259" t="str">
        <f t="shared" ca="1" si="46"/>
        <v>AL225</v>
      </c>
      <c r="AX257" s="268">
        <f t="shared" si="50"/>
        <v>7</v>
      </c>
      <c r="AY257" s="259" t="str">
        <f t="shared" ca="1" si="49"/>
        <v>8. Ownership - Capital Costs</v>
      </c>
      <c r="AZ257" s="268" t="s">
        <v>1214</v>
      </c>
      <c r="BA257" s="259" t="s">
        <v>1224</v>
      </c>
      <c r="BB257" s="259">
        <v>2052</v>
      </c>
      <c r="BC257" s="259" t="str">
        <f t="shared" ca="1" si="47"/>
        <v>7_AL225_OM_building_2052</v>
      </c>
      <c r="BD257" s="259" t="s">
        <v>540</v>
      </c>
      <c r="BE257" s="259"/>
      <c r="BF257" s="268" t="str">
        <f t="shared" si="44"/>
        <v>&gt;=0</v>
      </c>
      <c r="BG257" s="268" t="s">
        <v>85</v>
      </c>
      <c r="BH257" s="268" t="s">
        <v>85</v>
      </c>
    </row>
    <row r="258" spans="1:60" ht="13.5" hidden="1" customHeight="1" thickBot="1">
      <c r="A258" s="185"/>
      <c r="B258" s="584"/>
      <c r="C258" s="228"/>
      <c r="D258" s="585"/>
      <c r="E258" s="585"/>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7"/>
      <c r="AF258" s="457"/>
      <c r="AG258" s="457"/>
      <c r="AH258" s="457"/>
      <c r="AI258" s="457"/>
      <c r="AJ258" s="457"/>
      <c r="AK258" s="457"/>
      <c r="AL258" s="457"/>
      <c r="AM258" s="457"/>
      <c r="AN258" s="457"/>
      <c r="AO258" s="458"/>
      <c r="AQ258" s="84" t="s">
        <v>395</v>
      </c>
      <c r="AU258" s="459" t="str">
        <f t="shared" ca="1" si="45"/>
        <v>AM</v>
      </c>
      <c r="AV258" s="459">
        <f t="shared" si="48"/>
        <v>225</v>
      </c>
      <c r="AW258" s="259" t="str">
        <f t="shared" ca="1" si="46"/>
        <v>AM225</v>
      </c>
      <c r="AX258" s="268">
        <f t="shared" si="50"/>
        <v>7</v>
      </c>
      <c r="AY258" s="259" t="str">
        <f t="shared" ca="1" si="49"/>
        <v>8. Ownership - Capital Costs</v>
      </c>
      <c r="AZ258" s="268" t="s">
        <v>1214</v>
      </c>
      <c r="BA258" s="259" t="s">
        <v>1224</v>
      </c>
      <c r="BB258" s="259">
        <v>2053</v>
      </c>
      <c r="BC258" s="259" t="str">
        <f t="shared" ca="1" si="47"/>
        <v>7_AM225_OM_building_2053</v>
      </c>
      <c r="BD258" s="259" t="s">
        <v>540</v>
      </c>
      <c r="BE258" s="259"/>
      <c r="BF258" s="268" t="str">
        <f t="shared" si="44"/>
        <v>&gt;=0</v>
      </c>
      <c r="BG258" s="268" t="s">
        <v>85</v>
      </c>
      <c r="BH258" s="268" t="s">
        <v>85</v>
      </c>
    </row>
    <row r="259" spans="1:60" ht="13.5" hidden="1" customHeight="1" thickBot="1">
      <c r="A259" s="185"/>
      <c r="B259" s="584"/>
      <c r="C259" s="228"/>
      <c r="D259" s="585"/>
      <c r="E259" s="585"/>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7"/>
      <c r="AF259" s="457"/>
      <c r="AG259" s="457"/>
      <c r="AH259" s="457"/>
      <c r="AI259" s="457"/>
      <c r="AJ259" s="457"/>
      <c r="AK259" s="457"/>
      <c r="AL259" s="457"/>
      <c r="AM259" s="457"/>
      <c r="AN259" s="457"/>
      <c r="AO259" s="458"/>
      <c r="AQ259" s="84" t="s">
        <v>395</v>
      </c>
      <c r="AU259" s="459" t="str">
        <f t="shared" ca="1" si="45"/>
        <v>AN</v>
      </c>
      <c r="AV259" s="459">
        <f t="shared" si="48"/>
        <v>225</v>
      </c>
      <c r="AW259" s="259" t="str">
        <f t="shared" ca="1" si="46"/>
        <v>AN225</v>
      </c>
      <c r="AX259" s="268">
        <f t="shared" si="50"/>
        <v>7</v>
      </c>
      <c r="AY259" s="259" t="str">
        <f t="shared" ca="1" si="49"/>
        <v>8. Ownership - Capital Costs</v>
      </c>
      <c r="AZ259" s="268" t="s">
        <v>1214</v>
      </c>
      <c r="BA259" s="259" t="s">
        <v>1224</v>
      </c>
      <c r="BB259" s="259">
        <v>2054</v>
      </c>
      <c r="BC259" s="259" t="str">
        <f t="shared" ca="1" si="47"/>
        <v>7_AN225_OM_building_2054</v>
      </c>
      <c r="BD259" s="259" t="s">
        <v>540</v>
      </c>
      <c r="BE259" s="259"/>
      <c r="BF259" s="268" t="str">
        <f t="shared" si="44"/>
        <v>&gt;=0</v>
      </c>
      <c r="BG259" s="268" t="s">
        <v>85</v>
      </c>
      <c r="BH259" s="268" t="s">
        <v>85</v>
      </c>
    </row>
    <row r="260" spans="1:60" ht="13.5" hidden="1" customHeight="1" thickBot="1">
      <c r="A260" s="185"/>
      <c r="B260" s="584"/>
      <c r="C260" s="228"/>
      <c r="D260" s="585"/>
      <c r="E260" s="585"/>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7"/>
      <c r="AF260" s="457"/>
      <c r="AG260" s="457"/>
      <c r="AH260" s="457"/>
      <c r="AI260" s="457"/>
      <c r="AJ260" s="457"/>
      <c r="AK260" s="457"/>
      <c r="AL260" s="457"/>
      <c r="AM260" s="457"/>
      <c r="AN260" s="457"/>
      <c r="AO260" s="458"/>
      <c r="AQ260" s="84" t="s">
        <v>395</v>
      </c>
      <c r="AU260" s="459" t="str">
        <f t="shared" ca="1" si="45"/>
        <v>AO</v>
      </c>
      <c r="AV260" s="459">
        <f t="shared" si="48"/>
        <v>225</v>
      </c>
      <c r="AW260" s="259" t="str">
        <f t="shared" ca="1" si="46"/>
        <v>AO225</v>
      </c>
      <c r="AX260" s="268">
        <v>7</v>
      </c>
      <c r="AY260" s="259" t="str">
        <f t="shared" ca="1" si="49"/>
        <v>8. Ownership - Capital Costs</v>
      </c>
      <c r="AZ260" s="268" t="s">
        <v>1214</v>
      </c>
      <c r="BA260" s="259" t="s">
        <v>1224</v>
      </c>
      <c r="BB260" s="259" t="s">
        <v>1216</v>
      </c>
      <c r="BC260" s="259" t="str">
        <f t="shared" ca="1" si="47"/>
        <v>7_AO225_OM_building_Additional_Info</v>
      </c>
      <c r="BD260" s="268" t="s">
        <v>223</v>
      </c>
      <c r="BE260" s="268">
        <v>100</v>
      </c>
      <c r="BG260" s="268" t="s">
        <v>85</v>
      </c>
      <c r="BH260" s="268" t="s">
        <v>85</v>
      </c>
    </row>
    <row r="261" spans="1:60" ht="13.5" thickBot="1">
      <c r="A261" s="185">
        <f>+A225+1</f>
        <v>9</v>
      </c>
      <c r="B261" s="584"/>
      <c r="C261" s="228" t="s">
        <v>1225</v>
      </c>
      <c r="D261" s="585" t="s">
        <v>1213</v>
      </c>
      <c r="E261" s="585"/>
      <c r="F261" s="441"/>
      <c r="G261" s="441"/>
      <c r="H261" s="441"/>
      <c r="I261" s="441"/>
      <c r="J261" s="441"/>
      <c r="K261" s="441"/>
      <c r="L261" s="441"/>
      <c r="M261" s="441"/>
      <c r="N261" s="441"/>
      <c r="O261" s="441"/>
      <c r="P261" s="441"/>
      <c r="Q261" s="441"/>
      <c r="R261" s="441"/>
      <c r="S261" s="441"/>
      <c r="T261" s="441"/>
      <c r="U261" s="441"/>
      <c r="V261" s="441"/>
      <c r="W261" s="441"/>
      <c r="X261" s="441"/>
      <c r="Y261" s="441"/>
      <c r="Z261" s="441"/>
      <c r="AA261" s="441"/>
      <c r="AB261" s="441"/>
      <c r="AC261" s="441"/>
      <c r="AD261" s="441"/>
      <c r="AE261" s="442"/>
      <c r="AF261" s="442"/>
      <c r="AG261" s="442"/>
      <c r="AH261" s="442"/>
      <c r="AI261" s="442"/>
      <c r="AJ261" s="442"/>
      <c r="AK261" s="442"/>
      <c r="AL261" s="442"/>
      <c r="AM261" s="442"/>
      <c r="AN261" s="442"/>
      <c r="AO261" s="227"/>
      <c r="AS261" s="84" t="s">
        <v>42</v>
      </c>
      <c r="AT261" s="460" t="str">
        <f ca="1">SUBSTITUTE(CELL("address",F261),"$","")</f>
        <v>F261</v>
      </c>
      <c r="AU261" s="461" t="str">
        <f ca="1">CHAR(CODE(AT261))</f>
        <v>F</v>
      </c>
      <c r="AV261" s="461">
        <f>ROW(AT261)</f>
        <v>261</v>
      </c>
      <c r="AW261" s="462" t="str">
        <f ca="1">CONCATENATE(AU261&amp;AV261)</f>
        <v>F261</v>
      </c>
      <c r="AX261" s="455">
        <f t="shared" ref="AX261:AX324" si="51">$AX$5</f>
        <v>7</v>
      </c>
      <c r="AY261" s="462" t="str">
        <f t="shared" ca="1" si="49"/>
        <v>8. Ownership - Capital Costs</v>
      </c>
      <c r="AZ261" s="455" t="s">
        <v>1214</v>
      </c>
      <c r="BA261" s="462" t="s">
        <v>1226</v>
      </c>
      <c r="BB261" s="462">
        <v>2020</v>
      </c>
      <c r="BC261" s="462" t="str">
        <f ca="1">AX261&amp;"_"&amp;AW261&amp;"_"&amp;BA261&amp;"_"&amp;BB261</f>
        <v>7_F261_Project_substation_2020</v>
      </c>
      <c r="BD261" s="462" t="s">
        <v>540</v>
      </c>
      <c r="BE261" s="462"/>
      <c r="BF261" s="455" t="str">
        <f t="shared" ref="BF261:BF295" si="52">"&gt;=0"</f>
        <v>&gt;=0</v>
      </c>
      <c r="BG261" s="455" t="s">
        <v>85</v>
      </c>
      <c r="BH261" s="455" t="s">
        <v>85</v>
      </c>
    </row>
    <row r="262" spans="1:60" ht="13.5" hidden="1" customHeight="1" thickBot="1">
      <c r="A262" s="185"/>
      <c r="B262" s="584"/>
      <c r="C262" s="228"/>
      <c r="D262" s="585"/>
      <c r="E262" s="585"/>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7"/>
      <c r="AF262" s="457"/>
      <c r="AG262" s="457"/>
      <c r="AH262" s="457"/>
      <c r="AI262" s="457"/>
      <c r="AJ262" s="457"/>
      <c r="AK262" s="457"/>
      <c r="AL262" s="457"/>
      <c r="AM262" s="457"/>
      <c r="AN262" s="457"/>
      <c r="AO262" s="458"/>
      <c r="AQ262" s="84" t="s">
        <v>395</v>
      </c>
      <c r="AU262" s="459" t="str">
        <f t="shared" ref="AU262:AU296" ca="1" si="53">IF(AU261="Z","AA",IF(LEN(AU261)=1,CHAR(CODE(AU261)+1),IF(RIGHT(AU261,1)="Z",CHAR(CODE(LEFT(AU261,1))+1),LEFT(AU261,1))&amp;CHAR(65+MOD(CODE(RIGHT(AU261,1))+1-65,26))))</f>
        <v>G</v>
      </c>
      <c r="AV262" s="459">
        <f>AV261</f>
        <v>261</v>
      </c>
      <c r="AW262" s="259" t="str">
        <f t="shared" ref="AW262:AW296" ca="1" si="54">CONCATENATE(AU262&amp;AV262)</f>
        <v>G261</v>
      </c>
      <c r="AX262" s="268">
        <f t="shared" si="51"/>
        <v>7</v>
      </c>
      <c r="AY262" s="259" t="str">
        <f t="shared" ca="1" si="49"/>
        <v>8. Ownership - Capital Costs</v>
      </c>
      <c r="AZ262" s="268" t="s">
        <v>1214</v>
      </c>
      <c r="BA262" s="259" t="s">
        <v>1226</v>
      </c>
      <c r="BB262" s="259">
        <v>2021</v>
      </c>
      <c r="BC262" s="259" t="str">
        <f t="shared" ref="BC262:BC296" ca="1" si="55">AX262&amp;"_"&amp;AW262&amp;"_"&amp;BA262&amp;"_"&amp;BB262</f>
        <v>7_G261_Project_substation_2021</v>
      </c>
      <c r="BD262" s="259" t="s">
        <v>540</v>
      </c>
      <c r="BE262" s="259"/>
      <c r="BF262" s="268" t="str">
        <f t="shared" si="52"/>
        <v>&gt;=0</v>
      </c>
      <c r="BG262" s="268" t="s">
        <v>85</v>
      </c>
      <c r="BH262" s="268" t="s">
        <v>85</v>
      </c>
    </row>
    <row r="263" spans="1:60" ht="13.5" hidden="1" customHeight="1" thickBot="1">
      <c r="A263" s="185"/>
      <c r="B263" s="584"/>
      <c r="C263" s="228"/>
      <c r="D263" s="585"/>
      <c r="E263" s="585"/>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7"/>
      <c r="AF263" s="457"/>
      <c r="AG263" s="457"/>
      <c r="AH263" s="457"/>
      <c r="AI263" s="457"/>
      <c r="AJ263" s="457"/>
      <c r="AK263" s="457"/>
      <c r="AL263" s="457"/>
      <c r="AM263" s="457"/>
      <c r="AN263" s="457"/>
      <c r="AO263" s="458"/>
      <c r="AQ263" s="84" t="s">
        <v>395</v>
      </c>
      <c r="AU263" s="459" t="str">
        <f t="shared" ca="1" si="53"/>
        <v>H</v>
      </c>
      <c r="AV263" s="459">
        <f t="shared" ref="AV263:AV296" si="56">AV262</f>
        <v>261</v>
      </c>
      <c r="AW263" s="259" t="str">
        <f t="shared" ca="1" si="54"/>
        <v>H261</v>
      </c>
      <c r="AX263" s="268">
        <f t="shared" si="51"/>
        <v>7</v>
      </c>
      <c r="AY263" s="259" t="str">
        <f t="shared" ca="1" si="49"/>
        <v>8. Ownership - Capital Costs</v>
      </c>
      <c r="AZ263" s="268" t="s">
        <v>1214</v>
      </c>
      <c r="BA263" s="259" t="s">
        <v>1226</v>
      </c>
      <c r="BB263" s="259">
        <v>2022</v>
      </c>
      <c r="BC263" s="259" t="str">
        <f t="shared" ca="1" si="55"/>
        <v>7_H261_Project_substation_2022</v>
      </c>
      <c r="BD263" s="259" t="s">
        <v>540</v>
      </c>
      <c r="BE263" s="259"/>
      <c r="BF263" s="268" t="str">
        <f t="shared" si="52"/>
        <v>&gt;=0</v>
      </c>
      <c r="BG263" s="268" t="s">
        <v>85</v>
      </c>
      <c r="BH263" s="268" t="s">
        <v>85</v>
      </c>
    </row>
    <row r="264" spans="1:60" ht="13.5" hidden="1" customHeight="1" thickBot="1">
      <c r="A264" s="185"/>
      <c r="B264" s="584"/>
      <c r="C264" s="228"/>
      <c r="D264" s="585"/>
      <c r="E264" s="585"/>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7"/>
      <c r="AF264" s="457"/>
      <c r="AG264" s="457"/>
      <c r="AH264" s="457"/>
      <c r="AI264" s="457"/>
      <c r="AJ264" s="457"/>
      <c r="AK264" s="457"/>
      <c r="AL264" s="457"/>
      <c r="AM264" s="457"/>
      <c r="AN264" s="457"/>
      <c r="AO264" s="458"/>
      <c r="AQ264" s="84" t="s">
        <v>395</v>
      </c>
      <c r="AU264" s="459" t="str">
        <f t="shared" ca="1" si="53"/>
        <v>I</v>
      </c>
      <c r="AV264" s="459">
        <f t="shared" si="56"/>
        <v>261</v>
      </c>
      <c r="AW264" s="259" t="str">
        <f t="shared" ca="1" si="54"/>
        <v>I261</v>
      </c>
      <c r="AX264" s="268">
        <f t="shared" si="51"/>
        <v>7</v>
      </c>
      <c r="AY264" s="259" t="str">
        <f t="shared" ca="1" si="49"/>
        <v>8. Ownership - Capital Costs</v>
      </c>
      <c r="AZ264" s="268" t="s">
        <v>1214</v>
      </c>
      <c r="BA264" s="259" t="s">
        <v>1226</v>
      </c>
      <c r="BB264" s="259">
        <v>2023</v>
      </c>
      <c r="BC264" s="259" t="str">
        <f t="shared" ca="1" si="55"/>
        <v>7_I261_Project_substation_2023</v>
      </c>
      <c r="BD264" s="259" t="s">
        <v>540</v>
      </c>
      <c r="BE264" s="259"/>
      <c r="BF264" s="268" t="str">
        <f t="shared" si="52"/>
        <v>&gt;=0</v>
      </c>
      <c r="BG264" s="268" t="s">
        <v>85</v>
      </c>
      <c r="BH264" s="268" t="s">
        <v>85</v>
      </c>
    </row>
    <row r="265" spans="1:60" ht="13.5" hidden="1" customHeight="1" thickBot="1">
      <c r="A265" s="185"/>
      <c r="B265" s="584"/>
      <c r="C265" s="228"/>
      <c r="D265" s="585"/>
      <c r="E265" s="585"/>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7"/>
      <c r="AF265" s="457"/>
      <c r="AG265" s="457"/>
      <c r="AH265" s="457"/>
      <c r="AI265" s="457"/>
      <c r="AJ265" s="457"/>
      <c r="AK265" s="457"/>
      <c r="AL265" s="457"/>
      <c r="AM265" s="457"/>
      <c r="AN265" s="457"/>
      <c r="AO265" s="458"/>
      <c r="AQ265" s="84" t="s">
        <v>395</v>
      </c>
      <c r="AU265" s="459" t="str">
        <f t="shared" ca="1" si="53"/>
        <v>J</v>
      </c>
      <c r="AV265" s="459">
        <f t="shared" si="56"/>
        <v>261</v>
      </c>
      <c r="AW265" s="259" t="str">
        <f t="shared" ca="1" si="54"/>
        <v>J261</v>
      </c>
      <c r="AX265" s="268">
        <f t="shared" si="51"/>
        <v>7</v>
      </c>
      <c r="AY265" s="259" t="str">
        <f t="shared" ca="1" si="49"/>
        <v>8. Ownership - Capital Costs</v>
      </c>
      <c r="AZ265" s="268" t="s">
        <v>1214</v>
      </c>
      <c r="BA265" s="259" t="s">
        <v>1226</v>
      </c>
      <c r="BB265" s="259">
        <v>2024</v>
      </c>
      <c r="BC265" s="259" t="str">
        <f t="shared" ca="1" si="55"/>
        <v>7_J261_Project_substation_2024</v>
      </c>
      <c r="BD265" s="259" t="s">
        <v>540</v>
      </c>
      <c r="BE265" s="259"/>
      <c r="BF265" s="268" t="str">
        <f t="shared" si="52"/>
        <v>&gt;=0</v>
      </c>
      <c r="BG265" s="268" t="s">
        <v>85</v>
      </c>
      <c r="BH265" s="268" t="s">
        <v>85</v>
      </c>
    </row>
    <row r="266" spans="1:60" ht="13.5" hidden="1" customHeight="1" thickBot="1">
      <c r="A266" s="185"/>
      <c r="B266" s="584"/>
      <c r="C266" s="228"/>
      <c r="D266" s="585"/>
      <c r="E266" s="585"/>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7"/>
      <c r="AF266" s="457"/>
      <c r="AG266" s="457"/>
      <c r="AH266" s="457"/>
      <c r="AI266" s="457"/>
      <c r="AJ266" s="457"/>
      <c r="AK266" s="457"/>
      <c r="AL266" s="457"/>
      <c r="AM266" s="457"/>
      <c r="AN266" s="457"/>
      <c r="AO266" s="458"/>
      <c r="AQ266" s="84" t="s">
        <v>395</v>
      </c>
      <c r="AU266" s="459" t="str">
        <f t="shared" ca="1" si="53"/>
        <v>K</v>
      </c>
      <c r="AV266" s="459">
        <f t="shared" si="56"/>
        <v>261</v>
      </c>
      <c r="AW266" s="259" t="str">
        <f t="shared" ca="1" si="54"/>
        <v>K261</v>
      </c>
      <c r="AX266" s="268">
        <f t="shared" si="51"/>
        <v>7</v>
      </c>
      <c r="AY266" s="259" t="str">
        <f t="shared" ca="1" si="49"/>
        <v>8. Ownership - Capital Costs</v>
      </c>
      <c r="AZ266" s="268" t="s">
        <v>1214</v>
      </c>
      <c r="BA266" s="259" t="s">
        <v>1226</v>
      </c>
      <c r="BB266" s="259">
        <v>2025</v>
      </c>
      <c r="BC266" s="259" t="str">
        <f t="shared" ca="1" si="55"/>
        <v>7_K261_Project_substation_2025</v>
      </c>
      <c r="BD266" s="259" t="s">
        <v>540</v>
      </c>
      <c r="BE266" s="259"/>
      <c r="BF266" s="268" t="str">
        <f t="shared" si="52"/>
        <v>&gt;=0</v>
      </c>
      <c r="BG266" s="268" t="s">
        <v>85</v>
      </c>
      <c r="BH266" s="268" t="s">
        <v>85</v>
      </c>
    </row>
    <row r="267" spans="1:60" ht="13.5" hidden="1" customHeight="1" thickBot="1">
      <c r="A267" s="185"/>
      <c r="B267" s="584"/>
      <c r="C267" s="228"/>
      <c r="D267" s="585"/>
      <c r="E267" s="585"/>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7"/>
      <c r="AF267" s="457"/>
      <c r="AG267" s="457"/>
      <c r="AH267" s="457"/>
      <c r="AI267" s="457"/>
      <c r="AJ267" s="457"/>
      <c r="AK267" s="457"/>
      <c r="AL267" s="457"/>
      <c r="AM267" s="457"/>
      <c r="AN267" s="457"/>
      <c r="AO267" s="458"/>
      <c r="AQ267" s="84" t="s">
        <v>395</v>
      </c>
      <c r="AU267" s="459" t="str">
        <f t="shared" ca="1" si="53"/>
        <v>L</v>
      </c>
      <c r="AV267" s="459">
        <f t="shared" si="56"/>
        <v>261</v>
      </c>
      <c r="AW267" s="259" t="str">
        <f t="shared" ca="1" si="54"/>
        <v>L261</v>
      </c>
      <c r="AX267" s="268">
        <f t="shared" si="51"/>
        <v>7</v>
      </c>
      <c r="AY267" s="259" t="str">
        <f t="shared" ca="1" si="49"/>
        <v>8. Ownership - Capital Costs</v>
      </c>
      <c r="AZ267" s="268" t="s">
        <v>1214</v>
      </c>
      <c r="BA267" s="259" t="s">
        <v>1226</v>
      </c>
      <c r="BB267" s="259">
        <v>2026</v>
      </c>
      <c r="BC267" s="259" t="str">
        <f t="shared" ca="1" si="55"/>
        <v>7_L261_Project_substation_2026</v>
      </c>
      <c r="BD267" s="259" t="s">
        <v>540</v>
      </c>
      <c r="BE267" s="259"/>
      <c r="BF267" s="268" t="str">
        <f t="shared" si="52"/>
        <v>&gt;=0</v>
      </c>
      <c r="BG267" s="268" t="s">
        <v>85</v>
      </c>
      <c r="BH267" s="268" t="s">
        <v>85</v>
      </c>
    </row>
    <row r="268" spans="1:60" ht="13.5" hidden="1" customHeight="1" thickBot="1">
      <c r="A268" s="185"/>
      <c r="B268" s="584"/>
      <c r="C268" s="228"/>
      <c r="D268" s="585"/>
      <c r="E268" s="585"/>
      <c r="F268" s="456"/>
      <c r="G268" s="456"/>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7"/>
      <c r="AF268" s="457"/>
      <c r="AG268" s="457"/>
      <c r="AH268" s="457"/>
      <c r="AI268" s="457"/>
      <c r="AJ268" s="457"/>
      <c r="AK268" s="457"/>
      <c r="AL268" s="457"/>
      <c r="AM268" s="457"/>
      <c r="AN268" s="457"/>
      <c r="AO268" s="458"/>
      <c r="AQ268" s="84" t="s">
        <v>395</v>
      </c>
      <c r="AU268" s="459" t="str">
        <f t="shared" ca="1" si="53"/>
        <v>M</v>
      </c>
      <c r="AV268" s="459">
        <f t="shared" si="56"/>
        <v>261</v>
      </c>
      <c r="AW268" s="259" t="str">
        <f t="shared" ca="1" si="54"/>
        <v>M261</v>
      </c>
      <c r="AX268" s="268">
        <f t="shared" si="51"/>
        <v>7</v>
      </c>
      <c r="AY268" s="259" t="str">
        <f t="shared" ca="1" si="49"/>
        <v>8. Ownership - Capital Costs</v>
      </c>
      <c r="AZ268" s="268" t="s">
        <v>1214</v>
      </c>
      <c r="BA268" s="259" t="s">
        <v>1226</v>
      </c>
      <c r="BB268" s="259">
        <v>2027</v>
      </c>
      <c r="BC268" s="259" t="str">
        <f t="shared" ca="1" si="55"/>
        <v>7_M261_Project_substation_2027</v>
      </c>
      <c r="BD268" s="259" t="s">
        <v>540</v>
      </c>
      <c r="BE268" s="259"/>
      <c r="BF268" s="268" t="str">
        <f t="shared" si="52"/>
        <v>&gt;=0</v>
      </c>
      <c r="BG268" s="268" t="s">
        <v>85</v>
      </c>
      <c r="BH268" s="268" t="s">
        <v>85</v>
      </c>
    </row>
    <row r="269" spans="1:60" ht="13.5" hidden="1" customHeight="1" thickBot="1">
      <c r="A269" s="185"/>
      <c r="B269" s="584"/>
      <c r="C269" s="228"/>
      <c r="D269" s="585"/>
      <c r="E269" s="585"/>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7"/>
      <c r="AF269" s="457"/>
      <c r="AG269" s="457"/>
      <c r="AH269" s="457"/>
      <c r="AI269" s="457"/>
      <c r="AJ269" s="457"/>
      <c r="AK269" s="457"/>
      <c r="AL269" s="457"/>
      <c r="AM269" s="457"/>
      <c r="AN269" s="457"/>
      <c r="AO269" s="458"/>
      <c r="AQ269" s="84" t="s">
        <v>395</v>
      </c>
      <c r="AU269" s="459" t="str">
        <f t="shared" ca="1" si="53"/>
        <v>N</v>
      </c>
      <c r="AV269" s="459">
        <f t="shared" si="56"/>
        <v>261</v>
      </c>
      <c r="AW269" s="259" t="str">
        <f t="shared" ca="1" si="54"/>
        <v>N261</v>
      </c>
      <c r="AX269" s="268">
        <f t="shared" si="51"/>
        <v>7</v>
      </c>
      <c r="AY269" s="259" t="str">
        <f t="shared" ca="1" si="49"/>
        <v>8. Ownership - Capital Costs</v>
      </c>
      <c r="AZ269" s="268" t="s">
        <v>1214</v>
      </c>
      <c r="BA269" s="259" t="s">
        <v>1226</v>
      </c>
      <c r="BB269" s="259">
        <v>2028</v>
      </c>
      <c r="BC269" s="259" t="str">
        <f t="shared" ca="1" si="55"/>
        <v>7_N261_Project_substation_2028</v>
      </c>
      <c r="BD269" s="259" t="s">
        <v>540</v>
      </c>
      <c r="BE269" s="259"/>
      <c r="BF269" s="268" t="str">
        <f t="shared" si="52"/>
        <v>&gt;=0</v>
      </c>
      <c r="BG269" s="268" t="s">
        <v>85</v>
      </c>
      <c r="BH269" s="268" t="s">
        <v>85</v>
      </c>
    </row>
    <row r="270" spans="1:60" ht="13.5" hidden="1" customHeight="1" thickBot="1">
      <c r="A270" s="185"/>
      <c r="B270" s="584"/>
      <c r="C270" s="228"/>
      <c r="D270" s="585"/>
      <c r="E270" s="585"/>
      <c r="F270" s="456"/>
      <c r="G270" s="456"/>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7"/>
      <c r="AF270" s="457"/>
      <c r="AG270" s="457"/>
      <c r="AH270" s="457"/>
      <c r="AI270" s="457"/>
      <c r="AJ270" s="457"/>
      <c r="AK270" s="457"/>
      <c r="AL270" s="457"/>
      <c r="AM270" s="457"/>
      <c r="AN270" s="457"/>
      <c r="AO270" s="458"/>
      <c r="AQ270" s="84" t="s">
        <v>395</v>
      </c>
      <c r="AU270" s="459" t="str">
        <f t="shared" ca="1" si="53"/>
        <v>O</v>
      </c>
      <c r="AV270" s="459">
        <f t="shared" si="56"/>
        <v>261</v>
      </c>
      <c r="AW270" s="259" t="str">
        <f t="shared" ca="1" si="54"/>
        <v>O261</v>
      </c>
      <c r="AX270" s="268">
        <f t="shared" si="51"/>
        <v>7</v>
      </c>
      <c r="AY270" s="259" t="str">
        <f t="shared" ca="1" si="49"/>
        <v>8. Ownership - Capital Costs</v>
      </c>
      <c r="AZ270" s="268" t="s">
        <v>1214</v>
      </c>
      <c r="BA270" s="259" t="s">
        <v>1226</v>
      </c>
      <c r="BB270" s="259">
        <v>2029</v>
      </c>
      <c r="BC270" s="259" t="str">
        <f t="shared" ca="1" si="55"/>
        <v>7_O261_Project_substation_2029</v>
      </c>
      <c r="BD270" s="259" t="s">
        <v>540</v>
      </c>
      <c r="BE270" s="259"/>
      <c r="BF270" s="268" t="str">
        <f t="shared" si="52"/>
        <v>&gt;=0</v>
      </c>
      <c r="BG270" s="268" t="s">
        <v>85</v>
      </c>
      <c r="BH270" s="268" t="s">
        <v>85</v>
      </c>
    </row>
    <row r="271" spans="1:60" ht="13.5" hidden="1" customHeight="1" thickBot="1">
      <c r="A271" s="185"/>
      <c r="B271" s="584"/>
      <c r="C271" s="228"/>
      <c r="D271" s="585"/>
      <c r="E271" s="585"/>
      <c r="F271" s="456"/>
      <c r="G271" s="456"/>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7"/>
      <c r="AF271" s="457"/>
      <c r="AG271" s="457"/>
      <c r="AH271" s="457"/>
      <c r="AI271" s="457"/>
      <c r="AJ271" s="457"/>
      <c r="AK271" s="457"/>
      <c r="AL271" s="457"/>
      <c r="AM271" s="457"/>
      <c r="AN271" s="457"/>
      <c r="AO271" s="458"/>
      <c r="AQ271" s="84" t="s">
        <v>395</v>
      </c>
      <c r="AU271" s="459" t="str">
        <f t="shared" ca="1" si="53"/>
        <v>P</v>
      </c>
      <c r="AV271" s="459">
        <f t="shared" si="56"/>
        <v>261</v>
      </c>
      <c r="AW271" s="259" t="str">
        <f t="shared" ca="1" si="54"/>
        <v>P261</v>
      </c>
      <c r="AX271" s="268">
        <f t="shared" si="51"/>
        <v>7</v>
      </c>
      <c r="AY271" s="259" t="str">
        <f t="shared" ca="1" si="49"/>
        <v>8. Ownership - Capital Costs</v>
      </c>
      <c r="AZ271" s="268" t="s">
        <v>1214</v>
      </c>
      <c r="BA271" s="259" t="s">
        <v>1226</v>
      </c>
      <c r="BB271" s="259">
        <v>2030</v>
      </c>
      <c r="BC271" s="259" t="str">
        <f t="shared" ca="1" si="55"/>
        <v>7_P261_Project_substation_2030</v>
      </c>
      <c r="BD271" s="259" t="s">
        <v>540</v>
      </c>
      <c r="BE271" s="259"/>
      <c r="BF271" s="268" t="str">
        <f t="shared" si="52"/>
        <v>&gt;=0</v>
      </c>
      <c r="BG271" s="268" t="s">
        <v>85</v>
      </c>
      <c r="BH271" s="268" t="s">
        <v>85</v>
      </c>
    </row>
    <row r="272" spans="1:60" ht="13.5" hidden="1" customHeight="1" thickBot="1">
      <c r="A272" s="185"/>
      <c r="B272" s="584"/>
      <c r="C272" s="228"/>
      <c r="D272" s="585"/>
      <c r="E272" s="585"/>
      <c r="F272" s="456"/>
      <c r="G272" s="456"/>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7"/>
      <c r="AF272" s="457"/>
      <c r="AG272" s="457"/>
      <c r="AH272" s="457"/>
      <c r="AI272" s="457"/>
      <c r="AJ272" s="457"/>
      <c r="AK272" s="457"/>
      <c r="AL272" s="457"/>
      <c r="AM272" s="457"/>
      <c r="AN272" s="457"/>
      <c r="AO272" s="458"/>
      <c r="AQ272" s="84" t="s">
        <v>395</v>
      </c>
      <c r="AU272" s="459" t="str">
        <f t="shared" ca="1" si="53"/>
        <v>Q</v>
      </c>
      <c r="AV272" s="459">
        <f t="shared" si="56"/>
        <v>261</v>
      </c>
      <c r="AW272" s="259" t="str">
        <f t="shared" ca="1" si="54"/>
        <v>Q261</v>
      </c>
      <c r="AX272" s="268">
        <f t="shared" si="51"/>
        <v>7</v>
      </c>
      <c r="AY272" s="259" t="str">
        <f t="shared" ca="1" si="49"/>
        <v>8. Ownership - Capital Costs</v>
      </c>
      <c r="AZ272" s="268" t="s">
        <v>1214</v>
      </c>
      <c r="BA272" s="259" t="s">
        <v>1226</v>
      </c>
      <c r="BB272" s="259">
        <v>2031</v>
      </c>
      <c r="BC272" s="259" t="str">
        <f t="shared" ca="1" si="55"/>
        <v>7_Q261_Project_substation_2031</v>
      </c>
      <c r="BD272" s="259" t="s">
        <v>540</v>
      </c>
      <c r="BE272" s="259"/>
      <c r="BF272" s="268" t="str">
        <f t="shared" si="52"/>
        <v>&gt;=0</v>
      </c>
      <c r="BG272" s="268" t="s">
        <v>85</v>
      </c>
      <c r="BH272" s="268" t="s">
        <v>85</v>
      </c>
    </row>
    <row r="273" spans="1:60" ht="13.5" hidden="1" customHeight="1" thickBot="1">
      <c r="A273" s="185"/>
      <c r="B273" s="584"/>
      <c r="C273" s="228"/>
      <c r="D273" s="585"/>
      <c r="E273" s="585"/>
      <c r="F273" s="456"/>
      <c r="G273" s="456"/>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7"/>
      <c r="AF273" s="457"/>
      <c r="AG273" s="457"/>
      <c r="AH273" s="457"/>
      <c r="AI273" s="457"/>
      <c r="AJ273" s="457"/>
      <c r="AK273" s="457"/>
      <c r="AL273" s="457"/>
      <c r="AM273" s="457"/>
      <c r="AN273" s="457"/>
      <c r="AO273" s="458"/>
      <c r="AQ273" s="84" t="s">
        <v>395</v>
      </c>
      <c r="AU273" s="459" t="str">
        <f t="shared" ca="1" si="53"/>
        <v>R</v>
      </c>
      <c r="AV273" s="459">
        <f t="shared" si="56"/>
        <v>261</v>
      </c>
      <c r="AW273" s="259" t="str">
        <f t="shared" ca="1" si="54"/>
        <v>R261</v>
      </c>
      <c r="AX273" s="268">
        <f t="shared" si="51"/>
        <v>7</v>
      </c>
      <c r="AY273" s="259" t="str">
        <f t="shared" ca="1" si="49"/>
        <v>8. Ownership - Capital Costs</v>
      </c>
      <c r="AZ273" s="268" t="s">
        <v>1214</v>
      </c>
      <c r="BA273" s="259" t="s">
        <v>1226</v>
      </c>
      <c r="BB273" s="259">
        <v>2032</v>
      </c>
      <c r="BC273" s="259" t="str">
        <f t="shared" ca="1" si="55"/>
        <v>7_R261_Project_substation_2032</v>
      </c>
      <c r="BD273" s="259" t="s">
        <v>540</v>
      </c>
      <c r="BE273" s="259"/>
      <c r="BF273" s="268" t="str">
        <f t="shared" si="52"/>
        <v>&gt;=0</v>
      </c>
      <c r="BG273" s="268" t="s">
        <v>85</v>
      </c>
      <c r="BH273" s="268" t="s">
        <v>85</v>
      </c>
    </row>
    <row r="274" spans="1:60" ht="13.5" hidden="1" customHeight="1" thickBot="1">
      <c r="A274" s="185"/>
      <c r="B274" s="584"/>
      <c r="C274" s="228"/>
      <c r="D274" s="585"/>
      <c r="E274" s="585"/>
      <c r="F274" s="456"/>
      <c r="G274" s="456"/>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7"/>
      <c r="AF274" s="457"/>
      <c r="AG274" s="457"/>
      <c r="AH274" s="457"/>
      <c r="AI274" s="457"/>
      <c r="AJ274" s="457"/>
      <c r="AK274" s="457"/>
      <c r="AL274" s="457"/>
      <c r="AM274" s="457"/>
      <c r="AN274" s="457"/>
      <c r="AO274" s="458"/>
      <c r="AQ274" s="84" t="s">
        <v>395</v>
      </c>
      <c r="AU274" s="459" t="str">
        <f t="shared" ca="1" si="53"/>
        <v>S</v>
      </c>
      <c r="AV274" s="459">
        <f t="shared" si="56"/>
        <v>261</v>
      </c>
      <c r="AW274" s="259" t="str">
        <f t="shared" ca="1" si="54"/>
        <v>S261</v>
      </c>
      <c r="AX274" s="268">
        <f t="shared" si="51"/>
        <v>7</v>
      </c>
      <c r="AY274" s="259" t="str">
        <f t="shared" ca="1" si="49"/>
        <v>8. Ownership - Capital Costs</v>
      </c>
      <c r="AZ274" s="268" t="s">
        <v>1214</v>
      </c>
      <c r="BA274" s="259" t="s">
        <v>1226</v>
      </c>
      <c r="BB274" s="259">
        <v>2033</v>
      </c>
      <c r="BC274" s="259" t="str">
        <f t="shared" ca="1" si="55"/>
        <v>7_S261_Project_substation_2033</v>
      </c>
      <c r="BD274" s="259" t="s">
        <v>540</v>
      </c>
      <c r="BE274" s="259"/>
      <c r="BF274" s="268" t="str">
        <f t="shared" si="52"/>
        <v>&gt;=0</v>
      </c>
      <c r="BG274" s="268" t="s">
        <v>85</v>
      </c>
      <c r="BH274" s="268" t="s">
        <v>85</v>
      </c>
    </row>
    <row r="275" spans="1:60" ht="13.5" hidden="1" customHeight="1" thickBot="1">
      <c r="A275" s="185"/>
      <c r="B275" s="584"/>
      <c r="C275" s="228"/>
      <c r="D275" s="585"/>
      <c r="E275" s="585"/>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7"/>
      <c r="AF275" s="457"/>
      <c r="AG275" s="457"/>
      <c r="AH275" s="457"/>
      <c r="AI275" s="457"/>
      <c r="AJ275" s="457"/>
      <c r="AK275" s="457"/>
      <c r="AL275" s="457"/>
      <c r="AM275" s="457"/>
      <c r="AN275" s="457"/>
      <c r="AO275" s="458"/>
      <c r="AQ275" s="84" t="s">
        <v>395</v>
      </c>
      <c r="AU275" s="459" t="str">
        <f t="shared" ca="1" si="53"/>
        <v>T</v>
      </c>
      <c r="AV275" s="459">
        <f t="shared" si="56"/>
        <v>261</v>
      </c>
      <c r="AW275" s="259" t="str">
        <f t="shared" ca="1" si="54"/>
        <v>T261</v>
      </c>
      <c r="AX275" s="268">
        <f t="shared" si="51"/>
        <v>7</v>
      </c>
      <c r="AY275" s="259" t="str">
        <f t="shared" ca="1" si="49"/>
        <v>8. Ownership - Capital Costs</v>
      </c>
      <c r="AZ275" s="268" t="s">
        <v>1214</v>
      </c>
      <c r="BA275" s="259" t="s">
        <v>1226</v>
      </c>
      <c r="BB275" s="259">
        <v>2034</v>
      </c>
      <c r="BC275" s="259" t="str">
        <f t="shared" ca="1" si="55"/>
        <v>7_T261_Project_substation_2034</v>
      </c>
      <c r="BD275" s="259" t="s">
        <v>540</v>
      </c>
      <c r="BE275" s="259"/>
      <c r="BF275" s="268" t="str">
        <f t="shared" si="52"/>
        <v>&gt;=0</v>
      </c>
      <c r="BG275" s="268" t="s">
        <v>85</v>
      </c>
      <c r="BH275" s="268" t="s">
        <v>85</v>
      </c>
    </row>
    <row r="276" spans="1:60" ht="13.5" hidden="1" customHeight="1" thickBot="1">
      <c r="A276" s="185"/>
      <c r="B276" s="584"/>
      <c r="C276" s="228"/>
      <c r="D276" s="585"/>
      <c r="E276" s="585"/>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7"/>
      <c r="AF276" s="457"/>
      <c r="AG276" s="457"/>
      <c r="AH276" s="457"/>
      <c r="AI276" s="457"/>
      <c r="AJ276" s="457"/>
      <c r="AK276" s="457"/>
      <c r="AL276" s="457"/>
      <c r="AM276" s="457"/>
      <c r="AN276" s="457"/>
      <c r="AO276" s="458"/>
      <c r="AQ276" s="84" t="s">
        <v>395</v>
      </c>
      <c r="AU276" s="459" t="str">
        <f t="shared" ca="1" si="53"/>
        <v>U</v>
      </c>
      <c r="AV276" s="459">
        <f t="shared" si="56"/>
        <v>261</v>
      </c>
      <c r="AW276" s="259" t="str">
        <f t="shared" ca="1" si="54"/>
        <v>U261</v>
      </c>
      <c r="AX276" s="268">
        <f t="shared" si="51"/>
        <v>7</v>
      </c>
      <c r="AY276" s="259" t="str">
        <f t="shared" ca="1" si="49"/>
        <v>8. Ownership - Capital Costs</v>
      </c>
      <c r="AZ276" s="268" t="s">
        <v>1214</v>
      </c>
      <c r="BA276" s="259" t="s">
        <v>1226</v>
      </c>
      <c r="BB276" s="259">
        <v>2035</v>
      </c>
      <c r="BC276" s="259" t="str">
        <f t="shared" ca="1" si="55"/>
        <v>7_U261_Project_substation_2035</v>
      </c>
      <c r="BD276" s="259" t="s">
        <v>540</v>
      </c>
      <c r="BE276" s="259"/>
      <c r="BF276" s="268" t="str">
        <f t="shared" si="52"/>
        <v>&gt;=0</v>
      </c>
      <c r="BG276" s="268" t="s">
        <v>85</v>
      </c>
      <c r="BH276" s="268" t="s">
        <v>85</v>
      </c>
    </row>
    <row r="277" spans="1:60" ht="13.5" hidden="1" customHeight="1" thickBot="1">
      <c r="A277" s="185"/>
      <c r="B277" s="584"/>
      <c r="C277" s="228"/>
      <c r="D277" s="585"/>
      <c r="E277" s="585"/>
      <c r="F277" s="456"/>
      <c r="G277" s="456"/>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7"/>
      <c r="AF277" s="457"/>
      <c r="AG277" s="457"/>
      <c r="AH277" s="457"/>
      <c r="AI277" s="457"/>
      <c r="AJ277" s="457"/>
      <c r="AK277" s="457"/>
      <c r="AL277" s="457"/>
      <c r="AM277" s="457"/>
      <c r="AN277" s="457"/>
      <c r="AO277" s="458"/>
      <c r="AQ277" s="84" t="s">
        <v>395</v>
      </c>
      <c r="AU277" s="459" t="str">
        <f t="shared" ca="1" si="53"/>
        <v>V</v>
      </c>
      <c r="AV277" s="459">
        <f t="shared" si="56"/>
        <v>261</v>
      </c>
      <c r="AW277" s="259" t="str">
        <f t="shared" ca="1" si="54"/>
        <v>V261</v>
      </c>
      <c r="AX277" s="268">
        <f t="shared" si="51"/>
        <v>7</v>
      </c>
      <c r="AY277" s="259" t="str">
        <f t="shared" ca="1" si="49"/>
        <v>8. Ownership - Capital Costs</v>
      </c>
      <c r="AZ277" s="268" t="s">
        <v>1214</v>
      </c>
      <c r="BA277" s="259" t="s">
        <v>1226</v>
      </c>
      <c r="BB277" s="259">
        <v>2036</v>
      </c>
      <c r="BC277" s="259" t="str">
        <f t="shared" ca="1" si="55"/>
        <v>7_V261_Project_substation_2036</v>
      </c>
      <c r="BD277" s="259" t="s">
        <v>540</v>
      </c>
      <c r="BE277" s="259"/>
      <c r="BF277" s="268" t="str">
        <f t="shared" si="52"/>
        <v>&gt;=0</v>
      </c>
      <c r="BG277" s="268" t="s">
        <v>85</v>
      </c>
      <c r="BH277" s="268" t="s">
        <v>85</v>
      </c>
    </row>
    <row r="278" spans="1:60" ht="13.5" hidden="1" customHeight="1" thickBot="1">
      <c r="A278" s="185"/>
      <c r="B278" s="584"/>
      <c r="C278" s="228"/>
      <c r="D278" s="585"/>
      <c r="E278" s="585"/>
      <c r="F278" s="456"/>
      <c r="G278" s="456"/>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7"/>
      <c r="AF278" s="457"/>
      <c r="AG278" s="457"/>
      <c r="AH278" s="457"/>
      <c r="AI278" s="457"/>
      <c r="AJ278" s="457"/>
      <c r="AK278" s="457"/>
      <c r="AL278" s="457"/>
      <c r="AM278" s="457"/>
      <c r="AN278" s="457"/>
      <c r="AO278" s="458"/>
      <c r="AQ278" s="84" t="s">
        <v>395</v>
      </c>
      <c r="AU278" s="459" t="str">
        <f t="shared" ca="1" si="53"/>
        <v>W</v>
      </c>
      <c r="AV278" s="459">
        <f t="shared" si="56"/>
        <v>261</v>
      </c>
      <c r="AW278" s="259" t="str">
        <f t="shared" ca="1" si="54"/>
        <v>W261</v>
      </c>
      <c r="AX278" s="268">
        <f t="shared" si="51"/>
        <v>7</v>
      </c>
      <c r="AY278" s="259" t="str">
        <f t="shared" ca="1" si="49"/>
        <v>8. Ownership - Capital Costs</v>
      </c>
      <c r="AZ278" s="268" t="s">
        <v>1214</v>
      </c>
      <c r="BA278" s="259" t="s">
        <v>1226</v>
      </c>
      <c r="BB278" s="259">
        <v>2037</v>
      </c>
      <c r="BC278" s="259" t="str">
        <f t="shared" ca="1" si="55"/>
        <v>7_W261_Project_substation_2037</v>
      </c>
      <c r="BD278" s="259" t="s">
        <v>540</v>
      </c>
      <c r="BE278" s="259"/>
      <c r="BF278" s="268" t="str">
        <f t="shared" si="52"/>
        <v>&gt;=0</v>
      </c>
      <c r="BG278" s="268" t="s">
        <v>85</v>
      </c>
      <c r="BH278" s="268" t="s">
        <v>85</v>
      </c>
    </row>
    <row r="279" spans="1:60" ht="13.5" hidden="1" customHeight="1" thickBot="1">
      <c r="A279" s="185"/>
      <c r="B279" s="584"/>
      <c r="C279" s="228"/>
      <c r="D279" s="585"/>
      <c r="E279" s="585"/>
      <c r="F279" s="456"/>
      <c r="G279" s="456"/>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7"/>
      <c r="AF279" s="457"/>
      <c r="AG279" s="457"/>
      <c r="AH279" s="457"/>
      <c r="AI279" s="457"/>
      <c r="AJ279" s="457"/>
      <c r="AK279" s="457"/>
      <c r="AL279" s="457"/>
      <c r="AM279" s="457"/>
      <c r="AN279" s="457"/>
      <c r="AO279" s="458"/>
      <c r="AQ279" s="84" t="s">
        <v>395</v>
      </c>
      <c r="AU279" s="459" t="str">
        <f t="shared" ca="1" si="53"/>
        <v>X</v>
      </c>
      <c r="AV279" s="459">
        <f t="shared" si="56"/>
        <v>261</v>
      </c>
      <c r="AW279" s="259" t="str">
        <f t="shared" ca="1" si="54"/>
        <v>X261</v>
      </c>
      <c r="AX279" s="268">
        <f t="shared" si="51"/>
        <v>7</v>
      </c>
      <c r="AY279" s="259" t="str">
        <f t="shared" ca="1" si="49"/>
        <v>8. Ownership - Capital Costs</v>
      </c>
      <c r="AZ279" s="268" t="s">
        <v>1214</v>
      </c>
      <c r="BA279" s="259" t="s">
        <v>1226</v>
      </c>
      <c r="BB279" s="259">
        <v>2038</v>
      </c>
      <c r="BC279" s="259" t="str">
        <f t="shared" ca="1" si="55"/>
        <v>7_X261_Project_substation_2038</v>
      </c>
      <c r="BD279" s="259" t="s">
        <v>540</v>
      </c>
      <c r="BE279" s="259"/>
      <c r="BF279" s="268" t="str">
        <f t="shared" si="52"/>
        <v>&gt;=0</v>
      </c>
      <c r="BG279" s="268" t="s">
        <v>85</v>
      </c>
      <c r="BH279" s="268" t="s">
        <v>85</v>
      </c>
    </row>
    <row r="280" spans="1:60" ht="13.5" hidden="1" customHeight="1" thickBot="1">
      <c r="A280" s="185"/>
      <c r="B280" s="584"/>
      <c r="C280" s="228"/>
      <c r="D280" s="585"/>
      <c r="E280" s="585"/>
      <c r="F280" s="456"/>
      <c r="G280" s="456"/>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7"/>
      <c r="AF280" s="457"/>
      <c r="AG280" s="457"/>
      <c r="AH280" s="457"/>
      <c r="AI280" s="457"/>
      <c r="AJ280" s="457"/>
      <c r="AK280" s="457"/>
      <c r="AL280" s="457"/>
      <c r="AM280" s="457"/>
      <c r="AN280" s="457"/>
      <c r="AO280" s="458"/>
      <c r="AQ280" s="84" t="s">
        <v>395</v>
      </c>
      <c r="AU280" s="459" t="str">
        <f t="shared" ca="1" si="53"/>
        <v>Y</v>
      </c>
      <c r="AV280" s="459">
        <f t="shared" si="56"/>
        <v>261</v>
      </c>
      <c r="AW280" s="259" t="str">
        <f t="shared" ca="1" si="54"/>
        <v>Y261</v>
      </c>
      <c r="AX280" s="268">
        <f t="shared" si="51"/>
        <v>7</v>
      </c>
      <c r="AY280" s="259" t="str">
        <f t="shared" ca="1" si="49"/>
        <v>8. Ownership - Capital Costs</v>
      </c>
      <c r="AZ280" s="268" t="s">
        <v>1214</v>
      </c>
      <c r="BA280" s="259" t="s">
        <v>1226</v>
      </c>
      <c r="BB280" s="259">
        <v>2039</v>
      </c>
      <c r="BC280" s="259" t="str">
        <f t="shared" ca="1" si="55"/>
        <v>7_Y261_Project_substation_2039</v>
      </c>
      <c r="BD280" s="259" t="s">
        <v>540</v>
      </c>
      <c r="BE280" s="259"/>
      <c r="BF280" s="268" t="str">
        <f t="shared" si="52"/>
        <v>&gt;=0</v>
      </c>
      <c r="BG280" s="268" t="s">
        <v>85</v>
      </c>
      <c r="BH280" s="268" t="s">
        <v>85</v>
      </c>
    </row>
    <row r="281" spans="1:60" ht="13.5" hidden="1" customHeight="1" thickBot="1">
      <c r="A281" s="185"/>
      <c r="B281" s="584"/>
      <c r="C281" s="228"/>
      <c r="D281" s="585"/>
      <c r="E281" s="585"/>
      <c r="F281" s="456"/>
      <c r="G281" s="456"/>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7"/>
      <c r="AF281" s="457"/>
      <c r="AG281" s="457"/>
      <c r="AH281" s="457"/>
      <c r="AI281" s="457"/>
      <c r="AJ281" s="457"/>
      <c r="AK281" s="457"/>
      <c r="AL281" s="457"/>
      <c r="AM281" s="457"/>
      <c r="AN281" s="457"/>
      <c r="AO281" s="458"/>
      <c r="AQ281" s="84" t="s">
        <v>395</v>
      </c>
      <c r="AU281" s="459" t="str">
        <f t="shared" ca="1" si="53"/>
        <v>Z</v>
      </c>
      <c r="AV281" s="459">
        <f t="shared" si="56"/>
        <v>261</v>
      </c>
      <c r="AW281" s="259" t="str">
        <f t="shared" ca="1" si="54"/>
        <v>Z261</v>
      </c>
      <c r="AX281" s="268">
        <f t="shared" si="51"/>
        <v>7</v>
      </c>
      <c r="AY281" s="259" t="str">
        <f t="shared" ca="1" si="49"/>
        <v>8. Ownership - Capital Costs</v>
      </c>
      <c r="AZ281" s="268" t="s">
        <v>1214</v>
      </c>
      <c r="BA281" s="259" t="s">
        <v>1226</v>
      </c>
      <c r="BB281" s="259">
        <v>2040</v>
      </c>
      <c r="BC281" s="259" t="str">
        <f t="shared" ca="1" si="55"/>
        <v>7_Z261_Project_substation_2040</v>
      </c>
      <c r="BD281" s="259" t="s">
        <v>540</v>
      </c>
      <c r="BE281" s="259"/>
      <c r="BF281" s="268" t="str">
        <f t="shared" si="52"/>
        <v>&gt;=0</v>
      </c>
      <c r="BG281" s="268" t="s">
        <v>85</v>
      </c>
      <c r="BH281" s="268" t="s">
        <v>85</v>
      </c>
    </row>
    <row r="282" spans="1:60" ht="13.5" hidden="1" customHeight="1" thickBot="1">
      <c r="A282" s="185"/>
      <c r="B282" s="584"/>
      <c r="C282" s="228"/>
      <c r="D282" s="585"/>
      <c r="E282" s="585"/>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7"/>
      <c r="AF282" s="457"/>
      <c r="AG282" s="457"/>
      <c r="AH282" s="457"/>
      <c r="AI282" s="457"/>
      <c r="AJ282" s="457"/>
      <c r="AK282" s="457"/>
      <c r="AL282" s="457"/>
      <c r="AM282" s="457"/>
      <c r="AN282" s="457"/>
      <c r="AO282" s="458"/>
      <c r="AQ282" s="84" t="s">
        <v>395</v>
      </c>
      <c r="AU282" s="459" t="str">
        <f t="shared" ca="1" si="53"/>
        <v>AA</v>
      </c>
      <c r="AV282" s="459">
        <f t="shared" si="56"/>
        <v>261</v>
      </c>
      <c r="AW282" s="259" t="str">
        <f t="shared" ca="1" si="54"/>
        <v>AA261</v>
      </c>
      <c r="AX282" s="268">
        <f t="shared" si="51"/>
        <v>7</v>
      </c>
      <c r="AY282" s="259" t="str">
        <f t="shared" ca="1" si="49"/>
        <v>8. Ownership - Capital Costs</v>
      </c>
      <c r="AZ282" s="268" t="s">
        <v>1214</v>
      </c>
      <c r="BA282" s="259" t="s">
        <v>1226</v>
      </c>
      <c r="BB282" s="259">
        <v>2041</v>
      </c>
      <c r="BC282" s="259" t="str">
        <f t="shared" ca="1" si="55"/>
        <v>7_AA261_Project_substation_2041</v>
      </c>
      <c r="BD282" s="259" t="s">
        <v>540</v>
      </c>
      <c r="BE282" s="259"/>
      <c r="BF282" s="268" t="str">
        <f t="shared" si="52"/>
        <v>&gt;=0</v>
      </c>
      <c r="BG282" s="268" t="s">
        <v>85</v>
      </c>
      <c r="BH282" s="268" t="s">
        <v>85</v>
      </c>
    </row>
    <row r="283" spans="1:60" ht="13.5" hidden="1" customHeight="1" thickBot="1">
      <c r="A283" s="185"/>
      <c r="B283" s="584"/>
      <c r="C283" s="228"/>
      <c r="D283" s="585"/>
      <c r="E283" s="585"/>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7"/>
      <c r="AF283" s="457"/>
      <c r="AG283" s="457"/>
      <c r="AH283" s="457"/>
      <c r="AI283" s="457"/>
      <c r="AJ283" s="457"/>
      <c r="AK283" s="457"/>
      <c r="AL283" s="457"/>
      <c r="AM283" s="457"/>
      <c r="AN283" s="457"/>
      <c r="AO283" s="458"/>
      <c r="AQ283" s="84" t="s">
        <v>395</v>
      </c>
      <c r="AU283" s="459" t="str">
        <f t="shared" ca="1" si="53"/>
        <v>AB</v>
      </c>
      <c r="AV283" s="459">
        <f t="shared" si="56"/>
        <v>261</v>
      </c>
      <c r="AW283" s="259" t="str">
        <f t="shared" ca="1" si="54"/>
        <v>AB261</v>
      </c>
      <c r="AX283" s="268">
        <f t="shared" si="51"/>
        <v>7</v>
      </c>
      <c r="AY283" s="259" t="str">
        <f t="shared" ca="1" si="49"/>
        <v>8. Ownership - Capital Costs</v>
      </c>
      <c r="AZ283" s="268" t="s">
        <v>1214</v>
      </c>
      <c r="BA283" s="259" t="s">
        <v>1226</v>
      </c>
      <c r="BB283" s="259">
        <v>2042</v>
      </c>
      <c r="BC283" s="259" t="str">
        <f t="shared" ca="1" si="55"/>
        <v>7_AB261_Project_substation_2042</v>
      </c>
      <c r="BD283" s="259" t="s">
        <v>540</v>
      </c>
      <c r="BE283" s="259"/>
      <c r="BF283" s="268" t="str">
        <f t="shared" si="52"/>
        <v>&gt;=0</v>
      </c>
      <c r="BG283" s="268" t="s">
        <v>85</v>
      </c>
      <c r="BH283" s="268" t="s">
        <v>85</v>
      </c>
    </row>
    <row r="284" spans="1:60" ht="13.5" hidden="1" customHeight="1" thickBot="1">
      <c r="A284" s="185"/>
      <c r="B284" s="584"/>
      <c r="C284" s="228"/>
      <c r="D284" s="585"/>
      <c r="E284" s="585"/>
      <c r="F284" s="456"/>
      <c r="G284" s="456"/>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7"/>
      <c r="AF284" s="457"/>
      <c r="AG284" s="457"/>
      <c r="AH284" s="457"/>
      <c r="AI284" s="457"/>
      <c r="AJ284" s="457"/>
      <c r="AK284" s="457"/>
      <c r="AL284" s="457"/>
      <c r="AM284" s="457"/>
      <c r="AN284" s="457"/>
      <c r="AO284" s="458"/>
      <c r="AQ284" s="84" t="s">
        <v>395</v>
      </c>
      <c r="AU284" s="459" t="str">
        <f t="shared" ca="1" si="53"/>
        <v>AC</v>
      </c>
      <c r="AV284" s="459">
        <f t="shared" si="56"/>
        <v>261</v>
      </c>
      <c r="AW284" s="259" t="str">
        <f t="shared" ca="1" si="54"/>
        <v>AC261</v>
      </c>
      <c r="AX284" s="268">
        <f t="shared" si="51"/>
        <v>7</v>
      </c>
      <c r="AY284" s="259" t="str">
        <f t="shared" ca="1" si="49"/>
        <v>8. Ownership - Capital Costs</v>
      </c>
      <c r="AZ284" s="268" t="s">
        <v>1214</v>
      </c>
      <c r="BA284" s="259" t="s">
        <v>1226</v>
      </c>
      <c r="BB284" s="259">
        <v>2043</v>
      </c>
      <c r="BC284" s="259" t="str">
        <f t="shared" ca="1" si="55"/>
        <v>7_AC261_Project_substation_2043</v>
      </c>
      <c r="BD284" s="259" t="s">
        <v>540</v>
      </c>
      <c r="BE284" s="259"/>
      <c r="BF284" s="268" t="str">
        <f t="shared" si="52"/>
        <v>&gt;=0</v>
      </c>
      <c r="BG284" s="268" t="s">
        <v>85</v>
      </c>
      <c r="BH284" s="268" t="s">
        <v>85</v>
      </c>
    </row>
    <row r="285" spans="1:60" ht="13.5" hidden="1" customHeight="1" thickBot="1">
      <c r="A285" s="185"/>
      <c r="B285" s="584"/>
      <c r="C285" s="228"/>
      <c r="D285" s="585"/>
      <c r="E285" s="585"/>
      <c r="F285" s="456"/>
      <c r="G285" s="456"/>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7"/>
      <c r="AF285" s="457"/>
      <c r="AG285" s="457"/>
      <c r="AH285" s="457"/>
      <c r="AI285" s="457"/>
      <c r="AJ285" s="457"/>
      <c r="AK285" s="457"/>
      <c r="AL285" s="457"/>
      <c r="AM285" s="457"/>
      <c r="AN285" s="457"/>
      <c r="AO285" s="458"/>
      <c r="AQ285" s="84" t="s">
        <v>395</v>
      </c>
      <c r="AU285" s="459" t="str">
        <f t="shared" ca="1" si="53"/>
        <v>AD</v>
      </c>
      <c r="AV285" s="459">
        <f t="shared" si="56"/>
        <v>261</v>
      </c>
      <c r="AW285" s="259" t="str">
        <f t="shared" ca="1" si="54"/>
        <v>AD261</v>
      </c>
      <c r="AX285" s="268">
        <f t="shared" si="51"/>
        <v>7</v>
      </c>
      <c r="AY285" s="259" t="str">
        <f t="shared" ca="1" si="49"/>
        <v>8. Ownership - Capital Costs</v>
      </c>
      <c r="AZ285" s="268" t="s">
        <v>1214</v>
      </c>
      <c r="BA285" s="259" t="s">
        <v>1226</v>
      </c>
      <c r="BB285" s="259">
        <v>2044</v>
      </c>
      <c r="BC285" s="259" t="str">
        <f t="shared" ca="1" si="55"/>
        <v>7_AD261_Project_substation_2044</v>
      </c>
      <c r="BD285" s="259" t="s">
        <v>540</v>
      </c>
      <c r="BE285" s="259"/>
      <c r="BF285" s="268" t="str">
        <f t="shared" si="52"/>
        <v>&gt;=0</v>
      </c>
      <c r="BG285" s="268" t="s">
        <v>85</v>
      </c>
      <c r="BH285" s="268" t="s">
        <v>85</v>
      </c>
    </row>
    <row r="286" spans="1:60" ht="13.5" hidden="1" customHeight="1" thickBot="1">
      <c r="A286" s="185"/>
      <c r="B286" s="584"/>
      <c r="C286" s="228"/>
      <c r="D286" s="585"/>
      <c r="E286" s="585"/>
      <c r="F286" s="456"/>
      <c r="G286" s="456"/>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7"/>
      <c r="AF286" s="457"/>
      <c r="AG286" s="457"/>
      <c r="AH286" s="457"/>
      <c r="AI286" s="457"/>
      <c r="AJ286" s="457"/>
      <c r="AK286" s="457"/>
      <c r="AL286" s="457"/>
      <c r="AM286" s="457"/>
      <c r="AN286" s="457"/>
      <c r="AO286" s="458"/>
      <c r="AQ286" s="84" t="s">
        <v>395</v>
      </c>
      <c r="AU286" s="459" t="str">
        <f t="shared" ca="1" si="53"/>
        <v>AE</v>
      </c>
      <c r="AV286" s="459">
        <f t="shared" si="56"/>
        <v>261</v>
      </c>
      <c r="AW286" s="259" t="str">
        <f t="shared" ca="1" si="54"/>
        <v>AE261</v>
      </c>
      <c r="AX286" s="268">
        <f t="shared" si="51"/>
        <v>7</v>
      </c>
      <c r="AY286" s="259" t="str">
        <f t="shared" ca="1" si="49"/>
        <v>8. Ownership - Capital Costs</v>
      </c>
      <c r="AZ286" s="268" t="s">
        <v>1214</v>
      </c>
      <c r="BA286" s="259" t="s">
        <v>1226</v>
      </c>
      <c r="BB286" s="259">
        <v>2045</v>
      </c>
      <c r="BC286" s="259" t="str">
        <f t="shared" ca="1" si="55"/>
        <v>7_AE261_Project_substation_2045</v>
      </c>
      <c r="BD286" s="259" t="s">
        <v>540</v>
      </c>
      <c r="BE286" s="259"/>
      <c r="BF286" s="268" t="str">
        <f t="shared" si="52"/>
        <v>&gt;=0</v>
      </c>
      <c r="BG286" s="268" t="s">
        <v>85</v>
      </c>
      <c r="BH286" s="268" t="s">
        <v>85</v>
      </c>
    </row>
    <row r="287" spans="1:60" ht="13.5" hidden="1" customHeight="1" thickBot="1">
      <c r="A287" s="185"/>
      <c r="B287" s="584"/>
      <c r="C287" s="228"/>
      <c r="D287" s="585"/>
      <c r="E287" s="585"/>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7"/>
      <c r="AF287" s="457"/>
      <c r="AG287" s="457"/>
      <c r="AH287" s="457"/>
      <c r="AI287" s="457"/>
      <c r="AJ287" s="457"/>
      <c r="AK287" s="457"/>
      <c r="AL287" s="457"/>
      <c r="AM287" s="457"/>
      <c r="AN287" s="457"/>
      <c r="AO287" s="458"/>
      <c r="AQ287" s="84" t="s">
        <v>395</v>
      </c>
      <c r="AU287" s="459" t="str">
        <f t="shared" ca="1" si="53"/>
        <v>AF</v>
      </c>
      <c r="AV287" s="459">
        <f t="shared" si="56"/>
        <v>261</v>
      </c>
      <c r="AW287" s="259" t="str">
        <f t="shared" ca="1" si="54"/>
        <v>AF261</v>
      </c>
      <c r="AX287" s="268">
        <f t="shared" si="51"/>
        <v>7</v>
      </c>
      <c r="AY287" s="259" t="str">
        <f t="shared" ca="1" si="49"/>
        <v>8. Ownership - Capital Costs</v>
      </c>
      <c r="AZ287" s="268" t="s">
        <v>1214</v>
      </c>
      <c r="BA287" s="259" t="s">
        <v>1226</v>
      </c>
      <c r="BB287" s="259">
        <v>2046</v>
      </c>
      <c r="BC287" s="259" t="str">
        <f t="shared" ca="1" si="55"/>
        <v>7_AF261_Project_substation_2046</v>
      </c>
      <c r="BD287" s="259" t="s">
        <v>540</v>
      </c>
      <c r="BE287" s="259"/>
      <c r="BF287" s="268" t="str">
        <f t="shared" si="52"/>
        <v>&gt;=0</v>
      </c>
      <c r="BG287" s="268" t="s">
        <v>85</v>
      </c>
      <c r="BH287" s="268" t="s">
        <v>85</v>
      </c>
    </row>
    <row r="288" spans="1:60" ht="13.5" hidden="1" customHeight="1" thickBot="1">
      <c r="A288" s="185"/>
      <c r="B288" s="584"/>
      <c r="C288" s="228"/>
      <c r="D288" s="585"/>
      <c r="E288" s="585"/>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7"/>
      <c r="AF288" s="457"/>
      <c r="AG288" s="457"/>
      <c r="AH288" s="457"/>
      <c r="AI288" s="457"/>
      <c r="AJ288" s="457"/>
      <c r="AK288" s="457"/>
      <c r="AL288" s="457"/>
      <c r="AM288" s="457"/>
      <c r="AN288" s="457"/>
      <c r="AO288" s="458"/>
      <c r="AQ288" s="84" t="s">
        <v>395</v>
      </c>
      <c r="AU288" s="459" t="str">
        <f t="shared" ca="1" si="53"/>
        <v>AG</v>
      </c>
      <c r="AV288" s="459">
        <f t="shared" si="56"/>
        <v>261</v>
      </c>
      <c r="AW288" s="259" t="str">
        <f t="shared" ca="1" si="54"/>
        <v>AG261</v>
      </c>
      <c r="AX288" s="268">
        <f t="shared" si="51"/>
        <v>7</v>
      </c>
      <c r="AY288" s="259" t="str">
        <f t="shared" ca="1" si="49"/>
        <v>8. Ownership - Capital Costs</v>
      </c>
      <c r="AZ288" s="268" t="s">
        <v>1214</v>
      </c>
      <c r="BA288" s="259" t="s">
        <v>1226</v>
      </c>
      <c r="BB288" s="259">
        <v>2047</v>
      </c>
      <c r="BC288" s="259" t="str">
        <f t="shared" ca="1" si="55"/>
        <v>7_AG261_Project_substation_2047</v>
      </c>
      <c r="BD288" s="259" t="s">
        <v>540</v>
      </c>
      <c r="BE288" s="259"/>
      <c r="BF288" s="268" t="str">
        <f t="shared" si="52"/>
        <v>&gt;=0</v>
      </c>
      <c r="BG288" s="268" t="s">
        <v>85</v>
      </c>
      <c r="BH288" s="268" t="s">
        <v>85</v>
      </c>
    </row>
    <row r="289" spans="1:60" ht="13.5" hidden="1" customHeight="1" thickBot="1">
      <c r="A289" s="185"/>
      <c r="B289" s="584"/>
      <c r="C289" s="228"/>
      <c r="D289" s="585"/>
      <c r="E289" s="585"/>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7"/>
      <c r="AF289" s="457"/>
      <c r="AG289" s="457"/>
      <c r="AH289" s="457"/>
      <c r="AI289" s="457"/>
      <c r="AJ289" s="457"/>
      <c r="AK289" s="457"/>
      <c r="AL289" s="457"/>
      <c r="AM289" s="457"/>
      <c r="AN289" s="457"/>
      <c r="AO289" s="458"/>
      <c r="AQ289" s="84" t="s">
        <v>395</v>
      </c>
      <c r="AU289" s="459" t="str">
        <f t="shared" ca="1" si="53"/>
        <v>AH</v>
      </c>
      <c r="AV289" s="459">
        <f t="shared" si="56"/>
        <v>261</v>
      </c>
      <c r="AW289" s="259" t="str">
        <f t="shared" ca="1" si="54"/>
        <v>AH261</v>
      </c>
      <c r="AX289" s="268">
        <f t="shared" si="51"/>
        <v>7</v>
      </c>
      <c r="AY289" s="259" t="str">
        <f t="shared" ca="1" si="49"/>
        <v>8. Ownership - Capital Costs</v>
      </c>
      <c r="AZ289" s="268" t="s">
        <v>1214</v>
      </c>
      <c r="BA289" s="259" t="s">
        <v>1226</v>
      </c>
      <c r="BB289" s="259">
        <v>2048</v>
      </c>
      <c r="BC289" s="259" t="str">
        <f t="shared" ca="1" si="55"/>
        <v>7_AH261_Project_substation_2048</v>
      </c>
      <c r="BD289" s="259" t="s">
        <v>540</v>
      </c>
      <c r="BE289" s="259"/>
      <c r="BF289" s="268" t="str">
        <f t="shared" si="52"/>
        <v>&gt;=0</v>
      </c>
      <c r="BG289" s="268" t="s">
        <v>85</v>
      </c>
      <c r="BH289" s="268" t="s">
        <v>85</v>
      </c>
    </row>
    <row r="290" spans="1:60" ht="13.5" hidden="1" customHeight="1" thickBot="1">
      <c r="A290" s="185"/>
      <c r="B290" s="584"/>
      <c r="C290" s="228"/>
      <c r="D290" s="585"/>
      <c r="E290" s="585"/>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7"/>
      <c r="AF290" s="457"/>
      <c r="AG290" s="457"/>
      <c r="AH290" s="457"/>
      <c r="AI290" s="457"/>
      <c r="AJ290" s="457"/>
      <c r="AK290" s="457"/>
      <c r="AL290" s="457"/>
      <c r="AM290" s="457"/>
      <c r="AN290" s="457"/>
      <c r="AO290" s="458"/>
      <c r="AQ290" s="84" t="s">
        <v>395</v>
      </c>
      <c r="AU290" s="459" t="str">
        <f t="shared" ca="1" si="53"/>
        <v>AI</v>
      </c>
      <c r="AV290" s="459">
        <f t="shared" si="56"/>
        <v>261</v>
      </c>
      <c r="AW290" s="259" t="str">
        <f t="shared" ca="1" si="54"/>
        <v>AI261</v>
      </c>
      <c r="AX290" s="268">
        <f t="shared" si="51"/>
        <v>7</v>
      </c>
      <c r="AY290" s="259" t="str">
        <f t="shared" ca="1" si="49"/>
        <v>8. Ownership - Capital Costs</v>
      </c>
      <c r="AZ290" s="268" t="s">
        <v>1214</v>
      </c>
      <c r="BA290" s="259" t="s">
        <v>1226</v>
      </c>
      <c r="BB290" s="259">
        <v>2049</v>
      </c>
      <c r="BC290" s="259" t="str">
        <f t="shared" ca="1" si="55"/>
        <v>7_AI261_Project_substation_2049</v>
      </c>
      <c r="BD290" s="259" t="s">
        <v>540</v>
      </c>
      <c r="BE290" s="259"/>
      <c r="BF290" s="268" t="str">
        <f t="shared" si="52"/>
        <v>&gt;=0</v>
      </c>
      <c r="BG290" s="268" t="s">
        <v>85</v>
      </c>
      <c r="BH290" s="268" t="s">
        <v>85</v>
      </c>
    </row>
    <row r="291" spans="1:60" ht="13.5" hidden="1" customHeight="1" thickBot="1">
      <c r="A291" s="185"/>
      <c r="B291" s="584"/>
      <c r="C291" s="228"/>
      <c r="D291" s="585"/>
      <c r="E291" s="585"/>
      <c r="F291" s="456"/>
      <c r="G291" s="456"/>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7"/>
      <c r="AF291" s="457"/>
      <c r="AG291" s="457"/>
      <c r="AH291" s="457"/>
      <c r="AI291" s="457"/>
      <c r="AJ291" s="457"/>
      <c r="AK291" s="457"/>
      <c r="AL291" s="457"/>
      <c r="AM291" s="457"/>
      <c r="AN291" s="457"/>
      <c r="AO291" s="458"/>
      <c r="AQ291" s="84" t="s">
        <v>395</v>
      </c>
      <c r="AU291" s="459" t="str">
        <f t="shared" ca="1" si="53"/>
        <v>AJ</v>
      </c>
      <c r="AV291" s="459">
        <f t="shared" si="56"/>
        <v>261</v>
      </c>
      <c r="AW291" s="259" t="str">
        <f t="shared" ca="1" si="54"/>
        <v>AJ261</v>
      </c>
      <c r="AX291" s="268">
        <f t="shared" si="51"/>
        <v>7</v>
      </c>
      <c r="AY291" s="259" t="str">
        <f t="shared" ca="1" si="49"/>
        <v>8. Ownership - Capital Costs</v>
      </c>
      <c r="AZ291" s="268" t="s">
        <v>1214</v>
      </c>
      <c r="BA291" s="259" t="s">
        <v>1226</v>
      </c>
      <c r="BB291" s="259">
        <v>2050</v>
      </c>
      <c r="BC291" s="259" t="str">
        <f t="shared" ca="1" si="55"/>
        <v>7_AJ261_Project_substation_2050</v>
      </c>
      <c r="BD291" s="259" t="s">
        <v>540</v>
      </c>
      <c r="BE291" s="259"/>
      <c r="BF291" s="268" t="str">
        <f t="shared" si="52"/>
        <v>&gt;=0</v>
      </c>
      <c r="BG291" s="268" t="s">
        <v>85</v>
      </c>
      <c r="BH291" s="268" t="s">
        <v>85</v>
      </c>
    </row>
    <row r="292" spans="1:60" ht="13.5" hidden="1" customHeight="1" thickBot="1">
      <c r="A292" s="185"/>
      <c r="B292" s="584"/>
      <c r="C292" s="228"/>
      <c r="D292" s="585"/>
      <c r="E292" s="585"/>
      <c r="F292" s="456"/>
      <c r="G292" s="456"/>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7"/>
      <c r="AF292" s="457"/>
      <c r="AG292" s="457"/>
      <c r="AH292" s="457"/>
      <c r="AI292" s="457"/>
      <c r="AJ292" s="457"/>
      <c r="AK292" s="457"/>
      <c r="AL292" s="457"/>
      <c r="AM292" s="457"/>
      <c r="AN292" s="457"/>
      <c r="AO292" s="458"/>
      <c r="AQ292" s="84" t="s">
        <v>395</v>
      </c>
      <c r="AU292" s="459" t="str">
        <f t="shared" ca="1" si="53"/>
        <v>AK</v>
      </c>
      <c r="AV292" s="459">
        <f t="shared" si="56"/>
        <v>261</v>
      </c>
      <c r="AW292" s="259" t="str">
        <f t="shared" ca="1" si="54"/>
        <v>AK261</v>
      </c>
      <c r="AX292" s="268">
        <f t="shared" si="51"/>
        <v>7</v>
      </c>
      <c r="AY292" s="259" t="str">
        <f t="shared" ca="1" si="49"/>
        <v>8. Ownership - Capital Costs</v>
      </c>
      <c r="AZ292" s="268" t="s">
        <v>1214</v>
      </c>
      <c r="BA292" s="259" t="s">
        <v>1226</v>
      </c>
      <c r="BB292" s="259">
        <v>2051</v>
      </c>
      <c r="BC292" s="259" t="str">
        <f t="shared" ca="1" si="55"/>
        <v>7_AK261_Project_substation_2051</v>
      </c>
      <c r="BD292" s="259" t="s">
        <v>540</v>
      </c>
      <c r="BE292" s="259"/>
      <c r="BF292" s="268" t="str">
        <f t="shared" si="52"/>
        <v>&gt;=0</v>
      </c>
      <c r="BG292" s="268" t="s">
        <v>85</v>
      </c>
      <c r="BH292" s="268" t="s">
        <v>85</v>
      </c>
    </row>
    <row r="293" spans="1:60" ht="13.5" hidden="1" customHeight="1" thickBot="1">
      <c r="A293" s="185"/>
      <c r="B293" s="584"/>
      <c r="C293" s="228"/>
      <c r="D293" s="585"/>
      <c r="E293" s="585"/>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7"/>
      <c r="AF293" s="457"/>
      <c r="AG293" s="457"/>
      <c r="AH293" s="457"/>
      <c r="AI293" s="457"/>
      <c r="AJ293" s="457"/>
      <c r="AK293" s="457"/>
      <c r="AL293" s="457"/>
      <c r="AM293" s="457"/>
      <c r="AN293" s="457"/>
      <c r="AO293" s="458"/>
      <c r="AQ293" s="84" t="s">
        <v>395</v>
      </c>
      <c r="AU293" s="459" t="str">
        <f t="shared" ca="1" si="53"/>
        <v>AL</v>
      </c>
      <c r="AV293" s="459">
        <f t="shared" si="56"/>
        <v>261</v>
      </c>
      <c r="AW293" s="259" t="str">
        <f t="shared" ca="1" si="54"/>
        <v>AL261</v>
      </c>
      <c r="AX293" s="268">
        <f t="shared" si="51"/>
        <v>7</v>
      </c>
      <c r="AY293" s="259" t="str">
        <f t="shared" ca="1" si="49"/>
        <v>8. Ownership - Capital Costs</v>
      </c>
      <c r="AZ293" s="268" t="s">
        <v>1214</v>
      </c>
      <c r="BA293" s="259" t="s">
        <v>1226</v>
      </c>
      <c r="BB293" s="259">
        <v>2052</v>
      </c>
      <c r="BC293" s="259" t="str">
        <f t="shared" ca="1" si="55"/>
        <v>7_AL261_Project_substation_2052</v>
      </c>
      <c r="BD293" s="259" t="s">
        <v>540</v>
      </c>
      <c r="BE293" s="259"/>
      <c r="BF293" s="268" t="str">
        <f t="shared" si="52"/>
        <v>&gt;=0</v>
      </c>
      <c r="BG293" s="268" t="s">
        <v>85</v>
      </c>
      <c r="BH293" s="268" t="s">
        <v>85</v>
      </c>
    </row>
    <row r="294" spans="1:60" ht="13.5" hidden="1" customHeight="1" thickBot="1">
      <c r="A294" s="185"/>
      <c r="B294" s="584"/>
      <c r="C294" s="228"/>
      <c r="D294" s="585"/>
      <c r="E294" s="585"/>
      <c r="F294" s="456"/>
      <c r="G294" s="456"/>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7"/>
      <c r="AF294" s="457"/>
      <c r="AG294" s="457"/>
      <c r="AH294" s="457"/>
      <c r="AI294" s="457"/>
      <c r="AJ294" s="457"/>
      <c r="AK294" s="457"/>
      <c r="AL294" s="457"/>
      <c r="AM294" s="457"/>
      <c r="AN294" s="457"/>
      <c r="AO294" s="458"/>
      <c r="AQ294" s="84" t="s">
        <v>395</v>
      </c>
      <c r="AU294" s="459" t="str">
        <f t="shared" ca="1" si="53"/>
        <v>AM</v>
      </c>
      <c r="AV294" s="459">
        <f t="shared" si="56"/>
        <v>261</v>
      </c>
      <c r="AW294" s="259" t="str">
        <f t="shared" ca="1" si="54"/>
        <v>AM261</v>
      </c>
      <c r="AX294" s="268">
        <f t="shared" si="51"/>
        <v>7</v>
      </c>
      <c r="AY294" s="259" t="str">
        <f t="shared" ca="1" si="49"/>
        <v>8. Ownership - Capital Costs</v>
      </c>
      <c r="AZ294" s="268" t="s">
        <v>1214</v>
      </c>
      <c r="BA294" s="259" t="s">
        <v>1226</v>
      </c>
      <c r="BB294" s="259">
        <v>2053</v>
      </c>
      <c r="BC294" s="259" t="str">
        <f t="shared" ca="1" si="55"/>
        <v>7_AM261_Project_substation_2053</v>
      </c>
      <c r="BD294" s="259" t="s">
        <v>540</v>
      </c>
      <c r="BE294" s="259"/>
      <c r="BF294" s="268" t="str">
        <f t="shared" si="52"/>
        <v>&gt;=0</v>
      </c>
      <c r="BG294" s="268" t="s">
        <v>85</v>
      </c>
      <c r="BH294" s="268" t="s">
        <v>85</v>
      </c>
    </row>
    <row r="295" spans="1:60" ht="13.5" hidden="1" customHeight="1" thickBot="1">
      <c r="A295" s="185"/>
      <c r="B295" s="584"/>
      <c r="C295" s="228"/>
      <c r="D295" s="585"/>
      <c r="E295" s="585"/>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7"/>
      <c r="AF295" s="457"/>
      <c r="AG295" s="457"/>
      <c r="AH295" s="457"/>
      <c r="AI295" s="457"/>
      <c r="AJ295" s="457"/>
      <c r="AK295" s="457"/>
      <c r="AL295" s="457"/>
      <c r="AM295" s="457"/>
      <c r="AN295" s="457"/>
      <c r="AO295" s="458"/>
      <c r="AQ295" s="84" t="s">
        <v>395</v>
      </c>
      <c r="AU295" s="459" t="str">
        <f t="shared" ca="1" si="53"/>
        <v>AN</v>
      </c>
      <c r="AV295" s="459">
        <f t="shared" si="56"/>
        <v>261</v>
      </c>
      <c r="AW295" s="259" t="str">
        <f t="shared" ca="1" si="54"/>
        <v>AN261</v>
      </c>
      <c r="AX295" s="268">
        <f t="shared" si="51"/>
        <v>7</v>
      </c>
      <c r="AY295" s="259" t="str">
        <f t="shared" ca="1" si="49"/>
        <v>8. Ownership - Capital Costs</v>
      </c>
      <c r="AZ295" s="268" t="s">
        <v>1214</v>
      </c>
      <c r="BA295" s="259" t="s">
        <v>1226</v>
      </c>
      <c r="BB295" s="259">
        <v>2054</v>
      </c>
      <c r="BC295" s="259" t="str">
        <f t="shared" ca="1" si="55"/>
        <v>7_AN261_Project_substation_2054</v>
      </c>
      <c r="BD295" s="259" t="s">
        <v>540</v>
      </c>
      <c r="BE295" s="259"/>
      <c r="BF295" s="268" t="str">
        <f t="shared" si="52"/>
        <v>&gt;=0</v>
      </c>
      <c r="BG295" s="268" t="s">
        <v>85</v>
      </c>
      <c r="BH295" s="268" t="s">
        <v>85</v>
      </c>
    </row>
    <row r="296" spans="1:60" ht="13.5" hidden="1" customHeight="1" thickBot="1">
      <c r="A296" s="185"/>
      <c r="B296" s="584"/>
      <c r="C296" s="228"/>
      <c r="D296" s="585"/>
      <c r="E296" s="585"/>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7"/>
      <c r="AF296" s="457"/>
      <c r="AG296" s="457"/>
      <c r="AH296" s="457"/>
      <c r="AI296" s="457"/>
      <c r="AJ296" s="457"/>
      <c r="AK296" s="457"/>
      <c r="AL296" s="457"/>
      <c r="AM296" s="457"/>
      <c r="AN296" s="457"/>
      <c r="AO296" s="458"/>
      <c r="AQ296" s="84" t="s">
        <v>395</v>
      </c>
      <c r="AU296" s="459" t="str">
        <f t="shared" ca="1" si="53"/>
        <v>AO</v>
      </c>
      <c r="AV296" s="459">
        <f t="shared" si="56"/>
        <v>261</v>
      </c>
      <c r="AW296" s="259" t="str">
        <f t="shared" ca="1" si="54"/>
        <v>AO261</v>
      </c>
      <c r="AX296" s="268">
        <v>7</v>
      </c>
      <c r="AY296" s="259" t="str">
        <f t="shared" ca="1" si="49"/>
        <v>8. Ownership - Capital Costs</v>
      </c>
      <c r="AZ296" s="268" t="s">
        <v>1214</v>
      </c>
      <c r="BA296" s="259" t="s">
        <v>1226</v>
      </c>
      <c r="BB296" s="259" t="s">
        <v>1216</v>
      </c>
      <c r="BC296" s="259" t="str">
        <f t="shared" ca="1" si="55"/>
        <v>7_AO261_Project_substation_Additional_Info</v>
      </c>
      <c r="BD296" s="268" t="s">
        <v>223</v>
      </c>
      <c r="BE296" s="268">
        <v>100</v>
      </c>
      <c r="BG296" s="268" t="s">
        <v>85</v>
      </c>
      <c r="BH296" s="268" t="s">
        <v>85</v>
      </c>
    </row>
    <row r="297" spans="1:60" ht="13.5" thickBot="1">
      <c r="A297" s="185">
        <f>+A261+1</f>
        <v>10</v>
      </c>
      <c r="B297" s="584"/>
      <c r="C297" s="228" t="s">
        <v>1227</v>
      </c>
      <c r="D297" s="585" t="s">
        <v>1213</v>
      </c>
      <c r="E297" s="585"/>
      <c r="F297" s="441"/>
      <c r="G297" s="441"/>
      <c r="H297" s="441"/>
      <c r="I297" s="441"/>
      <c r="J297" s="441"/>
      <c r="K297" s="441"/>
      <c r="L297" s="441"/>
      <c r="M297" s="441"/>
      <c r="N297" s="441"/>
      <c r="O297" s="441"/>
      <c r="P297" s="441"/>
      <c r="Q297" s="441"/>
      <c r="R297" s="441"/>
      <c r="S297" s="441"/>
      <c r="T297" s="441"/>
      <c r="U297" s="441"/>
      <c r="V297" s="441"/>
      <c r="W297" s="441"/>
      <c r="X297" s="441"/>
      <c r="Y297" s="441"/>
      <c r="Z297" s="441"/>
      <c r="AA297" s="441"/>
      <c r="AB297" s="441"/>
      <c r="AC297" s="441"/>
      <c r="AD297" s="441"/>
      <c r="AE297" s="442"/>
      <c r="AF297" s="442"/>
      <c r="AG297" s="442"/>
      <c r="AH297" s="442"/>
      <c r="AI297" s="442"/>
      <c r="AJ297" s="442"/>
      <c r="AK297" s="442"/>
      <c r="AL297" s="442"/>
      <c r="AM297" s="442"/>
      <c r="AN297" s="442"/>
      <c r="AO297" s="227"/>
      <c r="AS297" s="84" t="s">
        <v>42</v>
      </c>
      <c r="AT297" s="460" t="str">
        <f ca="1">SUBSTITUTE(CELL("address",F297),"$","")</f>
        <v>F297</v>
      </c>
      <c r="AU297" s="461" t="str">
        <f ca="1">CHAR(CODE(AT297))</f>
        <v>F</v>
      </c>
      <c r="AV297" s="461">
        <f>ROW(AT297)</f>
        <v>297</v>
      </c>
      <c r="AW297" s="462" t="str">
        <f ca="1">CONCATENATE(AU297&amp;AV297)</f>
        <v>F297</v>
      </c>
      <c r="AX297" s="455">
        <f t="shared" si="51"/>
        <v>7</v>
      </c>
      <c r="AY297" s="462" t="str">
        <f t="shared" ca="1" si="49"/>
        <v>8. Ownership - Capital Costs</v>
      </c>
      <c r="AZ297" s="455" t="s">
        <v>1214</v>
      </c>
      <c r="BA297" s="462" t="s">
        <v>1228</v>
      </c>
      <c r="BB297" s="462">
        <v>2020</v>
      </c>
      <c r="BC297" s="462" t="str">
        <f ca="1">AX297&amp;"_"&amp;AW297&amp;"_"&amp;BA297&amp;"_"&amp;BB297</f>
        <v>7_F297_Generation_equipment_2020</v>
      </c>
      <c r="BD297" s="462" t="s">
        <v>540</v>
      </c>
      <c r="BE297" s="462"/>
      <c r="BF297" s="455" t="str">
        <f t="shared" ref="BF297:BF331" si="57">"&gt;=0"</f>
        <v>&gt;=0</v>
      </c>
      <c r="BG297" s="455" t="s">
        <v>85</v>
      </c>
      <c r="BH297" s="455" t="s">
        <v>85</v>
      </c>
    </row>
    <row r="298" spans="1:60" ht="13.5" hidden="1" customHeight="1" thickBot="1">
      <c r="A298" s="185"/>
      <c r="B298" s="584"/>
      <c r="C298" s="228"/>
      <c r="D298" s="585"/>
      <c r="E298" s="585"/>
      <c r="F298" s="242"/>
      <c r="G298" s="242"/>
      <c r="H298" s="928"/>
      <c r="I298" s="928"/>
      <c r="J298" s="928"/>
      <c r="K298" s="928"/>
      <c r="L298" s="928"/>
      <c r="M298" s="928"/>
      <c r="N298" s="928"/>
      <c r="O298" s="928"/>
      <c r="P298" s="928"/>
      <c r="Q298" s="928"/>
      <c r="R298" s="928"/>
      <c r="S298" s="928"/>
      <c r="T298" s="928"/>
      <c r="U298" s="928"/>
      <c r="V298" s="928"/>
      <c r="W298" s="928"/>
      <c r="X298" s="928"/>
      <c r="Y298" s="928"/>
      <c r="Z298" s="928"/>
      <c r="AA298" s="928"/>
      <c r="AB298" s="928"/>
      <c r="AC298" s="928"/>
      <c r="AD298" s="928"/>
      <c r="AE298" s="929"/>
      <c r="AF298" s="929"/>
      <c r="AG298" s="929"/>
      <c r="AH298" s="929"/>
      <c r="AI298" s="929"/>
      <c r="AJ298" s="929"/>
      <c r="AK298" s="929"/>
      <c r="AL298" s="929"/>
      <c r="AM298" s="929"/>
      <c r="AN298" s="929"/>
      <c r="AO298" s="458"/>
      <c r="AQ298" s="84" t="s">
        <v>395</v>
      </c>
      <c r="AU298" s="459" t="str">
        <f t="shared" ref="AU298:AU332" ca="1" si="58">IF(AU297="Z","AA",IF(LEN(AU297)=1,CHAR(CODE(AU297)+1),IF(RIGHT(AU297,1)="Z",CHAR(CODE(LEFT(AU297,1))+1),LEFT(AU297,1))&amp;CHAR(65+MOD(CODE(RIGHT(AU297,1))+1-65,26))))</f>
        <v>G</v>
      </c>
      <c r="AV298" s="459">
        <f>AV297</f>
        <v>297</v>
      </c>
      <c r="AW298" s="259" t="str">
        <f t="shared" ref="AW298:AW332" ca="1" si="59">CONCATENATE(AU298&amp;AV298)</f>
        <v>G297</v>
      </c>
      <c r="AX298" s="268">
        <f t="shared" si="51"/>
        <v>7</v>
      </c>
      <c r="AY298" s="259" t="str">
        <f t="shared" ca="1" si="49"/>
        <v>8. Ownership - Capital Costs</v>
      </c>
      <c r="AZ298" s="268" t="s">
        <v>1214</v>
      </c>
      <c r="BA298" s="259" t="s">
        <v>1228</v>
      </c>
      <c r="BB298" s="259">
        <v>2021</v>
      </c>
      <c r="BC298" s="259" t="str">
        <f t="shared" ref="BC298:BC332" ca="1" si="60">AX298&amp;"_"&amp;AW298&amp;"_"&amp;BA298&amp;"_"&amp;BB298</f>
        <v>7_G297_Generation_equipment_2021</v>
      </c>
      <c r="BD298" s="259" t="s">
        <v>540</v>
      </c>
      <c r="BE298" s="259"/>
      <c r="BF298" s="268" t="str">
        <f t="shared" si="57"/>
        <v>&gt;=0</v>
      </c>
      <c r="BG298" s="268" t="s">
        <v>85</v>
      </c>
      <c r="BH298" s="268" t="s">
        <v>85</v>
      </c>
    </row>
    <row r="299" spans="1:60" ht="13.5" hidden="1" customHeight="1" thickBot="1">
      <c r="A299" s="185"/>
      <c r="B299" s="584"/>
      <c r="C299" s="228"/>
      <c r="D299" s="585"/>
      <c r="E299" s="585"/>
      <c r="F299" s="242"/>
      <c r="G299" s="242"/>
      <c r="H299" s="928"/>
      <c r="I299" s="928"/>
      <c r="J299" s="928"/>
      <c r="K299" s="928"/>
      <c r="L299" s="928"/>
      <c r="M299" s="928"/>
      <c r="N299" s="928"/>
      <c r="O299" s="928"/>
      <c r="P299" s="928"/>
      <c r="Q299" s="928"/>
      <c r="R299" s="928"/>
      <c r="S299" s="928"/>
      <c r="T299" s="928"/>
      <c r="U299" s="928"/>
      <c r="V299" s="928"/>
      <c r="W299" s="928"/>
      <c r="X299" s="928"/>
      <c r="Y299" s="928"/>
      <c r="Z299" s="928"/>
      <c r="AA299" s="928"/>
      <c r="AB299" s="928"/>
      <c r="AC299" s="928"/>
      <c r="AD299" s="928"/>
      <c r="AE299" s="929"/>
      <c r="AF299" s="929"/>
      <c r="AG299" s="929"/>
      <c r="AH299" s="929"/>
      <c r="AI299" s="929"/>
      <c r="AJ299" s="929"/>
      <c r="AK299" s="929"/>
      <c r="AL299" s="929"/>
      <c r="AM299" s="929"/>
      <c r="AN299" s="929"/>
      <c r="AO299" s="458"/>
      <c r="AQ299" s="84" t="s">
        <v>395</v>
      </c>
      <c r="AU299" s="459" t="str">
        <f t="shared" ca="1" si="58"/>
        <v>H</v>
      </c>
      <c r="AV299" s="459">
        <f t="shared" ref="AV299:AV332" si="61">AV298</f>
        <v>297</v>
      </c>
      <c r="AW299" s="259" t="str">
        <f t="shared" ca="1" si="59"/>
        <v>H297</v>
      </c>
      <c r="AX299" s="268">
        <f t="shared" si="51"/>
        <v>7</v>
      </c>
      <c r="AY299" s="259" t="str">
        <f t="shared" ca="1" si="49"/>
        <v>8. Ownership - Capital Costs</v>
      </c>
      <c r="AZ299" s="268" t="s">
        <v>1214</v>
      </c>
      <c r="BA299" s="259" t="s">
        <v>1228</v>
      </c>
      <c r="BB299" s="259">
        <v>2022</v>
      </c>
      <c r="BC299" s="259" t="str">
        <f t="shared" ca="1" si="60"/>
        <v>7_H297_Generation_equipment_2022</v>
      </c>
      <c r="BD299" s="259" t="s">
        <v>540</v>
      </c>
      <c r="BE299" s="259"/>
      <c r="BF299" s="268" t="str">
        <f t="shared" si="57"/>
        <v>&gt;=0</v>
      </c>
      <c r="BG299" s="268" t="s">
        <v>85</v>
      </c>
      <c r="BH299" s="268" t="s">
        <v>85</v>
      </c>
    </row>
    <row r="300" spans="1:60" ht="13.5" hidden="1" customHeight="1" thickBot="1">
      <c r="A300" s="185"/>
      <c r="B300" s="584"/>
      <c r="C300" s="228"/>
      <c r="D300" s="585"/>
      <c r="E300" s="585"/>
      <c r="F300" s="242"/>
      <c r="G300" s="242"/>
      <c r="H300" s="928"/>
      <c r="I300" s="928"/>
      <c r="J300" s="928"/>
      <c r="K300" s="928"/>
      <c r="L300" s="928"/>
      <c r="M300" s="928"/>
      <c r="N300" s="928"/>
      <c r="O300" s="928"/>
      <c r="P300" s="928"/>
      <c r="Q300" s="928"/>
      <c r="R300" s="928"/>
      <c r="S300" s="928"/>
      <c r="T300" s="928"/>
      <c r="U300" s="928"/>
      <c r="V300" s="928"/>
      <c r="W300" s="928"/>
      <c r="X300" s="928"/>
      <c r="Y300" s="928"/>
      <c r="Z300" s="928"/>
      <c r="AA300" s="928"/>
      <c r="AB300" s="928"/>
      <c r="AC300" s="928"/>
      <c r="AD300" s="928"/>
      <c r="AE300" s="929"/>
      <c r="AF300" s="929"/>
      <c r="AG300" s="929"/>
      <c r="AH300" s="929"/>
      <c r="AI300" s="929"/>
      <c r="AJ300" s="929"/>
      <c r="AK300" s="929"/>
      <c r="AL300" s="929"/>
      <c r="AM300" s="929"/>
      <c r="AN300" s="929"/>
      <c r="AO300" s="458"/>
      <c r="AQ300" s="84" t="s">
        <v>395</v>
      </c>
      <c r="AU300" s="459" t="str">
        <f t="shared" ca="1" si="58"/>
        <v>I</v>
      </c>
      <c r="AV300" s="459">
        <f t="shared" si="61"/>
        <v>297</v>
      </c>
      <c r="AW300" s="259" t="str">
        <f t="shared" ca="1" si="59"/>
        <v>I297</v>
      </c>
      <c r="AX300" s="268">
        <f t="shared" si="51"/>
        <v>7</v>
      </c>
      <c r="AY300" s="259" t="str">
        <f t="shared" ca="1" si="49"/>
        <v>8. Ownership - Capital Costs</v>
      </c>
      <c r="AZ300" s="268" t="s">
        <v>1214</v>
      </c>
      <c r="BA300" s="259" t="s">
        <v>1228</v>
      </c>
      <c r="BB300" s="259">
        <v>2023</v>
      </c>
      <c r="BC300" s="259" t="str">
        <f t="shared" ca="1" si="60"/>
        <v>7_I297_Generation_equipment_2023</v>
      </c>
      <c r="BD300" s="259" t="s">
        <v>540</v>
      </c>
      <c r="BE300" s="259"/>
      <c r="BF300" s="268" t="str">
        <f t="shared" si="57"/>
        <v>&gt;=0</v>
      </c>
      <c r="BG300" s="268" t="s">
        <v>85</v>
      </c>
      <c r="BH300" s="268" t="s">
        <v>85</v>
      </c>
    </row>
    <row r="301" spans="1:60" ht="13.5" hidden="1" customHeight="1" thickBot="1">
      <c r="A301" s="185"/>
      <c r="B301" s="584"/>
      <c r="C301" s="228"/>
      <c r="D301" s="585"/>
      <c r="E301" s="585"/>
      <c r="F301" s="242"/>
      <c r="G301" s="242"/>
      <c r="H301" s="928"/>
      <c r="I301" s="928"/>
      <c r="J301" s="928"/>
      <c r="K301" s="928"/>
      <c r="L301" s="928"/>
      <c r="M301" s="928"/>
      <c r="N301" s="928"/>
      <c r="O301" s="928"/>
      <c r="P301" s="928"/>
      <c r="Q301" s="928"/>
      <c r="R301" s="928"/>
      <c r="S301" s="928"/>
      <c r="T301" s="928"/>
      <c r="U301" s="928"/>
      <c r="V301" s="928"/>
      <c r="W301" s="928"/>
      <c r="X301" s="928"/>
      <c r="Y301" s="928"/>
      <c r="Z301" s="928"/>
      <c r="AA301" s="928"/>
      <c r="AB301" s="928"/>
      <c r="AC301" s="928"/>
      <c r="AD301" s="928"/>
      <c r="AE301" s="929"/>
      <c r="AF301" s="929"/>
      <c r="AG301" s="929"/>
      <c r="AH301" s="929"/>
      <c r="AI301" s="929"/>
      <c r="AJ301" s="929"/>
      <c r="AK301" s="929"/>
      <c r="AL301" s="929"/>
      <c r="AM301" s="929"/>
      <c r="AN301" s="929"/>
      <c r="AO301" s="458"/>
      <c r="AQ301" s="84" t="s">
        <v>395</v>
      </c>
      <c r="AU301" s="459" t="str">
        <f t="shared" ca="1" si="58"/>
        <v>J</v>
      </c>
      <c r="AV301" s="459">
        <f t="shared" si="61"/>
        <v>297</v>
      </c>
      <c r="AW301" s="259" t="str">
        <f t="shared" ca="1" si="59"/>
        <v>J297</v>
      </c>
      <c r="AX301" s="268">
        <f t="shared" si="51"/>
        <v>7</v>
      </c>
      <c r="AY301" s="259" t="str">
        <f t="shared" ca="1" si="49"/>
        <v>8. Ownership - Capital Costs</v>
      </c>
      <c r="AZ301" s="268" t="s">
        <v>1214</v>
      </c>
      <c r="BA301" s="259" t="s">
        <v>1228</v>
      </c>
      <c r="BB301" s="259">
        <v>2024</v>
      </c>
      <c r="BC301" s="259" t="str">
        <f t="shared" ca="1" si="60"/>
        <v>7_J297_Generation_equipment_2024</v>
      </c>
      <c r="BD301" s="259" t="s">
        <v>540</v>
      </c>
      <c r="BE301" s="259"/>
      <c r="BF301" s="268" t="str">
        <f t="shared" si="57"/>
        <v>&gt;=0</v>
      </c>
      <c r="BG301" s="268" t="s">
        <v>85</v>
      </c>
      <c r="BH301" s="268" t="s">
        <v>85</v>
      </c>
    </row>
    <row r="302" spans="1:60" ht="13.5" hidden="1" customHeight="1" thickBot="1">
      <c r="A302" s="185"/>
      <c r="B302" s="584"/>
      <c r="C302" s="228"/>
      <c r="D302" s="585"/>
      <c r="E302" s="585"/>
      <c r="F302" s="242"/>
      <c r="G302" s="242"/>
      <c r="H302" s="928"/>
      <c r="I302" s="928"/>
      <c r="J302" s="928"/>
      <c r="K302" s="928"/>
      <c r="L302" s="928"/>
      <c r="M302" s="928"/>
      <c r="N302" s="928"/>
      <c r="O302" s="928"/>
      <c r="P302" s="928"/>
      <c r="Q302" s="928"/>
      <c r="R302" s="928"/>
      <c r="S302" s="928"/>
      <c r="T302" s="928"/>
      <c r="U302" s="928"/>
      <c r="V302" s="928"/>
      <c r="W302" s="928"/>
      <c r="X302" s="928"/>
      <c r="Y302" s="928"/>
      <c r="Z302" s="928"/>
      <c r="AA302" s="928"/>
      <c r="AB302" s="928"/>
      <c r="AC302" s="928"/>
      <c r="AD302" s="928"/>
      <c r="AE302" s="929"/>
      <c r="AF302" s="929"/>
      <c r="AG302" s="929"/>
      <c r="AH302" s="929"/>
      <c r="AI302" s="929"/>
      <c r="AJ302" s="929"/>
      <c r="AK302" s="929"/>
      <c r="AL302" s="929"/>
      <c r="AM302" s="929"/>
      <c r="AN302" s="929"/>
      <c r="AO302" s="458"/>
      <c r="AQ302" s="84" t="s">
        <v>395</v>
      </c>
      <c r="AU302" s="459" t="str">
        <f t="shared" ca="1" si="58"/>
        <v>K</v>
      </c>
      <c r="AV302" s="459">
        <f t="shared" si="61"/>
        <v>297</v>
      </c>
      <c r="AW302" s="259" t="str">
        <f t="shared" ca="1" si="59"/>
        <v>K297</v>
      </c>
      <c r="AX302" s="268">
        <f t="shared" si="51"/>
        <v>7</v>
      </c>
      <c r="AY302" s="259" t="str">
        <f t="shared" ca="1" si="49"/>
        <v>8. Ownership - Capital Costs</v>
      </c>
      <c r="AZ302" s="268" t="s">
        <v>1214</v>
      </c>
      <c r="BA302" s="259" t="s">
        <v>1228</v>
      </c>
      <c r="BB302" s="259">
        <v>2025</v>
      </c>
      <c r="BC302" s="259" t="str">
        <f t="shared" ca="1" si="60"/>
        <v>7_K297_Generation_equipment_2025</v>
      </c>
      <c r="BD302" s="259" t="s">
        <v>540</v>
      </c>
      <c r="BE302" s="259"/>
      <c r="BF302" s="268" t="str">
        <f t="shared" si="57"/>
        <v>&gt;=0</v>
      </c>
      <c r="BG302" s="268" t="s">
        <v>85</v>
      </c>
      <c r="BH302" s="268" t="s">
        <v>85</v>
      </c>
    </row>
    <row r="303" spans="1:60" ht="13.5" hidden="1" customHeight="1" thickBot="1">
      <c r="A303" s="185"/>
      <c r="B303" s="584"/>
      <c r="C303" s="228"/>
      <c r="D303" s="585"/>
      <c r="E303" s="585"/>
      <c r="F303" s="242"/>
      <c r="G303" s="242"/>
      <c r="H303" s="928"/>
      <c r="I303" s="928"/>
      <c r="J303" s="928"/>
      <c r="K303" s="928"/>
      <c r="L303" s="928"/>
      <c r="M303" s="928"/>
      <c r="N303" s="928"/>
      <c r="O303" s="928"/>
      <c r="P303" s="928"/>
      <c r="Q303" s="928"/>
      <c r="R303" s="928"/>
      <c r="S303" s="928"/>
      <c r="T303" s="928"/>
      <c r="U303" s="928"/>
      <c r="V303" s="928"/>
      <c r="W303" s="928"/>
      <c r="X303" s="928"/>
      <c r="Y303" s="928"/>
      <c r="Z303" s="928"/>
      <c r="AA303" s="928"/>
      <c r="AB303" s="928"/>
      <c r="AC303" s="928"/>
      <c r="AD303" s="928"/>
      <c r="AE303" s="929"/>
      <c r="AF303" s="929"/>
      <c r="AG303" s="929"/>
      <c r="AH303" s="929"/>
      <c r="AI303" s="929"/>
      <c r="AJ303" s="929"/>
      <c r="AK303" s="929"/>
      <c r="AL303" s="929"/>
      <c r="AM303" s="929"/>
      <c r="AN303" s="929"/>
      <c r="AO303" s="458"/>
      <c r="AQ303" s="84" t="s">
        <v>395</v>
      </c>
      <c r="AU303" s="459" t="str">
        <f t="shared" ca="1" si="58"/>
        <v>L</v>
      </c>
      <c r="AV303" s="459">
        <f t="shared" si="61"/>
        <v>297</v>
      </c>
      <c r="AW303" s="259" t="str">
        <f t="shared" ca="1" si="59"/>
        <v>L297</v>
      </c>
      <c r="AX303" s="268">
        <f t="shared" si="51"/>
        <v>7</v>
      </c>
      <c r="AY303" s="259" t="str">
        <f t="shared" ca="1" si="49"/>
        <v>8. Ownership - Capital Costs</v>
      </c>
      <c r="AZ303" s="268" t="s">
        <v>1214</v>
      </c>
      <c r="BA303" s="259" t="s">
        <v>1228</v>
      </c>
      <c r="BB303" s="259">
        <v>2026</v>
      </c>
      <c r="BC303" s="259" t="str">
        <f t="shared" ca="1" si="60"/>
        <v>7_L297_Generation_equipment_2026</v>
      </c>
      <c r="BD303" s="259" t="s">
        <v>540</v>
      </c>
      <c r="BE303" s="259"/>
      <c r="BF303" s="268" t="str">
        <f t="shared" si="57"/>
        <v>&gt;=0</v>
      </c>
      <c r="BG303" s="268" t="s">
        <v>85</v>
      </c>
      <c r="BH303" s="268" t="s">
        <v>85</v>
      </c>
    </row>
    <row r="304" spans="1:60" ht="13.5" hidden="1" customHeight="1" thickBot="1">
      <c r="A304" s="185"/>
      <c r="B304" s="584"/>
      <c r="C304" s="228"/>
      <c r="D304" s="585"/>
      <c r="E304" s="585"/>
      <c r="F304" s="242"/>
      <c r="G304" s="242"/>
      <c r="H304" s="928"/>
      <c r="I304" s="928"/>
      <c r="J304" s="928"/>
      <c r="K304" s="928"/>
      <c r="L304" s="928"/>
      <c r="M304" s="928"/>
      <c r="N304" s="928"/>
      <c r="O304" s="928"/>
      <c r="P304" s="928"/>
      <c r="Q304" s="928"/>
      <c r="R304" s="928"/>
      <c r="S304" s="928"/>
      <c r="T304" s="928"/>
      <c r="U304" s="928"/>
      <c r="V304" s="928"/>
      <c r="W304" s="928"/>
      <c r="X304" s="928"/>
      <c r="Y304" s="928"/>
      <c r="Z304" s="928"/>
      <c r="AA304" s="928"/>
      <c r="AB304" s="928"/>
      <c r="AC304" s="928"/>
      <c r="AD304" s="928"/>
      <c r="AE304" s="929"/>
      <c r="AF304" s="929"/>
      <c r="AG304" s="929"/>
      <c r="AH304" s="929"/>
      <c r="AI304" s="929"/>
      <c r="AJ304" s="929"/>
      <c r="AK304" s="929"/>
      <c r="AL304" s="929"/>
      <c r="AM304" s="929"/>
      <c r="AN304" s="929"/>
      <c r="AO304" s="458"/>
      <c r="AQ304" s="84" t="s">
        <v>395</v>
      </c>
      <c r="AU304" s="459" t="str">
        <f t="shared" ca="1" si="58"/>
        <v>M</v>
      </c>
      <c r="AV304" s="459">
        <f t="shared" si="61"/>
        <v>297</v>
      </c>
      <c r="AW304" s="259" t="str">
        <f t="shared" ca="1" si="59"/>
        <v>M297</v>
      </c>
      <c r="AX304" s="268">
        <f t="shared" si="51"/>
        <v>7</v>
      </c>
      <c r="AY304" s="259" t="str">
        <f t="shared" ca="1" si="49"/>
        <v>8. Ownership - Capital Costs</v>
      </c>
      <c r="AZ304" s="268" t="s">
        <v>1214</v>
      </c>
      <c r="BA304" s="259" t="s">
        <v>1228</v>
      </c>
      <c r="BB304" s="259">
        <v>2027</v>
      </c>
      <c r="BC304" s="259" t="str">
        <f t="shared" ca="1" si="60"/>
        <v>7_M297_Generation_equipment_2027</v>
      </c>
      <c r="BD304" s="259" t="s">
        <v>540</v>
      </c>
      <c r="BE304" s="259"/>
      <c r="BF304" s="268" t="str">
        <f t="shared" si="57"/>
        <v>&gt;=0</v>
      </c>
      <c r="BG304" s="268" t="s">
        <v>85</v>
      </c>
      <c r="BH304" s="268" t="s">
        <v>85</v>
      </c>
    </row>
    <row r="305" spans="1:60" ht="13.5" hidden="1" customHeight="1" thickBot="1">
      <c r="A305" s="185"/>
      <c r="B305" s="584"/>
      <c r="C305" s="228"/>
      <c r="D305" s="585"/>
      <c r="E305" s="585"/>
      <c r="F305" s="242"/>
      <c r="G305" s="242"/>
      <c r="H305" s="928"/>
      <c r="I305" s="928"/>
      <c r="J305" s="928"/>
      <c r="K305" s="928"/>
      <c r="L305" s="928"/>
      <c r="M305" s="928"/>
      <c r="N305" s="928"/>
      <c r="O305" s="928"/>
      <c r="P305" s="928"/>
      <c r="Q305" s="928"/>
      <c r="R305" s="928"/>
      <c r="S305" s="928"/>
      <c r="T305" s="928"/>
      <c r="U305" s="928"/>
      <c r="V305" s="928"/>
      <c r="W305" s="928"/>
      <c r="X305" s="928"/>
      <c r="Y305" s="928"/>
      <c r="Z305" s="928"/>
      <c r="AA305" s="928"/>
      <c r="AB305" s="928"/>
      <c r="AC305" s="928"/>
      <c r="AD305" s="928"/>
      <c r="AE305" s="929"/>
      <c r="AF305" s="929"/>
      <c r="AG305" s="929"/>
      <c r="AH305" s="929"/>
      <c r="AI305" s="929"/>
      <c r="AJ305" s="929"/>
      <c r="AK305" s="929"/>
      <c r="AL305" s="929"/>
      <c r="AM305" s="929"/>
      <c r="AN305" s="929"/>
      <c r="AO305" s="458"/>
      <c r="AQ305" s="84" t="s">
        <v>395</v>
      </c>
      <c r="AU305" s="459" t="str">
        <f t="shared" ca="1" si="58"/>
        <v>N</v>
      </c>
      <c r="AV305" s="459">
        <f t="shared" si="61"/>
        <v>297</v>
      </c>
      <c r="AW305" s="259" t="str">
        <f t="shared" ca="1" si="59"/>
        <v>N297</v>
      </c>
      <c r="AX305" s="268">
        <f t="shared" si="51"/>
        <v>7</v>
      </c>
      <c r="AY305" s="259" t="str">
        <f t="shared" ca="1" si="49"/>
        <v>8. Ownership - Capital Costs</v>
      </c>
      <c r="AZ305" s="268" t="s">
        <v>1214</v>
      </c>
      <c r="BA305" s="259" t="s">
        <v>1228</v>
      </c>
      <c r="BB305" s="259">
        <v>2028</v>
      </c>
      <c r="BC305" s="259" t="str">
        <f t="shared" ca="1" si="60"/>
        <v>7_N297_Generation_equipment_2028</v>
      </c>
      <c r="BD305" s="259" t="s">
        <v>540</v>
      </c>
      <c r="BE305" s="259"/>
      <c r="BF305" s="268" t="str">
        <f t="shared" si="57"/>
        <v>&gt;=0</v>
      </c>
      <c r="BG305" s="268" t="s">
        <v>85</v>
      </c>
      <c r="BH305" s="268" t="s">
        <v>85</v>
      </c>
    </row>
    <row r="306" spans="1:60" ht="13.5" hidden="1" customHeight="1" thickBot="1">
      <c r="A306" s="185"/>
      <c r="B306" s="584"/>
      <c r="C306" s="228"/>
      <c r="D306" s="585"/>
      <c r="E306" s="585"/>
      <c r="F306" s="242"/>
      <c r="G306" s="242"/>
      <c r="H306" s="928"/>
      <c r="I306" s="928"/>
      <c r="J306" s="928"/>
      <c r="K306" s="928"/>
      <c r="L306" s="928"/>
      <c r="M306" s="928"/>
      <c r="N306" s="928"/>
      <c r="O306" s="928"/>
      <c r="P306" s="928"/>
      <c r="Q306" s="928"/>
      <c r="R306" s="928"/>
      <c r="S306" s="928"/>
      <c r="T306" s="928"/>
      <c r="U306" s="928"/>
      <c r="V306" s="928"/>
      <c r="W306" s="928"/>
      <c r="X306" s="928"/>
      <c r="Y306" s="928"/>
      <c r="Z306" s="928"/>
      <c r="AA306" s="928"/>
      <c r="AB306" s="928"/>
      <c r="AC306" s="928"/>
      <c r="AD306" s="928"/>
      <c r="AE306" s="929"/>
      <c r="AF306" s="929"/>
      <c r="AG306" s="929"/>
      <c r="AH306" s="929"/>
      <c r="AI306" s="929"/>
      <c r="AJ306" s="929"/>
      <c r="AK306" s="929"/>
      <c r="AL306" s="929"/>
      <c r="AM306" s="929"/>
      <c r="AN306" s="929"/>
      <c r="AO306" s="458"/>
      <c r="AQ306" s="84" t="s">
        <v>395</v>
      </c>
      <c r="AU306" s="459" t="str">
        <f t="shared" ca="1" si="58"/>
        <v>O</v>
      </c>
      <c r="AV306" s="459">
        <f t="shared" si="61"/>
        <v>297</v>
      </c>
      <c r="AW306" s="259" t="str">
        <f t="shared" ca="1" si="59"/>
        <v>O297</v>
      </c>
      <c r="AX306" s="268">
        <f t="shared" si="51"/>
        <v>7</v>
      </c>
      <c r="AY306" s="259" t="str">
        <f t="shared" ca="1" si="49"/>
        <v>8. Ownership - Capital Costs</v>
      </c>
      <c r="AZ306" s="268" t="s">
        <v>1214</v>
      </c>
      <c r="BA306" s="259" t="s">
        <v>1228</v>
      </c>
      <c r="BB306" s="259">
        <v>2029</v>
      </c>
      <c r="BC306" s="259" t="str">
        <f t="shared" ca="1" si="60"/>
        <v>7_O297_Generation_equipment_2029</v>
      </c>
      <c r="BD306" s="259" t="s">
        <v>540</v>
      </c>
      <c r="BE306" s="259"/>
      <c r="BF306" s="268" t="str">
        <f t="shared" si="57"/>
        <v>&gt;=0</v>
      </c>
      <c r="BG306" s="268" t="s">
        <v>85</v>
      </c>
      <c r="BH306" s="268" t="s">
        <v>85</v>
      </c>
    </row>
    <row r="307" spans="1:60" ht="13.5" hidden="1" customHeight="1" thickBot="1">
      <c r="A307" s="185"/>
      <c r="B307" s="584"/>
      <c r="C307" s="228"/>
      <c r="D307" s="585"/>
      <c r="E307" s="585"/>
      <c r="F307" s="242"/>
      <c r="G307" s="242"/>
      <c r="H307" s="928"/>
      <c r="I307" s="928"/>
      <c r="J307" s="928"/>
      <c r="K307" s="928"/>
      <c r="L307" s="928"/>
      <c r="M307" s="928"/>
      <c r="N307" s="928"/>
      <c r="O307" s="928"/>
      <c r="P307" s="928"/>
      <c r="Q307" s="928"/>
      <c r="R307" s="928"/>
      <c r="S307" s="928"/>
      <c r="T307" s="928"/>
      <c r="U307" s="928"/>
      <c r="V307" s="928"/>
      <c r="W307" s="928"/>
      <c r="X307" s="928"/>
      <c r="Y307" s="928"/>
      <c r="Z307" s="928"/>
      <c r="AA307" s="928"/>
      <c r="AB307" s="928"/>
      <c r="AC307" s="928"/>
      <c r="AD307" s="928"/>
      <c r="AE307" s="929"/>
      <c r="AF307" s="929"/>
      <c r="AG307" s="929"/>
      <c r="AH307" s="929"/>
      <c r="AI307" s="929"/>
      <c r="AJ307" s="929"/>
      <c r="AK307" s="929"/>
      <c r="AL307" s="929"/>
      <c r="AM307" s="929"/>
      <c r="AN307" s="929"/>
      <c r="AO307" s="458"/>
      <c r="AQ307" s="84" t="s">
        <v>395</v>
      </c>
      <c r="AU307" s="459" t="str">
        <f t="shared" ca="1" si="58"/>
        <v>P</v>
      </c>
      <c r="AV307" s="459">
        <f t="shared" si="61"/>
        <v>297</v>
      </c>
      <c r="AW307" s="259" t="str">
        <f t="shared" ca="1" si="59"/>
        <v>P297</v>
      </c>
      <c r="AX307" s="268">
        <f t="shared" si="51"/>
        <v>7</v>
      </c>
      <c r="AY307" s="259" t="str">
        <f t="shared" ca="1" si="49"/>
        <v>8. Ownership - Capital Costs</v>
      </c>
      <c r="AZ307" s="268" t="s">
        <v>1214</v>
      </c>
      <c r="BA307" s="259" t="s">
        <v>1228</v>
      </c>
      <c r="BB307" s="259">
        <v>2030</v>
      </c>
      <c r="BC307" s="259" t="str">
        <f t="shared" ca="1" si="60"/>
        <v>7_P297_Generation_equipment_2030</v>
      </c>
      <c r="BD307" s="259" t="s">
        <v>540</v>
      </c>
      <c r="BE307" s="259"/>
      <c r="BF307" s="268" t="str">
        <f t="shared" si="57"/>
        <v>&gt;=0</v>
      </c>
      <c r="BG307" s="268" t="s">
        <v>85</v>
      </c>
      <c r="BH307" s="268" t="s">
        <v>85</v>
      </c>
    </row>
    <row r="308" spans="1:60" ht="13.5" hidden="1" customHeight="1" thickBot="1">
      <c r="A308" s="185"/>
      <c r="B308" s="584"/>
      <c r="C308" s="228"/>
      <c r="D308" s="585"/>
      <c r="E308" s="585"/>
      <c r="F308" s="242"/>
      <c r="G308" s="242"/>
      <c r="H308" s="928"/>
      <c r="I308" s="928"/>
      <c r="J308" s="928"/>
      <c r="K308" s="928"/>
      <c r="L308" s="928"/>
      <c r="M308" s="928"/>
      <c r="N308" s="928"/>
      <c r="O308" s="928"/>
      <c r="P308" s="928"/>
      <c r="Q308" s="928"/>
      <c r="R308" s="928"/>
      <c r="S308" s="928"/>
      <c r="T308" s="928"/>
      <c r="U308" s="928"/>
      <c r="V308" s="928"/>
      <c r="W308" s="928"/>
      <c r="X308" s="928"/>
      <c r="Y308" s="928"/>
      <c r="Z308" s="928"/>
      <c r="AA308" s="928"/>
      <c r="AB308" s="928"/>
      <c r="AC308" s="928"/>
      <c r="AD308" s="928"/>
      <c r="AE308" s="929"/>
      <c r="AF308" s="929"/>
      <c r="AG308" s="929"/>
      <c r="AH308" s="929"/>
      <c r="AI308" s="929"/>
      <c r="AJ308" s="929"/>
      <c r="AK308" s="929"/>
      <c r="AL308" s="929"/>
      <c r="AM308" s="929"/>
      <c r="AN308" s="929"/>
      <c r="AO308" s="458"/>
      <c r="AQ308" s="84" t="s">
        <v>395</v>
      </c>
      <c r="AU308" s="459" t="str">
        <f t="shared" ca="1" si="58"/>
        <v>Q</v>
      </c>
      <c r="AV308" s="459">
        <f t="shared" si="61"/>
        <v>297</v>
      </c>
      <c r="AW308" s="259" t="str">
        <f t="shared" ca="1" si="59"/>
        <v>Q297</v>
      </c>
      <c r="AX308" s="268">
        <f t="shared" si="51"/>
        <v>7</v>
      </c>
      <c r="AY308" s="259" t="str">
        <f t="shared" ref="AY308:AY371" ca="1" si="62">MID(CELL("filename",AX308),FIND("]",CELL("filename",AX308))+1,256)</f>
        <v>8. Ownership - Capital Costs</v>
      </c>
      <c r="AZ308" s="268" t="s">
        <v>1214</v>
      </c>
      <c r="BA308" s="259" t="s">
        <v>1228</v>
      </c>
      <c r="BB308" s="259">
        <v>2031</v>
      </c>
      <c r="BC308" s="259" t="str">
        <f t="shared" ca="1" si="60"/>
        <v>7_Q297_Generation_equipment_2031</v>
      </c>
      <c r="BD308" s="259" t="s">
        <v>540</v>
      </c>
      <c r="BE308" s="259"/>
      <c r="BF308" s="268" t="str">
        <f t="shared" si="57"/>
        <v>&gt;=0</v>
      </c>
      <c r="BG308" s="268" t="s">
        <v>85</v>
      </c>
      <c r="BH308" s="268" t="s">
        <v>85</v>
      </c>
    </row>
    <row r="309" spans="1:60" ht="13.5" hidden="1" customHeight="1" thickBot="1">
      <c r="A309" s="185"/>
      <c r="B309" s="584"/>
      <c r="C309" s="228"/>
      <c r="D309" s="585"/>
      <c r="E309" s="585"/>
      <c r="F309" s="242"/>
      <c r="G309" s="242"/>
      <c r="H309" s="928"/>
      <c r="I309" s="928"/>
      <c r="J309" s="928"/>
      <c r="K309" s="928"/>
      <c r="L309" s="928"/>
      <c r="M309" s="928"/>
      <c r="N309" s="928"/>
      <c r="O309" s="928"/>
      <c r="P309" s="928"/>
      <c r="Q309" s="928"/>
      <c r="R309" s="928"/>
      <c r="S309" s="928"/>
      <c r="T309" s="928"/>
      <c r="U309" s="928"/>
      <c r="V309" s="928"/>
      <c r="W309" s="928"/>
      <c r="X309" s="928"/>
      <c r="Y309" s="928"/>
      <c r="Z309" s="928"/>
      <c r="AA309" s="928"/>
      <c r="AB309" s="928"/>
      <c r="AC309" s="928"/>
      <c r="AD309" s="928"/>
      <c r="AE309" s="929"/>
      <c r="AF309" s="929"/>
      <c r="AG309" s="929"/>
      <c r="AH309" s="929"/>
      <c r="AI309" s="929"/>
      <c r="AJ309" s="929"/>
      <c r="AK309" s="929"/>
      <c r="AL309" s="929"/>
      <c r="AM309" s="929"/>
      <c r="AN309" s="929"/>
      <c r="AO309" s="458"/>
      <c r="AQ309" s="84" t="s">
        <v>395</v>
      </c>
      <c r="AU309" s="459" t="str">
        <f t="shared" ca="1" si="58"/>
        <v>R</v>
      </c>
      <c r="AV309" s="459">
        <f t="shared" si="61"/>
        <v>297</v>
      </c>
      <c r="AW309" s="259" t="str">
        <f t="shared" ca="1" si="59"/>
        <v>R297</v>
      </c>
      <c r="AX309" s="268">
        <f t="shared" si="51"/>
        <v>7</v>
      </c>
      <c r="AY309" s="259" t="str">
        <f t="shared" ca="1" si="62"/>
        <v>8. Ownership - Capital Costs</v>
      </c>
      <c r="AZ309" s="268" t="s">
        <v>1214</v>
      </c>
      <c r="BA309" s="259" t="s">
        <v>1228</v>
      </c>
      <c r="BB309" s="259">
        <v>2032</v>
      </c>
      <c r="BC309" s="259" t="str">
        <f t="shared" ca="1" si="60"/>
        <v>7_R297_Generation_equipment_2032</v>
      </c>
      <c r="BD309" s="259" t="s">
        <v>540</v>
      </c>
      <c r="BE309" s="259"/>
      <c r="BF309" s="268" t="str">
        <f t="shared" si="57"/>
        <v>&gt;=0</v>
      </c>
      <c r="BG309" s="268" t="s">
        <v>85</v>
      </c>
      <c r="BH309" s="268" t="s">
        <v>85</v>
      </c>
    </row>
    <row r="310" spans="1:60" ht="13.5" hidden="1" customHeight="1" thickBot="1">
      <c r="A310" s="185"/>
      <c r="B310" s="584"/>
      <c r="C310" s="228"/>
      <c r="D310" s="585"/>
      <c r="E310" s="585"/>
      <c r="F310" s="242"/>
      <c r="G310" s="242"/>
      <c r="H310" s="928"/>
      <c r="I310" s="928"/>
      <c r="J310" s="928"/>
      <c r="K310" s="928"/>
      <c r="L310" s="928"/>
      <c r="M310" s="928"/>
      <c r="N310" s="928"/>
      <c r="O310" s="928"/>
      <c r="P310" s="928"/>
      <c r="Q310" s="928"/>
      <c r="R310" s="928"/>
      <c r="S310" s="928"/>
      <c r="T310" s="928"/>
      <c r="U310" s="928"/>
      <c r="V310" s="928"/>
      <c r="W310" s="928"/>
      <c r="X310" s="928"/>
      <c r="Y310" s="928"/>
      <c r="Z310" s="928"/>
      <c r="AA310" s="928"/>
      <c r="AB310" s="928"/>
      <c r="AC310" s="928"/>
      <c r="AD310" s="928"/>
      <c r="AE310" s="929"/>
      <c r="AF310" s="929"/>
      <c r="AG310" s="929"/>
      <c r="AH310" s="929"/>
      <c r="AI310" s="929"/>
      <c r="AJ310" s="929"/>
      <c r="AK310" s="929"/>
      <c r="AL310" s="929"/>
      <c r="AM310" s="929"/>
      <c r="AN310" s="929"/>
      <c r="AO310" s="458"/>
      <c r="AQ310" s="84" t="s">
        <v>395</v>
      </c>
      <c r="AU310" s="459" t="str">
        <f t="shared" ca="1" si="58"/>
        <v>S</v>
      </c>
      <c r="AV310" s="459">
        <f t="shared" si="61"/>
        <v>297</v>
      </c>
      <c r="AW310" s="259" t="str">
        <f t="shared" ca="1" si="59"/>
        <v>S297</v>
      </c>
      <c r="AX310" s="268">
        <f t="shared" si="51"/>
        <v>7</v>
      </c>
      <c r="AY310" s="259" t="str">
        <f t="shared" ca="1" si="62"/>
        <v>8. Ownership - Capital Costs</v>
      </c>
      <c r="AZ310" s="268" t="s">
        <v>1214</v>
      </c>
      <c r="BA310" s="259" t="s">
        <v>1228</v>
      </c>
      <c r="BB310" s="259">
        <v>2033</v>
      </c>
      <c r="BC310" s="259" t="str">
        <f t="shared" ca="1" si="60"/>
        <v>7_S297_Generation_equipment_2033</v>
      </c>
      <c r="BD310" s="259" t="s">
        <v>540</v>
      </c>
      <c r="BE310" s="259"/>
      <c r="BF310" s="268" t="str">
        <f t="shared" si="57"/>
        <v>&gt;=0</v>
      </c>
      <c r="BG310" s="268" t="s">
        <v>85</v>
      </c>
      <c r="BH310" s="268" t="s">
        <v>85</v>
      </c>
    </row>
    <row r="311" spans="1:60" ht="13.5" hidden="1" customHeight="1" thickBot="1">
      <c r="A311" s="185"/>
      <c r="B311" s="584"/>
      <c r="C311" s="228"/>
      <c r="D311" s="585"/>
      <c r="E311" s="585"/>
      <c r="F311" s="242"/>
      <c r="G311" s="242"/>
      <c r="H311" s="928"/>
      <c r="I311" s="928"/>
      <c r="J311" s="928"/>
      <c r="K311" s="928"/>
      <c r="L311" s="928"/>
      <c r="M311" s="928"/>
      <c r="N311" s="928"/>
      <c r="O311" s="928"/>
      <c r="P311" s="928"/>
      <c r="Q311" s="928"/>
      <c r="R311" s="928"/>
      <c r="S311" s="928"/>
      <c r="T311" s="928"/>
      <c r="U311" s="928"/>
      <c r="V311" s="928"/>
      <c r="W311" s="928"/>
      <c r="X311" s="928"/>
      <c r="Y311" s="928"/>
      <c r="Z311" s="928"/>
      <c r="AA311" s="928"/>
      <c r="AB311" s="928"/>
      <c r="AC311" s="928"/>
      <c r="AD311" s="928"/>
      <c r="AE311" s="929"/>
      <c r="AF311" s="929"/>
      <c r="AG311" s="929"/>
      <c r="AH311" s="929"/>
      <c r="AI311" s="929"/>
      <c r="AJ311" s="929"/>
      <c r="AK311" s="929"/>
      <c r="AL311" s="929"/>
      <c r="AM311" s="929"/>
      <c r="AN311" s="929"/>
      <c r="AO311" s="458"/>
      <c r="AQ311" s="84" t="s">
        <v>395</v>
      </c>
      <c r="AU311" s="459" t="str">
        <f t="shared" ca="1" si="58"/>
        <v>T</v>
      </c>
      <c r="AV311" s="459">
        <f t="shared" si="61"/>
        <v>297</v>
      </c>
      <c r="AW311" s="259" t="str">
        <f t="shared" ca="1" si="59"/>
        <v>T297</v>
      </c>
      <c r="AX311" s="268">
        <f t="shared" si="51"/>
        <v>7</v>
      </c>
      <c r="AY311" s="259" t="str">
        <f t="shared" ca="1" si="62"/>
        <v>8. Ownership - Capital Costs</v>
      </c>
      <c r="AZ311" s="268" t="s">
        <v>1214</v>
      </c>
      <c r="BA311" s="259" t="s">
        <v>1228</v>
      </c>
      <c r="BB311" s="259">
        <v>2034</v>
      </c>
      <c r="BC311" s="259" t="str">
        <f t="shared" ca="1" si="60"/>
        <v>7_T297_Generation_equipment_2034</v>
      </c>
      <c r="BD311" s="259" t="s">
        <v>540</v>
      </c>
      <c r="BE311" s="259"/>
      <c r="BF311" s="268" t="str">
        <f t="shared" si="57"/>
        <v>&gt;=0</v>
      </c>
      <c r="BG311" s="268" t="s">
        <v>85</v>
      </c>
      <c r="BH311" s="268" t="s">
        <v>85</v>
      </c>
    </row>
    <row r="312" spans="1:60" ht="13.5" hidden="1" customHeight="1" thickBot="1">
      <c r="A312" s="185"/>
      <c r="B312" s="584"/>
      <c r="C312" s="228"/>
      <c r="D312" s="585"/>
      <c r="E312" s="585"/>
      <c r="F312" s="242"/>
      <c r="G312" s="242"/>
      <c r="H312" s="928"/>
      <c r="I312" s="928"/>
      <c r="J312" s="928"/>
      <c r="K312" s="928"/>
      <c r="L312" s="928"/>
      <c r="M312" s="928"/>
      <c r="N312" s="928"/>
      <c r="O312" s="928"/>
      <c r="P312" s="928"/>
      <c r="Q312" s="928"/>
      <c r="R312" s="928"/>
      <c r="S312" s="928"/>
      <c r="T312" s="928"/>
      <c r="U312" s="928"/>
      <c r="V312" s="928"/>
      <c r="W312" s="928"/>
      <c r="X312" s="928"/>
      <c r="Y312" s="928"/>
      <c r="Z312" s="928"/>
      <c r="AA312" s="928"/>
      <c r="AB312" s="928"/>
      <c r="AC312" s="928"/>
      <c r="AD312" s="928"/>
      <c r="AE312" s="929"/>
      <c r="AF312" s="929"/>
      <c r="AG312" s="929"/>
      <c r="AH312" s="929"/>
      <c r="AI312" s="929"/>
      <c r="AJ312" s="929"/>
      <c r="AK312" s="929"/>
      <c r="AL312" s="929"/>
      <c r="AM312" s="929"/>
      <c r="AN312" s="929"/>
      <c r="AO312" s="458"/>
      <c r="AQ312" s="84" t="s">
        <v>395</v>
      </c>
      <c r="AU312" s="459" t="str">
        <f t="shared" ca="1" si="58"/>
        <v>U</v>
      </c>
      <c r="AV312" s="459">
        <f t="shared" si="61"/>
        <v>297</v>
      </c>
      <c r="AW312" s="259" t="str">
        <f t="shared" ca="1" si="59"/>
        <v>U297</v>
      </c>
      <c r="AX312" s="268">
        <f t="shared" si="51"/>
        <v>7</v>
      </c>
      <c r="AY312" s="259" t="str">
        <f t="shared" ca="1" si="62"/>
        <v>8. Ownership - Capital Costs</v>
      </c>
      <c r="AZ312" s="268" t="s">
        <v>1214</v>
      </c>
      <c r="BA312" s="259" t="s">
        <v>1228</v>
      </c>
      <c r="BB312" s="259">
        <v>2035</v>
      </c>
      <c r="BC312" s="259" t="str">
        <f t="shared" ca="1" si="60"/>
        <v>7_U297_Generation_equipment_2035</v>
      </c>
      <c r="BD312" s="259" t="s">
        <v>540</v>
      </c>
      <c r="BE312" s="259"/>
      <c r="BF312" s="268" t="str">
        <f t="shared" si="57"/>
        <v>&gt;=0</v>
      </c>
      <c r="BG312" s="268" t="s">
        <v>85</v>
      </c>
      <c r="BH312" s="268" t="s">
        <v>85</v>
      </c>
    </row>
    <row r="313" spans="1:60" ht="13.5" hidden="1" customHeight="1" thickBot="1">
      <c r="A313" s="185"/>
      <c r="B313" s="584"/>
      <c r="C313" s="228"/>
      <c r="D313" s="585"/>
      <c r="E313" s="585"/>
      <c r="F313" s="242"/>
      <c r="G313" s="242"/>
      <c r="H313" s="928"/>
      <c r="I313" s="928"/>
      <c r="J313" s="928"/>
      <c r="K313" s="928"/>
      <c r="L313" s="928"/>
      <c r="M313" s="928"/>
      <c r="N313" s="928"/>
      <c r="O313" s="928"/>
      <c r="P313" s="928"/>
      <c r="Q313" s="928"/>
      <c r="R313" s="928"/>
      <c r="S313" s="928"/>
      <c r="T313" s="928"/>
      <c r="U313" s="928"/>
      <c r="V313" s="928"/>
      <c r="W313" s="928"/>
      <c r="X313" s="928"/>
      <c r="Y313" s="928"/>
      <c r="Z313" s="928"/>
      <c r="AA313" s="928"/>
      <c r="AB313" s="928"/>
      <c r="AC313" s="928"/>
      <c r="AD313" s="928"/>
      <c r="AE313" s="929"/>
      <c r="AF313" s="929"/>
      <c r="AG313" s="929"/>
      <c r="AH313" s="929"/>
      <c r="AI313" s="929"/>
      <c r="AJ313" s="929"/>
      <c r="AK313" s="929"/>
      <c r="AL313" s="929"/>
      <c r="AM313" s="929"/>
      <c r="AN313" s="929"/>
      <c r="AO313" s="458"/>
      <c r="AQ313" s="84" t="s">
        <v>395</v>
      </c>
      <c r="AU313" s="459" t="str">
        <f t="shared" ca="1" si="58"/>
        <v>V</v>
      </c>
      <c r="AV313" s="459">
        <f t="shared" si="61"/>
        <v>297</v>
      </c>
      <c r="AW313" s="259" t="str">
        <f t="shared" ca="1" si="59"/>
        <v>V297</v>
      </c>
      <c r="AX313" s="268">
        <f t="shared" si="51"/>
        <v>7</v>
      </c>
      <c r="AY313" s="259" t="str">
        <f t="shared" ca="1" si="62"/>
        <v>8. Ownership - Capital Costs</v>
      </c>
      <c r="AZ313" s="268" t="s">
        <v>1214</v>
      </c>
      <c r="BA313" s="259" t="s">
        <v>1228</v>
      </c>
      <c r="BB313" s="259">
        <v>2036</v>
      </c>
      <c r="BC313" s="259" t="str">
        <f t="shared" ca="1" si="60"/>
        <v>7_V297_Generation_equipment_2036</v>
      </c>
      <c r="BD313" s="259" t="s">
        <v>540</v>
      </c>
      <c r="BE313" s="259"/>
      <c r="BF313" s="268" t="str">
        <f t="shared" si="57"/>
        <v>&gt;=0</v>
      </c>
      <c r="BG313" s="268" t="s">
        <v>85</v>
      </c>
      <c r="BH313" s="268" t="s">
        <v>85</v>
      </c>
    </row>
    <row r="314" spans="1:60" ht="13.5" hidden="1" customHeight="1" thickBot="1">
      <c r="A314" s="185"/>
      <c r="B314" s="584"/>
      <c r="C314" s="228"/>
      <c r="D314" s="585"/>
      <c r="E314" s="585"/>
      <c r="F314" s="242"/>
      <c r="G314" s="242"/>
      <c r="H314" s="928"/>
      <c r="I314" s="928"/>
      <c r="J314" s="928"/>
      <c r="K314" s="928"/>
      <c r="L314" s="928"/>
      <c r="M314" s="928"/>
      <c r="N314" s="928"/>
      <c r="O314" s="928"/>
      <c r="P314" s="928"/>
      <c r="Q314" s="928"/>
      <c r="R314" s="928"/>
      <c r="S314" s="928"/>
      <c r="T314" s="928"/>
      <c r="U314" s="928"/>
      <c r="V314" s="928"/>
      <c r="W314" s="928"/>
      <c r="X314" s="928"/>
      <c r="Y314" s="928"/>
      <c r="Z314" s="928"/>
      <c r="AA314" s="928"/>
      <c r="AB314" s="928"/>
      <c r="AC314" s="928"/>
      <c r="AD314" s="928"/>
      <c r="AE314" s="929"/>
      <c r="AF314" s="929"/>
      <c r="AG314" s="929"/>
      <c r="AH314" s="929"/>
      <c r="AI314" s="929"/>
      <c r="AJ314" s="929"/>
      <c r="AK314" s="929"/>
      <c r="AL314" s="929"/>
      <c r="AM314" s="929"/>
      <c r="AN314" s="929"/>
      <c r="AO314" s="458"/>
      <c r="AQ314" s="84" t="s">
        <v>395</v>
      </c>
      <c r="AU314" s="459" t="str">
        <f t="shared" ca="1" si="58"/>
        <v>W</v>
      </c>
      <c r="AV314" s="459">
        <f t="shared" si="61"/>
        <v>297</v>
      </c>
      <c r="AW314" s="259" t="str">
        <f t="shared" ca="1" si="59"/>
        <v>W297</v>
      </c>
      <c r="AX314" s="268">
        <f t="shared" si="51"/>
        <v>7</v>
      </c>
      <c r="AY314" s="259" t="str">
        <f t="shared" ca="1" si="62"/>
        <v>8. Ownership - Capital Costs</v>
      </c>
      <c r="AZ314" s="268" t="s">
        <v>1214</v>
      </c>
      <c r="BA314" s="259" t="s">
        <v>1228</v>
      </c>
      <c r="BB314" s="259">
        <v>2037</v>
      </c>
      <c r="BC314" s="259" t="str">
        <f t="shared" ca="1" si="60"/>
        <v>7_W297_Generation_equipment_2037</v>
      </c>
      <c r="BD314" s="259" t="s">
        <v>540</v>
      </c>
      <c r="BE314" s="259"/>
      <c r="BF314" s="268" t="str">
        <f t="shared" si="57"/>
        <v>&gt;=0</v>
      </c>
      <c r="BG314" s="268" t="s">
        <v>85</v>
      </c>
      <c r="BH314" s="268" t="s">
        <v>85</v>
      </c>
    </row>
    <row r="315" spans="1:60" ht="13.5" hidden="1" customHeight="1" thickBot="1">
      <c r="A315" s="185"/>
      <c r="B315" s="584"/>
      <c r="C315" s="228"/>
      <c r="D315" s="585"/>
      <c r="E315" s="585"/>
      <c r="F315" s="242"/>
      <c r="G315" s="242"/>
      <c r="H315" s="928"/>
      <c r="I315" s="928"/>
      <c r="J315" s="928"/>
      <c r="K315" s="928"/>
      <c r="L315" s="928"/>
      <c r="M315" s="928"/>
      <c r="N315" s="928"/>
      <c r="O315" s="928"/>
      <c r="P315" s="928"/>
      <c r="Q315" s="928"/>
      <c r="R315" s="928"/>
      <c r="S315" s="928"/>
      <c r="T315" s="928"/>
      <c r="U315" s="928"/>
      <c r="V315" s="928"/>
      <c r="W315" s="928"/>
      <c r="X315" s="928"/>
      <c r="Y315" s="928"/>
      <c r="Z315" s="928"/>
      <c r="AA315" s="928"/>
      <c r="AB315" s="928"/>
      <c r="AC315" s="928"/>
      <c r="AD315" s="928"/>
      <c r="AE315" s="929"/>
      <c r="AF315" s="929"/>
      <c r="AG315" s="929"/>
      <c r="AH315" s="929"/>
      <c r="AI315" s="929"/>
      <c r="AJ315" s="929"/>
      <c r="AK315" s="929"/>
      <c r="AL315" s="929"/>
      <c r="AM315" s="929"/>
      <c r="AN315" s="929"/>
      <c r="AO315" s="458"/>
      <c r="AQ315" s="84" t="s">
        <v>395</v>
      </c>
      <c r="AU315" s="459" t="str">
        <f t="shared" ca="1" si="58"/>
        <v>X</v>
      </c>
      <c r="AV315" s="459">
        <f t="shared" si="61"/>
        <v>297</v>
      </c>
      <c r="AW315" s="259" t="str">
        <f t="shared" ca="1" si="59"/>
        <v>X297</v>
      </c>
      <c r="AX315" s="268">
        <f t="shared" si="51"/>
        <v>7</v>
      </c>
      <c r="AY315" s="259" t="str">
        <f t="shared" ca="1" si="62"/>
        <v>8. Ownership - Capital Costs</v>
      </c>
      <c r="AZ315" s="268" t="s">
        <v>1214</v>
      </c>
      <c r="BA315" s="259" t="s">
        <v>1228</v>
      </c>
      <c r="BB315" s="259">
        <v>2038</v>
      </c>
      <c r="BC315" s="259" t="str">
        <f t="shared" ca="1" si="60"/>
        <v>7_X297_Generation_equipment_2038</v>
      </c>
      <c r="BD315" s="259" t="s">
        <v>540</v>
      </c>
      <c r="BE315" s="259"/>
      <c r="BF315" s="268" t="str">
        <f t="shared" si="57"/>
        <v>&gt;=0</v>
      </c>
      <c r="BG315" s="268" t="s">
        <v>85</v>
      </c>
      <c r="BH315" s="268" t="s">
        <v>85</v>
      </c>
    </row>
    <row r="316" spans="1:60" ht="13.5" hidden="1" customHeight="1" thickBot="1">
      <c r="A316" s="185"/>
      <c r="B316" s="584"/>
      <c r="C316" s="228"/>
      <c r="D316" s="585"/>
      <c r="E316" s="585"/>
      <c r="F316" s="242"/>
      <c r="G316" s="242"/>
      <c r="H316" s="928"/>
      <c r="I316" s="928"/>
      <c r="J316" s="928"/>
      <c r="K316" s="928"/>
      <c r="L316" s="928"/>
      <c r="M316" s="928"/>
      <c r="N316" s="928"/>
      <c r="O316" s="928"/>
      <c r="P316" s="928"/>
      <c r="Q316" s="928"/>
      <c r="R316" s="928"/>
      <c r="S316" s="928"/>
      <c r="T316" s="928"/>
      <c r="U316" s="928"/>
      <c r="V316" s="928"/>
      <c r="W316" s="928"/>
      <c r="X316" s="928"/>
      <c r="Y316" s="928"/>
      <c r="Z316" s="928"/>
      <c r="AA316" s="928"/>
      <c r="AB316" s="928"/>
      <c r="AC316" s="928"/>
      <c r="AD316" s="928"/>
      <c r="AE316" s="929"/>
      <c r="AF316" s="929"/>
      <c r="AG316" s="929"/>
      <c r="AH316" s="929"/>
      <c r="AI316" s="929"/>
      <c r="AJ316" s="929"/>
      <c r="AK316" s="929"/>
      <c r="AL316" s="929"/>
      <c r="AM316" s="929"/>
      <c r="AN316" s="929"/>
      <c r="AO316" s="458"/>
      <c r="AQ316" s="84" t="s">
        <v>395</v>
      </c>
      <c r="AU316" s="459" t="str">
        <f t="shared" ca="1" si="58"/>
        <v>Y</v>
      </c>
      <c r="AV316" s="459">
        <f t="shared" si="61"/>
        <v>297</v>
      </c>
      <c r="AW316" s="259" t="str">
        <f t="shared" ca="1" si="59"/>
        <v>Y297</v>
      </c>
      <c r="AX316" s="268">
        <f t="shared" si="51"/>
        <v>7</v>
      </c>
      <c r="AY316" s="259" t="str">
        <f t="shared" ca="1" si="62"/>
        <v>8. Ownership - Capital Costs</v>
      </c>
      <c r="AZ316" s="268" t="s">
        <v>1214</v>
      </c>
      <c r="BA316" s="259" t="s">
        <v>1228</v>
      </c>
      <c r="BB316" s="259">
        <v>2039</v>
      </c>
      <c r="BC316" s="259" t="str">
        <f t="shared" ca="1" si="60"/>
        <v>7_Y297_Generation_equipment_2039</v>
      </c>
      <c r="BD316" s="259" t="s">
        <v>540</v>
      </c>
      <c r="BE316" s="259"/>
      <c r="BF316" s="268" t="str">
        <f t="shared" si="57"/>
        <v>&gt;=0</v>
      </c>
      <c r="BG316" s="268" t="s">
        <v>85</v>
      </c>
      <c r="BH316" s="268" t="s">
        <v>85</v>
      </c>
    </row>
    <row r="317" spans="1:60" ht="13.5" hidden="1" customHeight="1" thickBot="1">
      <c r="A317" s="185"/>
      <c r="B317" s="584"/>
      <c r="C317" s="228"/>
      <c r="D317" s="585"/>
      <c r="E317" s="585"/>
      <c r="F317" s="242"/>
      <c r="G317" s="242"/>
      <c r="H317" s="928"/>
      <c r="I317" s="928"/>
      <c r="J317" s="928"/>
      <c r="K317" s="928"/>
      <c r="L317" s="928"/>
      <c r="M317" s="928"/>
      <c r="N317" s="928"/>
      <c r="O317" s="928"/>
      <c r="P317" s="928"/>
      <c r="Q317" s="928"/>
      <c r="R317" s="928"/>
      <c r="S317" s="928"/>
      <c r="T317" s="928"/>
      <c r="U317" s="928"/>
      <c r="V317" s="928"/>
      <c r="W317" s="928"/>
      <c r="X317" s="928"/>
      <c r="Y317" s="928"/>
      <c r="Z317" s="928"/>
      <c r="AA317" s="928"/>
      <c r="AB317" s="928"/>
      <c r="AC317" s="928"/>
      <c r="AD317" s="928"/>
      <c r="AE317" s="929"/>
      <c r="AF317" s="929"/>
      <c r="AG317" s="929"/>
      <c r="AH317" s="929"/>
      <c r="AI317" s="929"/>
      <c r="AJ317" s="929"/>
      <c r="AK317" s="929"/>
      <c r="AL317" s="929"/>
      <c r="AM317" s="929"/>
      <c r="AN317" s="929"/>
      <c r="AO317" s="458"/>
      <c r="AQ317" s="84" t="s">
        <v>395</v>
      </c>
      <c r="AU317" s="459" t="str">
        <f t="shared" ca="1" si="58"/>
        <v>Z</v>
      </c>
      <c r="AV317" s="459">
        <f t="shared" si="61"/>
        <v>297</v>
      </c>
      <c r="AW317" s="259" t="str">
        <f t="shared" ca="1" si="59"/>
        <v>Z297</v>
      </c>
      <c r="AX317" s="268">
        <f t="shared" si="51"/>
        <v>7</v>
      </c>
      <c r="AY317" s="259" t="str">
        <f t="shared" ca="1" si="62"/>
        <v>8. Ownership - Capital Costs</v>
      </c>
      <c r="AZ317" s="268" t="s">
        <v>1214</v>
      </c>
      <c r="BA317" s="259" t="s">
        <v>1228</v>
      </c>
      <c r="BB317" s="259">
        <v>2040</v>
      </c>
      <c r="BC317" s="259" t="str">
        <f t="shared" ca="1" si="60"/>
        <v>7_Z297_Generation_equipment_2040</v>
      </c>
      <c r="BD317" s="259" t="s">
        <v>540</v>
      </c>
      <c r="BE317" s="259"/>
      <c r="BF317" s="268" t="str">
        <f t="shared" si="57"/>
        <v>&gt;=0</v>
      </c>
      <c r="BG317" s="268" t="s">
        <v>85</v>
      </c>
      <c r="BH317" s="268" t="s">
        <v>85</v>
      </c>
    </row>
    <row r="318" spans="1:60" ht="13.5" hidden="1" customHeight="1" thickBot="1">
      <c r="A318" s="185"/>
      <c r="B318" s="584"/>
      <c r="C318" s="228"/>
      <c r="D318" s="585"/>
      <c r="E318" s="585"/>
      <c r="F318" s="242"/>
      <c r="G318" s="242"/>
      <c r="H318" s="928"/>
      <c r="I318" s="928"/>
      <c r="J318" s="928"/>
      <c r="K318" s="928"/>
      <c r="L318" s="928"/>
      <c r="M318" s="928"/>
      <c r="N318" s="928"/>
      <c r="O318" s="928"/>
      <c r="P318" s="928"/>
      <c r="Q318" s="928"/>
      <c r="R318" s="928"/>
      <c r="S318" s="928"/>
      <c r="T318" s="928"/>
      <c r="U318" s="928"/>
      <c r="V318" s="928"/>
      <c r="W318" s="928"/>
      <c r="X318" s="928"/>
      <c r="Y318" s="928"/>
      <c r="Z318" s="928"/>
      <c r="AA318" s="928"/>
      <c r="AB318" s="928"/>
      <c r="AC318" s="928"/>
      <c r="AD318" s="928"/>
      <c r="AE318" s="929"/>
      <c r="AF318" s="929"/>
      <c r="AG318" s="929"/>
      <c r="AH318" s="929"/>
      <c r="AI318" s="929"/>
      <c r="AJ318" s="929"/>
      <c r="AK318" s="929"/>
      <c r="AL318" s="929"/>
      <c r="AM318" s="929"/>
      <c r="AN318" s="929"/>
      <c r="AO318" s="458"/>
      <c r="AQ318" s="84" t="s">
        <v>395</v>
      </c>
      <c r="AU318" s="459" t="str">
        <f t="shared" ca="1" si="58"/>
        <v>AA</v>
      </c>
      <c r="AV318" s="459">
        <f t="shared" si="61"/>
        <v>297</v>
      </c>
      <c r="AW318" s="259" t="str">
        <f t="shared" ca="1" si="59"/>
        <v>AA297</v>
      </c>
      <c r="AX318" s="268">
        <f t="shared" si="51"/>
        <v>7</v>
      </c>
      <c r="AY318" s="259" t="str">
        <f t="shared" ca="1" si="62"/>
        <v>8. Ownership - Capital Costs</v>
      </c>
      <c r="AZ318" s="268" t="s">
        <v>1214</v>
      </c>
      <c r="BA318" s="259" t="s">
        <v>1228</v>
      </c>
      <c r="BB318" s="259">
        <v>2041</v>
      </c>
      <c r="BC318" s="259" t="str">
        <f t="shared" ca="1" si="60"/>
        <v>7_AA297_Generation_equipment_2041</v>
      </c>
      <c r="BD318" s="259" t="s">
        <v>540</v>
      </c>
      <c r="BE318" s="259"/>
      <c r="BF318" s="268" t="str">
        <f t="shared" si="57"/>
        <v>&gt;=0</v>
      </c>
      <c r="BG318" s="268" t="s">
        <v>85</v>
      </c>
      <c r="BH318" s="268" t="s">
        <v>85</v>
      </c>
    </row>
    <row r="319" spans="1:60" ht="13.5" hidden="1" customHeight="1" thickBot="1">
      <c r="A319" s="185"/>
      <c r="B319" s="584"/>
      <c r="C319" s="228"/>
      <c r="D319" s="585"/>
      <c r="E319" s="585"/>
      <c r="F319" s="242"/>
      <c r="G319" s="242"/>
      <c r="H319" s="928"/>
      <c r="I319" s="928"/>
      <c r="J319" s="928"/>
      <c r="K319" s="928"/>
      <c r="L319" s="928"/>
      <c r="M319" s="928"/>
      <c r="N319" s="928"/>
      <c r="O319" s="928"/>
      <c r="P319" s="928"/>
      <c r="Q319" s="928"/>
      <c r="R319" s="928"/>
      <c r="S319" s="928"/>
      <c r="T319" s="928"/>
      <c r="U319" s="928"/>
      <c r="V319" s="928"/>
      <c r="W319" s="928"/>
      <c r="X319" s="928"/>
      <c r="Y319" s="928"/>
      <c r="Z319" s="928"/>
      <c r="AA319" s="928"/>
      <c r="AB319" s="928"/>
      <c r="AC319" s="928"/>
      <c r="AD319" s="928"/>
      <c r="AE319" s="929"/>
      <c r="AF319" s="929"/>
      <c r="AG319" s="929"/>
      <c r="AH319" s="929"/>
      <c r="AI319" s="929"/>
      <c r="AJ319" s="929"/>
      <c r="AK319" s="929"/>
      <c r="AL319" s="929"/>
      <c r="AM319" s="929"/>
      <c r="AN319" s="929"/>
      <c r="AO319" s="458"/>
      <c r="AQ319" s="84" t="s">
        <v>395</v>
      </c>
      <c r="AU319" s="459" t="str">
        <f t="shared" ca="1" si="58"/>
        <v>AB</v>
      </c>
      <c r="AV319" s="459">
        <f t="shared" si="61"/>
        <v>297</v>
      </c>
      <c r="AW319" s="259" t="str">
        <f t="shared" ca="1" si="59"/>
        <v>AB297</v>
      </c>
      <c r="AX319" s="268">
        <f t="shared" si="51"/>
        <v>7</v>
      </c>
      <c r="AY319" s="259" t="str">
        <f t="shared" ca="1" si="62"/>
        <v>8. Ownership - Capital Costs</v>
      </c>
      <c r="AZ319" s="268" t="s">
        <v>1214</v>
      </c>
      <c r="BA319" s="259" t="s">
        <v>1228</v>
      </c>
      <c r="BB319" s="259">
        <v>2042</v>
      </c>
      <c r="BC319" s="259" t="str">
        <f t="shared" ca="1" si="60"/>
        <v>7_AB297_Generation_equipment_2042</v>
      </c>
      <c r="BD319" s="259" t="s">
        <v>540</v>
      </c>
      <c r="BE319" s="259"/>
      <c r="BF319" s="268" t="str">
        <f t="shared" si="57"/>
        <v>&gt;=0</v>
      </c>
      <c r="BG319" s="268" t="s">
        <v>85</v>
      </c>
      <c r="BH319" s="268" t="s">
        <v>85</v>
      </c>
    </row>
    <row r="320" spans="1:60" ht="13.5" hidden="1" customHeight="1" thickBot="1">
      <c r="A320" s="185"/>
      <c r="B320" s="584"/>
      <c r="C320" s="228"/>
      <c r="D320" s="585"/>
      <c r="E320" s="585"/>
      <c r="F320" s="242"/>
      <c r="G320" s="242"/>
      <c r="H320" s="928"/>
      <c r="I320" s="928"/>
      <c r="J320" s="928"/>
      <c r="K320" s="928"/>
      <c r="L320" s="928"/>
      <c r="M320" s="928"/>
      <c r="N320" s="928"/>
      <c r="O320" s="928"/>
      <c r="P320" s="928"/>
      <c r="Q320" s="928"/>
      <c r="R320" s="928"/>
      <c r="S320" s="928"/>
      <c r="T320" s="928"/>
      <c r="U320" s="928"/>
      <c r="V320" s="928"/>
      <c r="W320" s="928"/>
      <c r="X320" s="928"/>
      <c r="Y320" s="928"/>
      <c r="Z320" s="928"/>
      <c r="AA320" s="928"/>
      <c r="AB320" s="928"/>
      <c r="AC320" s="928"/>
      <c r="AD320" s="928"/>
      <c r="AE320" s="929"/>
      <c r="AF320" s="929"/>
      <c r="AG320" s="929"/>
      <c r="AH320" s="929"/>
      <c r="AI320" s="929"/>
      <c r="AJ320" s="929"/>
      <c r="AK320" s="929"/>
      <c r="AL320" s="929"/>
      <c r="AM320" s="929"/>
      <c r="AN320" s="929"/>
      <c r="AO320" s="458"/>
      <c r="AQ320" s="84" t="s">
        <v>395</v>
      </c>
      <c r="AU320" s="459" t="str">
        <f t="shared" ca="1" si="58"/>
        <v>AC</v>
      </c>
      <c r="AV320" s="459">
        <f t="shared" si="61"/>
        <v>297</v>
      </c>
      <c r="AW320" s="259" t="str">
        <f t="shared" ca="1" si="59"/>
        <v>AC297</v>
      </c>
      <c r="AX320" s="268">
        <f t="shared" si="51"/>
        <v>7</v>
      </c>
      <c r="AY320" s="259" t="str">
        <f t="shared" ca="1" si="62"/>
        <v>8. Ownership - Capital Costs</v>
      </c>
      <c r="AZ320" s="268" t="s">
        <v>1214</v>
      </c>
      <c r="BA320" s="259" t="s">
        <v>1228</v>
      </c>
      <c r="BB320" s="259">
        <v>2043</v>
      </c>
      <c r="BC320" s="259" t="str">
        <f t="shared" ca="1" si="60"/>
        <v>7_AC297_Generation_equipment_2043</v>
      </c>
      <c r="BD320" s="259" t="s">
        <v>540</v>
      </c>
      <c r="BE320" s="259"/>
      <c r="BF320" s="268" t="str">
        <f t="shared" si="57"/>
        <v>&gt;=0</v>
      </c>
      <c r="BG320" s="268" t="s">
        <v>85</v>
      </c>
      <c r="BH320" s="268" t="s">
        <v>85</v>
      </c>
    </row>
    <row r="321" spans="1:60" ht="13.5" hidden="1" customHeight="1" thickBot="1">
      <c r="A321" s="185"/>
      <c r="B321" s="584"/>
      <c r="C321" s="228"/>
      <c r="D321" s="585"/>
      <c r="E321" s="585"/>
      <c r="F321" s="242"/>
      <c r="G321" s="242"/>
      <c r="H321" s="928"/>
      <c r="I321" s="928"/>
      <c r="J321" s="928"/>
      <c r="K321" s="928"/>
      <c r="L321" s="928"/>
      <c r="M321" s="928"/>
      <c r="N321" s="928"/>
      <c r="O321" s="928"/>
      <c r="P321" s="928"/>
      <c r="Q321" s="928"/>
      <c r="R321" s="928"/>
      <c r="S321" s="928"/>
      <c r="T321" s="928"/>
      <c r="U321" s="928"/>
      <c r="V321" s="928"/>
      <c r="W321" s="928"/>
      <c r="X321" s="928"/>
      <c r="Y321" s="928"/>
      <c r="Z321" s="928"/>
      <c r="AA321" s="928"/>
      <c r="AB321" s="928"/>
      <c r="AC321" s="928"/>
      <c r="AD321" s="928"/>
      <c r="AE321" s="929"/>
      <c r="AF321" s="929"/>
      <c r="AG321" s="929"/>
      <c r="AH321" s="929"/>
      <c r="AI321" s="929"/>
      <c r="AJ321" s="929"/>
      <c r="AK321" s="929"/>
      <c r="AL321" s="929"/>
      <c r="AM321" s="929"/>
      <c r="AN321" s="929"/>
      <c r="AO321" s="458"/>
      <c r="AQ321" s="84" t="s">
        <v>395</v>
      </c>
      <c r="AU321" s="459" t="str">
        <f t="shared" ca="1" si="58"/>
        <v>AD</v>
      </c>
      <c r="AV321" s="459">
        <f t="shared" si="61"/>
        <v>297</v>
      </c>
      <c r="AW321" s="259" t="str">
        <f t="shared" ca="1" si="59"/>
        <v>AD297</v>
      </c>
      <c r="AX321" s="268">
        <f t="shared" si="51"/>
        <v>7</v>
      </c>
      <c r="AY321" s="259" t="str">
        <f t="shared" ca="1" si="62"/>
        <v>8. Ownership - Capital Costs</v>
      </c>
      <c r="AZ321" s="268" t="s">
        <v>1214</v>
      </c>
      <c r="BA321" s="259" t="s">
        <v>1228</v>
      </c>
      <c r="BB321" s="259">
        <v>2044</v>
      </c>
      <c r="BC321" s="259" t="str">
        <f t="shared" ca="1" si="60"/>
        <v>7_AD297_Generation_equipment_2044</v>
      </c>
      <c r="BD321" s="259" t="s">
        <v>540</v>
      </c>
      <c r="BE321" s="259"/>
      <c r="BF321" s="268" t="str">
        <f t="shared" si="57"/>
        <v>&gt;=0</v>
      </c>
      <c r="BG321" s="268" t="s">
        <v>85</v>
      </c>
      <c r="BH321" s="268" t="s">
        <v>85</v>
      </c>
    </row>
    <row r="322" spans="1:60" ht="13.5" hidden="1" customHeight="1" thickBot="1">
      <c r="A322" s="185"/>
      <c r="B322" s="584"/>
      <c r="C322" s="228"/>
      <c r="D322" s="585"/>
      <c r="E322" s="585"/>
      <c r="F322" s="242"/>
      <c r="G322" s="242"/>
      <c r="H322" s="928"/>
      <c r="I322" s="928"/>
      <c r="J322" s="928"/>
      <c r="K322" s="928"/>
      <c r="L322" s="928"/>
      <c r="M322" s="928"/>
      <c r="N322" s="928"/>
      <c r="O322" s="928"/>
      <c r="P322" s="928"/>
      <c r="Q322" s="928"/>
      <c r="R322" s="928"/>
      <c r="S322" s="928"/>
      <c r="T322" s="928"/>
      <c r="U322" s="928"/>
      <c r="V322" s="928"/>
      <c r="W322" s="928"/>
      <c r="X322" s="928"/>
      <c r="Y322" s="928"/>
      <c r="Z322" s="928"/>
      <c r="AA322" s="928"/>
      <c r="AB322" s="928"/>
      <c r="AC322" s="928"/>
      <c r="AD322" s="928"/>
      <c r="AE322" s="929"/>
      <c r="AF322" s="929"/>
      <c r="AG322" s="929"/>
      <c r="AH322" s="929"/>
      <c r="AI322" s="929"/>
      <c r="AJ322" s="929"/>
      <c r="AK322" s="929"/>
      <c r="AL322" s="929"/>
      <c r="AM322" s="929"/>
      <c r="AN322" s="929"/>
      <c r="AO322" s="458"/>
      <c r="AQ322" s="84" t="s">
        <v>395</v>
      </c>
      <c r="AU322" s="459" t="str">
        <f t="shared" ca="1" si="58"/>
        <v>AE</v>
      </c>
      <c r="AV322" s="459">
        <f t="shared" si="61"/>
        <v>297</v>
      </c>
      <c r="AW322" s="259" t="str">
        <f t="shared" ca="1" si="59"/>
        <v>AE297</v>
      </c>
      <c r="AX322" s="268">
        <f t="shared" si="51"/>
        <v>7</v>
      </c>
      <c r="AY322" s="259" t="str">
        <f t="shared" ca="1" si="62"/>
        <v>8. Ownership - Capital Costs</v>
      </c>
      <c r="AZ322" s="268" t="s">
        <v>1214</v>
      </c>
      <c r="BA322" s="259" t="s">
        <v>1228</v>
      </c>
      <c r="BB322" s="259">
        <v>2045</v>
      </c>
      <c r="BC322" s="259" t="str">
        <f t="shared" ca="1" si="60"/>
        <v>7_AE297_Generation_equipment_2045</v>
      </c>
      <c r="BD322" s="259" t="s">
        <v>540</v>
      </c>
      <c r="BE322" s="259"/>
      <c r="BF322" s="268" t="str">
        <f t="shared" si="57"/>
        <v>&gt;=0</v>
      </c>
      <c r="BG322" s="268" t="s">
        <v>85</v>
      </c>
      <c r="BH322" s="268" t="s">
        <v>85</v>
      </c>
    </row>
    <row r="323" spans="1:60" ht="13.5" hidden="1" customHeight="1" thickBot="1">
      <c r="A323" s="185"/>
      <c r="B323" s="584"/>
      <c r="C323" s="228"/>
      <c r="D323" s="585"/>
      <c r="E323" s="585"/>
      <c r="F323" s="242"/>
      <c r="G323" s="242"/>
      <c r="H323" s="928"/>
      <c r="I323" s="928"/>
      <c r="J323" s="928"/>
      <c r="K323" s="928"/>
      <c r="L323" s="928"/>
      <c r="M323" s="928"/>
      <c r="N323" s="928"/>
      <c r="O323" s="928"/>
      <c r="P323" s="928"/>
      <c r="Q323" s="928"/>
      <c r="R323" s="928"/>
      <c r="S323" s="928"/>
      <c r="T323" s="928"/>
      <c r="U323" s="928"/>
      <c r="V323" s="928"/>
      <c r="W323" s="928"/>
      <c r="X323" s="928"/>
      <c r="Y323" s="928"/>
      <c r="Z323" s="928"/>
      <c r="AA323" s="928"/>
      <c r="AB323" s="928"/>
      <c r="AC323" s="928"/>
      <c r="AD323" s="928"/>
      <c r="AE323" s="929"/>
      <c r="AF323" s="929"/>
      <c r="AG323" s="929"/>
      <c r="AH323" s="929"/>
      <c r="AI323" s="929"/>
      <c r="AJ323" s="929"/>
      <c r="AK323" s="929"/>
      <c r="AL323" s="929"/>
      <c r="AM323" s="929"/>
      <c r="AN323" s="929"/>
      <c r="AO323" s="458"/>
      <c r="AQ323" s="84" t="s">
        <v>395</v>
      </c>
      <c r="AU323" s="459" t="str">
        <f t="shared" ca="1" si="58"/>
        <v>AF</v>
      </c>
      <c r="AV323" s="459">
        <f t="shared" si="61"/>
        <v>297</v>
      </c>
      <c r="AW323" s="259" t="str">
        <f t="shared" ca="1" si="59"/>
        <v>AF297</v>
      </c>
      <c r="AX323" s="268">
        <f t="shared" si="51"/>
        <v>7</v>
      </c>
      <c r="AY323" s="259" t="str">
        <f t="shared" ca="1" si="62"/>
        <v>8. Ownership - Capital Costs</v>
      </c>
      <c r="AZ323" s="268" t="s">
        <v>1214</v>
      </c>
      <c r="BA323" s="259" t="s">
        <v>1228</v>
      </c>
      <c r="BB323" s="259">
        <v>2046</v>
      </c>
      <c r="BC323" s="259" t="str">
        <f t="shared" ca="1" si="60"/>
        <v>7_AF297_Generation_equipment_2046</v>
      </c>
      <c r="BD323" s="259" t="s">
        <v>540</v>
      </c>
      <c r="BE323" s="259"/>
      <c r="BF323" s="268" t="str">
        <f t="shared" si="57"/>
        <v>&gt;=0</v>
      </c>
      <c r="BG323" s="268" t="s">
        <v>85</v>
      </c>
      <c r="BH323" s="268" t="s">
        <v>85</v>
      </c>
    </row>
    <row r="324" spans="1:60" ht="13.5" hidden="1" customHeight="1" thickBot="1">
      <c r="A324" s="185"/>
      <c r="B324" s="584"/>
      <c r="C324" s="228"/>
      <c r="D324" s="585"/>
      <c r="E324" s="585"/>
      <c r="F324" s="242"/>
      <c r="G324" s="242"/>
      <c r="H324" s="928"/>
      <c r="I324" s="928"/>
      <c r="J324" s="928"/>
      <c r="K324" s="928"/>
      <c r="L324" s="928"/>
      <c r="M324" s="928"/>
      <c r="N324" s="928"/>
      <c r="O324" s="928"/>
      <c r="P324" s="928"/>
      <c r="Q324" s="928"/>
      <c r="R324" s="928"/>
      <c r="S324" s="928"/>
      <c r="T324" s="928"/>
      <c r="U324" s="928"/>
      <c r="V324" s="928"/>
      <c r="W324" s="928"/>
      <c r="X324" s="928"/>
      <c r="Y324" s="928"/>
      <c r="Z324" s="928"/>
      <c r="AA324" s="928"/>
      <c r="AB324" s="928"/>
      <c r="AC324" s="928"/>
      <c r="AD324" s="928"/>
      <c r="AE324" s="929"/>
      <c r="AF324" s="929"/>
      <c r="AG324" s="929"/>
      <c r="AH324" s="929"/>
      <c r="AI324" s="929"/>
      <c r="AJ324" s="929"/>
      <c r="AK324" s="929"/>
      <c r="AL324" s="929"/>
      <c r="AM324" s="929"/>
      <c r="AN324" s="929"/>
      <c r="AO324" s="458"/>
      <c r="AQ324" s="84" t="s">
        <v>395</v>
      </c>
      <c r="AU324" s="459" t="str">
        <f t="shared" ca="1" si="58"/>
        <v>AG</v>
      </c>
      <c r="AV324" s="459">
        <f t="shared" si="61"/>
        <v>297</v>
      </c>
      <c r="AW324" s="259" t="str">
        <f t="shared" ca="1" si="59"/>
        <v>AG297</v>
      </c>
      <c r="AX324" s="268">
        <f t="shared" si="51"/>
        <v>7</v>
      </c>
      <c r="AY324" s="259" t="str">
        <f t="shared" ca="1" si="62"/>
        <v>8. Ownership - Capital Costs</v>
      </c>
      <c r="AZ324" s="268" t="s">
        <v>1214</v>
      </c>
      <c r="BA324" s="259" t="s">
        <v>1228</v>
      </c>
      <c r="BB324" s="259">
        <v>2047</v>
      </c>
      <c r="BC324" s="259" t="str">
        <f t="shared" ca="1" si="60"/>
        <v>7_AG297_Generation_equipment_2047</v>
      </c>
      <c r="BD324" s="259" t="s">
        <v>540</v>
      </c>
      <c r="BE324" s="259"/>
      <c r="BF324" s="268" t="str">
        <f t="shared" si="57"/>
        <v>&gt;=0</v>
      </c>
      <c r="BG324" s="268" t="s">
        <v>85</v>
      </c>
      <c r="BH324" s="268" t="s">
        <v>85</v>
      </c>
    </row>
    <row r="325" spans="1:60" ht="13.5" hidden="1" customHeight="1" thickBot="1">
      <c r="A325" s="185"/>
      <c r="B325" s="584"/>
      <c r="C325" s="228"/>
      <c r="D325" s="585"/>
      <c r="E325" s="585"/>
      <c r="F325" s="242"/>
      <c r="G325" s="242"/>
      <c r="H325" s="928"/>
      <c r="I325" s="928"/>
      <c r="J325" s="928"/>
      <c r="K325" s="928"/>
      <c r="L325" s="928"/>
      <c r="M325" s="928"/>
      <c r="N325" s="928"/>
      <c r="O325" s="928"/>
      <c r="P325" s="928"/>
      <c r="Q325" s="928"/>
      <c r="R325" s="928"/>
      <c r="S325" s="928"/>
      <c r="T325" s="928"/>
      <c r="U325" s="928"/>
      <c r="V325" s="928"/>
      <c r="W325" s="928"/>
      <c r="X325" s="928"/>
      <c r="Y325" s="928"/>
      <c r="Z325" s="928"/>
      <c r="AA325" s="928"/>
      <c r="AB325" s="928"/>
      <c r="AC325" s="928"/>
      <c r="AD325" s="928"/>
      <c r="AE325" s="929"/>
      <c r="AF325" s="929"/>
      <c r="AG325" s="929"/>
      <c r="AH325" s="929"/>
      <c r="AI325" s="929"/>
      <c r="AJ325" s="929"/>
      <c r="AK325" s="929"/>
      <c r="AL325" s="929"/>
      <c r="AM325" s="929"/>
      <c r="AN325" s="929"/>
      <c r="AO325" s="458"/>
      <c r="AQ325" s="84" t="s">
        <v>395</v>
      </c>
      <c r="AU325" s="459" t="str">
        <f t="shared" ca="1" si="58"/>
        <v>AH</v>
      </c>
      <c r="AV325" s="459">
        <f t="shared" si="61"/>
        <v>297</v>
      </c>
      <c r="AW325" s="259" t="str">
        <f t="shared" ca="1" si="59"/>
        <v>AH297</v>
      </c>
      <c r="AX325" s="268">
        <f t="shared" ref="AX325:AX331" si="63">$AX$5</f>
        <v>7</v>
      </c>
      <c r="AY325" s="259" t="str">
        <f t="shared" ca="1" si="62"/>
        <v>8. Ownership - Capital Costs</v>
      </c>
      <c r="AZ325" s="268" t="s">
        <v>1214</v>
      </c>
      <c r="BA325" s="259" t="s">
        <v>1228</v>
      </c>
      <c r="BB325" s="259">
        <v>2048</v>
      </c>
      <c r="BC325" s="259" t="str">
        <f t="shared" ca="1" si="60"/>
        <v>7_AH297_Generation_equipment_2048</v>
      </c>
      <c r="BD325" s="259" t="s">
        <v>540</v>
      </c>
      <c r="BE325" s="259"/>
      <c r="BF325" s="268" t="str">
        <f t="shared" si="57"/>
        <v>&gt;=0</v>
      </c>
      <c r="BG325" s="268" t="s">
        <v>85</v>
      </c>
      <c r="BH325" s="268" t="s">
        <v>85</v>
      </c>
    </row>
    <row r="326" spans="1:60" ht="13.5" hidden="1" customHeight="1" thickBot="1">
      <c r="A326" s="185"/>
      <c r="B326" s="584"/>
      <c r="C326" s="228"/>
      <c r="D326" s="585"/>
      <c r="E326" s="585"/>
      <c r="F326" s="242"/>
      <c r="G326" s="242"/>
      <c r="H326" s="928"/>
      <c r="I326" s="928"/>
      <c r="J326" s="928"/>
      <c r="K326" s="928"/>
      <c r="L326" s="928"/>
      <c r="M326" s="928"/>
      <c r="N326" s="928"/>
      <c r="O326" s="928"/>
      <c r="P326" s="928"/>
      <c r="Q326" s="928"/>
      <c r="R326" s="928"/>
      <c r="S326" s="928"/>
      <c r="T326" s="928"/>
      <c r="U326" s="928"/>
      <c r="V326" s="928"/>
      <c r="W326" s="928"/>
      <c r="X326" s="928"/>
      <c r="Y326" s="928"/>
      <c r="Z326" s="928"/>
      <c r="AA326" s="928"/>
      <c r="AB326" s="928"/>
      <c r="AC326" s="928"/>
      <c r="AD326" s="928"/>
      <c r="AE326" s="929"/>
      <c r="AF326" s="929"/>
      <c r="AG326" s="929"/>
      <c r="AH326" s="929"/>
      <c r="AI326" s="929"/>
      <c r="AJ326" s="929"/>
      <c r="AK326" s="929"/>
      <c r="AL326" s="929"/>
      <c r="AM326" s="929"/>
      <c r="AN326" s="929"/>
      <c r="AO326" s="458"/>
      <c r="AQ326" s="84" t="s">
        <v>395</v>
      </c>
      <c r="AU326" s="459" t="str">
        <f t="shared" ca="1" si="58"/>
        <v>AI</v>
      </c>
      <c r="AV326" s="459">
        <f t="shared" si="61"/>
        <v>297</v>
      </c>
      <c r="AW326" s="259" t="str">
        <f t="shared" ca="1" si="59"/>
        <v>AI297</v>
      </c>
      <c r="AX326" s="268">
        <f t="shared" si="63"/>
        <v>7</v>
      </c>
      <c r="AY326" s="259" t="str">
        <f t="shared" ca="1" si="62"/>
        <v>8. Ownership - Capital Costs</v>
      </c>
      <c r="AZ326" s="268" t="s">
        <v>1214</v>
      </c>
      <c r="BA326" s="259" t="s">
        <v>1228</v>
      </c>
      <c r="BB326" s="259">
        <v>2049</v>
      </c>
      <c r="BC326" s="259" t="str">
        <f t="shared" ca="1" si="60"/>
        <v>7_AI297_Generation_equipment_2049</v>
      </c>
      <c r="BD326" s="259" t="s">
        <v>540</v>
      </c>
      <c r="BE326" s="259"/>
      <c r="BF326" s="268" t="str">
        <f t="shared" si="57"/>
        <v>&gt;=0</v>
      </c>
      <c r="BG326" s="268" t="s">
        <v>85</v>
      </c>
      <c r="BH326" s="268" t="s">
        <v>85</v>
      </c>
    </row>
    <row r="327" spans="1:60" ht="13.5" hidden="1" customHeight="1" thickBot="1">
      <c r="A327" s="185"/>
      <c r="B327" s="584"/>
      <c r="C327" s="228"/>
      <c r="D327" s="585"/>
      <c r="E327" s="585"/>
      <c r="F327" s="242"/>
      <c r="G327" s="242"/>
      <c r="H327" s="928"/>
      <c r="I327" s="928"/>
      <c r="J327" s="928"/>
      <c r="K327" s="928"/>
      <c r="L327" s="928"/>
      <c r="M327" s="928"/>
      <c r="N327" s="928"/>
      <c r="O327" s="928"/>
      <c r="P327" s="928"/>
      <c r="Q327" s="928"/>
      <c r="R327" s="928"/>
      <c r="S327" s="928"/>
      <c r="T327" s="928"/>
      <c r="U327" s="928"/>
      <c r="V327" s="928"/>
      <c r="W327" s="928"/>
      <c r="X327" s="928"/>
      <c r="Y327" s="928"/>
      <c r="Z327" s="928"/>
      <c r="AA327" s="928"/>
      <c r="AB327" s="928"/>
      <c r="AC327" s="928"/>
      <c r="AD327" s="928"/>
      <c r="AE327" s="929"/>
      <c r="AF327" s="929"/>
      <c r="AG327" s="929"/>
      <c r="AH327" s="929"/>
      <c r="AI327" s="929"/>
      <c r="AJ327" s="929"/>
      <c r="AK327" s="929"/>
      <c r="AL327" s="929"/>
      <c r="AM327" s="929"/>
      <c r="AN327" s="929"/>
      <c r="AO327" s="458"/>
      <c r="AQ327" s="84" t="s">
        <v>395</v>
      </c>
      <c r="AU327" s="459" t="str">
        <f t="shared" ca="1" si="58"/>
        <v>AJ</v>
      </c>
      <c r="AV327" s="459">
        <f t="shared" si="61"/>
        <v>297</v>
      </c>
      <c r="AW327" s="259" t="str">
        <f t="shared" ca="1" si="59"/>
        <v>AJ297</v>
      </c>
      <c r="AX327" s="268">
        <f t="shared" si="63"/>
        <v>7</v>
      </c>
      <c r="AY327" s="259" t="str">
        <f t="shared" ca="1" si="62"/>
        <v>8. Ownership - Capital Costs</v>
      </c>
      <c r="AZ327" s="268" t="s">
        <v>1214</v>
      </c>
      <c r="BA327" s="259" t="s">
        <v>1228</v>
      </c>
      <c r="BB327" s="259">
        <v>2050</v>
      </c>
      <c r="BC327" s="259" t="str">
        <f t="shared" ca="1" si="60"/>
        <v>7_AJ297_Generation_equipment_2050</v>
      </c>
      <c r="BD327" s="259" t="s">
        <v>540</v>
      </c>
      <c r="BE327" s="259"/>
      <c r="BF327" s="268" t="str">
        <f t="shared" si="57"/>
        <v>&gt;=0</v>
      </c>
      <c r="BG327" s="268" t="s">
        <v>85</v>
      </c>
      <c r="BH327" s="268" t="s">
        <v>85</v>
      </c>
    </row>
    <row r="328" spans="1:60" ht="13.5" hidden="1" customHeight="1" thickBot="1">
      <c r="A328" s="185"/>
      <c r="B328" s="584"/>
      <c r="C328" s="228"/>
      <c r="D328" s="585"/>
      <c r="E328" s="585"/>
      <c r="F328" s="242"/>
      <c r="G328" s="242"/>
      <c r="H328" s="928"/>
      <c r="I328" s="928"/>
      <c r="J328" s="928"/>
      <c r="K328" s="928"/>
      <c r="L328" s="928"/>
      <c r="M328" s="928"/>
      <c r="N328" s="928"/>
      <c r="O328" s="928"/>
      <c r="P328" s="928"/>
      <c r="Q328" s="928"/>
      <c r="R328" s="928"/>
      <c r="S328" s="928"/>
      <c r="T328" s="928"/>
      <c r="U328" s="928"/>
      <c r="V328" s="928"/>
      <c r="W328" s="928"/>
      <c r="X328" s="928"/>
      <c r="Y328" s="928"/>
      <c r="Z328" s="928"/>
      <c r="AA328" s="928"/>
      <c r="AB328" s="928"/>
      <c r="AC328" s="928"/>
      <c r="AD328" s="928"/>
      <c r="AE328" s="929"/>
      <c r="AF328" s="929"/>
      <c r="AG328" s="929"/>
      <c r="AH328" s="929"/>
      <c r="AI328" s="929"/>
      <c r="AJ328" s="929"/>
      <c r="AK328" s="929"/>
      <c r="AL328" s="929"/>
      <c r="AM328" s="929"/>
      <c r="AN328" s="929"/>
      <c r="AO328" s="458"/>
      <c r="AQ328" s="84" t="s">
        <v>395</v>
      </c>
      <c r="AU328" s="459" t="str">
        <f t="shared" ca="1" si="58"/>
        <v>AK</v>
      </c>
      <c r="AV328" s="459">
        <f t="shared" si="61"/>
        <v>297</v>
      </c>
      <c r="AW328" s="259" t="str">
        <f t="shared" ca="1" si="59"/>
        <v>AK297</v>
      </c>
      <c r="AX328" s="268">
        <f t="shared" si="63"/>
        <v>7</v>
      </c>
      <c r="AY328" s="259" t="str">
        <f t="shared" ca="1" si="62"/>
        <v>8. Ownership - Capital Costs</v>
      </c>
      <c r="AZ328" s="268" t="s">
        <v>1214</v>
      </c>
      <c r="BA328" s="259" t="s">
        <v>1228</v>
      </c>
      <c r="BB328" s="259">
        <v>2051</v>
      </c>
      <c r="BC328" s="259" t="str">
        <f t="shared" ca="1" si="60"/>
        <v>7_AK297_Generation_equipment_2051</v>
      </c>
      <c r="BD328" s="259" t="s">
        <v>540</v>
      </c>
      <c r="BE328" s="259"/>
      <c r="BF328" s="268" t="str">
        <f t="shared" si="57"/>
        <v>&gt;=0</v>
      </c>
      <c r="BG328" s="268" t="s">
        <v>85</v>
      </c>
      <c r="BH328" s="268" t="s">
        <v>85</v>
      </c>
    </row>
    <row r="329" spans="1:60" ht="13.5" hidden="1" customHeight="1" thickBot="1">
      <c r="A329" s="185"/>
      <c r="B329" s="584"/>
      <c r="C329" s="228"/>
      <c r="D329" s="585"/>
      <c r="E329" s="585"/>
      <c r="F329" s="242"/>
      <c r="G329" s="242"/>
      <c r="H329" s="928"/>
      <c r="I329" s="928"/>
      <c r="J329" s="928"/>
      <c r="K329" s="928"/>
      <c r="L329" s="928"/>
      <c r="M329" s="928"/>
      <c r="N329" s="928"/>
      <c r="O329" s="928"/>
      <c r="P329" s="928"/>
      <c r="Q329" s="928"/>
      <c r="R329" s="928"/>
      <c r="S329" s="928"/>
      <c r="T329" s="928"/>
      <c r="U329" s="928"/>
      <c r="V329" s="928"/>
      <c r="W329" s="928"/>
      <c r="X329" s="928"/>
      <c r="Y329" s="928"/>
      <c r="Z329" s="928"/>
      <c r="AA329" s="928"/>
      <c r="AB329" s="928"/>
      <c r="AC329" s="928"/>
      <c r="AD329" s="928"/>
      <c r="AE329" s="929"/>
      <c r="AF329" s="929"/>
      <c r="AG329" s="929"/>
      <c r="AH329" s="929"/>
      <c r="AI329" s="929"/>
      <c r="AJ329" s="929"/>
      <c r="AK329" s="929"/>
      <c r="AL329" s="929"/>
      <c r="AM329" s="929"/>
      <c r="AN329" s="929"/>
      <c r="AO329" s="458"/>
      <c r="AQ329" s="84" t="s">
        <v>395</v>
      </c>
      <c r="AU329" s="459" t="str">
        <f t="shared" ca="1" si="58"/>
        <v>AL</v>
      </c>
      <c r="AV329" s="459">
        <f t="shared" si="61"/>
        <v>297</v>
      </c>
      <c r="AW329" s="259" t="str">
        <f t="shared" ca="1" si="59"/>
        <v>AL297</v>
      </c>
      <c r="AX329" s="268">
        <f t="shared" si="63"/>
        <v>7</v>
      </c>
      <c r="AY329" s="259" t="str">
        <f t="shared" ca="1" si="62"/>
        <v>8. Ownership - Capital Costs</v>
      </c>
      <c r="AZ329" s="268" t="s">
        <v>1214</v>
      </c>
      <c r="BA329" s="259" t="s">
        <v>1228</v>
      </c>
      <c r="BB329" s="259">
        <v>2052</v>
      </c>
      <c r="BC329" s="259" t="str">
        <f t="shared" ca="1" si="60"/>
        <v>7_AL297_Generation_equipment_2052</v>
      </c>
      <c r="BD329" s="259" t="s">
        <v>540</v>
      </c>
      <c r="BE329" s="259"/>
      <c r="BF329" s="268" t="str">
        <f t="shared" si="57"/>
        <v>&gt;=0</v>
      </c>
      <c r="BG329" s="268" t="s">
        <v>85</v>
      </c>
      <c r="BH329" s="268" t="s">
        <v>85</v>
      </c>
    </row>
    <row r="330" spans="1:60" ht="13.5" hidden="1" customHeight="1" thickBot="1">
      <c r="A330" s="185"/>
      <c r="B330" s="584"/>
      <c r="C330" s="228"/>
      <c r="D330" s="585"/>
      <c r="E330" s="585"/>
      <c r="F330" s="242"/>
      <c r="G330" s="242"/>
      <c r="H330" s="928"/>
      <c r="I330" s="928"/>
      <c r="J330" s="928"/>
      <c r="K330" s="928"/>
      <c r="L330" s="928"/>
      <c r="M330" s="928"/>
      <c r="N330" s="928"/>
      <c r="O330" s="928"/>
      <c r="P330" s="928"/>
      <c r="Q330" s="928"/>
      <c r="R330" s="928"/>
      <c r="S330" s="928"/>
      <c r="T330" s="928"/>
      <c r="U330" s="928"/>
      <c r="V330" s="928"/>
      <c r="W330" s="928"/>
      <c r="X330" s="928"/>
      <c r="Y330" s="928"/>
      <c r="Z330" s="928"/>
      <c r="AA330" s="928"/>
      <c r="AB330" s="928"/>
      <c r="AC330" s="928"/>
      <c r="AD330" s="928"/>
      <c r="AE330" s="929"/>
      <c r="AF330" s="929"/>
      <c r="AG330" s="929"/>
      <c r="AH330" s="929"/>
      <c r="AI330" s="929"/>
      <c r="AJ330" s="929"/>
      <c r="AK330" s="929"/>
      <c r="AL330" s="929"/>
      <c r="AM330" s="929"/>
      <c r="AN330" s="929"/>
      <c r="AO330" s="458"/>
      <c r="AQ330" s="84" t="s">
        <v>395</v>
      </c>
      <c r="AU330" s="459" t="str">
        <f t="shared" ca="1" si="58"/>
        <v>AM</v>
      </c>
      <c r="AV330" s="459">
        <f t="shared" si="61"/>
        <v>297</v>
      </c>
      <c r="AW330" s="259" t="str">
        <f t="shared" ca="1" si="59"/>
        <v>AM297</v>
      </c>
      <c r="AX330" s="268">
        <f t="shared" si="63"/>
        <v>7</v>
      </c>
      <c r="AY330" s="259" t="str">
        <f t="shared" ca="1" si="62"/>
        <v>8. Ownership - Capital Costs</v>
      </c>
      <c r="AZ330" s="268" t="s">
        <v>1214</v>
      </c>
      <c r="BA330" s="259" t="s">
        <v>1228</v>
      </c>
      <c r="BB330" s="259">
        <v>2053</v>
      </c>
      <c r="BC330" s="259" t="str">
        <f t="shared" ca="1" si="60"/>
        <v>7_AM297_Generation_equipment_2053</v>
      </c>
      <c r="BD330" s="259" t="s">
        <v>540</v>
      </c>
      <c r="BE330" s="259"/>
      <c r="BF330" s="268" t="str">
        <f t="shared" si="57"/>
        <v>&gt;=0</v>
      </c>
      <c r="BG330" s="268" t="s">
        <v>85</v>
      </c>
      <c r="BH330" s="268" t="s">
        <v>85</v>
      </c>
    </row>
    <row r="331" spans="1:60" ht="13.5" hidden="1" customHeight="1" thickBot="1">
      <c r="A331" s="185"/>
      <c r="B331" s="584"/>
      <c r="C331" s="228"/>
      <c r="D331" s="585"/>
      <c r="E331" s="585"/>
      <c r="F331" s="242"/>
      <c r="G331" s="242"/>
      <c r="H331" s="928"/>
      <c r="I331" s="928"/>
      <c r="J331" s="928"/>
      <c r="K331" s="928"/>
      <c r="L331" s="928"/>
      <c r="M331" s="928"/>
      <c r="N331" s="928"/>
      <c r="O331" s="928"/>
      <c r="P331" s="928"/>
      <c r="Q331" s="928"/>
      <c r="R331" s="928"/>
      <c r="S331" s="928"/>
      <c r="T331" s="928"/>
      <c r="U331" s="928"/>
      <c r="V331" s="928"/>
      <c r="W331" s="928"/>
      <c r="X331" s="928"/>
      <c r="Y331" s="928"/>
      <c r="Z331" s="928"/>
      <c r="AA331" s="928"/>
      <c r="AB331" s="928"/>
      <c r="AC331" s="928"/>
      <c r="AD331" s="928"/>
      <c r="AE331" s="929"/>
      <c r="AF331" s="929"/>
      <c r="AG331" s="929"/>
      <c r="AH331" s="929"/>
      <c r="AI331" s="929"/>
      <c r="AJ331" s="929"/>
      <c r="AK331" s="929"/>
      <c r="AL331" s="929"/>
      <c r="AM331" s="929"/>
      <c r="AN331" s="929"/>
      <c r="AO331" s="458"/>
      <c r="AQ331" s="84" t="s">
        <v>395</v>
      </c>
      <c r="AU331" s="459" t="str">
        <f t="shared" ca="1" si="58"/>
        <v>AN</v>
      </c>
      <c r="AV331" s="459">
        <f t="shared" si="61"/>
        <v>297</v>
      </c>
      <c r="AW331" s="259" t="str">
        <f t="shared" ca="1" si="59"/>
        <v>AN297</v>
      </c>
      <c r="AX331" s="268">
        <f t="shared" si="63"/>
        <v>7</v>
      </c>
      <c r="AY331" s="259" t="str">
        <f t="shared" ca="1" si="62"/>
        <v>8. Ownership - Capital Costs</v>
      </c>
      <c r="AZ331" s="268" t="s">
        <v>1214</v>
      </c>
      <c r="BA331" s="259" t="s">
        <v>1228</v>
      </c>
      <c r="BB331" s="259">
        <v>2054</v>
      </c>
      <c r="BC331" s="259" t="str">
        <f t="shared" ca="1" si="60"/>
        <v>7_AN297_Generation_equipment_2054</v>
      </c>
      <c r="BD331" s="259" t="s">
        <v>540</v>
      </c>
      <c r="BE331" s="259"/>
      <c r="BF331" s="268" t="str">
        <f t="shared" si="57"/>
        <v>&gt;=0</v>
      </c>
      <c r="BG331" s="268" t="s">
        <v>85</v>
      </c>
      <c r="BH331" s="268" t="s">
        <v>85</v>
      </c>
    </row>
    <row r="332" spans="1:60" ht="13.5" hidden="1" customHeight="1" thickBot="1">
      <c r="A332" s="185"/>
      <c r="B332" s="584"/>
      <c r="C332" s="228"/>
      <c r="D332" s="585"/>
      <c r="E332" s="585"/>
      <c r="F332" s="242"/>
      <c r="G332" s="242"/>
      <c r="H332" s="928"/>
      <c r="I332" s="928"/>
      <c r="J332" s="928"/>
      <c r="K332" s="928"/>
      <c r="L332" s="928"/>
      <c r="M332" s="928"/>
      <c r="N332" s="928"/>
      <c r="O332" s="928"/>
      <c r="P332" s="928"/>
      <c r="Q332" s="928"/>
      <c r="R332" s="928"/>
      <c r="S332" s="928"/>
      <c r="T332" s="928"/>
      <c r="U332" s="928"/>
      <c r="V332" s="928"/>
      <c r="W332" s="928"/>
      <c r="X332" s="928"/>
      <c r="Y332" s="928"/>
      <c r="Z332" s="928"/>
      <c r="AA332" s="928"/>
      <c r="AB332" s="928"/>
      <c r="AC332" s="928"/>
      <c r="AD332" s="928"/>
      <c r="AE332" s="929"/>
      <c r="AF332" s="929"/>
      <c r="AG332" s="929"/>
      <c r="AH332" s="929"/>
      <c r="AI332" s="929"/>
      <c r="AJ332" s="929"/>
      <c r="AK332" s="929"/>
      <c r="AL332" s="929"/>
      <c r="AM332" s="929"/>
      <c r="AN332" s="929"/>
      <c r="AO332" s="458"/>
      <c r="AQ332" s="84" t="s">
        <v>395</v>
      </c>
      <c r="AU332" s="459" t="str">
        <f t="shared" ca="1" si="58"/>
        <v>AO</v>
      </c>
      <c r="AV332" s="459">
        <f t="shared" si="61"/>
        <v>297</v>
      </c>
      <c r="AW332" s="259" t="str">
        <f t="shared" ca="1" si="59"/>
        <v>AO297</v>
      </c>
      <c r="AX332" s="268">
        <v>7</v>
      </c>
      <c r="AY332" s="259" t="str">
        <f t="shared" ca="1" si="62"/>
        <v>8. Ownership - Capital Costs</v>
      </c>
      <c r="AZ332" s="268" t="s">
        <v>1214</v>
      </c>
      <c r="BA332" s="259" t="s">
        <v>1228</v>
      </c>
      <c r="BB332" s="259" t="s">
        <v>1216</v>
      </c>
      <c r="BC332" s="259" t="str">
        <f t="shared" ca="1" si="60"/>
        <v>7_AO297_Generation_equipment_Additional_Info</v>
      </c>
      <c r="BD332" s="268" t="s">
        <v>223</v>
      </c>
      <c r="BE332" s="268">
        <v>100</v>
      </c>
      <c r="BG332" s="268" t="s">
        <v>85</v>
      </c>
      <c r="BH332" s="268" t="s">
        <v>85</v>
      </c>
    </row>
    <row r="333" spans="1:60" ht="13.5" hidden="1" customHeight="1" thickBot="1">
      <c r="A333" s="185">
        <v>11</v>
      </c>
      <c r="B333" s="584"/>
      <c r="C333" s="230" t="s">
        <v>1229</v>
      </c>
      <c r="D333" s="585" t="s">
        <v>1213</v>
      </c>
      <c r="E333" s="585"/>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441"/>
      <c r="AE333" s="442"/>
      <c r="AF333" s="442"/>
      <c r="AG333" s="442"/>
      <c r="AH333" s="442"/>
      <c r="AI333" s="442"/>
      <c r="AJ333" s="442"/>
      <c r="AK333" s="442"/>
      <c r="AL333" s="442"/>
      <c r="AM333" s="442"/>
      <c r="AN333" s="442"/>
      <c r="AO333" s="227"/>
      <c r="AS333" s="84" t="s">
        <v>42</v>
      </c>
      <c r="AT333" s="460" t="str">
        <f ca="1">SUBSTITUTE(CELL("address",F333),"$","")</f>
        <v>F333</v>
      </c>
      <c r="AU333" s="461" t="str">
        <f ca="1">CHAR(CODE(AT333))</f>
        <v>F</v>
      </c>
      <c r="AV333" s="461">
        <f>ROW(AT333)</f>
        <v>333</v>
      </c>
      <c r="AW333" s="462" t="str">
        <f ca="1">CONCATENATE(AU333&amp;AV333)</f>
        <v>F333</v>
      </c>
      <c r="AX333" s="455">
        <f t="shared" ref="AX333:AX367" si="64">$AX$5</f>
        <v>7</v>
      </c>
      <c r="AY333" s="462" t="str">
        <f t="shared" ca="1" si="62"/>
        <v>8. Ownership - Capital Costs</v>
      </c>
      <c r="AZ333" s="455" t="s">
        <v>1214</v>
      </c>
      <c r="BA333" s="462" t="s">
        <v>1230</v>
      </c>
      <c r="BB333" s="462">
        <v>2020</v>
      </c>
      <c r="BC333" s="462" t="str">
        <f ca="1">AX333&amp;"_"&amp;AW333&amp;"_"&amp;BA333&amp;"_"&amp;BB333</f>
        <v>7_F333_Wind_turbines_2020</v>
      </c>
      <c r="BD333" s="462" t="s">
        <v>540</v>
      </c>
      <c r="BE333" s="462"/>
      <c r="BF333" s="455" t="str">
        <f t="shared" ref="BF333:BF367" si="65">"&gt;=0"</f>
        <v>&gt;=0</v>
      </c>
      <c r="BG333" s="455" t="s">
        <v>85</v>
      </c>
      <c r="BH333" s="455" t="s">
        <v>85</v>
      </c>
    </row>
    <row r="334" spans="1:60" ht="13.5" hidden="1" customHeight="1" thickBot="1">
      <c r="A334" s="185"/>
      <c r="B334" s="584"/>
      <c r="C334" s="230"/>
      <c r="D334" s="585"/>
      <c r="E334" s="585"/>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7"/>
      <c r="AF334" s="457"/>
      <c r="AG334" s="457"/>
      <c r="AH334" s="457"/>
      <c r="AI334" s="457"/>
      <c r="AJ334" s="457"/>
      <c r="AK334" s="457"/>
      <c r="AL334" s="457"/>
      <c r="AM334" s="457"/>
      <c r="AN334" s="457"/>
      <c r="AO334" s="458"/>
      <c r="AQ334" s="84" t="s">
        <v>395</v>
      </c>
      <c r="AU334" s="459" t="str">
        <f ca="1">IF(AU333="Z","AA",IF(LEN(AU333)=1,CHAR(CODE(AU333)+1),IF(RIGHT(AU333,1)="Z",CHAR(CODE(LEFT(AU333,1))+1),LEFT(AU333,1))&amp;CHAR(65+MOD(CODE(RIGHT(AU333,1))+1-65,26))))</f>
        <v>G</v>
      </c>
      <c r="AV334" s="459">
        <f>AV333</f>
        <v>333</v>
      </c>
      <c r="AW334" s="259" t="str">
        <f t="shared" ref="AW334:AW368" ca="1" si="66">CONCATENATE(AU334&amp;AV334)</f>
        <v>G333</v>
      </c>
      <c r="AX334" s="268">
        <f t="shared" si="64"/>
        <v>7</v>
      </c>
      <c r="AY334" s="259" t="str">
        <f t="shared" ca="1" si="62"/>
        <v>8. Ownership - Capital Costs</v>
      </c>
      <c r="AZ334" s="268" t="s">
        <v>1214</v>
      </c>
      <c r="BA334" s="259" t="s">
        <v>1230</v>
      </c>
      <c r="BB334" s="259">
        <v>2021</v>
      </c>
      <c r="BC334" s="259" t="str">
        <f t="shared" ref="BC334:BC368" ca="1" si="67">AX334&amp;"_"&amp;AW334&amp;"_"&amp;BA334&amp;"_"&amp;BB334</f>
        <v>7_G333_Wind_turbines_2021</v>
      </c>
      <c r="BD334" s="259" t="s">
        <v>540</v>
      </c>
      <c r="BE334" s="259"/>
      <c r="BF334" s="268" t="str">
        <f t="shared" si="65"/>
        <v>&gt;=0</v>
      </c>
      <c r="BG334" s="268" t="s">
        <v>85</v>
      </c>
      <c r="BH334" s="268" t="s">
        <v>85</v>
      </c>
    </row>
    <row r="335" spans="1:60" ht="13.5" hidden="1" customHeight="1" thickBot="1">
      <c r="A335" s="185"/>
      <c r="B335" s="584"/>
      <c r="C335" s="230"/>
      <c r="D335" s="585"/>
      <c r="E335" s="585"/>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7"/>
      <c r="AF335" s="457"/>
      <c r="AG335" s="457"/>
      <c r="AH335" s="457"/>
      <c r="AI335" s="457"/>
      <c r="AJ335" s="457"/>
      <c r="AK335" s="457"/>
      <c r="AL335" s="457"/>
      <c r="AM335" s="457"/>
      <c r="AN335" s="457"/>
      <c r="AO335" s="458"/>
      <c r="AQ335" s="84" t="s">
        <v>395</v>
      </c>
      <c r="AU335" s="459" t="str">
        <f t="shared" ref="AU335:AU368" ca="1" si="68">IF(AU334="Z","AA",IF(LEN(AU334)=1,CHAR(CODE(AU334)+1),IF(RIGHT(AU334,1)="Z",CHAR(CODE(LEFT(AU334,1))+1),LEFT(AU334,1))&amp;CHAR(65+MOD(CODE(RIGHT(AU334,1))+1-65,26))))</f>
        <v>H</v>
      </c>
      <c r="AV335" s="459">
        <f t="shared" ref="AV335:AV368" si="69">AV334</f>
        <v>333</v>
      </c>
      <c r="AW335" s="259" t="str">
        <f t="shared" ca="1" si="66"/>
        <v>H333</v>
      </c>
      <c r="AX335" s="268">
        <f t="shared" si="64"/>
        <v>7</v>
      </c>
      <c r="AY335" s="259" t="str">
        <f t="shared" ca="1" si="62"/>
        <v>8. Ownership - Capital Costs</v>
      </c>
      <c r="AZ335" s="268" t="s">
        <v>1214</v>
      </c>
      <c r="BA335" s="259" t="s">
        <v>1230</v>
      </c>
      <c r="BB335" s="259">
        <v>2022</v>
      </c>
      <c r="BC335" s="259" t="str">
        <f t="shared" ca="1" si="67"/>
        <v>7_H333_Wind_turbines_2022</v>
      </c>
      <c r="BD335" s="259" t="s">
        <v>540</v>
      </c>
      <c r="BE335" s="259"/>
      <c r="BF335" s="268" t="str">
        <f t="shared" si="65"/>
        <v>&gt;=0</v>
      </c>
      <c r="BG335" s="268" t="s">
        <v>85</v>
      </c>
      <c r="BH335" s="268" t="s">
        <v>85</v>
      </c>
    </row>
    <row r="336" spans="1:60" ht="13.5" hidden="1" customHeight="1" thickBot="1">
      <c r="A336" s="185"/>
      <c r="B336" s="584"/>
      <c r="C336" s="230"/>
      <c r="D336" s="585"/>
      <c r="E336" s="585"/>
      <c r="F336" s="456"/>
      <c r="G336" s="456"/>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7"/>
      <c r="AF336" s="457"/>
      <c r="AG336" s="457"/>
      <c r="AH336" s="457"/>
      <c r="AI336" s="457"/>
      <c r="AJ336" s="457"/>
      <c r="AK336" s="457"/>
      <c r="AL336" s="457"/>
      <c r="AM336" s="457"/>
      <c r="AN336" s="457"/>
      <c r="AO336" s="458"/>
      <c r="AQ336" s="84" t="s">
        <v>395</v>
      </c>
      <c r="AU336" s="459" t="str">
        <f t="shared" ca="1" si="68"/>
        <v>I</v>
      </c>
      <c r="AV336" s="459">
        <f t="shared" si="69"/>
        <v>333</v>
      </c>
      <c r="AW336" s="259" t="str">
        <f t="shared" ca="1" si="66"/>
        <v>I333</v>
      </c>
      <c r="AX336" s="268">
        <f t="shared" si="64"/>
        <v>7</v>
      </c>
      <c r="AY336" s="259" t="str">
        <f t="shared" ca="1" si="62"/>
        <v>8. Ownership - Capital Costs</v>
      </c>
      <c r="AZ336" s="268" t="s">
        <v>1214</v>
      </c>
      <c r="BA336" s="259" t="s">
        <v>1230</v>
      </c>
      <c r="BB336" s="259">
        <v>2023</v>
      </c>
      <c r="BC336" s="259" t="str">
        <f t="shared" ca="1" si="67"/>
        <v>7_I333_Wind_turbines_2023</v>
      </c>
      <c r="BD336" s="259" t="s">
        <v>540</v>
      </c>
      <c r="BE336" s="259"/>
      <c r="BF336" s="268" t="str">
        <f t="shared" si="65"/>
        <v>&gt;=0</v>
      </c>
      <c r="BG336" s="268" t="s">
        <v>85</v>
      </c>
      <c r="BH336" s="268" t="s">
        <v>85</v>
      </c>
    </row>
    <row r="337" spans="1:60" ht="13.5" hidden="1" customHeight="1" thickBot="1">
      <c r="A337" s="185"/>
      <c r="B337" s="584"/>
      <c r="C337" s="230"/>
      <c r="D337" s="585"/>
      <c r="E337" s="585"/>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7"/>
      <c r="AF337" s="457"/>
      <c r="AG337" s="457"/>
      <c r="AH337" s="457"/>
      <c r="AI337" s="457"/>
      <c r="AJ337" s="457"/>
      <c r="AK337" s="457"/>
      <c r="AL337" s="457"/>
      <c r="AM337" s="457"/>
      <c r="AN337" s="457"/>
      <c r="AO337" s="458"/>
      <c r="AQ337" s="84" t="s">
        <v>395</v>
      </c>
      <c r="AU337" s="459" t="str">
        <f t="shared" ca="1" si="68"/>
        <v>J</v>
      </c>
      <c r="AV337" s="459">
        <f t="shared" si="69"/>
        <v>333</v>
      </c>
      <c r="AW337" s="259" t="str">
        <f t="shared" ca="1" si="66"/>
        <v>J333</v>
      </c>
      <c r="AX337" s="268">
        <f t="shared" si="64"/>
        <v>7</v>
      </c>
      <c r="AY337" s="259" t="str">
        <f t="shared" ca="1" si="62"/>
        <v>8. Ownership - Capital Costs</v>
      </c>
      <c r="AZ337" s="268" t="s">
        <v>1214</v>
      </c>
      <c r="BA337" s="259" t="s">
        <v>1230</v>
      </c>
      <c r="BB337" s="259">
        <v>2024</v>
      </c>
      <c r="BC337" s="259" t="str">
        <f t="shared" ca="1" si="67"/>
        <v>7_J333_Wind_turbines_2024</v>
      </c>
      <c r="BD337" s="259" t="s">
        <v>540</v>
      </c>
      <c r="BE337" s="259"/>
      <c r="BF337" s="268" t="str">
        <f t="shared" si="65"/>
        <v>&gt;=0</v>
      </c>
      <c r="BG337" s="268" t="s">
        <v>85</v>
      </c>
      <c r="BH337" s="268" t="s">
        <v>85</v>
      </c>
    </row>
    <row r="338" spans="1:60" ht="13.5" hidden="1" customHeight="1" thickBot="1">
      <c r="A338" s="185"/>
      <c r="B338" s="584"/>
      <c r="C338" s="230"/>
      <c r="D338" s="585"/>
      <c r="E338" s="585"/>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7"/>
      <c r="AF338" s="457"/>
      <c r="AG338" s="457"/>
      <c r="AH338" s="457"/>
      <c r="AI338" s="457"/>
      <c r="AJ338" s="457"/>
      <c r="AK338" s="457"/>
      <c r="AL338" s="457"/>
      <c r="AM338" s="457"/>
      <c r="AN338" s="457"/>
      <c r="AO338" s="458"/>
      <c r="AQ338" s="84" t="s">
        <v>395</v>
      </c>
      <c r="AU338" s="459" t="str">
        <f t="shared" ca="1" si="68"/>
        <v>K</v>
      </c>
      <c r="AV338" s="459">
        <f t="shared" si="69"/>
        <v>333</v>
      </c>
      <c r="AW338" s="259" t="str">
        <f t="shared" ca="1" si="66"/>
        <v>K333</v>
      </c>
      <c r="AX338" s="268">
        <f t="shared" si="64"/>
        <v>7</v>
      </c>
      <c r="AY338" s="259" t="str">
        <f t="shared" ca="1" si="62"/>
        <v>8. Ownership - Capital Costs</v>
      </c>
      <c r="AZ338" s="268" t="s">
        <v>1214</v>
      </c>
      <c r="BA338" s="259" t="s">
        <v>1230</v>
      </c>
      <c r="BB338" s="259">
        <v>2025</v>
      </c>
      <c r="BC338" s="259" t="str">
        <f t="shared" ca="1" si="67"/>
        <v>7_K333_Wind_turbines_2025</v>
      </c>
      <c r="BD338" s="259" t="s">
        <v>540</v>
      </c>
      <c r="BE338" s="259"/>
      <c r="BF338" s="268" t="str">
        <f t="shared" si="65"/>
        <v>&gt;=0</v>
      </c>
      <c r="BG338" s="268" t="s">
        <v>85</v>
      </c>
      <c r="BH338" s="268" t="s">
        <v>85</v>
      </c>
    </row>
    <row r="339" spans="1:60" ht="13.5" hidden="1" customHeight="1" thickBot="1">
      <c r="A339" s="185"/>
      <c r="B339" s="584"/>
      <c r="C339" s="230"/>
      <c r="D339" s="585"/>
      <c r="E339" s="585"/>
      <c r="F339" s="456"/>
      <c r="G339" s="456"/>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7"/>
      <c r="AF339" s="457"/>
      <c r="AG339" s="457"/>
      <c r="AH339" s="457"/>
      <c r="AI339" s="457"/>
      <c r="AJ339" s="457"/>
      <c r="AK339" s="457"/>
      <c r="AL339" s="457"/>
      <c r="AM339" s="457"/>
      <c r="AN339" s="457"/>
      <c r="AO339" s="458"/>
      <c r="AQ339" s="84" t="s">
        <v>395</v>
      </c>
      <c r="AU339" s="459" t="str">
        <f t="shared" ca="1" si="68"/>
        <v>L</v>
      </c>
      <c r="AV339" s="459">
        <f t="shared" si="69"/>
        <v>333</v>
      </c>
      <c r="AW339" s="259" t="str">
        <f t="shared" ca="1" si="66"/>
        <v>L333</v>
      </c>
      <c r="AX339" s="268">
        <f t="shared" si="64"/>
        <v>7</v>
      </c>
      <c r="AY339" s="259" t="str">
        <f t="shared" ca="1" si="62"/>
        <v>8. Ownership - Capital Costs</v>
      </c>
      <c r="AZ339" s="268" t="s">
        <v>1214</v>
      </c>
      <c r="BA339" s="259" t="s">
        <v>1230</v>
      </c>
      <c r="BB339" s="259">
        <v>2026</v>
      </c>
      <c r="BC339" s="259" t="str">
        <f t="shared" ca="1" si="67"/>
        <v>7_L333_Wind_turbines_2026</v>
      </c>
      <c r="BD339" s="259" t="s">
        <v>540</v>
      </c>
      <c r="BE339" s="259"/>
      <c r="BF339" s="268" t="str">
        <f t="shared" si="65"/>
        <v>&gt;=0</v>
      </c>
      <c r="BG339" s="268" t="s">
        <v>85</v>
      </c>
      <c r="BH339" s="268" t="s">
        <v>85</v>
      </c>
    </row>
    <row r="340" spans="1:60" ht="13.5" hidden="1" customHeight="1" thickBot="1">
      <c r="A340" s="185"/>
      <c r="B340" s="584"/>
      <c r="C340" s="230"/>
      <c r="D340" s="585"/>
      <c r="E340" s="585"/>
      <c r="F340" s="456"/>
      <c r="G340" s="456"/>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7"/>
      <c r="AF340" s="457"/>
      <c r="AG340" s="457"/>
      <c r="AH340" s="457"/>
      <c r="AI340" s="457"/>
      <c r="AJ340" s="457"/>
      <c r="AK340" s="457"/>
      <c r="AL340" s="457"/>
      <c r="AM340" s="457"/>
      <c r="AN340" s="457"/>
      <c r="AO340" s="458"/>
      <c r="AQ340" s="84" t="s">
        <v>395</v>
      </c>
      <c r="AU340" s="459" t="str">
        <f t="shared" ca="1" si="68"/>
        <v>M</v>
      </c>
      <c r="AV340" s="459">
        <f t="shared" si="69"/>
        <v>333</v>
      </c>
      <c r="AW340" s="259" t="str">
        <f t="shared" ca="1" si="66"/>
        <v>M333</v>
      </c>
      <c r="AX340" s="268">
        <f t="shared" si="64"/>
        <v>7</v>
      </c>
      <c r="AY340" s="259" t="str">
        <f t="shared" ca="1" si="62"/>
        <v>8. Ownership - Capital Costs</v>
      </c>
      <c r="AZ340" s="268" t="s">
        <v>1214</v>
      </c>
      <c r="BA340" s="259" t="s">
        <v>1230</v>
      </c>
      <c r="BB340" s="259">
        <v>2027</v>
      </c>
      <c r="BC340" s="259" t="str">
        <f t="shared" ca="1" si="67"/>
        <v>7_M333_Wind_turbines_2027</v>
      </c>
      <c r="BD340" s="259" t="s">
        <v>540</v>
      </c>
      <c r="BE340" s="259"/>
      <c r="BF340" s="268" t="str">
        <f t="shared" si="65"/>
        <v>&gt;=0</v>
      </c>
      <c r="BG340" s="268" t="s">
        <v>85</v>
      </c>
      <c r="BH340" s="268" t="s">
        <v>85</v>
      </c>
    </row>
    <row r="341" spans="1:60" ht="13.5" hidden="1" customHeight="1" thickBot="1">
      <c r="A341" s="185"/>
      <c r="B341" s="584"/>
      <c r="C341" s="230"/>
      <c r="D341" s="585"/>
      <c r="E341" s="585"/>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7"/>
      <c r="AF341" s="457"/>
      <c r="AG341" s="457"/>
      <c r="AH341" s="457"/>
      <c r="AI341" s="457"/>
      <c r="AJ341" s="457"/>
      <c r="AK341" s="457"/>
      <c r="AL341" s="457"/>
      <c r="AM341" s="457"/>
      <c r="AN341" s="457"/>
      <c r="AO341" s="458"/>
      <c r="AQ341" s="84" t="s">
        <v>395</v>
      </c>
      <c r="AU341" s="459" t="str">
        <f t="shared" ca="1" si="68"/>
        <v>N</v>
      </c>
      <c r="AV341" s="459">
        <f t="shared" si="69"/>
        <v>333</v>
      </c>
      <c r="AW341" s="259" t="str">
        <f t="shared" ca="1" si="66"/>
        <v>N333</v>
      </c>
      <c r="AX341" s="268">
        <f t="shared" si="64"/>
        <v>7</v>
      </c>
      <c r="AY341" s="259" t="str">
        <f t="shared" ca="1" si="62"/>
        <v>8. Ownership - Capital Costs</v>
      </c>
      <c r="AZ341" s="268" t="s">
        <v>1214</v>
      </c>
      <c r="BA341" s="259" t="s">
        <v>1230</v>
      </c>
      <c r="BB341" s="259">
        <v>2028</v>
      </c>
      <c r="BC341" s="259" t="str">
        <f t="shared" ca="1" si="67"/>
        <v>7_N333_Wind_turbines_2028</v>
      </c>
      <c r="BD341" s="259" t="s">
        <v>540</v>
      </c>
      <c r="BE341" s="259"/>
      <c r="BF341" s="268" t="str">
        <f t="shared" si="65"/>
        <v>&gt;=0</v>
      </c>
      <c r="BG341" s="268" t="s">
        <v>85</v>
      </c>
      <c r="BH341" s="268" t="s">
        <v>85</v>
      </c>
    </row>
    <row r="342" spans="1:60" ht="13.5" hidden="1" customHeight="1" thickBot="1">
      <c r="A342" s="185"/>
      <c r="B342" s="584"/>
      <c r="C342" s="230"/>
      <c r="D342" s="585"/>
      <c r="E342" s="585"/>
      <c r="F342" s="456"/>
      <c r="G342" s="456"/>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7"/>
      <c r="AF342" s="457"/>
      <c r="AG342" s="457"/>
      <c r="AH342" s="457"/>
      <c r="AI342" s="457"/>
      <c r="AJ342" s="457"/>
      <c r="AK342" s="457"/>
      <c r="AL342" s="457"/>
      <c r="AM342" s="457"/>
      <c r="AN342" s="457"/>
      <c r="AO342" s="458"/>
      <c r="AQ342" s="84" t="s">
        <v>395</v>
      </c>
      <c r="AU342" s="459" t="str">
        <f t="shared" ca="1" si="68"/>
        <v>O</v>
      </c>
      <c r="AV342" s="459">
        <f t="shared" si="69"/>
        <v>333</v>
      </c>
      <c r="AW342" s="259" t="str">
        <f t="shared" ca="1" si="66"/>
        <v>O333</v>
      </c>
      <c r="AX342" s="268">
        <f t="shared" si="64"/>
        <v>7</v>
      </c>
      <c r="AY342" s="259" t="str">
        <f t="shared" ca="1" si="62"/>
        <v>8. Ownership - Capital Costs</v>
      </c>
      <c r="AZ342" s="268" t="s">
        <v>1214</v>
      </c>
      <c r="BA342" s="259" t="s">
        <v>1230</v>
      </c>
      <c r="BB342" s="259">
        <v>2029</v>
      </c>
      <c r="BC342" s="259" t="str">
        <f t="shared" ca="1" si="67"/>
        <v>7_O333_Wind_turbines_2029</v>
      </c>
      <c r="BD342" s="259" t="s">
        <v>540</v>
      </c>
      <c r="BE342" s="259"/>
      <c r="BF342" s="268" t="str">
        <f t="shared" si="65"/>
        <v>&gt;=0</v>
      </c>
      <c r="BG342" s="268" t="s">
        <v>85</v>
      </c>
      <c r="BH342" s="268" t="s">
        <v>85</v>
      </c>
    </row>
    <row r="343" spans="1:60" ht="13.5" hidden="1" customHeight="1" thickBot="1">
      <c r="A343" s="185"/>
      <c r="B343" s="584"/>
      <c r="C343" s="230"/>
      <c r="D343" s="585"/>
      <c r="E343" s="585"/>
      <c r="F343" s="456"/>
      <c r="G343" s="456"/>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7"/>
      <c r="AF343" s="457"/>
      <c r="AG343" s="457"/>
      <c r="AH343" s="457"/>
      <c r="AI343" s="457"/>
      <c r="AJ343" s="457"/>
      <c r="AK343" s="457"/>
      <c r="AL343" s="457"/>
      <c r="AM343" s="457"/>
      <c r="AN343" s="457"/>
      <c r="AO343" s="458"/>
      <c r="AQ343" s="84" t="s">
        <v>395</v>
      </c>
      <c r="AU343" s="459" t="str">
        <f t="shared" ca="1" si="68"/>
        <v>P</v>
      </c>
      <c r="AV343" s="459">
        <f t="shared" si="69"/>
        <v>333</v>
      </c>
      <c r="AW343" s="259" t="str">
        <f t="shared" ca="1" si="66"/>
        <v>P333</v>
      </c>
      <c r="AX343" s="268">
        <f t="shared" si="64"/>
        <v>7</v>
      </c>
      <c r="AY343" s="259" t="str">
        <f t="shared" ca="1" si="62"/>
        <v>8. Ownership - Capital Costs</v>
      </c>
      <c r="AZ343" s="268" t="s">
        <v>1214</v>
      </c>
      <c r="BA343" s="259" t="s">
        <v>1230</v>
      </c>
      <c r="BB343" s="259">
        <v>2030</v>
      </c>
      <c r="BC343" s="259" t="str">
        <f t="shared" ca="1" si="67"/>
        <v>7_P333_Wind_turbines_2030</v>
      </c>
      <c r="BD343" s="259" t="s">
        <v>540</v>
      </c>
      <c r="BE343" s="259"/>
      <c r="BF343" s="268" t="str">
        <f t="shared" si="65"/>
        <v>&gt;=0</v>
      </c>
      <c r="BG343" s="268" t="s">
        <v>85</v>
      </c>
      <c r="BH343" s="268" t="s">
        <v>85</v>
      </c>
    </row>
    <row r="344" spans="1:60" ht="13.5" hidden="1" customHeight="1" thickBot="1">
      <c r="A344" s="185"/>
      <c r="B344" s="584"/>
      <c r="C344" s="230"/>
      <c r="D344" s="585"/>
      <c r="E344" s="585"/>
      <c r="F344" s="456"/>
      <c r="G344" s="456"/>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7"/>
      <c r="AF344" s="457"/>
      <c r="AG344" s="457"/>
      <c r="AH344" s="457"/>
      <c r="AI344" s="457"/>
      <c r="AJ344" s="457"/>
      <c r="AK344" s="457"/>
      <c r="AL344" s="457"/>
      <c r="AM344" s="457"/>
      <c r="AN344" s="457"/>
      <c r="AO344" s="458"/>
      <c r="AQ344" s="84" t="s">
        <v>395</v>
      </c>
      <c r="AU344" s="459" t="str">
        <f t="shared" ca="1" si="68"/>
        <v>Q</v>
      </c>
      <c r="AV344" s="459">
        <f t="shared" si="69"/>
        <v>333</v>
      </c>
      <c r="AW344" s="259" t="str">
        <f t="shared" ca="1" si="66"/>
        <v>Q333</v>
      </c>
      <c r="AX344" s="268">
        <f t="shared" si="64"/>
        <v>7</v>
      </c>
      <c r="AY344" s="259" t="str">
        <f t="shared" ca="1" si="62"/>
        <v>8. Ownership - Capital Costs</v>
      </c>
      <c r="AZ344" s="268" t="s">
        <v>1214</v>
      </c>
      <c r="BA344" s="259" t="s">
        <v>1230</v>
      </c>
      <c r="BB344" s="259">
        <v>2031</v>
      </c>
      <c r="BC344" s="259" t="str">
        <f t="shared" ca="1" si="67"/>
        <v>7_Q333_Wind_turbines_2031</v>
      </c>
      <c r="BD344" s="259" t="s">
        <v>540</v>
      </c>
      <c r="BE344" s="259"/>
      <c r="BF344" s="268" t="str">
        <f t="shared" si="65"/>
        <v>&gt;=0</v>
      </c>
      <c r="BG344" s="268" t="s">
        <v>85</v>
      </c>
      <c r="BH344" s="268" t="s">
        <v>85</v>
      </c>
    </row>
    <row r="345" spans="1:60" ht="13.5" hidden="1" customHeight="1" thickBot="1">
      <c r="A345" s="185"/>
      <c r="B345" s="584"/>
      <c r="C345" s="230"/>
      <c r="D345" s="585"/>
      <c r="E345" s="585"/>
      <c r="F345" s="456"/>
      <c r="G345" s="456"/>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7"/>
      <c r="AF345" s="457"/>
      <c r="AG345" s="457"/>
      <c r="AH345" s="457"/>
      <c r="AI345" s="457"/>
      <c r="AJ345" s="457"/>
      <c r="AK345" s="457"/>
      <c r="AL345" s="457"/>
      <c r="AM345" s="457"/>
      <c r="AN345" s="457"/>
      <c r="AO345" s="458"/>
      <c r="AQ345" s="84" t="s">
        <v>395</v>
      </c>
      <c r="AU345" s="459" t="str">
        <f t="shared" ca="1" si="68"/>
        <v>R</v>
      </c>
      <c r="AV345" s="459">
        <f t="shared" si="69"/>
        <v>333</v>
      </c>
      <c r="AW345" s="259" t="str">
        <f t="shared" ca="1" si="66"/>
        <v>R333</v>
      </c>
      <c r="AX345" s="268">
        <f t="shared" si="64"/>
        <v>7</v>
      </c>
      <c r="AY345" s="259" t="str">
        <f t="shared" ca="1" si="62"/>
        <v>8. Ownership - Capital Costs</v>
      </c>
      <c r="AZ345" s="268" t="s">
        <v>1214</v>
      </c>
      <c r="BA345" s="259" t="s">
        <v>1230</v>
      </c>
      <c r="BB345" s="259">
        <v>2032</v>
      </c>
      <c r="BC345" s="259" t="str">
        <f t="shared" ca="1" si="67"/>
        <v>7_R333_Wind_turbines_2032</v>
      </c>
      <c r="BD345" s="259" t="s">
        <v>540</v>
      </c>
      <c r="BE345" s="259"/>
      <c r="BF345" s="268" t="str">
        <f t="shared" si="65"/>
        <v>&gt;=0</v>
      </c>
      <c r="BG345" s="268" t="s">
        <v>85</v>
      </c>
      <c r="BH345" s="268" t="s">
        <v>85</v>
      </c>
    </row>
    <row r="346" spans="1:60" ht="13.5" hidden="1" customHeight="1" thickBot="1">
      <c r="A346" s="185"/>
      <c r="B346" s="584"/>
      <c r="C346" s="230"/>
      <c r="D346" s="585"/>
      <c r="E346" s="585"/>
      <c r="F346" s="456"/>
      <c r="G346" s="456"/>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7"/>
      <c r="AF346" s="457"/>
      <c r="AG346" s="457"/>
      <c r="AH346" s="457"/>
      <c r="AI346" s="457"/>
      <c r="AJ346" s="457"/>
      <c r="AK346" s="457"/>
      <c r="AL346" s="457"/>
      <c r="AM346" s="457"/>
      <c r="AN346" s="457"/>
      <c r="AO346" s="458"/>
      <c r="AQ346" s="84" t="s">
        <v>395</v>
      </c>
      <c r="AU346" s="459" t="str">
        <f t="shared" ca="1" si="68"/>
        <v>S</v>
      </c>
      <c r="AV346" s="459">
        <f t="shared" si="69"/>
        <v>333</v>
      </c>
      <c r="AW346" s="259" t="str">
        <f t="shared" ca="1" si="66"/>
        <v>S333</v>
      </c>
      <c r="AX346" s="268">
        <f t="shared" si="64"/>
        <v>7</v>
      </c>
      <c r="AY346" s="259" t="str">
        <f t="shared" ca="1" si="62"/>
        <v>8. Ownership - Capital Costs</v>
      </c>
      <c r="AZ346" s="268" t="s">
        <v>1214</v>
      </c>
      <c r="BA346" s="259" t="s">
        <v>1230</v>
      </c>
      <c r="BB346" s="259">
        <v>2033</v>
      </c>
      <c r="BC346" s="259" t="str">
        <f t="shared" ca="1" si="67"/>
        <v>7_S333_Wind_turbines_2033</v>
      </c>
      <c r="BD346" s="259" t="s">
        <v>540</v>
      </c>
      <c r="BE346" s="259"/>
      <c r="BF346" s="268" t="str">
        <f t="shared" si="65"/>
        <v>&gt;=0</v>
      </c>
      <c r="BG346" s="268" t="s">
        <v>85</v>
      </c>
      <c r="BH346" s="268" t="s">
        <v>85</v>
      </c>
    </row>
    <row r="347" spans="1:60" ht="13.5" hidden="1" customHeight="1" thickBot="1">
      <c r="A347" s="185"/>
      <c r="B347" s="584"/>
      <c r="C347" s="230"/>
      <c r="D347" s="585"/>
      <c r="E347" s="585"/>
      <c r="F347" s="456"/>
      <c r="G347" s="456"/>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7"/>
      <c r="AF347" s="457"/>
      <c r="AG347" s="457"/>
      <c r="AH347" s="457"/>
      <c r="AI347" s="457"/>
      <c r="AJ347" s="457"/>
      <c r="AK347" s="457"/>
      <c r="AL347" s="457"/>
      <c r="AM347" s="457"/>
      <c r="AN347" s="457"/>
      <c r="AO347" s="458"/>
      <c r="AQ347" s="84" t="s">
        <v>395</v>
      </c>
      <c r="AU347" s="459" t="str">
        <f t="shared" ca="1" si="68"/>
        <v>T</v>
      </c>
      <c r="AV347" s="459">
        <f t="shared" si="69"/>
        <v>333</v>
      </c>
      <c r="AW347" s="259" t="str">
        <f t="shared" ca="1" si="66"/>
        <v>T333</v>
      </c>
      <c r="AX347" s="268">
        <f t="shared" si="64"/>
        <v>7</v>
      </c>
      <c r="AY347" s="259" t="str">
        <f t="shared" ca="1" si="62"/>
        <v>8. Ownership - Capital Costs</v>
      </c>
      <c r="AZ347" s="268" t="s">
        <v>1214</v>
      </c>
      <c r="BA347" s="259" t="s">
        <v>1230</v>
      </c>
      <c r="BB347" s="259">
        <v>2034</v>
      </c>
      <c r="BC347" s="259" t="str">
        <f t="shared" ca="1" si="67"/>
        <v>7_T333_Wind_turbines_2034</v>
      </c>
      <c r="BD347" s="259" t="s">
        <v>540</v>
      </c>
      <c r="BE347" s="259"/>
      <c r="BF347" s="268" t="str">
        <f t="shared" si="65"/>
        <v>&gt;=0</v>
      </c>
      <c r="BG347" s="268" t="s">
        <v>85</v>
      </c>
      <c r="BH347" s="268" t="s">
        <v>85</v>
      </c>
    </row>
    <row r="348" spans="1:60" ht="13.5" hidden="1" customHeight="1" thickBot="1">
      <c r="A348" s="185"/>
      <c r="B348" s="584"/>
      <c r="C348" s="230"/>
      <c r="D348" s="585"/>
      <c r="E348" s="585"/>
      <c r="F348" s="456"/>
      <c r="G348" s="456"/>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7"/>
      <c r="AF348" s="457"/>
      <c r="AG348" s="457"/>
      <c r="AH348" s="457"/>
      <c r="AI348" s="457"/>
      <c r="AJ348" s="457"/>
      <c r="AK348" s="457"/>
      <c r="AL348" s="457"/>
      <c r="AM348" s="457"/>
      <c r="AN348" s="457"/>
      <c r="AO348" s="458"/>
      <c r="AQ348" s="84" t="s">
        <v>395</v>
      </c>
      <c r="AU348" s="459" t="str">
        <f t="shared" ca="1" si="68"/>
        <v>U</v>
      </c>
      <c r="AV348" s="459">
        <f t="shared" si="69"/>
        <v>333</v>
      </c>
      <c r="AW348" s="259" t="str">
        <f t="shared" ca="1" si="66"/>
        <v>U333</v>
      </c>
      <c r="AX348" s="268">
        <f t="shared" si="64"/>
        <v>7</v>
      </c>
      <c r="AY348" s="259" t="str">
        <f t="shared" ca="1" si="62"/>
        <v>8. Ownership - Capital Costs</v>
      </c>
      <c r="AZ348" s="268" t="s">
        <v>1214</v>
      </c>
      <c r="BA348" s="259" t="s">
        <v>1230</v>
      </c>
      <c r="BB348" s="259">
        <v>2035</v>
      </c>
      <c r="BC348" s="259" t="str">
        <f t="shared" ca="1" si="67"/>
        <v>7_U333_Wind_turbines_2035</v>
      </c>
      <c r="BD348" s="259" t="s">
        <v>540</v>
      </c>
      <c r="BE348" s="259"/>
      <c r="BF348" s="268" t="str">
        <f t="shared" si="65"/>
        <v>&gt;=0</v>
      </c>
      <c r="BG348" s="268" t="s">
        <v>85</v>
      </c>
      <c r="BH348" s="268" t="s">
        <v>85</v>
      </c>
    </row>
    <row r="349" spans="1:60" ht="13.5" hidden="1" customHeight="1" thickBot="1">
      <c r="A349" s="185"/>
      <c r="B349" s="584"/>
      <c r="C349" s="230"/>
      <c r="D349" s="585"/>
      <c r="E349" s="585"/>
      <c r="F349" s="456"/>
      <c r="G349" s="456"/>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7"/>
      <c r="AF349" s="457"/>
      <c r="AG349" s="457"/>
      <c r="AH349" s="457"/>
      <c r="AI349" s="457"/>
      <c r="AJ349" s="457"/>
      <c r="AK349" s="457"/>
      <c r="AL349" s="457"/>
      <c r="AM349" s="457"/>
      <c r="AN349" s="457"/>
      <c r="AO349" s="458"/>
      <c r="AQ349" s="84" t="s">
        <v>395</v>
      </c>
      <c r="AU349" s="459" t="str">
        <f t="shared" ca="1" si="68"/>
        <v>V</v>
      </c>
      <c r="AV349" s="459">
        <f t="shared" si="69"/>
        <v>333</v>
      </c>
      <c r="AW349" s="259" t="str">
        <f t="shared" ca="1" si="66"/>
        <v>V333</v>
      </c>
      <c r="AX349" s="268">
        <f t="shared" si="64"/>
        <v>7</v>
      </c>
      <c r="AY349" s="259" t="str">
        <f t="shared" ca="1" si="62"/>
        <v>8. Ownership - Capital Costs</v>
      </c>
      <c r="AZ349" s="268" t="s">
        <v>1214</v>
      </c>
      <c r="BA349" s="259" t="s">
        <v>1230</v>
      </c>
      <c r="BB349" s="259">
        <v>2036</v>
      </c>
      <c r="BC349" s="259" t="str">
        <f t="shared" ca="1" si="67"/>
        <v>7_V333_Wind_turbines_2036</v>
      </c>
      <c r="BD349" s="259" t="s">
        <v>540</v>
      </c>
      <c r="BE349" s="259"/>
      <c r="BF349" s="268" t="str">
        <f t="shared" si="65"/>
        <v>&gt;=0</v>
      </c>
      <c r="BG349" s="268" t="s">
        <v>85</v>
      </c>
      <c r="BH349" s="268" t="s">
        <v>85</v>
      </c>
    </row>
    <row r="350" spans="1:60" ht="13.5" hidden="1" customHeight="1" thickBot="1">
      <c r="A350" s="185"/>
      <c r="B350" s="584"/>
      <c r="C350" s="230"/>
      <c r="D350" s="585"/>
      <c r="E350" s="585"/>
      <c r="F350" s="456"/>
      <c r="G350" s="456"/>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7"/>
      <c r="AF350" s="457"/>
      <c r="AG350" s="457"/>
      <c r="AH350" s="457"/>
      <c r="AI350" s="457"/>
      <c r="AJ350" s="457"/>
      <c r="AK350" s="457"/>
      <c r="AL350" s="457"/>
      <c r="AM350" s="457"/>
      <c r="AN350" s="457"/>
      <c r="AO350" s="458"/>
      <c r="AQ350" s="84" t="s">
        <v>395</v>
      </c>
      <c r="AU350" s="459" t="str">
        <f t="shared" ca="1" si="68"/>
        <v>W</v>
      </c>
      <c r="AV350" s="459">
        <f t="shared" si="69"/>
        <v>333</v>
      </c>
      <c r="AW350" s="259" t="str">
        <f t="shared" ca="1" si="66"/>
        <v>W333</v>
      </c>
      <c r="AX350" s="268">
        <f t="shared" si="64"/>
        <v>7</v>
      </c>
      <c r="AY350" s="259" t="str">
        <f t="shared" ca="1" si="62"/>
        <v>8. Ownership - Capital Costs</v>
      </c>
      <c r="AZ350" s="268" t="s">
        <v>1214</v>
      </c>
      <c r="BA350" s="259" t="s">
        <v>1230</v>
      </c>
      <c r="BB350" s="259">
        <v>2037</v>
      </c>
      <c r="BC350" s="259" t="str">
        <f t="shared" ca="1" si="67"/>
        <v>7_W333_Wind_turbines_2037</v>
      </c>
      <c r="BD350" s="259" t="s">
        <v>540</v>
      </c>
      <c r="BE350" s="259"/>
      <c r="BF350" s="268" t="str">
        <f t="shared" si="65"/>
        <v>&gt;=0</v>
      </c>
      <c r="BG350" s="268" t="s">
        <v>85</v>
      </c>
      <c r="BH350" s="268" t="s">
        <v>85</v>
      </c>
    </row>
    <row r="351" spans="1:60" ht="13.5" hidden="1" customHeight="1" thickBot="1">
      <c r="A351" s="185"/>
      <c r="B351" s="584"/>
      <c r="C351" s="230"/>
      <c r="D351" s="585"/>
      <c r="E351" s="585"/>
      <c r="F351" s="456"/>
      <c r="G351" s="456"/>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7"/>
      <c r="AF351" s="457"/>
      <c r="AG351" s="457"/>
      <c r="AH351" s="457"/>
      <c r="AI351" s="457"/>
      <c r="AJ351" s="457"/>
      <c r="AK351" s="457"/>
      <c r="AL351" s="457"/>
      <c r="AM351" s="457"/>
      <c r="AN351" s="457"/>
      <c r="AO351" s="458"/>
      <c r="AQ351" s="84" t="s">
        <v>395</v>
      </c>
      <c r="AU351" s="459" t="str">
        <f t="shared" ca="1" si="68"/>
        <v>X</v>
      </c>
      <c r="AV351" s="459">
        <f t="shared" si="69"/>
        <v>333</v>
      </c>
      <c r="AW351" s="259" t="str">
        <f t="shared" ca="1" si="66"/>
        <v>X333</v>
      </c>
      <c r="AX351" s="268">
        <f t="shared" si="64"/>
        <v>7</v>
      </c>
      <c r="AY351" s="259" t="str">
        <f t="shared" ca="1" si="62"/>
        <v>8. Ownership - Capital Costs</v>
      </c>
      <c r="AZ351" s="268" t="s">
        <v>1214</v>
      </c>
      <c r="BA351" s="259" t="s">
        <v>1230</v>
      </c>
      <c r="BB351" s="259">
        <v>2038</v>
      </c>
      <c r="BC351" s="259" t="str">
        <f t="shared" ca="1" si="67"/>
        <v>7_X333_Wind_turbines_2038</v>
      </c>
      <c r="BD351" s="259" t="s">
        <v>540</v>
      </c>
      <c r="BE351" s="259"/>
      <c r="BF351" s="268" t="str">
        <f t="shared" si="65"/>
        <v>&gt;=0</v>
      </c>
      <c r="BG351" s="268" t="s">
        <v>85</v>
      </c>
      <c r="BH351" s="268" t="s">
        <v>85</v>
      </c>
    </row>
    <row r="352" spans="1:60" ht="13.5" hidden="1" customHeight="1" thickBot="1">
      <c r="A352" s="185"/>
      <c r="B352" s="584"/>
      <c r="C352" s="230"/>
      <c r="D352" s="585"/>
      <c r="E352" s="585"/>
      <c r="F352" s="456"/>
      <c r="G352" s="456"/>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7"/>
      <c r="AF352" s="457"/>
      <c r="AG352" s="457"/>
      <c r="AH352" s="457"/>
      <c r="AI352" s="457"/>
      <c r="AJ352" s="457"/>
      <c r="AK352" s="457"/>
      <c r="AL352" s="457"/>
      <c r="AM352" s="457"/>
      <c r="AN352" s="457"/>
      <c r="AO352" s="458"/>
      <c r="AQ352" s="84" t="s">
        <v>395</v>
      </c>
      <c r="AU352" s="459" t="str">
        <f t="shared" ca="1" si="68"/>
        <v>Y</v>
      </c>
      <c r="AV352" s="459">
        <f t="shared" si="69"/>
        <v>333</v>
      </c>
      <c r="AW352" s="259" t="str">
        <f t="shared" ca="1" si="66"/>
        <v>Y333</v>
      </c>
      <c r="AX352" s="268">
        <f t="shared" si="64"/>
        <v>7</v>
      </c>
      <c r="AY352" s="259" t="str">
        <f t="shared" ca="1" si="62"/>
        <v>8. Ownership - Capital Costs</v>
      </c>
      <c r="AZ352" s="268" t="s">
        <v>1214</v>
      </c>
      <c r="BA352" s="259" t="s">
        <v>1230</v>
      </c>
      <c r="BB352" s="259">
        <v>2039</v>
      </c>
      <c r="BC352" s="259" t="str">
        <f t="shared" ca="1" si="67"/>
        <v>7_Y333_Wind_turbines_2039</v>
      </c>
      <c r="BD352" s="259" t="s">
        <v>540</v>
      </c>
      <c r="BE352" s="259"/>
      <c r="BF352" s="268" t="str">
        <f t="shared" si="65"/>
        <v>&gt;=0</v>
      </c>
      <c r="BG352" s="268" t="s">
        <v>85</v>
      </c>
      <c r="BH352" s="268" t="s">
        <v>85</v>
      </c>
    </row>
    <row r="353" spans="1:60" ht="13.5" hidden="1" customHeight="1" thickBot="1">
      <c r="A353" s="185"/>
      <c r="B353" s="584"/>
      <c r="C353" s="230"/>
      <c r="D353" s="585"/>
      <c r="E353" s="585"/>
      <c r="F353" s="456"/>
      <c r="G353" s="456"/>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7"/>
      <c r="AF353" s="457"/>
      <c r="AG353" s="457"/>
      <c r="AH353" s="457"/>
      <c r="AI353" s="457"/>
      <c r="AJ353" s="457"/>
      <c r="AK353" s="457"/>
      <c r="AL353" s="457"/>
      <c r="AM353" s="457"/>
      <c r="AN353" s="457"/>
      <c r="AO353" s="458"/>
      <c r="AQ353" s="84" t="s">
        <v>395</v>
      </c>
      <c r="AU353" s="459" t="str">
        <f t="shared" ca="1" si="68"/>
        <v>Z</v>
      </c>
      <c r="AV353" s="459">
        <f t="shared" si="69"/>
        <v>333</v>
      </c>
      <c r="AW353" s="259" t="str">
        <f t="shared" ca="1" si="66"/>
        <v>Z333</v>
      </c>
      <c r="AX353" s="268">
        <f t="shared" si="64"/>
        <v>7</v>
      </c>
      <c r="AY353" s="259" t="str">
        <f t="shared" ca="1" si="62"/>
        <v>8. Ownership - Capital Costs</v>
      </c>
      <c r="AZ353" s="268" t="s">
        <v>1214</v>
      </c>
      <c r="BA353" s="259" t="s">
        <v>1230</v>
      </c>
      <c r="BB353" s="259">
        <v>2040</v>
      </c>
      <c r="BC353" s="259" t="str">
        <f t="shared" ca="1" si="67"/>
        <v>7_Z333_Wind_turbines_2040</v>
      </c>
      <c r="BD353" s="259" t="s">
        <v>540</v>
      </c>
      <c r="BE353" s="259"/>
      <c r="BF353" s="268" t="str">
        <f t="shared" si="65"/>
        <v>&gt;=0</v>
      </c>
      <c r="BG353" s="268" t="s">
        <v>85</v>
      </c>
      <c r="BH353" s="268" t="s">
        <v>85</v>
      </c>
    </row>
    <row r="354" spans="1:60" ht="13.5" hidden="1" customHeight="1" thickBot="1">
      <c r="A354" s="185"/>
      <c r="B354" s="584"/>
      <c r="C354" s="230"/>
      <c r="D354" s="585"/>
      <c r="E354" s="585"/>
      <c r="F354" s="456"/>
      <c r="G354" s="456"/>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7"/>
      <c r="AF354" s="457"/>
      <c r="AG354" s="457"/>
      <c r="AH354" s="457"/>
      <c r="AI354" s="457"/>
      <c r="AJ354" s="457"/>
      <c r="AK354" s="457"/>
      <c r="AL354" s="457"/>
      <c r="AM354" s="457"/>
      <c r="AN354" s="457"/>
      <c r="AO354" s="458"/>
      <c r="AQ354" s="84" t="s">
        <v>395</v>
      </c>
      <c r="AU354" s="459" t="str">
        <f t="shared" ca="1" si="68"/>
        <v>AA</v>
      </c>
      <c r="AV354" s="459">
        <f t="shared" si="69"/>
        <v>333</v>
      </c>
      <c r="AW354" s="259" t="str">
        <f t="shared" ca="1" si="66"/>
        <v>AA333</v>
      </c>
      <c r="AX354" s="268">
        <f t="shared" si="64"/>
        <v>7</v>
      </c>
      <c r="AY354" s="259" t="str">
        <f t="shared" ca="1" si="62"/>
        <v>8. Ownership - Capital Costs</v>
      </c>
      <c r="AZ354" s="268" t="s">
        <v>1214</v>
      </c>
      <c r="BA354" s="259" t="s">
        <v>1230</v>
      </c>
      <c r="BB354" s="259">
        <v>2041</v>
      </c>
      <c r="BC354" s="259" t="str">
        <f t="shared" ca="1" si="67"/>
        <v>7_AA333_Wind_turbines_2041</v>
      </c>
      <c r="BD354" s="259" t="s">
        <v>540</v>
      </c>
      <c r="BE354" s="259"/>
      <c r="BF354" s="268" t="str">
        <f t="shared" si="65"/>
        <v>&gt;=0</v>
      </c>
      <c r="BG354" s="268" t="s">
        <v>85</v>
      </c>
      <c r="BH354" s="268" t="s">
        <v>85</v>
      </c>
    </row>
    <row r="355" spans="1:60" ht="13.5" hidden="1" customHeight="1" thickBot="1">
      <c r="A355" s="185"/>
      <c r="B355" s="584"/>
      <c r="C355" s="230"/>
      <c r="D355" s="585"/>
      <c r="E355" s="585"/>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7"/>
      <c r="AF355" s="457"/>
      <c r="AG355" s="457"/>
      <c r="AH355" s="457"/>
      <c r="AI355" s="457"/>
      <c r="AJ355" s="457"/>
      <c r="AK355" s="457"/>
      <c r="AL355" s="457"/>
      <c r="AM355" s="457"/>
      <c r="AN355" s="457"/>
      <c r="AO355" s="458"/>
      <c r="AQ355" s="84" t="s">
        <v>395</v>
      </c>
      <c r="AU355" s="459" t="str">
        <f t="shared" ca="1" si="68"/>
        <v>AB</v>
      </c>
      <c r="AV355" s="459">
        <f t="shared" si="69"/>
        <v>333</v>
      </c>
      <c r="AW355" s="259" t="str">
        <f t="shared" ca="1" si="66"/>
        <v>AB333</v>
      </c>
      <c r="AX355" s="268">
        <f t="shared" si="64"/>
        <v>7</v>
      </c>
      <c r="AY355" s="259" t="str">
        <f t="shared" ca="1" si="62"/>
        <v>8. Ownership - Capital Costs</v>
      </c>
      <c r="AZ355" s="268" t="s">
        <v>1214</v>
      </c>
      <c r="BA355" s="259" t="s">
        <v>1230</v>
      </c>
      <c r="BB355" s="259">
        <v>2042</v>
      </c>
      <c r="BC355" s="259" t="str">
        <f t="shared" ca="1" si="67"/>
        <v>7_AB333_Wind_turbines_2042</v>
      </c>
      <c r="BD355" s="259" t="s">
        <v>540</v>
      </c>
      <c r="BE355" s="259"/>
      <c r="BF355" s="268" t="str">
        <f t="shared" si="65"/>
        <v>&gt;=0</v>
      </c>
      <c r="BG355" s="268" t="s">
        <v>85</v>
      </c>
      <c r="BH355" s="268" t="s">
        <v>85</v>
      </c>
    </row>
    <row r="356" spans="1:60" ht="13.5" hidden="1" customHeight="1" thickBot="1">
      <c r="A356" s="185"/>
      <c r="B356" s="584"/>
      <c r="C356" s="230"/>
      <c r="D356" s="585"/>
      <c r="E356" s="585"/>
      <c r="F356" s="456"/>
      <c r="G356" s="456"/>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7"/>
      <c r="AF356" s="457"/>
      <c r="AG356" s="457"/>
      <c r="AH356" s="457"/>
      <c r="AI356" s="457"/>
      <c r="AJ356" s="457"/>
      <c r="AK356" s="457"/>
      <c r="AL356" s="457"/>
      <c r="AM356" s="457"/>
      <c r="AN356" s="457"/>
      <c r="AO356" s="458"/>
      <c r="AQ356" s="84" t="s">
        <v>395</v>
      </c>
      <c r="AU356" s="459" t="str">
        <f t="shared" ca="1" si="68"/>
        <v>AC</v>
      </c>
      <c r="AV356" s="459">
        <f t="shared" si="69"/>
        <v>333</v>
      </c>
      <c r="AW356" s="259" t="str">
        <f t="shared" ca="1" si="66"/>
        <v>AC333</v>
      </c>
      <c r="AX356" s="268">
        <f t="shared" si="64"/>
        <v>7</v>
      </c>
      <c r="AY356" s="259" t="str">
        <f t="shared" ca="1" si="62"/>
        <v>8. Ownership - Capital Costs</v>
      </c>
      <c r="AZ356" s="268" t="s">
        <v>1214</v>
      </c>
      <c r="BA356" s="259" t="s">
        <v>1230</v>
      </c>
      <c r="BB356" s="259">
        <v>2043</v>
      </c>
      <c r="BC356" s="259" t="str">
        <f t="shared" ca="1" si="67"/>
        <v>7_AC333_Wind_turbines_2043</v>
      </c>
      <c r="BD356" s="259" t="s">
        <v>540</v>
      </c>
      <c r="BE356" s="259"/>
      <c r="BF356" s="268" t="str">
        <f t="shared" si="65"/>
        <v>&gt;=0</v>
      </c>
      <c r="BG356" s="268" t="s">
        <v>85</v>
      </c>
      <c r="BH356" s="268" t="s">
        <v>85</v>
      </c>
    </row>
    <row r="357" spans="1:60" ht="13.5" hidden="1" customHeight="1" thickBot="1">
      <c r="A357" s="185"/>
      <c r="B357" s="584"/>
      <c r="C357" s="230"/>
      <c r="D357" s="585"/>
      <c r="E357" s="585"/>
      <c r="F357" s="456"/>
      <c r="G357" s="456"/>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7"/>
      <c r="AF357" s="457"/>
      <c r="AG357" s="457"/>
      <c r="AH357" s="457"/>
      <c r="AI357" s="457"/>
      <c r="AJ357" s="457"/>
      <c r="AK357" s="457"/>
      <c r="AL357" s="457"/>
      <c r="AM357" s="457"/>
      <c r="AN357" s="457"/>
      <c r="AO357" s="458"/>
      <c r="AQ357" s="84" t="s">
        <v>395</v>
      </c>
      <c r="AU357" s="459" t="str">
        <f t="shared" ca="1" si="68"/>
        <v>AD</v>
      </c>
      <c r="AV357" s="459">
        <f t="shared" si="69"/>
        <v>333</v>
      </c>
      <c r="AW357" s="259" t="str">
        <f t="shared" ca="1" si="66"/>
        <v>AD333</v>
      </c>
      <c r="AX357" s="268">
        <f t="shared" si="64"/>
        <v>7</v>
      </c>
      <c r="AY357" s="259" t="str">
        <f t="shared" ca="1" si="62"/>
        <v>8. Ownership - Capital Costs</v>
      </c>
      <c r="AZ357" s="268" t="s">
        <v>1214</v>
      </c>
      <c r="BA357" s="259" t="s">
        <v>1230</v>
      </c>
      <c r="BB357" s="259">
        <v>2044</v>
      </c>
      <c r="BC357" s="259" t="str">
        <f t="shared" ca="1" si="67"/>
        <v>7_AD333_Wind_turbines_2044</v>
      </c>
      <c r="BD357" s="259" t="s">
        <v>540</v>
      </c>
      <c r="BE357" s="259"/>
      <c r="BF357" s="268" t="str">
        <f t="shared" si="65"/>
        <v>&gt;=0</v>
      </c>
      <c r="BG357" s="268" t="s">
        <v>85</v>
      </c>
      <c r="BH357" s="268" t="s">
        <v>85</v>
      </c>
    </row>
    <row r="358" spans="1:60" ht="13.5" hidden="1" customHeight="1" thickBot="1">
      <c r="A358" s="185"/>
      <c r="B358" s="584"/>
      <c r="C358" s="230"/>
      <c r="D358" s="585"/>
      <c r="E358" s="585"/>
      <c r="F358" s="456"/>
      <c r="G358" s="456"/>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7"/>
      <c r="AF358" s="457"/>
      <c r="AG358" s="457"/>
      <c r="AH358" s="457"/>
      <c r="AI358" s="457"/>
      <c r="AJ358" s="457"/>
      <c r="AK358" s="457"/>
      <c r="AL358" s="457"/>
      <c r="AM358" s="457"/>
      <c r="AN358" s="457"/>
      <c r="AO358" s="458"/>
      <c r="AQ358" s="84" t="s">
        <v>395</v>
      </c>
      <c r="AU358" s="459" t="str">
        <f t="shared" ca="1" si="68"/>
        <v>AE</v>
      </c>
      <c r="AV358" s="459">
        <f t="shared" si="69"/>
        <v>333</v>
      </c>
      <c r="AW358" s="259" t="str">
        <f t="shared" ca="1" si="66"/>
        <v>AE333</v>
      </c>
      <c r="AX358" s="268">
        <f t="shared" si="64"/>
        <v>7</v>
      </c>
      <c r="AY358" s="259" t="str">
        <f t="shared" ca="1" si="62"/>
        <v>8. Ownership - Capital Costs</v>
      </c>
      <c r="AZ358" s="268" t="s">
        <v>1214</v>
      </c>
      <c r="BA358" s="259" t="s">
        <v>1230</v>
      </c>
      <c r="BB358" s="259">
        <v>2045</v>
      </c>
      <c r="BC358" s="259" t="str">
        <f t="shared" ca="1" si="67"/>
        <v>7_AE333_Wind_turbines_2045</v>
      </c>
      <c r="BD358" s="259" t="s">
        <v>540</v>
      </c>
      <c r="BE358" s="259"/>
      <c r="BF358" s="268" t="str">
        <f t="shared" si="65"/>
        <v>&gt;=0</v>
      </c>
      <c r="BG358" s="268" t="s">
        <v>85</v>
      </c>
      <c r="BH358" s="268" t="s">
        <v>85</v>
      </c>
    </row>
    <row r="359" spans="1:60" ht="13.5" hidden="1" customHeight="1" thickBot="1">
      <c r="A359" s="185"/>
      <c r="B359" s="584"/>
      <c r="C359" s="230"/>
      <c r="D359" s="585"/>
      <c r="E359" s="585"/>
      <c r="F359" s="456"/>
      <c r="G359" s="456"/>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7"/>
      <c r="AF359" s="457"/>
      <c r="AG359" s="457"/>
      <c r="AH359" s="457"/>
      <c r="AI359" s="457"/>
      <c r="AJ359" s="457"/>
      <c r="AK359" s="457"/>
      <c r="AL359" s="457"/>
      <c r="AM359" s="457"/>
      <c r="AN359" s="457"/>
      <c r="AO359" s="458"/>
      <c r="AQ359" s="84" t="s">
        <v>395</v>
      </c>
      <c r="AU359" s="459" t="str">
        <f t="shared" ca="1" si="68"/>
        <v>AF</v>
      </c>
      <c r="AV359" s="459">
        <f t="shared" si="69"/>
        <v>333</v>
      </c>
      <c r="AW359" s="259" t="str">
        <f t="shared" ca="1" si="66"/>
        <v>AF333</v>
      </c>
      <c r="AX359" s="268">
        <f t="shared" si="64"/>
        <v>7</v>
      </c>
      <c r="AY359" s="259" t="str">
        <f t="shared" ca="1" si="62"/>
        <v>8. Ownership - Capital Costs</v>
      </c>
      <c r="AZ359" s="268" t="s">
        <v>1214</v>
      </c>
      <c r="BA359" s="259" t="s">
        <v>1230</v>
      </c>
      <c r="BB359" s="259">
        <v>2046</v>
      </c>
      <c r="BC359" s="259" t="str">
        <f t="shared" ca="1" si="67"/>
        <v>7_AF333_Wind_turbines_2046</v>
      </c>
      <c r="BD359" s="259" t="s">
        <v>540</v>
      </c>
      <c r="BE359" s="259"/>
      <c r="BF359" s="268" t="str">
        <f t="shared" si="65"/>
        <v>&gt;=0</v>
      </c>
      <c r="BG359" s="268" t="s">
        <v>85</v>
      </c>
      <c r="BH359" s="268" t="s">
        <v>85</v>
      </c>
    </row>
    <row r="360" spans="1:60" ht="13.5" hidden="1" customHeight="1" thickBot="1">
      <c r="A360" s="185"/>
      <c r="B360" s="584"/>
      <c r="C360" s="230"/>
      <c r="D360" s="585"/>
      <c r="E360" s="585"/>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7"/>
      <c r="AF360" s="457"/>
      <c r="AG360" s="457"/>
      <c r="AH360" s="457"/>
      <c r="AI360" s="457"/>
      <c r="AJ360" s="457"/>
      <c r="AK360" s="457"/>
      <c r="AL360" s="457"/>
      <c r="AM360" s="457"/>
      <c r="AN360" s="457"/>
      <c r="AO360" s="458"/>
      <c r="AQ360" s="84" t="s">
        <v>395</v>
      </c>
      <c r="AU360" s="459" t="str">
        <f t="shared" ca="1" si="68"/>
        <v>AG</v>
      </c>
      <c r="AV360" s="459">
        <f t="shared" si="69"/>
        <v>333</v>
      </c>
      <c r="AW360" s="259" t="str">
        <f t="shared" ca="1" si="66"/>
        <v>AG333</v>
      </c>
      <c r="AX360" s="268">
        <f t="shared" si="64"/>
        <v>7</v>
      </c>
      <c r="AY360" s="259" t="str">
        <f t="shared" ca="1" si="62"/>
        <v>8. Ownership - Capital Costs</v>
      </c>
      <c r="AZ360" s="268" t="s">
        <v>1214</v>
      </c>
      <c r="BA360" s="259" t="s">
        <v>1230</v>
      </c>
      <c r="BB360" s="259">
        <v>2047</v>
      </c>
      <c r="BC360" s="259" t="str">
        <f t="shared" ca="1" si="67"/>
        <v>7_AG333_Wind_turbines_2047</v>
      </c>
      <c r="BD360" s="259" t="s">
        <v>540</v>
      </c>
      <c r="BE360" s="259"/>
      <c r="BF360" s="268" t="str">
        <f t="shared" si="65"/>
        <v>&gt;=0</v>
      </c>
      <c r="BG360" s="268" t="s">
        <v>85</v>
      </c>
      <c r="BH360" s="268" t="s">
        <v>85</v>
      </c>
    </row>
    <row r="361" spans="1:60" ht="13.5" hidden="1" customHeight="1" thickBot="1">
      <c r="A361" s="185"/>
      <c r="B361" s="584"/>
      <c r="C361" s="230"/>
      <c r="D361" s="585"/>
      <c r="E361" s="585"/>
      <c r="F361" s="456"/>
      <c r="G361" s="456"/>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7"/>
      <c r="AF361" s="457"/>
      <c r="AG361" s="457"/>
      <c r="AH361" s="457"/>
      <c r="AI361" s="457"/>
      <c r="AJ361" s="457"/>
      <c r="AK361" s="457"/>
      <c r="AL361" s="457"/>
      <c r="AM361" s="457"/>
      <c r="AN361" s="457"/>
      <c r="AO361" s="458"/>
      <c r="AQ361" s="84" t="s">
        <v>395</v>
      </c>
      <c r="AU361" s="459" t="str">
        <f t="shared" ca="1" si="68"/>
        <v>AH</v>
      </c>
      <c r="AV361" s="459">
        <f t="shared" si="69"/>
        <v>333</v>
      </c>
      <c r="AW361" s="259" t="str">
        <f t="shared" ca="1" si="66"/>
        <v>AH333</v>
      </c>
      <c r="AX361" s="268">
        <f t="shared" si="64"/>
        <v>7</v>
      </c>
      <c r="AY361" s="259" t="str">
        <f t="shared" ca="1" si="62"/>
        <v>8. Ownership - Capital Costs</v>
      </c>
      <c r="AZ361" s="268" t="s">
        <v>1214</v>
      </c>
      <c r="BA361" s="259" t="s">
        <v>1230</v>
      </c>
      <c r="BB361" s="259">
        <v>2048</v>
      </c>
      <c r="BC361" s="259" t="str">
        <f t="shared" ca="1" si="67"/>
        <v>7_AH333_Wind_turbines_2048</v>
      </c>
      <c r="BD361" s="259" t="s">
        <v>540</v>
      </c>
      <c r="BE361" s="259"/>
      <c r="BF361" s="268" t="str">
        <f t="shared" si="65"/>
        <v>&gt;=0</v>
      </c>
      <c r="BG361" s="268" t="s">
        <v>85</v>
      </c>
      <c r="BH361" s="268" t="s">
        <v>85</v>
      </c>
    </row>
    <row r="362" spans="1:60" ht="13.5" hidden="1" customHeight="1" thickBot="1">
      <c r="A362" s="185"/>
      <c r="B362" s="584"/>
      <c r="C362" s="230"/>
      <c r="D362" s="585"/>
      <c r="E362" s="585"/>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7"/>
      <c r="AF362" s="457"/>
      <c r="AG362" s="457"/>
      <c r="AH362" s="457"/>
      <c r="AI362" s="457"/>
      <c r="AJ362" s="457"/>
      <c r="AK362" s="457"/>
      <c r="AL362" s="457"/>
      <c r="AM362" s="457"/>
      <c r="AN362" s="457"/>
      <c r="AO362" s="458"/>
      <c r="AQ362" s="84" t="s">
        <v>395</v>
      </c>
      <c r="AU362" s="459" t="str">
        <f t="shared" ca="1" si="68"/>
        <v>AI</v>
      </c>
      <c r="AV362" s="459">
        <f t="shared" si="69"/>
        <v>333</v>
      </c>
      <c r="AW362" s="259" t="str">
        <f t="shared" ca="1" si="66"/>
        <v>AI333</v>
      </c>
      <c r="AX362" s="268">
        <f t="shared" si="64"/>
        <v>7</v>
      </c>
      <c r="AY362" s="259" t="str">
        <f t="shared" ca="1" si="62"/>
        <v>8. Ownership - Capital Costs</v>
      </c>
      <c r="AZ362" s="268" t="s">
        <v>1214</v>
      </c>
      <c r="BA362" s="259" t="s">
        <v>1230</v>
      </c>
      <c r="BB362" s="259">
        <v>2049</v>
      </c>
      <c r="BC362" s="259" t="str">
        <f t="shared" ca="1" si="67"/>
        <v>7_AI333_Wind_turbines_2049</v>
      </c>
      <c r="BD362" s="259" t="s">
        <v>540</v>
      </c>
      <c r="BE362" s="259"/>
      <c r="BF362" s="268" t="str">
        <f t="shared" si="65"/>
        <v>&gt;=0</v>
      </c>
      <c r="BG362" s="268" t="s">
        <v>85</v>
      </c>
      <c r="BH362" s="268" t="s">
        <v>85</v>
      </c>
    </row>
    <row r="363" spans="1:60" ht="13.5" hidden="1" customHeight="1" thickBot="1">
      <c r="A363" s="185"/>
      <c r="B363" s="584"/>
      <c r="C363" s="230"/>
      <c r="D363" s="585"/>
      <c r="E363" s="585"/>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7"/>
      <c r="AF363" s="457"/>
      <c r="AG363" s="457"/>
      <c r="AH363" s="457"/>
      <c r="AI363" s="457"/>
      <c r="AJ363" s="457"/>
      <c r="AK363" s="457"/>
      <c r="AL363" s="457"/>
      <c r="AM363" s="457"/>
      <c r="AN363" s="457"/>
      <c r="AO363" s="458"/>
      <c r="AQ363" s="84" t="s">
        <v>395</v>
      </c>
      <c r="AU363" s="459" t="str">
        <f t="shared" ca="1" si="68"/>
        <v>AJ</v>
      </c>
      <c r="AV363" s="459">
        <f t="shared" si="69"/>
        <v>333</v>
      </c>
      <c r="AW363" s="259" t="str">
        <f t="shared" ca="1" si="66"/>
        <v>AJ333</v>
      </c>
      <c r="AX363" s="268">
        <f t="shared" si="64"/>
        <v>7</v>
      </c>
      <c r="AY363" s="259" t="str">
        <f t="shared" ca="1" si="62"/>
        <v>8. Ownership - Capital Costs</v>
      </c>
      <c r="AZ363" s="268" t="s">
        <v>1214</v>
      </c>
      <c r="BA363" s="259" t="s">
        <v>1230</v>
      </c>
      <c r="BB363" s="259">
        <v>2050</v>
      </c>
      <c r="BC363" s="259" t="str">
        <f t="shared" ca="1" si="67"/>
        <v>7_AJ333_Wind_turbines_2050</v>
      </c>
      <c r="BD363" s="259" t="s">
        <v>540</v>
      </c>
      <c r="BE363" s="259"/>
      <c r="BF363" s="268" t="str">
        <f t="shared" si="65"/>
        <v>&gt;=0</v>
      </c>
      <c r="BG363" s="268" t="s">
        <v>85</v>
      </c>
      <c r="BH363" s="268" t="s">
        <v>85</v>
      </c>
    </row>
    <row r="364" spans="1:60" ht="13.5" hidden="1" customHeight="1" thickBot="1">
      <c r="A364" s="185"/>
      <c r="B364" s="584"/>
      <c r="C364" s="230"/>
      <c r="D364" s="585"/>
      <c r="E364" s="585"/>
      <c r="F364" s="456"/>
      <c r="G364" s="456"/>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7"/>
      <c r="AF364" s="457"/>
      <c r="AG364" s="457"/>
      <c r="AH364" s="457"/>
      <c r="AI364" s="457"/>
      <c r="AJ364" s="457"/>
      <c r="AK364" s="457"/>
      <c r="AL364" s="457"/>
      <c r="AM364" s="457"/>
      <c r="AN364" s="457"/>
      <c r="AO364" s="458"/>
      <c r="AQ364" s="84" t="s">
        <v>395</v>
      </c>
      <c r="AU364" s="459" t="str">
        <f t="shared" ca="1" si="68"/>
        <v>AK</v>
      </c>
      <c r="AV364" s="459">
        <f t="shared" si="69"/>
        <v>333</v>
      </c>
      <c r="AW364" s="259" t="str">
        <f t="shared" ca="1" si="66"/>
        <v>AK333</v>
      </c>
      <c r="AX364" s="268">
        <f t="shared" si="64"/>
        <v>7</v>
      </c>
      <c r="AY364" s="259" t="str">
        <f t="shared" ca="1" si="62"/>
        <v>8. Ownership - Capital Costs</v>
      </c>
      <c r="AZ364" s="268" t="s">
        <v>1214</v>
      </c>
      <c r="BA364" s="259" t="s">
        <v>1230</v>
      </c>
      <c r="BB364" s="259">
        <v>2051</v>
      </c>
      <c r="BC364" s="259" t="str">
        <f t="shared" ca="1" si="67"/>
        <v>7_AK333_Wind_turbines_2051</v>
      </c>
      <c r="BD364" s="259" t="s">
        <v>540</v>
      </c>
      <c r="BE364" s="259"/>
      <c r="BF364" s="268" t="str">
        <f t="shared" si="65"/>
        <v>&gt;=0</v>
      </c>
      <c r="BG364" s="268" t="s">
        <v>85</v>
      </c>
      <c r="BH364" s="268" t="s">
        <v>85</v>
      </c>
    </row>
    <row r="365" spans="1:60" ht="13.5" hidden="1" customHeight="1" thickBot="1">
      <c r="A365" s="185"/>
      <c r="B365" s="584"/>
      <c r="C365" s="230"/>
      <c r="D365" s="585"/>
      <c r="E365" s="585"/>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7"/>
      <c r="AF365" s="457"/>
      <c r="AG365" s="457"/>
      <c r="AH365" s="457"/>
      <c r="AI365" s="457"/>
      <c r="AJ365" s="457"/>
      <c r="AK365" s="457"/>
      <c r="AL365" s="457"/>
      <c r="AM365" s="457"/>
      <c r="AN365" s="457"/>
      <c r="AO365" s="458"/>
      <c r="AQ365" s="84" t="s">
        <v>395</v>
      </c>
      <c r="AU365" s="459" t="str">
        <f t="shared" ca="1" si="68"/>
        <v>AL</v>
      </c>
      <c r="AV365" s="459">
        <f t="shared" si="69"/>
        <v>333</v>
      </c>
      <c r="AW365" s="259" t="str">
        <f t="shared" ca="1" si="66"/>
        <v>AL333</v>
      </c>
      <c r="AX365" s="268">
        <f t="shared" si="64"/>
        <v>7</v>
      </c>
      <c r="AY365" s="259" t="str">
        <f t="shared" ca="1" si="62"/>
        <v>8. Ownership - Capital Costs</v>
      </c>
      <c r="AZ365" s="268" t="s">
        <v>1214</v>
      </c>
      <c r="BA365" s="259" t="s">
        <v>1230</v>
      </c>
      <c r="BB365" s="259">
        <v>2052</v>
      </c>
      <c r="BC365" s="259" t="str">
        <f t="shared" ca="1" si="67"/>
        <v>7_AL333_Wind_turbines_2052</v>
      </c>
      <c r="BD365" s="259" t="s">
        <v>540</v>
      </c>
      <c r="BE365" s="259"/>
      <c r="BF365" s="268" t="str">
        <f t="shared" si="65"/>
        <v>&gt;=0</v>
      </c>
      <c r="BG365" s="268" t="s">
        <v>85</v>
      </c>
      <c r="BH365" s="268" t="s">
        <v>85</v>
      </c>
    </row>
    <row r="366" spans="1:60" ht="13.5" hidden="1" customHeight="1" thickBot="1">
      <c r="A366" s="185"/>
      <c r="B366" s="584"/>
      <c r="C366" s="230"/>
      <c r="D366" s="585"/>
      <c r="E366" s="585"/>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7"/>
      <c r="AF366" s="457"/>
      <c r="AG366" s="457"/>
      <c r="AH366" s="457"/>
      <c r="AI366" s="457"/>
      <c r="AJ366" s="457"/>
      <c r="AK366" s="457"/>
      <c r="AL366" s="457"/>
      <c r="AM366" s="457"/>
      <c r="AN366" s="457"/>
      <c r="AO366" s="458"/>
      <c r="AQ366" s="84" t="s">
        <v>395</v>
      </c>
      <c r="AU366" s="459" t="str">
        <f t="shared" ca="1" si="68"/>
        <v>AM</v>
      </c>
      <c r="AV366" s="459">
        <f t="shared" si="69"/>
        <v>333</v>
      </c>
      <c r="AW366" s="259" t="str">
        <f t="shared" ca="1" si="66"/>
        <v>AM333</v>
      </c>
      <c r="AX366" s="268">
        <f t="shared" si="64"/>
        <v>7</v>
      </c>
      <c r="AY366" s="259" t="str">
        <f t="shared" ca="1" si="62"/>
        <v>8. Ownership - Capital Costs</v>
      </c>
      <c r="AZ366" s="268" t="s">
        <v>1214</v>
      </c>
      <c r="BA366" s="259" t="s">
        <v>1230</v>
      </c>
      <c r="BB366" s="259">
        <v>2053</v>
      </c>
      <c r="BC366" s="259" t="str">
        <f t="shared" ca="1" si="67"/>
        <v>7_AM333_Wind_turbines_2053</v>
      </c>
      <c r="BD366" s="259" t="s">
        <v>540</v>
      </c>
      <c r="BE366" s="259"/>
      <c r="BF366" s="268" t="str">
        <f t="shared" si="65"/>
        <v>&gt;=0</v>
      </c>
      <c r="BG366" s="268" t="s">
        <v>85</v>
      </c>
      <c r="BH366" s="268" t="s">
        <v>85</v>
      </c>
    </row>
    <row r="367" spans="1:60" ht="13.5" hidden="1" customHeight="1" thickBot="1">
      <c r="A367" s="185"/>
      <c r="B367" s="584"/>
      <c r="C367" s="230"/>
      <c r="D367" s="585"/>
      <c r="E367" s="585"/>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7"/>
      <c r="AF367" s="457"/>
      <c r="AG367" s="457"/>
      <c r="AH367" s="457"/>
      <c r="AI367" s="457"/>
      <c r="AJ367" s="457"/>
      <c r="AK367" s="457"/>
      <c r="AL367" s="457"/>
      <c r="AM367" s="457"/>
      <c r="AN367" s="457"/>
      <c r="AO367" s="458"/>
      <c r="AQ367" s="84" t="s">
        <v>395</v>
      </c>
      <c r="AU367" s="459" t="str">
        <f t="shared" ca="1" si="68"/>
        <v>AN</v>
      </c>
      <c r="AV367" s="459">
        <f t="shared" si="69"/>
        <v>333</v>
      </c>
      <c r="AW367" s="259" t="str">
        <f t="shared" ca="1" si="66"/>
        <v>AN333</v>
      </c>
      <c r="AX367" s="268">
        <f t="shared" si="64"/>
        <v>7</v>
      </c>
      <c r="AY367" s="259" t="str">
        <f t="shared" ca="1" si="62"/>
        <v>8. Ownership - Capital Costs</v>
      </c>
      <c r="AZ367" s="268" t="s">
        <v>1214</v>
      </c>
      <c r="BA367" s="259" t="s">
        <v>1230</v>
      </c>
      <c r="BB367" s="259">
        <v>2054</v>
      </c>
      <c r="BC367" s="259" t="str">
        <f t="shared" ca="1" si="67"/>
        <v>7_AN333_Wind_turbines_2054</v>
      </c>
      <c r="BD367" s="259" t="s">
        <v>540</v>
      </c>
      <c r="BE367" s="259"/>
      <c r="BF367" s="268" t="str">
        <f t="shared" si="65"/>
        <v>&gt;=0</v>
      </c>
      <c r="BG367" s="268" t="s">
        <v>85</v>
      </c>
      <c r="BH367" s="268" t="s">
        <v>85</v>
      </c>
    </row>
    <row r="368" spans="1:60" ht="13.5" hidden="1" customHeight="1" thickBot="1">
      <c r="A368" s="185"/>
      <c r="B368" s="584"/>
      <c r="C368" s="230"/>
      <c r="D368" s="585"/>
      <c r="E368" s="585"/>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7"/>
      <c r="AF368" s="457"/>
      <c r="AG368" s="457"/>
      <c r="AH368" s="457"/>
      <c r="AI368" s="457"/>
      <c r="AJ368" s="457"/>
      <c r="AK368" s="457"/>
      <c r="AL368" s="457"/>
      <c r="AM368" s="457"/>
      <c r="AN368" s="457"/>
      <c r="AO368" s="458"/>
      <c r="AQ368" s="84" t="s">
        <v>395</v>
      </c>
      <c r="AU368" s="459" t="str">
        <f t="shared" ca="1" si="68"/>
        <v>AO</v>
      </c>
      <c r="AV368" s="459">
        <f t="shared" si="69"/>
        <v>333</v>
      </c>
      <c r="AW368" s="259" t="str">
        <f t="shared" ca="1" si="66"/>
        <v>AO333</v>
      </c>
      <c r="AX368" s="268">
        <v>7</v>
      </c>
      <c r="AY368" s="259" t="str">
        <f t="shared" ca="1" si="62"/>
        <v>8. Ownership - Capital Costs</v>
      </c>
      <c r="AZ368" s="268" t="s">
        <v>1214</v>
      </c>
      <c r="BA368" s="259" t="s">
        <v>1230</v>
      </c>
      <c r="BB368" s="259" t="s">
        <v>1216</v>
      </c>
      <c r="BC368" s="259" t="str">
        <f t="shared" ca="1" si="67"/>
        <v>7_AO333_Wind_turbines_Additional_Info</v>
      </c>
      <c r="BD368" s="268" t="s">
        <v>223</v>
      </c>
      <c r="BE368" s="268">
        <v>100</v>
      </c>
      <c r="BG368" s="268" t="s">
        <v>85</v>
      </c>
      <c r="BH368" s="268" t="s">
        <v>85</v>
      </c>
    </row>
    <row r="369" spans="1:60" ht="13.5" thickBot="1">
      <c r="A369" s="185">
        <f>+A333+1</f>
        <v>12</v>
      </c>
      <c r="B369" s="584"/>
      <c r="C369" s="230" t="s">
        <v>1231</v>
      </c>
      <c r="D369" s="585" t="s">
        <v>1213</v>
      </c>
      <c r="E369" s="585"/>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2"/>
      <c r="AF369" s="442"/>
      <c r="AG369" s="442"/>
      <c r="AH369" s="442"/>
      <c r="AI369" s="442"/>
      <c r="AJ369" s="442"/>
      <c r="AK369" s="442"/>
      <c r="AL369" s="442"/>
      <c r="AM369" s="442"/>
      <c r="AN369" s="442"/>
      <c r="AO369" s="227"/>
      <c r="AS369" s="84" t="s">
        <v>42</v>
      </c>
      <c r="AT369" s="460" t="str">
        <f ca="1">SUBSTITUTE(CELL("address",F369),"$","")</f>
        <v>F369</v>
      </c>
      <c r="AU369" s="461" t="str">
        <f ca="1">CHAR(CODE(AT369))</f>
        <v>F</v>
      </c>
      <c r="AV369" s="461">
        <f>ROW(AT369)</f>
        <v>369</v>
      </c>
      <c r="AW369" s="462" t="str">
        <f ca="1">CONCATENATE(AU369&amp;AV369)</f>
        <v>F369</v>
      </c>
      <c r="AX369" s="455">
        <f t="shared" ref="AX369:AX403" si="70">$AX$5</f>
        <v>7</v>
      </c>
      <c r="AY369" s="462" t="str">
        <f t="shared" ca="1" si="62"/>
        <v>8. Ownership - Capital Costs</v>
      </c>
      <c r="AZ369" s="455" t="s">
        <v>1214</v>
      </c>
      <c r="BA369" s="462" t="s">
        <v>1232</v>
      </c>
      <c r="BB369" s="462">
        <v>2020</v>
      </c>
      <c r="BC369" s="462" t="str">
        <f ca="1">AX369&amp;"_"&amp;AW369&amp;"_"&amp;BA369&amp;"_"&amp;BB369</f>
        <v>7_F369_Solar_arrays_2020</v>
      </c>
      <c r="BD369" s="462" t="s">
        <v>540</v>
      </c>
      <c r="BE369" s="462"/>
      <c r="BF369" s="455" t="str">
        <f t="shared" ref="BF369:BF403" si="71">"&gt;=0"</f>
        <v>&gt;=0</v>
      </c>
      <c r="BG369" s="455" t="s">
        <v>85</v>
      </c>
      <c r="BH369" s="455" t="s">
        <v>85</v>
      </c>
    </row>
    <row r="370" spans="1:60" ht="13.5" hidden="1" customHeight="1" thickBot="1">
      <c r="A370" s="185"/>
      <c r="B370" s="584"/>
      <c r="C370" s="230"/>
      <c r="D370" s="585"/>
      <c r="E370" s="585"/>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7"/>
      <c r="AF370" s="457"/>
      <c r="AG370" s="457"/>
      <c r="AH370" s="457"/>
      <c r="AI370" s="457"/>
      <c r="AJ370" s="457"/>
      <c r="AK370" s="457"/>
      <c r="AL370" s="457"/>
      <c r="AM370" s="457"/>
      <c r="AN370" s="457"/>
      <c r="AO370" s="458"/>
      <c r="AQ370" s="84" t="s">
        <v>395</v>
      </c>
      <c r="AU370" s="459" t="str">
        <f t="shared" ref="AU370:AU404" ca="1" si="72">IF(AU369="Z","AA",IF(LEN(AU369)=1,CHAR(CODE(AU369)+1),IF(RIGHT(AU369,1)="Z",CHAR(CODE(LEFT(AU369,1))+1),LEFT(AU369,1))&amp;CHAR(65+MOD(CODE(RIGHT(AU369,1))+1-65,26))))</f>
        <v>G</v>
      </c>
      <c r="AV370" s="459">
        <f>AV369</f>
        <v>369</v>
      </c>
      <c r="AW370" s="259" t="str">
        <f t="shared" ref="AW370:AW404" ca="1" si="73">CONCATENATE(AU370&amp;AV370)</f>
        <v>G369</v>
      </c>
      <c r="AX370" s="268">
        <f t="shared" si="70"/>
        <v>7</v>
      </c>
      <c r="AY370" s="259" t="str">
        <f t="shared" ca="1" si="62"/>
        <v>8. Ownership - Capital Costs</v>
      </c>
      <c r="AZ370" s="268" t="s">
        <v>1214</v>
      </c>
      <c r="BA370" s="259" t="s">
        <v>1232</v>
      </c>
      <c r="BB370" s="259">
        <v>2021</v>
      </c>
      <c r="BC370" s="259" t="str">
        <f t="shared" ref="BC370:BC404" ca="1" si="74">AX370&amp;"_"&amp;AW370&amp;"_"&amp;BA370&amp;"_"&amp;BB370</f>
        <v>7_G369_Solar_arrays_2021</v>
      </c>
      <c r="BD370" s="259" t="s">
        <v>540</v>
      </c>
      <c r="BE370" s="259"/>
      <c r="BF370" s="268" t="str">
        <f t="shared" si="71"/>
        <v>&gt;=0</v>
      </c>
      <c r="BG370" s="268" t="s">
        <v>85</v>
      </c>
      <c r="BH370" s="268" t="s">
        <v>85</v>
      </c>
    </row>
    <row r="371" spans="1:60" ht="13.5" hidden="1" customHeight="1" thickBot="1">
      <c r="A371" s="185"/>
      <c r="B371" s="584"/>
      <c r="C371" s="230"/>
      <c r="D371" s="585"/>
      <c r="E371" s="585"/>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7"/>
      <c r="AF371" s="457"/>
      <c r="AG371" s="457"/>
      <c r="AH371" s="457"/>
      <c r="AI371" s="457"/>
      <c r="AJ371" s="457"/>
      <c r="AK371" s="457"/>
      <c r="AL371" s="457"/>
      <c r="AM371" s="457"/>
      <c r="AN371" s="457"/>
      <c r="AO371" s="458"/>
      <c r="AQ371" s="84" t="s">
        <v>395</v>
      </c>
      <c r="AU371" s="459" t="str">
        <f t="shared" ca="1" si="72"/>
        <v>H</v>
      </c>
      <c r="AV371" s="459">
        <f t="shared" ref="AV371:AV404" si="75">AV370</f>
        <v>369</v>
      </c>
      <c r="AW371" s="259" t="str">
        <f t="shared" ca="1" si="73"/>
        <v>H369</v>
      </c>
      <c r="AX371" s="268">
        <f t="shared" si="70"/>
        <v>7</v>
      </c>
      <c r="AY371" s="259" t="str">
        <f t="shared" ca="1" si="62"/>
        <v>8. Ownership - Capital Costs</v>
      </c>
      <c r="AZ371" s="268" t="s">
        <v>1214</v>
      </c>
      <c r="BA371" s="259" t="s">
        <v>1232</v>
      </c>
      <c r="BB371" s="259">
        <v>2022</v>
      </c>
      <c r="BC371" s="259" t="str">
        <f t="shared" ca="1" si="74"/>
        <v>7_H369_Solar_arrays_2022</v>
      </c>
      <c r="BD371" s="259" t="s">
        <v>540</v>
      </c>
      <c r="BE371" s="259"/>
      <c r="BF371" s="268" t="str">
        <f t="shared" si="71"/>
        <v>&gt;=0</v>
      </c>
      <c r="BG371" s="268" t="s">
        <v>85</v>
      </c>
      <c r="BH371" s="268" t="s">
        <v>85</v>
      </c>
    </row>
    <row r="372" spans="1:60" ht="13.5" hidden="1" customHeight="1" thickBot="1">
      <c r="A372" s="185"/>
      <c r="B372" s="584"/>
      <c r="C372" s="230"/>
      <c r="D372" s="585"/>
      <c r="E372" s="585"/>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7"/>
      <c r="AF372" s="457"/>
      <c r="AG372" s="457"/>
      <c r="AH372" s="457"/>
      <c r="AI372" s="457"/>
      <c r="AJ372" s="457"/>
      <c r="AK372" s="457"/>
      <c r="AL372" s="457"/>
      <c r="AM372" s="457"/>
      <c r="AN372" s="457"/>
      <c r="AO372" s="458"/>
      <c r="AQ372" s="84" t="s">
        <v>395</v>
      </c>
      <c r="AU372" s="459" t="str">
        <f t="shared" ca="1" si="72"/>
        <v>I</v>
      </c>
      <c r="AV372" s="459">
        <f t="shared" si="75"/>
        <v>369</v>
      </c>
      <c r="AW372" s="259" t="str">
        <f t="shared" ca="1" si="73"/>
        <v>I369</v>
      </c>
      <c r="AX372" s="268">
        <f t="shared" si="70"/>
        <v>7</v>
      </c>
      <c r="AY372" s="259" t="str">
        <f t="shared" ref="AY372:AY435" ca="1" si="76">MID(CELL("filename",AX372),FIND("]",CELL("filename",AX372))+1,256)</f>
        <v>8. Ownership - Capital Costs</v>
      </c>
      <c r="AZ372" s="268" t="s">
        <v>1214</v>
      </c>
      <c r="BA372" s="259" t="s">
        <v>1232</v>
      </c>
      <c r="BB372" s="259">
        <v>2023</v>
      </c>
      <c r="BC372" s="259" t="str">
        <f t="shared" ca="1" si="74"/>
        <v>7_I369_Solar_arrays_2023</v>
      </c>
      <c r="BD372" s="259" t="s">
        <v>540</v>
      </c>
      <c r="BE372" s="259"/>
      <c r="BF372" s="268" t="str">
        <f t="shared" si="71"/>
        <v>&gt;=0</v>
      </c>
      <c r="BG372" s="268" t="s">
        <v>85</v>
      </c>
      <c r="BH372" s="268" t="s">
        <v>85</v>
      </c>
    </row>
    <row r="373" spans="1:60" ht="13.5" hidden="1" customHeight="1" thickBot="1">
      <c r="A373" s="185"/>
      <c r="B373" s="584"/>
      <c r="C373" s="230"/>
      <c r="D373" s="585"/>
      <c r="E373" s="585"/>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7"/>
      <c r="AF373" s="457"/>
      <c r="AG373" s="457"/>
      <c r="AH373" s="457"/>
      <c r="AI373" s="457"/>
      <c r="AJ373" s="457"/>
      <c r="AK373" s="457"/>
      <c r="AL373" s="457"/>
      <c r="AM373" s="457"/>
      <c r="AN373" s="457"/>
      <c r="AO373" s="458"/>
      <c r="AQ373" s="84" t="s">
        <v>395</v>
      </c>
      <c r="AU373" s="459" t="str">
        <f t="shared" ca="1" si="72"/>
        <v>J</v>
      </c>
      <c r="AV373" s="459">
        <f t="shared" si="75"/>
        <v>369</v>
      </c>
      <c r="AW373" s="259" t="str">
        <f t="shared" ca="1" si="73"/>
        <v>J369</v>
      </c>
      <c r="AX373" s="268">
        <f t="shared" si="70"/>
        <v>7</v>
      </c>
      <c r="AY373" s="259" t="str">
        <f t="shared" ca="1" si="76"/>
        <v>8. Ownership - Capital Costs</v>
      </c>
      <c r="AZ373" s="268" t="s">
        <v>1214</v>
      </c>
      <c r="BA373" s="259" t="s">
        <v>1232</v>
      </c>
      <c r="BB373" s="259">
        <v>2024</v>
      </c>
      <c r="BC373" s="259" t="str">
        <f t="shared" ca="1" si="74"/>
        <v>7_J369_Solar_arrays_2024</v>
      </c>
      <c r="BD373" s="259" t="s">
        <v>540</v>
      </c>
      <c r="BE373" s="259"/>
      <c r="BF373" s="268" t="str">
        <f t="shared" si="71"/>
        <v>&gt;=0</v>
      </c>
      <c r="BG373" s="268" t="s">
        <v>85</v>
      </c>
      <c r="BH373" s="268" t="s">
        <v>85</v>
      </c>
    </row>
    <row r="374" spans="1:60" ht="13.5" hidden="1" customHeight="1" thickBot="1">
      <c r="A374" s="185"/>
      <c r="B374" s="584"/>
      <c r="C374" s="230"/>
      <c r="D374" s="585"/>
      <c r="E374" s="585"/>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7"/>
      <c r="AF374" s="457"/>
      <c r="AG374" s="457"/>
      <c r="AH374" s="457"/>
      <c r="AI374" s="457"/>
      <c r="AJ374" s="457"/>
      <c r="AK374" s="457"/>
      <c r="AL374" s="457"/>
      <c r="AM374" s="457"/>
      <c r="AN374" s="457"/>
      <c r="AO374" s="458"/>
      <c r="AQ374" s="84" t="s">
        <v>395</v>
      </c>
      <c r="AU374" s="459" t="str">
        <f t="shared" ca="1" si="72"/>
        <v>K</v>
      </c>
      <c r="AV374" s="459">
        <f t="shared" si="75"/>
        <v>369</v>
      </c>
      <c r="AW374" s="259" t="str">
        <f t="shared" ca="1" si="73"/>
        <v>K369</v>
      </c>
      <c r="AX374" s="268">
        <f t="shared" si="70"/>
        <v>7</v>
      </c>
      <c r="AY374" s="259" t="str">
        <f t="shared" ca="1" si="76"/>
        <v>8. Ownership - Capital Costs</v>
      </c>
      <c r="AZ374" s="268" t="s">
        <v>1214</v>
      </c>
      <c r="BA374" s="259" t="s">
        <v>1232</v>
      </c>
      <c r="BB374" s="259">
        <v>2025</v>
      </c>
      <c r="BC374" s="259" t="str">
        <f t="shared" ca="1" si="74"/>
        <v>7_K369_Solar_arrays_2025</v>
      </c>
      <c r="BD374" s="259" t="s">
        <v>540</v>
      </c>
      <c r="BE374" s="259"/>
      <c r="BF374" s="268" t="str">
        <f t="shared" si="71"/>
        <v>&gt;=0</v>
      </c>
      <c r="BG374" s="268" t="s">
        <v>85</v>
      </c>
      <c r="BH374" s="268" t="s">
        <v>85</v>
      </c>
    </row>
    <row r="375" spans="1:60" ht="13.5" hidden="1" customHeight="1" thickBot="1">
      <c r="A375" s="185"/>
      <c r="B375" s="584"/>
      <c r="C375" s="230"/>
      <c r="D375" s="585"/>
      <c r="E375" s="585"/>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7"/>
      <c r="AF375" s="457"/>
      <c r="AG375" s="457"/>
      <c r="AH375" s="457"/>
      <c r="AI375" s="457"/>
      <c r="AJ375" s="457"/>
      <c r="AK375" s="457"/>
      <c r="AL375" s="457"/>
      <c r="AM375" s="457"/>
      <c r="AN375" s="457"/>
      <c r="AO375" s="458"/>
      <c r="AQ375" s="84" t="s">
        <v>395</v>
      </c>
      <c r="AU375" s="459" t="str">
        <f t="shared" ca="1" si="72"/>
        <v>L</v>
      </c>
      <c r="AV375" s="459">
        <f t="shared" si="75"/>
        <v>369</v>
      </c>
      <c r="AW375" s="259" t="str">
        <f t="shared" ca="1" si="73"/>
        <v>L369</v>
      </c>
      <c r="AX375" s="268">
        <f t="shared" si="70"/>
        <v>7</v>
      </c>
      <c r="AY375" s="259" t="str">
        <f t="shared" ca="1" si="76"/>
        <v>8. Ownership - Capital Costs</v>
      </c>
      <c r="AZ375" s="268" t="s">
        <v>1214</v>
      </c>
      <c r="BA375" s="259" t="s">
        <v>1232</v>
      </c>
      <c r="BB375" s="259">
        <v>2026</v>
      </c>
      <c r="BC375" s="259" t="str">
        <f t="shared" ca="1" si="74"/>
        <v>7_L369_Solar_arrays_2026</v>
      </c>
      <c r="BD375" s="259" t="s">
        <v>540</v>
      </c>
      <c r="BE375" s="259"/>
      <c r="BF375" s="268" t="str">
        <f t="shared" si="71"/>
        <v>&gt;=0</v>
      </c>
      <c r="BG375" s="268" t="s">
        <v>85</v>
      </c>
      <c r="BH375" s="268" t="s">
        <v>85</v>
      </c>
    </row>
    <row r="376" spans="1:60" ht="13.5" hidden="1" customHeight="1" thickBot="1">
      <c r="A376" s="185"/>
      <c r="B376" s="584"/>
      <c r="C376" s="230"/>
      <c r="D376" s="585"/>
      <c r="E376" s="585"/>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7"/>
      <c r="AF376" s="457"/>
      <c r="AG376" s="457"/>
      <c r="AH376" s="457"/>
      <c r="AI376" s="457"/>
      <c r="AJ376" s="457"/>
      <c r="AK376" s="457"/>
      <c r="AL376" s="457"/>
      <c r="AM376" s="457"/>
      <c r="AN376" s="457"/>
      <c r="AO376" s="458"/>
      <c r="AQ376" s="84" t="s">
        <v>395</v>
      </c>
      <c r="AU376" s="459" t="str">
        <f t="shared" ca="1" si="72"/>
        <v>M</v>
      </c>
      <c r="AV376" s="459">
        <f t="shared" si="75"/>
        <v>369</v>
      </c>
      <c r="AW376" s="259" t="str">
        <f t="shared" ca="1" si="73"/>
        <v>M369</v>
      </c>
      <c r="AX376" s="268">
        <f t="shared" si="70"/>
        <v>7</v>
      </c>
      <c r="AY376" s="259" t="str">
        <f t="shared" ca="1" si="76"/>
        <v>8. Ownership - Capital Costs</v>
      </c>
      <c r="AZ376" s="268" t="s">
        <v>1214</v>
      </c>
      <c r="BA376" s="259" t="s">
        <v>1232</v>
      </c>
      <c r="BB376" s="259">
        <v>2027</v>
      </c>
      <c r="BC376" s="259" t="str">
        <f t="shared" ca="1" si="74"/>
        <v>7_M369_Solar_arrays_2027</v>
      </c>
      <c r="BD376" s="259" t="s">
        <v>540</v>
      </c>
      <c r="BE376" s="259"/>
      <c r="BF376" s="268" t="str">
        <f t="shared" si="71"/>
        <v>&gt;=0</v>
      </c>
      <c r="BG376" s="268" t="s">
        <v>85</v>
      </c>
      <c r="BH376" s="268" t="s">
        <v>85</v>
      </c>
    </row>
    <row r="377" spans="1:60" ht="13.5" hidden="1" customHeight="1" thickBot="1">
      <c r="A377" s="185"/>
      <c r="B377" s="584"/>
      <c r="C377" s="230"/>
      <c r="D377" s="585"/>
      <c r="E377" s="585"/>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7"/>
      <c r="AF377" s="457"/>
      <c r="AG377" s="457"/>
      <c r="AH377" s="457"/>
      <c r="AI377" s="457"/>
      <c r="AJ377" s="457"/>
      <c r="AK377" s="457"/>
      <c r="AL377" s="457"/>
      <c r="AM377" s="457"/>
      <c r="AN377" s="457"/>
      <c r="AO377" s="458"/>
      <c r="AQ377" s="84" t="s">
        <v>395</v>
      </c>
      <c r="AU377" s="459" t="str">
        <f t="shared" ca="1" si="72"/>
        <v>N</v>
      </c>
      <c r="AV377" s="459">
        <f t="shared" si="75"/>
        <v>369</v>
      </c>
      <c r="AW377" s="259" t="str">
        <f t="shared" ca="1" si="73"/>
        <v>N369</v>
      </c>
      <c r="AX377" s="268">
        <f t="shared" si="70"/>
        <v>7</v>
      </c>
      <c r="AY377" s="259" t="str">
        <f t="shared" ca="1" si="76"/>
        <v>8. Ownership - Capital Costs</v>
      </c>
      <c r="AZ377" s="268" t="s">
        <v>1214</v>
      </c>
      <c r="BA377" s="259" t="s">
        <v>1232</v>
      </c>
      <c r="BB377" s="259">
        <v>2028</v>
      </c>
      <c r="BC377" s="259" t="str">
        <f t="shared" ca="1" si="74"/>
        <v>7_N369_Solar_arrays_2028</v>
      </c>
      <c r="BD377" s="259" t="s">
        <v>540</v>
      </c>
      <c r="BE377" s="259"/>
      <c r="BF377" s="268" t="str">
        <f t="shared" si="71"/>
        <v>&gt;=0</v>
      </c>
      <c r="BG377" s="268" t="s">
        <v>85</v>
      </c>
      <c r="BH377" s="268" t="s">
        <v>85</v>
      </c>
    </row>
    <row r="378" spans="1:60" ht="13.5" hidden="1" customHeight="1" thickBot="1">
      <c r="A378" s="185"/>
      <c r="B378" s="584"/>
      <c r="C378" s="230"/>
      <c r="D378" s="585"/>
      <c r="E378" s="585"/>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7"/>
      <c r="AF378" s="457"/>
      <c r="AG378" s="457"/>
      <c r="AH378" s="457"/>
      <c r="AI378" s="457"/>
      <c r="AJ378" s="457"/>
      <c r="AK378" s="457"/>
      <c r="AL378" s="457"/>
      <c r="AM378" s="457"/>
      <c r="AN378" s="457"/>
      <c r="AO378" s="458"/>
      <c r="AQ378" s="84" t="s">
        <v>395</v>
      </c>
      <c r="AU378" s="459" t="str">
        <f t="shared" ca="1" si="72"/>
        <v>O</v>
      </c>
      <c r="AV378" s="459">
        <f t="shared" si="75"/>
        <v>369</v>
      </c>
      <c r="AW378" s="259" t="str">
        <f t="shared" ca="1" si="73"/>
        <v>O369</v>
      </c>
      <c r="AX378" s="268">
        <f t="shared" si="70"/>
        <v>7</v>
      </c>
      <c r="AY378" s="259" t="str">
        <f t="shared" ca="1" si="76"/>
        <v>8. Ownership - Capital Costs</v>
      </c>
      <c r="AZ378" s="268" t="s">
        <v>1214</v>
      </c>
      <c r="BA378" s="259" t="s">
        <v>1232</v>
      </c>
      <c r="BB378" s="259">
        <v>2029</v>
      </c>
      <c r="BC378" s="259" t="str">
        <f t="shared" ca="1" si="74"/>
        <v>7_O369_Solar_arrays_2029</v>
      </c>
      <c r="BD378" s="259" t="s">
        <v>540</v>
      </c>
      <c r="BE378" s="259"/>
      <c r="BF378" s="268" t="str">
        <f t="shared" si="71"/>
        <v>&gt;=0</v>
      </c>
      <c r="BG378" s="268" t="s">
        <v>85</v>
      </c>
      <c r="BH378" s="268" t="s">
        <v>85</v>
      </c>
    </row>
    <row r="379" spans="1:60" ht="13.5" hidden="1" customHeight="1" thickBot="1">
      <c r="A379" s="185"/>
      <c r="B379" s="584"/>
      <c r="C379" s="230"/>
      <c r="D379" s="585"/>
      <c r="E379" s="585"/>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7"/>
      <c r="AF379" s="457"/>
      <c r="AG379" s="457"/>
      <c r="AH379" s="457"/>
      <c r="AI379" s="457"/>
      <c r="AJ379" s="457"/>
      <c r="AK379" s="457"/>
      <c r="AL379" s="457"/>
      <c r="AM379" s="457"/>
      <c r="AN379" s="457"/>
      <c r="AO379" s="458"/>
      <c r="AQ379" s="84" t="s">
        <v>395</v>
      </c>
      <c r="AU379" s="459" t="str">
        <f t="shared" ca="1" si="72"/>
        <v>P</v>
      </c>
      <c r="AV379" s="459">
        <f t="shared" si="75"/>
        <v>369</v>
      </c>
      <c r="AW379" s="259" t="str">
        <f t="shared" ca="1" si="73"/>
        <v>P369</v>
      </c>
      <c r="AX379" s="268">
        <f t="shared" si="70"/>
        <v>7</v>
      </c>
      <c r="AY379" s="259" t="str">
        <f t="shared" ca="1" si="76"/>
        <v>8. Ownership - Capital Costs</v>
      </c>
      <c r="AZ379" s="268" t="s">
        <v>1214</v>
      </c>
      <c r="BA379" s="259" t="s">
        <v>1232</v>
      </c>
      <c r="BB379" s="259">
        <v>2030</v>
      </c>
      <c r="BC379" s="259" t="str">
        <f t="shared" ca="1" si="74"/>
        <v>7_P369_Solar_arrays_2030</v>
      </c>
      <c r="BD379" s="259" t="s">
        <v>540</v>
      </c>
      <c r="BE379" s="259"/>
      <c r="BF379" s="268" t="str">
        <f t="shared" si="71"/>
        <v>&gt;=0</v>
      </c>
      <c r="BG379" s="268" t="s">
        <v>85</v>
      </c>
      <c r="BH379" s="268" t="s">
        <v>85</v>
      </c>
    </row>
    <row r="380" spans="1:60" ht="13.5" hidden="1" customHeight="1" thickBot="1">
      <c r="A380" s="185"/>
      <c r="B380" s="584"/>
      <c r="C380" s="230"/>
      <c r="D380" s="585"/>
      <c r="E380" s="585"/>
      <c r="F380" s="456"/>
      <c r="G380" s="456"/>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7"/>
      <c r="AF380" s="457"/>
      <c r="AG380" s="457"/>
      <c r="AH380" s="457"/>
      <c r="AI380" s="457"/>
      <c r="AJ380" s="457"/>
      <c r="AK380" s="457"/>
      <c r="AL380" s="457"/>
      <c r="AM380" s="457"/>
      <c r="AN380" s="457"/>
      <c r="AO380" s="458"/>
      <c r="AQ380" s="84" t="s">
        <v>395</v>
      </c>
      <c r="AU380" s="459" t="str">
        <f t="shared" ca="1" si="72"/>
        <v>Q</v>
      </c>
      <c r="AV380" s="459">
        <f t="shared" si="75"/>
        <v>369</v>
      </c>
      <c r="AW380" s="259" t="str">
        <f t="shared" ca="1" si="73"/>
        <v>Q369</v>
      </c>
      <c r="AX380" s="268">
        <f t="shared" si="70"/>
        <v>7</v>
      </c>
      <c r="AY380" s="259" t="str">
        <f t="shared" ca="1" si="76"/>
        <v>8. Ownership - Capital Costs</v>
      </c>
      <c r="AZ380" s="268" t="s">
        <v>1214</v>
      </c>
      <c r="BA380" s="259" t="s">
        <v>1232</v>
      </c>
      <c r="BB380" s="259">
        <v>2031</v>
      </c>
      <c r="BC380" s="259" t="str">
        <f t="shared" ca="1" si="74"/>
        <v>7_Q369_Solar_arrays_2031</v>
      </c>
      <c r="BD380" s="259" t="s">
        <v>540</v>
      </c>
      <c r="BE380" s="259"/>
      <c r="BF380" s="268" t="str">
        <f t="shared" si="71"/>
        <v>&gt;=0</v>
      </c>
      <c r="BG380" s="268" t="s">
        <v>85</v>
      </c>
      <c r="BH380" s="268" t="s">
        <v>85</v>
      </c>
    </row>
    <row r="381" spans="1:60" ht="13.5" hidden="1" customHeight="1" thickBot="1">
      <c r="A381" s="185"/>
      <c r="B381" s="584"/>
      <c r="C381" s="230"/>
      <c r="D381" s="585"/>
      <c r="E381" s="585"/>
      <c r="F381" s="456"/>
      <c r="G381" s="456"/>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7"/>
      <c r="AF381" s="457"/>
      <c r="AG381" s="457"/>
      <c r="AH381" s="457"/>
      <c r="AI381" s="457"/>
      <c r="AJ381" s="457"/>
      <c r="AK381" s="457"/>
      <c r="AL381" s="457"/>
      <c r="AM381" s="457"/>
      <c r="AN381" s="457"/>
      <c r="AO381" s="458"/>
      <c r="AQ381" s="84" t="s">
        <v>395</v>
      </c>
      <c r="AU381" s="459" t="str">
        <f t="shared" ca="1" si="72"/>
        <v>R</v>
      </c>
      <c r="AV381" s="459">
        <f t="shared" si="75"/>
        <v>369</v>
      </c>
      <c r="AW381" s="259" t="str">
        <f t="shared" ca="1" si="73"/>
        <v>R369</v>
      </c>
      <c r="AX381" s="268">
        <f t="shared" si="70"/>
        <v>7</v>
      </c>
      <c r="AY381" s="259" t="str">
        <f t="shared" ca="1" si="76"/>
        <v>8. Ownership - Capital Costs</v>
      </c>
      <c r="AZ381" s="268" t="s">
        <v>1214</v>
      </c>
      <c r="BA381" s="259" t="s">
        <v>1232</v>
      </c>
      <c r="BB381" s="259">
        <v>2032</v>
      </c>
      <c r="BC381" s="259" t="str">
        <f t="shared" ca="1" si="74"/>
        <v>7_R369_Solar_arrays_2032</v>
      </c>
      <c r="BD381" s="259" t="s">
        <v>540</v>
      </c>
      <c r="BE381" s="259"/>
      <c r="BF381" s="268" t="str">
        <f t="shared" si="71"/>
        <v>&gt;=0</v>
      </c>
      <c r="BG381" s="268" t="s">
        <v>85</v>
      </c>
      <c r="BH381" s="268" t="s">
        <v>85</v>
      </c>
    </row>
    <row r="382" spans="1:60" ht="13.5" hidden="1" customHeight="1" thickBot="1">
      <c r="A382" s="185"/>
      <c r="B382" s="584"/>
      <c r="C382" s="230"/>
      <c r="D382" s="585"/>
      <c r="E382" s="585"/>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7"/>
      <c r="AF382" s="457"/>
      <c r="AG382" s="457"/>
      <c r="AH382" s="457"/>
      <c r="AI382" s="457"/>
      <c r="AJ382" s="457"/>
      <c r="AK382" s="457"/>
      <c r="AL382" s="457"/>
      <c r="AM382" s="457"/>
      <c r="AN382" s="457"/>
      <c r="AO382" s="458"/>
      <c r="AQ382" s="84" t="s">
        <v>395</v>
      </c>
      <c r="AU382" s="459" t="str">
        <f t="shared" ca="1" si="72"/>
        <v>S</v>
      </c>
      <c r="AV382" s="459">
        <f t="shared" si="75"/>
        <v>369</v>
      </c>
      <c r="AW382" s="259" t="str">
        <f t="shared" ca="1" si="73"/>
        <v>S369</v>
      </c>
      <c r="AX382" s="268">
        <f t="shared" si="70"/>
        <v>7</v>
      </c>
      <c r="AY382" s="259" t="str">
        <f t="shared" ca="1" si="76"/>
        <v>8. Ownership - Capital Costs</v>
      </c>
      <c r="AZ382" s="268" t="s">
        <v>1214</v>
      </c>
      <c r="BA382" s="259" t="s">
        <v>1232</v>
      </c>
      <c r="BB382" s="259">
        <v>2033</v>
      </c>
      <c r="BC382" s="259" t="str">
        <f t="shared" ca="1" si="74"/>
        <v>7_S369_Solar_arrays_2033</v>
      </c>
      <c r="BD382" s="259" t="s">
        <v>540</v>
      </c>
      <c r="BE382" s="259"/>
      <c r="BF382" s="268" t="str">
        <f t="shared" si="71"/>
        <v>&gt;=0</v>
      </c>
      <c r="BG382" s="268" t="s">
        <v>85</v>
      </c>
      <c r="BH382" s="268" t="s">
        <v>85</v>
      </c>
    </row>
    <row r="383" spans="1:60" ht="13.5" hidden="1" customHeight="1" thickBot="1">
      <c r="A383" s="185"/>
      <c r="B383" s="584"/>
      <c r="C383" s="230"/>
      <c r="D383" s="585"/>
      <c r="E383" s="585"/>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7"/>
      <c r="AF383" s="457"/>
      <c r="AG383" s="457"/>
      <c r="AH383" s="457"/>
      <c r="AI383" s="457"/>
      <c r="AJ383" s="457"/>
      <c r="AK383" s="457"/>
      <c r="AL383" s="457"/>
      <c r="AM383" s="457"/>
      <c r="AN383" s="457"/>
      <c r="AO383" s="458"/>
      <c r="AQ383" s="84" t="s">
        <v>395</v>
      </c>
      <c r="AU383" s="459" t="str">
        <f t="shared" ca="1" si="72"/>
        <v>T</v>
      </c>
      <c r="AV383" s="459">
        <f t="shared" si="75"/>
        <v>369</v>
      </c>
      <c r="AW383" s="259" t="str">
        <f t="shared" ca="1" si="73"/>
        <v>T369</v>
      </c>
      <c r="AX383" s="268">
        <f t="shared" si="70"/>
        <v>7</v>
      </c>
      <c r="AY383" s="259" t="str">
        <f t="shared" ca="1" si="76"/>
        <v>8. Ownership - Capital Costs</v>
      </c>
      <c r="AZ383" s="268" t="s">
        <v>1214</v>
      </c>
      <c r="BA383" s="259" t="s">
        <v>1232</v>
      </c>
      <c r="BB383" s="259">
        <v>2034</v>
      </c>
      <c r="BC383" s="259" t="str">
        <f t="shared" ca="1" si="74"/>
        <v>7_T369_Solar_arrays_2034</v>
      </c>
      <c r="BD383" s="259" t="s">
        <v>540</v>
      </c>
      <c r="BE383" s="259"/>
      <c r="BF383" s="268" t="str">
        <f t="shared" si="71"/>
        <v>&gt;=0</v>
      </c>
      <c r="BG383" s="268" t="s">
        <v>85</v>
      </c>
      <c r="BH383" s="268" t="s">
        <v>85</v>
      </c>
    </row>
    <row r="384" spans="1:60" ht="13.5" hidden="1" customHeight="1" thickBot="1">
      <c r="A384" s="185"/>
      <c r="B384" s="584"/>
      <c r="C384" s="230"/>
      <c r="D384" s="585"/>
      <c r="E384" s="585"/>
      <c r="F384" s="456"/>
      <c r="G384" s="456"/>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7"/>
      <c r="AF384" s="457"/>
      <c r="AG384" s="457"/>
      <c r="AH384" s="457"/>
      <c r="AI384" s="457"/>
      <c r="AJ384" s="457"/>
      <c r="AK384" s="457"/>
      <c r="AL384" s="457"/>
      <c r="AM384" s="457"/>
      <c r="AN384" s="457"/>
      <c r="AO384" s="458"/>
      <c r="AQ384" s="84" t="s">
        <v>395</v>
      </c>
      <c r="AU384" s="459" t="str">
        <f t="shared" ca="1" si="72"/>
        <v>U</v>
      </c>
      <c r="AV384" s="459">
        <f t="shared" si="75"/>
        <v>369</v>
      </c>
      <c r="AW384" s="259" t="str">
        <f t="shared" ca="1" si="73"/>
        <v>U369</v>
      </c>
      <c r="AX384" s="268">
        <f t="shared" si="70"/>
        <v>7</v>
      </c>
      <c r="AY384" s="259" t="str">
        <f t="shared" ca="1" si="76"/>
        <v>8. Ownership - Capital Costs</v>
      </c>
      <c r="AZ384" s="268" t="s">
        <v>1214</v>
      </c>
      <c r="BA384" s="259" t="s">
        <v>1232</v>
      </c>
      <c r="BB384" s="259">
        <v>2035</v>
      </c>
      <c r="BC384" s="259" t="str">
        <f t="shared" ca="1" si="74"/>
        <v>7_U369_Solar_arrays_2035</v>
      </c>
      <c r="BD384" s="259" t="s">
        <v>540</v>
      </c>
      <c r="BE384" s="259"/>
      <c r="BF384" s="268" t="str">
        <f t="shared" si="71"/>
        <v>&gt;=0</v>
      </c>
      <c r="BG384" s="268" t="s">
        <v>85</v>
      </c>
      <c r="BH384" s="268" t="s">
        <v>85</v>
      </c>
    </row>
    <row r="385" spans="1:60" ht="13.5" hidden="1" customHeight="1" thickBot="1">
      <c r="A385" s="185"/>
      <c r="B385" s="584"/>
      <c r="C385" s="230"/>
      <c r="D385" s="585"/>
      <c r="E385" s="585"/>
      <c r="F385" s="456"/>
      <c r="G385" s="456"/>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7"/>
      <c r="AF385" s="457"/>
      <c r="AG385" s="457"/>
      <c r="AH385" s="457"/>
      <c r="AI385" s="457"/>
      <c r="AJ385" s="457"/>
      <c r="AK385" s="457"/>
      <c r="AL385" s="457"/>
      <c r="AM385" s="457"/>
      <c r="AN385" s="457"/>
      <c r="AO385" s="458"/>
      <c r="AQ385" s="84" t="s">
        <v>395</v>
      </c>
      <c r="AU385" s="459" t="str">
        <f t="shared" ca="1" si="72"/>
        <v>V</v>
      </c>
      <c r="AV385" s="459">
        <f t="shared" si="75"/>
        <v>369</v>
      </c>
      <c r="AW385" s="259" t="str">
        <f t="shared" ca="1" si="73"/>
        <v>V369</v>
      </c>
      <c r="AX385" s="268">
        <f t="shared" si="70"/>
        <v>7</v>
      </c>
      <c r="AY385" s="259" t="str">
        <f t="shared" ca="1" si="76"/>
        <v>8. Ownership - Capital Costs</v>
      </c>
      <c r="AZ385" s="268" t="s">
        <v>1214</v>
      </c>
      <c r="BA385" s="259" t="s">
        <v>1232</v>
      </c>
      <c r="BB385" s="259">
        <v>2036</v>
      </c>
      <c r="BC385" s="259" t="str">
        <f t="shared" ca="1" si="74"/>
        <v>7_V369_Solar_arrays_2036</v>
      </c>
      <c r="BD385" s="259" t="s">
        <v>540</v>
      </c>
      <c r="BE385" s="259"/>
      <c r="BF385" s="268" t="str">
        <f t="shared" si="71"/>
        <v>&gt;=0</v>
      </c>
      <c r="BG385" s="268" t="s">
        <v>85</v>
      </c>
      <c r="BH385" s="268" t="s">
        <v>85</v>
      </c>
    </row>
    <row r="386" spans="1:60" ht="13.5" hidden="1" customHeight="1" thickBot="1">
      <c r="A386" s="185"/>
      <c r="B386" s="584"/>
      <c r="C386" s="230"/>
      <c r="D386" s="585"/>
      <c r="E386" s="585"/>
      <c r="F386" s="456"/>
      <c r="G386" s="456"/>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7"/>
      <c r="AF386" s="457"/>
      <c r="AG386" s="457"/>
      <c r="AH386" s="457"/>
      <c r="AI386" s="457"/>
      <c r="AJ386" s="457"/>
      <c r="AK386" s="457"/>
      <c r="AL386" s="457"/>
      <c r="AM386" s="457"/>
      <c r="AN386" s="457"/>
      <c r="AO386" s="458"/>
      <c r="AQ386" s="84" t="s">
        <v>395</v>
      </c>
      <c r="AU386" s="459" t="str">
        <f t="shared" ca="1" si="72"/>
        <v>W</v>
      </c>
      <c r="AV386" s="459">
        <f t="shared" si="75"/>
        <v>369</v>
      </c>
      <c r="AW386" s="259" t="str">
        <f t="shared" ca="1" si="73"/>
        <v>W369</v>
      </c>
      <c r="AX386" s="268">
        <f t="shared" si="70"/>
        <v>7</v>
      </c>
      <c r="AY386" s="259" t="str">
        <f t="shared" ca="1" si="76"/>
        <v>8. Ownership - Capital Costs</v>
      </c>
      <c r="AZ386" s="268" t="s">
        <v>1214</v>
      </c>
      <c r="BA386" s="259" t="s">
        <v>1232</v>
      </c>
      <c r="BB386" s="259">
        <v>2037</v>
      </c>
      <c r="BC386" s="259" t="str">
        <f t="shared" ca="1" si="74"/>
        <v>7_W369_Solar_arrays_2037</v>
      </c>
      <c r="BD386" s="259" t="s">
        <v>540</v>
      </c>
      <c r="BE386" s="259"/>
      <c r="BF386" s="268" t="str">
        <f t="shared" si="71"/>
        <v>&gt;=0</v>
      </c>
      <c r="BG386" s="268" t="s">
        <v>85</v>
      </c>
      <c r="BH386" s="268" t="s">
        <v>85</v>
      </c>
    </row>
    <row r="387" spans="1:60" ht="13.5" hidden="1" customHeight="1" thickBot="1">
      <c r="A387" s="185"/>
      <c r="B387" s="584"/>
      <c r="C387" s="230"/>
      <c r="D387" s="585"/>
      <c r="E387" s="585"/>
      <c r="F387" s="456"/>
      <c r="G387" s="456"/>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7"/>
      <c r="AF387" s="457"/>
      <c r="AG387" s="457"/>
      <c r="AH387" s="457"/>
      <c r="AI387" s="457"/>
      <c r="AJ387" s="457"/>
      <c r="AK387" s="457"/>
      <c r="AL387" s="457"/>
      <c r="AM387" s="457"/>
      <c r="AN387" s="457"/>
      <c r="AO387" s="458"/>
      <c r="AQ387" s="84" t="s">
        <v>395</v>
      </c>
      <c r="AU387" s="459" t="str">
        <f t="shared" ca="1" si="72"/>
        <v>X</v>
      </c>
      <c r="AV387" s="459">
        <f t="shared" si="75"/>
        <v>369</v>
      </c>
      <c r="AW387" s="259" t="str">
        <f t="shared" ca="1" si="73"/>
        <v>X369</v>
      </c>
      <c r="AX387" s="268">
        <f t="shared" si="70"/>
        <v>7</v>
      </c>
      <c r="AY387" s="259" t="str">
        <f t="shared" ca="1" si="76"/>
        <v>8. Ownership - Capital Costs</v>
      </c>
      <c r="AZ387" s="268" t="s">
        <v>1214</v>
      </c>
      <c r="BA387" s="259" t="s">
        <v>1232</v>
      </c>
      <c r="BB387" s="259">
        <v>2038</v>
      </c>
      <c r="BC387" s="259" t="str">
        <f t="shared" ca="1" si="74"/>
        <v>7_X369_Solar_arrays_2038</v>
      </c>
      <c r="BD387" s="259" t="s">
        <v>540</v>
      </c>
      <c r="BE387" s="259"/>
      <c r="BF387" s="268" t="str">
        <f t="shared" si="71"/>
        <v>&gt;=0</v>
      </c>
      <c r="BG387" s="268" t="s">
        <v>85</v>
      </c>
      <c r="BH387" s="268" t="s">
        <v>85</v>
      </c>
    </row>
    <row r="388" spans="1:60" ht="13.5" hidden="1" customHeight="1" thickBot="1">
      <c r="A388" s="185"/>
      <c r="B388" s="584"/>
      <c r="C388" s="230"/>
      <c r="D388" s="585"/>
      <c r="E388" s="585"/>
      <c r="F388" s="456"/>
      <c r="G388" s="456"/>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7"/>
      <c r="AF388" s="457"/>
      <c r="AG388" s="457"/>
      <c r="AH388" s="457"/>
      <c r="AI388" s="457"/>
      <c r="AJ388" s="457"/>
      <c r="AK388" s="457"/>
      <c r="AL388" s="457"/>
      <c r="AM388" s="457"/>
      <c r="AN388" s="457"/>
      <c r="AO388" s="458"/>
      <c r="AQ388" s="84" t="s">
        <v>395</v>
      </c>
      <c r="AU388" s="459" t="str">
        <f t="shared" ca="1" si="72"/>
        <v>Y</v>
      </c>
      <c r="AV388" s="459">
        <f t="shared" si="75"/>
        <v>369</v>
      </c>
      <c r="AW388" s="259" t="str">
        <f t="shared" ca="1" si="73"/>
        <v>Y369</v>
      </c>
      <c r="AX388" s="268">
        <f t="shared" si="70"/>
        <v>7</v>
      </c>
      <c r="AY388" s="259" t="str">
        <f t="shared" ca="1" si="76"/>
        <v>8. Ownership - Capital Costs</v>
      </c>
      <c r="AZ388" s="268" t="s">
        <v>1214</v>
      </c>
      <c r="BA388" s="259" t="s">
        <v>1232</v>
      </c>
      <c r="BB388" s="259">
        <v>2039</v>
      </c>
      <c r="BC388" s="259" t="str">
        <f t="shared" ca="1" si="74"/>
        <v>7_Y369_Solar_arrays_2039</v>
      </c>
      <c r="BD388" s="259" t="s">
        <v>540</v>
      </c>
      <c r="BE388" s="259"/>
      <c r="BF388" s="268" t="str">
        <f t="shared" si="71"/>
        <v>&gt;=0</v>
      </c>
      <c r="BG388" s="268" t="s">
        <v>85</v>
      </c>
      <c r="BH388" s="268" t="s">
        <v>85</v>
      </c>
    </row>
    <row r="389" spans="1:60" ht="13.5" hidden="1" customHeight="1" thickBot="1">
      <c r="A389" s="185"/>
      <c r="B389" s="584"/>
      <c r="C389" s="230"/>
      <c r="D389" s="585"/>
      <c r="E389" s="585"/>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7"/>
      <c r="AF389" s="457"/>
      <c r="AG389" s="457"/>
      <c r="AH389" s="457"/>
      <c r="AI389" s="457"/>
      <c r="AJ389" s="457"/>
      <c r="AK389" s="457"/>
      <c r="AL389" s="457"/>
      <c r="AM389" s="457"/>
      <c r="AN389" s="457"/>
      <c r="AO389" s="458"/>
      <c r="AQ389" s="84" t="s">
        <v>395</v>
      </c>
      <c r="AU389" s="459" t="str">
        <f t="shared" ca="1" si="72"/>
        <v>Z</v>
      </c>
      <c r="AV389" s="459">
        <f t="shared" si="75"/>
        <v>369</v>
      </c>
      <c r="AW389" s="259" t="str">
        <f t="shared" ca="1" si="73"/>
        <v>Z369</v>
      </c>
      <c r="AX389" s="268">
        <f t="shared" si="70"/>
        <v>7</v>
      </c>
      <c r="AY389" s="259" t="str">
        <f t="shared" ca="1" si="76"/>
        <v>8. Ownership - Capital Costs</v>
      </c>
      <c r="AZ389" s="268" t="s">
        <v>1214</v>
      </c>
      <c r="BA389" s="259" t="s">
        <v>1232</v>
      </c>
      <c r="BB389" s="259">
        <v>2040</v>
      </c>
      <c r="BC389" s="259" t="str">
        <f t="shared" ca="1" si="74"/>
        <v>7_Z369_Solar_arrays_2040</v>
      </c>
      <c r="BD389" s="259" t="s">
        <v>540</v>
      </c>
      <c r="BE389" s="259"/>
      <c r="BF389" s="268" t="str">
        <f t="shared" si="71"/>
        <v>&gt;=0</v>
      </c>
      <c r="BG389" s="268" t="s">
        <v>85</v>
      </c>
      <c r="BH389" s="268" t="s">
        <v>85</v>
      </c>
    </row>
    <row r="390" spans="1:60" ht="13.5" hidden="1" customHeight="1" thickBot="1">
      <c r="A390" s="185"/>
      <c r="B390" s="584"/>
      <c r="C390" s="230"/>
      <c r="D390" s="585"/>
      <c r="E390" s="585"/>
      <c r="F390" s="456"/>
      <c r="G390" s="456"/>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7"/>
      <c r="AF390" s="457"/>
      <c r="AG390" s="457"/>
      <c r="AH390" s="457"/>
      <c r="AI390" s="457"/>
      <c r="AJ390" s="457"/>
      <c r="AK390" s="457"/>
      <c r="AL390" s="457"/>
      <c r="AM390" s="457"/>
      <c r="AN390" s="457"/>
      <c r="AO390" s="458"/>
      <c r="AQ390" s="84" t="s">
        <v>395</v>
      </c>
      <c r="AU390" s="459" t="str">
        <f t="shared" ca="1" si="72"/>
        <v>AA</v>
      </c>
      <c r="AV390" s="459">
        <f t="shared" si="75"/>
        <v>369</v>
      </c>
      <c r="AW390" s="259" t="str">
        <f t="shared" ca="1" si="73"/>
        <v>AA369</v>
      </c>
      <c r="AX390" s="268">
        <f t="shared" si="70"/>
        <v>7</v>
      </c>
      <c r="AY390" s="259" t="str">
        <f t="shared" ca="1" si="76"/>
        <v>8. Ownership - Capital Costs</v>
      </c>
      <c r="AZ390" s="268" t="s">
        <v>1214</v>
      </c>
      <c r="BA390" s="259" t="s">
        <v>1232</v>
      </c>
      <c r="BB390" s="259">
        <v>2041</v>
      </c>
      <c r="BC390" s="259" t="str">
        <f t="shared" ca="1" si="74"/>
        <v>7_AA369_Solar_arrays_2041</v>
      </c>
      <c r="BD390" s="259" t="s">
        <v>540</v>
      </c>
      <c r="BE390" s="259"/>
      <c r="BF390" s="268" t="str">
        <f t="shared" si="71"/>
        <v>&gt;=0</v>
      </c>
      <c r="BG390" s="268" t="s">
        <v>85</v>
      </c>
      <c r="BH390" s="268" t="s">
        <v>85</v>
      </c>
    </row>
    <row r="391" spans="1:60" ht="13.5" hidden="1" customHeight="1" thickBot="1">
      <c r="A391" s="185"/>
      <c r="B391" s="584"/>
      <c r="C391" s="230"/>
      <c r="D391" s="585"/>
      <c r="E391" s="585"/>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7"/>
      <c r="AF391" s="457"/>
      <c r="AG391" s="457"/>
      <c r="AH391" s="457"/>
      <c r="AI391" s="457"/>
      <c r="AJ391" s="457"/>
      <c r="AK391" s="457"/>
      <c r="AL391" s="457"/>
      <c r="AM391" s="457"/>
      <c r="AN391" s="457"/>
      <c r="AO391" s="458"/>
      <c r="AQ391" s="84" t="s">
        <v>395</v>
      </c>
      <c r="AU391" s="459" t="str">
        <f t="shared" ca="1" si="72"/>
        <v>AB</v>
      </c>
      <c r="AV391" s="459">
        <f t="shared" si="75"/>
        <v>369</v>
      </c>
      <c r="AW391" s="259" t="str">
        <f t="shared" ca="1" si="73"/>
        <v>AB369</v>
      </c>
      <c r="AX391" s="268">
        <f t="shared" si="70"/>
        <v>7</v>
      </c>
      <c r="AY391" s="259" t="str">
        <f t="shared" ca="1" si="76"/>
        <v>8. Ownership - Capital Costs</v>
      </c>
      <c r="AZ391" s="268" t="s">
        <v>1214</v>
      </c>
      <c r="BA391" s="259" t="s">
        <v>1232</v>
      </c>
      <c r="BB391" s="259">
        <v>2042</v>
      </c>
      <c r="BC391" s="259" t="str">
        <f t="shared" ca="1" si="74"/>
        <v>7_AB369_Solar_arrays_2042</v>
      </c>
      <c r="BD391" s="259" t="s">
        <v>540</v>
      </c>
      <c r="BE391" s="259"/>
      <c r="BF391" s="268" t="str">
        <f t="shared" si="71"/>
        <v>&gt;=0</v>
      </c>
      <c r="BG391" s="268" t="s">
        <v>85</v>
      </c>
      <c r="BH391" s="268" t="s">
        <v>85</v>
      </c>
    </row>
    <row r="392" spans="1:60" ht="13.5" hidden="1" customHeight="1" thickBot="1">
      <c r="A392" s="185"/>
      <c r="B392" s="584"/>
      <c r="C392" s="230"/>
      <c r="D392" s="585"/>
      <c r="E392" s="585"/>
      <c r="F392" s="456"/>
      <c r="G392" s="456"/>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7"/>
      <c r="AF392" s="457"/>
      <c r="AG392" s="457"/>
      <c r="AH392" s="457"/>
      <c r="AI392" s="457"/>
      <c r="AJ392" s="457"/>
      <c r="AK392" s="457"/>
      <c r="AL392" s="457"/>
      <c r="AM392" s="457"/>
      <c r="AN392" s="457"/>
      <c r="AO392" s="458"/>
      <c r="AQ392" s="84" t="s">
        <v>395</v>
      </c>
      <c r="AU392" s="459" t="str">
        <f t="shared" ca="1" si="72"/>
        <v>AC</v>
      </c>
      <c r="AV392" s="459">
        <f t="shared" si="75"/>
        <v>369</v>
      </c>
      <c r="AW392" s="259" t="str">
        <f t="shared" ca="1" si="73"/>
        <v>AC369</v>
      </c>
      <c r="AX392" s="268">
        <f t="shared" si="70"/>
        <v>7</v>
      </c>
      <c r="AY392" s="259" t="str">
        <f t="shared" ca="1" si="76"/>
        <v>8. Ownership - Capital Costs</v>
      </c>
      <c r="AZ392" s="268" t="s">
        <v>1214</v>
      </c>
      <c r="BA392" s="259" t="s">
        <v>1232</v>
      </c>
      <c r="BB392" s="259">
        <v>2043</v>
      </c>
      <c r="BC392" s="259" t="str">
        <f t="shared" ca="1" si="74"/>
        <v>7_AC369_Solar_arrays_2043</v>
      </c>
      <c r="BD392" s="259" t="s">
        <v>540</v>
      </c>
      <c r="BE392" s="259"/>
      <c r="BF392" s="268" t="str">
        <f t="shared" si="71"/>
        <v>&gt;=0</v>
      </c>
      <c r="BG392" s="268" t="s">
        <v>85</v>
      </c>
      <c r="BH392" s="268" t="s">
        <v>85</v>
      </c>
    </row>
    <row r="393" spans="1:60" ht="13.5" hidden="1" customHeight="1" thickBot="1">
      <c r="A393" s="185"/>
      <c r="B393" s="584"/>
      <c r="C393" s="230"/>
      <c r="D393" s="585"/>
      <c r="E393" s="585"/>
      <c r="F393" s="456"/>
      <c r="G393" s="456"/>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7"/>
      <c r="AF393" s="457"/>
      <c r="AG393" s="457"/>
      <c r="AH393" s="457"/>
      <c r="AI393" s="457"/>
      <c r="AJ393" s="457"/>
      <c r="AK393" s="457"/>
      <c r="AL393" s="457"/>
      <c r="AM393" s="457"/>
      <c r="AN393" s="457"/>
      <c r="AO393" s="458"/>
      <c r="AQ393" s="84" t="s">
        <v>395</v>
      </c>
      <c r="AU393" s="459" t="str">
        <f t="shared" ca="1" si="72"/>
        <v>AD</v>
      </c>
      <c r="AV393" s="459">
        <f t="shared" si="75"/>
        <v>369</v>
      </c>
      <c r="AW393" s="259" t="str">
        <f t="shared" ca="1" si="73"/>
        <v>AD369</v>
      </c>
      <c r="AX393" s="268">
        <f t="shared" si="70"/>
        <v>7</v>
      </c>
      <c r="AY393" s="259" t="str">
        <f t="shared" ca="1" si="76"/>
        <v>8. Ownership - Capital Costs</v>
      </c>
      <c r="AZ393" s="268" t="s">
        <v>1214</v>
      </c>
      <c r="BA393" s="259" t="s">
        <v>1232</v>
      </c>
      <c r="BB393" s="259">
        <v>2044</v>
      </c>
      <c r="BC393" s="259" t="str">
        <f t="shared" ca="1" si="74"/>
        <v>7_AD369_Solar_arrays_2044</v>
      </c>
      <c r="BD393" s="259" t="s">
        <v>540</v>
      </c>
      <c r="BE393" s="259"/>
      <c r="BF393" s="268" t="str">
        <f t="shared" si="71"/>
        <v>&gt;=0</v>
      </c>
      <c r="BG393" s="268" t="s">
        <v>85</v>
      </c>
      <c r="BH393" s="268" t="s">
        <v>85</v>
      </c>
    </row>
    <row r="394" spans="1:60" ht="13.5" hidden="1" customHeight="1" thickBot="1">
      <c r="A394" s="185"/>
      <c r="B394" s="584"/>
      <c r="C394" s="230"/>
      <c r="D394" s="585"/>
      <c r="E394" s="585"/>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7"/>
      <c r="AF394" s="457"/>
      <c r="AG394" s="457"/>
      <c r="AH394" s="457"/>
      <c r="AI394" s="457"/>
      <c r="AJ394" s="457"/>
      <c r="AK394" s="457"/>
      <c r="AL394" s="457"/>
      <c r="AM394" s="457"/>
      <c r="AN394" s="457"/>
      <c r="AO394" s="458"/>
      <c r="AQ394" s="84" t="s">
        <v>395</v>
      </c>
      <c r="AU394" s="459" t="str">
        <f t="shared" ca="1" si="72"/>
        <v>AE</v>
      </c>
      <c r="AV394" s="459">
        <f t="shared" si="75"/>
        <v>369</v>
      </c>
      <c r="AW394" s="259" t="str">
        <f t="shared" ca="1" si="73"/>
        <v>AE369</v>
      </c>
      <c r="AX394" s="268">
        <f t="shared" si="70"/>
        <v>7</v>
      </c>
      <c r="AY394" s="259" t="str">
        <f t="shared" ca="1" si="76"/>
        <v>8. Ownership - Capital Costs</v>
      </c>
      <c r="AZ394" s="268" t="s">
        <v>1214</v>
      </c>
      <c r="BA394" s="259" t="s">
        <v>1232</v>
      </c>
      <c r="BB394" s="259">
        <v>2045</v>
      </c>
      <c r="BC394" s="259" t="str">
        <f t="shared" ca="1" si="74"/>
        <v>7_AE369_Solar_arrays_2045</v>
      </c>
      <c r="BD394" s="259" t="s">
        <v>540</v>
      </c>
      <c r="BE394" s="259"/>
      <c r="BF394" s="268" t="str">
        <f t="shared" si="71"/>
        <v>&gt;=0</v>
      </c>
      <c r="BG394" s="268" t="s">
        <v>85</v>
      </c>
      <c r="BH394" s="268" t="s">
        <v>85</v>
      </c>
    </row>
    <row r="395" spans="1:60" ht="13.5" hidden="1" customHeight="1" thickBot="1">
      <c r="A395" s="185"/>
      <c r="B395" s="584"/>
      <c r="C395" s="230"/>
      <c r="D395" s="585"/>
      <c r="E395" s="585"/>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7"/>
      <c r="AF395" s="457"/>
      <c r="AG395" s="457"/>
      <c r="AH395" s="457"/>
      <c r="AI395" s="457"/>
      <c r="AJ395" s="457"/>
      <c r="AK395" s="457"/>
      <c r="AL395" s="457"/>
      <c r="AM395" s="457"/>
      <c r="AN395" s="457"/>
      <c r="AO395" s="458"/>
      <c r="AQ395" s="84" t="s">
        <v>395</v>
      </c>
      <c r="AU395" s="459" t="str">
        <f t="shared" ca="1" si="72"/>
        <v>AF</v>
      </c>
      <c r="AV395" s="459">
        <f t="shared" si="75"/>
        <v>369</v>
      </c>
      <c r="AW395" s="259" t="str">
        <f t="shared" ca="1" si="73"/>
        <v>AF369</v>
      </c>
      <c r="AX395" s="268">
        <f t="shared" si="70"/>
        <v>7</v>
      </c>
      <c r="AY395" s="259" t="str">
        <f t="shared" ca="1" si="76"/>
        <v>8. Ownership - Capital Costs</v>
      </c>
      <c r="AZ395" s="268" t="s">
        <v>1214</v>
      </c>
      <c r="BA395" s="259" t="s">
        <v>1232</v>
      </c>
      <c r="BB395" s="259">
        <v>2046</v>
      </c>
      <c r="BC395" s="259" t="str">
        <f t="shared" ca="1" si="74"/>
        <v>7_AF369_Solar_arrays_2046</v>
      </c>
      <c r="BD395" s="259" t="s">
        <v>540</v>
      </c>
      <c r="BE395" s="259"/>
      <c r="BF395" s="268" t="str">
        <f t="shared" si="71"/>
        <v>&gt;=0</v>
      </c>
      <c r="BG395" s="268" t="s">
        <v>85</v>
      </c>
      <c r="BH395" s="268" t="s">
        <v>85</v>
      </c>
    </row>
    <row r="396" spans="1:60" ht="13.5" hidden="1" customHeight="1" thickBot="1">
      <c r="A396" s="185"/>
      <c r="B396" s="584"/>
      <c r="C396" s="230"/>
      <c r="D396" s="585"/>
      <c r="E396" s="585"/>
      <c r="F396" s="456"/>
      <c r="G396" s="456"/>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7"/>
      <c r="AF396" s="457"/>
      <c r="AG396" s="457"/>
      <c r="AH396" s="457"/>
      <c r="AI396" s="457"/>
      <c r="AJ396" s="457"/>
      <c r="AK396" s="457"/>
      <c r="AL396" s="457"/>
      <c r="AM396" s="457"/>
      <c r="AN396" s="457"/>
      <c r="AO396" s="458"/>
      <c r="AQ396" s="84" t="s">
        <v>395</v>
      </c>
      <c r="AU396" s="459" t="str">
        <f t="shared" ca="1" si="72"/>
        <v>AG</v>
      </c>
      <c r="AV396" s="459">
        <f t="shared" si="75"/>
        <v>369</v>
      </c>
      <c r="AW396" s="259" t="str">
        <f t="shared" ca="1" si="73"/>
        <v>AG369</v>
      </c>
      <c r="AX396" s="268">
        <f t="shared" si="70"/>
        <v>7</v>
      </c>
      <c r="AY396" s="259" t="str">
        <f t="shared" ca="1" si="76"/>
        <v>8. Ownership - Capital Costs</v>
      </c>
      <c r="AZ396" s="268" t="s">
        <v>1214</v>
      </c>
      <c r="BA396" s="259" t="s">
        <v>1232</v>
      </c>
      <c r="BB396" s="259">
        <v>2047</v>
      </c>
      <c r="BC396" s="259" t="str">
        <f t="shared" ca="1" si="74"/>
        <v>7_AG369_Solar_arrays_2047</v>
      </c>
      <c r="BD396" s="259" t="s">
        <v>540</v>
      </c>
      <c r="BE396" s="259"/>
      <c r="BF396" s="268" t="str">
        <f t="shared" si="71"/>
        <v>&gt;=0</v>
      </c>
      <c r="BG396" s="268" t="s">
        <v>85</v>
      </c>
      <c r="BH396" s="268" t="s">
        <v>85</v>
      </c>
    </row>
    <row r="397" spans="1:60" ht="13.5" hidden="1" customHeight="1" thickBot="1">
      <c r="A397" s="185"/>
      <c r="B397" s="584"/>
      <c r="C397" s="230"/>
      <c r="D397" s="585"/>
      <c r="E397" s="585"/>
      <c r="F397" s="456"/>
      <c r="G397" s="456"/>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7"/>
      <c r="AF397" s="457"/>
      <c r="AG397" s="457"/>
      <c r="AH397" s="457"/>
      <c r="AI397" s="457"/>
      <c r="AJ397" s="457"/>
      <c r="AK397" s="457"/>
      <c r="AL397" s="457"/>
      <c r="AM397" s="457"/>
      <c r="AN397" s="457"/>
      <c r="AO397" s="458"/>
      <c r="AQ397" s="84" t="s">
        <v>395</v>
      </c>
      <c r="AU397" s="459" t="str">
        <f t="shared" ca="1" si="72"/>
        <v>AH</v>
      </c>
      <c r="AV397" s="459">
        <f t="shared" si="75"/>
        <v>369</v>
      </c>
      <c r="AW397" s="259" t="str">
        <f t="shared" ca="1" si="73"/>
        <v>AH369</v>
      </c>
      <c r="AX397" s="268">
        <f t="shared" si="70"/>
        <v>7</v>
      </c>
      <c r="AY397" s="259" t="str">
        <f t="shared" ca="1" si="76"/>
        <v>8. Ownership - Capital Costs</v>
      </c>
      <c r="AZ397" s="268" t="s">
        <v>1214</v>
      </c>
      <c r="BA397" s="259" t="s">
        <v>1232</v>
      </c>
      <c r="BB397" s="259">
        <v>2048</v>
      </c>
      <c r="BC397" s="259" t="str">
        <f t="shared" ca="1" si="74"/>
        <v>7_AH369_Solar_arrays_2048</v>
      </c>
      <c r="BD397" s="259" t="s">
        <v>540</v>
      </c>
      <c r="BE397" s="259"/>
      <c r="BF397" s="268" t="str">
        <f t="shared" si="71"/>
        <v>&gt;=0</v>
      </c>
      <c r="BG397" s="268" t="s">
        <v>85</v>
      </c>
      <c r="BH397" s="268" t="s">
        <v>85</v>
      </c>
    </row>
    <row r="398" spans="1:60" ht="13.5" hidden="1" customHeight="1" thickBot="1">
      <c r="A398" s="185"/>
      <c r="B398" s="584"/>
      <c r="C398" s="230"/>
      <c r="D398" s="585"/>
      <c r="E398" s="585"/>
      <c r="F398" s="456"/>
      <c r="G398" s="456"/>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7"/>
      <c r="AF398" s="457"/>
      <c r="AG398" s="457"/>
      <c r="AH398" s="457"/>
      <c r="AI398" s="457"/>
      <c r="AJ398" s="457"/>
      <c r="AK398" s="457"/>
      <c r="AL398" s="457"/>
      <c r="AM398" s="457"/>
      <c r="AN398" s="457"/>
      <c r="AO398" s="458"/>
      <c r="AQ398" s="84" t="s">
        <v>395</v>
      </c>
      <c r="AU398" s="459" t="str">
        <f t="shared" ca="1" si="72"/>
        <v>AI</v>
      </c>
      <c r="AV398" s="459">
        <f t="shared" si="75"/>
        <v>369</v>
      </c>
      <c r="AW398" s="259" t="str">
        <f t="shared" ca="1" si="73"/>
        <v>AI369</v>
      </c>
      <c r="AX398" s="268">
        <f t="shared" si="70"/>
        <v>7</v>
      </c>
      <c r="AY398" s="259" t="str">
        <f t="shared" ca="1" si="76"/>
        <v>8. Ownership - Capital Costs</v>
      </c>
      <c r="AZ398" s="268" t="s">
        <v>1214</v>
      </c>
      <c r="BA398" s="259" t="s">
        <v>1232</v>
      </c>
      <c r="BB398" s="259">
        <v>2049</v>
      </c>
      <c r="BC398" s="259" t="str">
        <f t="shared" ca="1" si="74"/>
        <v>7_AI369_Solar_arrays_2049</v>
      </c>
      <c r="BD398" s="259" t="s">
        <v>540</v>
      </c>
      <c r="BE398" s="259"/>
      <c r="BF398" s="268" t="str">
        <f t="shared" si="71"/>
        <v>&gt;=0</v>
      </c>
      <c r="BG398" s="268" t="s">
        <v>85</v>
      </c>
      <c r="BH398" s="268" t="s">
        <v>85</v>
      </c>
    </row>
    <row r="399" spans="1:60" ht="13.5" hidden="1" customHeight="1" thickBot="1">
      <c r="A399" s="185"/>
      <c r="B399" s="584"/>
      <c r="C399" s="230"/>
      <c r="D399" s="585"/>
      <c r="E399" s="585"/>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7"/>
      <c r="AF399" s="457"/>
      <c r="AG399" s="457"/>
      <c r="AH399" s="457"/>
      <c r="AI399" s="457"/>
      <c r="AJ399" s="457"/>
      <c r="AK399" s="457"/>
      <c r="AL399" s="457"/>
      <c r="AM399" s="457"/>
      <c r="AN399" s="457"/>
      <c r="AO399" s="458"/>
      <c r="AQ399" s="84" t="s">
        <v>395</v>
      </c>
      <c r="AU399" s="459" t="str">
        <f t="shared" ca="1" si="72"/>
        <v>AJ</v>
      </c>
      <c r="AV399" s="459">
        <f t="shared" si="75"/>
        <v>369</v>
      </c>
      <c r="AW399" s="259" t="str">
        <f t="shared" ca="1" si="73"/>
        <v>AJ369</v>
      </c>
      <c r="AX399" s="268">
        <f t="shared" si="70"/>
        <v>7</v>
      </c>
      <c r="AY399" s="259" t="str">
        <f t="shared" ca="1" si="76"/>
        <v>8. Ownership - Capital Costs</v>
      </c>
      <c r="AZ399" s="268" t="s">
        <v>1214</v>
      </c>
      <c r="BA399" s="259" t="s">
        <v>1232</v>
      </c>
      <c r="BB399" s="259">
        <v>2050</v>
      </c>
      <c r="BC399" s="259" t="str">
        <f t="shared" ca="1" si="74"/>
        <v>7_AJ369_Solar_arrays_2050</v>
      </c>
      <c r="BD399" s="259" t="s">
        <v>540</v>
      </c>
      <c r="BE399" s="259"/>
      <c r="BF399" s="268" t="str">
        <f t="shared" si="71"/>
        <v>&gt;=0</v>
      </c>
      <c r="BG399" s="268" t="s">
        <v>85</v>
      </c>
      <c r="BH399" s="268" t="s">
        <v>85</v>
      </c>
    </row>
    <row r="400" spans="1:60" ht="13.5" hidden="1" customHeight="1" thickBot="1">
      <c r="A400" s="185"/>
      <c r="B400" s="584"/>
      <c r="C400" s="230"/>
      <c r="D400" s="585"/>
      <c r="E400" s="585"/>
      <c r="F400" s="456"/>
      <c r="G400" s="456"/>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7"/>
      <c r="AF400" s="457"/>
      <c r="AG400" s="457"/>
      <c r="AH400" s="457"/>
      <c r="AI400" s="457"/>
      <c r="AJ400" s="457"/>
      <c r="AK400" s="457"/>
      <c r="AL400" s="457"/>
      <c r="AM400" s="457"/>
      <c r="AN400" s="457"/>
      <c r="AO400" s="458"/>
      <c r="AQ400" s="84" t="s">
        <v>395</v>
      </c>
      <c r="AU400" s="459" t="str">
        <f t="shared" ca="1" si="72"/>
        <v>AK</v>
      </c>
      <c r="AV400" s="459">
        <f t="shared" si="75"/>
        <v>369</v>
      </c>
      <c r="AW400" s="259" t="str">
        <f t="shared" ca="1" si="73"/>
        <v>AK369</v>
      </c>
      <c r="AX400" s="268">
        <f t="shared" si="70"/>
        <v>7</v>
      </c>
      <c r="AY400" s="259" t="str">
        <f t="shared" ca="1" si="76"/>
        <v>8. Ownership - Capital Costs</v>
      </c>
      <c r="AZ400" s="268" t="s">
        <v>1214</v>
      </c>
      <c r="BA400" s="259" t="s">
        <v>1232</v>
      </c>
      <c r="BB400" s="259">
        <v>2051</v>
      </c>
      <c r="BC400" s="259" t="str">
        <f t="shared" ca="1" si="74"/>
        <v>7_AK369_Solar_arrays_2051</v>
      </c>
      <c r="BD400" s="259" t="s">
        <v>540</v>
      </c>
      <c r="BE400" s="259"/>
      <c r="BF400" s="268" t="str">
        <f t="shared" si="71"/>
        <v>&gt;=0</v>
      </c>
      <c r="BG400" s="268" t="s">
        <v>85</v>
      </c>
      <c r="BH400" s="268" t="s">
        <v>85</v>
      </c>
    </row>
    <row r="401" spans="1:60" ht="13.5" hidden="1" customHeight="1" thickBot="1">
      <c r="A401" s="185"/>
      <c r="B401" s="584"/>
      <c r="C401" s="230"/>
      <c r="D401" s="585"/>
      <c r="E401" s="585"/>
      <c r="F401" s="456"/>
      <c r="G401" s="456"/>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7"/>
      <c r="AF401" s="457"/>
      <c r="AG401" s="457"/>
      <c r="AH401" s="457"/>
      <c r="AI401" s="457"/>
      <c r="AJ401" s="457"/>
      <c r="AK401" s="457"/>
      <c r="AL401" s="457"/>
      <c r="AM401" s="457"/>
      <c r="AN401" s="457"/>
      <c r="AO401" s="458"/>
      <c r="AQ401" s="84" t="s">
        <v>395</v>
      </c>
      <c r="AU401" s="459" t="str">
        <f t="shared" ca="1" si="72"/>
        <v>AL</v>
      </c>
      <c r="AV401" s="459">
        <f t="shared" si="75"/>
        <v>369</v>
      </c>
      <c r="AW401" s="259" t="str">
        <f t="shared" ca="1" si="73"/>
        <v>AL369</v>
      </c>
      <c r="AX401" s="268">
        <f t="shared" si="70"/>
        <v>7</v>
      </c>
      <c r="AY401" s="259" t="str">
        <f t="shared" ca="1" si="76"/>
        <v>8. Ownership - Capital Costs</v>
      </c>
      <c r="AZ401" s="268" t="s">
        <v>1214</v>
      </c>
      <c r="BA401" s="259" t="s">
        <v>1232</v>
      </c>
      <c r="BB401" s="259">
        <v>2052</v>
      </c>
      <c r="BC401" s="259" t="str">
        <f t="shared" ca="1" si="74"/>
        <v>7_AL369_Solar_arrays_2052</v>
      </c>
      <c r="BD401" s="259" t="s">
        <v>540</v>
      </c>
      <c r="BE401" s="259"/>
      <c r="BF401" s="268" t="str">
        <f t="shared" si="71"/>
        <v>&gt;=0</v>
      </c>
      <c r="BG401" s="268" t="s">
        <v>85</v>
      </c>
      <c r="BH401" s="268" t="s">
        <v>85</v>
      </c>
    </row>
    <row r="402" spans="1:60" ht="13.5" hidden="1" customHeight="1" thickBot="1">
      <c r="A402" s="185"/>
      <c r="B402" s="584"/>
      <c r="C402" s="230"/>
      <c r="D402" s="585"/>
      <c r="E402" s="585"/>
      <c r="F402" s="456"/>
      <c r="G402" s="456"/>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7"/>
      <c r="AF402" s="457"/>
      <c r="AG402" s="457"/>
      <c r="AH402" s="457"/>
      <c r="AI402" s="457"/>
      <c r="AJ402" s="457"/>
      <c r="AK402" s="457"/>
      <c r="AL402" s="457"/>
      <c r="AM402" s="457"/>
      <c r="AN402" s="457"/>
      <c r="AO402" s="458"/>
      <c r="AQ402" s="84" t="s">
        <v>395</v>
      </c>
      <c r="AU402" s="459" t="str">
        <f t="shared" ca="1" si="72"/>
        <v>AM</v>
      </c>
      <c r="AV402" s="459">
        <f t="shared" si="75"/>
        <v>369</v>
      </c>
      <c r="AW402" s="259" t="str">
        <f t="shared" ca="1" si="73"/>
        <v>AM369</v>
      </c>
      <c r="AX402" s="268">
        <f t="shared" si="70"/>
        <v>7</v>
      </c>
      <c r="AY402" s="259" t="str">
        <f t="shared" ca="1" si="76"/>
        <v>8. Ownership - Capital Costs</v>
      </c>
      <c r="AZ402" s="268" t="s">
        <v>1214</v>
      </c>
      <c r="BA402" s="259" t="s">
        <v>1232</v>
      </c>
      <c r="BB402" s="259">
        <v>2053</v>
      </c>
      <c r="BC402" s="259" t="str">
        <f t="shared" ca="1" si="74"/>
        <v>7_AM369_Solar_arrays_2053</v>
      </c>
      <c r="BD402" s="259" t="s">
        <v>540</v>
      </c>
      <c r="BE402" s="259"/>
      <c r="BF402" s="268" t="str">
        <f t="shared" si="71"/>
        <v>&gt;=0</v>
      </c>
      <c r="BG402" s="268" t="s">
        <v>85</v>
      </c>
      <c r="BH402" s="268" t="s">
        <v>85</v>
      </c>
    </row>
    <row r="403" spans="1:60" ht="13.5" hidden="1" customHeight="1" thickBot="1">
      <c r="A403" s="185"/>
      <c r="B403" s="584"/>
      <c r="C403" s="230"/>
      <c r="D403" s="585"/>
      <c r="E403" s="585"/>
      <c r="F403" s="456"/>
      <c r="G403" s="456"/>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7"/>
      <c r="AF403" s="457"/>
      <c r="AG403" s="457"/>
      <c r="AH403" s="457"/>
      <c r="AI403" s="457"/>
      <c r="AJ403" s="457"/>
      <c r="AK403" s="457"/>
      <c r="AL403" s="457"/>
      <c r="AM403" s="457"/>
      <c r="AN403" s="457"/>
      <c r="AO403" s="458"/>
      <c r="AQ403" s="84" t="s">
        <v>395</v>
      </c>
      <c r="AU403" s="459" t="str">
        <f t="shared" ca="1" si="72"/>
        <v>AN</v>
      </c>
      <c r="AV403" s="459">
        <f t="shared" si="75"/>
        <v>369</v>
      </c>
      <c r="AW403" s="259" t="str">
        <f t="shared" ca="1" si="73"/>
        <v>AN369</v>
      </c>
      <c r="AX403" s="268">
        <f t="shared" si="70"/>
        <v>7</v>
      </c>
      <c r="AY403" s="259" t="str">
        <f t="shared" ca="1" si="76"/>
        <v>8. Ownership - Capital Costs</v>
      </c>
      <c r="AZ403" s="268" t="s">
        <v>1214</v>
      </c>
      <c r="BA403" s="259" t="s">
        <v>1232</v>
      </c>
      <c r="BB403" s="259">
        <v>2054</v>
      </c>
      <c r="BC403" s="259" t="str">
        <f t="shared" ca="1" si="74"/>
        <v>7_AN369_Solar_arrays_2054</v>
      </c>
      <c r="BD403" s="259" t="s">
        <v>540</v>
      </c>
      <c r="BE403" s="259"/>
      <c r="BF403" s="268" t="str">
        <f t="shared" si="71"/>
        <v>&gt;=0</v>
      </c>
      <c r="BG403" s="268" t="s">
        <v>85</v>
      </c>
      <c r="BH403" s="268" t="s">
        <v>85</v>
      </c>
    </row>
    <row r="404" spans="1:60" ht="13.5" hidden="1" customHeight="1" thickBot="1">
      <c r="A404" s="185"/>
      <c r="B404" s="584"/>
      <c r="C404" s="230"/>
      <c r="D404" s="585"/>
      <c r="E404" s="585"/>
      <c r="F404" s="456"/>
      <c r="G404" s="456"/>
      <c r="H404" s="456"/>
      <c r="I404" s="456"/>
      <c r="J404" s="456"/>
      <c r="K404" s="456"/>
      <c r="L404" s="456"/>
      <c r="M404" s="456"/>
      <c r="N404" s="456"/>
      <c r="O404" s="456"/>
      <c r="P404" s="456"/>
      <c r="Q404" s="456"/>
      <c r="R404" s="456"/>
      <c r="S404" s="456"/>
      <c r="T404" s="456"/>
      <c r="U404" s="456"/>
      <c r="V404" s="456"/>
      <c r="W404" s="456"/>
      <c r="X404" s="456"/>
      <c r="Y404" s="456"/>
      <c r="Z404" s="456"/>
      <c r="AA404" s="456"/>
      <c r="AB404" s="456"/>
      <c r="AC404" s="456"/>
      <c r="AD404" s="456"/>
      <c r="AE404" s="457"/>
      <c r="AF404" s="457"/>
      <c r="AG404" s="457"/>
      <c r="AH404" s="457"/>
      <c r="AI404" s="457"/>
      <c r="AJ404" s="457"/>
      <c r="AK404" s="457"/>
      <c r="AL404" s="457"/>
      <c r="AM404" s="457"/>
      <c r="AN404" s="457"/>
      <c r="AO404" s="458"/>
      <c r="AQ404" s="84" t="s">
        <v>395</v>
      </c>
      <c r="AU404" s="459" t="str">
        <f t="shared" ca="1" si="72"/>
        <v>AO</v>
      </c>
      <c r="AV404" s="459">
        <f t="shared" si="75"/>
        <v>369</v>
      </c>
      <c r="AW404" s="259" t="str">
        <f t="shared" ca="1" si="73"/>
        <v>AO369</v>
      </c>
      <c r="AX404" s="268">
        <v>7</v>
      </c>
      <c r="AY404" s="259" t="str">
        <f t="shared" ca="1" si="76"/>
        <v>8. Ownership - Capital Costs</v>
      </c>
      <c r="AZ404" s="268" t="s">
        <v>1214</v>
      </c>
      <c r="BA404" s="259" t="s">
        <v>1232</v>
      </c>
      <c r="BB404" s="259" t="s">
        <v>1216</v>
      </c>
      <c r="BC404" s="259" t="str">
        <f t="shared" ca="1" si="74"/>
        <v>7_AO369_Solar_arrays_Additional_Info</v>
      </c>
      <c r="BD404" s="268" t="s">
        <v>223</v>
      </c>
      <c r="BE404" s="268">
        <v>100</v>
      </c>
      <c r="BG404" s="268" t="s">
        <v>85</v>
      </c>
      <c r="BH404" s="268" t="s">
        <v>85</v>
      </c>
    </row>
    <row r="405" spans="1:60" ht="13.5" hidden="1" customHeight="1" thickBot="1">
      <c r="A405" s="185">
        <f>+A369+1</f>
        <v>13</v>
      </c>
      <c r="B405" s="584"/>
      <c r="C405" s="230" t="s">
        <v>1233</v>
      </c>
      <c r="D405" s="585" t="s">
        <v>1213</v>
      </c>
      <c r="E405" s="585"/>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c r="AE405" s="442"/>
      <c r="AF405" s="442"/>
      <c r="AG405" s="442"/>
      <c r="AH405" s="442"/>
      <c r="AI405" s="442"/>
      <c r="AJ405" s="442"/>
      <c r="AK405" s="442"/>
      <c r="AL405" s="442"/>
      <c r="AM405" s="442"/>
      <c r="AN405" s="442"/>
      <c r="AO405" s="227"/>
      <c r="AS405" s="84" t="s">
        <v>42</v>
      </c>
      <c r="AT405" s="460" t="str">
        <f ca="1">SUBSTITUTE(CELL("address",F405),"$","")</f>
        <v>F405</v>
      </c>
      <c r="AU405" s="461" t="str">
        <f ca="1">CHAR(CODE(AT405))</f>
        <v>F</v>
      </c>
      <c r="AV405" s="461">
        <f>ROW(AT405)</f>
        <v>405</v>
      </c>
      <c r="AW405" s="462" t="str">
        <f ca="1">CONCATENATE(AU405&amp;AV405)</f>
        <v>F405</v>
      </c>
      <c r="AX405" s="455">
        <f t="shared" ref="AX405:AX439" si="77">$AX$5</f>
        <v>7</v>
      </c>
      <c r="AY405" s="462" t="str">
        <f t="shared" ca="1" si="76"/>
        <v>8. Ownership - Capital Costs</v>
      </c>
      <c r="AZ405" s="455" t="s">
        <v>1214</v>
      </c>
      <c r="BA405" s="462" t="s">
        <v>1234</v>
      </c>
      <c r="BB405" s="462">
        <v>2020</v>
      </c>
      <c r="BC405" s="462" t="str">
        <f ca="1">AX405&amp;"_"&amp;AW405&amp;"_"&amp;BA405&amp;"_"&amp;BB405</f>
        <v>7_F405_Combustion_turbine_generator_2020</v>
      </c>
      <c r="BD405" s="462" t="s">
        <v>540</v>
      </c>
      <c r="BE405" s="462"/>
      <c r="BF405" s="455" t="str">
        <f t="shared" ref="BF405:BF439" si="78">"&gt;=0"</f>
        <v>&gt;=0</v>
      </c>
      <c r="BG405" s="455" t="s">
        <v>85</v>
      </c>
      <c r="BH405" s="455" t="s">
        <v>85</v>
      </c>
    </row>
    <row r="406" spans="1:60" ht="13.5" hidden="1" customHeight="1" thickBot="1">
      <c r="A406" s="185"/>
      <c r="B406" s="584"/>
      <c r="C406" s="230"/>
      <c r="D406" s="585"/>
      <c r="E406" s="585"/>
      <c r="F406" s="456"/>
      <c r="G406" s="456"/>
      <c r="H406" s="456"/>
      <c r="I406" s="456"/>
      <c r="J406" s="456"/>
      <c r="K406" s="456"/>
      <c r="L406" s="456"/>
      <c r="M406" s="456"/>
      <c r="N406" s="456"/>
      <c r="O406" s="456"/>
      <c r="P406" s="456"/>
      <c r="Q406" s="456"/>
      <c r="R406" s="456"/>
      <c r="S406" s="456"/>
      <c r="T406" s="456"/>
      <c r="U406" s="456"/>
      <c r="V406" s="456"/>
      <c r="W406" s="456"/>
      <c r="X406" s="456"/>
      <c r="Y406" s="456"/>
      <c r="Z406" s="456"/>
      <c r="AA406" s="456"/>
      <c r="AB406" s="456"/>
      <c r="AC406" s="456"/>
      <c r="AD406" s="456"/>
      <c r="AE406" s="457"/>
      <c r="AF406" s="457"/>
      <c r="AG406" s="457"/>
      <c r="AH406" s="457"/>
      <c r="AI406" s="457"/>
      <c r="AJ406" s="457"/>
      <c r="AK406" s="457"/>
      <c r="AL406" s="457"/>
      <c r="AM406" s="457"/>
      <c r="AN406" s="457"/>
      <c r="AO406" s="458"/>
      <c r="AQ406" s="84" t="s">
        <v>395</v>
      </c>
      <c r="AU406" s="459" t="str">
        <f t="shared" ref="AU406:AU440" ca="1" si="79">IF(AU405="Z","AA",IF(LEN(AU405)=1,CHAR(CODE(AU405)+1),IF(RIGHT(AU405,1)="Z",CHAR(CODE(LEFT(AU405,1))+1),LEFT(AU405,1))&amp;CHAR(65+MOD(CODE(RIGHT(AU405,1))+1-65,26))))</f>
        <v>G</v>
      </c>
      <c r="AV406" s="459">
        <f>AV405</f>
        <v>405</v>
      </c>
      <c r="AW406" s="259" t="str">
        <f t="shared" ref="AW406:AW440" ca="1" si="80">CONCATENATE(AU406&amp;AV406)</f>
        <v>G405</v>
      </c>
      <c r="AX406" s="268">
        <f t="shared" si="77"/>
        <v>7</v>
      </c>
      <c r="AY406" s="259" t="str">
        <f t="shared" ca="1" si="76"/>
        <v>8. Ownership - Capital Costs</v>
      </c>
      <c r="AZ406" s="268" t="s">
        <v>1214</v>
      </c>
      <c r="BA406" s="259" t="s">
        <v>1234</v>
      </c>
      <c r="BB406" s="259">
        <v>2021</v>
      </c>
      <c r="BC406" s="259" t="str">
        <f t="shared" ref="BC406:BC440" ca="1" si="81">AX406&amp;"_"&amp;AW406&amp;"_"&amp;BA406&amp;"_"&amp;BB406</f>
        <v>7_G405_Combustion_turbine_generator_2021</v>
      </c>
      <c r="BD406" s="259" t="s">
        <v>540</v>
      </c>
      <c r="BE406" s="259"/>
      <c r="BF406" s="268" t="str">
        <f t="shared" si="78"/>
        <v>&gt;=0</v>
      </c>
      <c r="BG406" s="268" t="s">
        <v>85</v>
      </c>
      <c r="BH406" s="268" t="s">
        <v>85</v>
      </c>
    </row>
    <row r="407" spans="1:60" ht="13.5" hidden="1" customHeight="1" thickBot="1">
      <c r="A407" s="185"/>
      <c r="B407" s="584"/>
      <c r="C407" s="230"/>
      <c r="D407" s="585"/>
      <c r="E407" s="585"/>
      <c r="F407" s="456"/>
      <c r="G407" s="456"/>
      <c r="H407" s="456"/>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6"/>
      <c r="AE407" s="457"/>
      <c r="AF407" s="457"/>
      <c r="AG407" s="457"/>
      <c r="AH407" s="457"/>
      <c r="AI407" s="457"/>
      <c r="AJ407" s="457"/>
      <c r="AK407" s="457"/>
      <c r="AL407" s="457"/>
      <c r="AM407" s="457"/>
      <c r="AN407" s="457"/>
      <c r="AO407" s="458"/>
      <c r="AQ407" s="84" t="s">
        <v>395</v>
      </c>
      <c r="AU407" s="459" t="str">
        <f t="shared" ca="1" si="79"/>
        <v>H</v>
      </c>
      <c r="AV407" s="459">
        <f t="shared" ref="AV407:AV440" si="82">AV406</f>
        <v>405</v>
      </c>
      <c r="AW407" s="259" t="str">
        <f t="shared" ca="1" si="80"/>
        <v>H405</v>
      </c>
      <c r="AX407" s="268">
        <f t="shared" si="77"/>
        <v>7</v>
      </c>
      <c r="AY407" s="259" t="str">
        <f t="shared" ca="1" si="76"/>
        <v>8. Ownership - Capital Costs</v>
      </c>
      <c r="AZ407" s="268" t="s">
        <v>1214</v>
      </c>
      <c r="BA407" s="259" t="s">
        <v>1234</v>
      </c>
      <c r="BB407" s="259">
        <v>2022</v>
      </c>
      <c r="BC407" s="259" t="str">
        <f t="shared" ca="1" si="81"/>
        <v>7_H405_Combustion_turbine_generator_2022</v>
      </c>
      <c r="BD407" s="259" t="s">
        <v>540</v>
      </c>
      <c r="BE407" s="259"/>
      <c r="BF407" s="268" t="str">
        <f t="shared" si="78"/>
        <v>&gt;=0</v>
      </c>
      <c r="BG407" s="268" t="s">
        <v>85</v>
      </c>
      <c r="BH407" s="268" t="s">
        <v>85</v>
      </c>
    </row>
    <row r="408" spans="1:60" ht="13.5" hidden="1" customHeight="1" thickBot="1">
      <c r="A408" s="185"/>
      <c r="B408" s="584"/>
      <c r="C408" s="230"/>
      <c r="D408" s="585"/>
      <c r="E408" s="585"/>
      <c r="F408" s="456"/>
      <c r="G408" s="456"/>
      <c r="H408" s="456"/>
      <c r="I408" s="456"/>
      <c r="J408" s="456"/>
      <c r="K408" s="456"/>
      <c r="L408" s="456"/>
      <c r="M408" s="456"/>
      <c r="N408" s="456"/>
      <c r="O408" s="456"/>
      <c r="P408" s="456"/>
      <c r="Q408" s="456"/>
      <c r="R408" s="456"/>
      <c r="S408" s="456"/>
      <c r="T408" s="456"/>
      <c r="U408" s="456"/>
      <c r="V408" s="456"/>
      <c r="W408" s="456"/>
      <c r="X408" s="456"/>
      <c r="Y408" s="456"/>
      <c r="Z408" s="456"/>
      <c r="AA408" s="456"/>
      <c r="AB408" s="456"/>
      <c r="AC408" s="456"/>
      <c r="AD408" s="456"/>
      <c r="AE408" s="457"/>
      <c r="AF408" s="457"/>
      <c r="AG408" s="457"/>
      <c r="AH408" s="457"/>
      <c r="AI408" s="457"/>
      <c r="AJ408" s="457"/>
      <c r="AK408" s="457"/>
      <c r="AL408" s="457"/>
      <c r="AM408" s="457"/>
      <c r="AN408" s="457"/>
      <c r="AO408" s="458"/>
      <c r="AQ408" s="84" t="s">
        <v>395</v>
      </c>
      <c r="AU408" s="459" t="str">
        <f t="shared" ca="1" si="79"/>
        <v>I</v>
      </c>
      <c r="AV408" s="459">
        <f t="shared" si="82"/>
        <v>405</v>
      </c>
      <c r="AW408" s="259" t="str">
        <f t="shared" ca="1" si="80"/>
        <v>I405</v>
      </c>
      <c r="AX408" s="268">
        <f t="shared" si="77"/>
        <v>7</v>
      </c>
      <c r="AY408" s="259" t="str">
        <f t="shared" ca="1" si="76"/>
        <v>8. Ownership - Capital Costs</v>
      </c>
      <c r="AZ408" s="268" t="s">
        <v>1214</v>
      </c>
      <c r="BA408" s="259" t="s">
        <v>1234</v>
      </c>
      <c r="BB408" s="259">
        <v>2023</v>
      </c>
      <c r="BC408" s="259" t="str">
        <f t="shared" ca="1" si="81"/>
        <v>7_I405_Combustion_turbine_generator_2023</v>
      </c>
      <c r="BD408" s="259" t="s">
        <v>540</v>
      </c>
      <c r="BE408" s="259"/>
      <c r="BF408" s="268" t="str">
        <f t="shared" si="78"/>
        <v>&gt;=0</v>
      </c>
      <c r="BG408" s="268" t="s">
        <v>85</v>
      </c>
      <c r="BH408" s="268" t="s">
        <v>85</v>
      </c>
    </row>
    <row r="409" spans="1:60" ht="13.5" hidden="1" customHeight="1" thickBot="1">
      <c r="A409" s="185"/>
      <c r="B409" s="584"/>
      <c r="C409" s="230"/>
      <c r="D409" s="585"/>
      <c r="E409" s="585"/>
      <c r="F409" s="456"/>
      <c r="G409" s="456"/>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7"/>
      <c r="AF409" s="457"/>
      <c r="AG409" s="457"/>
      <c r="AH409" s="457"/>
      <c r="AI409" s="457"/>
      <c r="AJ409" s="457"/>
      <c r="AK409" s="457"/>
      <c r="AL409" s="457"/>
      <c r="AM409" s="457"/>
      <c r="AN409" s="457"/>
      <c r="AO409" s="458"/>
      <c r="AQ409" s="84" t="s">
        <v>395</v>
      </c>
      <c r="AU409" s="459" t="str">
        <f t="shared" ca="1" si="79"/>
        <v>J</v>
      </c>
      <c r="AV409" s="459">
        <f t="shared" si="82"/>
        <v>405</v>
      </c>
      <c r="AW409" s="259" t="str">
        <f t="shared" ca="1" si="80"/>
        <v>J405</v>
      </c>
      <c r="AX409" s="268">
        <f t="shared" si="77"/>
        <v>7</v>
      </c>
      <c r="AY409" s="259" t="str">
        <f t="shared" ca="1" si="76"/>
        <v>8. Ownership - Capital Costs</v>
      </c>
      <c r="AZ409" s="268" t="s">
        <v>1214</v>
      </c>
      <c r="BA409" s="259" t="s">
        <v>1234</v>
      </c>
      <c r="BB409" s="259">
        <v>2024</v>
      </c>
      <c r="BC409" s="259" t="str">
        <f t="shared" ca="1" si="81"/>
        <v>7_J405_Combustion_turbine_generator_2024</v>
      </c>
      <c r="BD409" s="259" t="s">
        <v>540</v>
      </c>
      <c r="BE409" s="259"/>
      <c r="BF409" s="268" t="str">
        <f t="shared" si="78"/>
        <v>&gt;=0</v>
      </c>
      <c r="BG409" s="268" t="s">
        <v>85</v>
      </c>
      <c r="BH409" s="268" t="s">
        <v>85</v>
      </c>
    </row>
    <row r="410" spans="1:60" ht="13.5" hidden="1" customHeight="1" thickBot="1">
      <c r="A410" s="185"/>
      <c r="B410" s="584"/>
      <c r="C410" s="230"/>
      <c r="D410" s="585"/>
      <c r="E410" s="585"/>
      <c r="F410" s="456"/>
      <c r="G410" s="456"/>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7"/>
      <c r="AF410" s="457"/>
      <c r="AG410" s="457"/>
      <c r="AH410" s="457"/>
      <c r="AI410" s="457"/>
      <c r="AJ410" s="457"/>
      <c r="AK410" s="457"/>
      <c r="AL410" s="457"/>
      <c r="AM410" s="457"/>
      <c r="AN410" s="457"/>
      <c r="AO410" s="458"/>
      <c r="AQ410" s="84" t="s">
        <v>395</v>
      </c>
      <c r="AU410" s="459" t="str">
        <f t="shared" ca="1" si="79"/>
        <v>K</v>
      </c>
      <c r="AV410" s="459">
        <f t="shared" si="82"/>
        <v>405</v>
      </c>
      <c r="AW410" s="259" t="str">
        <f t="shared" ca="1" si="80"/>
        <v>K405</v>
      </c>
      <c r="AX410" s="268">
        <f t="shared" si="77"/>
        <v>7</v>
      </c>
      <c r="AY410" s="259" t="str">
        <f t="shared" ca="1" si="76"/>
        <v>8. Ownership - Capital Costs</v>
      </c>
      <c r="AZ410" s="268" t="s">
        <v>1214</v>
      </c>
      <c r="BA410" s="259" t="s">
        <v>1234</v>
      </c>
      <c r="BB410" s="259">
        <v>2025</v>
      </c>
      <c r="BC410" s="259" t="str">
        <f t="shared" ca="1" si="81"/>
        <v>7_K405_Combustion_turbine_generator_2025</v>
      </c>
      <c r="BD410" s="259" t="s">
        <v>540</v>
      </c>
      <c r="BE410" s="259"/>
      <c r="BF410" s="268" t="str">
        <f t="shared" si="78"/>
        <v>&gt;=0</v>
      </c>
      <c r="BG410" s="268" t="s">
        <v>85</v>
      </c>
      <c r="BH410" s="268" t="s">
        <v>85</v>
      </c>
    </row>
    <row r="411" spans="1:60" ht="13.5" hidden="1" customHeight="1" thickBot="1">
      <c r="A411" s="185"/>
      <c r="B411" s="584"/>
      <c r="C411" s="230"/>
      <c r="D411" s="585"/>
      <c r="E411" s="585"/>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7"/>
      <c r="AF411" s="457"/>
      <c r="AG411" s="457"/>
      <c r="AH411" s="457"/>
      <c r="AI411" s="457"/>
      <c r="AJ411" s="457"/>
      <c r="AK411" s="457"/>
      <c r="AL411" s="457"/>
      <c r="AM411" s="457"/>
      <c r="AN411" s="457"/>
      <c r="AO411" s="458"/>
      <c r="AQ411" s="84" t="s">
        <v>395</v>
      </c>
      <c r="AU411" s="459" t="str">
        <f t="shared" ca="1" si="79"/>
        <v>L</v>
      </c>
      <c r="AV411" s="459">
        <f t="shared" si="82"/>
        <v>405</v>
      </c>
      <c r="AW411" s="259" t="str">
        <f t="shared" ca="1" si="80"/>
        <v>L405</v>
      </c>
      <c r="AX411" s="268">
        <f t="shared" si="77"/>
        <v>7</v>
      </c>
      <c r="AY411" s="259" t="str">
        <f t="shared" ca="1" si="76"/>
        <v>8. Ownership - Capital Costs</v>
      </c>
      <c r="AZ411" s="268" t="s">
        <v>1214</v>
      </c>
      <c r="BA411" s="259" t="s">
        <v>1234</v>
      </c>
      <c r="BB411" s="259">
        <v>2026</v>
      </c>
      <c r="BC411" s="259" t="str">
        <f t="shared" ca="1" si="81"/>
        <v>7_L405_Combustion_turbine_generator_2026</v>
      </c>
      <c r="BD411" s="259" t="s">
        <v>540</v>
      </c>
      <c r="BE411" s="259"/>
      <c r="BF411" s="268" t="str">
        <f t="shared" si="78"/>
        <v>&gt;=0</v>
      </c>
      <c r="BG411" s="268" t="s">
        <v>85</v>
      </c>
      <c r="BH411" s="268" t="s">
        <v>85</v>
      </c>
    </row>
    <row r="412" spans="1:60" ht="13.5" hidden="1" customHeight="1" thickBot="1">
      <c r="A412" s="185"/>
      <c r="B412" s="584"/>
      <c r="C412" s="230"/>
      <c r="D412" s="585"/>
      <c r="E412" s="585"/>
      <c r="F412" s="456"/>
      <c r="G412" s="456"/>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7"/>
      <c r="AF412" s="457"/>
      <c r="AG412" s="457"/>
      <c r="AH412" s="457"/>
      <c r="AI412" s="457"/>
      <c r="AJ412" s="457"/>
      <c r="AK412" s="457"/>
      <c r="AL412" s="457"/>
      <c r="AM412" s="457"/>
      <c r="AN412" s="457"/>
      <c r="AO412" s="458"/>
      <c r="AQ412" s="84" t="s">
        <v>395</v>
      </c>
      <c r="AU412" s="459" t="str">
        <f t="shared" ca="1" si="79"/>
        <v>M</v>
      </c>
      <c r="AV412" s="459">
        <f t="shared" si="82"/>
        <v>405</v>
      </c>
      <c r="AW412" s="259" t="str">
        <f t="shared" ca="1" si="80"/>
        <v>M405</v>
      </c>
      <c r="AX412" s="268">
        <f t="shared" si="77"/>
        <v>7</v>
      </c>
      <c r="AY412" s="259" t="str">
        <f t="shared" ca="1" si="76"/>
        <v>8. Ownership - Capital Costs</v>
      </c>
      <c r="AZ412" s="268" t="s">
        <v>1214</v>
      </c>
      <c r="BA412" s="259" t="s">
        <v>1234</v>
      </c>
      <c r="BB412" s="259">
        <v>2027</v>
      </c>
      <c r="BC412" s="259" t="str">
        <f t="shared" ca="1" si="81"/>
        <v>7_M405_Combustion_turbine_generator_2027</v>
      </c>
      <c r="BD412" s="259" t="s">
        <v>540</v>
      </c>
      <c r="BE412" s="259"/>
      <c r="BF412" s="268" t="str">
        <f t="shared" si="78"/>
        <v>&gt;=0</v>
      </c>
      <c r="BG412" s="268" t="s">
        <v>85</v>
      </c>
      <c r="BH412" s="268" t="s">
        <v>85</v>
      </c>
    </row>
    <row r="413" spans="1:60" ht="13.5" hidden="1" customHeight="1" thickBot="1">
      <c r="A413" s="185"/>
      <c r="B413" s="584"/>
      <c r="C413" s="230"/>
      <c r="D413" s="585"/>
      <c r="E413" s="585"/>
      <c r="F413" s="456"/>
      <c r="G413" s="456"/>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7"/>
      <c r="AF413" s="457"/>
      <c r="AG413" s="457"/>
      <c r="AH413" s="457"/>
      <c r="AI413" s="457"/>
      <c r="AJ413" s="457"/>
      <c r="AK413" s="457"/>
      <c r="AL413" s="457"/>
      <c r="AM413" s="457"/>
      <c r="AN413" s="457"/>
      <c r="AO413" s="458"/>
      <c r="AQ413" s="84" t="s">
        <v>395</v>
      </c>
      <c r="AU413" s="459" t="str">
        <f t="shared" ca="1" si="79"/>
        <v>N</v>
      </c>
      <c r="AV413" s="459">
        <f t="shared" si="82"/>
        <v>405</v>
      </c>
      <c r="AW413" s="259" t="str">
        <f t="shared" ca="1" si="80"/>
        <v>N405</v>
      </c>
      <c r="AX413" s="268">
        <f t="shared" si="77"/>
        <v>7</v>
      </c>
      <c r="AY413" s="259" t="str">
        <f t="shared" ca="1" si="76"/>
        <v>8. Ownership - Capital Costs</v>
      </c>
      <c r="AZ413" s="268" t="s">
        <v>1214</v>
      </c>
      <c r="BA413" s="259" t="s">
        <v>1234</v>
      </c>
      <c r="BB413" s="259">
        <v>2028</v>
      </c>
      <c r="BC413" s="259" t="str">
        <f t="shared" ca="1" si="81"/>
        <v>7_N405_Combustion_turbine_generator_2028</v>
      </c>
      <c r="BD413" s="259" t="s">
        <v>540</v>
      </c>
      <c r="BE413" s="259"/>
      <c r="BF413" s="268" t="str">
        <f t="shared" si="78"/>
        <v>&gt;=0</v>
      </c>
      <c r="BG413" s="268" t="s">
        <v>85</v>
      </c>
      <c r="BH413" s="268" t="s">
        <v>85</v>
      </c>
    </row>
    <row r="414" spans="1:60" ht="13.5" hidden="1" customHeight="1" thickBot="1">
      <c r="A414" s="185"/>
      <c r="B414" s="584"/>
      <c r="C414" s="230"/>
      <c r="D414" s="585"/>
      <c r="E414" s="585"/>
      <c r="F414" s="456"/>
      <c r="G414" s="456"/>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7"/>
      <c r="AF414" s="457"/>
      <c r="AG414" s="457"/>
      <c r="AH414" s="457"/>
      <c r="AI414" s="457"/>
      <c r="AJ414" s="457"/>
      <c r="AK414" s="457"/>
      <c r="AL414" s="457"/>
      <c r="AM414" s="457"/>
      <c r="AN414" s="457"/>
      <c r="AO414" s="458"/>
      <c r="AQ414" s="84" t="s">
        <v>395</v>
      </c>
      <c r="AU414" s="459" t="str">
        <f t="shared" ca="1" si="79"/>
        <v>O</v>
      </c>
      <c r="AV414" s="459">
        <f t="shared" si="82"/>
        <v>405</v>
      </c>
      <c r="AW414" s="259" t="str">
        <f t="shared" ca="1" si="80"/>
        <v>O405</v>
      </c>
      <c r="AX414" s="268">
        <f t="shared" si="77"/>
        <v>7</v>
      </c>
      <c r="AY414" s="259" t="str">
        <f t="shared" ca="1" si="76"/>
        <v>8. Ownership - Capital Costs</v>
      </c>
      <c r="AZ414" s="268" t="s">
        <v>1214</v>
      </c>
      <c r="BA414" s="259" t="s">
        <v>1234</v>
      </c>
      <c r="BB414" s="259">
        <v>2029</v>
      </c>
      <c r="BC414" s="259" t="str">
        <f t="shared" ca="1" si="81"/>
        <v>7_O405_Combustion_turbine_generator_2029</v>
      </c>
      <c r="BD414" s="259" t="s">
        <v>540</v>
      </c>
      <c r="BE414" s="259"/>
      <c r="BF414" s="268" t="str">
        <f t="shared" si="78"/>
        <v>&gt;=0</v>
      </c>
      <c r="BG414" s="268" t="s">
        <v>85</v>
      </c>
      <c r="BH414" s="268" t="s">
        <v>85</v>
      </c>
    </row>
    <row r="415" spans="1:60" ht="13.5" hidden="1" customHeight="1" thickBot="1">
      <c r="A415" s="185"/>
      <c r="B415" s="584"/>
      <c r="C415" s="230"/>
      <c r="D415" s="585"/>
      <c r="E415" s="585"/>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7"/>
      <c r="AF415" s="457"/>
      <c r="AG415" s="457"/>
      <c r="AH415" s="457"/>
      <c r="AI415" s="457"/>
      <c r="AJ415" s="457"/>
      <c r="AK415" s="457"/>
      <c r="AL415" s="457"/>
      <c r="AM415" s="457"/>
      <c r="AN415" s="457"/>
      <c r="AO415" s="458"/>
      <c r="AQ415" s="84" t="s">
        <v>395</v>
      </c>
      <c r="AU415" s="459" t="str">
        <f t="shared" ca="1" si="79"/>
        <v>P</v>
      </c>
      <c r="AV415" s="459">
        <f t="shared" si="82"/>
        <v>405</v>
      </c>
      <c r="AW415" s="259" t="str">
        <f t="shared" ca="1" si="80"/>
        <v>P405</v>
      </c>
      <c r="AX415" s="268">
        <f t="shared" si="77"/>
        <v>7</v>
      </c>
      <c r="AY415" s="259" t="str">
        <f t="shared" ca="1" si="76"/>
        <v>8. Ownership - Capital Costs</v>
      </c>
      <c r="AZ415" s="268" t="s">
        <v>1214</v>
      </c>
      <c r="BA415" s="259" t="s">
        <v>1234</v>
      </c>
      <c r="BB415" s="259">
        <v>2030</v>
      </c>
      <c r="BC415" s="259" t="str">
        <f t="shared" ca="1" si="81"/>
        <v>7_P405_Combustion_turbine_generator_2030</v>
      </c>
      <c r="BD415" s="259" t="s">
        <v>540</v>
      </c>
      <c r="BE415" s="259"/>
      <c r="BF415" s="268" t="str">
        <f t="shared" si="78"/>
        <v>&gt;=0</v>
      </c>
      <c r="BG415" s="268" t="s">
        <v>85</v>
      </c>
      <c r="BH415" s="268" t="s">
        <v>85</v>
      </c>
    </row>
    <row r="416" spans="1:60" ht="13.5" hidden="1" customHeight="1" thickBot="1">
      <c r="A416" s="185"/>
      <c r="B416" s="584"/>
      <c r="C416" s="230"/>
      <c r="D416" s="585"/>
      <c r="E416" s="585"/>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7"/>
      <c r="AF416" s="457"/>
      <c r="AG416" s="457"/>
      <c r="AH416" s="457"/>
      <c r="AI416" s="457"/>
      <c r="AJ416" s="457"/>
      <c r="AK416" s="457"/>
      <c r="AL416" s="457"/>
      <c r="AM416" s="457"/>
      <c r="AN416" s="457"/>
      <c r="AO416" s="458"/>
      <c r="AQ416" s="84" t="s">
        <v>395</v>
      </c>
      <c r="AU416" s="459" t="str">
        <f t="shared" ca="1" si="79"/>
        <v>Q</v>
      </c>
      <c r="AV416" s="459">
        <f t="shared" si="82"/>
        <v>405</v>
      </c>
      <c r="AW416" s="259" t="str">
        <f t="shared" ca="1" si="80"/>
        <v>Q405</v>
      </c>
      <c r="AX416" s="268">
        <f t="shared" si="77"/>
        <v>7</v>
      </c>
      <c r="AY416" s="259" t="str">
        <f t="shared" ca="1" si="76"/>
        <v>8. Ownership - Capital Costs</v>
      </c>
      <c r="AZ416" s="268" t="s">
        <v>1214</v>
      </c>
      <c r="BA416" s="259" t="s">
        <v>1234</v>
      </c>
      <c r="BB416" s="259">
        <v>2031</v>
      </c>
      <c r="BC416" s="259" t="str">
        <f t="shared" ca="1" si="81"/>
        <v>7_Q405_Combustion_turbine_generator_2031</v>
      </c>
      <c r="BD416" s="259" t="s">
        <v>540</v>
      </c>
      <c r="BE416" s="259"/>
      <c r="BF416" s="268" t="str">
        <f t="shared" si="78"/>
        <v>&gt;=0</v>
      </c>
      <c r="BG416" s="268" t="s">
        <v>85</v>
      </c>
      <c r="BH416" s="268" t="s">
        <v>85</v>
      </c>
    </row>
    <row r="417" spans="1:60" ht="13.5" hidden="1" customHeight="1" thickBot="1">
      <c r="A417" s="185"/>
      <c r="B417" s="584"/>
      <c r="C417" s="230"/>
      <c r="D417" s="585"/>
      <c r="E417" s="585"/>
      <c r="F417" s="456"/>
      <c r="G417" s="456"/>
      <c r="H417" s="456"/>
      <c r="I417" s="456"/>
      <c r="J417" s="456"/>
      <c r="K417" s="456"/>
      <c r="L417" s="456"/>
      <c r="M417" s="456"/>
      <c r="N417" s="456"/>
      <c r="O417" s="456"/>
      <c r="P417" s="456"/>
      <c r="Q417" s="456"/>
      <c r="R417" s="456"/>
      <c r="S417" s="456"/>
      <c r="T417" s="456"/>
      <c r="U417" s="456"/>
      <c r="V417" s="456"/>
      <c r="W417" s="456"/>
      <c r="X417" s="456"/>
      <c r="Y417" s="456"/>
      <c r="Z417" s="456"/>
      <c r="AA417" s="456"/>
      <c r="AB417" s="456"/>
      <c r="AC417" s="456"/>
      <c r="AD417" s="456"/>
      <c r="AE417" s="457"/>
      <c r="AF417" s="457"/>
      <c r="AG417" s="457"/>
      <c r="AH417" s="457"/>
      <c r="AI417" s="457"/>
      <c r="AJ417" s="457"/>
      <c r="AK417" s="457"/>
      <c r="AL417" s="457"/>
      <c r="AM417" s="457"/>
      <c r="AN417" s="457"/>
      <c r="AO417" s="458"/>
      <c r="AQ417" s="84" t="s">
        <v>395</v>
      </c>
      <c r="AU417" s="459" t="str">
        <f t="shared" ca="1" si="79"/>
        <v>R</v>
      </c>
      <c r="AV417" s="459">
        <f t="shared" si="82"/>
        <v>405</v>
      </c>
      <c r="AW417" s="259" t="str">
        <f t="shared" ca="1" si="80"/>
        <v>R405</v>
      </c>
      <c r="AX417" s="268">
        <f t="shared" si="77"/>
        <v>7</v>
      </c>
      <c r="AY417" s="259" t="str">
        <f t="shared" ca="1" si="76"/>
        <v>8. Ownership - Capital Costs</v>
      </c>
      <c r="AZ417" s="268" t="s">
        <v>1214</v>
      </c>
      <c r="BA417" s="259" t="s">
        <v>1234</v>
      </c>
      <c r="BB417" s="259">
        <v>2032</v>
      </c>
      <c r="BC417" s="259" t="str">
        <f t="shared" ca="1" si="81"/>
        <v>7_R405_Combustion_turbine_generator_2032</v>
      </c>
      <c r="BD417" s="259" t="s">
        <v>540</v>
      </c>
      <c r="BE417" s="259"/>
      <c r="BF417" s="268" t="str">
        <f t="shared" si="78"/>
        <v>&gt;=0</v>
      </c>
      <c r="BG417" s="268" t="s">
        <v>85</v>
      </c>
      <c r="BH417" s="268" t="s">
        <v>85</v>
      </c>
    </row>
    <row r="418" spans="1:60" ht="13.5" hidden="1" customHeight="1" thickBot="1">
      <c r="A418" s="185"/>
      <c r="B418" s="584"/>
      <c r="C418" s="230"/>
      <c r="D418" s="585"/>
      <c r="E418" s="585"/>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7"/>
      <c r="AF418" s="457"/>
      <c r="AG418" s="457"/>
      <c r="AH418" s="457"/>
      <c r="AI418" s="457"/>
      <c r="AJ418" s="457"/>
      <c r="AK418" s="457"/>
      <c r="AL418" s="457"/>
      <c r="AM418" s="457"/>
      <c r="AN418" s="457"/>
      <c r="AO418" s="458"/>
      <c r="AQ418" s="84" t="s">
        <v>395</v>
      </c>
      <c r="AU418" s="459" t="str">
        <f t="shared" ca="1" si="79"/>
        <v>S</v>
      </c>
      <c r="AV418" s="459">
        <f t="shared" si="82"/>
        <v>405</v>
      </c>
      <c r="AW418" s="259" t="str">
        <f t="shared" ca="1" si="80"/>
        <v>S405</v>
      </c>
      <c r="AX418" s="268">
        <f t="shared" si="77"/>
        <v>7</v>
      </c>
      <c r="AY418" s="259" t="str">
        <f t="shared" ca="1" si="76"/>
        <v>8. Ownership - Capital Costs</v>
      </c>
      <c r="AZ418" s="268" t="s">
        <v>1214</v>
      </c>
      <c r="BA418" s="259" t="s">
        <v>1234</v>
      </c>
      <c r="BB418" s="259">
        <v>2033</v>
      </c>
      <c r="BC418" s="259" t="str">
        <f t="shared" ca="1" si="81"/>
        <v>7_S405_Combustion_turbine_generator_2033</v>
      </c>
      <c r="BD418" s="259" t="s">
        <v>540</v>
      </c>
      <c r="BE418" s="259"/>
      <c r="BF418" s="268" t="str">
        <f t="shared" si="78"/>
        <v>&gt;=0</v>
      </c>
      <c r="BG418" s="268" t="s">
        <v>85</v>
      </c>
      <c r="BH418" s="268" t="s">
        <v>85</v>
      </c>
    </row>
    <row r="419" spans="1:60" ht="13.5" hidden="1" customHeight="1" thickBot="1">
      <c r="A419" s="185"/>
      <c r="B419" s="584"/>
      <c r="C419" s="230"/>
      <c r="D419" s="585"/>
      <c r="E419" s="585"/>
      <c r="F419" s="456"/>
      <c r="G419" s="456"/>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7"/>
      <c r="AF419" s="457"/>
      <c r="AG419" s="457"/>
      <c r="AH419" s="457"/>
      <c r="AI419" s="457"/>
      <c r="AJ419" s="457"/>
      <c r="AK419" s="457"/>
      <c r="AL419" s="457"/>
      <c r="AM419" s="457"/>
      <c r="AN419" s="457"/>
      <c r="AO419" s="458"/>
      <c r="AQ419" s="84" t="s">
        <v>395</v>
      </c>
      <c r="AU419" s="459" t="str">
        <f t="shared" ca="1" si="79"/>
        <v>T</v>
      </c>
      <c r="AV419" s="459">
        <f t="shared" si="82"/>
        <v>405</v>
      </c>
      <c r="AW419" s="259" t="str">
        <f t="shared" ca="1" si="80"/>
        <v>T405</v>
      </c>
      <c r="AX419" s="268">
        <f t="shared" si="77"/>
        <v>7</v>
      </c>
      <c r="AY419" s="259" t="str">
        <f t="shared" ca="1" si="76"/>
        <v>8. Ownership - Capital Costs</v>
      </c>
      <c r="AZ419" s="268" t="s">
        <v>1214</v>
      </c>
      <c r="BA419" s="259" t="s">
        <v>1234</v>
      </c>
      <c r="BB419" s="259">
        <v>2034</v>
      </c>
      <c r="BC419" s="259" t="str">
        <f t="shared" ca="1" si="81"/>
        <v>7_T405_Combustion_turbine_generator_2034</v>
      </c>
      <c r="BD419" s="259" t="s">
        <v>540</v>
      </c>
      <c r="BE419" s="259"/>
      <c r="BF419" s="268" t="str">
        <f t="shared" si="78"/>
        <v>&gt;=0</v>
      </c>
      <c r="BG419" s="268" t="s">
        <v>85</v>
      </c>
      <c r="BH419" s="268" t="s">
        <v>85</v>
      </c>
    </row>
    <row r="420" spans="1:60" ht="13.5" hidden="1" customHeight="1" thickBot="1">
      <c r="A420" s="185"/>
      <c r="B420" s="584"/>
      <c r="C420" s="230"/>
      <c r="D420" s="585"/>
      <c r="E420" s="585"/>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7"/>
      <c r="AF420" s="457"/>
      <c r="AG420" s="457"/>
      <c r="AH420" s="457"/>
      <c r="AI420" s="457"/>
      <c r="AJ420" s="457"/>
      <c r="AK420" s="457"/>
      <c r="AL420" s="457"/>
      <c r="AM420" s="457"/>
      <c r="AN420" s="457"/>
      <c r="AO420" s="458"/>
      <c r="AQ420" s="84" t="s">
        <v>395</v>
      </c>
      <c r="AU420" s="459" t="str">
        <f t="shared" ca="1" si="79"/>
        <v>U</v>
      </c>
      <c r="AV420" s="459">
        <f t="shared" si="82"/>
        <v>405</v>
      </c>
      <c r="AW420" s="259" t="str">
        <f t="shared" ca="1" si="80"/>
        <v>U405</v>
      </c>
      <c r="AX420" s="268">
        <f t="shared" si="77"/>
        <v>7</v>
      </c>
      <c r="AY420" s="259" t="str">
        <f t="shared" ca="1" si="76"/>
        <v>8. Ownership - Capital Costs</v>
      </c>
      <c r="AZ420" s="268" t="s">
        <v>1214</v>
      </c>
      <c r="BA420" s="259" t="s">
        <v>1234</v>
      </c>
      <c r="BB420" s="259">
        <v>2035</v>
      </c>
      <c r="BC420" s="259" t="str">
        <f t="shared" ca="1" si="81"/>
        <v>7_U405_Combustion_turbine_generator_2035</v>
      </c>
      <c r="BD420" s="259" t="s">
        <v>540</v>
      </c>
      <c r="BE420" s="259"/>
      <c r="BF420" s="268" t="str">
        <f t="shared" si="78"/>
        <v>&gt;=0</v>
      </c>
      <c r="BG420" s="268" t="s">
        <v>85</v>
      </c>
      <c r="BH420" s="268" t="s">
        <v>85</v>
      </c>
    </row>
    <row r="421" spans="1:60" ht="13.5" hidden="1" customHeight="1" thickBot="1">
      <c r="A421" s="185"/>
      <c r="B421" s="584"/>
      <c r="C421" s="230"/>
      <c r="D421" s="585"/>
      <c r="E421" s="585"/>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7"/>
      <c r="AF421" s="457"/>
      <c r="AG421" s="457"/>
      <c r="AH421" s="457"/>
      <c r="AI421" s="457"/>
      <c r="AJ421" s="457"/>
      <c r="AK421" s="457"/>
      <c r="AL421" s="457"/>
      <c r="AM421" s="457"/>
      <c r="AN421" s="457"/>
      <c r="AO421" s="458"/>
      <c r="AQ421" s="84" t="s">
        <v>395</v>
      </c>
      <c r="AU421" s="459" t="str">
        <f t="shared" ca="1" si="79"/>
        <v>V</v>
      </c>
      <c r="AV421" s="459">
        <f t="shared" si="82"/>
        <v>405</v>
      </c>
      <c r="AW421" s="259" t="str">
        <f t="shared" ca="1" si="80"/>
        <v>V405</v>
      </c>
      <c r="AX421" s="268">
        <f t="shared" si="77"/>
        <v>7</v>
      </c>
      <c r="AY421" s="259" t="str">
        <f t="shared" ca="1" si="76"/>
        <v>8. Ownership - Capital Costs</v>
      </c>
      <c r="AZ421" s="268" t="s">
        <v>1214</v>
      </c>
      <c r="BA421" s="259" t="s">
        <v>1234</v>
      </c>
      <c r="BB421" s="259">
        <v>2036</v>
      </c>
      <c r="BC421" s="259" t="str">
        <f t="shared" ca="1" si="81"/>
        <v>7_V405_Combustion_turbine_generator_2036</v>
      </c>
      <c r="BD421" s="259" t="s">
        <v>540</v>
      </c>
      <c r="BE421" s="259"/>
      <c r="BF421" s="268" t="str">
        <f t="shared" si="78"/>
        <v>&gt;=0</v>
      </c>
      <c r="BG421" s="268" t="s">
        <v>85</v>
      </c>
      <c r="BH421" s="268" t="s">
        <v>85</v>
      </c>
    </row>
    <row r="422" spans="1:60" ht="13.5" hidden="1" customHeight="1" thickBot="1">
      <c r="A422" s="185"/>
      <c r="B422" s="584"/>
      <c r="C422" s="230"/>
      <c r="D422" s="585"/>
      <c r="E422" s="585"/>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7"/>
      <c r="AF422" s="457"/>
      <c r="AG422" s="457"/>
      <c r="AH422" s="457"/>
      <c r="AI422" s="457"/>
      <c r="AJ422" s="457"/>
      <c r="AK422" s="457"/>
      <c r="AL422" s="457"/>
      <c r="AM422" s="457"/>
      <c r="AN422" s="457"/>
      <c r="AO422" s="458"/>
      <c r="AQ422" s="84" t="s">
        <v>395</v>
      </c>
      <c r="AU422" s="459" t="str">
        <f t="shared" ca="1" si="79"/>
        <v>W</v>
      </c>
      <c r="AV422" s="459">
        <f t="shared" si="82"/>
        <v>405</v>
      </c>
      <c r="AW422" s="259" t="str">
        <f t="shared" ca="1" si="80"/>
        <v>W405</v>
      </c>
      <c r="AX422" s="268">
        <f t="shared" si="77"/>
        <v>7</v>
      </c>
      <c r="AY422" s="259" t="str">
        <f t="shared" ca="1" si="76"/>
        <v>8. Ownership - Capital Costs</v>
      </c>
      <c r="AZ422" s="268" t="s">
        <v>1214</v>
      </c>
      <c r="BA422" s="259" t="s">
        <v>1234</v>
      </c>
      <c r="BB422" s="259">
        <v>2037</v>
      </c>
      <c r="BC422" s="259" t="str">
        <f t="shared" ca="1" si="81"/>
        <v>7_W405_Combustion_turbine_generator_2037</v>
      </c>
      <c r="BD422" s="259" t="s">
        <v>540</v>
      </c>
      <c r="BE422" s="259"/>
      <c r="BF422" s="268" t="str">
        <f t="shared" si="78"/>
        <v>&gt;=0</v>
      </c>
      <c r="BG422" s="268" t="s">
        <v>85</v>
      </c>
      <c r="BH422" s="268" t="s">
        <v>85</v>
      </c>
    </row>
    <row r="423" spans="1:60" ht="13.5" hidden="1" customHeight="1" thickBot="1">
      <c r="A423" s="185"/>
      <c r="B423" s="584"/>
      <c r="C423" s="230"/>
      <c r="D423" s="585"/>
      <c r="E423" s="585"/>
      <c r="F423" s="456"/>
      <c r="G423" s="456"/>
      <c r="H423" s="456"/>
      <c r="I423" s="456"/>
      <c r="J423" s="456"/>
      <c r="K423" s="456"/>
      <c r="L423" s="456"/>
      <c r="M423" s="456"/>
      <c r="N423" s="456"/>
      <c r="O423" s="456"/>
      <c r="P423" s="456"/>
      <c r="Q423" s="456"/>
      <c r="R423" s="456"/>
      <c r="S423" s="456"/>
      <c r="T423" s="456"/>
      <c r="U423" s="456"/>
      <c r="V423" s="456"/>
      <c r="W423" s="456"/>
      <c r="X423" s="456"/>
      <c r="Y423" s="456"/>
      <c r="Z423" s="456"/>
      <c r="AA423" s="456"/>
      <c r="AB423" s="456"/>
      <c r="AC423" s="456"/>
      <c r="AD423" s="456"/>
      <c r="AE423" s="457"/>
      <c r="AF423" s="457"/>
      <c r="AG423" s="457"/>
      <c r="AH423" s="457"/>
      <c r="AI423" s="457"/>
      <c r="AJ423" s="457"/>
      <c r="AK423" s="457"/>
      <c r="AL423" s="457"/>
      <c r="AM423" s="457"/>
      <c r="AN423" s="457"/>
      <c r="AO423" s="458"/>
      <c r="AQ423" s="84" t="s">
        <v>395</v>
      </c>
      <c r="AU423" s="459" t="str">
        <f t="shared" ca="1" si="79"/>
        <v>X</v>
      </c>
      <c r="AV423" s="459">
        <f t="shared" si="82"/>
        <v>405</v>
      </c>
      <c r="AW423" s="259" t="str">
        <f t="shared" ca="1" si="80"/>
        <v>X405</v>
      </c>
      <c r="AX423" s="268">
        <f t="shared" si="77"/>
        <v>7</v>
      </c>
      <c r="AY423" s="259" t="str">
        <f t="shared" ca="1" si="76"/>
        <v>8. Ownership - Capital Costs</v>
      </c>
      <c r="AZ423" s="268" t="s">
        <v>1214</v>
      </c>
      <c r="BA423" s="259" t="s">
        <v>1234</v>
      </c>
      <c r="BB423" s="259">
        <v>2038</v>
      </c>
      <c r="BC423" s="259" t="str">
        <f t="shared" ca="1" si="81"/>
        <v>7_X405_Combustion_turbine_generator_2038</v>
      </c>
      <c r="BD423" s="259" t="s">
        <v>540</v>
      </c>
      <c r="BE423" s="259"/>
      <c r="BF423" s="268" t="str">
        <f t="shared" si="78"/>
        <v>&gt;=0</v>
      </c>
      <c r="BG423" s="268" t="s">
        <v>85</v>
      </c>
      <c r="BH423" s="268" t="s">
        <v>85</v>
      </c>
    </row>
    <row r="424" spans="1:60" ht="13.5" hidden="1" customHeight="1" thickBot="1">
      <c r="A424" s="185"/>
      <c r="B424" s="584"/>
      <c r="C424" s="230"/>
      <c r="D424" s="585"/>
      <c r="E424" s="585"/>
      <c r="F424" s="456"/>
      <c r="G424" s="456"/>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7"/>
      <c r="AF424" s="457"/>
      <c r="AG424" s="457"/>
      <c r="AH424" s="457"/>
      <c r="AI424" s="457"/>
      <c r="AJ424" s="457"/>
      <c r="AK424" s="457"/>
      <c r="AL424" s="457"/>
      <c r="AM424" s="457"/>
      <c r="AN424" s="457"/>
      <c r="AO424" s="458"/>
      <c r="AQ424" s="84" t="s">
        <v>395</v>
      </c>
      <c r="AU424" s="459" t="str">
        <f t="shared" ca="1" si="79"/>
        <v>Y</v>
      </c>
      <c r="AV424" s="459">
        <f t="shared" si="82"/>
        <v>405</v>
      </c>
      <c r="AW424" s="259" t="str">
        <f t="shared" ca="1" si="80"/>
        <v>Y405</v>
      </c>
      <c r="AX424" s="268">
        <f t="shared" si="77"/>
        <v>7</v>
      </c>
      <c r="AY424" s="259" t="str">
        <f t="shared" ca="1" si="76"/>
        <v>8. Ownership - Capital Costs</v>
      </c>
      <c r="AZ424" s="268" t="s">
        <v>1214</v>
      </c>
      <c r="BA424" s="259" t="s">
        <v>1234</v>
      </c>
      <c r="BB424" s="259">
        <v>2039</v>
      </c>
      <c r="BC424" s="259" t="str">
        <f t="shared" ca="1" si="81"/>
        <v>7_Y405_Combustion_turbine_generator_2039</v>
      </c>
      <c r="BD424" s="259" t="s">
        <v>540</v>
      </c>
      <c r="BE424" s="259"/>
      <c r="BF424" s="268" t="str">
        <f t="shared" si="78"/>
        <v>&gt;=0</v>
      </c>
      <c r="BG424" s="268" t="s">
        <v>85</v>
      </c>
      <c r="BH424" s="268" t="s">
        <v>85</v>
      </c>
    </row>
    <row r="425" spans="1:60" ht="13.5" hidden="1" customHeight="1" thickBot="1">
      <c r="A425" s="185"/>
      <c r="B425" s="584"/>
      <c r="C425" s="230"/>
      <c r="D425" s="585"/>
      <c r="E425" s="585"/>
      <c r="F425" s="456"/>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7"/>
      <c r="AF425" s="457"/>
      <c r="AG425" s="457"/>
      <c r="AH425" s="457"/>
      <c r="AI425" s="457"/>
      <c r="AJ425" s="457"/>
      <c r="AK425" s="457"/>
      <c r="AL425" s="457"/>
      <c r="AM425" s="457"/>
      <c r="AN425" s="457"/>
      <c r="AO425" s="458"/>
      <c r="AQ425" s="84" t="s">
        <v>395</v>
      </c>
      <c r="AU425" s="459" t="str">
        <f t="shared" ca="1" si="79"/>
        <v>Z</v>
      </c>
      <c r="AV425" s="459">
        <f t="shared" si="82"/>
        <v>405</v>
      </c>
      <c r="AW425" s="259" t="str">
        <f t="shared" ca="1" si="80"/>
        <v>Z405</v>
      </c>
      <c r="AX425" s="268">
        <f t="shared" si="77"/>
        <v>7</v>
      </c>
      <c r="AY425" s="259" t="str">
        <f t="shared" ca="1" si="76"/>
        <v>8. Ownership - Capital Costs</v>
      </c>
      <c r="AZ425" s="268" t="s">
        <v>1214</v>
      </c>
      <c r="BA425" s="259" t="s">
        <v>1234</v>
      </c>
      <c r="BB425" s="259">
        <v>2040</v>
      </c>
      <c r="BC425" s="259" t="str">
        <f t="shared" ca="1" si="81"/>
        <v>7_Z405_Combustion_turbine_generator_2040</v>
      </c>
      <c r="BD425" s="259" t="s">
        <v>540</v>
      </c>
      <c r="BE425" s="259"/>
      <c r="BF425" s="268" t="str">
        <f t="shared" si="78"/>
        <v>&gt;=0</v>
      </c>
      <c r="BG425" s="268" t="s">
        <v>85</v>
      </c>
      <c r="BH425" s="268" t="s">
        <v>85</v>
      </c>
    </row>
    <row r="426" spans="1:60" ht="13.5" hidden="1" customHeight="1" thickBot="1">
      <c r="A426" s="185"/>
      <c r="B426" s="584"/>
      <c r="C426" s="230"/>
      <c r="D426" s="585"/>
      <c r="E426" s="585"/>
      <c r="F426" s="456"/>
      <c r="G426" s="456"/>
      <c r="H426" s="456"/>
      <c r="I426" s="456"/>
      <c r="J426" s="456"/>
      <c r="K426" s="456"/>
      <c r="L426" s="456"/>
      <c r="M426" s="456"/>
      <c r="N426" s="456"/>
      <c r="O426" s="456"/>
      <c r="P426" s="456"/>
      <c r="Q426" s="456"/>
      <c r="R426" s="456"/>
      <c r="S426" s="456"/>
      <c r="T426" s="456"/>
      <c r="U426" s="456"/>
      <c r="V426" s="456"/>
      <c r="W426" s="456"/>
      <c r="X426" s="456"/>
      <c r="Y426" s="456"/>
      <c r="Z426" s="456"/>
      <c r="AA426" s="456"/>
      <c r="AB426" s="456"/>
      <c r="AC426" s="456"/>
      <c r="AD426" s="456"/>
      <c r="AE426" s="457"/>
      <c r="AF426" s="457"/>
      <c r="AG426" s="457"/>
      <c r="AH426" s="457"/>
      <c r="AI426" s="457"/>
      <c r="AJ426" s="457"/>
      <c r="AK426" s="457"/>
      <c r="AL426" s="457"/>
      <c r="AM426" s="457"/>
      <c r="AN426" s="457"/>
      <c r="AO426" s="458"/>
      <c r="AQ426" s="84" t="s">
        <v>395</v>
      </c>
      <c r="AU426" s="459" t="str">
        <f t="shared" ca="1" si="79"/>
        <v>AA</v>
      </c>
      <c r="AV426" s="459">
        <f t="shared" si="82"/>
        <v>405</v>
      </c>
      <c r="AW426" s="259" t="str">
        <f t="shared" ca="1" si="80"/>
        <v>AA405</v>
      </c>
      <c r="AX426" s="268">
        <f t="shared" si="77"/>
        <v>7</v>
      </c>
      <c r="AY426" s="259" t="str">
        <f t="shared" ca="1" si="76"/>
        <v>8. Ownership - Capital Costs</v>
      </c>
      <c r="AZ426" s="268" t="s">
        <v>1214</v>
      </c>
      <c r="BA426" s="259" t="s">
        <v>1234</v>
      </c>
      <c r="BB426" s="259">
        <v>2041</v>
      </c>
      <c r="BC426" s="259" t="str">
        <f t="shared" ca="1" si="81"/>
        <v>7_AA405_Combustion_turbine_generator_2041</v>
      </c>
      <c r="BD426" s="259" t="s">
        <v>540</v>
      </c>
      <c r="BE426" s="259"/>
      <c r="BF426" s="268" t="str">
        <f t="shared" si="78"/>
        <v>&gt;=0</v>
      </c>
      <c r="BG426" s="268" t="s">
        <v>85</v>
      </c>
      <c r="BH426" s="268" t="s">
        <v>85</v>
      </c>
    </row>
    <row r="427" spans="1:60" ht="13.5" hidden="1" customHeight="1" thickBot="1">
      <c r="A427" s="185"/>
      <c r="B427" s="584"/>
      <c r="C427" s="230"/>
      <c r="D427" s="585"/>
      <c r="E427" s="585"/>
      <c r="F427" s="456"/>
      <c r="G427" s="456"/>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7"/>
      <c r="AF427" s="457"/>
      <c r="AG427" s="457"/>
      <c r="AH427" s="457"/>
      <c r="AI427" s="457"/>
      <c r="AJ427" s="457"/>
      <c r="AK427" s="457"/>
      <c r="AL427" s="457"/>
      <c r="AM427" s="457"/>
      <c r="AN427" s="457"/>
      <c r="AO427" s="458"/>
      <c r="AQ427" s="84" t="s">
        <v>395</v>
      </c>
      <c r="AU427" s="459" t="str">
        <f t="shared" ca="1" si="79"/>
        <v>AB</v>
      </c>
      <c r="AV427" s="459">
        <f t="shared" si="82"/>
        <v>405</v>
      </c>
      <c r="AW427" s="259" t="str">
        <f t="shared" ca="1" si="80"/>
        <v>AB405</v>
      </c>
      <c r="AX427" s="268">
        <f t="shared" si="77"/>
        <v>7</v>
      </c>
      <c r="AY427" s="259" t="str">
        <f t="shared" ca="1" si="76"/>
        <v>8. Ownership - Capital Costs</v>
      </c>
      <c r="AZ427" s="268" t="s">
        <v>1214</v>
      </c>
      <c r="BA427" s="259" t="s">
        <v>1234</v>
      </c>
      <c r="BB427" s="259">
        <v>2042</v>
      </c>
      <c r="BC427" s="259" t="str">
        <f t="shared" ca="1" si="81"/>
        <v>7_AB405_Combustion_turbine_generator_2042</v>
      </c>
      <c r="BD427" s="259" t="s">
        <v>540</v>
      </c>
      <c r="BE427" s="259"/>
      <c r="BF427" s="268" t="str">
        <f t="shared" si="78"/>
        <v>&gt;=0</v>
      </c>
      <c r="BG427" s="268" t="s">
        <v>85</v>
      </c>
      <c r="BH427" s="268" t="s">
        <v>85</v>
      </c>
    </row>
    <row r="428" spans="1:60" ht="13.5" hidden="1" customHeight="1" thickBot="1">
      <c r="A428" s="185"/>
      <c r="B428" s="584"/>
      <c r="C428" s="230"/>
      <c r="D428" s="585"/>
      <c r="E428" s="585"/>
      <c r="F428" s="456"/>
      <c r="G428" s="456"/>
      <c r="H428" s="456"/>
      <c r="I428" s="456"/>
      <c r="J428" s="456"/>
      <c r="K428" s="456"/>
      <c r="L428" s="456"/>
      <c r="M428" s="456"/>
      <c r="N428" s="456"/>
      <c r="O428" s="456"/>
      <c r="P428" s="456"/>
      <c r="Q428" s="456"/>
      <c r="R428" s="456"/>
      <c r="S428" s="456"/>
      <c r="T428" s="456"/>
      <c r="U428" s="456"/>
      <c r="V428" s="456"/>
      <c r="W428" s="456"/>
      <c r="X428" s="456"/>
      <c r="Y428" s="456"/>
      <c r="Z428" s="456"/>
      <c r="AA428" s="456"/>
      <c r="AB428" s="456"/>
      <c r="AC428" s="456"/>
      <c r="AD428" s="456"/>
      <c r="AE428" s="457"/>
      <c r="AF428" s="457"/>
      <c r="AG428" s="457"/>
      <c r="AH428" s="457"/>
      <c r="AI428" s="457"/>
      <c r="AJ428" s="457"/>
      <c r="AK428" s="457"/>
      <c r="AL428" s="457"/>
      <c r="AM428" s="457"/>
      <c r="AN428" s="457"/>
      <c r="AO428" s="458"/>
      <c r="AQ428" s="84" t="s">
        <v>395</v>
      </c>
      <c r="AU428" s="459" t="str">
        <f t="shared" ca="1" si="79"/>
        <v>AC</v>
      </c>
      <c r="AV428" s="459">
        <f t="shared" si="82"/>
        <v>405</v>
      </c>
      <c r="AW428" s="259" t="str">
        <f t="shared" ca="1" si="80"/>
        <v>AC405</v>
      </c>
      <c r="AX428" s="268">
        <f t="shared" si="77"/>
        <v>7</v>
      </c>
      <c r="AY428" s="259" t="str">
        <f t="shared" ca="1" si="76"/>
        <v>8. Ownership - Capital Costs</v>
      </c>
      <c r="AZ428" s="268" t="s">
        <v>1214</v>
      </c>
      <c r="BA428" s="259" t="s">
        <v>1234</v>
      </c>
      <c r="BB428" s="259">
        <v>2043</v>
      </c>
      <c r="BC428" s="259" t="str">
        <f t="shared" ca="1" si="81"/>
        <v>7_AC405_Combustion_turbine_generator_2043</v>
      </c>
      <c r="BD428" s="259" t="s">
        <v>540</v>
      </c>
      <c r="BE428" s="259"/>
      <c r="BF428" s="268" t="str">
        <f t="shared" si="78"/>
        <v>&gt;=0</v>
      </c>
      <c r="BG428" s="268" t="s">
        <v>85</v>
      </c>
      <c r="BH428" s="268" t="s">
        <v>85</v>
      </c>
    </row>
    <row r="429" spans="1:60" ht="13.5" hidden="1" customHeight="1" thickBot="1">
      <c r="A429" s="185"/>
      <c r="B429" s="584"/>
      <c r="C429" s="230"/>
      <c r="D429" s="585"/>
      <c r="E429" s="585"/>
      <c r="F429" s="456"/>
      <c r="G429" s="456"/>
      <c r="H429" s="456"/>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7"/>
      <c r="AF429" s="457"/>
      <c r="AG429" s="457"/>
      <c r="AH429" s="457"/>
      <c r="AI429" s="457"/>
      <c r="AJ429" s="457"/>
      <c r="AK429" s="457"/>
      <c r="AL429" s="457"/>
      <c r="AM429" s="457"/>
      <c r="AN429" s="457"/>
      <c r="AO429" s="458"/>
      <c r="AQ429" s="84" t="s">
        <v>395</v>
      </c>
      <c r="AU429" s="459" t="str">
        <f t="shared" ca="1" si="79"/>
        <v>AD</v>
      </c>
      <c r="AV429" s="459">
        <f t="shared" si="82"/>
        <v>405</v>
      </c>
      <c r="AW429" s="259" t="str">
        <f t="shared" ca="1" si="80"/>
        <v>AD405</v>
      </c>
      <c r="AX429" s="268">
        <f t="shared" si="77"/>
        <v>7</v>
      </c>
      <c r="AY429" s="259" t="str">
        <f t="shared" ca="1" si="76"/>
        <v>8. Ownership - Capital Costs</v>
      </c>
      <c r="AZ429" s="268" t="s">
        <v>1214</v>
      </c>
      <c r="BA429" s="259" t="s">
        <v>1234</v>
      </c>
      <c r="BB429" s="259">
        <v>2044</v>
      </c>
      <c r="BC429" s="259" t="str">
        <f t="shared" ca="1" si="81"/>
        <v>7_AD405_Combustion_turbine_generator_2044</v>
      </c>
      <c r="BD429" s="259" t="s">
        <v>540</v>
      </c>
      <c r="BE429" s="259"/>
      <c r="BF429" s="268" t="str">
        <f t="shared" si="78"/>
        <v>&gt;=0</v>
      </c>
      <c r="BG429" s="268" t="s">
        <v>85</v>
      </c>
      <c r="BH429" s="268" t="s">
        <v>85</v>
      </c>
    </row>
    <row r="430" spans="1:60" ht="13.5" hidden="1" customHeight="1" thickBot="1">
      <c r="A430" s="185"/>
      <c r="B430" s="584"/>
      <c r="C430" s="230"/>
      <c r="D430" s="585"/>
      <c r="E430" s="585"/>
      <c r="F430" s="456"/>
      <c r="G430" s="456"/>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7"/>
      <c r="AF430" s="457"/>
      <c r="AG430" s="457"/>
      <c r="AH430" s="457"/>
      <c r="AI430" s="457"/>
      <c r="AJ430" s="457"/>
      <c r="AK430" s="457"/>
      <c r="AL430" s="457"/>
      <c r="AM430" s="457"/>
      <c r="AN430" s="457"/>
      <c r="AO430" s="458"/>
      <c r="AQ430" s="84" t="s">
        <v>395</v>
      </c>
      <c r="AU430" s="459" t="str">
        <f t="shared" ca="1" si="79"/>
        <v>AE</v>
      </c>
      <c r="AV430" s="459">
        <f t="shared" si="82"/>
        <v>405</v>
      </c>
      <c r="AW430" s="259" t="str">
        <f t="shared" ca="1" si="80"/>
        <v>AE405</v>
      </c>
      <c r="AX430" s="268">
        <f t="shared" si="77"/>
        <v>7</v>
      </c>
      <c r="AY430" s="259" t="str">
        <f t="shared" ca="1" si="76"/>
        <v>8. Ownership - Capital Costs</v>
      </c>
      <c r="AZ430" s="268" t="s">
        <v>1214</v>
      </c>
      <c r="BA430" s="259" t="s">
        <v>1234</v>
      </c>
      <c r="BB430" s="259">
        <v>2045</v>
      </c>
      <c r="BC430" s="259" t="str">
        <f t="shared" ca="1" si="81"/>
        <v>7_AE405_Combustion_turbine_generator_2045</v>
      </c>
      <c r="BD430" s="259" t="s">
        <v>540</v>
      </c>
      <c r="BE430" s="259"/>
      <c r="BF430" s="268" t="str">
        <f t="shared" si="78"/>
        <v>&gt;=0</v>
      </c>
      <c r="BG430" s="268" t="s">
        <v>85</v>
      </c>
      <c r="BH430" s="268" t="s">
        <v>85</v>
      </c>
    </row>
    <row r="431" spans="1:60" ht="13.5" hidden="1" customHeight="1" thickBot="1">
      <c r="A431" s="185"/>
      <c r="B431" s="584"/>
      <c r="C431" s="230"/>
      <c r="D431" s="585"/>
      <c r="E431" s="585"/>
      <c r="F431" s="456"/>
      <c r="G431" s="456"/>
      <c r="H431" s="456"/>
      <c r="I431" s="456"/>
      <c r="J431" s="456"/>
      <c r="K431" s="456"/>
      <c r="L431" s="456"/>
      <c r="M431" s="456"/>
      <c r="N431" s="456"/>
      <c r="O431" s="456"/>
      <c r="P431" s="456"/>
      <c r="Q431" s="456"/>
      <c r="R431" s="456"/>
      <c r="S431" s="456"/>
      <c r="T431" s="456"/>
      <c r="U431" s="456"/>
      <c r="V431" s="456"/>
      <c r="W431" s="456"/>
      <c r="X431" s="456"/>
      <c r="Y431" s="456"/>
      <c r="Z431" s="456"/>
      <c r="AA431" s="456"/>
      <c r="AB431" s="456"/>
      <c r="AC431" s="456"/>
      <c r="AD431" s="456"/>
      <c r="AE431" s="457"/>
      <c r="AF431" s="457"/>
      <c r="AG431" s="457"/>
      <c r="AH431" s="457"/>
      <c r="AI431" s="457"/>
      <c r="AJ431" s="457"/>
      <c r="AK431" s="457"/>
      <c r="AL431" s="457"/>
      <c r="AM431" s="457"/>
      <c r="AN431" s="457"/>
      <c r="AO431" s="458"/>
      <c r="AQ431" s="84" t="s">
        <v>395</v>
      </c>
      <c r="AU431" s="459" t="str">
        <f t="shared" ca="1" si="79"/>
        <v>AF</v>
      </c>
      <c r="AV431" s="459">
        <f t="shared" si="82"/>
        <v>405</v>
      </c>
      <c r="AW431" s="259" t="str">
        <f t="shared" ca="1" si="80"/>
        <v>AF405</v>
      </c>
      <c r="AX431" s="268">
        <f t="shared" si="77"/>
        <v>7</v>
      </c>
      <c r="AY431" s="259" t="str">
        <f t="shared" ca="1" si="76"/>
        <v>8. Ownership - Capital Costs</v>
      </c>
      <c r="AZ431" s="268" t="s">
        <v>1214</v>
      </c>
      <c r="BA431" s="259" t="s">
        <v>1234</v>
      </c>
      <c r="BB431" s="259">
        <v>2046</v>
      </c>
      <c r="BC431" s="259" t="str">
        <f t="shared" ca="1" si="81"/>
        <v>7_AF405_Combustion_turbine_generator_2046</v>
      </c>
      <c r="BD431" s="259" t="s">
        <v>540</v>
      </c>
      <c r="BE431" s="259"/>
      <c r="BF431" s="268" t="str">
        <f t="shared" si="78"/>
        <v>&gt;=0</v>
      </c>
      <c r="BG431" s="268" t="s">
        <v>85</v>
      </c>
      <c r="BH431" s="268" t="s">
        <v>85</v>
      </c>
    </row>
    <row r="432" spans="1:60" ht="13.5" hidden="1" customHeight="1" thickBot="1">
      <c r="A432" s="185"/>
      <c r="B432" s="584"/>
      <c r="C432" s="230"/>
      <c r="D432" s="585"/>
      <c r="E432" s="585"/>
      <c r="F432" s="456"/>
      <c r="G432" s="456"/>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7"/>
      <c r="AF432" s="457"/>
      <c r="AG432" s="457"/>
      <c r="AH432" s="457"/>
      <c r="AI432" s="457"/>
      <c r="AJ432" s="457"/>
      <c r="AK432" s="457"/>
      <c r="AL432" s="457"/>
      <c r="AM432" s="457"/>
      <c r="AN432" s="457"/>
      <c r="AO432" s="458"/>
      <c r="AQ432" s="84" t="s">
        <v>395</v>
      </c>
      <c r="AU432" s="459" t="str">
        <f t="shared" ca="1" si="79"/>
        <v>AG</v>
      </c>
      <c r="AV432" s="459">
        <f t="shared" si="82"/>
        <v>405</v>
      </c>
      <c r="AW432" s="259" t="str">
        <f t="shared" ca="1" si="80"/>
        <v>AG405</v>
      </c>
      <c r="AX432" s="268">
        <f t="shared" si="77"/>
        <v>7</v>
      </c>
      <c r="AY432" s="259" t="str">
        <f t="shared" ca="1" si="76"/>
        <v>8. Ownership - Capital Costs</v>
      </c>
      <c r="AZ432" s="268" t="s">
        <v>1214</v>
      </c>
      <c r="BA432" s="259" t="s">
        <v>1234</v>
      </c>
      <c r="BB432" s="259">
        <v>2047</v>
      </c>
      <c r="BC432" s="259" t="str">
        <f t="shared" ca="1" si="81"/>
        <v>7_AG405_Combustion_turbine_generator_2047</v>
      </c>
      <c r="BD432" s="259" t="s">
        <v>540</v>
      </c>
      <c r="BE432" s="259"/>
      <c r="BF432" s="268" t="str">
        <f t="shared" si="78"/>
        <v>&gt;=0</v>
      </c>
      <c r="BG432" s="268" t="s">
        <v>85</v>
      </c>
      <c r="BH432" s="268" t="s">
        <v>85</v>
      </c>
    </row>
    <row r="433" spans="1:60" ht="13.5" hidden="1" customHeight="1" thickBot="1">
      <c r="A433" s="185"/>
      <c r="B433" s="584"/>
      <c r="C433" s="230"/>
      <c r="D433" s="585"/>
      <c r="E433" s="585"/>
      <c r="F433" s="456"/>
      <c r="G433" s="456"/>
      <c r="H433" s="456"/>
      <c r="I433" s="456"/>
      <c r="J433" s="456"/>
      <c r="K433" s="456"/>
      <c r="L433" s="456"/>
      <c r="M433" s="456"/>
      <c r="N433" s="456"/>
      <c r="O433" s="456"/>
      <c r="P433" s="456"/>
      <c r="Q433" s="456"/>
      <c r="R433" s="456"/>
      <c r="S433" s="456"/>
      <c r="T433" s="456"/>
      <c r="U433" s="456"/>
      <c r="V433" s="456"/>
      <c r="W433" s="456"/>
      <c r="X433" s="456"/>
      <c r="Y433" s="456"/>
      <c r="Z433" s="456"/>
      <c r="AA433" s="456"/>
      <c r="AB433" s="456"/>
      <c r="AC433" s="456"/>
      <c r="AD433" s="456"/>
      <c r="AE433" s="457"/>
      <c r="AF433" s="457"/>
      <c r="AG433" s="457"/>
      <c r="AH433" s="457"/>
      <c r="AI433" s="457"/>
      <c r="AJ433" s="457"/>
      <c r="AK433" s="457"/>
      <c r="AL433" s="457"/>
      <c r="AM433" s="457"/>
      <c r="AN433" s="457"/>
      <c r="AO433" s="458"/>
      <c r="AQ433" s="84" t="s">
        <v>395</v>
      </c>
      <c r="AU433" s="459" t="str">
        <f t="shared" ca="1" si="79"/>
        <v>AH</v>
      </c>
      <c r="AV433" s="459">
        <f t="shared" si="82"/>
        <v>405</v>
      </c>
      <c r="AW433" s="259" t="str">
        <f t="shared" ca="1" si="80"/>
        <v>AH405</v>
      </c>
      <c r="AX433" s="268">
        <f t="shared" si="77"/>
        <v>7</v>
      </c>
      <c r="AY433" s="259" t="str">
        <f t="shared" ca="1" si="76"/>
        <v>8. Ownership - Capital Costs</v>
      </c>
      <c r="AZ433" s="268" t="s">
        <v>1214</v>
      </c>
      <c r="BA433" s="259" t="s">
        <v>1234</v>
      </c>
      <c r="BB433" s="259">
        <v>2048</v>
      </c>
      <c r="BC433" s="259" t="str">
        <f t="shared" ca="1" si="81"/>
        <v>7_AH405_Combustion_turbine_generator_2048</v>
      </c>
      <c r="BD433" s="259" t="s">
        <v>540</v>
      </c>
      <c r="BE433" s="259"/>
      <c r="BF433" s="268" t="str">
        <f t="shared" si="78"/>
        <v>&gt;=0</v>
      </c>
      <c r="BG433" s="268" t="s">
        <v>85</v>
      </c>
      <c r="BH433" s="268" t="s">
        <v>85</v>
      </c>
    </row>
    <row r="434" spans="1:60" ht="13.5" hidden="1" customHeight="1" thickBot="1">
      <c r="A434" s="185"/>
      <c r="B434" s="584"/>
      <c r="C434" s="230"/>
      <c r="D434" s="585"/>
      <c r="E434" s="585"/>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7"/>
      <c r="AF434" s="457"/>
      <c r="AG434" s="457"/>
      <c r="AH434" s="457"/>
      <c r="AI434" s="457"/>
      <c r="AJ434" s="457"/>
      <c r="AK434" s="457"/>
      <c r="AL434" s="457"/>
      <c r="AM434" s="457"/>
      <c r="AN434" s="457"/>
      <c r="AO434" s="458"/>
      <c r="AQ434" s="84" t="s">
        <v>395</v>
      </c>
      <c r="AU434" s="459" t="str">
        <f t="shared" ca="1" si="79"/>
        <v>AI</v>
      </c>
      <c r="AV434" s="459">
        <f t="shared" si="82"/>
        <v>405</v>
      </c>
      <c r="AW434" s="259" t="str">
        <f t="shared" ca="1" si="80"/>
        <v>AI405</v>
      </c>
      <c r="AX434" s="268">
        <f t="shared" si="77"/>
        <v>7</v>
      </c>
      <c r="AY434" s="259" t="str">
        <f t="shared" ca="1" si="76"/>
        <v>8. Ownership - Capital Costs</v>
      </c>
      <c r="AZ434" s="268" t="s">
        <v>1214</v>
      </c>
      <c r="BA434" s="259" t="s">
        <v>1234</v>
      </c>
      <c r="BB434" s="259">
        <v>2049</v>
      </c>
      <c r="BC434" s="259" t="str">
        <f t="shared" ca="1" si="81"/>
        <v>7_AI405_Combustion_turbine_generator_2049</v>
      </c>
      <c r="BD434" s="259" t="s">
        <v>540</v>
      </c>
      <c r="BE434" s="259"/>
      <c r="BF434" s="268" t="str">
        <f t="shared" si="78"/>
        <v>&gt;=0</v>
      </c>
      <c r="BG434" s="268" t="s">
        <v>85</v>
      </c>
      <c r="BH434" s="268" t="s">
        <v>85</v>
      </c>
    </row>
    <row r="435" spans="1:60" ht="13.5" hidden="1" customHeight="1" thickBot="1">
      <c r="A435" s="185"/>
      <c r="B435" s="584"/>
      <c r="C435" s="230"/>
      <c r="D435" s="585"/>
      <c r="E435" s="585"/>
      <c r="F435" s="456"/>
      <c r="G435" s="456"/>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7"/>
      <c r="AF435" s="457"/>
      <c r="AG435" s="457"/>
      <c r="AH435" s="457"/>
      <c r="AI435" s="457"/>
      <c r="AJ435" s="457"/>
      <c r="AK435" s="457"/>
      <c r="AL435" s="457"/>
      <c r="AM435" s="457"/>
      <c r="AN435" s="457"/>
      <c r="AO435" s="458"/>
      <c r="AQ435" s="84" t="s">
        <v>395</v>
      </c>
      <c r="AU435" s="459" t="str">
        <f t="shared" ca="1" si="79"/>
        <v>AJ</v>
      </c>
      <c r="AV435" s="459">
        <f t="shared" si="82"/>
        <v>405</v>
      </c>
      <c r="AW435" s="259" t="str">
        <f t="shared" ca="1" si="80"/>
        <v>AJ405</v>
      </c>
      <c r="AX435" s="268">
        <f t="shared" si="77"/>
        <v>7</v>
      </c>
      <c r="AY435" s="259" t="str">
        <f t="shared" ca="1" si="76"/>
        <v>8. Ownership - Capital Costs</v>
      </c>
      <c r="AZ435" s="268" t="s">
        <v>1214</v>
      </c>
      <c r="BA435" s="259" t="s">
        <v>1234</v>
      </c>
      <c r="BB435" s="259">
        <v>2050</v>
      </c>
      <c r="BC435" s="259" t="str">
        <f t="shared" ca="1" si="81"/>
        <v>7_AJ405_Combustion_turbine_generator_2050</v>
      </c>
      <c r="BD435" s="259" t="s">
        <v>540</v>
      </c>
      <c r="BE435" s="259"/>
      <c r="BF435" s="268" t="str">
        <f t="shared" si="78"/>
        <v>&gt;=0</v>
      </c>
      <c r="BG435" s="268" t="s">
        <v>85</v>
      </c>
      <c r="BH435" s="268" t="s">
        <v>85</v>
      </c>
    </row>
    <row r="436" spans="1:60" ht="13.5" hidden="1" customHeight="1" thickBot="1">
      <c r="A436" s="185"/>
      <c r="B436" s="584"/>
      <c r="C436" s="230"/>
      <c r="D436" s="585"/>
      <c r="E436" s="585"/>
      <c r="F436" s="456"/>
      <c r="G436" s="456"/>
      <c r="H436" s="456"/>
      <c r="I436" s="456"/>
      <c r="J436" s="456"/>
      <c r="K436" s="456"/>
      <c r="L436" s="456"/>
      <c r="M436" s="456"/>
      <c r="N436" s="456"/>
      <c r="O436" s="456"/>
      <c r="P436" s="456"/>
      <c r="Q436" s="456"/>
      <c r="R436" s="456"/>
      <c r="S436" s="456"/>
      <c r="T436" s="456"/>
      <c r="U436" s="456"/>
      <c r="V436" s="456"/>
      <c r="W436" s="456"/>
      <c r="X436" s="456"/>
      <c r="Y436" s="456"/>
      <c r="Z436" s="456"/>
      <c r="AA436" s="456"/>
      <c r="AB436" s="456"/>
      <c r="AC436" s="456"/>
      <c r="AD436" s="456"/>
      <c r="AE436" s="457"/>
      <c r="AF436" s="457"/>
      <c r="AG436" s="457"/>
      <c r="AH436" s="457"/>
      <c r="AI436" s="457"/>
      <c r="AJ436" s="457"/>
      <c r="AK436" s="457"/>
      <c r="AL436" s="457"/>
      <c r="AM436" s="457"/>
      <c r="AN436" s="457"/>
      <c r="AO436" s="458"/>
      <c r="AQ436" s="84" t="s">
        <v>395</v>
      </c>
      <c r="AU436" s="459" t="str">
        <f t="shared" ca="1" si="79"/>
        <v>AK</v>
      </c>
      <c r="AV436" s="459">
        <f t="shared" si="82"/>
        <v>405</v>
      </c>
      <c r="AW436" s="259" t="str">
        <f t="shared" ca="1" si="80"/>
        <v>AK405</v>
      </c>
      <c r="AX436" s="268">
        <f t="shared" si="77"/>
        <v>7</v>
      </c>
      <c r="AY436" s="259" t="str">
        <f t="shared" ref="AY436:AY499" ca="1" si="83">MID(CELL("filename",AX436),FIND("]",CELL("filename",AX436))+1,256)</f>
        <v>8. Ownership - Capital Costs</v>
      </c>
      <c r="AZ436" s="268" t="s">
        <v>1214</v>
      </c>
      <c r="BA436" s="259" t="s">
        <v>1234</v>
      </c>
      <c r="BB436" s="259">
        <v>2051</v>
      </c>
      <c r="BC436" s="259" t="str">
        <f t="shared" ca="1" si="81"/>
        <v>7_AK405_Combustion_turbine_generator_2051</v>
      </c>
      <c r="BD436" s="259" t="s">
        <v>540</v>
      </c>
      <c r="BE436" s="259"/>
      <c r="BF436" s="268" t="str">
        <f t="shared" si="78"/>
        <v>&gt;=0</v>
      </c>
      <c r="BG436" s="268" t="s">
        <v>85</v>
      </c>
      <c r="BH436" s="268" t="s">
        <v>85</v>
      </c>
    </row>
    <row r="437" spans="1:60" ht="13.5" hidden="1" customHeight="1" thickBot="1">
      <c r="A437" s="185"/>
      <c r="B437" s="584"/>
      <c r="C437" s="230"/>
      <c r="D437" s="585"/>
      <c r="E437" s="585"/>
      <c r="F437" s="456"/>
      <c r="G437" s="456"/>
      <c r="H437" s="456"/>
      <c r="I437" s="456"/>
      <c r="J437" s="456"/>
      <c r="K437" s="456"/>
      <c r="L437" s="456"/>
      <c r="M437" s="456"/>
      <c r="N437" s="456"/>
      <c r="O437" s="456"/>
      <c r="P437" s="456"/>
      <c r="Q437" s="456"/>
      <c r="R437" s="456"/>
      <c r="S437" s="456"/>
      <c r="T437" s="456"/>
      <c r="U437" s="456"/>
      <c r="V437" s="456"/>
      <c r="W437" s="456"/>
      <c r="X437" s="456"/>
      <c r="Y437" s="456"/>
      <c r="Z437" s="456"/>
      <c r="AA437" s="456"/>
      <c r="AB437" s="456"/>
      <c r="AC437" s="456"/>
      <c r="AD437" s="456"/>
      <c r="AE437" s="457"/>
      <c r="AF437" s="457"/>
      <c r="AG437" s="457"/>
      <c r="AH437" s="457"/>
      <c r="AI437" s="457"/>
      <c r="AJ437" s="457"/>
      <c r="AK437" s="457"/>
      <c r="AL437" s="457"/>
      <c r="AM437" s="457"/>
      <c r="AN437" s="457"/>
      <c r="AO437" s="458"/>
      <c r="AQ437" s="84" t="s">
        <v>395</v>
      </c>
      <c r="AU437" s="459" t="str">
        <f t="shared" ca="1" si="79"/>
        <v>AL</v>
      </c>
      <c r="AV437" s="459">
        <f t="shared" si="82"/>
        <v>405</v>
      </c>
      <c r="AW437" s="259" t="str">
        <f t="shared" ca="1" si="80"/>
        <v>AL405</v>
      </c>
      <c r="AX437" s="268">
        <f t="shared" si="77"/>
        <v>7</v>
      </c>
      <c r="AY437" s="259" t="str">
        <f t="shared" ca="1" si="83"/>
        <v>8. Ownership - Capital Costs</v>
      </c>
      <c r="AZ437" s="268" t="s">
        <v>1214</v>
      </c>
      <c r="BA437" s="259" t="s">
        <v>1234</v>
      </c>
      <c r="BB437" s="259">
        <v>2052</v>
      </c>
      <c r="BC437" s="259" t="str">
        <f t="shared" ca="1" si="81"/>
        <v>7_AL405_Combustion_turbine_generator_2052</v>
      </c>
      <c r="BD437" s="259" t="s">
        <v>540</v>
      </c>
      <c r="BE437" s="259"/>
      <c r="BF437" s="268" t="str">
        <f t="shared" si="78"/>
        <v>&gt;=0</v>
      </c>
      <c r="BG437" s="268" t="s">
        <v>85</v>
      </c>
      <c r="BH437" s="268" t="s">
        <v>85</v>
      </c>
    </row>
    <row r="438" spans="1:60" ht="13.5" hidden="1" customHeight="1" thickBot="1">
      <c r="A438" s="185"/>
      <c r="B438" s="584"/>
      <c r="C438" s="230"/>
      <c r="D438" s="585"/>
      <c r="E438" s="585"/>
      <c r="F438" s="456"/>
      <c r="G438" s="456"/>
      <c r="H438" s="456"/>
      <c r="I438" s="456"/>
      <c r="J438" s="456"/>
      <c r="K438" s="456"/>
      <c r="L438" s="456"/>
      <c r="M438" s="456"/>
      <c r="N438" s="456"/>
      <c r="O438" s="456"/>
      <c r="P438" s="456"/>
      <c r="Q438" s="456"/>
      <c r="R438" s="456"/>
      <c r="S438" s="456"/>
      <c r="T438" s="456"/>
      <c r="U438" s="456"/>
      <c r="V438" s="456"/>
      <c r="W438" s="456"/>
      <c r="X438" s="456"/>
      <c r="Y438" s="456"/>
      <c r="Z438" s="456"/>
      <c r="AA438" s="456"/>
      <c r="AB438" s="456"/>
      <c r="AC438" s="456"/>
      <c r="AD438" s="456"/>
      <c r="AE438" s="457"/>
      <c r="AF438" s="457"/>
      <c r="AG438" s="457"/>
      <c r="AH438" s="457"/>
      <c r="AI438" s="457"/>
      <c r="AJ438" s="457"/>
      <c r="AK438" s="457"/>
      <c r="AL438" s="457"/>
      <c r="AM438" s="457"/>
      <c r="AN438" s="457"/>
      <c r="AO438" s="458"/>
      <c r="AQ438" s="84" t="s">
        <v>395</v>
      </c>
      <c r="AU438" s="459" t="str">
        <f t="shared" ca="1" si="79"/>
        <v>AM</v>
      </c>
      <c r="AV438" s="459">
        <f t="shared" si="82"/>
        <v>405</v>
      </c>
      <c r="AW438" s="259" t="str">
        <f t="shared" ca="1" si="80"/>
        <v>AM405</v>
      </c>
      <c r="AX438" s="268">
        <f t="shared" si="77"/>
        <v>7</v>
      </c>
      <c r="AY438" s="259" t="str">
        <f t="shared" ca="1" si="83"/>
        <v>8. Ownership - Capital Costs</v>
      </c>
      <c r="AZ438" s="268" t="s">
        <v>1214</v>
      </c>
      <c r="BA438" s="259" t="s">
        <v>1234</v>
      </c>
      <c r="BB438" s="259">
        <v>2053</v>
      </c>
      <c r="BC438" s="259" t="str">
        <f t="shared" ca="1" si="81"/>
        <v>7_AM405_Combustion_turbine_generator_2053</v>
      </c>
      <c r="BD438" s="259" t="s">
        <v>540</v>
      </c>
      <c r="BE438" s="259"/>
      <c r="BF438" s="268" t="str">
        <f t="shared" si="78"/>
        <v>&gt;=0</v>
      </c>
      <c r="BG438" s="268" t="s">
        <v>85</v>
      </c>
      <c r="BH438" s="268" t="s">
        <v>85</v>
      </c>
    </row>
    <row r="439" spans="1:60" ht="13.5" hidden="1" customHeight="1" thickBot="1">
      <c r="A439" s="185"/>
      <c r="B439" s="584"/>
      <c r="C439" s="230"/>
      <c r="D439" s="585"/>
      <c r="E439" s="585"/>
      <c r="F439" s="456"/>
      <c r="G439" s="456"/>
      <c r="H439" s="456"/>
      <c r="I439" s="456"/>
      <c r="J439" s="456"/>
      <c r="K439" s="456"/>
      <c r="L439" s="456"/>
      <c r="M439" s="456"/>
      <c r="N439" s="456"/>
      <c r="O439" s="456"/>
      <c r="P439" s="456"/>
      <c r="Q439" s="456"/>
      <c r="R439" s="456"/>
      <c r="S439" s="456"/>
      <c r="T439" s="456"/>
      <c r="U439" s="456"/>
      <c r="V439" s="456"/>
      <c r="W439" s="456"/>
      <c r="X439" s="456"/>
      <c r="Y439" s="456"/>
      <c r="Z439" s="456"/>
      <c r="AA439" s="456"/>
      <c r="AB439" s="456"/>
      <c r="AC439" s="456"/>
      <c r="AD439" s="456"/>
      <c r="AE439" s="457"/>
      <c r="AF439" s="457"/>
      <c r="AG439" s="457"/>
      <c r="AH439" s="457"/>
      <c r="AI439" s="457"/>
      <c r="AJ439" s="457"/>
      <c r="AK439" s="457"/>
      <c r="AL439" s="457"/>
      <c r="AM439" s="457"/>
      <c r="AN439" s="457"/>
      <c r="AO439" s="458"/>
      <c r="AQ439" s="84" t="s">
        <v>395</v>
      </c>
      <c r="AU439" s="459" t="str">
        <f t="shared" ca="1" si="79"/>
        <v>AN</v>
      </c>
      <c r="AV439" s="459">
        <f t="shared" si="82"/>
        <v>405</v>
      </c>
      <c r="AW439" s="259" t="str">
        <f t="shared" ca="1" si="80"/>
        <v>AN405</v>
      </c>
      <c r="AX439" s="268">
        <f t="shared" si="77"/>
        <v>7</v>
      </c>
      <c r="AY439" s="259" t="str">
        <f t="shared" ca="1" si="83"/>
        <v>8. Ownership - Capital Costs</v>
      </c>
      <c r="AZ439" s="268" t="s">
        <v>1214</v>
      </c>
      <c r="BA439" s="259" t="s">
        <v>1234</v>
      </c>
      <c r="BB439" s="259">
        <v>2054</v>
      </c>
      <c r="BC439" s="259" t="str">
        <f t="shared" ca="1" si="81"/>
        <v>7_AN405_Combustion_turbine_generator_2054</v>
      </c>
      <c r="BD439" s="259" t="s">
        <v>540</v>
      </c>
      <c r="BE439" s="259"/>
      <c r="BF439" s="268" t="str">
        <f t="shared" si="78"/>
        <v>&gt;=0</v>
      </c>
      <c r="BG439" s="268" t="s">
        <v>85</v>
      </c>
      <c r="BH439" s="268" t="s">
        <v>85</v>
      </c>
    </row>
    <row r="440" spans="1:60" ht="13.5" hidden="1" customHeight="1" thickBot="1">
      <c r="A440" s="185"/>
      <c r="B440" s="584"/>
      <c r="C440" s="230"/>
      <c r="D440" s="585"/>
      <c r="E440" s="585"/>
      <c r="F440" s="456"/>
      <c r="G440" s="456"/>
      <c r="H440" s="456"/>
      <c r="I440" s="456"/>
      <c r="J440" s="456"/>
      <c r="K440" s="456"/>
      <c r="L440" s="456"/>
      <c r="M440" s="456"/>
      <c r="N440" s="456"/>
      <c r="O440" s="456"/>
      <c r="P440" s="456"/>
      <c r="Q440" s="456"/>
      <c r="R440" s="456"/>
      <c r="S440" s="456"/>
      <c r="T440" s="456"/>
      <c r="U440" s="456"/>
      <c r="V440" s="456"/>
      <c r="W440" s="456"/>
      <c r="X440" s="456"/>
      <c r="Y440" s="456"/>
      <c r="Z440" s="456"/>
      <c r="AA440" s="456"/>
      <c r="AB440" s="456"/>
      <c r="AC440" s="456"/>
      <c r="AD440" s="456"/>
      <c r="AE440" s="457"/>
      <c r="AF440" s="457"/>
      <c r="AG440" s="457"/>
      <c r="AH440" s="457"/>
      <c r="AI440" s="457"/>
      <c r="AJ440" s="457"/>
      <c r="AK440" s="457"/>
      <c r="AL440" s="457"/>
      <c r="AM440" s="457"/>
      <c r="AN440" s="457"/>
      <c r="AO440" s="458"/>
      <c r="AQ440" s="84" t="s">
        <v>395</v>
      </c>
      <c r="AU440" s="459" t="str">
        <f t="shared" ca="1" si="79"/>
        <v>AO</v>
      </c>
      <c r="AV440" s="459">
        <f t="shared" si="82"/>
        <v>405</v>
      </c>
      <c r="AW440" s="259" t="str">
        <f t="shared" ca="1" si="80"/>
        <v>AO405</v>
      </c>
      <c r="AX440" s="268">
        <v>7</v>
      </c>
      <c r="AY440" s="259" t="str">
        <f t="shared" ca="1" si="83"/>
        <v>8. Ownership - Capital Costs</v>
      </c>
      <c r="AZ440" s="268" t="s">
        <v>1214</v>
      </c>
      <c r="BA440" s="259" t="s">
        <v>1234</v>
      </c>
      <c r="BB440" s="259" t="s">
        <v>1216</v>
      </c>
      <c r="BC440" s="259" t="str">
        <f t="shared" ca="1" si="81"/>
        <v>7_AO405_Combustion_turbine_generator_Additional_Info</v>
      </c>
      <c r="BD440" s="268" t="s">
        <v>223</v>
      </c>
      <c r="BE440" s="268">
        <v>100</v>
      </c>
      <c r="BG440" s="268" t="s">
        <v>85</v>
      </c>
      <c r="BH440" s="268" t="s">
        <v>85</v>
      </c>
    </row>
    <row r="441" spans="1:60" ht="13.5" thickBot="1">
      <c r="A441" s="185">
        <f>+A405+1</f>
        <v>14</v>
      </c>
      <c r="B441" s="584"/>
      <c r="C441" s="230" t="s">
        <v>1235</v>
      </c>
      <c r="D441" s="585" t="s">
        <v>1213</v>
      </c>
      <c r="E441" s="585"/>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c r="AE441" s="442"/>
      <c r="AF441" s="442"/>
      <c r="AG441" s="442"/>
      <c r="AH441" s="442"/>
      <c r="AI441" s="442"/>
      <c r="AJ441" s="442"/>
      <c r="AK441" s="442"/>
      <c r="AL441" s="442"/>
      <c r="AM441" s="442"/>
      <c r="AN441" s="442"/>
      <c r="AO441" s="227"/>
      <c r="AS441" s="84" t="s">
        <v>42</v>
      </c>
      <c r="AT441" s="460" t="str">
        <f ca="1">SUBSTITUTE(CELL("address",F441),"$","")</f>
        <v>F441</v>
      </c>
      <c r="AU441" s="461" t="str">
        <f ca="1">CHAR(CODE(AT441))</f>
        <v>F</v>
      </c>
      <c r="AV441" s="461">
        <f>ROW(AT441)</f>
        <v>441</v>
      </c>
      <c r="AW441" s="462" t="str">
        <f ca="1">CONCATENATE(AU441&amp;AV441)</f>
        <v>F441</v>
      </c>
      <c r="AX441" s="455">
        <f t="shared" ref="AX441:AX504" si="84">$AX$5</f>
        <v>7</v>
      </c>
      <c r="AY441" s="462" t="str">
        <f t="shared" ca="1" si="83"/>
        <v>8. Ownership - Capital Costs</v>
      </c>
      <c r="AZ441" s="455" t="s">
        <v>1214</v>
      </c>
      <c r="BA441" s="462" t="s">
        <v>1235</v>
      </c>
      <c r="BB441" s="462">
        <v>2020</v>
      </c>
      <c r="BC441" s="462" t="str">
        <f ca="1">AX441&amp;"_"&amp;AW441&amp;"_"&amp;BA441&amp;"_"&amp;BB441</f>
        <v>7_F441_Batteries_2020</v>
      </c>
      <c r="BD441" s="462" t="s">
        <v>540</v>
      </c>
      <c r="BE441" s="462"/>
      <c r="BF441" s="455" t="str">
        <f t="shared" ref="BF441:BF475" si="85">"&gt;=0"</f>
        <v>&gt;=0</v>
      </c>
      <c r="BG441" s="455" t="s">
        <v>85</v>
      </c>
      <c r="BH441" s="455" t="s">
        <v>85</v>
      </c>
    </row>
    <row r="442" spans="1:60" ht="13.5" hidden="1" customHeight="1" thickBot="1">
      <c r="A442" s="185"/>
      <c r="B442" s="584"/>
      <c r="C442" s="230"/>
      <c r="D442" s="585"/>
      <c r="E442" s="585"/>
      <c r="F442" s="456"/>
      <c r="G442" s="456"/>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457"/>
      <c r="AF442" s="457"/>
      <c r="AG442" s="457"/>
      <c r="AH442" s="457"/>
      <c r="AI442" s="457"/>
      <c r="AJ442" s="457"/>
      <c r="AK442" s="457"/>
      <c r="AL442" s="457"/>
      <c r="AM442" s="457"/>
      <c r="AN442" s="457"/>
      <c r="AO442" s="458"/>
      <c r="AQ442" s="84" t="s">
        <v>395</v>
      </c>
      <c r="AU442" s="459" t="str">
        <f t="shared" ref="AU442:AU476" ca="1" si="86">IF(AU441="Z","AA",IF(LEN(AU441)=1,CHAR(CODE(AU441)+1),IF(RIGHT(AU441,1)="Z",CHAR(CODE(LEFT(AU441,1))+1),LEFT(AU441,1))&amp;CHAR(65+MOD(CODE(RIGHT(AU441,1))+1-65,26))))</f>
        <v>G</v>
      </c>
      <c r="AV442" s="459">
        <f>AV441</f>
        <v>441</v>
      </c>
      <c r="AW442" s="259" t="str">
        <f t="shared" ref="AW442:AW476" ca="1" si="87">CONCATENATE(AU442&amp;AV442)</f>
        <v>G441</v>
      </c>
      <c r="AX442" s="268">
        <f t="shared" si="84"/>
        <v>7</v>
      </c>
      <c r="AY442" s="259" t="str">
        <f t="shared" ca="1" si="83"/>
        <v>8. Ownership - Capital Costs</v>
      </c>
      <c r="AZ442" s="268" t="s">
        <v>1214</v>
      </c>
      <c r="BA442" s="259" t="s">
        <v>1235</v>
      </c>
      <c r="BB442" s="259">
        <v>2021</v>
      </c>
      <c r="BC442" s="259" t="str">
        <f t="shared" ref="BC442:BC476" ca="1" si="88">AX442&amp;"_"&amp;AW442&amp;"_"&amp;BA442&amp;"_"&amp;BB442</f>
        <v>7_G441_Batteries_2021</v>
      </c>
      <c r="BD442" s="259" t="s">
        <v>540</v>
      </c>
      <c r="BE442" s="259"/>
      <c r="BF442" s="268" t="str">
        <f t="shared" si="85"/>
        <v>&gt;=0</v>
      </c>
      <c r="BG442" s="268" t="s">
        <v>85</v>
      </c>
      <c r="BH442" s="268" t="s">
        <v>85</v>
      </c>
    </row>
    <row r="443" spans="1:60" ht="13.5" hidden="1" customHeight="1" thickBot="1">
      <c r="A443" s="185"/>
      <c r="B443" s="584"/>
      <c r="C443" s="230"/>
      <c r="D443" s="585"/>
      <c r="E443" s="585"/>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7"/>
      <c r="AF443" s="457"/>
      <c r="AG443" s="457"/>
      <c r="AH443" s="457"/>
      <c r="AI443" s="457"/>
      <c r="AJ443" s="457"/>
      <c r="AK443" s="457"/>
      <c r="AL443" s="457"/>
      <c r="AM443" s="457"/>
      <c r="AN443" s="457"/>
      <c r="AO443" s="458"/>
      <c r="AQ443" s="84" t="s">
        <v>395</v>
      </c>
      <c r="AU443" s="459" t="str">
        <f t="shared" ca="1" si="86"/>
        <v>H</v>
      </c>
      <c r="AV443" s="459">
        <f t="shared" ref="AV443:AV476" si="89">AV442</f>
        <v>441</v>
      </c>
      <c r="AW443" s="259" t="str">
        <f t="shared" ca="1" si="87"/>
        <v>H441</v>
      </c>
      <c r="AX443" s="268">
        <f t="shared" si="84"/>
        <v>7</v>
      </c>
      <c r="AY443" s="259" t="str">
        <f t="shared" ca="1" si="83"/>
        <v>8. Ownership - Capital Costs</v>
      </c>
      <c r="AZ443" s="268" t="s">
        <v>1214</v>
      </c>
      <c r="BA443" s="259" t="s">
        <v>1235</v>
      </c>
      <c r="BB443" s="259">
        <v>2022</v>
      </c>
      <c r="BC443" s="259" t="str">
        <f t="shared" ca="1" si="88"/>
        <v>7_H441_Batteries_2022</v>
      </c>
      <c r="BD443" s="259" t="s">
        <v>540</v>
      </c>
      <c r="BE443" s="259"/>
      <c r="BF443" s="268" t="str">
        <f t="shared" si="85"/>
        <v>&gt;=0</v>
      </c>
      <c r="BG443" s="268" t="s">
        <v>85</v>
      </c>
      <c r="BH443" s="268" t="s">
        <v>85</v>
      </c>
    </row>
    <row r="444" spans="1:60" ht="13.5" hidden="1" customHeight="1" thickBot="1">
      <c r="A444" s="185"/>
      <c r="B444" s="584"/>
      <c r="C444" s="230"/>
      <c r="D444" s="585"/>
      <c r="E444" s="585"/>
      <c r="F444" s="456"/>
      <c r="G444" s="456"/>
      <c r="H444" s="456"/>
      <c r="I444" s="456"/>
      <c r="J444" s="456"/>
      <c r="K444" s="456"/>
      <c r="L444" s="456"/>
      <c r="M444" s="456"/>
      <c r="N444" s="456"/>
      <c r="O444" s="456"/>
      <c r="P444" s="456"/>
      <c r="Q444" s="456"/>
      <c r="R444" s="456"/>
      <c r="S444" s="456"/>
      <c r="T444" s="456"/>
      <c r="U444" s="456"/>
      <c r="V444" s="456"/>
      <c r="W444" s="456"/>
      <c r="X444" s="456"/>
      <c r="Y444" s="456"/>
      <c r="Z444" s="456"/>
      <c r="AA444" s="456"/>
      <c r="AB444" s="456"/>
      <c r="AC444" s="456"/>
      <c r="AD444" s="456"/>
      <c r="AE444" s="457"/>
      <c r="AF444" s="457"/>
      <c r="AG444" s="457"/>
      <c r="AH444" s="457"/>
      <c r="AI444" s="457"/>
      <c r="AJ444" s="457"/>
      <c r="AK444" s="457"/>
      <c r="AL444" s="457"/>
      <c r="AM444" s="457"/>
      <c r="AN444" s="457"/>
      <c r="AO444" s="458"/>
      <c r="AQ444" s="84" t="s">
        <v>395</v>
      </c>
      <c r="AU444" s="459" t="str">
        <f t="shared" ca="1" si="86"/>
        <v>I</v>
      </c>
      <c r="AV444" s="459">
        <f t="shared" si="89"/>
        <v>441</v>
      </c>
      <c r="AW444" s="259" t="str">
        <f t="shared" ca="1" si="87"/>
        <v>I441</v>
      </c>
      <c r="AX444" s="268">
        <f t="shared" si="84"/>
        <v>7</v>
      </c>
      <c r="AY444" s="259" t="str">
        <f t="shared" ca="1" si="83"/>
        <v>8. Ownership - Capital Costs</v>
      </c>
      <c r="AZ444" s="268" t="s">
        <v>1214</v>
      </c>
      <c r="BA444" s="259" t="s">
        <v>1235</v>
      </c>
      <c r="BB444" s="259">
        <v>2023</v>
      </c>
      <c r="BC444" s="259" t="str">
        <f t="shared" ca="1" si="88"/>
        <v>7_I441_Batteries_2023</v>
      </c>
      <c r="BD444" s="259" t="s">
        <v>540</v>
      </c>
      <c r="BE444" s="259"/>
      <c r="BF444" s="268" t="str">
        <f t="shared" si="85"/>
        <v>&gt;=0</v>
      </c>
      <c r="BG444" s="268" t="s">
        <v>85</v>
      </c>
      <c r="BH444" s="268" t="s">
        <v>85</v>
      </c>
    </row>
    <row r="445" spans="1:60" ht="13.5" hidden="1" customHeight="1" thickBot="1">
      <c r="A445" s="185"/>
      <c r="B445" s="584"/>
      <c r="C445" s="230"/>
      <c r="D445" s="585"/>
      <c r="E445" s="585"/>
      <c r="F445" s="456"/>
      <c r="G445" s="456"/>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7"/>
      <c r="AF445" s="457"/>
      <c r="AG445" s="457"/>
      <c r="AH445" s="457"/>
      <c r="AI445" s="457"/>
      <c r="AJ445" s="457"/>
      <c r="AK445" s="457"/>
      <c r="AL445" s="457"/>
      <c r="AM445" s="457"/>
      <c r="AN445" s="457"/>
      <c r="AO445" s="458"/>
      <c r="AQ445" s="84" t="s">
        <v>395</v>
      </c>
      <c r="AU445" s="459" t="str">
        <f t="shared" ca="1" si="86"/>
        <v>J</v>
      </c>
      <c r="AV445" s="459">
        <f t="shared" si="89"/>
        <v>441</v>
      </c>
      <c r="AW445" s="259" t="str">
        <f t="shared" ca="1" si="87"/>
        <v>J441</v>
      </c>
      <c r="AX445" s="268">
        <f t="shared" si="84"/>
        <v>7</v>
      </c>
      <c r="AY445" s="259" t="str">
        <f t="shared" ca="1" si="83"/>
        <v>8. Ownership - Capital Costs</v>
      </c>
      <c r="AZ445" s="268" t="s">
        <v>1214</v>
      </c>
      <c r="BA445" s="259" t="s">
        <v>1235</v>
      </c>
      <c r="BB445" s="259">
        <v>2024</v>
      </c>
      <c r="BC445" s="259" t="str">
        <f t="shared" ca="1" si="88"/>
        <v>7_J441_Batteries_2024</v>
      </c>
      <c r="BD445" s="259" t="s">
        <v>540</v>
      </c>
      <c r="BE445" s="259"/>
      <c r="BF445" s="268" t="str">
        <f t="shared" si="85"/>
        <v>&gt;=0</v>
      </c>
      <c r="BG445" s="268" t="s">
        <v>85</v>
      </c>
      <c r="BH445" s="268" t="s">
        <v>85</v>
      </c>
    </row>
    <row r="446" spans="1:60" ht="13.5" hidden="1" customHeight="1" thickBot="1">
      <c r="A446" s="185"/>
      <c r="B446" s="584"/>
      <c r="C446" s="230"/>
      <c r="D446" s="585"/>
      <c r="E446" s="585"/>
      <c r="F446" s="456"/>
      <c r="G446" s="456"/>
      <c r="H446" s="456"/>
      <c r="I446" s="456"/>
      <c r="J446" s="456"/>
      <c r="K446" s="456"/>
      <c r="L446" s="456"/>
      <c r="M446" s="456"/>
      <c r="N446" s="456"/>
      <c r="O446" s="456"/>
      <c r="P446" s="456"/>
      <c r="Q446" s="456"/>
      <c r="R446" s="456"/>
      <c r="S446" s="456"/>
      <c r="T446" s="456"/>
      <c r="U446" s="456"/>
      <c r="V446" s="456"/>
      <c r="W446" s="456"/>
      <c r="X446" s="456"/>
      <c r="Y446" s="456"/>
      <c r="Z446" s="456"/>
      <c r="AA446" s="456"/>
      <c r="AB446" s="456"/>
      <c r="AC446" s="456"/>
      <c r="AD446" s="456"/>
      <c r="AE446" s="457"/>
      <c r="AF446" s="457"/>
      <c r="AG446" s="457"/>
      <c r="AH446" s="457"/>
      <c r="AI446" s="457"/>
      <c r="AJ446" s="457"/>
      <c r="AK446" s="457"/>
      <c r="AL446" s="457"/>
      <c r="AM446" s="457"/>
      <c r="AN446" s="457"/>
      <c r="AO446" s="458"/>
      <c r="AQ446" s="84" t="s">
        <v>395</v>
      </c>
      <c r="AU446" s="459" t="str">
        <f t="shared" ca="1" si="86"/>
        <v>K</v>
      </c>
      <c r="AV446" s="459">
        <f t="shared" si="89"/>
        <v>441</v>
      </c>
      <c r="AW446" s="259" t="str">
        <f t="shared" ca="1" si="87"/>
        <v>K441</v>
      </c>
      <c r="AX446" s="268">
        <f t="shared" si="84"/>
        <v>7</v>
      </c>
      <c r="AY446" s="259" t="str">
        <f t="shared" ca="1" si="83"/>
        <v>8. Ownership - Capital Costs</v>
      </c>
      <c r="AZ446" s="268" t="s">
        <v>1214</v>
      </c>
      <c r="BA446" s="259" t="s">
        <v>1235</v>
      </c>
      <c r="BB446" s="259">
        <v>2025</v>
      </c>
      <c r="BC446" s="259" t="str">
        <f t="shared" ca="1" si="88"/>
        <v>7_K441_Batteries_2025</v>
      </c>
      <c r="BD446" s="259" t="s">
        <v>540</v>
      </c>
      <c r="BE446" s="259"/>
      <c r="BF446" s="268" t="str">
        <f t="shared" si="85"/>
        <v>&gt;=0</v>
      </c>
      <c r="BG446" s="268" t="s">
        <v>85</v>
      </c>
      <c r="BH446" s="268" t="s">
        <v>85</v>
      </c>
    </row>
    <row r="447" spans="1:60" ht="13.5" hidden="1" customHeight="1" thickBot="1">
      <c r="A447" s="185"/>
      <c r="B447" s="584"/>
      <c r="C447" s="230"/>
      <c r="D447" s="585"/>
      <c r="E447" s="585"/>
      <c r="F447" s="456"/>
      <c r="G447" s="456"/>
      <c r="H447" s="456"/>
      <c r="I447" s="456"/>
      <c r="J447" s="456"/>
      <c r="K447" s="456"/>
      <c r="L447" s="456"/>
      <c r="M447" s="456"/>
      <c r="N447" s="456"/>
      <c r="O447" s="456"/>
      <c r="P447" s="456"/>
      <c r="Q447" s="456"/>
      <c r="R447" s="456"/>
      <c r="S447" s="456"/>
      <c r="T447" s="456"/>
      <c r="U447" s="456"/>
      <c r="V447" s="456"/>
      <c r="W447" s="456"/>
      <c r="X447" s="456"/>
      <c r="Y447" s="456"/>
      <c r="Z447" s="456"/>
      <c r="AA447" s="456"/>
      <c r="AB447" s="456"/>
      <c r="AC447" s="456"/>
      <c r="AD447" s="456"/>
      <c r="AE447" s="457"/>
      <c r="AF447" s="457"/>
      <c r="AG447" s="457"/>
      <c r="AH447" s="457"/>
      <c r="AI447" s="457"/>
      <c r="AJ447" s="457"/>
      <c r="AK447" s="457"/>
      <c r="AL447" s="457"/>
      <c r="AM447" s="457"/>
      <c r="AN447" s="457"/>
      <c r="AO447" s="458"/>
      <c r="AQ447" s="84" t="s">
        <v>395</v>
      </c>
      <c r="AU447" s="459" t="str">
        <f t="shared" ca="1" si="86"/>
        <v>L</v>
      </c>
      <c r="AV447" s="459">
        <f t="shared" si="89"/>
        <v>441</v>
      </c>
      <c r="AW447" s="259" t="str">
        <f t="shared" ca="1" si="87"/>
        <v>L441</v>
      </c>
      <c r="AX447" s="268">
        <f t="shared" si="84"/>
        <v>7</v>
      </c>
      <c r="AY447" s="259" t="str">
        <f t="shared" ca="1" si="83"/>
        <v>8. Ownership - Capital Costs</v>
      </c>
      <c r="AZ447" s="268" t="s">
        <v>1214</v>
      </c>
      <c r="BA447" s="259" t="s">
        <v>1235</v>
      </c>
      <c r="BB447" s="259">
        <v>2026</v>
      </c>
      <c r="BC447" s="259" t="str">
        <f t="shared" ca="1" si="88"/>
        <v>7_L441_Batteries_2026</v>
      </c>
      <c r="BD447" s="259" t="s">
        <v>540</v>
      </c>
      <c r="BE447" s="259"/>
      <c r="BF447" s="268" t="str">
        <f t="shared" si="85"/>
        <v>&gt;=0</v>
      </c>
      <c r="BG447" s="268" t="s">
        <v>85</v>
      </c>
      <c r="BH447" s="268" t="s">
        <v>85</v>
      </c>
    </row>
    <row r="448" spans="1:60" ht="13.5" hidden="1" customHeight="1" thickBot="1">
      <c r="A448" s="185"/>
      <c r="B448" s="584"/>
      <c r="C448" s="230"/>
      <c r="D448" s="585"/>
      <c r="E448" s="585"/>
      <c r="F448" s="456"/>
      <c r="G448" s="456"/>
      <c r="H448" s="456"/>
      <c r="I448" s="456"/>
      <c r="J448" s="456"/>
      <c r="K448" s="456"/>
      <c r="L448" s="456"/>
      <c r="M448" s="456"/>
      <c r="N448" s="456"/>
      <c r="O448" s="456"/>
      <c r="P448" s="456"/>
      <c r="Q448" s="456"/>
      <c r="R448" s="456"/>
      <c r="S448" s="456"/>
      <c r="T448" s="456"/>
      <c r="U448" s="456"/>
      <c r="V448" s="456"/>
      <c r="W448" s="456"/>
      <c r="X448" s="456"/>
      <c r="Y448" s="456"/>
      <c r="Z448" s="456"/>
      <c r="AA448" s="456"/>
      <c r="AB448" s="456"/>
      <c r="AC448" s="456"/>
      <c r="AD448" s="456"/>
      <c r="AE448" s="457"/>
      <c r="AF448" s="457"/>
      <c r="AG448" s="457"/>
      <c r="AH448" s="457"/>
      <c r="AI448" s="457"/>
      <c r="AJ448" s="457"/>
      <c r="AK448" s="457"/>
      <c r="AL448" s="457"/>
      <c r="AM448" s="457"/>
      <c r="AN448" s="457"/>
      <c r="AO448" s="458"/>
      <c r="AQ448" s="84" t="s">
        <v>395</v>
      </c>
      <c r="AU448" s="459" t="str">
        <f t="shared" ca="1" si="86"/>
        <v>M</v>
      </c>
      <c r="AV448" s="459">
        <f t="shared" si="89"/>
        <v>441</v>
      </c>
      <c r="AW448" s="259" t="str">
        <f t="shared" ca="1" si="87"/>
        <v>M441</v>
      </c>
      <c r="AX448" s="268">
        <f t="shared" si="84"/>
        <v>7</v>
      </c>
      <c r="AY448" s="259" t="str">
        <f t="shared" ca="1" si="83"/>
        <v>8. Ownership - Capital Costs</v>
      </c>
      <c r="AZ448" s="268" t="s">
        <v>1214</v>
      </c>
      <c r="BA448" s="259" t="s">
        <v>1235</v>
      </c>
      <c r="BB448" s="259">
        <v>2027</v>
      </c>
      <c r="BC448" s="259" t="str">
        <f t="shared" ca="1" si="88"/>
        <v>7_M441_Batteries_2027</v>
      </c>
      <c r="BD448" s="259" t="s">
        <v>540</v>
      </c>
      <c r="BE448" s="259"/>
      <c r="BF448" s="268" t="str">
        <f t="shared" si="85"/>
        <v>&gt;=0</v>
      </c>
      <c r="BG448" s="268" t="s">
        <v>85</v>
      </c>
      <c r="BH448" s="268" t="s">
        <v>85</v>
      </c>
    </row>
    <row r="449" spans="1:60" ht="13.5" hidden="1" customHeight="1" thickBot="1">
      <c r="A449" s="185"/>
      <c r="B449" s="584"/>
      <c r="C449" s="230"/>
      <c r="D449" s="585"/>
      <c r="E449" s="585"/>
      <c r="F449" s="456"/>
      <c r="G449" s="456"/>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457"/>
      <c r="AF449" s="457"/>
      <c r="AG449" s="457"/>
      <c r="AH449" s="457"/>
      <c r="AI449" s="457"/>
      <c r="AJ449" s="457"/>
      <c r="AK449" s="457"/>
      <c r="AL449" s="457"/>
      <c r="AM449" s="457"/>
      <c r="AN449" s="457"/>
      <c r="AO449" s="458"/>
      <c r="AQ449" s="84" t="s">
        <v>395</v>
      </c>
      <c r="AU449" s="459" t="str">
        <f t="shared" ca="1" si="86"/>
        <v>N</v>
      </c>
      <c r="AV449" s="459">
        <f t="shared" si="89"/>
        <v>441</v>
      </c>
      <c r="AW449" s="259" t="str">
        <f t="shared" ca="1" si="87"/>
        <v>N441</v>
      </c>
      <c r="AX449" s="268">
        <f t="shared" si="84"/>
        <v>7</v>
      </c>
      <c r="AY449" s="259" t="str">
        <f t="shared" ca="1" si="83"/>
        <v>8. Ownership - Capital Costs</v>
      </c>
      <c r="AZ449" s="268" t="s">
        <v>1214</v>
      </c>
      <c r="BA449" s="259" t="s">
        <v>1235</v>
      </c>
      <c r="BB449" s="259">
        <v>2028</v>
      </c>
      <c r="BC449" s="259" t="str">
        <f t="shared" ca="1" si="88"/>
        <v>7_N441_Batteries_2028</v>
      </c>
      <c r="BD449" s="259" t="s">
        <v>540</v>
      </c>
      <c r="BE449" s="259"/>
      <c r="BF449" s="268" t="str">
        <f t="shared" si="85"/>
        <v>&gt;=0</v>
      </c>
      <c r="BG449" s="268" t="s">
        <v>85</v>
      </c>
      <c r="BH449" s="268" t="s">
        <v>85</v>
      </c>
    </row>
    <row r="450" spans="1:60" ht="13.5" hidden="1" customHeight="1" thickBot="1">
      <c r="A450" s="185"/>
      <c r="B450" s="584"/>
      <c r="C450" s="230"/>
      <c r="D450" s="585"/>
      <c r="E450" s="585"/>
      <c r="F450" s="456"/>
      <c r="G450" s="456"/>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457"/>
      <c r="AF450" s="457"/>
      <c r="AG450" s="457"/>
      <c r="AH450" s="457"/>
      <c r="AI450" s="457"/>
      <c r="AJ450" s="457"/>
      <c r="AK450" s="457"/>
      <c r="AL450" s="457"/>
      <c r="AM450" s="457"/>
      <c r="AN450" s="457"/>
      <c r="AO450" s="458"/>
      <c r="AQ450" s="84" t="s">
        <v>395</v>
      </c>
      <c r="AU450" s="459" t="str">
        <f t="shared" ca="1" si="86"/>
        <v>O</v>
      </c>
      <c r="AV450" s="459">
        <f t="shared" si="89"/>
        <v>441</v>
      </c>
      <c r="AW450" s="259" t="str">
        <f t="shared" ca="1" si="87"/>
        <v>O441</v>
      </c>
      <c r="AX450" s="268">
        <f t="shared" si="84"/>
        <v>7</v>
      </c>
      <c r="AY450" s="259" t="str">
        <f t="shared" ca="1" si="83"/>
        <v>8. Ownership - Capital Costs</v>
      </c>
      <c r="AZ450" s="268" t="s">
        <v>1214</v>
      </c>
      <c r="BA450" s="259" t="s">
        <v>1235</v>
      </c>
      <c r="BB450" s="259">
        <v>2029</v>
      </c>
      <c r="BC450" s="259" t="str">
        <f t="shared" ca="1" si="88"/>
        <v>7_O441_Batteries_2029</v>
      </c>
      <c r="BD450" s="259" t="s">
        <v>540</v>
      </c>
      <c r="BE450" s="259"/>
      <c r="BF450" s="268" t="str">
        <f t="shared" si="85"/>
        <v>&gt;=0</v>
      </c>
      <c r="BG450" s="268" t="s">
        <v>85</v>
      </c>
      <c r="BH450" s="268" t="s">
        <v>85</v>
      </c>
    </row>
    <row r="451" spans="1:60" ht="13.5" hidden="1" customHeight="1" thickBot="1">
      <c r="A451" s="185"/>
      <c r="B451" s="584"/>
      <c r="C451" s="230"/>
      <c r="D451" s="585"/>
      <c r="E451" s="585"/>
      <c r="F451" s="456"/>
      <c r="G451" s="456"/>
      <c r="H451" s="456"/>
      <c r="I451" s="456"/>
      <c r="J451" s="456"/>
      <c r="K451" s="456"/>
      <c r="L451" s="456"/>
      <c r="M451" s="456"/>
      <c r="N451" s="456"/>
      <c r="O451" s="456"/>
      <c r="P451" s="456"/>
      <c r="Q451" s="456"/>
      <c r="R451" s="456"/>
      <c r="S451" s="456"/>
      <c r="T451" s="456"/>
      <c r="U451" s="456"/>
      <c r="V451" s="456"/>
      <c r="W451" s="456"/>
      <c r="X451" s="456"/>
      <c r="Y451" s="456"/>
      <c r="Z451" s="456"/>
      <c r="AA451" s="456"/>
      <c r="AB451" s="456"/>
      <c r="AC451" s="456"/>
      <c r="AD451" s="456"/>
      <c r="AE451" s="457"/>
      <c r="AF451" s="457"/>
      <c r="AG451" s="457"/>
      <c r="AH451" s="457"/>
      <c r="AI451" s="457"/>
      <c r="AJ451" s="457"/>
      <c r="AK451" s="457"/>
      <c r="AL451" s="457"/>
      <c r="AM451" s="457"/>
      <c r="AN451" s="457"/>
      <c r="AO451" s="458"/>
      <c r="AQ451" s="84" t="s">
        <v>395</v>
      </c>
      <c r="AU451" s="459" t="str">
        <f t="shared" ca="1" si="86"/>
        <v>P</v>
      </c>
      <c r="AV451" s="459">
        <f t="shared" si="89"/>
        <v>441</v>
      </c>
      <c r="AW451" s="259" t="str">
        <f t="shared" ca="1" si="87"/>
        <v>P441</v>
      </c>
      <c r="AX451" s="268">
        <f t="shared" si="84"/>
        <v>7</v>
      </c>
      <c r="AY451" s="259" t="str">
        <f t="shared" ca="1" si="83"/>
        <v>8. Ownership - Capital Costs</v>
      </c>
      <c r="AZ451" s="268" t="s">
        <v>1214</v>
      </c>
      <c r="BA451" s="259" t="s">
        <v>1235</v>
      </c>
      <c r="BB451" s="259">
        <v>2030</v>
      </c>
      <c r="BC451" s="259" t="str">
        <f t="shared" ca="1" si="88"/>
        <v>7_P441_Batteries_2030</v>
      </c>
      <c r="BD451" s="259" t="s">
        <v>540</v>
      </c>
      <c r="BE451" s="259"/>
      <c r="BF451" s="268" t="str">
        <f t="shared" si="85"/>
        <v>&gt;=0</v>
      </c>
      <c r="BG451" s="268" t="s">
        <v>85</v>
      </c>
      <c r="BH451" s="268" t="s">
        <v>85</v>
      </c>
    </row>
    <row r="452" spans="1:60" ht="13.5" hidden="1" customHeight="1" thickBot="1">
      <c r="A452" s="185"/>
      <c r="B452" s="584"/>
      <c r="C452" s="230"/>
      <c r="D452" s="585"/>
      <c r="E452" s="585"/>
      <c r="F452" s="456"/>
      <c r="G452" s="456"/>
      <c r="H452" s="456"/>
      <c r="I452" s="456"/>
      <c r="J452" s="456"/>
      <c r="K452" s="456"/>
      <c r="L452" s="456"/>
      <c r="M452" s="456"/>
      <c r="N452" s="456"/>
      <c r="O452" s="456"/>
      <c r="P452" s="456"/>
      <c r="Q452" s="456"/>
      <c r="R452" s="456"/>
      <c r="S452" s="456"/>
      <c r="T452" s="456"/>
      <c r="U452" s="456"/>
      <c r="V452" s="456"/>
      <c r="W452" s="456"/>
      <c r="X452" s="456"/>
      <c r="Y452" s="456"/>
      <c r="Z452" s="456"/>
      <c r="AA452" s="456"/>
      <c r="AB452" s="456"/>
      <c r="AC452" s="456"/>
      <c r="AD452" s="456"/>
      <c r="AE452" s="457"/>
      <c r="AF452" s="457"/>
      <c r="AG452" s="457"/>
      <c r="AH452" s="457"/>
      <c r="AI452" s="457"/>
      <c r="AJ452" s="457"/>
      <c r="AK452" s="457"/>
      <c r="AL452" s="457"/>
      <c r="AM452" s="457"/>
      <c r="AN452" s="457"/>
      <c r="AO452" s="458"/>
      <c r="AQ452" s="84" t="s">
        <v>395</v>
      </c>
      <c r="AU452" s="459" t="str">
        <f t="shared" ca="1" si="86"/>
        <v>Q</v>
      </c>
      <c r="AV452" s="459">
        <f t="shared" si="89"/>
        <v>441</v>
      </c>
      <c r="AW452" s="259" t="str">
        <f t="shared" ca="1" si="87"/>
        <v>Q441</v>
      </c>
      <c r="AX452" s="268">
        <f t="shared" si="84"/>
        <v>7</v>
      </c>
      <c r="AY452" s="259" t="str">
        <f t="shared" ca="1" si="83"/>
        <v>8. Ownership - Capital Costs</v>
      </c>
      <c r="AZ452" s="268" t="s">
        <v>1214</v>
      </c>
      <c r="BA452" s="259" t="s">
        <v>1235</v>
      </c>
      <c r="BB452" s="259">
        <v>2031</v>
      </c>
      <c r="BC452" s="259" t="str">
        <f t="shared" ca="1" si="88"/>
        <v>7_Q441_Batteries_2031</v>
      </c>
      <c r="BD452" s="259" t="s">
        <v>540</v>
      </c>
      <c r="BE452" s="259"/>
      <c r="BF452" s="268" t="str">
        <f t="shared" si="85"/>
        <v>&gt;=0</v>
      </c>
      <c r="BG452" s="268" t="s">
        <v>85</v>
      </c>
      <c r="BH452" s="268" t="s">
        <v>85</v>
      </c>
    </row>
    <row r="453" spans="1:60" ht="13.5" hidden="1" customHeight="1" thickBot="1">
      <c r="A453" s="185"/>
      <c r="B453" s="584"/>
      <c r="C453" s="230"/>
      <c r="D453" s="585"/>
      <c r="E453" s="585"/>
      <c r="F453" s="456"/>
      <c r="G453" s="456"/>
      <c r="H453" s="456"/>
      <c r="I453" s="456"/>
      <c r="J453" s="456"/>
      <c r="K453" s="456"/>
      <c r="L453" s="456"/>
      <c r="M453" s="456"/>
      <c r="N453" s="456"/>
      <c r="O453" s="456"/>
      <c r="P453" s="456"/>
      <c r="Q453" s="456"/>
      <c r="R453" s="456"/>
      <c r="S453" s="456"/>
      <c r="T453" s="456"/>
      <c r="U453" s="456"/>
      <c r="V453" s="456"/>
      <c r="W453" s="456"/>
      <c r="X453" s="456"/>
      <c r="Y453" s="456"/>
      <c r="Z453" s="456"/>
      <c r="AA453" s="456"/>
      <c r="AB453" s="456"/>
      <c r="AC453" s="456"/>
      <c r="AD453" s="456"/>
      <c r="AE453" s="457"/>
      <c r="AF453" s="457"/>
      <c r="AG453" s="457"/>
      <c r="AH453" s="457"/>
      <c r="AI453" s="457"/>
      <c r="AJ453" s="457"/>
      <c r="AK453" s="457"/>
      <c r="AL453" s="457"/>
      <c r="AM453" s="457"/>
      <c r="AN453" s="457"/>
      <c r="AO453" s="458"/>
      <c r="AQ453" s="84" t="s">
        <v>395</v>
      </c>
      <c r="AU453" s="459" t="str">
        <f t="shared" ca="1" si="86"/>
        <v>R</v>
      </c>
      <c r="AV453" s="459">
        <f t="shared" si="89"/>
        <v>441</v>
      </c>
      <c r="AW453" s="259" t="str">
        <f t="shared" ca="1" si="87"/>
        <v>R441</v>
      </c>
      <c r="AX453" s="268">
        <f t="shared" si="84"/>
        <v>7</v>
      </c>
      <c r="AY453" s="259" t="str">
        <f t="shared" ca="1" si="83"/>
        <v>8. Ownership - Capital Costs</v>
      </c>
      <c r="AZ453" s="268" t="s">
        <v>1214</v>
      </c>
      <c r="BA453" s="259" t="s">
        <v>1235</v>
      </c>
      <c r="BB453" s="259">
        <v>2032</v>
      </c>
      <c r="BC453" s="259" t="str">
        <f t="shared" ca="1" si="88"/>
        <v>7_R441_Batteries_2032</v>
      </c>
      <c r="BD453" s="259" t="s">
        <v>540</v>
      </c>
      <c r="BE453" s="259"/>
      <c r="BF453" s="268" t="str">
        <f t="shared" si="85"/>
        <v>&gt;=0</v>
      </c>
      <c r="BG453" s="268" t="s">
        <v>85</v>
      </c>
      <c r="BH453" s="268" t="s">
        <v>85</v>
      </c>
    </row>
    <row r="454" spans="1:60" ht="13.5" hidden="1" customHeight="1" thickBot="1">
      <c r="A454" s="185"/>
      <c r="B454" s="584"/>
      <c r="C454" s="230"/>
      <c r="D454" s="585"/>
      <c r="E454" s="585"/>
      <c r="F454" s="456"/>
      <c r="G454" s="456"/>
      <c r="H454" s="456"/>
      <c r="I454" s="456"/>
      <c r="J454" s="456"/>
      <c r="K454" s="456"/>
      <c r="L454" s="456"/>
      <c r="M454" s="456"/>
      <c r="N454" s="456"/>
      <c r="O454" s="456"/>
      <c r="P454" s="456"/>
      <c r="Q454" s="456"/>
      <c r="R454" s="456"/>
      <c r="S454" s="456"/>
      <c r="T454" s="456"/>
      <c r="U454" s="456"/>
      <c r="V454" s="456"/>
      <c r="W454" s="456"/>
      <c r="X454" s="456"/>
      <c r="Y454" s="456"/>
      <c r="Z454" s="456"/>
      <c r="AA454" s="456"/>
      <c r="AB454" s="456"/>
      <c r="AC454" s="456"/>
      <c r="AD454" s="456"/>
      <c r="AE454" s="457"/>
      <c r="AF454" s="457"/>
      <c r="AG454" s="457"/>
      <c r="AH454" s="457"/>
      <c r="AI454" s="457"/>
      <c r="AJ454" s="457"/>
      <c r="AK454" s="457"/>
      <c r="AL454" s="457"/>
      <c r="AM454" s="457"/>
      <c r="AN454" s="457"/>
      <c r="AO454" s="458"/>
      <c r="AQ454" s="84" t="s">
        <v>395</v>
      </c>
      <c r="AU454" s="459" t="str">
        <f t="shared" ca="1" si="86"/>
        <v>S</v>
      </c>
      <c r="AV454" s="459">
        <f t="shared" si="89"/>
        <v>441</v>
      </c>
      <c r="AW454" s="259" t="str">
        <f t="shared" ca="1" si="87"/>
        <v>S441</v>
      </c>
      <c r="AX454" s="268">
        <f t="shared" si="84"/>
        <v>7</v>
      </c>
      <c r="AY454" s="259" t="str">
        <f t="shared" ca="1" si="83"/>
        <v>8. Ownership - Capital Costs</v>
      </c>
      <c r="AZ454" s="268" t="s">
        <v>1214</v>
      </c>
      <c r="BA454" s="259" t="s">
        <v>1235</v>
      </c>
      <c r="BB454" s="259">
        <v>2033</v>
      </c>
      <c r="BC454" s="259" t="str">
        <f t="shared" ca="1" si="88"/>
        <v>7_S441_Batteries_2033</v>
      </c>
      <c r="BD454" s="259" t="s">
        <v>540</v>
      </c>
      <c r="BE454" s="259"/>
      <c r="BF454" s="268" t="str">
        <f t="shared" si="85"/>
        <v>&gt;=0</v>
      </c>
      <c r="BG454" s="268" t="s">
        <v>85</v>
      </c>
      <c r="BH454" s="268" t="s">
        <v>85</v>
      </c>
    </row>
    <row r="455" spans="1:60" ht="13.5" hidden="1" customHeight="1" thickBot="1">
      <c r="A455" s="185"/>
      <c r="B455" s="584"/>
      <c r="C455" s="230"/>
      <c r="D455" s="585"/>
      <c r="E455" s="585"/>
      <c r="F455" s="456"/>
      <c r="G455" s="456"/>
      <c r="H455" s="456"/>
      <c r="I455" s="456"/>
      <c r="J455" s="456"/>
      <c r="K455" s="456"/>
      <c r="L455" s="456"/>
      <c r="M455" s="456"/>
      <c r="N455" s="456"/>
      <c r="O455" s="456"/>
      <c r="P455" s="456"/>
      <c r="Q455" s="456"/>
      <c r="R455" s="456"/>
      <c r="S455" s="456"/>
      <c r="T455" s="456"/>
      <c r="U455" s="456"/>
      <c r="V455" s="456"/>
      <c r="W455" s="456"/>
      <c r="X455" s="456"/>
      <c r="Y455" s="456"/>
      <c r="Z455" s="456"/>
      <c r="AA455" s="456"/>
      <c r="AB455" s="456"/>
      <c r="AC455" s="456"/>
      <c r="AD455" s="456"/>
      <c r="AE455" s="457"/>
      <c r="AF455" s="457"/>
      <c r="AG455" s="457"/>
      <c r="AH455" s="457"/>
      <c r="AI455" s="457"/>
      <c r="AJ455" s="457"/>
      <c r="AK455" s="457"/>
      <c r="AL455" s="457"/>
      <c r="AM455" s="457"/>
      <c r="AN455" s="457"/>
      <c r="AO455" s="458"/>
      <c r="AQ455" s="84" t="s">
        <v>395</v>
      </c>
      <c r="AU455" s="459" t="str">
        <f t="shared" ca="1" si="86"/>
        <v>T</v>
      </c>
      <c r="AV455" s="459">
        <f t="shared" si="89"/>
        <v>441</v>
      </c>
      <c r="AW455" s="259" t="str">
        <f t="shared" ca="1" si="87"/>
        <v>T441</v>
      </c>
      <c r="AX455" s="268">
        <f t="shared" si="84"/>
        <v>7</v>
      </c>
      <c r="AY455" s="259" t="str">
        <f t="shared" ca="1" si="83"/>
        <v>8. Ownership - Capital Costs</v>
      </c>
      <c r="AZ455" s="268" t="s">
        <v>1214</v>
      </c>
      <c r="BA455" s="259" t="s">
        <v>1235</v>
      </c>
      <c r="BB455" s="259">
        <v>2034</v>
      </c>
      <c r="BC455" s="259" t="str">
        <f t="shared" ca="1" si="88"/>
        <v>7_T441_Batteries_2034</v>
      </c>
      <c r="BD455" s="259" t="s">
        <v>540</v>
      </c>
      <c r="BE455" s="259"/>
      <c r="BF455" s="268" t="str">
        <f t="shared" si="85"/>
        <v>&gt;=0</v>
      </c>
      <c r="BG455" s="268" t="s">
        <v>85</v>
      </c>
      <c r="BH455" s="268" t="s">
        <v>85</v>
      </c>
    </row>
    <row r="456" spans="1:60" ht="13.5" hidden="1" customHeight="1" thickBot="1">
      <c r="A456" s="185"/>
      <c r="B456" s="584"/>
      <c r="C456" s="230"/>
      <c r="D456" s="585"/>
      <c r="E456" s="585"/>
      <c r="F456" s="456"/>
      <c r="G456" s="456"/>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457"/>
      <c r="AF456" s="457"/>
      <c r="AG456" s="457"/>
      <c r="AH456" s="457"/>
      <c r="AI456" s="457"/>
      <c r="AJ456" s="457"/>
      <c r="AK456" s="457"/>
      <c r="AL456" s="457"/>
      <c r="AM456" s="457"/>
      <c r="AN456" s="457"/>
      <c r="AO456" s="458"/>
      <c r="AQ456" s="84" t="s">
        <v>395</v>
      </c>
      <c r="AU456" s="459" t="str">
        <f t="shared" ca="1" si="86"/>
        <v>U</v>
      </c>
      <c r="AV456" s="459">
        <f t="shared" si="89"/>
        <v>441</v>
      </c>
      <c r="AW456" s="259" t="str">
        <f t="shared" ca="1" si="87"/>
        <v>U441</v>
      </c>
      <c r="AX456" s="268">
        <f t="shared" si="84"/>
        <v>7</v>
      </c>
      <c r="AY456" s="259" t="str">
        <f t="shared" ca="1" si="83"/>
        <v>8. Ownership - Capital Costs</v>
      </c>
      <c r="AZ456" s="268" t="s">
        <v>1214</v>
      </c>
      <c r="BA456" s="259" t="s">
        <v>1235</v>
      </c>
      <c r="BB456" s="259">
        <v>2035</v>
      </c>
      <c r="BC456" s="259" t="str">
        <f t="shared" ca="1" si="88"/>
        <v>7_U441_Batteries_2035</v>
      </c>
      <c r="BD456" s="259" t="s">
        <v>540</v>
      </c>
      <c r="BE456" s="259"/>
      <c r="BF456" s="268" t="str">
        <f t="shared" si="85"/>
        <v>&gt;=0</v>
      </c>
      <c r="BG456" s="268" t="s">
        <v>85</v>
      </c>
      <c r="BH456" s="268" t="s">
        <v>85</v>
      </c>
    </row>
    <row r="457" spans="1:60" ht="13.5" hidden="1" customHeight="1" thickBot="1">
      <c r="A457" s="185"/>
      <c r="B457" s="584"/>
      <c r="C457" s="230"/>
      <c r="D457" s="585"/>
      <c r="E457" s="585"/>
      <c r="F457" s="456"/>
      <c r="G457" s="456"/>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457"/>
      <c r="AF457" s="457"/>
      <c r="AG457" s="457"/>
      <c r="AH457" s="457"/>
      <c r="AI457" s="457"/>
      <c r="AJ457" s="457"/>
      <c r="AK457" s="457"/>
      <c r="AL457" s="457"/>
      <c r="AM457" s="457"/>
      <c r="AN457" s="457"/>
      <c r="AO457" s="458"/>
      <c r="AQ457" s="84" t="s">
        <v>395</v>
      </c>
      <c r="AU457" s="459" t="str">
        <f t="shared" ca="1" si="86"/>
        <v>V</v>
      </c>
      <c r="AV457" s="459">
        <f t="shared" si="89"/>
        <v>441</v>
      </c>
      <c r="AW457" s="259" t="str">
        <f t="shared" ca="1" si="87"/>
        <v>V441</v>
      </c>
      <c r="AX457" s="268">
        <f t="shared" si="84"/>
        <v>7</v>
      </c>
      <c r="AY457" s="259" t="str">
        <f t="shared" ca="1" si="83"/>
        <v>8. Ownership - Capital Costs</v>
      </c>
      <c r="AZ457" s="268" t="s">
        <v>1214</v>
      </c>
      <c r="BA457" s="259" t="s">
        <v>1235</v>
      </c>
      <c r="BB457" s="259">
        <v>2036</v>
      </c>
      <c r="BC457" s="259" t="str">
        <f t="shared" ca="1" si="88"/>
        <v>7_V441_Batteries_2036</v>
      </c>
      <c r="BD457" s="259" t="s">
        <v>540</v>
      </c>
      <c r="BE457" s="259"/>
      <c r="BF457" s="268" t="str">
        <f t="shared" si="85"/>
        <v>&gt;=0</v>
      </c>
      <c r="BG457" s="268" t="s">
        <v>85</v>
      </c>
      <c r="BH457" s="268" t="s">
        <v>85</v>
      </c>
    </row>
    <row r="458" spans="1:60" ht="13.5" hidden="1" customHeight="1" thickBot="1">
      <c r="A458" s="185"/>
      <c r="B458" s="584"/>
      <c r="C458" s="230"/>
      <c r="D458" s="585"/>
      <c r="E458" s="585"/>
      <c r="F458" s="456"/>
      <c r="G458" s="456"/>
      <c r="H458" s="456"/>
      <c r="I458" s="456"/>
      <c r="J458" s="456"/>
      <c r="K458" s="456"/>
      <c r="L458" s="456"/>
      <c r="M458" s="456"/>
      <c r="N458" s="456"/>
      <c r="O458" s="456"/>
      <c r="P458" s="456"/>
      <c r="Q458" s="456"/>
      <c r="R458" s="456"/>
      <c r="S458" s="456"/>
      <c r="T458" s="456"/>
      <c r="U458" s="456"/>
      <c r="V458" s="456"/>
      <c r="W458" s="456"/>
      <c r="X458" s="456"/>
      <c r="Y458" s="456"/>
      <c r="Z458" s="456"/>
      <c r="AA458" s="456"/>
      <c r="AB458" s="456"/>
      <c r="AC458" s="456"/>
      <c r="AD458" s="456"/>
      <c r="AE458" s="457"/>
      <c r="AF458" s="457"/>
      <c r="AG458" s="457"/>
      <c r="AH458" s="457"/>
      <c r="AI458" s="457"/>
      <c r="AJ458" s="457"/>
      <c r="AK458" s="457"/>
      <c r="AL458" s="457"/>
      <c r="AM458" s="457"/>
      <c r="AN458" s="457"/>
      <c r="AO458" s="458"/>
      <c r="AQ458" s="84" t="s">
        <v>395</v>
      </c>
      <c r="AU458" s="459" t="str">
        <f t="shared" ca="1" si="86"/>
        <v>W</v>
      </c>
      <c r="AV458" s="459">
        <f t="shared" si="89"/>
        <v>441</v>
      </c>
      <c r="AW458" s="259" t="str">
        <f t="shared" ca="1" si="87"/>
        <v>W441</v>
      </c>
      <c r="AX458" s="268">
        <f t="shared" si="84"/>
        <v>7</v>
      </c>
      <c r="AY458" s="259" t="str">
        <f t="shared" ca="1" si="83"/>
        <v>8. Ownership - Capital Costs</v>
      </c>
      <c r="AZ458" s="268" t="s">
        <v>1214</v>
      </c>
      <c r="BA458" s="259" t="s">
        <v>1235</v>
      </c>
      <c r="BB458" s="259">
        <v>2037</v>
      </c>
      <c r="BC458" s="259" t="str">
        <f t="shared" ca="1" si="88"/>
        <v>7_W441_Batteries_2037</v>
      </c>
      <c r="BD458" s="259" t="s">
        <v>540</v>
      </c>
      <c r="BE458" s="259"/>
      <c r="BF458" s="268" t="str">
        <f t="shared" si="85"/>
        <v>&gt;=0</v>
      </c>
      <c r="BG458" s="268" t="s">
        <v>85</v>
      </c>
      <c r="BH458" s="268" t="s">
        <v>85</v>
      </c>
    </row>
    <row r="459" spans="1:60" ht="13.5" hidden="1" customHeight="1" thickBot="1">
      <c r="A459" s="185"/>
      <c r="B459" s="584"/>
      <c r="C459" s="230"/>
      <c r="D459" s="585"/>
      <c r="E459" s="585"/>
      <c r="F459" s="456"/>
      <c r="G459" s="456"/>
      <c r="H459" s="456"/>
      <c r="I459" s="456"/>
      <c r="J459" s="456"/>
      <c r="K459" s="456"/>
      <c r="L459" s="456"/>
      <c r="M459" s="456"/>
      <c r="N459" s="456"/>
      <c r="O459" s="456"/>
      <c r="P459" s="456"/>
      <c r="Q459" s="456"/>
      <c r="R459" s="456"/>
      <c r="S459" s="456"/>
      <c r="T459" s="456"/>
      <c r="U459" s="456"/>
      <c r="V459" s="456"/>
      <c r="W459" s="456"/>
      <c r="X459" s="456"/>
      <c r="Y459" s="456"/>
      <c r="Z459" s="456"/>
      <c r="AA459" s="456"/>
      <c r="AB459" s="456"/>
      <c r="AC459" s="456"/>
      <c r="AD459" s="456"/>
      <c r="AE459" s="457"/>
      <c r="AF459" s="457"/>
      <c r="AG459" s="457"/>
      <c r="AH459" s="457"/>
      <c r="AI459" s="457"/>
      <c r="AJ459" s="457"/>
      <c r="AK459" s="457"/>
      <c r="AL459" s="457"/>
      <c r="AM459" s="457"/>
      <c r="AN459" s="457"/>
      <c r="AO459" s="458"/>
      <c r="AQ459" s="84" t="s">
        <v>395</v>
      </c>
      <c r="AU459" s="459" t="str">
        <f t="shared" ca="1" si="86"/>
        <v>X</v>
      </c>
      <c r="AV459" s="459">
        <f t="shared" si="89"/>
        <v>441</v>
      </c>
      <c r="AW459" s="259" t="str">
        <f t="shared" ca="1" si="87"/>
        <v>X441</v>
      </c>
      <c r="AX459" s="268">
        <f t="shared" si="84"/>
        <v>7</v>
      </c>
      <c r="AY459" s="259" t="str">
        <f t="shared" ca="1" si="83"/>
        <v>8. Ownership - Capital Costs</v>
      </c>
      <c r="AZ459" s="268" t="s">
        <v>1214</v>
      </c>
      <c r="BA459" s="259" t="s">
        <v>1235</v>
      </c>
      <c r="BB459" s="259">
        <v>2038</v>
      </c>
      <c r="BC459" s="259" t="str">
        <f t="shared" ca="1" si="88"/>
        <v>7_X441_Batteries_2038</v>
      </c>
      <c r="BD459" s="259" t="s">
        <v>540</v>
      </c>
      <c r="BE459" s="259"/>
      <c r="BF459" s="268" t="str">
        <f t="shared" si="85"/>
        <v>&gt;=0</v>
      </c>
      <c r="BG459" s="268" t="s">
        <v>85</v>
      </c>
      <c r="BH459" s="268" t="s">
        <v>85</v>
      </c>
    </row>
    <row r="460" spans="1:60" ht="13.5" hidden="1" customHeight="1" thickBot="1">
      <c r="A460" s="185"/>
      <c r="B460" s="584"/>
      <c r="C460" s="230"/>
      <c r="D460" s="585"/>
      <c r="E460" s="585"/>
      <c r="F460" s="456"/>
      <c r="G460" s="456"/>
      <c r="H460" s="456"/>
      <c r="I460" s="456"/>
      <c r="J460" s="456"/>
      <c r="K460" s="456"/>
      <c r="L460" s="456"/>
      <c r="M460" s="456"/>
      <c r="N460" s="456"/>
      <c r="O460" s="456"/>
      <c r="P460" s="456"/>
      <c r="Q460" s="456"/>
      <c r="R460" s="456"/>
      <c r="S460" s="456"/>
      <c r="T460" s="456"/>
      <c r="U460" s="456"/>
      <c r="V460" s="456"/>
      <c r="W460" s="456"/>
      <c r="X460" s="456"/>
      <c r="Y460" s="456"/>
      <c r="Z460" s="456"/>
      <c r="AA460" s="456"/>
      <c r="AB460" s="456"/>
      <c r="AC460" s="456"/>
      <c r="AD460" s="456"/>
      <c r="AE460" s="457"/>
      <c r="AF460" s="457"/>
      <c r="AG460" s="457"/>
      <c r="AH460" s="457"/>
      <c r="AI460" s="457"/>
      <c r="AJ460" s="457"/>
      <c r="AK460" s="457"/>
      <c r="AL460" s="457"/>
      <c r="AM460" s="457"/>
      <c r="AN460" s="457"/>
      <c r="AO460" s="458"/>
      <c r="AQ460" s="84" t="s">
        <v>395</v>
      </c>
      <c r="AU460" s="459" t="str">
        <f t="shared" ca="1" si="86"/>
        <v>Y</v>
      </c>
      <c r="AV460" s="459">
        <f t="shared" si="89"/>
        <v>441</v>
      </c>
      <c r="AW460" s="259" t="str">
        <f t="shared" ca="1" si="87"/>
        <v>Y441</v>
      </c>
      <c r="AX460" s="268">
        <f t="shared" si="84"/>
        <v>7</v>
      </c>
      <c r="AY460" s="259" t="str">
        <f t="shared" ca="1" si="83"/>
        <v>8. Ownership - Capital Costs</v>
      </c>
      <c r="AZ460" s="268" t="s">
        <v>1214</v>
      </c>
      <c r="BA460" s="259" t="s">
        <v>1235</v>
      </c>
      <c r="BB460" s="259">
        <v>2039</v>
      </c>
      <c r="BC460" s="259" t="str">
        <f t="shared" ca="1" si="88"/>
        <v>7_Y441_Batteries_2039</v>
      </c>
      <c r="BD460" s="259" t="s">
        <v>540</v>
      </c>
      <c r="BE460" s="259"/>
      <c r="BF460" s="268" t="str">
        <f t="shared" si="85"/>
        <v>&gt;=0</v>
      </c>
      <c r="BG460" s="268" t="s">
        <v>85</v>
      </c>
      <c r="BH460" s="268" t="s">
        <v>85</v>
      </c>
    </row>
    <row r="461" spans="1:60" ht="13.5" hidden="1" customHeight="1" thickBot="1">
      <c r="A461" s="185"/>
      <c r="B461" s="584"/>
      <c r="C461" s="230"/>
      <c r="D461" s="585"/>
      <c r="E461" s="585"/>
      <c r="F461" s="456"/>
      <c r="G461" s="456"/>
      <c r="H461" s="456"/>
      <c r="I461" s="456"/>
      <c r="J461" s="456"/>
      <c r="K461" s="456"/>
      <c r="L461" s="456"/>
      <c r="M461" s="456"/>
      <c r="N461" s="456"/>
      <c r="O461" s="456"/>
      <c r="P461" s="456"/>
      <c r="Q461" s="456"/>
      <c r="R461" s="456"/>
      <c r="S461" s="456"/>
      <c r="T461" s="456"/>
      <c r="U461" s="456"/>
      <c r="V461" s="456"/>
      <c r="W461" s="456"/>
      <c r="X461" s="456"/>
      <c r="Y461" s="456"/>
      <c r="Z461" s="456"/>
      <c r="AA461" s="456"/>
      <c r="AB461" s="456"/>
      <c r="AC461" s="456"/>
      <c r="AD461" s="456"/>
      <c r="AE461" s="457"/>
      <c r="AF461" s="457"/>
      <c r="AG461" s="457"/>
      <c r="AH461" s="457"/>
      <c r="AI461" s="457"/>
      <c r="AJ461" s="457"/>
      <c r="AK461" s="457"/>
      <c r="AL461" s="457"/>
      <c r="AM461" s="457"/>
      <c r="AN461" s="457"/>
      <c r="AO461" s="458"/>
      <c r="AQ461" s="84" t="s">
        <v>395</v>
      </c>
      <c r="AU461" s="459" t="str">
        <f t="shared" ca="1" si="86"/>
        <v>Z</v>
      </c>
      <c r="AV461" s="459">
        <f t="shared" si="89"/>
        <v>441</v>
      </c>
      <c r="AW461" s="259" t="str">
        <f t="shared" ca="1" si="87"/>
        <v>Z441</v>
      </c>
      <c r="AX461" s="268">
        <f t="shared" si="84"/>
        <v>7</v>
      </c>
      <c r="AY461" s="259" t="str">
        <f t="shared" ca="1" si="83"/>
        <v>8. Ownership - Capital Costs</v>
      </c>
      <c r="AZ461" s="268" t="s">
        <v>1214</v>
      </c>
      <c r="BA461" s="259" t="s">
        <v>1235</v>
      </c>
      <c r="BB461" s="259">
        <v>2040</v>
      </c>
      <c r="BC461" s="259" t="str">
        <f t="shared" ca="1" si="88"/>
        <v>7_Z441_Batteries_2040</v>
      </c>
      <c r="BD461" s="259" t="s">
        <v>540</v>
      </c>
      <c r="BE461" s="259"/>
      <c r="BF461" s="268" t="str">
        <f t="shared" si="85"/>
        <v>&gt;=0</v>
      </c>
      <c r="BG461" s="268" t="s">
        <v>85</v>
      </c>
      <c r="BH461" s="268" t="s">
        <v>85</v>
      </c>
    </row>
    <row r="462" spans="1:60" ht="13.5" hidden="1" customHeight="1" thickBot="1">
      <c r="A462" s="185"/>
      <c r="B462" s="584"/>
      <c r="C462" s="230"/>
      <c r="D462" s="585"/>
      <c r="E462" s="585"/>
      <c r="F462" s="456"/>
      <c r="G462" s="456"/>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457"/>
      <c r="AF462" s="457"/>
      <c r="AG462" s="457"/>
      <c r="AH462" s="457"/>
      <c r="AI462" s="457"/>
      <c r="AJ462" s="457"/>
      <c r="AK462" s="457"/>
      <c r="AL462" s="457"/>
      <c r="AM462" s="457"/>
      <c r="AN462" s="457"/>
      <c r="AO462" s="458"/>
      <c r="AQ462" s="84" t="s">
        <v>395</v>
      </c>
      <c r="AU462" s="459" t="str">
        <f t="shared" ca="1" si="86"/>
        <v>AA</v>
      </c>
      <c r="AV462" s="459">
        <f t="shared" si="89"/>
        <v>441</v>
      </c>
      <c r="AW462" s="259" t="str">
        <f t="shared" ca="1" si="87"/>
        <v>AA441</v>
      </c>
      <c r="AX462" s="268">
        <f t="shared" si="84"/>
        <v>7</v>
      </c>
      <c r="AY462" s="259" t="str">
        <f t="shared" ca="1" si="83"/>
        <v>8. Ownership - Capital Costs</v>
      </c>
      <c r="AZ462" s="268" t="s">
        <v>1214</v>
      </c>
      <c r="BA462" s="259" t="s">
        <v>1235</v>
      </c>
      <c r="BB462" s="259">
        <v>2041</v>
      </c>
      <c r="BC462" s="259" t="str">
        <f t="shared" ca="1" si="88"/>
        <v>7_AA441_Batteries_2041</v>
      </c>
      <c r="BD462" s="259" t="s">
        <v>540</v>
      </c>
      <c r="BE462" s="259"/>
      <c r="BF462" s="268" t="str">
        <f t="shared" si="85"/>
        <v>&gt;=0</v>
      </c>
      <c r="BG462" s="268" t="s">
        <v>85</v>
      </c>
      <c r="BH462" s="268" t="s">
        <v>85</v>
      </c>
    </row>
    <row r="463" spans="1:60" ht="13.5" hidden="1" customHeight="1" thickBot="1">
      <c r="A463" s="185"/>
      <c r="B463" s="584"/>
      <c r="C463" s="230"/>
      <c r="D463" s="585"/>
      <c r="E463" s="585"/>
      <c r="F463" s="456"/>
      <c r="G463" s="456"/>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457"/>
      <c r="AF463" s="457"/>
      <c r="AG463" s="457"/>
      <c r="AH463" s="457"/>
      <c r="AI463" s="457"/>
      <c r="AJ463" s="457"/>
      <c r="AK463" s="457"/>
      <c r="AL463" s="457"/>
      <c r="AM463" s="457"/>
      <c r="AN463" s="457"/>
      <c r="AO463" s="458"/>
      <c r="AQ463" s="84" t="s">
        <v>395</v>
      </c>
      <c r="AU463" s="459" t="str">
        <f t="shared" ca="1" si="86"/>
        <v>AB</v>
      </c>
      <c r="AV463" s="459">
        <f t="shared" si="89"/>
        <v>441</v>
      </c>
      <c r="AW463" s="259" t="str">
        <f t="shared" ca="1" si="87"/>
        <v>AB441</v>
      </c>
      <c r="AX463" s="268">
        <f t="shared" si="84"/>
        <v>7</v>
      </c>
      <c r="AY463" s="259" t="str">
        <f t="shared" ca="1" si="83"/>
        <v>8. Ownership - Capital Costs</v>
      </c>
      <c r="AZ463" s="268" t="s">
        <v>1214</v>
      </c>
      <c r="BA463" s="259" t="s">
        <v>1235</v>
      </c>
      <c r="BB463" s="259">
        <v>2042</v>
      </c>
      <c r="BC463" s="259" t="str">
        <f t="shared" ca="1" si="88"/>
        <v>7_AB441_Batteries_2042</v>
      </c>
      <c r="BD463" s="259" t="s">
        <v>540</v>
      </c>
      <c r="BE463" s="259"/>
      <c r="BF463" s="268" t="str">
        <f t="shared" si="85"/>
        <v>&gt;=0</v>
      </c>
      <c r="BG463" s="268" t="s">
        <v>85</v>
      </c>
      <c r="BH463" s="268" t="s">
        <v>85</v>
      </c>
    </row>
    <row r="464" spans="1:60" ht="13.5" hidden="1" customHeight="1" thickBot="1">
      <c r="A464" s="185"/>
      <c r="B464" s="584"/>
      <c r="C464" s="230"/>
      <c r="D464" s="585"/>
      <c r="E464" s="585"/>
      <c r="F464" s="456"/>
      <c r="G464" s="456"/>
      <c r="H464" s="456"/>
      <c r="I464" s="456"/>
      <c r="J464" s="456"/>
      <c r="K464" s="456"/>
      <c r="L464" s="456"/>
      <c r="M464" s="456"/>
      <c r="N464" s="456"/>
      <c r="O464" s="456"/>
      <c r="P464" s="456"/>
      <c r="Q464" s="456"/>
      <c r="R464" s="456"/>
      <c r="S464" s="456"/>
      <c r="T464" s="456"/>
      <c r="U464" s="456"/>
      <c r="V464" s="456"/>
      <c r="W464" s="456"/>
      <c r="X464" s="456"/>
      <c r="Y464" s="456"/>
      <c r="Z464" s="456"/>
      <c r="AA464" s="456"/>
      <c r="AB464" s="456"/>
      <c r="AC464" s="456"/>
      <c r="AD464" s="456"/>
      <c r="AE464" s="457"/>
      <c r="AF464" s="457"/>
      <c r="AG464" s="457"/>
      <c r="AH464" s="457"/>
      <c r="AI464" s="457"/>
      <c r="AJ464" s="457"/>
      <c r="AK464" s="457"/>
      <c r="AL464" s="457"/>
      <c r="AM464" s="457"/>
      <c r="AN464" s="457"/>
      <c r="AO464" s="458"/>
      <c r="AQ464" s="84" t="s">
        <v>395</v>
      </c>
      <c r="AU464" s="459" t="str">
        <f t="shared" ca="1" si="86"/>
        <v>AC</v>
      </c>
      <c r="AV464" s="459">
        <f t="shared" si="89"/>
        <v>441</v>
      </c>
      <c r="AW464" s="259" t="str">
        <f t="shared" ca="1" si="87"/>
        <v>AC441</v>
      </c>
      <c r="AX464" s="268">
        <f t="shared" si="84"/>
        <v>7</v>
      </c>
      <c r="AY464" s="259" t="str">
        <f t="shared" ca="1" si="83"/>
        <v>8. Ownership - Capital Costs</v>
      </c>
      <c r="AZ464" s="268" t="s">
        <v>1214</v>
      </c>
      <c r="BA464" s="259" t="s">
        <v>1235</v>
      </c>
      <c r="BB464" s="259">
        <v>2043</v>
      </c>
      <c r="BC464" s="259" t="str">
        <f t="shared" ca="1" si="88"/>
        <v>7_AC441_Batteries_2043</v>
      </c>
      <c r="BD464" s="259" t="s">
        <v>540</v>
      </c>
      <c r="BE464" s="259"/>
      <c r="BF464" s="268" t="str">
        <f t="shared" si="85"/>
        <v>&gt;=0</v>
      </c>
      <c r="BG464" s="268" t="s">
        <v>85</v>
      </c>
      <c r="BH464" s="268" t="s">
        <v>85</v>
      </c>
    </row>
    <row r="465" spans="1:60" ht="13.5" hidden="1" customHeight="1" thickBot="1">
      <c r="A465" s="185"/>
      <c r="B465" s="584"/>
      <c r="C465" s="230"/>
      <c r="D465" s="585"/>
      <c r="E465" s="585"/>
      <c r="F465" s="456"/>
      <c r="G465" s="456"/>
      <c r="H465" s="456"/>
      <c r="I465" s="456"/>
      <c r="J465" s="456"/>
      <c r="K465" s="456"/>
      <c r="L465" s="456"/>
      <c r="M465" s="456"/>
      <c r="N465" s="456"/>
      <c r="O465" s="456"/>
      <c r="P465" s="456"/>
      <c r="Q465" s="456"/>
      <c r="R465" s="456"/>
      <c r="S465" s="456"/>
      <c r="T465" s="456"/>
      <c r="U465" s="456"/>
      <c r="V465" s="456"/>
      <c r="W465" s="456"/>
      <c r="X465" s="456"/>
      <c r="Y465" s="456"/>
      <c r="Z465" s="456"/>
      <c r="AA465" s="456"/>
      <c r="AB465" s="456"/>
      <c r="AC465" s="456"/>
      <c r="AD465" s="456"/>
      <c r="AE465" s="457"/>
      <c r="AF465" s="457"/>
      <c r="AG465" s="457"/>
      <c r="AH465" s="457"/>
      <c r="AI465" s="457"/>
      <c r="AJ465" s="457"/>
      <c r="AK465" s="457"/>
      <c r="AL465" s="457"/>
      <c r="AM465" s="457"/>
      <c r="AN465" s="457"/>
      <c r="AO465" s="458"/>
      <c r="AQ465" s="84" t="s">
        <v>395</v>
      </c>
      <c r="AU465" s="459" t="str">
        <f t="shared" ca="1" si="86"/>
        <v>AD</v>
      </c>
      <c r="AV465" s="459">
        <f t="shared" si="89"/>
        <v>441</v>
      </c>
      <c r="AW465" s="259" t="str">
        <f t="shared" ca="1" si="87"/>
        <v>AD441</v>
      </c>
      <c r="AX465" s="268">
        <f t="shared" si="84"/>
        <v>7</v>
      </c>
      <c r="AY465" s="259" t="str">
        <f t="shared" ca="1" si="83"/>
        <v>8. Ownership - Capital Costs</v>
      </c>
      <c r="AZ465" s="268" t="s">
        <v>1214</v>
      </c>
      <c r="BA465" s="259" t="s">
        <v>1235</v>
      </c>
      <c r="BB465" s="259">
        <v>2044</v>
      </c>
      <c r="BC465" s="259" t="str">
        <f t="shared" ca="1" si="88"/>
        <v>7_AD441_Batteries_2044</v>
      </c>
      <c r="BD465" s="259" t="s">
        <v>540</v>
      </c>
      <c r="BE465" s="259"/>
      <c r="BF465" s="268" t="str">
        <f t="shared" si="85"/>
        <v>&gt;=0</v>
      </c>
      <c r="BG465" s="268" t="s">
        <v>85</v>
      </c>
      <c r="BH465" s="268" t="s">
        <v>85</v>
      </c>
    </row>
    <row r="466" spans="1:60" ht="13.5" hidden="1" customHeight="1" thickBot="1">
      <c r="A466" s="185"/>
      <c r="B466" s="584"/>
      <c r="C466" s="230"/>
      <c r="D466" s="585"/>
      <c r="E466" s="585"/>
      <c r="F466" s="456"/>
      <c r="G466" s="456"/>
      <c r="H466" s="456"/>
      <c r="I466" s="456"/>
      <c r="J466" s="456"/>
      <c r="K466" s="456"/>
      <c r="L466" s="456"/>
      <c r="M466" s="456"/>
      <c r="N466" s="456"/>
      <c r="O466" s="456"/>
      <c r="P466" s="456"/>
      <c r="Q466" s="456"/>
      <c r="R466" s="456"/>
      <c r="S466" s="456"/>
      <c r="T466" s="456"/>
      <c r="U466" s="456"/>
      <c r="V466" s="456"/>
      <c r="W466" s="456"/>
      <c r="X466" s="456"/>
      <c r="Y466" s="456"/>
      <c r="Z466" s="456"/>
      <c r="AA466" s="456"/>
      <c r="AB466" s="456"/>
      <c r="AC466" s="456"/>
      <c r="AD466" s="456"/>
      <c r="AE466" s="457"/>
      <c r="AF466" s="457"/>
      <c r="AG466" s="457"/>
      <c r="AH466" s="457"/>
      <c r="AI466" s="457"/>
      <c r="AJ466" s="457"/>
      <c r="AK466" s="457"/>
      <c r="AL466" s="457"/>
      <c r="AM466" s="457"/>
      <c r="AN466" s="457"/>
      <c r="AO466" s="458"/>
      <c r="AQ466" s="84" t="s">
        <v>395</v>
      </c>
      <c r="AU466" s="459" t="str">
        <f t="shared" ca="1" si="86"/>
        <v>AE</v>
      </c>
      <c r="AV466" s="459">
        <f t="shared" si="89"/>
        <v>441</v>
      </c>
      <c r="AW466" s="259" t="str">
        <f t="shared" ca="1" si="87"/>
        <v>AE441</v>
      </c>
      <c r="AX466" s="268">
        <f t="shared" si="84"/>
        <v>7</v>
      </c>
      <c r="AY466" s="259" t="str">
        <f t="shared" ca="1" si="83"/>
        <v>8. Ownership - Capital Costs</v>
      </c>
      <c r="AZ466" s="268" t="s">
        <v>1214</v>
      </c>
      <c r="BA466" s="259" t="s">
        <v>1235</v>
      </c>
      <c r="BB466" s="259">
        <v>2045</v>
      </c>
      <c r="BC466" s="259" t="str">
        <f t="shared" ca="1" si="88"/>
        <v>7_AE441_Batteries_2045</v>
      </c>
      <c r="BD466" s="259" t="s">
        <v>540</v>
      </c>
      <c r="BE466" s="259"/>
      <c r="BF466" s="268" t="str">
        <f t="shared" si="85"/>
        <v>&gt;=0</v>
      </c>
      <c r="BG466" s="268" t="s">
        <v>85</v>
      </c>
      <c r="BH466" s="268" t="s">
        <v>85</v>
      </c>
    </row>
    <row r="467" spans="1:60" ht="13.5" hidden="1" customHeight="1" thickBot="1">
      <c r="A467" s="185"/>
      <c r="B467" s="584"/>
      <c r="C467" s="230"/>
      <c r="D467" s="585"/>
      <c r="E467" s="585"/>
      <c r="F467" s="456"/>
      <c r="G467" s="456"/>
      <c r="H467" s="456"/>
      <c r="I467" s="456"/>
      <c r="J467" s="456"/>
      <c r="K467" s="456"/>
      <c r="L467" s="456"/>
      <c r="M467" s="456"/>
      <c r="N467" s="456"/>
      <c r="O467" s="456"/>
      <c r="P467" s="456"/>
      <c r="Q467" s="456"/>
      <c r="R467" s="456"/>
      <c r="S467" s="456"/>
      <c r="T467" s="456"/>
      <c r="U467" s="456"/>
      <c r="V467" s="456"/>
      <c r="W467" s="456"/>
      <c r="X467" s="456"/>
      <c r="Y467" s="456"/>
      <c r="Z467" s="456"/>
      <c r="AA467" s="456"/>
      <c r="AB467" s="456"/>
      <c r="AC467" s="456"/>
      <c r="AD467" s="456"/>
      <c r="AE467" s="457"/>
      <c r="AF467" s="457"/>
      <c r="AG467" s="457"/>
      <c r="AH467" s="457"/>
      <c r="AI467" s="457"/>
      <c r="AJ467" s="457"/>
      <c r="AK467" s="457"/>
      <c r="AL467" s="457"/>
      <c r="AM467" s="457"/>
      <c r="AN467" s="457"/>
      <c r="AO467" s="458"/>
      <c r="AQ467" s="84" t="s">
        <v>395</v>
      </c>
      <c r="AU467" s="459" t="str">
        <f t="shared" ca="1" si="86"/>
        <v>AF</v>
      </c>
      <c r="AV467" s="459">
        <f t="shared" si="89"/>
        <v>441</v>
      </c>
      <c r="AW467" s="259" t="str">
        <f t="shared" ca="1" si="87"/>
        <v>AF441</v>
      </c>
      <c r="AX467" s="268">
        <f t="shared" si="84"/>
        <v>7</v>
      </c>
      <c r="AY467" s="259" t="str">
        <f t="shared" ca="1" si="83"/>
        <v>8. Ownership - Capital Costs</v>
      </c>
      <c r="AZ467" s="268" t="s">
        <v>1214</v>
      </c>
      <c r="BA467" s="259" t="s">
        <v>1235</v>
      </c>
      <c r="BB467" s="259">
        <v>2046</v>
      </c>
      <c r="BC467" s="259" t="str">
        <f t="shared" ca="1" si="88"/>
        <v>7_AF441_Batteries_2046</v>
      </c>
      <c r="BD467" s="259" t="s">
        <v>540</v>
      </c>
      <c r="BE467" s="259"/>
      <c r="BF467" s="268" t="str">
        <f t="shared" si="85"/>
        <v>&gt;=0</v>
      </c>
      <c r="BG467" s="268" t="s">
        <v>85</v>
      </c>
      <c r="BH467" s="268" t="s">
        <v>85</v>
      </c>
    </row>
    <row r="468" spans="1:60" ht="13.5" hidden="1" customHeight="1" thickBot="1">
      <c r="A468" s="185"/>
      <c r="B468" s="584"/>
      <c r="C468" s="230"/>
      <c r="D468" s="585"/>
      <c r="E468" s="585"/>
      <c r="F468" s="456"/>
      <c r="G468" s="456"/>
      <c r="H468" s="456"/>
      <c r="I468" s="456"/>
      <c r="J468" s="456"/>
      <c r="K468" s="456"/>
      <c r="L468" s="456"/>
      <c r="M468" s="456"/>
      <c r="N468" s="456"/>
      <c r="O468" s="456"/>
      <c r="P468" s="456"/>
      <c r="Q468" s="456"/>
      <c r="R468" s="456"/>
      <c r="S468" s="456"/>
      <c r="T468" s="456"/>
      <c r="U468" s="456"/>
      <c r="V468" s="456"/>
      <c r="W468" s="456"/>
      <c r="X468" s="456"/>
      <c r="Y468" s="456"/>
      <c r="Z468" s="456"/>
      <c r="AA468" s="456"/>
      <c r="AB468" s="456"/>
      <c r="AC468" s="456"/>
      <c r="AD468" s="456"/>
      <c r="AE468" s="457"/>
      <c r="AF468" s="457"/>
      <c r="AG468" s="457"/>
      <c r="AH468" s="457"/>
      <c r="AI468" s="457"/>
      <c r="AJ468" s="457"/>
      <c r="AK468" s="457"/>
      <c r="AL468" s="457"/>
      <c r="AM468" s="457"/>
      <c r="AN468" s="457"/>
      <c r="AO468" s="458"/>
      <c r="AQ468" s="84" t="s">
        <v>395</v>
      </c>
      <c r="AU468" s="459" t="str">
        <f t="shared" ca="1" si="86"/>
        <v>AG</v>
      </c>
      <c r="AV468" s="459">
        <f t="shared" si="89"/>
        <v>441</v>
      </c>
      <c r="AW468" s="259" t="str">
        <f t="shared" ca="1" si="87"/>
        <v>AG441</v>
      </c>
      <c r="AX468" s="268">
        <f t="shared" si="84"/>
        <v>7</v>
      </c>
      <c r="AY468" s="259" t="str">
        <f t="shared" ca="1" si="83"/>
        <v>8. Ownership - Capital Costs</v>
      </c>
      <c r="AZ468" s="268" t="s">
        <v>1214</v>
      </c>
      <c r="BA468" s="259" t="s">
        <v>1235</v>
      </c>
      <c r="BB468" s="259">
        <v>2047</v>
      </c>
      <c r="BC468" s="259" t="str">
        <f t="shared" ca="1" si="88"/>
        <v>7_AG441_Batteries_2047</v>
      </c>
      <c r="BD468" s="259" t="s">
        <v>540</v>
      </c>
      <c r="BE468" s="259"/>
      <c r="BF468" s="268" t="str">
        <f t="shared" si="85"/>
        <v>&gt;=0</v>
      </c>
      <c r="BG468" s="268" t="s">
        <v>85</v>
      </c>
      <c r="BH468" s="268" t="s">
        <v>85</v>
      </c>
    </row>
    <row r="469" spans="1:60" ht="13.5" hidden="1" customHeight="1" thickBot="1">
      <c r="A469" s="185"/>
      <c r="B469" s="584"/>
      <c r="C469" s="230"/>
      <c r="D469" s="585"/>
      <c r="E469" s="585"/>
      <c r="F469" s="456"/>
      <c r="G469" s="456"/>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6"/>
      <c r="AD469" s="456"/>
      <c r="AE469" s="457"/>
      <c r="AF469" s="457"/>
      <c r="AG469" s="457"/>
      <c r="AH469" s="457"/>
      <c r="AI469" s="457"/>
      <c r="AJ469" s="457"/>
      <c r="AK469" s="457"/>
      <c r="AL469" s="457"/>
      <c r="AM469" s="457"/>
      <c r="AN469" s="457"/>
      <c r="AO469" s="458"/>
      <c r="AQ469" s="84" t="s">
        <v>395</v>
      </c>
      <c r="AU469" s="459" t="str">
        <f t="shared" ca="1" si="86"/>
        <v>AH</v>
      </c>
      <c r="AV469" s="459">
        <f t="shared" si="89"/>
        <v>441</v>
      </c>
      <c r="AW469" s="259" t="str">
        <f t="shared" ca="1" si="87"/>
        <v>AH441</v>
      </c>
      <c r="AX469" s="268">
        <f t="shared" si="84"/>
        <v>7</v>
      </c>
      <c r="AY469" s="259" t="str">
        <f t="shared" ca="1" si="83"/>
        <v>8. Ownership - Capital Costs</v>
      </c>
      <c r="AZ469" s="268" t="s">
        <v>1214</v>
      </c>
      <c r="BA469" s="259" t="s">
        <v>1235</v>
      </c>
      <c r="BB469" s="259">
        <v>2048</v>
      </c>
      <c r="BC469" s="259" t="str">
        <f t="shared" ca="1" si="88"/>
        <v>7_AH441_Batteries_2048</v>
      </c>
      <c r="BD469" s="259" t="s">
        <v>540</v>
      </c>
      <c r="BE469" s="259"/>
      <c r="BF469" s="268" t="str">
        <f t="shared" si="85"/>
        <v>&gt;=0</v>
      </c>
      <c r="BG469" s="268" t="s">
        <v>85</v>
      </c>
      <c r="BH469" s="268" t="s">
        <v>85</v>
      </c>
    </row>
    <row r="470" spans="1:60" ht="13.5" hidden="1" customHeight="1" thickBot="1">
      <c r="A470" s="185"/>
      <c r="B470" s="584"/>
      <c r="C470" s="230"/>
      <c r="D470" s="585"/>
      <c r="E470" s="585"/>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56"/>
      <c r="AB470" s="456"/>
      <c r="AC470" s="456"/>
      <c r="AD470" s="456"/>
      <c r="AE470" s="457"/>
      <c r="AF470" s="457"/>
      <c r="AG470" s="457"/>
      <c r="AH470" s="457"/>
      <c r="AI470" s="457"/>
      <c r="AJ470" s="457"/>
      <c r="AK470" s="457"/>
      <c r="AL470" s="457"/>
      <c r="AM470" s="457"/>
      <c r="AN470" s="457"/>
      <c r="AO470" s="458"/>
      <c r="AQ470" s="84" t="s">
        <v>395</v>
      </c>
      <c r="AU470" s="459" t="str">
        <f t="shared" ca="1" si="86"/>
        <v>AI</v>
      </c>
      <c r="AV470" s="459">
        <f t="shared" si="89"/>
        <v>441</v>
      </c>
      <c r="AW470" s="259" t="str">
        <f t="shared" ca="1" si="87"/>
        <v>AI441</v>
      </c>
      <c r="AX470" s="268">
        <f t="shared" si="84"/>
        <v>7</v>
      </c>
      <c r="AY470" s="259" t="str">
        <f t="shared" ca="1" si="83"/>
        <v>8. Ownership - Capital Costs</v>
      </c>
      <c r="AZ470" s="268" t="s">
        <v>1214</v>
      </c>
      <c r="BA470" s="259" t="s">
        <v>1235</v>
      </c>
      <c r="BB470" s="259">
        <v>2049</v>
      </c>
      <c r="BC470" s="259" t="str">
        <f t="shared" ca="1" si="88"/>
        <v>7_AI441_Batteries_2049</v>
      </c>
      <c r="BD470" s="259" t="s">
        <v>540</v>
      </c>
      <c r="BE470" s="259"/>
      <c r="BF470" s="268" t="str">
        <f t="shared" si="85"/>
        <v>&gt;=0</v>
      </c>
      <c r="BG470" s="268" t="s">
        <v>85</v>
      </c>
      <c r="BH470" s="268" t="s">
        <v>85</v>
      </c>
    </row>
    <row r="471" spans="1:60" ht="13.5" hidden="1" customHeight="1" thickBot="1">
      <c r="A471" s="185"/>
      <c r="B471" s="584"/>
      <c r="C471" s="230"/>
      <c r="D471" s="585"/>
      <c r="E471" s="585"/>
      <c r="F471" s="456"/>
      <c r="G471" s="456"/>
      <c r="H471" s="456"/>
      <c r="I471" s="456"/>
      <c r="J471" s="456"/>
      <c r="K471" s="456"/>
      <c r="L471" s="456"/>
      <c r="M471" s="456"/>
      <c r="N471" s="456"/>
      <c r="O471" s="456"/>
      <c r="P471" s="456"/>
      <c r="Q471" s="456"/>
      <c r="R471" s="456"/>
      <c r="S471" s="456"/>
      <c r="T471" s="456"/>
      <c r="U471" s="456"/>
      <c r="V471" s="456"/>
      <c r="W471" s="456"/>
      <c r="X471" s="456"/>
      <c r="Y471" s="456"/>
      <c r="Z471" s="456"/>
      <c r="AA471" s="456"/>
      <c r="AB471" s="456"/>
      <c r="AC471" s="456"/>
      <c r="AD471" s="456"/>
      <c r="AE471" s="457"/>
      <c r="AF471" s="457"/>
      <c r="AG471" s="457"/>
      <c r="AH471" s="457"/>
      <c r="AI471" s="457"/>
      <c r="AJ471" s="457"/>
      <c r="AK471" s="457"/>
      <c r="AL471" s="457"/>
      <c r="AM471" s="457"/>
      <c r="AN471" s="457"/>
      <c r="AO471" s="458"/>
      <c r="AQ471" s="84" t="s">
        <v>395</v>
      </c>
      <c r="AU471" s="459" t="str">
        <f t="shared" ca="1" si="86"/>
        <v>AJ</v>
      </c>
      <c r="AV471" s="459">
        <f t="shared" si="89"/>
        <v>441</v>
      </c>
      <c r="AW471" s="259" t="str">
        <f t="shared" ca="1" si="87"/>
        <v>AJ441</v>
      </c>
      <c r="AX471" s="268">
        <f t="shared" si="84"/>
        <v>7</v>
      </c>
      <c r="AY471" s="259" t="str">
        <f t="shared" ca="1" si="83"/>
        <v>8. Ownership - Capital Costs</v>
      </c>
      <c r="AZ471" s="268" t="s">
        <v>1214</v>
      </c>
      <c r="BA471" s="259" t="s">
        <v>1235</v>
      </c>
      <c r="BB471" s="259">
        <v>2050</v>
      </c>
      <c r="BC471" s="259" t="str">
        <f t="shared" ca="1" si="88"/>
        <v>7_AJ441_Batteries_2050</v>
      </c>
      <c r="BD471" s="259" t="s">
        <v>540</v>
      </c>
      <c r="BE471" s="259"/>
      <c r="BF471" s="268" t="str">
        <f t="shared" si="85"/>
        <v>&gt;=0</v>
      </c>
      <c r="BG471" s="268" t="s">
        <v>85</v>
      </c>
      <c r="BH471" s="268" t="s">
        <v>85</v>
      </c>
    </row>
    <row r="472" spans="1:60" ht="13.5" hidden="1" customHeight="1" thickBot="1">
      <c r="A472" s="185"/>
      <c r="B472" s="584"/>
      <c r="C472" s="230"/>
      <c r="D472" s="585"/>
      <c r="E472" s="585"/>
      <c r="F472" s="456"/>
      <c r="G472" s="456"/>
      <c r="H472" s="456"/>
      <c r="I472" s="456"/>
      <c r="J472" s="456"/>
      <c r="K472" s="456"/>
      <c r="L472" s="456"/>
      <c r="M472" s="456"/>
      <c r="N472" s="456"/>
      <c r="O472" s="456"/>
      <c r="P472" s="456"/>
      <c r="Q472" s="456"/>
      <c r="R472" s="456"/>
      <c r="S472" s="456"/>
      <c r="T472" s="456"/>
      <c r="U472" s="456"/>
      <c r="V472" s="456"/>
      <c r="W472" s="456"/>
      <c r="X472" s="456"/>
      <c r="Y472" s="456"/>
      <c r="Z472" s="456"/>
      <c r="AA472" s="456"/>
      <c r="AB472" s="456"/>
      <c r="AC472" s="456"/>
      <c r="AD472" s="456"/>
      <c r="AE472" s="457"/>
      <c r="AF472" s="457"/>
      <c r="AG472" s="457"/>
      <c r="AH472" s="457"/>
      <c r="AI472" s="457"/>
      <c r="AJ472" s="457"/>
      <c r="AK472" s="457"/>
      <c r="AL472" s="457"/>
      <c r="AM472" s="457"/>
      <c r="AN472" s="457"/>
      <c r="AO472" s="458"/>
      <c r="AQ472" s="84" t="s">
        <v>395</v>
      </c>
      <c r="AU472" s="459" t="str">
        <f t="shared" ca="1" si="86"/>
        <v>AK</v>
      </c>
      <c r="AV472" s="459">
        <f t="shared" si="89"/>
        <v>441</v>
      </c>
      <c r="AW472" s="259" t="str">
        <f t="shared" ca="1" si="87"/>
        <v>AK441</v>
      </c>
      <c r="AX472" s="268">
        <f t="shared" si="84"/>
        <v>7</v>
      </c>
      <c r="AY472" s="259" t="str">
        <f t="shared" ca="1" si="83"/>
        <v>8. Ownership - Capital Costs</v>
      </c>
      <c r="AZ472" s="268" t="s">
        <v>1214</v>
      </c>
      <c r="BA472" s="259" t="s">
        <v>1235</v>
      </c>
      <c r="BB472" s="259">
        <v>2051</v>
      </c>
      <c r="BC472" s="259" t="str">
        <f t="shared" ca="1" si="88"/>
        <v>7_AK441_Batteries_2051</v>
      </c>
      <c r="BD472" s="259" t="s">
        <v>540</v>
      </c>
      <c r="BE472" s="259"/>
      <c r="BF472" s="268" t="str">
        <f t="shared" si="85"/>
        <v>&gt;=0</v>
      </c>
      <c r="BG472" s="268" t="s">
        <v>85</v>
      </c>
      <c r="BH472" s="268" t="s">
        <v>85</v>
      </c>
    </row>
    <row r="473" spans="1:60" ht="13.5" hidden="1" customHeight="1" thickBot="1">
      <c r="A473" s="185"/>
      <c r="B473" s="584"/>
      <c r="C473" s="230"/>
      <c r="D473" s="585"/>
      <c r="E473" s="585"/>
      <c r="F473" s="456"/>
      <c r="G473" s="456"/>
      <c r="H473" s="456"/>
      <c r="I473" s="456"/>
      <c r="J473" s="456"/>
      <c r="K473" s="456"/>
      <c r="L473" s="456"/>
      <c r="M473" s="456"/>
      <c r="N473" s="456"/>
      <c r="O473" s="456"/>
      <c r="P473" s="456"/>
      <c r="Q473" s="456"/>
      <c r="R473" s="456"/>
      <c r="S473" s="456"/>
      <c r="T473" s="456"/>
      <c r="U473" s="456"/>
      <c r="V473" s="456"/>
      <c r="W473" s="456"/>
      <c r="X473" s="456"/>
      <c r="Y473" s="456"/>
      <c r="Z473" s="456"/>
      <c r="AA473" s="456"/>
      <c r="AB473" s="456"/>
      <c r="AC473" s="456"/>
      <c r="AD473" s="456"/>
      <c r="AE473" s="457"/>
      <c r="AF473" s="457"/>
      <c r="AG473" s="457"/>
      <c r="AH473" s="457"/>
      <c r="AI473" s="457"/>
      <c r="AJ473" s="457"/>
      <c r="AK473" s="457"/>
      <c r="AL473" s="457"/>
      <c r="AM473" s="457"/>
      <c r="AN473" s="457"/>
      <c r="AO473" s="458"/>
      <c r="AQ473" s="84" t="s">
        <v>395</v>
      </c>
      <c r="AU473" s="459" t="str">
        <f t="shared" ca="1" si="86"/>
        <v>AL</v>
      </c>
      <c r="AV473" s="459">
        <f t="shared" si="89"/>
        <v>441</v>
      </c>
      <c r="AW473" s="259" t="str">
        <f t="shared" ca="1" si="87"/>
        <v>AL441</v>
      </c>
      <c r="AX473" s="268">
        <f t="shared" si="84"/>
        <v>7</v>
      </c>
      <c r="AY473" s="259" t="str">
        <f t="shared" ca="1" si="83"/>
        <v>8. Ownership - Capital Costs</v>
      </c>
      <c r="AZ473" s="268" t="s">
        <v>1214</v>
      </c>
      <c r="BA473" s="259" t="s">
        <v>1235</v>
      </c>
      <c r="BB473" s="259">
        <v>2052</v>
      </c>
      <c r="BC473" s="259" t="str">
        <f t="shared" ca="1" si="88"/>
        <v>7_AL441_Batteries_2052</v>
      </c>
      <c r="BD473" s="259" t="s">
        <v>540</v>
      </c>
      <c r="BE473" s="259"/>
      <c r="BF473" s="268" t="str">
        <f t="shared" si="85"/>
        <v>&gt;=0</v>
      </c>
      <c r="BG473" s="268" t="s">
        <v>85</v>
      </c>
      <c r="BH473" s="268" t="s">
        <v>85</v>
      </c>
    </row>
    <row r="474" spans="1:60" ht="13.5" hidden="1" customHeight="1" thickBot="1">
      <c r="A474" s="185"/>
      <c r="B474" s="584"/>
      <c r="C474" s="230"/>
      <c r="D474" s="585"/>
      <c r="E474" s="585"/>
      <c r="F474" s="456"/>
      <c r="G474" s="456"/>
      <c r="H474" s="456"/>
      <c r="I474" s="456"/>
      <c r="J474" s="456"/>
      <c r="K474" s="456"/>
      <c r="L474" s="456"/>
      <c r="M474" s="456"/>
      <c r="N474" s="456"/>
      <c r="O474" s="456"/>
      <c r="P474" s="456"/>
      <c r="Q474" s="456"/>
      <c r="R474" s="456"/>
      <c r="S474" s="456"/>
      <c r="T474" s="456"/>
      <c r="U474" s="456"/>
      <c r="V474" s="456"/>
      <c r="W474" s="456"/>
      <c r="X474" s="456"/>
      <c r="Y474" s="456"/>
      <c r="Z474" s="456"/>
      <c r="AA474" s="456"/>
      <c r="AB474" s="456"/>
      <c r="AC474" s="456"/>
      <c r="AD474" s="456"/>
      <c r="AE474" s="457"/>
      <c r="AF474" s="457"/>
      <c r="AG474" s="457"/>
      <c r="AH474" s="457"/>
      <c r="AI474" s="457"/>
      <c r="AJ474" s="457"/>
      <c r="AK474" s="457"/>
      <c r="AL474" s="457"/>
      <c r="AM474" s="457"/>
      <c r="AN474" s="457"/>
      <c r="AO474" s="458"/>
      <c r="AQ474" s="84" t="s">
        <v>395</v>
      </c>
      <c r="AU474" s="459" t="str">
        <f t="shared" ca="1" si="86"/>
        <v>AM</v>
      </c>
      <c r="AV474" s="459">
        <f t="shared" si="89"/>
        <v>441</v>
      </c>
      <c r="AW474" s="259" t="str">
        <f t="shared" ca="1" si="87"/>
        <v>AM441</v>
      </c>
      <c r="AX474" s="268">
        <f t="shared" si="84"/>
        <v>7</v>
      </c>
      <c r="AY474" s="259" t="str">
        <f t="shared" ca="1" si="83"/>
        <v>8. Ownership - Capital Costs</v>
      </c>
      <c r="AZ474" s="268" t="s">
        <v>1214</v>
      </c>
      <c r="BA474" s="259" t="s">
        <v>1235</v>
      </c>
      <c r="BB474" s="259">
        <v>2053</v>
      </c>
      <c r="BC474" s="259" t="str">
        <f t="shared" ca="1" si="88"/>
        <v>7_AM441_Batteries_2053</v>
      </c>
      <c r="BD474" s="259" t="s">
        <v>540</v>
      </c>
      <c r="BE474" s="259"/>
      <c r="BF474" s="268" t="str">
        <f t="shared" si="85"/>
        <v>&gt;=0</v>
      </c>
      <c r="BG474" s="268" t="s">
        <v>85</v>
      </c>
      <c r="BH474" s="268" t="s">
        <v>85</v>
      </c>
    </row>
    <row r="475" spans="1:60" ht="13.5" hidden="1" customHeight="1" thickBot="1">
      <c r="A475" s="185"/>
      <c r="B475" s="584"/>
      <c r="C475" s="230"/>
      <c r="D475" s="585"/>
      <c r="E475" s="585"/>
      <c r="F475" s="456"/>
      <c r="G475" s="456"/>
      <c r="H475" s="456"/>
      <c r="I475" s="456"/>
      <c r="J475" s="456"/>
      <c r="K475" s="456"/>
      <c r="L475" s="456"/>
      <c r="M475" s="456"/>
      <c r="N475" s="456"/>
      <c r="O475" s="456"/>
      <c r="P475" s="456"/>
      <c r="Q475" s="456"/>
      <c r="R475" s="456"/>
      <c r="S475" s="456"/>
      <c r="T475" s="456"/>
      <c r="U475" s="456"/>
      <c r="V475" s="456"/>
      <c r="W475" s="456"/>
      <c r="X475" s="456"/>
      <c r="Y475" s="456"/>
      <c r="Z475" s="456"/>
      <c r="AA475" s="456"/>
      <c r="AB475" s="456"/>
      <c r="AC475" s="456"/>
      <c r="AD475" s="456"/>
      <c r="AE475" s="457"/>
      <c r="AF475" s="457"/>
      <c r="AG475" s="457"/>
      <c r="AH475" s="457"/>
      <c r="AI475" s="457"/>
      <c r="AJ475" s="457"/>
      <c r="AK475" s="457"/>
      <c r="AL475" s="457"/>
      <c r="AM475" s="457"/>
      <c r="AN475" s="457"/>
      <c r="AO475" s="458"/>
      <c r="AQ475" s="84" t="s">
        <v>395</v>
      </c>
      <c r="AU475" s="459" t="str">
        <f t="shared" ca="1" si="86"/>
        <v>AN</v>
      </c>
      <c r="AV475" s="459">
        <f t="shared" si="89"/>
        <v>441</v>
      </c>
      <c r="AW475" s="259" t="str">
        <f t="shared" ca="1" si="87"/>
        <v>AN441</v>
      </c>
      <c r="AX475" s="268">
        <f t="shared" si="84"/>
        <v>7</v>
      </c>
      <c r="AY475" s="259" t="str">
        <f t="shared" ca="1" si="83"/>
        <v>8. Ownership - Capital Costs</v>
      </c>
      <c r="AZ475" s="268" t="s">
        <v>1214</v>
      </c>
      <c r="BA475" s="259" t="s">
        <v>1235</v>
      </c>
      <c r="BB475" s="259">
        <v>2054</v>
      </c>
      <c r="BC475" s="259" t="str">
        <f t="shared" ca="1" si="88"/>
        <v>7_AN441_Batteries_2054</v>
      </c>
      <c r="BD475" s="259" t="s">
        <v>540</v>
      </c>
      <c r="BE475" s="259"/>
      <c r="BF475" s="268" t="str">
        <f t="shared" si="85"/>
        <v>&gt;=0</v>
      </c>
      <c r="BG475" s="268" t="s">
        <v>85</v>
      </c>
      <c r="BH475" s="268" t="s">
        <v>85</v>
      </c>
    </row>
    <row r="476" spans="1:60" ht="13.5" hidden="1" customHeight="1" thickBot="1">
      <c r="A476" s="185"/>
      <c r="B476" s="584"/>
      <c r="C476" s="230"/>
      <c r="D476" s="585"/>
      <c r="E476" s="585"/>
      <c r="F476" s="456"/>
      <c r="G476" s="456"/>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6"/>
      <c r="AD476" s="456"/>
      <c r="AE476" s="457"/>
      <c r="AF476" s="457"/>
      <c r="AG476" s="457"/>
      <c r="AH476" s="457"/>
      <c r="AI476" s="457"/>
      <c r="AJ476" s="457"/>
      <c r="AK476" s="457"/>
      <c r="AL476" s="457"/>
      <c r="AM476" s="457"/>
      <c r="AN476" s="457"/>
      <c r="AO476" s="458"/>
      <c r="AQ476" s="84" t="s">
        <v>395</v>
      </c>
      <c r="AU476" s="459" t="str">
        <f t="shared" ca="1" si="86"/>
        <v>AO</v>
      </c>
      <c r="AV476" s="459">
        <f t="shared" si="89"/>
        <v>441</v>
      </c>
      <c r="AW476" s="259" t="str">
        <f t="shared" ca="1" si="87"/>
        <v>AO441</v>
      </c>
      <c r="AX476" s="268">
        <v>7</v>
      </c>
      <c r="AY476" s="259" t="str">
        <f t="shared" ca="1" si="83"/>
        <v>8. Ownership - Capital Costs</v>
      </c>
      <c r="AZ476" s="268" t="s">
        <v>1214</v>
      </c>
      <c r="BA476" s="259" t="s">
        <v>1235</v>
      </c>
      <c r="BB476" s="259" t="s">
        <v>1216</v>
      </c>
      <c r="BC476" s="259" t="str">
        <f t="shared" ca="1" si="88"/>
        <v>7_AO441_Batteries_Additional_Info</v>
      </c>
      <c r="BD476" s="268" t="s">
        <v>223</v>
      </c>
      <c r="BE476" s="268">
        <v>100</v>
      </c>
      <c r="BG476" s="268" t="s">
        <v>85</v>
      </c>
      <c r="BH476" s="268" t="s">
        <v>85</v>
      </c>
    </row>
    <row r="477" spans="1:60" ht="13.5" thickBot="1">
      <c r="A477" s="185">
        <f>+A441+1</f>
        <v>15</v>
      </c>
      <c r="B477" s="584"/>
      <c r="C477" s="230" t="s">
        <v>1236</v>
      </c>
      <c r="D477" s="585" t="s">
        <v>1213</v>
      </c>
      <c r="E477" s="585"/>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441"/>
      <c r="AE477" s="442"/>
      <c r="AF477" s="442"/>
      <c r="AG477" s="442"/>
      <c r="AH477" s="442"/>
      <c r="AI477" s="442"/>
      <c r="AJ477" s="442"/>
      <c r="AK477" s="442"/>
      <c r="AL477" s="442"/>
      <c r="AM477" s="442"/>
      <c r="AN477" s="442"/>
      <c r="AO477" s="227"/>
      <c r="AS477" s="84" t="s">
        <v>42</v>
      </c>
      <c r="AT477" s="460" t="str">
        <f ca="1">SUBSTITUTE(CELL("address",F477),"$","")</f>
        <v>F477</v>
      </c>
      <c r="AU477" s="461" t="str">
        <f ca="1">CHAR(CODE(AT477))</f>
        <v>F</v>
      </c>
      <c r="AV477" s="461">
        <f>ROW(AT477)</f>
        <v>477</v>
      </c>
      <c r="AW477" s="462" t="str">
        <f ca="1">CONCATENATE(AU477&amp;AV477)</f>
        <v>F477</v>
      </c>
      <c r="AX477" s="455">
        <f t="shared" si="84"/>
        <v>7</v>
      </c>
      <c r="AY477" s="462" t="str">
        <f t="shared" ca="1" si="83"/>
        <v>8. Ownership - Capital Costs</v>
      </c>
      <c r="AZ477" s="455" t="s">
        <v>1214</v>
      </c>
      <c r="BA477" s="462" t="s">
        <v>1237</v>
      </c>
      <c r="BB477" s="462">
        <v>2020</v>
      </c>
      <c r="BC477" s="462" t="str">
        <f ca="1">AX477&amp;"_"&amp;AW477&amp;"_"&amp;BA477&amp;"_"&amp;BB477</f>
        <v>7_F477_Power_control_systems_inverters_2020</v>
      </c>
      <c r="BD477" s="462" t="s">
        <v>540</v>
      </c>
      <c r="BE477" s="462"/>
      <c r="BF477" s="455" t="str">
        <f t="shared" ref="BF477:BF511" si="90">"&gt;=0"</f>
        <v>&gt;=0</v>
      </c>
      <c r="BG477" s="455" t="s">
        <v>85</v>
      </c>
      <c r="BH477" s="455" t="s">
        <v>85</v>
      </c>
    </row>
    <row r="478" spans="1:60" ht="13.5" hidden="1" customHeight="1" thickBot="1">
      <c r="A478" s="185"/>
      <c r="B478" s="584"/>
      <c r="C478" s="230"/>
      <c r="D478" s="585"/>
      <c r="E478" s="585"/>
      <c r="F478" s="456"/>
      <c r="G478" s="456"/>
      <c r="H478" s="456"/>
      <c r="I478" s="456"/>
      <c r="J478" s="456"/>
      <c r="K478" s="456"/>
      <c r="L478" s="456"/>
      <c r="M478" s="456"/>
      <c r="N478" s="456"/>
      <c r="O478" s="456"/>
      <c r="P478" s="456"/>
      <c r="Q478" s="456"/>
      <c r="R478" s="456"/>
      <c r="S478" s="456"/>
      <c r="T478" s="456"/>
      <c r="U478" s="456"/>
      <c r="V478" s="456"/>
      <c r="W478" s="456"/>
      <c r="X478" s="456"/>
      <c r="Y478" s="456"/>
      <c r="Z478" s="456"/>
      <c r="AA478" s="456"/>
      <c r="AB478" s="456"/>
      <c r="AC478" s="456"/>
      <c r="AD478" s="456"/>
      <c r="AE478" s="457"/>
      <c r="AF478" s="457"/>
      <c r="AG478" s="457"/>
      <c r="AH478" s="457"/>
      <c r="AI478" s="457"/>
      <c r="AJ478" s="457"/>
      <c r="AK478" s="457"/>
      <c r="AL478" s="457"/>
      <c r="AM478" s="457"/>
      <c r="AN478" s="457"/>
      <c r="AO478" s="458"/>
      <c r="AQ478" s="84" t="s">
        <v>395</v>
      </c>
      <c r="AU478" s="459" t="str">
        <f t="shared" ref="AU478:AU512" ca="1" si="91">IF(AU477="Z","AA",IF(LEN(AU477)=1,CHAR(CODE(AU477)+1),IF(RIGHT(AU477,1)="Z",CHAR(CODE(LEFT(AU477,1))+1),LEFT(AU477,1))&amp;CHAR(65+MOD(CODE(RIGHT(AU477,1))+1-65,26))))</f>
        <v>G</v>
      </c>
      <c r="AV478" s="459">
        <f>AV477</f>
        <v>477</v>
      </c>
      <c r="AW478" s="259" t="str">
        <f t="shared" ref="AW478:AW512" ca="1" si="92">CONCATENATE(AU478&amp;AV478)</f>
        <v>G477</v>
      </c>
      <c r="AX478" s="268">
        <f t="shared" si="84"/>
        <v>7</v>
      </c>
      <c r="AY478" s="259" t="str">
        <f t="shared" ca="1" si="83"/>
        <v>8. Ownership - Capital Costs</v>
      </c>
      <c r="AZ478" s="268" t="s">
        <v>1214</v>
      </c>
      <c r="BA478" s="259" t="s">
        <v>1237</v>
      </c>
      <c r="BB478" s="259">
        <v>2021</v>
      </c>
      <c r="BC478" s="259" t="str">
        <f t="shared" ref="BC478:BC512" ca="1" si="93">AX478&amp;"_"&amp;AW478&amp;"_"&amp;BA478&amp;"_"&amp;BB478</f>
        <v>7_G477_Power_control_systems_inverters_2021</v>
      </c>
      <c r="BD478" s="259" t="s">
        <v>540</v>
      </c>
      <c r="BE478" s="259"/>
      <c r="BF478" s="268" t="str">
        <f t="shared" si="90"/>
        <v>&gt;=0</v>
      </c>
      <c r="BG478" s="268" t="s">
        <v>85</v>
      </c>
      <c r="BH478" s="268" t="s">
        <v>85</v>
      </c>
    </row>
    <row r="479" spans="1:60" ht="13.5" hidden="1" customHeight="1" thickBot="1">
      <c r="A479" s="185"/>
      <c r="B479" s="584"/>
      <c r="C479" s="230"/>
      <c r="D479" s="585"/>
      <c r="E479" s="585"/>
      <c r="F479" s="456"/>
      <c r="G479" s="456"/>
      <c r="H479" s="456"/>
      <c r="I479" s="456"/>
      <c r="J479" s="456"/>
      <c r="K479" s="456"/>
      <c r="L479" s="456"/>
      <c r="M479" s="456"/>
      <c r="N479" s="456"/>
      <c r="O479" s="456"/>
      <c r="P479" s="456"/>
      <c r="Q479" s="456"/>
      <c r="R479" s="456"/>
      <c r="S479" s="456"/>
      <c r="T479" s="456"/>
      <c r="U479" s="456"/>
      <c r="V479" s="456"/>
      <c r="W479" s="456"/>
      <c r="X479" s="456"/>
      <c r="Y479" s="456"/>
      <c r="Z479" s="456"/>
      <c r="AA479" s="456"/>
      <c r="AB479" s="456"/>
      <c r="AC479" s="456"/>
      <c r="AD479" s="456"/>
      <c r="AE479" s="457"/>
      <c r="AF479" s="457"/>
      <c r="AG479" s="457"/>
      <c r="AH479" s="457"/>
      <c r="AI479" s="457"/>
      <c r="AJ479" s="457"/>
      <c r="AK479" s="457"/>
      <c r="AL479" s="457"/>
      <c r="AM479" s="457"/>
      <c r="AN479" s="457"/>
      <c r="AO479" s="458"/>
      <c r="AQ479" s="84" t="s">
        <v>395</v>
      </c>
      <c r="AU479" s="459" t="str">
        <f t="shared" ca="1" si="91"/>
        <v>H</v>
      </c>
      <c r="AV479" s="459">
        <f t="shared" ref="AV479:AV512" si="94">AV478</f>
        <v>477</v>
      </c>
      <c r="AW479" s="259" t="str">
        <f t="shared" ca="1" si="92"/>
        <v>H477</v>
      </c>
      <c r="AX479" s="268">
        <f t="shared" si="84"/>
        <v>7</v>
      </c>
      <c r="AY479" s="259" t="str">
        <f t="shared" ca="1" si="83"/>
        <v>8. Ownership - Capital Costs</v>
      </c>
      <c r="AZ479" s="268" t="s">
        <v>1214</v>
      </c>
      <c r="BA479" s="259" t="s">
        <v>1237</v>
      </c>
      <c r="BB479" s="259">
        <v>2022</v>
      </c>
      <c r="BC479" s="259" t="str">
        <f t="shared" ca="1" si="93"/>
        <v>7_H477_Power_control_systems_inverters_2022</v>
      </c>
      <c r="BD479" s="259" t="s">
        <v>540</v>
      </c>
      <c r="BE479" s="259"/>
      <c r="BF479" s="268" t="str">
        <f t="shared" si="90"/>
        <v>&gt;=0</v>
      </c>
      <c r="BG479" s="268" t="s">
        <v>85</v>
      </c>
      <c r="BH479" s="268" t="s">
        <v>85</v>
      </c>
    </row>
    <row r="480" spans="1:60" ht="13.5" hidden="1" customHeight="1" thickBot="1">
      <c r="A480" s="185"/>
      <c r="B480" s="584"/>
      <c r="C480" s="230"/>
      <c r="D480" s="585"/>
      <c r="E480" s="585"/>
      <c r="F480" s="456"/>
      <c r="G480" s="456"/>
      <c r="H480" s="456"/>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7"/>
      <c r="AF480" s="457"/>
      <c r="AG480" s="457"/>
      <c r="AH480" s="457"/>
      <c r="AI480" s="457"/>
      <c r="AJ480" s="457"/>
      <c r="AK480" s="457"/>
      <c r="AL480" s="457"/>
      <c r="AM480" s="457"/>
      <c r="AN480" s="457"/>
      <c r="AO480" s="458"/>
      <c r="AQ480" s="84" t="s">
        <v>395</v>
      </c>
      <c r="AU480" s="459" t="str">
        <f t="shared" ca="1" si="91"/>
        <v>I</v>
      </c>
      <c r="AV480" s="459">
        <f t="shared" si="94"/>
        <v>477</v>
      </c>
      <c r="AW480" s="259" t="str">
        <f t="shared" ca="1" si="92"/>
        <v>I477</v>
      </c>
      <c r="AX480" s="268">
        <f t="shared" si="84"/>
        <v>7</v>
      </c>
      <c r="AY480" s="259" t="str">
        <f t="shared" ca="1" si="83"/>
        <v>8. Ownership - Capital Costs</v>
      </c>
      <c r="AZ480" s="268" t="s">
        <v>1214</v>
      </c>
      <c r="BA480" s="259" t="s">
        <v>1237</v>
      </c>
      <c r="BB480" s="259">
        <v>2023</v>
      </c>
      <c r="BC480" s="259" t="str">
        <f t="shared" ca="1" si="93"/>
        <v>7_I477_Power_control_systems_inverters_2023</v>
      </c>
      <c r="BD480" s="259" t="s">
        <v>540</v>
      </c>
      <c r="BE480" s="259"/>
      <c r="BF480" s="268" t="str">
        <f t="shared" si="90"/>
        <v>&gt;=0</v>
      </c>
      <c r="BG480" s="268" t="s">
        <v>85</v>
      </c>
      <c r="BH480" s="268" t="s">
        <v>85</v>
      </c>
    </row>
    <row r="481" spans="1:60" ht="13.5" hidden="1" customHeight="1" thickBot="1">
      <c r="A481" s="185"/>
      <c r="B481" s="584"/>
      <c r="C481" s="230"/>
      <c r="D481" s="585"/>
      <c r="E481" s="585"/>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7"/>
      <c r="AF481" s="457"/>
      <c r="AG481" s="457"/>
      <c r="AH481" s="457"/>
      <c r="AI481" s="457"/>
      <c r="AJ481" s="457"/>
      <c r="AK481" s="457"/>
      <c r="AL481" s="457"/>
      <c r="AM481" s="457"/>
      <c r="AN481" s="457"/>
      <c r="AO481" s="458"/>
      <c r="AQ481" s="84" t="s">
        <v>395</v>
      </c>
      <c r="AU481" s="459" t="str">
        <f t="shared" ca="1" si="91"/>
        <v>J</v>
      </c>
      <c r="AV481" s="459">
        <f t="shared" si="94"/>
        <v>477</v>
      </c>
      <c r="AW481" s="259" t="str">
        <f t="shared" ca="1" si="92"/>
        <v>J477</v>
      </c>
      <c r="AX481" s="268">
        <f t="shared" si="84"/>
        <v>7</v>
      </c>
      <c r="AY481" s="259" t="str">
        <f t="shared" ca="1" si="83"/>
        <v>8. Ownership - Capital Costs</v>
      </c>
      <c r="AZ481" s="268" t="s">
        <v>1214</v>
      </c>
      <c r="BA481" s="259" t="s">
        <v>1237</v>
      </c>
      <c r="BB481" s="259">
        <v>2024</v>
      </c>
      <c r="BC481" s="259" t="str">
        <f t="shared" ca="1" si="93"/>
        <v>7_J477_Power_control_systems_inverters_2024</v>
      </c>
      <c r="BD481" s="259" t="s">
        <v>540</v>
      </c>
      <c r="BE481" s="259"/>
      <c r="BF481" s="268" t="str">
        <f t="shared" si="90"/>
        <v>&gt;=0</v>
      </c>
      <c r="BG481" s="268" t="s">
        <v>85</v>
      </c>
      <c r="BH481" s="268" t="s">
        <v>85</v>
      </c>
    </row>
    <row r="482" spans="1:60" ht="13.5" hidden="1" customHeight="1" thickBot="1">
      <c r="A482" s="185"/>
      <c r="B482" s="584"/>
      <c r="C482" s="230"/>
      <c r="D482" s="585"/>
      <c r="E482" s="585"/>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7"/>
      <c r="AF482" s="457"/>
      <c r="AG482" s="457"/>
      <c r="AH482" s="457"/>
      <c r="AI482" s="457"/>
      <c r="AJ482" s="457"/>
      <c r="AK482" s="457"/>
      <c r="AL482" s="457"/>
      <c r="AM482" s="457"/>
      <c r="AN482" s="457"/>
      <c r="AO482" s="458"/>
      <c r="AQ482" s="84" t="s">
        <v>395</v>
      </c>
      <c r="AU482" s="459" t="str">
        <f t="shared" ca="1" si="91"/>
        <v>K</v>
      </c>
      <c r="AV482" s="459">
        <f t="shared" si="94"/>
        <v>477</v>
      </c>
      <c r="AW482" s="259" t="str">
        <f t="shared" ca="1" si="92"/>
        <v>K477</v>
      </c>
      <c r="AX482" s="268">
        <f t="shared" si="84"/>
        <v>7</v>
      </c>
      <c r="AY482" s="259" t="str">
        <f t="shared" ca="1" si="83"/>
        <v>8. Ownership - Capital Costs</v>
      </c>
      <c r="AZ482" s="268" t="s">
        <v>1214</v>
      </c>
      <c r="BA482" s="259" t="s">
        <v>1237</v>
      </c>
      <c r="BB482" s="259">
        <v>2025</v>
      </c>
      <c r="BC482" s="259" t="str">
        <f t="shared" ca="1" si="93"/>
        <v>7_K477_Power_control_systems_inverters_2025</v>
      </c>
      <c r="BD482" s="259" t="s">
        <v>540</v>
      </c>
      <c r="BE482" s="259"/>
      <c r="BF482" s="268" t="str">
        <f t="shared" si="90"/>
        <v>&gt;=0</v>
      </c>
      <c r="BG482" s="268" t="s">
        <v>85</v>
      </c>
      <c r="BH482" s="268" t="s">
        <v>85</v>
      </c>
    </row>
    <row r="483" spans="1:60" ht="13.5" hidden="1" customHeight="1" thickBot="1">
      <c r="A483" s="185"/>
      <c r="B483" s="584"/>
      <c r="C483" s="230"/>
      <c r="D483" s="585"/>
      <c r="E483" s="585"/>
      <c r="F483" s="456"/>
      <c r="G483" s="456"/>
      <c r="H483" s="456"/>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7"/>
      <c r="AF483" s="457"/>
      <c r="AG483" s="457"/>
      <c r="AH483" s="457"/>
      <c r="AI483" s="457"/>
      <c r="AJ483" s="457"/>
      <c r="AK483" s="457"/>
      <c r="AL483" s="457"/>
      <c r="AM483" s="457"/>
      <c r="AN483" s="457"/>
      <c r="AO483" s="458"/>
      <c r="AQ483" s="84" t="s">
        <v>395</v>
      </c>
      <c r="AU483" s="459" t="str">
        <f t="shared" ca="1" si="91"/>
        <v>L</v>
      </c>
      <c r="AV483" s="459">
        <f t="shared" si="94"/>
        <v>477</v>
      </c>
      <c r="AW483" s="259" t="str">
        <f t="shared" ca="1" si="92"/>
        <v>L477</v>
      </c>
      <c r="AX483" s="268">
        <f t="shared" si="84"/>
        <v>7</v>
      </c>
      <c r="AY483" s="259" t="str">
        <f t="shared" ca="1" si="83"/>
        <v>8. Ownership - Capital Costs</v>
      </c>
      <c r="AZ483" s="268" t="s">
        <v>1214</v>
      </c>
      <c r="BA483" s="259" t="s">
        <v>1237</v>
      </c>
      <c r="BB483" s="259">
        <v>2026</v>
      </c>
      <c r="BC483" s="259" t="str">
        <f t="shared" ca="1" si="93"/>
        <v>7_L477_Power_control_systems_inverters_2026</v>
      </c>
      <c r="BD483" s="259" t="s">
        <v>540</v>
      </c>
      <c r="BE483" s="259"/>
      <c r="BF483" s="268" t="str">
        <f t="shared" si="90"/>
        <v>&gt;=0</v>
      </c>
      <c r="BG483" s="268" t="s">
        <v>85</v>
      </c>
      <c r="BH483" s="268" t="s">
        <v>85</v>
      </c>
    </row>
    <row r="484" spans="1:60" ht="13.5" hidden="1" customHeight="1" thickBot="1">
      <c r="A484" s="185"/>
      <c r="B484" s="584"/>
      <c r="C484" s="230"/>
      <c r="D484" s="585"/>
      <c r="E484" s="585"/>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7"/>
      <c r="AF484" s="457"/>
      <c r="AG484" s="457"/>
      <c r="AH484" s="457"/>
      <c r="AI484" s="457"/>
      <c r="AJ484" s="457"/>
      <c r="AK484" s="457"/>
      <c r="AL484" s="457"/>
      <c r="AM484" s="457"/>
      <c r="AN484" s="457"/>
      <c r="AO484" s="458"/>
      <c r="AQ484" s="84" t="s">
        <v>395</v>
      </c>
      <c r="AU484" s="459" t="str">
        <f t="shared" ca="1" si="91"/>
        <v>M</v>
      </c>
      <c r="AV484" s="459">
        <f t="shared" si="94"/>
        <v>477</v>
      </c>
      <c r="AW484" s="259" t="str">
        <f t="shared" ca="1" si="92"/>
        <v>M477</v>
      </c>
      <c r="AX484" s="268">
        <f t="shared" si="84"/>
        <v>7</v>
      </c>
      <c r="AY484" s="259" t="str">
        <f t="shared" ca="1" si="83"/>
        <v>8. Ownership - Capital Costs</v>
      </c>
      <c r="AZ484" s="268" t="s">
        <v>1214</v>
      </c>
      <c r="BA484" s="259" t="s">
        <v>1237</v>
      </c>
      <c r="BB484" s="259">
        <v>2027</v>
      </c>
      <c r="BC484" s="259" t="str">
        <f t="shared" ca="1" si="93"/>
        <v>7_M477_Power_control_systems_inverters_2027</v>
      </c>
      <c r="BD484" s="259" t="s">
        <v>540</v>
      </c>
      <c r="BE484" s="259"/>
      <c r="BF484" s="268" t="str">
        <f t="shared" si="90"/>
        <v>&gt;=0</v>
      </c>
      <c r="BG484" s="268" t="s">
        <v>85</v>
      </c>
      <c r="BH484" s="268" t="s">
        <v>85</v>
      </c>
    </row>
    <row r="485" spans="1:60" ht="13.5" hidden="1" customHeight="1" thickBot="1">
      <c r="A485" s="185"/>
      <c r="B485" s="584"/>
      <c r="C485" s="230"/>
      <c r="D485" s="585"/>
      <c r="E485" s="585"/>
      <c r="F485" s="456"/>
      <c r="G485" s="456"/>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457"/>
      <c r="AF485" s="457"/>
      <c r="AG485" s="457"/>
      <c r="AH485" s="457"/>
      <c r="AI485" s="457"/>
      <c r="AJ485" s="457"/>
      <c r="AK485" s="457"/>
      <c r="AL485" s="457"/>
      <c r="AM485" s="457"/>
      <c r="AN485" s="457"/>
      <c r="AO485" s="458"/>
      <c r="AQ485" s="84" t="s">
        <v>395</v>
      </c>
      <c r="AU485" s="459" t="str">
        <f t="shared" ca="1" si="91"/>
        <v>N</v>
      </c>
      <c r="AV485" s="459">
        <f t="shared" si="94"/>
        <v>477</v>
      </c>
      <c r="AW485" s="259" t="str">
        <f t="shared" ca="1" si="92"/>
        <v>N477</v>
      </c>
      <c r="AX485" s="268">
        <f t="shared" si="84"/>
        <v>7</v>
      </c>
      <c r="AY485" s="259" t="str">
        <f t="shared" ca="1" si="83"/>
        <v>8. Ownership - Capital Costs</v>
      </c>
      <c r="AZ485" s="268" t="s">
        <v>1214</v>
      </c>
      <c r="BA485" s="259" t="s">
        <v>1237</v>
      </c>
      <c r="BB485" s="259">
        <v>2028</v>
      </c>
      <c r="BC485" s="259" t="str">
        <f t="shared" ca="1" si="93"/>
        <v>7_N477_Power_control_systems_inverters_2028</v>
      </c>
      <c r="BD485" s="259" t="s">
        <v>540</v>
      </c>
      <c r="BE485" s="259"/>
      <c r="BF485" s="268" t="str">
        <f t="shared" si="90"/>
        <v>&gt;=0</v>
      </c>
      <c r="BG485" s="268" t="s">
        <v>85</v>
      </c>
      <c r="BH485" s="268" t="s">
        <v>85</v>
      </c>
    </row>
    <row r="486" spans="1:60" ht="13.5" hidden="1" customHeight="1" thickBot="1">
      <c r="A486" s="185"/>
      <c r="B486" s="584"/>
      <c r="C486" s="230"/>
      <c r="D486" s="585"/>
      <c r="E486" s="585"/>
      <c r="F486" s="456"/>
      <c r="G486" s="456"/>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7"/>
      <c r="AF486" s="457"/>
      <c r="AG486" s="457"/>
      <c r="AH486" s="457"/>
      <c r="AI486" s="457"/>
      <c r="AJ486" s="457"/>
      <c r="AK486" s="457"/>
      <c r="AL486" s="457"/>
      <c r="AM486" s="457"/>
      <c r="AN486" s="457"/>
      <c r="AO486" s="458"/>
      <c r="AQ486" s="84" t="s">
        <v>395</v>
      </c>
      <c r="AU486" s="459" t="str">
        <f t="shared" ca="1" si="91"/>
        <v>O</v>
      </c>
      <c r="AV486" s="459">
        <f t="shared" si="94"/>
        <v>477</v>
      </c>
      <c r="AW486" s="259" t="str">
        <f t="shared" ca="1" si="92"/>
        <v>O477</v>
      </c>
      <c r="AX486" s="268">
        <f t="shared" si="84"/>
        <v>7</v>
      </c>
      <c r="AY486" s="259" t="str">
        <f t="shared" ca="1" si="83"/>
        <v>8. Ownership - Capital Costs</v>
      </c>
      <c r="AZ486" s="268" t="s">
        <v>1214</v>
      </c>
      <c r="BA486" s="259" t="s">
        <v>1237</v>
      </c>
      <c r="BB486" s="259">
        <v>2029</v>
      </c>
      <c r="BC486" s="259" t="str">
        <f t="shared" ca="1" si="93"/>
        <v>7_O477_Power_control_systems_inverters_2029</v>
      </c>
      <c r="BD486" s="259" t="s">
        <v>540</v>
      </c>
      <c r="BE486" s="259"/>
      <c r="BF486" s="268" t="str">
        <f t="shared" si="90"/>
        <v>&gt;=0</v>
      </c>
      <c r="BG486" s="268" t="s">
        <v>85</v>
      </c>
      <c r="BH486" s="268" t="s">
        <v>85</v>
      </c>
    </row>
    <row r="487" spans="1:60" ht="13.5" hidden="1" customHeight="1" thickBot="1">
      <c r="A487" s="185"/>
      <c r="B487" s="584"/>
      <c r="C487" s="230"/>
      <c r="D487" s="585"/>
      <c r="E487" s="585"/>
      <c r="F487" s="456"/>
      <c r="G487" s="456"/>
      <c r="H487" s="456"/>
      <c r="I487" s="456"/>
      <c r="J487" s="456"/>
      <c r="K487" s="456"/>
      <c r="L487" s="456"/>
      <c r="M487" s="456"/>
      <c r="N487" s="456"/>
      <c r="O487" s="456"/>
      <c r="P487" s="456"/>
      <c r="Q487" s="456"/>
      <c r="R487" s="456"/>
      <c r="S487" s="456"/>
      <c r="T487" s="456"/>
      <c r="U487" s="456"/>
      <c r="V487" s="456"/>
      <c r="W487" s="456"/>
      <c r="X487" s="456"/>
      <c r="Y487" s="456"/>
      <c r="Z487" s="456"/>
      <c r="AA487" s="456"/>
      <c r="AB487" s="456"/>
      <c r="AC487" s="456"/>
      <c r="AD487" s="456"/>
      <c r="AE487" s="457"/>
      <c r="AF487" s="457"/>
      <c r="AG487" s="457"/>
      <c r="AH487" s="457"/>
      <c r="AI487" s="457"/>
      <c r="AJ487" s="457"/>
      <c r="AK487" s="457"/>
      <c r="AL487" s="457"/>
      <c r="AM487" s="457"/>
      <c r="AN487" s="457"/>
      <c r="AO487" s="458"/>
      <c r="AQ487" s="84" t="s">
        <v>395</v>
      </c>
      <c r="AU487" s="459" t="str">
        <f t="shared" ca="1" si="91"/>
        <v>P</v>
      </c>
      <c r="AV487" s="459">
        <f t="shared" si="94"/>
        <v>477</v>
      </c>
      <c r="AW487" s="259" t="str">
        <f t="shared" ca="1" si="92"/>
        <v>P477</v>
      </c>
      <c r="AX487" s="268">
        <f t="shared" si="84"/>
        <v>7</v>
      </c>
      <c r="AY487" s="259" t="str">
        <f t="shared" ca="1" si="83"/>
        <v>8. Ownership - Capital Costs</v>
      </c>
      <c r="AZ487" s="268" t="s">
        <v>1214</v>
      </c>
      <c r="BA487" s="259" t="s">
        <v>1237</v>
      </c>
      <c r="BB487" s="259">
        <v>2030</v>
      </c>
      <c r="BC487" s="259" t="str">
        <f t="shared" ca="1" si="93"/>
        <v>7_P477_Power_control_systems_inverters_2030</v>
      </c>
      <c r="BD487" s="259" t="s">
        <v>540</v>
      </c>
      <c r="BE487" s="259"/>
      <c r="BF487" s="268" t="str">
        <f t="shared" si="90"/>
        <v>&gt;=0</v>
      </c>
      <c r="BG487" s="268" t="s">
        <v>85</v>
      </c>
      <c r="BH487" s="268" t="s">
        <v>85</v>
      </c>
    </row>
    <row r="488" spans="1:60" ht="13.5" hidden="1" customHeight="1" thickBot="1">
      <c r="A488" s="185"/>
      <c r="B488" s="584"/>
      <c r="C488" s="230"/>
      <c r="D488" s="585"/>
      <c r="E488" s="585"/>
      <c r="F488" s="456"/>
      <c r="G488" s="456"/>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7"/>
      <c r="AF488" s="457"/>
      <c r="AG488" s="457"/>
      <c r="AH488" s="457"/>
      <c r="AI488" s="457"/>
      <c r="AJ488" s="457"/>
      <c r="AK488" s="457"/>
      <c r="AL488" s="457"/>
      <c r="AM488" s="457"/>
      <c r="AN488" s="457"/>
      <c r="AO488" s="458"/>
      <c r="AQ488" s="84" t="s">
        <v>395</v>
      </c>
      <c r="AU488" s="459" t="str">
        <f t="shared" ca="1" si="91"/>
        <v>Q</v>
      </c>
      <c r="AV488" s="459">
        <f t="shared" si="94"/>
        <v>477</v>
      </c>
      <c r="AW488" s="259" t="str">
        <f t="shared" ca="1" si="92"/>
        <v>Q477</v>
      </c>
      <c r="AX488" s="268">
        <f t="shared" si="84"/>
        <v>7</v>
      </c>
      <c r="AY488" s="259" t="str">
        <f t="shared" ca="1" si="83"/>
        <v>8. Ownership - Capital Costs</v>
      </c>
      <c r="AZ488" s="268" t="s">
        <v>1214</v>
      </c>
      <c r="BA488" s="259" t="s">
        <v>1237</v>
      </c>
      <c r="BB488" s="259">
        <v>2031</v>
      </c>
      <c r="BC488" s="259" t="str">
        <f t="shared" ca="1" si="93"/>
        <v>7_Q477_Power_control_systems_inverters_2031</v>
      </c>
      <c r="BD488" s="259" t="s">
        <v>540</v>
      </c>
      <c r="BE488" s="259"/>
      <c r="BF488" s="268" t="str">
        <f t="shared" si="90"/>
        <v>&gt;=0</v>
      </c>
      <c r="BG488" s="268" t="s">
        <v>85</v>
      </c>
      <c r="BH488" s="268" t="s">
        <v>85</v>
      </c>
    </row>
    <row r="489" spans="1:60" ht="13.5" hidden="1" customHeight="1" thickBot="1">
      <c r="A489" s="185"/>
      <c r="B489" s="584"/>
      <c r="C489" s="230"/>
      <c r="D489" s="585"/>
      <c r="E489" s="585"/>
      <c r="F489" s="456"/>
      <c r="G489" s="456"/>
      <c r="H489" s="456"/>
      <c r="I489" s="456"/>
      <c r="J489" s="456"/>
      <c r="K489" s="456"/>
      <c r="L489" s="456"/>
      <c r="M489" s="456"/>
      <c r="N489" s="456"/>
      <c r="O489" s="456"/>
      <c r="P489" s="456"/>
      <c r="Q489" s="456"/>
      <c r="R489" s="456"/>
      <c r="S489" s="456"/>
      <c r="T489" s="456"/>
      <c r="U489" s="456"/>
      <c r="V489" s="456"/>
      <c r="W489" s="456"/>
      <c r="X489" s="456"/>
      <c r="Y489" s="456"/>
      <c r="Z489" s="456"/>
      <c r="AA489" s="456"/>
      <c r="AB489" s="456"/>
      <c r="AC489" s="456"/>
      <c r="AD489" s="456"/>
      <c r="AE489" s="457"/>
      <c r="AF489" s="457"/>
      <c r="AG489" s="457"/>
      <c r="AH489" s="457"/>
      <c r="AI489" s="457"/>
      <c r="AJ489" s="457"/>
      <c r="AK489" s="457"/>
      <c r="AL489" s="457"/>
      <c r="AM489" s="457"/>
      <c r="AN489" s="457"/>
      <c r="AO489" s="458"/>
      <c r="AQ489" s="84" t="s">
        <v>395</v>
      </c>
      <c r="AU489" s="459" t="str">
        <f t="shared" ca="1" si="91"/>
        <v>R</v>
      </c>
      <c r="AV489" s="459">
        <f t="shared" si="94"/>
        <v>477</v>
      </c>
      <c r="AW489" s="259" t="str">
        <f t="shared" ca="1" si="92"/>
        <v>R477</v>
      </c>
      <c r="AX489" s="268">
        <f t="shared" si="84"/>
        <v>7</v>
      </c>
      <c r="AY489" s="259" t="str">
        <f t="shared" ca="1" si="83"/>
        <v>8. Ownership - Capital Costs</v>
      </c>
      <c r="AZ489" s="268" t="s">
        <v>1214</v>
      </c>
      <c r="BA489" s="259" t="s">
        <v>1237</v>
      </c>
      <c r="BB489" s="259">
        <v>2032</v>
      </c>
      <c r="BC489" s="259" t="str">
        <f t="shared" ca="1" si="93"/>
        <v>7_R477_Power_control_systems_inverters_2032</v>
      </c>
      <c r="BD489" s="259" t="s">
        <v>540</v>
      </c>
      <c r="BE489" s="259"/>
      <c r="BF489" s="268" t="str">
        <f t="shared" si="90"/>
        <v>&gt;=0</v>
      </c>
      <c r="BG489" s="268" t="s">
        <v>85</v>
      </c>
      <c r="BH489" s="268" t="s">
        <v>85</v>
      </c>
    </row>
    <row r="490" spans="1:60" ht="13.5" hidden="1" customHeight="1" thickBot="1">
      <c r="A490" s="185"/>
      <c r="B490" s="584"/>
      <c r="C490" s="230"/>
      <c r="D490" s="585"/>
      <c r="E490" s="585"/>
      <c r="F490" s="456"/>
      <c r="G490" s="456"/>
      <c r="H490" s="456"/>
      <c r="I490" s="456"/>
      <c r="J490" s="456"/>
      <c r="K490" s="456"/>
      <c r="L490" s="456"/>
      <c r="M490" s="456"/>
      <c r="N490" s="456"/>
      <c r="O490" s="456"/>
      <c r="P490" s="456"/>
      <c r="Q490" s="456"/>
      <c r="R490" s="456"/>
      <c r="S490" s="456"/>
      <c r="T490" s="456"/>
      <c r="U490" s="456"/>
      <c r="V490" s="456"/>
      <c r="W490" s="456"/>
      <c r="X490" s="456"/>
      <c r="Y490" s="456"/>
      <c r="Z490" s="456"/>
      <c r="AA490" s="456"/>
      <c r="AB490" s="456"/>
      <c r="AC490" s="456"/>
      <c r="AD490" s="456"/>
      <c r="AE490" s="457"/>
      <c r="AF490" s="457"/>
      <c r="AG490" s="457"/>
      <c r="AH490" s="457"/>
      <c r="AI490" s="457"/>
      <c r="AJ490" s="457"/>
      <c r="AK490" s="457"/>
      <c r="AL490" s="457"/>
      <c r="AM490" s="457"/>
      <c r="AN490" s="457"/>
      <c r="AO490" s="458"/>
      <c r="AQ490" s="84" t="s">
        <v>395</v>
      </c>
      <c r="AU490" s="459" t="str">
        <f t="shared" ca="1" si="91"/>
        <v>S</v>
      </c>
      <c r="AV490" s="459">
        <f t="shared" si="94"/>
        <v>477</v>
      </c>
      <c r="AW490" s="259" t="str">
        <f t="shared" ca="1" si="92"/>
        <v>S477</v>
      </c>
      <c r="AX490" s="268">
        <f t="shared" si="84"/>
        <v>7</v>
      </c>
      <c r="AY490" s="259" t="str">
        <f t="shared" ca="1" si="83"/>
        <v>8. Ownership - Capital Costs</v>
      </c>
      <c r="AZ490" s="268" t="s">
        <v>1214</v>
      </c>
      <c r="BA490" s="259" t="s">
        <v>1237</v>
      </c>
      <c r="BB490" s="259">
        <v>2033</v>
      </c>
      <c r="BC490" s="259" t="str">
        <f t="shared" ca="1" si="93"/>
        <v>7_S477_Power_control_systems_inverters_2033</v>
      </c>
      <c r="BD490" s="259" t="s">
        <v>540</v>
      </c>
      <c r="BE490" s="259"/>
      <c r="BF490" s="268" t="str">
        <f t="shared" si="90"/>
        <v>&gt;=0</v>
      </c>
      <c r="BG490" s="268" t="s">
        <v>85</v>
      </c>
      <c r="BH490" s="268" t="s">
        <v>85</v>
      </c>
    </row>
    <row r="491" spans="1:60" ht="13.5" hidden="1" customHeight="1" thickBot="1">
      <c r="A491" s="185"/>
      <c r="B491" s="584"/>
      <c r="C491" s="230"/>
      <c r="D491" s="585"/>
      <c r="E491" s="585"/>
      <c r="F491" s="456"/>
      <c r="G491" s="456"/>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457"/>
      <c r="AF491" s="457"/>
      <c r="AG491" s="457"/>
      <c r="AH491" s="457"/>
      <c r="AI491" s="457"/>
      <c r="AJ491" s="457"/>
      <c r="AK491" s="457"/>
      <c r="AL491" s="457"/>
      <c r="AM491" s="457"/>
      <c r="AN491" s="457"/>
      <c r="AO491" s="458"/>
      <c r="AQ491" s="84" t="s">
        <v>395</v>
      </c>
      <c r="AU491" s="459" t="str">
        <f t="shared" ca="1" si="91"/>
        <v>T</v>
      </c>
      <c r="AV491" s="459">
        <f t="shared" si="94"/>
        <v>477</v>
      </c>
      <c r="AW491" s="259" t="str">
        <f t="shared" ca="1" si="92"/>
        <v>T477</v>
      </c>
      <c r="AX491" s="268">
        <f t="shared" si="84"/>
        <v>7</v>
      </c>
      <c r="AY491" s="259" t="str">
        <f t="shared" ca="1" si="83"/>
        <v>8. Ownership - Capital Costs</v>
      </c>
      <c r="AZ491" s="268" t="s">
        <v>1214</v>
      </c>
      <c r="BA491" s="259" t="s">
        <v>1237</v>
      </c>
      <c r="BB491" s="259">
        <v>2034</v>
      </c>
      <c r="BC491" s="259" t="str">
        <f t="shared" ca="1" si="93"/>
        <v>7_T477_Power_control_systems_inverters_2034</v>
      </c>
      <c r="BD491" s="259" t="s">
        <v>540</v>
      </c>
      <c r="BE491" s="259"/>
      <c r="BF491" s="268" t="str">
        <f t="shared" si="90"/>
        <v>&gt;=0</v>
      </c>
      <c r="BG491" s="268" t="s">
        <v>85</v>
      </c>
      <c r="BH491" s="268" t="s">
        <v>85</v>
      </c>
    </row>
    <row r="492" spans="1:60" ht="13.5" hidden="1" customHeight="1" thickBot="1">
      <c r="A492" s="185"/>
      <c r="B492" s="584"/>
      <c r="C492" s="230"/>
      <c r="D492" s="585"/>
      <c r="E492" s="585"/>
      <c r="F492" s="456"/>
      <c r="G492" s="456"/>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457"/>
      <c r="AF492" s="457"/>
      <c r="AG492" s="457"/>
      <c r="AH492" s="457"/>
      <c r="AI492" s="457"/>
      <c r="AJ492" s="457"/>
      <c r="AK492" s="457"/>
      <c r="AL492" s="457"/>
      <c r="AM492" s="457"/>
      <c r="AN492" s="457"/>
      <c r="AO492" s="458"/>
      <c r="AQ492" s="84" t="s">
        <v>395</v>
      </c>
      <c r="AU492" s="459" t="str">
        <f t="shared" ca="1" si="91"/>
        <v>U</v>
      </c>
      <c r="AV492" s="459">
        <f t="shared" si="94"/>
        <v>477</v>
      </c>
      <c r="AW492" s="259" t="str">
        <f t="shared" ca="1" si="92"/>
        <v>U477</v>
      </c>
      <c r="AX492" s="268">
        <f t="shared" si="84"/>
        <v>7</v>
      </c>
      <c r="AY492" s="259" t="str">
        <f t="shared" ca="1" si="83"/>
        <v>8. Ownership - Capital Costs</v>
      </c>
      <c r="AZ492" s="268" t="s">
        <v>1214</v>
      </c>
      <c r="BA492" s="259" t="s">
        <v>1237</v>
      </c>
      <c r="BB492" s="259">
        <v>2035</v>
      </c>
      <c r="BC492" s="259" t="str">
        <f t="shared" ca="1" si="93"/>
        <v>7_U477_Power_control_systems_inverters_2035</v>
      </c>
      <c r="BD492" s="259" t="s">
        <v>540</v>
      </c>
      <c r="BE492" s="259"/>
      <c r="BF492" s="268" t="str">
        <f t="shared" si="90"/>
        <v>&gt;=0</v>
      </c>
      <c r="BG492" s="268" t="s">
        <v>85</v>
      </c>
      <c r="BH492" s="268" t="s">
        <v>85</v>
      </c>
    </row>
    <row r="493" spans="1:60" ht="13.5" hidden="1" customHeight="1" thickBot="1">
      <c r="A493" s="185"/>
      <c r="B493" s="584"/>
      <c r="C493" s="230"/>
      <c r="D493" s="585"/>
      <c r="E493" s="585"/>
      <c r="F493" s="456"/>
      <c r="G493" s="456"/>
      <c r="H493" s="456"/>
      <c r="I493" s="456"/>
      <c r="J493" s="456"/>
      <c r="K493" s="456"/>
      <c r="L493" s="456"/>
      <c r="M493" s="456"/>
      <c r="N493" s="456"/>
      <c r="O493" s="456"/>
      <c r="P493" s="456"/>
      <c r="Q493" s="456"/>
      <c r="R493" s="456"/>
      <c r="S493" s="456"/>
      <c r="T493" s="456"/>
      <c r="U493" s="456"/>
      <c r="V493" s="456"/>
      <c r="W493" s="456"/>
      <c r="X493" s="456"/>
      <c r="Y493" s="456"/>
      <c r="Z493" s="456"/>
      <c r="AA493" s="456"/>
      <c r="AB493" s="456"/>
      <c r="AC493" s="456"/>
      <c r="AD493" s="456"/>
      <c r="AE493" s="457"/>
      <c r="AF493" s="457"/>
      <c r="AG493" s="457"/>
      <c r="AH493" s="457"/>
      <c r="AI493" s="457"/>
      <c r="AJ493" s="457"/>
      <c r="AK493" s="457"/>
      <c r="AL493" s="457"/>
      <c r="AM493" s="457"/>
      <c r="AN493" s="457"/>
      <c r="AO493" s="458"/>
      <c r="AQ493" s="84" t="s">
        <v>395</v>
      </c>
      <c r="AU493" s="459" t="str">
        <f t="shared" ca="1" si="91"/>
        <v>V</v>
      </c>
      <c r="AV493" s="459">
        <f t="shared" si="94"/>
        <v>477</v>
      </c>
      <c r="AW493" s="259" t="str">
        <f t="shared" ca="1" si="92"/>
        <v>V477</v>
      </c>
      <c r="AX493" s="268">
        <f t="shared" si="84"/>
        <v>7</v>
      </c>
      <c r="AY493" s="259" t="str">
        <f t="shared" ca="1" si="83"/>
        <v>8. Ownership - Capital Costs</v>
      </c>
      <c r="AZ493" s="268" t="s">
        <v>1214</v>
      </c>
      <c r="BA493" s="259" t="s">
        <v>1237</v>
      </c>
      <c r="BB493" s="259">
        <v>2036</v>
      </c>
      <c r="BC493" s="259" t="str">
        <f t="shared" ca="1" si="93"/>
        <v>7_V477_Power_control_systems_inverters_2036</v>
      </c>
      <c r="BD493" s="259" t="s">
        <v>540</v>
      </c>
      <c r="BE493" s="259"/>
      <c r="BF493" s="268" t="str">
        <f t="shared" si="90"/>
        <v>&gt;=0</v>
      </c>
      <c r="BG493" s="268" t="s">
        <v>85</v>
      </c>
      <c r="BH493" s="268" t="s">
        <v>85</v>
      </c>
    </row>
    <row r="494" spans="1:60" ht="13.5" hidden="1" customHeight="1" thickBot="1">
      <c r="A494" s="185"/>
      <c r="B494" s="584"/>
      <c r="C494" s="230"/>
      <c r="D494" s="585"/>
      <c r="E494" s="585"/>
      <c r="F494" s="456"/>
      <c r="G494" s="456"/>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6"/>
      <c r="AD494" s="456"/>
      <c r="AE494" s="457"/>
      <c r="AF494" s="457"/>
      <c r="AG494" s="457"/>
      <c r="AH494" s="457"/>
      <c r="AI494" s="457"/>
      <c r="AJ494" s="457"/>
      <c r="AK494" s="457"/>
      <c r="AL494" s="457"/>
      <c r="AM494" s="457"/>
      <c r="AN494" s="457"/>
      <c r="AO494" s="458"/>
      <c r="AQ494" s="84" t="s">
        <v>395</v>
      </c>
      <c r="AU494" s="459" t="str">
        <f t="shared" ca="1" si="91"/>
        <v>W</v>
      </c>
      <c r="AV494" s="459">
        <f t="shared" si="94"/>
        <v>477</v>
      </c>
      <c r="AW494" s="259" t="str">
        <f t="shared" ca="1" si="92"/>
        <v>W477</v>
      </c>
      <c r="AX494" s="268">
        <f t="shared" si="84"/>
        <v>7</v>
      </c>
      <c r="AY494" s="259" t="str">
        <f t="shared" ca="1" si="83"/>
        <v>8. Ownership - Capital Costs</v>
      </c>
      <c r="AZ494" s="268" t="s">
        <v>1214</v>
      </c>
      <c r="BA494" s="259" t="s">
        <v>1237</v>
      </c>
      <c r="BB494" s="259">
        <v>2037</v>
      </c>
      <c r="BC494" s="259" t="str">
        <f t="shared" ca="1" si="93"/>
        <v>7_W477_Power_control_systems_inverters_2037</v>
      </c>
      <c r="BD494" s="259" t="s">
        <v>540</v>
      </c>
      <c r="BE494" s="259"/>
      <c r="BF494" s="268" t="str">
        <f t="shared" si="90"/>
        <v>&gt;=0</v>
      </c>
      <c r="BG494" s="268" t="s">
        <v>85</v>
      </c>
      <c r="BH494" s="268" t="s">
        <v>85</v>
      </c>
    </row>
    <row r="495" spans="1:60" ht="13.5" hidden="1" customHeight="1" thickBot="1">
      <c r="A495" s="185"/>
      <c r="B495" s="584"/>
      <c r="C495" s="230"/>
      <c r="D495" s="585"/>
      <c r="E495" s="585"/>
      <c r="F495" s="456"/>
      <c r="G495" s="456"/>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7"/>
      <c r="AF495" s="457"/>
      <c r="AG495" s="457"/>
      <c r="AH495" s="457"/>
      <c r="AI495" s="457"/>
      <c r="AJ495" s="457"/>
      <c r="AK495" s="457"/>
      <c r="AL495" s="457"/>
      <c r="AM495" s="457"/>
      <c r="AN495" s="457"/>
      <c r="AO495" s="458"/>
      <c r="AQ495" s="84" t="s">
        <v>395</v>
      </c>
      <c r="AU495" s="459" t="str">
        <f t="shared" ca="1" si="91"/>
        <v>X</v>
      </c>
      <c r="AV495" s="459">
        <f t="shared" si="94"/>
        <v>477</v>
      </c>
      <c r="AW495" s="259" t="str">
        <f t="shared" ca="1" si="92"/>
        <v>X477</v>
      </c>
      <c r="AX495" s="268">
        <f t="shared" si="84"/>
        <v>7</v>
      </c>
      <c r="AY495" s="259" t="str">
        <f t="shared" ca="1" si="83"/>
        <v>8. Ownership - Capital Costs</v>
      </c>
      <c r="AZ495" s="268" t="s">
        <v>1214</v>
      </c>
      <c r="BA495" s="259" t="s">
        <v>1237</v>
      </c>
      <c r="BB495" s="259">
        <v>2038</v>
      </c>
      <c r="BC495" s="259" t="str">
        <f t="shared" ca="1" si="93"/>
        <v>7_X477_Power_control_systems_inverters_2038</v>
      </c>
      <c r="BD495" s="259" t="s">
        <v>540</v>
      </c>
      <c r="BE495" s="259"/>
      <c r="BF495" s="268" t="str">
        <f t="shared" si="90"/>
        <v>&gt;=0</v>
      </c>
      <c r="BG495" s="268" t="s">
        <v>85</v>
      </c>
      <c r="BH495" s="268" t="s">
        <v>85</v>
      </c>
    </row>
    <row r="496" spans="1:60" ht="13.5" hidden="1" customHeight="1" thickBot="1">
      <c r="A496" s="185"/>
      <c r="B496" s="584"/>
      <c r="C496" s="230"/>
      <c r="D496" s="585"/>
      <c r="E496" s="585"/>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7"/>
      <c r="AF496" s="457"/>
      <c r="AG496" s="457"/>
      <c r="AH496" s="457"/>
      <c r="AI496" s="457"/>
      <c r="AJ496" s="457"/>
      <c r="AK496" s="457"/>
      <c r="AL496" s="457"/>
      <c r="AM496" s="457"/>
      <c r="AN496" s="457"/>
      <c r="AO496" s="458"/>
      <c r="AQ496" s="84" t="s">
        <v>395</v>
      </c>
      <c r="AU496" s="459" t="str">
        <f t="shared" ca="1" si="91"/>
        <v>Y</v>
      </c>
      <c r="AV496" s="459">
        <f t="shared" si="94"/>
        <v>477</v>
      </c>
      <c r="AW496" s="259" t="str">
        <f t="shared" ca="1" si="92"/>
        <v>Y477</v>
      </c>
      <c r="AX496" s="268">
        <f t="shared" si="84"/>
        <v>7</v>
      </c>
      <c r="AY496" s="259" t="str">
        <f t="shared" ca="1" si="83"/>
        <v>8. Ownership - Capital Costs</v>
      </c>
      <c r="AZ496" s="268" t="s">
        <v>1214</v>
      </c>
      <c r="BA496" s="259" t="s">
        <v>1237</v>
      </c>
      <c r="BB496" s="259">
        <v>2039</v>
      </c>
      <c r="BC496" s="259" t="str">
        <f t="shared" ca="1" si="93"/>
        <v>7_Y477_Power_control_systems_inverters_2039</v>
      </c>
      <c r="BD496" s="259" t="s">
        <v>540</v>
      </c>
      <c r="BE496" s="259"/>
      <c r="BF496" s="268" t="str">
        <f t="shared" si="90"/>
        <v>&gt;=0</v>
      </c>
      <c r="BG496" s="268" t="s">
        <v>85</v>
      </c>
      <c r="BH496" s="268" t="s">
        <v>85</v>
      </c>
    </row>
    <row r="497" spans="1:60" ht="13.5" hidden="1" customHeight="1" thickBot="1">
      <c r="A497" s="185"/>
      <c r="B497" s="584"/>
      <c r="C497" s="230"/>
      <c r="D497" s="585"/>
      <c r="E497" s="585"/>
      <c r="F497" s="456"/>
      <c r="G497" s="456"/>
      <c r="H497" s="456"/>
      <c r="I497" s="456"/>
      <c r="J497" s="456"/>
      <c r="K497" s="456"/>
      <c r="L497" s="456"/>
      <c r="M497" s="456"/>
      <c r="N497" s="456"/>
      <c r="O497" s="456"/>
      <c r="P497" s="456"/>
      <c r="Q497" s="456"/>
      <c r="R497" s="456"/>
      <c r="S497" s="456"/>
      <c r="T497" s="456"/>
      <c r="U497" s="456"/>
      <c r="V497" s="456"/>
      <c r="W497" s="456"/>
      <c r="X497" s="456"/>
      <c r="Y497" s="456"/>
      <c r="Z497" s="456"/>
      <c r="AA497" s="456"/>
      <c r="AB497" s="456"/>
      <c r="AC497" s="456"/>
      <c r="AD497" s="456"/>
      <c r="AE497" s="457"/>
      <c r="AF497" s="457"/>
      <c r="AG497" s="457"/>
      <c r="AH497" s="457"/>
      <c r="AI497" s="457"/>
      <c r="AJ497" s="457"/>
      <c r="AK497" s="457"/>
      <c r="AL497" s="457"/>
      <c r="AM497" s="457"/>
      <c r="AN497" s="457"/>
      <c r="AO497" s="458"/>
      <c r="AQ497" s="84" t="s">
        <v>395</v>
      </c>
      <c r="AU497" s="459" t="str">
        <f t="shared" ca="1" si="91"/>
        <v>Z</v>
      </c>
      <c r="AV497" s="459">
        <f t="shared" si="94"/>
        <v>477</v>
      </c>
      <c r="AW497" s="259" t="str">
        <f t="shared" ca="1" si="92"/>
        <v>Z477</v>
      </c>
      <c r="AX497" s="268">
        <f t="shared" si="84"/>
        <v>7</v>
      </c>
      <c r="AY497" s="259" t="str">
        <f t="shared" ca="1" si="83"/>
        <v>8. Ownership - Capital Costs</v>
      </c>
      <c r="AZ497" s="268" t="s">
        <v>1214</v>
      </c>
      <c r="BA497" s="259" t="s">
        <v>1237</v>
      </c>
      <c r="BB497" s="259">
        <v>2040</v>
      </c>
      <c r="BC497" s="259" t="str">
        <f t="shared" ca="1" si="93"/>
        <v>7_Z477_Power_control_systems_inverters_2040</v>
      </c>
      <c r="BD497" s="259" t="s">
        <v>540</v>
      </c>
      <c r="BE497" s="259"/>
      <c r="BF497" s="268" t="str">
        <f t="shared" si="90"/>
        <v>&gt;=0</v>
      </c>
      <c r="BG497" s="268" t="s">
        <v>85</v>
      </c>
      <c r="BH497" s="268" t="s">
        <v>85</v>
      </c>
    </row>
    <row r="498" spans="1:60" ht="13.5" hidden="1" customHeight="1" thickBot="1">
      <c r="A498" s="185"/>
      <c r="B498" s="584"/>
      <c r="C498" s="230"/>
      <c r="D498" s="585"/>
      <c r="E498" s="585"/>
      <c r="F498" s="456"/>
      <c r="G498" s="456"/>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457"/>
      <c r="AF498" s="457"/>
      <c r="AG498" s="457"/>
      <c r="AH498" s="457"/>
      <c r="AI498" s="457"/>
      <c r="AJ498" s="457"/>
      <c r="AK498" s="457"/>
      <c r="AL498" s="457"/>
      <c r="AM498" s="457"/>
      <c r="AN498" s="457"/>
      <c r="AO498" s="458"/>
      <c r="AQ498" s="84" t="s">
        <v>395</v>
      </c>
      <c r="AU498" s="459" t="str">
        <f t="shared" ca="1" si="91"/>
        <v>AA</v>
      </c>
      <c r="AV498" s="459">
        <f t="shared" si="94"/>
        <v>477</v>
      </c>
      <c r="AW498" s="259" t="str">
        <f t="shared" ca="1" si="92"/>
        <v>AA477</v>
      </c>
      <c r="AX498" s="268">
        <f t="shared" si="84"/>
        <v>7</v>
      </c>
      <c r="AY498" s="259" t="str">
        <f t="shared" ca="1" si="83"/>
        <v>8. Ownership - Capital Costs</v>
      </c>
      <c r="AZ498" s="268" t="s">
        <v>1214</v>
      </c>
      <c r="BA498" s="259" t="s">
        <v>1237</v>
      </c>
      <c r="BB498" s="259">
        <v>2041</v>
      </c>
      <c r="BC498" s="259" t="str">
        <f t="shared" ca="1" si="93"/>
        <v>7_AA477_Power_control_systems_inverters_2041</v>
      </c>
      <c r="BD498" s="259" t="s">
        <v>540</v>
      </c>
      <c r="BE498" s="259"/>
      <c r="BF498" s="268" t="str">
        <f t="shared" si="90"/>
        <v>&gt;=0</v>
      </c>
      <c r="BG498" s="268" t="s">
        <v>85</v>
      </c>
      <c r="BH498" s="268" t="s">
        <v>85</v>
      </c>
    </row>
    <row r="499" spans="1:60" ht="13.5" hidden="1" customHeight="1" thickBot="1">
      <c r="A499" s="185"/>
      <c r="B499" s="584"/>
      <c r="C499" s="230"/>
      <c r="D499" s="585"/>
      <c r="E499" s="585"/>
      <c r="F499" s="456"/>
      <c r="G499" s="456"/>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457"/>
      <c r="AF499" s="457"/>
      <c r="AG499" s="457"/>
      <c r="AH499" s="457"/>
      <c r="AI499" s="457"/>
      <c r="AJ499" s="457"/>
      <c r="AK499" s="457"/>
      <c r="AL499" s="457"/>
      <c r="AM499" s="457"/>
      <c r="AN499" s="457"/>
      <c r="AO499" s="458"/>
      <c r="AQ499" s="84" t="s">
        <v>395</v>
      </c>
      <c r="AU499" s="459" t="str">
        <f t="shared" ca="1" si="91"/>
        <v>AB</v>
      </c>
      <c r="AV499" s="459">
        <f t="shared" si="94"/>
        <v>477</v>
      </c>
      <c r="AW499" s="259" t="str">
        <f t="shared" ca="1" si="92"/>
        <v>AB477</v>
      </c>
      <c r="AX499" s="268">
        <f t="shared" si="84"/>
        <v>7</v>
      </c>
      <c r="AY499" s="259" t="str">
        <f t="shared" ca="1" si="83"/>
        <v>8. Ownership - Capital Costs</v>
      </c>
      <c r="AZ499" s="268" t="s">
        <v>1214</v>
      </c>
      <c r="BA499" s="259" t="s">
        <v>1237</v>
      </c>
      <c r="BB499" s="259">
        <v>2042</v>
      </c>
      <c r="BC499" s="259" t="str">
        <f t="shared" ca="1" si="93"/>
        <v>7_AB477_Power_control_systems_inverters_2042</v>
      </c>
      <c r="BD499" s="259" t="s">
        <v>540</v>
      </c>
      <c r="BE499" s="259"/>
      <c r="BF499" s="268" t="str">
        <f t="shared" si="90"/>
        <v>&gt;=0</v>
      </c>
      <c r="BG499" s="268" t="s">
        <v>85</v>
      </c>
      <c r="BH499" s="268" t="s">
        <v>85</v>
      </c>
    </row>
    <row r="500" spans="1:60" ht="13.5" hidden="1" customHeight="1" thickBot="1">
      <c r="A500" s="185"/>
      <c r="B500" s="584"/>
      <c r="C500" s="230"/>
      <c r="D500" s="585"/>
      <c r="E500" s="585"/>
      <c r="F500" s="456"/>
      <c r="G500" s="456"/>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6"/>
      <c r="AD500" s="456"/>
      <c r="AE500" s="457"/>
      <c r="AF500" s="457"/>
      <c r="AG500" s="457"/>
      <c r="AH500" s="457"/>
      <c r="AI500" s="457"/>
      <c r="AJ500" s="457"/>
      <c r="AK500" s="457"/>
      <c r="AL500" s="457"/>
      <c r="AM500" s="457"/>
      <c r="AN500" s="457"/>
      <c r="AO500" s="458"/>
      <c r="AQ500" s="84" t="s">
        <v>395</v>
      </c>
      <c r="AU500" s="459" t="str">
        <f t="shared" ca="1" si="91"/>
        <v>AC</v>
      </c>
      <c r="AV500" s="459">
        <f t="shared" si="94"/>
        <v>477</v>
      </c>
      <c r="AW500" s="259" t="str">
        <f t="shared" ca="1" si="92"/>
        <v>AC477</v>
      </c>
      <c r="AX500" s="268">
        <f t="shared" si="84"/>
        <v>7</v>
      </c>
      <c r="AY500" s="259" t="str">
        <f t="shared" ref="AY500:AY563" ca="1" si="95">MID(CELL("filename",AX500),FIND("]",CELL("filename",AX500))+1,256)</f>
        <v>8. Ownership - Capital Costs</v>
      </c>
      <c r="AZ500" s="268" t="s">
        <v>1214</v>
      </c>
      <c r="BA500" s="259" t="s">
        <v>1237</v>
      </c>
      <c r="BB500" s="259">
        <v>2043</v>
      </c>
      <c r="BC500" s="259" t="str">
        <f t="shared" ca="1" si="93"/>
        <v>7_AC477_Power_control_systems_inverters_2043</v>
      </c>
      <c r="BD500" s="259" t="s">
        <v>540</v>
      </c>
      <c r="BE500" s="259"/>
      <c r="BF500" s="268" t="str">
        <f t="shared" si="90"/>
        <v>&gt;=0</v>
      </c>
      <c r="BG500" s="268" t="s">
        <v>85</v>
      </c>
      <c r="BH500" s="268" t="s">
        <v>85</v>
      </c>
    </row>
    <row r="501" spans="1:60" ht="13.5" hidden="1" customHeight="1" thickBot="1">
      <c r="A501" s="185"/>
      <c r="B501" s="584"/>
      <c r="C501" s="230"/>
      <c r="D501" s="585"/>
      <c r="E501" s="585"/>
      <c r="F501" s="456"/>
      <c r="G501" s="456"/>
      <c r="H501" s="456"/>
      <c r="I501" s="456"/>
      <c r="J501" s="456"/>
      <c r="K501" s="456"/>
      <c r="L501" s="456"/>
      <c r="M501" s="456"/>
      <c r="N501" s="456"/>
      <c r="O501" s="456"/>
      <c r="P501" s="456"/>
      <c r="Q501" s="456"/>
      <c r="R501" s="456"/>
      <c r="S501" s="456"/>
      <c r="T501" s="456"/>
      <c r="U501" s="456"/>
      <c r="V501" s="456"/>
      <c r="W501" s="456"/>
      <c r="X501" s="456"/>
      <c r="Y501" s="456"/>
      <c r="Z501" s="456"/>
      <c r="AA501" s="456"/>
      <c r="AB501" s="456"/>
      <c r="AC501" s="456"/>
      <c r="AD501" s="456"/>
      <c r="AE501" s="457"/>
      <c r="AF501" s="457"/>
      <c r="AG501" s="457"/>
      <c r="AH501" s="457"/>
      <c r="AI501" s="457"/>
      <c r="AJ501" s="457"/>
      <c r="AK501" s="457"/>
      <c r="AL501" s="457"/>
      <c r="AM501" s="457"/>
      <c r="AN501" s="457"/>
      <c r="AO501" s="458"/>
      <c r="AQ501" s="84" t="s">
        <v>395</v>
      </c>
      <c r="AU501" s="459" t="str">
        <f t="shared" ca="1" si="91"/>
        <v>AD</v>
      </c>
      <c r="AV501" s="459">
        <f t="shared" si="94"/>
        <v>477</v>
      </c>
      <c r="AW501" s="259" t="str">
        <f t="shared" ca="1" si="92"/>
        <v>AD477</v>
      </c>
      <c r="AX501" s="268">
        <f t="shared" si="84"/>
        <v>7</v>
      </c>
      <c r="AY501" s="259" t="str">
        <f t="shared" ca="1" si="95"/>
        <v>8. Ownership - Capital Costs</v>
      </c>
      <c r="AZ501" s="268" t="s">
        <v>1214</v>
      </c>
      <c r="BA501" s="259" t="s">
        <v>1237</v>
      </c>
      <c r="BB501" s="259">
        <v>2044</v>
      </c>
      <c r="BC501" s="259" t="str">
        <f t="shared" ca="1" si="93"/>
        <v>7_AD477_Power_control_systems_inverters_2044</v>
      </c>
      <c r="BD501" s="259" t="s">
        <v>540</v>
      </c>
      <c r="BE501" s="259"/>
      <c r="BF501" s="268" t="str">
        <f t="shared" si="90"/>
        <v>&gt;=0</v>
      </c>
      <c r="BG501" s="268" t="s">
        <v>85</v>
      </c>
      <c r="BH501" s="268" t="s">
        <v>85</v>
      </c>
    </row>
    <row r="502" spans="1:60" ht="13.5" hidden="1" customHeight="1" thickBot="1">
      <c r="A502" s="185"/>
      <c r="B502" s="584"/>
      <c r="C502" s="230"/>
      <c r="D502" s="585"/>
      <c r="E502" s="585"/>
      <c r="F502" s="456"/>
      <c r="G502" s="456"/>
      <c r="H502" s="456"/>
      <c r="I502" s="456"/>
      <c r="J502" s="456"/>
      <c r="K502" s="456"/>
      <c r="L502" s="456"/>
      <c r="M502" s="456"/>
      <c r="N502" s="456"/>
      <c r="O502" s="456"/>
      <c r="P502" s="456"/>
      <c r="Q502" s="456"/>
      <c r="R502" s="456"/>
      <c r="S502" s="456"/>
      <c r="T502" s="456"/>
      <c r="U502" s="456"/>
      <c r="V502" s="456"/>
      <c r="W502" s="456"/>
      <c r="X502" s="456"/>
      <c r="Y502" s="456"/>
      <c r="Z502" s="456"/>
      <c r="AA502" s="456"/>
      <c r="AB502" s="456"/>
      <c r="AC502" s="456"/>
      <c r="AD502" s="456"/>
      <c r="AE502" s="457"/>
      <c r="AF502" s="457"/>
      <c r="AG502" s="457"/>
      <c r="AH502" s="457"/>
      <c r="AI502" s="457"/>
      <c r="AJ502" s="457"/>
      <c r="AK502" s="457"/>
      <c r="AL502" s="457"/>
      <c r="AM502" s="457"/>
      <c r="AN502" s="457"/>
      <c r="AO502" s="458"/>
      <c r="AQ502" s="84" t="s">
        <v>395</v>
      </c>
      <c r="AU502" s="459" t="str">
        <f t="shared" ca="1" si="91"/>
        <v>AE</v>
      </c>
      <c r="AV502" s="459">
        <f t="shared" si="94"/>
        <v>477</v>
      </c>
      <c r="AW502" s="259" t="str">
        <f t="shared" ca="1" si="92"/>
        <v>AE477</v>
      </c>
      <c r="AX502" s="268">
        <f t="shared" si="84"/>
        <v>7</v>
      </c>
      <c r="AY502" s="259" t="str">
        <f t="shared" ca="1" si="95"/>
        <v>8. Ownership - Capital Costs</v>
      </c>
      <c r="AZ502" s="268" t="s">
        <v>1214</v>
      </c>
      <c r="BA502" s="259" t="s">
        <v>1237</v>
      </c>
      <c r="BB502" s="259">
        <v>2045</v>
      </c>
      <c r="BC502" s="259" t="str">
        <f t="shared" ca="1" si="93"/>
        <v>7_AE477_Power_control_systems_inverters_2045</v>
      </c>
      <c r="BD502" s="259" t="s">
        <v>540</v>
      </c>
      <c r="BE502" s="259"/>
      <c r="BF502" s="268" t="str">
        <f t="shared" si="90"/>
        <v>&gt;=0</v>
      </c>
      <c r="BG502" s="268" t="s">
        <v>85</v>
      </c>
      <c r="BH502" s="268" t="s">
        <v>85</v>
      </c>
    </row>
    <row r="503" spans="1:60" ht="13.5" hidden="1" customHeight="1" thickBot="1">
      <c r="A503" s="185"/>
      <c r="B503" s="584"/>
      <c r="C503" s="230"/>
      <c r="D503" s="585"/>
      <c r="E503" s="585"/>
      <c r="F503" s="456"/>
      <c r="G503" s="456"/>
      <c r="H503" s="456"/>
      <c r="I503" s="456"/>
      <c r="J503" s="456"/>
      <c r="K503" s="456"/>
      <c r="L503" s="456"/>
      <c r="M503" s="456"/>
      <c r="N503" s="456"/>
      <c r="O503" s="456"/>
      <c r="P503" s="456"/>
      <c r="Q503" s="456"/>
      <c r="R503" s="456"/>
      <c r="S503" s="456"/>
      <c r="T503" s="456"/>
      <c r="U503" s="456"/>
      <c r="V503" s="456"/>
      <c r="W503" s="456"/>
      <c r="X503" s="456"/>
      <c r="Y503" s="456"/>
      <c r="Z503" s="456"/>
      <c r="AA503" s="456"/>
      <c r="AB503" s="456"/>
      <c r="AC503" s="456"/>
      <c r="AD503" s="456"/>
      <c r="AE503" s="457"/>
      <c r="AF503" s="457"/>
      <c r="AG503" s="457"/>
      <c r="AH503" s="457"/>
      <c r="AI503" s="457"/>
      <c r="AJ503" s="457"/>
      <c r="AK503" s="457"/>
      <c r="AL503" s="457"/>
      <c r="AM503" s="457"/>
      <c r="AN503" s="457"/>
      <c r="AO503" s="458"/>
      <c r="AQ503" s="84" t="s">
        <v>395</v>
      </c>
      <c r="AU503" s="459" t="str">
        <f t="shared" ca="1" si="91"/>
        <v>AF</v>
      </c>
      <c r="AV503" s="459">
        <f t="shared" si="94"/>
        <v>477</v>
      </c>
      <c r="AW503" s="259" t="str">
        <f t="shared" ca="1" si="92"/>
        <v>AF477</v>
      </c>
      <c r="AX503" s="268">
        <f t="shared" si="84"/>
        <v>7</v>
      </c>
      <c r="AY503" s="259" t="str">
        <f t="shared" ca="1" si="95"/>
        <v>8. Ownership - Capital Costs</v>
      </c>
      <c r="AZ503" s="268" t="s">
        <v>1214</v>
      </c>
      <c r="BA503" s="259" t="s">
        <v>1237</v>
      </c>
      <c r="BB503" s="259">
        <v>2046</v>
      </c>
      <c r="BC503" s="259" t="str">
        <f t="shared" ca="1" si="93"/>
        <v>7_AF477_Power_control_systems_inverters_2046</v>
      </c>
      <c r="BD503" s="259" t="s">
        <v>540</v>
      </c>
      <c r="BE503" s="259"/>
      <c r="BF503" s="268" t="str">
        <f t="shared" si="90"/>
        <v>&gt;=0</v>
      </c>
      <c r="BG503" s="268" t="s">
        <v>85</v>
      </c>
      <c r="BH503" s="268" t="s">
        <v>85</v>
      </c>
    </row>
    <row r="504" spans="1:60" ht="13.5" hidden="1" customHeight="1" thickBot="1">
      <c r="A504" s="185"/>
      <c r="B504" s="584"/>
      <c r="C504" s="230"/>
      <c r="D504" s="585"/>
      <c r="E504" s="585"/>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7"/>
      <c r="AF504" s="457"/>
      <c r="AG504" s="457"/>
      <c r="AH504" s="457"/>
      <c r="AI504" s="457"/>
      <c r="AJ504" s="457"/>
      <c r="AK504" s="457"/>
      <c r="AL504" s="457"/>
      <c r="AM504" s="457"/>
      <c r="AN504" s="457"/>
      <c r="AO504" s="458"/>
      <c r="AQ504" s="84" t="s">
        <v>395</v>
      </c>
      <c r="AU504" s="459" t="str">
        <f t="shared" ca="1" si="91"/>
        <v>AG</v>
      </c>
      <c r="AV504" s="459">
        <f t="shared" si="94"/>
        <v>477</v>
      </c>
      <c r="AW504" s="259" t="str">
        <f t="shared" ca="1" si="92"/>
        <v>AG477</v>
      </c>
      <c r="AX504" s="268">
        <f t="shared" si="84"/>
        <v>7</v>
      </c>
      <c r="AY504" s="259" t="str">
        <f t="shared" ca="1" si="95"/>
        <v>8. Ownership - Capital Costs</v>
      </c>
      <c r="AZ504" s="268" t="s">
        <v>1214</v>
      </c>
      <c r="BA504" s="259" t="s">
        <v>1237</v>
      </c>
      <c r="BB504" s="259">
        <v>2047</v>
      </c>
      <c r="BC504" s="259" t="str">
        <f t="shared" ca="1" si="93"/>
        <v>7_AG477_Power_control_systems_inverters_2047</v>
      </c>
      <c r="BD504" s="259" t="s">
        <v>540</v>
      </c>
      <c r="BE504" s="259"/>
      <c r="BF504" s="268" t="str">
        <f t="shared" si="90"/>
        <v>&gt;=0</v>
      </c>
      <c r="BG504" s="268" t="s">
        <v>85</v>
      </c>
      <c r="BH504" s="268" t="s">
        <v>85</v>
      </c>
    </row>
    <row r="505" spans="1:60" ht="13.5" hidden="1" customHeight="1" thickBot="1">
      <c r="A505" s="185"/>
      <c r="B505" s="584"/>
      <c r="C505" s="230"/>
      <c r="D505" s="585"/>
      <c r="E505" s="585"/>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7"/>
      <c r="AF505" s="457"/>
      <c r="AG505" s="457"/>
      <c r="AH505" s="457"/>
      <c r="AI505" s="457"/>
      <c r="AJ505" s="457"/>
      <c r="AK505" s="457"/>
      <c r="AL505" s="457"/>
      <c r="AM505" s="457"/>
      <c r="AN505" s="457"/>
      <c r="AO505" s="458"/>
      <c r="AQ505" s="84" t="s">
        <v>395</v>
      </c>
      <c r="AU505" s="459" t="str">
        <f t="shared" ca="1" si="91"/>
        <v>AH</v>
      </c>
      <c r="AV505" s="459">
        <f t="shared" si="94"/>
        <v>477</v>
      </c>
      <c r="AW505" s="259" t="str">
        <f t="shared" ca="1" si="92"/>
        <v>AH477</v>
      </c>
      <c r="AX505" s="268">
        <f t="shared" ref="AX505:AX511" si="96">$AX$5</f>
        <v>7</v>
      </c>
      <c r="AY505" s="259" t="str">
        <f t="shared" ca="1" si="95"/>
        <v>8. Ownership - Capital Costs</v>
      </c>
      <c r="AZ505" s="268" t="s">
        <v>1214</v>
      </c>
      <c r="BA505" s="259" t="s">
        <v>1237</v>
      </c>
      <c r="BB505" s="259">
        <v>2048</v>
      </c>
      <c r="BC505" s="259" t="str">
        <f t="shared" ca="1" si="93"/>
        <v>7_AH477_Power_control_systems_inverters_2048</v>
      </c>
      <c r="BD505" s="259" t="s">
        <v>540</v>
      </c>
      <c r="BE505" s="259"/>
      <c r="BF505" s="268" t="str">
        <f t="shared" si="90"/>
        <v>&gt;=0</v>
      </c>
      <c r="BG505" s="268" t="s">
        <v>85</v>
      </c>
      <c r="BH505" s="268" t="s">
        <v>85</v>
      </c>
    </row>
    <row r="506" spans="1:60" ht="13.5" hidden="1" customHeight="1" thickBot="1">
      <c r="A506" s="185"/>
      <c r="B506" s="584"/>
      <c r="C506" s="230"/>
      <c r="D506" s="585"/>
      <c r="E506" s="585"/>
      <c r="F506" s="456"/>
      <c r="G506" s="456"/>
      <c r="H506" s="456"/>
      <c r="I506" s="456"/>
      <c r="J506" s="456"/>
      <c r="K506" s="456"/>
      <c r="L506" s="456"/>
      <c r="M506" s="456"/>
      <c r="N506" s="456"/>
      <c r="O506" s="456"/>
      <c r="P506" s="456"/>
      <c r="Q506" s="456"/>
      <c r="R506" s="456"/>
      <c r="S506" s="456"/>
      <c r="T506" s="456"/>
      <c r="U506" s="456"/>
      <c r="V506" s="456"/>
      <c r="W506" s="456"/>
      <c r="X506" s="456"/>
      <c r="Y506" s="456"/>
      <c r="Z506" s="456"/>
      <c r="AA506" s="456"/>
      <c r="AB506" s="456"/>
      <c r="AC506" s="456"/>
      <c r="AD506" s="456"/>
      <c r="AE506" s="457"/>
      <c r="AF506" s="457"/>
      <c r="AG506" s="457"/>
      <c r="AH506" s="457"/>
      <c r="AI506" s="457"/>
      <c r="AJ506" s="457"/>
      <c r="AK506" s="457"/>
      <c r="AL506" s="457"/>
      <c r="AM506" s="457"/>
      <c r="AN506" s="457"/>
      <c r="AO506" s="458"/>
      <c r="AQ506" s="84" t="s">
        <v>395</v>
      </c>
      <c r="AU506" s="459" t="str">
        <f t="shared" ca="1" si="91"/>
        <v>AI</v>
      </c>
      <c r="AV506" s="459">
        <f t="shared" si="94"/>
        <v>477</v>
      </c>
      <c r="AW506" s="259" t="str">
        <f t="shared" ca="1" si="92"/>
        <v>AI477</v>
      </c>
      <c r="AX506" s="268">
        <f t="shared" si="96"/>
        <v>7</v>
      </c>
      <c r="AY506" s="259" t="str">
        <f t="shared" ca="1" si="95"/>
        <v>8. Ownership - Capital Costs</v>
      </c>
      <c r="AZ506" s="268" t="s">
        <v>1214</v>
      </c>
      <c r="BA506" s="259" t="s">
        <v>1237</v>
      </c>
      <c r="BB506" s="259">
        <v>2049</v>
      </c>
      <c r="BC506" s="259" t="str">
        <f t="shared" ca="1" si="93"/>
        <v>7_AI477_Power_control_systems_inverters_2049</v>
      </c>
      <c r="BD506" s="259" t="s">
        <v>540</v>
      </c>
      <c r="BE506" s="259"/>
      <c r="BF506" s="268" t="str">
        <f t="shared" si="90"/>
        <v>&gt;=0</v>
      </c>
      <c r="BG506" s="268" t="s">
        <v>85</v>
      </c>
      <c r="BH506" s="268" t="s">
        <v>85</v>
      </c>
    </row>
    <row r="507" spans="1:60" ht="13.5" hidden="1" customHeight="1" thickBot="1">
      <c r="A507" s="185"/>
      <c r="B507" s="584"/>
      <c r="C507" s="230"/>
      <c r="D507" s="585"/>
      <c r="E507" s="585"/>
      <c r="F507" s="456"/>
      <c r="G507" s="456"/>
      <c r="H507" s="456"/>
      <c r="I507" s="456"/>
      <c r="J507" s="456"/>
      <c r="K507" s="456"/>
      <c r="L507" s="456"/>
      <c r="M507" s="456"/>
      <c r="N507" s="456"/>
      <c r="O507" s="456"/>
      <c r="P507" s="456"/>
      <c r="Q507" s="456"/>
      <c r="R507" s="456"/>
      <c r="S507" s="456"/>
      <c r="T507" s="456"/>
      <c r="U507" s="456"/>
      <c r="V507" s="456"/>
      <c r="W507" s="456"/>
      <c r="X507" s="456"/>
      <c r="Y507" s="456"/>
      <c r="Z507" s="456"/>
      <c r="AA507" s="456"/>
      <c r="AB507" s="456"/>
      <c r="AC507" s="456"/>
      <c r="AD507" s="456"/>
      <c r="AE507" s="457"/>
      <c r="AF507" s="457"/>
      <c r="AG507" s="457"/>
      <c r="AH507" s="457"/>
      <c r="AI507" s="457"/>
      <c r="AJ507" s="457"/>
      <c r="AK507" s="457"/>
      <c r="AL507" s="457"/>
      <c r="AM507" s="457"/>
      <c r="AN507" s="457"/>
      <c r="AO507" s="458"/>
      <c r="AQ507" s="84" t="s">
        <v>395</v>
      </c>
      <c r="AU507" s="459" t="str">
        <f t="shared" ca="1" si="91"/>
        <v>AJ</v>
      </c>
      <c r="AV507" s="459">
        <f t="shared" si="94"/>
        <v>477</v>
      </c>
      <c r="AW507" s="259" t="str">
        <f t="shared" ca="1" si="92"/>
        <v>AJ477</v>
      </c>
      <c r="AX507" s="268">
        <f t="shared" si="96"/>
        <v>7</v>
      </c>
      <c r="AY507" s="259" t="str">
        <f t="shared" ca="1" si="95"/>
        <v>8. Ownership - Capital Costs</v>
      </c>
      <c r="AZ507" s="268" t="s">
        <v>1214</v>
      </c>
      <c r="BA507" s="259" t="s">
        <v>1237</v>
      </c>
      <c r="BB507" s="259">
        <v>2050</v>
      </c>
      <c r="BC507" s="259" t="str">
        <f t="shared" ca="1" si="93"/>
        <v>7_AJ477_Power_control_systems_inverters_2050</v>
      </c>
      <c r="BD507" s="259" t="s">
        <v>540</v>
      </c>
      <c r="BE507" s="259"/>
      <c r="BF507" s="268" t="str">
        <f t="shared" si="90"/>
        <v>&gt;=0</v>
      </c>
      <c r="BG507" s="268" t="s">
        <v>85</v>
      </c>
      <c r="BH507" s="268" t="s">
        <v>85</v>
      </c>
    </row>
    <row r="508" spans="1:60" ht="13.5" hidden="1" customHeight="1" thickBot="1">
      <c r="A508" s="185"/>
      <c r="B508" s="584"/>
      <c r="C508" s="230"/>
      <c r="D508" s="585"/>
      <c r="E508" s="585"/>
      <c r="F508" s="456"/>
      <c r="G508" s="456"/>
      <c r="H508" s="456"/>
      <c r="I508" s="456"/>
      <c r="J508" s="456"/>
      <c r="K508" s="456"/>
      <c r="L508" s="456"/>
      <c r="M508" s="456"/>
      <c r="N508" s="456"/>
      <c r="O508" s="456"/>
      <c r="P508" s="456"/>
      <c r="Q508" s="456"/>
      <c r="R508" s="456"/>
      <c r="S508" s="456"/>
      <c r="T508" s="456"/>
      <c r="U508" s="456"/>
      <c r="V508" s="456"/>
      <c r="W508" s="456"/>
      <c r="X508" s="456"/>
      <c r="Y508" s="456"/>
      <c r="Z508" s="456"/>
      <c r="AA508" s="456"/>
      <c r="AB508" s="456"/>
      <c r="AC508" s="456"/>
      <c r="AD508" s="456"/>
      <c r="AE508" s="457"/>
      <c r="AF508" s="457"/>
      <c r="AG508" s="457"/>
      <c r="AH508" s="457"/>
      <c r="AI508" s="457"/>
      <c r="AJ508" s="457"/>
      <c r="AK508" s="457"/>
      <c r="AL508" s="457"/>
      <c r="AM508" s="457"/>
      <c r="AN508" s="457"/>
      <c r="AO508" s="458"/>
      <c r="AQ508" s="84" t="s">
        <v>395</v>
      </c>
      <c r="AU508" s="459" t="str">
        <f t="shared" ca="1" si="91"/>
        <v>AK</v>
      </c>
      <c r="AV508" s="459">
        <f t="shared" si="94"/>
        <v>477</v>
      </c>
      <c r="AW508" s="259" t="str">
        <f t="shared" ca="1" si="92"/>
        <v>AK477</v>
      </c>
      <c r="AX508" s="268">
        <f t="shared" si="96"/>
        <v>7</v>
      </c>
      <c r="AY508" s="259" t="str">
        <f t="shared" ca="1" si="95"/>
        <v>8. Ownership - Capital Costs</v>
      </c>
      <c r="AZ508" s="268" t="s">
        <v>1214</v>
      </c>
      <c r="BA508" s="259" t="s">
        <v>1237</v>
      </c>
      <c r="BB508" s="259">
        <v>2051</v>
      </c>
      <c r="BC508" s="259" t="str">
        <f t="shared" ca="1" si="93"/>
        <v>7_AK477_Power_control_systems_inverters_2051</v>
      </c>
      <c r="BD508" s="259" t="s">
        <v>540</v>
      </c>
      <c r="BE508" s="259"/>
      <c r="BF508" s="268" t="str">
        <f t="shared" si="90"/>
        <v>&gt;=0</v>
      </c>
      <c r="BG508" s="268" t="s">
        <v>85</v>
      </c>
      <c r="BH508" s="268" t="s">
        <v>85</v>
      </c>
    </row>
    <row r="509" spans="1:60" ht="13.5" hidden="1" customHeight="1" thickBot="1">
      <c r="A509" s="185"/>
      <c r="B509" s="584"/>
      <c r="C509" s="230"/>
      <c r="D509" s="585"/>
      <c r="E509" s="585"/>
      <c r="F509" s="456"/>
      <c r="G509" s="456"/>
      <c r="H509" s="456"/>
      <c r="I509" s="456"/>
      <c r="J509" s="456"/>
      <c r="K509" s="456"/>
      <c r="L509" s="456"/>
      <c r="M509" s="456"/>
      <c r="N509" s="456"/>
      <c r="O509" s="456"/>
      <c r="P509" s="456"/>
      <c r="Q509" s="456"/>
      <c r="R509" s="456"/>
      <c r="S509" s="456"/>
      <c r="T509" s="456"/>
      <c r="U509" s="456"/>
      <c r="V509" s="456"/>
      <c r="W509" s="456"/>
      <c r="X509" s="456"/>
      <c r="Y509" s="456"/>
      <c r="Z509" s="456"/>
      <c r="AA509" s="456"/>
      <c r="AB509" s="456"/>
      <c r="AC509" s="456"/>
      <c r="AD509" s="456"/>
      <c r="AE509" s="457"/>
      <c r="AF509" s="457"/>
      <c r="AG509" s="457"/>
      <c r="AH509" s="457"/>
      <c r="AI509" s="457"/>
      <c r="AJ509" s="457"/>
      <c r="AK509" s="457"/>
      <c r="AL509" s="457"/>
      <c r="AM509" s="457"/>
      <c r="AN509" s="457"/>
      <c r="AO509" s="458"/>
      <c r="AQ509" s="84" t="s">
        <v>395</v>
      </c>
      <c r="AU509" s="459" t="str">
        <f t="shared" ca="1" si="91"/>
        <v>AL</v>
      </c>
      <c r="AV509" s="459">
        <f t="shared" si="94"/>
        <v>477</v>
      </c>
      <c r="AW509" s="259" t="str">
        <f t="shared" ca="1" si="92"/>
        <v>AL477</v>
      </c>
      <c r="AX509" s="268">
        <f t="shared" si="96"/>
        <v>7</v>
      </c>
      <c r="AY509" s="259" t="str">
        <f t="shared" ca="1" si="95"/>
        <v>8. Ownership - Capital Costs</v>
      </c>
      <c r="AZ509" s="268" t="s">
        <v>1214</v>
      </c>
      <c r="BA509" s="259" t="s">
        <v>1237</v>
      </c>
      <c r="BB509" s="259">
        <v>2052</v>
      </c>
      <c r="BC509" s="259" t="str">
        <f t="shared" ca="1" si="93"/>
        <v>7_AL477_Power_control_systems_inverters_2052</v>
      </c>
      <c r="BD509" s="259" t="s">
        <v>540</v>
      </c>
      <c r="BE509" s="259"/>
      <c r="BF509" s="268" t="str">
        <f t="shared" si="90"/>
        <v>&gt;=0</v>
      </c>
      <c r="BG509" s="268" t="s">
        <v>85</v>
      </c>
      <c r="BH509" s="268" t="s">
        <v>85</v>
      </c>
    </row>
    <row r="510" spans="1:60" ht="13.5" hidden="1" customHeight="1" thickBot="1">
      <c r="A510" s="185"/>
      <c r="B510" s="584"/>
      <c r="C510" s="230"/>
      <c r="D510" s="585"/>
      <c r="E510" s="585"/>
      <c r="F510" s="456"/>
      <c r="G510" s="456"/>
      <c r="H510" s="456"/>
      <c r="I510" s="456"/>
      <c r="J510" s="456"/>
      <c r="K510" s="456"/>
      <c r="L510" s="456"/>
      <c r="M510" s="456"/>
      <c r="N510" s="456"/>
      <c r="O510" s="456"/>
      <c r="P510" s="456"/>
      <c r="Q510" s="456"/>
      <c r="R510" s="456"/>
      <c r="S510" s="456"/>
      <c r="T510" s="456"/>
      <c r="U510" s="456"/>
      <c r="V510" s="456"/>
      <c r="W510" s="456"/>
      <c r="X510" s="456"/>
      <c r="Y510" s="456"/>
      <c r="Z510" s="456"/>
      <c r="AA510" s="456"/>
      <c r="AB510" s="456"/>
      <c r="AC510" s="456"/>
      <c r="AD510" s="456"/>
      <c r="AE510" s="457"/>
      <c r="AF510" s="457"/>
      <c r="AG510" s="457"/>
      <c r="AH510" s="457"/>
      <c r="AI510" s="457"/>
      <c r="AJ510" s="457"/>
      <c r="AK510" s="457"/>
      <c r="AL510" s="457"/>
      <c r="AM510" s="457"/>
      <c r="AN510" s="457"/>
      <c r="AO510" s="458"/>
      <c r="AQ510" s="84" t="s">
        <v>395</v>
      </c>
      <c r="AU510" s="459" t="str">
        <f t="shared" ca="1" si="91"/>
        <v>AM</v>
      </c>
      <c r="AV510" s="459">
        <f t="shared" si="94"/>
        <v>477</v>
      </c>
      <c r="AW510" s="259" t="str">
        <f t="shared" ca="1" si="92"/>
        <v>AM477</v>
      </c>
      <c r="AX510" s="268">
        <f t="shared" si="96"/>
        <v>7</v>
      </c>
      <c r="AY510" s="259" t="str">
        <f t="shared" ca="1" si="95"/>
        <v>8. Ownership - Capital Costs</v>
      </c>
      <c r="AZ510" s="268" t="s">
        <v>1214</v>
      </c>
      <c r="BA510" s="259" t="s">
        <v>1237</v>
      </c>
      <c r="BB510" s="259">
        <v>2053</v>
      </c>
      <c r="BC510" s="259" t="str">
        <f t="shared" ca="1" si="93"/>
        <v>7_AM477_Power_control_systems_inverters_2053</v>
      </c>
      <c r="BD510" s="259" t="s">
        <v>540</v>
      </c>
      <c r="BE510" s="259"/>
      <c r="BF510" s="268" t="str">
        <f t="shared" si="90"/>
        <v>&gt;=0</v>
      </c>
      <c r="BG510" s="268" t="s">
        <v>85</v>
      </c>
      <c r="BH510" s="268" t="s">
        <v>85</v>
      </c>
    </row>
    <row r="511" spans="1:60" ht="13.5" hidden="1" customHeight="1" thickBot="1">
      <c r="A511" s="185"/>
      <c r="B511" s="584"/>
      <c r="C511" s="230"/>
      <c r="D511" s="585"/>
      <c r="E511" s="585"/>
      <c r="F511" s="456"/>
      <c r="G511" s="456"/>
      <c r="H511" s="456"/>
      <c r="I511" s="456"/>
      <c r="J511" s="456"/>
      <c r="K511" s="456"/>
      <c r="L511" s="456"/>
      <c r="M511" s="456"/>
      <c r="N511" s="456"/>
      <c r="O511" s="456"/>
      <c r="P511" s="456"/>
      <c r="Q511" s="456"/>
      <c r="R511" s="456"/>
      <c r="S511" s="456"/>
      <c r="T511" s="456"/>
      <c r="U511" s="456"/>
      <c r="V511" s="456"/>
      <c r="W511" s="456"/>
      <c r="X511" s="456"/>
      <c r="Y511" s="456"/>
      <c r="Z511" s="456"/>
      <c r="AA511" s="456"/>
      <c r="AB511" s="456"/>
      <c r="AC511" s="456"/>
      <c r="AD511" s="456"/>
      <c r="AE511" s="457"/>
      <c r="AF511" s="457"/>
      <c r="AG511" s="457"/>
      <c r="AH511" s="457"/>
      <c r="AI511" s="457"/>
      <c r="AJ511" s="457"/>
      <c r="AK511" s="457"/>
      <c r="AL511" s="457"/>
      <c r="AM511" s="457"/>
      <c r="AN511" s="457"/>
      <c r="AO511" s="458"/>
      <c r="AQ511" s="84" t="s">
        <v>395</v>
      </c>
      <c r="AU511" s="459" t="str">
        <f t="shared" ca="1" si="91"/>
        <v>AN</v>
      </c>
      <c r="AV511" s="459">
        <f t="shared" si="94"/>
        <v>477</v>
      </c>
      <c r="AW511" s="259" t="str">
        <f t="shared" ca="1" si="92"/>
        <v>AN477</v>
      </c>
      <c r="AX511" s="268">
        <f t="shared" si="96"/>
        <v>7</v>
      </c>
      <c r="AY511" s="259" t="str">
        <f t="shared" ca="1" si="95"/>
        <v>8. Ownership - Capital Costs</v>
      </c>
      <c r="AZ511" s="268" t="s">
        <v>1214</v>
      </c>
      <c r="BA511" s="259" t="s">
        <v>1237</v>
      </c>
      <c r="BB511" s="259">
        <v>2054</v>
      </c>
      <c r="BC511" s="259" t="str">
        <f t="shared" ca="1" si="93"/>
        <v>7_AN477_Power_control_systems_inverters_2054</v>
      </c>
      <c r="BD511" s="259" t="s">
        <v>540</v>
      </c>
      <c r="BE511" s="259"/>
      <c r="BF511" s="268" t="str">
        <f t="shared" si="90"/>
        <v>&gt;=0</v>
      </c>
      <c r="BG511" s="268" t="s">
        <v>85</v>
      </c>
      <c r="BH511" s="268" t="s">
        <v>85</v>
      </c>
    </row>
    <row r="512" spans="1:60" ht="13.5" hidden="1" customHeight="1" thickBot="1">
      <c r="A512" s="185"/>
      <c r="B512" s="584"/>
      <c r="C512" s="230"/>
      <c r="D512" s="585"/>
      <c r="E512" s="585"/>
      <c r="F512" s="456"/>
      <c r="G512" s="456"/>
      <c r="H512" s="456"/>
      <c r="I512" s="456"/>
      <c r="J512" s="456"/>
      <c r="K512" s="456"/>
      <c r="L512" s="456"/>
      <c r="M512" s="456"/>
      <c r="N512" s="456"/>
      <c r="O512" s="456"/>
      <c r="P512" s="456"/>
      <c r="Q512" s="456"/>
      <c r="R512" s="456"/>
      <c r="S512" s="456"/>
      <c r="T512" s="456"/>
      <c r="U512" s="456"/>
      <c r="V512" s="456"/>
      <c r="W512" s="456"/>
      <c r="X512" s="456"/>
      <c r="Y512" s="456"/>
      <c r="Z512" s="456"/>
      <c r="AA512" s="456"/>
      <c r="AB512" s="456"/>
      <c r="AC512" s="456"/>
      <c r="AD512" s="456"/>
      <c r="AE512" s="457"/>
      <c r="AF512" s="457"/>
      <c r="AG512" s="457"/>
      <c r="AH512" s="457"/>
      <c r="AI512" s="457"/>
      <c r="AJ512" s="457"/>
      <c r="AK512" s="457"/>
      <c r="AL512" s="457"/>
      <c r="AM512" s="457"/>
      <c r="AN512" s="457"/>
      <c r="AO512" s="458"/>
      <c r="AQ512" s="84" t="s">
        <v>395</v>
      </c>
      <c r="AU512" s="459" t="str">
        <f t="shared" ca="1" si="91"/>
        <v>AO</v>
      </c>
      <c r="AV512" s="459">
        <f t="shared" si="94"/>
        <v>477</v>
      </c>
      <c r="AW512" s="259" t="str">
        <f t="shared" ca="1" si="92"/>
        <v>AO477</v>
      </c>
      <c r="AX512" s="268">
        <v>7</v>
      </c>
      <c r="AY512" s="259" t="str">
        <f t="shared" ca="1" si="95"/>
        <v>8. Ownership - Capital Costs</v>
      </c>
      <c r="AZ512" s="268" t="s">
        <v>1214</v>
      </c>
      <c r="BA512" s="259" t="s">
        <v>1237</v>
      </c>
      <c r="BB512" s="259" t="s">
        <v>1216</v>
      </c>
      <c r="BC512" s="259" t="str">
        <f t="shared" ca="1" si="93"/>
        <v>7_AO477_Power_control_systems_inverters_Additional_Info</v>
      </c>
      <c r="BD512" s="268" t="s">
        <v>223</v>
      </c>
      <c r="BE512" s="268">
        <v>100</v>
      </c>
      <c r="BG512" s="268" t="s">
        <v>85</v>
      </c>
      <c r="BH512" s="268" t="s">
        <v>85</v>
      </c>
    </row>
    <row r="513" spans="1:60" ht="13.5" hidden="1" customHeight="1" thickBot="1">
      <c r="A513" s="185">
        <f>+A477+1</f>
        <v>16</v>
      </c>
      <c r="B513" s="584"/>
      <c r="C513" s="230" t="s">
        <v>1238</v>
      </c>
      <c r="D513" s="585" t="s">
        <v>1213</v>
      </c>
      <c r="E513" s="585"/>
      <c r="F513" s="441"/>
      <c r="G513" s="441"/>
      <c r="H513" s="441"/>
      <c r="I513" s="441"/>
      <c r="J513" s="441"/>
      <c r="K513" s="441"/>
      <c r="L513" s="441"/>
      <c r="M513" s="441"/>
      <c r="N513" s="441"/>
      <c r="O513" s="441"/>
      <c r="P513" s="441"/>
      <c r="Q513" s="441"/>
      <c r="R513" s="441"/>
      <c r="S513" s="441"/>
      <c r="T513" s="441"/>
      <c r="U513" s="441"/>
      <c r="V513" s="441"/>
      <c r="W513" s="441"/>
      <c r="X513" s="441"/>
      <c r="Y513" s="441"/>
      <c r="Z513" s="441"/>
      <c r="AA513" s="441"/>
      <c r="AB513" s="441"/>
      <c r="AC513" s="441"/>
      <c r="AD513" s="441"/>
      <c r="AE513" s="442"/>
      <c r="AF513" s="442"/>
      <c r="AG513" s="442"/>
      <c r="AH513" s="442"/>
      <c r="AI513" s="442"/>
      <c r="AJ513" s="442"/>
      <c r="AK513" s="442"/>
      <c r="AL513" s="442"/>
      <c r="AM513" s="442"/>
      <c r="AN513" s="442"/>
      <c r="AO513" s="227"/>
      <c r="AS513" s="84" t="s">
        <v>42</v>
      </c>
      <c r="AT513" s="460" t="str">
        <f ca="1">SUBSTITUTE(CELL("address",F513),"$","")</f>
        <v>F513</v>
      </c>
      <c r="AU513" s="461" t="str">
        <f ca="1">CHAR(CODE(AT513))</f>
        <v>F</v>
      </c>
      <c r="AV513" s="461">
        <f>ROW(AT513)</f>
        <v>513</v>
      </c>
      <c r="AW513" s="462" t="str">
        <f ca="1">CONCATENATE(AU513&amp;AV513)</f>
        <v>F513</v>
      </c>
      <c r="AX513" s="455">
        <f t="shared" ref="AX513:AX576" si="97">$AX$5</f>
        <v>7</v>
      </c>
      <c r="AY513" s="462" t="str">
        <f t="shared" ca="1" si="95"/>
        <v>8. Ownership - Capital Costs</v>
      </c>
      <c r="AZ513" s="455" t="s">
        <v>1214</v>
      </c>
      <c r="BA513" s="462" t="s">
        <v>1239</v>
      </c>
      <c r="BB513" s="462">
        <v>2020</v>
      </c>
      <c r="BC513" s="462" t="str">
        <f ca="1">AX513&amp;"_"&amp;AW513&amp;"_"&amp;BA513&amp;"_"&amp;BB513</f>
        <v>7_F513_Steam_turbine_2020</v>
      </c>
      <c r="BD513" s="462" t="s">
        <v>540</v>
      </c>
      <c r="BE513" s="462"/>
      <c r="BF513" s="455" t="str">
        <f t="shared" ref="BF513:BF547" si="98">"&gt;=0"</f>
        <v>&gt;=0</v>
      </c>
      <c r="BG513" s="455" t="s">
        <v>85</v>
      </c>
      <c r="BH513" s="455" t="s">
        <v>85</v>
      </c>
    </row>
    <row r="514" spans="1:60" ht="13.5" hidden="1" customHeight="1" thickBot="1">
      <c r="A514" s="185"/>
      <c r="B514" s="584"/>
      <c r="C514" s="230"/>
      <c r="D514" s="585"/>
      <c r="E514" s="585"/>
      <c r="F514" s="456"/>
      <c r="G514" s="456"/>
      <c r="H514" s="456"/>
      <c r="I514" s="456"/>
      <c r="J514" s="456"/>
      <c r="K514" s="456"/>
      <c r="L514" s="456"/>
      <c r="M514" s="456"/>
      <c r="N514" s="456"/>
      <c r="O514" s="456"/>
      <c r="P514" s="456"/>
      <c r="Q514" s="456"/>
      <c r="R514" s="456"/>
      <c r="S514" s="456"/>
      <c r="T514" s="456"/>
      <c r="U514" s="456"/>
      <c r="V514" s="456"/>
      <c r="W514" s="456"/>
      <c r="X514" s="456"/>
      <c r="Y514" s="456"/>
      <c r="Z514" s="456"/>
      <c r="AA514" s="456"/>
      <c r="AB514" s="456"/>
      <c r="AC514" s="456"/>
      <c r="AD514" s="456"/>
      <c r="AE514" s="457"/>
      <c r="AF514" s="457"/>
      <c r="AG514" s="457"/>
      <c r="AH514" s="457"/>
      <c r="AI514" s="457"/>
      <c r="AJ514" s="457"/>
      <c r="AK514" s="457"/>
      <c r="AL514" s="457"/>
      <c r="AM514" s="457"/>
      <c r="AN514" s="457"/>
      <c r="AO514" s="458"/>
      <c r="AQ514" s="84" t="s">
        <v>395</v>
      </c>
      <c r="AU514" s="459" t="str">
        <f t="shared" ref="AU514:AU548" ca="1" si="99">IF(AU513="Z","AA",IF(LEN(AU513)=1,CHAR(CODE(AU513)+1),IF(RIGHT(AU513,1)="Z",CHAR(CODE(LEFT(AU513,1))+1),LEFT(AU513,1))&amp;CHAR(65+MOD(CODE(RIGHT(AU513,1))+1-65,26))))</f>
        <v>G</v>
      </c>
      <c r="AV514" s="459">
        <f>AV513</f>
        <v>513</v>
      </c>
      <c r="AW514" s="259" t="str">
        <f t="shared" ref="AW514:AW548" ca="1" si="100">CONCATENATE(AU514&amp;AV514)</f>
        <v>G513</v>
      </c>
      <c r="AX514" s="268">
        <f t="shared" si="97"/>
        <v>7</v>
      </c>
      <c r="AY514" s="259" t="str">
        <f t="shared" ca="1" si="95"/>
        <v>8. Ownership - Capital Costs</v>
      </c>
      <c r="AZ514" s="268" t="s">
        <v>1214</v>
      </c>
      <c r="BA514" s="259" t="s">
        <v>1239</v>
      </c>
      <c r="BB514" s="259">
        <v>2021</v>
      </c>
      <c r="BC514" s="259" t="str">
        <f t="shared" ref="BC514:BC548" ca="1" si="101">AX514&amp;"_"&amp;AW514&amp;"_"&amp;BA514&amp;"_"&amp;BB514</f>
        <v>7_G513_Steam_turbine_2021</v>
      </c>
      <c r="BD514" s="259" t="s">
        <v>540</v>
      </c>
      <c r="BE514" s="259"/>
      <c r="BF514" s="268" t="str">
        <f t="shared" si="98"/>
        <v>&gt;=0</v>
      </c>
      <c r="BG514" s="268" t="s">
        <v>85</v>
      </c>
      <c r="BH514" s="268" t="s">
        <v>85</v>
      </c>
    </row>
    <row r="515" spans="1:60" ht="13.5" hidden="1" customHeight="1" thickBot="1">
      <c r="A515" s="185"/>
      <c r="B515" s="584"/>
      <c r="C515" s="230"/>
      <c r="D515" s="585"/>
      <c r="E515" s="585"/>
      <c r="F515" s="456"/>
      <c r="G515" s="456"/>
      <c r="H515" s="456"/>
      <c r="I515" s="456"/>
      <c r="J515" s="456"/>
      <c r="K515" s="456"/>
      <c r="L515" s="456"/>
      <c r="M515" s="456"/>
      <c r="N515" s="456"/>
      <c r="O515" s="456"/>
      <c r="P515" s="456"/>
      <c r="Q515" s="456"/>
      <c r="R515" s="456"/>
      <c r="S515" s="456"/>
      <c r="T515" s="456"/>
      <c r="U515" s="456"/>
      <c r="V515" s="456"/>
      <c r="W515" s="456"/>
      <c r="X515" s="456"/>
      <c r="Y515" s="456"/>
      <c r="Z515" s="456"/>
      <c r="AA515" s="456"/>
      <c r="AB515" s="456"/>
      <c r="AC515" s="456"/>
      <c r="AD515" s="456"/>
      <c r="AE515" s="457"/>
      <c r="AF515" s="457"/>
      <c r="AG515" s="457"/>
      <c r="AH515" s="457"/>
      <c r="AI515" s="457"/>
      <c r="AJ515" s="457"/>
      <c r="AK515" s="457"/>
      <c r="AL515" s="457"/>
      <c r="AM515" s="457"/>
      <c r="AN515" s="457"/>
      <c r="AO515" s="458"/>
      <c r="AQ515" s="84" t="s">
        <v>395</v>
      </c>
      <c r="AU515" s="459" t="str">
        <f t="shared" ca="1" si="99"/>
        <v>H</v>
      </c>
      <c r="AV515" s="459">
        <f t="shared" ref="AV515:AV548" si="102">AV514</f>
        <v>513</v>
      </c>
      <c r="AW515" s="259" t="str">
        <f t="shared" ca="1" si="100"/>
        <v>H513</v>
      </c>
      <c r="AX515" s="268">
        <f t="shared" si="97"/>
        <v>7</v>
      </c>
      <c r="AY515" s="259" t="str">
        <f t="shared" ca="1" si="95"/>
        <v>8. Ownership - Capital Costs</v>
      </c>
      <c r="AZ515" s="268" t="s">
        <v>1214</v>
      </c>
      <c r="BA515" s="259" t="s">
        <v>1239</v>
      </c>
      <c r="BB515" s="259">
        <v>2022</v>
      </c>
      <c r="BC515" s="259" t="str">
        <f t="shared" ca="1" si="101"/>
        <v>7_H513_Steam_turbine_2022</v>
      </c>
      <c r="BD515" s="259" t="s">
        <v>540</v>
      </c>
      <c r="BE515" s="259"/>
      <c r="BF515" s="268" t="str">
        <f t="shared" si="98"/>
        <v>&gt;=0</v>
      </c>
      <c r="BG515" s="268" t="s">
        <v>85</v>
      </c>
      <c r="BH515" s="268" t="s">
        <v>85</v>
      </c>
    </row>
    <row r="516" spans="1:60" ht="13.5" hidden="1" customHeight="1" thickBot="1">
      <c r="A516" s="185"/>
      <c r="B516" s="584"/>
      <c r="C516" s="230"/>
      <c r="D516" s="585"/>
      <c r="E516" s="585"/>
      <c r="F516" s="456"/>
      <c r="G516" s="456"/>
      <c r="H516" s="456"/>
      <c r="I516" s="456"/>
      <c r="J516" s="456"/>
      <c r="K516" s="456"/>
      <c r="L516" s="456"/>
      <c r="M516" s="456"/>
      <c r="N516" s="456"/>
      <c r="O516" s="456"/>
      <c r="P516" s="456"/>
      <c r="Q516" s="456"/>
      <c r="R516" s="456"/>
      <c r="S516" s="456"/>
      <c r="T516" s="456"/>
      <c r="U516" s="456"/>
      <c r="V516" s="456"/>
      <c r="W516" s="456"/>
      <c r="X516" s="456"/>
      <c r="Y516" s="456"/>
      <c r="Z516" s="456"/>
      <c r="AA516" s="456"/>
      <c r="AB516" s="456"/>
      <c r="AC516" s="456"/>
      <c r="AD516" s="456"/>
      <c r="AE516" s="457"/>
      <c r="AF516" s="457"/>
      <c r="AG516" s="457"/>
      <c r="AH516" s="457"/>
      <c r="AI516" s="457"/>
      <c r="AJ516" s="457"/>
      <c r="AK516" s="457"/>
      <c r="AL516" s="457"/>
      <c r="AM516" s="457"/>
      <c r="AN516" s="457"/>
      <c r="AO516" s="458"/>
      <c r="AQ516" s="84" t="s">
        <v>395</v>
      </c>
      <c r="AU516" s="459" t="str">
        <f t="shared" ca="1" si="99"/>
        <v>I</v>
      </c>
      <c r="AV516" s="459">
        <f t="shared" si="102"/>
        <v>513</v>
      </c>
      <c r="AW516" s="259" t="str">
        <f t="shared" ca="1" si="100"/>
        <v>I513</v>
      </c>
      <c r="AX516" s="268">
        <f t="shared" si="97"/>
        <v>7</v>
      </c>
      <c r="AY516" s="259" t="str">
        <f t="shared" ca="1" si="95"/>
        <v>8. Ownership - Capital Costs</v>
      </c>
      <c r="AZ516" s="268" t="s">
        <v>1214</v>
      </c>
      <c r="BA516" s="259" t="s">
        <v>1239</v>
      </c>
      <c r="BB516" s="259">
        <v>2023</v>
      </c>
      <c r="BC516" s="259" t="str">
        <f t="shared" ca="1" si="101"/>
        <v>7_I513_Steam_turbine_2023</v>
      </c>
      <c r="BD516" s="259" t="s">
        <v>540</v>
      </c>
      <c r="BE516" s="259"/>
      <c r="BF516" s="268" t="str">
        <f t="shared" si="98"/>
        <v>&gt;=0</v>
      </c>
      <c r="BG516" s="268" t="s">
        <v>85</v>
      </c>
      <c r="BH516" s="268" t="s">
        <v>85</v>
      </c>
    </row>
    <row r="517" spans="1:60" ht="13.5" hidden="1" customHeight="1" thickBot="1">
      <c r="A517" s="185"/>
      <c r="B517" s="584"/>
      <c r="C517" s="230"/>
      <c r="D517" s="585"/>
      <c r="E517" s="585"/>
      <c r="F517" s="456"/>
      <c r="G517" s="456"/>
      <c r="H517" s="456"/>
      <c r="I517" s="456"/>
      <c r="J517" s="456"/>
      <c r="K517" s="456"/>
      <c r="L517" s="456"/>
      <c r="M517" s="456"/>
      <c r="N517" s="456"/>
      <c r="O517" s="456"/>
      <c r="P517" s="456"/>
      <c r="Q517" s="456"/>
      <c r="R517" s="456"/>
      <c r="S517" s="456"/>
      <c r="T517" s="456"/>
      <c r="U517" s="456"/>
      <c r="V517" s="456"/>
      <c r="W517" s="456"/>
      <c r="X517" s="456"/>
      <c r="Y517" s="456"/>
      <c r="Z517" s="456"/>
      <c r="AA517" s="456"/>
      <c r="AB517" s="456"/>
      <c r="AC517" s="456"/>
      <c r="AD517" s="456"/>
      <c r="AE517" s="457"/>
      <c r="AF517" s="457"/>
      <c r="AG517" s="457"/>
      <c r="AH517" s="457"/>
      <c r="AI517" s="457"/>
      <c r="AJ517" s="457"/>
      <c r="AK517" s="457"/>
      <c r="AL517" s="457"/>
      <c r="AM517" s="457"/>
      <c r="AN517" s="457"/>
      <c r="AO517" s="458"/>
      <c r="AQ517" s="84" t="s">
        <v>395</v>
      </c>
      <c r="AU517" s="459" t="str">
        <f t="shared" ca="1" si="99"/>
        <v>J</v>
      </c>
      <c r="AV517" s="459">
        <f t="shared" si="102"/>
        <v>513</v>
      </c>
      <c r="AW517" s="259" t="str">
        <f t="shared" ca="1" si="100"/>
        <v>J513</v>
      </c>
      <c r="AX517" s="268">
        <f t="shared" si="97"/>
        <v>7</v>
      </c>
      <c r="AY517" s="259" t="str">
        <f t="shared" ca="1" si="95"/>
        <v>8. Ownership - Capital Costs</v>
      </c>
      <c r="AZ517" s="268" t="s">
        <v>1214</v>
      </c>
      <c r="BA517" s="259" t="s">
        <v>1239</v>
      </c>
      <c r="BB517" s="259">
        <v>2024</v>
      </c>
      <c r="BC517" s="259" t="str">
        <f t="shared" ca="1" si="101"/>
        <v>7_J513_Steam_turbine_2024</v>
      </c>
      <c r="BD517" s="259" t="s">
        <v>540</v>
      </c>
      <c r="BE517" s="259"/>
      <c r="BF517" s="268" t="str">
        <f t="shared" si="98"/>
        <v>&gt;=0</v>
      </c>
      <c r="BG517" s="268" t="s">
        <v>85</v>
      </c>
      <c r="BH517" s="268" t="s">
        <v>85</v>
      </c>
    </row>
    <row r="518" spans="1:60" ht="13.5" hidden="1" customHeight="1" thickBot="1">
      <c r="A518" s="185"/>
      <c r="B518" s="584"/>
      <c r="C518" s="230"/>
      <c r="D518" s="585"/>
      <c r="E518" s="585"/>
      <c r="F518" s="456"/>
      <c r="G518" s="456"/>
      <c r="H518" s="456"/>
      <c r="I518" s="456"/>
      <c r="J518" s="456"/>
      <c r="K518" s="456"/>
      <c r="L518" s="456"/>
      <c r="M518" s="456"/>
      <c r="N518" s="456"/>
      <c r="O518" s="456"/>
      <c r="P518" s="456"/>
      <c r="Q518" s="456"/>
      <c r="R518" s="456"/>
      <c r="S518" s="456"/>
      <c r="T518" s="456"/>
      <c r="U518" s="456"/>
      <c r="V518" s="456"/>
      <c r="W518" s="456"/>
      <c r="X518" s="456"/>
      <c r="Y518" s="456"/>
      <c r="Z518" s="456"/>
      <c r="AA518" s="456"/>
      <c r="AB518" s="456"/>
      <c r="AC518" s="456"/>
      <c r="AD518" s="456"/>
      <c r="AE518" s="457"/>
      <c r="AF518" s="457"/>
      <c r="AG518" s="457"/>
      <c r="AH518" s="457"/>
      <c r="AI518" s="457"/>
      <c r="AJ518" s="457"/>
      <c r="AK518" s="457"/>
      <c r="AL518" s="457"/>
      <c r="AM518" s="457"/>
      <c r="AN518" s="457"/>
      <c r="AO518" s="458"/>
      <c r="AQ518" s="84" t="s">
        <v>395</v>
      </c>
      <c r="AU518" s="459" t="str">
        <f t="shared" ca="1" si="99"/>
        <v>K</v>
      </c>
      <c r="AV518" s="459">
        <f t="shared" si="102"/>
        <v>513</v>
      </c>
      <c r="AW518" s="259" t="str">
        <f t="shared" ca="1" si="100"/>
        <v>K513</v>
      </c>
      <c r="AX518" s="268">
        <f t="shared" si="97"/>
        <v>7</v>
      </c>
      <c r="AY518" s="259" t="str">
        <f t="shared" ca="1" si="95"/>
        <v>8. Ownership - Capital Costs</v>
      </c>
      <c r="AZ518" s="268" t="s">
        <v>1214</v>
      </c>
      <c r="BA518" s="259" t="s">
        <v>1239</v>
      </c>
      <c r="BB518" s="259">
        <v>2025</v>
      </c>
      <c r="BC518" s="259" t="str">
        <f t="shared" ca="1" si="101"/>
        <v>7_K513_Steam_turbine_2025</v>
      </c>
      <c r="BD518" s="259" t="s">
        <v>540</v>
      </c>
      <c r="BE518" s="259"/>
      <c r="BF518" s="268" t="str">
        <f t="shared" si="98"/>
        <v>&gt;=0</v>
      </c>
      <c r="BG518" s="268" t="s">
        <v>85</v>
      </c>
      <c r="BH518" s="268" t="s">
        <v>85</v>
      </c>
    </row>
    <row r="519" spans="1:60" ht="13.5" hidden="1" customHeight="1" thickBot="1">
      <c r="A519" s="185"/>
      <c r="B519" s="584"/>
      <c r="C519" s="230"/>
      <c r="D519" s="585"/>
      <c r="E519" s="585"/>
      <c r="F519" s="456"/>
      <c r="G519" s="456"/>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7"/>
      <c r="AF519" s="457"/>
      <c r="AG519" s="457"/>
      <c r="AH519" s="457"/>
      <c r="AI519" s="457"/>
      <c r="AJ519" s="457"/>
      <c r="AK519" s="457"/>
      <c r="AL519" s="457"/>
      <c r="AM519" s="457"/>
      <c r="AN519" s="457"/>
      <c r="AO519" s="458"/>
      <c r="AQ519" s="84" t="s">
        <v>395</v>
      </c>
      <c r="AU519" s="459" t="str">
        <f t="shared" ca="1" si="99"/>
        <v>L</v>
      </c>
      <c r="AV519" s="459">
        <f t="shared" si="102"/>
        <v>513</v>
      </c>
      <c r="AW519" s="259" t="str">
        <f t="shared" ca="1" si="100"/>
        <v>L513</v>
      </c>
      <c r="AX519" s="268">
        <f t="shared" si="97"/>
        <v>7</v>
      </c>
      <c r="AY519" s="259" t="str">
        <f t="shared" ca="1" si="95"/>
        <v>8. Ownership - Capital Costs</v>
      </c>
      <c r="AZ519" s="268" t="s">
        <v>1214</v>
      </c>
      <c r="BA519" s="259" t="s">
        <v>1239</v>
      </c>
      <c r="BB519" s="259">
        <v>2026</v>
      </c>
      <c r="BC519" s="259" t="str">
        <f t="shared" ca="1" si="101"/>
        <v>7_L513_Steam_turbine_2026</v>
      </c>
      <c r="BD519" s="259" t="s">
        <v>540</v>
      </c>
      <c r="BE519" s="259"/>
      <c r="BF519" s="268" t="str">
        <f t="shared" si="98"/>
        <v>&gt;=0</v>
      </c>
      <c r="BG519" s="268" t="s">
        <v>85</v>
      </c>
      <c r="BH519" s="268" t="s">
        <v>85</v>
      </c>
    </row>
    <row r="520" spans="1:60" ht="13.5" hidden="1" customHeight="1" thickBot="1">
      <c r="A520" s="185"/>
      <c r="B520" s="584"/>
      <c r="C520" s="230"/>
      <c r="D520" s="585"/>
      <c r="E520" s="585"/>
      <c r="F520" s="456"/>
      <c r="G520" s="456"/>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7"/>
      <c r="AF520" s="457"/>
      <c r="AG520" s="457"/>
      <c r="AH520" s="457"/>
      <c r="AI520" s="457"/>
      <c r="AJ520" s="457"/>
      <c r="AK520" s="457"/>
      <c r="AL520" s="457"/>
      <c r="AM520" s="457"/>
      <c r="AN520" s="457"/>
      <c r="AO520" s="458"/>
      <c r="AQ520" s="84" t="s">
        <v>395</v>
      </c>
      <c r="AU520" s="459" t="str">
        <f t="shared" ca="1" si="99"/>
        <v>M</v>
      </c>
      <c r="AV520" s="459">
        <f t="shared" si="102"/>
        <v>513</v>
      </c>
      <c r="AW520" s="259" t="str">
        <f t="shared" ca="1" si="100"/>
        <v>M513</v>
      </c>
      <c r="AX520" s="268">
        <f t="shared" si="97"/>
        <v>7</v>
      </c>
      <c r="AY520" s="259" t="str">
        <f t="shared" ca="1" si="95"/>
        <v>8. Ownership - Capital Costs</v>
      </c>
      <c r="AZ520" s="268" t="s">
        <v>1214</v>
      </c>
      <c r="BA520" s="259" t="s">
        <v>1239</v>
      </c>
      <c r="BB520" s="259">
        <v>2027</v>
      </c>
      <c r="BC520" s="259" t="str">
        <f t="shared" ca="1" si="101"/>
        <v>7_M513_Steam_turbine_2027</v>
      </c>
      <c r="BD520" s="259" t="s">
        <v>540</v>
      </c>
      <c r="BE520" s="259"/>
      <c r="BF520" s="268" t="str">
        <f t="shared" si="98"/>
        <v>&gt;=0</v>
      </c>
      <c r="BG520" s="268" t="s">
        <v>85</v>
      </c>
      <c r="BH520" s="268" t="s">
        <v>85</v>
      </c>
    </row>
    <row r="521" spans="1:60" ht="13.5" hidden="1" customHeight="1" thickBot="1">
      <c r="A521" s="185"/>
      <c r="B521" s="584"/>
      <c r="C521" s="230"/>
      <c r="D521" s="585"/>
      <c r="E521" s="585"/>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7"/>
      <c r="AF521" s="457"/>
      <c r="AG521" s="457"/>
      <c r="AH521" s="457"/>
      <c r="AI521" s="457"/>
      <c r="AJ521" s="457"/>
      <c r="AK521" s="457"/>
      <c r="AL521" s="457"/>
      <c r="AM521" s="457"/>
      <c r="AN521" s="457"/>
      <c r="AO521" s="458"/>
      <c r="AQ521" s="84" t="s">
        <v>395</v>
      </c>
      <c r="AU521" s="459" t="str">
        <f t="shared" ca="1" si="99"/>
        <v>N</v>
      </c>
      <c r="AV521" s="459">
        <f t="shared" si="102"/>
        <v>513</v>
      </c>
      <c r="AW521" s="259" t="str">
        <f t="shared" ca="1" si="100"/>
        <v>N513</v>
      </c>
      <c r="AX521" s="268">
        <f t="shared" si="97"/>
        <v>7</v>
      </c>
      <c r="AY521" s="259" t="str">
        <f t="shared" ca="1" si="95"/>
        <v>8. Ownership - Capital Costs</v>
      </c>
      <c r="AZ521" s="268" t="s">
        <v>1214</v>
      </c>
      <c r="BA521" s="259" t="s">
        <v>1239</v>
      </c>
      <c r="BB521" s="259">
        <v>2028</v>
      </c>
      <c r="BC521" s="259" t="str">
        <f t="shared" ca="1" si="101"/>
        <v>7_N513_Steam_turbine_2028</v>
      </c>
      <c r="BD521" s="259" t="s">
        <v>540</v>
      </c>
      <c r="BE521" s="259"/>
      <c r="BF521" s="268" t="str">
        <f t="shared" si="98"/>
        <v>&gt;=0</v>
      </c>
      <c r="BG521" s="268" t="s">
        <v>85</v>
      </c>
      <c r="BH521" s="268" t="s">
        <v>85</v>
      </c>
    </row>
    <row r="522" spans="1:60" ht="13.5" hidden="1" customHeight="1" thickBot="1">
      <c r="A522" s="185"/>
      <c r="B522" s="584"/>
      <c r="C522" s="230"/>
      <c r="D522" s="585"/>
      <c r="E522" s="585"/>
      <c r="F522" s="456"/>
      <c r="G522" s="456"/>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7"/>
      <c r="AF522" s="457"/>
      <c r="AG522" s="457"/>
      <c r="AH522" s="457"/>
      <c r="AI522" s="457"/>
      <c r="AJ522" s="457"/>
      <c r="AK522" s="457"/>
      <c r="AL522" s="457"/>
      <c r="AM522" s="457"/>
      <c r="AN522" s="457"/>
      <c r="AO522" s="458"/>
      <c r="AQ522" s="84" t="s">
        <v>395</v>
      </c>
      <c r="AU522" s="459" t="str">
        <f t="shared" ca="1" si="99"/>
        <v>O</v>
      </c>
      <c r="AV522" s="459">
        <f t="shared" si="102"/>
        <v>513</v>
      </c>
      <c r="AW522" s="259" t="str">
        <f t="shared" ca="1" si="100"/>
        <v>O513</v>
      </c>
      <c r="AX522" s="268">
        <f t="shared" si="97"/>
        <v>7</v>
      </c>
      <c r="AY522" s="259" t="str">
        <f t="shared" ca="1" si="95"/>
        <v>8. Ownership - Capital Costs</v>
      </c>
      <c r="AZ522" s="268" t="s">
        <v>1214</v>
      </c>
      <c r="BA522" s="259" t="s">
        <v>1239</v>
      </c>
      <c r="BB522" s="259">
        <v>2029</v>
      </c>
      <c r="BC522" s="259" t="str">
        <f t="shared" ca="1" si="101"/>
        <v>7_O513_Steam_turbine_2029</v>
      </c>
      <c r="BD522" s="259" t="s">
        <v>540</v>
      </c>
      <c r="BE522" s="259"/>
      <c r="BF522" s="268" t="str">
        <f t="shared" si="98"/>
        <v>&gt;=0</v>
      </c>
      <c r="BG522" s="268" t="s">
        <v>85</v>
      </c>
      <c r="BH522" s="268" t="s">
        <v>85</v>
      </c>
    </row>
    <row r="523" spans="1:60" ht="13.5" hidden="1" customHeight="1" thickBot="1">
      <c r="A523" s="185"/>
      <c r="B523" s="584"/>
      <c r="C523" s="230"/>
      <c r="D523" s="585"/>
      <c r="E523" s="585"/>
      <c r="F523" s="456"/>
      <c r="G523" s="456"/>
      <c r="H523" s="456"/>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6"/>
      <c r="AE523" s="457"/>
      <c r="AF523" s="457"/>
      <c r="AG523" s="457"/>
      <c r="AH523" s="457"/>
      <c r="AI523" s="457"/>
      <c r="AJ523" s="457"/>
      <c r="AK523" s="457"/>
      <c r="AL523" s="457"/>
      <c r="AM523" s="457"/>
      <c r="AN523" s="457"/>
      <c r="AO523" s="458"/>
      <c r="AQ523" s="84" t="s">
        <v>395</v>
      </c>
      <c r="AU523" s="459" t="str">
        <f t="shared" ca="1" si="99"/>
        <v>P</v>
      </c>
      <c r="AV523" s="459">
        <f t="shared" si="102"/>
        <v>513</v>
      </c>
      <c r="AW523" s="259" t="str">
        <f t="shared" ca="1" si="100"/>
        <v>P513</v>
      </c>
      <c r="AX523" s="268">
        <f t="shared" si="97"/>
        <v>7</v>
      </c>
      <c r="AY523" s="259" t="str">
        <f t="shared" ca="1" si="95"/>
        <v>8. Ownership - Capital Costs</v>
      </c>
      <c r="AZ523" s="268" t="s">
        <v>1214</v>
      </c>
      <c r="BA523" s="259" t="s">
        <v>1239</v>
      </c>
      <c r="BB523" s="259">
        <v>2030</v>
      </c>
      <c r="BC523" s="259" t="str">
        <f t="shared" ca="1" si="101"/>
        <v>7_P513_Steam_turbine_2030</v>
      </c>
      <c r="BD523" s="259" t="s">
        <v>540</v>
      </c>
      <c r="BE523" s="259"/>
      <c r="BF523" s="268" t="str">
        <f t="shared" si="98"/>
        <v>&gt;=0</v>
      </c>
      <c r="BG523" s="268" t="s">
        <v>85</v>
      </c>
      <c r="BH523" s="268" t="s">
        <v>85</v>
      </c>
    </row>
    <row r="524" spans="1:60" ht="13.5" hidden="1" customHeight="1" thickBot="1">
      <c r="A524" s="185"/>
      <c r="B524" s="584"/>
      <c r="C524" s="230"/>
      <c r="D524" s="585"/>
      <c r="E524" s="585"/>
      <c r="F524" s="456"/>
      <c r="G524" s="456"/>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7"/>
      <c r="AF524" s="457"/>
      <c r="AG524" s="457"/>
      <c r="AH524" s="457"/>
      <c r="AI524" s="457"/>
      <c r="AJ524" s="457"/>
      <c r="AK524" s="457"/>
      <c r="AL524" s="457"/>
      <c r="AM524" s="457"/>
      <c r="AN524" s="457"/>
      <c r="AO524" s="458"/>
      <c r="AQ524" s="84" t="s">
        <v>395</v>
      </c>
      <c r="AU524" s="459" t="str">
        <f t="shared" ca="1" si="99"/>
        <v>Q</v>
      </c>
      <c r="AV524" s="459">
        <f t="shared" si="102"/>
        <v>513</v>
      </c>
      <c r="AW524" s="259" t="str">
        <f t="shared" ca="1" si="100"/>
        <v>Q513</v>
      </c>
      <c r="AX524" s="268">
        <f t="shared" si="97"/>
        <v>7</v>
      </c>
      <c r="AY524" s="259" t="str">
        <f t="shared" ca="1" si="95"/>
        <v>8. Ownership - Capital Costs</v>
      </c>
      <c r="AZ524" s="268" t="s">
        <v>1214</v>
      </c>
      <c r="BA524" s="259" t="s">
        <v>1239</v>
      </c>
      <c r="BB524" s="259">
        <v>2031</v>
      </c>
      <c r="BC524" s="259" t="str">
        <f t="shared" ca="1" si="101"/>
        <v>7_Q513_Steam_turbine_2031</v>
      </c>
      <c r="BD524" s="259" t="s">
        <v>540</v>
      </c>
      <c r="BE524" s="259"/>
      <c r="BF524" s="268" t="str">
        <f t="shared" si="98"/>
        <v>&gt;=0</v>
      </c>
      <c r="BG524" s="268" t="s">
        <v>85</v>
      </c>
      <c r="BH524" s="268" t="s">
        <v>85</v>
      </c>
    </row>
    <row r="525" spans="1:60" ht="13.5" hidden="1" customHeight="1" thickBot="1">
      <c r="A525" s="185"/>
      <c r="B525" s="584"/>
      <c r="C525" s="230"/>
      <c r="D525" s="585"/>
      <c r="E525" s="585"/>
      <c r="F525" s="456"/>
      <c r="G525" s="456"/>
      <c r="H525" s="456"/>
      <c r="I525" s="456"/>
      <c r="J525" s="456"/>
      <c r="K525" s="456"/>
      <c r="L525" s="456"/>
      <c r="M525" s="456"/>
      <c r="N525" s="456"/>
      <c r="O525" s="456"/>
      <c r="P525" s="456"/>
      <c r="Q525" s="456"/>
      <c r="R525" s="456"/>
      <c r="S525" s="456"/>
      <c r="T525" s="456"/>
      <c r="U525" s="456"/>
      <c r="V525" s="456"/>
      <c r="W525" s="456"/>
      <c r="X525" s="456"/>
      <c r="Y525" s="456"/>
      <c r="Z525" s="456"/>
      <c r="AA525" s="456"/>
      <c r="AB525" s="456"/>
      <c r="AC525" s="456"/>
      <c r="AD525" s="456"/>
      <c r="AE525" s="457"/>
      <c r="AF525" s="457"/>
      <c r="AG525" s="457"/>
      <c r="AH525" s="457"/>
      <c r="AI525" s="457"/>
      <c r="AJ525" s="457"/>
      <c r="AK525" s="457"/>
      <c r="AL525" s="457"/>
      <c r="AM525" s="457"/>
      <c r="AN525" s="457"/>
      <c r="AO525" s="458"/>
      <c r="AQ525" s="84" t="s">
        <v>395</v>
      </c>
      <c r="AU525" s="459" t="str">
        <f t="shared" ca="1" si="99"/>
        <v>R</v>
      </c>
      <c r="AV525" s="459">
        <f t="shared" si="102"/>
        <v>513</v>
      </c>
      <c r="AW525" s="259" t="str">
        <f t="shared" ca="1" si="100"/>
        <v>R513</v>
      </c>
      <c r="AX525" s="268">
        <f t="shared" si="97"/>
        <v>7</v>
      </c>
      <c r="AY525" s="259" t="str">
        <f t="shared" ca="1" si="95"/>
        <v>8. Ownership - Capital Costs</v>
      </c>
      <c r="AZ525" s="268" t="s">
        <v>1214</v>
      </c>
      <c r="BA525" s="259" t="s">
        <v>1239</v>
      </c>
      <c r="BB525" s="259">
        <v>2032</v>
      </c>
      <c r="BC525" s="259" t="str">
        <f t="shared" ca="1" si="101"/>
        <v>7_R513_Steam_turbine_2032</v>
      </c>
      <c r="BD525" s="259" t="s">
        <v>540</v>
      </c>
      <c r="BE525" s="259"/>
      <c r="BF525" s="268" t="str">
        <f t="shared" si="98"/>
        <v>&gt;=0</v>
      </c>
      <c r="BG525" s="268" t="s">
        <v>85</v>
      </c>
      <c r="BH525" s="268" t="s">
        <v>85</v>
      </c>
    </row>
    <row r="526" spans="1:60" ht="13.5" hidden="1" customHeight="1" thickBot="1">
      <c r="A526" s="185"/>
      <c r="B526" s="584"/>
      <c r="C526" s="230"/>
      <c r="D526" s="585"/>
      <c r="E526" s="585"/>
      <c r="F526" s="456"/>
      <c r="G526" s="456"/>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457"/>
      <c r="AF526" s="457"/>
      <c r="AG526" s="457"/>
      <c r="AH526" s="457"/>
      <c r="AI526" s="457"/>
      <c r="AJ526" s="457"/>
      <c r="AK526" s="457"/>
      <c r="AL526" s="457"/>
      <c r="AM526" s="457"/>
      <c r="AN526" s="457"/>
      <c r="AO526" s="458"/>
      <c r="AQ526" s="84" t="s">
        <v>395</v>
      </c>
      <c r="AU526" s="459" t="str">
        <f t="shared" ca="1" si="99"/>
        <v>S</v>
      </c>
      <c r="AV526" s="459">
        <f t="shared" si="102"/>
        <v>513</v>
      </c>
      <c r="AW526" s="259" t="str">
        <f t="shared" ca="1" si="100"/>
        <v>S513</v>
      </c>
      <c r="AX526" s="268">
        <f t="shared" si="97"/>
        <v>7</v>
      </c>
      <c r="AY526" s="259" t="str">
        <f t="shared" ca="1" si="95"/>
        <v>8. Ownership - Capital Costs</v>
      </c>
      <c r="AZ526" s="268" t="s">
        <v>1214</v>
      </c>
      <c r="BA526" s="259" t="s">
        <v>1239</v>
      </c>
      <c r="BB526" s="259">
        <v>2033</v>
      </c>
      <c r="BC526" s="259" t="str">
        <f t="shared" ca="1" si="101"/>
        <v>7_S513_Steam_turbine_2033</v>
      </c>
      <c r="BD526" s="259" t="s">
        <v>540</v>
      </c>
      <c r="BE526" s="259"/>
      <c r="BF526" s="268" t="str">
        <f t="shared" si="98"/>
        <v>&gt;=0</v>
      </c>
      <c r="BG526" s="268" t="s">
        <v>85</v>
      </c>
      <c r="BH526" s="268" t="s">
        <v>85</v>
      </c>
    </row>
    <row r="527" spans="1:60" ht="13.5" hidden="1" customHeight="1" thickBot="1">
      <c r="A527" s="185"/>
      <c r="B527" s="584"/>
      <c r="C527" s="230"/>
      <c r="D527" s="585"/>
      <c r="E527" s="585"/>
      <c r="F527" s="456"/>
      <c r="G527" s="456"/>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457"/>
      <c r="AF527" s="457"/>
      <c r="AG527" s="457"/>
      <c r="AH527" s="457"/>
      <c r="AI527" s="457"/>
      <c r="AJ527" s="457"/>
      <c r="AK527" s="457"/>
      <c r="AL527" s="457"/>
      <c r="AM527" s="457"/>
      <c r="AN527" s="457"/>
      <c r="AO527" s="458"/>
      <c r="AQ527" s="84" t="s">
        <v>395</v>
      </c>
      <c r="AU527" s="459" t="str">
        <f t="shared" ca="1" si="99"/>
        <v>T</v>
      </c>
      <c r="AV527" s="459">
        <f t="shared" si="102"/>
        <v>513</v>
      </c>
      <c r="AW527" s="259" t="str">
        <f t="shared" ca="1" si="100"/>
        <v>T513</v>
      </c>
      <c r="AX527" s="268">
        <f t="shared" si="97"/>
        <v>7</v>
      </c>
      <c r="AY527" s="259" t="str">
        <f t="shared" ca="1" si="95"/>
        <v>8. Ownership - Capital Costs</v>
      </c>
      <c r="AZ527" s="268" t="s">
        <v>1214</v>
      </c>
      <c r="BA527" s="259" t="s">
        <v>1239</v>
      </c>
      <c r="BB527" s="259">
        <v>2034</v>
      </c>
      <c r="BC527" s="259" t="str">
        <f t="shared" ca="1" si="101"/>
        <v>7_T513_Steam_turbine_2034</v>
      </c>
      <c r="BD527" s="259" t="s">
        <v>540</v>
      </c>
      <c r="BE527" s="259"/>
      <c r="BF527" s="268" t="str">
        <f t="shared" si="98"/>
        <v>&gt;=0</v>
      </c>
      <c r="BG527" s="268" t="s">
        <v>85</v>
      </c>
      <c r="BH527" s="268" t="s">
        <v>85</v>
      </c>
    </row>
    <row r="528" spans="1:60" ht="13.5" hidden="1" customHeight="1" thickBot="1">
      <c r="A528" s="185"/>
      <c r="B528" s="584"/>
      <c r="C528" s="230"/>
      <c r="D528" s="585"/>
      <c r="E528" s="585"/>
      <c r="F528" s="456"/>
      <c r="G528" s="456"/>
      <c r="H528" s="456"/>
      <c r="I528" s="456"/>
      <c r="J528" s="456"/>
      <c r="K528" s="456"/>
      <c r="L528" s="456"/>
      <c r="M528" s="456"/>
      <c r="N528" s="456"/>
      <c r="O528" s="456"/>
      <c r="P528" s="456"/>
      <c r="Q528" s="456"/>
      <c r="R528" s="456"/>
      <c r="S528" s="456"/>
      <c r="T528" s="456"/>
      <c r="U528" s="456"/>
      <c r="V528" s="456"/>
      <c r="W528" s="456"/>
      <c r="X528" s="456"/>
      <c r="Y528" s="456"/>
      <c r="Z528" s="456"/>
      <c r="AA528" s="456"/>
      <c r="AB528" s="456"/>
      <c r="AC528" s="456"/>
      <c r="AD528" s="456"/>
      <c r="AE528" s="457"/>
      <c r="AF528" s="457"/>
      <c r="AG528" s="457"/>
      <c r="AH528" s="457"/>
      <c r="AI528" s="457"/>
      <c r="AJ528" s="457"/>
      <c r="AK528" s="457"/>
      <c r="AL528" s="457"/>
      <c r="AM528" s="457"/>
      <c r="AN528" s="457"/>
      <c r="AO528" s="458"/>
      <c r="AQ528" s="84" t="s">
        <v>395</v>
      </c>
      <c r="AU528" s="459" t="str">
        <f t="shared" ca="1" si="99"/>
        <v>U</v>
      </c>
      <c r="AV528" s="459">
        <f t="shared" si="102"/>
        <v>513</v>
      </c>
      <c r="AW528" s="259" t="str">
        <f t="shared" ca="1" si="100"/>
        <v>U513</v>
      </c>
      <c r="AX528" s="268">
        <f t="shared" si="97"/>
        <v>7</v>
      </c>
      <c r="AY528" s="259" t="str">
        <f t="shared" ca="1" si="95"/>
        <v>8. Ownership - Capital Costs</v>
      </c>
      <c r="AZ528" s="268" t="s">
        <v>1214</v>
      </c>
      <c r="BA528" s="259" t="s">
        <v>1239</v>
      </c>
      <c r="BB528" s="259">
        <v>2035</v>
      </c>
      <c r="BC528" s="259" t="str">
        <f t="shared" ca="1" si="101"/>
        <v>7_U513_Steam_turbine_2035</v>
      </c>
      <c r="BD528" s="259" t="s">
        <v>540</v>
      </c>
      <c r="BE528" s="259"/>
      <c r="BF528" s="268" t="str">
        <f t="shared" si="98"/>
        <v>&gt;=0</v>
      </c>
      <c r="BG528" s="268" t="s">
        <v>85</v>
      </c>
      <c r="BH528" s="268" t="s">
        <v>85</v>
      </c>
    </row>
    <row r="529" spans="1:60" ht="13.5" hidden="1" customHeight="1" thickBot="1">
      <c r="A529" s="185"/>
      <c r="B529" s="584"/>
      <c r="C529" s="230"/>
      <c r="D529" s="585"/>
      <c r="E529" s="585"/>
      <c r="F529" s="456"/>
      <c r="G529" s="456"/>
      <c r="H529" s="456"/>
      <c r="I529" s="456"/>
      <c r="J529" s="456"/>
      <c r="K529" s="456"/>
      <c r="L529" s="456"/>
      <c r="M529" s="456"/>
      <c r="N529" s="456"/>
      <c r="O529" s="456"/>
      <c r="P529" s="456"/>
      <c r="Q529" s="456"/>
      <c r="R529" s="456"/>
      <c r="S529" s="456"/>
      <c r="T529" s="456"/>
      <c r="U529" s="456"/>
      <c r="V529" s="456"/>
      <c r="W529" s="456"/>
      <c r="X529" s="456"/>
      <c r="Y529" s="456"/>
      <c r="Z529" s="456"/>
      <c r="AA529" s="456"/>
      <c r="AB529" s="456"/>
      <c r="AC529" s="456"/>
      <c r="AD529" s="456"/>
      <c r="AE529" s="457"/>
      <c r="AF529" s="457"/>
      <c r="AG529" s="457"/>
      <c r="AH529" s="457"/>
      <c r="AI529" s="457"/>
      <c r="AJ529" s="457"/>
      <c r="AK529" s="457"/>
      <c r="AL529" s="457"/>
      <c r="AM529" s="457"/>
      <c r="AN529" s="457"/>
      <c r="AO529" s="458"/>
      <c r="AQ529" s="84" t="s">
        <v>395</v>
      </c>
      <c r="AU529" s="459" t="str">
        <f t="shared" ca="1" si="99"/>
        <v>V</v>
      </c>
      <c r="AV529" s="459">
        <f t="shared" si="102"/>
        <v>513</v>
      </c>
      <c r="AW529" s="259" t="str">
        <f t="shared" ca="1" si="100"/>
        <v>V513</v>
      </c>
      <c r="AX529" s="268">
        <f t="shared" si="97"/>
        <v>7</v>
      </c>
      <c r="AY529" s="259" t="str">
        <f t="shared" ca="1" si="95"/>
        <v>8. Ownership - Capital Costs</v>
      </c>
      <c r="AZ529" s="268" t="s">
        <v>1214</v>
      </c>
      <c r="BA529" s="259" t="s">
        <v>1239</v>
      </c>
      <c r="BB529" s="259">
        <v>2036</v>
      </c>
      <c r="BC529" s="259" t="str">
        <f t="shared" ca="1" si="101"/>
        <v>7_V513_Steam_turbine_2036</v>
      </c>
      <c r="BD529" s="259" t="s">
        <v>540</v>
      </c>
      <c r="BE529" s="259"/>
      <c r="BF529" s="268" t="str">
        <f t="shared" si="98"/>
        <v>&gt;=0</v>
      </c>
      <c r="BG529" s="268" t="s">
        <v>85</v>
      </c>
      <c r="BH529" s="268" t="s">
        <v>85</v>
      </c>
    </row>
    <row r="530" spans="1:60" ht="13.5" hidden="1" customHeight="1" thickBot="1">
      <c r="A530" s="185"/>
      <c r="B530" s="584"/>
      <c r="C530" s="230"/>
      <c r="D530" s="585"/>
      <c r="E530" s="585"/>
      <c r="F530" s="456"/>
      <c r="G530" s="456"/>
      <c r="H530" s="456"/>
      <c r="I530" s="456"/>
      <c r="J530" s="456"/>
      <c r="K530" s="456"/>
      <c r="L530" s="456"/>
      <c r="M530" s="456"/>
      <c r="N530" s="456"/>
      <c r="O530" s="456"/>
      <c r="P530" s="456"/>
      <c r="Q530" s="456"/>
      <c r="R530" s="456"/>
      <c r="S530" s="456"/>
      <c r="T530" s="456"/>
      <c r="U530" s="456"/>
      <c r="V530" s="456"/>
      <c r="W530" s="456"/>
      <c r="X530" s="456"/>
      <c r="Y530" s="456"/>
      <c r="Z530" s="456"/>
      <c r="AA530" s="456"/>
      <c r="AB530" s="456"/>
      <c r="AC530" s="456"/>
      <c r="AD530" s="456"/>
      <c r="AE530" s="457"/>
      <c r="AF530" s="457"/>
      <c r="AG530" s="457"/>
      <c r="AH530" s="457"/>
      <c r="AI530" s="457"/>
      <c r="AJ530" s="457"/>
      <c r="AK530" s="457"/>
      <c r="AL530" s="457"/>
      <c r="AM530" s="457"/>
      <c r="AN530" s="457"/>
      <c r="AO530" s="458"/>
      <c r="AQ530" s="84" t="s">
        <v>395</v>
      </c>
      <c r="AU530" s="459" t="str">
        <f t="shared" ca="1" si="99"/>
        <v>W</v>
      </c>
      <c r="AV530" s="459">
        <f t="shared" si="102"/>
        <v>513</v>
      </c>
      <c r="AW530" s="259" t="str">
        <f t="shared" ca="1" si="100"/>
        <v>W513</v>
      </c>
      <c r="AX530" s="268">
        <f t="shared" si="97"/>
        <v>7</v>
      </c>
      <c r="AY530" s="259" t="str">
        <f t="shared" ca="1" si="95"/>
        <v>8. Ownership - Capital Costs</v>
      </c>
      <c r="AZ530" s="268" t="s">
        <v>1214</v>
      </c>
      <c r="BA530" s="259" t="s">
        <v>1239</v>
      </c>
      <c r="BB530" s="259">
        <v>2037</v>
      </c>
      <c r="BC530" s="259" t="str">
        <f t="shared" ca="1" si="101"/>
        <v>7_W513_Steam_turbine_2037</v>
      </c>
      <c r="BD530" s="259" t="s">
        <v>540</v>
      </c>
      <c r="BE530" s="259"/>
      <c r="BF530" s="268" t="str">
        <f t="shared" si="98"/>
        <v>&gt;=0</v>
      </c>
      <c r="BG530" s="268" t="s">
        <v>85</v>
      </c>
      <c r="BH530" s="268" t="s">
        <v>85</v>
      </c>
    </row>
    <row r="531" spans="1:60" ht="13.5" hidden="1" customHeight="1" thickBot="1">
      <c r="A531" s="185"/>
      <c r="B531" s="584"/>
      <c r="C531" s="230"/>
      <c r="D531" s="585"/>
      <c r="E531" s="585"/>
      <c r="F531" s="456"/>
      <c r="G531" s="456"/>
      <c r="H531" s="456"/>
      <c r="I531" s="456"/>
      <c r="J531" s="456"/>
      <c r="K531" s="456"/>
      <c r="L531" s="456"/>
      <c r="M531" s="456"/>
      <c r="N531" s="456"/>
      <c r="O531" s="456"/>
      <c r="P531" s="456"/>
      <c r="Q531" s="456"/>
      <c r="R531" s="456"/>
      <c r="S531" s="456"/>
      <c r="T531" s="456"/>
      <c r="U531" s="456"/>
      <c r="V531" s="456"/>
      <c r="W531" s="456"/>
      <c r="X531" s="456"/>
      <c r="Y531" s="456"/>
      <c r="Z531" s="456"/>
      <c r="AA531" s="456"/>
      <c r="AB531" s="456"/>
      <c r="AC531" s="456"/>
      <c r="AD531" s="456"/>
      <c r="AE531" s="457"/>
      <c r="AF531" s="457"/>
      <c r="AG531" s="457"/>
      <c r="AH531" s="457"/>
      <c r="AI531" s="457"/>
      <c r="AJ531" s="457"/>
      <c r="AK531" s="457"/>
      <c r="AL531" s="457"/>
      <c r="AM531" s="457"/>
      <c r="AN531" s="457"/>
      <c r="AO531" s="458"/>
      <c r="AQ531" s="84" t="s">
        <v>395</v>
      </c>
      <c r="AU531" s="459" t="str">
        <f t="shared" ca="1" si="99"/>
        <v>X</v>
      </c>
      <c r="AV531" s="459">
        <f t="shared" si="102"/>
        <v>513</v>
      </c>
      <c r="AW531" s="259" t="str">
        <f t="shared" ca="1" si="100"/>
        <v>X513</v>
      </c>
      <c r="AX531" s="268">
        <f t="shared" si="97"/>
        <v>7</v>
      </c>
      <c r="AY531" s="259" t="str">
        <f t="shared" ca="1" si="95"/>
        <v>8. Ownership - Capital Costs</v>
      </c>
      <c r="AZ531" s="268" t="s">
        <v>1214</v>
      </c>
      <c r="BA531" s="259" t="s">
        <v>1239</v>
      </c>
      <c r="BB531" s="259">
        <v>2038</v>
      </c>
      <c r="BC531" s="259" t="str">
        <f t="shared" ca="1" si="101"/>
        <v>7_X513_Steam_turbine_2038</v>
      </c>
      <c r="BD531" s="259" t="s">
        <v>540</v>
      </c>
      <c r="BE531" s="259"/>
      <c r="BF531" s="268" t="str">
        <f t="shared" si="98"/>
        <v>&gt;=0</v>
      </c>
      <c r="BG531" s="268" t="s">
        <v>85</v>
      </c>
      <c r="BH531" s="268" t="s">
        <v>85</v>
      </c>
    </row>
    <row r="532" spans="1:60" ht="13.5" hidden="1" customHeight="1" thickBot="1">
      <c r="A532" s="185"/>
      <c r="B532" s="584"/>
      <c r="C532" s="230"/>
      <c r="D532" s="585"/>
      <c r="E532" s="585"/>
      <c r="F532" s="456"/>
      <c r="G532" s="456"/>
      <c r="H532" s="456"/>
      <c r="I532" s="456"/>
      <c r="J532" s="456"/>
      <c r="K532" s="456"/>
      <c r="L532" s="456"/>
      <c r="M532" s="456"/>
      <c r="N532" s="456"/>
      <c r="O532" s="456"/>
      <c r="P532" s="456"/>
      <c r="Q532" s="456"/>
      <c r="R532" s="456"/>
      <c r="S532" s="456"/>
      <c r="T532" s="456"/>
      <c r="U532" s="456"/>
      <c r="V532" s="456"/>
      <c r="W532" s="456"/>
      <c r="X532" s="456"/>
      <c r="Y532" s="456"/>
      <c r="Z532" s="456"/>
      <c r="AA532" s="456"/>
      <c r="AB532" s="456"/>
      <c r="AC532" s="456"/>
      <c r="AD532" s="456"/>
      <c r="AE532" s="457"/>
      <c r="AF532" s="457"/>
      <c r="AG532" s="457"/>
      <c r="AH532" s="457"/>
      <c r="AI532" s="457"/>
      <c r="AJ532" s="457"/>
      <c r="AK532" s="457"/>
      <c r="AL532" s="457"/>
      <c r="AM532" s="457"/>
      <c r="AN532" s="457"/>
      <c r="AO532" s="458"/>
      <c r="AQ532" s="84" t="s">
        <v>395</v>
      </c>
      <c r="AU532" s="459" t="str">
        <f t="shared" ca="1" si="99"/>
        <v>Y</v>
      </c>
      <c r="AV532" s="459">
        <f t="shared" si="102"/>
        <v>513</v>
      </c>
      <c r="AW532" s="259" t="str">
        <f t="shared" ca="1" si="100"/>
        <v>Y513</v>
      </c>
      <c r="AX532" s="268">
        <f t="shared" si="97"/>
        <v>7</v>
      </c>
      <c r="AY532" s="259" t="str">
        <f t="shared" ca="1" si="95"/>
        <v>8. Ownership - Capital Costs</v>
      </c>
      <c r="AZ532" s="268" t="s">
        <v>1214</v>
      </c>
      <c r="BA532" s="259" t="s">
        <v>1239</v>
      </c>
      <c r="BB532" s="259">
        <v>2039</v>
      </c>
      <c r="BC532" s="259" t="str">
        <f t="shared" ca="1" si="101"/>
        <v>7_Y513_Steam_turbine_2039</v>
      </c>
      <c r="BD532" s="259" t="s">
        <v>540</v>
      </c>
      <c r="BE532" s="259"/>
      <c r="BF532" s="268" t="str">
        <f t="shared" si="98"/>
        <v>&gt;=0</v>
      </c>
      <c r="BG532" s="268" t="s">
        <v>85</v>
      </c>
      <c r="BH532" s="268" t="s">
        <v>85</v>
      </c>
    </row>
    <row r="533" spans="1:60" ht="13.5" hidden="1" customHeight="1" thickBot="1">
      <c r="A533" s="185"/>
      <c r="B533" s="584"/>
      <c r="C533" s="230"/>
      <c r="D533" s="585"/>
      <c r="E533" s="585"/>
      <c r="F533" s="456"/>
      <c r="G533" s="456"/>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457"/>
      <c r="AF533" s="457"/>
      <c r="AG533" s="457"/>
      <c r="AH533" s="457"/>
      <c r="AI533" s="457"/>
      <c r="AJ533" s="457"/>
      <c r="AK533" s="457"/>
      <c r="AL533" s="457"/>
      <c r="AM533" s="457"/>
      <c r="AN533" s="457"/>
      <c r="AO533" s="458"/>
      <c r="AQ533" s="84" t="s">
        <v>395</v>
      </c>
      <c r="AU533" s="459" t="str">
        <f t="shared" ca="1" si="99"/>
        <v>Z</v>
      </c>
      <c r="AV533" s="459">
        <f t="shared" si="102"/>
        <v>513</v>
      </c>
      <c r="AW533" s="259" t="str">
        <f t="shared" ca="1" si="100"/>
        <v>Z513</v>
      </c>
      <c r="AX533" s="268">
        <f t="shared" si="97"/>
        <v>7</v>
      </c>
      <c r="AY533" s="259" t="str">
        <f t="shared" ca="1" si="95"/>
        <v>8. Ownership - Capital Costs</v>
      </c>
      <c r="AZ533" s="268" t="s">
        <v>1214</v>
      </c>
      <c r="BA533" s="259" t="s">
        <v>1239</v>
      </c>
      <c r="BB533" s="259">
        <v>2040</v>
      </c>
      <c r="BC533" s="259" t="str">
        <f t="shared" ca="1" si="101"/>
        <v>7_Z513_Steam_turbine_2040</v>
      </c>
      <c r="BD533" s="259" t="s">
        <v>540</v>
      </c>
      <c r="BE533" s="259"/>
      <c r="BF533" s="268" t="str">
        <f t="shared" si="98"/>
        <v>&gt;=0</v>
      </c>
      <c r="BG533" s="268" t="s">
        <v>85</v>
      </c>
      <c r="BH533" s="268" t="s">
        <v>85</v>
      </c>
    </row>
    <row r="534" spans="1:60" ht="13.5" hidden="1" customHeight="1" thickBot="1">
      <c r="A534" s="185"/>
      <c r="B534" s="584"/>
      <c r="C534" s="230"/>
      <c r="D534" s="585"/>
      <c r="E534" s="585"/>
      <c r="F534" s="456"/>
      <c r="G534" s="456"/>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457"/>
      <c r="AF534" s="457"/>
      <c r="AG534" s="457"/>
      <c r="AH534" s="457"/>
      <c r="AI534" s="457"/>
      <c r="AJ534" s="457"/>
      <c r="AK534" s="457"/>
      <c r="AL534" s="457"/>
      <c r="AM534" s="457"/>
      <c r="AN534" s="457"/>
      <c r="AO534" s="458"/>
      <c r="AQ534" s="84" t="s">
        <v>395</v>
      </c>
      <c r="AU534" s="459" t="str">
        <f t="shared" ca="1" si="99"/>
        <v>AA</v>
      </c>
      <c r="AV534" s="459">
        <f t="shared" si="102"/>
        <v>513</v>
      </c>
      <c r="AW534" s="259" t="str">
        <f t="shared" ca="1" si="100"/>
        <v>AA513</v>
      </c>
      <c r="AX534" s="268">
        <f t="shared" si="97"/>
        <v>7</v>
      </c>
      <c r="AY534" s="259" t="str">
        <f t="shared" ca="1" si="95"/>
        <v>8. Ownership - Capital Costs</v>
      </c>
      <c r="AZ534" s="268" t="s">
        <v>1214</v>
      </c>
      <c r="BA534" s="259" t="s">
        <v>1239</v>
      </c>
      <c r="BB534" s="259">
        <v>2041</v>
      </c>
      <c r="BC534" s="259" t="str">
        <f t="shared" ca="1" si="101"/>
        <v>7_AA513_Steam_turbine_2041</v>
      </c>
      <c r="BD534" s="259" t="s">
        <v>540</v>
      </c>
      <c r="BE534" s="259"/>
      <c r="BF534" s="268" t="str">
        <f t="shared" si="98"/>
        <v>&gt;=0</v>
      </c>
      <c r="BG534" s="268" t="s">
        <v>85</v>
      </c>
      <c r="BH534" s="268" t="s">
        <v>85</v>
      </c>
    </row>
    <row r="535" spans="1:60" ht="13.5" hidden="1" customHeight="1" thickBot="1">
      <c r="A535" s="185"/>
      <c r="B535" s="584"/>
      <c r="C535" s="230"/>
      <c r="D535" s="585"/>
      <c r="E535" s="585"/>
      <c r="F535" s="456"/>
      <c r="G535" s="456"/>
      <c r="H535" s="456"/>
      <c r="I535" s="456"/>
      <c r="J535" s="456"/>
      <c r="K535" s="456"/>
      <c r="L535" s="456"/>
      <c r="M535" s="456"/>
      <c r="N535" s="456"/>
      <c r="O535" s="456"/>
      <c r="P535" s="456"/>
      <c r="Q535" s="456"/>
      <c r="R535" s="456"/>
      <c r="S535" s="456"/>
      <c r="T535" s="456"/>
      <c r="U535" s="456"/>
      <c r="V535" s="456"/>
      <c r="W535" s="456"/>
      <c r="X535" s="456"/>
      <c r="Y535" s="456"/>
      <c r="Z535" s="456"/>
      <c r="AA535" s="456"/>
      <c r="AB535" s="456"/>
      <c r="AC535" s="456"/>
      <c r="AD535" s="456"/>
      <c r="AE535" s="457"/>
      <c r="AF535" s="457"/>
      <c r="AG535" s="457"/>
      <c r="AH535" s="457"/>
      <c r="AI535" s="457"/>
      <c r="AJ535" s="457"/>
      <c r="AK535" s="457"/>
      <c r="AL535" s="457"/>
      <c r="AM535" s="457"/>
      <c r="AN535" s="457"/>
      <c r="AO535" s="458"/>
      <c r="AQ535" s="84" t="s">
        <v>395</v>
      </c>
      <c r="AU535" s="459" t="str">
        <f t="shared" ca="1" si="99"/>
        <v>AB</v>
      </c>
      <c r="AV535" s="459">
        <f t="shared" si="102"/>
        <v>513</v>
      </c>
      <c r="AW535" s="259" t="str">
        <f t="shared" ca="1" si="100"/>
        <v>AB513</v>
      </c>
      <c r="AX535" s="268">
        <f t="shared" si="97"/>
        <v>7</v>
      </c>
      <c r="AY535" s="259" t="str">
        <f t="shared" ca="1" si="95"/>
        <v>8. Ownership - Capital Costs</v>
      </c>
      <c r="AZ535" s="268" t="s">
        <v>1214</v>
      </c>
      <c r="BA535" s="259" t="s">
        <v>1239</v>
      </c>
      <c r="BB535" s="259">
        <v>2042</v>
      </c>
      <c r="BC535" s="259" t="str">
        <f t="shared" ca="1" si="101"/>
        <v>7_AB513_Steam_turbine_2042</v>
      </c>
      <c r="BD535" s="259" t="s">
        <v>540</v>
      </c>
      <c r="BE535" s="259"/>
      <c r="BF535" s="268" t="str">
        <f t="shared" si="98"/>
        <v>&gt;=0</v>
      </c>
      <c r="BG535" s="268" t="s">
        <v>85</v>
      </c>
      <c r="BH535" s="268" t="s">
        <v>85</v>
      </c>
    </row>
    <row r="536" spans="1:60" ht="13.5" hidden="1" customHeight="1" thickBot="1">
      <c r="A536" s="185"/>
      <c r="B536" s="584"/>
      <c r="C536" s="230"/>
      <c r="D536" s="585"/>
      <c r="E536" s="585"/>
      <c r="F536" s="456"/>
      <c r="G536" s="456"/>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7"/>
      <c r="AF536" s="457"/>
      <c r="AG536" s="457"/>
      <c r="AH536" s="457"/>
      <c r="AI536" s="457"/>
      <c r="AJ536" s="457"/>
      <c r="AK536" s="457"/>
      <c r="AL536" s="457"/>
      <c r="AM536" s="457"/>
      <c r="AN536" s="457"/>
      <c r="AO536" s="458"/>
      <c r="AQ536" s="84" t="s">
        <v>395</v>
      </c>
      <c r="AU536" s="459" t="str">
        <f t="shared" ca="1" si="99"/>
        <v>AC</v>
      </c>
      <c r="AV536" s="459">
        <f t="shared" si="102"/>
        <v>513</v>
      </c>
      <c r="AW536" s="259" t="str">
        <f t="shared" ca="1" si="100"/>
        <v>AC513</v>
      </c>
      <c r="AX536" s="268">
        <f t="shared" si="97"/>
        <v>7</v>
      </c>
      <c r="AY536" s="259" t="str">
        <f t="shared" ca="1" si="95"/>
        <v>8. Ownership - Capital Costs</v>
      </c>
      <c r="AZ536" s="268" t="s">
        <v>1214</v>
      </c>
      <c r="BA536" s="259" t="s">
        <v>1239</v>
      </c>
      <c r="BB536" s="259">
        <v>2043</v>
      </c>
      <c r="BC536" s="259" t="str">
        <f t="shared" ca="1" si="101"/>
        <v>7_AC513_Steam_turbine_2043</v>
      </c>
      <c r="BD536" s="259" t="s">
        <v>540</v>
      </c>
      <c r="BE536" s="259"/>
      <c r="BF536" s="268" t="str">
        <f t="shared" si="98"/>
        <v>&gt;=0</v>
      </c>
      <c r="BG536" s="268" t="s">
        <v>85</v>
      </c>
      <c r="BH536" s="268" t="s">
        <v>85</v>
      </c>
    </row>
    <row r="537" spans="1:60" ht="13.5" hidden="1" customHeight="1" thickBot="1">
      <c r="A537" s="185"/>
      <c r="B537" s="584"/>
      <c r="C537" s="230"/>
      <c r="D537" s="585"/>
      <c r="E537" s="585"/>
      <c r="F537" s="456"/>
      <c r="G537" s="456"/>
      <c r="H537" s="456"/>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7"/>
      <c r="AF537" s="457"/>
      <c r="AG537" s="457"/>
      <c r="AH537" s="457"/>
      <c r="AI537" s="457"/>
      <c r="AJ537" s="457"/>
      <c r="AK537" s="457"/>
      <c r="AL537" s="457"/>
      <c r="AM537" s="457"/>
      <c r="AN537" s="457"/>
      <c r="AO537" s="458"/>
      <c r="AQ537" s="84" t="s">
        <v>395</v>
      </c>
      <c r="AU537" s="459" t="str">
        <f t="shared" ca="1" si="99"/>
        <v>AD</v>
      </c>
      <c r="AV537" s="459">
        <f t="shared" si="102"/>
        <v>513</v>
      </c>
      <c r="AW537" s="259" t="str">
        <f t="shared" ca="1" si="100"/>
        <v>AD513</v>
      </c>
      <c r="AX537" s="268">
        <f t="shared" si="97"/>
        <v>7</v>
      </c>
      <c r="AY537" s="259" t="str">
        <f t="shared" ca="1" si="95"/>
        <v>8. Ownership - Capital Costs</v>
      </c>
      <c r="AZ537" s="268" t="s">
        <v>1214</v>
      </c>
      <c r="BA537" s="259" t="s">
        <v>1239</v>
      </c>
      <c r="BB537" s="259">
        <v>2044</v>
      </c>
      <c r="BC537" s="259" t="str">
        <f t="shared" ca="1" si="101"/>
        <v>7_AD513_Steam_turbine_2044</v>
      </c>
      <c r="BD537" s="259" t="s">
        <v>540</v>
      </c>
      <c r="BE537" s="259"/>
      <c r="BF537" s="268" t="str">
        <f t="shared" si="98"/>
        <v>&gt;=0</v>
      </c>
      <c r="BG537" s="268" t="s">
        <v>85</v>
      </c>
      <c r="BH537" s="268" t="s">
        <v>85</v>
      </c>
    </row>
    <row r="538" spans="1:60" ht="13.5" hidden="1" customHeight="1" thickBot="1">
      <c r="A538" s="185"/>
      <c r="B538" s="584"/>
      <c r="C538" s="230"/>
      <c r="D538" s="585"/>
      <c r="E538" s="585"/>
      <c r="F538" s="456"/>
      <c r="G538" s="456"/>
      <c r="H538" s="456"/>
      <c r="I538" s="456"/>
      <c r="J538" s="456"/>
      <c r="K538" s="456"/>
      <c r="L538" s="456"/>
      <c r="M538" s="456"/>
      <c r="N538" s="456"/>
      <c r="O538" s="456"/>
      <c r="P538" s="456"/>
      <c r="Q538" s="456"/>
      <c r="R538" s="456"/>
      <c r="S538" s="456"/>
      <c r="T538" s="456"/>
      <c r="U538" s="456"/>
      <c r="V538" s="456"/>
      <c r="W538" s="456"/>
      <c r="X538" s="456"/>
      <c r="Y538" s="456"/>
      <c r="Z538" s="456"/>
      <c r="AA538" s="456"/>
      <c r="AB538" s="456"/>
      <c r="AC538" s="456"/>
      <c r="AD538" s="456"/>
      <c r="AE538" s="457"/>
      <c r="AF538" s="457"/>
      <c r="AG538" s="457"/>
      <c r="AH538" s="457"/>
      <c r="AI538" s="457"/>
      <c r="AJ538" s="457"/>
      <c r="AK538" s="457"/>
      <c r="AL538" s="457"/>
      <c r="AM538" s="457"/>
      <c r="AN538" s="457"/>
      <c r="AO538" s="458"/>
      <c r="AQ538" s="84" t="s">
        <v>395</v>
      </c>
      <c r="AU538" s="459" t="str">
        <f t="shared" ca="1" si="99"/>
        <v>AE</v>
      </c>
      <c r="AV538" s="459">
        <f t="shared" si="102"/>
        <v>513</v>
      </c>
      <c r="AW538" s="259" t="str">
        <f t="shared" ca="1" si="100"/>
        <v>AE513</v>
      </c>
      <c r="AX538" s="268">
        <f t="shared" si="97"/>
        <v>7</v>
      </c>
      <c r="AY538" s="259" t="str">
        <f t="shared" ca="1" si="95"/>
        <v>8. Ownership - Capital Costs</v>
      </c>
      <c r="AZ538" s="268" t="s">
        <v>1214</v>
      </c>
      <c r="BA538" s="259" t="s">
        <v>1239</v>
      </c>
      <c r="BB538" s="259">
        <v>2045</v>
      </c>
      <c r="BC538" s="259" t="str">
        <f t="shared" ca="1" si="101"/>
        <v>7_AE513_Steam_turbine_2045</v>
      </c>
      <c r="BD538" s="259" t="s">
        <v>540</v>
      </c>
      <c r="BE538" s="259"/>
      <c r="BF538" s="268" t="str">
        <f t="shared" si="98"/>
        <v>&gt;=0</v>
      </c>
      <c r="BG538" s="268" t="s">
        <v>85</v>
      </c>
      <c r="BH538" s="268" t="s">
        <v>85</v>
      </c>
    </row>
    <row r="539" spans="1:60" ht="13.5" hidden="1" customHeight="1" thickBot="1">
      <c r="A539" s="185"/>
      <c r="B539" s="584"/>
      <c r="C539" s="230"/>
      <c r="D539" s="585"/>
      <c r="E539" s="585"/>
      <c r="F539" s="456"/>
      <c r="G539" s="456"/>
      <c r="H539" s="456"/>
      <c r="I539" s="456"/>
      <c r="J539" s="456"/>
      <c r="K539" s="456"/>
      <c r="L539" s="456"/>
      <c r="M539" s="456"/>
      <c r="N539" s="456"/>
      <c r="O539" s="456"/>
      <c r="P539" s="456"/>
      <c r="Q539" s="456"/>
      <c r="R539" s="456"/>
      <c r="S539" s="456"/>
      <c r="T539" s="456"/>
      <c r="U539" s="456"/>
      <c r="V539" s="456"/>
      <c r="W539" s="456"/>
      <c r="X539" s="456"/>
      <c r="Y539" s="456"/>
      <c r="Z539" s="456"/>
      <c r="AA539" s="456"/>
      <c r="AB539" s="456"/>
      <c r="AC539" s="456"/>
      <c r="AD539" s="456"/>
      <c r="AE539" s="457"/>
      <c r="AF539" s="457"/>
      <c r="AG539" s="457"/>
      <c r="AH539" s="457"/>
      <c r="AI539" s="457"/>
      <c r="AJ539" s="457"/>
      <c r="AK539" s="457"/>
      <c r="AL539" s="457"/>
      <c r="AM539" s="457"/>
      <c r="AN539" s="457"/>
      <c r="AO539" s="458"/>
      <c r="AQ539" s="84" t="s">
        <v>395</v>
      </c>
      <c r="AU539" s="459" t="str">
        <f t="shared" ca="1" si="99"/>
        <v>AF</v>
      </c>
      <c r="AV539" s="459">
        <f t="shared" si="102"/>
        <v>513</v>
      </c>
      <c r="AW539" s="259" t="str">
        <f t="shared" ca="1" si="100"/>
        <v>AF513</v>
      </c>
      <c r="AX539" s="268">
        <f t="shared" si="97"/>
        <v>7</v>
      </c>
      <c r="AY539" s="259" t="str">
        <f t="shared" ca="1" si="95"/>
        <v>8. Ownership - Capital Costs</v>
      </c>
      <c r="AZ539" s="268" t="s">
        <v>1214</v>
      </c>
      <c r="BA539" s="259" t="s">
        <v>1239</v>
      </c>
      <c r="BB539" s="259">
        <v>2046</v>
      </c>
      <c r="BC539" s="259" t="str">
        <f t="shared" ca="1" si="101"/>
        <v>7_AF513_Steam_turbine_2046</v>
      </c>
      <c r="BD539" s="259" t="s">
        <v>540</v>
      </c>
      <c r="BE539" s="259"/>
      <c r="BF539" s="268" t="str">
        <f t="shared" si="98"/>
        <v>&gt;=0</v>
      </c>
      <c r="BG539" s="268" t="s">
        <v>85</v>
      </c>
      <c r="BH539" s="268" t="s">
        <v>85</v>
      </c>
    </row>
    <row r="540" spans="1:60" ht="13.5" hidden="1" customHeight="1" thickBot="1">
      <c r="A540" s="185"/>
      <c r="B540" s="584"/>
      <c r="C540" s="230"/>
      <c r="D540" s="585"/>
      <c r="E540" s="585"/>
      <c r="F540" s="456"/>
      <c r="G540" s="456"/>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7"/>
      <c r="AF540" s="457"/>
      <c r="AG540" s="457"/>
      <c r="AH540" s="457"/>
      <c r="AI540" s="457"/>
      <c r="AJ540" s="457"/>
      <c r="AK540" s="457"/>
      <c r="AL540" s="457"/>
      <c r="AM540" s="457"/>
      <c r="AN540" s="457"/>
      <c r="AO540" s="458"/>
      <c r="AQ540" s="84" t="s">
        <v>395</v>
      </c>
      <c r="AU540" s="459" t="str">
        <f t="shared" ca="1" si="99"/>
        <v>AG</v>
      </c>
      <c r="AV540" s="459">
        <f t="shared" si="102"/>
        <v>513</v>
      </c>
      <c r="AW540" s="259" t="str">
        <f t="shared" ca="1" si="100"/>
        <v>AG513</v>
      </c>
      <c r="AX540" s="268">
        <f t="shared" si="97"/>
        <v>7</v>
      </c>
      <c r="AY540" s="259" t="str">
        <f t="shared" ca="1" si="95"/>
        <v>8. Ownership - Capital Costs</v>
      </c>
      <c r="AZ540" s="268" t="s">
        <v>1214</v>
      </c>
      <c r="BA540" s="259" t="s">
        <v>1239</v>
      </c>
      <c r="BB540" s="259">
        <v>2047</v>
      </c>
      <c r="BC540" s="259" t="str">
        <f t="shared" ca="1" si="101"/>
        <v>7_AG513_Steam_turbine_2047</v>
      </c>
      <c r="BD540" s="259" t="s">
        <v>540</v>
      </c>
      <c r="BE540" s="259"/>
      <c r="BF540" s="268" t="str">
        <f t="shared" si="98"/>
        <v>&gt;=0</v>
      </c>
      <c r="BG540" s="268" t="s">
        <v>85</v>
      </c>
      <c r="BH540" s="268" t="s">
        <v>85</v>
      </c>
    </row>
    <row r="541" spans="1:60" ht="13.5" hidden="1" customHeight="1" thickBot="1">
      <c r="A541" s="185"/>
      <c r="B541" s="584"/>
      <c r="C541" s="230"/>
      <c r="D541" s="585"/>
      <c r="E541" s="585"/>
      <c r="F541" s="456"/>
      <c r="G541" s="456"/>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7"/>
      <c r="AF541" s="457"/>
      <c r="AG541" s="457"/>
      <c r="AH541" s="457"/>
      <c r="AI541" s="457"/>
      <c r="AJ541" s="457"/>
      <c r="AK541" s="457"/>
      <c r="AL541" s="457"/>
      <c r="AM541" s="457"/>
      <c r="AN541" s="457"/>
      <c r="AO541" s="458"/>
      <c r="AQ541" s="84" t="s">
        <v>395</v>
      </c>
      <c r="AU541" s="459" t="str">
        <f t="shared" ca="1" si="99"/>
        <v>AH</v>
      </c>
      <c r="AV541" s="459">
        <f t="shared" si="102"/>
        <v>513</v>
      </c>
      <c r="AW541" s="259" t="str">
        <f t="shared" ca="1" si="100"/>
        <v>AH513</v>
      </c>
      <c r="AX541" s="268">
        <f t="shared" si="97"/>
        <v>7</v>
      </c>
      <c r="AY541" s="259" t="str">
        <f t="shared" ca="1" si="95"/>
        <v>8. Ownership - Capital Costs</v>
      </c>
      <c r="AZ541" s="268" t="s">
        <v>1214</v>
      </c>
      <c r="BA541" s="259" t="s">
        <v>1239</v>
      </c>
      <c r="BB541" s="259">
        <v>2048</v>
      </c>
      <c r="BC541" s="259" t="str">
        <f t="shared" ca="1" si="101"/>
        <v>7_AH513_Steam_turbine_2048</v>
      </c>
      <c r="BD541" s="259" t="s">
        <v>540</v>
      </c>
      <c r="BE541" s="259"/>
      <c r="BF541" s="268" t="str">
        <f t="shared" si="98"/>
        <v>&gt;=0</v>
      </c>
      <c r="BG541" s="268" t="s">
        <v>85</v>
      </c>
      <c r="BH541" s="268" t="s">
        <v>85</v>
      </c>
    </row>
    <row r="542" spans="1:60" ht="13.5" hidden="1" customHeight="1" thickBot="1">
      <c r="A542" s="185"/>
      <c r="B542" s="584"/>
      <c r="C542" s="230"/>
      <c r="D542" s="585"/>
      <c r="E542" s="585"/>
      <c r="F542" s="456"/>
      <c r="G542" s="456"/>
      <c r="H542" s="456"/>
      <c r="I542" s="456"/>
      <c r="J542" s="456"/>
      <c r="K542" s="456"/>
      <c r="L542" s="456"/>
      <c r="M542" s="456"/>
      <c r="N542" s="456"/>
      <c r="O542" s="456"/>
      <c r="P542" s="456"/>
      <c r="Q542" s="456"/>
      <c r="R542" s="456"/>
      <c r="S542" s="456"/>
      <c r="T542" s="456"/>
      <c r="U542" s="456"/>
      <c r="V542" s="456"/>
      <c r="W542" s="456"/>
      <c r="X542" s="456"/>
      <c r="Y542" s="456"/>
      <c r="Z542" s="456"/>
      <c r="AA542" s="456"/>
      <c r="AB542" s="456"/>
      <c r="AC542" s="456"/>
      <c r="AD542" s="456"/>
      <c r="AE542" s="457"/>
      <c r="AF542" s="457"/>
      <c r="AG542" s="457"/>
      <c r="AH542" s="457"/>
      <c r="AI542" s="457"/>
      <c r="AJ542" s="457"/>
      <c r="AK542" s="457"/>
      <c r="AL542" s="457"/>
      <c r="AM542" s="457"/>
      <c r="AN542" s="457"/>
      <c r="AO542" s="458"/>
      <c r="AQ542" s="84" t="s">
        <v>395</v>
      </c>
      <c r="AU542" s="459" t="str">
        <f t="shared" ca="1" si="99"/>
        <v>AI</v>
      </c>
      <c r="AV542" s="459">
        <f t="shared" si="102"/>
        <v>513</v>
      </c>
      <c r="AW542" s="259" t="str">
        <f t="shared" ca="1" si="100"/>
        <v>AI513</v>
      </c>
      <c r="AX542" s="268">
        <f t="shared" si="97"/>
        <v>7</v>
      </c>
      <c r="AY542" s="259" t="str">
        <f t="shared" ca="1" si="95"/>
        <v>8. Ownership - Capital Costs</v>
      </c>
      <c r="AZ542" s="268" t="s">
        <v>1214</v>
      </c>
      <c r="BA542" s="259" t="s">
        <v>1239</v>
      </c>
      <c r="BB542" s="259">
        <v>2049</v>
      </c>
      <c r="BC542" s="259" t="str">
        <f t="shared" ca="1" si="101"/>
        <v>7_AI513_Steam_turbine_2049</v>
      </c>
      <c r="BD542" s="259" t="s">
        <v>540</v>
      </c>
      <c r="BE542" s="259"/>
      <c r="BF542" s="268" t="str">
        <f t="shared" si="98"/>
        <v>&gt;=0</v>
      </c>
      <c r="BG542" s="268" t="s">
        <v>85</v>
      </c>
      <c r="BH542" s="268" t="s">
        <v>85</v>
      </c>
    </row>
    <row r="543" spans="1:60" ht="13.5" hidden="1" customHeight="1" thickBot="1">
      <c r="A543" s="185"/>
      <c r="B543" s="584"/>
      <c r="C543" s="230"/>
      <c r="D543" s="585"/>
      <c r="E543" s="585"/>
      <c r="F543" s="456"/>
      <c r="G543" s="456"/>
      <c r="H543" s="456"/>
      <c r="I543" s="456"/>
      <c r="J543" s="456"/>
      <c r="K543" s="456"/>
      <c r="L543" s="456"/>
      <c r="M543" s="456"/>
      <c r="N543" s="456"/>
      <c r="O543" s="456"/>
      <c r="P543" s="456"/>
      <c r="Q543" s="456"/>
      <c r="R543" s="456"/>
      <c r="S543" s="456"/>
      <c r="T543" s="456"/>
      <c r="U543" s="456"/>
      <c r="V543" s="456"/>
      <c r="W543" s="456"/>
      <c r="X543" s="456"/>
      <c r="Y543" s="456"/>
      <c r="Z543" s="456"/>
      <c r="AA543" s="456"/>
      <c r="AB543" s="456"/>
      <c r="AC543" s="456"/>
      <c r="AD543" s="456"/>
      <c r="AE543" s="457"/>
      <c r="AF543" s="457"/>
      <c r="AG543" s="457"/>
      <c r="AH543" s="457"/>
      <c r="AI543" s="457"/>
      <c r="AJ543" s="457"/>
      <c r="AK543" s="457"/>
      <c r="AL543" s="457"/>
      <c r="AM543" s="457"/>
      <c r="AN543" s="457"/>
      <c r="AO543" s="458"/>
      <c r="AQ543" s="84" t="s">
        <v>395</v>
      </c>
      <c r="AU543" s="459" t="str">
        <f t="shared" ca="1" si="99"/>
        <v>AJ</v>
      </c>
      <c r="AV543" s="459">
        <f t="shared" si="102"/>
        <v>513</v>
      </c>
      <c r="AW543" s="259" t="str">
        <f t="shared" ca="1" si="100"/>
        <v>AJ513</v>
      </c>
      <c r="AX543" s="268">
        <f t="shared" si="97"/>
        <v>7</v>
      </c>
      <c r="AY543" s="259" t="str">
        <f t="shared" ca="1" si="95"/>
        <v>8. Ownership - Capital Costs</v>
      </c>
      <c r="AZ543" s="268" t="s">
        <v>1214</v>
      </c>
      <c r="BA543" s="259" t="s">
        <v>1239</v>
      </c>
      <c r="BB543" s="259">
        <v>2050</v>
      </c>
      <c r="BC543" s="259" t="str">
        <f t="shared" ca="1" si="101"/>
        <v>7_AJ513_Steam_turbine_2050</v>
      </c>
      <c r="BD543" s="259" t="s">
        <v>540</v>
      </c>
      <c r="BE543" s="259"/>
      <c r="BF543" s="268" t="str">
        <f t="shared" si="98"/>
        <v>&gt;=0</v>
      </c>
      <c r="BG543" s="268" t="s">
        <v>85</v>
      </c>
      <c r="BH543" s="268" t="s">
        <v>85</v>
      </c>
    </row>
    <row r="544" spans="1:60" ht="13.5" hidden="1" customHeight="1" thickBot="1">
      <c r="A544" s="185"/>
      <c r="B544" s="584"/>
      <c r="C544" s="230"/>
      <c r="D544" s="585"/>
      <c r="E544" s="585"/>
      <c r="F544" s="456"/>
      <c r="G544" s="456"/>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6"/>
      <c r="AD544" s="456"/>
      <c r="AE544" s="457"/>
      <c r="AF544" s="457"/>
      <c r="AG544" s="457"/>
      <c r="AH544" s="457"/>
      <c r="AI544" s="457"/>
      <c r="AJ544" s="457"/>
      <c r="AK544" s="457"/>
      <c r="AL544" s="457"/>
      <c r="AM544" s="457"/>
      <c r="AN544" s="457"/>
      <c r="AO544" s="458"/>
      <c r="AQ544" s="84" t="s">
        <v>395</v>
      </c>
      <c r="AU544" s="459" t="str">
        <f t="shared" ca="1" si="99"/>
        <v>AK</v>
      </c>
      <c r="AV544" s="459">
        <f t="shared" si="102"/>
        <v>513</v>
      </c>
      <c r="AW544" s="259" t="str">
        <f t="shared" ca="1" si="100"/>
        <v>AK513</v>
      </c>
      <c r="AX544" s="268">
        <f t="shared" si="97"/>
        <v>7</v>
      </c>
      <c r="AY544" s="259" t="str">
        <f t="shared" ca="1" si="95"/>
        <v>8. Ownership - Capital Costs</v>
      </c>
      <c r="AZ544" s="268" t="s">
        <v>1214</v>
      </c>
      <c r="BA544" s="259" t="s">
        <v>1239</v>
      </c>
      <c r="BB544" s="259">
        <v>2051</v>
      </c>
      <c r="BC544" s="259" t="str">
        <f t="shared" ca="1" si="101"/>
        <v>7_AK513_Steam_turbine_2051</v>
      </c>
      <c r="BD544" s="259" t="s">
        <v>540</v>
      </c>
      <c r="BE544" s="259"/>
      <c r="BF544" s="268" t="str">
        <f t="shared" si="98"/>
        <v>&gt;=0</v>
      </c>
      <c r="BG544" s="268" t="s">
        <v>85</v>
      </c>
      <c r="BH544" s="268" t="s">
        <v>85</v>
      </c>
    </row>
    <row r="545" spans="1:60" ht="13.5" hidden="1" customHeight="1" thickBot="1">
      <c r="A545" s="185"/>
      <c r="B545" s="584"/>
      <c r="C545" s="230"/>
      <c r="D545" s="585"/>
      <c r="E545" s="585"/>
      <c r="F545" s="456"/>
      <c r="G545" s="456"/>
      <c r="H545" s="456"/>
      <c r="I545" s="456"/>
      <c r="J545" s="456"/>
      <c r="K545" s="456"/>
      <c r="L545" s="456"/>
      <c r="M545" s="456"/>
      <c r="N545" s="456"/>
      <c r="O545" s="456"/>
      <c r="P545" s="456"/>
      <c r="Q545" s="456"/>
      <c r="R545" s="456"/>
      <c r="S545" s="456"/>
      <c r="T545" s="456"/>
      <c r="U545" s="456"/>
      <c r="V545" s="456"/>
      <c r="W545" s="456"/>
      <c r="X545" s="456"/>
      <c r="Y545" s="456"/>
      <c r="Z545" s="456"/>
      <c r="AA545" s="456"/>
      <c r="AB545" s="456"/>
      <c r="AC545" s="456"/>
      <c r="AD545" s="456"/>
      <c r="AE545" s="457"/>
      <c r="AF545" s="457"/>
      <c r="AG545" s="457"/>
      <c r="AH545" s="457"/>
      <c r="AI545" s="457"/>
      <c r="AJ545" s="457"/>
      <c r="AK545" s="457"/>
      <c r="AL545" s="457"/>
      <c r="AM545" s="457"/>
      <c r="AN545" s="457"/>
      <c r="AO545" s="458"/>
      <c r="AQ545" s="84" t="s">
        <v>395</v>
      </c>
      <c r="AU545" s="459" t="str">
        <f t="shared" ca="1" si="99"/>
        <v>AL</v>
      </c>
      <c r="AV545" s="459">
        <f t="shared" si="102"/>
        <v>513</v>
      </c>
      <c r="AW545" s="259" t="str">
        <f t="shared" ca="1" si="100"/>
        <v>AL513</v>
      </c>
      <c r="AX545" s="268">
        <f t="shared" si="97"/>
        <v>7</v>
      </c>
      <c r="AY545" s="259" t="str">
        <f t="shared" ca="1" si="95"/>
        <v>8. Ownership - Capital Costs</v>
      </c>
      <c r="AZ545" s="268" t="s">
        <v>1214</v>
      </c>
      <c r="BA545" s="259" t="s">
        <v>1239</v>
      </c>
      <c r="BB545" s="259">
        <v>2052</v>
      </c>
      <c r="BC545" s="259" t="str">
        <f t="shared" ca="1" si="101"/>
        <v>7_AL513_Steam_turbine_2052</v>
      </c>
      <c r="BD545" s="259" t="s">
        <v>540</v>
      </c>
      <c r="BE545" s="259"/>
      <c r="BF545" s="268" t="str">
        <f t="shared" si="98"/>
        <v>&gt;=0</v>
      </c>
      <c r="BG545" s="268" t="s">
        <v>85</v>
      </c>
      <c r="BH545" s="268" t="s">
        <v>85</v>
      </c>
    </row>
    <row r="546" spans="1:60" ht="13.5" hidden="1" customHeight="1" thickBot="1">
      <c r="A546" s="185"/>
      <c r="B546" s="584"/>
      <c r="C546" s="230"/>
      <c r="D546" s="585"/>
      <c r="E546" s="585"/>
      <c r="F546" s="456"/>
      <c r="G546" s="456"/>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457"/>
      <c r="AF546" s="457"/>
      <c r="AG546" s="457"/>
      <c r="AH546" s="457"/>
      <c r="AI546" s="457"/>
      <c r="AJ546" s="457"/>
      <c r="AK546" s="457"/>
      <c r="AL546" s="457"/>
      <c r="AM546" s="457"/>
      <c r="AN546" s="457"/>
      <c r="AO546" s="458"/>
      <c r="AQ546" s="84" t="s">
        <v>395</v>
      </c>
      <c r="AU546" s="459" t="str">
        <f t="shared" ca="1" si="99"/>
        <v>AM</v>
      </c>
      <c r="AV546" s="459">
        <f t="shared" si="102"/>
        <v>513</v>
      </c>
      <c r="AW546" s="259" t="str">
        <f t="shared" ca="1" si="100"/>
        <v>AM513</v>
      </c>
      <c r="AX546" s="268">
        <f t="shared" si="97"/>
        <v>7</v>
      </c>
      <c r="AY546" s="259" t="str">
        <f t="shared" ca="1" si="95"/>
        <v>8. Ownership - Capital Costs</v>
      </c>
      <c r="AZ546" s="268" t="s">
        <v>1214</v>
      </c>
      <c r="BA546" s="259" t="s">
        <v>1239</v>
      </c>
      <c r="BB546" s="259">
        <v>2053</v>
      </c>
      <c r="BC546" s="259" t="str">
        <f t="shared" ca="1" si="101"/>
        <v>7_AM513_Steam_turbine_2053</v>
      </c>
      <c r="BD546" s="259" t="s">
        <v>540</v>
      </c>
      <c r="BE546" s="259"/>
      <c r="BF546" s="268" t="str">
        <f t="shared" si="98"/>
        <v>&gt;=0</v>
      </c>
      <c r="BG546" s="268" t="s">
        <v>85</v>
      </c>
      <c r="BH546" s="268" t="s">
        <v>85</v>
      </c>
    </row>
    <row r="547" spans="1:60" ht="13.5" hidden="1" customHeight="1" thickBot="1">
      <c r="A547" s="185"/>
      <c r="B547" s="584"/>
      <c r="C547" s="230"/>
      <c r="D547" s="585"/>
      <c r="E547" s="585"/>
      <c r="F547" s="456"/>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7"/>
      <c r="AF547" s="457"/>
      <c r="AG547" s="457"/>
      <c r="AH547" s="457"/>
      <c r="AI547" s="457"/>
      <c r="AJ547" s="457"/>
      <c r="AK547" s="457"/>
      <c r="AL547" s="457"/>
      <c r="AM547" s="457"/>
      <c r="AN547" s="457"/>
      <c r="AO547" s="458"/>
      <c r="AQ547" s="84" t="s">
        <v>395</v>
      </c>
      <c r="AU547" s="459" t="str">
        <f t="shared" ca="1" si="99"/>
        <v>AN</v>
      </c>
      <c r="AV547" s="459">
        <f t="shared" si="102"/>
        <v>513</v>
      </c>
      <c r="AW547" s="259" t="str">
        <f t="shared" ca="1" si="100"/>
        <v>AN513</v>
      </c>
      <c r="AX547" s="268">
        <f t="shared" si="97"/>
        <v>7</v>
      </c>
      <c r="AY547" s="259" t="str">
        <f t="shared" ca="1" si="95"/>
        <v>8. Ownership - Capital Costs</v>
      </c>
      <c r="AZ547" s="268" t="s">
        <v>1214</v>
      </c>
      <c r="BA547" s="259" t="s">
        <v>1239</v>
      </c>
      <c r="BB547" s="259">
        <v>2054</v>
      </c>
      <c r="BC547" s="259" t="str">
        <f t="shared" ca="1" si="101"/>
        <v>7_AN513_Steam_turbine_2054</v>
      </c>
      <c r="BD547" s="259" t="s">
        <v>540</v>
      </c>
      <c r="BE547" s="259"/>
      <c r="BF547" s="268" t="str">
        <f t="shared" si="98"/>
        <v>&gt;=0</v>
      </c>
      <c r="BG547" s="268" t="s">
        <v>85</v>
      </c>
      <c r="BH547" s="268" t="s">
        <v>85</v>
      </c>
    </row>
    <row r="548" spans="1:60" ht="13.5" hidden="1" customHeight="1" thickBot="1">
      <c r="A548" s="185"/>
      <c r="B548" s="584"/>
      <c r="C548" s="230"/>
      <c r="D548" s="585"/>
      <c r="E548" s="585"/>
      <c r="F548" s="456"/>
      <c r="G548" s="456"/>
      <c r="H548" s="456"/>
      <c r="I548" s="456"/>
      <c r="J548" s="456"/>
      <c r="K548" s="456"/>
      <c r="L548" s="456"/>
      <c r="M548" s="456"/>
      <c r="N548" s="456"/>
      <c r="O548" s="456"/>
      <c r="P548" s="456"/>
      <c r="Q548" s="456"/>
      <c r="R548" s="456"/>
      <c r="S548" s="456"/>
      <c r="T548" s="456"/>
      <c r="U548" s="456"/>
      <c r="V548" s="456"/>
      <c r="W548" s="456"/>
      <c r="X548" s="456"/>
      <c r="Y548" s="456"/>
      <c r="Z548" s="456"/>
      <c r="AA548" s="456"/>
      <c r="AB548" s="456"/>
      <c r="AC548" s="456"/>
      <c r="AD548" s="456"/>
      <c r="AE548" s="457"/>
      <c r="AF548" s="457"/>
      <c r="AG548" s="457"/>
      <c r="AH548" s="457"/>
      <c r="AI548" s="457"/>
      <c r="AJ548" s="457"/>
      <c r="AK548" s="457"/>
      <c r="AL548" s="457"/>
      <c r="AM548" s="457"/>
      <c r="AN548" s="457"/>
      <c r="AO548" s="458"/>
      <c r="AQ548" s="84" t="s">
        <v>395</v>
      </c>
      <c r="AU548" s="459" t="str">
        <f t="shared" ca="1" si="99"/>
        <v>AO</v>
      </c>
      <c r="AV548" s="459">
        <f t="shared" si="102"/>
        <v>513</v>
      </c>
      <c r="AW548" s="259" t="str">
        <f t="shared" ca="1" si="100"/>
        <v>AO513</v>
      </c>
      <c r="AX548" s="268">
        <v>7</v>
      </c>
      <c r="AY548" s="259" t="str">
        <f t="shared" ca="1" si="95"/>
        <v>8. Ownership - Capital Costs</v>
      </c>
      <c r="AZ548" s="268" t="s">
        <v>1214</v>
      </c>
      <c r="BA548" s="259" t="s">
        <v>1239</v>
      </c>
      <c r="BB548" s="259" t="s">
        <v>1216</v>
      </c>
      <c r="BC548" s="259" t="str">
        <f t="shared" ca="1" si="101"/>
        <v>7_AO513_Steam_turbine_Additional_Info</v>
      </c>
      <c r="BD548" s="268" t="s">
        <v>223</v>
      </c>
      <c r="BE548" s="268">
        <v>100</v>
      </c>
      <c r="BG548" s="268" t="s">
        <v>85</v>
      </c>
      <c r="BH548" s="268" t="s">
        <v>85</v>
      </c>
    </row>
    <row r="549" spans="1:60" ht="13.5" thickBot="1">
      <c r="A549" s="185">
        <f>+A513+1</f>
        <v>17</v>
      </c>
      <c r="B549" s="584"/>
      <c r="C549" s="230" t="s">
        <v>1240</v>
      </c>
      <c r="D549" s="585" t="s">
        <v>1213</v>
      </c>
      <c r="E549" s="585"/>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1"/>
      <c r="AD549" s="441"/>
      <c r="AE549" s="442"/>
      <c r="AF549" s="442"/>
      <c r="AG549" s="442"/>
      <c r="AH549" s="442"/>
      <c r="AI549" s="442"/>
      <c r="AJ549" s="442"/>
      <c r="AK549" s="442"/>
      <c r="AL549" s="442"/>
      <c r="AM549" s="442"/>
      <c r="AN549" s="442"/>
      <c r="AO549" s="227"/>
      <c r="AS549" s="84" t="s">
        <v>42</v>
      </c>
      <c r="AT549" s="460" t="str">
        <f ca="1">SUBSTITUTE(CELL("address",F549),"$","")</f>
        <v>F549</v>
      </c>
      <c r="AU549" s="461" t="str">
        <f ca="1">CHAR(CODE(AT549))</f>
        <v>F</v>
      </c>
      <c r="AV549" s="461">
        <f>ROW(AT549)</f>
        <v>549</v>
      </c>
      <c r="AW549" s="462" t="str">
        <f ca="1">CONCATENATE(AU549&amp;AV549)</f>
        <v>F549</v>
      </c>
      <c r="AX549" s="455">
        <f t="shared" si="97"/>
        <v>7</v>
      </c>
      <c r="AY549" s="462" t="str">
        <f t="shared" ca="1" si="95"/>
        <v>8. Ownership - Capital Costs</v>
      </c>
      <c r="AZ549" s="455" t="s">
        <v>1214</v>
      </c>
      <c r="BA549" s="462" t="s">
        <v>1241</v>
      </c>
      <c r="BB549" s="462">
        <v>2020</v>
      </c>
      <c r="BC549" s="462" t="str">
        <f ca="1">AX549&amp;"_"&amp;AW549&amp;"_"&amp;BA549&amp;"_"&amp;BB549</f>
        <v>7_F549_Spare_parts_2020</v>
      </c>
      <c r="BD549" s="462" t="s">
        <v>540</v>
      </c>
      <c r="BE549" s="462"/>
      <c r="BF549" s="455" t="str">
        <f t="shared" ref="BF549:BF583" si="103">"&gt;=0"</f>
        <v>&gt;=0</v>
      </c>
      <c r="BG549" s="455" t="s">
        <v>85</v>
      </c>
      <c r="BH549" s="455" t="s">
        <v>85</v>
      </c>
    </row>
    <row r="550" spans="1:60" ht="13.5" hidden="1" customHeight="1" thickBot="1">
      <c r="A550" s="185"/>
      <c r="B550" s="584"/>
      <c r="C550" s="230"/>
      <c r="D550" s="585"/>
      <c r="E550" s="585"/>
      <c r="F550" s="456"/>
      <c r="G550" s="456"/>
      <c r="H550" s="456"/>
      <c r="I550" s="456"/>
      <c r="J550" s="456"/>
      <c r="K550" s="456"/>
      <c r="L550" s="456"/>
      <c r="M550" s="456"/>
      <c r="N550" s="456"/>
      <c r="O550" s="456"/>
      <c r="P550" s="456"/>
      <c r="Q550" s="456"/>
      <c r="R550" s="456"/>
      <c r="S550" s="456"/>
      <c r="T550" s="456"/>
      <c r="U550" s="456"/>
      <c r="V550" s="456"/>
      <c r="W550" s="456"/>
      <c r="X550" s="456"/>
      <c r="Y550" s="456"/>
      <c r="Z550" s="456"/>
      <c r="AA550" s="456"/>
      <c r="AB550" s="456"/>
      <c r="AC550" s="456"/>
      <c r="AD550" s="456"/>
      <c r="AE550" s="457"/>
      <c r="AF550" s="457"/>
      <c r="AG550" s="457"/>
      <c r="AH550" s="457"/>
      <c r="AI550" s="457"/>
      <c r="AJ550" s="457"/>
      <c r="AK550" s="457"/>
      <c r="AL550" s="457"/>
      <c r="AM550" s="457"/>
      <c r="AN550" s="457"/>
      <c r="AO550" s="458"/>
      <c r="AQ550" s="84" t="s">
        <v>395</v>
      </c>
      <c r="AU550" s="459" t="str">
        <f t="shared" ref="AU550:AU584" ca="1" si="104">IF(AU549="Z","AA",IF(LEN(AU549)=1,CHAR(CODE(AU549)+1),IF(RIGHT(AU549,1)="Z",CHAR(CODE(LEFT(AU549,1))+1),LEFT(AU549,1))&amp;CHAR(65+MOD(CODE(RIGHT(AU549,1))+1-65,26))))</f>
        <v>G</v>
      </c>
      <c r="AV550" s="459">
        <f>AV549</f>
        <v>549</v>
      </c>
      <c r="AW550" s="259" t="str">
        <f t="shared" ref="AW550:AW584" ca="1" si="105">CONCATENATE(AU550&amp;AV550)</f>
        <v>G549</v>
      </c>
      <c r="AX550" s="268">
        <f t="shared" si="97"/>
        <v>7</v>
      </c>
      <c r="AY550" s="259" t="str">
        <f t="shared" ca="1" si="95"/>
        <v>8. Ownership - Capital Costs</v>
      </c>
      <c r="AZ550" s="268" t="s">
        <v>1214</v>
      </c>
      <c r="BA550" s="259" t="s">
        <v>1241</v>
      </c>
      <c r="BB550" s="259">
        <v>2021</v>
      </c>
      <c r="BC550" s="259" t="str">
        <f t="shared" ref="BC550:BC584" ca="1" si="106">AX550&amp;"_"&amp;AW550&amp;"_"&amp;BA550&amp;"_"&amp;BB550</f>
        <v>7_G549_Spare_parts_2021</v>
      </c>
      <c r="BD550" s="259" t="s">
        <v>540</v>
      </c>
      <c r="BE550" s="259"/>
      <c r="BF550" s="268" t="str">
        <f t="shared" si="103"/>
        <v>&gt;=0</v>
      </c>
      <c r="BG550" s="268" t="s">
        <v>85</v>
      </c>
      <c r="BH550" s="268" t="s">
        <v>85</v>
      </c>
    </row>
    <row r="551" spans="1:60" ht="13.5" hidden="1" customHeight="1" thickBot="1">
      <c r="A551" s="185"/>
      <c r="B551" s="584"/>
      <c r="C551" s="230"/>
      <c r="D551" s="585"/>
      <c r="E551" s="585"/>
      <c r="F551" s="456"/>
      <c r="G551" s="456"/>
      <c r="H551" s="456"/>
      <c r="I551" s="456"/>
      <c r="J551" s="456"/>
      <c r="K551" s="456"/>
      <c r="L551" s="456"/>
      <c r="M551" s="456"/>
      <c r="N551" s="456"/>
      <c r="O551" s="456"/>
      <c r="P551" s="456"/>
      <c r="Q551" s="456"/>
      <c r="R551" s="456"/>
      <c r="S551" s="456"/>
      <c r="T551" s="456"/>
      <c r="U551" s="456"/>
      <c r="V551" s="456"/>
      <c r="W551" s="456"/>
      <c r="X551" s="456"/>
      <c r="Y551" s="456"/>
      <c r="Z551" s="456"/>
      <c r="AA551" s="456"/>
      <c r="AB551" s="456"/>
      <c r="AC551" s="456"/>
      <c r="AD551" s="456"/>
      <c r="AE551" s="457"/>
      <c r="AF551" s="457"/>
      <c r="AG551" s="457"/>
      <c r="AH551" s="457"/>
      <c r="AI551" s="457"/>
      <c r="AJ551" s="457"/>
      <c r="AK551" s="457"/>
      <c r="AL551" s="457"/>
      <c r="AM551" s="457"/>
      <c r="AN551" s="457"/>
      <c r="AO551" s="458"/>
      <c r="AQ551" s="84" t="s">
        <v>395</v>
      </c>
      <c r="AU551" s="459" t="str">
        <f t="shared" ca="1" si="104"/>
        <v>H</v>
      </c>
      <c r="AV551" s="459">
        <f t="shared" ref="AV551:AV584" si="107">AV550</f>
        <v>549</v>
      </c>
      <c r="AW551" s="259" t="str">
        <f t="shared" ca="1" si="105"/>
        <v>H549</v>
      </c>
      <c r="AX551" s="268">
        <f t="shared" si="97"/>
        <v>7</v>
      </c>
      <c r="AY551" s="259" t="str">
        <f t="shared" ca="1" si="95"/>
        <v>8. Ownership - Capital Costs</v>
      </c>
      <c r="AZ551" s="268" t="s">
        <v>1214</v>
      </c>
      <c r="BA551" s="259" t="s">
        <v>1241</v>
      </c>
      <c r="BB551" s="259">
        <v>2022</v>
      </c>
      <c r="BC551" s="259" t="str">
        <f t="shared" ca="1" si="106"/>
        <v>7_H549_Spare_parts_2022</v>
      </c>
      <c r="BD551" s="259" t="s">
        <v>540</v>
      </c>
      <c r="BE551" s="259"/>
      <c r="BF551" s="268" t="str">
        <f t="shared" si="103"/>
        <v>&gt;=0</v>
      </c>
      <c r="BG551" s="268" t="s">
        <v>85</v>
      </c>
      <c r="BH551" s="268" t="s">
        <v>85</v>
      </c>
    </row>
    <row r="552" spans="1:60" ht="13.5" hidden="1" customHeight="1" thickBot="1">
      <c r="A552" s="185"/>
      <c r="B552" s="584"/>
      <c r="C552" s="230"/>
      <c r="D552" s="585"/>
      <c r="E552" s="585"/>
      <c r="F552" s="456"/>
      <c r="G552" s="456"/>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c r="AE552" s="457"/>
      <c r="AF552" s="457"/>
      <c r="AG552" s="457"/>
      <c r="AH552" s="457"/>
      <c r="AI552" s="457"/>
      <c r="AJ552" s="457"/>
      <c r="AK552" s="457"/>
      <c r="AL552" s="457"/>
      <c r="AM552" s="457"/>
      <c r="AN552" s="457"/>
      <c r="AO552" s="458"/>
      <c r="AQ552" s="84" t="s">
        <v>395</v>
      </c>
      <c r="AU552" s="459" t="str">
        <f t="shared" ca="1" si="104"/>
        <v>I</v>
      </c>
      <c r="AV552" s="459">
        <f t="shared" si="107"/>
        <v>549</v>
      </c>
      <c r="AW552" s="259" t="str">
        <f t="shared" ca="1" si="105"/>
        <v>I549</v>
      </c>
      <c r="AX552" s="268">
        <f t="shared" si="97"/>
        <v>7</v>
      </c>
      <c r="AY552" s="259" t="str">
        <f t="shared" ca="1" si="95"/>
        <v>8. Ownership - Capital Costs</v>
      </c>
      <c r="AZ552" s="268" t="s">
        <v>1214</v>
      </c>
      <c r="BA552" s="259" t="s">
        <v>1241</v>
      </c>
      <c r="BB552" s="259">
        <v>2023</v>
      </c>
      <c r="BC552" s="259" t="str">
        <f t="shared" ca="1" si="106"/>
        <v>7_I549_Spare_parts_2023</v>
      </c>
      <c r="BD552" s="259" t="s">
        <v>540</v>
      </c>
      <c r="BE552" s="259"/>
      <c r="BF552" s="268" t="str">
        <f t="shared" si="103"/>
        <v>&gt;=0</v>
      </c>
      <c r="BG552" s="268" t="s">
        <v>85</v>
      </c>
      <c r="BH552" s="268" t="s">
        <v>85</v>
      </c>
    </row>
    <row r="553" spans="1:60" ht="13.5" hidden="1" customHeight="1" thickBot="1">
      <c r="A553" s="185"/>
      <c r="B553" s="584"/>
      <c r="C553" s="230"/>
      <c r="D553" s="585"/>
      <c r="E553" s="585"/>
      <c r="F553" s="456"/>
      <c r="G553" s="456"/>
      <c r="H553" s="456"/>
      <c r="I553" s="456"/>
      <c r="J553" s="456"/>
      <c r="K553" s="456"/>
      <c r="L553" s="456"/>
      <c r="M553" s="456"/>
      <c r="N553" s="456"/>
      <c r="O553" s="456"/>
      <c r="P553" s="456"/>
      <c r="Q553" s="456"/>
      <c r="R553" s="456"/>
      <c r="S553" s="456"/>
      <c r="T553" s="456"/>
      <c r="U553" s="456"/>
      <c r="V553" s="456"/>
      <c r="W553" s="456"/>
      <c r="X553" s="456"/>
      <c r="Y553" s="456"/>
      <c r="Z553" s="456"/>
      <c r="AA553" s="456"/>
      <c r="AB553" s="456"/>
      <c r="AC553" s="456"/>
      <c r="AD553" s="456"/>
      <c r="AE553" s="457"/>
      <c r="AF553" s="457"/>
      <c r="AG553" s="457"/>
      <c r="AH553" s="457"/>
      <c r="AI553" s="457"/>
      <c r="AJ553" s="457"/>
      <c r="AK553" s="457"/>
      <c r="AL553" s="457"/>
      <c r="AM553" s="457"/>
      <c r="AN553" s="457"/>
      <c r="AO553" s="458"/>
      <c r="AQ553" s="84" t="s">
        <v>395</v>
      </c>
      <c r="AU553" s="459" t="str">
        <f t="shared" ca="1" si="104"/>
        <v>J</v>
      </c>
      <c r="AV553" s="459">
        <f t="shared" si="107"/>
        <v>549</v>
      </c>
      <c r="AW553" s="259" t="str">
        <f t="shared" ca="1" si="105"/>
        <v>J549</v>
      </c>
      <c r="AX553" s="268">
        <f t="shared" si="97"/>
        <v>7</v>
      </c>
      <c r="AY553" s="259" t="str">
        <f t="shared" ca="1" si="95"/>
        <v>8. Ownership - Capital Costs</v>
      </c>
      <c r="AZ553" s="268" t="s">
        <v>1214</v>
      </c>
      <c r="BA553" s="259" t="s">
        <v>1241</v>
      </c>
      <c r="BB553" s="259">
        <v>2024</v>
      </c>
      <c r="BC553" s="259" t="str">
        <f t="shared" ca="1" si="106"/>
        <v>7_J549_Spare_parts_2024</v>
      </c>
      <c r="BD553" s="259" t="s">
        <v>540</v>
      </c>
      <c r="BE553" s="259"/>
      <c r="BF553" s="268" t="str">
        <f t="shared" si="103"/>
        <v>&gt;=0</v>
      </c>
      <c r="BG553" s="268" t="s">
        <v>85</v>
      </c>
      <c r="BH553" s="268" t="s">
        <v>85</v>
      </c>
    </row>
    <row r="554" spans="1:60" ht="13.5" hidden="1" customHeight="1" thickBot="1">
      <c r="A554" s="185"/>
      <c r="B554" s="584"/>
      <c r="C554" s="230"/>
      <c r="D554" s="585"/>
      <c r="E554" s="585"/>
      <c r="F554" s="456"/>
      <c r="G554" s="456"/>
      <c r="H554" s="456"/>
      <c r="I554" s="456"/>
      <c r="J554" s="456"/>
      <c r="K554" s="456"/>
      <c r="L554" s="456"/>
      <c r="M554" s="456"/>
      <c r="N554" s="456"/>
      <c r="O554" s="456"/>
      <c r="P554" s="456"/>
      <c r="Q554" s="456"/>
      <c r="R554" s="456"/>
      <c r="S554" s="456"/>
      <c r="T554" s="456"/>
      <c r="U554" s="456"/>
      <c r="V554" s="456"/>
      <c r="W554" s="456"/>
      <c r="X554" s="456"/>
      <c r="Y554" s="456"/>
      <c r="Z554" s="456"/>
      <c r="AA554" s="456"/>
      <c r="AB554" s="456"/>
      <c r="AC554" s="456"/>
      <c r="AD554" s="456"/>
      <c r="AE554" s="457"/>
      <c r="AF554" s="457"/>
      <c r="AG554" s="457"/>
      <c r="AH554" s="457"/>
      <c r="AI554" s="457"/>
      <c r="AJ554" s="457"/>
      <c r="AK554" s="457"/>
      <c r="AL554" s="457"/>
      <c r="AM554" s="457"/>
      <c r="AN554" s="457"/>
      <c r="AO554" s="458"/>
      <c r="AQ554" s="84" t="s">
        <v>395</v>
      </c>
      <c r="AU554" s="459" t="str">
        <f t="shared" ca="1" si="104"/>
        <v>K</v>
      </c>
      <c r="AV554" s="459">
        <f t="shared" si="107"/>
        <v>549</v>
      </c>
      <c r="AW554" s="259" t="str">
        <f t="shared" ca="1" si="105"/>
        <v>K549</v>
      </c>
      <c r="AX554" s="268">
        <f t="shared" si="97"/>
        <v>7</v>
      </c>
      <c r="AY554" s="259" t="str">
        <f t="shared" ca="1" si="95"/>
        <v>8. Ownership - Capital Costs</v>
      </c>
      <c r="AZ554" s="268" t="s">
        <v>1214</v>
      </c>
      <c r="BA554" s="259" t="s">
        <v>1241</v>
      </c>
      <c r="BB554" s="259">
        <v>2025</v>
      </c>
      <c r="BC554" s="259" t="str">
        <f t="shared" ca="1" si="106"/>
        <v>7_K549_Spare_parts_2025</v>
      </c>
      <c r="BD554" s="259" t="s">
        <v>540</v>
      </c>
      <c r="BE554" s="259"/>
      <c r="BF554" s="268" t="str">
        <f t="shared" si="103"/>
        <v>&gt;=0</v>
      </c>
      <c r="BG554" s="268" t="s">
        <v>85</v>
      </c>
      <c r="BH554" s="268" t="s">
        <v>85</v>
      </c>
    </row>
    <row r="555" spans="1:60" ht="13.5" hidden="1" customHeight="1" thickBot="1">
      <c r="A555" s="185"/>
      <c r="B555" s="584"/>
      <c r="C555" s="230"/>
      <c r="D555" s="585"/>
      <c r="E555" s="585"/>
      <c r="F555" s="456"/>
      <c r="G555" s="456"/>
      <c r="H555" s="456"/>
      <c r="I555" s="456"/>
      <c r="J555" s="456"/>
      <c r="K555" s="456"/>
      <c r="L555" s="456"/>
      <c r="M555" s="456"/>
      <c r="N555" s="456"/>
      <c r="O555" s="456"/>
      <c r="P555" s="456"/>
      <c r="Q555" s="456"/>
      <c r="R555" s="456"/>
      <c r="S555" s="456"/>
      <c r="T555" s="456"/>
      <c r="U555" s="456"/>
      <c r="V555" s="456"/>
      <c r="W555" s="456"/>
      <c r="X555" s="456"/>
      <c r="Y555" s="456"/>
      <c r="Z555" s="456"/>
      <c r="AA555" s="456"/>
      <c r="AB555" s="456"/>
      <c r="AC555" s="456"/>
      <c r="AD555" s="456"/>
      <c r="AE555" s="457"/>
      <c r="AF555" s="457"/>
      <c r="AG555" s="457"/>
      <c r="AH555" s="457"/>
      <c r="AI555" s="457"/>
      <c r="AJ555" s="457"/>
      <c r="AK555" s="457"/>
      <c r="AL555" s="457"/>
      <c r="AM555" s="457"/>
      <c r="AN555" s="457"/>
      <c r="AO555" s="458"/>
      <c r="AQ555" s="84" t="s">
        <v>395</v>
      </c>
      <c r="AU555" s="459" t="str">
        <f t="shared" ca="1" si="104"/>
        <v>L</v>
      </c>
      <c r="AV555" s="459">
        <f t="shared" si="107"/>
        <v>549</v>
      </c>
      <c r="AW555" s="259" t="str">
        <f t="shared" ca="1" si="105"/>
        <v>L549</v>
      </c>
      <c r="AX555" s="268">
        <f t="shared" si="97"/>
        <v>7</v>
      </c>
      <c r="AY555" s="259" t="str">
        <f t="shared" ca="1" si="95"/>
        <v>8. Ownership - Capital Costs</v>
      </c>
      <c r="AZ555" s="268" t="s">
        <v>1214</v>
      </c>
      <c r="BA555" s="259" t="s">
        <v>1241</v>
      </c>
      <c r="BB555" s="259">
        <v>2026</v>
      </c>
      <c r="BC555" s="259" t="str">
        <f t="shared" ca="1" si="106"/>
        <v>7_L549_Spare_parts_2026</v>
      </c>
      <c r="BD555" s="259" t="s">
        <v>540</v>
      </c>
      <c r="BE555" s="259"/>
      <c r="BF555" s="268" t="str">
        <f t="shared" si="103"/>
        <v>&gt;=0</v>
      </c>
      <c r="BG555" s="268" t="s">
        <v>85</v>
      </c>
      <c r="BH555" s="268" t="s">
        <v>85</v>
      </c>
    </row>
    <row r="556" spans="1:60" ht="13.5" hidden="1" customHeight="1" thickBot="1">
      <c r="A556" s="185"/>
      <c r="B556" s="584"/>
      <c r="C556" s="230"/>
      <c r="D556" s="585"/>
      <c r="E556" s="585"/>
      <c r="F556" s="456"/>
      <c r="G556" s="456"/>
      <c r="H556" s="456"/>
      <c r="I556" s="456"/>
      <c r="J556" s="456"/>
      <c r="K556" s="456"/>
      <c r="L556" s="456"/>
      <c r="M556" s="456"/>
      <c r="N556" s="456"/>
      <c r="O556" s="456"/>
      <c r="P556" s="456"/>
      <c r="Q556" s="456"/>
      <c r="R556" s="456"/>
      <c r="S556" s="456"/>
      <c r="T556" s="456"/>
      <c r="U556" s="456"/>
      <c r="V556" s="456"/>
      <c r="W556" s="456"/>
      <c r="X556" s="456"/>
      <c r="Y556" s="456"/>
      <c r="Z556" s="456"/>
      <c r="AA556" s="456"/>
      <c r="AB556" s="456"/>
      <c r="AC556" s="456"/>
      <c r="AD556" s="456"/>
      <c r="AE556" s="457"/>
      <c r="AF556" s="457"/>
      <c r="AG556" s="457"/>
      <c r="AH556" s="457"/>
      <c r="AI556" s="457"/>
      <c r="AJ556" s="457"/>
      <c r="AK556" s="457"/>
      <c r="AL556" s="457"/>
      <c r="AM556" s="457"/>
      <c r="AN556" s="457"/>
      <c r="AO556" s="458"/>
      <c r="AQ556" s="84" t="s">
        <v>395</v>
      </c>
      <c r="AU556" s="459" t="str">
        <f t="shared" ca="1" si="104"/>
        <v>M</v>
      </c>
      <c r="AV556" s="459">
        <f t="shared" si="107"/>
        <v>549</v>
      </c>
      <c r="AW556" s="259" t="str">
        <f t="shared" ca="1" si="105"/>
        <v>M549</v>
      </c>
      <c r="AX556" s="268">
        <f t="shared" si="97"/>
        <v>7</v>
      </c>
      <c r="AY556" s="259" t="str">
        <f t="shared" ca="1" si="95"/>
        <v>8. Ownership - Capital Costs</v>
      </c>
      <c r="AZ556" s="268" t="s">
        <v>1214</v>
      </c>
      <c r="BA556" s="259" t="s">
        <v>1241</v>
      </c>
      <c r="BB556" s="259">
        <v>2027</v>
      </c>
      <c r="BC556" s="259" t="str">
        <f t="shared" ca="1" si="106"/>
        <v>7_M549_Spare_parts_2027</v>
      </c>
      <c r="BD556" s="259" t="s">
        <v>540</v>
      </c>
      <c r="BE556" s="259"/>
      <c r="BF556" s="268" t="str">
        <f t="shared" si="103"/>
        <v>&gt;=0</v>
      </c>
      <c r="BG556" s="268" t="s">
        <v>85</v>
      </c>
      <c r="BH556" s="268" t="s">
        <v>85</v>
      </c>
    </row>
    <row r="557" spans="1:60" ht="13.5" hidden="1" customHeight="1" thickBot="1">
      <c r="A557" s="185"/>
      <c r="B557" s="584"/>
      <c r="C557" s="230"/>
      <c r="D557" s="585"/>
      <c r="E557" s="585"/>
      <c r="F557" s="456"/>
      <c r="G557" s="456"/>
      <c r="H557" s="456"/>
      <c r="I557" s="456"/>
      <c r="J557" s="456"/>
      <c r="K557" s="456"/>
      <c r="L557" s="456"/>
      <c r="M557" s="456"/>
      <c r="N557" s="456"/>
      <c r="O557" s="456"/>
      <c r="P557" s="456"/>
      <c r="Q557" s="456"/>
      <c r="R557" s="456"/>
      <c r="S557" s="456"/>
      <c r="T557" s="456"/>
      <c r="U557" s="456"/>
      <c r="V557" s="456"/>
      <c r="W557" s="456"/>
      <c r="X557" s="456"/>
      <c r="Y557" s="456"/>
      <c r="Z557" s="456"/>
      <c r="AA557" s="456"/>
      <c r="AB557" s="456"/>
      <c r="AC557" s="456"/>
      <c r="AD557" s="456"/>
      <c r="AE557" s="457"/>
      <c r="AF557" s="457"/>
      <c r="AG557" s="457"/>
      <c r="AH557" s="457"/>
      <c r="AI557" s="457"/>
      <c r="AJ557" s="457"/>
      <c r="AK557" s="457"/>
      <c r="AL557" s="457"/>
      <c r="AM557" s="457"/>
      <c r="AN557" s="457"/>
      <c r="AO557" s="458"/>
      <c r="AQ557" s="84" t="s">
        <v>395</v>
      </c>
      <c r="AU557" s="459" t="str">
        <f t="shared" ca="1" si="104"/>
        <v>N</v>
      </c>
      <c r="AV557" s="459">
        <f t="shared" si="107"/>
        <v>549</v>
      </c>
      <c r="AW557" s="259" t="str">
        <f t="shared" ca="1" si="105"/>
        <v>N549</v>
      </c>
      <c r="AX557" s="268">
        <f t="shared" si="97"/>
        <v>7</v>
      </c>
      <c r="AY557" s="259" t="str">
        <f t="shared" ca="1" si="95"/>
        <v>8. Ownership - Capital Costs</v>
      </c>
      <c r="AZ557" s="268" t="s">
        <v>1214</v>
      </c>
      <c r="BA557" s="259" t="s">
        <v>1241</v>
      </c>
      <c r="BB557" s="259">
        <v>2028</v>
      </c>
      <c r="BC557" s="259" t="str">
        <f t="shared" ca="1" si="106"/>
        <v>7_N549_Spare_parts_2028</v>
      </c>
      <c r="BD557" s="259" t="s">
        <v>540</v>
      </c>
      <c r="BE557" s="259"/>
      <c r="BF557" s="268" t="str">
        <f t="shared" si="103"/>
        <v>&gt;=0</v>
      </c>
      <c r="BG557" s="268" t="s">
        <v>85</v>
      </c>
      <c r="BH557" s="268" t="s">
        <v>85</v>
      </c>
    </row>
    <row r="558" spans="1:60" ht="13.5" hidden="1" customHeight="1" thickBot="1">
      <c r="A558" s="185"/>
      <c r="B558" s="584"/>
      <c r="C558" s="230"/>
      <c r="D558" s="585"/>
      <c r="E558" s="585"/>
      <c r="F558" s="456"/>
      <c r="G558" s="456"/>
      <c r="H558" s="456"/>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7"/>
      <c r="AF558" s="457"/>
      <c r="AG558" s="457"/>
      <c r="AH558" s="457"/>
      <c r="AI558" s="457"/>
      <c r="AJ558" s="457"/>
      <c r="AK558" s="457"/>
      <c r="AL558" s="457"/>
      <c r="AM558" s="457"/>
      <c r="AN558" s="457"/>
      <c r="AO558" s="458"/>
      <c r="AQ558" s="84" t="s">
        <v>395</v>
      </c>
      <c r="AU558" s="459" t="str">
        <f t="shared" ca="1" si="104"/>
        <v>O</v>
      </c>
      <c r="AV558" s="459">
        <f t="shared" si="107"/>
        <v>549</v>
      </c>
      <c r="AW558" s="259" t="str">
        <f t="shared" ca="1" si="105"/>
        <v>O549</v>
      </c>
      <c r="AX558" s="268">
        <f t="shared" si="97"/>
        <v>7</v>
      </c>
      <c r="AY558" s="259" t="str">
        <f t="shared" ca="1" si="95"/>
        <v>8. Ownership - Capital Costs</v>
      </c>
      <c r="AZ558" s="268" t="s">
        <v>1214</v>
      </c>
      <c r="BA558" s="259" t="s">
        <v>1241</v>
      </c>
      <c r="BB558" s="259">
        <v>2029</v>
      </c>
      <c r="BC558" s="259" t="str">
        <f t="shared" ca="1" si="106"/>
        <v>7_O549_Spare_parts_2029</v>
      </c>
      <c r="BD558" s="259" t="s">
        <v>540</v>
      </c>
      <c r="BE558" s="259"/>
      <c r="BF558" s="268" t="str">
        <f t="shared" si="103"/>
        <v>&gt;=0</v>
      </c>
      <c r="BG558" s="268" t="s">
        <v>85</v>
      </c>
      <c r="BH558" s="268" t="s">
        <v>85</v>
      </c>
    </row>
    <row r="559" spans="1:60" ht="13.5" hidden="1" customHeight="1" thickBot="1">
      <c r="A559" s="185"/>
      <c r="B559" s="584"/>
      <c r="C559" s="230"/>
      <c r="D559" s="585"/>
      <c r="E559" s="585"/>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7"/>
      <c r="AF559" s="457"/>
      <c r="AG559" s="457"/>
      <c r="AH559" s="457"/>
      <c r="AI559" s="457"/>
      <c r="AJ559" s="457"/>
      <c r="AK559" s="457"/>
      <c r="AL559" s="457"/>
      <c r="AM559" s="457"/>
      <c r="AN559" s="457"/>
      <c r="AO559" s="458"/>
      <c r="AQ559" s="84" t="s">
        <v>395</v>
      </c>
      <c r="AU559" s="459" t="str">
        <f t="shared" ca="1" si="104"/>
        <v>P</v>
      </c>
      <c r="AV559" s="459">
        <f t="shared" si="107"/>
        <v>549</v>
      </c>
      <c r="AW559" s="259" t="str">
        <f t="shared" ca="1" si="105"/>
        <v>P549</v>
      </c>
      <c r="AX559" s="268">
        <f t="shared" si="97"/>
        <v>7</v>
      </c>
      <c r="AY559" s="259" t="str">
        <f t="shared" ca="1" si="95"/>
        <v>8. Ownership - Capital Costs</v>
      </c>
      <c r="AZ559" s="268" t="s">
        <v>1214</v>
      </c>
      <c r="BA559" s="259" t="s">
        <v>1241</v>
      </c>
      <c r="BB559" s="259">
        <v>2030</v>
      </c>
      <c r="BC559" s="259" t="str">
        <f t="shared" ca="1" si="106"/>
        <v>7_P549_Spare_parts_2030</v>
      </c>
      <c r="BD559" s="259" t="s">
        <v>540</v>
      </c>
      <c r="BE559" s="259"/>
      <c r="BF559" s="268" t="str">
        <f t="shared" si="103"/>
        <v>&gt;=0</v>
      </c>
      <c r="BG559" s="268" t="s">
        <v>85</v>
      </c>
      <c r="BH559" s="268" t="s">
        <v>85</v>
      </c>
    </row>
    <row r="560" spans="1:60" ht="13.5" hidden="1" customHeight="1" thickBot="1">
      <c r="A560" s="185"/>
      <c r="B560" s="584"/>
      <c r="C560" s="230"/>
      <c r="D560" s="585"/>
      <c r="E560" s="585"/>
      <c r="F560" s="456"/>
      <c r="G560" s="456"/>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7"/>
      <c r="AF560" s="457"/>
      <c r="AG560" s="457"/>
      <c r="AH560" s="457"/>
      <c r="AI560" s="457"/>
      <c r="AJ560" s="457"/>
      <c r="AK560" s="457"/>
      <c r="AL560" s="457"/>
      <c r="AM560" s="457"/>
      <c r="AN560" s="457"/>
      <c r="AO560" s="458"/>
      <c r="AQ560" s="84" t="s">
        <v>395</v>
      </c>
      <c r="AU560" s="459" t="str">
        <f t="shared" ca="1" si="104"/>
        <v>Q</v>
      </c>
      <c r="AV560" s="459">
        <f t="shared" si="107"/>
        <v>549</v>
      </c>
      <c r="AW560" s="259" t="str">
        <f t="shared" ca="1" si="105"/>
        <v>Q549</v>
      </c>
      <c r="AX560" s="268">
        <f t="shared" si="97"/>
        <v>7</v>
      </c>
      <c r="AY560" s="259" t="str">
        <f t="shared" ca="1" si="95"/>
        <v>8. Ownership - Capital Costs</v>
      </c>
      <c r="AZ560" s="268" t="s">
        <v>1214</v>
      </c>
      <c r="BA560" s="259" t="s">
        <v>1241</v>
      </c>
      <c r="BB560" s="259">
        <v>2031</v>
      </c>
      <c r="BC560" s="259" t="str">
        <f t="shared" ca="1" si="106"/>
        <v>7_Q549_Spare_parts_2031</v>
      </c>
      <c r="BD560" s="259" t="s">
        <v>540</v>
      </c>
      <c r="BE560" s="259"/>
      <c r="BF560" s="268" t="str">
        <f t="shared" si="103"/>
        <v>&gt;=0</v>
      </c>
      <c r="BG560" s="268" t="s">
        <v>85</v>
      </c>
      <c r="BH560" s="268" t="s">
        <v>85</v>
      </c>
    </row>
    <row r="561" spans="1:60" ht="13.5" hidden="1" customHeight="1" thickBot="1">
      <c r="A561" s="185"/>
      <c r="B561" s="584"/>
      <c r="C561" s="230"/>
      <c r="D561" s="585"/>
      <c r="E561" s="585"/>
      <c r="F561" s="456"/>
      <c r="G561" s="456"/>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7"/>
      <c r="AF561" s="457"/>
      <c r="AG561" s="457"/>
      <c r="AH561" s="457"/>
      <c r="AI561" s="457"/>
      <c r="AJ561" s="457"/>
      <c r="AK561" s="457"/>
      <c r="AL561" s="457"/>
      <c r="AM561" s="457"/>
      <c r="AN561" s="457"/>
      <c r="AO561" s="458"/>
      <c r="AQ561" s="84" t="s">
        <v>395</v>
      </c>
      <c r="AU561" s="459" t="str">
        <f t="shared" ca="1" si="104"/>
        <v>R</v>
      </c>
      <c r="AV561" s="459">
        <f t="shared" si="107"/>
        <v>549</v>
      </c>
      <c r="AW561" s="259" t="str">
        <f t="shared" ca="1" si="105"/>
        <v>R549</v>
      </c>
      <c r="AX561" s="268">
        <f t="shared" si="97"/>
        <v>7</v>
      </c>
      <c r="AY561" s="259" t="str">
        <f t="shared" ca="1" si="95"/>
        <v>8. Ownership - Capital Costs</v>
      </c>
      <c r="AZ561" s="268" t="s">
        <v>1214</v>
      </c>
      <c r="BA561" s="259" t="s">
        <v>1241</v>
      </c>
      <c r="BB561" s="259">
        <v>2032</v>
      </c>
      <c r="BC561" s="259" t="str">
        <f t="shared" ca="1" si="106"/>
        <v>7_R549_Spare_parts_2032</v>
      </c>
      <c r="BD561" s="259" t="s">
        <v>540</v>
      </c>
      <c r="BE561" s="259"/>
      <c r="BF561" s="268" t="str">
        <f t="shared" si="103"/>
        <v>&gt;=0</v>
      </c>
      <c r="BG561" s="268" t="s">
        <v>85</v>
      </c>
      <c r="BH561" s="268" t="s">
        <v>85</v>
      </c>
    </row>
    <row r="562" spans="1:60" ht="13.5" hidden="1" customHeight="1" thickBot="1">
      <c r="A562" s="185"/>
      <c r="B562" s="584"/>
      <c r="C562" s="230"/>
      <c r="D562" s="585"/>
      <c r="E562" s="585"/>
      <c r="F562" s="456"/>
      <c r="G562" s="456"/>
      <c r="H562" s="456"/>
      <c r="I562" s="456"/>
      <c r="J562" s="456"/>
      <c r="K562" s="456"/>
      <c r="L562" s="456"/>
      <c r="M562" s="456"/>
      <c r="N562" s="456"/>
      <c r="O562" s="456"/>
      <c r="P562" s="456"/>
      <c r="Q562" s="456"/>
      <c r="R562" s="456"/>
      <c r="S562" s="456"/>
      <c r="T562" s="456"/>
      <c r="U562" s="456"/>
      <c r="V562" s="456"/>
      <c r="W562" s="456"/>
      <c r="X562" s="456"/>
      <c r="Y562" s="456"/>
      <c r="Z562" s="456"/>
      <c r="AA562" s="456"/>
      <c r="AB562" s="456"/>
      <c r="AC562" s="456"/>
      <c r="AD562" s="456"/>
      <c r="AE562" s="457"/>
      <c r="AF562" s="457"/>
      <c r="AG562" s="457"/>
      <c r="AH562" s="457"/>
      <c r="AI562" s="457"/>
      <c r="AJ562" s="457"/>
      <c r="AK562" s="457"/>
      <c r="AL562" s="457"/>
      <c r="AM562" s="457"/>
      <c r="AN562" s="457"/>
      <c r="AO562" s="458"/>
      <c r="AQ562" s="84" t="s">
        <v>395</v>
      </c>
      <c r="AU562" s="459" t="str">
        <f t="shared" ca="1" si="104"/>
        <v>S</v>
      </c>
      <c r="AV562" s="459">
        <f t="shared" si="107"/>
        <v>549</v>
      </c>
      <c r="AW562" s="259" t="str">
        <f t="shared" ca="1" si="105"/>
        <v>S549</v>
      </c>
      <c r="AX562" s="268">
        <f t="shared" si="97"/>
        <v>7</v>
      </c>
      <c r="AY562" s="259" t="str">
        <f t="shared" ca="1" si="95"/>
        <v>8. Ownership - Capital Costs</v>
      </c>
      <c r="AZ562" s="268" t="s">
        <v>1214</v>
      </c>
      <c r="BA562" s="259" t="s">
        <v>1241</v>
      </c>
      <c r="BB562" s="259">
        <v>2033</v>
      </c>
      <c r="BC562" s="259" t="str">
        <f t="shared" ca="1" si="106"/>
        <v>7_S549_Spare_parts_2033</v>
      </c>
      <c r="BD562" s="259" t="s">
        <v>540</v>
      </c>
      <c r="BE562" s="259"/>
      <c r="BF562" s="268" t="str">
        <f t="shared" si="103"/>
        <v>&gt;=0</v>
      </c>
      <c r="BG562" s="268" t="s">
        <v>85</v>
      </c>
      <c r="BH562" s="268" t="s">
        <v>85</v>
      </c>
    </row>
    <row r="563" spans="1:60" ht="13.5" hidden="1" customHeight="1" thickBot="1">
      <c r="A563" s="185"/>
      <c r="B563" s="584"/>
      <c r="C563" s="230"/>
      <c r="D563" s="585"/>
      <c r="E563" s="585"/>
      <c r="F563" s="456"/>
      <c r="G563" s="456"/>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457"/>
      <c r="AF563" s="457"/>
      <c r="AG563" s="457"/>
      <c r="AH563" s="457"/>
      <c r="AI563" s="457"/>
      <c r="AJ563" s="457"/>
      <c r="AK563" s="457"/>
      <c r="AL563" s="457"/>
      <c r="AM563" s="457"/>
      <c r="AN563" s="457"/>
      <c r="AO563" s="458"/>
      <c r="AQ563" s="84" t="s">
        <v>395</v>
      </c>
      <c r="AU563" s="459" t="str">
        <f t="shared" ca="1" si="104"/>
        <v>T</v>
      </c>
      <c r="AV563" s="459">
        <f t="shared" si="107"/>
        <v>549</v>
      </c>
      <c r="AW563" s="259" t="str">
        <f t="shared" ca="1" si="105"/>
        <v>T549</v>
      </c>
      <c r="AX563" s="268">
        <f t="shared" si="97"/>
        <v>7</v>
      </c>
      <c r="AY563" s="259" t="str">
        <f t="shared" ca="1" si="95"/>
        <v>8. Ownership - Capital Costs</v>
      </c>
      <c r="AZ563" s="268" t="s">
        <v>1214</v>
      </c>
      <c r="BA563" s="259" t="s">
        <v>1241</v>
      </c>
      <c r="BB563" s="259">
        <v>2034</v>
      </c>
      <c r="BC563" s="259" t="str">
        <f t="shared" ca="1" si="106"/>
        <v>7_T549_Spare_parts_2034</v>
      </c>
      <c r="BD563" s="259" t="s">
        <v>540</v>
      </c>
      <c r="BE563" s="259"/>
      <c r="BF563" s="268" t="str">
        <f t="shared" si="103"/>
        <v>&gt;=0</v>
      </c>
      <c r="BG563" s="268" t="s">
        <v>85</v>
      </c>
      <c r="BH563" s="268" t="s">
        <v>85</v>
      </c>
    </row>
    <row r="564" spans="1:60" ht="13.5" hidden="1" customHeight="1" thickBot="1">
      <c r="A564" s="185"/>
      <c r="B564" s="584"/>
      <c r="C564" s="230"/>
      <c r="D564" s="585"/>
      <c r="E564" s="585"/>
      <c r="F564" s="456"/>
      <c r="G564" s="456"/>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457"/>
      <c r="AF564" s="457"/>
      <c r="AG564" s="457"/>
      <c r="AH564" s="457"/>
      <c r="AI564" s="457"/>
      <c r="AJ564" s="457"/>
      <c r="AK564" s="457"/>
      <c r="AL564" s="457"/>
      <c r="AM564" s="457"/>
      <c r="AN564" s="457"/>
      <c r="AO564" s="458"/>
      <c r="AQ564" s="84" t="s">
        <v>395</v>
      </c>
      <c r="AU564" s="459" t="str">
        <f t="shared" ca="1" si="104"/>
        <v>U</v>
      </c>
      <c r="AV564" s="459">
        <f t="shared" si="107"/>
        <v>549</v>
      </c>
      <c r="AW564" s="259" t="str">
        <f t="shared" ca="1" si="105"/>
        <v>U549</v>
      </c>
      <c r="AX564" s="268">
        <f t="shared" si="97"/>
        <v>7</v>
      </c>
      <c r="AY564" s="259" t="str">
        <f t="shared" ref="AY564:AY627" ca="1" si="108">MID(CELL("filename",AX564),FIND("]",CELL("filename",AX564))+1,256)</f>
        <v>8. Ownership - Capital Costs</v>
      </c>
      <c r="AZ564" s="268" t="s">
        <v>1214</v>
      </c>
      <c r="BA564" s="259" t="s">
        <v>1241</v>
      </c>
      <c r="BB564" s="259">
        <v>2035</v>
      </c>
      <c r="BC564" s="259" t="str">
        <f t="shared" ca="1" si="106"/>
        <v>7_U549_Spare_parts_2035</v>
      </c>
      <c r="BD564" s="259" t="s">
        <v>540</v>
      </c>
      <c r="BE564" s="259"/>
      <c r="BF564" s="268" t="str">
        <f t="shared" si="103"/>
        <v>&gt;=0</v>
      </c>
      <c r="BG564" s="268" t="s">
        <v>85</v>
      </c>
      <c r="BH564" s="268" t="s">
        <v>85</v>
      </c>
    </row>
    <row r="565" spans="1:60" ht="13.5" hidden="1" customHeight="1" thickBot="1">
      <c r="A565" s="185"/>
      <c r="B565" s="584"/>
      <c r="C565" s="230"/>
      <c r="D565" s="585"/>
      <c r="E565" s="585"/>
      <c r="F565" s="456"/>
      <c r="G565" s="456"/>
      <c r="H565" s="456"/>
      <c r="I565" s="456"/>
      <c r="J565" s="456"/>
      <c r="K565" s="456"/>
      <c r="L565" s="456"/>
      <c r="M565" s="456"/>
      <c r="N565" s="456"/>
      <c r="O565" s="456"/>
      <c r="P565" s="456"/>
      <c r="Q565" s="456"/>
      <c r="R565" s="456"/>
      <c r="S565" s="456"/>
      <c r="T565" s="456"/>
      <c r="U565" s="456"/>
      <c r="V565" s="456"/>
      <c r="W565" s="456"/>
      <c r="X565" s="456"/>
      <c r="Y565" s="456"/>
      <c r="Z565" s="456"/>
      <c r="AA565" s="456"/>
      <c r="AB565" s="456"/>
      <c r="AC565" s="456"/>
      <c r="AD565" s="456"/>
      <c r="AE565" s="457"/>
      <c r="AF565" s="457"/>
      <c r="AG565" s="457"/>
      <c r="AH565" s="457"/>
      <c r="AI565" s="457"/>
      <c r="AJ565" s="457"/>
      <c r="AK565" s="457"/>
      <c r="AL565" s="457"/>
      <c r="AM565" s="457"/>
      <c r="AN565" s="457"/>
      <c r="AO565" s="458"/>
      <c r="AQ565" s="84" t="s">
        <v>395</v>
      </c>
      <c r="AU565" s="459" t="str">
        <f t="shared" ca="1" si="104"/>
        <v>V</v>
      </c>
      <c r="AV565" s="459">
        <f t="shared" si="107"/>
        <v>549</v>
      </c>
      <c r="AW565" s="259" t="str">
        <f t="shared" ca="1" si="105"/>
        <v>V549</v>
      </c>
      <c r="AX565" s="268">
        <f t="shared" si="97"/>
        <v>7</v>
      </c>
      <c r="AY565" s="259" t="str">
        <f t="shared" ca="1" si="108"/>
        <v>8. Ownership - Capital Costs</v>
      </c>
      <c r="AZ565" s="268" t="s">
        <v>1214</v>
      </c>
      <c r="BA565" s="259" t="s">
        <v>1241</v>
      </c>
      <c r="BB565" s="259">
        <v>2036</v>
      </c>
      <c r="BC565" s="259" t="str">
        <f t="shared" ca="1" si="106"/>
        <v>7_V549_Spare_parts_2036</v>
      </c>
      <c r="BD565" s="259" t="s">
        <v>540</v>
      </c>
      <c r="BE565" s="259"/>
      <c r="BF565" s="268" t="str">
        <f t="shared" si="103"/>
        <v>&gt;=0</v>
      </c>
      <c r="BG565" s="268" t="s">
        <v>85</v>
      </c>
      <c r="BH565" s="268" t="s">
        <v>85</v>
      </c>
    </row>
    <row r="566" spans="1:60" ht="13.5" hidden="1" customHeight="1" thickBot="1">
      <c r="A566" s="185"/>
      <c r="B566" s="584"/>
      <c r="C566" s="230"/>
      <c r="D566" s="585"/>
      <c r="E566" s="585"/>
      <c r="F566" s="456"/>
      <c r="G566" s="456"/>
      <c r="H566" s="456"/>
      <c r="I566" s="456"/>
      <c r="J566" s="456"/>
      <c r="K566" s="456"/>
      <c r="L566" s="456"/>
      <c r="M566" s="456"/>
      <c r="N566" s="456"/>
      <c r="O566" s="456"/>
      <c r="P566" s="456"/>
      <c r="Q566" s="456"/>
      <c r="R566" s="456"/>
      <c r="S566" s="456"/>
      <c r="T566" s="456"/>
      <c r="U566" s="456"/>
      <c r="V566" s="456"/>
      <c r="W566" s="456"/>
      <c r="X566" s="456"/>
      <c r="Y566" s="456"/>
      <c r="Z566" s="456"/>
      <c r="AA566" s="456"/>
      <c r="AB566" s="456"/>
      <c r="AC566" s="456"/>
      <c r="AD566" s="456"/>
      <c r="AE566" s="457"/>
      <c r="AF566" s="457"/>
      <c r="AG566" s="457"/>
      <c r="AH566" s="457"/>
      <c r="AI566" s="457"/>
      <c r="AJ566" s="457"/>
      <c r="AK566" s="457"/>
      <c r="AL566" s="457"/>
      <c r="AM566" s="457"/>
      <c r="AN566" s="457"/>
      <c r="AO566" s="458"/>
      <c r="AQ566" s="84" t="s">
        <v>395</v>
      </c>
      <c r="AU566" s="459" t="str">
        <f t="shared" ca="1" si="104"/>
        <v>W</v>
      </c>
      <c r="AV566" s="459">
        <f t="shared" si="107"/>
        <v>549</v>
      </c>
      <c r="AW566" s="259" t="str">
        <f t="shared" ca="1" si="105"/>
        <v>W549</v>
      </c>
      <c r="AX566" s="268">
        <f t="shared" si="97"/>
        <v>7</v>
      </c>
      <c r="AY566" s="259" t="str">
        <f t="shared" ca="1" si="108"/>
        <v>8. Ownership - Capital Costs</v>
      </c>
      <c r="AZ566" s="268" t="s">
        <v>1214</v>
      </c>
      <c r="BA566" s="259" t="s">
        <v>1241</v>
      </c>
      <c r="BB566" s="259">
        <v>2037</v>
      </c>
      <c r="BC566" s="259" t="str">
        <f t="shared" ca="1" si="106"/>
        <v>7_W549_Spare_parts_2037</v>
      </c>
      <c r="BD566" s="259" t="s">
        <v>540</v>
      </c>
      <c r="BE566" s="259"/>
      <c r="BF566" s="268" t="str">
        <f t="shared" si="103"/>
        <v>&gt;=0</v>
      </c>
      <c r="BG566" s="268" t="s">
        <v>85</v>
      </c>
      <c r="BH566" s="268" t="s">
        <v>85</v>
      </c>
    </row>
    <row r="567" spans="1:60" ht="13.5" hidden="1" customHeight="1" thickBot="1">
      <c r="A567" s="185"/>
      <c r="B567" s="584"/>
      <c r="C567" s="230"/>
      <c r="D567" s="585"/>
      <c r="E567" s="585"/>
      <c r="F567" s="456"/>
      <c r="G567" s="456"/>
      <c r="H567" s="456"/>
      <c r="I567" s="456"/>
      <c r="J567" s="456"/>
      <c r="K567" s="456"/>
      <c r="L567" s="456"/>
      <c r="M567" s="456"/>
      <c r="N567" s="456"/>
      <c r="O567" s="456"/>
      <c r="P567" s="456"/>
      <c r="Q567" s="456"/>
      <c r="R567" s="456"/>
      <c r="S567" s="456"/>
      <c r="T567" s="456"/>
      <c r="U567" s="456"/>
      <c r="V567" s="456"/>
      <c r="W567" s="456"/>
      <c r="X567" s="456"/>
      <c r="Y567" s="456"/>
      <c r="Z567" s="456"/>
      <c r="AA567" s="456"/>
      <c r="AB567" s="456"/>
      <c r="AC567" s="456"/>
      <c r="AD567" s="456"/>
      <c r="AE567" s="457"/>
      <c r="AF567" s="457"/>
      <c r="AG567" s="457"/>
      <c r="AH567" s="457"/>
      <c r="AI567" s="457"/>
      <c r="AJ567" s="457"/>
      <c r="AK567" s="457"/>
      <c r="AL567" s="457"/>
      <c r="AM567" s="457"/>
      <c r="AN567" s="457"/>
      <c r="AO567" s="458"/>
      <c r="AQ567" s="84" t="s">
        <v>395</v>
      </c>
      <c r="AU567" s="459" t="str">
        <f t="shared" ca="1" si="104"/>
        <v>X</v>
      </c>
      <c r="AV567" s="459">
        <f t="shared" si="107"/>
        <v>549</v>
      </c>
      <c r="AW567" s="259" t="str">
        <f t="shared" ca="1" si="105"/>
        <v>X549</v>
      </c>
      <c r="AX567" s="268">
        <f t="shared" si="97"/>
        <v>7</v>
      </c>
      <c r="AY567" s="259" t="str">
        <f t="shared" ca="1" si="108"/>
        <v>8. Ownership - Capital Costs</v>
      </c>
      <c r="AZ567" s="268" t="s">
        <v>1214</v>
      </c>
      <c r="BA567" s="259" t="s">
        <v>1241</v>
      </c>
      <c r="BB567" s="259">
        <v>2038</v>
      </c>
      <c r="BC567" s="259" t="str">
        <f t="shared" ca="1" si="106"/>
        <v>7_X549_Spare_parts_2038</v>
      </c>
      <c r="BD567" s="259" t="s">
        <v>540</v>
      </c>
      <c r="BE567" s="259"/>
      <c r="BF567" s="268" t="str">
        <f t="shared" si="103"/>
        <v>&gt;=0</v>
      </c>
      <c r="BG567" s="268" t="s">
        <v>85</v>
      </c>
      <c r="BH567" s="268" t="s">
        <v>85</v>
      </c>
    </row>
    <row r="568" spans="1:60" ht="13.5" hidden="1" customHeight="1" thickBot="1">
      <c r="A568" s="185"/>
      <c r="B568" s="584"/>
      <c r="C568" s="230"/>
      <c r="D568" s="585"/>
      <c r="E568" s="585"/>
      <c r="F568" s="456"/>
      <c r="G568" s="456"/>
      <c r="H568" s="456"/>
      <c r="I568" s="456"/>
      <c r="J568" s="456"/>
      <c r="K568" s="456"/>
      <c r="L568" s="456"/>
      <c r="M568" s="456"/>
      <c r="N568" s="456"/>
      <c r="O568" s="456"/>
      <c r="P568" s="456"/>
      <c r="Q568" s="456"/>
      <c r="R568" s="456"/>
      <c r="S568" s="456"/>
      <c r="T568" s="456"/>
      <c r="U568" s="456"/>
      <c r="V568" s="456"/>
      <c r="W568" s="456"/>
      <c r="X568" s="456"/>
      <c r="Y568" s="456"/>
      <c r="Z568" s="456"/>
      <c r="AA568" s="456"/>
      <c r="AB568" s="456"/>
      <c r="AC568" s="456"/>
      <c r="AD568" s="456"/>
      <c r="AE568" s="457"/>
      <c r="AF568" s="457"/>
      <c r="AG568" s="457"/>
      <c r="AH568" s="457"/>
      <c r="AI568" s="457"/>
      <c r="AJ568" s="457"/>
      <c r="AK568" s="457"/>
      <c r="AL568" s="457"/>
      <c r="AM568" s="457"/>
      <c r="AN568" s="457"/>
      <c r="AO568" s="458"/>
      <c r="AQ568" s="84" t="s">
        <v>395</v>
      </c>
      <c r="AU568" s="459" t="str">
        <f t="shared" ca="1" si="104"/>
        <v>Y</v>
      </c>
      <c r="AV568" s="459">
        <f t="shared" si="107"/>
        <v>549</v>
      </c>
      <c r="AW568" s="259" t="str">
        <f t="shared" ca="1" si="105"/>
        <v>Y549</v>
      </c>
      <c r="AX568" s="268">
        <f t="shared" si="97"/>
        <v>7</v>
      </c>
      <c r="AY568" s="259" t="str">
        <f t="shared" ca="1" si="108"/>
        <v>8. Ownership - Capital Costs</v>
      </c>
      <c r="AZ568" s="268" t="s">
        <v>1214</v>
      </c>
      <c r="BA568" s="259" t="s">
        <v>1241</v>
      </c>
      <c r="BB568" s="259">
        <v>2039</v>
      </c>
      <c r="BC568" s="259" t="str">
        <f t="shared" ca="1" si="106"/>
        <v>7_Y549_Spare_parts_2039</v>
      </c>
      <c r="BD568" s="259" t="s">
        <v>540</v>
      </c>
      <c r="BE568" s="259"/>
      <c r="BF568" s="268" t="str">
        <f t="shared" si="103"/>
        <v>&gt;=0</v>
      </c>
      <c r="BG568" s="268" t="s">
        <v>85</v>
      </c>
      <c r="BH568" s="268" t="s">
        <v>85</v>
      </c>
    </row>
    <row r="569" spans="1:60" ht="13.5" hidden="1" customHeight="1" thickBot="1">
      <c r="A569" s="185"/>
      <c r="B569" s="584"/>
      <c r="C569" s="230"/>
      <c r="D569" s="585"/>
      <c r="E569" s="585"/>
      <c r="F569" s="456"/>
      <c r="G569" s="456"/>
      <c r="H569" s="456"/>
      <c r="I569" s="456"/>
      <c r="J569" s="456"/>
      <c r="K569" s="456"/>
      <c r="L569" s="456"/>
      <c r="M569" s="456"/>
      <c r="N569" s="456"/>
      <c r="O569" s="456"/>
      <c r="P569" s="456"/>
      <c r="Q569" s="456"/>
      <c r="R569" s="456"/>
      <c r="S569" s="456"/>
      <c r="T569" s="456"/>
      <c r="U569" s="456"/>
      <c r="V569" s="456"/>
      <c r="W569" s="456"/>
      <c r="X569" s="456"/>
      <c r="Y569" s="456"/>
      <c r="Z569" s="456"/>
      <c r="AA569" s="456"/>
      <c r="AB569" s="456"/>
      <c r="AC569" s="456"/>
      <c r="AD569" s="456"/>
      <c r="AE569" s="457"/>
      <c r="AF569" s="457"/>
      <c r="AG569" s="457"/>
      <c r="AH569" s="457"/>
      <c r="AI569" s="457"/>
      <c r="AJ569" s="457"/>
      <c r="AK569" s="457"/>
      <c r="AL569" s="457"/>
      <c r="AM569" s="457"/>
      <c r="AN569" s="457"/>
      <c r="AO569" s="458"/>
      <c r="AQ569" s="84" t="s">
        <v>395</v>
      </c>
      <c r="AU569" s="459" t="str">
        <f t="shared" ca="1" si="104"/>
        <v>Z</v>
      </c>
      <c r="AV569" s="459">
        <f t="shared" si="107"/>
        <v>549</v>
      </c>
      <c r="AW569" s="259" t="str">
        <f t="shared" ca="1" si="105"/>
        <v>Z549</v>
      </c>
      <c r="AX569" s="268">
        <f t="shared" si="97"/>
        <v>7</v>
      </c>
      <c r="AY569" s="259" t="str">
        <f t="shared" ca="1" si="108"/>
        <v>8. Ownership - Capital Costs</v>
      </c>
      <c r="AZ569" s="268" t="s">
        <v>1214</v>
      </c>
      <c r="BA569" s="259" t="s">
        <v>1241</v>
      </c>
      <c r="BB569" s="259">
        <v>2040</v>
      </c>
      <c r="BC569" s="259" t="str">
        <f t="shared" ca="1" si="106"/>
        <v>7_Z549_Spare_parts_2040</v>
      </c>
      <c r="BD569" s="259" t="s">
        <v>540</v>
      </c>
      <c r="BE569" s="259"/>
      <c r="BF569" s="268" t="str">
        <f t="shared" si="103"/>
        <v>&gt;=0</v>
      </c>
      <c r="BG569" s="268" t="s">
        <v>85</v>
      </c>
      <c r="BH569" s="268" t="s">
        <v>85</v>
      </c>
    </row>
    <row r="570" spans="1:60" ht="13.5" hidden="1" customHeight="1" thickBot="1">
      <c r="A570" s="185"/>
      <c r="B570" s="584"/>
      <c r="C570" s="230"/>
      <c r="D570" s="585"/>
      <c r="E570" s="585"/>
      <c r="F570" s="456"/>
      <c r="G570" s="456"/>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457"/>
      <c r="AF570" s="457"/>
      <c r="AG570" s="457"/>
      <c r="AH570" s="457"/>
      <c r="AI570" s="457"/>
      <c r="AJ570" s="457"/>
      <c r="AK570" s="457"/>
      <c r="AL570" s="457"/>
      <c r="AM570" s="457"/>
      <c r="AN570" s="457"/>
      <c r="AO570" s="458"/>
      <c r="AQ570" s="84" t="s">
        <v>395</v>
      </c>
      <c r="AU570" s="459" t="str">
        <f t="shared" ca="1" si="104"/>
        <v>AA</v>
      </c>
      <c r="AV570" s="459">
        <f t="shared" si="107"/>
        <v>549</v>
      </c>
      <c r="AW570" s="259" t="str">
        <f t="shared" ca="1" si="105"/>
        <v>AA549</v>
      </c>
      <c r="AX570" s="268">
        <f t="shared" si="97"/>
        <v>7</v>
      </c>
      <c r="AY570" s="259" t="str">
        <f t="shared" ca="1" si="108"/>
        <v>8. Ownership - Capital Costs</v>
      </c>
      <c r="AZ570" s="268" t="s">
        <v>1214</v>
      </c>
      <c r="BA570" s="259" t="s">
        <v>1241</v>
      </c>
      <c r="BB570" s="259">
        <v>2041</v>
      </c>
      <c r="BC570" s="259" t="str">
        <f t="shared" ca="1" si="106"/>
        <v>7_AA549_Spare_parts_2041</v>
      </c>
      <c r="BD570" s="259" t="s">
        <v>540</v>
      </c>
      <c r="BE570" s="259"/>
      <c r="BF570" s="268" t="str">
        <f t="shared" si="103"/>
        <v>&gt;=0</v>
      </c>
      <c r="BG570" s="268" t="s">
        <v>85</v>
      </c>
      <c r="BH570" s="268" t="s">
        <v>85</v>
      </c>
    </row>
    <row r="571" spans="1:60" ht="13.5" hidden="1" customHeight="1" thickBot="1">
      <c r="A571" s="185"/>
      <c r="B571" s="584"/>
      <c r="C571" s="230"/>
      <c r="D571" s="585"/>
      <c r="E571" s="585"/>
      <c r="F571" s="456"/>
      <c r="G571" s="456"/>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457"/>
      <c r="AF571" s="457"/>
      <c r="AG571" s="457"/>
      <c r="AH571" s="457"/>
      <c r="AI571" s="457"/>
      <c r="AJ571" s="457"/>
      <c r="AK571" s="457"/>
      <c r="AL571" s="457"/>
      <c r="AM571" s="457"/>
      <c r="AN571" s="457"/>
      <c r="AO571" s="458"/>
      <c r="AQ571" s="84" t="s">
        <v>395</v>
      </c>
      <c r="AU571" s="459" t="str">
        <f t="shared" ca="1" si="104"/>
        <v>AB</v>
      </c>
      <c r="AV571" s="459">
        <f t="shared" si="107"/>
        <v>549</v>
      </c>
      <c r="AW571" s="259" t="str">
        <f t="shared" ca="1" si="105"/>
        <v>AB549</v>
      </c>
      <c r="AX571" s="268">
        <f t="shared" si="97"/>
        <v>7</v>
      </c>
      <c r="AY571" s="259" t="str">
        <f t="shared" ca="1" si="108"/>
        <v>8. Ownership - Capital Costs</v>
      </c>
      <c r="AZ571" s="268" t="s">
        <v>1214</v>
      </c>
      <c r="BA571" s="259" t="s">
        <v>1241</v>
      </c>
      <c r="BB571" s="259">
        <v>2042</v>
      </c>
      <c r="BC571" s="259" t="str">
        <f t="shared" ca="1" si="106"/>
        <v>7_AB549_Spare_parts_2042</v>
      </c>
      <c r="BD571" s="259" t="s">
        <v>540</v>
      </c>
      <c r="BE571" s="259"/>
      <c r="BF571" s="268" t="str">
        <f t="shared" si="103"/>
        <v>&gt;=0</v>
      </c>
      <c r="BG571" s="268" t="s">
        <v>85</v>
      </c>
      <c r="BH571" s="268" t="s">
        <v>85</v>
      </c>
    </row>
    <row r="572" spans="1:60" ht="13.5" hidden="1" customHeight="1" thickBot="1">
      <c r="A572" s="185"/>
      <c r="B572" s="584"/>
      <c r="C572" s="230"/>
      <c r="D572" s="585"/>
      <c r="E572" s="585"/>
      <c r="F572" s="456"/>
      <c r="G572" s="456"/>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6"/>
      <c r="AD572" s="456"/>
      <c r="AE572" s="457"/>
      <c r="AF572" s="457"/>
      <c r="AG572" s="457"/>
      <c r="AH572" s="457"/>
      <c r="AI572" s="457"/>
      <c r="AJ572" s="457"/>
      <c r="AK572" s="457"/>
      <c r="AL572" s="457"/>
      <c r="AM572" s="457"/>
      <c r="AN572" s="457"/>
      <c r="AO572" s="458"/>
      <c r="AQ572" s="84" t="s">
        <v>395</v>
      </c>
      <c r="AU572" s="459" t="str">
        <f t="shared" ca="1" si="104"/>
        <v>AC</v>
      </c>
      <c r="AV572" s="459">
        <f t="shared" si="107"/>
        <v>549</v>
      </c>
      <c r="AW572" s="259" t="str">
        <f t="shared" ca="1" si="105"/>
        <v>AC549</v>
      </c>
      <c r="AX572" s="268">
        <f t="shared" si="97"/>
        <v>7</v>
      </c>
      <c r="AY572" s="259" t="str">
        <f t="shared" ca="1" si="108"/>
        <v>8. Ownership - Capital Costs</v>
      </c>
      <c r="AZ572" s="268" t="s">
        <v>1214</v>
      </c>
      <c r="BA572" s="259" t="s">
        <v>1241</v>
      </c>
      <c r="BB572" s="259">
        <v>2043</v>
      </c>
      <c r="BC572" s="259" t="str">
        <f t="shared" ca="1" si="106"/>
        <v>7_AC549_Spare_parts_2043</v>
      </c>
      <c r="BD572" s="259" t="s">
        <v>540</v>
      </c>
      <c r="BE572" s="259"/>
      <c r="BF572" s="268" t="str">
        <f t="shared" si="103"/>
        <v>&gt;=0</v>
      </c>
      <c r="BG572" s="268" t="s">
        <v>85</v>
      </c>
      <c r="BH572" s="268" t="s">
        <v>85</v>
      </c>
    </row>
    <row r="573" spans="1:60" ht="13.5" hidden="1" customHeight="1" thickBot="1">
      <c r="A573" s="185"/>
      <c r="B573" s="584"/>
      <c r="C573" s="230"/>
      <c r="D573" s="585"/>
      <c r="E573" s="585"/>
      <c r="F573" s="456"/>
      <c r="G573" s="456"/>
      <c r="H573" s="456"/>
      <c r="I573" s="456"/>
      <c r="J573" s="456"/>
      <c r="K573" s="456"/>
      <c r="L573" s="456"/>
      <c r="M573" s="456"/>
      <c r="N573" s="456"/>
      <c r="O573" s="456"/>
      <c r="P573" s="456"/>
      <c r="Q573" s="456"/>
      <c r="R573" s="456"/>
      <c r="S573" s="456"/>
      <c r="T573" s="456"/>
      <c r="U573" s="456"/>
      <c r="V573" s="456"/>
      <c r="W573" s="456"/>
      <c r="X573" s="456"/>
      <c r="Y573" s="456"/>
      <c r="Z573" s="456"/>
      <c r="AA573" s="456"/>
      <c r="AB573" s="456"/>
      <c r="AC573" s="456"/>
      <c r="AD573" s="456"/>
      <c r="AE573" s="457"/>
      <c r="AF573" s="457"/>
      <c r="AG573" s="457"/>
      <c r="AH573" s="457"/>
      <c r="AI573" s="457"/>
      <c r="AJ573" s="457"/>
      <c r="AK573" s="457"/>
      <c r="AL573" s="457"/>
      <c r="AM573" s="457"/>
      <c r="AN573" s="457"/>
      <c r="AO573" s="458"/>
      <c r="AQ573" s="84" t="s">
        <v>395</v>
      </c>
      <c r="AU573" s="459" t="str">
        <f t="shared" ca="1" si="104"/>
        <v>AD</v>
      </c>
      <c r="AV573" s="459">
        <f t="shared" si="107"/>
        <v>549</v>
      </c>
      <c r="AW573" s="259" t="str">
        <f t="shared" ca="1" si="105"/>
        <v>AD549</v>
      </c>
      <c r="AX573" s="268">
        <f t="shared" si="97"/>
        <v>7</v>
      </c>
      <c r="AY573" s="259" t="str">
        <f t="shared" ca="1" si="108"/>
        <v>8. Ownership - Capital Costs</v>
      </c>
      <c r="AZ573" s="268" t="s">
        <v>1214</v>
      </c>
      <c r="BA573" s="259" t="s">
        <v>1241</v>
      </c>
      <c r="BB573" s="259">
        <v>2044</v>
      </c>
      <c r="BC573" s="259" t="str">
        <f t="shared" ca="1" si="106"/>
        <v>7_AD549_Spare_parts_2044</v>
      </c>
      <c r="BD573" s="259" t="s">
        <v>540</v>
      </c>
      <c r="BE573" s="259"/>
      <c r="BF573" s="268" t="str">
        <f t="shared" si="103"/>
        <v>&gt;=0</v>
      </c>
      <c r="BG573" s="268" t="s">
        <v>85</v>
      </c>
      <c r="BH573" s="268" t="s">
        <v>85</v>
      </c>
    </row>
    <row r="574" spans="1:60" ht="13.5" hidden="1" customHeight="1" thickBot="1">
      <c r="A574" s="185"/>
      <c r="B574" s="584"/>
      <c r="C574" s="230"/>
      <c r="D574" s="585"/>
      <c r="E574" s="585"/>
      <c r="F574" s="456"/>
      <c r="G574" s="456"/>
      <c r="H574" s="456"/>
      <c r="I574" s="456"/>
      <c r="J574" s="456"/>
      <c r="K574" s="456"/>
      <c r="L574" s="456"/>
      <c r="M574" s="456"/>
      <c r="N574" s="456"/>
      <c r="O574" s="456"/>
      <c r="P574" s="456"/>
      <c r="Q574" s="456"/>
      <c r="R574" s="456"/>
      <c r="S574" s="456"/>
      <c r="T574" s="456"/>
      <c r="U574" s="456"/>
      <c r="V574" s="456"/>
      <c r="W574" s="456"/>
      <c r="X574" s="456"/>
      <c r="Y574" s="456"/>
      <c r="Z574" s="456"/>
      <c r="AA574" s="456"/>
      <c r="AB574" s="456"/>
      <c r="AC574" s="456"/>
      <c r="AD574" s="456"/>
      <c r="AE574" s="457"/>
      <c r="AF574" s="457"/>
      <c r="AG574" s="457"/>
      <c r="AH574" s="457"/>
      <c r="AI574" s="457"/>
      <c r="AJ574" s="457"/>
      <c r="AK574" s="457"/>
      <c r="AL574" s="457"/>
      <c r="AM574" s="457"/>
      <c r="AN574" s="457"/>
      <c r="AO574" s="458"/>
      <c r="AQ574" s="84" t="s">
        <v>395</v>
      </c>
      <c r="AU574" s="459" t="str">
        <f t="shared" ca="1" si="104"/>
        <v>AE</v>
      </c>
      <c r="AV574" s="459">
        <f t="shared" si="107"/>
        <v>549</v>
      </c>
      <c r="AW574" s="259" t="str">
        <f t="shared" ca="1" si="105"/>
        <v>AE549</v>
      </c>
      <c r="AX574" s="268">
        <f t="shared" si="97"/>
        <v>7</v>
      </c>
      <c r="AY574" s="259" t="str">
        <f t="shared" ca="1" si="108"/>
        <v>8. Ownership - Capital Costs</v>
      </c>
      <c r="AZ574" s="268" t="s">
        <v>1214</v>
      </c>
      <c r="BA574" s="259" t="s">
        <v>1241</v>
      </c>
      <c r="BB574" s="259">
        <v>2045</v>
      </c>
      <c r="BC574" s="259" t="str">
        <f t="shared" ca="1" si="106"/>
        <v>7_AE549_Spare_parts_2045</v>
      </c>
      <c r="BD574" s="259" t="s">
        <v>540</v>
      </c>
      <c r="BE574" s="259"/>
      <c r="BF574" s="268" t="str">
        <f t="shared" si="103"/>
        <v>&gt;=0</v>
      </c>
      <c r="BG574" s="268" t="s">
        <v>85</v>
      </c>
      <c r="BH574" s="268" t="s">
        <v>85</v>
      </c>
    </row>
    <row r="575" spans="1:60" ht="13.5" hidden="1" customHeight="1" thickBot="1">
      <c r="A575" s="185"/>
      <c r="B575" s="584"/>
      <c r="C575" s="230"/>
      <c r="D575" s="585"/>
      <c r="E575" s="585"/>
      <c r="F575" s="456"/>
      <c r="G575" s="456"/>
      <c r="H575" s="456"/>
      <c r="I575" s="456"/>
      <c r="J575" s="456"/>
      <c r="K575" s="456"/>
      <c r="L575" s="456"/>
      <c r="M575" s="456"/>
      <c r="N575" s="456"/>
      <c r="O575" s="456"/>
      <c r="P575" s="456"/>
      <c r="Q575" s="456"/>
      <c r="R575" s="456"/>
      <c r="S575" s="456"/>
      <c r="T575" s="456"/>
      <c r="U575" s="456"/>
      <c r="V575" s="456"/>
      <c r="W575" s="456"/>
      <c r="X575" s="456"/>
      <c r="Y575" s="456"/>
      <c r="Z575" s="456"/>
      <c r="AA575" s="456"/>
      <c r="AB575" s="456"/>
      <c r="AC575" s="456"/>
      <c r="AD575" s="456"/>
      <c r="AE575" s="457"/>
      <c r="AF575" s="457"/>
      <c r="AG575" s="457"/>
      <c r="AH575" s="457"/>
      <c r="AI575" s="457"/>
      <c r="AJ575" s="457"/>
      <c r="AK575" s="457"/>
      <c r="AL575" s="457"/>
      <c r="AM575" s="457"/>
      <c r="AN575" s="457"/>
      <c r="AO575" s="458"/>
      <c r="AQ575" s="84" t="s">
        <v>395</v>
      </c>
      <c r="AU575" s="459" t="str">
        <f t="shared" ca="1" si="104"/>
        <v>AF</v>
      </c>
      <c r="AV575" s="459">
        <f t="shared" si="107"/>
        <v>549</v>
      </c>
      <c r="AW575" s="259" t="str">
        <f t="shared" ca="1" si="105"/>
        <v>AF549</v>
      </c>
      <c r="AX575" s="268">
        <f t="shared" si="97"/>
        <v>7</v>
      </c>
      <c r="AY575" s="259" t="str">
        <f t="shared" ca="1" si="108"/>
        <v>8. Ownership - Capital Costs</v>
      </c>
      <c r="AZ575" s="268" t="s">
        <v>1214</v>
      </c>
      <c r="BA575" s="259" t="s">
        <v>1241</v>
      </c>
      <c r="BB575" s="259">
        <v>2046</v>
      </c>
      <c r="BC575" s="259" t="str">
        <f t="shared" ca="1" si="106"/>
        <v>7_AF549_Spare_parts_2046</v>
      </c>
      <c r="BD575" s="259" t="s">
        <v>540</v>
      </c>
      <c r="BE575" s="259"/>
      <c r="BF575" s="268" t="str">
        <f t="shared" si="103"/>
        <v>&gt;=0</v>
      </c>
      <c r="BG575" s="268" t="s">
        <v>85</v>
      </c>
      <c r="BH575" s="268" t="s">
        <v>85</v>
      </c>
    </row>
    <row r="576" spans="1:60" ht="13.5" hidden="1" customHeight="1" thickBot="1">
      <c r="A576" s="185"/>
      <c r="B576" s="584"/>
      <c r="C576" s="230"/>
      <c r="D576" s="585"/>
      <c r="E576" s="585"/>
      <c r="F576" s="456"/>
      <c r="G576" s="456"/>
      <c r="H576" s="456"/>
      <c r="I576" s="456"/>
      <c r="J576" s="456"/>
      <c r="K576" s="456"/>
      <c r="L576" s="456"/>
      <c r="M576" s="456"/>
      <c r="N576" s="456"/>
      <c r="O576" s="456"/>
      <c r="P576" s="456"/>
      <c r="Q576" s="456"/>
      <c r="R576" s="456"/>
      <c r="S576" s="456"/>
      <c r="T576" s="456"/>
      <c r="U576" s="456"/>
      <c r="V576" s="456"/>
      <c r="W576" s="456"/>
      <c r="X576" s="456"/>
      <c r="Y576" s="456"/>
      <c r="Z576" s="456"/>
      <c r="AA576" s="456"/>
      <c r="AB576" s="456"/>
      <c r="AC576" s="456"/>
      <c r="AD576" s="456"/>
      <c r="AE576" s="457"/>
      <c r="AF576" s="457"/>
      <c r="AG576" s="457"/>
      <c r="AH576" s="457"/>
      <c r="AI576" s="457"/>
      <c r="AJ576" s="457"/>
      <c r="AK576" s="457"/>
      <c r="AL576" s="457"/>
      <c r="AM576" s="457"/>
      <c r="AN576" s="457"/>
      <c r="AO576" s="458"/>
      <c r="AQ576" s="84" t="s">
        <v>395</v>
      </c>
      <c r="AU576" s="459" t="str">
        <f t="shared" ca="1" si="104"/>
        <v>AG</v>
      </c>
      <c r="AV576" s="459">
        <f t="shared" si="107"/>
        <v>549</v>
      </c>
      <c r="AW576" s="259" t="str">
        <f t="shared" ca="1" si="105"/>
        <v>AG549</v>
      </c>
      <c r="AX576" s="268">
        <f t="shared" si="97"/>
        <v>7</v>
      </c>
      <c r="AY576" s="259" t="str">
        <f t="shared" ca="1" si="108"/>
        <v>8. Ownership - Capital Costs</v>
      </c>
      <c r="AZ576" s="268" t="s">
        <v>1214</v>
      </c>
      <c r="BA576" s="259" t="s">
        <v>1241</v>
      </c>
      <c r="BB576" s="259">
        <v>2047</v>
      </c>
      <c r="BC576" s="259" t="str">
        <f t="shared" ca="1" si="106"/>
        <v>7_AG549_Spare_parts_2047</v>
      </c>
      <c r="BD576" s="259" t="s">
        <v>540</v>
      </c>
      <c r="BE576" s="259"/>
      <c r="BF576" s="268" t="str">
        <f t="shared" si="103"/>
        <v>&gt;=0</v>
      </c>
      <c r="BG576" s="268" t="s">
        <v>85</v>
      </c>
      <c r="BH576" s="268" t="s">
        <v>85</v>
      </c>
    </row>
    <row r="577" spans="1:60" ht="13.5" hidden="1" customHeight="1" thickBot="1">
      <c r="A577" s="185"/>
      <c r="B577" s="584"/>
      <c r="C577" s="230"/>
      <c r="D577" s="585"/>
      <c r="E577" s="585"/>
      <c r="F577" s="456"/>
      <c r="G577" s="456"/>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457"/>
      <c r="AF577" s="457"/>
      <c r="AG577" s="457"/>
      <c r="AH577" s="457"/>
      <c r="AI577" s="457"/>
      <c r="AJ577" s="457"/>
      <c r="AK577" s="457"/>
      <c r="AL577" s="457"/>
      <c r="AM577" s="457"/>
      <c r="AN577" s="457"/>
      <c r="AO577" s="458"/>
      <c r="AQ577" s="84" t="s">
        <v>395</v>
      </c>
      <c r="AU577" s="459" t="str">
        <f t="shared" ca="1" si="104"/>
        <v>AH</v>
      </c>
      <c r="AV577" s="459">
        <f t="shared" si="107"/>
        <v>549</v>
      </c>
      <c r="AW577" s="259" t="str">
        <f t="shared" ca="1" si="105"/>
        <v>AH549</v>
      </c>
      <c r="AX577" s="268">
        <f t="shared" ref="AX577:AX583" si="109">$AX$5</f>
        <v>7</v>
      </c>
      <c r="AY577" s="259" t="str">
        <f t="shared" ca="1" si="108"/>
        <v>8. Ownership - Capital Costs</v>
      </c>
      <c r="AZ577" s="268" t="s">
        <v>1214</v>
      </c>
      <c r="BA577" s="259" t="s">
        <v>1241</v>
      </c>
      <c r="BB577" s="259">
        <v>2048</v>
      </c>
      <c r="BC577" s="259" t="str">
        <f t="shared" ca="1" si="106"/>
        <v>7_AH549_Spare_parts_2048</v>
      </c>
      <c r="BD577" s="259" t="s">
        <v>540</v>
      </c>
      <c r="BE577" s="259"/>
      <c r="BF577" s="268" t="str">
        <f t="shared" si="103"/>
        <v>&gt;=0</v>
      </c>
      <c r="BG577" s="268" t="s">
        <v>85</v>
      </c>
      <c r="BH577" s="268" t="s">
        <v>85</v>
      </c>
    </row>
    <row r="578" spans="1:60" ht="13.5" hidden="1" customHeight="1" thickBot="1">
      <c r="A578" s="185"/>
      <c r="B578" s="584"/>
      <c r="C578" s="230"/>
      <c r="D578" s="585"/>
      <c r="E578" s="585"/>
      <c r="F578" s="456"/>
      <c r="G578" s="456"/>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457"/>
      <c r="AF578" s="457"/>
      <c r="AG578" s="457"/>
      <c r="AH578" s="457"/>
      <c r="AI578" s="457"/>
      <c r="AJ578" s="457"/>
      <c r="AK578" s="457"/>
      <c r="AL578" s="457"/>
      <c r="AM578" s="457"/>
      <c r="AN578" s="457"/>
      <c r="AO578" s="458"/>
      <c r="AQ578" s="84" t="s">
        <v>395</v>
      </c>
      <c r="AU578" s="459" t="str">
        <f t="shared" ca="1" si="104"/>
        <v>AI</v>
      </c>
      <c r="AV578" s="459">
        <f t="shared" si="107"/>
        <v>549</v>
      </c>
      <c r="AW578" s="259" t="str">
        <f t="shared" ca="1" si="105"/>
        <v>AI549</v>
      </c>
      <c r="AX578" s="268">
        <f t="shared" si="109"/>
        <v>7</v>
      </c>
      <c r="AY578" s="259" t="str">
        <f t="shared" ca="1" si="108"/>
        <v>8. Ownership - Capital Costs</v>
      </c>
      <c r="AZ578" s="268" t="s">
        <v>1214</v>
      </c>
      <c r="BA578" s="259" t="s">
        <v>1241</v>
      </c>
      <c r="BB578" s="259">
        <v>2049</v>
      </c>
      <c r="BC578" s="259" t="str">
        <f t="shared" ca="1" si="106"/>
        <v>7_AI549_Spare_parts_2049</v>
      </c>
      <c r="BD578" s="259" t="s">
        <v>540</v>
      </c>
      <c r="BE578" s="259"/>
      <c r="BF578" s="268" t="str">
        <f t="shared" si="103"/>
        <v>&gt;=0</v>
      </c>
      <c r="BG578" s="268" t="s">
        <v>85</v>
      </c>
      <c r="BH578" s="268" t="s">
        <v>85</v>
      </c>
    </row>
    <row r="579" spans="1:60" ht="13.5" hidden="1" customHeight="1" thickBot="1">
      <c r="A579" s="185"/>
      <c r="B579" s="584"/>
      <c r="C579" s="230"/>
      <c r="D579" s="585"/>
      <c r="E579" s="585"/>
      <c r="F579" s="456"/>
      <c r="G579" s="456"/>
      <c r="H579" s="456"/>
      <c r="I579" s="456"/>
      <c r="J579" s="456"/>
      <c r="K579" s="456"/>
      <c r="L579" s="456"/>
      <c r="M579" s="456"/>
      <c r="N579" s="456"/>
      <c r="O579" s="456"/>
      <c r="P579" s="456"/>
      <c r="Q579" s="456"/>
      <c r="R579" s="456"/>
      <c r="S579" s="456"/>
      <c r="T579" s="456"/>
      <c r="U579" s="456"/>
      <c r="V579" s="456"/>
      <c r="W579" s="456"/>
      <c r="X579" s="456"/>
      <c r="Y579" s="456"/>
      <c r="Z579" s="456"/>
      <c r="AA579" s="456"/>
      <c r="AB579" s="456"/>
      <c r="AC579" s="456"/>
      <c r="AD579" s="456"/>
      <c r="AE579" s="457"/>
      <c r="AF579" s="457"/>
      <c r="AG579" s="457"/>
      <c r="AH579" s="457"/>
      <c r="AI579" s="457"/>
      <c r="AJ579" s="457"/>
      <c r="AK579" s="457"/>
      <c r="AL579" s="457"/>
      <c r="AM579" s="457"/>
      <c r="AN579" s="457"/>
      <c r="AO579" s="458"/>
      <c r="AQ579" s="84" t="s">
        <v>395</v>
      </c>
      <c r="AU579" s="459" t="str">
        <f t="shared" ca="1" si="104"/>
        <v>AJ</v>
      </c>
      <c r="AV579" s="459">
        <f t="shared" si="107"/>
        <v>549</v>
      </c>
      <c r="AW579" s="259" t="str">
        <f t="shared" ca="1" si="105"/>
        <v>AJ549</v>
      </c>
      <c r="AX579" s="268">
        <f t="shared" si="109"/>
        <v>7</v>
      </c>
      <c r="AY579" s="259" t="str">
        <f t="shared" ca="1" si="108"/>
        <v>8. Ownership - Capital Costs</v>
      </c>
      <c r="AZ579" s="268" t="s">
        <v>1214</v>
      </c>
      <c r="BA579" s="259" t="s">
        <v>1241</v>
      </c>
      <c r="BB579" s="259">
        <v>2050</v>
      </c>
      <c r="BC579" s="259" t="str">
        <f t="shared" ca="1" si="106"/>
        <v>7_AJ549_Spare_parts_2050</v>
      </c>
      <c r="BD579" s="259" t="s">
        <v>540</v>
      </c>
      <c r="BE579" s="259"/>
      <c r="BF579" s="268" t="str">
        <f t="shared" si="103"/>
        <v>&gt;=0</v>
      </c>
      <c r="BG579" s="268" t="s">
        <v>85</v>
      </c>
      <c r="BH579" s="268" t="s">
        <v>85</v>
      </c>
    </row>
    <row r="580" spans="1:60" ht="13.5" hidden="1" customHeight="1" thickBot="1">
      <c r="A580" s="185"/>
      <c r="B580" s="584"/>
      <c r="C580" s="230"/>
      <c r="D580" s="585"/>
      <c r="E580" s="585"/>
      <c r="F580" s="456"/>
      <c r="G580" s="456"/>
      <c r="H580" s="456"/>
      <c r="I580" s="456"/>
      <c r="J580" s="456"/>
      <c r="K580" s="456"/>
      <c r="L580" s="456"/>
      <c r="M580" s="456"/>
      <c r="N580" s="456"/>
      <c r="O580" s="456"/>
      <c r="P580" s="456"/>
      <c r="Q580" s="456"/>
      <c r="R580" s="456"/>
      <c r="S580" s="456"/>
      <c r="T580" s="456"/>
      <c r="U580" s="456"/>
      <c r="V580" s="456"/>
      <c r="W580" s="456"/>
      <c r="X580" s="456"/>
      <c r="Y580" s="456"/>
      <c r="Z580" s="456"/>
      <c r="AA580" s="456"/>
      <c r="AB580" s="456"/>
      <c r="AC580" s="456"/>
      <c r="AD580" s="456"/>
      <c r="AE580" s="457"/>
      <c r="AF580" s="457"/>
      <c r="AG580" s="457"/>
      <c r="AH580" s="457"/>
      <c r="AI580" s="457"/>
      <c r="AJ580" s="457"/>
      <c r="AK580" s="457"/>
      <c r="AL580" s="457"/>
      <c r="AM580" s="457"/>
      <c r="AN580" s="457"/>
      <c r="AO580" s="458"/>
      <c r="AQ580" s="84" t="s">
        <v>395</v>
      </c>
      <c r="AU580" s="459" t="str">
        <f t="shared" ca="1" si="104"/>
        <v>AK</v>
      </c>
      <c r="AV580" s="459">
        <f t="shared" si="107"/>
        <v>549</v>
      </c>
      <c r="AW580" s="259" t="str">
        <f t="shared" ca="1" si="105"/>
        <v>AK549</v>
      </c>
      <c r="AX580" s="268">
        <f t="shared" si="109"/>
        <v>7</v>
      </c>
      <c r="AY580" s="259" t="str">
        <f t="shared" ca="1" si="108"/>
        <v>8. Ownership - Capital Costs</v>
      </c>
      <c r="AZ580" s="268" t="s">
        <v>1214</v>
      </c>
      <c r="BA580" s="259" t="s">
        <v>1241</v>
      </c>
      <c r="BB580" s="259">
        <v>2051</v>
      </c>
      <c r="BC580" s="259" t="str">
        <f t="shared" ca="1" si="106"/>
        <v>7_AK549_Spare_parts_2051</v>
      </c>
      <c r="BD580" s="259" t="s">
        <v>540</v>
      </c>
      <c r="BE580" s="259"/>
      <c r="BF580" s="268" t="str">
        <f t="shared" si="103"/>
        <v>&gt;=0</v>
      </c>
      <c r="BG580" s="268" t="s">
        <v>85</v>
      </c>
      <c r="BH580" s="268" t="s">
        <v>85</v>
      </c>
    </row>
    <row r="581" spans="1:60" ht="13.5" hidden="1" customHeight="1" thickBot="1">
      <c r="A581" s="185"/>
      <c r="B581" s="584"/>
      <c r="C581" s="230"/>
      <c r="D581" s="585"/>
      <c r="E581" s="585"/>
      <c r="F581" s="456"/>
      <c r="G581" s="456"/>
      <c r="H581" s="456"/>
      <c r="I581" s="456"/>
      <c r="J581" s="456"/>
      <c r="K581" s="456"/>
      <c r="L581" s="456"/>
      <c r="M581" s="456"/>
      <c r="N581" s="456"/>
      <c r="O581" s="456"/>
      <c r="P581" s="456"/>
      <c r="Q581" s="456"/>
      <c r="R581" s="456"/>
      <c r="S581" s="456"/>
      <c r="T581" s="456"/>
      <c r="U581" s="456"/>
      <c r="V581" s="456"/>
      <c r="W581" s="456"/>
      <c r="X581" s="456"/>
      <c r="Y581" s="456"/>
      <c r="Z581" s="456"/>
      <c r="AA581" s="456"/>
      <c r="AB581" s="456"/>
      <c r="AC581" s="456"/>
      <c r="AD581" s="456"/>
      <c r="AE581" s="457"/>
      <c r="AF581" s="457"/>
      <c r="AG581" s="457"/>
      <c r="AH581" s="457"/>
      <c r="AI581" s="457"/>
      <c r="AJ581" s="457"/>
      <c r="AK581" s="457"/>
      <c r="AL581" s="457"/>
      <c r="AM581" s="457"/>
      <c r="AN581" s="457"/>
      <c r="AO581" s="458"/>
      <c r="AQ581" s="84" t="s">
        <v>395</v>
      </c>
      <c r="AU581" s="459" t="str">
        <f t="shared" ca="1" si="104"/>
        <v>AL</v>
      </c>
      <c r="AV581" s="459">
        <f t="shared" si="107"/>
        <v>549</v>
      </c>
      <c r="AW581" s="259" t="str">
        <f t="shared" ca="1" si="105"/>
        <v>AL549</v>
      </c>
      <c r="AX581" s="268">
        <f t="shared" si="109"/>
        <v>7</v>
      </c>
      <c r="AY581" s="259" t="str">
        <f t="shared" ca="1" si="108"/>
        <v>8. Ownership - Capital Costs</v>
      </c>
      <c r="AZ581" s="268" t="s">
        <v>1214</v>
      </c>
      <c r="BA581" s="259" t="s">
        <v>1241</v>
      </c>
      <c r="BB581" s="259">
        <v>2052</v>
      </c>
      <c r="BC581" s="259" t="str">
        <f t="shared" ca="1" si="106"/>
        <v>7_AL549_Spare_parts_2052</v>
      </c>
      <c r="BD581" s="259" t="s">
        <v>540</v>
      </c>
      <c r="BE581" s="259"/>
      <c r="BF581" s="268" t="str">
        <f t="shared" si="103"/>
        <v>&gt;=0</v>
      </c>
      <c r="BG581" s="268" t="s">
        <v>85</v>
      </c>
      <c r="BH581" s="268" t="s">
        <v>85</v>
      </c>
    </row>
    <row r="582" spans="1:60" ht="13.5" hidden="1" customHeight="1" thickBot="1">
      <c r="A582" s="185"/>
      <c r="B582" s="584"/>
      <c r="C582" s="230"/>
      <c r="D582" s="585"/>
      <c r="E582" s="585"/>
      <c r="F582" s="456"/>
      <c r="G582" s="456"/>
      <c r="H582" s="456"/>
      <c r="I582" s="456"/>
      <c r="J582" s="456"/>
      <c r="K582" s="456"/>
      <c r="L582" s="456"/>
      <c r="M582" s="456"/>
      <c r="N582" s="456"/>
      <c r="O582" s="456"/>
      <c r="P582" s="456"/>
      <c r="Q582" s="456"/>
      <c r="R582" s="456"/>
      <c r="S582" s="456"/>
      <c r="T582" s="456"/>
      <c r="U582" s="456"/>
      <c r="V582" s="456"/>
      <c r="W582" s="456"/>
      <c r="X582" s="456"/>
      <c r="Y582" s="456"/>
      <c r="Z582" s="456"/>
      <c r="AA582" s="456"/>
      <c r="AB582" s="456"/>
      <c r="AC582" s="456"/>
      <c r="AD582" s="456"/>
      <c r="AE582" s="457"/>
      <c r="AF582" s="457"/>
      <c r="AG582" s="457"/>
      <c r="AH582" s="457"/>
      <c r="AI582" s="457"/>
      <c r="AJ582" s="457"/>
      <c r="AK582" s="457"/>
      <c r="AL582" s="457"/>
      <c r="AM582" s="457"/>
      <c r="AN582" s="457"/>
      <c r="AO582" s="458"/>
      <c r="AQ582" s="84" t="s">
        <v>395</v>
      </c>
      <c r="AU582" s="459" t="str">
        <f t="shared" ca="1" si="104"/>
        <v>AM</v>
      </c>
      <c r="AV582" s="459">
        <f t="shared" si="107"/>
        <v>549</v>
      </c>
      <c r="AW582" s="259" t="str">
        <f t="shared" ca="1" si="105"/>
        <v>AM549</v>
      </c>
      <c r="AX582" s="268">
        <f t="shared" si="109"/>
        <v>7</v>
      </c>
      <c r="AY582" s="259" t="str">
        <f t="shared" ca="1" si="108"/>
        <v>8. Ownership - Capital Costs</v>
      </c>
      <c r="AZ582" s="268" t="s">
        <v>1214</v>
      </c>
      <c r="BA582" s="259" t="s">
        <v>1241</v>
      </c>
      <c r="BB582" s="259">
        <v>2053</v>
      </c>
      <c r="BC582" s="259" t="str">
        <f t="shared" ca="1" si="106"/>
        <v>7_AM549_Spare_parts_2053</v>
      </c>
      <c r="BD582" s="259" t="s">
        <v>540</v>
      </c>
      <c r="BE582" s="259"/>
      <c r="BF582" s="268" t="str">
        <f t="shared" si="103"/>
        <v>&gt;=0</v>
      </c>
      <c r="BG582" s="268" t="s">
        <v>85</v>
      </c>
      <c r="BH582" s="268" t="s">
        <v>85</v>
      </c>
    </row>
    <row r="583" spans="1:60" ht="13.5" hidden="1" customHeight="1" thickBot="1">
      <c r="A583" s="185"/>
      <c r="B583" s="584"/>
      <c r="C583" s="230"/>
      <c r="D583" s="585"/>
      <c r="E583" s="585"/>
      <c r="F583" s="456"/>
      <c r="G583" s="456"/>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457"/>
      <c r="AF583" s="457"/>
      <c r="AG583" s="457"/>
      <c r="AH583" s="457"/>
      <c r="AI583" s="457"/>
      <c r="AJ583" s="457"/>
      <c r="AK583" s="457"/>
      <c r="AL583" s="457"/>
      <c r="AM583" s="457"/>
      <c r="AN583" s="457"/>
      <c r="AO583" s="458"/>
      <c r="AQ583" s="84" t="s">
        <v>395</v>
      </c>
      <c r="AU583" s="459" t="str">
        <f t="shared" ca="1" si="104"/>
        <v>AN</v>
      </c>
      <c r="AV583" s="459">
        <f t="shared" si="107"/>
        <v>549</v>
      </c>
      <c r="AW583" s="259" t="str">
        <f t="shared" ca="1" si="105"/>
        <v>AN549</v>
      </c>
      <c r="AX583" s="268">
        <f t="shared" si="109"/>
        <v>7</v>
      </c>
      <c r="AY583" s="259" t="str">
        <f t="shared" ca="1" si="108"/>
        <v>8. Ownership - Capital Costs</v>
      </c>
      <c r="AZ583" s="268" t="s">
        <v>1214</v>
      </c>
      <c r="BA583" s="259" t="s">
        <v>1241</v>
      </c>
      <c r="BB583" s="259">
        <v>2054</v>
      </c>
      <c r="BC583" s="259" t="str">
        <f t="shared" ca="1" si="106"/>
        <v>7_AN549_Spare_parts_2054</v>
      </c>
      <c r="BD583" s="259" t="s">
        <v>540</v>
      </c>
      <c r="BE583" s="259"/>
      <c r="BF583" s="268" t="str">
        <f t="shared" si="103"/>
        <v>&gt;=0</v>
      </c>
      <c r="BG583" s="268" t="s">
        <v>85</v>
      </c>
      <c r="BH583" s="268" t="s">
        <v>85</v>
      </c>
    </row>
    <row r="584" spans="1:60" ht="13.5" hidden="1" customHeight="1" thickBot="1">
      <c r="A584" s="185"/>
      <c r="B584" s="584"/>
      <c r="C584" s="230"/>
      <c r="D584" s="585"/>
      <c r="E584" s="585"/>
      <c r="F584" s="456"/>
      <c r="G584" s="456"/>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457"/>
      <c r="AF584" s="457"/>
      <c r="AG584" s="457"/>
      <c r="AH584" s="457"/>
      <c r="AI584" s="457"/>
      <c r="AJ584" s="457"/>
      <c r="AK584" s="457"/>
      <c r="AL584" s="457"/>
      <c r="AM584" s="457"/>
      <c r="AN584" s="457"/>
      <c r="AO584" s="458"/>
      <c r="AQ584" s="84" t="s">
        <v>395</v>
      </c>
      <c r="AU584" s="459" t="str">
        <f t="shared" ca="1" si="104"/>
        <v>AO</v>
      </c>
      <c r="AV584" s="459">
        <f t="shared" si="107"/>
        <v>549</v>
      </c>
      <c r="AW584" s="259" t="str">
        <f t="shared" ca="1" si="105"/>
        <v>AO549</v>
      </c>
      <c r="AX584" s="268">
        <v>7</v>
      </c>
      <c r="AY584" s="259" t="str">
        <f t="shared" ca="1" si="108"/>
        <v>8. Ownership - Capital Costs</v>
      </c>
      <c r="AZ584" s="268" t="s">
        <v>1214</v>
      </c>
      <c r="BA584" s="259" t="s">
        <v>1241</v>
      </c>
      <c r="BB584" s="259" t="s">
        <v>1216</v>
      </c>
      <c r="BC584" s="259" t="str">
        <f t="shared" ca="1" si="106"/>
        <v>7_AO549_Spare_parts_Additional_Info</v>
      </c>
      <c r="BD584" s="268" t="s">
        <v>223</v>
      </c>
      <c r="BE584" s="268">
        <v>100</v>
      </c>
      <c r="BG584" s="268" t="s">
        <v>85</v>
      </c>
      <c r="BH584" s="268" t="s">
        <v>85</v>
      </c>
    </row>
    <row r="585" spans="1:60" ht="13.5" hidden="1" customHeight="1" thickBot="1">
      <c r="A585" s="185">
        <f>+A549+1</f>
        <v>18</v>
      </c>
      <c r="B585" s="584"/>
      <c r="C585" s="228" t="s">
        <v>1242</v>
      </c>
      <c r="D585" s="585" t="s">
        <v>1213</v>
      </c>
      <c r="E585" s="585"/>
      <c r="F585" s="441"/>
      <c r="G585" s="441"/>
      <c r="H585" s="441"/>
      <c r="I585" s="441"/>
      <c r="J585" s="441"/>
      <c r="K585" s="441"/>
      <c r="L585" s="441"/>
      <c r="M585" s="441"/>
      <c r="N585" s="441"/>
      <c r="O585" s="441"/>
      <c r="P585" s="441"/>
      <c r="Q585" s="441"/>
      <c r="R585" s="441"/>
      <c r="S585" s="441"/>
      <c r="T585" s="441"/>
      <c r="U585" s="441"/>
      <c r="V585" s="441"/>
      <c r="W585" s="441"/>
      <c r="X585" s="441"/>
      <c r="Y585" s="441"/>
      <c r="Z585" s="441"/>
      <c r="AA585" s="441"/>
      <c r="AB585" s="441"/>
      <c r="AC585" s="441"/>
      <c r="AD585" s="441"/>
      <c r="AE585" s="442"/>
      <c r="AF585" s="442"/>
      <c r="AG585" s="442"/>
      <c r="AH585" s="442"/>
      <c r="AI585" s="442"/>
      <c r="AJ585" s="442"/>
      <c r="AK585" s="442"/>
      <c r="AL585" s="442"/>
      <c r="AM585" s="442"/>
      <c r="AN585" s="442"/>
      <c r="AO585" s="227"/>
      <c r="AS585" s="84" t="s">
        <v>42</v>
      </c>
      <c r="AT585" s="460" t="str">
        <f ca="1">SUBSTITUTE(CELL("address",F585),"$","")</f>
        <v>F585</v>
      </c>
      <c r="AU585" s="461" t="str">
        <f ca="1">CHAR(CODE(AT585))</f>
        <v>F</v>
      </c>
      <c r="AV585" s="461">
        <f>ROW(AT585)</f>
        <v>585</v>
      </c>
      <c r="AW585" s="462" t="str">
        <f ca="1">CONCATENATE(AU585&amp;AV585)</f>
        <v>F585</v>
      </c>
      <c r="AX585" s="455">
        <f t="shared" ref="AX585:AX619" si="110">$AX$5</f>
        <v>7</v>
      </c>
      <c r="AY585" s="462" t="str">
        <f t="shared" ca="1" si="108"/>
        <v>8. Ownership - Capital Costs</v>
      </c>
      <c r="AZ585" s="455" t="s">
        <v>1214</v>
      </c>
      <c r="BA585" s="462" t="s">
        <v>1243</v>
      </c>
      <c r="BB585" s="462">
        <v>2020</v>
      </c>
      <c r="BC585" s="462" t="str">
        <f ca="1">AX585&amp;"_"&amp;AW585&amp;"_"&amp;BA585&amp;"_"&amp;BB585</f>
        <v>7_F585_Pipeline_build-out_2020</v>
      </c>
      <c r="BD585" s="462" t="s">
        <v>540</v>
      </c>
      <c r="BE585" s="462"/>
      <c r="BF585" s="455" t="str">
        <f t="shared" ref="BF585:BF619" si="111">"&gt;=0"</f>
        <v>&gt;=0</v>
      </c>
      <c r="BG585" s="455" t="s">
        <v>85</v>
      </c>
      <c r="BH585" s="455" t="s">
        <v>85</v>
      </c>
    </row>
    <row r="586" spans="1:60" ht="13.5" hidden="1" customHeight="1" thickBot="1">
      <c r="A586" s="185"/>
      <c r="B586" s="584"/>
      <c r="C586" s="228"/>
      <c r="D586" s="585"/>
      <c r="E586" s="585"/>
      <c r="F586" s="456"/>
      <c r="G586" s="456"/>
      <c r="H586" s="456"/>
      <c r="I586" s="456"/>
      <c r="J586" s="456"/>
      <c r="K586" s="456"/>
      <c r="L586" s="456"/>
      <c r="M586" s="456"/>
      <c r="N586" s="456"/>
      <c r="O586" s="456"/>
      <c r="P586" s="456"/>
      <c r="Q586" s="456"/>
      <c r="R586" s="456"/>
      <c r="S586" s="456"/>
      <c r="T586" s="456"/>
      <c r="U586" s="456"/>
      <c r="V586" s="456"/>
      <c r="W586" s="456"/>
      <c r="X586" s="456"/>
      <c r="Y586" s="456"/>
      <c r="Z586" s="456"/>
      <c r="AA586" s="456"/>
      <c r="AB586" s="456"/>
      <c r="AC586" s="456"/>
      <c r="AD586" s="456"/>
      <c r="AE586" s="457"/>
      <c r="AF586" s="457"/>
      <c r="AG586" s="457"/>
      <c r="AH586" s="457"/>
      <c r="AI586" s="457"/>
      <c r="AJ586" s="457"/>
      <c r="AK586" s="457"/>
      <c r="AL586" s="457"/>
      <c r="AM586" s="457"/>
      <c r="AN586" s="457"/>
      <c r="AO586" s="458"/>
      <c r="AQ586" s="84" t="s">
        <v>395</v>
      </c>
      <c r="AU586" s="459" t="str">
        <f t="shared" ref="AU586:AU620" ca="1" si="112">IF(AU585="Z","AA",IF(LEN(AU585)=1,CHAR(CODE(AU585)+1),IF(RIGHT(AU585,1)="Z",CHAR(CODE(LEFT(AU585,1))+1),LEFT(AU585,1))&amp;CHAR(65+MOD(CODE(RIGHT(AU585,1))+1-65,26))))</f>
        <v>G</v>
      </c>
      <c r="AV586" s="459">
        <f>AV585</f>
        <v>585</v>
      </c>
      <c r="AW586" s="259" t="str">
        <f t="shared" ref="AW586:AW620" ca="1" si="113">CONCATENATE(AU586&amp;AV586)</f>
        <v>G585</v>
      </c>
      <c r="AX586" s="268">
        <f t="shared" si="110"/>
        <v>7</v>
      </c>
      <c r="AY586" s="259" t="str">
        <f t="shared" ca="1" si="108"/>
        <v>8. Ownership - Capital Costs</v>
      </c>
      <c r="AZ586" s="268" t="s">
        <v>1214</v>
      </c>
      <c r="BA586" s="259" t="s">
        <v>1243</v>
      </c>
      <c r="BB586" s="259">
        <v>2021</v>
      </c>
      <c r="BC586" s="259" t="str">
        <f t="shared" ref="BC586:BC620" ca="1" si="114">AX586&amp;"_"&amp;AW586&amp;"_"&amp;BA586&amp;"_"&amp;BB586</f>
        <v>7_G585_Pipeline_build-out_2021</v>
      </c>
      <c r="BD586" s="259" t="s">
        <v>540</v>
      </c>
      <c r="BE586" s="259"/>
      <c r="BF586" s="268" t="str">
        <f t="shared" si="111"/>
        <v>&gt;=0</v>
      </c>
      <c r="BG586" s="268" t="s">
        <v>85</v>
      </c>
      <c r="BH586" s="268" t="s">
        <v>85</v>
      </c>
    </row>
    <row r="587" spans="1:60" ht="13.5" hidden="1" customHeight="1" thickBot="1">
      <c r="A587" s="185"/>
      <c r="B587" s="584"/>
      <c r="C587" s="228"/>
      <c r="D587" s="585"/>
      <c r="E587" s="585"/>
      <c r="F587" s="456"/>
      <c r="G587" s="456"/>
      <c r="H587" s="456"/>
      <c r="I587" s="456"/>
      <c r="J587" s="456"/>
      <c r="K587" s="456"/>
      <c r="L587" s="456"/>
      <c r="M587" s="456"/>
      <c r="N587" s="456"/>
      <c r="O587" s="456"/>
      <c r="P587" s="456"/>
      <c r="Q587" s="456"/>
      <c r="R587" s="456"/>
      <c r="S587" s="456"/>
      <c r="T587" s="456"/>
      <c r="U587" s="456"/>
      <c r="V587" s="456"/>
      <c r="W587" s="456"/>
      <c r="X587" s="456"/>
      <c r="Y587" s="456"/>
      <c r="Z587" s="456"/>
      <c r="AA587" s="456"/>
      <c r="AB587" s="456"/>
      <c r="AC587" s="456"/>
      <c r="AD587" s="456"/>
      <c r="AE587" s="457"/>
      <c r="AF587" s="457"/>
      <c r="AG587" s="457"/>
      <c r="AH587" s="457"/>
      <c r="AI587" s="457"/>
      <c r="AJ587" s="457"/>
      <c r="AK587" s="457"/>
      <c r="AL587" s="457"/>
      <c r="AM587" s="457"/>
      <c r="AN587" s="457"/>
      <c r="AO587" s="458"/>
      <c r="AQ587" s="84" t="s">
        <v>395</v>
      </c>
      <c r="AU587" s="459" t="str">
        <f t="shared" ca="1" si="112"/>
        <v>H</v>
      </c>
      <c r="AV587" s="459">
        <f t="shared" ref="AV587:AV620" si="115">AV586</f>
        <v>585</v>
      </c>
      <c r="AW587" s="259" t="str">
        <f t="shared" ca="1" si="113"/>
        <v>H585</v>
      </c>
      <c r="AX587" s="268">
        <f t="shared" si="110"/>
        <v>7</v>
      </c>
      <c r="AY587" s="259" t="str">
        <f t="shared" ca="1" si="108"/>
        <v>8. Ownership - Capital Costs</v>
      </c>
      <c r="AZ587" s="268" t="s">
        <v>1214</v>
      </c>
      <c r="BA587" s="259" t="s">
        <v>1243</v>
      </c>
      <c r="BB587" s="259">
        <v>2022</v>
      </c>
      <c r="BC587" s="259" t="str">
        <f t="shared" ca="1" si="114"/>
        <v>7_H585_Pipeline_build-out_2022</v>
      </c>
      <c r="BD587" s="259" t="s">
        <v>540</v>
      </c>
      <c r="BE587" s="259"/>
      <c r="BF587" s="268" t="str">
        <f t="shared" si="111"/>
        <v>&gt;=0</v>
      </c>
      <c r="BG587" s="268" t="s">
        <v>85</v>
      </c>
      <c r="BH587" s="268" t="s">
        <v>85</v>
      </c>
    </row>
    <row r="588" spans="1:60" ht="13.5" hidden="1" customHeight="1" thickBot="1">
      <c r="A588" s="185"/>
      <c r="B588" s="584"/>
      <c r="C588" s="228"/>
      <c r="D588" s="585"/>
      <c r="E588" s="585"/>
      <c r="F588" s="456"/>
      <c r="G588" s="456"/>
      <c r="H588" s="456"/>
      <c r="I588" s="456"/>
      <c r="J588" s="456"/>
      <c r="K588" s="456"/>
      <c r="L588" s="456"/>
      <c r="M588" s="456"/>
      <c r="N588" s="456"/>
      <c r="O588" s="456"/>
      <c r="P588" s="456"/>
      <c r="Q588" s="456"/>
      <c r="R588" s="456"/>
      <c r="S588" s="456"/>
      <c r="T588" s="456"/>
      <c r="U588" s="456"/>
      <c r="V588" s="456"/>
      <c r="W588" s="456"/>
      <c r="X588" s="456"/>
      <c r="Y588" s="456"/>
      <c r="Z588" s="456"/>
      <c r="AA588" s="456"/>
      <c r="AB588" s="456"/>
      <c r="AC588" s="456"/>
      <c r="AD588" s="456"/>
      <c r="AE588" s="457"/>
      <c r="AF588" s="457"/>
      <c r="AG588" s="457"/>
      <c r="AH588" s="457"/>
      <c r="AI588" s="457"/>
      <c r="AJ588" s="457"/>
      <c r="AK588" s="457"/>
      <c r="AL588" s="457"/>
      <c r="AM588" s="457"/>
      <c r="AN588" s="457"/>
      <c r="AO588" s="458"/>
      <c r="AQ588" s="84" t="s">
        <v>395</v>
      </c>
      <c r="AU588" s="459" t="str">
        <f t="shared" ca="1" si="112"/>
        <v>I</v>
      </c>
      <c r="AV588" s="459">
        <f t="shared" si="115"/>
        <v>585</v>
      </c>
      <c r="AW588" s="259" t="str">
        <f t="shared" ca="1" si="113"/>
        <v>I585</v>
      </c>
      <c r="AX588" s="268">
        <f t="shared" si="110"/>
        <v>7</v>
      </c>
      <c r="AY588" s="259" t="str">
        <f t="shared" ca="1" si="108"/>
        <v>8. Ownership - Capital Costs</v>
      </c>
      <c r="AZ588" s="268" t="s">
        <v>1214</v>
      </c>
      <c r="BA588" s="259" t="s">
        <v>1243</v>
      </c>
      <c r="BB588" s="259">
        <v>2023</v>
      </c>
      <c r="BC588" s="259" t="str">
        <f t="shared" ca="1" si="114"/>
        <v>7_I585_Pipeline_build-out_2023</v>
      </c>
      <c r="BD588" s="259" t="s">
        <v>540</v>
      </c>
      <c r="BE588" s="259"/>
      <c r="BF588" s="268" t="str">
        <f t="shared" si="111"/>
        <v>&gt;=0</v>
      </c>
      <c r="BG588" s="268" t="s">
        <v>85</v>
      </c>
      <c r="BH588" s="268" t="s">
        <v>85</v>
      </c>
    </row>
    <row r="589" spans="1:60" ht="13.5" hidden="1" customHeight="1" thickBot="1">
      <c r="A589" s="185"/>
      <c r="B589" s="584"/>
      <c r="C589" s="228"/>
      <c r="D589" s="585"/>
      <c r="E589" s="585"/>
      <c r="F589" s="456"/>
      <c r="G589" s="456"/>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7"/>
      <c r="AF589" s="457"/>
      <c r="AG589" s="457"/>
      <c r="AH589" s="457"/>
      <c r="AI589" s="457"/>
      <c r="AJ589" s="457"/>
      <c r="AK589" s="457"/>
      <c r="AL589" s="457"/>
      <c r="AM589" s="457"/>
      <c r="AN589" s="457"/>
      <c r="AO589" s="458"/>
      <c r="AQ589" s="84" t="s">
        <v>395</v>
      </c>
      <c r="AU589" s="459" t="str">
        <f t="shared" ca="1" si="112"/>
        <v>J</v>
      </c>
      <c r="AV589" s="459">
        <f t="shared" si="115"/>
        <v>585</v>
      </c>
      <c r="AW589" s="259" t="str">
        <f t="shared" ca="1" si="113"/>
        <v>J585</v>
      </c>
      <c r="AX589" s="268">
        <f t="shared" si="110"/>
        <v>7</v>
      </c>
      <c r="AY589" s="259" t="str">
        <f t="shared" ca="1" si="108"/>
        <v>8. Ownership - Capital Costs</v>
      </c>
      <c r="AZ589" s="268" t="s">
        <v>1214</v>
      </c>
      <c r="BA589" s="259" t="s">
        <v>1243</v>
      </c>
      <c r="BB589" s="259">
        <v>2024</v>
      </c>
      <c r="BC589" s="259" t="str">
        <f t="shared" ca="1" si="114"/>
        <v>7_J585_Pipeline_build-out_2024</v>
      </c>
      <c r="BD589" s="259" t="s">
        <v>540</v>
      </c>
      <c r="BE589" s="259"/>
      <c r="BF589" s="268" t="str">
        <f t="shared" si="111"/>
        <v>&gt;=0</v>
      </c>
      <c r="BG589" s="268" t="s">
        <v>85</v>
      </c>
      <c r="BH589" s="268" t="s">
        <v>85</v>
      </c>
    </row>
    <row r="590" spans="1:60" ht="13.5" hidden="1" customHeight="1" thickBot="1">
      <c r="A590" s="185"/>
      <c r="B590" s="584"/>
      <c r="C590" s="228"/>
      <c r="D590" s="585"/>
      <c r="E590" s="585"/>
      <c r="F590" s="456"/>
      <c r="G590" s="456"/>
      <c r="H590" s="456"/>
      <c r="I590" s="456"/>
      <c r="J590" s="456"/>
      <c r="K590" s="456"/>
      <c r="L590" s="456"/>
      <c r="M590" s="456"/>
      <c r="N590" s="456"/>
      <c r="O590" s="456"/>
      <c r="P590" s="456"/>
      <c r="Q590" s="456"/>
      <c r="R590" s="456"/>
      <c r="S590" s="456"/>
      <c r="T590" s="456"/>
      <c r="U590" s="456"/>
      <c r="V590" s="456"/>
      <c r="W590" s="456"/>
      <c r="X590" s="456"/>
      <c r="Y590" s="456"/>
      <c r="Z590" s="456"/>
      <c r="AA590" s="456"/>
      <c r="AB590" s="456"/>
      <c r="AC590" s="456"/>
      <c r="AD590" s="456"/>
      <c r="AE590" s="457"/>
      <c r="AF590" s="457"/>
      <c r="AG590" s="457"/>
      <c r="AH590" s="457"/>
      <c r="AI590" s="457"/>
      <c r="AJ590" s="457"/>
      <c r="AK590" s="457"/>
      <c r="AL590" s="457"/>
      <c r="AM590" s="457"/>
      <c r="AN590" s="457"/>
      <c r="AO590" s="458"/>
      <c r="AQ590" s="84" t="s">
        <v>395</v>
      </c>
      <c r="AU590" s="459" t="str">
        <f t="shared" ca="1" si="112"/>
        <v>K</v>
      </c>
      <c r="AV590" s="459">
        <f t="shared" si="115"/>
        <v>585</v>
      </c>
      <c r="AW590" s="259" t="str">
        <f t="shared" ca="1" si="113"/>
        <v>K585</v>
      </c>
      <c r="AX590" s="268">
        <f t="shared" si="110"/>
        <v>7</v>
      </c>
      <c r="AY590" s="259" t="str">
        <f t="shared" ca="1" si="108"/>
        <v>8. Ownership - Capital Costs</v>
      </c>
      <c r="AZ590" s="268" t="s">
        <v>1214</v>
      </c>
      <c r="BA590" s="259" t="s">
        <v>1243</v>
      </c>
      <c r="BB590" s="259">
        <v>2025</v>
      </c>
      <c r="BC590" s="259" t="str">
        <f t="shared" ca="1" si="114"/>
        <v>7_K585_Pipeline_build-out_2025</v>
      </c>
      <c r="BD590" s="259" t="s">
        <v>540</v>
      </c>
      <c r="BE590" s="259"/>
      <c r="BF590" s="268" t="str">
        <f t="shared" si="111"/>
        <v>&gt;=0</v>
      </c>
      <c r="BG590" s="268" t="s">
        <v>85</v>
      </c>
      <c r="BH590" s="268" t="s">
        <v>85</v>
      </c>
    </row>
    <row r="591" spans="1:60" ht="13.5" hidden="1" customHeight="1" thickBot="1">
      <c r="A591" s="185"/>
      <c r="B591" s="584"/>
      <c r="C591" s="228"/>
      <c r="D591" s="585"/>
      <c r="E591" s="585"/>
      <c r="F591" s="456"/>
      <c r="G591" s="456"/>
      <c r="H591" s="456"/>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7"/>
      <c r="AF591" s="457"/>
      <c r="AG591" s="457"/>
      <c r="AH591" s="457"/>
      <c r="AI591" s="457"/>
      <c r="AJ591" s="457"/>
      <c r="AK591" s="457"/>
      <c r="AL591" s="457"/>
      <c r="AM591" s="457"/>
      <c r="AN591" s="457"/>
      <c r="AO591" s="458"/>
      <c r="AQ591" s="84" t="s">
        <v>395</v>
      </c>
      <c r="AU591" s="459" t="str">
        <f t="shared" ca="1" si="112"/>
        <v>L</v>
      </c>
      <c r="AV591" s="459">
        <f t="shared" si="115"/>
        <v>585</v>
      </c>
      <c r="AW591" s="259" t="str">
        <f t="shared" ca="1" si="113"/>
        <v>L585</v>
      </c>
      <c r="AX591" s="268">
        <f t="shared" si="110"/>
        <v>7</v>
      </c>
      <c r="AY591" s="259" t="str">
        <f t="shared" ca="1" si="108"/>
        <v>8. Ownership - Capital Costs</v>
      </c>
      <c r="AZ591" s="268" t="s">
        <v>1214</v>
      </c>
      <c r="BA591" s="259" t="s">
        <v>1243</v>
      </c>
      <c r="BB591" s="259">
        <v>2026</v>
      </c>
      <c r="BC591" s="259" t="str">
        <f t="shared" ca="1" si="114"/>
        <v>7_L585_Pipeline_build-out_2026</v>
      </c>
      <c r="BD591" s="259" t="s">
        <v>540</v>
      </c>
      <c r="BE591" s="259"/>
      <c r="BF591" s="268" t="str">
        <f t="shared" si="111"/>
        <v>&gt;=0</v>
      </c>
      <c r="BG591" s="268" t="s">
        <v>85</v>
      </c>
      <c r="BH591" s="268" t="s">
        <v>85</v>
      </c>
    </row>
    <row r="592" spans="1:60" ht="13.5" hidden="1" customHeight="1" thickBot="1">
      <c r="A592" s="185"/>
      <c r="B592" s="584"/>
      <c r="C592" s="228"/>
      <c r="D592" s="585"/>
      <c r="E592" s="585"/>
      <c r="F592" s="456"/>
      <c r="G592" s="456"/>
      <c r="H592" s="456"/>
      <c r="I592" s="456"/>
      <c r="J592" s="456"/>
      <c r="K592" s="456"/>
      <c r="L592" s="456"/>
      <c r="M592" s="456"/>
      <c r="N592" s="456"/>
      <c r="O592" s="456"/>
      <c r="P592" s="456"/>
      <c r="Q592" s="456"/>
      <c r="R592" s="456"/>
      <c r="S592" s="456"/>
      <c r="T592" s="456"/>
      <c r="U592" s="456"/>
      <c r="V592" s="456"/>
      <c r="W592" s="456"/>
      <c r="X592" s="456"/>
      <c r="Y592" s="456"/>
      <c r="Z592" s="456"/>
      <c r="AA592" s="456"/>
      <c r="AB592" s="456"/>
      <c r="AC592" s="456"/>
      <c r="AD592" s="456"/>
      <c r="AE592" s="457"/>
      <c r="AF592" s="457"/>
      <c r="AG592" s="457"/>
      <c r="AH592" s="457"/>
      <c r="AI592" s="457"/>
      <c r="AJ592" s="457"/>
      <c r="AK592" s="457"/>
      <c r="AL592" s="457"/>
      <c r="AM592" s="457"/>
      <c r="AN592" s="457"/>
      <c r="AO592" s="458"/>
      <c r="AQ592" s="84" t="s">
        <v>395</v>
      </c>
      <c r="AU592" s="459" t="str">
        <f t="shared" ca="1" si="112"/>
        <v>M</v>
      </c>
      <c r="AV592" s="459">
        <f t="shared" si="115"/>
        <v>585</v>
      </c>
      <c r="AW592" s="259" t="str">
        <f t="shared" ca="1" si="113"/>
        <v>M585</v>
      </c>
      <c r="AX592" s="268">
        <f t="shared" si="110"/>
        <v>7</v>
      </c>
      <c r="AY592" s="259" t="str">
        <f t="shared" ca="1" si="108"/>
        <v>8. Ownership - Capital Costs</v>
      </c>
      <c r="AZ592" s="268" t="s">
        <v>1214</v>
      </c>
      <c r="BA592" s="259" t="s">
        <v>1243</v>
      </c>
      <c r="BB592" s="259">
        <v>2027</v>
      </c>
      <c r="BC592" s="259" t="str">
        <f t="shared" ca="1" si="114"/>
        <v>7_M585_Pipeline_build-out_2027</v>
      </c>
      <c r="BD592" s="259" t="s">
        <v>540</v>
      </c>
      <c r="BE592" s="259"/>
      <c r="BF592" s="268" t="str">
        <f t="shared" si="111"/>
        <v>&gt;=0</v>
      </c>
      <c r="BG592" s="268" t="s">
        <v>85</v>
      </c>
      <c r="BH592" s="268" t="s">
        <v>85</v>
      </c>
    </row>
    <row r="593" spans="1:60" ht="13.5" hidden="1" customHeight="1" thickBot="1">
      <c r="A593" s="185"/>
      <c r="B593" s="584"/>
      <c r="C593" s="228"/>
      <c r="D593" s="585"/>
      <c r="E593" s="585"/>
      <c r="F593" s="456"/>
      <c r="G593" s="456"/>
      <c r="H593" s="456"/>
      <c r="I593" s="456"/>
      <c r="J593" s="456"/>
      <c r="K593" s="456"/>
      <c r="L593" s="456"/>
      <c r="M593" s="456"/>
      <c r="N593" s="456"/>
      <c r="O593" s="456"/>
      <c r="P593" s="456"/>
      <c r="Q593" s="456"/>
      <c r="R593" s="456"/>
      <c r="S593" s="456"/>
      <c r="T593" s="456"/>
      <c r="U593" s="456"/>
      <c r="V593" s="456"/>
      <c r="W593" s="456"/>
      <c r="X593" s="456"/>
      <c r="Y593" s="456"/>
      <c r="Z593" s="456"/>
      <c r="AA593" s="456"/>
      <c r="AB593" s="456"/>
      <c r="AC593" s="456"/>
      <c r="AD593" s="456"/>
      <c r="AE593" s="457"/>
      <c r="AF593" s="457"/>
      <c r="AG593" s="457"/>
      <c r="AH593" s="457"/>
      <c r="AI593" s="457"/>
      <c r="AJ593" s="457"/>
      <c r="AK593" s="457"/>
      <c r="AL593" s="457"/>
      <c r="AM593" s="457"/>
      <c r="AN593" s="457"/>
      <c r="AO593" s="458"/>
      <c r="AQ593" s="84" t="s">
        <v>395</v>
      </c>
      <c r="AU593" s="459" t="str">
        <f t="shared" ca="1" si="112"/>
        <v>N</v>
      </c>
      <c r="AV593" s="459">
        <f t="shared" si="115"/>
        <v>585</v>
      </c>
      <c r="AW593" s="259" t="str">
        <f t="shared" ca="1" si="113"/>
        <v>N585</v>
      </c>
      <c r="AX593" s="268">
        <f t="shared" si="110"/>
        <v>7</v>
      </c>
      <c r="AY593" s="259" t="str">
        <f t="shared" ca="1" si="108"/>
        <v>8. Ownership - Capital Costs</v>
      </c>
      <c r="AZ593" s="268" t="s">
        <v>1214</v>
      </c>
      <c r="BA593" s="259" t="s">
        <v>1243</v>
      </c>
      <c r="BB593" s="259">
        <v>2028</v>
      </c>
      <c r="BC593" s="259" t="str">
        <f t="shared" ca="1" si="114"/>
        <v>7_N585_Pipeline_build-out_2028</v>
      </c>
      <c r="BD593" s="259" t="s">
        <v>540</v>
      </c>
      <c r="BE593" s="259"/>
      <c r="BF593" s="268" t="str">
        <f t="shared" si="111"/>
        <v>&gt;=0</v>
      </c>
      <c r="BG593" s="268" t="s">
        <v>85</v>
      </c>
      <c r="BH593" s="268" t="s">
        <v>85</v>
      </c>
    </row>
    <row r="594" spans="1:60" ht="13.5" hidden="1" customHeight="1" thickBot="1">
      <c r="A594" s="185"/>
      <c r="B594" s="584"/>
      <c r="C594" s="228"/>
      <c r="D594" s="585"/>
      <c r="E594" s="585"/>
      <c r="F594" s="456"/>
      <c r="G594" s="456"/>
      <c r="H594" s="456"/>
      <c r="I594" s="456"/>
      <c r="J594" s="456"/>
      <c r="K594" s="456"/>
      <c r="L594" s="456"/>
      <c r="M594" s="456"/>
      <c r="N594" s="456"/>
      <c r="O594" s="456"/>
      <c r="P594" s="456"/>
      <c r="Q594" s="456"/>
      <c r="R594" s="456"/>
      <c r="S594" s="456"/>
      <c r="T594" s="456"/>
      <c r="U594" s="456"/>
      <c r="V594" s="456"/>
      <c r="W594" s="456"/>
      <c r="X594" s="456"/>
      <c r="Y594" s="456"/>
      <c r="Z594" s="456"/>
      <c r="AA594" s="456"/>
      <c r="AB594" s="456"/>
      <c r="AC594" s="456"/>
      <c r="AD594" s="456"/>
      <c r="AE594" s="457"/>
      <c r="AF594" s="457"/>
      <c r="AG594" s="457"/>
      <c r="AH594" s="457"/>
      <c r="AI594" s="457"/>
      <c r="AJ594" s="457"/>
      <c r="AK594" s="457"/>
      <c r="AL594" s="457"/>
      <c r="AM594" s="457"/>
      <c r="AN594" s="457"/>
      <c r="AO594" s="458"/>
      <c r="AQ594" s="84" t="s">
        <v>395</v>
      </c>
      <c r="AU594" s="459" t="str">
        <f t="shared" ca="1" si="112"/>
        <v>O</v>
      </c>
      <c r="AV594" s="459">
        <f t="shared" si="115"/>
        <v>585</v>
      </c>
      <c r="AW594" s="259" t="str">
        <f t="shared" ca="1" si="113"/>
        <v>O585</v>
      </c>
      <c r="AX594" s="268">
        <f t="shared" si="110"/>
        <v>7</v>
      </c>
      <c r="AY594" s="259" t="str">
        <f t="shared" ca="1" si="108"/>
        <v>8. Ownership - Capital Costs</v>
      </c>
      <c r="AZ594" s="268" t="s">
        <v>1214</v>
      </c>
      <c r="BA594" s="259" t="s">
        <v>1243</v>
      </c>
      <c r="BB594" s="259">
        <v>2029</v>
      </c>
      <c r="BC594" s="259" t="str">
        <f t="shared" ca="1" si="114"/>
        <v>7_O585_Pipeline_build-out_2029</v>
      </c>
      <c r="BD594" s="259" t="s">
        <v>540</v>
      </c>
      <c r="BE594" s="259"/>
      <c r="BF594" s="268" t="str">
        <f t="shared" si="111"/>
        <v>&gt;=0</v>
      </c>
      <c r="BG594" s="268" t="s">
        <v>85</v>
      </c>
      <c r="BH594" s="268" t="s">
        <v>85</v>
      </c>
    </row>
    <row r="595" spans="1:60" ht="13.5" hidden="1" customHeight="1" thickBot="1">
      <c r="A595" s="185"/>
      <c r="B595" s="584"/>
      <c r="C595" s="228"/>
      <c r="D595" s="585"/>
      <c r="E595" s="585"/>
      <c r="F595" s="456"/>
      <c r="G595" s="456"/>
      <c r="H595" s="456"/>
      <c r="I595" s="456"/>
      <c r="J595" s="456"/>
      <c r="K595" s="456"/>
      <c r="L595" s="456"/>
      <c r="M595" s="456"/>
      <c r="N595" s="456"/>
      <c r="O595" s="456"/>
      <c r="P595" s="456"/>
      <c r="Q595" s="456"/>
      <c r="R595" s="456"/>
      <c r="S595" s="456"/>
      <c r="T595" s="456"/>
      <c r="U595" s="456"/>
      <c r="V595" s="456"/>
      <c r="W595" s="456"/>
      <c r="X595" s="456"/>
      <c r="Y595" s="456"/>
      <c r="Z595" s="456"/>
      <c r="AA595" s="456"/>
      <c r="AB595" s="456"/>
      <c r="AC595" s="456"/>
      <c r="AD595" s="456"/>
      <c r="AE595" s="457"/>
      <c r="AF595" s="457"/>
      <c r="AG595" s="457"/>
      <c r="AH595" s="457"/>
      <c r="AI595" s="457"/>
      <c r="AJ595" s="457"/>
      <c r="AK595" s="457"/>
      <c r="AL595" s="457"/>
      <c r="AM595" s="457"/>
      <c r="AN595" s="457"/>
      <c r="AO595" s="458"/>
      <c r="AQ595" s="84" t="s">
        <v>395</v>
      </c>
      <c r="AU595" s="459" t="str">
        <f t="shared" ca="1" si="112"/>
        <v>P</v>
      </c>
      <c r="AV595" s="459">
        <f t="shared" si="115"/>
        <v>585</v>
      </c>
      <c r="AW595" s="259" t="str">
        <f t="shared" ca="1" si="113"/>
        <v>P585</v>
      </c>
      <c r="AX595" s="268">
        <f t="shared" si="110"/>
        <v>7</v>
      </c>
      <c r="AY595" s="259" t="str">
        <f t="shared" ca="1" si="108"/>
        <v>8. Ownership - Capital Costs</v>
      </c>
      <c r="AZ595" s="268" t="s">
        <v>1214</v>
      </c>
      <c r="BA595" s="259" t="s">
        <v>1243</v>
      </c>
      <c r="BB595" s="259">
        <v>2030</v>
      </c>
      <c r="BC595" s="259" t="str">
        <f t="shared" ca="1" si="114"/>
        <v>7_P585_Pipeline_build-out_2030</v>
      </c>
      <c r="BD595" s="259" t="s">
        <v>540</v>
      </c>
      <c r="BE595" s="259"/>
      <c r="BF595" s="268" t="str">
        <f t="shared" si="111"/>
        <v>&gt;=0</v>
      </c>
      <c r="BG595" s="268" t="s">
        <v>85</v>
      </c>
      <c r="BH595" s="268" t="s">
        <v>85</v>
      </c>
    </row>
    <row r="596" spans="1:60" ht="13.5" hidden="1" customHeight="1" thickBot="1">
      <c r="A596" s="185"/>
      <c r="B596" s="584"/>
      <c r="C596" s="228"/>
      <c r="D596" s="585"/>
      <c r="E596" s="585"/>
      <c r="F596" s="456"/>
      <c r="G596" s="456"/>
      <c r="H596" s="456"/>
      <c r="I596" s="456"/>
      <c r="J596" s="456"/>
      <c r="K596" s="456"/>
      <c r="L596" s="456"/>
      <c r="M596" s="456"/>
      <c r="N596" s="456"/>
      <c r="O596" s="456"/>
      <c r="P596" s="456"/>
      <c r="Q596" s="456"/>
      <c r="R596" s="456"/>
      <c r="S596" s="456"/>
      <c r="T596" s="456"/>
      <c r="U596" s="456"/>
      <c r="V596" s="456"/>
      <c r="W596" s="456"/>
      <c r="X596" s="456"/>
      <c r="Y596" s="456"/>
      <c r="Z596" s="456"/>
      <c r="AA596" s="456"/>
      <c r="AB596" s="456"/>
      <c r="AC596" s="456"/>
      <c r="AD596" s="456"/>
      <c r="AE596" s="457"/>
      <c r="AF596" s="457"/>
      <c r="AG596" s="457"/>
      <c r="AH596" s="457"/>
      <c r="AI596" s="457"/>
      <c r="AJ596" s="457"/>
      <c r="AK596" s="457"/>
      <c r="AL596" s="457"/>
      <c r="AM596" s="457"/>
      <c r="AN596" s="457"/>
      <c r="AO596" s="458"/>
      <c r="AQ596" s="84" t="s">
        <v>395</v>
      </c>
      <c r="AU596" s="459" t="str">
        <f t="shared" ca="1" si="112"/>
        <v>Q</v>
      </c>
      <c r="AV596" s="459">
        <f t="shared" si="115"/>
        <v>585</v>
      </c>
      <c r="AW596" s="259" t="str">
        <f t="shared" ca="1" si="113"/>
        <v>Q585</v>
      </c>
      <c r="AX596" s="268">
        <f t="shared" si="110"/>
        <v>7</v>
      </c>
      <c r="AY596" s="259" t="str">
        <f t="shared" ca="1" si="108"/>
        <v>8. Ownership - Capital Costs</v>
      </c>
      <c r="AZ596" s="268" t="s">
        <v>1214</v>
      </c>
      <c r="BA596" s="259" t="s">
        <v>1243</v>
      </c>
      <c r="BB596" s="259">
        <v>2031</v>
      </c>
      <c r="BC596" s="259" t="str">
        <f t="shared" ca="1" si="114"/>
        <v>7_Q585_Pipeline_build-out_2031</v>
      </c>
      <c r="BD596" s="259" t="s">
        <v>540</v>
      </c>
      <c r="BE596" s="259"/>
      <c r="BF596" s="268" t="str">
        <f t="shared" si="111"/>
        <v>&gt;=0</v>
      </c>
      <c r="BG596" s="268" t="s">
        <v>85</v>
      </c>
      <c r="BH596" s="268" t="s">
        <v>85</v>
      </c>
    </row>
    <row r="597" spans="1:60" ht="13.5" hidden="1" customHeight="1" thickBot="1">
      <c r="A597" s="185"/>
      <c r="B597" s="584"/>
      <c r="C597" s="228"/>
      <c r="D597" s="585"/>
      <c r="E597" s="585"/>
      <c r="F597" s="456"/>
      <c r="G597" s="456"/>
      <c r="H597" s="456"/>
      <c r="I597" s="456"/>
      <c r="J597" s="456"/>
      <c r="K597" s="456"/>
      <c r="L597" s="456"/>
      <c r="M597" s="456"/>
      <c r="N597" s="456"/>
      <c r="O597" s="456"/>
      <c r="P597" s="456"/>
      <c r="Q597" s="456"/>
      <c r="R597" s="456"/>
      <c r="S597" s="456"/>
      <c r="T597" s="456"/>
      <c r="U597" s="456"/>
      <c r="V597" s="456"/>
      <c r="W597" s="456"/>
      <c r="X597" s="456"/>
      <c r="Y597" s="456"/>
      <c r="Z597" s="456"/>
      <c r="AA597" s="456"/>
      <c r="AB597" s="456"/>
      <c r="AC597" s="456"/>
      <c r="AD597" s="456"/>
      <c r="AE597" s="457"/>
      <c r="AF597" s="457"/>
      <c r="AG597" s="457"/>
      <c r="AH597" s="457"/>
      <c r="AI597" s="457"/>
      <c r="AJ597" s="457"/>
      <c r="AK597" s="457"/>
      <c r="AL597" s="457"/>
      <c r="AM597" s="457"/>
      <c r="AN597" s="457"/>
      <c r="AO597" s="458"/>
      <c r="AQ597" s="84" t="s">
        <v>395</v>
      </c>
      <c r="AU597" s="459" t="str">
        <f t="shared" ca="1" si="112"/>
        <v>R</v>
      </c>
      <c r="AV597" s="459">
        <f t="shared" si="115"/>
        <v>585</v>
      </c>
      <c r="AW597" s="259" t="str">
        <f t="shared" ca="1" si="113"/>
        <v>R585</v>
      </c>
      <c r="AX597" s="268">
        <f t="shared" si="110"/>
        <v>7</v>
      </c>
      <c r="AY597" s="259" t="str">
        <f t="shared" ca="1" si="108"/>
        <v>8. Ownership - Capital Costs</v>
      </c>
      <c r="AZ597" s="268" t="s">
        <v>1214</v>
      </c>
      <c r="BA597" s="259" t="s">
        <v>1243</v>
      </c>
      <c r="BB597" s="259">
        <v>2032</v>
      </c>
      <c r="BC597" s="259" t="str">
        <f t="shared" ca="1" si="114"/>
        <v>7_R585_Pipeline_build-out_2032</v>
      </c>
      <c r="BD597" s="259" t="s">
        <v>540</v>
      </c>
      <c r="BE597" s="259"/>
      <c r="BF597" s="268" t="str">
        <f t="shared" si="111"/>
        <v>&gt;=0</v>
      </c>
      <c r="BG597" s="268" t="s">
        <v>85</v>
      </c>
      <c r="BH597" s="268" t="s">
        <v>85</v>
      </c>
    </row>
    <row r="598" spans="1:60" ht="13.5" hidden="1" customHeight="1" thickBot="1">
      <c r="A598" s="185"/>
      <c r="B598" s="584"/>
      <c r="C598" s="228"/>
      <c r="D598" s="585"/>
      <c r="E598" s="585"/>
      <c r="F598" s="456"/>
      <c r="G598" s="456"/>
      <c r="H598" s="456"/>
      <c r="I598" s="456"/>
      <c r="J598" s="456"/>
      <c r="K598" s="456"/>
      <c r="L598" s="456"/>
      <c r="M598" s="456"/>
      <c r="N598" s="456"/>
      <c r="O598" s="456"/>
      <c r="P598" s="456"/>
      <c r="Q598" s="456"/>
      <c r="R598" s="456"/>
      <c r="S598" s="456"/>
      <c r="T598" s="456"/>
      <c r="U598" s="456"/>
      <c r="V598" s="456"/>
      <c r="W598" s="456"/>
      <c r="X598" s="456"/>
      <c r="Y598" s="456"/>
      <c r="Z598" s="456"/>
      <c r="AA598" s="456"/>
      <c r="AB598" s="456"/>
      <c r="AC598" s="456"/>
      <c r="AD598" s="456"/>
      <c r="AE598" s="457"/>
      <c r="AF598" s="457"/>
      <c r="AG598" s="457"/>
      <c r="AH598" s="457"/>
      <c r="AI598" s="457"/>
      <c r="AJ598" s="457"/>
      <c r="AK598" s="457"/>
      <c r="AL598" s="457"/>
      <c r="AM598" s="457"/>
      <c r="AN598" s="457"/>
      <c r="AO598" s="458"/>
      <c r="AQ598" s="84" t="s">
        <v>395</v>
      </c>
      <c r="AU598" s="459" t="str">
        <f t="shared" ca="1" si="112"/>
        <v>S</v>
      </c>
      <c r="AV598" s="459">
        <f t="shared" si="115"/>
        <v>585</v>
      </c>
      <c r="AW598" s="259" t="str">
        <f t="shared" ca="1" si="113"/>
        <v>S585</v>
      </c>
      <c r="AX598" s="268">
        <f t="shared" si="110"/>
        <v>7</v>
      </c>
      <c r="AY598" s="259" t="str">
        <f t="shared" ca="1" si="108"/>
        <v>8. Ownership - Capital Costs</v>
      </c>
      <c r="AZ598" s="268" t="s">
        <v>1214</v>
      </c>
      <c r="BA598" s="259" t="s">
        <v>1243</v>
      </c>
      <c r="BB598" s="259">
        <v>2033</v>
      </c>
      <c r="BC598" s="259" t="str">
        <f t="shared" ca="1" si="114"/>
        <v>7_S585_Pipeline_build-out_2033</v>
      </c>
      <c r="BD598" s="259" t="s">
        <v>540</v>
      </c>
      <c r="BE598" s="259"/>
      <c r="BF598" s="268" t="str">
        <f t="shared" si="111"/>
        <v>&gt;=0</v>
      </c>
      <c r="BG598" s="268" t="s">
        <v>85</v>
      </c>
      <c r="BH598" s="268" t="s">
        <v>85</v>
      </c>
    </row>
    <row r="599" spans="1:60" ht="13.5" hidden="1" customHeight="1" thickBot="1">
      <c r="A599" s="185"/>
      <c r="B599" s="584"/>
      <c r="C599" s="228"/>
      <c r="D599" s="585"/>
      <c r="E599" s="585"/>
      <c r="F599" s="456"/>
      <c r="G599" s="456"/>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6"/>
      <c r="AD599" s="456"/>
      <c r="AE599" s="457"/>
      <c r="AF599" s="457"/>
      <c r="AG599" s="457"/>
      <c r="AH599" s="457"/>
      <c r="AI599" s="457"/>
      <c r="AJ599" s="457"/>
      <c r="AK599" s="457"/>
      <c r="AL599" s="457"/>
      <c r="AM599" s="457"/>
      <c r="AN599" s="457"/>
      <c r="AO599" s="458"/>
      <c r="AQ599" s="84" t="s">
        <v>395</v>
      </c>
      <c r="AU599" s="459" t="str">
        <f t="shared" ca="1" si="112"/>
        <v>T</v>
      </c>
      <c r="AV599" s="459">
        <f t="shared" si="115"/>
        <v>585</v>
      </c>
      <c r="AW599" s="259" t="str">
        <f t="shared" ca="1" si="113"/>
        <v>T585</v>
      </c>
      <c r="AX599" s="268">
        <f t="shared" si="110"/>
        <v>7</v>
      </c>
      <c r="AY599" s="259" t="str">
        <f t="shared" ca="1" si="108"/>
        <v>8. Ownership - Capital Costs</v>
      </c>
      <c r="AZ599" s="268" t="s">
        <v>1214</v>
      </c>
      <c r="BA599" s="259" t="s">
        <v>1243</v>
      </c>
      <c r="BB599" s="259">
        <v>2034</v>
      </c>
      <c r="BC599" s="259" t="str">
        <f t="shared" ca="1" si="114"/>
        <v>7_T585_Pipeline_build-out_2034</v>
      </c>
      <c r="BD599" s="259" t="s">
        <v>540</v>
      </c>
      <c r="BE599" s="259"/>
      <c r="BF599" s="268" t="str">
        <f t="shared" si="111"/>
        <v>&gt;=0</v>
      </c>
      <c r="BG599" s="268" t="s">
        <v>85</v>
      </c>
      <c r="BH599" s="268" t="s">
        <v>85</v>
      </c>
    </row>
    <row r="600" spans="1:60" ht="13.5" hidden="1" customHeight="1" thickBot="1">
      <c r="A600" s="185"/>
      <c r="B600" s="584"/>
      <c r="C600" s="228"/>
      <c r="D600" s="585"/>
      <c r="E600" s="585"/>
      <c r="F600" s="456"/>
      <c r="G600" s="456"/>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457"/>
      <c r="AF600" s="457"/>
      <c r="AG600" s="457"/>
      <c r="AH600" s="457"/>
      <c r="AI600" s="457"/>
      <c r="AJ600" s="457"/>
      <c r="AK600" s="457"/>
      <c r="AL600" s="457"/>
      <c r="AM600" s="457"/>
      <c r="AN600" s="457"/>
      <c r="AO600" s="458"/>
      <c r="AQ600" s="84" t="s">
        <v>395</v>
      </c>
      <c r="AU600" s="459" t="str">
        <f t="shared" ca="1" si="112"/>
        <v>U</v>
      </c>
      <c r="AV600" s="459">
        <f t="shared" si="115"/>
        <v>585</v>
      </c>
      <c r="AW600" s="259" t="str">
        <f t="shared" ca="1" si="113"/>
        <v>U585</v>
      </c>
      <c r="AX600" s="268">
        <f t="shared" si="110"/>
        <v>7</v>
      </c>
      <c r="AY600" s="259" t="str">
        <f t="shared" ca="1" si="108"/>
        <v>8. Ownership - Capital Costs</v>
      </c>
      <c r="AZ600" s="268" t="s">
        <v>1214</v>
      </c>
      <c r="BA600" s="259" t="s">
        <v>1243</v>
      </c>
      <c r="BB600" s="259">
        <v>2035</v>
      </c>
      <c r="BC600" s="259" t="str">
        <f t="shared" ca="1" si="114"/>
        <v>7_U585_Pipeline_build-out_2035</v>
      </c>
      <c r="BD600" s="259" t="s">
        <v>540</v>
      </c>
      <c r="BE600" s="259"/>
      <c r="BF600" s="268" t="str">
        <f t="shared" si="111"/>
        <v>&gt;=0</v>
      </c>
      <c r="BG600" s="268" t="s">
        <v>85</v>
      </c>
      <c r="BH600" s="268" t="s">
        <v>85</v>
      </c>
    </row>
    <row r="601" spans="1:60" ht="13.5" hidden="1" customHeight="1" thickBot="1">
      <c r="A601" s="185"/>
      <c r="B601" s="584"/>
      <c r="C601" s="228"/>
      <c r="D601" s="585"/>
      <c r="E601" s="585"/>
      <c r="F601" s="456"/>
      <c r="G601" s="456"/>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457"/>
      <c r="AF601" s="457"/>
      <c r="AG601" s="457"/>
      <c r="AH601" s="457"/>
      <c r="AI601" s="457"/>
      <c r="AJ601" s="457"/>
      <c r="AK601" s="457"/>
      <c r="AL601" s="457"/>
      <c r="AM601" s="457"/>
      <c r="AN601" s="457"/>
      <c r="AO601" s="458"/>
      <c r="AQ601" s="84" t="s">
        <v>395</v>
      </c>
      <c r="AU601" s="459" t="str">
        <f t="shared" ca="1" si="112"/>
        <v>V</v>
      </c>
      <c r="AV601" s="459">
        <f t="shared" si="115"/>
        <v>585</v>
      </c>
      <c r="AW601" s="259" t="str">
        <f t="shared" ca="1" si="113"/>
        <v>V585</v>
      </c>
      <c r="AX601" s="268">
        <f t="shared" si="110"/>
        <v>7</v>
      </c>
      <c r="AY601" s="259" t="str">
        <f t="shared" ca="1" si="108"/>
        <v>8. Ownership - Capital Costs</v>
      </c>
      <c r="AZ601" s="268" t="s">
        <v>1214</v>
      </c>
      <c r="BA601" s="259" t="s">
        <v>1243</v>
      </c>
      <c r="BB601" s="259">
        <v>2036</v>
      </c>
      <c r="BC601" s="259" t="str">
        <f t="shared" ca="1" si="114"/>
        <v>7_V585_Pipeline_build-out_2036</v>
      </c>
      <c r="BD601" s="259" t="s">
        <v>540</v>
      </c>
      <c r="BE601" s="259"/>
      <c r="BF601" s="268" t="str">
        <f t="shared" si="111"/>
        <v>&gt;=0</v>
      </c>
      <c r="BG601" s="268" t="s">
        <v>85</v>
      </c>
      <c r="BH601" s="268" t="s">
        <v>85</v>
      </c>
    </row>
    <row r="602" spans="1:60" ht="13.5" hidden="1" customHeight="1" thickBot="1">
      <c r="A602" s="185"/>
      <c r="B602" s="584"/>
      <c r="C602" s="228"/>
      <c r="D602" s="585"/>
      <c r="E602" s="585"/>
      <c r="F602" s="456"/>
      <c r="G602" s="456"/>
      <c r="H602" s="456"/>
      <c r="I602" s="456"/>
      <c r="J602" s="456"/>
      <c r="K602" s="456"/>
      <c r="L602" s="456"/>
      <c r="M602" s="456"/>
      <c r="N602" s="456"/>
      <c r="O602" s="456"/>
      <c r="P602" s="456"/>
      <c r="Q602" s="456"/>
      <c r="R602" s="456"/>
      <c r="S602" s="456"/>
      <c r="T602" s="456"/>
      <c r="U602" s="456"/>
      <c r="V602" s="456"/>
      <c r="W602" s="456"/>
      <c r="X602" s="456"/>
      <c r="Y602" s="456"/>
      <c r="Z602" s="456"/>
      <c r="AA602" s="456"/>
      <c r="AB602" s="456"/>
      <c r="AC602" s="456"/>
      <c r="AD602" s="456"/>
      <c r="AE602" s="457"/>
      <c r="AF602" s="457"/>
      <c r="AG602" s="457"/>
      <c r="AH602" s="457"/>
      <c r="AI602" s="457"/>
      <c r="AJ602" s="457"/>
      <c r="AK602" s="457"/>
      <c r="AL602" s="457"/>
      <c r="AM602" s="457"/>
      <c r="AN602" s="457"/>
      <c r="AO602" s="458"/>
      <c r="AQ602" s="84" t="s">
        <v>395</v>
      </c>
      <c r="AU602" s="459" t="str">
        <f t="shared" ca="1" si="112"/>
        <v>W</v>
      </c>
      <c r="AV602" s="459">
        <f t="shared" si="115"/>
        <v>585</v>
      </c>
      <c r="AW602" s="259" t="str">
        <f t="shared" ca="1" si="113"/>
        <v>W585</v>
      </c>
      <c r="AX602" s="268">
        <f t="shared" si="110"/>
        <v>7</v>
      </c>
      <c r="AY602" s="259" t="str">
        <f t="shared" ca="1" si="108"/>
        <v>8. Ownership - Capital Costs</v>
      </c>
      <c r="AZ602" s="268" t="s">
        <v>1214</v>
      </c>
      <c r="BA602" s="259" t="s">
        <v>1243</v>
      </c>
      <c r="BB602" s="259">
        <v>2037</v>
      </c>
      <c r="BC602" s="259" t="str">
        <f t="shared" ca="1" si="114"/>
        <v>7_W585_Pipeline_build-out_2037</v>
      </c>
      <c r="BD602" s="259" t="s">
        <v>540</v>
      </c>
      <c r="BE602" s="259"/>
      <c r="BF602" s="268" t="str">
        <f t="shared" si="111"/>
        <v>&gt;=0</v>
      </c>
      <c r="BG602" s="268" t="s">
        <v>85</v>
      </c>
      <c r="BH602" s="268" t="s">
        <v>85</v>
      </c>
    </row>
    <row r="603" spans="1:60" ht="13.5" hidden="1" customHeight="1" thickBot="1">
      <c r="A603" s="185"/>
      <c r="B603" s="584"/>
      <c r="C603" s="228"/>
      <c r="D603" s="585"/>
      <c r="E603" s="585"/>
      <c r="F603" s="456"/>
      <c r="G603" s="456"/>
      <c r="H603" s="456"/>
      <c r="I603" s="456"/>
      <c r="J603" s="456"/>
      <c r="K603" s="456"/>
      <c r="L603" s="456"/>
      <c r="M603" s="456"/>
      <c r="N603" s="456"/>
      <c r="O603" s="456"/>
      <c r="P603" s="456"/>
      <c r="Q603" s="456"/>
      <c r="R603" s="456"/>
      <c r="S603" s="456"/>
      <c r="T603" s="456"/>
      <c r="U603" s="456"/>
      <c r="V603" s="456"/>
      <c r="W603" s="456"/>
      <c r="X603" s="456"/>
      <c r="Y603" s="456"/>
      <c r="Z603" s="456"/>
      <c r="AA603" s="456"/>
      <c r="AB603" s="456"/>
      <c r="AC603" s="456"/>
      <c r="AD603" s="456"/>
      <c r="AE603" s="457"/>
      <c r="AF603" s="457"/>
      <c r="AG603" s="457"/>
      <c r="AH603" s="457"/>
      <c r="AI603" s="457"/>
      <c r="AJ603" s="457"/>
      <c r="AK603" s="457"/>
      <c r="AL603" s="457"/>
      <c r="AM603" s="457"/>
      <c r="AN603" s="457"/>
      <c r="AO603" s="458"/>
      <c r="AQ603" s="84" t="s">
        <v>395</v>
      </c>
      <c r="AU603" s="459" t="str">
        <f t="shared" ca="1" si="112"/>
        <v>X</v>
      </c>
      <c r="AV603" s="459">
        <f t="shared" si="115"/>
        <v>585</v>
      </c>
      <c r="AW603" s="259" t="str">
        <f t="shared" ca="1" si="113"/>
        <v>X585</v>
      </c>
      <c r="AX603" s="268">
        <f t="shared" si="110"/>
        <v>7</v>
      </c>
      <c r="AY603" s="259" t="str">
        <f t="shared" ca="1" si="108"/>
        <v>8. Ownership - Capital Costs</v>
      </c>
      <c r="AZ603" s="268" t="s">
        <v>1214</v>
      </c>
      <c r="BA603" s="259" t="s">
        <v>1243</v>
      </c>
      <c r="BB603" s="259">
        <v>2038</v>
      </c>
      <c r="BC603" s="259" t="str">
        <f t="shared" ca="1" si="114"/>
        <v>7_X585_Pipeline_build-out_2038</v>
      </c>
      <c r="BD603" s="259" t="s">
        <v>540</v>
      </c>
      <c r="BE603" s="259"/>
      <c r="BF603" s="268" t="str">
        <f t="shared" si="111"/>
        <v>&gt;=0</v>
      </c>
      <c r="BG603" s="268" t="s">
        <v>85</v>
      </c>
      <c r="BH603" s="268" t="s">
        <v>85</v>
      </c>
    </row>
    <row r="604" spans="1:60" ht="13.5" hidden="1" customHeight="1" thickBot="1">
      <c r="A604" s="185"/>
      <c r="B604" s="584"/>
      <c r="C604" s="228"/>
      <c r="D604" s="585"/>
      <c r="E604" s="585"/>
      <c r="F604" s="456"/>
      <c r="G604" s="456"/>
      <c r="H604" s="456"/>
      <c r="I604" s="456"/>
      <c r="J604" s="456"/>
      <c r="K604" s="456"/>
      <c r="L604" s="456"/>
      <c r="M604" s="456"/>
      <c r="N604" s="456"/>
      <c r="O604" s="456"/>
      <c r="P604" s="456"/>
      <c r="Q604" s="456"/>
      <c r="R604" s="456"/>
      <c r="S604" s="456"/>
      <c r="T604" s="456"/>
      <c r="U604" s="456"/>
      <c r="V604" s="456"/>
      <c r="W604" s="456"/>
      <c r="X604" s="456"/>
      <c r="Y604" s="456"/>
      <c r="Z604" s="456"/>
      <c r="AA604" s="456"/>
      <c r="AB604" s="456"/>
      <c r="AC604" s="456"/>
      <c r="AD604" s="456"/>
      <c r="AE604" s="457"/>
      <c r="AF604" s="457"/>
      <c r="AG604" s="457"/>
      <c r="AH604" s="457"/>
      <c r="AI604" s="457"/>
      <c r="AJ604" s="457"/>
      <c r="AK604" s="457"/>
      <c r="AL604" s="457"/>
      <c r="AM604" s="457"/>
      <c r="AN604" s="457"/>
      <c r="AO604" s="458"/>
      <c r="AQ604" s="84" t="s">
        <v>395</v>
      </c>
      <c r="AU604" s="459" t="str">
        <f t="shared" ca="1" si="112"/>
        <v>Y</v>
      </c>
      <c r="AV604" s="459">
        <f t="shared" si="115"/>
        <v>585</v>
      </c>
      <c r="AW604" s="259" t="str">
        <f t="shared" ca="1" si="113"/>
        <v>Y585</v>
      </c>
      <c r="AX604" s="268">
        <f t="shared" si="110"/>
        <v>7</v>
      </c>
      <c r="AY604" s="259" t="str">
        <f t="shared" ca="1" si="108"/>
        <v>8. Ownership - Capital Costs</v>
      </c>
      <c r="AZ604" s="268" t="s">
        <v>1214</v>
      </c>
      <c r="BA604" s="259" t="s">
        <v>1243</v>
      </c>
      <c r="BB604" s="259">
        <v>2039</v>
      </c>
      <c r="BC604" s="259" t="str">
        <f t="shared" ca="1" si="114"/>
        <v>7_Y585_Pipeline_build-out_2039</v>
      </c>
      <c r="BD604" s="259" t="s">
        <v>540</v>
      </c>
      <c r="BE604" s="259"/>
      <c r="BF604" s="268" t="str">
        <f t="shared" si="111"/>
        <v>&gt;=0</v>
      </c>
      <c r="BG604" s="268" t="s">
        <v>85</v>
      </c>
      <c r="BH604" s="268" t="s">
        <v>85</v>
      </c>
    </row>
    <row r="605" spans="1:60" ht="13.5" hidden="1" customHeight="1" thickBot="1">
      <c r="A605" s="185"/>
      <c r="B605" s="584"/>
      <c r="C605" s="228"/>
      <c r="D605" s="585"/>
      <c r="E605" s="585"/>
      <c r="F605" s="456"/>
      <c r="G605" s="456"/>
      <c r="H605" s="456"/>
      <c r="I605" s="456"/>
      <c r="J605" s="456"/>
      <c r="K605" s="456"/>
      <c r="L605" s="456"/>
      <c r="M605" s="456"/>
      <c r="N605" s="456"/>
      <c r="O605" s="456"/>
      <c r="P605" s="456"/>
      <c r="Q605" s="456"/>
      <c r="R605" s="456"/>
      <c r="S605" s="456"/>
      <c r="T605" s="456"/>
      <c r="U605" s="456"/>
      <c r="V605" s="456"/>
      <c r="W605" s="456"/>
      <c r="X605" s="456"/>
      <c r="Y605" s="456"/>
      <c r="Z605" s="456"/>
      <c r="AA605" s="456"/>
      <c r="AB605" s="456"/>
      <c r="AC605" s="456"/>
      <c r="AD605" s="456"/>
      <c r="AE605" s="457"/>
      <c r="AF605" s="457"/>
      <c r="AG605" s="457"/>
      <c r="AH605" s="457"/>
      <c r="AI605" s="457"/>
      <c r="AJ605" s="457"/>
      <c r="AK605" s="457"/>
      <c r="AL605" s="457"/>
      <c r="AM605" s="457"/>
      <c r="AN605" s="457"/>
      <c r="AO605" s="458"/>
      <c r="AQ605" s="84" t="s">
        <v>395</v>
      </c>
      <c r="AU605" s="459" t="str">
        <f t="shared" ca="1" si="112"/>
        <v>Z</v>
      </c>
      <c r="AV605" s="459">
        <f t="shared" si="115"/>
        <v>585</v>
      </c>
      <c r="AW605" s="259" t="str">
        <f t="shared" ca="1" si="113"/>
        <v>Z585</v>
      </c>
      <c r="AX605" s="268">
        <f t="shared" si="110"/>
        <v>7</v>
      </c>
      <c r="AY605" s="259" t="str">
        <f t="shared" ca="1" si="108"/>
        <v>8. Ownership - Capital Costs</v>
      </c>
      <c r="AZ605" s="268" t="s">
        <v>1214</v>
      </c>
      <c r="BA605" s="259" t="s">
        <v>1243</v>
      </c>
      <c r="BB605" s="259">
        <v>2040</v>
      </c>
      <c r="BC605" s="259" t="str">
        <f t="shared" ca="1" si="114"/>
        <v>7_Z585_Pipeline_build-out_2040</v>
      </c>
      <c r="BD605" s="259" t="s">
        <v>540</v>
      </c>
      <c r="BE605" s="259"/>
      <c r="BF605" s="268" t="str">
        <f t="shared" si="111"/>
        <v>&gt;=0</v>
      </c>
      <c r="BG605" s="268" t="s">
        <v>85</v>
      </c>
      <c r="BH605" s="268" t="s">
        <v>85</v>
      </c>
    </row>
    <row r="606" spans="1:60" ht="13.5" hidden="1" customHeight="1" thickBot="1">
      <c r="A606" s="185"/>
      <c r="B606" s="584"/>
      <c r="C606" s="228"/>
      <c r="D606" s="585"/>
      <c r="E606" s="585"/>
      <c r="F606" s="456"/>
      <c r="G606" s="456"/>
      <c r="H606" s="456"/>
      <c r="I606" s="456"/>
      <c r="J606" s="456"/>
      <c r="K606" s="456"/>
      <c r="L606" s="456"/>
      <c r="M606" s="456"/>
      <c r="N606" s="456"/>
      <c r="O606" s="456"/>
      <c r="P606" s="456"/>
      <c r="Q606" s="456"/>
      <c r="R606" s="456"/>
      <c r="S606" s="456"/>
      <c r="T606" s="456"/>
      <c r="U606" s="456"/>
      <c r="V606" s="456"/>
      <c r="W606" s="456"/>
      <c r="X606" s="456"/>
      <c r="Y606" s="456"/>
      <c r="Z606" s="456"/>
      <c r="AA606" s="456"/>
      <c r="AB606" s="456"/>
      <c r="AC606" s="456"/>
      <c r="AD606" s="456"/>
      <c r="AE606" s="457"/>
      <c r="AF606" s="457"/>
      <c r="AG606" s="457"/>
      <c r="AH606" s="457"/>
      <c r="AI606" s="457"/>
      <c r="AJ606" s="457"/>
      <c r="AK606" s="457"/>
      <c r="AL606" s="457"/>
      <c r="AM606" s="457"/>
      <c r="AN606" s="457"/>
      <c r="AO606" s="458"/>
      <c r="AQ606" s="84" t="s">
        <v>395</v>
      </c>
      <c r="AU606" s="459" t="str">
        <f t="shared" ca="1" si="112"/>
        <v>AA</v>
      </c>
      <c r="AV606" s="459">
        <f t="shared" si="115"/>
        <v>585</v>
      </c>
      <c r="AW606" s="259" t="str">
        <f t="shared" ca="1" si="113"/>
        <v>AA585</v>
      </c>
      <c r="AX606" s="268">
        <f t="shared" si="110"/>
        <v>7</v>
      </c>
      <c r="AY606" s="259" t="str">
        <f t="shared" ca="1" si="108"/>
        <v>8. Ownership - Capital Costs</v>
      </c>
      <c r="AZ606" s="268" t="s">
        <v>1214</v>
      </c>
      <c r="BA606" s="259" t="s">
        <v>1243</v>
      </c>
      <c r="BB606" s="259">
        <v>2041</v>
      </c>
      <c r="BC606" s="259" t="str">
        <f t="shared" ca="1" si="114"/>
        <v>7_AA585_Pipeline_build-out_2041</v>
      </c>
      <c r="BD606" s="259" t="s">
        <v>540</v>
      </c>
      <c r="BE606" s="259"/>
      <c r="BF606" s="268" t="str">
        <f t="shared" si="111"/>
        <v>&gt;=0</v>
      </c>
      <c r="BG606" s="268" t="s">
        <v>85</v>
      </c>
      <c r="BH606" s="268" t="s">
        <v>85</v>
      </c>
    </row>
    <row r="607" spans="1:60" ht="13.5" hidden="1" customHeight="1" thickBot="1">
      <c r="A607" s="185"/>
      <c r="B607" s="584"/>
      <c r="C607" s="228"/>
      <c r="D607" s="585"/>
      <c r="E607" s="585"/>
      <c r="F607" s="456"/>
      <c r="G607" s="456"/>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457"/>
      <c r="AF607" s="457"/>
      <c r="AG607" s="457"/>
      <c r="AH607" s="457"/>
      <c r="AI607" s="457"/>
      <c r="AJ607" s="457"/>
      <c r="AK607" s="457"/>
      <c r="AL607" s="457"/>
      <c r="AM607" s="457"/>
      <c r="AN607" s="457"/>
      <c r="AO607" s="458"/>
      <c r="AQ607" s="84" t="s">
        <v>395</v>
      </c>
      <c r="AU607" s="459" t="str">
        <f t="shared" ca="1" si="112"/>
        <v>AB</v>
      </c>
      <c r="AV607" s="459">
        <f t="shared" si="115"/>
        <v>585</v>
      </c>
      <c r="AW607" s="259" t="str">
        <f t="shared" ca="1" si="113"/>
        <v>AB585</v>
      </c>
      <c r="AX607" s="268">
        <f t="shared" si="110"/>
        <v>7</v>
      </c>
      <c r="AY607" s="259" t="str">
        <f t="shared" ca="1" si="108"/>
        <v>8. Ownership - Capital Costs</v>
      </c>
      <c r="AZ607" s="268" t="s">
        <v>1214</v>
      </c>
      <c r="BA607" s="259" t="s">
        <v>1243</v>
      </c>
      <c r="BB607" s="259">
        <v>2042</v>
      </c>
      <c r="BC607" s="259" t="str">
        <f t="shared" ca="1" si="114"/>
        <v>7_AB585_Pipeline_build-out_2042</v>
      </c>
      <c r="BD607" s="259" t="s">
        <v>540</v>
      </c>
      <c r="BE607" s="259"/>
      <c r="BF607" s="268" t="str">
        <f t="shared" si="111"/>
        <v>&gt;=0</v>
      </c>
      <c r="BG607" s="268" t="s">
        <v>85</v>
      </c>
      <c r="BH607" s="268" t="s">
        <v>85</v>
      </c>
    </row>
    <row r="608" spans="1:60" ht="13.5" hidden="1" customHeight="1" thickBot="1">
      <c r="A608" s="185"/>
      <c r="B608" s="584"/>
      <c r="C608" s="228"/>
      <c r="D608" s="585"/>
      <c r="E608" s="585"/>
      <c r="F608" s="456"/>
      <c r="G608" s="456"/>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457"/>
      <c r="AF608" s="457"/>
      <c r="AG608" s="457"/>
      <c r="AH608" s="457"/>
      <c r="AI608" s="457"/>
      <c r="AJ608" s="457"/>
      <c r="AK608" s="457"/>
      <c r="AL608" s="457"/>
      <c r="AM608" s="457"/>
      <c r="AN608" s="457"/>
      <c r="AO608" s="458"/>
      <c r="AQ608" s="84" t="s">
        <v>395</v>
      </c>
      <c r="AU608" s="459" t="str">
        <f t="shared" ca="1" si="112"/>
        <v>AC</v>
      </c>
      <c r="AV608" s="459">
        <f t="shared" si="115"/>
        <v>585</v>
      </c>
      <c r="AW608" s="259" t="str">
        <f t="shared" ca="1" si="113"/>
        <v>AC585</v>
      </c>
      <c r="AX608" s="268">
        <f t="shared" si="110"/>
        <v>7</v>
      </c>
      <c r="AY608" s="259" t="str">
        <f t="shared" ca="1" si="108"/>
        <v>8. Ownership - Capital Costs</v>
      </c>
      <c r="AZ608" s="268" t="s">
        <v>1214</v>
      </c>
      <c r="BA608" s="259" t="s">
        <v>1243</v>
      </c>
      <c r="BB608" s="259">
        <v>2043</v>
      </c>
      <c r="BC608" s="259" t="str">
        <f t="shared" ca="1" si="114"/>
        <v>7_AC585_Pipeline_build-out_2043</v>
      </c>
      <c r="BD608" s="259" t="s">
        <v>540</v>
      </c>
      <c r="BE608" s="259"/>
      <c r="BF608" s="268" t="str">
        <f t="shared" si="111"/>
        <v>&gt;=0</v>
      </c>
      <c r="BG608" s="268" t="s">
        <v>85</v>
      </c>
      <c r="BH608" s="268" t="s">
        <v>85</v>
      </c>
    </row>
    <row r="609" spans="1:60" ht="13.5" hidden="1" customHeight="1" thickBot="1">
      <c r="A609" s="185"/>
      <c r="B609" s="584"/>
      <c r="C609" s="228"/>
      <c r="D609" s="585"/>
      <c r="E609" s="585"/>
      <c r="F609" s="456"/>
      <c r="G609" s="456"/>
      <c r="H609" s="456"/>
      <c r="I609" s="456"/>
      <c r="J609" s="456"/>
      <c r="K609" s="456"/>
      <c r="L609" s="456"/>
      <c r="M609" s="456"/>
      <c r="N609" s="456"/>
      <c r="O609" s="456"/>
      <c r="P609" s="456"/>
      <c r="Q609" s="456"/>
      <c r="R609" s="456"/>
      <c r="S609" s="456"/>
      <c r="T609" s="456"/>
      <c r="U609" s="456"/>
      <c r="V609" s="456"/>
      <c r="W609" s="456"/>
      <c r="X609" s="456"/>
      <c r="Y609" s="456"/>
      <c r="Z609" s="456"/>
      <c r="AA609" s="456"/>
      <c r="AB609" s="456"/>
      <c r="AC609" s="456"/>
      <c r="AD609" s="456"/>
      <c r="AE609" s="457"/>
      <c r="AF609" s="457"/>
      <c r="AG609" s="457"/>
      <c r="AH609" s="457"/>
      <c r="AI609" s="457"/>
      <c r="AJ609" s="457"/>
      <c r="AK609" s="457"/>
      <c r="AL609" s="457"/>
      <c r="AM609" s="457"/>
      <c r="AN609" s="457"/>
      <c r="AO609" s="458"/>
      <c r="AQ609" s="84" t="s">
        <v>395</v>
      </c>
      <c r="AU609" s="459" t="str">
        <f t="shared" ca="1" si="112"/>
        <v>AD</v>
      </c>
      <c r="AV609" s="459">
        <f t="shared" si="115"/>
        <v>585</v>
      </c>
      <c r="AW609" s="259" t="str">
        <f t="shared" ca="1" si="113"/>
        <v>AD585</v>
      </c>
      <c r="AX609" s="268">
        <f t="shared" si="110"/>
        <v>7</v>
      </c>
      <c r="AY609" s="259" t="str">
        <f t="shared" ca="1" si="108"/>
        <v>8. Ownership - Capital Costs</v>
      </c>
      <c r="AZ609" s="268" t="s">
        <v>1214</v>
      </c>
      <c r="BA609" s="259" t="s">
        <v>1243</v>
      </c>
      <c r="BB609" s="259">
        <v>2044</v>
      </c>
      <c r="BC609" s="259" t="str">
        <f t="shared" ca="1" si="114"/>
        <v>7_AD585_Pipeline_build-out_2044</v>
      </c>
      <c r="BD609" s="259" t="s">
        <v>540</v>
      </c>
      <c r="BE609" s="259"/>
      <c r="BF609" s="268" t="str">
        <f t="shared" si="111"/>
        <v>&gt;=0</v>
      </c>
      <c r="BG609" s="268" t="s">
        <v>85</v>
      </c>
      <c r="BH609" s="268" t="s">
        <v>85</v>
      </c>
    </row>
    <row r="610" spans="1:60" ht="13.5" hidden="1" customHeight="1" thickBot="1">
      <c r="A610" s="185"/>
      <c r="B610" s="584"/>
      <c r="C610" s="228"/>
      <c r="D610" s="585"/>
      <c r="E610" s="585"/>
      <c r="F610" s="456"/>
      <c r="G610" s="456"/>
      <c r="H610" s="456"/>
      <c r="I610" s="456"/>
      <c r="J610" s="456"/>
      <c r="K610" s="456"/>
      <c r="L610" s="456"/>
      <c r="M610" s="456"/>
      <c r="N610" s="456"/>
      <c r="O610" s="456"/>
      <c r="P610" s="456"/>
      <c r="Q610" s="456"/>
      <c r="R610" s="456"/>
      <c r="S610" s="456"/>
      <c r="T610" s="456"/>
      <c r="U610" s="456"/>
      <c r="V610" s="456"/>
      <c r="W610" s="456"/>
      <c r="X610" s="456"/>
      <c r="Y610" s="456"/>
      <c r="Z610" s="456"/>
      <c r="AA610" s="456"/>
      <c r="AB610" s="456"/>
      <c r="AC610" s="456"/>
      <c r="AD610" s="456"/>
      <c r="AE610" s="457"/>
      <c r="AF610" s="457"/>
      <c r="AG610" s="457"/>
      <c r="AH610" s="457"/>
      <c r="AI610" s="457"/>
      <c r="AJ610" s="457"/>
      <c r="AK610" s="457"/>
      <c r="AL610" s="457"/>
      <c r="AM610" s="457"/>
      <c r="AN610" s="457"/>
      <c r="AO610" s="458"/>
      <c r="AQ610" s="84" t="s">
        <v>395</v>
      </c>
      <c r="AU610" s="459" t="str">
        <f t="shared" ca="1" si="112"/>
        <v>AE</v>
      </c>
      <c r="AV610" s="459">
        <f t="shared" si="115"/>
        <v>585</v>
      </c>
      <c r="AW610" s="259" t="str">
        <f t="shared" ca="1" si="113"/>
        <v>AE585</v>
      </c>
      <c r="AX610" s="268">
        <f t="shared" si="110"/>
        <v>7</v>
      </c>
      <c r="AY610" s="259" t="str">
        <f t="shared" ca="1" si="108"/>
        <v>8. Ownership - Capital Costs</v>
      </c>
      <c r="AZ610" s="268" t="s">
        <v>1214</v>
      </c>
      <c r="BA610" s="259" t="s">
        <v>1243</v>
      </c>
      <c r="BB610" s="259">
        <v>2045</v>
      </c>
      <c r="BC610" s="259" t="str">
        <f t="shared" ca="1" si="114"/>
        <v>7_AE585_Pipeline_build-out_2045</v>
      </c>
      <c r="BD610" s="259" t="s">
        <v>540</v>
      </c>
      <c r="BE610" s="259"/>
      <c r="BF610" s="268" t="str">
        <f t="shared" si="111"/>
        <v>&gt;=0</v>
      </c>
      <c r="BG610" s="268" t="s">
        <v>85</v>
      </c>
      <c r="BH610" s="268" t="s">
        <v>85</v>
      </c>
    </row>
    <row r="611" spans="1:60" ht="13.5" hidden="1" customHeight="1" thickBot="1">
      <c r="A611" s="185"/>
      <c r="B611" s="584"/>
      <c r="C611" s="228"/>
      <c r="D611" s="585"/>
      <c r="E611" s="585"/>
      <c r="F611" s="456"/>
      <c r="G611" s="456"/>
      <c r="H611" s="456"/>
      <c r="I611" s="456"/>
      <c r="J611" s="456"/>
      <c r="K611" s="456"/>
      <c r="L611" s="456"/>
      <c r="M611" s="456"/>
      <c r="N611" s="456"/>
      <c r="O611" s="456"/>
      <c r="P611" s="456"/>
      <c r="Q611" s="456"/>
      <c r="R611" s="456"/>
      <c r="S611" s="456"/>
      <c r="T611" s="456"/>
      <c r="U611" s="456"/>
      <c r="V611" s="456"/>
      <c r="W611" s="456"/>
      <c r="X611" s="456"/>
      <c r="Y611" s="456"/>
      <c r="Z611" s="456"/>
      <c r="AA611" s="456"/>
      <c r="AB611" s="456"/>
      <c r="AC611" s="456"/>
      <c r="AD611" s="456"/>
      <c r="AE611" s="457"/>
      <c r="AF611" s="457"/>
      <c r="AG611" s="457"/>
      <c r="AH611" s="457"/>
      <c r="AI611" s="457"/>
      <c r="AJ611" s="457"/>
      <c r="AK611" s="457"/>
      <c r="AL611" s="457"/>
      <c r="AM611" s="457"/>
      <c r="AN611" s="457"/>
      <c r="AO611" s="458"/>
      <c r="AQ611" s="84" t="s">
        <v>395</v>
      </c>
      <c r="AU611" s="459" t="str">
        <f t="shared" ca="1" si="112"/>
        <v>AF</v>
      </c>
      <c r="AV611" s="459">
        <f t="shared" si="115"/>
        <v>585</v>
      </c>
      <c r="AW611" s="259" t="str">
        <f t="shared" ca="1" si="113"/>
        <v>AF585</v>
      </c>
      <c r="AX611" s="268">
        <f t="shared" si="110"/>
        <v>7</v>
      </c>
      <c r="AY611" s="259" t="str">
        <f t="shared" ca="1" si="108"/>
        <v>8. Ownership - Capital Costs</v>
      </c>
      <c r="AZ611" s="268" t="s">
        <v>1214</v>
      </c>
      <c r="BA611" s="259" t="s">
        <v>1243</v>
      </c>
      <c r="BB611" s="259">
        <v>2046</v>
      </c>
      <c r="BC611" s="259" t="str">
        <f t="shared" ca="1" si="114"/>
        <v>7_AF585_Pipeline_build-out_2046</v>
      </c>
      <c r="BD611" s="259" t="s">
        <v>540</v>
      </c>
      <c r="BE611" s="259"/>
      <c r="BF611" s="268" t="str">
        <f t="shared" si="111"/>
        <v>&gt;=0</v>
      </c>
      <c r="BG611" s="268" t="s">
        <v>85</v>
      </c>
      <c r="BH611" s="268" t="s">
        <v>85</v>
      </c>
    </row>
    <row r="612" spans="1:60" ht="13.5" hidden="1" customHeight="1" thickBot="1">
      <c r="A612" s="185"/>
      <c r="B612" s="584"/>
      <c r="C612" s="228"/>
      <c r="D612" s="585"/>
      <c r="E612" s="585"/>
      <c r="F612" s="456"/>
      <c r="G612" s="456"/>
      <c r="H612" s="456"/>
      <c r="I612" s="456"/>
      <c r="J612" s="456"/>
      <c r="K612" s="456"/>
      <c r="L612" s="456"/>
      <c r="M612" s="456"/>
      <c r="N612" s="456"/>
      <c r="O612" s="456"/>
      <c r="P612" s="456"/>
      <c r="Q612" s="456"/>
      <c r="R612" s="456"/>
      <c r="S612" s="456"/>
      <c r="T612" s="456"/>
      <c r="U612" s="456"/>
      <c r="V612" s="456"/>
      <c r="W612" s="456"/>
      <c r="X612" s="456"/>
      <c r="Y612" s="456"/>
      <c r="Z612" s="456"/>
      <c r="AA612" s="456"/>
      <c r="AB612" s="456"/>
      <c r="AC612" s="456"/>
      <c r="AD612" s="456"/>
      <c r="AE612" s="457"/>
      <c r="AF612" s="457"/>
      <c r="AG612" s="457"/>
      <c r="AH612" s="457"/>
      <c r="AI612" s="457"/>
      <c r="AJ612" s="457"/>
      <c r="AK612" s="457"/>
      <c r="AL612" s="457"/>
      <c r="AM612" s="457"/>
      <c r="AN612" s="457"/>
      <c r="AO612" s="458"/>
      <c r="AQ612" s="84" t="s">
        <v>395</v>
      </c>
      <c r="AU612" s="459" t="str">
        <f t="shared" ca="1" si="112"/>
        <v>AG</v>
      </c>
      <c r="AV612" s="459">
        <f t="shared" si="115"/>
        <v>585</v>
      </c>
      <c r="AW612" s="259" t="str">
        <f t="shared" ca="1" si="113"/>
        <v>AG585</v>
      </c>
      <c r="AX612" s="268">
        <f t="shared" si="110"/>
        <v>7</v>
      </c>
      <c r="AY612" s="259" t="str">
        <f t="shared" ca="1" si="108"/>
        <v>8. Ownership - Capital Costs</v>
      </c>
      <c r="AZ612" s="268" t="s">
        <v>1214</v>
      </c>
      <c r="BA612" s="259" t="s">
        <v>1243</v>
      </c>
      <c r="BB612" s="259">
        <v>2047</v>
      </c>
      <c r="BC612" s="259" t="str">
        <f t="shared" ca="1" si="114"/>
        <v>7_AG585_Pipeline_build-out_2047</v>
      </c>
      <c r="BD612" s="259" t="s">
        <v>540</v>
      </c>
      <c r="BE612" s="259"/>
      <c r="BF612" s="268" t="str">
        <f t="shared" si="111"/>
        <v>&gt;=0</v>
      </c>
      <c r="BG612" s="268" t="s">
        <v>85</v>
      </c>
      <c r="BH612" s="268" t="s">
        <v>85</v>
      </c>
    </row>
    <row r="613" spans="1:60" ht="13.5" hidden="1" customHeight="1" thickBot="1">
      <c r="A613" s="185"/>
      <c r="B613" s="584"/>
      <c r="C613" s="228"/>
      <c r="D613" s="585"/>
      <c r="E613" s="585"/>
      <c r="F613" s="456"/>
      <c r="G613" s="456"/>
      <c r="H613" s="456"/>
      <c r="I613" s="456"/>
      <c r="J613" s="456"/>
      <c r="K613" s="456"/>
      <c r="L613" s="456"/>
      <c r="M613" s="456"/>
      <c r="N613" s="456"/>
      <c r="O613" s="456"/>
      <c r="P613" s="456"/>
      <c r="Q613" s="456"/>
      <c r="R613" s="456"/>
      <c r="S613" s="456"/>
      <c r="T613" s="456"/>
      <c r="U613" s="456"/>
      <c r="V613" s="456"/>
      <c r="W613" s="456"/>
      <c r="X613" s="456"/>
      <c r="Y613" s="456"/>
      <c r="Z613" s="456"/>
      <c r="AA613" s="456"/>
      <c r="AB613" s="456"/>
      <c r="AC613" s="456"/>
      <c r="AD613" s="456"/>
      <c r="AE613" s="457"/>
      <c r="AF613" s="457"/>
      <c r="AG613" s="457"/>
      <c r="AH613" s="457"/>
      <c r="AI613" s="457"/>
      <c r="AJ613" s="457"/>
      <c r="AK613" s="457"/>
      <c r="AL613" s="457"/>
      <c r="AM613" s="457"/>
      <c r="AN613" s="457"/>
      <c r="AO613" s="458"/>
      <c r="AQ613" s="84" t="s">
        <v>395</v>
      </c>
      <c r="AU613" s="459" t="str">
        <f t="shared" ca="1" si="112"/>
        <v>AH</v>
      </c>
      <c r="AV613" s="459">
        <f t="shared" si="115"/>
        <v>585</v>
      </c>
      <c r="AW613" s="259" t="str">
        <f t="shared" ca="1" si="113"/>
        <v>AH585</v>
      </c>
      <c r="AX613" s="268">
        <f t="shared" si="110"/>
        <v>7</v>
      </c>
      <c r="AY613" s="259" t="str">
        <f t="shared" ca="1" si="108"/>
        <v>8. Ownership - Capital Costs</v>
      </c>
      <c r="AZ613" s="268" t="s">
        <v>1214</v>
      </c>
      <c r="BA613" s="259" t="s">
        <v>1243</v>
      </c>
      <c r="BB613" s="259">
        <v>2048</v>
      </c>
      <c r="BC613" s="259" t="str">
        <f t="shared" ca="1" si="114"/>
        <v>7_AH585_Pipeline_build-out_2048</v>
      </c>
      <c r="BD613" s="259" t="s">
        <v>540</v>
      </c>
      <c r="BE613" s="259"/>
      <c r="BF613" s="268" t="str">
        <f t="shared" si="111"/>
        <v>&gt;=0</v>
      </c>
      <c r="BG613" s="268" t="s">
        <v>85</v>
      </c>
      <c r="BH613" s="268" t="s">
        <v>85</v>
      </c>
    </row>
    <row r="614" spans="1:60" ht="13.5" hidden="1" customHeight="1" thickBot="1">
      <c r="A614" s="185"/>
      <c r="B614" s="584"/>
      <c r="C614" s="228"/>
      <c r="D614" s="585"/>
      <c r="E614" s="585"/>
      <c r="F614" s="456"/>
      <c r="G614" s="456"/>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457"/>
      <c r="AF614" s="457"/>
      <c r="AG614" s="457"/>
      <c r="AH614" s="457"/>
      <c r="AI614" s="457"/>
      <c r="AJ614" s="457"/>
      <c r="AK614" s="457"/>
      <c r="AL614" s="457"/>
      <c r="AM614" s="457"/>
      <c r="AN614" s="457"/>
      <c r="AO614" s="458"/>
      <c r="AQ614" s="84" t="s">
        <v>395</v>
      </c>
      <c r="AU614" s="459" t="str">
        <f t="shared" ca="1" si="112"/>
        <v>AI</v>
      </c>
      <c r="AV614" s="459">
        <f t="shared" si="115"/>
        <v>585</v>
      </c>
      <c r="AW614" s="259" t="str">
        <f t="shared" ca="1" si="113"/>
        <v>AI585</v>
      </c>
      <c r="AX614" s="268">
        <f t="shared" si="110"/>
        <v>7</v>
      </c>
      <c r="AY614" s="259" t="str">
        <f t="shared" ca="1" si="108"/>
        <v>8. Ownership - Capital Costs</v>
      </c>
      <c r="AZ614" s="268" t="s">
        <v>1214</v>
      </c>
      <c r="BA614" s="259" t="s">
        <v>1243</v>
      </c>
      <c r="BB614" s="259">
        <v>2049</v>
      </c>
      <c r="BC614" s="259" t="str">
        <f t="shared" ca="1" si="114"/>
        <v>7_AI585_Pipeline_build-out_2049</v>
      </c>
      <c r="BD614" s="259" t="s">
        <v>540</v>
      </c>
      <c r="BE614" s="259"/>
      <c r="BF614" s="268" t="str">
        <f t="shared" si="111"/>
        <v>&gt;=0</v>
      </c>
      <c r="BG614" s="268" t="s">
        <v>85</v>
      </c>
      <c r="BH614" s="268" t="s">
        <v>85</v>
      </c>
    </row>
    <row r="615" spans="1:60" ht="13.5" hidden="1" customHeight="1" thickBot="1">
      <c r="A615" s="185"/>
      <c r="B615" s="584"/>
      <c r="C615" s="228"/>
      <c r="D615" s="585"/>
      <c r="E615" s="585"/>
      <c r="F615" s="456"/>
      <c r="G615" s="456"/>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457"/>
      <c r="AF615" s="457"/>
      <c r="AG615" s="457"/>
      <c r="AH615" s="457"/>
      <c r="AI615" s="457"/>
      <c r="AJ615" s="457"/>
      <c r="AK615" s="457"/>
      <c r="AL615" s="457"/>
      <c r="AM615" s="457"/>
      <c r="AN615" s="457"/>
      <c r="AO615" s="458"/>
      <c r="AQ615" s="84" t="s">
        <v>395</v>
      </c>
      <c r="AU615" s="459" t="str">
        <f t="shared" ca="1" si="112"/>
        <v>AJ</v>
      </c>
      <c r="AV615" s="459">
        <f t="shared" si="115"/>
        <v>585</v>
      </c>
      <c r="AW615" s="259" t="str">
        <f t="shared" ca="1" si="113"/>
        <v>AJ585</v>
      </c>
      <c r="AX615" s="268">
        <f t="shared" si="110"/>
        <v>7</v>
      </c>
      <c r="AY615" s="259" t="str">
        <f t="shared" ca="1" si="108"/>
        <v>8. Ownership - Capital Costs</v>
      </c>
      <c r="AZ615" s="268" t="s">
        <v>1214</v>
      </c>
      <c r="BA615" s="259" t="s">
        <v>1243</v>
      </c>
      <c r="BB615" s="259">
        <v>2050</v>
      </c>
      <c r="BC615" s="259" t="str">
        <f t="shared" ca="1" si="114"/>
        <v>7_AJ585_Pipeline_build-out_2050</v>
      </c>
      <c r="BD615" s="259" t="s">
        <v>540</v>
      </c>
      <c r="BE615" s="259"/>
      <c r="BF615" s="268" t="str">
        <f t="shared" si="111"/>
        <v>&gt;=0</v>
      </c>
      <c r="BG615" s="268" t="s">
        <v>85</v>
      </c>
      <c r="BH615" s="268" t="s">
        <v>85</v>
      </c>
    </row>
    <row r="616" spans="1:60" ht="13.5" hidden="1" customHeight="1" thickBot="1">
      <c r="A616" s="185"/>
      <c r="B616" s="584"/>
      <c r="C616" s="228"/>
      <c r="D616" s="585"/>
      <c r="E616" s="585"/>
      <c r="F616" s="456"/>
      <c r="G616" s="456"/>
      <c r="H616" s="456"/>
      <c r="I616" s="456"/>
      <c r="J616" s="456"/>
      <c r="K616" s="456"/>
      <c r="L616" s="456"/>
      <c r="M616" s="456"/>
      <c r="N616" s="456"/>
      <c r="O616" s="456"/>
      <c r="P616" s="456"/>
      <c r="Q616" s="456"/>
      <c r="R616" s="456"/>
      <c r="S616" s="456"/>
      <c r="T616" s="456"/>
      <c r="U616" s="456"/>
      <c r="V616" s="456"/>
      <c r="W616" s="456"/>
      <c r="X616" s="456"/>
      <c r="Y616" s="456"/>
      <c r="Z616" s="456"/>
      <c r="AA616" s="456"/>
      <c r="AB616" s="456"/>
      <c r="AC616" s="456"/>
      <c r="AD616" s="456"/>
      <c r="AE616" s="457"/>
      <c r="AF616" s="457"/>
      <c r="AG616" s="457"/>
      <c r="AH616" s="457"/>
      <c r="AI616" s="457"/>
      <c r="AJ616" s="457"/>
      <c r="AK616" s="457"/>
      <c r="AL616" s="457"/>
      <c r="AM616" s="457"/>
      <c r="AN616" s="457"/>
      <c r="AO616" s="458"/>
      <c r="AQ616" s="84" t="s">
        <v>395</v>
      </c>
      <c r="AU616" s="459" t="str">
        <f t="shared" ca="1" si="112"/>
        <v>AK</v>
      </c>
      <c r="AV616" s="459">
        <f t="shared" si="115"/>
        <v>585</v>
      </c>
      <c r="AW616" s="259" t="str">
        <f t="shared" ca="1" si="113"/>
        <v>AK585</v>
      </c>
      <c r="AX616" s="268">
        <f t="shared" si="110"/>
        <v>7</v>
      </c>
      <c r="AY616" s="259" t="str">
        <f t="shared" ca="1" si="108"/>
        <v>8. Ownership - Capital Costs</v>
      </c>
      <c r="AZ616" s="268" t="s">
        <v>1214</v>
      </c>
      <c r="BA616" s="259" t="s">
        <v>1243</v>
      </c>
      <c r="BB616" s="259">
        <v>2051</v>
      </c>
      <c r="BC616" s="259" t="str">
        <f t="shared" ca="1" si="114"/>
        <v>7_AK585_Pipeline_build-out_2051</v>
      </c>
      <c r="BD616" s="259" t="s">
        <v>540</v>
      </c>
      <c r="BE616" s="259"/>
      <c r="BF616" s="268" t="str">
        <f t="shared" si="111"/>
        <v>&gt;=0</v>
      </c>
      <c r="BG616" s="268" t="s">
        <v>85</v>
      </c>
      <c r="BH616" s="268" t="s">
        <v>85</v>
      </c>
    </row>
    <row r="617" spans="1:60" ht="13.5" hidden="1" customHeight="1" thickBot="1">
      <c r="A617" s="185"/>
      <c r="B617" s="584"/>
      <c r="C617" s="228"/>
      <c r="D617" s="585"/>
      <c r="E617" s="585"/>
      <c r="F617" s="456"/>
      <c r="G617" s="456"/>
      <c r="H617" s="456"/>
      <c r="I617" s="456"/>
      <c r="J617" s="456"/>
      <c r="K617" s="456"/>
      <c r="L617" s="456"/>
      <c r="M617" s="456"/>
      <c r="N617" s="456"/>
      <c r="O617" s="456"/>
      <c r="P617" s="456"/>
      <c r="Q617" s="456"/>
      <c r="R617" s="456"/>
      <c r="S617" s="456"/>
      <c r="T617" s="456"/>
      <c r="U617" s="456"/>
      <c r="V617" s="456"/>
      <c r="W617" s="456"/>
      <c r="X617" s="456"/>
      <c r="Y617" s="456"/>
      <c r="Z617" s="456"/>
      <c r="AA617" s="456"/>
      <c r="AB617" s="456"/>
      <c r="AC617" s="456"/>
      <c r="AD617" s="456"/>
      <c r="AE617" s="457"/>
      <c r="AF617" s="457"/>
      <c r="AG617" s="457"/>
      <c r="AH617" s="457"/>
      <c r="AI617" s="457"/>
      <c r="AJ617" s="457"/>
      <c r="AK617" s="457"/>
      <c r="AL617" s="457"/>
      <c r="AM617" s="457"/>
      <c r="AN617" s="457"/>
      <c r="AO617" s="458"/>
      <c r="AQ617" s="84" t="s">
        <v>395</v>
      </c>
      <c r="AU617" s="459" t="str">
        <f t="shared" ca="1" si="112"/>
        <v>AL</v>
      </c>
      <c r="AV617" s="459">
        <f t="shared" si="115"/>
        <v>585</v>
      </c>
      <c r="AW617" s="259" t="str">
        <f t="shared" ca="1" si="113"/>
        <v>AL585</v>
      </c>
      <c r="AX617" s="268">
        <f t="shared" si="110"/>
        <v>7</v>
      </c>
      <c r="AY617" s="259" t="str">
        <f t="shared" ca="1" si="108"/>
        <v>8. Ownership - Capital Costs</v>
      </c>
      <c r="AZ617" s="268" t="s">
        <v>1214</v>
      </c>
      <c r="BA617" s="259" t="s">
        <v>1243</v>
      </c>
      <c r="BB617" s="259">
        <v>2052</v>
      </c>
      <c r="BC617" s="259" t="str">
        <f t="shared" ca="1" si="114"/>
        <v>7_AL585_Pipeline_build-out_2052</v>
      </c>
      <c r="BD617" s="259" t="s">
        <v>540</v>
      </c>
      <c r="BE617" s="259"/>
      <c r="BF617" s="268" t="str">
        <f t="shared" si="111"/>
        <v>&gt;=0</v>
      </c>
      <c r="BG617" s="268" t="s">
        <v>85</v>
      </c>
      <c r="BH617" s="268" t="s">
        <v>85</v>
      </c>
    </row>
    <row r="618" spans="1:60" ht="13.5" hidden="1" customHeight="1" thickBot="1">
      <c r="A618" s="185"/>
      <c r="B618" s="584"/>
      <c r="C618" s="228"/>
      <c r="D618" s="585"/>
      <c r="E618" s="585"/>
      <c r="F618" s="456"/>
      <c r="G618" s="456"/>
      <c r="H618" s="456"/>
      <c r="I618" s="456"/>
      <c r="J618" s="456"/>
      <c r="K618" s="456"/>
      <c r="L618" s="456"/>
      <c r="M618" s="456"/>
      <c r="N618" s="456"/>
      <c r="O618" s="456"/>
      <c r="P618" s="456"/>
      <c r="Q618" s="456"/>
      <c r="R618" s="456"/>
      <c r="S618" s="456"/>
      <c r="T618" s="456"/>
      <c r="U618" s="456"/>
      <c r="V618" s="456"/>
      <c r="W618" s="456"/>
      <c r="X618" s="456"/>
      <c r="Y618" s="456"/>
      <c r="Z618" s="456"/>
      <c r="AA618" s="456"/>
      <c r="AB618" s="456"/>
      <c r="AC618" s="456"/>
      <c r="AD618" s="456"/>
      <c r="AE618" s="457"/>
      <c r="AF618" s="457"/>
      <c r="AG618" s="457"/>
      <c r="AH618" s="457"/>
      <c r="AI618" s="457"/>
      <c r="AJ618" s="457"/>
      <c r="AK618" s="457"/>
      <c r="AL618" s="457"/>
      <c r="AM618" s="457"/>
      <c r="AN618" s="457"/>
      <c r="AO618" s="458"/>
      <c r="AQ618" s="84" t="s">
        <v>395</v>
      </c>
      <c r="AU618" s="459" t="str">
        <f t="shared" ca="1" si="112"/>
        <v>AM</v>
      </c>
      <c r="AV618" s="459">
        <f t="shared" si="115"/>
        <v>585</v>
      </c>
      <c r="AW618" s="259" t="str">
        <f t="shared" ca="1" si="113"/>
        <v>AM585</v>
      </c>
      <c r="AX618" s="268">
        <f t="shared" si="110"/>
        <v>7</v>
      </c>
      <c r="AY618" s="259" t="str">
        <f t="shared" ca="1" si="108"/>
        <v>8. Ownership - Capital Costs</v>
      </c>
      <c r="AZ618" s="268" t="s">
        <v>1214</v>
      </c>
      <c r="BA618" s="259" t="s">
        <v>1243</v>
      </c>
      <c r="BB618" s="259">
        <v>2053</v>
      </c>
      <c r="BC618" s="259" t="str">
        <f t="shared" ca="1" si="114"/>
        <v>7_AM585_Pipeline_build-out_2053</v>
      </c>
      <c r="BD618" s="259" t="s">
        <v>540</v>
      </c>
      <c r="BE618" s="259"/>
      <c r="BF618" s="268" t="str">
        <f t="shared" si="111"/>
        <v>&gt;=0</v>
      </c>
      <c r="BG618" s="268" t="s">
        <v>85</v>
      </c>
      <c r="BH618" s="268" t="s">
        <v>85</v>
      </c>
    </row>
    <row r="619" spans="1:60" ht="13.5" hidden="1" customHeight="1" thickBot="1">
      <c r="A619" s="185"/>
      <c r="B619" s="584"/>
      <c r="C619" s="228"/>
      <c r="D619" s="585"/>
      <c r="E619" s="585"/>
      <c r="F619" s="456"/>
      <c r="G619" s="456"/>
      <c r="H619" s="456"/>
      <c r="I619" s="456"/>
      <c r="J619" s="456"/>
      <c r="K619" s="456"/>
      <c r="L619" s="456"/>
      <c r="M619" s="456"/>
      <c r="N619" s="456"/>
      <c r="O619" s="456"/>
      <c r="P619" s="456"/>
      <c r="Q619" s="456"/>
      <c r="R619" s="456"/>
      <c r="S619" s="456"/>
      <c r="T619" s="456"/>
      <c r="U619" s="456"/>
      <c r="V619" s="456"/>
      <c r="W619" s="456"/>
      <c r="X619" s="456"/>
      <c r="Y619" s="456"/>
      <c r="Z619" s="456"/>
      <c r="AA619" s="456"/>
      <c r="AB619" s="456"/>
      <c r="AC619" s="456"/>
      <c r="AD619" s="456"/>
      <c r="AE619" s="457"/>
      <c r="AF619" s="457"/>
      <c r="AG619" s="457"/>
      <c r="AH619" s="457"/>
      <c r="AI619" s="457"/>
      <c r="AJ619" s="457"/>
      <c r="AK619" s="457"/>
      <c r="AL619" s="457"/>
      <c r="AM619" s="457"/>
      <c r="AN619" s="457"/>
      <c r="AO619" s="458"/>
      <c r="AQ619" s="84" t="s">
        <v>395</v>
      </c>
      <c r="AU619" s="459" t="str">
        <f t="shared" ca="1" si="112"/>
        <v>AN</v>
      </c>
      <c r="AV619" s="459">
        <f t="shared" si="115"/>
        <v>585</v>
      </c>
      <c r="AW619" s="259" t="str">
        <f t="shared" ca="1" si="113"/>
        <v>AN585</v>
      </c>
      <c r="AX619" s="268">
        <f t="shared" si="110"/>
        <v>7</v>
      </c>
      <c r="AY619" s="259" t="str">
        <f t="shared" ca="1" si="108"/>
        <v>8. Ownership - Capital Costs</v>
      </c>
      <c r="AZ619" s="268" t="s">
        <v>1214</v>
      </c>
      <c r="BA619" s="259" t="s">
        <v>1243</v>
      </c>
      <c r="BB619" s="259">
        <v>2054</v>
      </c>
      <c r="BC619" s="259" t="str">
        <f t="shared" ca="1" si="114"/>
        <v>7_AN585_Pipeline_build-out_2054</v>
      </c>
      <c r="BD619" s="259" t="s">
        <v>540</v>
      </c>
      <c r="BE619" s="259"/>
      <c r="BF619" s="268" t="str">
        <f t="shared" si="111"/>
        <v>&gt;=0</v>
      </c>
      <c r="BG619" s="268" t="s">
        <v>85</v>
      </c>
      <c r="BH619" s="268" t="s">
        <v>85</v>
      </c>
    </row>
    <row r="620" spans="1:60" ht="13.5" hidden="1" customHeight="1" thickBot="1">
      <c r="A620" s="185"/>
      <c r="B620" s="584"/>
      <c r="C620" s="228"/>
      <c r="D620" s="585"/>
      <c r="E620" s="585"/>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457"/>
      <c r="AF620" s="457"/>
      <c r="AG620" s="457"/>
      <c r="AH620" s="457"/>
      <c r="AI620" s="457"/>
      <c r="AJ620" s="457"/>
      <c r="AK620" s="457"/>
      <c r="AL620" s="457"/>
      <c r="AM620" s="457"/>
      <c r="AN620" s="457"/>
      <c r="AO620" s="458"/>
      <c r="AQ620" s="84" t="s">
        <v>395</v>
      </c>
      <c r="AU620" s="459" t="str">
        <f t="shared" ca="1" si="112"/>
        <v>AO</v>
      </c>
      <c r="AV620" s="459">
        <f t="shared" si="115"/>
        <v>585</v>
      </c>
      <c r="AW620" s="259" t="str">
        <f t="shared" ca="1" si="113"/>
        <v>AO585</v>
      </c>
      <c r="AX620" s="268">
        <v>7</v>
      </c>
      <c r="AY620" s="259" t="str">
        <f t="shared" ca="1" si="108"/>
        <v>8. Ownership - Capital Costs</v>
      </c>
      <c r="AZ620" s="268" t="s">
        <v>1214</v>
      </c>
      <c r="BA620" s="259" t="s">
        <v>1243</v>
      </c>
      <c r="BB620" s="259" t="s">
        <v>1216</v>
      </c>
      <c r="BC620" s="259" t="str">
        <f t="shared" ca="1" si="114"/>
        <v>7_AO585_Pipeline_build-out_Additional_Info</v>
      </c>
      <c r="BD620" s="268" t="s">
        <v>223</v>
      </c>
      <c r="BE620" s="268">
        <v>100</v>
      </c>
      <c r="BG620" s="268" t="s">
        <v>85</v>
      </c>
      <c r="BH620" s="268" t="s">
        <v>85</v>
      </c>
    </row>
    <row r="621" spans="1:60" ht="13.5" hidden="1" customHeight="1" thickBot="1">
      <c r="A621" s="185">
        <f>+A585+1</f>
        <v>19</v>
      </c>
      <c r="B621" s="584"/>
      <c r="C621" s="228" t="s">
        <v>1244</v>
      </c>
      <c r="D621" s="585" t="s">
        <v>1213</v>
      </c>
      <c r="E621" s="585"/>
      <c r="F621" s="441"/>
      <c r="G621" s="441"/>
      <c r="H621" s="441"/>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2"/>
      <c r="AF621" s="442"/>
      <c r="AG621" s="442"/>
      <c r="AH621" s="442"/>
      <c r="AI621" s="442"/>
      <c r="AJ621" s="442"/>
      <c r="AK621" s="442"/>
      <c r="AL621" s="442"/>
      <c r="AM621" s="442"/>
      <c r="AN621" s="442"/>
      <c r="AO621" s="227"/>
      <c r="AS621" s="84" t="s">
        <v>42</v>
      </c>
      <c r="AT621" s="460" t="str">
        <f ca="1">SUBSTITUTE(CELL("address",F621),"$","")</f>
        <v>F621</v>
      </c>
      <c r="AU621" s="461" t="str">
        <f ca="1">CHAR(CODE(AT621))</f>
        <v>F</v>
      </c>
      <c r="AV621" s="461">
        <f>ROW(AT621)</f>
        <v>621</v>
      </c>
      <c r="AW621" s="462" t="str">
        <f ca="1">CONCATENATE(AU621&amp;AV621)</f>
        <v>F621</v>
      </c>
      <c r="AX621" s="455">
        <f t="shared" ref="AX621:AX655" si="116">$AX$5</f>
        <v>7</v>
      </c>
      <c r="AY621" s="462" t="str">
        <f t="shared" ca="1" si="108"/>
        <v>8. Ownership - Capital Costs</v>
      </c>
      <c r="AZ621" s="455" t="s">
        <v>1214</v>
      </c>
      <c r="BA621" s="462" t="s">
        <v>1245</v>
      </c>
      <c r="BB621" s="462">
        <v>2020</v>
      </c>
      <c r="BC621" s="462" t="str">
        <f ca="1">AX621&amp;"_"&amp;AW621&amp;"_"&amp;BA621&amp;"_"&amp;BB621</f>
        <v>7_F621_Environmental_management_containment_2020</v>
      </c>
      <c r="BD621" s="462" t="s">
        <v>540</v>
      </c>
      <c r="BE621" s="462"/>
      <c r="BF621" s="455" t="str">
        <f t="shared" ref="BF621:BF655" si="117">"&gt;=0"</f>
        <v>&gt;=0</v>
      </c>
      <c r="BG621" s="455" t="s">
        <v>85</v>
      </c>
      <c r="BH621" s="455" t="s">
        <v>85</v>
      </c>
    </row>
    <row r="622" spans="1:60" ht="13.5" hidden="1" customHeight="1" thickBot="1">
      <c r="A622" s="185"/>
      <c r="B622" s="584"/>
      <c r="C622" s="228"/>
      <c r="D622" s="585"/>
      <c r="E622" s="585"/>
      <c r="F622" s="456"/>
      <c r="G622" s="456"/>
      <c r="H622" s="456"/>
      <c r="I622" s="456"/>
      <c r="J622" s="456"/>
      <c r="K622" s="456"/>
      <c r="L622" s="456"/>
      <c r="M622" s="456"/>
      <c r="N622" s="456"/>
      <c r="O622" s="456"/>
      <c r="P622" s="456"/>
      <c r="Q622" s="456"/>
      <c r="R622" s="456"/>
      <c r="S622" s="456"/>
      <c r="T622" s="456"/>
      <c r="U622" s="456"/>
      <c r="V622" s="456"/>
      <c r="W622" s="456"/>
      <c r="X622" s="456"/>
      <c r="Y622" s="456"/>
      <c r="Z622" s="456"/>
      <c r="AA622" s="456"/>
      <c r="AB622" s="456"/>
      <c r="AC622" s="456"/>
      <c r="AD622" s="456"/>
      <c r="AE622" s="457"/>
      <c r="AF622" s="457"/>
      <c r="AG622" s="457"/>
      <c r="AH622" s="457"/>
      <c r="AI622" s="457"/>
      <c r="AJ622" s="457"/>
      <c r="AK622" s="457"/>
      <c r="AL622" s="457"/>
      <c r="AM622" s="457"/>
      <c r="AN622" s="457"/>
      <c r="AO622" s="458"/>
      <c r="AQ622" s="84" t="s">
        <v>395</v>
      </c>
      <c r="AU622" s="459" t="str">
        <f t="shared" ref="AU622:AU656" ca="1" si="118">IF(AU621="Z","AA",IF(LEN(AU621)=1,CHAR(CODE(AU621)+1),IF(RIGHT(AU621,1)="Z",CHAR(CODE(LEFT(AU621,1))+1),LEFT(AU621,1))&amp;CHAR(65+MOD(CODE(RIGHT(AU621,1))+1-65,26))))</f>
        <v>G</v>
      </c>
      <c r="AV622" s="459">
        <f>AV621</f>
        <v>621</v>
      </c>
      <c r="AW622" s="259" t="str">
        <f t="shared" ref="AW622:AW656" ca="1" si="119">CONCATENATE(AU622&amp;AV622)</f>
        <v>G621</v>
      </c>
      <c r="AX622" s="268">
        <f t="shared" si="116"/>
        <v>7</v>
      </c>
      <c r="AY622" s="259" t="str">
        <f t="shared" ca="1" si="108"/>
        <v>8. Ownership - Capital Costs</v>
      </c>
      <c r="AZ622" s="268" t="s">
        <v>1214</v>
      </c>
      <c r="BA622" s="259" t="s">
        <v>1245</v>
      </c>
      <c r="BB622" s="259">
        <v>2021</v>
      </c>
      <c r="BC622" s="259" t="str">
        <f t="shared" ref="BC622:BC656" ca="1" si="120">AX622&amp;"_"&amp;AW622&amp;"_"&amp;BA622&amp;"_"&amp;BB622</f>
        <v>7_G621_Environmental_management_containment_2021</v>
      </c>
      <c r="BD622" s="259" t="s">
        <v>540</v>
      </c>
      <c r="BE622" s="259"/>
      <c r="BF622" s="268" t="str">
        <f t="shared" si="117"/>
        <v>&gt;=0</v>
      </c>
      <c r="BG622" s="268" t="s">
        <v>85</v>
      </c>
      <c r="BH622" s="268" t="s">
        <v>85</v>
      </c>
    </row>
    <row r="623" spans="1:60" ht="13.5" hidden="1" customHeight="1" thickBot="1">
      <c r="A623" s="185"/>
      <c r="B623" s="584"/>
      <c r="C623" s="228"/>
      <c r="D623" s="585"/>
      <c r="E623" s="585"/>
      <c r="F623" s="456"/>
      <c r="G623" s="456"/>
      <c r="H623" s="456"/>
      <c r="I623" s="456"/>
      <c r="J623" s="456"/>
      <c r="K623" s="456"/>
      <c r="L623" s="456"/>
      <c r="M623" s="456"/>
      <c r="N623" s="456"/>
      <c r="O623" s="456"/>
      <c r="P623" s="456"/>
      <c r="Q623" s="456"/>
      <c r="R623" s="456"/>
      <c r="S623" s="456"/>
      <c r="T623" s="456"/>
      <c r="U623" s="456"/>
      <c r="V623" s="456"/>
      <c r="W623" s="456"/>
      <c r="X623" s="456"/>
      <c r="Y623" s="456"/>
      <c r="Z623" s="456"/>
      <c r="AA623" s="456"/>
      <c r="AB623" s="456"/>
      <c r="AC623" s="456"/>
      <c r="AD623" s="456"/>
      <c r="AE623" s="457"/>
      <c r="AF623" s="457"/>
      <c r="AG623" s="457"/>
      <c r="AH623" s="457"/>
      <c r="AI623" s="457"/>
      <c r="AJ623" s="457"/>
      <c r="AK623" s="457"/>
      <c r="AL623" s="457"/>
      <c r="AM623" s="457"/>
      <c r="AN623" s="457"/>
      <c r="AO623" s="458"/>
      <c r="AQ623" s="84" t="s">
        <v>395</v>
      </c>
      <c r="AU623" s="459" t="str">
        <f t="shared" ca="1" si="118"/>
        <v>H</v>
      </c>
      <c r="AV623" s="459">
        <f t="shared" ref="AV623:AV656" si="121">AV622</f>
        <v>621</v>
      </c>
      <c r="AW623" s="259" t="str">
        <f t="shared" ca="1" si="119"/>
        <v>H621</v>
      </c>
      <c r="AX623" s="268">
        <f t="shared" si="116"/>
        <v>7</v>
      </c>
      <c r="AY623" s="259" t="str">
        <f t="shared" ca="1" si="108"/>
        <v>8. Ownership - Capital Costs</v>
      </c>
      <c r="AZ623" s="268" t="s">
        <v>1214</v>
      </c>
      <c r="BA623" s="259" t="s">
        <v>1245</v>
      </c>
      <c r="BB623" s="259">
        <v>2022</v>
      </c>
      <c r="BC623" s="259" t="str">
        <f t="shared" ca="1" si="120"/>
        <v>7_H621_Environmental_management_containment_2022</v>
      </c>
      <c r="BD623" s="259" t="s">
        <v>540</v>
      </c>
      <c r="BE623" s="259"/>
      <c r="BF623" s="268" t="str">
        <f t="shared" si="117"/>
        <v>&gt;=0</v>
      </c>
      <c r="BG623" s="268" t="s">
        <v>85</v>
      </c>
      <c r="BH623" s="268" t="s">
        <v>85</v>
      </c>
    </row>
    <row r="624" spans="1:60" ht="13.5" hidden="1" customHeight="1" thickBot="1">
      <c r="A624" s="185"/>
      <c r="B624" s="584"/>
      <c r="C624" s="228"/>
      <c r="D624" s="585"/>
      <c r="E624" s="585"/>
      <c r="F624" s="456"/>
      <c r="G624" s="456"/>
      <c r="H624" s="456"/>
      <c r="I624" s="456"/>
      <c r="J624" s="456"/>
      <c r="K624" s="456"/>
      <c r="L624" s="456"/>
      <c r="M624" s="456"/>
      <c r="N624" s="456"/>
      <c r="O624" s="456"/>
      <c r="P624" s="456"/>
      <c r="Q624" s="456"/>
      <c r="R624" s="456"/>
      <c r="S624" s="456"/>
      <c r="T624" s="456"/>
      <c r="U624" s="456"/>
      <c r="V624" s="456"/>
      <c r="W624" s="456"/>
      <c r="X624" s="456"/>
      <c r="Y624" s="456"/>
      <c r="Z624" s="456"/>
      <c r="AA624" s="456"/>
      <c r="AB624" s="456"/>
      <c r="AC624" s="456"/>
      <c r="AD624" s="456"/>
      <c r="AE624" s="457"/>
      <c r="AF624" s="457"/>
      <c r="AG624" s="457"/>
      <c r="AH624" s="457"/>
      <c r="AI624" s="457"/>
      <c r="AJ624" s="457"/>
      <c r="AK624" s="457"/>
      <c r="AL624" s="457"/>
      <c r="AM624" s="457"/>
      <c r="AN624" s="457"/>
      <c r="AO624" s="458"/>
      <c r="AQ624" s="84" t="s">
        <v>395</v>
      </c>
      <c r="AU624" s="459" t="str">
        <f t="shared" ca="1" si="118"/>
        <v>I</v>
      </c>
      <c r="AV624" s="459">
        <f t="shared" si="121"/>
        <v>621</v>
      </c>
      <c r="AW624" s="259" t="str">
        <f t="shared" ca="1" si="119"/>
        <v>I621</v>
      </c>
      <c r="AX624" s="268">
        <f t="shared" si="116"/>
        <v>7</v>
      </c>
      <c r="AY624" s="259" t="str">
        <f t="shared" ca="1" si="108"/>
        <v>8. Ownership - Capital Costs</v>
      </c>
      <c r="AZ624" s="268" t="s">
        <v>1214</v>
      </c>
      <c r="BA624" s="259" t="s">
        <v>1245</v>
      </c>
      <c r="BB624" s="259">
        <v>2023</v>
      </c>
      <c r="BC624" s="259" t="str">
        <f t="shared" ca="1" si="120"/>
        <v>7_I621_Environmental_management_containment_2023</v>
      </c>
      <c r="BD624" s="259" t="s">
        <v>540</v>
      </c>
      <c r="BE624" s="259"/>
      <c r="BF624" s="268" t="str">
        <f t="shared" si="117"/>
        <v>&gt;=0</v>
      </c>
      <c r="BG624" s="268" t="s">
        <v>85</v>
      </c>
      <c r="BH624" s="268" t="s">
        <v>85</v>
      </c>
    </row>
    <row r="625" spans="1:60" ht="13.5" hidden="1" customHeight="1" thickBot="1">
      <c r="A625" s="185"/>
      <c r="B625" s="584"/>
      <c r="C625" s="228"/>
      <c r="D625" s="585"/>
      <c r="E625" s="585"/>
      <c r="F625" s="456"/>
      <c r="G625" s="456"/>
      <c r="H625" s="456"/>
      <c r="I625" s="456"/>
      <c r="J625" s="456"/>
      <c r="K625" s="456"/>
      <c r="L625" s="456"/>
      <c r="M625" s="456"/>
      <c r="N625" s="456"/>
      <c r="O625" s="456"/>
      <c r="P625" s="456"/>
      <c r="Q625" s="456"/>
      <c r="R625" s="456"/>
      <c r="S625" s="456"/>
      <c r="T625" s="456"/>
      <c r="U625" s="456"/>
      <c r="V625" s="456"/>
      <c r="W625" s="456"/>
      <c r="X625" s="456"/>
      <c r="Y625" s="456"/>
      <c r="Z625" s="456"/>
      <c r="AA625" s="456"/>
      <c r="AB625" s="456"/>
      <c r="AC625" s="456"/>
      <c r="AD625" s="456"/>
      <c r="AE625" s="457"/>
      <c r="AF625" s="457"/>
      <c r="AG625" s="457"/>
      <c r="AH625" s="457"/>
      <c r="AI625" s="457"/>
      <c r="AJ625" s="457"/>
      <c r="AK625" s="457"/>
      <c r="AL625" s="457"/>
      <c r="AM625" s="457"/>
      <c r="AN625" s="457"/>
      <c r="AO625" s="458"/>
      <c r="AQ625" s="84" t="s">
        <v>395</v>
      </c>
      <c r="AU625" s="459" t="str">
        <f t="shared" ca="1" si="118"/>
        <v>J</v>
      </c>
      <c r="AV625" s="459">
        <f t="shared" si="121"/>
        <v>621</v>
      </c>
      <c r="AW625" s="259" t="str">
        <f t="shared" ca="1" si="119"/>
        <v>J621</v>
      </c>
      <c r="AX625" s="268">
        <f t="shared" si="116"/>
        <v>7</v>
      </c>
      <c r="AY625" s="259" t="str">
        <f t="shared" ca="1" si="108"/>
        <v>8. Ownership - Capital Costs</v>
      </c>
      <c r="AZ625" s="268" t="s">
        <v>1214</v>
      </c>
      <c r="BA625" s="259" t="s">
        <v>1245</v>
      </c>
      <c r="BB625" s="259">
        <v>2024</v>
      </c>
      <c r="BC625" s="259" t="str">
        <f t="shared" ca="1" si="120"/>
        <v>7_J621_Environmental_management_containment_2024</v>
      </c>
      <c r="BD625" s="259" t="s">
        <v>540</v>
      </c>
      <c r="BE625" s="259"/>
      <c r="BF625" s="268" t="str">
        <f t="shared" si="117"/>
        <v>&gt;=0</v>
      </c>
      <c r="BG625" s="268" t="s">
        <v>85</v>
      </c>
      <c r="BH625" s="268" t="s">
        <v>85</v>
      </c>
    </row>
    <row r="626" spans="1:60" ht="13.5" hidden="1" customHeight="1" thickBot="1">
      <c r="A626" s="185"/>
      <c r="B626" s="584"/>
      <c r="C626" s="228"/>
      <c r="D626" s="585"/>
      <c r="E626" s="585"/>
      <c r="F626" s="456"/>
      <c r="G626" s="456"/>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7"/>
      <c r="AF626" s="457"/>
      <c r="AG626" s="457"/>
      <c r="AH626" s="457"/>
      <c r="AI626" s="457"/>
      <c r="AJ626" s="457"/>
      <c r="AK626" s="457"/>
      <c r="AL626" s="457"/>
      <c r="AM626" s="457"/>
      <c r="AN626" s="457"/>
      <c r="AO626" s="458"/>
      <c r="AQ626" s="84" t="s">
        <v>395</v>
      </c>
      <c r="AU626" s="459" t="str">
        <f t="shared" ca="1" si="118"/>
        <v>K</v>
      </c>
      <c r="AV626" s="459">
        <f t="shared" si="121"/>
        <v>621</v>
      </c>
      <c r="AW626" s="259" t="str">
        <f t="shared" ca="1" si="119"/>
        <v>K621</v>
      </c>
      <c r="AX626" s="268">
        <f t="shared" si="116"/>
        <v>7</v>
      </c>
      <c r="AY626" s="259" t="str">
        <f t="shared" ca="1" si="108"/>
        <v>8. Ownership - Capital Costs</v>
      </c>
      <c r="AZ626" s="268" t="s">
        <v>1214</v>
      </c>
      <c r="BA626" s="259" t="s">
        <v>1245</v>
      </c>
      <c r="BB626" s="259">
        <v>2025</v>
      </c>
      <c r="BC626" s="259" t="str">
        <f t="shared" ca="1" si="120"/>
        <v>7_K621_Environmental_management_containment_2025</v>
      </c>
      <c r="BD626" s="259" t="s">
        <v>540</v>
      </c>
      <c r="BE626" s="259"/>
      <c r="BF626" s="268" t="str">
        <f t="shared" si="117"/>
        <v>&gt;=0</v>
      </c>
      <c r="BG626" s="268" t="s">
        <v>85</v>
      </c>
      <c r="BH626" s="268" t="s">
        <v>85</v>
      </c>
    </row>
    <row r="627" spans="1:60" ht="13.5" hidden="1" customHeight="1" thickBot="1">
      <c r="A627" s="185"/>
      <c r="B627" s="584"/>
      <c r="C627" s="228"/>
      <c r="D627" s="585"/>
      <c r="E627" s="585"/>
      <c r="F627" s="456"/>
      <c r="G627" s="456"/>
      <c r="H627" s="456"/>
      <c r="I627" s="456"/>
      <c r="J627" s="456"/>
      <c r="K627" s="456"/>
      <c r="L627" s="456"/>
      <c r="M627" s="456"/>
      <c r="N627" s="456"/>
      <c r="O627" s="456"/>
      <c r="P627" s="456"/>
      <c r="Q627" s="456"/>
      <c r="R627" s="456"/>
      <c r="S627" s="456"/>
      <c r="T627" s="456"/>
      <c r="U627" s="456"/>
      <c r="V627" s="456"/>
      <c r="W627" s="456"/>
      <c r="X627" s="456"/>
      <c r="Y627" s="456"/>
      <c r="Z627" s="456"/>
      <c r="AA627" s="456"/>
      <c r="AB627" s="456"/>
      <c r="AC627" s="456"/>
      <c r="AD627" s="456"/>
      <c r="AE627" s="457"/>
      <c r="AF627" s="457"/>
      <c r="AG627" s="457"/>
      <c r="AH627" s="457"/>
      <c r="AI627" s="457"/>
      <c r="AJ627" s="457"/>
      <c r="AK627" s="457"/>
      <c r="AL627" s="457"/>
      <c r="AM627" s="457"/>
      <c r="AN627" s="457"/>
      <c r="AO627" s="458"/>
      <c r="AQ627" s="84" t="s">
        <v>395</v>
      </c>
      <c r="AU627" s="459" t="str">
        <f t="shared" ca="1" si="118"/>
        <v>L</v>
      </c>
      <c r="AV627" s="459">
        <f t="shared" si="121"/>
        <v>621</v>
      </c>
      <c r="AW627" s="259" t="str">
        <f t="shared" ca="1" si="119"/>
        <v>L621</v>
      </c>
      <c r="AX627" s="268">
        <f t="shared" si="116"/>
        <v>7</v>
      </c>
      <c r="AY627" s="259" t="str">
        <f t="shared" ca="1" si="108"/>
        <v>8. Ownership - Capital Costs</v>
      </c>
      <c r="AZ627" s="268" t="s">
        <v>1214</v>
      </c>
      <c r="BA627" s="259" t="s">
        <v>1245</v>
      </c>
      <c r="BB627" s="259">
        <v>2026</v>
      </c>
      <c r="BC627" s="259" t="str">
        <f t="shared" ca="1" si="120"/>
        <v>7_L621_Environmental_management_containment_2026</v>
      </c>
      <c r="BD627" s="259" t="s">
        <v>540</v>
      </c>
      <c r="BE627" s="259"/>
      <c r="BF627" s="268" t="str">
        <f t="shared" si="117"/>
        <v>&gt;=0</v>
      </c>
      <c r="BG627" s="268" t="s">
        <v>85</v>
      </c>
      <c r="BH627" s="268" t="s">
        <v>85</v>
      </c>
    </row>
    <row r="628" spans="1:60" ht="13.5" hidden="1" customHeight="1" thickBot="1">
      <c r="A628" s="185"/>
      <c r="B628" s="584"/>
      <c r="C628" s="228"/>
      <c r="D628" s="585"/>
      <c r="E628" s="585"/>
      <c r="F628" s="456"/>
      <c r="G628" s="456"/>
      <c r="H628" s="456"/>
      <c r="I628" s="456"/>
      <c r="J628" s="456"/>
      <c r="K628" s="456"/>
      <c r="L628" s="456"/>
      <c r="M628" s="456"/>
      <c r="N628" s="456"/>
      <c r="O628" s="456"/>
      <c r="P628" s="456"/>
      <c r="Q628" s="456"/>
      <c r="R628" s="456"/>
      <c r="S628" s="456"/>
      <c r="T628" s="456"/>
      <c r="U628" s="456"/>
      <c r="V628" s="456"/>
      <c r="W628" s="456"/>
      <c r="X628" s="456"/>
      <c r="Y628" s="456"/>
      <c r="Z628" s="456"/>
      <c r="AA628" s="456"/>
      <c r="AB628" s="456"/>
      <c r="AC628" s="456"/>
      <c r="AD628" s="456"/>
      <c r="AE628" s="457"/>
      <c r="AF628" s="457"/>
      <c r="AG628" s="457"/>
      <c r="AH628" s="457"/>
      <c r="AI628" s="457"/>
      <c r="AJ628" s="457"/>
      <c r="AK628" s="457"/>
      <c r="AL628" s="457"/>
      <c r="AM628" s="457"/>
      <c r="AN628" s="457"/>
      <c r="AO628" s="458"/>
      <c r="AQ628" s="84" t="s">
        <v>395</v>
      </c>
      <c r="AU628" s="459" t="str">
        <f t="shared" ca="1" si="118"/>
        <v>M</v>
      </c>
      <c r="AV628" s="459">
        <f t="shared" si="121"/>
        <v>621</v>
      </c>
      <c r="AW628" s="259" t="str">
        <f t="shared" ca="1" si="119"/>
        <v>M621</v>
      </c>
      <c r="AX628" s="268">
        <f t="shared" si="116"/>
        <v>7</v>
      </c>
      <c r="AY628" s="259" t="str">
        <f t="shared" ref="AY628:AY691" ca="1" si="122">MID(CELL("filename",AX628),FIND("]",CELL("filename",AX628))+1,256)</f>
        <v>8. Ownership - Capital Costs</v>
      </c>
      <c r="AZ628" s="268" t="s">
        <v>1214</v>
      </c>
      <c r="BA628" s="259" t="s">
        <v>1245</v>
      </c>
      <c r="BB628" s="259">
        <v>2027</v>
      </c>
      <c r="BC628" s="259" t="str">
        <f t="shared" ca="1" si="120"/>
        <v>7_M621_Environmental_management_containment_2027</v>
      </c>
      <c r="BD628" s="259" t="s">
        <v>540</v>
      </c>
      <c r="BE628" s="259"/>
      <c r="BF628" s="268" t="str">
        <f t="shared" si="117"/>
        <v>&gt;=0</v>
      </c>
      <c r="BG628" s="268" t="s">
        <v>85</v>
      </c>
      <c r="BH628" s="268" t="s">
        <v>85</v>
      </c>
    </row>
    <row r="629" spans="1:60" ht="13.5" hidden="1" customHeight="1" thickBot="1">
      <c r="A629" s="185"/>
      <c r="B629" s="584"/>
      <c r="C629" s="228"/>
      <c r="D629" s="585"/>
      <c r="E629" s="585"/>
      <c r="F629" s="456"/>
      <c r="G629" s="456"/>
      <c r="H629" s="456"/>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7"/>
      <c r="AF629" s="457"/>
      <c r="AG629" s="457"/>
      <c r="AH629" s="457"/>
      <c r="AI629" s="457"/>
      <c r="AJ629" s="457"/>
      <c r="AK629" s="457"/>
      <c r="AL629" s="457"/>
      <c r="AM629" s="457"/>
      <c r="AN629" s="457"/>
      <c r="AO629" s="458"/>
      <c r="AQ629" s="84" t="s">
        <v>395</v>
      </c>
      <c r="AU629" s="459" t="str">
        <f t="shared" ca="1" si="118"/>
        <v>N</v>
      </c>
      <c r="AV629" s="459">
        <f t="shared" si="121"/>
        <v>621</v>
      </c>
      <c r="AW629" s="259" t="str">
        <f t="shared" ca="1" si="119"/>
        <v>N621</v>
      </c>
      <c r="AX629" s="268">
        <f t="shared" si="116"/>
        <v>7</v>
      </c>
      <c r="AY629" s="259" t="str">
        <f t="shared" ca="1" si="122"/>
        <v>8. Ownership - Capital Costs</v>
      </c>
      <c r="AZ629" s="268" t="s">
        <v>1214</v>
      </c>
      <c r="BA629" s="259" t="s">
        <v>1245</v>
      </c>
      <c r="BB629" s="259">
        <v>2028</v>
      </c>
      <c r="BC629" s="259" t="str">
        <f t="shared" ca="1" si="120"/>
        <v>7_N621_Environmental_management_containment_2028</v>
      </c>
      <c r="BD629" s="259" t="s">
        <v>540</v>
      </c>
      <c r="BE629" s="259"/>
      <c r="BF629" s="268" t="str">
        <f t="shared" si="117"/>
        <v>&gt;=0</v>
      </c>
      <c r="BG629" s="268" t="s">
        <v>85</v>
      </c>
      <c r="BH629" s="268" t="s">
        <v>85</v>
      </c>
    </row>
    <row r="630" spans="1:60" ht="13.5" hidden="1" customHeight="1" thickBot="1">
      <c r="A630" s="185"/>
      <c r="B630" s="584"/>
      <c r="C630" s="228"/>
      <c r="D630" s="585"/>
      <c r="E630" s="585"/>
      <c r="F630" s="456"/>
      <c r="G630" s="456"/>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7"/>
      <c r="AF630" s="457"/>
      <c r="AG630" s="457"/>
      <c r="AH630" s="457"/>
      <c r="AI630" s="457"/>
      <c r="AJ630" s="457"/>
      <c r="AK630" s="457"/>
      <c r="AL630" s="457"/>
      <c r="AM630" s="457"/>
      <c r="AN630" s="457"/>
      <c r="AO630" s="458"/>
      <c r="AQ630" s="84" t="s">
        <v>395</v>
      </c>
      <c r="AU630" s="459" t="str">
        <f t="shared" ca="1" si="118"/>
        <v>O</v>
      </c>
      <c r="AV630" s="459">
        <f t="shared" si="121"/>
        <v>621</v>
      </c>
      <c r="AW630" s="259" t="str">
        <f t="shared" ca="1" si="119"/>
        <v>O621</v>
      </c>
      <c r="AX630" s="268">
        <f t="shared" si="116"/>
        <v>7</v>
      </c>
      <c r="AY630" s="259" t="str">
        <f t="shared" ca="1" si="122"/>
        <v>8. Ownership - Capital Costs</v>
      </c>
      <c r="AZ630" s="268" t="s">
        <v>1214</v>
      </c>
      <c r="BA630" s="259" t="s">
        <v>1245</v>
      </c>
      <c r="BB630" s="259">
        <v>2029</v>
      </c>
      <c r="BC630" s="259" t="str">
        <f t="shared" ca="1" si="120"/>
        <v>7_O621_Environmental_management_containment_2029</v>
      </c>
      <c r="BD630" s="259" t="s">
        <v>540</v>
      </c>
      <c r="BE630" s="259"/>
      <c r="BF630" s="268" t="str">
        <f t="shared" si="117"/>
        <v>&gt;=0</v>
      </c>
      <c r="BG630" s="268" t="s">
        <v>85</v>
      </c>
      <c r="BH630" s="268" t="s">
        <v>85</v>
      </c>
    </row>
    <row r="631" spans="1:60" ht="13.5" hidden="1" customHeight="1" thickBot="1">
      <c r="A631" s="185"/>
      <c r="B631" s="584"/>
      <c r="C631" s="228"/>
      <c r="D631" s="585"/>
      <c r="E631" s="585"/>
      <c r="F631" s="456"/>
      <c r="G631" s="456"/>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7"/>
      <c r="AF631" s="457"/>
      <c r="AG631" s="457"/>
      <c r="AH631" s="457"/>
      <c r="AI631" s="457"/>
      <c r="AJ631" s="457"/>
      <c r="AK631" s="457"/>
      <c r="AL631" s="457"/>
      <c r="AM631" s="457"/>
      <c r="AN631" s="457"/>
      <c r="AO631" s="458"/>
      <c r="AQ631" s="84" t="s">
        <v>395</v>
      </c>
      <c r="AU631" s="459" t="str">
        <f t="shared" ca="1" si="118"/>
        <v>P</v>
      </c>
      <c r="AV631" s="459">
        <f t="shared" si="121"/>
        <v>621</v>
      </c>
      <c r="AW631" s="259" t="str">
        <f t="shared" ca="1" si="119"/>
        <v>P621</v>
      </c>
      <c r="AX631" s="268">
        <f t="shared" si="116"/>
        <v>7</v>
      </c>
      <c r="AY631" s="259" t="str">
        <f t="shared" ca="1" si="122"/>
        <v>8. Ownership - Capital Costs</v>
      </c>
      <c r="AZ631" s="268" t="s">
        <v>1214</v>
      </c>
      <c r="BA631" s="259" t="s">
        <v>1245</v>
      </c>
      <c r="BB631" s="259">
        <v>2030</v>
      </c>
      <c r="BC631" s="259" t="str">
        <f t="shared" ca="1" si="120"/>
        <v>7_P621_Environmental_management_containment_2030</v>
      </c>
      <c r="BD631" s="259" t="s">
        <v>540</v>
      </c>
      <c r="BE631" s="259"/>
      <c r="BF631" s="268" t="str">
        <f t="shared" si="117"/>
        <v>&gt;=0</v>
      </c>
      <c r="BG631" s="268" t="s">
        <v>85</v>
      </c>
      <c r="BH631" s="268" t="s">
        <v>85</v>
      </c>
    </row>
    <row r="632" spans="1:60" ht="13.5" hidden="1" customHeight="1" thickBot="1">
      <c r="A632" s="185"/>
      <c r="B632" s="584"/>
      <c r="C632" s="228"/>
      <c r="D632" s="585"/>
      <c r="E632" s="585"/>
      <c r="F632" s="456"/>
      <c r="G632" s="456"/>
      <c r="H632" s="456"/>
      <c r="I632" s="456"/>
      <c r="J632" s="456"/>
      <c r="K632" s="456"/>
      <c r="L632" s="456"/>
      <c r="M632" s="456"/>
      <c r="N632" s="456"/>
      <c r="O632" s="456"/>
      <c r="P632" s="456"/>
      <c r="Q632" s="456"/>
      <c r="R632" s="456"/>
      <c r="S632" s="456"/>
      <c r="T632" s="456"/>
      <c r="U632" s="456"/>
      <c r="V632" s="456"/>
      <c r="W632" s="456"/>
      <c r="X632" s="456"/>
      <c r="Y632" s="456"/>
      <c r="Z632" s="456"/>
      <c r="AA632" s="456"/>
      <c r="AB632" s="456"/>
      <c r="AC632" s="456"/>
      <c r="AD632" s="456"/>
      <c r="AE632" s="457"/>
      <c r="AF632" s="457"/>
      <c r="AG632" s="457"/>
      <c r="AH632" s="457"/>
      <c r="AI632" s="457"/>
      <c r="AJ632" s="457"/>
      <c r="AK632" s="457"/>
      <c r="AL632" s="457"/>
      <c r="AM632" s="457"/>
      <c r="AN632" s="457"/>
      <c r="AO632" s="458"/>
      <c r="AQ632" s="84" t="s">
        <v>395</v>
      </c>
      <c r="AU632" s="459" t="str">
        <f t="shared" ca="1" si="118"/>
        <v>Q</v>
      </c>
      <c r="AV632" s="459">
        <f t="shared" si="121"/>
        <v>621</v>
      </c>
      <c r="AW632" s="259" t="str">
        <f t="shared" ca="1" si="119"/>
        <v>Q621</v>
      </c>
      <c r="AX632" s="268">
        <f t="shared" si="116"/>
        <v>7</v>
      </c>
      <c r="AY632" s="259" t="str">
        <f t="shared" ca="1" si="122"/>
        <v>8. Ownership - Capital Costs</v>
      </c>
      <c r="AZ632" s="268" t="s">
        <v>1214</v>
      </c>
      <c r="BA632" s="259" t="s">
        <v>1245</v>
      </c>
      <c r="BB632" s="259">
        <v>2031</v>
      </c>
      <c r="BC632" s="259" t="str">
        <f t="shared" ca="1" si="120"/>
        <v>7_Q621_Environmental_management_containment_2031</v>
      </c>
      <c r="BD632" s="259" t="s">
        <v>540</v>
      </c>
      <c r="BE632" s="259"/>
      <c r="BF632" s="268" t="str">
        <f t="shared" si="117"/>
        <v>&gt;=0</v>
      </c>
      <c r="BG632" s="268" t="s">
        <v>85</v>
      </c>
      <c r="BH632" s="268" t="s">
        <v>85</v>
      </c>
    </row>
    <row r="633" spans="1:60" ht="13.5" hidden="1" customHeight="1" thickBot="1">
      <c r="A633" s="185"/>
      <c r="B633" s="584"/>
      <c r="C633" s="228"/>
      <c r="D633" s="585"/>
      <c r="E633" s="585"/>
      <c r="F633" s="456"/>
      <c r="G633" s="456"/>
      <c r="H633" s="456"/>
      <c r="I633" s="456"/>
      <c r="J633" s="456"/>
      <c r="K633" s="456"/>
      <c r="L633" s="456"/>
      <c r="M633" s="456"/>
      <c r="N633" s="456"/>
      <c r="O633" s="456"/>
      <c r="P633" s="456"/>
      <c r="Q633" s="456"/>
      <c r="R633" s="456"/>
      <c r="S633" s="456"/>
      <c r="T633" s="456"/>
      <c r="U633" s="456"/>
      <c r="V633" s="456"/>
      <c r="W633" s="456"/>
      <c r="X633" s="456"/>
      <c r="Y633" s="456"/>
      <c r="Z633" s="456"/>
      <c r="AA633" s="456"/>
      <c r="AB633" s="456"/>
      <c r="AC633" s="456"/>
      <c r="AD633" s="456"/>
      <c r="AE633" s="457"/>
      <c r="AF633" s="457"/>
      <c r="AG633" s="457"/>
      <c r="AH633" s="457"/>
      <c r="AI633" s="457"/>
      <c r="AJ633" s="457"/>
      <c r="AK633" s="457"/>
      <c r="AL633" s="457"/>
      <c r="AM633" s="457"/>
      <c r="AN633" s="457"/>
      <c r="AO633" s="458"/>
      <c r="AQ633" s="84" t="s">
        <v>395</v>
      </c>
      <c r="AU633" s="459" t="str">
        <f t="shared" ca="1" si="118"/>
        <v>R</v>
      </c>
      <c r="AV633" s="459">
        <f t="shared" si="121"/>
        <v>621</v>
      </c>
      <c r="AW633" s="259" t="str">
        <f t="shared" ca="1" si="119"/>
        <v>R621</v>
      </c>
      <c r="AX633" s="268">
        <f t="shared" si="116"/>
        <v>7</v>
      </c>
      <c r="AY633" s="259" t="str">
        <f t="shared" ca="1" si="122"/>
        <v>8. Ownership - Capital Costs</v>
      </c>
      <c r="AZ633" s="268" t="s">
        <v>1214</v>
      </c>
      <c r="BA633" s="259" t="s">
        <v>1245</v>
      </c>
      <c r="BB633" s="259">
        <v>2032</v>
      </c>
      <c r="BC633" s="259" t="str">
        <f t="shared" ca="1" si="120"/>
        <v>7_R621_Environmental_management_containment_2032</v>
      </c>
      <c r="BD633" s="259" t="s">
        <v>540</v>
      </c>
      <c r="BE633" s="259"/>
      <c r="BF633" s="268" t="str">
        <f t="shared" si="117"/>
        <v>&gt;=0</v>
      </c>
      <c r="BG633" s="268" t="s">
        <v>85</v>
      </c>
      <c r="BH633" s="268" t="s">
        <v>85</v>
      </c>
    </row>
    <row r="634" spans="1:60" ht="13.5" hidden="1" customHeight="1" thickBot="1">
      <c r="A634" s="185"/>
      <c r="B634" s="584"/>
      <c r="C634" s="228"/>
      <c r="D634" s="585"/>
      <c r="E634" s="585"/>
      <c r="F634" s="456"/>
      <c r="G634" s="456"/>
      <c r="H634" s="456"/>
      <c r="I634" s="456"/>
      <c r="J634" s="456"/>
      <c r="K634" s="456"/>
      <c r="L634" s="456"/>
      <c r="M634" s="456"/>
      <c r="N634" s="456"/>
      <c r="O634" s="456"/>
      <c r="P634" s="456"/>
      <c r="Q634" s="456"/>
      <c r="R634" s="456"/>
      <c r="S634" s="456"/>
      <c r="T634" s="456"/>
      <c r="U634" s="456"/>
      <c r="V634" s="456"/>
      <c r="W634" s="456"/>
      <c r="X634" s="456"/>
      <c r="Y634" s="456"/>
      <c r="Z634" s="456"/>
      <c r="AA634" s="456"/>
      <c r="AB634" s="456"/>
      <c r="AC634" s="456"/>
      <c r="AD634" s="456"/>
      <c r="AE634" s="457"/>
      <c r="AF634" s="457"/>
      <c r="AG634" s="457"/>
      <c r="AH634" s="457"/>
      <c r="AI634" s="457"/>
      <c r="AJ634" s="457"/>
      <c r="AK634" s="457"/>
      <c r="AL634" s="457"/>
      <c r="AM634" s="457"/>
      <c r="AN634" s="457"/>
      <c r="AO634" s="458"/>
      <c r="AQ634" s="84" t="s">
        <v>395</v>
      </c>
      <c r="AU634" s="459" t="str">
        <f t="shared" ca="1" si="118"/>
        <v>S</v>
      </c>
      <c r="AV634" s="459">
        <f t="shared" si="121"/>
        <v>621</v>
      </c>
      <c r="AW634" s="259" t="str">
        <f t="shared" ca="1" si="119"/>
        <v>S621</v>
      </c>
      <c r="AX634" s="268">
        <f t="shared" si="116"/>
        <v>7</v>
      </c>
      <c r="AY634" s="259" t="str">
        <f t="shared" ca="1" si="122"/>
        <v>8. Ownership - Capital Costs</v>
      </c>
      <c r="AZ634" s="268" t="s">
        <v>1214</v>
      </c>
      <c r="BA634" s="259" t="s">
        <v>1245</v>
      </c>
      <c r="BB634" s="259">
        <v>2033</v>
      </c>
      <c r="BC634" s="259" t="str">
        <f t="shared" ca="1" si="120"/>
        <v>7_S621_Environmental_management_containment_2033</v>
      </c>
      <c r="BD634" s="259" t="s">
        <v>540</v>
      </c>
      <c r="BE634" s="259"/>
      <c r="BF634" s="268" t="str">
        <f t="shared" si="117"/>
        <v>&gt;=0</v>
      </c>
      <c r="BG634" s="268" t="s">
        <v>85</v>
      </c>
      <c r="BH634" s="268" t="s">
        <v>85</v>
      </c>
    </row>
    <row r="635" spans="1:60" ht="13.5" hidden="1" customHeight="1" thickBot="1">
      <c r="A635" s="185"/>
      <c r="B635" s="584"/>
      <c r="C635" s="228"/>
      <c r="D635" s="585"/>
      <c r="E635" s="585"/>
      <c r="F635" s="456"/>
      <c r="G635" s="456"/>
      <c r="H635" s="456"/>
      <c r="I635" s="456"/>
      <c r="J635" s="456"/>
      <c r="K635" s="456"/>
      <c r="L635" s="456"/>
      <c r="M635" s="456"/>
      <c r="N635" s="456"/>
      <c r="O635" s="456"/>
      <c r="P635" s="456"/>
      <c r="Q635" s="456"/>
      <c r="R635" s="456"/>
      <c r="S635" s="456"/>
      <c r="T635" s="456"/>
      <c r="U635" s="456"/>
      <c r="V635" s="456"/>
      <c r="W635" s="456"/>
      <c r="X635" s="456"/>
      <c r="Y635" s="456"/>
      <c r="Z635" s="456"/>
      <c r="AA635" s="456"/>
      <c r="AB635" s="456"/>
      <c r="AC635" s="456"/>
      <c r="AD635" s="456"/>
      <c r="AE635" s="457"/>
      <c r="AF635" s="457"/>
      <c r="AG635" s="457"/>
      <c r="AH635" s="457"/>
      <c r="AI635" s="457"/>
      <c r="AJ635" s="457"/>
      <c r="AK635" s="457"/>
      <c r="AL635" s="457"/>
      <c r="AM635" s="457"/>
      <c r="AN635" s="457"/>
      <c r="AO635" s="458"/>
      <c r="AQ635" s="84" t="s">
        <v>395</v>
      </c>
      <c r="AU635" s="459" t="str">
        <f t="shared" ca="1" si="118"/>
        <v>T</v>
      </c>
      <c r="AV635" s="459">
        <f t="shared" si="121"/>
        <v>621</v>
      </c>
      <c r="AW635" s="259" t="str">
        <f t="shared" ca="1" si="119"/>
        <v>T621</v>
      </c>
      <c r="AX635" s="268">
        <f t="shared" si="116"/>
        <v>7</v>
      </c>
      <c r="AY635" s="259" t="str">
        <f t="shared" ca="1" si="122"/>
        <v>8. Ownership - Capital Costs</v>
      </c>
      <c r="AZ635" s="268" t="s">
        <v>1214</v>
      </c>
      <c r="BA635" s="259" t="s">
        <v>1245</v>
      </c>
      <c r="BB635" s="259">
        <v>2034</v>
      </c>
      <c r="BC635" s="259" t="str">
        <f t="shared" ca="1" si="120"/>
        <v>7_T621_Environmental_management_containment_2034</v>
      </c>
      <c r="BD635" s="259" t="s">
        <v>540</v>
      </c>
      <c r="BE635" s="259"/>
      <c r="BF635" s="268" t="str">
        <f t="shared" si="117"/>
        <v>&gt;=0</v>
      </c>
      <c r="BG635" s="268" t="s">
        <v>85</v>
      </c>
      <c r="BH635" s="268" t="s">
        <v>85</v>
      </c>
    </row>
    <row r="636" spans="1:60" ht="13.5" hidden="1" customHeight="1" thickBot="1">
      <c r="A636" s="185"/>
      <c r="B636" s="584"/>
      <c r="C636" s="228"/>
      <c r="D636" s="585"/>
      <c r="E636" s="585"/>
      <c r="F636" s="456"/>
      <c r="G636" s="456"/>
      <c r="H636" s="456"/>
      <c r="I636" s="456"/>
      <c r="J636" s="456"/>
      <c r="K636" s="456"/>
      <c r="L636" s="456"/>
      <c r="M636" s="456"/>
      <c r="N636" s="456"/>
      <c r="O636" s="456"/>
      <c r="P636" s="456"/>
      <c r="Q636" s="456"/>
      <c r="R636" s="456"/>
      <c r="S636" s="456"/>
      <c r="T636" s="456"/>
      <c r="U636" s="456"/>
      <c r="V636" s="456"/>
      <c r="W636" s="456"/>
      <c r="X636" s="456"/>
      <c r="Y636" s="456"/>
      <c r="Z636" s="456"/>
      <c r="AA636" s="456"/>
      <c r="AB636" s="456"/>
      <c r="AC636" s="456"/>
      <c r="AD636" s="456"/>
      <c r="AE636" s="457"/>
      <c r="AF636" s="457"/>
      <c r="AG636" s="457"/>
      <c r="AH636" s="457"/>
      <c r="AI636" s="457"/>
      <c r="AJ636" s="457"/>
      <c r="AK636" s="457"/>
      <c r="AL636" s="457"/>
      <c r="AM636" s="457"/>
      <c r="AN636" s="457"/>
      <c r="AO636" s="458"/>
      <c r="AQ636" s="84" t="s">
        <v>395</v>
      </c>
      <c r="AU636" s="459" t="str">
        <f t="shared" ca="1" si="118"/>
        <v>U</v>
      </c>
      <c r="AV636" s="459">
        <f t="shared" si="121"/>
        <v>621</v>
      </c>
      <c r="AW636" s="259" t="str">
        <f t="shared" ca="1" si="119"/>
        <v>U621</v>
      </c>
      <c r="AX636" s="268">
        <f t="shared" si="116"/>
        <v>7</v>
      </c>
      <c r="AY636" s="259" t="str">
        <f t="shared" ca="1" si="122"/>
        <v>8. Ownership - Capital Costs</v>
      </c>
      <c r="AZ636" s="268" t="s">
        <v>1214</v>
      </c>
      <c r="BA636" s="259" t="s">
        <v>1245</v>
      </c>
      <c r="BB636" s="259">
        <v>2035</v>
      </c>
      <c r="BC636" s="259" t="str">
        <f t="shared" ca="1" si="120"/>
        <v>7_U621_Environmental_management_containment_2035</v>
      </c>
      <c r="BD636" s="259" t="s">
        <v>540</v>
      </c>
      <c r="BE636" s="259"/>
      <c r="BF636" s="268" t="str">
        <f t="shared" si="117"/>
        <v>&gt;=0</v>
      </c>
      <c r="BG636" s="268" t="s">
        <v>85</v>
      </c>
      <c r="BH636" s="268" t="s">
        <v>85</v>
      </c>
    </row>
    <row r="637" spans="1:60" ht="13.5" hidden="1" customHeight="1" thickBot="1">
      <c r="A637" s="185"/>
      <c r="B637" s="584"/>
      <c r="C637" s="228"/>
      <c r="D637" s="585"/>
      <c r="E637" s="585"/>
      <c r="F637" s="456"/>
      <c r="G637" s="456"/>
      <c r="H637" s="456"/>
      <c r="I637" s="456"/>
      <c r="J637" s="456"/>
      <c r="K637" s="456"/>
      <c r="L637" s="456"/>
      <c r="M637" s="456"/>
      <c r="N637" s="456"/>
      <c r="O637" s="456"/>
      <c r="P637" s="456"/>
      <c r="Q637" s="456"/>
      <c r="R637" s="456"/>
      <c r="S637" s="456"/>
      <c r="T637" s="456"/>
      <c r="U637" s="456"/>
      <c r="V637" s="456"/>
      <c r="W637" s="456"/>
      <c r="X637" s="456"/>
      <c r="Y637" s="456"/>
      <c r="Z637" s="456"/>
      <c r="AA637" s="456"/>
      <c r="AB637" s="456"/>
      <c r="AC637" s="456"/>
      <c r="AD637" s="456"/>
      <c r="AE637" s="457"/>
      <c r="AF637" s="457"/>
      <c r="AG637" s="457"/>
      <c r="AH637" s="457"/>
      <c r="AI637" s="457"/>
      <c r="AJ637" s="457"/>
      <c r="AK637" s="457"/>
      <c r="AL637" s="457"/>
      <c r="AM637" s="457"/>
      <c r="AN637" s="457"/>
      <c r="AO637" s="458"/>
      <c r="AQ637" s="84" t="s">
        <v>395</v>
      </c>
      <c r="AU637" s="459" t="str">
        <f t="shared" ca="1" si="118"/>
        <v>V</v>
      </c>
      <c r="AV637" s="459">
        <f t="shared" si="121"/>
        <v>621</v>
      </c>
      <c r="AW637" s="259" t="str">
        <f t="shared" ca="1" si="119"/>
        <v>V621</v>
      </c>
      <c r="AX637" s="268">
        <f t="shared" si="116"/>
        <v>7</v>
      </c>
      <c r="AY637" s="259" t="str">
        <f t="shared" ca="1" si="122"/>
        <v>8. Ownership - Capital Costs</v>
      </c>
      <c r="AZ637" s="268" t="s">
        <v>1214</v>
      </c>
      <c r="BA637" s="259" t="s">
        <v>1245</v>
      </c>
      <c r="BB637" s="259">
        <v>2036</v>
      </c>
      <c r="BC637" s="259" t="str">
        <f t="shared" ca="1" si="120"/>
        <v>7_V621_Environmental_management_containment_2036</v>
      </c>
      <c r="BD637" s="259" t="s">
        <v>540</v>
      </c>
      <c r="BE637" s="259"/>
      <c r="BF637" s="268" t="str">
        <f t="shared" si="117"/>
        <v>&gt;=0</v>
      </c>
      <c r="BG637" s="268" t="s">
        <v>85</v>
      </c>
      <c r="BH637" s="268" t="s">
        <v>85</v>
      </c>
    </row>
    <row r="638" spans="1:60" ht="13.5" hidden="1" customHeight="1" thickBot="1">
      <c r="A638" s="185"/>
      <c r="B638" s="584"/>
      <c r="C638" s="228"/>
      <c r="D638" s="585"/>
      <c r="E638" s="585"/>
      <c r="F638" s="456"/>
      <c r="G638" s="456"/>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456"/>
      <c r="AD638" s="456"/>
      <c r="AE638" s="457"/>
      <c r="AF638" s="457"/>
      <c r="AG638" s="457"/>
      <c r="AH638" s="457"/>
      <c r="AI638" s="457"/>
      <c r="AJ638" s="457"/>
      <c r="AK638" s="457"/>
      <c r="AL638" s="457"/>
      <c r="AM638" s="457"/>
      <c r="AN638" s="457"/>
      <c r="AO638" s="458"/>
      <c r="AQ638" s="84" t="s">
        <v>395</v>
      </c>
      <c r="AU638" s="459" t="str">
        <f t="shared" ca="1" si="118"/>
        <v>W</v>
      </c>
      <c r="AV638" s="459">
        <f t="shared" si="121"/>
        <v>621</v>
      </c>
      <c r="AW638" s="259" t="str">
        <f t="shared" ca="1" si="119"/>
        <v>W621</v>
      </c>
      <c r="AX638" s="268">
        <f t="shared" si="116"/>
        <v>7</v>
      </c>
      <c r="AY638" s="259" t="str">
        <f t="shared" ca="1" si="122"/>
        <v>8. Ownership - Capital Costs</v>
      </c>
      <c r="AZ638" s="268" t="s">
        <v>1214</v>
      </c>
      <c r="BA638" s="259" t="s">
        <v>1245</v>
      </c>
      <c r="BB638" s="259">
        <v>2037</v>
      </c>
      <c r="BC638" s="259" t="str">
        <f t="shared" ca="1" si="120"/>
        <v>7_W621_Environmental_management_containment_2037</v>
      </c>
      <c r="BD638" s="259" t="s">
        <v>540</v>
      </c>
      <c r="BE638" s="259"/>
      <c r="BF638" s="268" t="str">
        <f t="shared" si="117"/>
        <v>&gt;=0</v>
      </c>
      <c r="BG638" s="268" t="s">
        <v>85</v>
      </c>
      <c r="BH638" s="268" t="s">
        <v>85</v>
      </c>
    </row>
    <row r="639" spans="1:60" ht="13.5" hidden="1" customHeight="1" thickBot="1">
      <c r="A639" s="185"/>
      <c r="B639" s="584"/>
      <c r="C639" s="228"/>
      <c r="D639" s="585"/>
      <c r="E639" s="585"/>
      <c r="F639" s="456"/>
      <c r="G639" s="456"/>
      <c r="H639" s="456"/>
      <c r="I639" s="456"/>
      <c r="J639" s="456"/>
      <c r="K639" s="456"/>
      <c r="L639" s="456"/>
      <c r="M639" s="456"/>
      <c r="N639" s="456"/>
      <c r="O639" s="456"/>
      <c r="P639" s="456"/>
      <c r="Q639" s="456"/>
      <c r="R639" s="456"/>
      <c r="S639" s="456"/>
      <c r="T639" s="456"/>
      <c r="U639" s="456"/>
      <c r="V639" s="456"/>
      <c r="W639" s="456"/>
      <c r="X639" s="456"/>
      <c r="Y639" s="456"/>
      <c r="Z639" s="456"/>
      <c r="AA639" s="456"/>
      <c r="AB639" s="456"/>
      <c r="AC639" s="456"/>
      <c r="AD639" s="456"/>
      <c r="AE639" s="457"/>
      <c r="AF639" s="457"/>
      <c r="AG639" s="457"/>
      <c r="AH639" s="457"/>
      <c r="AI639" s="457"/>
      <c r="AJ639" s="457"/>
      <c r="AK639" s="457"/>
      <c r="AL639" s="457"/>
      <c r="AM639" s="457"/>
      <c r="AN639" s="457"/>
      <c r="AO639" s="458"/>
      <c r="AQ639" s="84" t="s">
        <v>395</v>
      </c>
      <c r="AU639" s="459" t="str">
        <f t="shared" ca="1" si="118"/>
        <v>X</v>
      </c>
      <c r="AV639" s="459">
        <f t="shared" si="121"/>
        <v>621</v>
      </c>
      <c r="AW639" s="259" t="str">
        <f t="shared" ca="1" si="119"/>
        <v>X621</v>
      </c>
      <c r="AX639" s="268">
        <f t="shared" si="116"/>
        <v>7</v>
      </c>
      <c r="AY639" s="259" t="str">
        <f t="shared" ca="1" si="122"/>
        <v>8. Ownership - Capital Costs</v>
      </c>
      <c r="AZ639" s="268" t="s">
        <v>1214</v>
      </c>
      <c r="BA639" s="259" t="s">
        <v>1245</v>
      </c>
      <c r="BB639" s="259">
        <v>2038</v>
      </c>
      <c r="BC639" s="259" t="str">
        <f t="shared" ca="1" si="120"/>
        <v>7_X621_Environmental_management_containment_2038</v>
      </c>
      <c r="BD639" s="259" t="s">
        <v>540</v>
      </c>
      <c r="BE639" s="259"/>
      <c r="BF639" s="268" t="str">
        <f t="shared" si="117"/>
        <v>&gt;=0</v>
      </c>
      <c r="BG639" s="268" t="s">
        <v>85</v>
      </c>
      <c r="BH639" s="268" t="s">
        <v>85</v>
      </c>
    </row>
    <row r="640" spans="1:60" ht="13.5" hidden="1" customHeight="1" thickBot="1">
      <c r="A640" s="185"/>
      <c r="B640" s="584"/>
      <c r="C640" s="228"/>
      <c r="D640" s="585"/>
      <c r="E640" s="585"/>
      <c r="F640" s="456"/>
      <c r="G640" s="456"/>
      <c r="H640" s="456"/>
      <c r="I640" s="456"/>
      <c r="J640" s="456"/>
      <c r="K640" s="456"/>
      <c r="L640" s="456"/>
      <c r="M640" s="456"/>
      <c r="N640" s="456"/>
      <c r="O640" s="456"/>
      <c r="P640" s="456"/>
      <c r="Q640" s="456"/>
      <c r="R640" s="456"/>
      <c r="S640" s="456"/>
      <c r="T640" s="456"/>
      <c r="U640" s="456"/>
      <c r="V640" s="456"/>
      <c r="W640" s="456"/>
      <c r="X640" s="456"/>
      <c r="Y640" s="456"/>
      <c r="Z640" s="456"/>
      <c r="AA640" s="456"/>
      <c r="AB640" s="456"/>
      <c r="AC640" s="456"/>
      <c r="AD640" s="456"/>
      <c r="AE640" s="457"/>
      <c r="AF640" s="457"/>
      <c r="AG640" s="457"/>
      <c r="AH640" s="457"/>
      <c r="AI640" s="457"/>
      <c r="AJ640" s="457"/>
      <c r="AK640" s="457"/>
      <c r="AL640" s="457"/>
      <c r="AM640" s="457"/>
      <c r="AN640" s="457"/>
      <c r="AO640" s="458"/>
      <c r="AQ640" s="84" t="s">
        <v>395</v>
      </c>
      <c r="AU640" s="459" t="str">
        <f t="shared" ca="1" si="118"/>
        <v>Y</v>
      </c>
      <c r="AV640" s="459">
        <f t="shared" si="121"/>
        <v>621</v>
      </c>
      <c r="AW640" s="259" t="str">
        <f t="shared" ca="1" si="119"/>
        <v>Y621</v>
      </c>
      <c r="AX640" s="268">
        <f t="shared" si="116"/>
        <v>7</v>
      </c>
      <c r="AY640" s="259" t="str">
        <f t="shared" ca="1" si="122"/>
        <v>8. Ownership - Capital Costs</v>
      </c>
      <c r="AZ640" s="268" t="s">
        <v>1214</v>
      </c>
      <c r="BA640" s="259" t="s">
        <v>1245</v>
      </c>
      <c r="BB640" s="259">
        <v>2039</v>
      </c>
      <c r="BC640" s="259" t="str">
        <f t="shared" ca="1" si="120"/>
        <v>7_Y621_Environmental_management_containment_2039</v>
      </c>
      <c r="BD640" s="259" t="s">
        <v>540</v>
      </c>
      <c r="BE640" s="259"/>
      <c r="BF640" s="268" t="str">
        <f t="shared" si="117"/>
        <v>&gt;=0</v>
      </c>
      <c r="BG640" s="268" t="s">
        <v>85</v>
      </c>
      <c r="BH640" s="268" t="s">
        <v>85</v>
      </c>
    </row>
    <row r="641" spans="1:60" ht="13.5" hidden="1" customHeight="1" thickBot="1">
      <c r="A641" s="185"/>
      <c r="B641" s="584"/>
      <c r="C641" s="228"/>
      <c r="D641" s="585"/>
      <c r="E641" s="585"/>
      <c r="F641" s="456"/>
      <c r="G641" s="456"/>
      <c r="H641" s="456"/>
      <c r="I641" s="456"/>
      <c r="J641" s="456"/>
      <c r="K641" s="456"/>
      <c r="L641" s="456"/>
      <c r="M641" s="456"/>
      <c r="N641" s="456"/>
      <c r="O641" s="456"/>
      <c r="P641" s="456"/>
      <c r="Q641" s="456"/>
      <c r="R641" s="456"/>
      <c r="S641" s="456"/>
      <c r="T641" s="456"/>
      <c r="U641" s="456"/>
      <c r="V641" s="456"/>
      <c r="W641" s="456"/>
      <c r="X641" s="456"/>
      <c r="Y641" s="456"/>
      <c r="Z641" s="456"/>
      <c r="AA641" s="456"/>
      <c r="AB641" s="456"/>
      <c r="AC641" s="456"/>
      <c r="AD641" s="456"/>
      <c r="AE641" s="457"/>
      <c r="AF641" s="457"/>
      <c r="AG641" s="457"/>
      <c r="AH641" s="457"/>
      <c r="AI641" s="457"/>
      <c r="AJ641" s="457"/>
      <c r="AK641" s="457"/>
      <c r="AL641" s="457"/>
      <c r="AM641" s="457"/>
      <c r="AN641" s="457"/>
      <c r="AO641" s="458"/>
      <c r="AQ641" s="84" t="s">
        <v>395</v>
      </c>
      <c r="AU641" s="459" t="str">
        <f t="shared" ca="1" si="118"/>
        <v>Z</v>
      </c>
      <c r="AV641" s="459">
        <f t="shared" si="121"/>
        <v>621</v>
      </c>
      <c r="AW641" s="259" t="str">
        <f t="shared" ca="1" si="119"/>
        <v>Z621</v>
      </c>
      <c r="AX641" s="268">
        <f t="shared" si="116"/>
        <v>7</v>
      </c>
      <c r="AY641" s="259" t="str">
        <f t="shared" ca="1" si="122"/>
        <v>8. Ownership - Capital Costs</v>
      </c>
      <c r="AZ641" s="268" t="s">
        <v>1214</v>
      </c>
      <c r="BA641" s="259" t="s">
        <v>1245</v>
      </c>
      <c r="BB641" s="259">
        <v>2040</v>
      </c>
      <c r="BC641" s="259" t="str">
        <f t="shared" ca="1" si="120"/>
        <v>7_Z621_Environmental_management_containment_2040</v>
      </c>
      <c r="BD641" s="259" t="s">
        <v>540</v>
      </c>
      <c r="BE641" s="259"/>
      <c r="BF641" s="268" t="str">
        <f t="shared" si="117"/>
        <v>&gt;=0</v>
      </c>
      <c r="BG641" s="268" t="s">
        <v>85</v>
      </c>
      <c r="BH641" s="268" t="s">
        <v>85</v>
      </c>
    </row>
    <row r="642" spans="1:60" ht="13.5" hidden="1" customHeight="1" thickBot="1">
      <c r="A642" s="185"/>
      <c r="B642" s="584"/>
      <c r="C642" s="228"/>
      <c r="D642" s="585"/>
      <c r="E642" s="585"/>
      <c r="F642" s="456"/>
      <c r="G642" s="456"/>
      <c r="H642" s="456"/>
      <c r="I642" s="456"/>
      <c r="J642" s="456"/>
      <c r="K642" s="456"/>
      <c r="L642" s="456"/>
      <c r="M642" s="456"/>
      <c r="N642" s="456"/>
      <c r="O642" s="456"/>
      <c r="P642" s="456"/>
      <c r="Q642" s="456"/>
      <c r="R642" s="456"/>
      <c r="S642" s="456"/>
      <c r="T642" s="456"/>
      <c r="U642" s="456"/>
      <c r="V642" s="456"/>
      <c r="W642" s="456"/>
      <c r="X642" s="456"/>
      <c r="Y642" s="456"/>
      <c r="Z642" s="456"/>
      <c r="AA642" s="456"/>
      <c r="AB642" s="456"/>
      <c r="AC642" s="456"/>
      <c r="AD642" s="456"/>
      <c r="AE642" s="457"/>
      <c r="AF642" s="457"/>
      <c r="AG642" s="457"/>
      <c r="AH642" s="457"/>
      <c r="AI642" s="457"/>
      <c r="AJ642" s="457"/>
      <c r="AK642" s="457"/>
      <c r="AL642" s="457"/>
      <c r="AM642" s="457"/>
      <c r="AN642" s="457"/>
      <c r="AO642" s="458"/>
      <c r="AQ642" s="84" t="s">
        <v>395</v>
      </c>
      <c r="AU642" s="459" t="str">
        <f t="shared" ca="1" si="118"/>
        <v>AA</v>
      </c>
      <c r="AV642" s="459">
        <f t="shared" si="121"/>
        <v>621</v>
      </c>
      <c r="AW642" s="259" t="str">
        <f t="shared" ca="1" si="119"/>
        <v>AA621</v>
      </c>
      <c r="AX642" s="268">
        <f t="shared" si="116"/>
        <v>7</v>
      </c>
      <c r="AY642" s="259" t="str">
        <f t="shared" ca="1" si="122"/>
        <v>8. Ownership - Capital Costs</v>
      </c>
      <c r="AZ642" s="268" t="s">
        <v>1214</v>
      </c>
      <c r="BA642" s="259" t="s">
        <v>1245</v>
      </c>
      <c r="BB642" s="259">
        <v>2041</v>
      </c>
      <c r="BC642" s="259" t="str">
        <f t="shared" ca="1" si="120"/>
        <v>7_AA621_Environmental_management_containment_2041</v>
      </c>
      <c r="BD642" s="259" t="s">
        <v>540</v>
      </c>
      <c r="BE642" s="259"/>
      <c r="BF642" s="268" t="str">
        <f t="shared" si="117"/>
        <v>&gt;=0</v>
      </c>
      <c r="BG642" s="268" t="s">
        <v>85</v>
      </c>
      <c r="BH642" s="268" t="s">
        <v>85</v>
      </c>
    </row>
    <row r="643" spans="1:60" ht="13.5" hidden="1" customHeight="1" thickBot="1">
      <c r="A643" s="185"/>
      <c r="B643" s="584"/>
      <c r="C643" s="228"/>
      <c r="D643" s="585"/>
      <c r="E643" s="585"/>
      <c r="F643" s="456"/>
      <c r="G643" s="456"/>
      <c r="H643" s="456"/>
      <c r="I643" s="456"/>
      <c r="J643" s="456"/>
      <c r="K643" s="456"/>
      <c r="L643" s="456"/>
      <c r="M643" s="456"/>
      <c r="N643" s="456"/>
      <c r="O643" s="456"/>
      <c r="P643" s="456"/>
      <c r="Q643" s="456"/>
      <c r="R643" s="456"/>
      <c r="S643" s="456"/>
      <c r="T643" s="456"/>
      <c r="U643" s="456"/>
      <c r="V643" s="456"/>
      <c r="W643" s="456"/>
      <c r="X643" s="456"/>
      <c r="Y643" s="456"/>
      <c r="Z643" s="456"/>
      <c r="AA643" s="456"/>
      <c r="AB643" s="456"/>
      <c r="AC643" s="456"/>
      <c r="AD643" s="456"/>
      <c r="AE643" s="457"/>
      <c r="AF643" s="457"/>
      <c r="AG643" s="457"/>
      <c r="AH643" s="457"/>
      <c r="AI643" s="457"/>
      <c r="AJ643" s="457"/>
      <c r="AK643" s="457"/>
      <c r="AL643" s="457"/>
      <c r="AM643" s="457"/>
      <c r="AN643" s="457"/>
      <c r="AO643" s="458"/>
      <c r="AQ643" s="84" t="s">
        <v>395</v>
      </c>
      <c r="AU643" s="459" t="str">
        <f t="shared" ca="1" si="118"/>
        <v>AB</v>
      </c>
      <c r="AV643" s="459">
        <f t="shared" si="121"/>
        <v>621</v>
      </c>
      <c r="AW643" s="259" t="str">
        <f t="shared" ca="1" si="119"/>
        <v>AB621</v>
      </c>
      <c r="AX643" s="268">
        <f t="shared" si="116"/>
        <v>7</v>
      </c>
      <c r="AY643" s="259" t="str">
        <f t="shared" ca="1" si="122"/>
        <v>8. Ownership - Capital Costs</v>
      </c>
      <c r="AZ643" s="268" t="s">
        <v>1214</v>
      </c>
      <c r="BA643" s="259" t="s">
        <v>1245</v>
      </c>
      <c r="BB643" s="259">
        <v>2042</v>
      </c>
      <c r="BC643" s="259" t="str">
        <f t="shared" ca="1" si="120"/>
        <v>7_AB621_Environmental_management_containment_2042</v>
      </c>
      <c r="BD643" s="259" t="s">
        <v>540</v>
      </c>
      <c r="BE643" s="259"/>
      <c r="BF643" s="268" t="str">
        <f t="shared" si="117"/>
        <v>&gt;=0</v>
      </c>
      <c r="BG643" s="268" t="s">
        <v>85</v>
      </c>
      <c r="BH643" s="268" t="s">
        <v>85</v>
      </c>
    </row>
    <row r="644" spans="1:60" ht="13.5" hidden="1" customHeight="1" thickBot="1">
      <c r="A644" s="185"/>
      <c r="B644" s="584"/>
      <c r="C644" s="228"/>
      <c r="D644" s="585"/>
      <c r="E644" s="585"/>
      <c r="F644" s="456"/>
      <c r="G644" s="456"/>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457"/>
      <c r="AF644" s="457"/>
      <c r="AG644" s="457"/>
      <c r="AH644" s="457"/>
      <c r="AI644" s="457"/>
      <c r="AJ644" s="457"/>
      <c r="AK644" s="457"/>
      <c r="AL644" s="457"/>
      <c r="AM644" s="457"/>
      <c r="AN644" s="457"/>
      <c r="AO644" s="458"/>
      <c r="AQ644" s="84" t="s">
        <v>395</v>
      </c>
      <c r="AU644" s="459" t="str">
        <f t="shared" ca="1" si="118"/>
        <v>AC</v>
      </c>
      <c r="AV644" s="459">
        <f t="shared" si="121"/>
        <v>621</v>
      </c>
      <c r="AW644" s="259" t="str">
        <f t="shared" ca="1" si="119"/>
        <v>AC621</v>
      </c>
      <c r="AX644" s="268">
        <f t="shared" si="116"/>
        <v>7</v>
      </c>
      <c r="AY644" s="259" t="str">
        <f t="shared" ca="1" si="122"/>
        <v>8. Ownership - Capital Costs</v>
      </c>
      <c r="AZ644" s="268" t="s">
        <v>1214</v>
      </c>
      <c r="BA644" s="259" t="s">
        <v>1245</v>
      </c>
      <c r="BB644" s="259">
        <v>2043</v>
      </c>
      <c r="BC644" s="259" t="str">
        <f t="shared" ca="1" si="120"/>
        <v>7_AC621_Environmental_management_containment_2043</v>
      </c>
      <c r="BD644" s="259" t="s">
        <v>540</v>
      </c>
      <c r="BE644" s="259"/>
      <c r="BF644" s="268" t="str">
        <f t="shared" si="117"/>
        <v>&gt;=0</v>
      </c>
      <c r="BG644" s="268" t="s">
        <v>85</v>
      </c>
      <c r="BH644" s="268" t="s">
        <v>85</v>
      </c>
    </row>
    <row r="645" spans="1:60" ht="13.5" hidden="1" customHeight="1" thickBot="1">
      <c r="A645" s="185"/>
      <c r="B645" s="584"/>
      <c r="C645" s="228"/>
      <c r="D645" s="585"/>
      <c r="E645" s="585"/>
      <c r="F645" s="456"/>
      <c r="G645" s="456"/>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7"/>
      <c r="AF645" s="457"/>
      <c r="AG645" s="457"/>
      <c r="AH645" s="457"/>
      <c r="AI645" s="457"/>
      <c r="AJ645" s="457"/>
      <c r="AK645" s="457"/>
      <c r="AL645" s="457"/>
      <c r="AM645" s="457"/>
      <c r="AN645" s="457"/>
      <c r="AO645" s="458"/>
      <c r="AQ645" s="84" t="s">
        <v>395</v>
      </c>
      <c r="AU645" s="459" t="str">
        <f t="shared" ca="1" si="118"/>
        <v>AD</v>
      </c>
      <c r="AV645" s="459">
        <f t="shared" si="121"/>
        <v>621</v>
      </c>
      <c r="AW645" s="259" t="str">
        <f t="shared" ca="1" si="119"/>
        <v>AD621</v>
      </c>
      <c r="AX645" s="268">
        <f t="shared" si="116"/>
        <v>7</v>
      </c>
      <c r="AY645" s="259" t="str">
        <f t="shared" ca="1" si="122"/>
        <v>8. Ownership - Capital Costs</v>
      </c>
      <c r="AZ645" s="268" t="s">
        <v>1214</v>
      </c>
      <c r="BA645" s="259" t="s">
        <v>1245</v>
      </c>
      <c r="BB645" s="259">
        <v>2044</v>
      </c>
      <c r="BC645" s="259" t="str">
        <f t="shared" ca="1" si="120"/>
        <v>7_AD621_Environmental_management_containment_2044</v>
      </c>
      <c r="BD645" s="259" t="s">
        <v>540</v>
      </c>
      <c r="BE645" s="259"/>
      <c r="BF645" s="268" t="str">
        <f t="shared" si="117"/>
        <v>&gt;=0</v>
      </c>
      <c r="BG645" s="268" t="s">
        <v>85</v>
      </c>
      <c r="BH645" s="268" t="s">
        <v>85</v>
      </c>
    </row>
    <row r="646" spans="1:60" ht="13.5" hidden="1" customHeight="1" thickBot="1">
      <c r="A646" s="185"/>
      <c r="B646" s="584"/>
      <c r="C646" s="228"/>
      <c r="D646" s="585"/>
      <c r="E646" s="585"/>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456"/>
      <c r="AD646" s="456"/>
      <c r="AE646" s="457"/>
      <c r="AF646" s="457"/>
      <c r="AG646" s="457"/>
      <c r="AH646" s="457"/>
      <c r="AI646" s="457"/>
      <c r="AJ646" s="457"/>
      <c r="AK646" s="457"/>
      <c r="AL646" s="457"/>
      <c r="AM646" s="457"/>
      <c r="AN646" s="457"/>
      <c r="AO646" s="458"/>
      <c r="AQ646" s="84" t="s">
        <v>395</v>
      </c>
      <c r="AU646" s="459" t="str">
        <f t="shared" ca="1" si="118"/>
        <v>AE</v>
      </c>
      <c r="AV646" s="459">
        <f t="shared" si="121"/>
        <v>621</v>
      </c>
      <c r="AW646" s="259" t="str">
        <f t="shared" ca="1" si="119"/>
        <v>AE621</v>
      </c>
      <c r="AX646" s="268">
        <f t="shared" si="116"/>
        <v>7</v>
      </c>
      <c r="AY646" s="259" t="str">
        <f t="shared" ca="1" si="122"/>
        <v>8. Ownership - Capital Costs</v>
      </c>
      <c r="AZ646" s="268" t="s">
        <v>1214</v>
      </c>
      <c r="BA646" s="259" t="s">
        <v>1245</v>
      </c>
      <c r="BB646" s="259">
        <v>2045</v>
      </c>
      <c r="BC646" s="259" t="str">
        <f t="shared" ca="1" si="120"/>
        <v>7_AE621_Environmental_management_containment_2045</v>
      </c>
      <c r="BD646" s="259" t="s">
        <v>540</v>
      </c>
      <c r="BE646" s="259"/>
      <c r="BF646" s="268" t="str">
        <f t="shared" si="117"/>
        <v>&gt;=0</v>
      </c>
      <c r="BG646" s="268" t="s">
        <v>85</v>
      </c>
      <c r="BH646" s="268" t="s">
        <v>85</v>
      </c>
    </row>
    <row r="647" spans="1:60" ht="13.5" hidden="1" customHeight="1" thickBot="1">
      <c r="A647" s="185"/>
      <c r="B647" s="584"/>
      <c r="C647" s="228"/>
      <c r="D647" s="585"/>
      <c r="E647" s="585"/>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456"/>
      <c r="AD647" s="456"/>
      <c r="AE647" s="457"/>
      <c r="AF647" s="457"/>
      <c r="AG647" s="457"/>
      <c r="AH647" s="457"/>
      <c r="AI647" s="457"/>
      <c r="AJ647" s="457"/>
      <c r="AK647" s="457"/>
      <c r="AL647" s="457"/>
      <c r="AM647" s="457"/>
      <c r="AN647" s="457"/>
      <c r="AO647" s="458"/>
      <c r="AQ647" s="84" t="s">
        <v>395</v>
      </c>
      <c r="AU647" s="459" t="str">
        <f t="shared" ca="1" si="118"/>
        <v>AF</v>
      </c>
      <c r="AV647" s="459">
        <f t="shared" si="121"/>
        <v>621</v>
      </c>
      <c r="AW647" s="259" t="str">
        <f t="shared" ca="1" si="119"/>
        <v>AF621</v>
      </c>
      <c r="AX647" s="268">
        <f t="shared" si="116"/>
        <v>7</v>
      </c>
      <c r="AY647" s="259" t="str">
        <f t="shared" ca="1" si="122"/>
        <v>8. Ownership - Capital Costs</v>
      </c>
      <c r="AZ647" s="268" t="s">
        <v>1214</v>
      </c>
      <c r="BA647" s="259" t="s">
        <v>1245</v>
      </c>
      <c r="BB647" s="259">
        <v>2046</v>
      </c>
      <c r="BC647" s="259" t="str">
        <f t="shared" ca="1" si="120"/>
        <v>7_AF621_Environmental_management_containment_2046</v>
      </c>
      <c r="BD647" s="259" t="s">
        <v>540</v>
      </c>
      <c r="BE647" s="259"/>
      <c r="BF647" s="268" t="str">
        <f t="shared" si="117"/>
        <v>&gt;=0</v>
      </c>
      <c r="BG647" s="268" t="s">
        <v>85</v>
      </c>
      <c r="BH647" s="268" t="s">
        <v>85</v>
      </c>
    </row>
    <row r="648" spans="1:60" ht="13.5" hidden="1" customHeight="1" thickBot="1">
      <c r="A648" s="185"/>
      <c r="B648" s="584"/>
      <c r="C648" s="228"/>
      <c r="D648" s="585"/>
      <c r="E648" s="585"/>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6"/>
      <c r="AD648" s="456"/>
      <c r="AE648" s="457"/>
      <c r="AF648" s="457"/>
      <c r="AG648" s="457"/>
      <c r="AH648" s="457"/>
      <c r="AI648" s="457"/>
      <c r="AJ648" s="457"/>
      <c r="AK648" s="457"/>
      <c r="AL648" s="457"/>
      <c r="AM648" s="457"/>
      <c r="AN648" s="457"/>
      <c r="AO648" s="458"/>
      <c r="AQ648" s="84" t="s">
        <v>395</v>
      </c>
      <c r="AU648" s="459" t="str">
        <f t="shared" ca="1" si="118"/>
        <v>AG</v>
      </c>
      <c r="AV648" s="459">
        <f t="shared" si="121"/>
        <v>621</v>
      </c>
      <c r="AW648" s="259" t="str">
        <f t="shared" ca="1" si="119"/>
        <v>AG621</v>
      </c>
      <c r="AX648" s="268">
        <f t="shared" si="116"/>
        <v>7</v>
      </c>
      <c r="AY648" s="259" t="str">
        <f t="shared" ca="1" si="122"/>
        <v>8. Ownership - Capital Costs</v>
      </c>
      <c r="AZ648" s="268" t="s">
        <v>1214</v>
      </c>
      <c r="BA648" s="259" t="s">
        <v>1245</v>
      </c>
      <c r="BB648" s="259">
        <v>2047</v>
      </c>
      <c r="BC648" s="259" t="str">
        <f t="shared" ca="1" si="120"/>
        <v>7_AG621_Environmental_management_containment_2047</v>
      </c>
      <c r="BD648" s="259" t="s">
        <v>540</v>
      </c>
      <c r="BE648" s="259"/>
      <c r="BF648" s="268" t="str">
        <f t="shared" si="117"/>
        <v>&gt;=0</v>
      </c>
      <c r="BG648" s="268" t="s">
        <v>85</v>
      </c>
      <c r="BH648" s="268" t="s">
        <v>85</v>
      </c>
    </row>
    <row r="649" spans="1:60" ht="13.5" hidden="1" customHeight="1" thickBot="1">
      <c r="A649" s="185"/>
      <c r="B649" s="584"/>
      <c r="C649" s="228"/>
      <c r="D649" s="585"/>
      <c r="E649" s="585"/>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456"/>
      <c r="AD649" s="456"/>
      <c r="AE649" s="457"/>
      <c r="AF649" s="457"/>
      <c r="AG649" s="457"/>
      <c r="AH649" s="457"/>
      <c r="AI649" s="457"/>
      <c r="AJ649" s="457"/>
      <c r="AK649" s="457"/>
      <c r="AL649" s="457"/>
      <c r="AM649" s="457"/>
      <c r="AN649" s="457"/>
      <c r="AO649" s="458"/>
      <c r="AQ649" s="84" t="s">
        <v>395</v>
      </c>
      <c r="AU649" s="459" t="str">
        <f t="shared" ca="1" si="118"/>
        <v>AH</v>
      </c>
      <c r="AV649" s="459">
        <f t="shared" si="121"/>
        <v>621</v>
      </c>
      <c r="AW649" s="259" t="str">
        <f t="shared" ca="1" si="119"/>
        <v>AH621</v>
      </c>
      <c r="AX649" s="268">
        <f t="shared" si="116"/>
        <v>7</v>
      </c>
      <c r="AY649" s="259" t="str">
        <f t="shared" ca="1" si="122"/>
        <v>8. Ownership - Capital Costs</v>
      </c>
      <c r="AZ649" s="268" t="s">
        <v>1214</v>
      </c>
      <c r="BA649" s="259" t="s">
        <v>1245</v>
      </c>
      <c r="BB649" s="259">
        <v>2048</v>
      </c>
      <c r="BC649" s="259" t="str">
        <f t="shared" ca="1" si="120"/>
        <v>7_AH621_Environmental_management_containment_2048</v>
      </c>
      <c r="BD649" s="259" t="s">
        <v>540</v>
      </c>
      <c r="BE649" s="259"/>
      <c r="BF649" s="268" t="str">
        <f t="shared" si="117"/>
        <v>&gt;=0</v>
      </c>
      <c r="BG649" s="268" t="s">
        <v>85</v>
      </c>
      <c r="BH649" s="268" t="s">
        <v>85</v>
      </c>
    </row>
    <row r="650" spans="1:60" ht="13.5" hidden="1" customHeight="1" thickBot="1">
      <c r="A650" s="185"/>
      <c r="B650" s="584"/>
      <c r="C650" s="228"/>
      <c r="D650" s="585"/>
      <c r="E650" s="585"/>
      <c r="F650" s="456"/>
      <c r="G650" s="456"/>
      <c r="H650" s="456"/>
      <c r="I650" s="456"/>
      <c r="J650" s="456"/>
      <c r="K650" s="456"/>
      <c r="L650" s="456"/>
      <c r="M650" s="456"/>
      <c r="N650" s="456"/>
      <c r="O650" s="456"/>
      <c r="P650" s="456"/>
      <c r="Q650" s="456"/>
      <c r="R650" s="456"/>
      <c r="S650" s="456"/>
      <c r="T650" s="456"/>
      <c r="U650" s="456"/>
      <c r="V650" s="456"/>
      <c r="W650" s="456"/>
      <c r="X650" s="456"/>
      <c r="Y650" s="456"/>
      <c r="Z650" s="456"/>
      <c r="AA650" s="456"/>
      <c r="AB650" s="456"/>
      <c r="AC650" s="456"/>
      <c r="AD650" s="456"/>
      <c r="AE650" s="457"/>
      <c r="AF650" s="457"/>
      <c r="AG650" s="457"/>
      <c r="AH650" s="457"/>
      <c r="AI650" s="457"/>
      <c r="AJ650" s="457"/>
      <c r="AK650" s="457"/>
      <c r="AL650" s="457"/>
      <c r="AM650" s="457"/>
      <c r="AN650" s="457"/>
      <c r="AO650" s="458"/>
      <c r="AQ650" s="84" t="s">
        <v>395</v>
      </c>
      <c r="AU650" s="459" t="str">
        <f t="shared" ca="1" si="118"/>
        <v>AI</v>
      </c>
      <c r="AV650" s="459">
        <f t="shared" si="121"/>
        <v>621</v>
      </c>
      <c r="AW650" s="259" t="str">
        <f t="shared" ca="1" si="119"/>
        <v>AI621</v>
      </c>
      <c r="AX650" s="268">
        <f t="shared" si="116"/>
        <v>7</v>
      </c>
      <c r="AY650" s="259" t="str">
        <f t="shared" ca="1" si="122"/>
        <v>8. Ownership - Capital Costs</v>
      </c>
      <c r="AZ650" s="268" t="s">
        <v>1214</v>
      </c>
      <c r="BA650" s="259" t="s">
        <v>1245</v>
      </c>
      <c r="BB650" s="259">
        <v>2049</v>
      </c>
      <c r="BC650" s="259" t="str">
        <f t="shared" ca="1" si="120"/>
        <v>7_AI621_Environmental_management_containment_2049</v>
      </c>
      <c r="BD650" s="259" t="s">
        <v>540</v>
      </c>
      <c r="BE650" s="259"/>
      <c r="BF650" s="268" t="str">
        <f t="shared" si="117"/>
        <v>&gt;=0</v>
      </c>
      <c r="BG650" s="268" t="s">
        <v>85</v>
      </c>
      <c r="BH650" s="268" t="s">
        <v>85</v>
      </c>
    </row>
    <row r="651" spans="1:60" ht="13.5" hidden="1" customHeight="1" thickBot="1">
      <c r="A651" s="185"/>
      <c r="B651" s="584"/>
      <c r="C651" s="228"/>
      <c r="D651" s="585"/>
      <c r="E651" s="585"/>
      <c r="F651" s="456"/>
      <c r="G651" s="456"/>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457"/>
      <c r="AF651" s="457"/>
      <c r="AG651" s="457"/>
      <c r="AH651" s="457"/>
      <c r="AI651" s="457"/>
      <c r="AJ651" s="457"/>
      <c r="AK651" s="457"/>
      <c r="AL651" s="457"/>
      <c r="AM651" s="457"/>
      <c r="AN651" s="457"/>
      <c r="AO651" s="458"/>
      <c r="AQ651" s="84" t="s">
        <v>395</v>
      </c>
      <c r="AU651" s="459" t="str">
        <f t="shared" ca="1" si="118"/>
        <v>AJ</v>
      </c>
      <c r="AV651" s="459">
        <f t="shared" si="121"/>
        <v>621</v>
      </c>
      <c r="AW651" s="259" t="str">
        <f t="shared" ca="1" si="119"/>
        <v>AJ621</v>
      </c>
      <c r="AX651" s="268">
        <f t="shared" si="116"/>
        <v>7</v>
      </c>
      <c r="AY651" s="259" t="str">
        <f t="shared" ca="1" si="122"/>
        <v>8. Ownership - Capital Costs</v>
      </c>
      <c r="AZ651" s="268" t="s">
        <v>1214</v>
      </c>
      <c r="BA651" s="259" t="s">
        <v>1245</v>
      </c>
      <c r="BB651" s="259">
        <v>2050</v>
      </c>
      <c r="BC651" s="259" t="str">
        <f t="shared" ca="1" si="120"/>
        <v>7_AJ621_Environmental_management_containment_2050</v>
      </c>
      <c r="BD651" s="259" t="s">
        <v>540</v>
      </c>
      <c r="BE651" s="259"/>
      <c r="BF651" s="268" t="str">
        <f t="shared" si="117"/>
        <v>&gt;=0</v>
      </c>
      <c r="BG651" s="268" t="s">
        <v>85</v>
      </c>
      <c r="BH651" s="268" t="s">
        <v>85</v>
      </c>
    </row>
    <row r="652" spans="1:60" ht="13.5" hidden="1" customHeight="1" thickBot="1">
      <c r="A652" s="185"/>
      <c r="B652" s="584"/>
      <c r="C652" s="228"/>
      <c r="D652" s="585"/>
      <c r="E652" s="585"/>
      <c r="F652" s="456"/>
      <c r="G652" s="456"/>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457"/>
      <c r="AF652" s="457"/>
      <c r="AG652" s="457"/>
      <c r="AH652" s="457"/>
      <c r="AI652" s="457"/>
      <c r="AJ652" s="457"/>
      <c r="AK652" s="457"/>
      <c r="AL652" s="457"/>
      <c r="AM652" s="457"/>
      <c r="AN652" s="457"/>
      <c r="AO652" s="458"/>
      <c r="AQ652" s="84" t="s">
        <v>395</v>
      </c>
      <c r="AU652" s="459" t="str">
        <f t="shared" ca="1" si="118"/>
        <v>AK</v>
      </c>
      <c r="AV652" s="459">
        <f t="shared" si="121"/>
        <v>621</v>
      </c>
      <c r="AW652" s="259" t="str">
        <f t="shared" ca="1" si="119"/>
        <v>AK621</v>
      </c>
      <c r="AX652" s="268">
        <f t="shared" si="116"/>
        <v>7</v>
      </c>
      <c r="AY652" s="259" t="str">
        <f t="shared" ca="1" si="122"/>
        <v>8. Ownership - Capital Costs</v>
      </c>
      <c r="AZ652" s="268" t="s">
        <v>1214</v>
      </c>
      <c r="BA652" s="259" t="s">
        <v>1245</v>
      </c>
      <c r="BB652" s="259">
        <v>2051</v>
      </c>
      <c r="BC652" s="259" t="str">
        <f t="shared" ca="1" si="120"/>
        <v>7_AK621_Environmental_management_containment_2051</v>
      </c>
      <c r="BD652" s="259" t="s">
        <v>540</v>
      </c>
      <c r="BE652" s="259"/>
      <c r="BF652" s="268" t="str">
        <f t="shared" si="117"/>
        <v>&gt;=0</v>
      </c>
      <c r="BG652" s="268" t="s">
        <v>85</v>
      </c>
      <c r="BH652" s="268" t="s">
        <v>85</v>
      </c>
    </row>
    <row r="653" spans="1:60" ht="13.5" hidden="1" customHeight="1" thickBot="1">
      <c r="A653" s="185"/>
      <c r="B653" s="584"/>
      <c r="C653" s="228"/>
      <c r="D653" s="585"/>
      <c r="E653" s="585"/>
      <c r="F653" s="456"/>
      <c r="G653" s="456"/>
      <c r="H653" s="456"/>
      <c r="I653" s="456"/>
      <c r="J653" s="456"/>
      <c r="K653" s="456"/>
      <c r="L653" s="456"/>
      <c r="M653" s="456"/>
      <c r="N653" s="456"/>
      <c r="O653" s="456"/>
      <c r="P653" s="456"/>
      <c r="Q653" s="456"/>
      <c r="R653" s="456"/>
      <c r="S653" s="456"/>
      <c r="T653" s="456"/>
      <c r="U653" s="456"/>
      <c r="V653" s="456"/>
      <c r="W653" s="456"/>
      <c r="X653" s="456"/>
      <c r="Y653" s="456"/>
      <c r="Z653" s="456"/>
      <c r="AA653" s="456"/>
      <c r="AB653" s="456"/>
      <c r="AC653" s="456"/>
      <c r="AD653" s="456"/>
      <c r="AE653" s="457"/>
      <c r="AF653" s="457"/>
      <c r="AG653" s="457"/>
      <c r="AH653" s="457"/>
      <c r="AI653" s="457"/>
      <c r="AJ653" s="457"/>
      <c r="AK653" s="457"/>
      <c r="AL653" s="457"/>
      <c r="AM653" s="457"/>
      <c r="AN653" s="457"/>
      <c r="AO653" s="458"/>
      <c r="AQ653" s="84" t="s">
        <v>395</v>
      </c>
      <c r="AU653" s="459" t="str">
        <f t="shared" ca="1" si="118"/>
        <v>AL</v>
      </c>
      <c r="AV653" s="459">
        <f t="shared" si="121"/>
        <v>621</v>
      </c>
      <c r="AW653" s="259" t="str">
        <f t="shared" ca="1" si="119"/>
        <v>AL621</v>
      </c>
      <c r="AX653" s="268">
        <f t="shared" si="116"/>
        <v>7</v>
      </c>
      <c r="AY653" s="259" t="str">
        <f t="shared" ca="1" si="122"/>
        <v>8. Ownership - Capital Costs</v>
      </c>
      <c r="AZ653" s="268" t="s">
        <v>1214</v>
      </c>
      <c r="BA653" s="259" t="s">
        <v>1245</v>
      </c>
      <c r="BB653" s="259">
        <v>2052</v>
      </c>
      <c r="BC653" s="259" t="str">
        <f t="shared" ca="1" si="120"/>
        <v>7_AL621_Environmental_management_containment_2052</v>
      </c>
      <c r="BD653" s="259" t="s">
        <v>540</v>
      </c>
      <c r="BE653" s="259"/>
      <c r="BF653" s="268" t="str">
        <f t="shared" si="117"/>
        <v>&gt;=0</v>
      </c>
      <c r="BG653" s="268" t="s">
        <v>85</v>
      </c>
      <c r="BH653" s="268" t="s">
        <v>85</v>
      </c>
    </row>
    <row r="654" spans="1:60" ht="13.5" hidden="1" customHeight="1" thickBot="1">
      <c r="A654" s="185"/>
      <c r="B654" s="584"/>
      <c r="C654" s="228"/>
      <c r="D654" s="585"/>
      <c r="E654" s="585"/>
      <c r="F654" s="456"/>
      <c r="G654" s="456"/>
      <c r="H654" s="456"/>
      <c r="I654" s="456"/>
      <c r="J654" s="456"/>
      <c r="K654" s="456"/>
      <c r="L654" s="456"/>
      <c r="M654" s="456"/>
      <c r="N654" s="456"/>
      <c r="O654" s="456"/>
      <c r="P654" s="456"/>
      <c r="Q654" s="456"/>
      <c r="R654" s="456"/>
      <c r="S654" s="456"/>
      <c r="T654" s="456"/>
      <c r="U654" s="456"/>
      <c r="V654" s="456"/>
      <c r="W654" s="456"/>
      <c r="X654" s="456"/>
      <c r="Y654" s="456"/>
      <c r="Z654" s="456"/>
      <c r="AA654" s="456"/>
      <c r="AB654" s="456"/>
      <c r="AC654" s="456"/>
      <c r="AD654" s="456"/>
      <c r="AE654" s="457"/>
      <c r="AF654" s="457"/>
      <c r="AG654" s="457"/>
      <c r="AH654" s="457"/>
      <c r="AI654" s="457"/>
      <c r="AJ654" s="457"/>
      <c r="AK654" s="457"/>
      <c r="AL654" s="457"/>
      <c r="AM654" s="457"/>
      <c r="AN654" s="457"/>
      <c r="AO654" s="458"/>
      <c r="AQ654" s="84" t="s">
        <v>395</v>
      </c>
      <c r="AU654" s="459" t="str">
        <f t="shared" ca="1" si="118"/>
        <v>AM</v>
      </c>
      <c r="AV654" s="459">
        <f t="shared" si="121"/>
        <v>621</v>
      </c>
      <c r="AW654" s="259" t="str">
        <f t="shared" ca="1" si="119"/>
        <v>AM621</v>
      </c>
      <c r="AX654" s="268">
        <f t="shared" si="116"/>
        <v>7</v>
      </c>
      <c r="AY654" s="259" t="str">
        <f t="shared" ca="1" si="122"/>
        <v>8. Ownership - Capital Costs</v>
      </c>
      <c r="AZ654" s="268" t="s">
        <v>1214</v>
      </c>
      <c r="BA654" s="259" t="s">
        <v>1245</v>
      </c>
      <c r="BB654" s="259">
        <v>2053</v>
      </c>
      <c r="BC654" s="259" t="str">
        <f t="shared" ca="1" si="120"/>
        <v>7_AM621_Environmental_management_containment_2053</v>
      </c>
      <c r="BD654" s="259" t="s">
        <v>540</v>
      </c>
      <c r="BE654" s="259"/>
      <c r="BF654" s="268" t="str">
        <f t="shared" si="117"/>
        <v>&gt;=0</v>
      </c>
      <c r="BG654" s="268" t="s">
        <v>85</v>
      </c>
      <c r="BH654" s="268" t="s">
        <v>85</v>
      </c>
    </row>
    <row r="655" spans="1:60" ht="13.5" hidden="1" customHeight="1" thickBot="1">
      <c r="A655" s="185"/>
      <c r="B655" s="584"/>
      <c r="C655" s="228"/>
      <c r="D655" s="585"/>
      <c r="E655" s="585"/>
      <c r="F655" s="456"/>
      <c r="G655" s="456"/>
      <c r="H655" s="456"/>
      <c r="I655" s="456"/>
      <c r="J655" s="456"/>
      <c r="K655" s="456"/>
      <c r="L655" s="456"/>
      <c r="M655" s="456"/>
      <c r="N655" s="456"/>
      <c r="O655" s="456"/>
      <c r="P655" s="456"/>
      <c r="Q655" s="456"/>
      <c r="R655" s="456"/>
      <c r="S655" s="456"/>
      <c r="T655" s="456"/>
      <c r="U655" s="456"/>
      <c r="V655" s="456"/>
      <c r="W655" s="456"/>
      <c r="X655" s="456"/>
      <c r="Y655" s="456"/>
      <c r="Z655" s="456"/>
      <c r="AA655" s="456"/>
      <c r="AB655" s="456"/>
      <c r="AC655" s="456"/>
      <c r="AD655" s="456"/>
      <c r="AE655" s="457"/>
      <c r="AF655" s="457"/>
      <c r="AG655" s="457"/>
      <c r="AH655" s="457"/>
      <c r="AI655" s="457"/>
      <c r="AJ655" s="457"/>
      <c r="AK655" s="457"/>
      <c r="AL655" s="457"/>
      <c r="AM655" s="457"/>
      <c r="AN655" s="457"/>
      <c r="AO655" s="458"/>
      <c r="AQ655" s="84" t="s">
        <v>395</v>
      </c>
      <c r="AU655" s="459" t="str">
        <f t="shared" ca="1" si="118"/>
        <v>AN</v>
      </c>
      <c r="AV655" s="459">
        <f t="shared" si="121"/>
        <v>621</v>
      </c>
      <c r="AW655" s="259" t="str">
        <f t="shared" ca="1" si="119"/>
        <v>AN621</v>
      </c>
      <c r="AX655" s="268">
        <f t="shared" si="116"/>
        <v>7</v>
      </c>
      <c r="AY655" s="259" t="str">
        <f t="shared" ca="1" si="122"/>
        <v>8. Ownership - Capital Costs</v>
      </c>
      <c r="AZ655" s="268" t="s">
        <v>1214</v>
      </c>
      <c r="BA655" s="259" t="s">
        <v>1245</v>
      </c>
      <c r="BB655" s="259">
        <v>2054</v>
      </c>
      <c r="BC655" s="259" t="str">
        <f t="shared" ca="1" si="120"/>
        <v>7_AN621_Environmental_management_containment_2054</v>
      </c>
      <c r="BD655" s="259" t="s">
        <v>540</v>
      </c>
      <c r="BE655" s="259"/>
      <c r="BF655" s="268" t="str">
        <f t="shared" si="117"/>
        <v>&gt;=0</v>
      </c>
      <c r="BG655" s="268" t="s">
        <v>85</v>
      </c>
      <c r="BH655" s="268" t="s">
        <v>85</v>
      </c>
    </row>
    <row r="656" spans="1:60" ht="13.5" hidden="1" customHeight="1" thickBot="1">
      <c r="A656" s="185"/>
      <c r="B656" s="584"/>
      <c r="C656" s="228"/>
      <c r="D656" s="585"/>
      <c r="E656" s="585"/>
      <c r="F656" s="456"/>
      <c r="G656" s="456"/>
      <c r="H656" s="456"/>
      <c r="I656" s="456"/>
      <c r="J656" s="456"/>
      <c r="K656" s="456"/>
      <c r="L656" s="456"/>
      <c r="M656" s="456"/>
      <c r="N656" s="456"/>
      <c r="O656" s="456"/>
      <c r="P656" s="456"/>
      <c r="Q656" s="456"/>
      <c r="R656" s="456"/>
      <c r="S656" s="456"/>
      <c r="T656" s="456"/>
      <c r="U656" s="456"/>
      <c r="V656" s="456"/>
      <c r="W656" s="456"/>
      <c r="X656" s="456"/>
      <c r="Y656" s="456"/>
      <c r="Z656" s="456"/>
      <c r="AA656" s="456"/>
      <c r="AB656" s="456"/>
      <c r="AC656" s="456"/>
      <c r="AD656" s="456"/>
      <c r="AE656" s="457"/>
      <c r="AF656" s="457"/>
      <c r="AG656" s="457"/>
      <c r="AH656" s="457"/>
      <c r="AI656" s="457"/>
      <c r="AJ656" s="457"/>
      <c r="AK656" s="457"/>
      <c r="AL656" s="457"/>
      <c r="AM656" s="457"/>
      <c r="AN656" s="457"/>
      <c r="AO656" s="458"/>
      <c r="AQ656" s="84" t="s">
        <v>395</v>
      </c>
      <c r="AU656" s="459" t="str">
        <f t="shared" ca="1" si="118"/>
        <v>AO</v>
      </c>
      <c r="AV656" s="459">
        <f t="shared" si="121"/>
        <v>621</v>
      </c>
      <c r="AW656" s="259" t="str">
        <f t="shared" ca="1" si="119"/>
        <v>AO621</v>
      </c>
      <c r="AX656" s="268">
        <v>7</v>
      </c>
      <c r="AY656" s="259" t="str">
        <f t="shared" ca="1" si="122"/>
        <v>8. Ownership - Capital Costs</v>
      </c>
      <c r="AZ656" s="268" t="s">
        <v>1214</v>
      </c>
      <c r="BA656" s="259" t="s">
        <v>1245</v>
      </c>
      <c r="BB656" s="259" t="s">
        <v>1216</v>
      </c>
      <c r="BC656" s="259" t="str">
        <f t="shared" ca="1" si="120"/>
        <v>7_AO621_Environmental_management_containment_Additional_Info</v>
      </c>
      <c r="BD656" s="268" t="s">
        <v>223</v>
      </c>
      <c r="BE656" s="268">
        <v>100</v>
      </c>
      <c r="BG656" s="268" t="s">
        <v>85</v>
      </c>
      <c r="BH656" s="268" t="s">
        <v>85</v>
      </c>
    </row>
    <row r="657" spans="1:60" ht="13.5" hidden="1" customHeight="1" thickBot="1">
      <c r="A657" s="185">
        <f>+A621+1</f>
        <v>20</v>
      </c>
      <c r="B657" s="584"/>
      <c r="C657" s="228" t="s">
        <v>1246</v>
      </c>
      <c r="D657" s="585" t="s">
        <v>1213</v>
      </c>
      <c r="E657" s="585"/>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c r="AE657" s="442"/>
      <c r="AF657" s="442"/>
      <c r="AG657" s="442"/>
      <c r="AH657" s="442"/>
      <c r="AI657" s="442"/>
      <c r="AJ657" s="442"/>
      <c r="AK657" s="442"/>
      <c r="AL657" s="442"/>
      <c r="AM657" s="442"/>
      <c r="AN657" s="442"/>
      <c r="AO657" s="227"/>
      <c r="AS657" s="84" t="s">
        <v>42</v>
      </c>
      <c r="AT657" s="460" t="str">
        <f ca="1">SUBSTITUTE(CELL("address",F657),"$","")</f>
        <v>F657</v>
      </c>
      <c r="AU657" s="461" t="str">
        <f ca="1">CHAR(CODE(AT657))</f>
        <v>F</v>
      </c>
      <c r="AV657" s="461">
        <f>ROW(AT657)</f>
        <v>657</v>
      </c>
      <c r="AW657" s="462" t="str">
        <f ca="1">CONCATENATE(AU657&amp;AV657)</f>
        <v>F657</v>
      </c>
      <c r="AX657" s="455">
        <f t="shared" ref="AX657:AX691" si="123">$AX$5</f>
        <v>7</v>
      </c>
      <c r="AY657" s="462" t="str">
        <f t="shared" ca="1" si="122"/>
        <v>8. Ownership - Capital Costs</v>
      </c>
      <c r="AZ657" s="455" t="s">
        <v>1214</v>
      </c>
      <c r="BA657" s="462" t="s">
        <v>1247</v>
      </c>
      <c r="BB657" s="462">
        <v>2020</v>
      </c>
      <c r="BC657" s="462" t="str">
        <f ca="1">AX657&amp;"_"&amp;AW657&amp;"_"&amp;BA657&amp;"_"&amp;BB657</f>
        <v>7_F657_Remaining_balance_of_plant_construction_2020</v>
      </c>
      <c r="BD657" s="462" t="s">
        <v>540</v>
      </c>
      <c r="BE657" s="462"/>
      <c r="BF657" s="455" t="str">
        <f t="shared" ref="BF657:BF691" si="124">"&gt;=0"</f>
        <v>&gt;=0</v>
      </c>
      <c r="BG657" s="455" t="s">
        <v>85</v>
      </c>
      <c r="BH657" s="455" t="s">
        <v>85</v>
      </c>
    </row>
    <row r="658" spans="1:60" ht="13.5" hidden="1" customHeight="1" thickBot="1">
      <c r="A658" s="185"/>
      <c r="B658" s="584"/>
      <c r="C658" s="228"/>
      <c r="D658" s="585"/>
      <c r="E658" s="585"/>
      <c r="F658" s="456"/>
      <c r="G658" s="456"/>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457"/>
      <c r="AF658" s="457"/>
      <c r="AG658" s="457"/>
      <c r="AH658" s="457"/>
      <c r="AI658" s="457"/>
      <c r="AJ658" s="457"/>
      <c r="AK658" s="457"/>
      <c r="AL658" s="457"/>
      <c r="AM658" s="457"/>
      <c r="AN658" s="457"/>
      <c r="AO658" s="458"/>
      <c r="AQ658" s="84" t="s">
        <v>395</v>
      </c>
      <c r="AU658" s="459" t="str">
        <f t="shared" ref="AU658:AU692" ca="1" si="125">IF(AU657="Z","AA",IF(LEN(AU657)=1,CHAR(CODE(AU657)+1),IF(RIGHT(AU657,1)="Z",CHAR(CODE(LEFT(AU657,1))+1),LEFT(AU657,1))&amp;CHAR(65+MOD(CODE(RIGHT(AU657,1))+1-65,26))))</f>
        <v>G</v>
      </c>
      <c r="AV658" s="459">
        <f>AV657</f>
        <v>657</v>
      </c>
      <c r="AW658" s="259" t="str">
        <f t="shared" ref="AW658:AW692" ca="1" si="126">CONCATENATE(AU658&amp;AV658)</f>
        <v>G657</v>
      </c>
      <c r="AX658" s="268">
        <f t="shared" si="123"/>
        <v>7</v>
      </c>
      <c r="AY658" s="259" t="str">
        <f t="shared" ca="1" si="122"/>
        <v>8. Ownership - Capital Costs</v>
      </c>
      <c r="AZ658" s="268" t="s">
        <v>1214</v>
      </c>
      <c r="BA658" s="259" t="s">
        <v>1247</v>
      </c>
      <c r="BB658" s="259">
        <v>2021</v>
      </c>
      <c r="BC658" s="259" t="str">
        <f t="shared" ref="BC658:BC692" ca="1" si="127">AX658&amp;"_"&amp;AW658&amp;"_"&amp;BA658&amp;"_"&amp;BB658</f>
        <v>7_G657_Remaining_balance_of_plant_construction_2021</v>
      </c>
      <c r="BD658" s="259" t="s">
        <v>540</v>
      </c>
      <c r="BE658" s="259"/>
      <c r="BF658" s="268" t="str">
        <f t="shared" si="124"/>
        <v>&gt;=0</v>
      </c>
      <c r="BG658" s="268" t="s">
        <v>85</v>
      </c>
      <c r="BH658" s="268" t="s">
        <v>85</v>
      </c>
    </row>
    <row r="659" spans="1:60" ht="13.5" hidden="1" customHeight="1" thickBot="1">
      <c r="A659" s="185"/>
      <c r="B659" s="584"/>
      <c r="C659" s="228"/>
      <c r="D659" s="585"/>
      <c r="E659" s="585"/>
      <c r="F659" s="456"/>
      <c r="G659" s="456"/>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457"/>
      <c r="AF659" s="457"/>
      <c r="AG659" s="457"/>
      <c r="AH659" s="457"/>
      <c r="AI659" s="457"/>
      <c r="AJ659" s="457"/>
      <c r="AK659" s="457"/>
      <c r="AL659" s="457"/>
      <c r="AM659" s="457"/>
      <c r="AN659" s="457"/>
      <c r="AO659" s="458"/>
      <c r="AQ659" s="84" t="s">
        <v>395</v>
      </c>
      <c r="AU659" s="459" t="str">
        <f t="shared" ca="1" si="125"/>
        <v>H</v>
      </c>
      <c r="AV659" s="459">
        <f t="shared" ref="AV659:AV692" si="128">AV658</f>
        <v>657</v>
      </c>
      <c r="AW659" s="259" t="str">
        <f t="shared" ca="1" si="126"/>
        <v>H657</v>
      </c>
      <c r="AX659" s="268">
        <f t="shared" si="123"/>
        <v>7</v>
      </c>
      <c r="AY659" s="259" t="str">
        <f t="shared" ca="1" si="122"/>
        <v>8. Ownership - Capital Costs</v>
      </c>
      <c r="AZ659" s="268" t="s">
        <v>1214</v>
      </c>
      <c r="BA659" s="259" t="s">
        <v>1247</v>
      </c>
      <c r="BB659" s="259">
        <v>2022</v>
      </c>
      <c r="BC659" s="259" t="str">
        <f t="shared" ca="1" si="127"/>
        <v>7_H657_Remaining_balance_of_plant_construction_2022</v>
      </c>
      <c r="BD659" s="259" t="s">
        <v>540</v>
      </c>
      <c r="BE659" s="259"/>
      <c r="BF659" s="268" t="str">
        <f t="shared" si="124"/>
        <v>&gt;=0</v>
      </c>
      <c r="BG659" s="268" t="s">
        <v>85</v>
      </c>
      <c r="BH659" s="268" t="s">
        <v>85</v>
      </c>
    </row>
    <row r="660" spans="1:60" ht="13.5" hidden="1" customHeight="1" thickBot="1">
      <c r="A660" s="185"/>
      <c r="B660" s="584"/>
      <c r="C660" s="228"/>
      <c r="D660" s="585"/>
      <c r="E660" s="585"/>
      <c r="F660" s="456"/>
      <c r="G660" s="456"/>
      <c r="H660" s="456"/>
      <c r="I660" s="456"/>
      <c r="J660" s="456"/>
      <c r="K660" s="456"/>
      <c r="L660" s="456"/>
      <c r="M660" s="456"/>
      <c r="N660" s="456"/>
      <c r="O660" s="456"/>
      <c r="P660" s="456"/>
      <c r="Q660" s="456"/>
      <c r="R660" s="456"/>
      <c r="S660" s="456"/>
      <c r="T660" s="456"/>
      <c r="U660" s="456"/>
      <c r="V660" s="456"/>
      <c r="W660" s="456"/>
      <c r="X660" s="456"/>
      <c r="Y660" s="456"/>
      <c r="Z660" s="456"/>
      <c r="AA660" s="456"/>
      <c r="AB660" s="456"/>
      <c r="AC660" s="456"/>
      <c r="AD660" s="456"/>
      <c r="AE660" s="457"/>
      <c r="AF660" s="457"/>
      <c r="AG660" s="457"/>
      <c r="AH660" s="457"/>
      <c r="AI660" s="457"/>
      <c r="AJ660" s="457"/>
      <c r="AK660" s="457"/>
      <c r="AL660" s="457"/>
      <c r="AM660" s="457"/>
      <c r="AN660" s="457"/>
      <c r="AO660" s="458"/>
      <c r="AQ660" s="84" t="s">
        <v>395</v>
      </c>
      <c r="AU660" s="459" t="str">
        <f t="shared" ca="1" si="125"/>
        <v>I</v>
      </c>
      <c r="AV660" s="459">
        <f t="shared" si="128"/>
        <v>657</v>
      </c>
      <c r="AW660" s="259" t="str">
        <f t="shared" ca="1" si="126"/>
        <v>I657</v>
      </c>
      <c r="AX660" s="268">
        <f t="shared" si="123"/>
        <v>7</v>
      </c>
      <c r="AY660" s="259" t="str">
        <f t="shared" ca="1" si="122"/>
        <v>8. Ownership - Capital Costs</v>
      </c>
      <c r="AZ660" s="268" t="s">
        <v>1214</v>
      </c>
      <c r="BA660" s="259" t="s">
        <v>1247</v>
      </c>
      <c r="BB660" s="259">
        <v>2023</v>
      </c>
      <c r="BC660" s="259" t="str">
        <f t="shared" ca="1" si="127"/>
        <v>7_I657_Remaining_balance_of_plant_construction_2023</v>
      </c>
      <c r="BD660" s="259" t="s">
        <v>540</v>
      </c>
      <c r="BE660" s="259"/>
      <c r="BF660" s="268" t="str">
        <f t="shared" si="124"/>
        <v>&gt;=0</v>
      </c>
      <c r="BG660" s="268" t="s">
        <v>85</v>
      </c>
      <c r="BH660" s="268" t="s">
        <v>85</v>
      </c>
    </row>
    <row r="661" spans="1:60" ht="13.5" hidden="1" customHeight="1" thickBot="1">
      <c r="A661" s="185"/>
      <c r="B661" s="584"/>
      <c r="C661" s="228"/>
      <c r="D661" s="585"/>
      <c r="E661" s="585"/>
      <c r="F661" s="456"/>
      <c r="G661" s="456"/>
      <c r="H661" s="456"/>
      <c r="I661" s="456"/>
      <c r="J661" s="456"/>
      <c r="K661" s="456"/>
      <c r="L661" s="456"/>
      <c r="M661" s="456"/>
      <c r="N661" s="456"/>
      <c r="O661" s="456"/>
      <c r="P661" s="456"/>
      <c r="Q661" s="456"/>
      <c r="R661" s="456"/>
      <c r="S661" s="456"/>
      <c r="T661" s="456"/>
      <c r="U661" s="456"/>
      <c r="V661" s="456"/>
      <c r="W661" s="456"/>
      <c r="X661" s="456"/>
      <c r="Y661" s="456"/>
      <c r="Z661" s="456"/>
      <c r="AA661" s="456"/>
      <c r="AB661" s="456"/>
      <c r="AC661" s="456"/>
      <c r="AD661" s="456"/>
      <c r="AE661" s="457"/>
      <c r="AF661" s="457"/>
      <c r="AG661" s="457"/>
      <c r="AH661" s="457"/>
      <c r="AI661" s="457"/>
      <c r="AJ661" s="457"/>
      <c r="AK661" s="457"/>
      <c r="AL661" s="457"/>
      <c r="AM661" s="457"/>
      <c r="AN661" s="457"/>
      <c r="AO661" s="458"/>
      <c r="AQ661" s="84" t="s">
        <v>395</v>
      </c>
      <c r="AU661" s="459" t="str">
        <f t="shared" ca="1" si="125"/>
        <v>J</v>
      </c>
      <c r="AV661" s="459">
        <f t="shared" si="128"/>
        <v>657</v>
      </c>
      <c r="AW661" s="259" t="str">
        <f t="shared" ca="1" si="126"/>
        <v>J657</v>
      </c>
      <c r="AX661" s="268">
        <f t="shared" si="123"/>
        <v>7</v>
      </c>
      <c r="AY661" s="259" t="str">
        <f t="shared" ca="1" si="122"/>
        <v>8. Ownership - Capital Costs</v>
      </c>
      <c r="AZ661" s="268" t="s">
        <v>1214</v>
      </c>
      <c r="BA661" s="259" t="s">
        <v>1247</v>
      </c>
      <c r="BB661" s="259">
        <v>2024</v>
      </c>
      <c r="BC661" s="259" t="str">
        <f t="shared" ca="1" si="127"/>
        <v>7_J657_Remaining_balance_of_plant_construction_2024</v>
      </c>
      <c r="BD661" s="259" t="s">
        <v>540</v>
      </c>
      <c r="BE661" s="259"/>
      <c r="BF661" s="268" t="str">
        <f t="shared" si="124"/>
        <v>&gt;=0</v>
      </c>
      <c r="BG661" s="268" t="s">
        <v>85</v>
      </c>
      <c r="BH661" s="268" t="s">
        <v>85</v>
      </c>
    </row>
    <row r="662" spans="1:60" ht="13.5" hidden="1" customHeight="1" thickBot="1">
      <c r="A662" s="185"/>
      <c r="B662" s="584"/>
      <c r="C662" s="228"/>
      <c r="D662" s="585"/>
      <c r="E662" s="585"/>
      <c r="F662" s="456"/>
      <c r="G662" s="456"/>
      <c r="H662" s="456"/>
      <c r="I662" s="456"/>
      <c r="J662" s="456"/>
      <c r="K662" s="456"/>
      <c r="L662" s="456"/>
      <c r="M662" s="456"/>
      <c r="N662" s="456"/>
      <c r="O662" s="456"/>
      <c r="P662" s="456"/>
      <c r="Q662" s="456"/>
      <c r="R662" s="456"/>
      <c r="S662" s="456"/>
      <c r="T662" s="456"/>
      <c r="U662" s="456"/>
      <c r="V662" s="456"/>
      <c r="W662" s="456"/>
      <c r="X662" s="456"/>
      <c r="Y662" s="456"/>
      <c r="Z662" s="456"/>
      <c r="AA662" s="456"/>
      <c r="AB662" s="456"/>
      <c r="AC662" s="456"/>
      <c r="AD662" s="456"/>
      <c r="AE662" s="457"/>
      <c r="AF662" s="457"/>
      <c r="AG662" s="457"/>
      <c r="AH662" s="457"/>
      <c r="AI662" s="457"/>
      <c r="AJ662" s="457"/>
      <c r="AK662" s="457"/>
      <c r="AL662" s="457"/>
      <c r="AM662" s="457"/>
      <c r="AN662" s="457"/>
      <c r="AO662" s="458"/>
      <c r="AQ662" s="84" t="s">
        <v>395</v>
      </c>
      <c r="AU662" s="459" t="str">
        <f t="shared" ca="1" si="125"/>
        <v>K</v>
      </c>
      <c r="AV662" s="459">
        <f t="shared" si="128"/>
        <v>657</v>
      </c>
      <c r="AW662" s="259" t="str">
        <f t="shared" ca="1" si="126"/>
        <v>K657</v>
      </c>
      <c r="AX662" s="268">
        <f t="shared" si="123"/>
        <v>7</v>
      </c>
      <c r="AY662" s="259" t="str">
        <f t="shared" ca="1" si="122"/>
        <v>8. Ownership - Capital Costs</v>
      </c>
      <c r="AZ662" s="268" t="s">
        <v>1214</v>
      </c>
      <c r="BA662" s="259" t="s">
        <v>1247</v>
      </c>
      <c r="BB662" s="259">
        <v>2025</v>
      </c>
      <c r="BC662" s="259" t="str">
        <f t="shared" ca="1" si="127"/>
        <v>7_K657_Remaining_balance_of_plant_construction_2025</v>
      </c>
      <c r="BD662" s="259" t="s">
        <v>540</v>
      </c>
      <c r="BE662" s="259"/>
      <c r="BF662" s="268" t="str">
        <f t="shared" si="124"/>
        <v>&gt;=0</v>
      </c>
      <c r="BG662" s="268" t="s">
        <v>85</v>
      </c>
      <c r="BH662" s="268" t="s">
        <v>85</v>
      </c>
    </row>
    <row r="663" spans="1:60" ht="13.5" hidden="1" customHeight="1" thickBot="1">
      <c r="A663" s="185"/>
      <c r="B663" s="584"/>
      <c r="C663" s="228"/>
      <c r="D663" s="585"/>
      <c r="E663" s="585"/>
      <c r="F663" s="456"/>
      <c r="G663" s="456"/>
      <c r="H663" s="456"/>
      <c r="I663" s="456"/>
      <c r="J663" s="456"/>
      <c r="K663" s="456"/>
      <c r="L663" s="456"/>
      <c r="M663" s="456"/>
      <c r="N663" s="456"/>
      <c r="O663" s="456"/>
      <c r="P663" s="456"/>
      <c r="Q663" s="456"/>
      <c r="R663" s="456"/>
      <c r="S663" s="456"/>
      <c r="T663" s="456"/>
      <c r="U663" s="456"/>
      <c r="V663" s="456"/>
      <c r="W663" s="456"/>
      <c r="X663" s="456"/>
      <c r="Y663" s="456"/>
      <c r="Z663" s="456"/>
      <c r="AA663" s="456"/>
      <c r="AB663" s="456"/>
      <c r="AC663" s="456"/>
      <c r="AD663" s="456"/>
      <c r="AE663" s="457"/>
      <c r="AF663" s="457"/>
      <c r="AG663" s="457"/>
      <c r="AH663" s="457"/>
      <c r="AI663" s="457"/>
      <c r="AJ663" s="457"/>
      <c r="AK663" s="457"/>
      <c r="AL663" s="457"/>
      <c r="AM663" s="457"/>
      <c r="AN663" s="457"/>
      <c r="AO663" s="458"/>
      <c r="AQ663" s="84" t="s">
        <v>395</v>
      </c>
      <c r="AU663" s="459" t="str">
        <f t="shared" ca="1" si="125"/>
        <v>L</v>
      </c>
      <c r="AV663" s="459">
        <f t="shared" si="128"/>
        <v>657</v>
      </c>
      <c r="AW663" s="259" t="str">
        <f t="shared" ca="1" si="126"/>
        <v>L657</v>
      </c>
      <c r="AX663" s="268">
        <f t="shared" si="123"/>
        <v>7</v>
      </c>
      <c r="AY663" s="259" t="str">
        <f t="shared" ca="1" si="122"/>
        <v>8. Ownership - Capital Costs</v>
      </c>
      <c r="AZ663" s="268" t="s">
        <v>1214</v>
      </c>
      <c r="BA663" s="259" t="s">
        <v>1247</v>
      </c>
      <c r="BB663" s="259">
        <v>2026</v>
      </c>
      <c r="BC663" s="259" t="str">
        <f t="shared" ca="1" si="127"/>
        <v>7_L657_Remaining_balance_of_plant_construction_2026</v>
      </c>
      <c r="BD663" s="259" t="s">
        <v>540</v>
      </c>
      <c r="BE663" s="259"/>
      <c r="BF663" s="268" t="str">
        <f t="shared" si="124"/>
        <v>&gt;=0</v>
      </c>
      <c r="BG663" s="268" t="s">
        <v>85</v>
      </c>
      <c r="BH663" s="268" t="s">
        <v>85</v>
      </c>
    </row>
    <row r="664" spans="1:60" ht="13.5" hidden="1" customHeight="1" thickBot="1">
      <c r="A664" s="185"/>
      <c r="B664" s="584"/>
      <c r="C664" s="228"/>
      <c r="D664" s="585"/>
      <c r="E664" s="585"/>
      <c r="F664" s="456"/>
      <c r="G664" s="456"/>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457"/>
      <c r="AF664" s="457"/>
      <c r="AG664" s="457"/>
      <c r="AH664" s="457"/>
      <c r="AI664" s="457"/>
      <c r="AJ664" s="457"/>
      <c r="AK664" s="457"/>
      <c r="AL664" s="457"/>
      <c r="AM664" s="457"/>
      <c r="AN664" s="457"/>
      <c r="AO664" s="458"/>
      <c r="AQ664" s="84" t="s">
        <v>395</v>
      </c>
      <c r="AU664" s="459" t="str">
        <f t="shared" ca="1" si="125"/>
        <v>M</v>
      </c>
      <c r="AV664" s="459">
        <f t="shared" si="128"/>
        <v>657</v>
      </c>
      <c r="AW664" s="259" t="str">
        <f t="shared" ca="1" si="126"/>
        <v>M657</v>
      </c>
      <c r="AX664" s="268">
        <f t="shared" si="123"/>
        <v>7</v>
      </c>
      <c r="AY664" s="259" t="str">
        <f t="shared" ca="1" si="122"/>
        <v>8. Ownership - Capital Costs</v>
      </c>
      <c r="AZ664" s="268" t="s">
        <v>1214</v>
      </c>
      <c r="BA664" s="259" t="s">
        <v>1247</v>
      </c>
      <c r="BB664" s="259">
        <v>2027</v>
      </c>
      <c r="BC664" s="259" t="str">
        <f t="shared" ca="1" si="127"/>
        <v>7_M657_Remaining_balance_of_plant_construction_2027</v>
      </c>
      <c r="BD664" s="259" t="s">
        <v>540</v>
      </c>
      <c r="BE664" s="259"/>
      <c r="BF664" s="268" t="str">
        <f t="shared" si="124"/>
        <v>&gt;=0</v>
      </c>
      <c r="BG664" s="268" t="s">
        <v>85</v>
      </c>
      <c r="BH664" s="268" t="s">
        <v>85</v>
      </c>
    </row>
    <row r="665" spans="1:60" ht="13.5" hidden="1" customHeight="1" thickBot="1">
      <c r="A665" s="185"/>
      <c r="B665" s="584"/>
      <c r="C665" s="228"/>
      <c r="D665" s="585"/>
      <c r="E665" s="585"/>
      <c r="F665" s="456"/>
      <c r="G665" s="456"/>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457"/>
      <c r="AF665" s="457"/>
      <c r="AG665" s="457"/>
      <c r="AH665" s="457"/>
      <c r="AI665" s="457"/>
      <c r="AJ665" s="457"/>
      <c r="AK665" s="457"/>
      <c r="AL665" s="457"/>
      <c r="AM665" s="457"/>
      <c r="AN665" s="457"/>
      <c r="AO665" s="458"/>
      <c r="AQ665" s="84" t="s">
        <v>395</v>
      </c>
      <c r="AU665" s="459" t="str">
        <f t="shared" ca="1" si="125"/>
        <v>N</v>
      </c>
      <c r="AV665" s="459">
        <f t="shared" si="128"/>
        <v>657</v>
      </c>
      <c r="AW665" s="259" t="str">
        <f t="shared" ca="1" si="126"/>
        <v>N657</v>
      </c>
      <c r="AX665" s="268">
        <f t="shared" si="123"/>
        <v>7</v>
      </c>
      <c r="AY665" s="259" t="str">
        <f t="shared" ca="1" si="122"/>
        <v>8. Ownership - Capital Costs</v>
      </c>
      <c r="AZ665" s="268" t="s">
        <v>1214</v>
      </c>
      <c r="BA665" s="259" t="s">
        <v>1247</v>
      </c>
      <c r="BB665" s="259">
        <v>2028</v>
      </c>
      <c r="BC665" s="259" t="str">
        <f t="shared" ca="1" si="127"/>
        <v>7_N657_Remaining_balance_of_plant_construction_2028</v>
      </c>
      <c r="BD665" s="259" t="s">
        <v>540</v>
      </c>
      <c r="BE665" s="259"/>
      <c r="BF665" s="268" t="str">
        <f t="shared" si="124"/>
        <v>&gt;=0</v>
      </c>
      <c r="BG665" s="268" t="s">
        <v>85</v>
      </c>
      <c r="BH665" s="268" t="s">
        <v>85</v>
      </c>
    </row>
    <row r="666" spans="1:60" ht="13.5" hidden="1" customHeight="1" thickBot="1">
      <c r="A666" s="185"/>
      <c r="B666" s="584"/>
      <c r="C666" s="228"/>
      <c r="D666" s="585"/>
      <c r="E666" s="585"/>
      <c r="F666" s="456"/>
      <c r="G666" s="456"/>
      <c r="H666" s="456"/>
      <c r="I666" s="456"/>
      <c r="J666" s="456"/>
      <c r="K666" s="456"/>
      <c r="L666" s="456"/>
      <c r="M666" s="456"/>
      <c r="N666" s="456"/>
      <c r="O666" s="456"/>
      <c r="P666" s="456"/>
      <c r="Q666" s="456"/>
      <c r="R666" s="456"/>
      <c r="S666" s="456"/>
      <c r="T666" s="456"/>
      <c r="U666" s="456"/>
      <c r="V666" s="456"/>
      <c r="W666" s="456"/>
      <c r="X666" s="456"/>
      <c r="Y666" s="456"/>
      <c r="Z666" s="456"/>
      <c r="AA666" s="456"/>
      <c r="AB666" s="456"/>
      <c r="AC666" s="456"/>
      <c r="AD666" s="456"/>
      <c r="AE666" s="457"/>
      <c r="AF666" s="457"/>
      <c r="AG666" s="457"/>
      <c r="AH666" s="457"/>
      <c r="AI666" s="457"/>
      <c r="AJ666" s="457"/>
      <c r="AK666" s="457"/>
      <c r="AL666" s="457"/>
      <c r="AM666" s="457"/>
      <c r="AN666" s="457"/>
      <c r="AO666" s="458"/>
      <c r="AQ666" s="84" t="s">
        <v>395</v>
      </c>
      <c r="AU666" s="459" t="str">
        <f t="shared" ca="1" si="125"/>
        <v>O</v>
      </c>
      <c r="AV666" s="459">
        <f t="shared" si="128"/>
        <v>657</v>
      </c>
      <c r="AW666" s="259" t="str">
        <f t="shared" ca="1" si="126"/>
        <v>O657</v>
      </c>
      <c r="AX666" s="268">
        <f t="shared" si="123"/>
        <v>7</v>
      </c>
      <c r="AY666" s="259" t="str">
        <f t="shared" ca="1" si="122"/>
        <v>8. Ownership - Capital Costs</v>
      </c>
      <c r="AZ666" s="268" t="s">
        <v>1214</v>
      </c>
      <c r="BA666" s="259" t="s">
        <v>1247</v>
      </c>
      <c r="BB666" s="259">
        <v>2029</v>
      </c>
      <c r="BC666" s="259" t="str">
        <f t="shared" ca="1" si="127"/>
        <v>7_O657_Remaining_balance_of_plant_construction_2029</v>
      </c>
      <c r="BD666" s="259" t="s">
        <v>540</v>
      </c>
      <c r="BE666" s="259"/>
      <c r="BF666" s="268" t="str">
        <f t="shared" si="124"/>
        <v>&gt;=0</v>
      </c>
      <c r="BG666" s="268" t="s">
        <v>85</v>
      </c>
      <c r="BH666" s="268" t="s">
        <v>85</v>
      </c>
    </row>
    <row r="667" spans="1:60" ht="13.5" hidden="1" customHeight="1" thickBot="1">
      <c r="A667" s="185"/>
      <c r="B667" s="584"/>
      <c r="C667" s="228"/>
      <c r="D667" s="585"/>
      <c r="E667" s="585"/>
      <c r="F667" s="456"/>
      <c r="G667" s="456"/>
      <c r="H667" s="456"/>
      <c r="I667" s="456"/>
      <c r="J667" s="456"/>
      <c r="K667" s="456"/>
      <c r="L667" s="456"/>
      <c r="M667" s="456"/>
      <c r="N667" s="456"/>
      <c r="O667" s="456"/>
      <c r="P667" s="456"/>
      <c r="Q667" s="456"/>
      <c r="R667" s="456"/>
      <c r="S667" s="456"/>
      <c r="T667" s="456"/>
      <c r="U667" s="456"/>
      <c r="V667" s="456"/>
      <c r="W667" s="456"/>
      <c r="X667" s="456"/>
      <c r="Y667" s="456"/>
      <c r="Z667" s="456"/>
      <c r="AA667" s="456"/>
      <c r="AB667" s="456"/>
      <c r="AC667" s="456"/>
      <c r="AD667" s="456"/>
      <c r="AE667" s="457"/>
      <c r="AF667" s="457"/>
      <c r="AG667" s="457"/>
      <c r="AH667" s="457"/>
      <c r="AI667" s="457"/>
      <c r="AJ667" s="457"/>
      <c r="AK667" s="457"/>
      <c r="AL667" s="457"/>
      <c r="AM667" s="457"/>
      <c r="AN667" s="457"/>
      <c r="AO667" s="458"/>
      <c r="AQ667" s="84" t="s">
        <v>395</v>
      </c>
      <c r="AU667" s="459" t="str">
        <f t="shared" ca="1" si="125"/>
        <v>P</v>
      </c>
      <c r="AV667" s="459">
        <f t="shared" si="128"/>
        <v>657</v>
      </c>
      <c r="AW667" s="259" t="str">
        <f t="shared" ca="1" si="126"/>
        <v>P657</v>
      </c>
      <c r="AX667" s="268">
        <f t="shared" si="123"/>
        <v>7</v>
      </c>
      <c r="AY667" s="259" t="str">
        <f t="shared" ca="1" si="122"/>
        <v>8. Ownership - Capital Costs</v>
      </c>
      <c r="AZ667" s="268" t="s">
        <v>1214</v>
      </c>
      <c r="BA667" s="259" t="s">
        <v>1247</v>
      </c>
      <c r="BB667" s="259">
        <v>2030</v>
      </c>
      <c r="BC667" s="259" t="str">
        <f t="shared" ca="1" si="127"/>
        <v>7_P657_Remaining_balance_of_plant_construction_2030</v>
      </c>
      <c r="BD667" s="259" t="s">
        <v>540</v>
      </c>
      <c r="BE667" s="259"/>
      <c r="BF667" s="268" t="str">
        <f t="shared" si="124"/>
        <v>&gt;=0</v>
      </c>
      <c r="BG667" s="268" t="s">
        <v>85</v>
      </c>
      <c r="BH667" s="268" t="s">
        <v>85</v>
      </c>
    </row>
    <row r="668" spans="1:60" ht="13.5" hidden="1" customHeight="1" thickBot="1">
      <c r="A668" s="185"/>
      <c r="B668" s="584"/>
      <c r="C668" s="228"/>
      <c r="D668" s="585"/>
      <c r="E668" s="585"/>
      <c r="F668" s="456"/>
      <c r="G668" s="456"/>
      <c r="H668" s="456"/>
      <c r="I668" s="456"/>
      <c r="J668" s="456"/>
      <c r="K668" s="456"/>
      <c r="L668" s="456"/>
      <c r="M668" s="456"/>
      <c r="N668" s="456"/>
      <c r="O668" s="456"/>
      <c r="P668" s="456"/>
      <c r="Q668" s="456"/>
      <c r="R668" s="456"/>
      <c r="S668" s="456"/>
      <c r="T668" s="456"/>
      <c r="U668" s="456"/>
      <c r="V668" s="456"/>
      <c r="W668" s="456"/>
      <c r="X668" s="456"/>
      <c r="Y668" s="456"/>
      <c r="Z668" s="456"/>
      <c r="AA668" s="456"/>
      <c r="AB668" s="456"/>
      <c r="AC668" s="456"/>
      <c r="AD668" s="456"/>
      <c r="AE668" s="457"/>
      <c r="AF668" s="457"/>
      <c r="AG668" s="457"/>
      <c r="AH668" s="457"/>
      <c r="AI668" s="457"/>
      <c r="AJ668" s="457"/>
      <c r="AK668" s="457"/>
      <c r="AL668" s="457"/>
      <c r="AM668" s="457"/>
      <c r="AN668" s="457"/>
      <c r="AO668" s="458"/>
      <c r="AQ668" s="84" t="s">
        <v>395</v>
      </c>
      <c r="AU668" s="459" t="str">
        <f t="shared" ca="1" si="125"/>
        <v>Q</v>
      </c>
      <c r="AV668" s="459">
        <f t="shared" si="128"/>
        <v>657</v>
      </c>
      <c r="AW668" s="259" t="str">
        <f t="shared" ca="1" si="126"/>
        <v>Q657</v>
      </c>
      <c r="AX668" s="268">
        <f t="shared" si="123"/>
        <v>7</v>
      </c>
      <c r="AY668" s="259" t="str">
        <f t="shared" ca="1" si="122"/>
        <v>8. Ownership - Capital Costs</v>
      </c>
      <c r="AZ668" s="268" t="s">
        <v>1214</v>
      </c>
      <c r="BA668" s="259" t="s">
        <v>1247</v>
      </c>
      <c r="BB668" s="259">
        <v>2031</v>
      </c>
      <c r="BC668" s="259" t="str">
        <f t="shared" ca="1" si="127"/>
        <v>7_Q657_Remaining_balance_of_plant_construction_2031</v>
      </c>
      <c r="BD668" s="259" t="s">
        <v>540</v>
      </c>
      <c r="BE668" s="259"/>
      <c r="BF668" s="268" t="str">
        <f t="shared" si="124"/>
        <v>&gt;=0</v>
      </c>
      <c r="BG668" s="268" t="s">
        <v>85</v>
      </c>
      <c r="BH668" s="268" t="s">
        <v>85</v>
      </c>
    </row>
    <row r="669" spans="1:60" ht="13.5" hidden="1" customHeight="1" thickBot="1">
      <c r="A669" s="185"/>
      <c r="B669" s="584"/>
      <c r="C669" s="228"/>
      <c r="D669" s="585"/>
      <c r="E669" s="585"/>
      <c r="F669" s="456"/>
      <c r="G669" s="456"/>
      <c r="H669" s="456"/>
      <c r="I669" s="456"/>
      <c r="J669" s="456"/>
      <c r="K669" s="456"/>
      <c r="L669" s="456"/>
      <c r="M669" s="456"/>
      <c r="N669" s="456"/>
      <c r="O669" s="456"/>
      <c r="P669" s="456"/>
      <c r="Q669" s="456"/>
      <c r="R669" s="456"/>
      <c r="S669" s="456"/>
      <c r="T669" s="456"/>
      <c r="U669" s="456"/>
      <c r="V669" s="456"/>
      <c r="W669" s="456"/>
      <c r="X669" s="456"/>
      <c r="Y669" s="456"/>
      <c r="Z669" s="456"/>
      <c r="AA669" s="456"/>
      <c r="AB669" s="456"/>
      <c r="AC669" s="456"/>
      <c r="AD669" s="456"/>
      <c r="AE669" s="457"/>
      <c r="AF669" s="457"/>
      <c r="AG669" s="457"/>
      <c r="AH669" s="457"/>
      <c r="AI669" s="457"/>
      <c r="AJ669" s="457"/>
      <c r="AK669" s="457"/>
      <c r="AL669" s="457"/>
      <c r="AM669" s="457"/>
      <c r="AN669" s="457"/>
      <c r="AO669" s="458"/>
      <c r="AQ669" s="84" t="s">
        <v>395</v>
      </c>
      <c r="AU669" s="459" t="str">
        <f t="shared" ca="1" si="125"/>
        <v>R</v>
      </c>
      <c r="AV669" s="459">
        <f t="shared" si="128"/>
        <v>657</v>
      </c>
      <c r="AW669" s="259" t="str">
        <f t="shared" ca="1" si="126"/>
        <v>R657</v>
      </c>
      <c r="AX669" s="268">
        <f t="shared" si="123"/>
        <v>7</v>
      </c>
      <c r="AY669" s="259" t="str">
        <f t="shared" ca="1" si="122"/>
        <v>8. Ownership - Capital Costs</v>
      </c>
      <c r="AZ669" s="268" t="s">
        <v>1214</v>
      </c>
      <c r="BA669" s="259" t="s">
        <v>1247</v>
      </c>
      <c r="BB669" s="259">
        <v>2032</v>
      </c>
      <c r="BC669" s="259" t="str">
        <f t="shared" ca="1" si="127"/>
        <v>7_R657_Remaining_balance_of_plant_construction_2032</v>
      </c>
      <c r="BD669" s="259" t="s">
        <v>540</v>
      </c>
      <c r="BE669" s="259"/>
      <c r="BF669" s="268" t="str">
        <f t="shared" si="124"/>
        <v>&gt;=0</v>
      </c>
      <c r="BG669" s="268" t="s">
        <v>85</v>
      </c>
      <c r="BH669" s="268" t="s">
        <v>85</v>
      </c>
    </row>
    <row r="670" spans="1:60" ht="13.5" hidden="1" customHeight="1" thickBot="1">
      <c r="A670" s="185"/>
      <c r="B670" s="584"/>
      <c r="C670" s="228"/>
      <c r="D670" s="585"/>
      <c r="E670" s="585"/>
      <c r="F670" s="456"/>
      <c r="G670" s="456"/>
      <c r="H670" s="456"/>
      <c r="I670" s="456"/>
      <c r="J670" s="456"/>
      <c r="K670" s="456"/>
      <c r="L670" s="456"/>
      <c r="M670" s="456"/>
      <c r="N670" s="456"/>
      <c r="O670" s="456"/>
      <c r="P670" s="456"/>
      <c r="Q670" s="456"/>
      <c r="R670" s="456"/>
      <c r="S670" s="456"/>
      <c r="T670" s="456"/>
      <c r="U670" s="456"/>
      <c r="V670" s="456"/>
      <c r="W670" s="456"/>
      <c r="X670" s="456"/>
      <c r="Y670" s="456"/>
      <c r="Z670" s="456"/>
      <c r="AA670" s="456"/>
      <c r="AB670" s="456"/>
      <c r="AC670" s="456"/>
      <c r="AD670" s="456"/>
      <c r="AE670" s="457"/>
      <c r="AF670" s="457"/>
      <c r="AG670" s="457"/>
      <c r="AH670" s="457"/>
      <c r="AI670" s="457"/>
      <c r="AJ670" s="457"/>
      <c r="AK670" s="457"/>
      <c r="AL670" s="457"/>
      <c r="AM670" s="457"/>
      <c r="AN670" s="457"/>
      <c r="AO670" s="458"/>
      <c r="AQ670" s="84" t="s">
        <v>395</v>
      </c>
      <c r="AU670" s="459" t="str">
        <f t="shared" ca="1" si="125"/>
        <v>S</v>
      </c>
      <c r="AV670" s="459">
        <f t="shared" si="128"/>
        <v>657</v>
      </c>
      <c r="AW670" s="259" t="str">
        <f t="shared" ca="1" si="126"/>
        <v>S657</v>
      </c>
      <c r="AX670" s="268">
        <f t="shared" si="123"/>
        <v>7</v>
      </c>
      <c r="AY670" s="259" t="str">
        <f t="shared" ca="1" si="122"/>
        <v>8. Ownership - Capital Costs</v>
      </c>
      <c r="AZ670" s="268" t="s">
        <v>1214</v>
      </c>
      <c r="BA670" s="259" t="s">
        <v>1247</v>
      </c>
      <c r="BB670" s="259">
        <v>2033</v>
      </c>
      <c r="BC670" s="259" t="str">
        <f t="shared" ca="1" si="127"/>
        <v>7_S657_Remaining_balance_of_plant_construction_2033</v>
      </c>
      <c r="BD670" s="259" t="s">
        <v>540</v>
      </c>
      <c r="BE670" s="259"/>
      <c r="BF670" s="268" t="str">
        <f t="shared" si="124"/>
        <v>&gt;=0</v>
      </c>
      <c r="BG670" s="268" t="s">
        <v>85</v>
      </c>
      <c r="BH670" s="268" t="s">
        <v>85</v>
      </c>
    </row>
    <row r="671" spans="1:60" ht="13.5" hidden="1" customHeight="1" thickBot="1">
      <c r="A671" s="185"/>
      <c r="B671" s="584"/>
      <c r="C671" s="228"/>
      <c r="D671" s="585"/>
      <c r="E671" s="585"/>
      <c r="F671" s="456"/>
      <c r="G671" s="456"/>
      <c r="H671" s="456"/>
      <c r="I671" s="456"/>
      <c r="J671" s="456"/>
      <c r="K671" s="456"/>
      <c r="L671" s="456"/>
      <c r="M671" s="456"/>
      <c r="N671" s="456"/>
      <c r="O671" s="456"/>
      <c r="P671" s="456"/>
      <c r="Q671" s="456"/>
      <c r="R671" s="456"/>
      <c r="S671" s="456"/>
      <c r="T671" s="456"/>
      <c r="U671" s="456"/>
      <c r="V671" s="456"/>
      <c r="W671" s="456"/>
      <c r="X671" s="456"/>
      <c r="Y671" s="456"/>
      <c r="Z671" s="456"/>
      <c r="AA671" s="456"/>
      <c r="AB671" s="456"/>
      <c r="AC671" s="456"/>
      <c r="AD671" s="456"/>
      <c r="AE671" s="457"/>
      <c r="AF671" s="457"/>
      <c r="AG671" s="457"/>
      <c r="AH671" s="457"/>
      <c r="AI671" s="457"/>
      <c r="AJ671" s="457"/>
      <c r="AK671" s="457"/>
      <c r="AL671" s="457"/>
      <c r="AM671" s="457"/>
      <c r="AN671" s="457"/>
      <c r="AO671" s="458"/>
      <c r="AQ671" s="84" t="s">
        <v>395</v>
      </c>
      <c r="AU671" s="459" t="str">
        <f t="shared" ca="1" si="125"/>
        <v>T</v>
      </c>
      <c r="AV671" s="459">
        <f t="shared" si="128"/>
        <v>657</v>
      </c>
      <c r="AW671" s="259" t="str">
        <f t="shared" ca="1" si="126"/>
        <v>T657</v>
      </c>
      <c r="AX671" s="268">
        <f t="shared" si="123"/>
        <v>7</v>
      </c>
      <c r="AY671" s="259" t="str">
        <f t="shared" ca="1" si="122"/>
        <v>8. Ownership - Capital Costs</v>
      </c>
      <c r="AZ671" s="268" t="s">
        <v>1214</v>
      </c>
      <c r="BA671" s="259" t="s">
        <v>1247</v>
      </c>
      <c r="BB671" s="259">
        <v>2034</v>
      </c>
      <c r="BC671" s="259" t="str">
        <f t="shared" ca="1" si="127"/>
        <v>7_T657_Remaining_balance_of_plant_construction_2034</v>
      </c>
      <c r="BD671" s="259" t="s">
        <v>540</v>
      </c>
      <c r="BE671" s="259"/>
      <c r="BF671" s="268" t="str">
        <f t="shared" si="124"/>
        <v>&gt;=0</v>
      </c>
      <c r="BG671" s="268" t="s">
        <v>85</v>
      </c>
      <c r="BH671" s="268" t="s">
        <v>85</v>
      </c>
    </row>
    <row r="672" spans="1:60" ht="13.5" hidden="1" customHeight="1" thickBot="1">
      <c r="A672" s="185"/>
      <c r="B672" s="584"/>
      <c r="C672" s="228"/>
      <c r="D672" s="585"/>
      <c r="E672" s="585"/>
      <c r="F672" s="456"/>
      <c r="G672" s="456"/>
      <c r="H672" s="456"/>
      <c r="I672" s="456"/>
      <c r="J672" s="456"/>
      <c r="K672" s="456"/>
      <c r="L672" s="456"/>
      <c r="M672" s="456"/>
      <c r="N672" s="456"/>
      <c r="O672" s="456"/>
      <c r="P672" s="456"/>
      <c r="Q672" s="456"/>
      <c r="R672" s="456"/>
      <c r="S672" s="456"/>
      <c r="T672" s="456"/>
      <c r="U672" s="456"/>
      <c r="V672" s="456"/>
      <c r="W672" s="456"/>
      <c r="X672" s="456"/>
      <c r="Y672" s="456"/>
      <c r="Z672" s="456"/>
      <c r="AA672" s="456"/>
      <c r="AB672" s="456"/>
      <c r="AC672" s="456"/>
      <c r="AD672" s="456"/>
      <c r="AE672" s="457"/>
      <c r="AF672" s="457"/>
      <c r="AG672" s="457"/>
      <c r="AH672" s="457"/>
      <c r="AI672" s="457"/>
      <c r="AJ672" s="457"/>
      <c r="AK672" s="457"/>
      <c r="AL672" s="457"/>
      <c r="AM672" s="457"/>
      <c r="AN672" s="457"/>
      <c r="AO672" s="458"/>
      <c r="AQ672" s="84" t="s">
        <v>395</v>
      </c>
      <c r="AU672" s="459" t="str">
        <f t="shared" ca="1" si="125"/>
        <v>U</v>
      </c>
      <c r="AV672" s="459">
        <f t="shared" si="128"/>
        <v>657</v>
      </c>
      <c r="AW672" s="259" t="str">
        <f t="shared" ca="1" si="126"/>
        <v>U657</v>
      </c>
      <c r="AX672" s="268">
        <f t="shared" si="123"/>
        <v>7</v>
      </c>
      <c r="AY672" s="259" t="str">
        <f t="shared" ca="1" si="122"/>
        <v>8. Ownership - Capital Costs</v>
      </c>
      <c r="AZ672" s="268" t="s">
        <v>1214</v>
      </c>
      <c r="BA672" s="259" t="s">
        <v>1247</v>
      </c>
      <c r="BB672" s="259">
        <v>2035</v>
      </c>
      <c r="BC672" s="259" t="str">
        <f t="shared" ca="1" si="127"/>
        <v>7_U657_Remaining_balance_of_plant_construction_2035</v>
      </c>
      <c r="BD672" s="259" t="s">
        <v>540</v>
      </c>
      <c r="BE672" s="259"/>
      <c r="BF672" s="268" t="str">
        <f t="shared" si="124"/>
        <v>&gt;=0</v>
      </c>
      <c r="BG672" s="268" t="s">
        <v>85</v>
      </c>
      <c r="BH672" s="268" t="s">
        <v>85</v>
      </c>
    </row>
    <row r="673" spans="1:60" ht="13.5" hidden="1" customHeight="1" thickBot="1">
      <c r="A673" s="185"/>
      <c r="B673" s="584"/>
      <c r="C673" s="228"/>
      <c r="D673" s="585"/>
      <c r="E673" s="585"/>
      <c r="F673" s="456"/>
      <c r="G673" s="456"/>
      <c r="H673" s="456"/>
      <c r="I673" s="456"/>
      <c r="J673" s="456"/>
      <c r="K673" s="456"/>
      <c r="L673" s="456"/>
      <c r="M673" s="456"/>
      <c r="N673" s="456"/>
      <c r="O673" s="456"/>
      <c r="P673" s="456"/>
      <c r="Q673" s="456"/>
      <c r="R673" s="456"/>
      <c r="S673" s="456"/>
      <c r="T673" s="456"/>
      <c r="U673" s="456"/>
      <c r="V673" s="456"/>
      <c r="W673" s="456"/>
      <c r="X673" s="456"/>
      <c r="Y673" s="456"/>
      <c r="Z673" s="456"/>
      <c r="AA673" s="456"/>
      <c r="AB673" s="456"/>
      <c r="AC673" s="456"/>
      <c r="AD673" s="456"/>
      <c r="AE673" s="457"/>
      <c r="AF673" s="457"/>
      <c r="AG673" s="457"/>
      <c r="AH673" s="457"/>
      <c r="AI673" s="457"/>
      <c r="AJ673" s="457"/>
      <c r="AK673" s="457"/>
      <c r="AL673" s="457"/>
      <c r="AM673" s="457"/>
      <c r="AN673" s="457"/>
      <c r="AO673" s="458"/>
      <c r="AQ673" s="84" t="s">
        <v>395</v>
      </c>
      <c r="AU673" s="459" t="str">
        <f t="shared" ca="1" si="125"/>
        <v>V</v>
      </c>
      <c r="AV673" s="459">
        <f t="shared" si="128"/>
        <v>657</v>
      </c>
      <c r="AW673" s="259" t="str">
        <f t="shared" ca="1" si="126"/>
        <v>V657</v>
      </c>
      <c r="AX673" s="268">
        <f t="shared" si="123"/>
        <v>7</v>
      </c>
      <c r="AY673" s="259" t="str">
        <f t="shared" ca="1" si="122"/>
        <v>8. Ownership - Capital Costs</v>
      </c>
      <c r="AZ673" s="268" t="s">
        <v>1214</v>
      </c>
      <c r="BA673" s="259" t="s">
        <v>1247</v>
      </c>
      <c r="BB673" s="259">
        <v>2036</v>
      </c>
      <c r="BC673" s="259" t="str">
        <f t="shared" ca="1" si="127"/>
        <v>7_V657_Remaining_balance_of_plant_construction_2036</v>
      </c>
      <c r="BD673" s="259" t="s">
        <v>540</v>
      </c>
      <c r="BE673" s="259"/>
      <c r="BF673" s="268" t="str">
        <f t="shared" si="124"/>
        <v>&gt;=0</v>
      </c>
      <c r="BG673" s="268" t="s">
        <v>85</v>
      </c>
      <c r="BH673" s="268" t="s">
        <v>85</v>
      </c>
    </row>
    <row r="674" spans="1:60" ht="13.5" hidden="1" customHeight="1" thickBot="1">
      <c r="A674" s="185"/>
      <c r="B674" s="584"/>
      <c r="C674" s="228"/>
      <c r="D674" s="585"/>
      <c r="E674" s="585"/>
      <c r="F674" s="456"/>
      <c r="G674" s="456"/>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6"/>
      <c r="AD674" s="456"/>
      <c r="AE674" s="457"/>
      <c r="AF674" s="457"/>
      <c r="AG674" s="457"/>
      <c r="AH674" s="457"/>
      <c r="AI674" s="457"/>
      <c r="AJ674" s="457"/>
      <c r="AK674" s="457"/>
      <c r="AL674" s="457"/>
      <c r="AM674" s="457"/>
      <c r="AN674" s="457"/>
      <c r="AO674" s="458"/>
      <c r="AQ674" s="84" t="s">
        <v>395</v>
      </c>
      <c r="AU674" s="459" t="str">
        <f t="shared" ca="1" si="125"/>
        <v>W</v>
      </c>
      <c r="AV674" s="459">
        <f t="shared" si="128"/>
        <v>657</v>
      </c>
      <c r="AW674" s="259" t="str">
        <f t="shared" ca="1" si="126"/>
        <v>W657</v>
      </c>
      <c r="AX674" s="268">
        <f t="shared" si="123"/>
        <v>7</v>
      </c>
      <c r="AY674" s="259" t="str">
        <f t="shared" ca="1" si="122"/>
        <v>8. Ownership - Capital Costs</v>
      </c>
      <c r="AZ674" s="268" t="s">
        <v>1214</v>
      </c>
      <c r="BA674" s="259" t="s">
        <v>1247</v>
      </c>
      <c r="BB674" s="259">
        <v>2037</v>
      </c>
      <c r="BC674" s="259" t="str">
        <f t="shared" ca="1" si="127"/>
        <v>7_W657_Remaining_balance_of_plant_construction_2037</v>
      </c>
      <c r="BD674" s="259" t="s">
        <v>540</v>
      </c>
      <c r="BE674" s="259"/>
      <c r="BF674" s="268" t="str">
        <f t="shared" si="124"/>
        <v>&gt;=0</v>
      </c>
      <c r="BG674" s="268" t="s">
        <v>85</v>
      </c>
      <c r="BH674" s="268" t="s">
        <v>85</v>
      </c>
    </row>
    <row r="675" spans="1:60" ht="13.5" hidden="1" customHeight="1" thickBot="1">
      <c r="A675" s="185"/>
      <c r="B675" s="584"/>
      <c r="C675" s="228"/>
      <c r="D675" s="585"/>
      <c r="E675" s="585"/>
      <c r="F675" s="456"/>
      <c r="G675" s="456"/>
      <c r="H675" s="456"/>
      <c r="I675" s="456"/>
      <c r="J675" s="456"/>
      <c r="K675" s="456"/>
      <c r="L675" s="456"/>
      <c r="M675" s="456"/>
      <c r="N675" s="456"/>
      <c r="O675" s="456"/>
      <c r="P675" s="456"/>
      <c r="Q675" s="456"/>
      <c r="R675" s="456"/>
      <c r="S675" s="456"/>
      <c r="T675" s="456"/>
      <c r="U675" s="456"/>
      <c r="V675" s="456"/>
      <c r="W675" s="456"/>
      <c r="X675" s="456"/>
      <c r="Y675" s="456"/>
      <c r="Z675" s="456"/>
      <c r="AA675" s="456"/>
      <c r="AB675" s="456"/>
      <c r="AC675" s="456"/>
      <c r="AD675" s="456"/>
      <c r="AE675" s="457"/>
      <c r="AF675" s="457"/>
      <c r="AG675" s="457"/>
      <c r="AH675" s="457"/>
      <c r="AI675" s="457"/>
      <c r="AJ675" s="457"/>
      <c r="AK675" s="457"/>
      <c r="AL675" s="457"/>
      <c r="AM675" s="457"/>
      <c r="AN675" s="457"/>
      <c r="AO675" s="458"/>
      <c r="AQ675" s="84" t="s">
        <v>395</v>
      </c>
      <c r="AU675" s="459" t="str">
        <f t="shared" ca="1" si="125"/>
        <v>X</v>
      </c>
      <c r="AV675" s="459">
        <f t="shared" si="128"/>
        <v>657</v>
      </c>
      <c r="AW675" s="259" t="str">
        <f t="shared" ca="1" si="126"/>
        <v>X657</v>
      </c>
      <c r="AX675" s="268">
        <f t="shared" si="123"/>
        <v>7</v>
      </c>
      <c r="AY675" s="259" t="str">
        <f t="shared" ca="1" si="122"/>
        <v>8. Ownership - Capital Costs</v>
      </c>
      <c r="AZ675" s="268" t="s">
        <v>1214</v>
      </c>
      <c r="BA675" s="259" t="s">
        <v>1247</v>
      </c>
      <c r="BB675" s="259">
        <v>2038</v>
      </c>
      <c r="BC675" s="259" t="str">
        <f t="shared" ca="1" si="127"/>
        <v>7_X657_Remaining_balance_of_plant_construction_2038</v>
      </c>
      <c r="BD675" s="259" t="s">
        <v>540</v>
      </c>
      <c r="BE675" s="259"/>
      <c r="BF675" s="268" t="str">
        <f t="shared" si="124"/>
        <v>&gt;=0</v>
      </c>
      <c r="BG675" s="268" t="s">
        <v>85</v>
      </c>
      <c r="BH675" s="268" t="s">
        <v>85</v>
      </c>
    </row>
    <row r="676" spans="1:60" ht="13.5" hidden="1" customHeight="1" thickBot="1">
      <c r="A676" s="185"/>
      <c r="B676" s="584"/>
      <c r="C676" s="228"/>
      <c r="D676" s="585"/>
      <c r="E676" s="585"/>
      <c r="F676" s="456"/>
      <c r="G676" s="456"/>
      <c r="H676" s="456"/>
      <c r="I676" s="456"/>
      <c r="J676" s="456"/>
      <c r="K676" s="456"/>
      <c r="L676" s="456"/>
      <c r="M676" s="456"/>
      <c r="N676" s="456"/>
      <c r="O676" s="456"/>
      <c r="P676" s="456"/>
      <c r="Q676" s="456"/>
      <c r="R676" s="456"/>
      <c r="S676" s="456"/>
      <c r="T676" s="456"/>
      <c r="U676" s="456"/>
      <c r="V676" s="456"/>
      <c r="W676" s="456"/>
      <c r="X676" s="456"/>
      <c r="Y676" s="456"/>
      <c r="Z676" s="456"/>
      <c r="AA676" s="456"/>
      <c r="AB676" s="456"/>
      <c r="AC676" s="456"/>
      <c r="AD676" s="456"/>
      <c r="AE676" s="457"/>
      <c r="AF676" s="457"/>
      <c r="AG676" s="457"/>
      <c r="AH676" s="457"/>
      <c r="AI676" s="457"/>
      <c r="AJ676" s="457"/>
      <c r="AK676" s="457"/>
      <c r="AL676" s="457"/>
      <c r="AM676" s="457"/>
      <c r="AN676" s="457"/>
      <c r="AO676" s="458"/>
      <c r="AQ676" s="84" t="s">
        <v>395</v>
      </c>
      <c r="AU676" s="459" t="str">
        <f t="shared" ca="1" si="125"/>
        <v>Y</v>
      </c>
      <c r="AV676" s="459">
        <f t="shared" si="128"/>
        <v>657</v>
      </c>
      <c r="AW676" s="259" t="str">
        <f t="shared" ca="1" si="126"/>
        <v>Y657</v>
      </c>
      <c r="AX676" s="268">
        <f t="shared" si="123"/>
        <v>7</v>
      </c>
      <c r="AY676" s="259" t="str">
        <f t="shared" ca="1" si="122"/>
        <v>8. Ownership - Capital Costs</v>
      </c>
      <c r="AZ676" s="268" t="s">
        <v>1214</v>
      </c>
      <c r="BA676" s="259" t="s">
        <v>1247</v>
      </c>
      <c r="BB676" s="259">
        <v>2039</v>
      </c>
      <c r="BC676" s="259" t="str">
        <f t="shared" ca="1" si="127"/>
        <v>7_Y657_Remaining_balance_of_plant_construction_2039</v>
      </c>
      <c r="BD676" s="259" t="s">
        <v>540</v>
      </c>
      <c r="BE676" s="259"/>
      <c r="BF676" s="268" t="str">
        <f t="shared" si="124"/>
        <v>&gt;=0</v>
      </c>
      <c r="BG676" s="268" t="s">
        <v>85</v>
      </c>
      <c r="BH676" s="268" t="s">
        <v>85</v>
      </c>
    </row>
    <row r="677" spans="1:60" ht="13.5" hidden="1" customHeight="1" thickBot="1">
      <c r="A677" s="185"/>
      <c r="B677" s="584"/>
      <c r="C677" s="228"/>
      <c r="D677" s="585"/>
      <c r="E677" s="585"/>
      <c r="F677" s="456"/>
      <c r="G677" s="456"/>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7"/>
      <c r="AF677" s="457"/>
      <c r="AG677" s="457"/>
      <c r="AH677" s="457"/>
      <c r="AI677" s="457"/>
      <c r="AJ677" s="457"/>
      <c r="AK677" s="457"/>
      <c r="AL677" s="457"/>
      <c r="AM677" s="457"/>
      <c r="AN677" s="457"/>
      <c r="AO677" s="458"/>
      <c r="AQ677" s="84" t="s">
        <v>395</v>
      </c>
      <c r="AU677" s="459" t="str">
        <f t="shared" ca="1" si="125"/>
        <v>Z</v>
      </c>
      <c r="AV677" s="459">
        <f t="shared" si="128"/>
        <v>657</v>
      </c>
      <c r="AW677" s="259" t="str">
        <f t="shared" ca="1" si="126"/>
        <v>Z657</v>
      </c>
      <c r="AX677" s="268">
        <f t="shared" si="123"/>
        <v>7</v>
      </c>
      <c r="AY677" s="259" t="str">
        <f t="shared" ca="1" si="122"/>
        <v>8. Ownership - Capital Costs</v>
      </c>
      <c r="AZ677" s="268" t="s">
        <v>1214</v>
      </c>
      <c r="BA677" s="259" t="s">
        <v>1247</v>
      </c>
      <c r="BB677" s="259">
        <v>2040</v>
      </c>
      <c r="BC677" s="259" t="str">
        <f t="shared" ca="1" si="127"/>
        <v>7_Z657_Remaining_balance_of_plant_construction_2040</v>
      </c>
      <c r="BD677" s="259" t="s">
        <v>540</v>
      </c>
      <c r="BE677" s="259"/>
      <c r="BF677" s="268" t="str">
        <f t="shared" si="124"/>
        <v>&gt;=0</v>
      </c>
      <c r="BG677" s="268" t="s">
        <v>85</v>
      </c>
      <c r="BH677" s="268" t="s">
        <v>85</v>
      </c>
    </row>
    <row r="678" spans="1:60" ht="13.5" hidden="1" customHeight="1" thickBot="1">
      <c r="A678" s="185"/>
      <c r="B678" s="584"/>
      <c r="C678" s="228"/>
      <c r="D678" s="585"/>
      <c r="E678" s="585"/>
      <c r="F678" s="456"/>
      <c r="G678" s="456"/>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456"/>
      <c r="AE678" s="457"/>
      <c r="AF678" s="457"/>
      <c r="AG678" s="457"/>
      <c r="AH678" s="457"/>
      <c r="AI678" s="457"/>
      <c r="AJ678" s="457"/>
      <c r="AK678" s="457"/>
      <c r="AL678" s="457"/>
      <c r="AM678" s="457"/>
      <c r="AN678" s="457"/>
      <c r="AO678" s="458"/>
      <c r="AQ678" s="84" t="s">
        <v>395</v>
      </c>
      <c r="AU678" s="459" t="str">
        <f t="shared" ca="1" si="125"/>
        <v>AA</v>
      </c>
      <c r="AV678" s="459">
        <f t="shared" si="128"/>
        <v>657</v>
      </c>
      <c r="AW678" s="259" t="str">
        <f t="shared" ca="1" si="126"/>
        <v>AA657</v>
      </c>
      <c r="AX678" s="268">
        <f t="shared" si="123"/>
        <v>7</v>
      </c>
      <c r="AY678" s="259" t="str">
        <f t="shared" ca="1" si="122"/>
        <v>8. Ownership - Capital Costs</v>
      </c>
      <c r="AZ678" s="268" t="s">
        <v>1214</v>
      </c>
      <c r="BA678" s="259" t="s">
        <v>1247</v>
      </c>
      <c r="BB678" s="259">
        <v>2041</v>
      </c>
      <c r="BC678" s="259" t="str">
        <f t="shared" ca="1" si="127"/>
        <v>7_AA657_Remaining_balance_of_plant_construction_2041</v>
      </c>
      <c r="BD678" s="259" t="s">
        <v>540</v>
      </c>
      <c r="BE678" s="259"/>
      <c r="BF678" s="268" t="str">
        <f t="shared" si="124"/>
        <v>&gt;=0</v>
      </c>
      <c r="BG678" s="268" t="s">
        <v>85</v>
      </c>
      <c r="BH678" s="268" t="s">
        <v>85</v>
      </c>
    </row>
    <row r="679" spans="1:60" ht="13.5" hidden="1" customHeight="1" thickBot="1">
      <c r="A679" s="185"/>
      <c r="B679" s="584"/>
      <c r="C679" s="228"/>
      <c r="D679" s="585"/>
      <c r="E679" s="585"/>
      <c r="F679" s="456"/>
      <c r="G679" s="456"/>
      <c r="H679" s="456"/>
      <c r="I679" s="456"/>
      <c r="J679" s="456"/>
      <c r="K679" s="456"/>
      <c r="L679" s="456"/>
      <c r="M679" s="456"/>
      <c r="N679" s="456"/>
      <c r="O679" s="456"/>
      <c r="P679" s="456"/>
      <c r="Q679" s="456"/>
      <c r="R679" s="456"/>
      <c r="S679" s="456"/>
      <c r="T679" s="456"/>
      <c r="U679" s="456"/>
      <c r="V679" s="456"/>
      <c r="W679" s="456"/>
      <c r="X679" s="456"/>
      <c r="Y679" s="456"/>
      <c r="Z679" s="456"/>
      <c r="AA679" s="456"/>
      <c r="AB679" s="456"/>
      <c r="AC679" s="456"/>
      <c r="AD679" s="456"/>
      <c r="AE679" s="457"/>
      <c r="AF679" s="457"/>
      <c r="AG679" s="457"/>
      <c r="AH679" s="457"/>
      <c r="AI679" s="457"/>
      <c r="AJ679" s="457"/>
      <c r="AK679" s="457"/>
      <c r="AL679" s="457"/>
      <c r="AM679" s="457"/>
      <c r="AN679" s="457"/>
      <c r="AO679" s="458"/>
      <c r="AQ679" s="84" t="s">
        <v>395</v>
      </c>
      <c r="AU679" s="459" t="str">
        <f t="shared" ca="1" si="125"/>
        <v>AB</v>
      </c>
      <c r="AV679" s="459">
        <f t="shared" si="128"/>
        <v>657</v>
      </c>
      <c r="AW679" s="259" t="str">
        <f t="shared" ca="1" si="126"/>
        <v>AB657</v>
      </c>
      <c r="AX679" s="268">
        <f t="shared" si="123"/>
        <v>7</v>
      </c>
      <c r="AY679" s="259" t="str">
        <f t="shared" ca="1" si="122"/>
        <v>8. Ownership - Capital Costs</v>
      </c>
      <c r="AZ679" s="268" t="s">
        <v>1214</v>
      </c>
      <c r="BA679" s="259" t="s">
        <v>1247</v>
      </c>
      <c r="BB679" s="259">
        <v>2042</v>
      </c>
      <c r="BC679" s="259" t="str">
        <f t="shared" ca="1" si="127"/>
        <v>7_AB657_Remaining_balance_of_plant_construction_2042</v>
      </c>
      <c r="BD679" s="259" t="s">
        <v>540</v>
      </c>
      <c r="BE679" s="259"/>
      <c r="BF679" s="268" t="str">
        <f t="shared" si="124"/>
        <v>&gt;=0</v>
      </c>
      <c r="BG679" s="268" t="s">
        <v>85</v>
      </c>
      <c r="BH679" s="268" t="s">
        <v>85</v>
      </c>
    </row>
    <row r="680" spans="1:60" ht="13.5" hidden="1" customHeight="1" thickBot="1">
      <c r="A680" s="185"/>
      <c r="B680" s="584"/>
      <c r="C680" s="228"/>
      <c r="D680" s="585"/>
      <c r="E680" s="585"/>
      <c r="F680" s="456"/>
      <c r="G680" s="456"/>
      <c r="H680" s="456"/>
      <c r="I680" s="456"/>
      <c r="J680" s="456"/>
      <c r="K680" s="456"/>
      <c r="L680" s="456"/>
      <c r="M680" s="456"/>
      <c r="N680" s="456"/>
      <c r="O680" s="456"/>
      <c r="P680" s="456"/>
      <c r="Q680" s="456"/>
      <c r="R680" s="456"/>
      <c r="S680" s="456"/>
      <c r="T680" s="456"/>
      <c r="U680" s="456"/>
      <c r="V680" s="456"/>
      <c r="W680" s="456"/>
      <c r="X680" s="456"/>
      <c r="Y680" s="456"/>
      <c r="Z680" s="456"/>
      <c r="AA680" s="456"/>
      <c r="AB680" s="456"/>
      <c r="AC680" s="456"/>
      <c r="AD680" s="456"/>
      <c r="AE680" s="457"/>
      <c r="AF680" s="457"/>
      <c r="AG680" s="457"/>
      <c r="AH680" s="457"/>
      <c r="AI680" s="457"/>
      <c r="AJ680" s="457"/>
      <c r="AK680" s="457"/>
      <c r="AL680" s="457"/>
      <c r="AM680" s="457"/>
      <c r="AN680" s="457"/>
      <c r="AO680" s="458"/>
      <c r="AQ680" s="84" t="s">
        <v>395</v>
      </c>
      <c r="AU680" s="459" t="str">
        <f t="shared" ca="1" si="125"/>
        <v>AC</v>
      </c>
      <c r="AV680" s="459">
        <f t="shared" si="128"/>
        <v>657</v>
      </c>
      <c r="AW680" s="259" t="str">
        <f t="shared" ca="1" si="126"/>
        <v>AC657</v>
      </c>
      <c r="AX680" s="268">
        <f t="shared" si="123"/>
        <v>7</v>
      </c>
      <c r="AY680" s="259" t="str">
        <f t="shared" ca="1" si="122"/>
        <v>8. Ownership - Capital Costs</v>
      </c>
      <c r="AZ680" s="268" t="s">
        <v>1214</v>
      </c>
      <c r="BA680" s="259" t="s">
        <v>1247</v>
      </c>
      <c r="BB680" s="259">
        <v>2043</v>
      </c>
      <c r="BC680" s="259" t="str">
        <f t="shared" ca="1" si="127"/>
        <v>7_AC657_Remaining_balance_of_plant_construction_2043</v>
      </c>
      <c r="BD680" s="259" t="s">
        <v>540</v>
      </c>
      <c r="BE680" s="259"/>
      <c r="BF680" s="268" t="str">
        <f t="shared" si="124"/>
        <v>&gt;=0</v>
      </c>
      <c r="BG680" s="268" t="s">
        <v>85</v>
      </c>
      <c r="BH680" s="268" t="s">
        <v>85</v>
      </c>
    </row>
    <row r="681" spans="1:60" ht="13.5" hidden="1" customHeight="1" thickBot="1">
      <c r="A681" s="185"/>
      <c r="B681" s="584"/>
      <c r="C681" s="228"/>
      <c r="D681" s="585"/>
      <c r="E681" s="585"/>
      <c r="F681" s="456"/>
      <c r="G681" s="456"/>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457"/>
      <c r="AF681" s="457"/>
      <c r="AG681" s="457"/>
      <c r="AH681" s="457"/>
      <c r="AI681" s="457"/>
      <c r="AJ681" s="457"/>
      <c r="AK681" s="457"/>
      <c r="AL681" s="457"/>
      <c r="AM681" s="457"/>
      <c r="AN681" s="457"/>
      <c r="AO681" s="458"/>
      <c r="AQ681" s="84" t="s">
        <v>395</v>
      </c>
      <c r="AU681" s="459" t="str">
        <f t="shared" ca="1" si="125"/>
        <v>AD</v>
      </c>
      <c r="AV681" s="459">
        <f t="shared" si="128"/>
        <v>657</v>
      </c>
      <c r="AW681" s="259" t="str">
        <f t="shared" ca="1" si="126"/>
        <v>AD657</v>
      </c>
      <c r="AX681" s="268">
        <f t="shared" si="123"/>
        <v>7</v>
      </c>
      <c r="AY681" s="259" t="str">
        <f t="shared" ca="1" si="122"/>
        <v>8. Ownership - Capital Costs</v>
      </c>
      <c r="AZ681" s="268" t="s">
        <v>1214</v>
      </c>
      <c r="BA681" s="259" t="s">
        <v>1247</v>
      </c>
      <c r="BB681" s="259">
        <v>2044</v>
      </c>
      <c r="BC681" s="259" t="str">
        <f t="shared" ca="1" si="127"/>
        <v>7_AD657_Remaining_balance_of_plant_construction_2044</v>
      </c>
      <c r="BD681" s="259" t="s">
        <v>540</v>
      </c>
      <c r="BE681" s="259"/>
      <c r="BF681" s="268" t="str">
        <f t="shared" si="124"/>
        <v>&gt;=0</v>
      </c>
      <c r="BG681" s="268" t="s">
        <v>85</v>
      </c>
      <c r="BH681" s="268" t="s">
        <v>85</v>
      </c>
    </row>
    <row r="682" spans="1:60" ht="13.5" hidden="1" customHeight="1" thickBot="1">
      <c r="A682" s="185"/>
      <c r="B682" s="584"/>
      <c r="C682" s="228"/>
      <c r="D682" s="585"/>
      <c r="E682" s="585"/>
      <c r="F682" s="456"/>
      <c r="G682" s="456"/>
      <c r="H682" s="456"/>
      <c r="I682" s="456"/>
      <c r="J682" s="456"/>
      <c r="K682" s="456"/>
      <c r="L682" s="456"/>
      <c r="M682" s="456"/>
      <c r="N682" s="456"/>
      <c r="O682" s="456"/>
      <c r="P682" s="456"/>
      <c r="Q682" s="456"/>
      <c r="R682" s="456"/>
      <c r="S682" s="456"/>
      <c r="T682" s="456"/>
      <c r="U682" s="456"/>
      <c r="V682" s="456"/>
      <c r="W682" s="456"/>
      <c r="X682" s="456"/>
      <c r="Y682" s="456"/>
      <c r="Z682" s="456"/>
      <c r="AA682" s="456"/>
      <c r="AB682" s="456"/>
      <c r="AC682" s="456"/>
      <c r="AD682" s="456"/>
      <c r="AE682" s="457"/>
      <c r="AF682" s="457"/>
      <c r="AG682" s="457"/>
      <c r="AH682" s="457"/>
      <c r="AI682" s="457"/>
      <c r="AJ682" s="457"/>
      <c r="AK682" s="457"/>
      <c r="AL682" s="457"/>
      <c r="AM682" s="457"/>
      <c r="AN682" s="457"/>
      <c r="AO682" s="458"/>
      <c r="AQ682" s="84" t="s">
        <v>395</v>
      </c>
      <c r="AU682" s="459" t="str">
        <f t="shared" ca="1" si="125"/>
        <v>AE</v>
      </c>
      <c r="AV682" s="459">
        <f t="shared" si="128"/>
        <v>657</v>
      </c>
      <c r="AW682" s="259" t="str">
        <f t="shared" ca="1" si="126"/>
        <v>AE657</v>
      </c>
      <c r="AX682" s="268">
        <f t="shared" si="123"/>
        <v>7</v>
      </c>
      <c r="AY682" s="259" t="str">
        <f t="shared" ca="1" si="122"/>
        <v>8. Ownership - Capital Costs</v>
      </c>
      <c r="AZ682" s="268" t="s">
        <v>1214</v>
      </c>
      <c r="BA682" s="259" t="s">
        <v>1247</v>
      </c>
      <c r="BB682" s="259">
        <v>2045</v>
      </c>
      <c r="BC682" s="259" t="str">
        <f t="shared" ca="1" si="127"/>
        <v>7_AE657_Remaining_balance_of_plant_construction_2045</v>
      </c>
      <c r="BD682" s="259" t="s">
        <v>540</v>
      </c>
      <c r="BE682" s="259"/>
      <c r="BF682" s="268" t="str">
        <f t="shared" si="124"/>
        <v>&gt;=0</v>
      </c>
      <c r="BG682" s="268" t="s">
        <v>85</v>
      </c>
      <c r="BH682" s="268" t="s">
        <v>85</v>
      </c>
    </row>
    <row r="683" spans="1:60" ht="13.5" hidden="1" customHeight="1" thickBot="1">
      <c r="A683" s="185"/>
      <c r="B683" s="584"/>
      <c r="C683" s="228"/>
      <c r="D683" s="585"/>
      <c r="E683" s="585"/>
      <c r="F683" s="456"/>
      <c r="G683" s="456"/>
      <c r="H683" s="456"/>
      <c r="I683" s="456"/>
      <c r="J683" s="456"/>
      <c r="K683" s="456"/>
      <c r="L683" s="456"/>
      <c r="M683" s="456"/>
      <c r="N683" s="456"/>
      <c r="O683" s="456"/>
      <c r="P683" s="456"/>
      <c r="Q683" s="456"/>
      <c r="R683" s="456"/>
      <c r="S683" s="456"/>
      <c r="T683" s="456"/>
      <c r="U683" s="456"/>
      <c r="V683" s="456"/>
      <c r="W683" s="456"/>
      <c r="X683" s="456"/>
      <c r="Y683" s="456"/>
      <c r="Z683" s="456"/>
      <c r="AA683" s="456"/>
      <c r="AB683" s="456"/>
      <c r="AC683" s="456"/>
      <c r="AD683" s="456"/>
      <c r="AE683" s="457"/>
      <c r="AF683" s="457"/>
      <c r="AG683" s="457"/>
      <c r="AH683" s="457"/>
      <c r="AI683" s="457"/>
      <c r="AJ683" s="457"/>
      <c r="AK683" s="457"/>
      <c r="AL683" s="457"/>
      <c r="AM683" s="457"/>
      <c r="AN683" s="457"/>
      <c r="AO683" s="458"/>
      <c r="AQ683" s="84" t="s">
        <v>395</v>
      </c>
      <c r="AU683" s="459" t="str">
        <f t="shared" ca="1" si="125"/>
        <v>AF</v>
      </c>
      <c r="AV683" s="459">
        <f t="shared" si="128"/>
        <v>657</v>
      </c>
      <c r="AW683" s="259" t="str">
        <f t="shared" ca="1" si="126"/>
        <v>AF657</v>
      </c>
      <c r="AX683" s="268">
        <f t="shared" si="123"/>
        <v>7</v>
      </c>
      <c r="AY683" s="259" t="str">
        <f t="shared" ca="1" si="122"/>
        <v>8. Ownership - Capital Costs</v>
      </c>
      <c r="AZ683" s="268" t="s">
        <v>1214</v>
      </c>
      <c r="BA683" s="259" t="s">
        <v>1247</v>
      </c>
      <c r="BB683" s="259">
        <v>2046</v>
      </c>
      <c r="BC683" s="259" t="str">
        <f t="shared" ca="1" si="127"/>
        <v>7_AF657_Remaining_balance_of_plant_construction_2046</v>
      </c>
      <c r="BD683" s="259" t="s">
        <v>540</v>
      </c>
      <c r="BE683" s="259"/>
      <c r="BF683" s="268" t="str">
        <f t="shared" si="124"/>
        <v>&gt;=0</v>
      </c>
      <c r="BG683" s="268" t="s">
        <v>85</v>
      </c>
      <c r="BH683" s="268" t="s">
        <v>85</v>
      </c>
    </row>
    <row r="684" spans="1:60" ht="13.5" hidden="1" customHeight="1" thickBot="1">
      <c r="A684" s="185"/>
      <c r="B684" s="584"/>
      <c r="C684" s="228"/>
      <c r="D684" s="585"/>
      <c r="E684" s="585"/>
      <c r="F684" s="456"/>
      <c r="G684" s="456"/>
      <c r="H684" s="456"/>
      <c r="I684" s="456"/>
      <c r="J684" s="456"/>
      <c r="K684" s="456"/>
      <c r="L684" s="456"/>
      <c r="M684" s="456"/>
      <c r="N684" s="456"/>
      <c r="O684" s="456"/>
      <c r="P684" s="456"/>
      <c r="Q684" s="456"/>
      <c r="R684" s="456"/>
      <c r="S684" s="456"/>
      <c r="T684" s="456"/>
      <c r="U684" s="456"/>
      <c r="V684" s="456"/>
      <c r="W684" s="456"/>
      <c r="X684" s="456"/>
      <c r="Y684" s="456"/>
      <c r="Z684" s="456"/>
      <c r="AA684" s="456"/>
      <c r="AB684" s="456"/>
      <c r="AC684" s="456"/>
      <c r="AD684" s="456"/>
      <c r="AE684" s="457"/>
      <c r="AF684" s="457"/>
      <c r="AG684" s="457"/>
      <c r="AH684" s="457"/>
      <c r="AI684" s="457"/>
      <c r="AJ684" s="457"/>
      <c r="AK684" s="457"/>
      <c r="AL684" s="457"/>
      <c r="AM684" s="457"/>
      <c r="AN684" s="457"/>
      <c r="AO684" s="458"/>
      <c r="AQ684" s="84" t="s">
        <v>395</v>
      </c>
      <c r="AU684" s="459" t="str">
        <f t="shared" ca="1" si="125"/>
        <v>AG</v>
      </c>
      <c r="AV684" s="459">
        <f t="shared" si="128"/>
        <v>657</v>
      </c>
      <c r="AW684" s="259" t="str">
        <f t="shared" ca="1" si="126"/>
        <v>AG657</v>
      </c>
      <c r="AX684" s="268">
        <f t="shared" si="123"/>
        <v>7</v>
      </c>
      <c r="AY684" s="259" t="str">
        <f t="shared" ca="1" si="122"/>
        <v>8. Ownership - Capital Costs</v>
      </c>
      <c r="AZ684" s="268" t="s">
        <v>1214</v>
      </c>
      <c r="BA684" s="259" t="s">
        <v>1247</v>
      </c>
      <c r="BB684" s="259">
        <v>2047</v>
      </c>
      <c r="BC684" s="259" t="str">
        <f t="shared" ca="1" si="127"/>
        <v>7_AG657_Remaining_balance_of_plant_construction_2047</v>
      </c>
      <c r="BD684" s="259" t="s">
        <v>540</v>
      </c>
      <c r="BE684" s="259"/>
      <c r="BF684" s="268" t="str">
        <f t="shared" si="124"/>
        <v>&gt;=0</v>
      </c>
      <c r="BG684" s="268" t="s">
        <v>85</v>
      </c>
      <c r="BH684" s="268" t="s">
        <v>85</v>
      </c>
    </row>
    <row r="685" spans="1:60" ht="13.5" hidden="1" customHeight="1" thickBot="1">
      <c r="A685" s="185"/>
      <c r="B685" s="584"/>
      <c r="C685" s="228"/>
      <c r="D685" s="585"/>
      <c r="E685" s="585"/>
      <c r="F685" s="456"/>
      <c r="G685" s="456"/>
      <c r="H685" s="456"/>
      <c r="I685" s="456"/>
      <c r="J685" s="456"/>
      <c r="K685" s="456"/>
      <c r="L685" s="456"/>
      <c r="M685" s="456"/>
      <c r="N685" s="456"/>
      <c r="O685" s="456"/>
      <c r="P685" s="456"/>
      <c r="Q685" s="456"/>
      <c r="R685" s="456"/>
      <c r="S685" s="456"/>
      <c r="T685" s="456"/>
      <c r="U685" s="456"/>
      <c r="V685" s="456"/>
      <c r="W685" s="456"/>
      <c r="X685" s="456"/>
      <c r="Y685" s="456"/>
      <c r="Z685" s="456"/>
      <c r="AA685" s="456"/>
      <c r="AB685" s="456"/>
      <c r="AC685" s="456"/>
      <c r="AD685" s="456"/>
      <c r="AE685" s="457"/>
      <c r="AF685" s="457"/>
      <c r="AG685" s="457"/>
      <c r="AH685" s="457"/>
      <c r="AI685" s="457"/>
      <c r="AJ685" s="457"/>
      <c r="AK685" s="457"/>
      <c r="AL685" s="457"/>
      <c r="AM685" s="457"/>
      <c r="AN685" s="457"/>
      <c r="AO685" s="458"/>
      <c r="AQ685" s="84" t="s">
        <v>395</v>
      </c>
      <c r="AU685" s="459" t="str">
        <f t="shared" ca="1" si="125"/>
        <v>AH</v>
      </c>
      <c r="AV685" s="459">
        <f t="shared" si="128"/>
        <v>657</v>
      </c>
      <c r="AW685" s="259" t="str">
        <f t="shared" ca="1" si="126"/>
        <v>AH657</v>
      </c>
      <c r="AX685" s="268">
        <f t="shared" si="123"/>
        <v>7</v>
      </c>
      <c r="AY685" s="259" t="str">
        <f t="shared" ca="1" si="122"/>
        <v>8. Ownership - Capital Costs</v>
      </c>
      <c r="AZ685" s="268" t="s">
        <v>1214</v>
      </c>
      <c r="BA685" s="259" t="s">
        <v>1247</v>
      </c>
      <c r="BB685" s="259">
        <v>2048</v>
      </c>
      <c r="BC685" s="259" t="str">
        <f t="shared" ca="1" si="127"/>
        <v>7_AH657_Remaining_balance_of_plant_construction_2048</v>
      </c>
      <c r="BD685" s="259" t="s">
        <v>540</v>
      </c>
      <c r="BE685" s="259"/>
      <c r="BF685" s="268" t="str">
        <f t="shared" si="124"/>
        <v>&gt;=0</v>
      </c>
      <c r="BG685" s="268" t="s">
        <v>85</v>
      </c>
      <c r="BH685" s="268" t="s">
        <v>85</v>
      </c>
    </row>
    <row r="686" spans="1:60" ht="13.5" hidden="1" customHeight="1" thickBot="1">
      <c r="A686" s="185"/>
      <c r="B686" s="584"/>
      <c r="C686" s="228"/>
      <c r="D686" s="585"/>
      <c r="E686" s="585"/>
      <c r="F686" s="456"/>
      <c r="G686" s="456"/>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7"/>
      <c r="AF686" s="457"/>
      <c r="AG686" s="457"/>
      <c r="AH686" s="457"/>
      <c r="AI686" s="457"/>
      <c r="AJ686" s="457"/>
      <c r="AK686" s="457"/>
      <c r="AL686" s="457"/>
      <c r="AM686" s="457"/>
      <c r="AN686" s="457"/>
      <c r="AO686" s="458"/>
      <c r="AQ686" s="84" t="s">
        <v>395</v>
      </c>
      <c r="AU686" s="459" t="str">
        <f t="shared" ca="1" si="125"/>
        <v>AI</v>
      </c>
      <c r="AV686" s="459">
        <f t="shared" si="128"/>
        <v>657</v>
      </c>
      <c r="AW686" s="259" t="str">
        <f t="shared" ca="1" si="126"/>
        <v>AI657</v>
      </c>
      <c r="AX686" s="268">
        <f t="shared" si="123"/>
        <v>7</v>
      </c>
      <c r="AY686" s="259" t="str">
        <f t="shared" ca="1" si="122"/>
        <v>8. Ownership - Capital Costs</v>
      </c>
      <c r="AZ686" s="268" t="s">
        <v>1214</v>
      </c>
      <c r="BA686" s="259" t="s">
        <v>1247</v>
      </c>
      <c r="BB686" s="259">
        <v>2049</v>
      </c>
      <c r="BC686" s="259" t="str">
        <f t="shared" ca="1" si="127"/>
        <v>7_AI657_Remaining_balance_of_plant_construction_2049</v>
      </c>
      <c r="BD686" s="259" t="s">
        <v>540</v>
      </c>
      <c r="BE686" s="259"/>
      <c r="BF686" s="268" t="str">
        <f t="shared" si="124"/>
        <v>&gt;=0</v>
      </c>
      <c r="BG686" s="268" t="s">
        <v>85</v>
      </c>
      <c r="BH686" s="268" t="s">
        <v>85</v>
      </c>
    </row>
    <row r="687" spans="1:60" ht="13.5" hidden="1" customHeight="1" thickBot="1">
      <c r="A687" s="185"/>
      <c r="B687" s="584"/>
      <c r="C687" s="228"/>
      <c r="D687" s="585"/>
      <c r="E687" s="585"/>
      <c r="F687" s="456"/>
      <c r="G687" s="456"/>
      <c r="H687" s="456"/>
      <c r="I687" s="456"/>
      <c r="J687" s="456"/>
      <c r="K687" s="456"/>
      <c r="L687" s="456"/>
      <c r="M687" s="456"/>
      <c r="N687" s="456"/>
      <c r="O687" s="456"/>
      <c r="P687" s="456"/>
      <c r="Q687" s="456"/>
      <c r="R687" s="456"/>
      <c r="S687" s="456"/>
      <c r="T687" s="456"/>
      <c r="U687" s="456"/>
      <c r="V687" s="456"/>
      <c r="W687" s="456"/>
      <c r="X687" s="456"/>
      <c r="Y687" s="456"/>
      <c r="Z687" s="456"/>
      <c r="AA687" s="456"/>
      <c r="AB687" s="456"/>
      <c r="AC687" s="456"/>
      <c r="AD687" s="456"/>
      <c r="AE687" s="457"/>
      <c r="AF687" s="457"/>
      <c r="AG687" s="457"/>
      <c r="AH687" s="457"/>
      <c r="AI687" s="457"/>
      <c r="AJ687" s="457"/>
      <c r="AK687" s="457"/>
      <c r="AL687" s="457"/>
      <c r="AM687" s="457"/>
      <c r="AN687" s="457"/>
      <c r="AO687" s="458"/>
      <c r="AQ687" s="84" t="s">
        <v>395</v>
      </c>
      <c r="AU687" s="459" t="str">
        <f t="shared" ca="1" si="125"/>
        <v>AJ</v>
      </c>
      <c r="AV687" s="459">
        <f t="shared" si="128"/>
        <v>657</v>
      </c>
      <c r="AW687" s="259" t="str">
        <f t="shared" ca="1" si="126"/>
        <v>AJ657</v>
      </c>
      <c r="AX687" s="268">
        <f t="shared" si="123"/>
        <v>7</v>
      </c>
      <c r="AY687" s="259" t="str">
        <f t="shared" ca="1" si="122"/>
        <v>8. Ownership - Capital Costs</v>
      </c>
      <c r="AZ687" s="268" t="s">
        <v>1214</v>
      </c>
      <c r="BA687" s="259" t="s">
        <v>1247</v>
      </c>
      <c r="BB687" s="259">
        <v>2050</v>
      </c>
      <c r="BC687" s="259" t="str">
        <f t="shared" ca="1" si="127"/>
        <v>7_AJ657_Remaining_balance_of_plant_construction_2050</v>
      </c>
      <c r="BD687" s="259" t="s">
        <v>540</v>
      </c>
      <c r="BE687" s="259"/>
      <c r="BF687" s="268" t="str">
        <f t="shared" si="124"/>
        <v>&gt;=0</v>
      </c>
      <c r="BG687" s="268" t="s">
        <v>85</v>
      </c>
      <c r="BH687" s="268" t="s">
        <v>85</v>
      </c>
    </row>
    <row r="688" spans="1:60" ht="13.5" hidden="1" customHeight="1" thickBot="1">
      <c r="A688" s="185"/>
      <c r="B688" s="584"/>
      <c r="C688" s="228"/>
      <c r="D688" s="585"/>
      <c r="E688" s="585"/>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456"/>
      <c r="AE688" s="457"/>
      <c r="AF688" s="457"/>
      <c r="AG688" s="457"/>
      <c r="AH688" s="457"/>
      <c r="AI688" s="457"/>
      <c r="AJ688" s="457"/>
      <c r="AK688" s="457"/>
      <c r="AL688" s="457"/>
      <c r="AM688" s="457"/>
      <c r="AN688" s="457"/>
      <c r="AO688" s="458"/>
      <c r="AQ688" s="84" t="s">
        <v>395</v>
      </c>
      <c r="AU688" s="459" t="str">
        <f t="shared" ca="1" si="125"/>
        <v>AK</v>
      </c>
      <c r="AV688" s="459">
        <f t="shared" si="128"/>
        <v>657</v>
      </c>
      <c r="AW688" s="259" t="str">
        <f t="shared" ca="1" si="126"/>
        <v>AK657</v>
      </c>
      <c r="AX688" s="268">
        <f t="shared" si="123"/>
        <v>7</v>
      </c>
      <c r="AY688" s="259" t="str">
        <f t="shared" ca="1" si="122"/>
        <v>8. Ownership - Capital Costs</v>
      </c>
      <c r="AZ688" s="268" t="s">
        <v>1214</v>
      </c>
      <c r="BA688" s="259" t="s">
        <v>1247</v>
      </c>
      <c r="BB688" s="259">
        <v>2051</v>
      </c>
      <c r="BC688" s="259" t="str">
        <f t="shared" ca="1" si="127"/>
        <v>7_AK657_Remaining_balance_of_plant_construction_2051</v>
      </c>
      <c r="BD688" s="259" t="s">
        <v>540</v>
      </c>
      <c r="BE688" s="259"/>
      <c r="BF688" s="268" t="str">
        <f t="shared" si="124"/>
        <v>&gt;=0</v>
      </c>
      <c r="BG688" s="268" t="s">
        <v>85</v>
      </c>
      <c r="BH688" s="268" t="s">
        <v>85</v>
      </c>
    </row>
    <row r="689" spans="1:60" ht="13.5" hidden="1" customHeight="1" thickBot="1">
      <c r="A689" s="185"/>
      <c r="B689" s="584"/>
      <c r="C689" s="228"/>
      <c r="D689" s="585"/>
      <c r="E689" s="585"/>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456"/>
      <c r="AE689" s="457"/>
      <c r="AF689" s="457"/>
      <c r="AG689" s="457"/>
      <c r="AH689" s="457"/>
      <c r="AI689" s="457"/>
      <c r="AJ689" s="457"/>
      <c r="AK689" s="457"/>
      <c r="AL689" s="457"/>
      <c r="AM689" s="457"/>
      <c r="AN689" s="457"/>
      <c r="AO689" s="458"/>
      <c r="AQ689" s="84" t="s">
        <v>395</v>
      </c>
      <c r="AU689" s="459" t="str">
        <f t="shared" ca="1" si="125"/>
        <v>AL</v>
      </c>
      <c r="AV689" s="459">
        <f t="shared" si="128"/>
        <v>657</v>
      </c>
      <c r="AW689" s="259" t="str">
        <f t="shared" ca="1" si="126"/>
        <v>AL657</v>
      </c>
      <c r="AX689" s="268">
        <f t="shared" si="123"/>
        <v>7</v>
      </c>
      <c r="AY689" s="259" t="str">
        <f t="shared" ca="1" si="122"/>
        <v>8. Ownership - Capital Costs</v>
      </c>
      <c r="AZ689" s="268" t="s">
        <v>1214</v>
      </c>
      <c r="BA689" s="259" t="s">
        <v>1247</v>
      </c>
      <c r="BB689" s="259">
        <v>2052</v>
      </c>
      <c r="BC689" s="259" t="str">
        <f t="shared" ca="1" si="127"/>
        <v>7_AL657_Remaining_balance_of_plant_construction_2052</v>
      </c>
      <c r="BD689" s="259" t="s">
        <v>540</v>
      </c>
      <c r="BE689" s="259"/>
      <c r="BF689" s="268" t="str">
        <f t="shared" si="124"/>
        <v>&gt;=0</v>
      </c>
      <c r="BG689" s="268" t="s">
        <v>85</v>
      </c>
      <c r="BH689" s="268" t="s">
        <v>85</v>
      </c>
    </row>
    <row r="690" spans="1:60" ht="13.5" hidden="1" customHeight="1" thickBot="1">
      <c r="A690" s="185"/>
      <c r="B690" s="584"/>
      <c r="C690" s="228"/>
      <c r="D690" s="585"/>
      <c r="E690" s="585"/>
      <c r="F690" s="456"/>
      <c r="G690" s="456"/>
      <c r="H690" s="456"/>
      <c r="I690" s="456"/>
      <c r="J690" s="456"/>
      <c r="K690" s="456"/>
      <c r="L690" s="456"/>
      <c r="M690" s="456"/>
      <c r="N690" s="456"/>
      <c r="O690" s="456"/>
      <c r="P690" s="456"/>
      <c r="Q690" s="456"/>
      <c r="R690" s="456"/>
      <c r="S690" s="456"/>
      <c r="T690" s="456"/>
      <c r="U690" s="456"/>
      <c r="V690" s="456"/>
      <c r="W690" s="456"/>
      <c r="X690" s="456"/>
      <c r="Y690" s="456"/>
      <c r="Z690" s="456"/>
      <c r="AA690" s="456"/>
      <c r="AB690" s="456"/>
      <c r="AC690" s="456"/>
      <c r="AD690" s="456"/>
      <c r="AE690" s="457"/>
      <c r="AF690" s="457"/>
      <c r="AG690" s="457"/>
      <c r="AH690" s="457"/>
      <c r="AI690" s="457"/>
      <c r="AJ690" s="457"/>
      <c r="AK690" s="457"/>
      <c r="AL690" s="457"/>
      <c r="AM690" s="457"/>
      <c r="AN690" s="457"/>
      <c r="AO690" s="458"/>
      <c r="AQ690" s="84" t="s">
        <v>395</v>
      </c>
      <c r="AU690" s="459" t="str">
        <f t="shared" ca="1" si="125"/>
        <v>AM</v>
      </c>
      <c r="AV690" s="459">
        <f t="shared" si="128"/>
        <v>657</v>
      </c>
      <c r="AW690" s="259" t="str">
        <f t="shared" ca="1" si="126"/>
        <v>AM657</v>
      </c>
      <c r="AX690" s="268">
        <f t="shared" si="123"/>
        <v>7</v>
      </c>
      <c r="AY690" s="259" t="str">
        <f t="shared" ca="1" si="122"/>
        <v>8. Ownership - Capital Costs</v>
      </c>
      <c r="AZ690" s="268" t="s">
        <v>1214</v>
      </c>
      <c r="BA690" s="259" t="s">
        <v>1247</v>
      </c>
      <c r="BB690" s="259">
        <v>2053</v>
      </c>
      <c r="BC690" s="259" t="str">
        <f t="shared" ca="1" si="127"/>
        <v>7_AM657_Remaining_balance_of_plant_construction_2053</v>
      </c>
      <c r="BD690" s="259" t="s">
        <v>540</v>
      </c>
      <c r="BE690" s="259"/>
      <c r="BF690" s="268" t="str">
        <f t="shared" si="124"/>
        <v>&gt;=0</v>
      </c>
      <c r="BG690" s="268" t="s">
        <v>85</v>
      </c>
      <c r="BH690" s="268" t="s">
        <v>85</v>
      </c>
    </row>
    <row r="691" spans="1:60" ht="13.5" hidden="1" customHeight="1" thickBot="1">
      <c r="A691" s="185"/>
      <c r="B691" s="584"/>
      <c r="C691" s="228"/>
      <c r="D691" s="585"/>
      <c r="E691" s="585"/>
      <c r="F691" s="456"/>
      <c r="G691" s="456"/>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6"/>
      <c r="AE691" s="457"/>
      <c r="AF691" s="457"/>
      <c r="AG691" s="457"/>
      <c r="AH691" s="457"/>
      <c r="AI691" s="457"/>
      <c r="AJ691" s="457"/>
      <c r="AK691" s="457"/>
      <c r="AL691" s="457"/>
      <c r="AM691" s="457"/>
      <c r="AN691" s="457"/>
      <c r="AO691" s="458"/>
      <c r="AQ691" s="84" t="s">
        <v>395</v>
      </c>
      <c r="AU691" s="459" t="str">
        <f t="shared" ca="1" si="125"/>
        <v>AN</v>
      </c>
      <c r="AV691" s="459">
        <f t="shared" si="128"/>
        <v>657</v>
      </c>
      <c r="AW691" s="259" t="str">
        <f t="shared" ca="1" si="126"/>
        <v>AN657</v>
      </c>
      <c r="AX691" s="268">
        <f t="shared" si="123"/>
        <v>7</v>
      </c>
      <c r="AY691" s="259" t="str">
        <f t="shared" ca="1" si="122"/>
        <v>8. Ownership - Capital Costs</v>
      </c>
      <c r="AZ691" s="268" t="s">
        <v>1214</v>
      </c>
      <c r="BA691" s="259" t="s">
        <v>1247</v>
      </c>
      <c r="BB691" s="259">
        <v>2054</v>
      </c>
      <c r="BC691" s="259" t="str">
        <f t="shared" ca="1" si="127"/>
        <v>7_AN657_Remaining_balance_of_plant_construction_2054</v>
      </c>
      <c r="BD691" s="259" t="s">
        <v>540</v>
      </c>
      <c r="BE691" s="259"/>
      <c r="BF691" s="268" t="str">
        <f t="shared" si="124"/>
        <v>&gt;=0</v>
      </c>
      <c r="BG691" s="268" t="s">
        <v>85</v>
      </c>
      <c r="BH691" s="268" t="s">
        <v>85</v>
      </c>
    </row>
    <row r="692" spans="1:60" ht="13.5" hidden="1" customHeight="1" thickBot="1">
      <c r="A692" s="185"/>
      <c r="B692" s="584"/>
      <c r="C692" s="228"/>
      <c r="D692" s="585"/>
      <c r="E692" s="585"/>
      <c r="F692" s="456"/>
      <c r="G692" s="456"/>
      <c r="H692" s="456"/>
      <c r="I692" s="456"/>
      <c r="J692" s="456"/>
      <c r="K692" s="456"/>
      <c r="L692" s="456"/>
      <c r="M692" s="456"/>
      <c r="N692" s="456"/>
      <c r="O692" s="456"/>
      <c r="P692" s="456"/>
      <c r="Q692" s="456"/>
      <c r="R692" s="456"/>
      <c r="S692" s="456"/>
      <c r="T692" s="456"/>
      <c r="U692" s="456"/>
      <c r="V692" s="456"/>
      <c r="W692" s="456"/>
      <c r="X692" s="456"/>
      <c r="Y692" s="456"/>
      <c r="Z692" s="456"/>
      <c r="AA692" s="456"/>
      <c r="AB692" s="456"/>
      <c r="AC692" s="456"/>
      <c r="AD692" s="456"/>
      <c r="AE692" s="457"/>
      <c r="AF692" s="457"/>
      <c r="AG692" s="457"/>
      <c r="AH692" s="457"/>
      <c r="AI692" s="457"/>
      <c r="AJ692" s="457"/>
      <c r="AK692" s="457"/>
      <c r="AL692" s="457"/>
      <c r="AM692" s="457"/>
      <c r="AN692" s="457"/>
      <c r="AO692" s="458"/>
      <c r="AQ692" s="84" t="s">
        <v>395</v>
      </c>
      <c r="AU692" s="459" t="str">
        <f t="shared" ca="1" si="125"/>
        <v>AO</v>
      </c>
      <c r="AV692" s="459">
        <f t="shared" si="128"/>
        <v>657</v>
      </c>
      <c r="AW692" s="259" t="str">
        <f t="shared" ca="1" si="126"/>
        <v>AO657</v>
      </c>
      <c r="AX692" s="268">
        <v>7</v>
      </c>
      <c r="AY692" s="259" t="str">
        <f t="shared" ref="AY692:AY755" ca="1" si="129">MID(CELL("filename",AX692),FIND("]",CELL("filename",AX692))+1,256)</f>
        <v>8. Ownership - Capital Costs</v>
      </c>
      <c r="AZ692" s="268" t="s">
        <v>1214</v>
      </c>
      <c r="BA692" s="259" t="s">
        <v>1247</v>
      </c>
      <c r="BB692" s="259" t="s">
        <v>1216</v>
      </c>
      <c r="BC692" s="259" t="str">
        <f t="shared" ca="1" si="127"/>
        <v>7_AO657_Remaining_balance_of_plant_construction_Additional_Info</v>
      </c>
      <c r="BD692" s="268" t="s">
        <v>223</v>
      </c>
      <c r="BE692" s="268">
        <v>100</v>
      </c>
      <c r="BG692" s="268" t="s">
        <v>85</v>
      </c>
      <c r="BH692" s="268" t="s">
        <v>85</v>
      </c>
    </row>
    <row r="693" spans="1:60" ht="13.5" thickBot="1">
      <c r="A693" s="185">
        <v>21</v>
      </c>
      <c r="B693" s="584"/>
      <c r="C693" s="228" t="s">
        <v>1248</v>
      </c>
      <c r="D693" s="585" t="s">
        <v>1213</v>
      </c>
      <c r="E693" s="585"/>
      <c r="F693" s="441"/>
      <c r="G693" s="441"/>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c r="AE693" s="442"/>
      <c r="AF693" s="442"/>
      <c r="AG693" s="442"/>
      <c r="AH693" s="442"/>
      <c r="AI693" s="442"/>
      <c r="AJ693" s="442"/>
      <c r="AK693" s="442"/>
      <c r="AL693" s="442"/>
      <c r="AM693" s="442"/>
      <c r="AN693" s="442"/>
      <c r="AO693" s="227"/>
      <c r="AS693" s="84" t="s">
        <v>42</v>
      </c>
      <c r="AT693" s="460" t="str">
        <f ca="1">SUBSTITUTE(CELL("address",F693),"$","")</f>
        <v>F693</v>
      </c>
      <c r="AU693" s="461" t="str">
        <f ca="1">CHAR(CODE(AT693))</f>
        <v>F</v>
      </c>
      <c r="AV693" s="461">
        <f>ROW(AT693)</f>
        <v>693</v>
      </c>
      <c r="AW693" s="462" t="str">
        <f ca="1">CONCATENATE(AU693&amp;AV693)</f>
        <v>F693</v>
      </c>
      <c r="AX693" s="455">
        <f t="shared" ref="AX693:AX727" si="130">$AX$5</f>
        <v>7</v>
      </c>
      <c r="AY693" s="462" t="str">
        <f t="shared" ca="1" si="129"/>
        <v>8. Ownership - Capital Costs</v>
      </c>
      <c r="AZ693" s="455" t="s">
        <v>1214</v>
      </c>
      <c r="BA693" s="462" t="s">
        <v>236</v>
      </c>
      <c r="BB693" s="462">
        <v>2020</v>
      </c>
      <c r="BC693" s="462" t="str">
        <f ca="1">AX693&amp;"_"&amp;AW693&amp;"_"&amp;BA693&amp;"_"&amp;BB693</f>
        <v>7_F693_Other_2020</v>
      </c>
      <c r="BD693" s="462" t="s">
        <v>540</v>
      </c>
      <c r="BE693" s="462"/>
      <c r="BF693" s="455" t="str">
        <f t="shared" ref="BF693:BF727" si="131">"&gt;=0"</f>
        <v>&gt;=0</v>
      </c>
      <c r="BG693" s="455" t="s">
        <v>85</v>
      </c>
      <c r="BH693" s="455" t="s">
        <v>85</v>
      </c>
    </row>
    <row r="694" spans="1:60" ht="13.5" hidden="1" customHeight="1" thickBot="1">
      <c r="A694" s="185"/>
      <c r="B694" s="584"/>
      <c r="C694" s="228"/>
      <c r="D694" s="585"/>
      <c r="E694" s="585"/>
      <c r="F694" s="456"/>
      <c r="G694" s="456"/>
      <c r="H694" s="456"/>
      <c r="I694" s="456"/>
      <c r="J694" s="456"/>
      <c r="K694" s="456"/>
      <c r="L694" s="456"/>
      <c r="M694" s="456"/>
      <c r="N694" s="456"/>
      <c r="O694" s="456"/>
      <c r="P694" s="456"/>
      <c r="Q694" s="456"/>
      <c r="R694" s="456"/>
      <c r="S694" s="456"/>
      <c r="T694" s="456"/>
      <c r="U694" s="456"/>
      <c r="V694" s="456"/>
      <c r="W694" s="456"/>
      <c r="X694" s="456"/>
      <c r="Y694" s="456"/>
      <c r="Z694" s="456"/>
      <c r="AA694" s="456"/>
      <c r="AB694" s="456"/>
      <c r="AC694" s="456"/>
      <c r="AD694" s="456"/>
      <c r="AE694" s="457"/>
      <c r="AF694" s="457"/>
      <c r="AG694" s="457"/>
      <c r="AH694" s="457"/>
      <c r="AI694" s="457"/>
      <c r="AJ694" s="457"/>
      <c r="AK694" s="457"/>
      <c r="AL694" s="457"/>
      <c r="AM694" s="457"/>
      <c r="AN694" s="457"/>
      <c r="AO694" s="458"/>
      <c r="AQ694" s="84" t="s">
        <v>395</v>
      </c>
      <c r="AU694" s="459" t="str">
        <f t="shared" ref="AU694:AU728" ca="1" si="132">IF(AU693="Z","AA",IF(LEN(AU693)=1,CHAR(CODE(AU693)+1),IF(RIGHT(AU693,1)="Z",CHAR(CODE(LEFT(AU693,1))+1),LEFT(AU693,1))&amp;CHAR(65+MOD(CODE(RIGHT(AU693,1))+1-65,26))))</f>
        <v>G</v>
      </c>
      <c r="AV694" s="459">
        <f>AV693</f>
        <v>693</v>
      </c>
      <c r="AW694" s="259" t="str">
        <f t="shared" ref="AW694:AW728" ca="1" si="133">CONCATENATE(AU694&amp;AV694)</f>
        <v>G693</v>
      </c>
      <c r="AX694" s="268">
        <f t="shared" si="130"/>
        <v>7</v>
      </c>
      <c r="AY694" s="259" t="str">
        <f t="shared" ca="1" si="129"/>
        <v>8. Ownership - Capital Costs</v>
      </c>
      <c r="AZ694" s="268" t="s">
        <v>1214</v>
      </c>
      <c r="BA694" s="259" t="s">
        <v>236</v>
      </c>
      <c r="BB694" s="259">
        <v>2021</v>
      </c>
      <c r="BC694" s="259" t="str">
        <f t="shared" ref="BC694:BC728" ca="1" si="134">AX694&amp;"_"&amp;AW694&amp;"_"&amp;BA694&amp;"_"&amp;BB694</f>
        <v>7_G693_Other_2021</v>
      </c>
      <c r="BD694" s="259" t="s">
        <v>540</v>
      </c>
      <c r="BE694" s="259"/>
      <c r="BF694" s="268" t="str">
        <f t="shared" si="131"/>
        <v>&gt;=0</v>
      </c>
      <c r="BG694" s="268" t="s">
        <v>85</v>
      </c>
      <c r="BH694" s="268" t="s">
        <v>85</v>
      </c>
    </row>
    <row r="695" spans="1:60" ht="13.5" hidden="1" customHeight="1" thickBot="1">
      <c r="A695" s="185"/>
      <c r="B695" s="584"/>
      <c r="C695" s="228"/>
      <c r="D695" s="585"/>
      <c r="E695" s="585"/>
      <c r="F695" s="456"/>
      <c r="G695" s="456"/>
      <c r="H695" s="456"/>
      <c r="I695" s="456"/>
      <c r="J695" s="456"/>
      <c r="K695" s="456"/>
      <c r="L695" s="456"/>
      <c r="M695" s="456"/>
      <c r="N695" s="456"/>
      <c r="O695" s="456"/>
      <c r="P695" s="456"/>
      <c r="Q695" s="456"/>
      <c r="R695" s="456"/>
      <c r="S695" s="456"/>
      <c r="T695" s="456"/>
      <c r="U695" s="456"/>
      <c r="V695" s="456"/>
      <c r="W695" s="456"/>
      <c r="X695" s="456"/>
      <c r="Y695" s="456"/>
      <c r="Z695" s="456"/>
      <c r="AA695" s="456"/>
      <c r="AB695" s="456"/>
      <c r="AC695" s="456"/>
      <c r="AD695" s="456"/>
      <c r="AE695" s="457"/>
      <c r="AF695" s="457"/>
      <c r="AG695" s="457"/>
      <c r="AH695" s="457"/>
      <c r="AI695" s="457"/>
      <c r="AJ695" s="457"/>
      <c r="AK695" s="457"/>
      <c r="AL695" s="457"/>
      <c r="AM695" s="457"/>
      <c r="AN695" s="457"/>
      <c r="AO695" s="458"/>
      <c r="AQ695" s="84" t="s">
        <v>395</v>
      </c>
      <c r="AU695" s="459" t="str">
        <f t="shared" ca="1" si="132"/>
        <v>H</v>
      </c>
      <c r="AV695" s="459">
        <f t="shared" ref="AV695:AV728" si="135">AV694</f>
        <v>693</v>
      </c>
      <c r="AW695" s="259" t="str">
        <f t="shared" ca="1" si="133"/>
        <v>H693</v>
      </c>
      <c r="AX695" s="268">
        <f t="shared" si="130"/>
        <v>7</v>
      </c>
      <c r="AY695" s="259" t="str">
        <f t="shared" ca="1" si="129"/>
        <v>8. Ownership - Capital Costs</v>
      </c>
      <c r="AZ695" s="268" t="s">
        <v>1214</v>
      </c>
      <c r="BA695" s="259" t="s">
        <v>236</v>
      </c>
      <c r="BB695" s="259">
        <v>2022</v>
      </c>
      <c r="BC695" s="259" t="str">
        <f t="shared" ca="1" si="134"/>
        <v>7_H693_Other_2022</v>
      </c>
      <c r="BD695" s="259" t="s">
        <v>540</v>
      </c>
      <c r="BE695" s="259"/>
      <c r="BF695" s="268" t="str">
        <f t="shared" si="131"/>
        <v>&gt;=0</v>
      </c>
      <c r="BG695" s="268" t="s">
        <v>85</v>
      </c>
      <c r="BH695" s="268" t="s">
        <v>85</v>
      </c>
    </row>
    <row r="696" spans="1:60" ht="13.5" hidden="1" customHeight="1" thickBot="1">
      <c r="A696" s="185"/>
      <c r="B696" s="584"/>
      <c r="C696" s="228"/>
      <c r="D696" s="585"/>
      <c r="E696" s="585"/>
      <c r="F696" s="456"/>
      <c r="G696" s="456"/>
      <c r="H696" s="456"/>
      <c r="I696" s="456"/>
      <c r="J696" s="456"/>
      <c r="K696" s="456"/>
      <c r="L696" s="456"/>
      <c r="M696" s="456"/>
      <c r="N696" s="456"/>
      <c r="O696" s="456"/>
      <c r="P696" s="456"/>
      <c r="Q696" s="456"/>
      <c r="R696" s="456"/>
      <c r="S696" s="456"/>
      <c r="T696" s="456"/>
      <c r="U696" s="456"/>
      <c r="V696" s="456"/>
      <c r="W696" s="456"/>
      <c r="X696" s="456"/>
      <c r="Y696" s="456"/>
      <c r="Z696" s="456"/>
      <c r="AA696" s="456"/>
      <c r="AB696" s="456"/>
      <c r="AC696" s="456"/>
      <c r="AD696" s="456"/>
      <c r="AE696" s="457"/>
      <c r="AF696" s="457"/>
      <c r="AG696" s="457"/>
      <c r="AH696" s="457"/>
      <c r="AI696" s="457"/>
      <c r="AJ696" s="457"/>
      <c r="AK696" s="457"/>
      <c r="AL696" s="457"/>
      <c r="AM696" s="457"/>
      <c r="AN696" s="457"/>
      <c r="AO696" s="458"/>
      <c r="AQ696" s="84" t="s">
        <v>395</v>
      </c>
      <c r="AU696" s="459" t="str">
        <f t="shared" ca="1" si="132"/>
        <v>I</v>
      </c>
      <c r="AV696" s="459">
        <f t="shared" si="135"/>
        <v>693</v>
      </c>
      <c r="AW696" s="259" t="str">
        <f t="shared" ca="1" si="133"/>
        <v>I693</v>
      </c>
      <c r="AX696" s="268">
        <f t="shared" si="130"/>
        <v>7</v>
      </c>
      <c r="AY696" s="259" t="str">
        <f t="shared" ca="1" si="129"/>
        <v>8. Ownership - Capital Costs</v>
      </c>
      <c r="AZ696" s="268" t="s">
        <v>1214</v>
      </c>
      <c r="BA696" s="259" t="s">
        <v>236</v>
      </c>
      <c r="BB696" s="259">
        <v>2023</v>
      </c>
      <c r="BC696" s="259" t="str">
        <f t="shared" ca="1" si="134"/>
        <v>7_I693_Other_2023</v>
      </c>
      <c r="BD696" s="259" t="s">
        <v>540</v>
      </c>
      <c r="BE696" s="259"/>
      <c r="BF696" s="268" t="str">
        <f t="shared" si="131"/>
        <v>&gt;=0</v>
      </c>
      <c r="BG696" s="268" t="s">
        <v>85</v>
      </c>
      <c r="BH696" s="268" t="s">
        <v>85</v>
      </c>
    </row>
    <row r="697" spans="1:60" ht="13.5" hidden="1" customHeight="1" thickBot="1">
      <c r="A697" s="185"/>
      <c r="B697" s="584"/>
      <c r="C697" s="228"/>
      <c r="D697" s="585"/>
      <c r="E697" s="585"/>
      <c r="F697" s="456"/>
      <c r="G697" s="456"/>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457"/>
      <c r="AF697" s="457"/>
      <c r="AG697" s="457"/>
      <c r="AH697" s="457"/>
      <c r="AI697" s="457"/>
      <c r="AJ697" s="457"/>
      <c r="AK697" s="457"/>
      <c r="AL697" s="457"/>
      <c r="AM697" s="457"/>
      <c r="AN697" s="457"/>
      <c r="AO697" s="458"/>
      <c r="AQ697" s="84" t="s">
        <v>395</v>
      </c>
      <c r="AU697" s="459" t="str">
        <f t="shared" ca="1" si="132"/>
        <v>J</v>
      </c>
      <c r="AV697" s="459">
        <f t="shared" si="135"/>
        <v>693</v>
      </c>
      <c r="AW697" s="259" t="str">
        <f t="shared" ca="1" si="133"/>
        <v>J693</v>
      </c>
      <c r="AX697" s="268">
        <f t="shared" si="130"/>
        <v>7</v>
      </c>
      <c r="AY697" s="259" t="str">
        <f t="shared" ca="1" si="129"/>
        <v>8. Ownership - Capital Costs</v>
      </c>
      <c r="AZ697" s="268" t="s">
        <v>1214</v>
      </c>
      <c r="BA697" s="259" t="s">
        <v>236</v>
      </c>
      <c r="BB697" s="259">
        <v>2024</v>
      </c>
      <c r="BC697" s="259" t="str">
        <f t="shared" ca="1" si="134"/>
        <v>7_J693_Other_2024</v>
      </c>
      <c r="BD697" s="259" t="s">
        <v>540</v>
      </c>
      <c r="BE697" s="259"/>
      <c r="BF697" s="268" t="str">
        <f t="shared" si="131"/>
        <v>&gt;=0</v>
      </c>
      <c r="BG697" s="268" t="s">
        <v>85</v>
      </c>
      <c r="BH697" s="268" t="s">
        <v>85</v>
      </c>
    </row>
    <row r="698" spans="1:60" ht="13.5" hidden="1" customHeight="1" thickBot="1">
      <c r="A698" s="185"/>
      <c r="B698" s="584"/>
      <c r="C698" s="228"/>
      <c r="D698" s="585"/>
      <c r="E698" s="585"/>
      <c r="F698" s="456"/>
      <c r="G698" s="456"/>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457"/>
      <c r="AF698" s="457"/>
      <c r="AG698" s="457"/>
      <c r="AH698" s="457"/>
      <c r="AI698" s="457"/>
      <c r="AJ698" s="457"/>
      <c r="AK698" s="457"/>
      <c r="AL698" s="457"/>
      <c r="AM698" s="457"/>
      <c r="AN698" s="457"/>
      <c r="AO698" s="458"/>
      <c r="AQ698" s="84" t="s">
        <v>395</v>
      </c>
      <c r="AU698" s="459" t="str">
        <f t="shared" ca="1" si="132"/>
        <v>K</v>
      </c>
      <c r="AV698" s="459">
        <f t="shared" si="135"/>
        <v>693</v>
      </c>
      <c r="AW698" s="259" t="str">
        <f t="shared" ca="1" si="133"/>
        <v>K693</v>
      </c>
      <c r="AX698" s="268">
        <f t="shared" si="130"/>
        <v>7</v>
      </c>
      <c r="AY698" s="259" t="str">
        <f t="shared" ca="1" si="129"/>
        <v>8. Ownership - Capital Costs</v>
      </c>
      <c r="AZ698" s="268" t="s">
        <v>1214</v>
      </c>
      <c r="BA698" s="259" t="s">
        <v>236</v>
      </c>
      <c r="BB698" s="259">
        <v>2025</v>
      </c>
      <c r="BC698" s="259" t="str">
        <f t="shared" ca="1" si="134"/>
        <v>7_K693_Other_2025</v>
      </c>
      <c r="BD698" s="259" t="s">
        <v>540</v>
      </c>
      <c r="BE698" s="259"/>
      <c r="BF698" s="268" t="str">
        <f t="shared" si="131"/>
        <v>&gt;=0</v>
      </c>
      <c r="BG698" s="268" t="s">
        <v>85</v>
      </c>
      <c r="BH698" s="268" t="s">
        <v>85</v>
      </c>
    </row>
    <row r="699" spans="1:60" ht="13.5" hidden="1" customHeight="1" thickBot="1">
      <c r="A699" s="185"/>
      <c r="B699" s="584"/>
      <c r="C699" s="228"/>
      <c r="D699" s="585"/>
      <c r="E699" s="585"/>
      <c r="F699" s="456"/>
      <c r="G699" s="456"/>
      <c r="H699" s="456"/>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7"/>
      <c r="AF699" s="457"/>
      <c r="AG699" s="457"/>
      <c r="AH699" s="457"/>
      <c r="AI699" s="457"/>
      <c r="AJ699" s="457"/>
      <c r="AK699" s="457"/>
      <c r="AL699" s="457"/>
      <c r="AM699" s="457"/>
      <c r="AN699" s="457"/>
      <c r="AO699" s="458"/>
      <c r="AQ699" s="84" t="s">
        <v>395</v>
      </c>
      <c r="AU699" s="459" t="str">
        <f t="shared" ca="1" si="132"/>
        <v>L</v>
      </c>
      <c r="AV699" s="459">
        <f t="shared" si="135"/>
        <v>693</v>
      </c>
      <c r="AW699" s="259" t="str">
        <f t="shared" ca="1" si="133"/>
        <v>L693</v>
      </c>
      <c r="AX699" s="268">
        <f t="shared" si="130"/>
        <v>7</v>
      </c>
      <c r="AY699" s="259" t="str">
        <f t="shared" ca="1" si="129"/>
        <v>8. Ownership - Capital Costs</v>
      </c>
      <c r="AZ699" s="268" t="s">
        <v>1214</v>
      </c>
      <c r="BA699" s="259" t="s">
        <v>236</v>
      </c>
      <c r="BB699" s="259">
        <v>2026</v>
      </c>
      <c r="BC699" s="259" t="str">
        <f t="shared" ca="1" si="134"/>
        <v>7_L693_Other_2026</v>
      </c>
      <c r="BD699" s="259" t="s">
        <v>540</v>
      </c>
      <c r="BE699" s="259"/>
      <c r="BF699" s="268" t="str">
        <f t="shared" si="131"/>
        <v>&gt;=0</v>
      </c>
      <c r="BG699" s="268" t="s">
        <v>85</v>
      </c>
      <c r="BH699" s="268" t="s">
        <v>85</v>
      </c>
    </row>
    <row r="700" spans="1:60" ht="13.5" hidden="1" customHeight="1" thickBot="1">
      <c r="A700" s="185"/>
      <c r="B700" s="584"/>
      <c r="C700" s="228"/>
      <c r="D700" s="585"/>
      <c r="E700" s="585"/>
      <c r="F700" s="456"/>
      <c r="G700" s="456"/>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7"/>
      <c r="AF700" s="457"/>
      <c r="AG700" s="457"/>
      <c r="AH700" s="457"/>
      <c r="AI700" s="457"/>
      <c r="AJ700" s="457"/>
      <c r="AK700" s="457"/>
      <c r="AL700" s="457"/>
      <c r="AM700" s="457"/>
      <c r="AN700" s="457"/>
      <c r="AO700" s="458"/>
      <c r="AQ700" s="84" t="s">
        <v>395</v>
      </c>
      <c r="AU700" s="459" t="str">
        <f t="shared" ca="1" si="132"/>
        <v>M</v>
      </c>
      <c r="AV700" s="459">
        <f t="shared" si="135"/>
        <v>693</v>
      </c>
      <c r="AW700" s="259" t="str">
        <f t="shared" ca="1" si="133"/>
        <v>M693</v>
      </c>
      <c r="AX700" s="268">
        <f t="shared" si="130"/>
        <v>7</v>
      </c>
      <c r="AY700" s="259" t="str">
        <f t="shared" ca="1" si="129"/>
        <v>8. Ownership - Capital Costs</v>
      </c>
      <c r="AZ700" s="268" t="s">
        <v>1214</v>
      </c>
      <c r="BA700" s="259" t="s">
        <v>236</v>
      </c>
      <c r="BB700" s="259">
        <v>2027</v>
      </c>
      <c r="BC700" s="259" t="str">
        <f t="shared" ca="1" si="134"/>
        <v>7_M693_Other_2027</v>
      </c>
      <c r="BD700" s="259" t="s">
        <v>540</v>
      </c>
      <c r="BE700" s="259"/>
      <c r="BF700" s="268" t="str">
        <f t="shared" si="131"/>
        <v>&gt;=0</v>
      </c>
      <c r="BG700" s="268" t="s">
        <v>85</v>
      </c>
      <c r="BH700" s="268" t="s">
        <v>85</v>
      </c>
    </row>
    <row r="701" spans="1:60" ht="13.5" hidden="1" customHeight="1" thickBot="1">
      <c r="A701" s="185"/>
      <c r="B701" s="584"/>
      <c r="C701" s="228"/>
      <c r="D701" s="585"/>
      <c r="E701" s="585"/>
      <c r="F701" s="456"/>
      <c r="G701" s="456"/>
      <c r="H701" s="456"/>
      <c r="I701" s="456"/>
      <c r="J701" s="456"/>
      <c r="K701" s="456"/>
      <c r="L701" s="456"/>
      <c r="M701" s="456"/>
      <c r="N701" s="456"/>
      <c r="O701" s="456"/>
      <c r="P701" s="456"/>
      <c r="Q701" s="456"/>
      <c r="R701" s="456"/>
      <c r="S701" s="456"/>
      <c r="T701" s="456"/>
      <c r="U701" s="456"/>
      <c r="V701" s="456"/>
      <c r="W701" s="456"/>
      <c r="X701" s="456"/>
      <c r="Y701" s="456"/>
      <c r="Z701" s="456"/>
      <c r="AA701" s="456"/>
      <c r="AB701" s="456"/>
      <c r="AC701" s="456"/>
      <c r="AD701" s="456"/>
      <c r="AE701" s="457"/>
      <c r="AF701" s="457"/>
      <c r="AG701" s="457"/>
      <c r="AH701" s="457"/>
      <c r="AI701" s="457"/>
      <c r="AJ701" s="457"/>
      <c r="AK701" s="457"/>
      <c r="AL701" s="457"/>
      <c r="AM701" s="457"/>
      <c r="AN701" s="457"/>
      <c r="AO701" s="458"/>
      <c r="AQ701" s="84" t="s">
        <v>395</v>
      </c>
      <c r="AU701" s="459" t="str">
        <f t="shared" ca="1" si="132"/>
        <v>N</v>
      </c>
      <c r="AV701" s="459">
        <f t="shared" si="135"/>
        <v>693</v>
      </c>
      <c r="AW701" s="259" t="str">
        <f t="shared" ca="1" si="133"/>
        <v>N693</v>
      </c>
      <c r="AX701" s="268">
        <f t="shared" si="130"/>
        <v>7</v>
      </c>
      <c r="AY701" s="259" t="str">
        <f t="shared" ca="1" si="129"/>
        <v>8. Ownership - Capital Costs</v>
      </c>
      <c r="AZ701" s="268" t="s">
        <v>1214</v>
      </c>
      <c r="BA701" s="259" t="s">
        <v>236</v>
      </c>
      <c r="BB701" s="259">
        <v>2028</v>
      </c>
      <c r="BC701" s="259" t="str">
        <f t="shared" ca="1" si="134"/>
        <v>7_N693_Other_2028</v>
      </c>
      <c r="BD701" s="259" t="s">
        <v>540</v>
      </c>
      <c r="BE701" s="259"/>
      <c r="BF701" s="268" t="str">
        <f t="shared" si="131"/>
        <v>&gt;=0</v>
      </c>
      <c r="BG701" s="268" t="s">
        <v>85</v>
      </c>
      <c r="BH701" s="268" t="s">
        <v>85</v>
      </c>
    </row>
    <row r="702" spans="1:60" ht="13.5" hidden="1" customHeight="1" thickBot="1">
      <c r="A702" s="185"/>
      <c r="B702" s="584"/>
      <c r="C702" s="228"/>
      <c r="D702" s="585"/>
      <c r="E702" s="585"/>
      <c r="F702" s="456"/>
      <c r="G702" s="456"/>
      <c r="H702" s="456"/>
      <c r="I702" s="456"/>
      <c r="J702" s="456"/>
      <c r="K702" s="456"/>
      <c r="L702" s="456"/>
      <c r="M702" s="456"/>
      <c r="N702" s="456"/>
      <c r="O702" s="456"/>
      <c r="P702" s="456"/>
      <c r="Q702" s="456"/>
      <c r="R702" s="456"/>
      <c r="S702" s="456"/>
      <c r="T702" s="456"/>
      <c r="U702" s="456"/>
      <c r="V702" s="456"/>
      <c r="W702" s="456"/>
      <c r="X702" s="456"/>
      <c r="Y702" s="456"/>
      <c r="Z702" s="456"/>
      <c r="AA702" s="456"/>
      <c r="AB702" s="456"/>
      <c r="AC702" s="456"/>
      <c r="AD702" s="456"/>
      <c r="AE702" s="457"/>
      <c r="AF702" s="457"/>
      <c r="AG702" s="457"/>
      <c r="AH702" s="457"/>
      <c r="AI702" s="457"/>
      <c r="AJ702" s="457"/>
      <c r="AK702" s="457"/>
      <c r="AL702" s="457"/>
      <c r="AM702" s="457"/>
      <c r="AN702" s="457"/>
      <c r="AO702" s="458"/>
      <c r="AQ702" s="84" t="s">
        <v>395</v>
      </c>
      <c r="AU702" s="459" t="str">
        <f t="shared" ca="1" si="132"/>
        <v>O</v>
      </c>
      <c r="AV702" s="459">
        <f t="shared" si="135"/>
        <v>693</v>
      </c>
      <c r="AW702" s="259" t="str">
        <f t="shared" ca="1" si="133"/>
        <v>O693</v>
      </c>
      <c r="AX702" s="268">
        <f t="shared" si="130"/>
        <v>7</v>
      </c>
      <c r="AY702" s="259" t="str">
        <f t="shared" ca="1" si="129"/>
        <v>8. Ownership - Capital Costs</v>
      </c>
      <c r="AZ702" s="268" t="s">
        <v>1214</v>
      </c>
      <c r="BA702" s="259" t="s">
        <v>236</v>
      </c>
      <c r="BB702" s="259">
        <v>2029</v>
      </c>
      <c r="BC702" s="259" t="str">
        <f t="shared" ca="1" si="134"/>
        <v>7_O693_Other_2029</v>
      </c>
      <c r="BD702" s="259" t="s">
        <v>540</v>
      </c>
      <c r="BE702" s="259"/>
      <c r="BF702" s="268" t="str">
        <f t="shared" si="131"/>
        <v>&gt;=0</v>
      </c>
      <c r="BG702" s="268" t="s">
        <v>85</v>
      </c>
      <c r="BH702" s="268" t="s">
        <v>85</v>
      </c>
    </row>
    <row r="703" spans="1:60" ht="13.5" hidden="1" customHeight="1" thickBot="1">
      <c r="A703" s="185"/>
      <c r="B703" s="584"/>
      <c r="C703" s="228"/>
      <c r="D703" s="585"/>
      <c r="E703" s="585"/>
      <c r="F703" s="456"/>
      <c r="G703" s="456"/>
      <c r="H703" s="456"/>
      <c r="I703" s="456"/>
      <c r="J703" s="456"/>
      <c r="K703" s="456"/>
      <c r="L703" s="456"/>
      <c r="M703" s="456"/>
      <c r="N703" s="456"/>
      <c r="O703" s="456"/>
      <c r="P703" s="456"/>
      <c r="Q703" s="456"/>
      <c r="R703" s="456"/>
      <c r="S703" s="456"/>
      <c r="T703" s="456"/>
      <c r="U703" s="456"/>
      <c r="V703" s="456"/>
      <c r="W703" s="456"/>
      <c r="X703" s="456"/>
      <c r="Y703" s="456"/>
      <c r="Z703" s="456"/>
      <c r="AA703" s="456"/>
      <c r="AB703" s="456"/>
      <c r="AC703" s="456"/>
      <c r="AD703" s="456"/>
      <c r="AE703" s="457"/>
      <c r="AF703" s="457"/>
      <c r="AG703" s="457"/>
      <c r="AH703" s="457"/>
      <c r="AI703" s="457"/>
      <c r="AJ703" s="457"/>
      <c r="AK703" s="457"/>
      <c r="AL703" s="457"/>
      <c r="AM703" s="457"/>
      <c r="AN703" s="457"/>
      <c r="AO703" s="458"/>
      <c r="AQ703" s="84" t="s">
        <v>395</v>
      </c>
      <c r="AU703" s="459" t="str">
        <f t="shared" ca="1" si="132"/>
        <v>P</v>
      </c>
      <c r="AV703" s="459">
        <f t="shared" si="135"/>
        <v>693</v>
      </c>
      <c r="AW703" s="259" t="str">
        <f t="shared" ca="1" si="133"/>
        <v>P693</v>
      </c>
      <c r="AX703" s="268">
        <f t="shared" si="130"/>
        <v>7</v>
      </c>
      <c r="AY703" s="259" t="str">
        <f t="shared" ca="1" si="129"/>
        <v>8. Ownership - Capital Costs</v>
      </c>
      <c r="AZ703" s="268" t="s">
        <v>1214</v>
      </c>
      <c r="BA703" s="259" t="s">
        <v>236</v>
      </c>
      <c r="BB703" s="259">
        <v>2030</v>
      </c>
      <c r="BC703" s="259" t="str">
        <f t="shared" ca="1" si="134"/>
        <v>7_P693_Other_2030</v>
      </c>
      <c r="BD703" s="259" t="s">
        <v>540</v>
      </c>
      <c r="BE703" s="259"/>
      <c r="BF703" s="268" t="str">
        <f t="shared" si="131"/>
        <v>&gt;=0</v>
      </c>
      <c r="BG703" s="268" t="s">
        <v>85</v>
      </c>
      <c r="BH703" s="268" t="s">
        <v>85</v>
      </c>
    </row>
    <row r="704" spans="1:60" ht="13.5" hidden="1" customHeight="1" thickBot="1">
      <c r="A704" s="185"/>
      <c r="B704" s="584"/>
      <c r="C704" s="228"/>
      <c r="D704" s="585"/>
      <c r="E704" s="585"/>
      <c r="F704" s="456"/>
      <c r="G704" s="456"/>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457"/>
      <c r="AF704" s="457"/>
      <c r="AG704" s="457"/>
      <c r="AH704" s="457"/>
      <c r="AI704" s="457"/>
      <c r="AJ704" s="457"/>
      <c r="AK704" s="457"/>
      <c r="AL704" s="457"/>
      <c r="AM704" s="457"/>
      <c r="AN704" s="457"/>
      <c r="AO704" s="458"/>
      <c r="AQ704" s="84" t="s">
        <v>395</v>
      </c>
      <c r="AU704" s="459" t="str">
        <f t="shared" ca="1" si="132"/>
        <v>Q</v>
      </c>
      <c r="AV704" s="459">
        <f t="shared" si="135"/>
        <v>693</v>
      </c>
      <c r="AW704" s="259" t="str">
        <f t="shared" ca="1" si="133"/>
        <v>Q693</v>
      </c>
      <c r="AX704" s="268">
        <f t="shared" si="130"/>
        <v>7</v>
      </c>
      <c r="AY704" s="259" t="str">
        <f t="shared" ca="1" si="129"/>
        <v>8. Ownership - Capital Costs</v>
      </c>
      <c r="AZ704" s="268" t="s">
        <v>1214</v>
      </c>
      <c r="BA704" s="259" t="s">
        <v>236</v>
      </c>
      <c r="BB704" s="259">
        <v>2031</v>
      </c>
      <c r="BC704" s="259" t="str">
        <f t="shared" ca="1" si="134"/>
        <v>7_Q693_Other_2031</v>
      </c>
      <c r="BD704" s="259" t="s">
        <v>540</v>
      </c>
      <c r="BE704" s="259"/>
      <c r="BF704" s="268" t="str">
        <f t="shared" si="131"/>
        <v>&gt;=0</v>
      </c>
      <c r="BG704" s="268" t="s">
        <v>85</v>
      </c>
      <c r="BH704" s="268" t="s">
        <v>85</v>
      </c>
    </row>
    <row r="705" spans="1:60" ht="13.5" hidden="1" customHeight="1" thickBot="1">
      <c r="A705" s="185"/>
      <c r="B705" s="584"/>
      <c r="C705" s="228"/>
      <c r="D705" s="585"/>
      <c r="E705" s="585"/>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457"/>
      <c r="AF705" s="457"/>
      <c r="AG705" s="457"/>
      <c r="AH705" s="457"/>
      <c r="AI705" s="457"/>
      <c r="AJ705" s="457"/>
      <c r="AK705" s="457"/>
      <c r="AL705" s="457"/>
      <c r="AM705" s="457"/>
      <c r="AN705" s="457"/>
      <c r="AO705" s="458"/>
      <c r="AQ705" s="84" t="s">
        <v>395</v>
      </c>
      <c r="AU705" s="459" t="str">
        <f t="shared" ca="1" si="132"/>
        <v>R</v>
      </c>
      <c r="AV705" s="459">
        <f t="shared" si="135"/>
        <v>693</v>
      </c>
      <c r="AW705" s="259" t="str">
        <f t="shared" ca="1" si="133"/>
        <v>R693</v>
      </c>
      <c r="AX705" s="268">
        <f t="shared" si="130"/>
        <v>7</v>
      </c>
      <c r="AY705" s="259" t="str">
        <f t="shared" ca="1" si="129"/>
        <v>8. Ownership - Capital Costs</v>
      </c>
      <c r="AZ705" s="268" t="s">
        <v>1214</v>
      </c>
      <c r="BA705" s="259" t="s">
        <v>236</v>
      </c>
      <c r="BB705" s="259">
        <v>2032</v>
      </c>
      <c r="BC705" s="259" t="str">
        <f t="shared" ca="1" si="134"/>
        <v>7_R693_Other_2032</v>
      </c>
      <c r="BD705" s="259" t="s">
        <v>540</v>
      </c>
      <c r="BE705" s="259"/>
      <c r="BF705" s="268" t="str">
        <f t="shared" si="131"/>
        <v>&gt;=0</v>
      </c>
      <c r="BG705" s="268" t="s">
        <v>85</v>
      </c>
      <c r="BH705" s="268" t="s">
        <v>85</v>
      </c>
    </row>
    <row r="706" spans="1:60" ht="13.5" hidden="1" customHeight="1" thickBot="1">
      <c r="A706" s="185"/>
      <c r="B706" s="584"/>
      <c r="C706" s="228"/>
      <c r="D706" s="585"/>
      <c r="E706" s="585"/>
      <c r="F706" s="456"/>
      <c r="G706" s="456"/>
      <c r="H706" s="456"/>
      <c r="I706" s="456"/>
      <c r="J706" s="456"/>
      <c r="K706" s="456"/>
      <c r="L706" s="456"/>
      <c r="M706" s="456"/>
      <c r="N706" s="456"/>
      <c r="O706" s="456"/>
      <c r="P706" s="456"/>
      <c r="Q706" s="456"/>
      <c r="R706" s="456"/>
      <c r="S706" s="456"/>
      <c r="T706" s="456"/>
      <c r="U706" s="456"/>
      <c r="V706" s="456"/>
      <c r="W706" s="456"/>
      <c r="X706" s="456"/>
      <c r="Y706" s="456"/>
      <c r="Z706" s="456"/>
      <c r="AA706" s="456"/>
      <c r="AB706" s="456"/>
      <c r="AC706" s="456"/>
      <c r="AD706" s="456"/>
      <c r="AE706" s="457"/>
      <c r="AF706" s="457"/>
      <c r="AG706" s="457"/>
      <c r="AH706" s="457"/>
      <c r="AI706" s="457"/>
      <c r="AJ706" s="457"/>
      <c r="AK706" s="457"/>
      <c r="AL706" s="457"/>
      <c r="AM706" s="457"/>
      <c r="AN706" s="457"/>
      <c r="AO706" s="458"/>
      <c r="AQ706" s="84" t="s">
        <v>395</v>
      </c>
      <c r="AU706" s="459" t="str">
        <f t="shared" ca="1" si="132"/>
        <v>S</v>
      </c>
      <c r="AV706" s="459">
        <f t="shared" si="135"/>
        <v>693</v>
      </c>
      <c r="AW706" s="259" t="str">
        <f t="shared" ca="1" si="133"/>
        <v>S693</v>
      </c>
      <c r="AX706" s="268">
        <f t="shared" si="130"/>
        <v>7</v>
      </c>
      <c r="AY706" s="259" t="str">
        <f t="shared" ca="1" si="129"/>
        <v>8. Ownership - Capital Costs</v>
      </c>
      <c r="AZ706" s="268" t="s">
        <v>1214</v>
      </c>
      <c r="BA706" s="259" t="s">
        <v>236</v>
      </c>
      <c r="BB706" s="259">
        <v>2033</v>
      </c>
      <c r="BC706" s="259" t="str">
        <f t="shared" ca="1" si="134"/>
        <v>7_S693_Other_2033</v>
      </c>
      <c r="BD706" s="259" t="s">
        <v>540</v>
      </c>
      <c r="BE706" s="259"/>
      <c r="BF706" s="268" t="str">
        <f t="shared" si="131"/>
        <v>&gt;=0</v>
      </c>
      <c r="BG706" s="268" t="s">
        <v>85</v>
      </c>
      <c r="BH706" s="268" t="s">
        <v>85</v>
      </c>
    </row>
    <row r="707" spans="1:60" ht="13.5" hidden="1" customHeight="1" thickBot="1">
      <c r="A707" s="185"/>
      <c r="B707" s="584"/>
      <c r="C707" s="228"/>
      <c r="D707" s="585"/>
      <c r="E707" s="585"/>
      <c r="F707" s="456"/>
      <c r="G707" s="456"/>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7"/>
      <c r="AF707" s="457"/>
      <c r="AG707" s="457"/>
      <c r="AH707" s="457"/>
      <c r="AI707" s="457"/>
      <c r="AJ707" s="457"/>
      <c r="AK707" s="457"/>
      <c r="AL707" s="457"/>
      <c r="AM707" s="457"/>
      <c r="AN707" s="457"/>
      <c r="AO707" s="458"/>
      <c r="AQ707" s="84" t="s">
        <v>395</v>
      </c>
      <c r="AU707" s="459" t="str">
        <f t="shared" ca="1" si="132"/>
        <v>T</v>
      </c>
      <c r="AV707" s="459">
        <f t="shared" si="135"/>
        <v>693</v>
      </c>
      <c r="AW707" s="259" t="str">
        <f t="shared" ca="1" si="133"/>
        <v>T693</v>
      </c>
      <c r="AX707" s="268">
        <f t="shared" si="130"/>
        <v>7</v>
      </c>
      <c r="AY707" s="259" t="str">
        <f t="shared" ca="1" si="129"/>
        <v>8. Ownership - Capital Costs</v>
      </c>
      <c r="AZ707" s="268" t="s">
        <v>1214</v>
      </c>
      <c r="BA707" s="259" t="s">
        <v>236</v>
      </c>
      <c r="BB707" s="259">
        <v>2034</v>
      </c>
      <c r="BC707" s="259" t="str">
        <f t="shared" ca="1" si="134"/>
        <v>7_T693_Other_2034</v>
      </c>
      <c r="BD707" s="259" t="s">
        <v>540</v>
      </c>
      <c r="BE707" s="259"/>
      <c r="BF707" s="268" t="str">
        <f t="shared" si="131"/>
        <v>&gt;=0</v>
      </c>
      <c r="BG707" s="268" t="s">
        <v>85</v>
      </c>
      <c r="BH707" s="268" t="s">
        <v>85</v>
      </c>
    </row>
    <row r="708" spans="1:60" ht="13.5" hidden="1" customHeight="1" thickBot="1">
      <c r="A708" s="185"/>
      <c r="B708" s="584"/>
      <c r="C708" s="228"/>
      <c r="D708" s="585"/>
      <c r="E708" s="585"/>
      <c r="F708" s="456"/>
      <c r="G708" s="456"/>
      <c r="H708" s="456"/>
      <c r="I708" s="456"/>
      <c r="J708" s="456"/>
      <c r="K708" s="456"/>
      <c r="L708" s="456"/>
      <c r="M708" s="456"/>
      <c r="N708" s="456"/>
      <c r="O708" s="456"/>
      <c r="P708" s="456"/>
      <c r="Q708" s="456"/>
      <c r="R708" s="456"/>
      <c r="S708" s="456"/>
      <c r="T708" s="456"/>
      <c r="U708" s="456"/>
      <c r="V708" s="456"/>
      <c r="W708" s="456"/>
      <c r="X708" s="456"/>
      <c r="Y708" s="456"/>
      <c r="Z708" s="456"/>
      <c r="AA708" s="456"/>
      <c r="AB708" s="456"/>
      <c r="AC708" s="456"/>
      <c r="AD708" s="456"/>
      <c r="AE708" s="457"/>
      <c r="AF708" s="457"/>
      <c r="AG708" s="457"/>
      <c r="AH708" s="457"/>
      <c r="AI708" s="457"/>
      <c r="AJ708" s="457"/>
      <c r="AK708" s="457"/>
      <c r="AL708" s="457"/>
      <c r="AM708" s="457"/>
      <c r="AN708" s="457"/>
      <c r="AO708" s="458"/>
      <c r="AQ708" s="84" t="s">
        <v>395</v>
      </c>
      <c r="AU708" s="459" t="str">
        <f t="shared" ca="1" si="132"/>
        <v>U</v>
      </c>
      <c r="AV708" s="459">
        <f t="shared" si="135"/>
        <v>693</v>
      </c>
      <c r="AW708" s="259" t="str">
        <f t="shared" ca="1" si="133"/>
        <v>U693</v>
      </c>
      <c r="AX708" s="268">
        <f t="shared" si="130"/>
        <v>7</v>
      </c>
      <c r="AY708" s="259" t="str">
        <f t="shared" ca="1" si="129"/>
        <v>8. Ownership - Capital Costs</v>
      </c>
      <c r="AZ708" s="268" t="s">
        <v>1214</v>
      </c>
      <c r="BA708" s="259" t="s">
        <v>236</v>
      </c>
      <c r="BB708" s="259">
        <v>2035</v>
      </c>
      <c r="BC708" s="259" t="str">
        <f t="shared" ca="1" si="134"/>
        <v>7_U693_Other_2035</v>
      </c>
      <c r="BD708" s="259" t="s">
        <v>540</v>
      </c>
      <c r="BE708" s="259"/>
      <c r="BF708" s="268" t="str">
        <f t="shared" si="131"/>
        <v>&gt;=0</v>
      </c>
      <c r="BG708" s="268" t="s">
        <v>85</v>
      </c>
      <c r="BH708" s="268" t="s">
        <v>85</v>
      </c>
    </row>
    <row r="709" spans="1:60" ht="13.5" hidden="1" customHeight="1" thickBot="1">
      <c r="A709" s="185"/>
      <c r="B709" s="584"/>
      <c r="C709" s="228"/>
      <c r="D709" s="585"/>
      <c r="E709" s="585"/>
      <c r="F709" s="456"/>
      <c r="G709" s="456"/>
      <c r="H709" s="456"/>
      <c r="I709" s="456"/>
      <c r="J709" s="456"/>
      <c r="K709" s="456"/>
      <c r="L709" s="456"/>
      <c r="M709" s="456"/>
      <c r="N709" s="456"/>
      <c r="O709" s="456"/>
      <c r="P709" s="456"/>
      <c r="Q709" s="456"/>
      <c r="R709" s="456"/>
      <c r="S709" s="456"/>
      <c r="T709" s="456"/>
      <c r="U709" s="456"/>
      <c r="V709" s="456"/>
      <c r="W709" s="456"/>
      <c r="X709" s="456"/>
      <c r="Y709" s="456"/>
      <c r="Z709" s="456"/>
      <c r="AA709" s="456"/>
      <c r="AB709" s="456"/>
      <c r="AC709" s="456"/>
      <c r="AD709" s="456"/>
      <c r="AE709" s="457"/>
      <c r="AF709" s="457"/>
      <c r="AG709" s="457"/>
      <c r="AH709" s="457"/>
      <c r="AI709" s="457"/>
      <c r="AJ709" s="457"/>
      <c r="AK709" s="457"/>
      <c r="AL709" s="457"/>
      <c r="AM709" s="457"/>
      <c r="AN709" s="457"/>
      <c r="AO709" s="458"/>
      <c r="AQ709" s="84" t="s">
        <v>395</v>
      </c>
      <c r="AU709" s="459" t="str">
        <f t="shared" ca="1" si="132"/>
        <v>V</v>
      </c>
      <c r="AV709" s="459">
        <f t="shared" si="135"/>
        <v>693</v>
      </c>
      <c r="AW709" s="259" t="str">
        <f t="shared" ca="1" si="133"/>
        <v>V693</v>
      </c>
      <c r="AX709" s="268">
        <f t="shared" si="130"/>
        <v>7</v>
      </c>
      <c r="AY709" s="259" t="str">
        <f t="shared" ca="1" si="129"/>
        <v>8. Ownership - Capital Costs</v>
      </c>
      <c r="AZ709" s="268" t="s">
        <v>1214</v>
      </c>
      <c r="BA709" s="259" t="s">
        <v>236</v>
      </c>
      <c r="BB709" s="259">
        <v>2036</v>
      </c>
      <c r="BC709" s="259" t="str">
        <f t="shared" ca="1" si="134"/>
        <v>7_V693_Other_2036</v>
      </c>
      <c r="BD709" s="259" t="s">
        <v>540</v>
      </c>
      <c r="BE709" s="259"/>
      <c r="BF709" s="268" t="str">
        <f t="shared" si="131"/>
        <v>&gt;=0</v>
      </c>
      <c r="BG709" s="268" t="s">
        <v>85</v>
      </c>
      <c r="BH709" s="268" t="s">
        <v>85</v>
      </c>
    </row>
    <row r="710" spans="1:60" ht="13.5" hidden="1" customHeight="1" thickBot="1">
      <c r="A710" s="185"/>
      <c r="B710" s="584"/>
      <c r="C710" s="228"/>
      <c r="D710" s="585"/>
      <c r="E710" s="585"/>
      <c r="F710" s="456"/>
      <c r="G710" s="456"/>
      <c r="H710" s="456"/>
      <c r="I710" s="456"/>
      <c r="J710" s="456"/>
      <c r="K710" s="456"/>
      <c r="L710" s="456"/>
      <c r="M710" s="456"/>
      <c r="N710" s="456"/>
      <c r="O710" s="456"/>
      <c r="P710" s="456"/>
      <c r="Q710" s="456"/>
      <c r="R710" s="456"/>
      <c r="S710" s="456"/>
      <c r="T710" s="456"/>
      <c r="U710" s="456"/>
      <c r="V710" s="456"/>
      <c r="W710" s="456"/>
      <c r="X710" s="456"/>
      <c r="Y710" s="456"/>
      <c r="Z710" s="456"/>
      <c r="AA710" s="456"/>
      <c r="AB710" s="456"/>
      <c r="AC710" s="456"/>
      <c r="AD710" s="456"/>
      <c r="AE710" s="457"/>
      <c r="AF710" s="457"/>
      <c r="AG710" s="457"/>
      <c r="AH710" s="457"/>
      <c r="AI710" s="457"/>
      <c r="AJ710" s="457"/>
      <c r="AK710" s="457"/>
      <c r="AL710" s="457"/>
      <c r="AM710" s="457"/>
      <c r="AN710" s="457"/>
      <c r="AO710" s="458"/>
      <c r="AQ710" s="84" t="s">
        <v>395</v>
      </c>
      <c r="AU710" s="459" t="str">
        <f t="shared" ca="1" si="132"/>
        <v>W</v>
      </c>
      <c r="AV710" s="459">
        <f t="shared" si="135"/>
        <v>693</v>
      </c>
      <c r="AW710" s="259" t="str">
        <f t="shared" ca="1" si="133"/>
        <v>W693</v>
      </c>
      <c r="AX710" s="268">
        <f t="shared" si="130"/>
        <v>7</v>
      </c>
      <c r="AY710" s="259" t="str">
        <f t="shared" ca="1" si="129"/>
        <v>8. Ownership - Capital Costs</v>
      </c>
      <c r="AZ710" s="268" t="s">
        <v>1214</v>
      </c>
      <c r="BA710" s="259" t="s">
        <v>236</v>
      </c>
      <c r="BB710" s="259">
        <v>2037</v>
      </c>
      <c r="BC710" s="259" t="str">
        <f t="shared" ca="1" si="134"/>
        <v>7_W693_Other_2037</v>
      </c>
      <c r="BD710" s="259" t="s">
        <v>540</v>
      </c>
      <c r="BE710" s="259"/>
      <c r="BF710" s="268" t="str">
        <f t="shared" si="131"/>
        <v>&gt;=0</v>
      </c>
      <c r="BG710" s="268" t="s">
        <v>85</v>
      </c>
      <c r="BH710" s="268" t="s">
        <v>85</v>
      </c>
    </row>
    <row r="711" spans="1:60" ht="13.5" hidden="1" customHeight="1" thickBot="1">
      <c r="A711" s="185"/>
      <c r="B711" s="584"/>
      <c r="C711" s="228"/>
      <c r="D711" s="585"/>
      <c r="E711" s="585"/>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457"/>
      <c r="AF711" s="457"/>
      <c r="AG711" s="457"/>
      <c r="AH711" s="457"/>
      <c r="AI711" s="457"/>
      <c r="AJ711" s="457"/>
      <c r="AK711" s="457"/>
      <c r="AL711" s="457"/>
      <c r="AM711" s="457"/>
      <c r="AN711" s="457"/>
      <c r="AO711" s="458"/>
      <c r="AQ711" s="84" t="s">
        <v>395</v>
      </c>
      <c r="AU711" s="459" t="str">
        <f t="shared" ca="1" si="132"/>
        <v>X</v>
      </c>
      <c r="AV711" s="459">
        <f t="shared" si="135"/>
        <v>693</v>
      </c>
      <c r="AW711" s="259" t="str">
        <f t="shared" ca="1" si="133"/>
        <v>X693</v>
      </c>
      <c r="AX711" s="268">
        <f t="shared" si="130"/>
        <v>7</v>
      </c>
      <c r="AY711" s="259" t="str">
        <f t="shared" ca="1" si="129"/>
        <v>8. Ownership - Capital Costs</v>
      </c>
      <c r="AZ711" s="268" t="s">
        <v>1214</v>
      </c>
      <c r="BA711" s="259" t="s">
        <v>236</v>
      </c>
      <c r="BB711" s="259">
        <v>2038</v>
      </c>
      <c r="BC711" s="259" t="str">
        <f t="shared" ca="1" si="134"/>
        <v>7_X693_Other_2038</v>
      </c>
      <c r="BD711" s="259" t="s">
        <v>540</v>
      </c>
      <c r="BE711" s="259"/>
      <c r="BF711" s="268" t="str">
        <f t="shared" si="131"/>
        <v>&gt;=0</v>
      </c>
      <c r="BG711" s="268" t="s">
        <v>85</v>
      </c>
      <c r="BH711" s="268" t="s">
        <v>85</v>
      </c>
    </row>
    <row r="712" spans="1:60" ht="13.5" hidden="1" customHeight="1" thickBot="1">
      <c r="A712" s="185"/>
      <c r="B712" s="584"/>
      <c r="C712" s="228"/>
      <c r="D712" s="585"/>
      <c r="E712" s="585"/>
      <c r="F712" s="456"/>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457"/>
      <c r="AF712" s="457"/>
      <c r="AG712" s="457"/>
      <c r="AH712" s="457"/>
      <c r="AI712" s="457"/>
      <c r="AJ712" s="457"/>
      <c r="AK712" s="457"/>
      <c r="AL712" s="457"/>
      <c r="AM712" s="457"/>
      <c r="AN712" s="457"/>
      <c r="AO712" s="458"/>
      <c r="AQ712" s="84" t="s">
        <v>395</v>
      </c>
      <c r="AU712" s="459" t="str">
        <f t="shared" ca="1" si="132"/>
        <v>Y</v>
      </c>
      <c r="AV712" s="459">
        <f t="shared" si="135"/>
        <v>693</v>
      </c>
      <c r="AW712" s="259" t="str">
        <f t="shared" ca="1" si="133"/>
        <v>Y693</v>
      </c>
      <c r="AX712" s="268">
        <f t="shared" si="130"/>
        <v>7</v>
      </c>
      <c r="AY712" s="259" t="str">
        <f t="shared" ca="1" si="129"/>
        <v>8. Ownership - Capital Costs</v>
      </c>
      <c r="AZ712" s="268" t="s">
        <v>1214</v>
      </c>
      <c r="BA712" s="259" t="s">
        <v>236</v>
      </c>
      <c r="BB712" s="259">
        <v>2039</v>
      </c>
      <c r="BC712" s="259" t="str">
        <f t="shared" ca="1" si="134"/>
        <v>7_Y693_Other_2039</v>
      </c>
      <c r="BD712" s="259" t="s">
        <v>540</v>
      </c>
      <c r="BE712" s="259"/>
      <c r="BF712" s="268" t="str">
        <f t="shared" si="131"/>
        <v>&gt;=0</v>
      </c>
      <c r="BG712" s="268" t="s">
        <v>85</v>
      </c>
      <c r="BH712" s="268" t="s">
        <v>85</v>
      </c>
    </row>
    <row r="713" spans="1:60" ht="13.5" hidden="1" customHeight="1" thickBot="1">
      <c r="A713" s="185"/>
      <c r="B713" s="584"/>
      <c r="C713" s="228"/>
      <c r="D713" s="585"/>
      <c r="E713" s="585"/>
      <c r="F713" s="456"/>
      <c r="G713" s="456"/>
      <c r="H713" s="456"/>
      <c r="I713" s="456"/>
      <c r="J713" s="456"/>
      <c r="K713" s="456"/>
      <c r="L713" s="456"/>
      <c r="M713" s="456"/>
      <c r="N713" s="456"/>
      <c r="O713" s="456"/>
      <c r="P713" s="456"/>
      <c r="Q713" s="456"/>
      <c r="R713" s="456"/>
      <c r="S713" s="456"/>
      <c r="T713" s="456"/>
      <c r="U713" s="456"/>
      <c r="V713" s="456"/>
      <c r="W713" s="456"/>
      <c r="X713" s="456"/>
      <c r="Y713" s="456"/>
      <c r="Z713" s="456"/>
      <c r="AA713" s="456"/>
      <c r="AB713" s="456"/>
      <c r="AC713" s="456"/>
      <c r="AD713" s="456"/>
      <c r="AE713" s="457"/>
      <c r="AF713" s="457"/>
      <c r="AG713" s="457"/>
      <c r="AH713" s="457"/>
      <c r="AI713" s="457"/>
      <c r="AJ713" s="457"/>
      <c r="AK713" s="457"/>
      <c r="AL713" s="457"/>
      <c r="AM713" s="457"/>
      <c r="AN713" s="457"/>
      <c r="AO713" s="458"/>
      <c r="AQ713" s="84" t="s">
        <v>395</v>
      </c>
      <c r="AU713" s="459" t="str">
        <f t="shared" ca="1" si="132"/>
        <v>Z</v>
      </c>
      <c r="AV713" s="459">
        <f t="shared" si="135"/>
        <v>693</v>
      </c>
      <c r="AW713" s="259" t="str">
        <f t="shared" ca="1" si="133"/>
        <v>Z693</v>
      </c>
      <c r="AX713" s="268">
        <f t="shared" si="130"/>
        <v>7</v>
      </c>
      <c r="AY713" s="259" t="str">
        <f t="shared" ca="1" si="129"/>
        <v>8. Ownership - Capital Costs</v>
      </c>
      <c r="AZ713" s="268" t="s">
        <v>1214</v>
      </c>
      <c r="BA713" s="259" t="s">
        <v>236</v>
      </c>
      <c r="BB713" s="259">
        <v>2040</v>
      </c>
      <c r="BC713" s="259" t="str">
        <f t="shared" ca="1" si="134"/>
        <v>7_Z693_Other_2040</v>
      </c>
      <c r="BD713" s="259" t="s">
        <v>540</v>
      </c>
      <c r="BE713" s="259"/>
      <c r="BF713" s="268" t="str">
        <f t="shared" si="131"/>
        <v>&gt;=0</v>
      </c>
      <c r="BG713" s="268" t="s">
        <v>85</v>
      </c>
      <c r="BH713" s="268" t="s">
        <v>85</v>
      </c>
    </row>
    <row r="714" spans="1:60" ht="13.5" hidden="1" customHeight="1" thickBot="1">
      <c r="A714" s="185"/>
      <c r="B714" s="584"/>
      <c r="C714" s="228"/>
      <c r="D714" s="585"/>
      <c r="E714" s="585"/>
      <c r="F714" s="456"/>
      <c r="G714" s="456"/>
      <c r="H714" s="456"/>
      <c r="I714" s="456"/>
      <c r="J714" s="456"/>
      <c r="K714" s="456"/>
      <c r="L714" s="456"/>
      <c r="M714" s="456"/>
      <c r="N714" s="456"/>
      <c r="O714" s="456"/>
      <c r="P714" s="456"/>
      <c r="Q714" s="456"/>
      <c r="R714" s="456"/>
      <c r="S714" s="456"/>
      <c r="T714" s="456"/>
      <c r="U714" s="456"/>
      <c r="V714" s="456"/>
      <c r="W714" s="456"/>
      <c r="X714" s="456"/>
      <c r="Y714" s="456"/>
      <c r="Z714" s="456"/>
      <c r="AA714" s="456"/>
      <c r="AB714" s="456"/>
      <c r="AC714" s="456"/>
      <c r="AD714" s="456"/>
      <c r="AE714" s="457"/>
      <c r="AF714" s="457"/>
      <c r="AG714" s="457"/>
      <c r="AH714" s="457"/>
      <c r="AI714" s="457"/>
      <c r="AJ714" s="457"/>
      <c r="AK714" s="457"/>
      <c r="AL714" s="457"/>
      <c r="AM714" s="457"/>
      <c r="AN714" s="457"/>
      <c r="AO714" s="458"/>
      <c r="AQ714" s="84" t="s">
        <v>395</v>
      </c>
      <c r="AU714" s="459" t="str">
        <f t="shared" ca="1" si="132"/>
        <v>AA</v>
      </c>
      <c r="AV714" s="459">
        <f t="shared" si="135"/>
        <v>693</v>
      </c>
      <c r="AW714" s="259" t="str">
        <f t="shared" ca="1" si="133"/>
        <v>AA693</v>
      </c>
      <c r="AX714" s="268">
        <f t="shared" si="130"/>
        <v>7</v>
      </c>
      <c r="AY714" s="259" t="str">
        <f t="shared" ca="1" si="129"/>
        <v>8. Ownership - Capital Costs</v>
      </c>
      <c r="AZ714" s="268" t="s">
        <v>1214</v>
      </c>
      <c r="BA714" s="259" t="s">
        <v>236</v>
      </c>
      <c r="BB714" s="259">
        <v>2041</v>
      </c>
      <c r="BC714" s="259" t="str">
        <f t="shared" ca="1" si="134"/>
        <v>7_AA693_Other_2041</v>
      </c>
      <c r="BD714" s="259" t="s">
        <v>540</v>
      </c>
      <c r="BE714" s="259"/>
      <c r="BF714" s="268" t="str">
        <f t="shared" si="131"/>
        <v>&gt;=0</v>
      </c>
      <c r="BG714" s="268" t="s">
        <v>85</v>
      </c>
      <c r="BH714" s="268" t="s">
        <v>85</v>
      </c>
    </row>
    <row r="715" spans="1:60" ht="13.5" hidden="1" customHeight="1" thickBot="1">
      <c r="A715" s="185"/>
      <c r="B715" s="584"/>
      <c r="C715" s="228"/>
      <c r="D715" s="585"/>
      <c r="E715" s="585"/>
      <c r="F715" s="456"/>
      <c r="G715" s="456"/>
      <c r="H715" s="456"/>
      <c r="I715" s="456"/>
      <c r="J715" s="456"/>
      <c r="K715" s="456"/>
      <c r="L715" s="456"/>
      <c r="M715" s="456"/>
      <c r="N715" s="456"/>
      <c r="O715" s="456"/>
      <c r="P715" s="456"/>
      <c r="Q715" s="456"/>
      <c r="R715" s="456"/>
      <c r="S715" s="456"/>
      <c r="T715" s="456"/>
      <c r="U715" s="456"/>
      <c r="V715" s="456"/>
      <c r="W715" s="456"/>
      <c r="X715" s="456"/>
      <c r="Y715" s="456"/>
      <c r="Z715" s="456"/>
      <c r="AA715" s="456"/>
      <c r="AB715" s="456"/>
      <c r="AC715" s="456"/>
      <c r="AD715" s="456"/>
      <c r="AE715" s="457"/>
      <c r="AF715" s="457"/>
      <c r="AG715" s="457"/>
      <c r="AH715" s="457"/>
      <c r="AI715" s="457"/>
      <c r="AJ715" s="457"/>
      <c r="AK715" s="457"/>
      <c r="AL715" s="457"/>
      <c r="AM715" s="457"/>
      <c r="AN715" s="457"/>
      <c r="AO715" s="458"/>
      <c r="AQ715" s="84" t="s">
        <v>395</v>
      </c>
      <c r="AU715" s="459" t="str">
        <f t="shared" ca="1" si="132"/>
        <v>AB</v>
      </c>
      <c r="AV715" s="459">
        <f t="shared" si="135"/>
        <v>693</v>
      </c>
      <c r="AW715" s="259" t="str">
        <f t="shared" ca="1" si="133"/>
        <v>AB693</v>
      </c>
      <c r="AX715" s="268">
        <f t="shared" si="130"/>
        <v>7</v>
      </c>
      <c r="AY715" s="259" t="str">
        <f t="shared" ca="1" si="129"/>
        <v>8. Ownership - Capital Costs</v>
      </c>
      <c r="AZ715" s="268" t="s">
        <v>1214</v>
      </c>
      <c r="BA715" s="259" t="s">
        <v>236</v>
      </c>
      <c r="BB715" s="259">
        <v>2042</v>
      </c>
      <c r="BC715" s="259" t="str">
        <f t="shared" ca="1" si="134"/>
        <v>7_AB693_Other_2042</v>
      </c>
      <c r="BD715" s="259" t="s">
        <v>540</v>
      </c>
      <c r="BE715" s="259"/>
      <c r="BF715" s="268" t="str">
        <f t="shared" si="131"/>
        <v>&gt;=0</v>
      </c>
      <c r="BG715" s="268" t="s">
        <v>85</v>
      </c>
      <c r="BH715" s="268" t="s">
        <v>85</v>
      </c>
    </row>
    <row r="716" spans="1:60" ht="13.5" hidden="1" customHeight="1" thickBot="1">
      <c r="A716" s="185"/>
      <c r="B716" s="584"/>
      <c r="C716" s="228"/>
      <c r="D716" s="585"/>
      <c r="E716" s="585"/>
      <c r="F716" s="456"/>
      <c r="G716" s="456"/>
      <c r="H716" s="456"/>
      <c r="I716" s="456"/>
      <c r="J716" s="456"/>
      <c r="K716" s="456"/>
      <c r="L716" s="456"/>
      <c r="M716" s="456"/>
      <c r="N716" s="456"/>
      <c r="O716" s="456"/>
      <c r="P716" s="456"/>
      <c r="Q716" s="456"/>
      <c r="R716" s="456"/>
      <c r="S716" s="456"/>
      <c r="T716" s="456"/>
      <c r="U716" s="456"/>
      <c r="V716" s="456"/>
      <c r="W716" s="456"/>
      <c r="X716" s="456"/>
      <c r="Y716" s="456"/>
      <c r="Z716" s="456"/>
      <c r="AA716" s="456"/>
      <c r="AB716" s="456"/>
      <c r="AC716" s="456"/>
      <c r="AD716" s="456"/>
      <c r="AE716" s="457"/>
      <c r="AF716" s="457"/>
      <c r="AG716" s="457"/>
      <c r="AH716" s="457"/>
      <c r="AI716" s="457"/>
      <c r="AJ716" s="457"/>
      <c r="AK716" s="457"/>
      <c r="AL716" s="457"/>
      <c r="AM716" s="457"/>
      <c r="AN716" s="457"/>
      <c r="AO716" s="458"/>
      <c r="AQ716" s="84" t="s">
        <v>395</v>
      </c>
      <c r="AU716" s="459" t="str">
        <f t="shared" ca="1" si="132"/>
        <v>AC</v>
      </c>
      <c r="AV716" s="459">
        <f t="shared" si="135"/>
        <v>693</v>
      </c>
      <c r="AW716" s="259" t="str">
        <f t="shared" ca="1" si="133"/>
        <v>AC693</v>
      </c>
      <c r="AX716" s="268">
        <f t="shared" si="130"/>
        <v>7</v>
      </c>
      <c r="AY716" s="259" t="str">
        <f t="shared" ca="1" si="129"/>
        <v>8. Ownership - Capital Costs</v>
      </c>
      <c r="AZ716" s="268" t="s">
        <v>1214</v>
      </c>
      <c r="BA716" s="259" t="s">
        <v>236</v>
      </c>
      <c r="BB716" s="259">
        <v>2043</v>
      </c>
      <c r="BC716" s="259" t="str">
        <f t="shared" ca="1" si="134"/>
        <v>7_AC693_Other_2043</v>
      </c>
      <c r="BD716" s="259" t="s">
        <v>540</v>
      </c>
      <c r="BE716" s="259"/>
      <c r="BF716" s="268" t="str">
        <f t="shared" si="131"/>
        <v>&gt;=0</v>
      </c>
      <c r="BG716" s="268" t="s">
        <v>85</v>
      </c>
      <c r="BH716" s="268" t="s">
        <v>85</v>
      </c>
    </row>
    <row r="717" spans="1:60" ht="13.5" hidden="1" customHeight="1" thickBot="1">
      <c r="A717" s="185"/>
      <c r="B717" s="584"/>
      <c r="C717" s="228"/>
      <c r="D717" s="585"/>
      <c r="E717" s="585"/>
      <c r="F717" s="456"/>
      <c r="G717" s="456"/>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457"/>
      <c r="AF717" s="457"/>
      <c r="AG717" s="457"/>
      <c r="AH717" s="457"/>
      <c r="AI717" s="457"/>
      <c r="AJ717" s="457"/>
      <c r="AK717" s="457"/>
      <c r="AL717" s="457"/>
      <c r="AM717" s="457"/>
      <c r="AN717" s="457"/>
      <c r="AO717" s="458"/>
      <c r="AQ717" s="84" t="s">
        <v>395</v>
      </c>
      <c r="AU717" s="459" t="str">
        <f t="shared" ca="1" si="132"/>
        <v>AD</v>
      </c>
      <c r="AV717" s="459">
        <f t="shared" si="135"/>
        <v>693</v>
      </c>
      <c r="AW717" s="259" t="str">
        <f t="shared" ca="1" si="133"/>
        <v>AD693</v>
      </c>
      <c r="AX717" s="268">
        <f t="shared" si="130"/>
        <v>7</v>
      </c>
      <c r="AY717" s="259" t="str">
        <f t="shared" ca="1" si="129"/>
        <v>8. Ownership - Capital Costs</v>
      </c>
      <c r="AZ717" s="268" t="s">
        <v>1214</v>
      </c>
      <c r="BA717" s="259" t="s">
        <v>236</v>
      </c>
      <c r="BB717" s="259">
        <v>2044</v>
      </c>
      <c r="BC717" s="259" t="str">
        <f t="shared" ca="1" si="134"/>
        <v>7_AD693_Other_2044</v>
      </c>
      <c r="BD717" s="259" t="s">
        <v>540</v>
      </c>
      <c r="BE717" s="259"/>
      <c r="BF717" s="268" t="str">
        <f t="shared" si="131"/>
        <v>&gt;=0</v>
      </c>
      <c r="BG717" s="268" t="s">
        <v>85</v>
      </c>
      <c r="BH717" s="268" t="s">
        <v>85</v>
      </c>
    </row>
    <row r="718" spans="1:60" ht="13.5" hidden="1" customHeight="1" thickBot="1">
      <c r="A718" s="185"/>
      <c r="B718" s="584"/>
      <c r="C718" s="228"/>
      <c r="D718" s="585"/>
      <c r="E718" s="585"/>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7"/>
      <c r="AF718" s="457"/>
      <c r="AG718" s="457"/>
      <c r="AH718" s="457"/>
      <c r="AI718" s="457"/>
      <c r="AJ718" s="457"/>
      <c r="AK718" s="457"/>
      <c r="AL718" s="457"/>
      <c r="AM718" s="457"/>
      <c r="AN718" s="457"/>
      <c r="AO718" s="458"/>
      <c r="AQ718" s="84" t="s">
        <v>395</v>
      </c>
      <c r="AU718" s="459" t="str">
        <f t="shared" ca="1" si="132"/>
        <v>AE</v>
      </c>
      <c r="AV718" s="459">
        <f t="shared" si="135"/>
        <v>693</v>
      </c>
      <c r="AW718" s="259" t="str">
        <f t="shared" ca="1" si="133"/>
        <v>AE693</v>
      </c>
      <c r="AX718" s="268">
        <f t="shared" si="130"/>
        <v>7</v>
      </c>
      <c r="AY718" s="259" t="str">
        <f t="shared" ca="1" si="129"/>
        <v>8. Ownership - Capital Costs</v>
      </c>
      <c r="AZ718" s="268" t="s">
        <v>1214</v>
      </c>
      <c r="BA718" s="259" t="s">
        <v>236</v>
      </c>
      <c r="BB718" s="259">
        <v>2045</v>
      </c>
      <c r="BC718" s="259" t="str">
        <f t="shared" ca="1" si="134"/>
        <v>7_AE693_Other_2045</v>
      </c>
      <c r="BD718" s="259" t="s">
        <v>540</v>
      </c>
      <c r="BE718" s="259"/>
      <c r="BF718" s="268" t="str">
        <f t="shared" si="131"/>
        <v>&gt;=0</v>
      </c>
      <c r="BG718" s="268" t="s">
        <v>85</v>
      </c>
      <c r="BH718" s="268" t="s">
        <v>85</v>
      </c>
    </row>
    <row r="719" spans="1:60" ht="13.5" hidden="1" customHeight="1" thickBot="1">
      <c r="A719" s="185"/>
      <c r="B719" s="584"/>
      <c r="C719" s="228"/>
      <c r="D719" s="585"/>
      <c r="E719" s="585"/>
      <c r="F719" s="456"/>
      <c r="G719" s="456"/>
      <c r="H719" s="456"/>
      <c r="I719" s="456"/>
      <c r="J719" s="456"/>
      <c r="K719" s="456"/>
      <c r="L719" s="456"/>
      <c r="M719" s="456"/>
      <c r="N719" s="456"/>
      <c r="O719" s="456"/>
      <c r="P719" s="456"/>
      <c r="Q719" s="456"/>
      <c r="R719" s="456"/>
      <c r="S719" s="456"/>
      <c r="T719" s="456"/>
      <c r="U719" s="456"/>
      <c r="V719" s="456"/>
      <c r="W719" s="456"/>
      <c r="X719" s="456"/>
      <c r="Y719" s="456"/>
      <c r="Z719" s="456"/>
      <c r="AA719" s="456"/>
      <c r="AB719" s="456"/>
      <c r="AC719" s="456"/>
      <c r="AD719" s="456"/>
      <c r="AE719" s="457"/>
      <c r="AF719" s="457"/>
      <c r="AG719" s="457"/>
      <c r="AH719" s="457"/>
      <c r="AI719" s="457"/>
      <c r="AJ719" s="457"/>
      <c r="AK719" s="457"/>
      <c r="AL719" s="457"/>
      <c r="AM719" s="457"/>
      <c r="AN719" s="457"/>
      <c r="AO719" s="458"/>
      <c r="AQ719" s="84" t="s">
        <v>395</v>
      </c>
      <c r="AU719" s="459" t="str">
        <f t="shared" ca="1" si="132"/>
        <v>AF</v>
      </c>
      <c r="AV719" s="459">
        <f t="shared" si="135"/>
        <v>693</v>
      </c>
      <c r="AW719" s="259" t="str">
        <f t="shared" ca="1" si="133"/>
        <v>AF693</v>
      </c>
      <c r="AX719" s="268">
        <f t="shared" si="130"/>
        <v>7</v>
      </c>
      <c r="AY719" s="259" t="str">
        <f t="shared" ca="1" si="129"/>
        <v>8. Ownership - Capital Costs</v>
      </c>
      <c r="AZ719" s="268" t="s">
        <v>1214</v>
      </c>
      <c r="BA719" s="259" t="s">
        <v>236</v>
      </c>
      <c r="BB719" s="259">
        <v>2046</v>
      </c>
      <c r="BC719" s="259" t="str">
        <f t="shared" ca="1" si="134"/>
        <v>7_AF693_Other_2046</v>
      </c>
      <c r="BD719" s="259" t="s">
        <v>540</v>
      </c>
      <c r="BE719" s="259"/>
      <c r="BF719" s="268" t="str">
        <f t="shared" si="131"/>
        <v>&gt;=0</v>
      </c>
      <c r="BG719" s="268" t="s">
        <v>85</v>
      </c>
      <c r="BH719" s="268" t="s">
        <v>85</v>
      </c>
    </row>
    <row r="720" spans="1:60" ht="13.5" hidden="1" customHeight="1" thickBot="1">
      <c r="A720" s="185"/>
      <c r="B720" s="584"/>
      <c r="C720" s="228"/>
      <c r="D720" s="585"/>
      <c r="E720" s="585"/>
      <c r="F720" s="456"/>
      <c r="G720" s="456"/>
      <c r="H720" s="456"/>
      <c r="I720" s="456"/>
      <c r="J720" s="456"/>
      <c r="K720" s="456"/>
      <c r="L720" s="456"/>
      <c r="M720" s="456"/>
      <c r="N720" s="456"/>
      <c r="O720" s="456"/>
      <c r="P720" s="456"/>
      <c r="Q720" s="456"/>
      <c r="R720" s="456"/>
      <c r="S720" s="456"/>
      <c r="T720" s="456"/>
      <c r="U720" s="456"/>
      <c r="V720" s="456"/>
      <c r="W720" s="456"/>
      <c r="X720" s="456"/>
      <c r="Y720" s="456"/>
      <c r="Z720" s="456"/>
      <c r="AA720" s="456"/>
      <c r="AB720" s="456"/>
      <c r="AC720" s="456"/>
      <c r="AD720" s="456"/>
      <c r="AE720" s="457"/>
      <c r="AF720" s="457"/>
      <c r="AG720" s="457"/>
      <c r="AH720" s="457"/>
      <c r="AI720" s="457"/>
      <c r="AJ720" s="457"/>
      <c r="AK720" s="457"/>
      <c r="AL720" s="457"/>
      <c r="AM720" s="457"/>
      <c r="AN720" s="457"/>
      <c r="AO720" s="458"/>
      <c r="AQ720" s="84" t="s">
        <v>395</v>
      </c>
      <c r="AU720" s="459" t="str">
        <f t="shared" ca="1" si="132"/>
        <v>AG</v>
      </c>
      <c r="AV720" s="459">
        <f t="shared" si="135"/>
        <v>693</v>
      </c>
      <c r="AW720" s="259" t="str">
        <f t="shared" ca="1" si="133"/>
        <v>AG693</v>
      </c>
      <c r="AX720" s="268">
        <f t="shared" si="130"/>
        <v>7</v>
      </c>
      <c r="AY720" s="259" t="str">
        <f t="shared" ca="1" si="129"/>
        <v>8. Ownership - Capital Costs</v>
      </c>
      <c r="AZ720" s="268" t="s">
        <v>1214</v>
      </c>
      <c r="BA720" s="259" t="s">
        <v>236</v>
      </c>
      <c r="BB720" s="259">
        <v>2047</v>
      </c>
      <c r="BC720" s="259" t="str">
        <f t="shared" ca="1" si="134"/>
        <v>7_AG693_Other_2047</v>
      </c>
      <c r="BD720" s="259" t="s">
        <v>540</v>
      </c>
      <c r="BE720" s="259"/>
      <c r="BF720" s="268" t="str">
        <f t="shared" si="131"/>
        <v>&gt;=0</v>
      </c>
      <c r="BG720" s="268" t="s">
        <v>85</v>
      </c>
      <c r="BH720" s="268" t="s">
        <v>85</v>
      </c>
    </row>
    <row r="721" spans="1:60" ht="13.5" hidden="1" customHeight="1" thickBot="1">
      <c r="A721" s="185"/>
      <c r="B721" s="584"/>
      <c r="C721" s="228"/>
      <c r="D721" s="585"/>
      <c r="E721" s="585"/>
      <c r="F721" s="456"/>
      <c r="G721" s="456"/>
      <c r="H721" s="456"/>
      <c r="I721" s="456"/>
      <c r="J721" s="456"/>
      <c r="K721" s="456"/>
      <c r="L721" s="456"/>
      <c r="M721" s="456"/>
      <c r="N721" s="456"/>
      <c r="O721" s="456"/>
      <c r="P721" s="456"/>
      <c r="Q721" s="456"/>
      <c r="R721" s="456"/>
      <c r="S721" s="456"/>
      <c r="T721" s="456"/>
      <c r="U721" s="456"/>
      <c r="V721" s="456"/>
      <c r="W721" s="456"/>
      <c r="X721" s="456"/>
      <c r="Y721" s="456"/>
      <c r="Z721" s="456"/>
      <c r="AA721" s="456"/>
      <c r="AB721" s="456"/>
      <c r="AC721" s="456"/>
      <c r="AD721" s="456"/>
      <c r="AE721" s="457"/>
      <c r="AF721" s="457"/>
      <c r="AG721" s="457"/>
      <c r="AH721" s="457"/>
      <c r="AI721" s="457"/>
      <c r="AJ721" s="457"/>
      <c r="AK721" s="457"/>
      <c r="AL721" s="457"/>
      <c r="AM721" s="457"/>
      <c r="AN721" s="457"/>
      <c r="AO721" s="458"/>
      <c r="AQ721" s="84" t="s">
        <v>395</v>
      </c>
      <c r="AU721" s="459" t="str">
        <f t="shared" ca="1" si="132"/>
        <v>AH</v>
      </c>
      <c r="AV721" s="459">
        <f t="shared" si="135"/>
        <v>693</v>
      </c>
      <c r="AW721" s="259" t="str">
        <f t="shared" ca="1" si="133"/>
        <v>AH693</v>
      </c>
      <c r="AX721" s="268">
        <f t="shared" si="130"/>
        <v>7</v>
      </c>
      <c r="AY721" s="259" t="str">
        <f t="shared" ca="1" si="129"/>
        <v>8. Ownership - Capital Costs</v>
      </c>
      <c r="AZ721" s="268" t="s">
        <v>1214</v>
      </c>
      <c r="BA721" s="259" t="s">
        <v>236</v>
      </c>
      <c r="BB721" s="259">
        <v>2048</v>
      </c>
      <c r="BC721" s="259" t="str">
        <f t="shared" ca="1" si="134"/>
        <v>7_AH693_Other_2048</v>
      </c>
      <c r="BD721" s="259" t="s">
        <v>540</v>
      </c>
      <c r="BE721" s="259"/>
      <c r="BF721" s="268" t="str">
        <f t="shared" si="131"/>
        <v>&gt;=0</v>
      </c>
      <c r="BG721" s="268" t="s">
        <v>85</v>
      </c>
      <c r="BH721" s="268" t="s">
        <v>85</v>
      </c>
    </row>
    <row r="722" spans="1:60" ht="13.5" hidden="1" customHeight="1" thickBot="1">
      <c r="A722" s="185"/>
      <c r="B722" s="584"/>
      <c r="C722" s="228"/>
      <c r="D722" s="585"/>
      <c r="E722" s="585"/>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7"/>
      <c r="AF722" s="457"/>
      <c r="AG722" s="457"/>
      <c r="AH722" s="457"/>
      <c r="AI722" s="457"/>
      <c r="AJ722" s="457"/>
      <c r="AK722" s="457"/>
      <c r="AL722" s="457"/>
      <c r="AM722" s="457"/>
      <c r="AN722" s="457"/>
      <c r="AO722" s="458"/>
      <c r="AQ722" s="84" t="s">
        <v>395</v>
      </c>
      <c r="AU722" s="459" t="str">
        <f t="shared" ca="1" si="132"/>
        <v>AI</v>
      </c>
      <c r="AV722" s="459">
        <f t="shared" si="135"/>
        <v>693</v>
      </c>
      <c r="AW722" s="259" t="str">
        <f t="shared" ca="1" si="133"/>
        <v>AI693</v>
      </c>
      <c r="AX722" s="268">
        <f t="shared" si="130"/>
        <v>7</v>
      </c>
      <c r="AY722" s="259" t="str">
        <f t="shared" ca="1" si="129"/>
        <v>8. Ownership - Capital Costs</v>
      </c>
      <c r="AZ722" s="268" t="s">
        <v>1214</v>
      </c>
      <c r="BA722" s="259" t="s">
        <v>236</v>
      </c>
      <c r="BB722" s="259">
        <v>2049</v>
      </c>
      <c r="BC722" s="259" t="str">
        <f t="shared" ca="1" si="134"/>
        <v>7_AI693_Other_2049</v>
      </c>
      <c r="BD722" s="259" t="s">
        <v>540</v>
      </c>
      <c r="BE722" s="259"/>
      <c r="BF722" s="268" t="str">
        <f t="shared" si="131"/>
        <v>&gt;=0</v>
      </c>
      <c r="BG722" s="268" t="s">
        <v>85</v>
      </c>
      <c r="BH722" s="268" t="s">
        <v>85</v>
      </c>
    </row>
    <row r="723" spans="1:60" ht="13.5" hidden="1" customHeight="1" thickBot="1">
      <c r="A723" s="185"/>
      <c r="B723" s="584"/>
      <c r="C723" s="228"/>
      <c r="D723" s="585"/>
      <c r="E723" s="585"/>
      <c r="F723" s="456"/>
      <c r="G723" s="456"/>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7"/>
      <c r="AF723" s="457"/>
      <c r="AG723" s="457"/>
      <c r="AH723" s="457"/>
      <c r="AI723" s="457"/>
      <c r="AJ723" s="457"/>
      <c r="AK723" s="457"/>
      <c r="AL723" s="457"/>
      <c r="AM723" s="457"/>
      <c r="AN723" s="457"/>
      <c r="AO723" s="458"/>
      <c r="AQ723" s="84" t="s">
        <v>395</v>
      </c>
      <c r="AU723" s="459" t="str">
        <f t="shared" ca="1" si="132"/>
        <v>AJ</v>
      </c>
      <c r="AV723" s="459">
        <f t="shared" si="135"/>
        <v>693</v>
      </c>
      <c r="AW723" s="259" t="str">
        <f t="shared" ca="1" si="133"/>
        <v>AJ693</v>
      </c>
      <c r="AX723" s="268">
        <f t="shared" si="130"/>
        <v>7</v>
      </c>
      <c r="AY723" s="259" t="str">
        <f t="shared" ca="1" si="129"/>
        <v>8. Ownership - Capital Costs</v>
      </c>
      <c r="AZ723" s="268" t="s">
        <v>1214</v>
      </c>
      <c r="BA723" s="259" t="s">
        <v>236</v>
      </c>
      <c r="BB723" s="259">
        <v>2050</v>
      </c>
      <c r="BC723" s="259" t="str">
        <f t="shared" ca="1" si="134"/>
        <v>7_AJ693_Other_2050</v>
      </c>
      <c r="BD723" s="259" t="s">
        <v>540</v>
      </c>
      <c r="BE723" s="259"/>
      <c r="BF723" s="268" t="str">
        <f t="shared" si="131"/>
        <v>&gt;=0</v>
      </c>
      <c r="BG723" s="268" t="s">
        <v>85</v>
      </c>
      <c r="BH723" s="268" t="s">
        <v>85</v>
      </c>
    </row>
    <row r="724" spans="1:60" ht="13.5" hidden="1" customHeight="1" thickBot="1">
      <c r="A724" s="185"/>
      <c r="B724" s="584"/>
      <c r="C724" s="228"/>
      <c r="D724" s="585"/>
      <c r="E724" s="585"/>
      <c r="F724" s="456"/>
      <c r="G724" s="456"/>
      <c r="H724" s="456"/>
      <c r="I724" s="456"/>
      <c r="J724" s="456"/>
      <c r="K724" s="456"/>
      <c r="L724" s="456"/>
      <c r="M724" s="456"/>
      <c r="N724" s="456"/>
      <c r="O724" s="456"/>
      <c r="P724" s="456"/>
      <c r="Q724" s="456"/>
      <c r="R724" s="456"/>
      <c r="S724" s="456"/>
      <c r="T724" s="456"/>
      <c r="U724" s="456"/>
      <c r="V724" s="456"/>
      <c r="W724" s="456"/>
      <c r="X724" s="456"/>
      <c r="Y724" s="456"/>
      <c r="Z724" s="456"/>
      <c r="AA724" s="456"/>
      <c r="AB724" s="456"/>
      <c r="AC724" s="456"/>
      <c r="AD724" s="456"/>
      <c r="AE724" s="457"/>
      <c r="AF724" s="457"/>
      <c r="AG724" s="457"/>
      <c r="AH724" s="457"/>
      <c r="AI724" s="457"/>
      <c r="AJ724" s="457"/>
      <c r="AK724" s="457"/>
      <c r="AL724" s="457"/>
      <c r="AM724" s="457"/>
      <c r="AN724" s="457"/>
      <c r="AO724" s="458"/>
      <c r="AQ724" s="84" t="s">
        <v>395</v>
      </c>
      <c r="AU724" s="459" t="str">
        <f t="shared" ca="1" si="132"/>
        <v>AK</v>
      </c>
      <c r="AV724" s="459">
        <f t="shared" si="135"/>
        <v>693</v>
      </c>
      <c r="AW724" s="259" t="str">
        <f t="shared" ca="1" si="133"/>
        <v>AK693</v>
      </c>
      <c r="AX724" s="268">
        <f t="shared" si="130"/>
        <v>7</v>
      </c>
      <c r="AY724" s="259" t="str">
        <f t="shared" ca="1" si="129"/>
        <v>8. Ownership - Capital Costs</v>
      </c>
      <c r="AZ724" s="268" t="s">
        <v>1214</v>
      </c>
      <c r="BA724" s="259" t="s">
        <v>236</v>
      </c>
      <c r="BB724" s="259">
        <v>2051</v>
      </c>
      <c r="BC724" s="259" t="str">
        <f t="shared" ca="1" si="134"/>
        <v>7_AK693_Other_2051</v>
      </c>
      <c r="BD724" s="259" t="s">
        <v>540</v>
      </c>
      <c r="BE724" s="259"/>
      <c r="BF724" s="268" t="str">
        <f t="shared" si="131"/>
        <v>&gt;=0</v>
      </c>
      <c r="BG724" s="268" t="s">
        <v>85</v>
      </c>
      <c r="BH724" s="268" t="s">
        <v>85</v>
      </c>
    </row>
    <row r="725" spans="1:60" ht="13.5" hidden="1" customHeight="1" thickBot="1">
      <c r="A725" s="185"/>
      <c r="B725" s="584"/>
      <c r="C725" s="228"/>
      <c r="D725" s="585"/>
      <c r="E725" s="585"/>
      <c r="F725" s="456"/>
      <c r="G725" s="456"/>
      <c r="H725" s="456"/>
      <c r="I725" s="456"/>
      <c r="J725" s="456"/>
      <c r="K725" s="456"/>
      <c r="L725" s="456"/>
      <c r="M725" s="456"/>
      <c r="N725" s="456"/>
      <c r="O725" s="456"/>
      <c r="P725" s="456"/>
      <c r="Q725" s="456"/>
      <c r="R725" s="456"/>
      <c r="S725" s="456"/>
      <c r="T725" s="456"/>
      <c r="U725" s="456"/>
      <c r="V725" s="456"/>
      <c r="W725" s="456"/>
      <c r="X725" s="456"/>
      <c r="Y725" s="456"/>
      <c r="Z725" s="456"/>
      <c r="AA725" s="456"/>
      <c r="AB725" s="456"/>
      <c r="AC725" s="456"/>
      <c r="AD725" s="456"/>
      <c r="AE725" s="457"/>
      <c r="AF725" s="457"/>
      <c r="AG725" s="457"/>
      <c r="AH725" s="457"/>
      <c r="AI725" s="457"/>
      <c r="AJ725" s="457"/>
      <c r="AK725" s="457"/>
      <c r="AL725" s="457"/>
      <c r="AM725" s="457"/>
      <c r="AN725" s="457"/>
      <c r="AO725" s="458"/>
      <c r="AQ725" s="84" t="s">
        <v>395</v>
      </c>
      <c r="AU725" s="459" t="str">
        <f t="shared" ca="1" si="132"/>
        <v>AL</v>
      </c>
      <c r="AV725" s="459">
        <f t="shared" si="135"/>
        <v>693</v>
      </c>
      <c r="AW725" s="259" t="str">
        <f t="shared" ca="1" si="133"/>
        <v>AL693</v>
      </c>
      <c r="AX725" s="268">
        <f t="shared" si="130"/>
        <v>7</v>
      </c>
      <c r="AY725" s="259" t="str">
        <f t="shared" ca="1" si="129"/>
        <v>8. Ownership - Capital Costs</v>
      </c>
      <c r="AZ725" s="268" t="s">
        <v>1214</v>
      </c>
      <c r="BA725" s="259" t="s">
        <v>236</v>
      </c>
      <c r="BB725" s="259">
        <v>2052</v>
      </c>
      <c r="BC725" s="259" t="str">
        <f t="shared" ca="1" si="134"/>
        <v>7_AL693_Other_2052</v>
      </c>
      <c r="BD725" s="259" t="s">
        <v>540</v>
      </c>
      <c r="BE725" s="259"/>
      <c r="BF725" s="268" t="str">
        <f t="shared" si="131"/>
        <v>&gt;=0</v>
      </c>
      <c r="BG725" s="268" t="s">
        <v>85</v>
      </c>
      <c r="BH725" s="268" t="s">
        <v>85</v>
      </c>
    </row>
    <row r="726" spans="1:60" ht="13.5" hidden="1" customHeight="1" thickBot="1">
      <c r="A726" s="185"/>
      <c r="B726" s="584"/>
      <c r="C726" s="228"/>
      <c r="D726" s="585"/>
      <c r="E726" s="585"/>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456"/>
      <c r="AD726" s="456"/>
      <c r="AE726" s="457"/>
      <c r="AF726" s="457"/>
      <c r="AG726" s="457"/>
      <c r="AH726" s="457"/>
      <c r="AI726" s="457"/>
      <c r="AJ726" s="457"/>
      <c r="AK726" s="457"/>
      <c r="AL726" s="457"/>
      <c r="AM726" s="457"/>
      <c r="AN726" s="457"/>
      <c r="AO726" s="458"/>
      <c r="AQ726" s="84" t="s">
        <v>395</v>
      </c>
      <c r="AU726" s="459" t="str">
        <f t="shared" ca="1" si="132"/>
        <v>AM</v>
      </c>
      <c r="AV726" s="459">
        <f t="shared" si="135"/>
        <v>693</v>
      </c>
      <c r="AW726" s="259" t="str">
        <f t="shared" ca="1" si="133"/>
        <v>AM693</v>
      </c>
      <c r="AX726" s="268">
        <f t="shared" si="130"/>
        <v>7</v>
      </c>
      <c r="AY726" s="259" t="str">
        <f t="shared" ca="1" si="129"/>
        <v>8. Ownership - Capital Costs</v>
      </c>
      <c r="AZ726" s="268" t="s">
        <v>1214</v>
      </c>
      <c r="BA726" s="259" t="s">
        <v>236</v>
      </c>
      <c r="BB726" s="259">
        <v>2053</v>
      </c>
      <c r="BC726" s="259" t="str">
        <f t="shared" ca="1" si="134"/>
        <v>7_AM693_Other_2053</v>
      </c>
      <c r="BD726" s="259" t="s">
        <v>540</v>
      </c>
      <c r="BE726" s="259"/>
      <c r="BF726" s="268" t="str">
        <f t="shared" si="131"/>
        <v>&gt;=0</v>
      </c>
      <c r="BG726" s="268" t="s">
        <v>85</v>
      </c>
      <c r="BH726" s="268" t="s">
        <v>85</v>
      </c>
    </row>
    <row r="727" spans="1:60" ht="13.5" hidden="1" customHeight="1" thickBot="1">
      <c r="A727" s="185"/>
      <c r="B727" s="584"/>
      <c r="C727" s="228"/>
      <c r="D727" s="585"/>
      <c r="E727" s="585"/>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456"/>
      <c r="AD727" s="456"/>
      <c r="AE727" s="457"/>
      <c r="AF727" s="457"/>
      <c r="AG727" s="457"/>
      <c r="AH727" s="457"/>
      <c r="AI727" s="457"/>
      <c r="AJ727" s="457"/>
      <c r="AK727" s="457"/>
      <c r="AL727" s="457"/>
      <c r="AM727" s="457"/>
      <c r="AN727" s="457"/>
      <c r="AO727" s="458"/>
      <c r="AQ727" s="84" t="s">
        <v>395</v>
      </c>
      <c r="AU727" s="459" t="str">
        <f t="shared" ca="1" si="132"/>
        <v>AN</v>
      </c>
      <c r="AV727" s="459">
        <f t="shared" si="135"/>
        <v>693</v>
      </c>
      <c r="AW727" s="259" t="str">
        <f t="shared" ca="1" si="133"/>
        <v>AN693</v>
      </c>
      <c r="AX727" s="268">
        <f t="shared" si="130"/>
        <v>7</v>
      </c>
      <c r="AY727" s="259" t="str">
        <f t="shared" ca="1" si="129"/>
        <v>8. Ownership - Capital Costs</v>
      </c>
      <c r="AZ727" s="268" t="s">
        <v>1214</v>
      </c>
      <c r="BA727" s="259" t="s">
        <v>236</v>
      </c>
      <c r="BB727" s="259">
        <v>2054</v>
      </c>
      <c r="BC727" s="259" t="str">
        <f t="shared" ca="1" si="134"/>
        <v>7_AN693_Other_2054</v>
      </c>
      <c r="BD727" s="259" t="s">
        <v>540</v>
      </c>
      <c r="BE727" s="259"/>
      <c r="BF727" s="268" t="str">
        <f t="shared" si="131"/>
        <v>&gt;=0</v>
      </c>
      <c r="BG727" s="268" t="s">
        <v>85</v>
      </c>
      <c r="BH727" s="268" t="s">
        <v>85</v>
      </c>
    </row>
    <row r="728" spans="1:60" ht="13.5" hidden="1" customHeight="1" thickBot="1">
      <c r="A728" s="185"/>
      <c r="B728" s="584"/>
      <c r="C728" s="228"/>
      <c r="D728" s="585"/>
      <c r="E728" s="585"/>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456"/>
      <c r="AD728" s="456"/>
      <c r="AE728" s="457"/>
      <c r="AF728" s="457"/>
      <c r="AG728" s="457"/>
      <c r="AH728" s="457"/>
      <c r="AI728" s="457"/>
      <c r="AJ728" s="457"/>
      <c r="AK728" s="457"/>
      <c r="AL728" s="457"/>
      <c r="AM728" s="457"/>
      <c r="AN728" s="457"/>
      <c r="AO728" s="458"/>
      <c r="AQ728" s="84" t="s">
        <v>395</v>
      </c>
      <c r="AU728" s="459" t="str">
        <f t="shared" ca="1" si="132"/>
        <v>AO</v>
      </c>
      <c r="AV728" s="459">
        <f t="shared" si="135"/>
        <v>693</v>
      </c>
      <c r="AW728" s="259" t="str">
        <f t="shared" ca="1" si="133"/>
        <v>AO693</v>
      </c>
      <c r="AX728" s="268">
        <v>7</v>
      </c>
      <c r="AY728" s="259" t="str">
        <f t="shared" ca="1" si="129"/>
        <v>8. Ownership - Capital Costs</v>
      </c>
      <c r="AZ728" s="268" t="s">
        <v>1214</v>
      </c>
      <c r="BA728" s="259" t="s">
        <v>236</v>
      </c>
      <c r="BB728" s="259" t="s">
        <v>1216</v>
      </c>
      <c r="BC728" s="259" t="str">
        <f t="shared" ca="1" si="134"/>
        <v>7_AO693_Other_Additional_Info</v>
      </c>
      <c r="BD728" s="268" t="s">
        <v>223</v>
      </c>
      <c r="BE728" s="268">
        <v>100</v>
      </c>
      <c r="BG728" s="268" t="s">
        <v>85</v>
      </c>
      <c r="BH728" s="268" t="s">
        <v>85</v>
      </c>
    </row>
    <row r="729" spans="1:60" ht="13.5" thickBot="1">
      <c r="A729" s="185">
        <f>+A693+1</f>
        <v>22</v>
      </c>
      <c r="B729" s="584"/>
      <c r="C729" s="228" t="s">
        <v>1249</v>
      </c>
      <c r="D729" s="585" t="s">
        <v>1213</v>
      </c>
      <c r="E729" s="585"/>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1"/>
      <c r="AE729" s="442"/>
      <c r="AF729" s="442"/>
      <c r="AG729" s="442"/>
      <c r="AH729" s="442"/>
      <c r="AI729" s="442"/>
      <c r="AJ729" s="442"/>
      <c r="AK729" s="442"/>
      <c r="AL729" s="442"/>
      <c r="AM729" s="442"/>
      <c r="AN729" s="442"/>
      <c r="AO729" s="227"/>
      <c r="AS729" s="84" t="s">
        <v>42</v>
      </c>
      <c r="AT729" s="460" t="str">
        <f ca="1">SUBSTITUTE(CELL("address",F729),"$","")</f>
        <v>F729</v>
      </c>
      <c r="AU729" s="461" t="str">
        <f ca="1">CHAR(CODE(AT729))</f>
        <v>F</v>
      </c>
      <c r="AV729" s="461">
        <f>ROW(AT729)</f>
        <v>729</v>
      </c>
      <c r="AW729" s="462" t="str">
        <f ca="1">CONCATENATE(AU729&amp;AV729)</f>
        <v>F729</v>
      </c>
      <c r="AX729" s="455">
        <f t="shared" ref="AX729:AX763" si="136">$AX$5</f>
        <v>7</v>
      </c>
      <c r="AY729" s="462" t="str">
        <f t="shared" ca="1" si="129"/>
        <v>8. Ownership - Capital Costs</v>
      </c>
      <c r="AZ729" s="455" t="s">
        <v>1214</v>
      </c>
      <c r="BA729" s="462" t="s">
        <v>1249</v>
      </c>
      <c r="BB729" s="462">
        <v>2020</v>
      </c>
      <c r="BC729" s="462" t="str">
        <f ca="1">AX729&amp;"_"&amp;AW729&amp;"_"&amp;BA729&amp;"_"&amp;BB729</f>
        <v>7_F729_Contingency_2020</v>
      </c>
      <c r="BD729" s="462" t="s">
        <v>540</v>
      </c>
      <c r="BE729" s="462"/>
      <c r="BF729" s="455" t="str">
        <f t="shared" ref="BF729:BF763" si="137">"&gt;=0"</f>
        <v>&gt;=0</v>
      </c>
      <c r="BG729" s="455" t="s">
        <v>85</v>
      </c>
      <c r="BH729" s="455" t="s">
        <v>85</v>
      </c>
    </row>
    <row r="730" spans="1:60" ht="13.5" hidden="1" customHeight="1" thickBot="1">
      <c r="A730" s="185"/>
      <c r="B730" s="584"/>
      <c r="C730" s="228"/>
      <c r="D730" s="585"/>
      <c r="E730" s="585"/>
      <c r="F730" s="456"/>
      <c r="G730" s="456"/>
      <c r="H730" s="456"/>
      <c r="I730" s="456"/>
      <c r="J730" s="456"/>
      <c r="K730" s="456"/>
      <c r="L730" s="456"/>
      <c r="M730" s="456"/>
      <c r="N730" s="456"/>
      <c r="O730" s="456"/>
      <c r="P730" s="456"/>
      <c r="Q730" s="456"/>
      <c r="R730" s="456"/>
      <c r="S730" s="456"/>
      <c r="T730" s="456"/>
      <c r="U730" s="456"/>
      <c r="V730" s="456"/>
      <c r="W730" s="456"/>
      <c r="X730" s="456"/>
      <c r="Y730" s="456"/>
      <c r="Z730" s="456"/>
      <c r="AA730" s="456"/>
      <c r="AB730" s="456"/>
      <c r="AC730" s="456"/>
      <c r="AD730" s="456"/>
      <c r="AE730" s="457"/>
      <c r="AF730" s="457"/>
      <c r="AG730" s="457"/>
      <c r="AH730" s="457"/>
      <c r="AI730" s="457"/>
      <c r="AJ730" s="457"/>
      <c r="AK730" s="457"/>
      <c r="AL730" s="457"/>
      <c r="AM730" s="457"/>
      <c r="AN730" s="457"/>
      <c r="AO730" s="458"/>
      <c r="AQ730" s="84" t="s">
        <v>395</v>
      </c>
      <c r="AU730" s="459" t="str">
        <f t="shared" ref="AU730:AU764" ca="1" si="138">IF(AU729="Z","AA",IF(LEN(AU729)=1,CHAR(CODE(AU729)+1),IF(RIGHT(AU729,1)="Z",CHAR(CODE(LEFT(AU729,1))+1),LEFT(AU729,1))&amp;CHAR(65+MOD(CODE(RIGHT(AU729,1))+1-65,26))))</f>
        <v>G</v>
      </c>
      <c r="AV730" s="459">
        <f>AV729</f>
        <v>729</v>
      </c>
      <c r="AW730" s="259" t="str">
        <f t="shared" ref="AW730:AW764" ca="1" si="139">CONCATENATE(AU730&amp;AV730)</f>
        <v>G729</v>
      </c>
      <c r="AX730" s="268">
        <f t="shared" si="136"/>
        <v>7</v>
      </c>
      <c r="AY730" s="259" t="str">
        <f t="shared" ca="1" si="129"/>
        <v>8. Ownership - Capital Costs</v>
      </c>
      <c r="AZ730" s="268" t="s">
        <v>1214</v>
      </c>
      <c r="BA730" s="259" t="s">
        <v>1249</v>
      </c>
      <c r="BB730" s="259">
        <v>2021</v>
      </c>
      <c r="BC730" s="259" t="str">
        <f t="shared" ref="BC730:BC764" ca="1" si="140">AX730&amp;"_"&amp;AW730&amp;"_"&amp;BA730&amp;"_"&amp;BB730</f>
        <v>7_G729_Contingency_2021</v>
      </c>
      <c r="BD730" s="259" t="s">
        <v>540</v>
      </c>
      <c r="BE730" s="259"/>
      <c r="BF730" s="268" t="str">
        <f t="shared" si="137"/>
        <v>&gt;=0</v>
      </c>
      <c r="BG730" s="268" t="s">
        <v>85</v>
      </c>
      <c r="BH730" s="268" t="s">
        <v>85</v>
      </c>
    </row>
    <row r="731" spans="1:60" ht="13.5" hidden="1" customHeight="1" thickBot="1">
      <c r="A731" s="185"/>
      <c r="B731" s="584"/>
      <c r="C731" s="228"/>
      <c r="D731" s="585"/>
      <c r="E731" s="585"/>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456"/>
      <c r="AD731" s="456"/>
      <c r="AE731" s="457"/>
      <c r="AF731" s="457"/>
      <c r="AG731" s="457"/>
      <c r="AH731" s="457"/>
      <c r="AI731" s="457"/>
      <c r="AJ731" s="457"/>
      <c r="AK731" s="457"/>
      <c r="AL731" s="457"/>
      <c r="AM731" s="457"/>
      <c r="AN731" s="457"/>
      <c r="AO731" s="458"/>
      <c r="AQ731" s="84" t="s">
        <v>395</v>
      </c>
      <c r="AU731" s="459" t="str">
        <f t="shared" ca="1" si="138"/>
        <v>H</v>
      </c>
      <c r="AV731" s="459">
        <f t="shared" ref="AV731:AV764" si="141">AV730</f>
        <v>729</v>
      </c>
      <c r="AW731" s="259" t="str">
        <f t="shared" ca="1" si="139"/>
        <v>H729</v>
      </c>
      <c r="AX731" s="268">
        <f t="shared" si="136"/>
        <v>7</v>
      </c>
      <c r="AY731" s="259" t="str">
        <f t="shared" ca="1" si="129"/>
        <v>8. Ownership - Capital Costs</v>
      </c>
      <c r="AZ731" s="268" t="s">
        <v>1214</v>
      </c>
      <c r="BA731" s="259" t="s">
        <v>1249</v>
      </c>
      <c r="BB731" s="259">
        <v>2022</v>
      </c>
      <c r="BC731" s="259" t="str">
        <f t="shared" ca="1" si="140"/>
        <v>7_H729_Contingency_2022</v>
      </c>
      <c r="BD731" s="259" t="s">
        <v>540</v>
      </c>
      <c r="BE731" s="259"/>
      <c r="BF731" s="268" t="str">
        <f t="shared" si="137"/>
        <v>&gt;=0</v>
      </c>
      <c r="BG731" s="268" t="s">
        <v>85</v>
      </c>
      <c r="BH731" s="268" t="s">
        <v>85</v>
      </c>
    </row>
    <row r="732" spans="1:60" ht="13.5" hidden="1" customHeight="1" thickBot="1">
      <c r="A732" s="185"/>
      <c r="B732" s="584"/>
      <c r="C732" s="228"/>
      <c r="D732" s="585"/>
      <c r="E732" s="585"/>
      <c r="F732" s="456"/>
      <c r="G732" s="456"/>
      <c r="H732" s="456"/>
      <c r="I732" s="456"/>
      <c r="J732" s="456"/>
      <c r="K732" s="456"/>
      <c r="L732" s="456"/>
      <c r="M732" s="456"/>
      <c r="N732" s="456"/>
      <c r="O732" s="456"/>
      <c r="P732" s="456"/>
      <c r="Q732" s="456"/>
      <c r="R732" s="456"/>
      <c r="S732" s="456"/>
      <c r="T732" s="456"/>
      <c r="U732" s="456"/>
      <c r="V732" s="456"/>
      <c r="W732" s="456"/>
      <c r="X732" s="456"/>
      <c r="Y732" s="456"/>
      <c r="Z732" s="456"/>
      <c r="AA732" s="456"/>
      <c r="AB732" s="456"/>
      <c r="AC732" s="456"/>
      <c r="AD732" s="456"/>
      <c r="AE732" s="457"/>
      <c r="AF732" s="457"/>
      <c r="AG732" s="457"/>
      <c r="AH732" s="457"/>
      <c r="AI732" s="457"/>
      <c r="AJ732" s="457"/>
      <c r="AK732" s="457"/>
      <c r="AL732" s="457"/>
      <c r="AM732" s="457"/>
      <c r="AN732" s="457"/>
      <c r="AO732" s="458"/>
      <c r="AQ732" s="84" t="s">
        <v>395</v>
      </c>
      <c r="AU732" s="459" t="str">
        <f t="shared" ca="1" si="138"/>
        <v>I</v>
      </c>
      <c r="AV732" s="459">
        <f t="shared" si="141"/>
        <v>729</v>
      </c>
      <c r="AW732" s="259" t="str">
        <f t="shared" ca="1" si="139"/>
        <v>I729</v>
      </c>
      <c r="AX732" s="268">
        <f t="shared" si="136"/>
        <v>7</v>
      </c>
      <c r="AY732" s="259" t="str">
        <f t="shared" ca="1" si="129"/>
        <v>8. Ownership - Capital Costs</v>
      </c>
      <c r="AZ732" s="268" t="s">
        <v>1214</v>
      </c>
      <c r="BA732" s="259" t="s">
        <v>1249</v>
      </c>
      <c r="BB732" s="259">
        <v>2023</v>
      </c>
      <c r="BC732" s="259" t="str">
        <f t="shared" ca="1" si="140"/>
        <v>7_I729_Contingency_2023</v>
      </c>
      <c r="BD732" s="259" t="s">
        <v>540</v>
      </c>
      <c r="BE732" s="259"/>
      <c r="BF732" s="268" t="str">
        <f t="shared" si="137"/>
        <v>&gt;=0</v>
      </c>
      <c r="BG732" s="268" t="s">
        <v>85</v>
      </c>
      <c r="BH732" s="268" t="s">
        <v>85</v>
      </c>
    </row>
    <row r="733" spans="1:60" ht="13.5" hidden="1" customHeight="1" thickBot="1">
      <c r="A733" s="185"/>
      <c r="B733" s="584"/>
      <c r="C733" s="228"/>
      <c r="D733" s="585"/>
      <c r="E733" s="585"/>
      <c r="F733" s="456"/>
      <c r="G733" s="456"/>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7"/>
      <c r="AF733" s="457"/>
      <c r="AG733" s="457"/>
      <c r="AH733" s="457"/>
      <c r="AI733" s="457"/>
      <c r="AJ733" s="457"/>
      <c r="AK733" s="457"/>
      <c r="AL733" s="457"/>
      <c r="AM733" s="457"/>
      <c r="AN733" s="457"/>
      <c r="AO733" s="458"/>
      <c r="AQ733" s="84" t="s">
        <v>395</v>
      </c>
      <c r="AU733" s="459" t="str">
        <f t="shared" ca="1" si="138"/>
        <v>J</v>
      </c>
      <c r="AV733" s="459">
        <f t="shared" si="141"/>
        <v>729</v>
      </c>
      <c r="AW733" s="259" t="str">
        <f t="shared" ca="1" si="139"/>
        <v>J729</v>
      </c>
      <c r="AX733" s="268">
        <f t="shared" si="136"/>
        <v>7</v>
      </c>
      <c r="AY733" s="259" t="str">
        <f t="shared" ca="1" si="129"/>
        <v>8. Ownership - Capital Costs</v>
      </c>
      <c r="AZ733" s="268" t="s">
        <v>1214</v>
      </c>
      <c r="BA733" s="259" t="s">
        <v>1249</v>
      </c>
      <c r="BB733" s="259">
        <v>2024</v>
      </c>
      <c r="BC733" s="259" t="str">
        <f t="shared" ca="1" si="140"/>
        <v>7_J729_Contingency_2024</v>
      </c>
      <c r="BD733" s="259" t="s">
        <v>540</v>
      </c>
      <c r="BE733" s="259"/>
      <c r="BF733" s="268" t="str">
        <f t="shared" si="137"/>
        <v>&gt;=0</v>
      </c>
      <c r="BG733" s="268" t="s">
        <v>85</v>
      </c>
      <c r="BH733" s="268" t="s">
        <v>85</v>
      </c>
    </row>
    <row r="734" spans="1:60" ht="13.5" hidden="1" customHeight="1" thickBot="1">
      <c r="A734" s="185"/>
      <c r="B734" s="584"/>
      <c r="C734" s="228"/>
      <c r="D734" s="585"/>
      <c r="E734" s="585"/>
      <c r="F734" s="456"/>
      <c r="G734" s="456"/>
      <c r="H734" s="456"/>
      <c r="I734" s="456"/>
      <c r="J734" s="456"/>
      <c r="K734" s="456"/>
      <c r="L734" s="456"/>
      <c r="M734" s="456"/>
      <c r="N734" s="456"/>
      <c r="O734" s="456"/>
      <c r="P734" s="456"/>
      <c r="Q734" s="456"/>
      <c r="R734" s="456"/>
      <c r="S734" s="456"/>
      <c r="T734" s="456"/>
      <c r="U734" s="456"/>
      <c r="V734" s="456"/>
      <c r="W734" s="456"/>
      <c r="X734" s="456"/>
      <c r="Y734" s="456"/>
      <c r="Z734" s="456"/>
      <c r="AA734" s="456"/>
      <c r="AB734" s="456"/>
      <c r="AC734" s="456"/>
      <c r="AD734" s="456"/>
      <c r="AE734" s="457"/>
      <c r="AF734" s="457"/>
      <c r="AG734" s="457"/>
      <c r="AH734" s="457"/>
      <c r="AI734" s="457"/>
      <c r="AJ734" s="457"/>
      <c r="AK734" s="457"/>
      <c r="AL734" s="457"/>
      <c r="AM734" s="457"/>
      <c r="AN734" s="457"/>
      <c r="AO734" s="458"/>
      <c r="AQ734" s="84" t="s">
        <v>395</v>
      </c>
      <c r="AU734" s="459" t="str">
        <f t="shared" ca="1" si="138"/>
        <v>K</v>
      </c>
      <c r="AV734" s="459">
        <f t="shared" si="141"/>
        <v>729</v>
      </c>
      <c r="AW734" s="259" t="str">
        <f t="shared" ca="1" si="139"/>
        <v>K729</v>
      </c>
      <c r="AX734" s="268">
        <f t="shared" si="136"/>
        <v>7</v>
      </c>
      <c r="AY734" s="259" t="str">
        <f t="shared" ca="1" si="129"/>
        <v>8. Ownership - Capital Costs</v>
      </c>
      <c r="AZ734" s="268" t="s">
        <v>1214</v>
      </c>
      <c r="BA734" s="259" t="s">
        <v>1249</v>
      </c>
      <c r="BB734" s="259">
        <v>2025</v>
      </c>
      <c r="BC734" s="259" t="str">
        <f t="shared" ca="1" si="140"/>
        <v>7_K729_Contingency_2025</v>
      </c>
      <c r="BD734" s="259" t="s">
        <v>540</v>
      </c>
      <c r="BE734" s="259"/>
      <c r="BF734" s="268" t="str">
        <f t="shared" si="137"/>
        <v>&gt;=0</v>
      </c>
      <c r="BG734" s="268" t="s">
        <v>85</v>
      </c>
      <c r="BH734" s="268" t="s">
        <v>85</v>
      </c>
    </row>
    <row r="735" spans="1:60" ht="13.5" hidden="1" customHeight="1" thickBot="1">
      <c r="A735" s="185"/>
      <c r="B735" s="584"/>
      <c r="C735" s="228"/>
      <c r="D735" s="585"/>
      <c r="E735" s="585"/>
      <c r="F735" s="456"/>
      <c r="G735" s="456"/>
      <c r="H735" s="456"/>
      <c r="I735" s="456"/>
      <c r="J735" s="456"/>
      <c r="K735" s="456"/>
      <c r="L735" s="456"/>
      <c r="M735" s="456"/>
      <c r="N735" s="456"/>
      <c r="O735" s="456"/>
      <c r="P735" s="456"/>
      <c r="Q735" s="456"/>
      <c r="R735" s="456"/>
      <c r="S735" s="456"/>
      <c r="T735" s="456"/>
      <c r="U735" s="456"/>
      <c r="V735" s="456"/>
      <c r="W735" s="456"/>
      <c r="X735" s="456"/>
      <c r="Y735" s="456"/>
      <c r="Z735" s="456"/>
      <c r="AA735" s="456"/>
      <c r="AB735" s="456"/>
      <c r="AC735" s="456"/>
      <c r="AD735" s="456"/>
      <c r="AE735" s="457"/>
      <c r="AF735" s="457"/>
      <c r="AG735" s="457"/>
      <c r="AH735" s="457"/>
      <c r="AI735" s="457"/>
      <c r="AJ735" s="457"/>
      <c r="AK735" s="457"/>
      <c r="AL735" s="457"/>
      <c r="AM735" s="457"/>
      <c r="AN735" s="457"/>
      <c r="AO735" s="458"/>
      <c r="AQ735" s="84" t="s">
        <v>395</v>
      </c>
      <c r="AU735" s="459" t="str">
        <f t="shared" ca="1" si="138"/>
        <v>L</v>
      </c>
      <c r="AV735" s="459">
        <f t="shared" si="141"/>
        <v>729</v>
      </c>
      <c r="AW735" s="259" t="str">
        <f t="shared" ca="1" si="139"/>
        <v>L729</v>
      </c>
      <c r="AX735" s="268">
        <f t="shared" si="136"/>
        <v>7</v>
      </c>
      <c r="AY735" s="259" t="str">
        <f t="shared" ca="1" si="129"/>
        <v>8. Ownership - Capital Costs</v>
      </c>
      <c r="AZ735" s="268" t="s">
        <v>1214</v>
      </c>
      <c r="BA735" s="259" t="s">
        <v>1249</v>
      </c>
      <c r="BB735" s="259">
        <v>2026</v>
      </c>
      <c r="BC735" s="259" t="str">
        <f t="shared" ca="1" si="140"/>
        <v>7_L729_Contingency_2026</v>
      </c>
      <c r="BD735" s="259" t="s">
        <v>540</v>
      </c>
      <c r="BE735" s="259"/>
      <c r="BF735" s="268" t="str">
        <f t="shared" si="137"/>
        <v>&gt;=0</v>
      </c>
      <c r="BG735" s="268" t="s">
        <v>85</v>
      </c>
      <c r="BH735" s="268" t="s">
        <v>85</v>
      </c>
    </row>
    <row r="736" spans="1:60" ht="13.5" hidden="1" customHeight="1" thickBot="1">
      <c r="A736" s="185"/>
      <c r="B736" s="584"/>
      <c r="C736" s="228"/>
      <c r="D736" s="585"/>
      <c r="E736" s="585"/>
      <c r="F736" s="456"/>
      <c r="G736" s="456"/>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6"/>
      <c r="AD736" s="456"/>
      <c r="AE736" s="457"/>
      <c r="AF736" s="457"/>
      <c r="AG736" s="457"/>
      <c r="AH736" s="457"/>
      <c r="AI736" s="457"/>
      <c r="AJ736" s="457"/>
      <c r="AK736" s="457"/>
      <c r="AL736" s="457"/>
      <c r="AM736" s="457"/>
      <c r="AN736" s="457"/>
      <c r="AO736" s="458"/>
      <c r="AQ736" s="84" t="s">
        <v>395</v>
      </c>
      <c r="AU736" s="459" t="str">
        <f t="shared" ca="1" si="138"/>
        <v>M</v>
      </c>
      <c r="AV736" s="459">
        <f t="shared" si="141"/>
        <v>729</v>
      </c>
      <c r="AW736" s="259" t="str">
        <f t="shared" ca="1" si="139"/>
        <v>M729</v>
      </c>
      <c r="AX736" s="268">
        <f t="shared" si="136"/>
        <v>7</v>
      </c>
      <c r="AY736" s="259" t="str">
        <f t="shared" ca="1" si="129"/>
        <v>8. Ownership - Capital Costs</v>
      </c>
      <c r="AZ736" s="268" t="s">
        <v>1214</v>
      </c>
      <c r="BA736" s="259" t="s">
        <v>1249</v>
      </c>
      <c r="BB736" s="259">
        <v>2027</v>
      </c>
      <c r="BC736" s="259" t="str">
        <f t="shared" ca="1" si="140"/>
        <v>7_M729_Contingency_2027</v>
      </c>
      <c r="BD736" s="259" t="s">
        <v>540</v>
      </c>
      <c r="BE736" s="259"/>
      <c r="BF736" s="268" t="str">
        <f t="shared" si="137"/>
        <v>&gt;=0</v>
      </c>
      <c r="BG736" s="268" t="s">
        <v>85</v>
      </c>
      <c r="BH736" s="268" t="s">
        <v>85</v>
      </c>
    </row>
    <row r="737" spans="1:60" ht="13.5" hidden="1" customHeight="1" thickBot="1">
      <c r="A737" s="185"/>
      <c r="B737" s="584"/>
      <c r="C737" s="228"/>
      <c r="D737" s="585"/>
      <c r="E737" s="585"/>
      <c r="F737" s="456"/>
      <c r="G737" s="456"/>
      <c r="H737" s="456"/>
      <c r="I737" s="456"/>
      <c r="J737" s="456"/>
      <c r="K737" s="456"/>
      <c r="L737" s="456"/>
      <c r="M737" s="456"/>
      <c r="N737" s="456"/>
      <c r="O737" s="456"/>
      <c r="P737" s="456"/>
      <c r="Q737" s="456"/>
      <c r="R737" s="456"/>
      <c r="S737" s="456"/>
      <c r="T737" s="456"/>
      <c r="U737" s="456"/>
      <c r="V737" s="456"/>
      <c r="W737" s="456"/>
      <c r="X737" s="456"/>
      <c r="Y737" s="456"/>
      <c r="Z737" s="456"/>
      <c r="AA737" s="456"/>
      <c r="AB737" s="456"/>
      <c r="AC737" s="456"/>
      <c r="AD737" s="456"/>
      <c r="AE737" s="457"/>
      <c r="AF737" s="457"/>
      <c r="AG737" s="457"/>
      <c r="AH737" s="457"/>
      <c r="AI737" s="457"/>
      <c r="AJ737" s="457"/>
      <c r="AK737" s="457"/>
      <c r="AL737" s="457"/>
      <c r="AM737" s="457"/>
      <c r="AN737" s="457"/>
      <c r="AO737" s="458"/>
      <c r="AQ737" s="84" t="s">
        <v>395</v>
      </c>
      <c r="AU737" s="459" t="str">
        <f t="shared" ca="1" si="138"/>
        <v>N</v>
      </c>
      <c r="AV737" s="459">
        <f t="shared" si="141"/>
        <v>729</v>
      </c>
      <c r="AW737" s="259" t="str">
        <f t="shared" ca="1" si="139"/>
        <v>N729</v>
      </c>
      <c r="AX737" s="268">
        <f t="shared" si="136"/>
        <v>7</v>
      </c>
      <c r="AY737" s="259" t="str">
        <f t="shared" ca="1" si="129"/>
        <v>8. Ownership - Capital Costs</v>
      </c>
      <c r="AZ737" s="268" t="s">
        <v>1214</v>
      </c>
      <c r="BA737" s="259" t="s">
        <v>1249</v>
      </c>
      <c r="BB737" s="259">
        <v>2028</v>
      </c>
      <c r="BC737" s="259" t="str">
        <f t="shared" ca="1" si="140"/>
        <v>7_N729_Contingency_2028</v>
      </c>
      <c r="BD737" s="259" t="s">
        <v>540</v>
      </c>
      <c r="BE737" s="259"/>
      <c r="BF737" s="268" t="str">
        <f t="shared" si="137"/>
        <v>&gt;=0</v>
      </c>
      <c r="BG737" s="268" t="s">
        <v>85</v>
      </c>
      <c r="BH737" s="268" t="s">
        <v>85</v>
      </c>
    </row>
    <row r="738" spans="1:60" ht="13.5" hidden="1" customHeight="1" thickBot="1">
      <c r="A738" s="185"/>
      <c r="B738" s="584"/>
      <c r="C738" s="228"/>
      <c r="D738" s="585"/>
      <c r="E738" s="585"/>
      <c r="F738" s="456"/>
      <c r="G738" s="456"/>
      <c r="H738" s="456"/>
      <c r="I738" s="456"/>
      <c r="J738" s="456"/>
      <c r="K738" s="456"/>
      <c r="L738" s="456"/>
      <c r="M738" s="456"/>
      <c r="N738" s="456"/>
      <c r="O738" s="456"/>
      <c r="P738" s="456"/>
      <c r="Q738" s="456"/>
      <c r="R738" s="456"/>
      <c r="S738" s="456"/>
      <c r="T738" s="456"/>
      <c r="U738" s="456"/>
      <c r="V738" s="456"/>
      <c r="W738" s="456"/>
      <c r="X738" s="456"/>
      <c r="Y738" s="456"/>
      <c r="Z738" s="456"/>
      <c r="AA738" s="456"/>
      <c r="AB738" s="456"/>
      <c r="AC738" s="456"/>
      <c r="AD738" s="456"/>
      <c r="AE738" s="457"/>
      <c r="AF738" s="457"/>
      <c r="AG738" s="457"/>
      <c r="AH738" s="457"/>
      <c r="AI738" s="457"/>
      <c r="AJ738" s="457"/>
      <c r="AK738" s="457"/>
      <c r="AL738" s="457"/>
      <c r="AM738" s="457"/>
      <c r="AN738" s="457"/>
      <c r="AO738" s="458"/>
      <c r="AQ738" s="84" t="s">
        <v>395</v>
      </c>
      <c r="AU738" s="459" t="str">
        <f t="shared" ca="1" si="138"/>
        <v>O</v>
      </c>
      <c r="AV738" s="459">
        <f t="shared" si="141"/>
        <v>729</v>
      </c>
      <c r="AW738" s="259" t="str">
        <f t="shared" ca="1" si="139"/>
        <v>O729</v>
      </c>
      <c r="AX738" s="268">
        <f t="shared" si="136"/>
        <v>7</v>
      </c>
      <c r="AY738" s="259" t="str">
        <f t="shared" ca="1" si="129"/>
        <v>8. Ownership - Capital Costs</v>
      </c>
      <c r="AZ738" s="268" t="s">
        <v>1214</v>
      </c>
      <c r="BA738" s="259" t="s">
        <v>1249</v>
      </c>
      <c r="BB738" s="259">
        <v>2029</v>
      </c>
      <c r="BC738" s="259" t="str">
        <f t="shared" ca="1" si="140"/>
        <v>7_O729_Contingency_2029</v>
      </c>
      <c r="BD738" s="259" t="s">
        <v>540</v>
      </c>
      <c r="BE738" s="259"/>
      <c r="BF738" s="268" t="str">
        <f t="shared" si="137"/>
        <v>&gt;=0</v>
      </c>
      <c r="BG738" s="268" t="s">
        <v>85</v>
      </c>
      <c r="BH738" s="268" t="s">
        <v>85</v>
      </c>
    </row>
    <row r="739" spans="1:60" ht="13.5" hidden="1" customHeight="1" thickBot="1">
      <c r="A739" s="185"/>
      <c r="B739" s="584"/>
      <c r="C739" s="228"/>
      <c r="D739" s="585"/>
      <c r="E739" s="585"/>
      <c r="F739" s="456"/>
      <c r="G739" s="456"/>
      <c r="H739" s="456"/>
      <c r="I739" s="456"/>
      <c r="J739" s="456"/>
      <c r="K739" s="456"/>
      <c r="L739" s="456"/>
      <c r="M739" s="456"/>
      <c r="N739" s="456"/>
      <c r="O739" s="456"/>
      <c r="P739" s="456"/>
      <c r="Q739" s="456"/>
      <c r="R739" s="456"/>
      <c r="S739" s="456"/>
      <c r="T739" s="456"/>
      <c r="U739" s="456"/>
      <c r="V739" s="456"/>
      <c r="W739" s="456"/>
      <c r="X739" s="456"/>
      <c r="Y739" s="456"/>
      <c r="Z739" s="456"/>
      <c r="AA739" s="456"/>
      <c r="AB739" s="456"/>
      <c r="AC739" s="456"/>
      <c r="AD739" s="456"/>
      <c r="AE739" s="457"/>
      <c r="AF739" s="457"/>
      <c r="AG739" s="457"/>
      <c r="AH739" s="457"/>
      <c r="AI739" s="457"/>
      <c r="AJ739" s="457"/>
      <c r="AK739" s="457"/>
      <c r="AL739" s="457"/>
      <c r="AM739" s="457"/>
      <c r="AN739" s="457"/>
      <c r="AO739" s="458"/>
      <c r="AQ739" s="84" t="s">
        <v>395</v>
      </c>
      <c r="AU739" s="459" t="str">
        <f t="shared" ca="1" si="138"/>
        <v>P</v>
      </c>
      <c r="AV739" s="459">
        <f t="shared" si="141"/>
        <v>729</v>
      </c>
      <c r="AW739" s="259" t="str">
        <f t="shared" ca="1" si="139"/>
        <v>P729</v>
      </c>
      <c r="AX739" s="268">
        <f t="shared" si="136"/>
        <v>7</v>
      </c>
      <c r="AY739" s="259" t="str">
        <f t="shared" ca="1" si="129"/>
        <v>8. Ownership - Capital Costs</v>
      </c>
      <c r="AZ739" s="268" t="s">
        <v>1214</v>
      </c>
      <c r="BA739" s="259" t="s">
        <v>1249</v>
      </c>
      <c r="BB739" s="259">
        <v>2030</v>
      </c>
      <c r="BC739" s="259" t="str">
        <f t="shared" ca="1" si="140"/>
        <v>7_P729_Contingency_2030</v>
      </c>
      <c r="BD739" s="259" t="s">
        <v>540</v>
      </c>
      <c r="BE739" s="259"/>
      <c r="BF739" s="268" t="str">
        <f t="shared" si="137"/>
        <v>&gt;=0</v>
      </c>
      <c r="BG739" s="268" t="s">
        <v>85</v>
      </c>
      <c r="BH739" s="268" t="s">
        <v>85</v>
      </c>
    </row>
    <row r="740" spans="1:60" ht="13.5" hidden="1" customHeight="1" thickBot="1">
      <c r="A740" s="185"/>
      <c r="B740" s="584"/>
      <c r="C740" s="228"/>
      <c r="D740" s="585"/>
      <c r="E740" s="585"/>
      <c r="F740" s="456"/>
      <c r="G740" s="456"/>
      <c r="H740" s="456"/>
      <c r="I740" s="456"/>
      <c r="J740" s="456"/>
      <c r="K740" s="456"/>
      <c r="L740" s="456"/>
      <c r="M740" s="456"/>
      <c r="N740" s="456"/>
      <c r="O740" s="456"/>
      <c r="P740" s="456"/>
      <c r="Q740" s="456"/>
      <c r="R740" s="456"/>
      <c r="S740" s="456"/>
      <c r="T740" s="456"/>
      <c r="U740" s="456"/>
      <c r="V740" s="456"/>
      <c r="W740" s="456"/>
      <c r="X740" s="456"/>
      <c r="Y740" s="456"/>
      <c r="Z740" s="456"/>
      <c r="AA740" s="456"/>
      <c r="AB740" s="456"/>
      <c r="AC740" s="456"/>
      <c r="AD740" s="456"/>
      <c r="AE740" s="457"/>
      <c r="AF740" s="457"/>
      <c r="AG740" s="457"/>
      <c r="AH740" s="457"/>
      <c r="AI740" s="457"/>
      <c r="AJ740" s="457"/>
      <c r="AK740" s="457"/>
      <c r="AL740" s="457"/>
      <c r="AM740" s="457"/>
      <c r="AN740" s="457"/>
      <c r="AO740" s="458"/>
      <c r="AQ740" s="84" t="s">
        <v>395</v>
      </c>
      <c r="AU740" s="459" t="str">
        <f t="shared" ca="1" si="138"/>
        <v>Q</v>
      </c>
      <c r="AV740" s="459">
        <f t="shared" si="141"/>
        <v>729</v>
      </c>
      <c r="AW740" s="259" t="str">
        <f t="shared" ca="1" si="139"/>
        <v>Q729</v>
      </c>
      <c r="AX740" s="268">
        <f t="shared" si="136"/>
        <v>7</v>
      </c>
      <c r="AY740" s="259" t="str">
        <f t="shared" ca="1" si="129"/>
        <v>8. Ownership - Capital Costs</v>
      </c>
      <c r="AZ740" s="268" t="s">
        <v>1214</v>
      </c>
      <c r="BA740" s="259" t="s">
        <v>1249</v>
      </c>
      <c r="BB740" s="259">
        <v>2031</v>
      </c>
      <c r="BC740" s="259" t="str">
        <f t="shared" ca="1" si="140"/>
        <v>7_Q729_Contingency_2031</v>
      </c>
      <c r="BD740" s="259" t="s">
        <v>540</v>
      </c>
      <c r="BE740" s="259"/>
      <c r="BF740" s="268" t="str">
        <f t="shared" si="137"/>
        <v>&gt;=0</v>
      </c>
      <c r="BG740" s="268" t="s">
        <v>85</v>
      </c>
      <c r="BH740" s="268" t="s">
        <v>85</v>
      </c>
    </row>
    <row r="741" spans="1:60" ht="13.5" hidden="1" customHeight="1" thickBot="1">
      <c r="A741" s="185"/>
      <c r="B741" s="584"/>
      <c r="C741" s="228"/>
      <c r="D741" s="585"/>
      <c r="E741" s="585"/>
      <c r="F741" s="456"/>
      <c r="G741" s="456"/>
      <c r="H741" s="456"/>
      <c r="I741" s="456"/>
      <c r="J741" s="456"/>
      <c r="K741" s="456"/>
      <c r="L741" s="456"/>
      <c r="M741" s="456"/>
      <c r="N741" s="456"/>
      <c r="O741" s="456"/>
      <c r="P741" s="456"/>
      <c r="Q741" s="456"/>
      <c r="R741" s="456"/>
      <c r="S741" s="456"/>
      <c r="T741" s="456"/>
      <c r="U741" s="456"/>
      <c r="V741" s="456"/>
      <c r="W741" s="456"/>
      <c r="X741" s="456"/>
      <c r="Y741" s="456"/>
      <c r="Z741" s="456"/>
      <c r="AA741" s="456"/>
      <c r="AB741" s="456"/>
      <c r="AC741" s="456"/>
      <c r="AD741" s="456"/>
      <c r="AE741" s="457"/>
      <c r="AF741" s="457"/>
      <c r="AG741" s="457"/>
      <c r="AH741" s="457"/>
      <c r="AI741" s="457"/>
      <c r="AJ741" s="457"/>
      <c r="AK741" s="457"/>
      <c r="AL741" s="457"/>
      <c r="AM741" s="457"/>
      <c r="AN741" s="457"/>
      <c r="AO741" s="458"/>
      <c r="AQ741" s="84" t="s">
        <v>395</v>
      </c>
      <c r="AU741" s="459" t="str">
        <f t="shared" ca="1" si="138"/>
        <v>R</v>
      </c>
      <c r="AV741" s="459">
        <f t="shared" si="141"/>
        <v>729</v>
      </c>
      <c r="AW741" s="259" t="str">
        <f t="shared" ca="1" si="139"/>
        <v>R729</v>
      </c>
      <c r="AX741" s="268">
        <f t="shared" si="136"/>
        <v>7</v>
      </c>
      <c r="AY741" s="259" t="str">
        <f t="shared" ca="1" si="129"/>
        <v>8. Ownership - Capital Costs</v>
      </c>
      <c r="AZ741" s="268" t="s">
        <v>1214</v>
      </c>
      <c r="BA741" s="259" t="s">
        <v>1249</v>
      </c>
      <c r="BB741" s="259">
        <v>2032</v>
      </c>
      <c r="BC741" s="259" t="str">
        <f t="shared" ca="1" si="140"/>
        <v>7_R729_Contingency_2032</v>
      </c>
      <c r="BD741" s="259" t="s">
        <v>540</v>
      </c>
      <c r="BE741" s="259"/>
      <c r="BF741" s="268" t="str">
        <f t="shared" si="137"/>
        <v>&gt;=0</v>
      </c>
      <c r="BG741" s="268" t="s">
        <v>85</v>
      </c>
      <c r="BH741" s="268" t="s">
        <v>85</v>
      </c>
    </row>
    <row r="742" spans="1:60" ht="13.5" hidden="1" customHeight="1" thickBot="1">
      <c r="A742" s="185"/>
      <c r="B742" s="584"/>
      <c r="C742" s="228"/>
      <c r="D742" s="585"/>
      <c r="E742" s="585"/>
      <c r="F742" s="456"/>
      <c r="G742" s="456"/>
      <c r="H742" s="456"/>
      <c r="I742" s="456"/>
      <c r="J742" s="456"/>
      <c r="K742" s="456"/>
      <c r="L742" s="456"/>
      <c r="M742" s="456"/>
      <c r="N742" s="456"/>
      <c r="O742" s="456"/>
      <c r="P742" s="456"/>
      <c r="Q742" s="456"/>
      <c r="R742" s="456"/>
      <c r="S742" s="456"/>
      <c r="T742" s="456"/>
      <c r="U742" s="456"/>
      <c r="V742" s="456"/>
      <c r="W742" s="456"/>
      <c r="X742" s="456"/>
      <c r="Y742" s="456"/>
      <c r="Z742" s="456"/>
      <c r="AA742" s="456"/>
      <c r="AB742" s="456"/>
      <c r="AC742" s="456"/>
      <c r="AD742" s="456"/>
      <c r="AE742" s="457"/>
      <c r="AF742" s="457"/>
      <c r="AG742" s="457"/>
      <c r="AH742" s="457"/>
      <c r="AI742" s="457"/>
      <c r="AJ742" s="457"/>
      <c r="AK742" s="457"/>
      <c r="AL742" s="457"/>
      <c r="AM742" s="457"/>
      <c r="AN742" s="457"/>
      <c r="AO742" s="458"/>
      <c r="AQ742" s="84" t="s">
        <v>395</v>
      </c>
      <c r="AU742" s="459" t="str">
        <f t="shared" ca="1" si="138"/>
        <v>S</v>
      </c>
      <c r="AV742" s="459">
        <f t="shared" si="141"/>
        <v>729</v>
      </c>
      <c r="AW742" s="259" t="str">
        <f t="shared" ca="1" si="139"/>
        <v>S729</v>
      </c>
      <c r="AX742" s="268">
        <f t="shared" si="136"/>
        <v>7</v>
      </c>
      <c r="AY742" s="259" t="str">
        <f t="shared" ca="1" si="129"/>
        <v>8. Ownership - Capital Costs</v>
      </c>
      <c r="AZ742" s="268" t="s">
        <v>1214</v>
      </c>
      <c r="BA742" s="259" t="s">
        <v>1249</v>
      </c>
      <c r="BB742" s="259">
        <v>2033</v>
      </c>
      <c r="BC742" s="259" t="str">
        <f t="shared" ca="1" si="140"/>
        <v>7_S729_Contingency_2033</v>
      </c>
      <c r="BD742" s="259" t="s">
        <v>540</v>
      </c>
      <c r="BE742" s="259"/>
      <c r="BF742" s="268" t="str">
        <f t="shared" si="137"/>
        <v>&gt;=0</v>
      </c>
      <c r="BG742" s="268" t="s">
        <v>85</v>
      </c>
      <c r="BH742" s="268" t="s">
        <v>85</v>
      </c>
    </row>
    <row r="743" spans="1:60" ht="13.5" hidden="1" customHeight="1" thickBot="1">
      <c r="A743" s="185"/>
      <c r="B743" s="584"/>
      <c r="C743" s="228"/>
      <c r="D743" s="585"/>
      <c r="E743" s="585"/>
      <c r="F743" s="456"/>
      <c r="G743" s="456"/>
      <c r="H743" s="456"/>
      <c r="I743" s="456"/>
      <c r="J743" s="456"/>
      <c r="K743" s="456"/>
      <c r="L743" s="456"/>
      <c r="M743" s="456"/>
      <c r="N743" s="456"/>
      <c r="O743" s="456"/>
      <c r="P743" s="456"/>
      <c r="Q743" s="456"/>
      <c r="R743" s="456"/>
      <c r="S743" s="456"/>
      <c r="T743" s="456"/>
      <c r="U743" s="456"/>
      <c r="V743" s="456"/>
      <c r="W743" s="456"/>
      <c r="X743" s="456"/>
      <c r="Y743" s="456"/>
      <c r="Z743" s="456"/>
      <c r="AA743" s="456"/>
      <c r="AB743" s="456"/>
      <c r="AC743" s="456"/>
      <c r="AD743" s="456"/>
      <c r="AE743" s="457"/>
      <c r="AF743" s="457"/>
      <c r="AG743" s="457"/>
      <c r="AH743" s="457"/>
      <c r="AI743" s="457"/>
      <c r="AJ743" s="457"/>
      <c r="AK743" s="457"/>
      <c r="AL743" s="457"/>
      <c r="AM743" s="457"/>
      <c r="AN743" s="457"/>
      <c r="AO743" s="458"/>
      <c r="AQ743" s="84" t="s">
        <v>395</v>
      </c>
      <c r="AU743" s="459" t="str">
        <f t="shared" ca="1" si="138"/>
        <v>T</v>
      </c>
      <c r="AV743" s="459">
        <f t="shared" si="141"/>
        <v>729</v>
      </c>
      <c r="AW743" s="259" t="str">
        <f t="shared" ca="1" si="139"/>
        <v>T729</v>
      </c>
      <c r="AX743" s="268">
        <f t="shared" si="136"/>
        <v>7</v>
      </c>
      <c r="AY743" s="259" t="str">
        <f t="shared" ca="1" si="129"/>
        <v>8. Ownership - Capital Costs</v>
      </c>
      <c r="AZ743" s="268" t="s">
        <v>1214</v>
      </c>
      <c r="BA743" s="259" t="s">
        <v>1249</v>
      </c>
      <c r="BB743" s="259">
        <v>2034</v>
      </c>
      <c r="BC743" s="259" t="str">
        <f t="shared" ca="1" si="140"/>
        <v>7_T729_Contingency_2034</v>
      </c>
      <c r="BD743" s="259" t="s">
        <v>540</v>
      </c>
      <c r="BE743" s="259"/>
      <c r="BF743" s="268" t="str">
        <f t="shared" si="137"/>
        <v>&gt;=0</v>
      </c>
      <c r="BG743" s="268" t="s">
        <v>85</v>
      </c>
      <c r="BH743" s="268" t="s">
        <v>85</v>
      </c>
    </row>
    <row r="744" spans="1:60" ht="13.5" hidden="1" customHeight="1" thickBot="1">
      <c r="A744" s="185"/>
      <c r="B744" s="584"/>
      <c r="C744" s="228"/>
      <c r="D744" s="585"/>
      <c r="E744" s="585"/>
      <c r="F744" s="456"/>
      <c r="G744" s="456"/>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456"/>
      <c r="AD744" s="456"/>
      <c r="AE744" s="457"/>
      <c r="AF744" s="457"/>
      <c r="AG744" s="457"/>
      <c r="AH744" s="457"/>
      <c r="AI744" s="457"/>
      <c r="AJ744" s="457"/>
      <c r="AK744" s="457"/>
      <c r="AL744" s="457"/>
      <c r="AM744" s="457"/>
      <c r="AN744" s="457"/>
      <c r="AO744" s="458"/>
      <c r="AQ744" s="84" t="s">
        <v>395</v>
      </c>
      <c r="AU744" s="459" t="str">
        <f t="shared" ca="1" si="138"/>
        <v>U</v>
      </c>
      <c r="AV744" s="459">
        <f t="shared" si="141"/>
        <v>729</v>
      </c>
      <c r="AW744" s="259" t="str">
        <f t="shared" ca="1" si="139"/>
        <v>U729</v>
      </c>
      <c r="AX744" s="268">
        <f t="shared" si="136"/>
        <v>7</v>
      </c>
      <c r="AY744" s="259" t="str">
        <f t="shared" ca="1" si="129"/>
        <v>8. Ownership - Capital Costs</v>
      </c>
      <c r="AZ744" s="268" t="s">
        <v>1214</v>
      </c>
      <c r="BA744" s="259" t="s">
        <v>1249</v>
      </c>
      <c r="BB744" s="259">
        <v>2035</v>
      </c>
      <c r="BC744" s="259" t="str">
        <f t="shared" ca="1" si="140"/>
        <v>7_U729_Contingency_2035</v>
      </c>
      <c r="BD744" s="259" t="s">
        <v>540</v>
      </c>
      <c r="BE744" s="259"/>
      <c r="BF744" s="268" t="str">
        <f t="shared" si="137"/>
        <v>&gt;=0</v>
      </c>
      <c r="BG744" s="268" t="s">
        <v>85</v>
      </c>
      <c r="BH744" s="268" t="s">
        <v>85</v>
      </c>
    </row>
    <row r="745" spans="1:60" ht="13.5" hidden="1" customHeight="1" thickBot="1">
      <c r="A745" s="185"/>
      <c r="B745" s="584"/>
      <c r="C745" s="228"/>
      <c r="D745" s="585"/>
      <c r="E745" s="585"/>
      <c r="F745" s="456"/>
      <c r="G745" s="456"/>
      <c r="H745" s="456"/>
      <c r="I745" s="456"/>
      <c r="J745" s="456"/>
      <c r="K745" s="456"/>
      <c r="L745" s="456"/>
      <c r="M745" s="456"/>
      <c r="N745" s="456"/>
      <c r="O745" s="456"/>
      <c r="P745" s="456"/>
      <c r="Q745" s="456"/>
      <c r="R745" s="456"/>
      <c r="S745" s="456"/>
      <c r="T745" s="456"/>
      <c r="U745" s="456"/>
      <c r="V745" s="456"/>
      <c r="W745" s="456"/>
      <c r="X745" s="456"/>
      <c r="Y745" s="456"/>
      <c r="Z745" s="456"/>
      <c r="AA745" s="456"/>
      <c r="AB745" s="456"/>
      <c r="AC745" s="456"/>
      <c r="AD745" s="456"/>
      <c r="AE745" s="457"/>
      <c r="AF745" s="457"/>
      <c r="AG745" s="457"/>
      <c r="AH745" s="457"/>
      <c r="AI745" s="457"/>
      <c r="AJ745" s="457"/>
      <c r="AK745" s="457"/>
      <c r="AL745" s="457"/>
      <c r="AM745" s="457"/>
      <c r="AN745" s="457"/>
      <c r="AO745" s="458"/>
      <c r="AQ745" s="84" t="s">
        <v>395</v>
      </c>
      <c r="AU745" s="459" t="str">
        <f t="shared" ca="1" si="138"/>
        <v>V</v>
      </c>
      <c r="AV745" s="459">
        <f t="shared" si="141"/>
        <v>729</v>
      </c>
      <c r="AW745" s="259" t="str">
        <f t="shared" ca="1" si="139"/>
        <v>V729</v>
      </c>
      <c r="AX745" s="268">
        <f t="shared" si="136"/>
        <v>7</v>
      </c>
      <c r="AY745" s="259" t="str">
        <f t="shared" ca="1" si="129"/>
        <v>8. Ownership - Capital Costs</v>
      </c>
      <c r="AZ745" s="268" t="s">
        <v>1214</v>
      </c>
      <c r="BA745" s="259" t="s">
        <v>1249</v>
      </c>
      <c r="BB745" s="259">
        <v>2036</v>
      </c>
      <c r="BC745" s="259" t="str">
        <f t="shared" ca="1" si="140"/>
        <v>7_V729_Contingency_2036</v>
      </c>
      <c r="BD745" s="259" t="s">
        <v>540</v>
      </c>
      <c r="BE745" s="259"/>
      <c r="BF745" s="268" t="str">
        <f t="shared" si="137"/>
        <v>&gt;=0</v>
      </c>
      <c r="BG745" s="268" t="s">
        <v>85</v>
      </c>
      <c r="BH745" s="268" t="s">
        <v>85</v>
      </c>
    </row>
    <row r="746" spans="1:60" ht="13.5" hidden="1" customHeight="1" thickBot="1">
      <c r="A746" s="185"/>
      <c r="B746" s="584"/>
      <c r="C746" s="228"/>
      <c r="D746" s="585"/>
      <c r="E746" s="585"/>
      <c r="F746" s="456"/>
      <c r="G746" s="456"/>
      <c r="H746" s="456"/>
      <c r="I746" s="456"/>
      <c r="J746" s="456"/>
      <c r="K746" s="456"/>
      <c r="L746" s="456"/>
      <c r="M746" s="456"/>
      <c r="N746" s="456"/>
      <c r="O746" s="456"/>
      <c r="P746" s="456"/>
      <c r="Q746" s="456"/>
      <c r="R746" s="456"/>
      <c r="S746" s="456"/>
      <c r="T746" s="456"/>
      <c r="U746" s="456"/>
      <c r="V746" s="456"/>
      <c r="W746" s="456"/>
      <c r="X746" s="456"/>
      <c r="Y746" s="456"/>
      <c r="Z746" s="456"/>
      <c r="AA746" s="456"/>
      <c r="AB746" s="456"/>
      <c r="AC746" s="456"/>
      <c r="AD746" s="456"/>
      <c r="AE746" s="457"/>
      <c r="AF746" s="457"/>
      <c r="AG746" s="457"/>
      <c r="AH746" s="457"/>
      <c r="AI746" s="457"/>
      <c r="AJ746" s="457"/>
      <c r="AK746" s="457"/>
      <c r="AL746" s="457"/>
      <c r="AM746" s="457"/>
      <c r="AN746" s="457"/>
      <c r="AO746" s="458"/>
      <c r="AQ746" s="84" t="s">
        <v>395</v>
      </c>
      <c r="AU746" s="459" t="str">
        <f t="shared" ca="1" si="138"/>
        <v>W</v>
      </c>
      <c r="AV746" s="459">
        <f t="shared" si="141"/>
        <v>729</v>
      </c>
      <c r="AW746" s="259" t="str">
        <f t="shared" ca="1" si="139"/>
        <v>W729</v>
      </c>
      <c r="AX746" s="268">
        <f t="shared" si="136"/>
        <v>7</v>
      </c>
      <c r="AY746" s="259" t="str">
        <f t="shared" ca="1" si="129"/>
        <v>8. Ownership - Capital Costs</v>
      </c>
      <c r="AZ746" s="268" t="s">
        <v>1214</v>
      </c>
      <c r="BA746" s="259" t="s">
        <v>1249</v>
      </c>
      <c r="BB746" s="259">
        <v>2037</v>
      </c>
      <c r="BC746" s="259" t="str">
        <f t="shared" ca="1" si="140"/>
        <v>7_W729_Contingency_2037</v>
      </c>
      <c r="BD746" s="259" t="s">
        <v>540</v>
      </c>
      <c r="BE746" s="259"/>
      <c r="BF746" s="268" t="str">
        <f t="shared" si="137"/>
        <v>&gt;=0</v>
      </c>
      <c r="BG746" s="268" t="s">
        <v>85</v>
      </c>
      <c r="BH746" s="268" t="s">
        <v>85</v>
      </c>
    </row>
    <row r="747" spans="1:60" ht="13.5" hidden="1" customHeight="1" thickBot="1">
      <c r="A747" s="185"/>
      <c r="B747" s="584"/>
      <c r="C747" s="228"/>
      <c r="D747" s="585"/>
      <c r="E747" s="585"/>
      <c r="F747" s="456"/>
      <c r="G747" s="456"/>
      <c r="H747" s="456"/>
      <c r="I747" s="456"/>
      <c r="J747" s="456"/>
      <c r="K747" s="456"/>
      <c r="L747" s="456"/>
      <c r="M747" s="456"/>
      <c r="N747" s="456"/>
      <c r="O747" s="456"/>
      <c r="P747" s="456"/>
      <c r="Q747" s="456"/>
      <c r="R747" s="456"/>
      <c r="S747" s="456"/>
      <c r="T747" s="456"/>
      <c r="U747" s="456"/>
      <c r="V747" s="456"/>
      <c r="W747" s="456"/>
      <c r="X747" s="456"/>
      <c r="Y747" s="456"/>
      <c r="Z747" s="456"/>
      <c r="AA747" s="456"/>
      <c r="AB747" s="456"/>
      <c r="AC747" s="456"/>
      <c r="AD747" s="456"/>
      <c r="AE747" s="457"/>
      <c r="AF747" s="457"/>
      <c r="AG747" s="457"/>
      <c r="AH747" s="457"/>
      <c r="AI747" s="457"/>
      <c r="AJ747" s="457"/>
      <c r="AK747" s="457"/>
      <c r="AL747" s="457"/>
      <c r="AM747" s="457"/>
      <c r="AN747" s="457"/>
      <c r="AO747" s="458"/>
      <c r="AQ747" s="84" t="s">
        <v>395</v>
      </c>
      <c r="AU747" s="459" t="str">
        <f t="shared" ca="1" si="138"/>
        <v>X</v>
      </c>
      <c r="AV747" s="459">
        <f t="shared" si="141"/>
        <v>729</v>
      </c>
      <c r="AW747" s="259" t="str">
        <f t="shared" ca="1" si="139"/>
        <v>X729</v>
      </c>
      <c r="AX747" s="268">
        <f t="shared" si="136"/>
        <v>7</v>
      </c>
      <c r="AY747" s="259" t="str">
        <f t="shared" ca="1" si="129"/>
        <v>8. Ownership - Capital Costs</v>
      </c>
      <c r="AZ747" s="268" t="s">
        <v>1214</v>
      </c>
      <c r="BA747" s="259" t="s">
        <v>1249</v>
      </c>
      <c r="BB747" s="259">
        <v>2038</v>
      </c>
      <c r="BC747" s="259" t="str">
        <f t="shared" ca="1" si="140"/>
        <v>7_X729_Contingency_2038</v>
      </c>
      <c r="BD747" s="259" t="s">
        <v>540</v>
      </c>
      <c r="BE747" s="259"/>
      <c r="BF747" s="268" t="str">
        <f t="shared" si="137"/>
        <v>&gt;=0</v>
      </c>
      <c r="BG747" s="268" t="s">
        <v>85</v>
      </c>
      <c r="BH747" s="268" t="s">
        <v>85</v>
      </c>
    </row>
    <row r="748" spans="1:60" ht="13.5" hidden="1" customHeight="1" thickBot="1">
      <c r="A748" s="185"/>
      <c r="B748" s="584"/>
      <c r="C748" s="228"/>
      <c r="D748" s="585"/>
      <c r="E748" s="585"/>
      <c r="F748" s="456"/>
      <c r="G748" s="456"/>
      <c r="H748" s="456"/>
      <c r="I748" s="456"/>
      <c r="J748" s="456"/>
      <c r="K748" s="456"/>
      <c r="L748" s="456"/>
      <c r="M748" s="456"/>
      <c r="N748" s="456"/>
      <c r="O748" s="456"/>
      <c r="P748" s="456"/>
      <c r="Q748" s="456"/>
      <c r="R748" s="456"/>
      <c r="S748" s="456"/>
      <c r="T748" s="456"/>
      <c r="U748" s="456"/>
      <c r="V748" s="456"/>
      <c r="W748" s="456"/>
      <c r="X748" s="456"/>
      <c r="Y748" s="456"/>
      <c r="Z748" s="456"/>
      <c r="AA748" s="456"/>
      <c r="AB748" s="456"/>
      <c r="AC748" s="456"/>
      <c r="AD748" s="456"/>
      <c r="AE748" s="457"/>
      <c r="AF748" s="457"/>
      <c r="AG748" s="457"/>
      <c r="AH748" s="457"/>
      <c r="AI748" s="457"/>
      <c r="AJ748" s="457"/>
      <c r="AK748" s="457"/>
      <c r="AL748" s="457"/>
      <c r="AM748" s="457"/>
      <c r="AN748" s="457"/>
      <c r="AO748" s="458"/>
      <c r="AQ748" s="84" t="s">
        <v>395</v>
      </c>
      <c r="AU748" s="459" t="str">
        <f t="shared" ca="1" si="138"/>
        <v>Y</v>
      </c>
      <c r="AV748" s="459">
        <f t="shared" si="141"/>
        <v>729</v>
      </c>
      <c r="AW748" s="259" t="str">
        <f t="shared" ca="1" si="139"/>
        <v>Y729</v>
      </c>
      <c r="AX748" s="268">
        <f t="shared" si="136"/>
        <v>7</v>
      </c>
      <c r="AY748" s="259" t="str">
        <f t="shared" ca="1" si="129"/>
        <v>8. Ownership - Capital Costs</v>
      </c>
      <c r="AZ748" s="268" t="s">
        <v>1214</v>
      </c>
      <c r="BA748" s="259" t="s">
        <v>1249</v>
      </c>
      <c r="BB748" s="259">
        <v>2039</v>
      </c>
      <c r="BC748" s="259" t="str">
        <f t="shared" ca="1" si="140"/>
        <v>7_Y729_Contingency_2039</v>
      </c>
      <c r="BD748" s="259" t="s">
        <v>540</v>
      </c>
      <c r="BE748" s="259"/>
      <c r="BF748" s="268" t="str">
        <f t="shared" si="137"/>
        <v>&gt;=0</v>
      </c>
      <c r="BG748" s="268" t="s">
        <v>85</v>
      </c>
      <c r="BH748" s="268" t="s">
        <v>85</v>
      </c>
    </row>
    <row r="749" spans="1:60" ht="13.5" hidden="1" customHeight="1" thickBot="1">
      <c r="A749" s="185"/>
      <c r="B749" s="584"/>
      <c r="C749" s="228"/>
      <c r="D749" s="585"/>
      <c r="E749" s="585"/>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7"/>
      <c r="AF749" s="457"/>
      <c r="AG749" s="457"/>
      <c r="AH749" s="457"/>
      <c r="AI749" s="457"/>
      <c r="AJ749" s="457"/>
      <c r="AK749" s="457"/>
      <c r="AL749" s="457"/>
      <c r="AM749" s="457"/>
      <c r="AN749" s="457"/>
      <c r="AO749" s="458"/>
      <c r="AQ749" s="84" t="s">
        <v>395</v>
      </c>
      <c r="AU749" s="459" t="str">
        <f t="shared" ca="1" si="138"/>
        <v>Z</v>
      </c>
      <c r="AV749" s="459">
        <f t="shared" si="141"/>
        <v>729</v>
      </c>
      <c r="AW749" s="259" t="str">
        <f t="shared" ca="1" si="139"/>
        <v>Z729</v>
      </c>
      <c r="AX749" s="268">
        <f t="shared" si="136"/>
        <v>7</v>
      </c>
      <c r="AY749" s="259" t="str">
        <f t="shared" ca="1" si="129"/>
        <v>8. Ownership - Capital Costs</v>
      </c>
      <c r="AZ749" s="268" t="s">
        <v>1214</v>
      </c>
      <c r="BA749" s="259" t="s">
        <v>1249</v>
      </c>
      <c r="BB749" s="259">
        <v>2040</v>
      </c>
      <c r="BC749" s="259" t="str">
        <f t="shared" ca="1" si="140"/>
        <v>7_Z729_Contingency_2040</v>
      </c>
      <c r="BD749" s="259" t="s">
        <v>540</v>
      </c>
      <c r="BE749" s="259"/>
      <c r="BF749" s="268" t="str">
        <f t="shared" si="137"/>
        <v>&gt;=0</v>
      </c>
      <c r="BG749" s="268" t="s">
        <v>85</v>
      </c>
      <c r="BH749" s="268" t="s">
        <v>85</v>
      </c>
    </row>
    <row r="750" spans="1:60" ht="13.5" hidden="1" customHeight="1" thickBot="1">
      <c r="A750" s="185"/>
      <c r="B750" s="584"/>
      <c r="C750" s="228"/>
      <c r="D750" s="585"/>
      <c r="E750" s="585"/>
      <c r="F750" s="456"/>
      <c r="G750" s="456"/>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457"/>
      <c r="AF750" s="457"/>
      <c r="AG750" s="457"/>
      <c r="AH750" s="457"/>
      <c r="AI750" s="457"/>
      <c r="AJ750" s="457"/>
      <c r="AK750" s="457"/>
      <c r="AL750" s="457"/>
      <c r="AM750" s="457"/>
      <c r="AN750" s="457"/>
      <c r="AO750" s="458"/>
      <c r="AQ750" s="84" t="s">
        <v>395</v>
      </c>
      <c r="AU750" s="459" t="str">
        <f t="shared" ca="1" si="138"/>
        <v>AA</v>
      </c>
      <c r="AV750" s="459">
        <f t="shared" si="141"/>
        <v>729</v>
      </c>
      <c r="AW750" s="259" t="str">
        <f t="shared" ca="1" si="139"/>
        <v>AA729</v>
      </c>
      <c r="AX750" s="268">
        <f t="shared" si="136"/>
        <v>7</v>
      </c>
      <c r="AY750" s="259" t="str">
        <f t="shared" ca="1" si="129"/>
        <v>8. Ownership - Capital Costs</v>
      </c>
      <c r="AZ750" s="268" t="s">
        <v>1214</v>
      </c>
      <c r="BA750" s="259" t="s">
        <v>1249</v>
      </c>
      <c r="BB750" s="259">
        <v>2041</v>
      </c>
      <c r="BC750" s="259" t="str">
        <f t="shared" ca="1" si="140"/>
        <v>7_AA729_Contingency_2041</v>
      </c>
      <c r="BD750" s="259" t="s">
        <v>540</v>
      </c>
      <c r="BE750" s="259"/>
      <c r="BF750" s="268" t="str">
        <f t="shared" si="137"/>
        <v>&gt;=0</v>
      </c>
      <c r="BG750" s="268" t="s">
        <v>85</v>
      </c>
      <c r="BH750" s="268" t="s">
        <v>85</v>
      </c>
    </row>
    <row r="751" spans="1:60" ht="13.5" hidden="1" customHeight="1" thickBot="1">
      <c r="A751" s="185"/>
      <c r="B751" s="584"/>
      <c r="C751" s="228"/>
      <c r="D751" s="585"/>
      <c r="E751" s="585"/>
      <c r="F751" s="456"/>
      <c r="G751" s="456"/>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7"/>
      <c r="AF751" s="457"/>
      <c r="AG751" s="457"/>
      <c r="AH751" s="457"/>
      <c r="AI751" s="457"/>
      <c r="AJ751" s="457"/>
      <c r="AK751" s="457"/>
      <c r="AL751" s="457"/>
      <c r="AM751" s="457"/>
      <c r="AN751" s="457"/>
      <c r="AO751" s="458"/>
      <c r="AQ751" s="84" t="s">
        <v>395</v>
      </c>
      <c r="AU751" s="459" t="str">
        <f t="shared" ca="1" si="138"/>
        <v>AB</v>
      </c>
      <c r="AV751" s="459">
        <f t="shared" si="141"/>
        <v>729</v>
      </c>
      <c r="AW751" s="259" t="str">
        <f t="shared" ca="1" si="139"/>
        <v>AB729</v>
      </c>
      <c r="AX751" s="268">
        <f t="shared" si="136"/>
        <v>7</v>
      </c>
      <c r="AY751" s="259" t="str">
        <f t="shared" ca="1" si="129"/>
        <v>8. Ownership - Capital Costs</v>
      </c>
      <c r="AZ751" s="268" t="s">
        <v>1214</v>
      </c>
      <c r="BA751" s="259" t="s">
        <v>1249</v>
      </c>
      <c r="BB751" s="259">
        <v>2042</v>
      </c>
      <c r="BC751" s="259" t="str">
        <f t="shared" ca="1" si="140"/>
        <v>7_AB729_Contingency_2042</v>
      </c>
      <c r="BD751" s="259" t="s">
        <v>540</v>
      </c>
      <c r="BE751" s="259"/>
      <c r="BF751" s="268" t="str">
        <f t="shared" si="137"/>
        <v>&gt;=0</v>
      </c>
      <c r="BG751" s="268" t="s">
        <v>85</v>
      </c>
      <c r="BH751" s="268" t="s">
        <v>85</v>
      </c>
    </row>
    <row r="752" spans="1:60" ht="13.5" hidden="1" customHeight="1" thickBot="1">
      <c r="A752" s="185"/>
      <c r="B752" s="584"/>
      <c r="C752" s="228"/>
      <c r="D752" s="585"/>
      <c r="E752" s="585"/>
      <c r="F752" s="456"/>
      <c r="G752" s="456"/>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7"/>
      <c r="AF752" s="457"/>
      <c r="AG752" s="457"/>
      <c r="AH752" s="457"/>
      <c r="AI752" s="457"/>
      <c r="AJ752" s="457"/>
      <c r="AK752" s="457"/>
      <c r="AL752" s="457"/>
      <c r="AM752" s="457"/>
      <c r="AN752" s="457"/>
      <c r="AO752" s="458"/>
      <c r="AQ752" s="84" t="s">
        <v>395</v>
      </c>
      <c r="AU752" s="459" t="str">
        <f t="shared" ca="1" si="138"/>
        <v>AC</v>
      </c>
      <c r="AV752" s="459">
        <f t="shared" si="141"/>
        <v>729</v>
      </c>
      <c r="AW752" s="259" t="str">
        <f t="shared" ca="1" si="139"/>
        <v>AC729</v>
      </c>
      <c r="AX752" s="268">
        <f t="shared" si="136"/>
        <v>7</v>
      </c>
      <c r="AY752" s="259" t="str">
        <f t="shared" ca="1" si="129"/>
        <v>8. Ownership - Capital Costs</v>
      </c>
      <c r="AZ752" s="268" t="s">
        <v>1214</v>
      </c>
      <c r="BA752" s="259" t="s">
        <v>1249</v>
      </c>
      <c r="BB752" s="259">
        <v>2043</v>
      </c>
      <c r="BC752" s="259" t="str">
        <f t="shared" ca="1" si="140"/>
        <v>7_AC729_Contingency_2043</v>
      </c>
      <c r="BD752" s="259" t="s">
        <v>540</v>
      </c>
      <c r="BE752" s="259"/>
      <c r="BF752" s="268" t="str">
        <f t="shared" si="137"/>
        <v>&gt;=0</v>
      </c>
      <c r="BG752" s="268" t="s">
        <v>85</v>
      </c>
      <c r="BH752" s="268" t="s">
        <v>85</v>
      </c>
    </row>
    <row r="753" spans="1:60" ht="13.5" hidden="1" customHeight="1" thickBot="1">
      <c r="A753" s="185"/>
      <c r="B753" s="584"/>
      <c r="C753" s="228"/>
      <c r="D753" s="585"/>
      <c r="E753" s="585"/>
      <c r="F753" s="456"/>
      <c r="G753" s="456"/>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7"/>
      <c r="AF753" s="457"/>
      <c r="AG753" s="457"/>
      <c r="AH753" s="457"/>
      <c r="AI753" s="457"/>
      <c r="AJ753" s="457"/>
      <c r="AK753" s="457"/>
      <c r="AL753" s="457"/>
      <c r="AM753" s="457"/>
      <c r="AN753" s="457"/>
      <c r="AO753" s="458"/>
      <c r="AQ753" s="84" t="s">
        <v>395</v>
      </c>
      <c r="AU753" s="459" t="str">
        <f t="shared" ca="1" si="138"/>
        <v>AD</v>
      </c>
      <c r="AV753" s="459">
        <f t="shared" si="141"/>
        <v>729</v>
      </c>
      <c r="AW753" s="259" t="str">
        <f t="shared" ca="1" si="139"/>
        <v>AD729</v>
      </c>
      <c r="AX753" s="268">
        <f t="shared" si="136"/>
        <v>7</v>
      </c>
      <c r="AY753" s="259" t="str">
        <f t="shared" ca="1" si="129"/>
        <v>8. Ownership - Capital Costs</v>
      </c>
      <c r="AZ753" s="268" t="s">
        <v>1214</v>
      </c>
      <c r="BA753" s="259" t="s">
        <v>1249</v>
      </c>
      <c r="BB753" s="259">
        <v>2044</v>
      </c>
      <c r="BC753" s="259" t="str">
        <f t="shared" ca="1" si="140"/>
        <v>7_AD729_Contingency_2044</v>
      </c>
      <c r="BD753" s="259" t="s">
        <v>540</v>
      </c>
      <c r="BE753" s="259"/>
      <c r="BF753" s="268" t="str">
        <f t="shared" si="137"/>
        <v>&gt;=0</v>
      </c>
      <c r="BG753" s="268" t="s">
        <v>85</v>
      </c>
      <c r="BH753" s="268" t="s">
        <v>85</v>
      </c>
    </row>
    <row r="754" spans="1:60" ht="13.5" hidden="1" customHeight="1" thickBot="1">
      <c r="A754" s="185"/>
      <c r="B754" s="584"/>
      <c r="C754" s="228"/>
      <c r="D754" s="585"/>
      <c r="E754" s="585"/>
      <c r="F754" s="456"/>
      <c r="G754" s="456"/>
      <c r="H754" s="456"/>
      <c r="I754" s="456"/>
      <c r="J754" s="456"/>
      <c r="K754" s="456"/>
      <c r="L754" s="456"/>
      <c r="M754" s="456"/>
      <c r="N754" s="456"/>
      <c r="O754" s="456"/>
      <c r="P754" s="456"/>
      <c r="Q754" s="456"/>
      <c r="R754" s="456"/>
      <c r="S754" s="456"/>
      <c r="T754" s="456"/>
      <c r="U754" s="456"/>
      <c r="V754" s="456"/>
      <c r="W754" s="456"/>
      <c r="X754" s="456"/>
      <c r="Y754" s="456"/>
      <c r="Z754" s="456"/>
      <c r="AA754" s="456"/>
      <c r="AB754" s="456"/>
      <c r="AC754" s="456"/>
      <c r="AD754" s="456"/>
      <c r="AE754" s="457"/>
      <c r="AF754" s="457"/>
      <c r="AG754" s="457"/>
      <c r="AH754" s="457"/>
      <c r="AI754" s="457"/>
      <c r="AJ754" s="457"/>
      <c r="AK754" s="457"/>
      <c r="AL754" s="457"/>
      <c r="AM754" s="457"/>
      <c r="AN754" s="457"/>
      <c r="AO754" s="458"/>
      <c r="AQ754" s="84" t="s">
        <v>395</v>
      </c>
      <c r="AU754" s="459" t="str">
        <f t="shared" ca="1" si="138"/>
        <v>AE</v>
      </c>
      <c r="AV754" s="459">
        <f t="shared" si="141"/>
        <v>729</v>
      </c>
      <c r="AW754" s="259" t="str">
        <f t="shared" ca="1" si="139"/>
        <v>AE729</v>
      </c>
      <c r="AX754" s="268">
        <f t="shared" si="136"/>
        <v>7</v>
      </c>
      <c r="AY754" s="259" t="str">
        <f t="shared" ca="1" si="129"/>
        <v>8. Ownership - Capital Costs</v>
      </c>
      <c r="AZ754" s="268" t="s">
        <v>1214</v>
      </c>
      <c r="BA754" s="259" t="s">
        <v>1249</v>
      </c>
      <c r="BB754" s="259">
        <v>2045</v>
      </c>
      <c r="BC754" s="259" t="str">
        <f t="shared" ca="1" si="140"/>
        <v>7_AE729_Contingency_2045</v>
      </c>
      <c r="BD754" s="259" t="s">
        <v>540</v>
      </c>
      <c r="BE754" s="259"/>
      <c r="BF754" s="268" t="str">
        <f t="shared" si="137"/>
        <v>&gt;=0</v>
      </c>
      <c r="BG754" s="268" t="s">
        <v>85</v>
      </c>
      <c r="BH754" s="268" t="s">
        <v>85</v>
      </c>
    </row>
    <row r="755" spans="1:60" ht="13.5" hidden="1" customHeight="1" thickBot="1">
      <c r="A755" s="185"/>
      <c r="B755" s="584"/>
      <c r="C755" s="228"/>
      <c r="D755" s="585"/>
      <c r="E755" s="585"/>
      <c r="F755" s="456"/>
      <c r="G755" s="456"/>
      <c r="H755" s="456"/>
      <c r="I755" s="456"/>
      <c r="J755" s="456"/>
      <c r="K755" s="456"/>
      <c r="L755" s="456"/>
      <c r="M755" s="456"/>
      <c r="N755" s="456"/>
      <c r="O755" s="456"/>
      <c r="P755" s="456"/>
      <c r="Q755" s="456"/>
      <c r="R755" s="456"/>
      <c r="S755" s="456"/>
      <c r="T755" s="456"/>
      <c r="U755" s="456"/>
      <c r="V755" s="456"/>
      <c r="W755" s="456"/>
      <c r="X755" s="456"/>
      <c r="Y755" s="456"/>
      <c r="Z755" s="456"/>
      <c r="AA755" s="456"/>
      <c r="AB755" s="456"/>
      <c r="AC755" s="456"/>
      <c r="AD755" s="456"/>
      <c r="AE755" s="457"/>
      <c r="AF755" s="457"/>
      <c r="AG755" s="457"/>
      <c r="AH755" s="457"/>
      <c r="AI755" s="457"/>
      <c r="AJ755" s="457"/>
      <c r="AK755" s="457"/>
      <c r="AL755" s="457"/>
      <c r="AM755" s="457"/>
      <c r="AN755" s="457"/>
      <c r="AO755" s="458"/>
      <c r="AQ755" s="84" t="s">
        <v>395</v>
      </c>
      <c r="AU755" s="459" t="str">
        <f t="shared" ca="1" si="138"/>
        <v>AF</v>
      </c>
      <c r="AV755" s="459">
        <f t="shared" si="141"/>
        <v>729</v>
      </c>
      <c r="AW755" s="259" t="str">
        <f t="shared" ca="1" si="139"/>
        <v>AF729</v>
      </c>
      <c r="AX755" s="268">
        <f t="shared" si="136"/>
        <v>7</v>
      </c>
      <c r="AY755" s="259" t="str">
        <f t="shared" ca="1" si="129"/>
        <v>8. Ownership - Capital Costs</v>
      </c>
      <c r="AZ755" s="268" t="s">
        <v>1214</v>
      </c>
      <c r="BA755" s="259" t="s">
        <v>1249</v>
      </c>
      <c r="BB755" s="259">
        <v>2046</v>
      </c>
      <c r="BC755" s="259" t="str">
        <f t="shared" ca="1" si="140"/>
        <v>7_AF729_Contingency_2046</v>
      </c>
      <c r="BD755" s="259" t="s">
        <v>540</v>
      </c>
      <c r="BE755" s="259"/>
      <c r="BF755" s="268" t="str">
        <f t="shared" si="137"/>
        <v>&gt;=0</v>
      </c>
      <c r="BG755" s="268" t="s">
        <v>85</v>
      </c>
      <c r="BH755" s="268" t="s">
        <v>85</v>
      </c>
    </row>
    <row r="756" spans="1:60" ht="13.5" hidden="1" customHeight="1" thickBot="1">
      <c r="A756" s="185"/>
      <c r="B756" s="584"/>
      <c r="C756" s="228"/>
      <c r="D756" s="585"/>
      <c r="E756" s="585"/>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7"/>
      <c r="AF756" s="457"/>
      <c r="AG756" s="457"/>
      <c r="AH756" s="457"/>
      <c r="AI756" s="457"/>
      <c r="AJ756" s="457"/>
      <c r="AK756" s="457"/>
      <c r="AL756" s="457"/>
      <c r="AM756" s="457"/>
      <c r="AN756" s="457"/>
      <c r="AO756" s="458"/>
      <c r="AQ756" s="84" t="s">
        <v>395</v>
      </c>
      <c r="AU756" s="459" t="str">
        <f t="shared" ca="1" si="138"/>
        <v>AG</v>
      </c>
      <c r="AV756" s="459">
        <f t="shared" si="141"/>
        <v>729</v>
      </c>
      <c r="AW756" s="259" t="str">
        <f t="shared" ca="1" si="139"/>
        <v>AG729</v>
      </c>
      <c r="AX756" s="268">
        <f t="shared" si="136"/>
        <v>7</v>
      </c>
      <c r="AY756" s="259" t="str">
        <f t="shared" ref="AY756:AY819" ca="1" si="142">MID(CELL("filename",AX756),FIND("]",CELL("filename",AX756))+1,256)</f>
        <v>8. Ownership - Capital Costs</v>
      </c>
      <c r="AZ756" s="268" t="s">
        <v>1214</v>
      </c>
      <c r="BA756" s="259" t="s">
        <v>1249</v>
      </c>
      <c r="BB756" s="259">
        <v>2047</v>
      </c>
      <c r="BC756" s="259" t="str">
        <f t="shared" ca="1" si="140"/>
        <v>7_AG729_Contingency_2047</v>
      </c>
      <c r="BD756" s="259" t="s">
        <v>540</v>
      </c>
      <c r="BE756" s="259"/>
      <c r="BF756" s="268" t="str">
        <f t="shared" si="137"/>
        <v>&gt;=0</v>
      </c>
      <c r="BG756" s="268" t="s">
        <v>85</v>
      </c>
      <c r="BH756" s="268" t="s">
        <v>85</v>
      </c>
    </row>
    <row r="757" spans="1:60" ht="13.5" hidden="1" customHeight="1" thickBot="1">
      <c r="A757" s="185"/>
      <c r="B757" s="584"/>
      <c r="C757" s="228"/>
      <c r="D757" s="585"/>
      <c r="E757" s="585"/>
      <c r="F757" s="456"/>
      <c r="G757" s="456"/>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457"/>
      <c r="AF757" s="457"/>
      <c r="AG757" s="457"/>
      <c r="AH757" s="457"/>
      <c r="AI757" s="457"/>
      <c r="AJ757" s="457"/>
      <c r="AK757" s="457"/>
      <c r="AL757" s="457"/>
      <c r="AM757" s="457"/>
      <c r="AN757" s="457"/>
      <c r="AO757" s="458"/>
      <c r="AQ757" s="84" t="s">
        <v>395</v>
      </c>
      <c r="AU757" s="459" t="str">
        <f t="shared" ca="1" si="138"/>
        <v>AH</v>
      </c>
      <c r="AV757" s="459">
        <f t="shared" si="141"/>
        <v>729</v>
      </c>
      <c r="AW757" s="259" t="str">
        <f t="shared" ca="1" si="139"/>
        <v>AH729</v>
      </c>
      <c r="AX757" s="268">
        <f t="shared" si="136"/>
        <v>7</v>
      </c>
      <c r="AY757" s="259" t="str">
        <f t="shared" ca="1" si="142"/>
        <v>8. Ownership - Capital Costs</v>
      </c>
      <c r="AZ757" s="268" t="s">
        <v>1214</v>
      </c>
      <c r="BA757" s="259" t="s">
        <v>1249</v>
      </c>
      <c r="BB757" s="259">
        <v>2048</v>
      </c>
      <c r="BC757" s="259" t="str">
        <f t="shared" ca="1" si="140"/>
        <v>7_AH729_Contingency_2048</v>
      </c>
      <c r="BD757" s="259" t="s">
        <v>540</v>
      </c>
      <c r="BE757" s="259"/>
      <c r="BF757" s="268" t="str">
        <f t="shared" si="137"/>
        <v>&gt;=0</v>
      </c>
      <c r="BG757" s="268" t="s">
        <v>85</v>
      </c>
      <c r="BH757" s="268" t="s">
        <v>85</v>
      </c>
    </row>
    <row r="758" spans="1:60" ht="13.5" hidden="1" customHeight="1" thickBot="1">
      <c r="A758" s="185"/>
      <c r="B758" s="584"/>
      <c r="C758" s="228"/>
      <c r="D758" s="585"/>
      <c r="E758" s="585"/>
      <c r="F758" s="456"/>
      <c r="G758" s="456"/>
      <c r="H758" s="456"/>
      <c r="I758" s="456"/>
      <c r="J758" s="456"/>
      <c r="K758" s="456"/>
      <c r="L758" s="456"/>
      <c r="M758" s="456"/>
      <c r="N758" s="456"/>
      <c r="O758" s="456"/>
      <c r="P758" s="456"/>
      <c r="Q758" s="456"/>
      <c r="R758" s="456"/>
      <c r="S758" s="456"/>
      <c r="T758" s="456"/>
      <c r="U758" s="456"/>
      <c r="V758" s="456"/>
      <c r="W758" s="456"/>
      <c r="X758" s="456"/>
      <c r="Y758" s="456"/>
      <c r="Z758" s="456"/>
      <c r="AA758" s="456"/>
      <c r="AB758" s="456"/>
      <c r="AC758" s="456"/>
      <c r="AD758" s="456"/>
      <c r="AE758" s="457"/>
      <c r="AF758" s="457"/>
      <c r="AG758" s="457"/>
      <c r="AH758" s="457"/>
      <c r="AI758" s="457"/>
      <c r="AJ758" s="457"/>
      <c r="AK758" s="457"/>
      <c r="AL758" s="457"/>
      <c r="AM758" s="457"/>
      <c r="AN758" s="457"/>
      <c r="AO758" s="458"/>
      <c r="AQ758" s="84" t="s">
        <v>395</v>
      </c>
      <c r="AU758" s="459" t="str">
        <f t="shared" ca="1" si="138"/>
        <v>AI</v>
      </c>
      <c r="AV758" s="459">
        <f t="shared" si="141"/>
        <v>729</v>
      </c>
      <c r="AW758" s="259" t="str">
        <f t="shared" ca="1" si="139"/>
        <v>AI729</v>
      </c>
      <c r="AX758" s="268">
        <f t="shared" si="136"/>
        <v>7</v>
      </c>
      <c r="AY758" s="259" t="str">
        <f t="shared" ca="1" si="142"/>
        <v>8. Ownership - Capital Costs</v>
      </c>
      <c r="AZ758" s="268" t="s">
        <v>1214</v>
      </c>
      <c r="BA758" s="259" t="s">
        <v>1249</v>
      </c>
      <c r="BB758" s="259">
        <v>2049</v>
      </c>
      <c r="BC758" s="259" t="str">
        <f t="shared" ca="1" si="140"/>
        <v>7_AI729_Contingency_2049</v>
      </c>
      <c r="BD758" s="259" t="s">
        <v>540</v>
      </c>
      <c r="BE758" s="259"/>
      <c r="BF758" s="268" t="str">
        <f t="shared" si="137"/>
        <v>&gt;=0</v>
      </c>
      <c r="BG758" s="268" t="s">
        <v>85</v>
      </c>
      <c r="BH758" s="268" t="s">
        <v>85</v>
      </c>
    </row>
    <row r="759" spans="1:60" ht="13.5" hidden="1" customHeight="1" thickBot="1">
      <c r="A759" s="185"/>
      <c r="B759" s="584"/>
      <c r="C759" s="228"/>
      <c r="D759" s="585"/>
      <c r="E759" s="585"/>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456"/>
      <c r="AD759" s="456"/>
      <c r="AE759" s="457"/>
      <c r="AF759" s="457"/>
      <c r="AG759" s="457"/>
      <c r="AH759" s="457"/>
      <c r="AI759" s="457"/>
      <c r="AJ759" s="457"/>
      <c r="AK759" s="457"/>
      <c r="AL759" s="457"/>
      <c r="AM759" s="457"/>
      <c r="AN759" s="457"/>
      <c r="AO759" s="458"/>
      <c r="AQ759" s="84" t="s">
        <v>395</v>
      </c>
      <c r="AU759" s="459" t="str">
        <f t="shared" ca="1" si="138"/>
        <v>AJ</v>
      </c>
      <c r="AV759" s="459">
        <f t="shared" si="141"/>
        <v>729</v>
      </c>
      <c r="AW759" s="259" t="str">
        <f t="shared" ca="1" si="139"/>
        <v>AJ729</v>
      </c>
      <c r="AX759" s="268">
        <f t="shared" si="136"/>
        <v>7</v>
      </c>
      <c r="AY759" s="259" t="str">
        <f t="shared" ca="1" si="142"/>
        <v>8. Ownership - Capital Costs</v>
      </c>
      <c r="AZ759" s="268" t="s">
        <v>1214</v>
      </c>
      <c r="BA759" s="259" t="s">
        <v>1249</v>
      </c>
      <c r="BB759" s="259">
        <v>2050</v>
      </c>
      <c r="BC759" s="259" t="str">
        <f t="shared" ca="1" si="140"/>
        <v>7_AJ729_Contingency_2050</v>
      </c>
      <c r="BD759" s="259" t="s">
        <v>540</v>
      </c>
      <c r="BE759" s="259"/>
      <c r="BF759" s="268" t="str">
        <f t="shared" si="137"/>
        <v>&gt;=0</v>
      </c>
      <c r="BG759" s="268" t="s">
        <v>85</v>
      </c>
      <c r="BH759" s="268" t="s">
        <v>85</v>
      </c>
    </row>
    <row r="760" spans="1:60" ht="13.5" hidden="1" customHeight="1" thickBot="1">
      <c r="A760" s="185"/>
      <c r="B760" s="584"/>
      <c r="C760" s="228"/>
      <c r="D760" s="585"/>
      <c r="E760" s="585"/>
      <c r="F760" s="456"/>
      <c r="G760" s="456"/>
      <c r="H760" s="456"/>
      <c r="I760" s="456"/>
      <c r="J760" s="456"/>
      <c r="K760" s="456"/>
      <c r="L760" s="456"/>
      <c r="M760" s="456"/>
      <c r="N760" s="456"/>
      <c r="O760" s="456"/>
      <c r="P760" s="456"/>
      <c r="Q760" s="456"/>
      <c r="R760" s="456"/>
      <c r="S760" s="456"/>
      <c r="T760" s="456"/>
      <c r="U760" s="456"/>
      <c r="V760" s="456"/>
      <c r="W760" s="456"/>
      <c r="X760" s="456"/>
      <c r="Y760" s="456"/>
      <c r="Z760" s="456"/>
      <c r="AA760" s="456"/>
      <c r="AB760" s="456"/>
      <c r="AC760" s="456"/>
      <c r="AD760" s="456"/>
      <c r="AE760" s="457"/>
      <c r="AF760" s="457"/>
      <c r="AG760" s="457"/>
      <c r="AH760" s="457"/>
      <c r="AI760" s="457"/>
      <c r="AJ760" s="457"/>
      <c r="AK760" s="457"/>
      <c r="AL760" s="457"/>
      <c r="AM760" s="457"/>
      <c r="AN760" s="457"/>
      <c r="AO760" s="458"/>
      <c r="AQ760" s="84" t="s">
        <v>395</v>
      </c>
      <c r="AU760" s="459" t="str">
        <f t="shared" ca="1" si="138"/>
        <v>AK</v>
      </c>
      <c r="AV760" s="459">
        <f t="shared" si="141"/>
        <v>729</v>
      </c>
      <c r="AW760" s="259" t="str">
        <f t="shared" ca="1" si="139"/>
        <v>AK729</v>
      </c>
      <c r="AX760" s="268">
        <f t="shared" si="136"/>
        <v>7</v>
      </c>
      <c r="AY760" s="259" t="str">
        <f t="shared" ca="1" si="142"/>
        <v>8. Ownership - Capital Costs</v>
      </c>
      <c r="AZ760" s="268" t="s">
        <v>1214</v>
      </c>
      <c r="BA760" s="259" t="s">
        <v>1249</v>
      </c>
      <c r="BB760" s="259">
        <v>2051</v>
      </c>
      <c r="BC760" s="259" t="str">
        <f t="shared" ca="1" si="140"/>
        <v>7_AK729_Contingency_2051</v>
      </c>
      <c r="BD760" s="259" t="s">
        <v>540</v>
      </c>
      <c r="BE760" s="259"/>
      <c r="BF760" s="268" t="str">
        <f t="shared" si="137"/>
        <v>&gt;=0</v>
      </c>
      <c r="BG760" s="268" t="s">
        <v>85</v>
      </c>
      <c r="BH760" s="268" t="s">
        <v>85</v>
      </c>
    </row>
    <row r="761" spans="1:60" ht="13.5" hidden="1" customHeight="1" thickBot="1">
      <c r="A761" s="185"/>
      <c r="B761" s="584"/>
      <c r="C761" s="228"/>
      <c r="D761" s="585"/>
      <c r="E761" s="585"/>
      <c r="F761" s="456"/>
      <c r="G761" s="456"/>
      <c r="H761" s="456"/>
      <c r="I761" s="456"/>
      <c r="J761" s="456"/>
      <c r="K761" s="456"/>
      <c r="L761" s="456"/>
      <c r="M761" s="456"/>
      <c r="N761" s="456"/>
      <c r="O761" s="456"/>
      <c r="P761" s="456"/>
      <c r="Q761" s="456"/>
      <c r="R761" s="456"/>
      <c r="S761" s="456"/>
      <c r="T761" s="456"/>
      <c r="U761" s="456"/>
      <c r="V761" s="456"/>
      <c r="W761" s="456"/>
      <c r="X761" s="456"/>
      <c r="Y761" s="456"/>
      <c r="Z761" s="456"/>
      <c r="AA761" s="456"/>
      <c r="AB761" s="456"/>
      <c r="AC761" s="456"/>
      <c r="AD761" s="456"/>
      <c r="AE761" s="457"/>
      <c r="AF761" s="457"/>
      <c r="AG761" s="457"/>
      <c r="AH761" s="457"/>
      <c r="AI761" s="457"/>
      <c r="AJ761" s="457"/>
      <c r="AK761" s="457"/>
      <c r="AL761" s="457"/>
      <c r="AM761" s="457"/>
      <c r="AN761" s="457"/>
      <c r="AO761" s="458"/>
      <c r="AQ761" s="84" t="s">
        <v>395</v>
      </c>
      <c r="AU761" s="459" t="str">
        <f t="shared" ca="1" si="138"/>
        <v>AL</v>
      </c>
      <c r="AV761" s="459">
        <f t="shared" si="141"/>
        <v>729</v>
      </c>
      <c r="AW761" s="259" t="str">
        <f t="shared" ca="1" si="139"/>
        <v>AL729</v>
      </c>
      <c r="AX761" s="268">
        <f t="shared" si="136"/>
        <v>7</v>
      </c>
      <c r="AY761" s="259" t="str">
        <f t="shared" ca="1" si="142"/>
        <v>8. Ownership - Capital Costs</v>
      </c>
      <c r="AZ761" s="268" t="s">
        <v>1214</v>
      </c>
      <c r="BA761" s="259" t="s">
        <v>1249</v>
      </c>
      <c r="BB761" s="259">
        <v>2052</v>
      </c>
      <c r="BC761" s="259" t="str">
        <f t="shared" ca="1" si="140"/>
        <v>7_AL729_Contingency_2052</v>
      </c>
      <c r="BD761" s="259" t="s">
        <v>540</v>
      </c>
      <c r="BE761" s="259"/>
      <c r="BF761" s="268" t="str">
        <f t="shared" si="137"/>
        <v>&gt;=0</v>
      </c>
      <c r="BG761" s="268" t="s">
        <v>85</v>
      </c>
      <c r="BH761" s="268" t="s">
        <v>85</v>
      </c>
    </row>
    <row r="762" spans="1:60" ht="13.5" hidden="1" customHeight="1" thickBot="1">
      <c r="A762" s="185"/>
      <c r="B762" s="584"/>
      <c r="C762" s="228"/>
      <c r="D762" s="585"/>
      <c r="E762" s="585"/>
      <c r="F762" s="456"/>
      <c r="G762" s="456"/>
      <c r="H762" s="456"/>
      <c r="I762" s="456"/>
      <c r="J762" s="456"/>
      <c r="K762" s="456"/>
      <c r="L762" s="456"/>
      <c r="M762" s="456"/>
      <c r="N762" s="456"/>
      <c r="O762" s="456"/>
      <c r="P762" s="456"/>
      <c r="Q762" s="456"/>
      <c r="R762" s="456"/>
      <c r="S762" s="456"/>
      <c r="T762" s="456"/>
      <c r="U762" s="456"/>
      <c r="V762" s="456"/>
      <c r="W762" s="456"/>
      <c r="X762" s="456"/>
      <c r="Y762" s="456"/>
      <c r="Z762" s="456"/>
      <c r="AA762" s="456"/>
      <c r="AB762" s="456"/>
      <c r="AC762" s="456"/>
      <c r="AD762" s="456"/>
      <c r="AE762" s="457"/>
      <c r="AF762" s="457"/>
      <c r="AG762" s="457"/>
      <c r="AH762" s="457"/>
      <c r="AI762" s="457"/>
      <c r="AJ762" s="457"/>
      <c r="AK762" s="457"/>
      <c r="AL762" s="457"/>
      <c r="AM762" s="457"/>
      <c r="AN762" s="457"/>
      <c r="AO762" s="458"/>
      <c r="AQ762" s="84" t="s">
        <v>395</v>
      </c>
      <c r="AU762" s="459" t="str">
        <f t="shared" ca="1" si="138"/>
        <v>AM</v>
      </c>
      <c r="AV762" s="459">
        <f t="shared" si="141"/>
        <v>729</v>
      </c>
      <c r="AW762" s="259" t="str">
        <f t="shared" ca="1" si="139"/>
        <v>AM729</v>
      </c>
      <c r="AX762" s="268">
        <f t="shared" si="136"/>
        <v>7</v>
      </c>
      <c r="AY762" s="259" t="str">
        <f t="shared" ca="1" si="142"/>
        <v>8. Ownership - Capital Costs</v>
      </c>
      <c r="AZ762" s="268" t="s">
        <v>1214</v>
      </c>
      <c r="BA762" s="259" t="s">
        <v>1249</v>
      </c>
      <c r="BB762" s="259">
        <v>2053</v>
      </c>
      <c r="BC762" s="259" t="str">
        <f t="shared" ca="1" si="140"/>
        <v>7_AM729_Contingency_2053</v>
      </c>
      <c r="BD762" s="259" t="s">
        <v>540</v>
      </c>
      <c r="BE762" s="259"/>
      <c r="BF762" s="268" t="str">
        <f t="shared" si="137"/>
        <v>&gt;=0</v>
      </c>
      <c r="BG762" s="268" t="s">
        <v>85</v>
      </c>
      <c r="BH762" s="268" t="s">
        <v>85</v>
      </c>
    </row>
    <row r="763" spans="1:60" ht="13.5" hidden="1" customHeight="1" thickBot="1">
      <c r="A763" s="185"/>
      <c r="B763" s="584"/>
      <c r="C763" s="228"/>
      <c r="D763" s="585"/>
      <c r="E763" s="585"/>
      <c r="F763" s="456"/>
      <c r="G763" s="456"/>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457"/>
      <c r="AF763" s="457"/>
      <c r="AG763" s="457"/>
      <c r="AH763" s="457"/>
      <c r="AI763" s="457"/>
      <c r="AJ763" s="457"/>
      <c r="AK763" s="457"/>
      <c r="AL763" s="457"/>
      <c r="AM763" s="457"/>
      <c r="AN763" s="457"/>
      <c r="AO763" s="458"/>
      <c r="AQ763" s="84" t="s">
        <v>395</v>
      </c>
      <c r="AU763" s="459" t="str">
        <f t="shared" ca="1" si="138"/>
        <v>AN</v>
      </c>
      <c r="AV763" s="459">
        <f t="shared" si="141"/>
        <v>729</v>
      </c>
      <c r="AW763" s="259" t="str">
        <f t="shared" ca="1" si="139"/>
        <v>AN729</v>
      </c>
      <c r="AX763" s="268">
        <f t="shared" si="136"/>
        <v>7</v>
      </c>
      <c r="AY763" s="259" t="str">
        <f t="shared" ca="1" si="142"/>
        <v>8. Ownership - Capital Costs</v>
      </c>
      <c r="AZ763" s="268" t="s">
        <v>1214</v>
      </c>
      <c r="BA763" s="259" t="s">
        <v>1249</v>
      </c>
      <c r="BB763" s="259">
        <v>2054</v>
      </c>
      <c r="BC763" s="259" t="str">
        <f t="shared" ca="1" si="140"/>
        <v>7_AN729_Contingency_2054</v>
      </c>
      <c r="BD763" s="259" t="s">
        <v>540</v>
      </c>
      <c r="BE763" s="259"/>
      <c r="BF763" s="268" t="str">
        <f t="shared" si="137"/>
        <v>&gt;=0</v>
      </c>
      <c r="BG763" s="268" t="s">
        <v>85</v>
      </c>
      <c r="BH763" s="268" t="s">
        <v>85</v>
      </c>
    </row>
    <row r="764" spans="1:60" ht="13.5" hidden="1" customHeight="1" thickBot="1">
      <c r="A764" s="185"/>
      <c r="B764" s="584"/>
      <c r="C764" s="228"/>
      <c r="D764" s="585"/>
      <c r="E764" s="585"/>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7"/>
      <c r="AF764" s="457"/>
      <c r="AG764" s="457"/>
      <c r="AH764" s="457"/>
      <c r="AI764" s="457"/>
      <c r="AJ764" s="457"/>
      <c r="AK764" s="457"/>
      <c r="AL764" s="457"/>
      <c r="AM764" s="457"/>
      <c r="AN764" s="457"/>
      <c r="AO764" s="458"/>
      <c r="AQ764" s="84" t="s">
        <v>395</v>
      </c>
      <c r="AU764" s="459" t="str">
        <f t="shared" ca="1" si="138"/>
        <v>AO</v>
      </c>
      <c r="AV764" s="459">
        <f t="shared" si="141"/>
        <v>729</v>
      </c>
      <c r="AW764" s="259" t="str">
        <f t="shared" ca="1" si="139"/>
        <v>AO729</v>
      </c>
      <c r="AX764" s="268">
        <v>7</v>
      </c>
      <c r="AY764" s="259" t="str">
        <f t="shared" ca="1" si="142"/>
        <v>8. Ownership - Capital Costs</v>
      </c>
      <c r="AZ764" s="268" t="s">
        <v>1214</v>
      </c>
      <c r="BA764" s="259" t="s">
        <v>1249</v>
      </c>
      <c r="BB764" s="259" t="s">
        <v>1216</v>
      </c>
      <c r="BC764" s="259" t="str">
        <f t="shared" ca="1" si="140"/>
        <v>7_AO729_Contingency_Additional_Info</v>
      </c>
      <c r="BD764" s="268" t="s">
        <v>223</v>
      </c>
      <c r="BE764" s="268">
        <v>100</v>
      </c>
      <c r="BG764" s="268" t="s">
        <v>85</v>
      </c>
      <c r="BH764" s="268" t="s">
        <v>85</v>
      </c>
    </row>
    <row r="765" spans="1:60" ht="13.5" thickBot="1">
      <c r="A765" s="185">
        <f>+A729+1</f>
        <v>23</v>
      </c>
      <c r="B765" s="584"/>
      <c r="C765" s="228" t="s">
        <v>1250</v>
      </c>
      <c r="D765" s="585" t="s">
        <v>1213</v>
      </c>
      <c r="E765" s="585"/>
      <c r="F765" s="441"/>
      <c r="G765" s="441"/>
      <c r="H765" s="441"/>
      <c r="I765" s="441"/>
      <c r="J765" s="441"/>
      <c r="K765" s="441"/>
      <c r="L765" s="441"/>
      <c r="M765" s="441"/>
      <c r="N765" s="441"/>
      <c r="O765" s="441"/>
      <c r="P765" s="441"/>
      <c r="Q765" s="441"/>
      <c r="R765" s="441"/>
      <c r="S765" s="441"/>
      <c r="T765" s="441"/>
      <c r="U765" s="441"/>
      <c r="V765" s="441"/>
      <c r="W765" s="441"/>
      <c r="X765" s="441"/>
      <c r="Y765" s="441"/>
      <c r="Z765" s="441"/>
      <c r="AA765" s="441"/>
      <c r="AB765" s="441"/>
      <c r="AC765" s="441"/>
      <c r="AD765" s="441"/>
      <c r="AE765" s="442"/>
      <c r="AF765" s="442"/>
      <c r="AG765" s="442"/>
      <c r="AH765" s="442"/>
      <c r="AI765" s="442"/>
      <c r="AJ765" s="442"/>
      <c r="AK765" s="442"/>
      <c r="AL765" s="442"/>
      <c r="AM765" s="442"/>
      <c r="AN765" s="442"/>
      <c r="AO765" s="227"/>
      <c r="AS765" s="84" t="s">
        <v>42</v>
      </c>
      <c r="AT765" s="460" t="str">
        <f ca="1">SUBSTITUTE(CELL("address",F765),"$","")</f>
        <v>F765</v>
      </c>
      <c r="AU765" s="461" t="str">
        <f ca="1">CHAR(CODE(AT765))</f>
        <v>F</v>
      </c>
      <c r="AV765" s="461">
        <f>ROW(AT765)</f>
        <v>765</v>
      </c>
      <c r="AW765" s="462" t="str">
        <f ca="1">CONCATENATE(AU765&amp;AV765)</f>
        <v>F765</v>
      </c>
      <c r="AX765" s="455">
        <f t="shared" ref="AX765:AX799" si="143">$AX$5</f>
        <v>7</v>
      </c>
      <c r="AY765" s="462" t="str">
        <f t="shared" ca="1" si="142"/>
        <v>8. Ownership - Capital Costs</v>
      </c>
      <c r="AZ765" s="455" t="s">
        <v>1214</v>
      </c>
      <c r="BA765" s="462" t="s">
        <v>1251</v>
      </c>
      <c r="BB765" s="462">
        <v>2020</v>
      </c>
      <c r="BC765" s="462" t="str">
        <f ca="1">AX765&amp;"_"&amp;AW765&amp;"_"&amp;BA765&amp;"_"&amp;BB765</f>
        <v>7_F765_Initial_working_capital_2020</v>
      </c>
      <c r="BD765" s="462" t="s">
        <v>540</v>
      </c>
      <c r="BE765" s="462"/>
      <c r="BF765" s="455" t="str">
        <f t="shared" ref="BF765:BF799" si="144">"&gt;=0"</f>
        <v>&gt;=0</v>
      </c>
      <c r="BG765" s="455" t="s">
        <v>85</v>
      </c>
      <c r="BH765" s="455" t="s">
        <v>85</v>
      </c>
    </row>
    <row r="766" spans="1:60" ht="13.5" hidden="1" customHeight="1" thickBot="1">
      <c r="A766" s="185"/>
      <c r="B766" s="584"/>
      <c r="C766" s="228"/>
      <c r="D766" s="585"/>
      <c r="E766" s="585"/>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7"/>
      <c r="AF766" s="457"/>
      <c r="AG766" s="457"/>
      <c r="AH766" s="457"/>
      <c r="AI766" s="457"/>
      <c r="AJ766" s="457"/>
      <c r="AK766" s="457"/>
      <c r="AL766" s="457"/>
      <c r="AM766" s="457"/>
      <c r="AN766" s="457"/>
      <c r="AO766" s="458"/>
      <c r="AQ766" s="84" t="s">
        <v>395</v>
      </c>
      <c r="AU766" s="459" t="str">
        <f t="shared" ref="AU766:AU800" ca="1" si="145">IF(AU765="Z","AA",IF(LEN(AU765)=1,CHAR(CODE(AU765)+1),IF(RIGHT(AU765,1)="Z",CHAR(CODE(LEFT(AU765,1))+1),LEFT(AU765,1))&amp;CHAR(65+MOD(CODE(RIGHT(AU765,1))+1-65,26))))</f>
        <v>G</v>
      </c>
      <c r="AV766" s="459">
        <f>AV765</f>
        <v>765</v>
      </c>
      <c r="AW766" s="259" t="str">
        <f t="shared" ref="AW766:AW800" ca="1" si="146">CONCATENATE(AU766&amp;AV766)</f>
        <v>G765</v>
      </c>
      <c r="AX766" s="268">
        <f t="shared" si="143"/>
        <v>7</v>
      </c>
      <c r="AY766" s="259" t="str">
        <f t="shared" ca="1" si="142"/>
        <v>8. Ownership - Capital Costs</v>
      </c>
      <c r="AZ766" s="268" t="s">
        <v>1214</v>
      </c>
      <c r="BA766" s="259" t="s">
        <v>1251</v>
      </c>
      <c r="BB766" s="259">
        <v>2021</v>
      </c>
      <c r="BC766" s="259" t="str">
        <f t="shared" ref="BC766:BC800" ca="1" si="147">AX766&amp;"_"&amp;AW766&amp;"_"&amp;BA766&amp;"_"&amp;BB766</f>
        <v>7_G765_Initial_working_capital_2021</v>
      </c>
      <c r="BD766" s="259" t="s">
        <v>540</v>
      </c>
      <c r="BE766" s="259"/>
      <c r="BF766" s="268" t="str">
        <f t="shared" si="144"/>
        <v>&gt;=0</v>
      </c>
      <c r="BG766" s="268" t="s">
        <v>85</v>
      </c>
      <c r="BH766" s="268" t="s">
        <v>85</v>
      </c>
    </row>
    <row r="767" spans="1:60" ht="13.5" hidden="1" customHeight="1" thickBot="1">
      <c r="A767" s="185"/>
      <c r="B767" s="584"/>
      <c r="C767" s="228"/>
      <c r="D767" s="585"/>
      <c r="E767" s="585"/>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7"/>
      <c r="AF767" s="457"/>
      <c r="AG767" s="457"/>
      <c r="AH767" s="457"/>
      <c r="AI767" s="457"/>
      <c r="AJ767" s="457"/>
      <c r="AK767" s="457"/>
      <c r="AL767" s="457"/>
      <c r="AM767" s="457"/>
      <c r="AN767" s="457"/>
      <c r="AO767" s="458"/>
      <c r="AQ767" s="84" t="s">
        <v>395</v>
      </c>
      <c r="AU767" s="459" t="str">
        <f t="shared" ca="1" si="145"/>
        <v>H</v>
      </c>
      <c r="AV767" s="459">
        <f t="shared" ref="AV767:AV800" si="148">AV766</f>
        <v>765</v>
      </c>
      <c r="AW767" s="259" t="str">
        <f t="shared" ca="1" si="146"/>
        <v>H765</v>
      </c>
      <c r="AX767" s="268">
        <f t="shared" si="143"/>
        <v>7</v>
      </c>
      <c r="AY767" s="259" t="str">
        <f t="shared" ca="1" si="142"/>
        <v>8. Ownership - Capital Costs</v>
      </c>
      <c r="AZ767" s="268" t="s">
        <v>1214</v>
      </c>
      <c r="BA767" s="259" t="s">
        <v>1251</v>
      </c>
      <c r="BB767" s="259">
        <v>2022</v>
      </c>
      <c r="BC767" s="259" t="str">
        <f t="shared" ca="1" si="147"/>
        <v>7_H765_Initial_working_capital_2022</v>
      </c>
      <c r="BD767" s="259" t="s">
        <v>540</v>
      </c>
      <c r="BE767" s="259"/>
      <c r="BF767" s="268" t="str">
        <f t="shared" si="144"/>
        <v>&gt;=0</v>
      </c>
      <c r="BG767" s="268" t="s">
        <v>85</v>
      </c>
      <c r="BH767" s="268" t="s">
        <v>85</v>
      </c>
    </row>
    <row r="768" spans="1:60" ht="13.5" hidden="1" customHeight="1" thickBot="1">
      <c r="A768" s="185"/>
      <c r="B768" s="584"/>
      <c r="C768" s="228"/>
      <c r="D768" s="585"/>
      <c r="E768" s="585"/>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7"/>
      <c r="AF768" s="457"/>
      <c r="AG768" s="457"/>
      <c r="AH768" s="457"/>
      <c r="AI768" s="457"/>
      <c r="AJ768" s="457"/>
      <c r="AK768" s="457"/>
      <c r="AL768" s="457"/>
      <c r="AM768" s="457"/>
      <c r="AN768" s="457"/>
      <c r="AO768" s="458"/>
      <c r="AQ768" s="84" t="s">
        <v>395</v>
      </c>
      <c r="AU768" s="459" t="str">
        <f t="shared" ca="1" si="145"/>
        <v>I</v>
      </c>
      <c r="AV768" s="459">
        <f t="shared" si="148"/>
        <v>765</v>
      </c>
      <c r="AW768" s="259" t="str">
        <f t="shared" ca="1" si="146"/>
        <v>I765</v>
      </c>
      <c r="AX768" s="268">
        <f t="shared" si="143"/>
        <v>7</v>
      </c>
      <c r="AY768" s="259" t="str">
        <f t="shared" ca="1" si="142"/>
        <v>8. Ownership - Capital Costs</v>
      </c>
      <c r="AZ768" s="268" t="s">
        <v>1214</v>
      </c>
      <c r="BA768" s="259" t="s">
        <v>1251</v>
      </c>
      <c r="BB768" s="259">
        <v>2023</v>
      </c>
      <c r="BC768" s="259" t="str">
        <f t="shared" ca="1" si="147"/>
        <v>7_I765_Initial_working_capital_2023</v>
      </c>
      <c r="BD768" s="259" t="s">
        <v>540</v>
      </c>
      <c r="BE768" s="259"/>
      <c r="BF768" s="268" t="str">
        <f t="shared" si="144"/>
        <v>&gt;=0</v>
      </c>
      <c r="BG768" s="268" t="s">
        <v>85</v>
      </c>
      <c r="BH768" s="268" t="s">
        <v>85</v>
      </c>
    </row>
    <row r="769" spans="1:60" ht="13.5" hidden="1" customHeight="1" thickBot="1">
      <c r="A769" s="185"/>
      <c r="B769" s="584"/>
      <c r="C769" s="228"/>
      <c r="D769" s="585"/>
      <c r="E769" s="585"/>
      <c r="F769" s="456"/>
      <c r="G769" s="456"/>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457"/>
      <c r="AF769" s="457"/>
      <c r="AG769" s="457"/>
      <c r="AH769" s="457"/>
      <c r="AI769" s="457"/>
      <c r="AJ769" s="457"/>
      <c r="AK769" s="457"/>
      <c r="AL769" s="457"/>
      <c r="AM769" s="457"/>
      <c r="AN769" s="457"/>
      <c r="AO769" s="458"/>
      <c r="AQ769" s="84" t="s">
        <v>395</v>
      </c>
      <c r="AU769" s="459" t="str">
        <f t="shared" ca="1" si="145"/>
        <v>J</v>
      </c>
      <c r="AV769" s="459">
        <f t="shared" si="148"/>
        <v>765</v>
      </c>
      <c r="AW769" s="259" t="str">
        <f t="shared" ca="1" si="146"/>
        <v>J765</v>
      </c>
      <c r="AX769" s="268">
        <f t="shared" si="143"/>
        <v>7</v>
      </c>
      <c r="AY769" s="259" t="str">
        <f t="shared" ca="1" si="142"/>
        <v>8. Ownership - Capital Costs</v>
      </c>
      <c r="AZ769" s="268" t="s">
        <v>1214</v>
      </c>
      <c r="BA769" s="259" t="s">
        <v>1251</v>
      </c>
      <c r="BB769" s="259">
        <v>2024</v>
      </c>
      <c r="BC769" s="259" t="str">
        <f t="shared" ca="1" si="147"/>
        <v>7_J765_Initial_working_capital_2024</v>
      </c>
      <c r="BD769" s="259" t="s">
        <v>540</v>
      </c>
      <c r="BE769" s="259"/>
      <c r="BF769" s="268" t="str">
        <f t="shared" si="144"/>
        <v>&gt;=0</v>
      </c>
      <c r="BG769" s="268" t="s">
        <v>85</v>
      </c>
      <c r="BH769" s="268" t="s">
        <v>85</v>
      </c>
    </row>
    <row r="770" spans="1:60" ht="13.5" hidden="1" customHeight="1" thickBot="1">
      <c r="A770" s="185"/>
      <c r="B770" s="584"/>
      <c r="C770" s="228"/>
      <c r="D770" s="585"/>
      <c r="E770" s="585"/>
      <c r="F770" s="456"/>
      <c r="G770" s="456"/>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457"/>
      <c r="AF770" s="457"/>
      <c r="AG770" s="457"/>
      <c r="AH770" s="457"/>
      <c r="AI770" s="457"/>
      <c r="AJ770" s="457"/>
      <c r="AK770" s="457"/>
      <c r="AL770" s="457"/>
      <c r="AM770" s="457"/>
      <c r="AN770" s="457"/>
      <c r="AO770" s="458"/>
      <c r="AQ770" s="84" t="s">
        <v>395</v>
      </c>
      <c r="AU770" s="459" t="str">
        <f t="shared" ca="1" si="145"/>
        <v>K</v>
      </c>
      <c r="AV770" s="459">
        <f t="shared" si="148"/>
        <v>765</v>
      </c>
      <c r="AW770" s="259" t="str">
        <f t="shared" ca="1" si="146"/>
        <v>K765</v>
      </c>
      <c r="AX770" s="268">
        <f t="shared" si="143"/>
        <v>7</v>
      </c>
      <c r="AY770" s="259" t="str">
        <f t="shared" ca="1" si="142"/>
        <v>8. Ownership - Capital Costs</v>
      </c>
      <c r="AZ770" s="268" t="s">
        <v>1214</v>
      </c>
      <c r="BA770" s="259" t="s">
        <v>1251</v>
      </c>
      <c r="BB770" s="259">
        <v>2025</v>
      </c>
      <c r="BC770" s="259" t="str">
        <f t="shared" ca="1" si="147"/>
        <v>7_K765_Initial_working_capital_2025</v>
      </c>
      <c r="BD770" s="259" t="s">
        <v>540</v>
      </c>
      <c r="BE770" s="259"/>
      <c r="BF770" s="268" t="str">
        <f t="shared" si="144"/>
        <v>&gt;=0</v>
      </c>
      <c r="BG770" s="268" t="s">
        <v>85</v>
      </c>
      <c r="BH770" s="268" t="s">
        <v>85</v>
      </c>
    </row>
    <row r="771" spans="1:60" ht="13.5" hidden="1" customHeight="1" thickBot="1">
      <c r="A771" s="185"/>
      <c r="B771" s="584"/>
      <c r="C771" s="228"/>
      <c r="D771" s="585"/>
      <c r="E771" s="585"/>
      <c r="F771" s="456"/>
      <c r="G771" s="456"/>
      <c r="H771" s="456"/>
      <c r="I771" s="456"/>
      <c r="J771" s="456"/>
      <c r="K771" s="456"/>
      <c r="L771" s="456"/>
      <c r="M771" s="456"/>
      <c r="N771" s="456"/>
      <c r="O771" s="456"/>
      <c r="P771" s="456"/>
      <c r="Q771" s="456"/>
      <c r="R771" s="456"/>
      <c r="S771" s="456"/>
      <c r="T771" s="456"/>
      <c r="U771" s="456"/>
      <c r="V771" s="456"/>
      <c r="W771" s="456"/>
      <c r="X771" s="456"/>
      <c r="Y771" s="456"/>
      <c r="Z771" s="456"/>
      <c r="AA771" s="456"/>
      <c r="AB771" s="456"/>
      <c r="AC771" s="456"/>
      <c r="AD771" s="456"/>
      <c r="AE771" s="457"/>
      <c r="AF771" s="457"/>
      <c r="AG771" s="457"/>
      <c r="AH771" s="457"/>
      <c r="AI771" s="457"/>
      <c r="AJ771" s="457"/>
      <c r="AK771" s="457"/>
      <c r="AL771" s="457"/>
      <c r="AM771" s="457"/>
      <c r="AN771" s="457"/>
      <c r="AO771" s="458"/>
      <c r="AQ771" s="84" t="s">
        <v>395</v>
      </c>
      <c r="AU771" s="459" t="str">
        <f t="shared" ca="1" si="145"/>
        <v>L</v>
      </c>
      <c r="AV771" s="459">
        <f t="shared" si="148"/>
        <v>765</v>
      </c>
      <c r="AW771" s="259" t="str">
        <f t="shared" ca="1" si="146"/>
        <v>L765</v>
      </c>
      <c r="AX771" s="268">
        <f t="shared" si="143"/>
        <v>7</v>
      </c>
      <c r="AY771" s="259" t="str">
        <f t="shared" ca="1" si="142"/>
        <v>8. Ownership - Capital Costs</v>
      </c>
      <c r="AZ771" s="268" t="s">
        <v>1214</v>
      </c>
      <c r="BA771" s="259" t="s">
        <v>1251</v>
      </c>
      <c r="BB771" s="259">
        <v>2026</v>
      </c>
      <c r="BC771" s="259" t="str">
        <f t="shared" ca="1" si="147"/>
        <v>7_L765_Initial_working_capital_2026</v>
      </c>
      <c r="BD771" s="259" t="s">
        <v>540</v>
      </c>
      <c r="BE771" s="259"/>
      <c r="BF771" s="268" t="str">
        <f t="shared" si="144"/>
        <v>&gt;=0</v>
      </c>
      <c r="BG771" s="268" t="s">
        <v>85</v>
      </c>
      <c r="BH771" s="268" t="s">
        <v>85</v>
      </c>
    </row>
    <row r="772" spans="1:60" ht="13.5" hidden="1" customHeight="1" thickBot="1">
      <c r="A772" s="185"/>
      <c r="B772" s="584"/>
      <c r="C772" s="228"/>
      <c r="D772" s="585"/>
      <c r="E772" s="585"/>
      <c r="F772" s="456"/>
      <c r="G772" s="456"/>
      <c r="H772" s="456"/>
      <c r="I772" s="456"/>
      <c r="J772" s="456"/>
      <c r="K772" s="456"/>
      <c r="L772" s="456"/>
      <c r="M772" s="456"/>
      <c r="N772" s="456"/>
      <c r="O772" s="456"/>
      <c r="P772" s="456"/>
      <c r="Q772" s="456"/>
      <c r="R772" s="456"/>
      <c r="S772" s="456"/>
      <c r="T772" s="456"/>
      <c r="U772" s="456"/>
      <c r="V772" s="456"/>
      <c r="W772" s="456"/>
      <c r="X772" s="456"/>
      <c r="Y772" s="456"/>
      <c r="Z772" s="456"/>
      <c r="AA772" s="456"/>
      <c r="AB772" s="456"/>
      <c r="AC772" s="456"/>
      <c r="AD772" s="456"/>
      <c r="AE772" s="457"/>
      <c r="AF772" s="457"/>
      <c r="AG772" s="457"/>
      <c r="AH772" s="457"/>
      <c r="AI772" s="457"/>
      <c r="AJ772" s="457"/>
      <c r="AK772" s="457"/>
      <c r="AL772" s="457"/>
      <c r="AM772" s="457"/>
      <c r="AN772" s="457"/>
      <c r="AO772" s="458"/>
      <c r="AQ772" s="84" t="s">
        <v>395</v>
      </c>
      <c r="AU772" s="459" t="str">
        <f t="shared" ca="1" si="145"/>
        <v>M</v>
      </c>
      <c r="AV772" s="459">
        <f t="shared" si="148"/>
        <v>765</v>
      </c>
      <c r="AW772" s="259" t="str">
        <f t="shared" ca="1" si="146"/>
        <v>M765</v>
      </c>
      <c r="AX772" s="268">
        <f t="shared" si="143"/>
        <v>7</v>
      </c>
      <c r="AY772" s="259" t="str">
        <f t="shared" ca="1" si="142"/>
        <v>8. Ownership - Capital Costs</v>
      </c>
      <c r="AZ772" s="268" t="s">
        <v>1214</v>
      </c>
      <c r="BA772" s="259" t="s">
        <v>1251</v>
      </c>
      <c r="BB772" s="259">
        <v>2027</v>
      </c>
      <c r="BC772" s="259" t="str">
        <f t="shared" ca="1" si="147"/>
        <v>7_M765_Initial_working_capital_2027</v>
      </c>
      <c r="BD772" s="259" t="s">
        <v>540</v>
      </c>
      <c r="BE772" s="259"/>
      <c r="BF772" s="268" t="str">
        <f t="shared" si="144"/>
        <v>&gt;=0</v>
      </c>
      <c r="BG772" s="268" t="s">
        <v>85</v>
      </c>
      <c r="BH772" s="268" t="s">
        <v>85</v>
      </c>
    </row>
    <row r="773" spans="1:60" ht="13.5" hidden="1" customHeight="1" thickBot="1">
      <c r="A773" s="185"/>
      <c r="B773" s="584"/>
      <c r="C773" s="228"/>
      <c r="D773" s="585"/>
      <c r="E773" s="585"/>
      <c r="F773" s="456"/>
      <c r="G773" s="456"/>
      <c r="H773" s="456"/>
      <c r="I773" s="456"/>
      <c r="J773" s="456"/>
      <c r="K773" s="456"/>
      <c r="L773" s="456"/>
      <c r="M773" s="456"/>
      <c r="N773" s="456"/>
      <c r="O773" s="456"/>
      <c r="P773" s="456"/>
      <c r="Q773" s="456"/>
      <c r="R773" s="456"/>
      <c r="S773" s="456"/>
      <c r="T773" s="456"/>
      <c r="U773" s="456"/>
      <c r="V773" s="456"/>
      <c r="W773" s="456"/>
      <c r="X773" s="456"/>
      <c r="Y773" s="456"/>
      <c r="Z773" s="456"/>
      <c r="AA773" s="456"/>
      <c r="AB773" s="456"/>
      <c r="AC773" s="456"/>
      <c r="AD773" s="456"/>
      <c r="AE773" s="457"/>
      <c r="AF773" s="457"/>
      <c r="AG773" s="457"/>
      <c r="AH773" s="457"/>
      <c r="AI773" s="457"/>
      <c r="AJ773" s="457"/>
      <c r="AK773" s="457"/>
      <c r="AL773" s="457"/>
      <c r="AM773" s="457"/>
      <c r="AN773" s="457"/>
      <c r="AO773" s="458"/>
      <c r="AQ773" s="84" t="s">
        <v>395</v>
      </c>
      <c r="AU773" s="459" t="str">
        <f t="shared" ca="1" si="145"/>
        <v>N</v>
      </c>
      <c r="AV773" s="459">
        <f t="shared" si="148"/>
        <v>765</v>
      </c>
      <c r="AW773" s="259" t="str">
        <f t="shared" ca="1" si="146"/>
        <v>N765</v>
      </c>
      <c r="AX773" s="268">
        <f t="shared" si="143"/>
        <v>7</v>
      </c>
      <c r="AY773" s="259" t="str">
        <f t="shared" ca="1" si="142"/>
        <v>8. Ownership - Capital Costs</v>
      </c>
      <c r="AZ773" s="268" t="s">
        <v>1214</v>
      </c>
      <c r="BA773" s="259" t="s">
        <v>1251</v>
      </c>
      <c r="BB773" s="259">
        <v>2028</v>
      </c>
      <c r="BC773" s="259" t="str">
        <f t="shared" ca="1" si="147"/>
        <v>7_N765_Initial_working_capital_2028</v>
      </c>
      <c r="BD773" s="259" t="s">
        <v>540</v>
      </c>
      <c r="BE773" s="259"/>
      <c r="BF773" s="268" t="str">
        <f t="shared" si="144"/>
        <v>&gt;=0</v>
      </c>
      <c r="BG773" s="268" t="s">
        <v>85</v>
      </c>
      <c r="BH773" s="268" t="s">
        <v>85</v>
      </c>
    </row>
    <row r="774" spans="1:60" ht="13.5" hidden="1" customHeight="1" thickBot="1">
      <c r="A774" s="185"/>
      <c r="B774" s="584"/>
      <c r="C774" s="228"/>
      <c r="D774" s="585"/>
      <c r="E774" s="585"/>
      <c r="F774" s="456"/>
      <c r="G774" s="456"/>
      <c r="H774" s="456"/>
      <c r="I774" s="456"/>
      <c r="J774" s="456"/>
      <c r="K774" s="456"/>
      <c r="L774" s="456"/>
      <c r="M774" s="456"/>
      <c r="N774" s="456"/>
      <c r="O774" s="456"/>
      <c r="P774" s="456"/>
      <c r="Q774" s="456"/>
      <c r="R774" s="456"/>
      <c r="S774" s="456"/>
      <c r="T774" s="456"/>
      <c r="U774" s="456"/>
      <c r="V774" s="456"/>
      <c r="W774" s="456"/>
      <c r="X774" s="456"/>
      <c r="Y774" s="456"/>
      <c r="Z774" s="456"/>
      <c r="AA774" s="456"/>
      <c r="AB774" s="456"/>
      <c r="AC774" s="456"/>
      <c r="AD774" s="456"/>
      <c r="AE774" s="457"/>
      <c r="AF774" s="457"/>
      <c r="AG774" s="457"/>
      <c r="AH774" s="457"/>
      <c r="AI774" s="457"/>
      <c r="AJ774" s="457"/>
      <c r="AK774" s="457"/>
      <c r="AL774" s="457"/>
      <c r="AM774" s="457"/>
      <c r="AN774" s="457"/>
      <c r="AO774" s="458"/>
      <c r="AQ774" s="84" t="s">
        <v>395</v>
      </c>
      <c r="AU774" s="459" t="str">
        <f t="shared" ca="1" si="145"/>
        <v>O</v>
      </c>
      <c r="AV774" s="459">
        <f t="shared" si="148"/>
        <v>765</v>
      </c>
      <c r="AW774" s="259" t="str">
        <f t="shared" ca="1" si="146"/>
        <v>O765</v>
      </c>
      <c r="AX774" s="268">
        <f t="shared" si="143"/>
        <v>7</v>
      </c>
      <c r="AY774" s="259" t="str">
        <f t="shared" ca="1" si="142"/>
        <v>8. Ownership - Capital Costs</v>
      </c>
      <c r="AZ774" s="268" t="s">
        <v>1214</v>
      </c>
      <c r="BA774" s="259" t="s">
        <v>1251</v>
      </c>
      <c r="BB774" s="259">
        <v>2029</v>
      </c>
      <c r="BC774" s="259" t="str">
        <f t="shared" ca="1" si="147"/>
        <v>7_O765_Initial_working_capital_2029</v>
      </c>
      <c r="BD774" s="259" t="s">
        <v>540</v>
      </c>
      <c r="BE774" s="259"/>
      <c r="BF774" s="268" t="str">
        <f t="shared" si="144"/>
        <v>&gt;=0</v>
      </c>
      <c r="BG774" s="268" t="s">
        <v>85</v>
      </c>
      <c r="BH774" s="268" t="s">
        <v>85</v>
      </c>
    </row>
    <row r="775" spans="1:60" ht="13.5" hidden="1" customHeight="1" thickBot="1">
      <c r="A775" s="185"/>
      <c r="B775" s="584"/>
      <c r="C775" s="228"/>
      <c r="D775" s="585"/>
      <c r="E775" s="585"/>
      <c r="F775" s="456"/>
      <c r="G775" s="456"/>
      <c r="H775" s="456"/>
      <c r="I775" s="456"/>
      <c r="J775" s="456"/>
      <c r="K775" s="456"/>
      <c r="L775" s="456"/>
      <c r="M775" s="456"/>
      <c r="N775" s="456"/>
      <c r="O775" s="456"/>
      <c r="P775" s="456"/>
      <c r="Q775" s="456"/>
      <c r="R775" s="456"/>
      <c r="S775" s="456"/>
      <c r="T775" s="456"/>
      <c r="U775" s="456"/>
      <c r="V775" s="456"/>
      <c r="W775" s="456"/>
      <c r="X775" s="456"/>
      <c r="Y775" s="456"/>
      <c r="Z775" s="456"/>
      <c r="AA775" s="456"/>
      <c r="AB775" s="456"/>
      <c r="AC775" s="456"/>
      <c r="AD775" s="456"/>
      <c r="AE775" s="457"/>
      <c r="AF775" s="457"/>
      <c r="AG775" s="457"/>
      <c r="AH775" s="457"/>
      <c r="AI775" s="457"/>
      <c r="AJ775" s="457"/>
      <c r="AK775" s="457"/>
      <c r="AL775" s="457"/>
      <c r="AM775" s="457"/>
      <c r="AN775" s="457"/>
      <c r="AO775" s="458"/>
      <c r="AQ775" s="84" t="s">
        <v>395</v>
      </c>
      <c r="AU775" s="459" t="str">
        <f t="shared" ca="1" si="145"/>
        <v>P</v>
      </c>
      <c r="AV775" s="459">
        <f t="shared" si="148"/>
        <v>765</v>
      </c>
      <c r="AW775" s="259" t="str">
        <f t="shared" ca="1" si="146"/>
        <v>P765</v>
      </c>
      <c r="AX775" s="268">
        <f t="shared" si="143"/>
        <v>7</v>
      </c>
      <c r="AY775" s="259" t="str">
        <f t="shared" ca="1" si="142"/>
        <v>8. Ownership - Capital Costs</v>
      </c>
      <c r="AZ775" s="268" t="s">
        <v>1214</v>
      </c>
      <c r="BA775" s="259" t="s">
        <v>1251</v>
      </c>
      <c r="BB775" s="259">
        <v>2030</v>
      </c>
      <c r="BC775" s="259" t="str">
        <f t="shared" ca="1" si="147"/>
        <v>7_P765_Initial_working_capital_2030</v>
      </c>
      <c r="BD775" s="259" t="s">
        <v>540</v>
      </c>
      <c r="BE775" s="259"/>
      <c r="BF775" s="268" t="str">
        <f t="shared" si="144"/>
        <v>&gt;=0</v>
      </c>
      <c r="BG775" s="268" t="s">
        <v>85</v>
      </c>
      <c r="BH775" s="268" t="s">
        <v>85</v>
      </c>
    </row>
    <row r="776" spans="1:60" ht="13.5" hidden="1" customHeight="1" thickBot="1">
      <c r="A776" s="185"/>
      <c r="B776" s="584"/>
      <c r="C776" s="228"/>
      <c r="D776" s="585"/>
      <c r="E776" s="585"/>
      <c r="F776" s="456"/>
      <c r="G776" s="456"/>
      <c r="H776" s="456"/>
      <c r="I776" s="456"/>
      <c r="J776" s="456"/>
      <c r="K776" s="456"/>
      <c r="L776" s="456"/>
      <c r="M776" s="456"/>
      <c r="N776" s="456"/>
      <c r="O776" s="456"/>
      <c r="P776" s="456"/>
      <c r="Q776" s="456"/>
      <c r="R776" s="456"/>
      <c r="S776" s="456"/>
      <c r="T776" s="456"/>
      <c r="U776" s="456"/>
      <c r="V776" s="456"/>
      <c r="W776" s="456"/>
      <c r="X776" s="456"/>
      <c r="Y776" s="456"/>
      <c r="Z776" s="456"/>
      <c r="AA776" s="456"/>
      <c r="AB776" s="456"/>
      <c r="AC776" s="456"/>
      <c r="AD776" s="456"/>
      <c r="AE776" s="457"/>
      <c r="AF776" s="457"/>
      <c r="AG776" s="457"/>
      <c r="AH776" s="457"/>
      <c r="AI776" s="457"/>
      <c r="AJ776" s="457"/>
      <c r="AK776" s="457"/>
      <c r="AL776" s="457"/>
      <c r="AM776" s="457"/>
      <c r="AN776" s="457"/>
      <c r="AO776" s="458"/>
      <c r="AQ776" s="84" t="s">
        <v>395</v>
      </c>
      <c r="AU776" s="459" t="str">
        <f t="shared" ca="1" si="145"/>
        <v>Q</v>
      </c>
      <c r="AV776" s="459">
        <f t="shared" si="148"/>
        <v>765</v>
      </c>
      <c r="AW776" s="259" t="str">
        <f t="shared" ca="1" si="146"/>
        <v>Q765</v>
      </c>
      <c r="AX776" s="268">
        <f t="shared" si="143"/>
        <v>7</v>
      </c>
      <c r="AY776" s="259" t="str">
        <f t="shared" ca="1" si="142"/>
        <v>8. Ownership - Capital Costs</v>
      </c>
      <c r="AZ776" s="268" t="s">
        <v>1214</v>
      </c>
      <c r="BA776" s="259" t="s">
        <v>1251</v>
      </c>
      <c r="BB776" s="259">
        <v>2031</v>
      </c>
      <c r="BC776" s="259" t="str">
        <f t="shared" ca="1" si="147"/>
        <v>7_Q765_Initial_working_capital_2031</v>
      </c>
      <c r="BD776" s="259" t="s">
        <v>540</v>
      </c>
      <c r="BE776" s="259"/>
      <c r="BF776" s="268" t="str">
        <f t="shared" si="144"/>
        <v>&gt;=0</v>
      </c>
      <c r="BG776" s="268" t="s">
        <v>85</v>
      </c>
      <c r="BH776" s="268" t="s">
        <v>85</v>
      </c>
    </row>
    <row r="777" spans="1:60" ht="13.5" hidden="1" customHeight="1" thickBot="1">
      <c r="A777" s="185"/>
      <c r="B777" s="584"/>
      <c r="C777" s="228"/>
      <c r="D777" s="585"/>
      <c r="E777" s="585"/>
      <c r="F777" s="456"/>
      <c r="G777" s="456"/>
      <c r="H777" s="456"/>
      <c r="I777" s="456"/>
      <c r="J777" s="456"/>
      <c r="K777" s="456"/>
      <c r="L777" s="456"/>
      <c r="M777" s="456"/>
      <c r="N777" s="456"/>
      <c r="O777" s="456"/>
      <c r="P777" s="456"/>
      <c r="Q777" s="456"/>
      <c r="R777" s="456"/>
      <c r="S777" s="456"/>
      <c r="T777" s="456"/>
      <c r="U777" s="456"/>
      <c r="V777" s="456"/>
      <c r="W777" s="456"/>
      <c r="X777" s="456"/>
      <c r="Y777" s="456"/>
      <c r="Z777" s="456"/>
      <c r="AA777" s="456"/>
      <c r="AB777" s="456"/>
      <c r="AC777" s="456"/>
      <c r="AD777" s="456"/>
      <c r="AE777" s="457"/>
      <c r="AF777" s="457"/>
      <c r="AG777" s="457"/>
      <c r="AH777" s="457"/>
      <c r="AI777" s="457"/>
      <c r="AJ777" s="457"/>
      <c r="AK777" s="457"/>
      <c r="AL777" s="457"/>
      <c r="AM777" s="457"/>
      <c r="AN777" s="457"/>
      <c r="AO777" s="458"/>
      <c r="AQ777" s="84" t="s">
        <v>395</v>
      </c>
      <c r="AU777" s="459" t="str">
        <f t="shared" ca="1" si="145"/>
        <v>R</v>
      </c>
      <c r="AV777" s="459">
        <f t="shared" si="148"/>
        <v>765</v>
      </c>
      <c r="AW777" s="259" t="str">
        <f t="shared" ca="1" si="146"/>
        <v>R765</v>
      </c>
      <c r="AX777" s="268">
        <f t="shared" si="143"/>
        <v>7</v>
      </c>
      <c r="AY777" s="259" t="str">
        <f t="shared" ca="1" si="142"/>
        <v>8. Ownership - Capital Costs</v>
      </c>
      <c r="AZ777" s="268" t="s">
        <v>1214</v>
      </c>
      <c r="BA777" s="259" t="s">
        <v>1251</v>
      </c>
      <c r="BB777" s="259">
        <v>2032</v>
      </c>
      <c r="BC777" s="259" t="str">
        <f t="shared" ca="1" si="147"/>
        <v>7_R765_Initial_working_capital_2032</v>
      </c>
      <c r="BD777" s="259" t="s">
        <v>540</v>
      </c>
      <c r="BE777" s="259"/>
      <c r="BF777" s="268" t="str">
        <f t="shared" si="144"/>
        <v>&gt;=0</v>
      </c>
      <c r="BG777" s="268" t="s">
        <v>85</v>
      </c>
      <c r="BH777" s="268" t="s">
        <v>85</v>
      </c>
    </row>
    <row r="778" spans="1:60" ht="13.5" hidden="1" customHeight="1" thickBot="1">
      <c r="A778" s="185"/>
      <c r="B778" s="584"/>
      <c r="C778" s="228"/>
      <c r="D778" s="585"/>
      <c r="E778" s="585"/>
      <c r="F778" s="456"/>
      <c r="G778" s="456"/>
      <c r="H778" s="456"/>
      <c r="I778" s="456"/>
      <c r="J778" s="456"/>
      <c r="K778" s="456"/>
      <c r="L778" s="456"/>
      <c r="M778" s="456"/>
      <c r="N778" s="456"/>
      <c r="O778" s="456"/>
      <c r="P778" s="456"/>
      <c r="Q778" s="456"/>
      <c r="R778" s="456"/>
      <c r="S778" s="456"/>
      <c r="T778" s="456"/>
      <c r="U778" s="456"/>
      <c r="V778" s="456"/>
      <c r="W778" s="456"/>
      <c r="X778" s="456"/>
      <c r="Y778" s="456"/>
      <c r="Z778" s="456"/>
      <c r="AA778" s="456"/>
      <c r="AB778" s="456"/>
      <c r="AC778" s="456"/>
      <c r="AD778" s="456"/>
      <c r="AE778" s="457"/>
      <c r="AF778" s="457"/>
      <c r="AG778" s="457"/>
      <c r="AH778" s="457"/>
      <c r="AI778" s="457"/>
      <c r="AJ778" s="457"/>
      <c r="AK778" s="457"/>
      <c r="AL778" s="457"/>
      <c r="AM778" s="457"/>
      <c r="AN778" s="457"/>
      <c r="AO778" s="458"/>
      <c r="AQ778" s="84" t="s">
        <v>395</v>
      </c>
      <c r="AU778" s="459" t="str">
        <f t="shared" ca="1" si="145"/>
        <v>S</v>
      </c>
      <c r="AV778" s="459">
        <f t="shared" si="148"/>
        <v>765</v>
      </c>
      <c r="AW778" s="259" t="str">
        <f t="shared" ca="1" si="146"/>
        <v>S765</v>
      </c>
      <c r="AX778" s="268">
        <f t="shared" si="143"/>
        <v>7</v>
      </c>
      <c r="AY778" s="259" t="str">
        <f t="shared" ca="1" si="142"/>
        <v>8. Ownership - Capital Costs</v>
      </c>
      <c r="AZ778" s="268" t="s">
        <v>1214</v>
      </c>
      <c r="BA778" s="259" t="s">
        <v>1251</v>
      </c>
      <c r="BB778" s="259">
        <v>2033</v>
      </c>
      <c r="BC778" s="259" t="str">
        <f t="shared" ca="1" si="147"/>
        <v>7_S765_Initial_working_capital_2033</v>
      </c>
      <c r="BD778" s="259" t="s">
        <v>540</v>
      </c>
      <c r="BE778" s="259"/>
      <c r="BF778" s="268" t="str">
        <f t="shared" si="144"/>
        <v>&gt;=0</v>
      </c>
      <c r="BG778" s="268" t="s">
        <v>85</v>
      </c>
      <c r="BH778" s="268" t="s">
        <v>85</v>
      </c>
    </row>
    <row r="779" spans="1:60" ht="13.5" hidden="1" customHeight="1" thickBot="1">
      <c r="A779" s="185"/>
      <c r="B779" s="584"/>
      <c r="C779" s="228"/>
      <c r="D779" s="585"/>
      <c r="E779" s="585"/>
      <c r="F779" s="456"/>
      <c r="G779" s="456"/>
      <c r="H779" s="456"/>
      <c r="I779" s="456"/>
      <c r="J779" s="456"/>
      <c r="K779" s="456"/>
      <c r="L779" s="456"/>
      <c r="M779" s="456"/>
      <c r="N779" s="456"/>
      <c r="O779" s="456"/>
      <c r="P779" s="456"/>
      <c r="Q779" s="456"/>
      <c r="R779" s="456"/>
      <c r="S779" s="456"/>
      <c r="T779" s="456"/>
      <c r="U779" s="456"/>
      <c r="V779" s="456"/>
      <c r="W779" s="456"/>
      <c r="X779" s="456"/>
      <c r="Y779" s="456"/>
      <c r="Z779" s="456"/>
      <c r="AA779" s="456"/>
      <c r="AB779" s="456"/>
      <c r="AC779" s="456"/>
      <c r="AD779" s="456"/>
      <c r="AE779" s="457"/>
      <c r="AF779" s="457"/>
      <c r="AG779" s="457"/>
      <c r="AH779" s="457"/>
      <c r="AI779" s="457"/>
      <c r="AJ779" s="457"/>
      <c r="AK779" s="457"/>
      <c r="AL779" s="457"/>
      <c r="AM779" s="457"/>
      <c r="AN779" s="457"/>
      <c r="AO779" s="458"/>
      <c r="AQ779" s="84" t="s">
        <v>395</v>
      </c>
      <c r="AU779" s="459" t="str">
        <f t="shared" ca="1" si="145"/>
        <v>T</v>
      </c>
      <c r="AV779" s="459">
        <f t="shared" si="148"/>
        <v>765</v>
      </c>
      <c r="AW779" s="259" t="str">
        <f t="shared" ca="1" si="146"/>
        <v>T765</v>
      </c>
      <c r="AX779" s="268">
        <f t="shared" si="143"/>
        <v>7</v>
      </c>
      <c r="AY779" s="259" t="str">
        <f t="shared" ca="1" si="142"/>
        <v>8. Ownership - Capital Costs</v>
      </c>
      <c r="AZ779" s="268" t="s">
        <v>1214</v>
      </c>
      <c r="BA779" s="259" t="s">
        <v>1251</v>
      </c>
      <c r="BB779" s="259">
        <v>2034</v>
      </c>
      <c r="BC779" s="259" t="str">
        <f t="shared" ca="1" si="147"/>
        <v>7_T765_Initial_working_capital_2034</v>
      </c>
      <c r="BD779" s="259" t="s">
        <v>540</v>
      </c>
      <c r="BE779" s="259"/>
      <c r="BF779" s="268" t="str">
        <f t="shared" si="144"/>
        <v>&gt;=0</v>
      </c>
      <c r="BG779" s="268" t="s">
        <v>85</v>
      </c>
      <c r="BH779" s="268" t="s">
        <v>85</v>
      </c>
    </row>
    <row r="780" spans="1:60" ht="13.5" hidden="1" customHeight="1" thickBot="1">
      <c r="A780" s="185"/>
      <c r="B780" s="584"/>
      <c r="C780" s="228"/>
      <c r="D780" s="585"/>
      <c r="E780" s="585"/>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7"/>
      <c r="AF780" s="457"/>
      <c r="AG780" s="457"/>
      <c r="AH780" s="457"/>
      <c r="AI780" s="457"/>
      <c r="AJ780" s="457"/>
      <c r="AK780" s="457"/>
      <c r="AL780" s="457"/>
      <c r="AM780" s="457"/>
      <c r="AN780" s="457"/>
      <c r="AO780" s="458"/>
      <c r="AQ780" s="84" t="s">
        <v>395</v>
      </c>
      <c r="AU780" s="459" t="str">
        <f t="shared" ca="1" si="145"/>
        <v>U</v>
      </c>
      <c r="AV780" s="459">
        <f t="shared" si="148"/>
        <v>765</v>
      </c>
      <c r="AW780" s="259" t="str">
        <f t="shared" ca="1" si="146"/>
        <v>U765</v>
      </c>
      <c r="AX780" s="268">
        <f t="shared" si="143"/>
        <v>7</v>
      </c>
      <c r="AY780" s="259" t="str">
        <f t="shared" ca="1" si="142"/>
        <v>8. Ownership - Capital Costs</v>
      </c>
      <c r="AZ780" s="268" t="s">
        <v>1214</v>
      </c>
      <c r="BA780" s="259" t="s">
        <v>1251</v>
      </c>
      <c r="BB780" s="259">
        <v>2035</v>
      </c>
      <c r="BC780" s="259" t="str">
        <f t="shared" ca="1" si="147"/>
        <v>7_U765_Initial_working_capital_2035</v>
      </c>
      <c r="BD780" s="259" t="s">
        <v>540</v>
      </c>
      <c r="BE780" s="259"/>
      <c r="BF780" s="268" t="str">
        <f t="shared" si="144"/>
        <v>&gt;=0</v>
      </c>
      <c r="BG780" s="268" t="s">
        <v>85</v>
      </c>
      <c r="BH780" s="268" t="s">
        <v>85</v>
      </c>
    </row>
    <row r="781" spans="1:60" ht="13.5" hidden="1" customHeight="1" thickBot="1">
      <c r="A781" s="185"/>
      <c r="B781" s="584"/>
      <c r="C781" s="228"/>
      <c r="D781" s="585"/>
      <c r="E781" s="585"/>
      <c r="F781" s="456"/>
      <c r="G781" s="456"/>
      <c r="H781" s="456"/>
      <c r="I781" s="456"/>
      <c r="J781" s="456"/>
      <c r="K781" s="456"/>
      <c r="L781" s="456"/>
      <c r="M781" s="456"/>
      <c r="N781" s="456"/>
      <c r="O781" s="456"/>
      <c r="P781" s="456"/>
      <c r="Q781" s="456"/>
      <c r="R781" s="456"/>
      <c r="S781" s="456"/>
      <c r="T781" s="456"/>
      <c r="U781" s="456"/>
      <c r="V781" s="456"/>
      <c r="W781" s="456"/>
      <c r="X781" s="456"/>
      <c r="Y781" s="456"/>
      <c r="Z781" s="456"/>
      <c r="AA781" s="456"/>
      <c r="AB781" s="456"/>
      <c r="AC781" s="456"/>
      <c r="AD781" s="456"/>
      <c r="AE781" s="457"/>
      <c r="AF781" s="457"/>
      <c r="AG781" s="457"/>
      <c r="AH781" s="457"/>
      <c r="AI781" s="457"/>
      <c r="AJ781" s="457"/>
      <c r="AK781" s="457"/>
      <c r="AL781" s="457"/>
      <c r="AM781" s="457"/>
      <c r="AN781" s="457"/>
      <c r="AO781" s="458"/>
      <c r="AQ781" s="84" t="s">
        <v>395</v>
      </c>
      <c r="AU781" s="459" t="str">
        <f t="shared" ca="1" si="145"/>
        <v>V</v>
      </c>
      <c r="AV781" s="459">
        <f t="shared" si="148"/>
        <v>765</v>
      </c>
      <c r="AW781" s="259" t="str">
        <f t="shared" ca="1" si="146"/>
        <v>V765</v>
      </c>
      <c r="AX781" s="268">
        <f t="shared" si="143"/>
        <v>7</v>
      </c>
      <c r="AY781" s="259" t="str">
        <f t="shared" ca="1" si="142"/>
        <v>8. Ownership - Capital Costs</v>
      </c>
      <c r="AZ781" s="268" t="s">
        <v>1214</v>
      </c>
      <c r="BA781" s="259" t="s">
        <v>1251</v>
      </c>
      <c r="BB781" s="259">
        <v>2036</v>
      </c>
      <c r="BC781" s="259" t="str">
        <f t="shared" ca="1" si="147"/>
        <v>7_V765_Initial_working_capital_2036</v>
      </c>
      <c r="BD781" s="259" t="s">
        <v>540</v>
      </c>
      <c r="BE781" s="259"/>
      <c r="BF781" s="268" t="str">
        <f t="shared" si="144"/>
        <v>&gt;=0</v>
      </c>
      <c r="BG781" s="268" t="s">
        <v>85</v>
      </c>
      <c r="BH781" s="268" t="s">
        <v>85</v>
      </c>
    </row>
    <row r="782" spans="1:60" ht="13.5" hidden="1" customHeight="1" thickBot="1">
      <c r="A782" s="185"/>
      <c r="B782" s="584"/>
      <c r="C782" s="228"/>
      <c r="D782" s="585"/>
      <c r="E782" s="585"/>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7"/>
      <c r="AF782" s="457"/>
      <c r="AG782" s="457"/>
      <c r="AH782" s="457"/>
      <c r="AI782" s="457"/>
      <c r="AJ782" s="457"/>
      <c r="AK782" s="457"/>
      <c r="AL782" s="457"/>
      <c r="AM782" s="457"/>
      <c r="AN782" s="457"/>
      <c r="AO782" s="458"/>
      <c r="AQ782" s="84" t="s">
        <v>395</v>
      </c>
      <c r="AU782" s="459" t="str">
        <f t="shared" ca="1" si="145"/>
        <v>W</v>
      </c>
      <c r="AV782" s="459">
        <f t="shared" si="148"/>
        <v>765</v>
      </c>
      <c r="AW782" s="259" t="str">
        <f t="shared" ca="1" si="146"/>
        <v>W765</v>
      </c>
      <c r="AX782" s="268">
        <f t="shared" si="143"/>
        <v>7</v>
      </c>
      <c r="AY782" s="259" t="str">
        <f t="shared" ca="1" si="142"/>
        <v>8. Ownership - Capital Costs</v>
      </c>
      <c r="AZ782" s="268" t="s">
        <v>1214</v>
      </c>
      <c r="BA782" s="259" t="s">
        <v>1251</v>
      </c>
      <c r="BB782" s="259">
        <v>2037</v>
      </c>
      <c r="BC782" s="259" t="str">
        <f t="shared" ca="1" si="147"/>
        <v>7_W765_Initial_working_capital_2037</v>
      </c>
      <c r="BD782" s="259" t="s">
        <v>540</v>
      </c>
      <c r="BE782" s="259"/>
      <c r="BF782" s="268" t="str">
        <f t="shared" si="144"/>
        <v>&gt;=0</v>
      </c>
      <c r="BG782" s="268" t="s">
        <v>85</v>
      </c>
      <c r="BH782" s="268" t="s">
        <v>85</v>
      </c>
    </row>
    <row r="783" spans="1:60" ht="13.5" hidden="1" customHeight="1" thickBot="1">
      <c r="A783" s="185"/>
      <c r="B783" s="584"/>
      <c r="C783" s="228"/>
      <c r="D783" s="585"/>
      <c r="E783" s="585"/>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7"/>
      <c r="AF783" s="457"/>
      <c r="AG783" s="457"/>
      <c r="AH783" s="457"/>
      <c r="AI783" s="457"/>
      <c r="AJ783" s="457"/>
      <c r="AK783" s="457"/>
      <c r="AL783" s="457"/>
      <c r="AM783" s="457"/>
      <c r="AN783" s="457"/>
      <c r="AO783" s="458"/>
      <c r="AQ783" s="84" t="s">
        <v>395</v>
      </c>
      <c r="AU783" s="459" t="str">
        <f t="shared" ca="1" si="145"/>
        <v>X</v>
      </c>
      <c r="AV783" s="459">
        <f t="shared" si="148"/>
        <v>765</v>
      </c>
      <c r="AW783" s="259" t="str">
        <f t="shared" ca="1" si="146"/>
        <v>X765</v>
      </c>
      <c r="AX783" s="268">
        <f t="shared" si="143"/>
        <v>7</v>
      </c>
      <c r="AY783" s="259" t="str">
        <f t="shared" ca="1" si="142"/>
        <v>8. Ownership - Capital Costs</v>
      </c>
      <c r="AZ783" s="268" t="s">
        <v>1214</v>
      </c>
      <c r="BA783" s="259" t="s">
        <v>1251</v>
      </c>
      <c r="BB783" s="259">
        <v>2038</v>
      </c>
      <c r="BC783" s="259" t="str">
        <f t="shared" ca="1" si="147"/>
        <v>7_X765_Initial_working_capital_2038</v>
      </c>
      <c r="BD783" s="259" t="s">
        <v>540</v>
      </c>
      <c r="BE783" s="259"/>
      <c r="BF783" s="268" t="str">
        <f t="shared" si="144"/>
        <v>&gt;=0</v>
      </c>
      <c r="BG783" s="268" t="s">
        <v>85</v>
      </c>
      <c r="BH783" s="268" t="s">
        <v>85</v>
      </c>
    </row>
    <row r="784" spans="1:60" ht="13.5" hidden="1" customHeight="1" thickBot="1">
      <c r="A784" s="185"/>
      <c r="B784" s="584"/>
      <c r="C784" s="228"/>
      <c r="D784" s="585"/>
      <c r="E784" s="585"/>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457"/>
      <c r="AF784" s="457"/>
      <c r="AG784" s="457"/>
      <c r="AH784" s="457"/>
      <c r="AI784" s="457"/>
      <c r="AJ784" s="457"/>
      <c r="AK784" s="457"/>
      <c r="AL784" s="457"/>
      <c r="AM784" s="457"/>
      <c r="AN784" s="457"/>
      <c r="AO784" s="458"/>
      <c r="AQ784" s="84" t="s">
        <v>395</v>
      </c>
      <c r="AU784" s="459" t="str">
        <f t="shared" ca="1" si="145"/>
        <v>Y</v>
      </c>
      <c r="AV784" s="459">
        <f t="shared" si="148"/>
        <v>765</v>
      </c>
      <c r="AW784" s="259" t="str">
        <f t="shared" ca="1" si="146"/>
        <v>Y765</v>
      </c>
      <c r="AX784" s="268">
        <f t="shared" si="143"/>
        <v>7</v>
      </c>
      <c r="AY784" s="259" t="str">
        <f t="shared" ca="1" si="142"/>
        <v>8. Ownership - Capital Costs</v>
      </c>
      <c r="AZ784" s="268" t="s">
        <v>1214</v>
      </c>
      <c r="BA784" s="259" t="s">
        <v>1251</v>
      </c>
      <c r="BB784" s="259">
        <v>2039</v>
      </c>
      <c r="BC784" s="259" t="str">
        <f t="shared" ca="1" si="147"/>
        <v>7_Y765_Initial_working_capital_2039</v>
      </c>
      <c r="BD784" s="259" t="s">
        <v>540</v>
      </c>
      <c r="BE784" s="259"/>
      <c r="BF784" s="268" t="str">
        <f t="shared" si="144"/>
        <v>&gt;=0</v>
      </c>
      <c r="BG784" s="268" t="s">
        <v>85</v>
      </c>
      <c r="BH784" s="268" t="s">
        <v>85</v>
      </c>
    </row>
    <row r="785" spans="1:60" ht="13.5" hidden="1" customHeight="1" thickBot="1">
      <c r="A785" s="185"/>
      <c r="B785" s="584"/>
      <c r="C785" s="228"/>
      <c r="D785" s="585"/>
      <c r="E785" s="585"/>
      <c r="F785" s="456"/>
      <c r="G785" s="456"/>
      <c r="H785" s="456"/>
      <c r="I785" s="456"/>
      <c r="J785" s="456"/>
      <c r="K785" s="456"/>
      <c r="L785" s="456"/>
      <c r="M785" s="456"/>
      <c r="N785" s="456"/>
      <c r="O785" s="456"/>
      <c r="P785" s="456"/>
      <c r="Q785" s="456"/>
      <c r="R785" s="456"/>
      <c r="S785" s="456"/>
      <c r="T785" s="456"/>
      <c r="U785" s="456"/>
      <c r="V785" s="456"/>
      <c r="W785" s="456"/>
      <c r="X785" s="456"/>
      <c r="Y785" s="456"/>
      <c r="Z785" s="456"/>
      <c r="AA785" s="456"/>
      <c r="AB785" s="456"/>
      <c r="AC785" s="456"/>
      <c r="AD785" s="456"/>
      <c r="AE785" s="457"/>
      <c r="AF785" s="457"/>
      <c r="AG785" s="457"/>
      <c r="AH785" s="457"/>
      <c r="AI785" s="457"/>
      <c r="AJ785" s="457"/>
      <c r="AK785" s="457"/>
      <c r="AL785" s="457"/>
      <c r="AM785" s="457"/>
      <c r="AN785" s="457"/>
      <c r="AO785" s="458"/>
      <c r="AQ785" s="84" t="s">
        <v>395</v>
      </c>
      <c r="AU785" s="459" t="str">
        <f t="shared" ca="1" si="145"/>
        <v>Z</v>
      </c>
      <c r="AV785" s="459">
        <f t="shared" si="148"/>
        <v>765</v>
      </c>
      <c r="AW785" s="259" t="str">
        <f t="shared" ca="1" si="146"/>
        <v>Z765</v>
      </c>
      <c r="AX785" s="268">
        <f t="shared" si="143"/>
        <v>7</v>
      </c>
      <c r="AY785" s="259" t="str">
        <f t="shared" ca="1" si="142"/>
        <v>8. Ownership - Capital Costs</v>
      </c>
      <c r="AZ785" s="268" t="s">
        <v>1214</v>
      </c>
      <c r="BA785" s="259" t="s">
        <v>1251</v>
      </c>
      <c r="BB785" s="259">
        <v>2040</v>
      </c>
      <c r="BC785" s="259" t="str">
        <f t="shared" ca="1" si="147"/>
        <v>7_Z765_Initial_working_capital_2040</v>
      </c>
      <c r="BD785" s="259" t="s">
        <v>540</v>
      </c>
      <c r="BE785" s="259"/>
      <c r="BF785" s="268" t="str">
        <f t="shared" si="144"/>
        <v>&gt;=0</v>
      </c>
      <c r="BG785" s="268" t="s">
        <v>85</v>
      </c>
      <c r="BH785" s="268" t="s">
        <v>85</v>
      </c>
    </row>
    <row r="786" spans="1:60" ht="13.5" hidden="1" customHeight="1" thickBot="1">
      <c r="A786" s="185"/>
      <c r="B786" s="584"/>
      <c r="C786" s="228"/>
      <c r="D786" s="585"/>
      <c r="E786" s="585"/>
      <c r="F786" s="456"/>
      <c r="G786" s="456"/>
      <c r="H786" s="456"/>
      <c r="I786" s="456"/>
      <c r="J786" s="456"/>
      <c r="K786" s="456"/>
      <c r="L786" s="456"/>
      <c r="M786" s="456"/>
      <c r="N786" s="456"/>
      <c r="O786" s="456"/>
      <c r="P786" s="456"/>
      <c r="Q786" s="456"/>
      <c r="R786" s="456"/>
      <c r="S786" s="456"/>
      <c r="T786" s="456"/>
      <c r="U786" s="456"/>
      <c r="V786" s="456"/>
      <c r="W786" s="456"/>
      <c r="X786" s="456"/>
      <c r="Y786" s="456"/>
      <c r="Z786" s="456"/>
      <c r="AA786" s="456"/>
      <c r="AB786" s="456"/>
      <c r="AC786" s="456"/>
      <c r="AD786" s="456"/>
      <c r="AE786" s="457"/>
      <c r="AF786" s="457"/>
      <c r="AG786" s="457"/>
      <c r="AH786" s="457"/>
      <c r="AI786" s="457"/>
      <c r="AJ786" s="457"/>
      <c r="AK786" s="457"/>
      <c r="AL786" s="457"/>
      <c r="AM786" s="457"/>
      <c r="AN786" s="457"/>
      <c r="AO786" s="458"/>
      <c r="AQ786" s="84" t="s">
        <v>395</v>
      </c>
      <c r="AU786" s="459" t="str">
        <f t="shared" ca="1" si="145"/>
        <v>AA</v>
      </c>
      <c r="AV786" s="459">
        <f t="shared" si="148"/>
        <v>765</v>
      </c>
      <c r="AW786" s="259" t="str">
        <f t="shared" ca="1" si="146"/>
        <v>AA765</v>
      </c>
      <c r="AX786" s="268">
        <f t="shared" si="143"/>
        <v>7</v>
      </c>
      <c r="AY786" s="259" t="str">
        <f t="shared" ca="1" si="142"/>
        <v>8. Ownership - Capital Costs</v>
      </c>
      <c r="AZ786" s="268" t="s">
        <v>1214</v>
      </c>
      <c r="BA786" s="259" t="s">
        <v>1251</v>
      </c>
      <c r="BB786" s="259">
        <v>2041</v>
      </c>
      <c r="BC786" s="259" t="str">
        <f t="shared" ca="1" si="147"/>
        <v>7_AA765_Initial_working_capital_2041</v>
      </c>
      <c r="BD786" s="259" t="s">
        <v>540</v>
      </c>
      <c r="BE786" s="259"/>
      <c r="BF786" s="268" t="str">
        <f t="shared" si="144"/>
        <v>&gt;=0</v>
      </c>
      <c r="BG786" s="268" t="s">
        <v>85</v>
      </c>
      <c r="BH786" s="268" t="s">
        <v>85</v>
      </c>
    </row>
    <row r="787" spans="1:60" ht="13.5" hidden="1" customHeight="1" thickBot="1">
      <c r="A787" s="185"/>
      <c r="B787" s="584"/>
      <c r="C787" s="228"/>
      <c r="D787" s="585"/>
      <c r="E787" s="585"/>
      <c r="F787" s="456"/>
      <c r="G787" s="456"/>
      <c r="H787" s="456"/>
      <c r="I787" s="456"/>
      <c r="J787" s="456"/>
      <c r="K787" s="456"/>
      <c r="L787" s="456"/>
      <c r="M787" s="456"/>
      <c r="N787" s="456"/>
      <c r="O787" s="456"/>
      <c r="P787" s="456"/>
      <c r="Q787" s="456"/>
      <c r="R787" s="456"/>
      <c r="S787" s="456"/>
      <c r="T787" s="456"/>
      <c r="U787" s="456"/>
      <c r="V787" s="456"/>
      <c r="W787" s="456"/>
      <c r="X787" s="456"/>
      <c r="Y787" s="456"/>
      <c r="Z787" s="456"/>
      <c r="AA787" s="456"/>
      <c r="AB787" s="456"/>
      <c r="AC787" s="456"/>
      <c r="AD787" s="456"/>
      <c r="AE787" s="457"/>
      <c r="AF787" s="457"/>
      <c r="AG787" s="457"/>
      <c r="AH787" s="457"/>
      <c r="AI787" s="457"/>
      <c r="AJ787" s="457"/>
      <c r="AK787" s="457"/>
      <c r="AL787" s="457"/>
      <c r="AM787" s="457"/>
      <c r="AN787" s="457"/>
      <c r="AO787" s="458"/>
      <c r="AQ787" s="84" t="s">
        <v>395</v>
      </c>
      <c r="AU787" s="459" t="str">
        <f t="shared" ca="1" si="145"/>
        <v>AB</v>
      </c>
      <c r="AV787" s="459">
        <f t="shared" si="148"/>
        <v>765</v>
      </c>
      <c r="AW787" s="259" t="str">
        <f t="shared" ca="1" si="146"/>
        <v>AB765</v>
      </c>
      <c r="AX787" s="268">
        <f t="shared" si="143"/>
        <v>7</v>
      </c>
      <c r="AY787" s="259" t="str">
        <f t="shared" ca="1" si="142"/>
        <v>8. Ownership - Capital Costs</v>
      </c>
      <c r="AZ787" s="268" t="s">
        <v>1214</v>
      </c>
      <c r="BA787" s="259" t="s">
        <v>1251</v>
      </c>
      <c r="BB787" s="259">
        <v>2042</v>
      </c>
      <c r="BC787" s="259" t="str">
        <f t="shared" ca="1" si="147"/>
        <v>7_AB765_Initial_working_capital_2042</v>
      </c>
      <c r="BD787" s="259" t="s">
        <v>540</v>
      </c>
      <c r="BE787" s="259"/>
      <c r="BF787" s="268" t="str">
        <f t="shared" si="144"/>
        <v>&gt;=0</v>
      </c>
      <c r="BG787" s="268" t="s">
        <v>85</v>
      </c>
      <c r="BH787" s="268" t="s">
        <v>85</v>
      </c>
    </row>
    <row r="788" spans="1:60" ht="13.5" hidden="1" customHeight="1" thickBot="1">
      <c r="A788" s="185"/>
      <c r="B788" s="584"/>
      <c r="C788" s="228"/>
      <c r="D788" s="585"/>
      <c r="E788" s="585"/>
      <c r="F788" s="456"/>
      <c r="G788" s="456"/>
      <c r="H788" s="456"/>
      <c r="I788" s="456"/>
      <c r="J788" s="456"/>
      <c r="K788" s="456"/>
      <c r="L788" s="456"/>
      <c r="M788" s="456"/>
      <c r="N788" s="456"/>
      <c r="O788" s="456"/>
      <c r="P788" s="456"/>
      <c r="Q788" s="456"/>
      <c r="R788" s="456"/>
      <c r="S788" s="456"/>
      <c r="T788" s="456"/>
      <c r="U788" s="456"/>
      <c r="V788" s="456"/>
      <c r="W788" s="456"/>
      <c r="X788" s="456"/>
      <c r="Y788" s="456"/>
      <c r="Z788" s="456"/>
      <c r="AA788" s="456"/>
      <c r="AB788" s="456"/>
      <c r="AC788" s="456"/>
      <c r="AD788" s="456"/>
      <c r="AE788" s="457"/>
      <c r="AF788" s="457"/>
      <c r="AG788" s="457"/>
      <c r="AH788" s="457"/>
      <c r="AI788" s="457"/>
      <c r="AJ788" s="457"/>
      <c r="AK788" s="457"/>
      <c r="AL788" s="457"/>
      <c r="AM788" s="457"/>
      <c r="AN788" s="457"/>
      <c r="AO788" s="458"/>
      <c r="AQ788" s="84" t="s">
        <v>395</v>
      </c>
      <c r="AU788" s="459" t="str">
        <f t="shared" ca="1" si="145"/>
        <v>AC</v>
      </c>
      <c r="AV788" s="459">
        <f t="shared" si="148"/>
        <v>765</v>
      </c>
      <c r="AW788" s="259" t="str">
        <f t="shared" ca="1" si="146"/>
        <v>AC765</v>
      </c>
      <c r="AX788" s="268">
        <f t="shared" si="143"/>
        <v>7</v>
      </c>
      <c r="AY788" s="259" t="str">
        <f t="shared" ca="1" si="142"/>
        <v>8. Ownership - Capital Costs</v>
      </c>
      <c r="AZ788" s="268" t="s">
        <v>1214</v>
      </c>
      <c r="BA788" s="259" t="s">
        <v>1251</v>
      </c>
      <c r="BB788" s="259">
        <v>2043</v>
      </c>
      <c r="BC788" s="259" t="str">
        <f t="shared" ca="1" si="147"/>
        <v>7_AC765_Initial_working_capital_2043</v>
      </c>
      <c r="BD788" s="259" t="s">
        <v>540</v>
      </c>
      <c r="BE788" s="259"/>
      <c r="BF788" s="268" t="str">
        <f t="shared" si="144"/>
        <v>&gt;=0</v>
      </c>
      <c r="BG788" s="268" t="s">
        <v>85</v>
      </c>
      <c r="BH788" s="268" t="s">
        <v>85</v>
      </c>
    </row>
    <row r="789" spans="1:60" ht="13.5" hidden="1" customHeight="1" thickBot="1">
      <c r="A789" s="185"/>
      <c r="B789" s="584"/>
      <c r="C789" s="228"/>
      <c r="D789" s="585"/>
      <c r="E789" s="585"/>
      <c r="F789" s="456"/>
      <c r="G789" s="456"/>
      <c r="H789" s="456"/>
      <c r="I789" s="456"/>
      <c r="J789" s="456"/>
      <c r="K789" s="456"/>
      <c r="L789" s="456"/>
      <c r="M789" s="456"/>
      <c r="N789" s="456"/>
      <c r="O789" s="456"/>
      <c r="P789" s="456"/>
      <c r="Q789" s="456"/>
      <c r="R789" s="456"/>
      <c r="S789" s="456"/>
      <c r="T789" s="456"/>
      <c r="U789" s="456"/>
      <c r="V789" s="456"/>
      <c r="W789" s="456"/>
      <c r="X789" s="456"/>
      <c r="Y789" s="456"/>
      <c r="Z789" s="456"/>
      <c r="AA789" s="456"/>
      <c r="AB789" s="456"/>
      <c r="AC789" s="456"/>
      <c r="AD789" s="456"/>
      <c r="AE789" s="457"/>
      <c r="AF789" s="457"/>
      <c r="AG789" s="457"/>
      <c r="AH789" s="457"/>
      <c r="AI789" s="457"/>
      <c r="AJ789" s="457"/>
      <c r="AK789" s="457"/>
      <c r="AL789" s="457"/>
      <c r="AM789" s="457"/>
      <c r="AN789" s="457"/>
      <c r="AO789" s="458"/>
      <c r="AQ789" s="84" t="s">
        <v>395</v>
      </c>
      <c r="AU789" s="459" t="str">
        <f t="shared" ca="1" si="145"/>
        <v>AD</v>
      </c>
      <c r="AV789" s="459">
        <f t="shared" si="148"/>
        <v>765</v>
      </c>
      <c r="AW789" s="259" t="str">
        <f t="shared" ca="1" si="146"/>
        <v>AD765</v>
      </c>
      <c r="AX789" s="268">
        <f t="shared" si="143"/>
        <v>7</v>
      </c>
      <c r="AY789" s="259" t="str">
        <f t="shared" ca="1" si="142"/>
        <v>8. Ownership - Capital Costs</v>
      </c>
      <c r="AZ789" s="268" t="s">
        <v>1214</v>
      </c>
      <c r="BA789" s="259" t="s">
        <v>1251</v>
      </c>
      <c r="BB789" s="259">
        <v>2044</v>
      </c>
      <c r="BC789" s="259" t="str">
        <f t="shared" ca="1" si="147"/>
        <v>7_AD765_Initial_working_capital_2044</v>
      </c>
      <c r="BD789" s="259" t="s">
        <v>540</v>
      </c>
      <c r="BE789" s="259"/>
      <c r="BF789" s="268" t="str">
        <f t="shared" si="144"/>
        <v>&gt;=0</v>
      </c>
      <c r="BG789" s="268" t="s">
        <v>85</v>
      </c>
      <c r="BH789" s="268" t="s">
        <v>85</v>
      </c>
    </row>
    <row r="790" spans="1:60" ht="13.5" hidden="1" customHeight="1" thickBot="1">
      <c r="A790" s="185"/>
      <c r="B790" s="584"/>
      <c r="C790" s="228"/>
      <c r="D790" s="585"/>
      <c r="E790" s="585"/>
      <c r="F790" s="456"/>
      <c r="G790" s="456"/>
      <c r="H790" s="456"/>
      <c r="I790" s="45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7"/>
      <c r="AF790" s="457"/>
      <c r="AG790" s="457"/>
      <c r="AH790" s="457"/>
      <c r="AI790" s="457"/>
      <c r="AJ790" s="457"/>
      <c r="AK790" s="457"/>
      <c r="AL790" s="457"/>
      <c r="AM790" s="457"/>
      <c r="AN790" s="457"/>
      <c r="AO790" s="458"/>
      <c r="AQ790" s="84" t="s">
        <v>395</v>
      </c>
      <c r="AU790" s="459" t="str">
        <f t="shared" ca="1" si="145"/>
        <v>AE</v>
      </c>
      <c r="AV790" s="459">
        <f t="shared" si="148"/>
        <v>765</v>
      </c>
      <c r="AW790" s="259" t="str">
        <f t="shared" ca="1" si="146"/>
        <v>AE765</v>
      </c>
      <c r="AX790" s="268">
        <f t="shared" si="143"/>
        <v>7</v>
      </c>
      <c r="AY790" s="259" t="str">
        <f t="shared" ca="1" si="142"/>
        <v>8. Ownership - Capital Costs</v>
      </c>
      <c r="AZ790" s="268" t="s">
        <v>1214</v>
      </c>
      <c r="BA790" s="259" t="s">
        <v>1251</v>
      </c>
      <c r="BB790" s="259">
        <v>2045</v>
      </c>
      <c r="BC790" s="259" t="str">
        <f t="shared" ca="1" si="147"/>
        <v>7_AE765_Initial_working_capital_2045</v>
      </c>
      <c r="BD790" s="259" t="s">
        <v>540</v>
      </c>
      <c r="BE790" s="259"/>
      <c r="BF790" s="268" t="str">
        <f t="shared" si="144"/>
        <v>&gt;=0</v>
      </c>
      <c r="BG790" s="268" t="s">
        <v>85</v>
      </c>
      <c r="BH790" s="268" t="s">
        <v>85</v>
      </c>
    </row>
    <row r="791" spans="1:60" ht="13.5" hidden="1" customHeight="1" thickBot="1">
      <c r="A791" s="185"/>
      <c r="B791" s="584"/>
      <c r="C791" s="228"/>
      <c r="D791" s="585"/>
      <c r="E791" s="585"/>
      <c r="F791" s="456"/>
      <c r="G791" s="456"/>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457"/>
      <c r="AF791" s="457"/>
      <c r="AG791" s="457"/>
      <c r="AH791" s="457"/>
      <c r="AI791" s="457"/>
      <c r="AJ791" s="457"/>
      <c r="AK791" s="457"/>
      <c r="AL791" s="457"/>
      <c r="AM791" s="457"/>
      <c r="AN791" s="457"/>
      <c r="AO791" s="458"/>
      <c r="AQ791" s="84" t="s">
        <v>395</v>
      </c>
      <c r="AU791" s="459" t="str">
        <f t="shared" ca="1" si="145"/>
        <v>AF</v>
      </c>
      <c r="AV791" s="459">
        <f t="shared" si="148"/>
        <v>765</v>
      </c>
      <c r="AW791" s="259" t="str">
        <f t="shared" ca="1" si="146"/>
        <v>AF765</v>
      </c>
      <c r="AX791" s="268">
        <f t="shared" si="143"/>
        <v>7</v>
      </c>
      <c r="AY791" s="259" t="str">
        <f t="shared" ca="1" si="142"/>
        <v>8. Ownership - Capital Costs</v>
      </c>
      <c r="AZ791" s="268" t="s">
        <v>1214</v>
      </c>
      <c r="BA791" s="259" t="s">
        <v>1251</v>
      </c>
      <c r="BB791" s="259">
        <v>2046</v>
      </c>
      <c r="BC791" s="259" t="str">
        <f t="shared" ca="1" si="147"/>
        <v>7_AF765_Initial_working_capital_2046</v>
      </c>
      <c r="BD791" s="259" t="s">
        <v>540</v>
      </c>
      <c r="BE791" s="259"/>
      <c r="BF791" s="268" t="str">
        <f t="shared" si="144"/>
        <v>&gt;=0</v>
      </c>
      <c r="BG791" s="268" t="s">
        <v>85</v>
      </c>
      <c r="BH791" s="268" t="s">
        <v>85</v>
      </c>
    </row>
    <row r="792" spans="1:60" ht="13.5" hidden="1" customHeight="1" thickBot="1">
      <c r="A792" s="185"/>
      <c r="B792" s="584"/>
      <c r="C792" s="228"/>
      <c r="D792" s="585"/>
      <c r="E792" s="585"/>
      <c r="F792" s="456"/>
      <c r="G792" s="456"/>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457"/>
      <c r="AF792" s="457"/>
      <c r="AG792" s="457"/>
      <c r="AH792" s="457"/>
      <c r="AI792" s="457"/>
      <c r="AJ792" s="457"/>
      <c r="AK792" s="457"/>
      <c r="AL792" s="457"/>
      <c r="AM792" s="457"/>
      <c r="AN792" s="457"/>
      <c r="AO792" s="458"/>
      <c r="AQ792" s="84" t="s">
        <v>395</v>
      </c>
      <c r="AU792" s="459" t="str">
        <f t="shared" ca="1" si="145"/>
        <v>AG</v>
      </c>
      <c r="AV792" s="459">
        <f t="shared" si="148"/>
        <v>765</v>
      </c>
      <c r="AW792" s="259" t="str">
        <f t="shared" ca="1" si="146"/>
        <v>AG765</v>
      </c>
      <c r="AX792" s="268">
        <f t="shared" si="143"/>
        <v>7</v>
      </c>
      <c r="AY792" s="259" t="str">
        <f t="shared" ca="1" si="142"/>
        <v>8. Ownership - Capital Costs</v>
      </c>
      <c r="AZ792" s="268" t="s">
        <v>1214</v>
      </c>
      <c r="BA792" s="259" t="s">
        <v>1251</v>
      </c>
      <c r="BB792" s="259">
        <v>2047</v>
      </c>
      <c r="BC792" s="259" t="str">
        <f t="shared" ca="1" si="147"/>
        <v>7_AG765_Initial_working_capital_2047</v>
      </c>
      <c r="BD792" s="259" t="s">
        <v>540</v>
      </c>
      <c r="BE792" s="259"/>
      <c r="BF792" s="268" t="str">
        <f t="shared" si="144"/>
        <v>&gt;=0</v>
      </c>
      <c r="BG792" s="268" t="s">
        <v>85</v>
      </c>
      <c r="BH792" s="268" t="s">
        <v>85</v>
      </c>
    </row>
    <row r="793" spans="1:60" ht="13.5" hidden="1" customHeight="1" thickBot="1">
      <c r="A793" s="185"/>
      <c r="B793" s="584"/>
      <c r="C793" s="228"/>
      <c r="D793" s="585"/>
      <c r="E793" s="585"/>
      <c r="F793" s="456"/>
      <c r="G793" s="456"/>
      <c r="H793" s="456"/>
      <c r="I793" s="456"/>
      <c r="J793" s="456"/>
      <c r="K793" s="456"/>
      <c r="L793" s="456"/>
      <c r="M793" s="456"/>
      <c r="N793" s="456"/>
      <c r="O793" s="456"/>
      <c r="P793" s="456"/>
      <c r="Q793" s="456"/>
      <c r="R793" s="456"/>
      <c r="S793" s="456"/>
      <c r="T793" s="456"/>
      <c r="U793" s="456"/>
      <c r="V793" s="456"/>
      <c r="W793" s="456"/>
      <c r="X793" s="456"/>
      <c r="Y793" s="456"/>
      <c r="Z793" s="456"/>
      <c r="AA793" s="456"/>
      <c r="AB793" s="456"/>
      <c r="AC793" s="456"/>
      <c r="AD793" s="456"/>
      <c r="AE793" s="457"/>
      <c r="AF793" s="457"/>
      <c r="AG793" s="457"/>
      <c r="AH793" s="457"/>
      <c r="AI793" s="457"/>
      <c r="AJ793" s="457"/>
      <c r="AK793" s="457"/>
      <c r="AL793" s="457"/>
      <c r="AM793" s="457"/>
      <c r="AN793" s="457"/>
      <c r="AO793" s="458"/>
      <c r="AQ793" s="84" t="s">
        <v>395</v>
      </c>
      <c r="AU793" s="459" t="str">
        <f t="shared" ca="1" si="145"/>
        <v>AH</v>
      </c>
      <c r="AV793" s="459">
        <f t="shared" si="148"/>
        <v>765</v>
      </c>
      <c r="AW793" s="259" t="str">
        <f t="shared" ca="1" si="146"/>
        <v>AH765</v>
      </c>
      <c r="AX793" s="268">
        <f t="shared" si="143"/>
        <v>7</v>
      </c>
      <c r="AY793" s="259" t="str">
        <f t="shared" ca="1" si="142"/>
        <v>8. Ownership - Capital Costs</v>
      </c>
      <c r="AZ793" s="268" t="s">
        <v>1214</v>
      </c>
      <c r="BA793" s="259" t="s">
        <v>1251</v>
      </c>
      <c r="BB793" s="259">
        <v>2048</v>
      </c>
      <c r="BC793" s="259" t="str">
        <f t="shared" ca="1" si="147"/>
        <v>7_AH765_Initial_working_capital_2048</v>
      </c>
      <c r="BD793" s="259" t="s">
        <v>540</v>
      </c>
      <c r="BE793" s="259"/>
      <c r="BF793" s="268" t="str">
        <f t="shared" si="144"/>
        <v>&gt;=0</v>
      </c>
      <c r="BG793" s="268" t="s">
        <v>85</v>
      </c>
      <c r="BH793" s="268" t="s">
        <v>85</v>
      </c>
    </row>
    <row r="794" spans="1:60" ht="13.5" hidden="1" customHeight="1" thickBot="1">
      <c r="A794" s="185"/>
      <c r="B794" s="584"/>
      <c r="C794" s="228"/>
      <c r="D794" s="585"/>
      <c r="E794" s="585"/>
      <c r="F794" s="456"/>
      <c r="G794" s="456"/>
      <c r="H794" s="456"/>
      <c r="I794" s="456"/>
      <c r="J794" s="456"/>
      <c r="K794" s="456"/>
      <c r="L794" s="456"/>
      <c r="M794" s="456"/>
      <c r="N794" s="456"/>
      <c r="O794" s="456"/>
      <c r="P794" s="456"/>
      <c r="Q794" s="456"/>
      <c r="R794" s="456"/>
      <c r="S794" s="456"/>
      <c r="T794" s="456"/>
      <c r="U794" s="456"/>
      <c r="V794" s="456"/>
      <c r="W794" s="456"/>
      <c r="X794" s="456"/>
      <c r="Y794" s="456"/>
      <c r="Z794" s="456"/>
      <c r="AA794" s="456"/>
      <c r="AB794" s="456"/>
      <c r="AC794" s="456"/>
      <c r="AD794" s="456"/>
      <c r="AE794" s="457"/>
      <c r="AF794" s="457"/>
      <c r="AG794" s="457"/>
      <c r="AH794" s="457"/>
      <c r="AI794" s="457"/>
      <c r="AJ794" s="457"/>
      <c r="AK794" s="457"/>
      <c r="AL794" s="457"/>
      <c r="AM794" s="457"/>
      <c r="AN794" s="457"/>
      <c r="AO794" s="458"/>
      <c r="AQ794" s="84" t="s">
        <v>395</v>
      </c>
      <c r="AU794" s="459" t="str">
        <f t="shared" ca="1" si="145"/>
        <v>AI</v>
      </c>
      <c r="AV794" s="459">
        <f t="shared" si="148"/>
        <v>765</v>
      </c>
      <c r="AW794" s="259" t="str">
        <f t="shared" ca="1" si="146"/>
        <v>AI765</v>
      </c>
      <c r="AX794" s="268">
        <f t="shared" si="143"/>
        <v>7</v>
      </c>
      <c r="AY794" s="259" t="str">
        <f t="shared" ca="1" si="142"/>
        <v>8. Ownership - Capital Costs</v>
      </c>
      <c r="AZ794" s="268" t="s">
        <v>1214</v>
      </c>
      <c r="BA794" s="259" t="s">
        <v>1251</v>
      </c>
      <c r="BB794" s="259">
        <v>2049</v>
      </c>
      <c r="BC794" s="259" t="str">
        <f t="shared" ca="1" si="147"/>
        <v>7_AI765_Initial_working_capital_2049</v>
      </c>
      <c r="BD794" s="259" t="s">
        <v>540</v>
      </c>
      <c r="BE794" s="259"/>
      <c r="BF794" s="268" t="str">
        <f t="shared" si="144"/>
        <v>&gt;=0</v>
      </c>
      <c r="BG794" s="268" t="s">
        <v>85</v>
      </c>
      <c r="BH794" s="268" t="s">
        <v>85</v>
      </c>
    </row>
    <row r="795" spans="1:60" ht="13.5" hidden="1" customHeight="1" thickBot="1">
      <c r="A795" s="185"/>
      <c r="B795" s="584"/>
      <c r="C795" s="228"/>
      <c r="D795" s="585"/>
      <c r="E795" s="585"/>
      <c r="F795" s="456"/>
      <c r="G795" s="456"/>
      <c r="H795" s="456"/>
      <c r="I795" s="456"/>
      <c r="J795" s="456"/>
      <c r="K795" s="456"/>
      <c r="L795" s="456"/>
      <c r="M795" s="456"/>
      <c r="N795" s="456"/>
      <c r="O795" s="456"/>
      <c r="P795" s="456"/>
      <c r="Q795" s="456"/>
      <c r="R795" s="456"/>
      <c r="S795" s="456"/>
      <c r="T795" s="456"/>
      <c r="U795" s="456"/>
      <c r="V795" s="456"/>
      <c r="W795" s="456"/>
      <c r="X795" s="456"/>
      <c r="Y795" s="456"/>
      <c r="Z795" s="456"/>
      <c r="AA795" s="456"/>
      <c r="AB795" s="456"/>
      <c r="AC795" s="456"/>
      <c r="AD795" s="456"/>
      <c r="AE795" s="457"/>
      <c r="AF795" s="457"/>
      <c r="AG795" s="457"/>
      <c r="AH795" s="457"/>
      <c r="AI795" s="457"/>
      <c r="AJ795" s="457"/>
      <c r="AK795" s="457"/>
      <c r="AL795" s="457"/>
      <c r="AM795" s="457"/>
      <c r="AN795" s="457"/>
      <c r="AO795" s="458"/>
      <c r="AQ795" s="84" t="s">
        <v>395</v>
      </c>
      <c r="AU795" s="459" t="str">
        <f t="shared" ca="1" si="145"/>
        <v>AJ</v>
      </c>
      <c r="AV795" s="459">
        <f t="shared" si="148"/>
        <v>765</v>
      </c>
      <c r="AW795" s="259" t="str">
        <f t="shared" ca="1" si="146"/>
        <v>AJ765</v>
      </c>
      <c r="AX795" s="268">
        <f t="shared" si="143"/>
        <v>7</v>
      </c>
      <c r="AY795" s="259" t="str">
        <f t="shared" ca="1" si="142"/>
        <v>8. Ownership - Capital Costs</v>
      </c>
      <c r="AZ795" s="268" t="s">
        <v>1214</v>
      </c>
      <c r="BA795" s="259" t="s">
        <v>1251</v>
      </c>
      <c r="BB795" s="259">
        <v>2050</v>
      </c>
      <c r="BC795" s="259" t="str">
        <f t="shared" ca="1" si="147"/>
        <v>7_AJ765_Initial_working_capital_2050</v>
      </c>
      <c r="BD795" s="259" t="s">
        <v>540</v>
      </c>
      <c r="BE795" s="259"/>
      <c r="BF795" s="268" t="str">
        <f t="shared" si="144"/>
        <v>&gt;=0</v>
      </c>
      <c r="BG795" s="268" t="s">
        <v>85</v>
      </c>
      <c r="BH795" s="268" t="s">
        <v>85</v>
      </c>
    </row>
    <row r="796" spans="1:60" ht="13.5" hidden="1" customHeight="1" thickBot="1">
      <c r="A796" s="185"/>
      <c r="B796" s="584"/>
      <c r="C796" s="228"/>
      <c r="D796" s="585"/>
      <c r="E796" s="585"/>
      <c r="F796" s="456"/>
      <c r="G796" s="456"/>
      <c r="H796" s="456"/>
      <c r="I796" s="456"/>
      <c r="J796" s="456"/>
      <c r="K796" s="456"/>
      <c r="L796" s="456"/>
      <c r="M796" s="456"/>
      <c r="N796" s="456"/>
      <c r="O796" s="456"/>
      <c r="P796" s="456"/>
      <c r="Q796" s="456"/>
      <c r="R796" s="456"/>
      <c r="S796" s="456"/>
      <c r="T796" s="456"/>
      <c r="U796" s="456"/>
      <c r="V796" s="456"/>
      <c r="W796" s="456"/>
      <c r="X796" s="456"/>
      <c r="Y796" s="456"/>
      <c r="Z796" s="456"/>
      <c r="AA796" s="456"/>
      <c r="AB796" s="456"/>
      <c r="AC796" s="456"/>
      <c r="AD796" s="456"/>
      <c r="AE796" s="457"/>
      <c r="AF796" s="457"/>
      <c r="AG796" s="457"/>
      <c r="AH796" s="457"/>
      <c r="AI796" s="457"/>
      <c r="AJ796" s="457"/>
      <c r="AK796" s="457"/>
      <c r="AL796" s="457"/>
      <c r="AM796" s="457"/>
      <c r="AN796" s="457"/>
      <c r="AO796" s="458"/>
      <c r="AQ796" s="84" t="s">
        <v>395</v>
      </c>
      <c r="AU796" s="459" t="str">
        <f t="shared" ca="1" si="145"/>
        <v>AK</v>
      </c>
      <c r="AV796" s="459">
        <f t="shared" si="148"/>
        <v>765</v>
      </c>
      <c r="AW796" s="259" t="str">
        <f t="shared" ca="1" si="146"/>
        <v>AK765</v>
      </c>
      <c r="AX796" s="268">
        <f t="shared" si="143"/>
        <v>7</v>
      </c>
      <c r="AY796" s="259" t="str">
        <f t="shared" ca="1" si="142"/>
        <v>8. Ownership - Capital Costs</v>
      </c>
      <c r="AZ796" s="268" t="s">
        <v>1214</v>
      </c>
      <c r="BA796" s="259" t="s">
        <v>1251</v>
      </c>
      <c r="BB796" s="259">
        <v>2051</v>
      </c>
      <c r="BC796" s="259" t="str">
        <f t="shared" ca="1" si="147"/>
        <v>7_AK765_Initial_working_capital_2051</v>
      </c>
      <c r="BD796" s="259" t="s">
        <v>540</v>
      </c>
      <c r="BE796" s="259"/>
      <c r="BF796" s="268" t="str">
        <f t="shared" si="144"/>
        <v>&gt;=0</v>
      </c>
      <c r="BG796" s="268" t="s">
        <v>85</v>
      </c>
      <c r="BH796" s="268" t="s">
        <v>85</v>
      </c>
    </row>
    <row r="797" spans="1:60" ht="13.5" hidden="1" customHeight="1" thickBot="1">
      <c r="A797" s="185"/>
      <c r="B797" s="584"/>
      <c r="C797" s="228"/>
      <c r="D797" s="585"/>
      <c r="E797" s="585"/>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7"/>
      <c r="AF797" s="457"/>
      <c r="AG797" s="457"/>
      <c r="AH797" s="457"/>
      <c r="AI797" s="457"/>
      <c r="AJ797" s="457"/>
      <c r="AK797" s="457"/>
      <c r="AL797" s="457"/>
      <c r="AM797" s="457"/>
      <c r="AN797" s="457"/>
      <c r="AO797" s="458"/>
      <c r="AQ797" s="84" t="s">
        <v>395</v>
      </c>
      <c r="AU797" s="459" t="str">
        <f t="shared" ca="1" si="145"/>
        <v>AL</v>
      </c>
      <c r="AV797" s="459">
        <f t="shared" si="148"/>
        <v>765</v>
      </c>
      <c r="AW797" s="259" t="str">
        <f t="shared" ca="1" si="146"/>
        <v>AL765</v>
      </c>
      <c r="AX797" s="268">
        <f t="shared" si="143"/>
        <v>7</v>
      </c>
      <c r="AY797" s="259" t="str">
        <f t="shared" ca="1" si="142"/>
        <v>8. Ownership - Capital Costs</v>
      </c>
      <c r="AZ797" s="268" t="s">
        <v>1214</v>
      </c>
      <c r="BA797" s="259" t="s">
        <v>1251</v>
      </c>
      <c r="BB797" s="259">
        <v>2052</v>
      </c>
      <c r="BC797" s="259" t="str">
        <f t="shared" ca="1" si="147"/>
        <v>7_AL765_Initial_working_capital_2052</v>
      </c>
      <c r="BD797" s="259" t="s">
        <v>540</v>
      </c>
      <c r="BE797" s="259"/>
      <c r="BF797" s="268" t="str">
        <f t="shared" si="144"/>
        <v>&gt;=0</v>
      </c>
      <c r="BG797" s="268" t="s">
        <v>85</v>
      </c>
      <c r="BH797" s="268" t="s">
        <v>85</v>
      </c>
    </row>
    <row r="798" spans="1:60" ht="13.5" hidden="1" customHeight="1" thickBot="1">
      <c r="A798" s="185"/>
      <c r="B798" s="584"/>
      <c r="C798" s="228"/>
      <c r="D798" s="585"/>
      <c r="E798" s="585"/>
      <c r="F798" s="456"/>
      <c r="G798" s="456"/>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457"/>
      <c r="AF798" s="457"/>
      <c r="AG798" s="457"/>
      <c r="AH798" s="457"/>
      <c r="AI798" s="457"/>
      <c r="AJ798" s="457"/>
      <c r="AK798" s="457"/>
      <c r="AL798" s="457"/>
      <c r="AM798" s="457"/>
      <c r="AN798" s="457"/>
      <c r="AO798" s="458"/>
      <c r="AQ798" s="84" t="s">
        <v>395</v>
      </c>
      <c r="AU798" s="459" t="str">
        <f t="shared" ca="1" si="145"/>
        <v>AM</v>
      </c>
      <c r="AV798" s="459">
        <f t="shared" si="148"/>
        <v>765</v>
      </c>
      <c r="AW798" s="259" t="str">
        <f t="shared" ca="1" si="146"/>
        <v>AM765</v>
      </c>
      <c r="AX798" s="268">
        <f t="shared" si="143"/>
        <v>7</v>
      </c>
      <c r="AY798" s="259" t="str">
        <f t="shared" ca="1" si="142"/>
        <v>8. Ownership - Capital Costs</v>
      </c>
      <c r="AZ798" s="268" t="s">
        <v>1214</v>
      </c>
      <c r="BA798" s="259" t="s">
        <v>1251</v>
      </c>
      <c r="BB798" s="259">
        <v>2053</v>
      </c>
      <c r="BC798" s="259" t="str">
        <f t="shared" ca="1" si="147"/>
        <v>7_AM765_Initial_working_capital_2053</v>
      </c>
      <c r="BD798" s="259" t="s">
        <v>540</v>
      </c>
      <c r="BE798" s="259"/>
      <c r="BF798" s="268" t="str">
        <f t="shared" si="144"/>
        <v>&gt;=0</v>
      </c>
      <c r="BG798" s="268" t="s">
        <v>85</v>
      </c>
      <c r="BH798" s="268" t="s">
        <v>85</v>
      </c>
    </row>
    <row r="799" spans="1:60" ht="13.5" hidden="1" customHeight="1" thickBot="1">
      <c r="A799" s="185"/>
      <c r="B799" s="584"/>
      <c r="C799" s="228"/>
      <c r="D799" s="585"/>
      <c r="E799" s="585"/>
      <c r="F799" s="456"/>
      <c r="G799" s="456"/>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457"/>
      <c r="AF799" s="457"/>
      <c r="AG799" s="457"/>
      <c r="AH799" s="457"/>
      <c r="AI799" s="457"/>
      <c r="AJ799" s="457"/>
      <c r="AK799" s="457"/>
      <c r="AL799" s="457"/>
      <c r="AM799" s="457"/>
      <c r="AN799" s="457"/>
      <c r="AO799" s="458"/>
      <c r="AQ799" s="84" t="s">
        <v>395</v>
      </c>
      <c r="AU799" s="459" t="str">
        <f t="shared" ca="1" si="145"/>
        <v>AN</v>
      </c>
      <c r="AV799" s="459">
        <f t="shared" si="148"/>
        <v>765</v>
      </c>
      <c r="AW799" s="259" t="str">
        <f t="shared" ca="1" si="146"/>
        <v>AN765</v>
      </c>
      <c r="AX799" s="268">
        <f t="shared" si="143"/>
        <v>7</v>
      </c>
      <c r="AY799" s="259" t="str">
        <f t="shared" ca="1" si="142"/>
        <v>8. Ownership - Capital Costs</v>
      </c>
      <c r="AZ799" s="268" t="s">
        <v>1214</v>
      </c>
      <c r="BA799" s="259" t="s">
        <v>1251</v>
      </c>
      <c r="BB799" s="259">
        <v>2054</v>
      </c>
      <c r="BC799" s="259" t="str">
        <f t="shared" ca="1" si="147"/>
        <v>7_AN765_Initial_working_capital_2054</v>
      </c>
      <c r="BD799" s="259" t="s">
        <v>540</v>
      </c>
      <c r="BE799" s="259"/>
      <c r="BF799" s="268" t="str">
        <f t="shared" si="144"/>
        <v>&gt;=0</v>
      </c>
      <c r="BG799" s="268" t="s">
        <v>85</v>
      </c>
      <c r="BH799" s="268" t="s">
        <v>85</v>
      </c>
    </row>
    <row r="800" spans="1:60" ht="13.5" hidden="1" customHeight="1" thickBot="1">
      <c r="A800" s="185"/>
      <c r="B800" s="584"/>
      <c r="C800" s="228"/>
      <c r="D800" s="585"/>
      <c r="E800" s="585"/>
      <c r="F800" s="456"/>
      <c r="G800" s="456"/>
      <c r="H800" s="456"/>
      <c r="I800" s="456"/>
      <c r="J800" s="456"/>
      <c r="K800" s="456"/>
      <c r="L800" s="456"/>
      <c r="M800" s="456"/>
      <c r="N800" s="456"/>
      <c r="O800" s="456"/>
      <c r="P800" s="456"/>
      <c r="Q800" s="456"/>
      <c r="R800" s="456"/>
      <c r="S800" s="456"/>
      <c r="T800" s="456"/>
      <c r="U800" s="456"/>
      <c r="V800" s="456"/>
      <c r="W800" s="456"/>
      <c r="X800" s="456"/>
      <c r="Y800" s="456"/>
      <c r="Z800" s="456"/>
      <c r="AA800" s="456"/>
      <c r="AB800" s="456"/>
      <c r="AC800" s="456"/>
      <c r="AD800" s="456"/>
      <c r="AE800" s="457"/>
      <c r="AF800" s="457"/>
      <c r="AG800" s="457"/>
      <c r="AH800" s="457"/>
      <c r="AI800" s="457"/>
      <c r="AJ800" s="457"/>
      <c r="AK800" s="457"/>
      <c r="AL800" s="457"/>
      <c r="AM800" s="457"/>
      <c r="AN800" s="457"/>
      <c r="AO800" s="458"/>
      <c r="AQ800" s="84" t="s">
        <v>395</v>
      </c>
      <c r="AU800" s="459" t="str">
        <f t="shared" ca="1" si="145"/>
        <v>AO</v>
      </c>
      <c r="AV800" s="459">
        <f t="shared" si="148"/>
        <v>765</v>
      </c>
      <c r="AW800" s="259" t="str">
        <f t="shared" ca="1" si="146"/>
        <v>AO765</v>
      </c>
      <c r="AX800" s="268">
        <v>7</v>
      </c>
      <c r="AY800" s="259" t="str">
        <f t="shared" ca="1" si="142"/>
        <v>8. Ownership - Capital Costs</v>
      </c>
      <c r="AZ800" s="268" t="s">
        <v>1214</v>
      </c>
      <c r="BA800" s="259" t="s">
        <v>1251</v>
      </c>
      <c r="BB800" s="259" t="s">
        <v>1216</v>
      </c>
      <c r="BC800" s="259" t="str">
        <f t="shared" ca="1" si="147"/>
        <v>7_AO765_Initial_working_capital_Additional_Info</v>
      </c>
      <c r="BD800" s="268" t="s">
        <v>223</v>
      </c>
      <c r="BE800" s="268">
        <v>100</v>
      </c>
      <c r="BG800" s="268" t="s">
        <v>85</v>
      </c>
      <c r="BH800" s="268" t="s">
        <v>85</v>
      </c>
    </row>
    <row r="801" spans="1:60" ht="13.5" thickBot="1">
      <c r="A801" s="185">
        <f>+A765+1</f>
        <v>24</v>
      </c>
      <c r="B801" s="584"/>
      <c r="C801" s="228" t="s">
        <v>1252</v>
      </c>
      <c r="D801" s="585" t="s">
        <v>1213</v>
      </c>
      <c r="E801" s="585"/>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441"/>
      <c r="AE801" s="442"/>
      <c r="AF801" s="442"/>
      <c r="AG801" s="442"/>
      <c r="AH801" s="442"/>
      <c r="AI801" s="442"/>
      <c r="AJ801" s="442"/>
      <c r="AK801" s="442"/>
      <c r="AL801" s="442"/>
      <c r="AM801" s="442"/>
      <c r="AN801" s="442"/>
      <c r="AO801" s="227"/>
      <c r="AS801" s="84" t="s">
        <v>42</v>
      </c>
      <c r="AT801" s="460" t="str">
        <f ca="1">SUBSTITUTE(CELL("address",F801),"$","")</f>
        <v>F801</v>
      </c>
      <c r="AU801" s="461" t="str">
        <f ca="1">CHAR(CODE(AT801))</f>
        <v>F</v>
      </c>
      <c r="AV801" s="461">
        <f>ROW(AT801)</f>
        <v>801</v>
      </c>
      <c r="AW801" s="462" t="str">
        <f ca="1">CONCATENATE(AU801&amp;AV801)</f>
        <v>F801</v>
      </c>
      <c r="AX801" s="455">
        <f t="shared" ref="AX801:AX835" si="149">$AX$5</f>
        <v>7</v>
      </c>
      <c r="AY801" s="462" t="str">
        <f t="shared" ca="1" si="142"/>
        <v>8. Ownership - Capital Costs</v>
      </c>
      <c r="AZ801" s="455" t="s">
        <v>1214</v>
      </c>
      <c r="BA801" s="462" t="s">
        <v>1253</v>
      </c>
      <c r="BB801" s="462">
        <v>2020</v>
      </c>
      <c r="BC801" s="462" t="str">
        <f ca="1">AX801&amp;"_"&amp;AW801&amp;"_"&amp;BA801&amp;"_"&amp;BB801</f>
        <v>7_F801_Start_up_power_credit_2020</v>
      </c>
      <c r="BD801" s="462" t="s">
        <v>540</v>
      </c>
      <c r="BE801" s="462"/>
      <c r="BF801" s="455" t="str">
        <f t="shared" ref="BF801:BF835" si="150">"&gt;=0"</f>
        <v>&gt;=0</v>
      </c>
      <c r="BG801" s="455" t="s">
        <v>85</v>
      </c>
      <c r="BH801" s="455" t="s">
        <v>85</v>
      </c>
    </row>
    <row r="802" spans="1:60" ht="13" hidden="1" customHeight="1">
      <c r="A802" s="185"/>
      <c r="B802" s="145"/>
      <c r="C802" s="235"/>
      <c r="D802" s="586"/>
      <c r="E802" s="586"/>
      <c r="F802" s="465"/>
      <c r="G802" s="465"/>
      <c r="H802" s="465"/>
      <c r="I802" s="465"/>
      <c r="J802" s="465"/>
      <c r="K802" s="465"/>
      <c r="L802" s="465"/>
      <c r="M802" s="465"/>
      <c r="N802" s="465"/>
      <c r="O802" s="465"/>
      <c r="P802" s="465"/>
      <c r="Q802" s="465"/>
      <c r="R802" s="465"/>
      <c r="S802" s="465"/>
      <c r="T802" s="465"/>
      <c r="U802" s="465"/>
      <c r="V802" s="465"/>
      <c r="W802" s="465"/>
      <c r="X802" s="465"/>
      <c r="Y802" s="465"/>
      <c r="Z802" s="465"/>
      <c r="AA802" s="465"/>
      <c r="AB802" s="465"/>
      <c r="AC802" s="465"/>
      <c r="AD802" s="465"/>
      <c r="AE802" s="465"/>
      <c r="AF802" s="465"/>
      <c r="AG802" s="465"/>
      <c r="AH802" s="465"/>
      <c r="AI802" s="465"/>
      <c r="AJ802" s="465"/>
      <c r="AK802" s="465"/>
      <c r="AL802" s="465"/>
      <c r="AM802" s="465"/>
      <c r="AN802" s="465"/>
      <c r="AO802" s="466"/>
      <c r="AQ802" s="84" t="s">
        <v>395</v>
      </c>
      <c r="AU802" s="459" t="str">
        <f t="shared" ref="AU802:AU836" ca="1" si="151">IF(AU801="Z","AA",IF(LEN(AU801)=1,CHAR(CODE(AU801)+1),IF(RIGHT(AU801,1)="Z",CHAR(CODE(LEFT(AU801,1))+1),LEFT(AU801,1))&amp;CHAR(65+MOD(CODE(RIGHT(AU801,1))+1-65,26))))</f>
        <v>G</v>
      </c>
      <c r="AV802" s="459">
        <f>AV801</f>
        <v>801</v>
      </c>
      <c r="AW802" s="259" t="str">
        <f t="shared" ref="AW802:AW836" ca="1" si="152">CONCATENATE(AU802&amp;AV802)</f>
        <v>G801</v>
      </c>
      <c r="AX802" s="268">
        <f t="shared" si="149"/>
        <v>7</v>
      </c>
      <c r="AY802" s="259" t="str">
        <f t="shared" ca="1" si="142"/>
        <v>8. Ownership - Capital Costs</v>
      </c>
      <c r="AZ802" s="268" t="s">
        <v>1214</v>
      </c>
      <c r="BA802" s="259" t="s">
        <v>1253</v>
      </c>
      <c r="BB802" s="259">
        <v>2021</v>
      </c>
      <c r="BC802" s="259" t="str">
        <f t="shared" ref="BC802:BC836" ca="1" si="153">AX802&amp;"_"&amp;AW802&amp;"_"&amp;BA802&amp;"_"&amp;BB802</f>
        <v>7_G801_Start_up_power_credit_2021</v>
      </c>
      <c r="BD802" s="259" t="s">
        <v>540</v>
      </c>
      <c r="BE802" s="259"/>
      <c r="BF802" s="268" t="str">
        <f t="shared" si="150"/>
        <v>&gt;=0</v>
      </c>
      <c r="BG802" s="268" t="s">
        <v>85</v>
      </c>
      <c r="BH802" s="268" t="s">
        <v>85</v>
      </c>
    </row>
    <row r="803" spans="1:60" ht="13" hidden="1" customHeight="1">
      <c r="A803" s="185"/>
      <c r="B803" s="145"/>
      <c r="C803" s="235"/>
      <c r="D803" s="586"/>
      <c r="E803" s="586"/>
      <c r="F803" s="465"/>
      <c r="G803" s="465"/>
      <c r="H803" s="465"/>
      <c r="I803" s="465"/>
      <c r="J803" s="465"/>
      <c r="K803" s="465"/>
      <c r="L803" s="465"/>
      <c r="M803" s="465"/>
      <c r="N803" s="465"/>
      <c r="O803" s="465"/>
      <c r="P803" s="465"/>
      <c r="Q803" s="465"/>
      <c r="R803" s="465"/>
      <c r="S803" s="465"/>
      <c r="T803" s="465"/>
      <c r="U803" s="465"/>
      <c r="V803" s="465"/>
      <c r="W803" s="465"/>
      <c r="X803" s="465"/>
      <c r="Y803" s="465"/>
      <c r="Z803" s="465"/>
      <c r="AA803" s="465"/>
      <c r="AB803" s="465"/>
      <c r="AC803" s="465"/>
      <c r="AD803" s="465"/>
      <c r="AE803" s="465"/>
      <c r="AF803" s="465"/>
      <c r="AG803" s="465"/>
      <c r="AH803" s="465"/>
      <c r="AI803" s="465"/>
      <c r="AJ803" s="465"/>
      <c r="AK803" s="465"/>
      <c r="AL803" s="465"/>
      <c r="AM803" s="465"/>
      <c r="AN803" s="465"/>
      <c r="AO803" s="466"/>
      <c r="AQ803" s="84" t="s">
        <v>395</v>
      </c>
      <c r="AU803" s="459" t="str">
        <f t="shared" ca="1" si="151"/>
        <v>H</v>
      </c>
      <c r="AV803" s="459">
        <f t="shared" ref="AV803:AV836" si="154">AV802</f>
        <v>801</v>
      </c>
      <c r="AW803" s="259" t="str">
        <f t="shared" ca="1" si="152"/>
        <v>H801</v>
      </c>
      <c r="AX803" s="268">
        <f t="shared" si="149"/>
        <v>7</v>
      </c>
      <c r="AY803" s="259" t="str">
        <f t="shared" ca="1" si="142"/>
        <v>8. Ownership - Capital Costs</v>
      </c>
      <c r="AZ803" s="268" t="s">
        <v>1214</v>
      </c>
      <c r="BA803" s="259" t="s">
        <v>1253</v>
      </c>
      <c r="BB803" s="259">
        <v>2022</v>
      </c>
      <c r="BC803" s="259" t="str">
        <f t="shared" ca="1" si="153"/>
        <v>7_H801_Start_up_power_credit_2022</v>
      </c>
      <c r="BD803" s="259" t="s">
        <v>540</v>
      </c>
      <c r="BE803" s="259"/>
      <c r="BF803" s="268" t="str">
        <f t="shared" si="150"/>
        <v>&gt;=0</v>
      </c>
      <c r="BG803" s="268" t="s">
        <v>85</v>
      </c>
      <c r="BH803" s="268" t="s">
        <v>85</v>
      </c>
    </row>
    <row r="804" spans="1:60" ht="13" hidden="1" customHeight="1">
      <c r="A804" s="185"/>
      <c r="B804" s="145"/>
      <c r="C804" s="235"/>
      <c r="D804" s="586"/>
      <c r="E804" s="586"/>
      <c r="F804" s="465"/>
      <c r="G804" s="465"/>
      <c r="H804" s="465"/>
      <c r="I804" s="465"/>
      <c r="J804" s="465"/>
      <c r="K804" s="465"/>
      <c r="L804" s="465"/>
      <c r="M804" s="465"/>
      <c r="N804" s="465"/>
      <c r="O804" s="465"/>
      <c r="P804" s="465"/>
      <c r="Q804" s="465"/>
      <c r="R804" s="465"/>
      <c r="S804" s="465"/>
      <c r="T804" s="465"/>
      <c r="U804" s="465"/>
      <c r="V804" s="465"/>
      <c r="W804" s="465"/>
      <c r="X804" s="465"/>
      <c r="Y804" s="465"/>
      <c r="Z804" s="465"/>
      <c r="AA804" s="465"/>
      <c r="AB804" s="465"/>
      <c r="AC804" s="465"/>
      <c r="AD804" s="465"/>
      <c r="AE804" s="465"/>
      <c r="AF804" s="465"/>
      <c r="AG804" s="465"/>
      <c r="AH804" s="465"/>
      <c r="AI804" s="465"/>
      <c r="AJ804" s="465"/>
      <c r="AK804" s="465"/>
      <c r="AL804" s="465"/>
      <c r="AM804" s="465"/>
      <c r="AN804" s="465"/>
      <c r="AO804" s="466"/>
      <c r="AQ804" s="84" t="s">
        <v>395</v>
      </c>
      <c r="AU804" s="459" t="str">
        <f t="shared" ca="1" si="151"/>
        <v>I</v>
      </c>
      <c r="AV804" s="459">
        <f t="shared" si="154"/>
        <v>801</v>
      </c>
      <c r="AW804" s="259" t="str">
        <f t="shared" ca="1" si="152"/>
        <v>I801</v>
      </c>
      <c r="AX804" s="268">
        <f t="shared" si="149"/>
        <v>7</v>
      </c>
      <c r="AY804" s="259" t="str">
        <f t="shared" ca="1" si="142"/>
        <v>8. Ownership - Capital Costs</v>
      </c>
      <c r="AZ804" s="268" t="s">
        <v>1214</v>
      </c>
      <c r="BA804" s="259" t="s">
        <v>1253</v>
      </c>
      <c r="BB804" s="259">
        <v>2023</v>
      </c>
      <c r="BC804" s="259" t="str">
        <f t="shared" ca="1" si="153"/>
        <v>7_I801_Start_up_power_credit_2023</v>
      </c>
      <c r="BD804" s="259" t="s">
        <v>540</v>
      </c>
      <c r="BE804" s="259"/>
      <c r="BF804" s="268" t="str">
        <f t="shared" si="150"/>
        <v>&gt;=0</v>
      </c>
      <c r="BG804" s="268" t="s">
        <v>85</v>
      </c>
      <c r="BH804" s="268" t="s">
        <v>85</v>
      </c>
    </row>
    <row r="805" spans="1:60" ht="13" hidden="1" customHeight="1">
      <c r="A805" s="185"/>
      <c r="B805" s="145"/>
      <c r="C805" s="235"/>
      <c r="D805" s="586"/>
      <c r="E805" s="586"/>
      <c r="F805" s="465"/>
      <c r="G805" s="465"/>
      <c r="H805" s="465"/>
      <c r="I805" s="465"/>
      <c r="J805" s="465"/>
      <c r="K805" s="465"/>
      <c r="L805" s="465"/>
      <c r="M805" s="465"/>
      <c r="N805" s="465"/>
      <c r="O805" s="465"/>
      <c r="P805" s="465"/>
      <c r="Q805" s="465"/>
      <c r="R805" s="465"/>
      <c r="S805" s="465"/>
      <c r="T805" s="465"/>
      <c r="U805" s="465"/>
      <c r="V805" s="465"/>
      <c r="W805" s="465"/>
      <c r="X805" s="465"/>
      <c r="Y805" s="465"/>
      <c r="Z805" s="465"/>
      <c r="AA805" s="465"/>
      <c r="AB805" s="465"/>
      <c r="AC805" s="465"/>
      <c r="AD805" s="465"/>
      <c r="AE805" s="465"/>
      <c r="AF805" s="465"/>
      <c r="AG805" s="465"/>
      <c r="AH805" s="465"/>
      <c r="AI805" s="465"/>
      <c r="AJ805" s="465"/>
      <c r="AK805" s="465"/>
      <c r="AL805" s="465"/>
      <c r="AM805" s="465"/>
      <c r="AN805" s="465"/>
      <c r="AO805" s="466"/>
      <c r="AQ805" s="84" t="s">
        <v>395</v>
      </c>
      <c r="AU805" s="459" t="str">
        <f t="shared" ca="1" si="151"/>
        <v>J</v>
      </c>
      <c r="AV805" s="459">
        <f t="shared" si="154"/>
        <v>801</v>
      </c>
      <c r="AW805" s="259" t="str">
        <f t="shared" ca="1" si="152"/>
        <v>J801</v>
      </c>
      <c r="AX805" s="268">
        <f t="shared" si="149"/>
        <v>7</v>
      </c>
      <c r="AY805" s="259" t="str">
        <f t="shared" ca="1" si="142"/>
        <v>8. Ownership - Capital Costs</v>
      </c>
      <c r="AZ805" s="268" t="s">
        <v>1214</v>
      </c>
      <c r="BA805" s="259" t="s">
        <v>1253</v>
      </c>
      <c r="BB805" s="259">
        <v>2024</v>
      </c>
      <c r="BC805" s="259" t="str">
        <f t="shared" ca="1" si="153"/>
        <v>7_J801_Start_up_power_credit_2024</v>
      </c>
      <c r="BD805" s="259" t="s">
        <v>540</v>
      </c>
      <c r="BE805" s="259"/>
      <c r="BF805" s="268" t="str">
        <f t="shared" si="150"/>
        <v>&gt;=0</v>
      </c>
      <c r="BG805" s="268" t="s">
        <v>85</v>
      </c>
      <c r="BH805" s="268" t="s">
        <v>85</v>
      </c>
    </row>
    <row r="806" spans="1:60" ht="13" hidden="1" customHeight="1">
      <c r="A806" s="185"/>
      <c r="B806" s="145"/>
      <c r="C806" s="235"/>
      <c r="D806" s="586"/>
      <c r="E806" s="586"/>
      <c r="F806" s="465"/>
      <c r="G806" s="465"/>
      <c r="H806" s="465"/>
      <c r="I806" s="465"/>
      <c r="J806" s="465"/>
      <c r="K806" s="465"/>
      <c r="L806" s="465"/>
      <c r="M806" s="465"/>
      <c r="N806" s="465"/>
      <c r="O806" s="465"/>
      <c r="P806" s="465"/>
      <c r="Q806" s="465"/>
      <c r="R806" s="465"/>
      <c r="S806" s="465"/>
      <c r="T806" s="465"/>
      <c r="U806" s="465"/>
      <c r="V806" s="465"/>
      <c r="W806" s="465"/>
      <c r="X806" s="465"/>
      <c r="Y806" s="465"/>
      <c r="Z806" s="465"/>
      <c r="AA806" s="465"/>
      <c r="AB806" s="465"/>
      <c r="AC806" s="465"/>
      <c r="AD806" s="465"/>
      <c r="AE806" s="465"/>
      <c r="AF806" s="465"/>
      <c r="AG806" s="465"/>
      <c r="AH806" s="465"/>
      <c r="AI806" s="465"/>
      <c r="AJ806" s="465"/>
      <c r="AK806" s="465"/>
      <c r="AL806" s="465"/>
      <c r="AM806" s="465"/>
      <c r="AN806" s="465"/>
      <c r="AO806" s="466"/>
      <c r="AQ806" s="84" t="s">
        <v>395</v>
      </c>
      <c r="AU806" s="459" t="str">
        <f t="shared" ca="1" si="151"/>
        <v>K</v>
      </c>
      <c r="AV806" s="459">
        <f t="shared" si="154"/>
        <v>801</v>
      </c>
      <c r="AW806" s="259" t="str">
        <f t="shared" ca="1" si="152"/>
        <v>K801</v>
      </c>
      <c r="AX806" s="268">
        <f t="shared" si="149"/>
        <v>7</v>
      </c>
      <c r="AY806" s="259" t="str">
        <f t="shared" ca="1" si="142"/>
        <v>8. Ownership - Capital Costs</v>
      </c>
      <c r="AZ806" s="268" t="s">
        <v>1214</v>
      </c>
      <c r="BA806" s="259" t="s">
        <v>1253</v>
      </c>
      <c r="BB806" s="259">
        <v>2025</v>
      </c>
      <c r="BC806" s="259" t="str">
        <f t="shared" ca="1" si="153"/>
        <v>7_K801_Start_up_power_credit_2025</v>
      </c>
      <c r="BD806" s="259" t="s">
        <v>540</v>
      </c>
      <c r="BE806" s="259"/>
      <c r="BF806" s="268" t="str">
        <f t="shared" si="150"/>
        <v>&gt;=0</v>
      </c>
      <c r="BG806" s="268" t="s">
        <v>85</v>
      </c>
      <c r="BH806" s="268" t="s">
        <v>85</v>
      </c>
    </row>
    <row r="807" spans="1:60" ht="13" hidden="1" customHeight="1">
      <c r="A807" s="185"/>
      <c r="B807" s="145"/>
      <c r="C807" s="235"/>
      <c r="D807" s="586"/>
      <c r="E807" s="586"/>
      <c r="F807" s="465"/>
      <c r="G807" s="465"/>
      <c r="H807" s="465"/>
      <c r="I807" s="465"/>
      <c r="J807" s="465"/>
      <c r="K807" s="465"/>
      <c r="L807" s="465"/>
      <c r="M807" s="465"/>
      <c r="N807" s="465"/>
      <c r="O807" s="465"/>
      <c r="P807" s="465"/>
      <c r="Q807" s="465"/>
      <c r="R807" s="465"/>
      <c r="S807" s="465"/>
      <c r="T807" s="465"/>
      <c r="U807" s="465"/>
      <c r="V807" s="465"/>
      <c r="W807" s="465"/>
      <c r="X807" s="465"/>
      <c r="Y807" s="465"/>
      <c r="Z807" s="465"/>
      <c r="AA807" s="465"/>
      <c r="AB807" s="465"/>
      <c r="AC807" s="465"/>
      <c r="AD807" s="465"/>
      <c r="AE807" s="465"/>
      <c r="AF807" s="465"/>
      <c r="AG807" s="465"/>
      <c r="AH807" s="465"/>
      <c r="AI807" s="465"/>
      <c r="AJ807" s="465"/>
      <c r="AK807" s="465"/>
      <c r="AL807" s="465"/>
      <c r="AM807" s="465"/>
      <c r="AN807" s="465"/>
      <c r="AO807" s="466"/>
      <c r="AQ807" s="84" t="s">
        <v>395</v>
      </c>
      <c r="AU807" s="459" t="str">
        <f t="shared" ca="1" si="151"/>
        <v>L</v>
      </c>
      <c r="AV807" s="459">
        <f t="shared" si="154"/>
        <v>801</v>
      </c>
      <c r="AW807" s="259" t="str">
        <f t="shared" ca="1" si="152"/>
        <v>L801</v>
      </c>
      <c r="AX807" s="268">
        <f t="shared" si="149"/>
        <v>7</v>
      </c>
      <c r="AY807" s="259" t="str">
        <f t="shared" ca="1" si="142"/>
        <v>8. Ownership - Capital Costs</v>
      </c>
      <c r="AZ807" s="268" t="s">
        <v>1214</v>
      </c>
      <c r="BA807" s="259" t="s">
        <v>1253</v>
      </c>
      <c r="BB807" s="259">
        <v>2026</v>
      </c>
      <c r="BC807" s="259" t="str">
        <f t="shared" ca="1" si="153"/>
        <v>7_L801_Start_up_power_credit_2026</v>
      </c>
      <c r="BD807" s="259" t="s">
        <v>540</v>
      </c>
      <c r="BE807" s="259"/>
      <c r="BF807" s="268" t="str">
        <f t="shared" si="150"/>
        <v>&gt;=0</v>
      </c>
      <c r="BG807" s="268" t="s">
        <v>85</v>
      </c>
      <c r="BH807" s="268" t="s">
        <v>85</v>
      </c>
    </row>
    <row r="808" spans="1:60" ht="13" hidden="1" customHeight="1">
      <c r="A808" s="185"/>
      <c r="B808" s="145"/>
      <c r="C808" s="235"/>
      <c r="D808" s="586"/>
      <c r="E808" s="586"/>
      <c r="F808" s="465"/>
      <c r="G808" s="465"/>
      <c r="H808" s="465"/>
      <c r="I808" s="465"/>
      <c r="J808" s="465"/>
      <c r="K808" s="465"/>
      <c r="L808" s="465"/>
      <c r="M808" s="465"/>
      <c r="N808" s="465"/>
      <c r="O808" s="465"/>
      <c r="P808" s="465"/>
      <c r="Q808" s="465"/>
      <c r="R808" s="465"/>
      <c r="S808" s="465"/>
      <c r="T808" s="465"/>
      <c r="U808" s="465"/>
      <c r="V808" s="465"/>
      <c r="W808" s="465"/>
      <c r="X808" s="465"/>
      <c r="Y808" s="465"/>
      <c r="Z808" s="465"/>
      <c r="AA808" s="465"/>
      <c r="AB808" s="465"/>
      <c r="AC808" s="465"/>
      <c r="AD808" s="465"/>
      <c r="AE808" s="465"/>
      <c r="AF808" s="465"/>
      <c r="AG808" s="465"/>
      <c r="AH808" s="465"/>
      <c r="AI808" s="465"/>
      <c r="AJ808" s="465"/>
      <c r="AK808" s="465"/>
      <c r="AL808" s="465"/>
      <c r="AM808" s="465"/>
      <c r="AN808" s="465"/>
      <c r="AO808" s="466"/>
      <c r="AQ808" s="84" t="s">
        <v>395</v>
      </c>
      <c r="AU808" s="459" t="str">
        <f t="shared" ca="1" si="151"/>
        <v>M</v>
      </c>
      <c r="AV808" s="459">
        <f t="shared" si="154"/>
        <v>801</v>
      </c>
      <c r="AW808" s="259" t="str">
        <f t="shared" ca="1" si="152"/>
        <v>M801</v>
      </c>
      <c r="AX808" s="268">
        <f t="shared" si="149"/>
        <v>7</v>
      </c>
      <c r="AY808" s="259" t="str">
        <f t="shared" ca="1" si="142"/>
        <v>8. Ownership - Capital Costs</v>
      </c>
      <c r="AZ808" s="268" t="s">
        <v>1214</v>
      </c>
      <c r="BA808" s="259" t="s">
        <v>1253</v>
      </c>
      <c r="BB808" s="259">
        <v>2027</v>
      </c>
      <c r="BC808" s="259" t="str">
        <f t="shared" ca="1" si="153"/>
        <v>7_M801_Start_up_power_credit_2027</v>
      </c>
      <c r="BD808" s="259" t="s">
        <v>540</v>
      </c>
      <c r="BE808" s="259"/>
      <c r="BF808" s="268" t="str">
        <f t="shared" si="150"/>
        <v>&gt;=0</v>
      </c>
      <c r="BG808" s="268" t="s">
        <v>85</v>
      </c>
      <c r="BH808" s="268" t="s">
        <v>85</v>
      </c>
    </row>
    <row r="809" spans="1:60" ht="13" hidden="1" customHeight="1">
      <c r="A809" s="185"/>
      <c r="B809" s="145"/>
      <c r="C809" s="235"/>
      <c r="D809" s="586"/>
      <c r="E809" s="586"/>
      <c r="F809" s="465"/>
      <c r="G809" s="465"/>
      <c r="H809" s="465"/>
      <c r="I809" s="465"/>
      <c r="J809" s="465"/>
      <c r="K809" s="465"/>
      <c r="L809" s="465"/>
      <c r="M809" s="465"/>
      <c r="N809" s="465"/>
      <c r="O809" s="465"/>
      <c r="P809" s="465"/>
      <c r="Q809" s="465"/>
      <c r="R809" s="465"/>
      <c r="S809" s="465"/>
      <c r="T809" s="465"/>
      <c r="U809" s="465"/>
      <c r="V809" s="465"/>
      <c r="W809" s="465"/>
      <c r="X809" s="465"/>
      <c r="Y809" s="465"/>
      <c r="Z809" s="465"/>
      <c r="AA809" s="465"/>
      <c r="AB809" s="465"/>
      <c r="AC809" s="465"/>
      <c r="AD809" s="465"/>
      <c r="AE809" s="465"/>
      <c r="AF809" s="465"/>
      <c r="AG809" s="465"/>
      <c r="AH809" s="465"/>
      <c r="AI809" s="465"/>
      <c r="AJ809" s="465"/>
      <c r="AK809" s="465"/>
      <c r="AL809" s="465"/>
      <c r="AM809" s="465"/>
      <c r="AN809" s="465"/>
      <c r="AO809" s="466"/>
      <c r="AQ809" s="84" t="s">
        <v>395</v>
      </c>
      <c r="AU809" s="459" t="str">
        <f t="shared" ca="1" si="151"/>
        <v>N</v>
      </c>
      <c r="AV809" s="459">
        <f t="shared" si="154"/>
        <v>801</v>
      </c>
      <c r="AW809" s="259" t="str">
        <f t="shared" ca="1" si="152"/>
        <v>N801</v>
      </c>
      <c r="AX809" s="268">
        <f t="shared" si="149"/>
        <v>7</v>
      </c>
      <c r="AY809" s="259" t="str">
        <f t="shared" ca="1" si="142"/>
        <v>8. Ownership - Capital Costs</v>
      </c>
      <c r="AZ809" s="268" t="s">
        <v>1214</v>
      </c>
      <c r="BA809" s="259" t="s">
        <v>1253</v>
      </c>
      <c r="BB809" s="259">
        <v>2028</v>
      </c>
      <c r="BC809" s="259" t="str">
        <f t="shared" ca="1" si="153"/>
        <v>7_N801_Start_up_power_credit_2028</v>
      </c>
      <c r="BD809" s="259" t="s">
        <v>540</v>
      </c>
      <c r="BE809" s="259"/>
      <c r="BF809" s="268" t="str">
        <f t="shared" si="150"/>
        <v>&gt;=0</v>
      </c>
      <c r="BG809" s="268" t="s">
        <v>85</v>
      </c>
      <c r="BH809" s="268" t="s">
        <v>85</v>
      </c>
    </row>
    <row r="810" spans="1:60" ht="13" hidden="1" customHeight="1">
      <c r="A810" s="185"/>
      <c r="B810" s="145"/>
      <c r="C810" s="235"/>
      <c r="D810" s="586"/>
      <c r="E810" s="586"/>
      <c r="F810" s="465"/>
      <c r="G810" s="465"/>
      <c r="H810" s="465"/>
      <c r="I810" s="465"/>
      <c r="J810" s="465"/>
      <c r="K810" s="465"/>
      <c r="L810" s="465"/>
      <c r="M810" s="465"/>
      <c r="N810" s="465"/>
      <c r="O810" s="465"/>
      <c r="P810" s="465"/>
      <c r="Q810" s="465"/>
      <c r="R810" s="465"/>
      <c r="S810" s="465"/>
      <c r="T810" s="465"/>
      <c r="U810" s="465"/>
      <c r="V810" s="465"/>
      <c r="W810" s="465"/>
      <c r="X810" s="465"/>
      <c r="Y810" s="465"/>
      <c r="Z810" s="465"/>
      <c r="AA810" s="465"/>
      <c r="AB810" s="465"/>
      <c r="AC810" s="465"/>
      <c r="AD810" s="465"/>
      <c r="AE810" s="465"/>
      <c r="AF810" s="465"/>
      <c r="AG810" s="465"/>
      <c r="AH810" s="465"/>
      <c r="AI810" s="465"/>
      <c r="AJ810" s="465"/>
      <c r="AK810" s="465"/>
      <c r="AL810" s="465"/>
      <c r="AM810" s="465"/>
      <c r="AN810" s="465"/>
      <c r="AO810" s="466"/>
      <c r="AQ810" s="84" t="s">
        <v>395</v>
      </c>
      <c r="AU810" s="459" t="str">
        <f t="shared" ca="1" si="151"/>
        <v>O</v>
      </c>
      <c r="AV810" s="459">
        <f t="shared" si="154"/>
        <v>801</v>
      </c>
      <c r="AW810" s="259" t="str">
        <f t="shared" ca="1" si="152"/>
        <v>O801</v>
      </c>
      <c r="AX810" s="268">
        <f t="shared" si="149"/>
        <v>7</v>
      </c>
      <c r="AY810" s="259" t="str">
        <f t="shared" ca="1" si="142"/>
        <v>8. Ownership - Capital Costs</v>
      </c>
      <c r="AZ810" s="268" t="s">
        <v>1214</v>
      </c>
      <c r="BA810" s="259" t="s">
        <v>1253</v>
      </c>
      <c r="BB810" s="259">
        <v>2029</v>
      </c>
      <c r="BC810" s="259" t="str">
        <f t="shared" ca="1" si="153"/>
        <v>7_O801_Start_up_power_credit_2029</v>
      </c>
      <c r="BD810" s="259" t="s">
        <v>540</v>
      </c>
      <c r="BE810" s="259"/>
      <c r="BF810" s="268" t="str">
        <f t="shared" si="150"/>
        <v>&gt;=0</v>
      </c>
      <c r="BG810" s="268" t="s">
        <v>85</v>
      </c>
      <c r="BH810" s="268" t="s">
        <v>85</v>
      </c>
    </row>
    <row r="811" spans="1:60" ht="13" hidden="1" customHeight="1">
      <c r="A811" s="185"/>
      <c r="B811" s="145"/>
      <c r="C811" s="235"/>
      <c r="D811" s="586"/>
      <c r="E811" s="586"/>
      <c r="F811" s="465"/>
      <c r="G811" s="465"/>
      <c r="H811" s="465"/>
      <c r="I811" s="465"/>
      <c r="J811" s="465"/>
      <c r="K811" s="465"/>
      <c r="L811" s="465"/>
      <c r="M811" s="465"/>
      <c r="N811" s="465"/>
      <c r="O811" s="465"/>
      <c r="P811" s="465"/>
      <c r="Q811" s="465"/>
      <c r="R811" s="465"/>
      <c r="S811" s="465"/>
      <c r="T811" s="465"/>
      <c r="U811" s="465"/>
      <c r="V811" s="465"/>
      <c r="W811" s="465"/>
      <c r="X811" s="465"/>
      <c r="Y811" s="465"/>
      <c r="Z811" s="465"/>
      <c r="AA811" s="465"/>
      <c r="AB811" s="465"/>
      <c r="AC811" s="465"/>
      <c r="AD811" s="465"/>
      <c r="AE811" s="465"/>
      <c r="AF811" s="465"/>
      <c r="AG811" s="465"/>
      <c r="AH811" s="465"/>
      <c r="AI811" s="465"/>
      <c r="AJ811" s="465"/>
      <c r="AK811" s="465"/>
      <c r="AL811" s="465"/>
      <c r="AM811" s="465"/>
      <c r="AN811" s="465"/>
      <c r="AO811" s="466"/>
      <c r="AQ811" s="84" t="s">
        <v>395</v>
      </c>
      <c r="AU811" s="459" t="str">
        <f t="shared" ca="1" si="151"/>
        <v>P</v>
      </c>
      <c r="AV811" s="459">
        <f t="shared" si="154"/>
        <v>801</v>
      </c>
      <c r="AW811" s="259" t="str">
        <f t="shared" ca="1" si="152"/>
        <v>P801</v>
      </c>
      <c r="AX811" s="268">
        <f t="shared" si="149"/>
        <v>7</v>
      </c>
      <c r="AY811" s="259" t="str">
        <f t="shared" ca="1" si="142"/>
        <v>8. Ownership - Capital Costs</v>
      </c>
      <c r="AZ811" s="268" t="s">
        <v>1214</v>
      </c>
      <c r="BA811" s="259" t="s">
        <v>1253</v>
      </c>
      <c r="BB811" s="259">
        <v>2030</v>
      </c>
      <c r="BC811" s="259" t="str">
        <f t="shared" ca="1" si="153"/>
        <v>7_P801_Start_up_power_credit_2030</v>
      </c>
      <c r="BD811" s="259" t="s">
        <v>540</v>
      </c>
      <c r="BE811" s="259"/>
      <c r="BF811" s="268" t="str">
        <f t="shared" si="150"/>
        <v>&gt;=0</v>
      </c>
      <c r="BG811" s="268" t="s">
        <v>85</v>
      </c>
      <c r="BH811" s="268" t="s">
        <v>85</v>
      </c>
    </row>
    <row r="812" spans="1:60" ht="13" hidden="1" customHeight="1">
      <c r="A812" s="185"/>
      <c r="B812" s="145"/>
      <c r="C812" s="235"/>
      <c r="D812" s="586"/>
      <c r="E812" s="586"/>
      <c r="F812" s="465"/>
      <c r="G812" s="465"/>
      <c r="H812" s="465"/>
      <c r="I812" s="465"/>
      <c r="J812" s="465"/>
      <c r="K812" s="465"/>
      <c r="L812" s="465"/>
      <c r="M812" s="465"/>
      <c r="N812" s="465"/>
      <c r="O812" s="465"/>
      <c r="P812" s="465"/>
      <c r="Q812" s="465"/>
      <c r="R812" s="465"/>
      <c r="S812" s="465"/>
      <c r="T812" s="465"/>
      <c r="U812" s="465"/>
      <c r="V812" s="465"/>
      <c r="W812" s="465"/>
      <c r="X812" s="465"/>
      <c r="Y812" s="465"/>
      <c r="Z812" s="465"/>
      <c r="AA812" s="465"/>
      <c r="AB812" s="465"/>
      <c r="AC812" s="465"/>
      <c r="AD812" s="465"/>
      <c r="AE812" s="465"/>
      <c r="AF812" s="465"/>
      <c r="AG812" s="465"/>
      <c r="AH812" s="465"/>
      <c r="AI812" s="465"/>
      <c r="AJ812" s="465"/>
      <c r="AK812" s="465"/>
      <c r="AL812" s="465"/>
      <c r="AM812" s="465"/>
      <c r="AN812" s="465"/>
      <c r="AO812" s="466"/>
      <c r="AQ812" s="84" t="s">
        <v>395</v>
      </c>
      <c r="AU812" s="459" t="str">
        <f t="shared" ca="1" si="151"/>
        <v>Q</v>
      </c>
      <c r="AV812" s="459">
        <f t="shared" si="154"/>
        <v>801</v>
      </c>
      <c r="AW812" s="259" t="str">
        <f t="shared" ca="1" si="152"/>
        <v>Q801</v>
      </c>
      <c r="AX812" s="268">
        <f t="shared" si="149"/>
        <v>7</v>
      </c>
      <c r="AY812" s="259" t="str">
        <f t="shared" ca="1" si="142"/>
        <v>8. Ownership - Capital Costs</v>
      </c>
      <c r="AZ812" s="268" t="s">
        <v>1214</v>
      </c>
      <c r="BA812" s="259" t="s">
        <v>1253</v>
      </c>
      <c r="BB812" s="259">
        <v>2031</v>
      </c>
      <c r="BC812" s="259" t="str">
        <f t="shared" ca="1" si="153"/>
        <v>7_Q801_Start_up_power_credit_2031</v>
      </c>
      <c r="BD812" s="259" t="s">
        <v>540</v>
      </c>
      <c r="BE812" s="259"/>
      <c r="BF812" s="268" t="str">
        <f t="shared" si="150"/>
        <v>&gt;=0</v>
      </c>
      <c r="BG812" s="268" t="s">
        <v>85</v>
      </c>
      <c r="BH812" s="268" t="s">
        <v>85</v>
      </c>
    </row>
    <row r="813" spans="1:60" ht="13" hidden="1" customHeight="1">
      <c r="A813" s="185"/>
      <c r="B813" s="145"/>
      <c r="C813" s="235"/>
      <c r="D813" s="586"/>
      <c r="E813" s="586"/>
      <c r="F813" s="465"/>
      <c r="G813" s="465"/>
      <c r="H813" s="465"/>
      <c r="I813" s="465"/>
      <c r="J813" s="465"/>
      <c r="K813" s="465"/>
      <c r="L813" s="465"/>
      <c r="M813" s="465"/>
      <c r="N813" s="465"/>
      <c r="O813" s="465"/>
      <c r="P813" s="465"/>
      <c r="Q813" s="465"/>
      <c r="R813" s="465"/>
      <c r="S813" s="465"/>
      <c r="T813" s="465"/>
      <c r="U813" s="465"/>
      <c r="V813" s="465"/>
      <c r="W813" s="465"/>
      <c r="X813" s="465"/>
      <c r="Y813" s="465"/>
      <c r="Z813" s="465"/>
      <c r="AA813" s="465"/>
      <c r="AB813" s="465"/>
      <c r="AC813" s="465"/>
      <c r="AD813" s="465"/>
      <c r="AE813" s="465"/>
      <c r="AF813" s="465"/>
      <c r="AG813" s="465"/>
      <c r="AH813" s="465"/>
      <c r="AI813" s="465"/>
      <c r="AJ813" s="465"/>
      <c r="AK813" s="465"/>
      <c r="AL813" s="465"/>
      <c r="AM813" s="465"/>
      <c r="AN813" s="465"/>
      <c r="AO813" s="466"/>
      <c r="AQ813" s="84" t="s">
        <v>395</v>
      </c>
      <c r="AU813" s="459" t="str">
        <f t="shared" ca="1" si="151"/>
        <v>R</v>
      </c>
      <c r="AV813" s="459">
        <f t="shared" si="154"/>
        <v>801</v>
      </c>
      <c r="AW813" s="259" t="str">
        <f t="shared" ca="1" si="152"/>
        <v>R801</v>
      </c>
      <c r="AX813" s="268">
        <f t="shared" si="149"/>
        <v>7</v>
      </c>
      <c r="AY813" s="259" t="str">
        <f t="shared" ca="1" si="142"/>
        <v>8. Ownership - Capital Costs</v>
      </c>
      <c r="AZ813" s="268" t="s">
        <v>1214</v>
      </c>
      <c r="BA813" s="259" t="s">
        <v>1253</v>
      </c>
      <c r="BB813" s="259">
        <v>2032</v>
      </c>
      <c r="BC813" s="259" t="str">
        <f t="shared" ca="1" si="153"/>
        <v>7_R801_Start_up_power_credit_2032</v>
      </c>
      <c r="BD813" s="259" t="s">
        <v>540</v>
      </c>
      <c r="BE813" s="259"/>
      <c r="BF813" s="268" t="str">
        <f t="shared" si="150"/>
        <v>&gt;=0</v>
      </c>
      <c r="BG813" s="268" t="s">
        <v>85</v>
      </c>
      <c r="BH813" s="268" t="s">
        <v>85</v>
      </c>
    </row>
    <row r="814" spans="1:60" ht="13" hidden="1" customHeight="1">
      <c r="A814" s="185"/>
      <c r="B814" s="145"/>
      <c r="C814" s="235"/>
      <c r="D814" s="586"/>
      <c r="E814" s="586"/>
      <c r="F814" s="465"/>
      <c r="G814" s="465"/>
      <c r="H814" s="465"/>
      <c r="I814" s="465"/>
      <c r="J814" s="465"/>
      <c r="K814" s="465"/>
      <c r="L814" s="465"/>
      <c r="M814" s="465"/>
      <c r="N814" s="465"/>
      <c r="O814" s="465"/>
      <c r="P814" s="465"/>
      <c r="Q814" s="465"/>
      <c r="R814" s="465"/>
      <c r="S814" s="465"/>
      <c r="T814" s="465"/>
      <c r="U814" s="465"/>
      <c r="V814" s="465"/>
      <c r="W814" s="465"/>
      <c r="X814" s="465"/>
      <c r="Y814" s="465"/>
      <c r="Z814" s="465"/>
      <c r="AA814" s="465"/>
      <c r="AB814" s="465"/>
      <c r="AC814" s="465"/>
      <c r="AD814" s="465"/>
      <c r="AE814" s="465"/>
      <c r="AF814" s="465"/>
      <c r="AG814" s="465"/>
      <c r="AH814" s="465"/>
      <c r="AI814" s="465"/>
      <c r="AJ814" s="465"/>
      <c r="AK814" s="465"/>
      <c r="AL814" s="465"/>
      <c r="AM814" s="465"/>
      <c r="AN814" s="465"/>
      <c r="AO814" s="466"/>
      <c r="AQ814" s="84" t="s">
        <v>395</v>
      </c>
      <c r="AU814" s="459" t="str">
        <f t="shared" ca="1" si="151"/>
        <v>S</v>
      </c>
      <c r="AV814" s="459">
        <f t="shared" si="154"/>
        <v>801</v>
      </c>
      <c r="AW814" s="259" t="str">
        <f t="shared" ca="1" si="152"/>
        <v>S801</v>
      </c>
      <c r="AX814" s="268">
        <f t="shared" si="149"/>
        <v>7</v>
      </c>
      <c r="AY814" s="259" t="str">
        <f t="shared" ca="1" si="142"/>
        <v>8. Ownership - Capital Costs</v>
      </c>
      <c r="AZ814" s="268" t="s">
        <v>1214</v>
      </c>
      <c r="BA814" s="259" t="s">
        <v>1253</v>
      </c>
      <c r="BB814" s="259">
        <v>2033</v>
      </c>
      <c r="BC814" s="259" t="str">
        <f t="shared" ca="1" si="153"/>
        <v>7_S801_Start_up_power_credit_2033</v>
      </c>
      <c r="BD814" s="259" t="s">
        <v>540</v>
      </c>
      <c r="BE814" s="259"/>
      <c r="BF814" s="268" t="str">
        <f t="shared" si="150"/>
        <v>&gt;=0</v>
      </c>
      <c r="BG814" s="268" t="s">
        <v>85</v>
      </c>
      <c r="BH814" s="268" t="s">
        <v>85</v>
      </c>
    </row>
    <row r="815" spans="1:60" ht="13" hidden="1" customHeight="1">
      <c r="A815" s="185"/>
      <c r="B815" s="145"/>
      <c r="C815" s="235"/>
      <c r="D815" s="586"/>
      <c r="E815" s="586"/>
      <c r="F815" s="465"/>
      <c r="G815" s="465"/>
      <c r="H815" s="465"/>
      <c r="I815" s="465"/>
      <c r="J815" s="465"/>
      <c r="K815" s="465"/>
      <c r="L815" s="465"/>
      <c r="M815" s="465"/>
      <c r="N815" s="465"/>
      <c r="O815" s="465"/>
      <c r="P815" s="465"/>
      <c r="Q815" s="465"/>
      <c r="R815" s="465"/>
      <c r="S815" s="465"/>
      <c r="T815" s="465"/>
      <c r="U815" s="465"/>
      <c r="V815" s="465"/>
      <c r="W815" s="465"/>
      <c r="X815" s="465"/>
      <c r="Y815" s="465"/>
      <c r="Z815" s="465"/>
      <c r="AA815" s="465"/>
      <c r="AB815" s="465"/>
      <c r="AC815" s="465"/>
      <c r="AD815" s="465"/>
      <c r="AE815" s="465"/>
      <c r="AF815" s="465"/>
      <c r="AG815" s="465"/>
      <c r="AH815" s="465"/>
      <c r="AI815" s="465"/>
      <c r="AJ815" s="465"/>
      <c r="AK815" s="465"/>
      <c r="AL815" s="465"/>
      <c r="AM815" s="465"/>
      <c r="AN815" s="465"/>
      <c r="AO815" s="466"/>
      <c r="AQ815" s="84" t="s">
        <v>395</v>
      </c>
      <c r="AU815" s="459" t="str">
        <f t="shared" ca="1" si="151"/>
        <v>T</v>
      </c>
      <c r="AV815" s="459">
        <f t="shared" si="154"/>
        <v>801</v>
      </c>
      <c r="AW815" s="259" t="str">
        <f t="shared" ca="1" si="152"/>
        <v>T801</v>
      </c>
      <c r="AX815" s="268">
        <f t="shared" si="149"/>
        <v>7</v>
      </c>
      <c r="AY815" s="259" t="str">
        <f t="shared" ca="1" si="142"/>
        <v>8. Ownership - Capital Costs</v>
      </c>
      <c r="AZ815" s="268" t="s">
        <v>1214</v>
      </c>
      <c r="BA815" s="259" t="s">
        <v>1253</v>
      </c>
      <c r="BB815" s="259">
        <v>2034</v>
      </c>
      <c r="BC815" s="259" t="str">
        <f t="shared" ca="1" si="153"/>
        <v>7_T801_Start_up_power_credit_2034</v>
      </c>
      <c r="BD815" s="259" t="s">
        <v>540</v>
      </c>
      <c r="BE815" s="259"/>
      <c r="BF815" s="268" t="str">
        <f t="shared" si="150"/>
        <v>&gt;=0</v>
      </c>
      <c r="BG815" s="268" t="s">
        <v>85</v>
      </c>
      <c r="BH815" s="268" t="s">
        <v>85</v>
      </c>
    </row>
    <row r="816" spans="1:60" ht="13" hidden="1" customHeight="1">
      <c r="A816" s="185"/>
      <c r="B816" s="145"/>
      <c r="C816" s="235"/>
      <c r="D816" s="586"/>
      <c r="E816" s="586"/>
      <c r="F816" s="465"/>
      <c r="G816" s="465"/>
      <c r="H816" s="465"/>
      <c r="I816" s="465"/>
      <c r="J816" s="465"/>
      <c r="K816" s="465"/>
      <c r="L816" s="465"/>
      <c r="M816" s="465"/>
      <c r="N816" s="465"/>
      <c r="O816" s="465"/>
      <c r="P816" s="465"/>
      <c r="Q816" s="465"/>
      <c r="R816" s="465"/>
      <c r="S816" s="465"/>
      <c r="T816" s="465"/>
      <c r="U816" s="465"/>
      <c r="V816" s="465"/>
      <c r="W816" s="465"/>
      <c r="X816" s="465"/>
      <c r="Y816" s="465"/>
      <c r="Z816" s="465"/>
      <c r="AA816" s="465"/>
      <c r="AB816" s="465"/>
      <c r="AC816" s="465"/>
      <c r="AD816" s="465"/>
      <c r="AE816" s="465"/>
      <c r="AF816" s="465"/>
      <c r="AG816" s="465"/>
      <c r="AH816" s="465"/>
      <c r="AI816" s="465"/>
      <c r="AJ816" s="465"/>
      <c r="AK816" s="465"/>
      <c r="AL816" s="465"/>
      <c r="AM816" s="465"/>
      <c r="AN816" s="465"/>
      <c r="AO816" s="466"/>
      <c r="AQ816" s="84" t="s">
        <v>395</v>
      </c>
      <c r="AU816" s="459" t="str">
        <f t="shared" ca="1" si="151"/>
        <v>U</v>
      </c>
      <c r="AV816" s="459">
        <f t="shared" si="154"/>
        <v>801</v>
      </c>
      <c r="AW816" s="259" t="str">
        <f t="shared" ca="1" si="152"/>
        <v>U801</v>
      </c>
      <c r="AX816" s="268">
        <f t="shared" si="149"/>
        <v>7</v>
      </c>
      <c r="AY816" s="259" t="str">
        <f t="shared" ca="1" si="142"/>
        <v>8. Ownership - Capital Costs</v>
      </c>
      <c r="AZ816" s="268" t="s">
        <v>1214</v>
      </c>
      <c r="BA816" s="259" t="s">
        <v>1253</v>
      </c>
      <c r="BB816" s="259">
        <v>2035</v>
      </c>
      <c r="BC816" s="259" t="str">
        <f t="shared" ca="1" si="153"/>
        <v>7_U801_Start_up_power_credit_2035</v>
      </c>
      <c r="BD816" s="259" t="s">
        <v>540</v>
      </c>
      <c r="BE816" s="259"/>
      <c r="BF816" s="268" t="str">
        <f t="shared" si="150"/>
        <v>&gt;=0</v>
      </c>
      <c r="BG816" s="268" t="s">
        <v>85</v>
      </c>
      <c r="BH816" s="268" t="s">
        <v>85</v>
      </c>
    </row>
    <row r="817" spans="1:60" ht="13" hidden="1" customHeight="1">
      <c r="A817" s="185"/>
      <c r="B817" s="145"/>
      <c r="C817" s="235"/>
      <c r="D817" s="586"/>
      <c r="E817" s="586"/>
      <c r="F817" s="465"/>
      <c r="G817" s="465"/>
      <c r="H817" s="465"/>
      <c r="I817" s="465"/>
      <c r="J817" s="465"/>
      <c r="K817" s="465"/>
      <c r="L817" s="465"/>
      <c r="M817" s="465"/>
      <c r="N817" s="465"/>
      <c r="O817" s="465"/>
      <c r="P817" s="465"/>
      <c r="Q817" s="465"/>
      <c r="R817" s="465"/>
      <c r="S817" s="465"/>
      <c r="T817" s="465"/>
      <c r="U817" s="465"/>
      <c r="V817" s="465"/>
      <c r="W817" s="465"/>
      <c r="X817" s="465"/>
      <c r="Y817" s="465"/>
      <c r="Z817" s="465"/>
      <c r="AA817" s="465"/>
      <c r="AB817" s="465"/>
      <c r="AC817" s="465"/>
      <c r="AD817" s="465"/>
      <c r="AE817" s="465"/>
      <c r="AF817" s="465"/>
      <c r="AG817" s="465"/>
      <c r="AH817" s="465"/>
      <c r="AI817" s="465"/>
      <c r="AJ817" s="465"/>
      <c r="AK817" s="465"/>
      <c r="AL817" s="465"/>
      <c r="AM817" s="465"/>
      <c r="AN817" s="465"/>
      <c r="AO817" s="466"/>
      <c r="AQ817" s="84" t="s">
        <v>395</v>
      </c>
      <c r="AU817" s="459" t="str">
        <f t="shared" ca="1" si="151"/>
        <v>V</v>
      </c>
      <c r="AV817" s="459">
        <f t="shared" si="154"/>
        <v>801</v>
      </c>
      <c r="AW817" s="259" t="str">
        <f t="shared" ca="1" si="152"/>
        <v>V801</v>
      </c>
      <c r="AX817" s="268">
        <f t="shared" si="149"/>
        <v>7</v>
      </c>
      <c r="AY817" s="259" t="str">
        <f t="shared" ca="1" si="142"/>
        <v>8. Ownership - Capital Costs</v>
      </c>
      <c r="AZ817" s="268" t="s">
        <v>1214</v>
      </c>
      <c r="BA817" s="259" t="s">
        <v>1253</v>
      </c>
      <c r="BB817" s="259">
        <v>2036</v>
      </c>
      <c r="BC817" s="259" t="str">
        <f t="shared" ca="1" si="153"/>
        <v>7_V801_Start_up_power_credit_2036</v>
      </c>
      <c r="BD817" s="259" t="s">
        <v>540</v>
      </c>
      <c r="BE817" s="259"/>
      <c r="BF817" s="268" t="str">
        <f t="shared" si="150"/>
        <v>&gt;=0</v>
      </c>
      <c r="BG817" s="268" t="s">
        <v>85</v>
      </c>
      <c r="BH817" s="268" t="s">
        <v>85</v>
      </c>
    </row>
    <row r="818" spans="1:60" ht="13" hidden="1" customHeight="1">
      <c r="A818" s="185"/>
      <c r="B818" s="145"/>
      <c r="C818" s="235"/>
      <c r="D818" s="586"/>
      <c r="E818" s="586"/>
      <c r="F818" s="465"/>
      <c r="G818" s="465"/>
      <c r="H818" s="465"/>
      <c r="I818" s="465"/>
      <c r="J818" s="465"/>
      <c r="K818" s="465"/>
      <c r="L818" s="465"/>
      <c r="M818" s="465"/>
      <c r="N818" s="465"/>
      <c r="O818" s="465"/>
      <c r="P818" s="465"/>
      <c r="Q818" s="465"/>
      <c r="R818" s="465"/>
      <c r="S818" s="465"/>
      <c r="T818" s="465"/>
      <c r="U818" s="465"/>
      <c r="V818" s="465"/>
      <c r="W818" s="465"/>
      <c r="X818" s="465"/>
      <c r="Y818" s="465"/>
      <c r="Z818" s="465"/>
      <c r="AA818" s="465"/>
      <c r="AB818" s="465"/>
      <c r="AC818" s="465"/>
      <c r="AD818" s="465"/>
      <c r="AE818" s="465"/>
      <c r="AF818" s="465"/>
      <c r="AG818" s="465"/>
      <c r="AH818" s="465"/>
      <c r="AI818" s="465"/>
      <c r="AJ818" s="465"/>
      <c r="AK818" s="465"/>
      <c r="AL818" s="465"/>
      <c r="AM818" s="465"/>
      <c r="AN818" s="465"/>
      <c r="AO818" s="466"/>
      <c r="AQ818" s="84" t="s">
        <v>395</v>
      </c>
      <c r="AU818" s="459" t="str">
        <f t="shared" ca="1" si="151"/>
        <v>W</v>
      </c>
      <c r="AV818" s="459">
        <f t="shared" si="154"/>
        <v>801</v>
      </c>
      <c r="AW818" s="259" t="str">
        <f t="shared" ca="1" si="152"/>
        <v>W801</v>
      </c>
      <c r="AX818" s="268">
        <f t="shared" si="149"/>
        <v>7</v>
      </c>
      <c r="AY818" s="259" t="str">
        <f t="shared" ca="1" si="142"/>
        <v>8. Ownership - Capital Costs</v>
      </c>
      <c r="AZ818" s="268" t="s">
        <v>1214</v>
      </c>
      <c r="BA818" s="259" t="s">
        <v>1253</v>
      </c>
      <c r="BB818" s="259">
        <v>2037</v>
      </c>
      <c r="BC818" s="259" t="str">
        <f t="shared" ca="1" si="153"/>
        <v>7_W801_Start_up_power_credit_2037</v>
      </c>
      <c r="BD818" s="259" t="s">
        <v>540</v>
      </c>
      <c r="BE818" s="259"/>
      <c r="BF818" s="268" t="str">
        <f t="shared" si="150"/>
        <v>&gt;=0</v>
      </c>
      <c r="BG818" s="268" t="s">
        <v>85</v>
      </c>
      <c r="BH818" s="268" t="s">
        <v>85</v>
      </c>
    </row>
    <row r="819" spans="1:60" ht="13" hidden="1" customHeight="1">
      <c r="A819" s="185"/>
      <c r="B819" s="145"/>
      <c r="C819" s="235"/>
      <c r="D819" s="586"/>
      <c r="E819" s="586"/>
      <c r="F819" s="465"/>
      <c r="G819" s="465"/>
      <c r="H819" s="465"/>
      <c r="I819" s="465"/>
      <c r="J819" s="465"/>
      <c r="K819" s="465"/>
      <c r="L819" s="465"/>
      <c r="M819" s="465"/>
      <c r="N819" s="465"/>
      <c r="O819" s="465"/>
      <c r="P819" s="465"/>
      <c r="Q819" s="465"/>
      <c r="R819" s="465"/>
      <c r="S819" s="465"/>
      <c r="T819" s="465"/>
      <c r="U819" s="465"/>
      <c r="V819" s="465"/>
      <c r="W819" s="465"/>
      <c r="X819" s="465"/>
      <c r="Y819" s="465"/>
      <c r="Z819" s="465"/>
      <c r="AA819" s="465"/>
      <c r="AB819" s="465"/>
      <c r="AC819" s="465"/>
      <c r="AD819" s="465"/>
      <c r="AE819" s="465"/>
      <c r="AF819" s="465"/>
      <c r="AG819" s="465"/>
      <c r="AH819" s="465"/>
      <c r="AI819" s="465"/>
      <c r="AJ819" s="465"/>
      <c r="AK819" s="465"/>
      <c r="AL819" s="465"/>
      <c r="AM819" s="465"/>
      <c r="AN819" s="465"/>
      <c r="AO819" s="466"/>
      <c r="AQ819" s="84" t="s">
        <v>395</v>
      </c>
      <c r="AU819" s="459" t="str">
        <f t="shared" ca="1" si="151"/>
        <v>X</v>
      </c>
      <c r="AV819" s="459">
        <f t="shared" si="154"/>
        <v>801</v>
      </c>
      <c r="AW819" s="259" t="str">
        <f t="shared" ca="1" si="152"/>
        <v>X801</v>
      </c>
      <c r="AX819" s="268">
        <f t="shared" si="149"/>
        <v>7</v>
      </c>
      <c r="AY819" s="259" t="str">
        <f t="shared" ca="1" si="142"/>
        <v>8. Ownership - Capital Costs</v>
      </c>
      <c r="AZ819" s="268" t="s">
        <v>1214</v>
      </c>
      <c r="BA819" s="259" t="s">
        <v>1253</v>
      </c>
      <c r="BB819" s="259">
        <v>2038</v>
      </c>
      <c r="BC819" s="259" t="str">
        <f t="shared" ca="1" si="153"/>
        <v>7_X801_Start_up_power_credit_2038</v>
      </c>
      <c r="BD819" s="259" t="s">
        <v>540</v>
      </c>
      <c r="BE819" s="259"/>
      <c r="BF819" s="268" t="str">
        <f t="shared" si="150"/>
        <v>&gt;=0</v>
      </c>
      <c r="BG819" s="268" t="s">
        <v>85</v>
      </c>
      <c r="BH819" s="268" t="s">
        <v>85</v>
      </c>
    </row>
    <row r="820" spans="1:60" ht="13" hidden="1" customHeight="1">
      <c r="A820" s="185"/>
      <c r="B820" s="145"/>
      <c r="C820" s="235"/>
      <c r="D820" s="586"/>
      <c r="E820" s="586"/>
      <c r="F820" s="465"/>
      <c r="G820" s="465"/>
      <c r="H820" s="465"/>
      <c r="I820" s="465"/>
      <c r="J820" s="465"/>
      <c r="K820" s="465"/>
      <c r="L820" s="465"/>
      <c r="M820" s="465"/>
      <c r="N820" s="465"/>
      <c r="O820" s="465"/>
      <c r="P820" s="465"/>
      <c r="Q820" s="465"/>
      <c r="R820" s="465"/>
      <c r="S820" s="465"/>
      <c r="T820" s="465"/>
      <c r="U820" s="465"/>
      <c r="V820" s="465"/>
      <c r="W820" s="465"/>
      <c r="X820" s="465"/>
      <c r="Y820" s="465"/>
      <c r="Z820" s="465"/>
      <c r="AA820" s="465"/>
      <c r="AB820" s="465"/>
      <c r="AC820" s="465"/>
      <c r="AD820" s="465"/>
      <c r="AE820" s="465"/>
      <c r="AF820" s="465"/>
      <c r="AG820" s="465"/>
      <c r="AH820" s="465"/>
      <c r="AI820" s="465"/>
      <c r="AJ820" s="465"/>
      <c r="AK820" s="465"/>
      <c r="AL820" s="465"/>
      <c r="AM820" s="465"/>
      <c r="AN820" s="465"/>
      <c r="AO820" s="466"/>
      <c r="AQ820" s="84" t="s">
        <v>395</v>
      </c>
      <c r="AU820" s="459" t="str">
        <f t="shared" ca="1" si="151"/>
        <v>Y</v>
      </c>
      <c r="AV820" s="459">
        <f t="shared" si="154"/>
        <v>801</v>
      </c>
      <c r="AW820" s="259" t="str">
        <f t="shared" ca="1" si="152"/>
        <v>Y801</v>
      </c>
      <c r="AX820" s="268">
        <f t="shared" si="149"/>
        <v>7</v>
      </c>
      <c r="AY820" s="259" t="str">
        <f t="shared" ref="AY820:AY836" ca="1" si="155">MID(CELL("filename",AX820),FIND("]",CELL("filename",AX820))+1,256)</f>
        <v>8. Ownership - Capital Costs</v>
      </c>
      <c r="AZ820" s="268" t="s">
        <v>1214</v>
      </c>
      <c r="BA820" s="259" t="s">
        <v>1253</v>
      </c>
      <c r="BB820" s="259">
        <v>2039</v>
      </c>
      <c r="BC820" s="259" t="str">
        <f t="shared" ca="1" si="153"/>
        <v>7_Y801_Start_up_power_credit_2039</v>
      </c>
      <c r="BD820" s="259" t="s">
        <v>540</v>
      </c>
      <c r="BE820" s="259"/>
      <c r="BF820" s="268" t="str">
        <f t="shared" si="150"/>
        <v>&gt;=0</v>
      </c>
      <c r="BG820" s="268" t="s">
        <v>85</v>
      </c>
      <c r="BH820" s="268" t="s">
        <v>85</v>
      </c>
    </row>
    <row r="821" spans="1:60" ht="13" hidden="1" customHeight="1">
      <c r="A821" s="185"/>
      <c r="B821" s="145"/>
      <c r="C821" s="235"/>
      <c r="D821" s="586"/>
      <c r="E821" s="586"/>
      <c r="F821" s="465"/>
      <c r="G821" s="465"/>
      <c r="H821" s="465"/>
      <c r="I821" s="465"/>
      <c r="J821" s="465"/>
      <c r="K821" s="465"/>
      <c r="L821" s="465"/>
      <c r="M821" s="465"/>
      <c r="N821" s="465"/>
      <c r="O821" s="465"/>
      <c r="P821" s="465"/>
      <c r="Q821" s="465"/>
      <c r="R821" s="465"/>
      <c r="S821" s="465"/>
      <c r="T821" s="465"/>
      <c r="U821" s="465"/>
      <c r="V821" s="465"/>
      <c r="W821" s="465"/>
      <c r="X821" s="465"/>
      <c r="Y821" s="465"/>
      <c r="Z821" s="465"/>
      <c r="AA821" s="465"/>
      <c r="AB821" s="465"/>
      <c r="AC821" s="465"/>
      <c r="AD821" s="465"/>
      <c r="AE821" s="465"/>
      <c r="AF821" s="465"/>
      <c r="AG821" s="465"/>
      <c r="AH821" s="465"/>
      <c r="AI821" s="465"/>
      <c r="AJ821" s="465"/>
      <c r="AK821" s="465"/>
      <c r="AL821" s="465"/>
      <c r="AM821" s="465"/>
      <c r="AN821" s="465"/>
      <c r="AO821" s="466"/>
      <c r="AQ821" s="84" t="s">
        <v>395</v>
      </c>
      <c r="AU821" s="459" t="str">
        <f t="shared" ca="1" si="151"/>
        <v>Z</v>
      </c>
      <c r="AV821" s="459">
        <f t="shared" si="154"/>
        <v>801</v>
      </c>
      <c r="AW821" s="259" t="str">
        <f t="shared" ca="1" si="152"/>
        <v>Z801</v>
      </c>
      <c r="AX821" s="268">
        <f t="shared" si="149"/>
        <v>7</v>
      </c>
      <c r="AY821" s="259" t="str">
        <f t="shared" ca="1" si="155"/>
        <v>8. Ownership - Capital Costs</v>
      </c>
      <c r="AZ821" s="268" t="s">
        <v>1214</v>
      </c>
      <c r="BA821" s="259" t="s">
        <v>1253</v>
      </c>
      <c r="BB821" s="259">
        <v>2040</v>
      </c>
      <c r="BC821" s="259" t="str">
        <f t="shared" ca="1" si="153"/>
        <v>7_Z801_Start_up_power_credit_2040</v>
      </c>
      <c r="BD821" s="259" t="s">
        <v>540</v>
      </c>
      <c r="BE821" s="259"/>
      <c r="BF821" s="268" t="str">
        <f t="shared" si="150"/>
        <v>&gt;=0</v>
      </c>
      <c r="BG821" s="268" t="s">
        <v>85</v>
      </c>
      <c r="BH821" s="268" t="s">
        <v>85</v>
      </c>
    </row>
    <row r="822" spans="1:60" ht="13" hidden="1" customHeight="1">
      <c r="A822" s="185"/>
      <c r="B822" s="145"/>
      <c r="C822" s="235"/>
      <c r="D822" s="586"/>
      <c r="E822" s="586"/>
      <c r="F822" s="465"/>
      <c r="G822" s="465"/>
      <c r="H822" s="465"/>
      <c r="I822" s="465"/>
      <c r="J822" s="465"/>
      <c r="K822" s="465"/>
      <c r="L822" s="465"/>
      <c r="M822" s="465"/>
      <c r="N822" s="465"/>
      <c r="O822" s="465"/>
      <c r="P822" s="465"/>
      <c r="Q822" s="465"/>
      <c r="R822" s="465"/>
      <c r="S822" s="465"/>
      <c r="T822" s="465"/>
      <c r="U822" s="465"/>
      <c r="V822" s="465"/>
      <c r="W822" s="465"/>
      <c r="X822" s="465"/>
      <c r="Y822" s="465"/>
      <c r="Z822" s="465"/>
      <c r="AA822" s="465"/>
      <c r="AB822" s="465"/>
      <c r="AC822" s="465"/>
      <c r="AD822" s="465"/>
      <c r="AE822" s="465"/>
      <c r="AF822" s="465"/>
      <c r="AG822" s="465"/>
      <c r="AH822" s="465"/>
      <c r="AI822" s="465"/>
      <c r="AJ822" s="465"/>
      <c r="AK822" s="465"/>
      <c r="AL822" s="465"/>
      <c r="AM822" s="465"/>
      <c r="AN822" s="465"/>
      <c r="AO822" s="466"/>
      <c r="AQ822" s="84" t="s">
        <v>395</v>
      </c>
      <c r="AU822" s="459" t="str">
        <f t="shared" ca="1" si="151"/>
        <v>AA</v>
      </c>
      <c r="AV822" s="459">
        <f t="shared" si="154"/>
        <v>801</v>
      </c>
      <c r="AW822" s="259" t="str">
        <f t="shared" ca="1" si="152"/>
        <v>AA801</v>
      </c>
      <c r="AX822" s="268">
        <f t="shared" si="149"/>
        <v>7</v>
      </c>
      <c r="AY822" s="259" t="str">
        <f t="shared" ca="1" si="155"/>
        <v>8. Ownership - Capital Costs</v>
      </c>
      <c r="AZ822" s="268" t="s">
        <v>1214</v>
      </c>
      <c r="BA822" s="259" t="s">
        <v>1253</v>
      </c>
      <c r="BB822" s="259">
        <v>2041</v>
      </c>
      <c r="BC822" s="259" t="str">
        <f t="shared" ca="1" si="153"/>
        <v>7_AA801_Start_up_power_credit_2041</v>
      </c>
      <c r="BD822" s="259" t="s">
        <v>540</v>
      </c>
      <c r="BE822" s="259"/>
      <c r="BF822" s="268" t="str">
        <f t="shared" si="150"/>
        <v>&gt;=0</v>
      </c>
      <c r="BG822" s="268" t="s">
        <v>85</v>
      </c>
      <c r="BH822" s="268" t="s">
        <v>85</v>
      </c>
    </row>
    <row r="823" spans="1:60" ht="13" hidden="1" customHeight="1">
      <c r="A823" s="185"/>
      <c r="B823" s="145"/>
      <c r="C823" s="235"/>
      <c r="D823" s="586"/>
      <c r="E823" s="586"/>
      <c r="F823" s="465"/>
      <c r="G823" s="465"/>
      <c r="H823" s="465"/>
      <c r="I823" s="465"/>
      <c r="J823" s="465"/>
      <c r="K823" s="465"/>
      <c r="L823" s="465"/>
      <c r="M823" s="465"/>
      <c r="N823" s="465"/>
      <c r="O823" s="465"/>
      <c r="P823" s="465"/>
      <c r="Q823" s="465"/>
      <c r="R823" s="465"/>
      <c r="S823" s="465"/>
      <c r="T823" s="465"/>
      <c r="U823" s="465"/>
      <c r="V823" s="465"/>
      <c r="W823" s="465"/>
      <c r="X823" s="465"/>
      <c r="Y823" s="465"/>
      <c r="Z823" s="465"/>
      <c r="AA823" s="465"/>
      <c r="AB823" s="465"/>
      <c r="AC823" s="465"/>
      <c r="AD823" s="465"/>
      <c r="AE823" s="465"/>
      <c r="AF823" s="465"/>
      <c r="AG823" s="465"/>
      <c r="AH823" s="465"/>
      <c r="AI823" s="465"/>
      <c r="AJ823" s="465"/>
      <c r="AK823" s="465"/>
      <c r="AL823" s="465"/>
      <c r="AM823" s="465"/>
      <c r="AN823" s="465"/>
      <c r="AO823" s="466"/>
      <c r="AQ823" s="84" t="s">
        <v>395</v>
      </c>
      <c r="AU823" s="459" t="str">
        <f t="shared" ca="1" si="151"/>
        <v>AB</v>
      </c>
      <c r="AV823" s="459">
        <f t="shared" si="154"/>
        <v>801</v>
      </c>
      <c r="AW823" s="259" t="str">
        <f t="shared" ca="1" si="152"/>
        <v>AB801</v>
      </c>
      <c r="AX823" s="268">
        <f t="shared" si="149"/>
        <v>7</v>
      </c>
      <c r="AY823" s="259" t="str">
        <f t="shared" ca="1" si="155"/>
        <v>8. Ownership - Capital Costs</v>
      </c>
      <c r="AZ823" s="268" t="s">
        <v>1214</v>
      </c>
      <c r="BA823" s="259" t="s">
        <v>1253</v>
      </c>
      <c r="BB823" s="259">
        <v>2042</v>
      </c>
      <c r="BC823" s="259" t="str">
        <f t="shared" ca="1" si="153"/>
        <v>7_AB801_Start_up_power_credit_2042</v>
      </c>
      <c r="BD823" s="259" t="s">
        <v>540</v>
      </c>
      <c r="BE823" s="259"/>
      <c r="BF823" s="268" t="str">
        <f t="shared" si="150"/>
        <v>&gt;=0</v>
      </c>
      <c r="BG823" s="268" t="s">
        <v>85</v>
      </c>
      <c r="BH823" s="268" t="s">
        <v>85</v>
      </c>
    </row>
    <row r="824" spans="1:60" ht="13" hidden="1" customHeight="1">
      <c r="A824" s="185"/>
      <c r="B824" s="145"/>
      <c r="C824" s="235"/>
      <c r="D824" s="586"/>
      <c r="E824" s="586"/>
      <c r="F824" s="465"/>
      <c r="G824" s="465"/>
      <c r="H824" s="465"/>
      <c r="I824" s="465"/>
      <c r="J824" s="465"/>
      <c r="K824" s="465"/>
      <c r="L824" s="465"/>
      <c r="M824" s="465"/>
      <c r="N824" s="465"/>
      <c r="O824" s="465"/>
      <c r="P824" s="465"/>
      <c r="Q824" s="465"/>
      <c r="R824" s="465"/>
      <c r="S824" s="465"/>
      <c r="T824" s="465"/>
      <c r="U824" s="465"/>
      <c r="V824" s="465"/>
      <c r="W824" s="465"/>
      <c r="X824" s="465"/>
      <c r="Y824" s="465"/>
      <c r="Z824" s="465"/>
      <c r="AA824" s="465"/>
      <c r="AB824" s="465"/>
      <c r="AC824" s="465"/>
      <c r="AD824" s="465"/>
      <c r="AE824" s="465"/>
      <c r="AF824" s="465"/>
      <c r="AG824" s="465"/>
      <c r="AH824" s="465"/>
      <c r="AI824" s="465"/>
      <c r="AJ824" s="465"/>
      <c r="AK824" s="465"/>
      <c r="AL824" s="465"/>
      <c r="AM824" s="465"/>
      <c r="AN824" s="465"/>
      <c r="AO824" s="466"/>
      <c r="AQ824" s="84" t="s">
        <v>395</v>
      </c>
      <c r="AU824" s="459" t="str">
        <f t="shared" ca="1" si="151"/>
        <v>AC</v>
      </c>
      <c r="AV824" s="459">
        <f t="shared" si="154"/>
        <v>801</v>
      </c>
      <c r="AW824" s="259" t="str">
        <f t="shared" ca="1" si="152"/>
        <v>AC801</v>
      </c>
      <c r="AX824" s="268">
        <f t="shared" si="149"/>
        <v>7</v>
      </c>
      <c r="AY824" s="259" t="str">
        <f t="shared" ca="1" si="155"/>
        <v>8. Ownership - Capital Costs</v>
      </c>
      <c r="AZ824" s="268" t="s">
        <v>1214</v>
      </c>
      <c r="BA824" s="259" t="s">
        <v>1253</v>
      </c>
      <c r="BB824" s="259">
        <v>2043</v>
      </c>
      <c r="BC824" s="259" t="str">
        <f t="shared" ca="1" si="153"/>
        <v>7_AC801_Start_up_power_credit_2043</v>
      </c>
      <c r="BD824" s="259" t="s">
        <v>540</v>
      </c>
      <c r="BE824" s="259"/>
      <c r="BF824" s="268" t="str">
        <f t="shared" si="150"/>
        <v>&gt;=0</v>
      </c>
      <c r="BG824" s="268" t="s">
        <v>85</v>
      </c>
      <c r="BH824" s="268" t="s">
        <v>85</v>
      </c>
    </row>
    <row r="825" spans="1:60" ht="13" hidden="1" customHeight="1">
      <c r="A825" s="185"/>
      <c r="B825" s="145"/>
      <c r="C825" s="235"/>
      <c r="D825" s="586"/>
      <c r="E825" s="586"/>
      <c r="F825" s="465"/>
      <c r="G825" s="465"/>
      <c r="H825" s="465"/>
      <c r="I825" s="465"/>
      <c r="J825" s="465"/>
      <c r="K825" s="465"/>
      <c r="L825" s="465"/>
      <c r="M825" s="465"/>
      <c r="N825" s="465"/>
      <c r="O825" s="465"/>
      <c r="P825" s="465"/>
      <c r="Q825" s="465"/>
      <c r="R825" s="465"/>
      <c r="S825" s="465"/>
      <c r="T825" s="465"/>
      <c r="U825" s="465"/>
      <c r="V825" s="465"/>
      <c r="W825" s="465"/>
      <c r="X825" s="465"/>
      <c r="Y825" s="465"/>
      <c r="Z825" s="465"/>
      <c r="AA825" s="465"/>
      <c r="AB825" s="465"/>
      <c r="AC825" s="465"/>
      <c r="AD825" s="465"/>
      <c r="AE825" s="465"/>
      <c r="AF825" s="465"/>
      <c r="AG825" s="465"/>
      <c r="AH825" s="465"/>
      <c r="AI825" s="465"/>
      <c r="AJ825" s="465"/>
      <c r="AK825" s="465"/>
      <c r="AL825" s="465"/>
      <c r="AM825" s="465"/>
      <c r="AN825" s="465"/>
      <c r="AO825" s="466"/>
      <c r="AQ825" s="84" t="s">
        <v>395</v>
      </c>
      <c r="AU825" s="459" t="str">
        <f t="shared" ca="1" si="151"/>
        <v>AD</v>
      </c>
      <c r="AV825" s="459">
        <f t="shared" si="154"/>
        <v>801</v>
      </c>
      <c r="AW825" s="259" t="str">
        <f t="shared" ca="1" si="152"/>
        <v>AD801</v>
      </c>
      <c r="AX825" s="268">
        <f t="shared" si="149"/>
        <v>7</v>
      </c>
      <c r="AY825" s="259" t="str">
        <f t="shared" ca="1" si="155"/>
        <v>8. Ownership - Capital Costs</v>
      </c>
      <c r="AZ825" s="268" t="s">
        <v>1214</v>
      </c>
      <c r="BA825" s="259" t="s">
        <v>1253</v>
      </c>
      <c r="BB825" s="259">
        <v>2044</v>
      </c>
      <c r="BC825" s="259" t="str">
        <f t="shared" ca="1" si="153"/>
        <v>7_AD801_Start_up_power_credit_2044</v>
      </c>
      <c r="BD825" s="259" t="s">
        <v>540</v>
      </c>
      <c r="BE825" s="259"/>
      <c r="BF825" s="268" t="str">
        <f t="shared" si="150"/>
        <v>&gt;=0</v>
      </c>
      <c r="BG825" s="268" t="s">
        <v>85</v>
      </c>
      <c r="BH825" s="268" t="s">
        <v>85</v>
      </c>
    </row>
    <row r="826" spans="1:60" ht="13" hidden="1" customHeight="1">
      <c r="A826" s="185"/>
      <c r="B826" s="145"/>
      <c r="C826" s="235"/>
      <c r="D826" s="586"/>
      <c r="E826" s="586"/>
      <c r="F826" s="465"/>
      <c r="G826" s="465"/>
      <c r="H826" s="465"/>
      <c r="I826" s="465"/>
      <c r="J826" s="465"/>
      <c r="K826" s="465"/>
      <c r="L826" s="465"/>
      <c r="M826" s="465"/>
      <c r="N826" s="465"/>
      <c r="O826" s="465"/>
      <c r="P826" s="465"/>
      <c r="Q826" s="465"/>
      <c r="R826" s="465"/>
      <c r="S826" s="465"/>
      <c r="T826" s="465"/>
      <c r="U826" s="465"/>
      <c r="V826" s="465"/>
      <c r="W826" s="465"/>
      <c r="X826" s="465"/>
      <c r="Y826" s="465"/>
      <c r="Z826" s="465"/>
      <c r="AA826" s="465"/>
      <c r="AB826" s="465"/>
      <c r="AC826" s="465"/>
      <c r="AD826" s="465"/>
      <c r="AE826" s="465"/>
      <c r="AF826" s="465"/>
      <c r="AG826" s="465"/>
      <c r="AH826" s="465"/>
      <c r="AI826" s="465"/>
      <c r="AJ826" s="465"/>
      <c r="AK826" s="465"/>
      <c r="AL826" s="465"/>
      <c r="AM826" s="465"/>
      <c r="AN826" s="465"/>
      <c r="AO826" s="466"/>
      <c r="AQ826" s="84" t="s">
        <v>395</v>
      </c>
      <c r="AU826" s="459" t="str">
        <f t="shared" ca="1" si="151"/>
        <v>AE</v>
      </c>
      <c r="AV826" s="459">
        <f t="shared" si="154"/>
        <v>801</v>
      </c>
      <c r="AW826" s="259" t="str">
        <f t="shared" ca="1" si="152"/>
        <v>AE801</v>
      </c>
      <c r="AX826" s="268">
        <f t="shared" si="149"/>
        <v>7</v>
      </c>
      <c r="AY826" s="259" t="str">
        <f t="shared" ca="1" si="155"/>
        <v>8. Ownership - Capital Costs</v>
      </c>
      <c r="AZ826" s="268" t="s">
        <v>1214</v>
      </c>
      <c r="BA826" s="259" t="s">
        <v>1253</v>
      </c>
      <c r="BB826" s="259">
        <v>2045</v>
      </c>
      <c r="BC826" s="259" t="str">
        <f t="shared" ca="1" si="153"/>
        <v>7_AE801_Start_up_power_credit_2045</v>
      </c>
      <c r="BD826" s="259" t="s">
        <v>540</v>
      </c>
      <c r="BE826" s="259"/>
      <c r="BF826" s="268" t="str">
        <f t="shared" si="150"/>
        <v>&gt;=0</v>
      </c>
      <c r="BG826" s="268" t="s">
        <v>85</v>
      </c>
      <c r="BH826" s="268" t="s">
        <v>85</v>
      </c>
    </row>
    <row r="827" spans="1:60" ht="13" hidden="1" customHeight="1">
      <c r="A827" s="185"/>
      <c r="B827" s="145"/>
      <c r="C827" s="235"/>
      <c r="D827" s="586"/>
      <c r="E827" s="586"/>
      <c r="F827" s="465"/>
      <c r="G827" s="465"/>
      <c r="H827" s="465"/>
      <c r="I827" s="465"/>
      <c r="J827" s="465"/>
      <c r="K827" s="465"/>
      <c r="L827" s="465"/>
      <c r="M827" s="465"/>
      <c r="N827" s="465"/>
      <c r="O827" s="465"/>
      <c r="P827" s="465"/>
      <c r="Q827" s="465"/>
      <c r="R827" s="465"/>
      <c r="S827" s="465"/>
      <c r="T827" s="465"/>
      <c r="U827" s="465"/>
      <c r="V827" s="465"/>
      <c r="W827" s="465"/>
      <c r="X827" s="465"/>
      <c r="Y827" s="465"/>
      <c r="Z827" s="465"/>
      <c r="AA827" s="465"/>
      <c r="AB827" s="465"/>
      <c r="AC827" s="465"/>
      <c r="AD827" s="465"/>
      <c r="AE827" s="465"/>
      <c r="AF827" s="465"/>
      <c r="AG827" s="465"/>
      <c r="AH827" s="465"/>
      <c r="AI827" s="465"/>
      <c r="AJ827" s="465"/>
      <c r="AK827" s="465"/>
      <c r="AL827" s="465"/>
      <c r="AM827" s="465"/>
      <c r="AN827" s="465"/>
      <c r="AO827" s="466"/>
      <c r="AQ827" s="84" t="s">
        <v>395</v>
      </c>
      <c r="AU827" s="459" t="str">
        <f t="shared" ca="1" si="151"/>
        <v>AF</v>
      </c>
      <c r="AV827" s="459">
        <f t="shared" si="154"/>
        <v>801</v>
      </c>
      <c r="AW827" s="259" t="str">
        <f t="shared" ca="1" si="152"/>
        <v>AF801</v>
      </c>
      <c r="AX827" s="268">
        <f t="shared" si="149"/>
        <v>7</v>
      </c>
      <c r="AY827" s="259" t="str">
        <f t="shared" ca="1" si="155"/>
        <v>8. Ownership - Capital Costs</v>
      </c>
      <c r="AZ827" s="268" t="s">
        <v>1214</v>
      </c>
      <c r="BA827" s="259" t="s">
        <v>1253</v>
      </c>
      <c r="BB827" s="259">
        <v>2046</v>
      </c>
      <c r="BC827" s="259" t="str">
        <f t="shared" ca="1" si="153"/>
        <v>7_AF801_Start_up_power_credit_2046</v>
      </c>
      <c r="BD827" s="259" t="s">
        <v>540</v>
      </c>
      <c r="BE827" s="259"/>
      <c r="BF827" s="268" t="str">
        <f t="shared" si="150"/>
        <v>&gt;=0</v>
      </c>
      <c r="BG827" s="268" t="s">
        <v>85</v>
      </c>
      <c r="BH827" s="268" t="s">
        <v>85</v>
      </c>
    </row>
    <row r="828" spans="1:60" ht="13" hidden="1" customHeight="1">
      <c r="A828" s="185"/>
      <c r="B828" s="145"/>
      <c r="C828" s="235"/>
      <c r="D828" s="586"/>
      <c r="E828" s="586"/>
      <c r="F828" s="465"/>
      <c r="G828" s="465"/>
      <c r="H828" s="465"/>
      <c r="I828" s="465"/>
      <c r="J828" s="465"/>
      <c r="K828" s="465"/>
      <c r="L828" s="465"/>
      <c r="M828" s="465"/>
      <c r="N828" s="465"/>
      <c r="O828" s="465"/>
      <c r="P828" s="465"/>
      <c r="Q828" s="465"/>
      <c r="R828" s="465"/>
      <c r="S828" s="465"/>
      <c r="T828" s="465"/>
      <c r="U828" s="465"/>
      <c r="V828" s="465"/>
      <c r="W828" s="465"/>
      <c r="X828" s="465"/>
      <c r="Y828" s="465"/>
      <c r="Z828" s="465"/>
      <c r="AA828" s="465"/>
      <c r="AB828" s="465"/>
      <c r="AC828" s="465"/>
      <c r="AD828" s="465"/>
      <c r="AE828" s="465"/>
      <c r="AF828" s="465"/>
      <c r="AG828" s="465"/>
      <c r="AH828" s="465"/>
      <c r="AI828" s="465"/>
      <c r="AJ828" s="465"/>
      <c r="AK828" s="465"/>
      <c r="AL828" s="465"/>
      <c r="AM828" s="465"/>
      <c r="AN828" s="465"/>
      <c r="AO828" s="466"/>
      <c r="AQ828" s="84" t="s">
        <v>395</v>
      </c>
      <c r="AU828" s="459" t="str">
        <f t="shared" ca="1" si="151"/>
        <v>AG</v>
      </c>
      <c r="AV828" s="459">
        <f t="shared" si="154"/>
        <v>801</v>
      </c>
      <c r="AW828" s="259" t="str">
        <f t="shared" ca="1" si="152"/>
        <v>AG801</v>
      </c>
      <c r="AX828" s="268">
        <f t="shared" si="149"/>
        <v>7</v>
      </c>
      <c r="AY828" s="259" t="str">
        <f t="shared" ca="1" si="155"/>
        <v>8. Ownership - Capital Costs</v>
      </c>
      <c r="AZ828" s="268" t="s">
        <v>1214</v>
      </c>
      <c r="BA828" s="259" t="s">
        <v>1253</v>
      </c>
      <c r="BB828" s="259">
        <v>2047</v>
      </c>
      <c r="BC828" s="259" t="str">
        <f t="shared" ca="1" si="153"/>
        <v>7_AG801_Start_up_power_credit_2047</v>
      </c>
      <c r="BD828" s="259" t="s">
        <v>540</v>
      </c>
      <c r="BE828" s="259"/>
      <c r="BF828" s="268" t="str">
        <f t="shared" si="150"/>
        <v>&gt;=0</v>
      </c>
      <c r="BG828" s="268" t="s">
        <v>85</v>
      </c>
      <c r="BH828" s="268" t="s">
        <v>85</v>
      </c>
    </row>
    <row r="829" spans="1:60" ht="13" hidden="1" customHeight="1">
      <c r="A829" s="185"/>
      <c r="B829" s="145"/>
      <c r="C829" s="235"/>
      <c r="D829" s="586"/>
      <c r="E829" s="586"/>
      <c r="F829" s="465"/>
      <c r="G829" s="465"/>
      <c r="H829" s="465"/>
      <c r="I829" s="465"/>
      <c r="J829" s="465"/>
      <c r="K829" s="465"/>
      <c r="L829" s="465"/>
      <c r="M829" s="465"/>
      <c r="N829" s="465"/>
      <c r="O829" s="465"/>
      <c r="P829" s="465"/>
      <c r="Q829" s="465"/>
      <c r="R829" s="465"/>
      <c r="S829" s="465"/>
      <c r="T829" s="465"/>
      <c r="U829" s="465"/>
      <c r="V829" s="465"/>
      <c r="W829" s="465"/>
      <c r="X829" s="465"/>
      <c r="Y829" s="465"/>
      <c r="Z829" s="465"/>
      <c r="AA829" s="465"/>
      <c r="AB829" s="465"/>
      <c r="AC829" s="465"/>
      <c r="AD829" s="465"/>
      <c r="AE829" s="465"/>
      <c r="AF829" s="465"/>
      <c r="AG829" s="465"/>
      <c r="AH829" s="465"/>
      <c r="AI829" s="465"/>
      <c r="AJ829" s="465"/>
      <c r="AK829" s="465"/>
      <c r="AL829" s="465"/>
      <c r="AM829" s="465"/>
      <c r="AN829" s="465"/>
      <c r="AO829" s="466"/>
      <c r="AQ829" s="84" t="s">
        <v>395</v>
      </c>
      <c r="AU829" s="459" t="str">
        <f t="shared" ca="1" si="151"/>
        <v>AH</v>
      </c>
      <c r="AV829" s="459">
        <f t="shared" si="154"/>
        <v>801</v>
      </c>
      <c r="AW829" s="259" t="str">
        <f t="shared" ca="1" si="152"/>
        <v>AH801</v>
      </c>
      <c r="AX829" s="268">
        <f t="shared" si="149"/>
        <v>7</v>
      </c>
      <c r="AY829" s="259" t="str">
        <f t="shared" ca="1" si="155"/>
        <v>8. Ownership - Capital Costs</v>
      </c>
      <c r="AZ829" s="268" t="s">
        <v>1214</v>
      </c>
      <c r="BA829" s="259" t="s">
        <v>1253</v>
      </c>
      <c r="BB829" s="259">
        <v>2048</v>
      </c>
      <c r="BC829" s="259" t="str">
        <f t="shared" ca="1" si="153"/>
        <v>7_AH801_Start_up_power_credit_2048</v>
      </c>
      <c r="BD829" s="259" t="s">
        <v>540</v>
      </c>
      <c r="BE829" s="259"/>
      <c r="BF829" s="268" t="str">
        <f t="shared" si="150"/>
        <v>&gt;=0</v>
      </c>
      <c r="BG829" s="268" t="s">
        <v>85</v>
      </c>
      <c r="BH829" s="268" t="s">
        <v>85</v>
      </c>
    </row>
    <row r="830" spans="1:60" ht="13" hidden="1" customHeight="1">
      <c r="A830" s="185"/>
      <c r="B830" s="145"/>
      <c r="C830" s="235"/>
      <c r="D830" s="586"/>
      <c r="E830" s="586"/>
      <c r="F830" s="465"/>
      <c r="G830" s="465"/>
      <c r="H830" s="465"/>
      <c r="I830" s="465"/>
      <c r="J830" s="465"/>
      <c r="K830" s="465"/>
      <c r="L830" s="465"/>
      <c r="M830" s="465"/>
      <c r="N830" s="465"/>
      <c r="O830" s="465"/>
      <c r="P830" s="465"/>
      <c r="Q830" s="465"/>
      <c r="R830" s="465"/>
      <c r="S830" s="465"/>
      <c r="T830" s="465"/>
      <c r="U830" s="465"/>
      <c r="V830" s="465"/>
      <c r="W830" s="465"/>
      <c r="X830" s="465"/>
      <c r="Y830" s="465"/>
      <c r="Z830" s="465"/>
      <c r="AA830" s="465"/>
      <c r="AB830" s="465"/>
      <c r="AC830" s="465"/>
      <c r="AD830" s="465"/>
      <c r="AE830" s="465"/>
      <c r="AF830" s="465"/>
      <c r="AG830" s="465"/>
      <c r="AH830" s="465"/>
      <c r="AI830" s="465"/>
      <c r="AJ830" s="465"/>
      <c r="AK830" s="465"/>
      <c r="AL830" s="465"/>
      <c r="AM830" s="465"/>
      <c r="AN830" s="465"/>
      <c r="AO830" s="466"/>
      <c r="AQ830" s="84" t="s">
        <v>395</v>
      </c>
      <c r="AU830" s="459" t="str">
        <f t="shared" ca="1" si="151"/>
        <v>AI</v>
      </c>
      <c r="AV830" s="459">
        <f t="shared" si="154"/>
        <v>801</v>
      </c>
      <c r="AW830" s="259" t="str">
        <f t="shared" ca="1" si="152"/>
        <v>AI801</v>
      </c>
      <c r="AX830" s="268">
        <f t="shared" si="149"/>
        <v>7</v>
      </c>
      <c r="AY830" s="259" t="str">
        <f t="shared" ca="1" si="155"/>
        <v>8. Ownership - Capital Costs</v>
      </c>
      <c r="AZ830" s="268" t="s">
        <v>1214</v>
      </c>
      <c r="BA830" s="259" t="s">
        <v>1253</v>
      </c>
      <c r="BB830" s="259">
        <v>2049</v>
      </c>
      <c r="BC830" s="259" t="str">
        <f t="shared" ca="1" si="153"/>
        <v>7_AI801_Start_up_power_credit_2049</v>
      </c>
      <c r="BD830" s="259" t="s">
        <v>540</v>
      </c>
      <c r="BE830" s="259"/>
      <c r="BF830" s="268" t="str">
        <f t="shared" si="150"/>
        <v>&gt;=0</v>
      </c>
      <c r="BG830" s="268" t="s">
        <v>85</v>
      </c>
      <c r="BH830" s="268" t="s">
        <v>85</v>
      </c>
    </row>
    <row r="831" spans="1:60" ht="13.5" hidden="1" customHeight="1">
      <c r="A831" s="185"/>
      <c r="B831" s="145"/>
      <c r="C831" s="235"/>
      <c r="D831" s="586"/>
      <c r="E831" s="586"/>
      <c r="F831" s="465"/>
      <c r="G831" s="465"/>
      <c r="H831" s="465"/>
      <c r="I831" s="465"/>
      <c r="J831" s="465"/>
      <c r="K831" s="465"/>
      <c r="L831" s="465"/>
      <c r="M831" s="465"/>
      <c r="N831" s="465"/>
      <c r="O831" s="465"/>
      <c r="P831" s="465"/>
      <c r="Q831" s="465"/>
      <c r="R831" s="465"/>
      <c r="S831" s="465"/>
      <c r="T831" s="465"/>
      <c r="U831" s="465"/>
      <c r="V831" s="465"/>
      <c r="W831" s="465"/>
      <c r="X831" s="465"/>
      <c r="Y831" s="465"/>
      <c r="Z831" s="465"/>
      <c r="AA831" s="465"/>
      <c r="AB831" s="465"/>
      <c r="AC831" s="465"/>
      <c r="AD831" s="465"/>
      <c r="AE831" s="465"/>
      <c r="AF831" s="465"/>
      <c r="AG831" s="465"/>
      <c r="AH831" s="465"/>
      <c r="AI831" s="465"/>
      <c r="AJ831" s="465"/>
      <c r="AK831" s="465"/>
      <c r="AL831" s="465"/>
      <c r="AM831" s="465"/>
      <c r="AN831" s="465"/>
      <c r="AO831" s="466"/>
      <c r="AQ831" s="84" t="s">
        <v>395</v>
      </c>
      <c r="AU831" s="459" t="str">
        <f t="shared" ca="1" si="151"/>
        <v>AJ</v>
      </c>
      <c r="AV831" s="459">
        <f t="shared" si="154"/>
        <v>801</v>
      </c>
      <c r="AW831" s="259" t="str">
        <f t="shared" ca="1" si="152"/>
        <v>AJ801</v>
      </c>
      <c r="AX831" s="268">
        <f t="shared" si="149"/>
        <v>7</v>
      </c>
      <c r="AY831" s="259" t="str">
        <f t="shared" ca="1" si="155"/>
        <v>8. Ownership - Capital Costs</v>
      </c>
      <c r="AZ831" s="268" t="s">
        <v>1214</v>
      </c>
      <c r="BA831" s="259" t="s">
        <v>1253</v>
      </c>
      <c r="BB831" s="259">
        <v>2050</v>
      </c>
      <c r="BC831" s="259" t="str">
        <f t="shared" ca="1" si="153"/>
        <v>7_AJ801_Start_up_power_credit_2050</v>
      </c>
      <c r="BD831" s="259" t="s">
        <v>540</v>
      </c>
      <c r="BE831" s="259"/>
      <c r="BF831" s="268" t="str">
        <f t="shared" si="150"/>
        <v>&gt;=0</v>
      </c>
      <c r="BG831" s="268" t="s">
        <v>85</v>
      </c>
      <c r="BH831" s="268" t="s">
        <v>85</v>
      </c>
    </row>
    <row r="832" spans="1:60" ht="13" hidden="1" customHeight="1">
      <c r="A832" s="185"/>
      <c r="B832" s="145"/>
      <c r="C832" s="235"/>
      <c r="D832" s="586"/>
      <c r="E832" s="586"/>
      <c r="F832" s="465"/>
      <c r="G832" s="465"/>
      <c r="H832" s="465"/>
      <c r="I832" s="465"/>
      <c r="J832" s="465"/>
      <c r="K832" s="465"/>
      <c r="L832" s="465"/>
      <c r="M832" s="465"/>
      <c r="N832" s="465"/>
      <c r="O832" s="465"/>
      <c r="P832" s="465"/>
      <c r="Q832" s="465"/>
      <c r="R832" s="465"/>
      <c r="S832" s="465"/>
      <c r="T832" s="465"/>
      <c r="U832" s="465"/>
      <c r="V832" s="465"/>
      <c r="W832" s="465"/>
      <c r="X832" s="465"/>
      <c r="Y832" s="465"/>
      <c r="Z832" s="465"/>
      <c r="AA832" s="465"/>
      <c r="AB832" s="465"/>
      <c r="AC832" s="465"/>
      <c r="AD832" s="465"/>
      <c r="AE832" s="465"/>
      <c r="AF832" s="465"/>
      <c r="AG832" s="465"/>
      <c r="AH832" s="465"/>
      <c r="AI832" s="465"/>
      <c r="AJ832" s="465"/>
      <c r="AK832" s="465"/>
      <c r="AL832" s="465"/>
      <c r="AM832" s="465"/>
      <c r="AN832" s="465"/>
      <c r="AO832" s="466"/>
      <c r="AQ832" s="84" t="s">
        <v>395</v>
      </c>
      <c r="AU832" s="459" t="str">
        <f t="shared" ca="1" si="151"/>
        <v>AK</v>
      </c>
      <c r="AV832" s="459">
        <f t="shared" si="154"/>
        <v>801</v>
      </c>
      <c r="AW832" s="259" t="str">
        <f t="shared" ca="1" si="152"/>
        <v>AK801</v>
      </c>
      <c r="AX832" s="268">
        <f t="shared" si="149"/>
        <v>7</v>
      </c>
      <c r="AY832" s="259" t="str">
        <f t="shared" ca="1" si="155"/>
        <v>8. Ownership - Capital Costs</v>
      </c>
      <c r="AZ832" s="268" t="s">
        <v>1214</v>
      </c>
      <c r="BA832" s="259" t="s">
        <v>1253</v>
      </c>
      <c r="BB832" s="259">
        <v>2051</v>
      </c>
      <c r="BC832" s="259" t="str">
        <f t="shared" ca="1" si="153"/>
        <v>7_AK801_Start_up_power_credit_2051</v>
      </c>
      <c r="BD832" s="259" t="s">
        <v>540</v>
      </c>
      <c r="BE832" s="259"/>
      <c r="BF832" s="268" t="str">
        <f t="shared" si="150"/>
        <v>&gt;=0</v>
      </c>
      <c r="BG832" s="268" t="s">
        <v>85</v>
      </c>
      <c r="BH832" s="268" t="s">
        <v>85</v>
      </c>
    </row>
    <row r="833" spans="1:60" ht="13" hidden="1" customHeight="1">
      <c r="A833" s="185"/>
      <c r="B833" s="145"/>
      <c r="C833" s="235"/>
      <c r="D833" s="586"/>
      <c r="E833" s="586"/>
      <c r="F833" s="465"/>
      <c r="G833" s="465"/>
      <c r="H833" s="465"/>
      <c r="I833" s="465"/>
      <c r="J833" s="465"/>
      <c r="K833" s="465"/>
      <c r="L833" s="465"/>
      <c r="M833" s="465"/>
      <c r="N833" s="465"/>
      <c r="O833" s="465"/>
      <c r="P833" s="465"/>
      <c r="Q833" s="465"/>
      <c r="R833" s="465"/>
      <c r="S833" s="465"/>
      <c r="T833" s="465"/>
      <c r="U833" s="465"/>
      <c r="V833" s="465"/>
      <c r="W833" s="465"/>
      <c r="X833" s="465"/>
      <c r="Y833" s="465"/>
      <c r="Z833" s="465"/>
      <c r="AA833" s="465"/>
      <c r="AB833" s="465"/>
      <c r="AC833" s="465"/>
      <c r="AD833" s="465"/>
      <c r="AE833" s="465"/>
      <c r="AF833" s="465"/>
      <c r="AG833" s="465"/>
      <c r="AH833" s="465"/>
      <c r="AI833" s="465"/>
      <c r="AJ833" s="465"/>
      <c r="AK833" s="465"/>
      <c r="AL833" s="465"/>
      <c r="AM833" s="465"/>
      <c r="AN833" s="465"/>
      <c r="AO833" s="466"/>
      <c r="AQ833" s="84" t="s">
        <v>395</v>
      </c>
      <c r="AU833" s="459" t="str">
        <f t="shared" ca="1" si="151"/>
        <v>AL</v>
      </c>
      <c r="AV833" s="459">
        <f t="shared" si="154"/>
        <v>801</v>
      </c>
      <c r="AW833" s="259" t="str">
        <f t="shared" ca="1" si="152"/>
        <v>AL801</v>
      </c>
      <c r="AX833" s="268">
        <f t="shared" si="149"/>
        <v>7</v>
      </c>
      <c r="AY833" s="259" t="str">
        <f t="shared" ca="1" si="155"/>
        <v>8. Ownership - Capital Costs</v>
      </c>
      <c r="AZ833" s="268" t="s">
        <v>1214</v>
      </c>
      <c r="BA833" s="259" t="s">
        <v>1253</v>
      </c>
      <c r="BB833" s="259">
        <v>2052</v>
      </c>
      <c r="BC833" s="259" t="str">
        <f t="shared" ca="1" si="153"/>
        <v>7_AL801_Start_up_power_credit_2052</v>
      </c>
      <c r="BD833" s="259" t="s">
        <v>540</v>
      </c>
      <c r="BE833" s="259"/>
      <c r="BF833" s="268" t="str">
        <f t="shared" si="150"/>
        <v>&gt;=0</v>
      </c>
      <c r="BG833" s="268" t="s">
        <v>85</v>
      </c>
      <c r="BH833" s="268" t="s">
        <v>85</v>
      </c>
    </row>
    <row r="834" spans="1:60" ht="13" hidden="1" customHeight="1">
      <c r="A834" s="185"/>
      <c r="B834" s="145"/>
      <c r="C834" s="235"/>
      <c r="D834" s="586"/>
      <c r="E834" s="586"/>
      <c r="F834" s="465"/>
      <c r="G834" s="465"/>
      <c r="H834" s="465"/>
      <c r="I834" s="465"/>
      <c r="J834" s="465"/>
      <c r="K834" s="465"/>
      <c r="L834" s="465"/>
      <c r="M834" s="465"/>
      <c r="N834" s="465"/>
      <c r="O834" s="465"/>
      <c r="P834" s="465"/>
      <c r="Q834" s="465"/>
      <c r="R834" s="465"/>
      <c r="S834" s="465"/>
      <c r="T834" s="465"/>
      <c r="U834" s="465"/>
      <c r="V834" s="465"/>
      <c r="W834" s="465"/>
      <c r="X834" s="465"/>
      <c r="Y834" s="465"/>
      <c r="Z834" s="465"/>
      <c r="AA834" s="465"/>
      <c r="AB834" s="465"/>
      <c r="AC834" s="465"/>
      <c r="AD834" s="465"/>
      <c r="AE834" s="465"/>
      <c r="AF834" s="465"/>
      <c r="AG834" s="465"/>
      <c r="AH834" s="465"/>
      <c r="AI834" s="465"/>
      <c r="AJ834" s="465"/>
      <c r="AK834" s="465"/>
      <c r="AL834" s="465"/>
      <c r="AM834" s="465"/>
      <c r="AN834" s="465"/>
      <c r="AO834" s="466"/>
      <c r="AQ834" s="84" t="s">
        <v>395</v>
      </c>
      <c r="AU834" s="459" t="str">
        <f t="shared" ca="1" si="151"/>
        <v>AM</v>
      </c>
      <c r="AV834" s="459">
        <f t="shared" si="154"/>
        <v>801</v>
      </c>
      <c r="AW834" s="259" t="str">
        <f t="shared" ca="1" si="152"/>
        <v>AM801</v>
      </c>
      <c r="AX834" s="268">
        <f t="shared" si="149"/>
        <v>7</v>
      </c>
      <c r="AY834" s="259" t="str">
        <f t="shared" ca="1" si="155"/>
        <v>8. Ownership - Capital Costs</v>
      </c>
      <c r="AZ834" s="268" t="s">
        <v>1214</v>
      </c>
      <c r="BA834" s="259" t="s">
        <v>1253</v>
      </c>
      <c r="BB834" s="259">
        <v>2053</v>
      </c>
      <c r="BC834" s="259" t="str">
        <f t="shared" ca="1" si="153"/>
        <v>7_AM801_Start_up_power_credit_2053</v>
      </c>
      <c r="BD834" s="259" t="s">
        <v>540</v>
      </c>
      <c r="BE834" s="259"/>
      <c r="BF834" s="268" t="str">
        <f t="shared" si="150"/>
        <v>&gt;=0</v>
      </c>
      <c r="BG834" s="268" t="s">
        <v>85</v>
      </c>
      <c r="BH834" s="268" t="s">
        <v>85</v>
      </c>
    </row>
    <row r="835" spans="1:60" ht="13" hidden="1" customHeight="1">
      <c r="A835" s="185"/>
      <c r="B835" s="145"/>
      <c r="C835" s="235"/>
      <c r="D835" s="586"/>
      <c r="E835" s="586"/>
      <c r="F835" s="465"/>
      <c r="G835" s="465"/>
      <c r="H835" s="465"/>
      <c r="I835" s="465"/>
      <c r="J835" s="465"/>
      <c r="K835" s="465"/>
      <c r="L835" s="465"/>
      <c r="M835" s="465"/>
      <c r="N835" s="465"/>
      <c r="O835" s="465"/>
      <c r="P835" s="465"/>
      <c r="Q835" s="465"/>
      <c r="R835" s="465"/>
      <c r="S835" s="465"/>
      <c r="T835" s="465"/>
      <c r="U835" s="465"/>
      <c r="V835" s="465"/>
      <c r="W835" s="465"/>
      <c r="X835" s="465"/>
      <c r="Y835" s="465"/>
      <c r="Z835" s="465"/>
      <c r="AA835" s="465"/>
      <c r="AB835" s="465"/>
      <c r="AC835" s="465"/>
      <c r="AD835" s="465"/>
      <c r="AE835" s="465"/>
      <c r="AF835" s="465"/>
      <c r="AG835" s="465"/>
      <c r="AH835" s="465"/>
      <c r="AI835" s="465"/>
      <c r="AJ835" s="465"/>
      <c r="AK835" s="465"/>
      <c r="AL835" s="465"/>
      <c r="AM835" s="465"/>
      <c r="AN835" s="465"/>
      <c r="AO835" s="466"/>
      <c r="AQ835" s="84" t="s">
        <v>395</v>
      </c>
      <c r="AU835" s="459" t="str">
        <f t="shared" ca="1" si="151"/>
        <v>AN</v>
      </c>
      <c r="AV835" s="459">
        <f t="shared" si="154"/>
        <v>801</v>
      </c>
      <c r="AW835" s="259" t="str">
        <f t="shared" ca="1" si="152"/>
        <v>AN801</v>
      </c>
      <c r="AX835" s="268">
        <f t="shared" si="149"/>
        <v>7</v>
      </c>
      <c r="AY835" s="259" t="str">
        <f t="shared" ca="1" si="155"/>
        <v>8. Ownership - Capital Costs</v>
      </c>
      <c r="AZ835" s="268" t="s">
        <v>1214</v>
      </c>
      <c r="BA835" s="259" t="s">
        <v>1253</v>
      </c>
      <c r="BB835" s="259">
        <v>2054</v>
      </c>
      <c r="BC835" s="259" t="str">
        <f t="shared" ca="1" si="153"/>
        <v>7_AN801_Start_up_power_credit_2054</v>
      </c>
      <c r="BD835" s="259" t="s">
        <v>540</v>
      </c>
      <c r="BE835" s="259"/>
      <c r="BF835" s="268" t="str">
        <f t="shared" si="150"/>
        <v>&gt;=0</v>
      </c>
      <c r="BG835" s="268" t="s">
        <v>85</v>
      </c>
      <c r="BH835" s="268" t="s">
        <v>85</v>
      </c>
    </row>
    <row r="836" spans="1:60" ht="13" hidden="1" customHeight="1">
      <c r="A836" s="185"/>
      <c r="B836" s="145"/>
      <c r="C836" s="235"/>
      <c r="D836" s="586"/>
      <c r="E836" s="586"/>
      <c r="F836" s="465"/>
      <c r="G836" s="465"/>
      <c r="H836" s="465"/>
      <c r="I836" s="465"/>
      <c r="J836" s="465"/>
      <c r="K836" s="465"/>
      <c r="L836" s="465"/>
      <c r="M836" s="465"/>
      <c r="N836" s="465"/>
      <c r="O836" s="465"/>
      <c r="P836" s="465"/>
      <c r="Q836" s="465"/>
      <c r="R836" s="465"/>
      <c r="S836" s="465"/>
      <c r="T836" s="465"/>
      <c r="U836" s="465"/>
      <c r="V836" s="465"/>
      <c r="W836" s="465"/>
      <c r="X836" s="465"/>
      <c r="Y836" s="465"/>
      <c r="Z836" s="465"/>
      <c r="AA836" s="465"/>
      <c r="AB836" s="465"/>
      <c r="AC836" s="465"/>
      <c r="AD836" s="465"/>
      <c r="AE836" s="465"/>
      <c r="AF836" s="465"/>
      <c r="AG836" s="465"/>
      <c r="AH836" s="465"/>
      <c r="AI836" s="465"/>
      <c r="AJ836" s="465"/>
      <c r="AK836" s="465"/>
      <c r="AL836" s="465"/>
      <c r="AM836" s="465"/>
      <c r="AN836" s="465"/>
      <c r="AO836" s="466"/>
      <c r="AQ836" s="84" t="s">
        <v>395</v>
      </c>
      <c r="AU836" s="459" t="str">
        <f t="shared" ca="1" si="151"/>
        <v>AO</v>
      </c>
      <c r="AV836" s="459">
        <f t="shared" si="154"/>
        <v>801</v>
      </c>
      <c r="AW836" s="259" t="str">
        <f t="shared" ca="1" si="152"/>
        <v>AO801</v>
      </c>
      <c r="AX836" s="268">
        <v>7</v>
      </c>
      <c r="AY836" s="259" t="str">
        <f t="shared" ca="1" si="155"/>
        <v>8. Ownership - Capital Costs</v>
      </c>
      <c r="AZ836" s="268" t="s">
        <v>1214</v>
      </c>
      <c r="BA836" s="259" t="s">
        <v>1253</v>
      </c>
      <c r="BB836" s="259" t="s">
        <v>1216</v>
      </c>
      <c r="BC836" s="259" t="str">
        <f t="shared" ca="1" si="153"/>
        <v>7_AO801_Start_up_power_credit_Additional_Info</v>
      </c>
      <c r="BD836" s="268" t="s">
        <v>223</v>
      </c>
      <c r="BE836" s="268">
        <v>100</v>
      </c>
      <c r="BG836" s="268" t="s">
        <v>85</v>
      </c>
      <c r="BH836" s="268" t="s">
        <v>85</v>
      </c>
    </row>
    <row r="837" spans="1:60" ht="13">
      <c r="A837" s="185">
        <f>+A801+1</f>
        <v>25</v>
      </c>
      <c r="F837" s="117"/>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95"/>
      <c r="AW837" s="259"/>
      <c r="AY837" s="259"/>
      <c r="BA837" s="259"/>
      <c r="BB837" s="259"/>
      <c r="BC837" s="259"/>
      <c r="BD837" s="259"/>
      <c r="BE837" s="259"/>
    </row>
    <row r="838" spans="1:60" ht="14.5" thickBot="1">
      <c r="A838" s="185">
        <f t="shared" ref="A838:A1058" si="156">+A837+1</f>
        <v>26</v>
      </c>
      <c r="B838" s="231" t="s">
        <v>1254</v>
      </c>
      <c r="C838" s="115"/>
      <c r="D838" s="115"/>
      <c r="E838" s="115"/>
      <c r="F838" s="194">
        <v>2020</v>
      </c>
      <c r="G838" s="194">
        <f>+F838+1</f>
        <v>2021</v>
      </c>
      <c r="H838" s="194">
        <f t="shared" ref="H838:AD838" si="157">+G838+1</f>
        <v>2022</v>
      </c>
      <c r="I838" s="194">
        <f>+H838+1</f>
        <v>2023</v>
      </c>
      <c r="J838" s="194">
        <f t="shared" si="157"/>
        <v>2024</v>
      </c>
      <c r="K838" s="194">
        <f t="shared" si="157"/>
        <v>2025</v>
      </c>
      <c r="L838" s="194">
        <f t="shared" si="157"/>
        <v>2026</v>
      </c>
      <c r="M838" s="194">
        <f t="shared" si="157"/>
        <v>2027</v>
      </c>
      <c r="N838" s="194">
        <f t="shared" si="157"/>
        <v>2028</v>
      </c>
      <c r="O838" s="194">
        <f t="shared" si="157"/>
        <v>2029</v>
      </c>
      <c r="P838" s="194">
        <f t="shared" si="157"/>
        <v>2030</v>
      </c>
      <c r="Q838" s="194">
        <f t="shared" si="157"/>
        <v>2031</v>
      </c>
      <c r="R838" s="194">
        <f t="shared" si="157"/>
        <v>2032</v>
      </c>
      <c r="S838" s="194">
        <f t="shared" si="157"/>
        <v>2033</v>
      </c>
      <c r="T838" s="194">
        <f t="shared" si="157"/>
        <v>2034</v>
      </c>
      <c r="U838" s="194">
        <f t="shared" si="157"/>
        <v>2035</v>
      </c>
      <c r="V838" s="194">
        <f t="shared" si="157"/>
        <v>2036</v>
      </c>
      <c r="W838" s="194">
        <f t="shared" si="157"/>
        <v>2037</v>
      </c>
      <c r="X838" s="194">
        <f t="shared" si="157"/>
        <v>2038</v>
      </c>
      <c r="Y838" s="194">
        <f t="shared" si="157"/>
        <v>2039</v>
      </c>
      <c r="Z838" s="194">
        <f t="shared" si="157"/>
        <v>2040</v>
      </c>
      <c r="AA838" s="194">
        <f t="shared" si="157"/>
        <v>2041</v>
      </c>
      <c r="AB838" s="194">
        <f t="shared" si="157"/>
        <v>2042</v>
      </c>
      <c r="AC838" s="194">
        <f t="shared" si="157"/>
        <v>2043</v>
      </c>
      <c r="AD838" s="194">
        <f t="shared" si="157"/>
        <v>2044</v>
      </c>
      <c r="AE838" s="194">
        <f t="shared" ref="AE838" si="158">+AD838+1</f>
        <v>2045</v>
      </c>
      <c r="AF838" s="194">
        <f t="shared" ref="AF838" si="159">+AE838+1</f>
        <v>2046</v>
      </c>
      <c r="AG838" s="194">
        <f t="shared" ref="AG838" si="160">+AF838+1</f>
        <v>2047</v>
      </c>
      <c r="AH838" s="194">
        <f t="shared" ref="AH838" si="161">+AG838+1</f>
        <v>2048</v>
      </c>
      <c r="AI838" s="194">
        <f t="shared" ref="AI838" si="162">+AH838+1</f>
        <v>2049</v>
      </c>
      <c r="AJ838" s="194">
        <f t="shared" ref="AJ838" si="163">+AI838+1</f>
        <v>2050</v>
      </c>
      <c r="AK838" s="194">
        <f t="shared" ref="AK838" si="164">+AJ838+1</f>
        <v>2051</v>
      </c>
      <c r="AL838" s="194">
        <f t="shared" ref="AL838" si="165">+AK838+1</f>
        <v>2052</v>
      </c>
      <c r="AM838" s="194">
        <f t="shared" ref="AM838" si="166">+AL838+1</f>
        <v>2053</v>
      </c>
      <c r="AN838" s="194">
        <f t="shared" ref="AN838" si="167">+AM838+1</f>
        <v>2054</v>
      </c>
      <c r="AO838" s="196" t="s">
        <v>1211</v>
      </c>
      <c r="AW838" s="259"/>
      <c r="AY838" s="259"/>
      <c r="BA838" s="259"/>
      <c r="BB838" s="259"/>
      <c r="BC838" s="259"/>
      <c r="BD838" s="259"/>
      <c r="BE838" s="259"/>
    </row>
    <row r="839" spans="1:60" ht="17.5" thickBot="1">
      <c r="A839" s="185">
        <f t="shared" si="156"/>
        <v>27</v>
      </c>
      <c r="B839" s="116"/>
      <c r="C839" s="223" t="s">
        <v>1255</v>
      </c>
      <c r="D839" s="587" t="s">
        <v>1213</v>
      </c>
      <c r="E839" s="587"/>
      <c r="F839" s="443"/>
      <c r="G839" s="443"/>
      <c r="H839" s="443"/>
      <c r="I839" s="443"/>
      <c r="J839" s="443"/>
      <c r="K839" s="443"/>
      <c r="L839" s="443"/>
      <c r="M839" s="443"/>
      <c r="N839" s="443"/>
      <c r="O839" s="443"/>
      <c r="P839" s="443"/>
      <c r="Q839" s="443"/>
      <c r="R839" s="443"/>
      <c r="S839" s="443"/>
      <c r="T839" s="443"/>
      <c r="U839" s="443"/>
      <c r="V839" s="443"/>
      <c r="W839" s="443"/>
      <c r="X839" s="443"/>
      <c r="Y839" s="443"/>
      <c r="Z839" s="443"/>
      <c r="AA839" s="443"/>
      <c r="AB839" s="443"/>
      <c r="AC839" s="443"/>
      <c r="AD839" s="443"/>
      <c r="AE839" s="444"/>
      <c r="AF839" s="444"/>
      <c r="AG839" s="444"/>
      <c r="AH839" s="444"/>
      <c r="AI839" s="444"/>
      <c r="AJ839" s="444"/>
      <c r="AK839" s="444"/>
      <c r="AL839" s="444"/>
      <c r="AM839" s="444"/>
      <c r="AN839" s="444"/>
      <c r="AO839" s="227"/>
      <c r="AS839" s="84" t="s">
        <v>42</v>
      </c>
      <c r="AT839" s="460" t="str">
        <f ca="1">SUBSTITUTE(CELL("address",F839),"$","")</f>
        <v>F839</v>
      </c>
      <c r="AU839" s="461" t="str">
        <f ca="1">CHAR(CODE(AT839))</f>
        <v>F</v>
      </c>
      <c r="AV839" s="461">
        <f>ROW(AT839)</f>
        <v>839</v>
      </c>
      <c r="AW839" s="462" t="str">
        <f ca="1">CONCATENATE(AU839&amp;AV839)</f>
        <v>F839</v>
      </c>
      <c r="AX839" s="455">
        <f t="shared" ref="AX839:AX873" si="168">$AX$5</f>
        <v>7</v>
      </c>
      <c r="AY839" s="462" t="str">
        <f t="shared" ref="AY839:AY902" ca="1" si="169">MID(CELL("filename",AX839),FIND("]",CELL("filename",AX839))+1,256)</f>
        <v>8. Ownership - Capital Costs</v>
      </c>
      <c r="AZ839" s="455" t="s">
        <v>1214</v>
      </c>
      <c r="BA839" s="462" t="s">
        <v>1256</v>
      </c>
      <c r="BB839" s="462">
        <v>2020</v>
      </c>
      <c r="BC839" s="462" t="str">
        <f ca="1">AX839&amp;"_"&amp;AW839&amp;"_"&amp;BA839&amp;"_"&amp;BB839</f>
        <v>7_F839_Incremental_capital_needs_2020</v>
      </c>
      <c r="BD839" s="462" t="s">
        <v>540</v>
      </c>
      <c r="BE839" s="462"/>
      <c r="BF839" s="455" t="str">
        <f t="shared" ref="BF839:BF873" si="170">"&gt;=0"</f>
        <v>&gt;=0</v>
      </c>
      <c r="BG839" s="455" t="s">
        <v>85</v>
      </c>
      <c r="BH839" s="455" t="s">
        <v>85</v>
      </c>
    </row>
    <row r="840" spans="1:60" ht="17.5" hidden="1" customHeight="1" thickBot="1">
      <c r="A840" s="185"/>
      <c r="B840" s="116"/>
      <c r="C840" s="223"/>
      <c r="D840" s="587"/>
      <c r="E840" s="587"/>
      <c r="F840" s="467"/>
      <c r="G840" s="467"/>
      <c r="H840" s="467"/>
      <c r="I840" s="467"/>
      <c r="J840" s="467"/>
      <c r="K840" s="467"/>
      <c r="L840" s="467"/>
      <c r="M840" s="467"/>
      <c r="N840" s="467"/>
      <c r="O840" s="467"/>
      <c r="P840" s="467"/>
      <c r="Q840" s="467"/>
      <c r="R840" s="467"/>
      <c r="S840" s="467"/>
      <c r="T840" s="467"/>
      <c r="U840" s="467"/>
      <c r="V840" s="467"/>
      <c r="W840" s="467"/>
      <c r="X840" s="467"/>
      <c r="Y840" s="467"/>
      <c r="Z840" s="467"/>
      <c r="AA840" s="467"/>
      <c r="AB840" s="467"/>
      <c r="AC840" s="467"/>
      <c r="AD840" s="467"/>
      <c r="AE840" s="468"/>
      <c r="AF840" s="468"/>
      <c r="AG840" s="468"/>
      <c r="AH840" s="468"/>
      <c r="AI840" s="468"/>
      <c r="AJ840" s="468"/>
      <c r="AK840" s="468"/>
      <c r="AL840" s="468"/>
      <c r="AM840" s="468"/>
      <c r="AN840" s="468"/>
      <c r="AO840" s="458"/>
      <c r="AQ840" s="84" t="s">
        <v>395</v>
      </c>
      <c r="AU840" s="459" t="str">
        <f t="shared" ref="AU840:AU874" ca="1" si="171">IF(AU839="Z","AA",IF(LEN(AU839)=1,CHAR(CODE(AU839)+1),IF(RIGHT(AU839,1)="Z",CHAR(CODE(LEFT(AU839,1))+1),LEFT(AU839,1))&amp;CHAR(65+MOD(CODE(RIGHT(AU839,1))+1-65,26))))</f>
        <v>G</v>
      </c>
      <c r="AV840" s="459">
        <f>AV839</f>
        <v>839</v>
      </c>
      <c r="AW840" s="259" t="str">
        <f t="shared" ref="AW840:AW874" ca="1" si="172">CONCATENATE(AU840&amp;AV840)</f>
        <v>G839</v>
      </c>
      <c r="AX840" s="268">
        <f t="shared" si="168"/>
        <v>7</v>
      </c>
      <c r="AY840" s="259" t="str">
        <f t="shared" ca="1" si="169"/>
        <v>8. Ownership - Capital Costs</v>
      </c>
      <c r="AZ840" s="268" t="s">
        <v>1214</v>
      </c>
      <c r="BA840" s="259" t="s">
        <v>1256</v>
      </c>
      <c r="BB840" s="259">
        <v>2021</v>
      </c>
      <c r="BC840" s="259" t="str">
        <f t="shared" ref="BC840:BC874" ca="1" si="173">AX840&amp;"_"&amp;AW840&amp;"_"&amp;BA840&amp;"_"&amp;BB840</f>
        <v>7_G839_Incremental_capital_needs_2021</v>
      </c>
      <c r="BD840" s="259" t="s">
        <v>540</v>
      </c>
      <c r="BE840" s="259"/>
      <c r="BF840" s="268" t="str">
        <f t="shared" si="170"/>
        <v>&gt;=0</v>
      </c>
      <c r="BG840" s="268" t="s">
        <v>85</v>
      </c>
      <c r="BH840" s="268" t="s">
        <v>85</v>
      </c>
    </row>
    <row r="841" spans="1:60" ht="17.5" hidden="1" customHeight="1" thickBot="1">
      <c r="A841" s="185"/>
      <c r="B841" s="116"/>
      <c r="C841" s="223"/>
      <c r="D841" s="587"/>
      <c r="E841" s="587"/>
      <c r="F841" s="467"/>
      <c r="G841" s="467"/>
      <c r="H841" s="467"/>
      <c r="I841" s="467"/>
      <c r="J841" s="467"/>
      <c r="K841" s="467"/>
      <c r="L841" s="467"/>
      <c r="M841" s="467"/>
      <c r="N841" s="467"/>
      <c r="O841" s="467"/>
      <c r="P841" s="467"/>
      <c r="Q841" s="467"/>
      <c r="R841" s="467"/>
      <c r="S841" s="467"/>
      <c r="T841" s="467"/>
      <c r="U841" s="467"/>
      <c r="V841" s="467"/>
      <c r="W841" s="467"/>
      <c r="X841" s="467"/>
      <c r="Y841" s="467"/>
      <c r="Z841" s="467"/>
      <c r="AA841" s="467"/>
      <c r="AB841" s="467"/>
      <c r="AC841" s="467"/>
      <c r="AD841" s="467"/>
      <c r="AE841" s="468"/>
      <c r="AF841" s="468"/>
      <c r="AG841" s="468"/>
      <c r="AH841" s="468"/>
      <c r="AI841" s="468"/>
      <c r="AJ841" s="468"/>
      <c r="AK841" s="468"/>
      <c r="AL841" s="468"/>
      <c r="AM841" s="468"/>
      <c r="AN841" s="468"/>
      <c r="AO841" s="458"/>
      <c r="AQ841" s="84" t="s">
        <v>395</v>
      </c>
      <c r="AU841" s="459" t="str">
        <f t="shared" ca="1" si="171"/>
        <v>H</v>
      </c>
      <c r="AV841" s="459">
        <f t="shared" ref="AV841:AV874" si="174">AV840</f>
        <v>839</v>
      </c>
      <c r="AW841" s="259" t="str">
        <f t="shared" ca="1" si="172"/>
        <v>H839</v>
      </c>
      <c r="AX841" s="268">
        <f t="shared" si="168"/>
        <v>7</v>
      </c>
      <c r="AY841" s="259" t="str">
        <f t="shared" ca="1" si="169"/>
        <v>8. Ownership - Capital Costs</v>
      </c>
      <c r="AZ841" s="268" t="s">
        <v>1214</v>
      </c>
      <c r="BA841" s="259" t="s">
        <v>1256</v>
      </c>
      <c r="BB841" s="259">
        <v>2022</v>
      </c>
      <c r="BC841" s="259" t="str">
        <f t="shared" ca="1" si="173"/>
        <v>7_H839_Incremental_capital_needs_2022</v>
      </c>
      <c r="BD841" s="259" t="s">
        <v>540</v>
      </c>
      <c r="BE841" s="259"/>
      <c r="BF841" s="268" t="str">
        <f t="shared" si="170"/>
        <v>&gt;=0</v>
      </c>
      <c r="BG841" s="268" t="s">
        <v>85</v>
      </c>
      <c r="BH841" s="268" t="s">
        <v>85</v>
      </c>
    </row>
    <row r="842" spans="1:60" ht="17.5" hidden="1" customHeight="1" thickBot="1">
      <c r="A842" s="185"/>
      <c r="B842" s="116"/>
      <c r="C842" s="223"/>
      <c r="D842" s="587"/>
      <c r="E842" s="587"/>
      <c r="F842" s="467"/>
      <c r="G842" s="467"/>
      <c r="H842" s="467"/>
      <c r="I842" s="467"/>
      <c r="J842" s="467"/>
      <c r="K842" s="467"/>
      <c r="L842" s="467"/>
      <c r="M842" s="467"/>
      <c r="N842" s="467"/>
      <c r="O842" s="467"/>
      <c r="P842" s="467"/>
      <c r="Q842" s="467"/>
      <c r="R842" s="467"/>
      <c r="S842" s="467"/>
      <c r="T842" s="467"/>
      <c r="U842" s="467"/>
      <c r="V842" s="467"/>
      <c r="W842" s="467"/>
      <c r="X842" s="467"/>
      <c r="Y842" s="467"/>
      <c r="Z842" s="467"/>
      <c r="AA842" s="467"/>
      <c r="AB842" s="467"/>
      <c r="AC842" s="467"/>
      <c r="AD842" s="467"/>
      <c r="AE842" s="468"/>
      <c r="AF842" s="468"/>
      <c r="AG842" s="468"/>
      <c r="AH842" s="468"/>
      <c r="AI842" s="468"/>
      <c r="AJ842" s="468"/>
      <c r="AK842" s="468"/>
      <c r="AL842" s="468"/>
      <c r="AM842" s="468"/>
      <c r="AN842" s="468"/>
      <c r="AO842" s="458"/>
      <c r="AQ842" s="84" t="s">
        <v>395</v>
      </c>
      <c r="AU842" s="459" t="str">
        <f t="shared" ca="1" si="171"/>
        <v>I</v>
      </c>
      <c r="AV842" s="459">
        <f t="shared" si="174"/>
        <v>839</v>
      </c>
      <c r="AW842" s="259" t="str">
        <f t="shared" ca="1" si="172"/>
        <v>I839</v>
      </c>
      <c r="AX842" s="268">
        <f t="shared" si="168"/>
        <v>7</v>
      </c>
      <c r="AY842" s="259" t="str">
        <f t="shared" ca="1" si="169"/>
        <v>8. Ownership - Capital Costs</v>
      </c>
      <c r="AZ842" s="268" t="s">
        <v>1214</v>
      </c>
      <c r="BA842" s="259" t="s">
        <v>1256</v>
      </c>
      <c r="BB842" s="259">
        <v>2023</v>
      </c>
      <c r="BC842" s="259" t="str">
        <f t="shared" ca="1" si="173"/>
        <v>7_I839_Incremental_capital_needs_2023</v>
      </c>
      <c r="BD842" s="259" t="s">
        <v>540</v>
      </c>
      <c r="BE842" s="259"/>
      <c r="BF842" s="268" t="str">
        <f t="shared" si="170"/>
        <v>&gt;=0</v>
      </c>
      <c r="BG842" s="268" t="s">
        <v>85</v>
      </c>
      <c r="BH842" s="268" t="s">
        <v>85</v>
      </c>
    </row>
    <row r="843" spans="1:60" ht="17.5" hidden="1" customHeight="1" thickBot="1">
      <c r="A843" s="185"/>
      <c r="B843" s="116"/>
      <c r="C843" s="223"/>
      <c r="D843" s="587"/>
      <c r="E843" s="587"/>
      <c r="F843" s="467"/>
      <c r="G843" s="467"/>
      <c r="H843" s="467"/>
      <c r="I843" s="467"/>
      <c r="J843" s="467"/>
      <c r="K843" s="467"/>
      <c r="L843" s="467"/>
      <c r="M843" s="467"/>
      <c r="N843" s="467"/>
      <c r="O843" s="467"/>
      <c r="P843" s="467"/>
      <c r="Q843" s="467"/>
      <c r="R843" s="467"/>
      <c r="S843" s="467"/>
      <c r="T843" s="467"/>
      <c r="U843" s="467"/>
      <c r="V843" s="467"/>
      <c r="W843" s="467"/>
      <c r="X843" s="467"/>
      <c r="Y843" s="467"/>
      <c r="Z843" s="467"/>
      <c r="AA843" s="467"/>
      <c r="AB843" s="467"/>
      <c r="AC843" s="467"/>
      <c r="AD843" s="467"/>
      <c r="AE843" s="468"/>
      <c r="AF843" s="468"/>
      <c r="AG843" s="468"/>
      <c r="AH843" s="468"/>
      <c r="AI843" s="468"/>
      <c r="AJ843" s="468"/>
      <c r="AK843" s="468"/>
      <c r="AL843" s="468"/>
      <c r="AM843" s="468"/>
      <c r="AN843" s="468"/>
      <c r="AO843" s="458"/>
      <c r="AQ843" s="84" t="s">
        <v>395</v>
      </c>
      <c r="AU843" s="459" t="str">
        <f t="shared" ca="1" si="171"/>
        <v>J</v>
      </c>
      <c r="AV843" s="459">
        <f t="shared" si="174"/>
        <v>839</v>
      </c>
      <c r="AW843" s="259" t="str">
        <f t="shared" ca="1" si="172"/>
        <v>J839</v>
      </c>
      <c r="AX843" s="268">
        <f t="shared" si="168"/>
        <v>7</v>
      </c>
      <c r="AY843" s="259" t="str">
        <f t="shared" ca="1" si="169"/>
        <v>8. Ownership - Capital Costs</v>
      </c>
      <c r="AZ843" s="268" t="s">
        <v>1214</v>
      </c>
      <c r="BA843" s="259" t="s">
        <v>1256</v>
      </c>
      <c r="BB843" s="259">
        <v>2024</v>
      </c>
      <c r="BC843" s="259" t="str">
        <f t="shared" ca="1" si="173"/>
        <v>7_J839_Incremental_capital_needs_2024</v>
      </c>
      <c r="BD843" s="259" t="s">
        <v>540</v>
      </c>
      <c r="BE843" s="259"/>
      <c r="BF843" s="268" t="str">
        <f t="shared" si="170"/>
        <v>&gt;=0</v>
      </c>
      <c r="BG843" s="268" t="s">
        <v>85</v>
      </c>
      <c r="BH843" s="268" t="s">
        <v>85</v>
      </c>
    </row>
    <row r="844" spans="1:60" ht="17.5" hidden="1" customHeight="1" thickBot="1">
      <c r="A844" s="185"/>
      <c r="B844" s="116"/>
      <c r="C844" s="223"/>
      <c r="D844" s="587"/>
      <c r="E844" s="587"/>
      <c r="F844" s="467"/>
      <c r="G844" s="467"/>
      <c r="H844" s="467"/>
      <c r="I844" s="467"/>
      <c r="J844" s="467"/>
      <c r="K844" s="467"/>
      <c r="L844" s="467"/>
      <c r="M844" s="467"/>
      <c r="N844" s="467"/>
      <c r="O844" s="467"/>
      <c r="P844" s="467"/>
      <c r="Q844" s="467"/>
      <c r="R844" s="467"/>
      <c r="S844" s="467"/>
      <c r="T844" s="467"/>
      <c r="U844" s="467"/>
      <c r="V844" s="467"/>
      <c r="W844" s="467"/>
      <c r="X844" s="467"/>
      <c r="Y844" s="467"/>
      <c r="Z844" s="467"/>
      <c r="AA844" s="467"/>
      <c r="AB844" s="467"/>
      <c r="AC844" s="467"/>
      <c r="AD844" s="467"/>
      <c r="AE844" s="468"/>
      <c r="AF844" s="468"/>
      <c r="AG844" s="468"/>
      <c r="AH844" s="468"/>
      <c r="AI844" s="468"/>
      <c r="AJ844" s="468"/>
      <c r="AK844" s="468"/>
      <c r="AL844" s="468"/>
      <c r="AM844" s="468"/>
      <c r="AN844" s="468"/>
      <c r="AO844" s="458"/>
      <c r="AQ844" s="84" t="s">
        <v>395</v>
      </c>
      <c r="AU844" s="459" t="str">
        <f t="shared" ca="1" si="171"/>
        <v>K</v>
      </c>
      <c r="AV844" s="459">
        <f t="shared" si="174"/>
        <v>839</v>
      </c>
      <c r="AW844" s="259" t="str">
        <f t="shared" ca="1" si="172"/>
        <v>K839</v>
      </c>
      <c r="AX844" s="268">
        <f t="shared" si="168"/>
        <v>7</v>
      </c>
      <c r="AY844" s="259" t="str">
        <f t="shared" ca="1" si="169"/>
        <v>8. Ownership - Capital Costs</v>
      </c>
      <c r="AZ844" s="268" t="s">
        <v>1214</v>
      </c>
      <c r="BA844" s="259" t="s">
        <v>1256</v>
      </c>
      <c r="BB844" s="259">
        <v>2025</v>
      </c>
      <c r="BC844" s="259" t="str">
        <f t="shared" ca="1" si="173"/>
        <v>7_K839_Incremental_capital_needs_2025</v>
      </c>
      <c r="BD844" s="259" t="s">
        <v>540</v>
      </c>
      <c r="BE844" s="259"/>
      <c r="BF844" s="268" t="str">
        <f t="shared" si="170"/>
        <v>&gt;=0</v>
      </c>
      <c r="BG844" s="268" t="s">
        <v>85</v>
      </c>
      <c r="BH844" s="268" t="s">
        <v>85</v>
      </c>
    </row>
    <row r="845" spans="1:60" ht="17.5" hidden="1" customHeight="1" thickBot="1">
      <c r="A845" s="185"/>
      <c r="B845" s="116"/>
      <c r="C845" s="223"/>
      <c r="D845" s="587"/>
      <c r="E845" s="587"/>
      <c r="F845" s="467"/>
      <c r="G845" s="467"/>
      <c r="H845" s="467"/>
      <c r="I845" s="467"/>
      <c r="J845" s="467"/>
      <c r="K845" s="467"/>
      <c r="L845" s="467"/>
      <c r="M845" s="467"/>
      <c r="N845" s="467"/>
      <c r="O845" s="467"/>
      <c r="P845" s="467"/>
      <c r="Q845" s="467"/>
      <c r="R845" s="467"/>
      <c r="S845" s="467"/>
      <c r="T845" s="467"/>
      <c r="U845" s="467"/>
      <c r="V845" s="467"/>
      <c r="W845" s="467"/>
      <c r="X845" s="467"/>
      <c r="Y845" s="467"/>
      <c r="Z845" s="467"/>
      <c r="AA845" s="467"/>
      <c r="AB845" s="467"/>
      <c r="AC845" s="467"/>
      <c r="AD845" s="467"/>
      <c r="AE845" s="468"/>
      <c r="AF845" s="468"/>
      <c r="AG845" s="468"/>
      <c r="AH845" s="468"/>
      <c r="AI845" s="468"/>
      <c r="AJ845" s="468"/>
      <c r="AK845" s="468"/>
      <c r="AL845" s="468"/>
      <c r="AM845" s="468"/>
      <c r="AN845" s="468"/>
      <c r="AO845" s="458"/>
      <c r="AQ845" s="84" t="s">
        <v>395</v>
      </c>
      <c r="AU845" s="459" t="str">
        <f t="shared" ca="1" si="171"/>
        <v>L</v>
      </c>
      <c r="AV845" s="459">
        <f t="shared" si="174"/>
        <v>839</v>
      </c>
      <c r="AW845" s="259" t="str">
        <f t="shared" ca="1" si="172"/>
        <v>L839</v>
      </c>
      <c r="AX845" s="268">
        <f t="shared" si="168"/>
        <v>7</v>
      </c>
      <c r="AY845" s="259" t="str">
        <f t="shared" ca="1" si="169"/>
        <v>8. Ownership - Capital Costs</v>
      </c>
      <c r="AZ845" s="268" t="s">
        <v>1214</v>
      </c>
      <c r="BA845" s="259" t="s">
        <v>1256</v>
      </c>
      <c r="BB845" s="259">
        <v>2026</v>
      </c>
      <c r="BC845" s="259" t="str">
        <f t="shared" ca="1" si="173"/>
        <v>7_L839_Incremental_capital_needs_2026</v>
      </c>
      <c r="BD845" s="259" t="s">
        <v>540</v>
      </c>
      <c r="BE845" s="259"/>
      <c r="BF845" s="268" t="str">
        <f t="shared" si="170"/>
        <v>&gt;=0</v>
      </c>
      <c r="BG845" s="268" t="s">
        <v>85</v>
      </c>
      <c r="BH845" s="268" t="s">
        <v>85</v>
      </c>
    </row>
    <row r="846" spans="1:60" ht="17.5" hidden="1" customHeight="1" thickBot="1">
      <c r="A846" s="185"/>
      <c r="B846" s="116"/>
      <c r="C846" s="223"/>
      <c r="D846" s="587"/>
      <c r="E846" s="587"/>
      <c r="F846" s="467"/>
      <c r="G846" s="467"/>
      <c r="H846" s="467"/>
      <c r="I846" s="467"/>
      <c r="J846" s="467"/>
      <c r="K846" s="467"/>
      <c r="L846" s="467"/>
      <c r="M846" s="467"/>
      <c r="N846" s="467"/>
      <c r="O846" s="467"/>
      <c r="P846" s="467"/>
      <c r="Q846" s="467"/>
      <c r="R846" s="467"/>
      <c r="S846" s="467"/>
      <c r="T846" s="467"/>
      <c r="U846" s="467"/>
      <c r="V846" s="467"/>
      <c r="W846" s="467"/>
      <c r="X846" s="467"/>
      <c r="Y846" s="467"/>
      <c r="Z846" s="467"/>
      <c r="AA846" s="467"/>
      <c r="AB846" s="467"/>
      <c r="AC846" s="467"/>
      <c r="AD846" s="467"/>
      <c r="AE846" s="468"/>
      <c r="AF846" s="468"/>
      <c r="AG846" s="468"/>
      <c r="AH846" s="468"/>
      <c r="AI846" s="468"/>
      <c r="AJ846" s="468"/>
      <c r="AK846" s="468"/>
      <c r="AL846" s="468"/>
      <c r="AM846" s="468"/>
      <c r="AN846" s="468"/>
      <c r="AO846" s="458"/>
      <c r="AQ846" s="84" t="s">
        <v>395</v>
      </c>
      <c r="AU846" s="459" t="str">
        <f t="shared" ca="1" si="171"/>
        <v>M</v>
      </c>
      <c r="AV846" s="459">
        <f t="shared" si="174"/>
        <v>839</v>
      </c>
      <c r="AW846" s="259" t="str">
        <f t="shared" ca="1" si="172"/>
        <v>M839</v>
      </c>
      <c r="AX846" s="268">
        <f t="shared" si="168"/>
        <v>7</v>
      </c>
      <c r="AY846" s="259" t="str">
        <f t="shared" ca="1" si="169"/>
        <v>8. Ownership - Capital Costs</v>
      </c>
      <c r="AZ846" s="268" t="s">
        <v>1214</v>
      </c>
      <c r="BA846" s="259" t="s">
        <v>1256</v>
      </c>
      <c r="BB846" s="259">
        <v>2027</v>
      </c>
      <c r="BC846" s="259" t="str">
        <f t="shared" ca="1" si="173"/>
        <v>7_M839_Incremental_capital_needs_2027</v>
      </c>
      <c r="BD846" s="259" t="s">
        <v>540</v>
      </c>
      <c r="BE846" s="259"/>
      <c r="BF846" s="268" t="str">
        <f t="shared" si="170"/>
        <v>&gt;=0</v>
      </c>
      <c r="BG846" s="268" t="s">
        <v>85</v>
      </c>
      <c r="BH846" s="268" t="s">
        <v>85</v>
      </c>
    </row>
    <row r="847" spans="1:60" ht="17.5" hidden="1" customHeight="1" thickBot="1">
      <c r="A847" s="185"/>
      <c r="B847" s="116"/>
      <c r="C847" s="223"/>
      <c r="D847" s="587"/>
      <c r="E847" s="587"/>
      <c r="F847" s="467"/>
      <c r="G847" s="467"/>
      <c r="H847" s="467"/>
      <c r="I847" s="467"/>
      <c r="J847" s="467"/>
      <c r="K847" s="467"/>
      <c r="L847" s="467"/>
      <c r="M847" s="467"/>
      <c r="N847" s="467"/>
      <c r="O847" s="467"/>
      <c r="P847" s="467"/>
      <c r="Q847" s="467"/>
      <c r="R847" s="467"/>
      <c r="S847" s="467"/>
      <c r="T847" s="467"/>
      <c r="U847" s="467"/>
      <c r="V847" s="467"/>
      <c r="W847" s="467"/>
      <c r="X847" s="467"/>
      <c r="Y847" s="467"/>
      <c r="Z847" s="467"/>
      <c r="AA847" s="467"/>
      <c r="AB847" s="467"/>
      <c r="AC847" s="467"/>
      <c r="AD847" s="467"/>
      <c r="AE847" s="468"/>
      <c r="AF847" s="468"/>
      <c r="AG847" s="468"/>
      <c r="AH847" s="468"/>
      <c r="AI847" s="468"/>
      <c r="AJ847" s="468"/>
      <c r="AK847" s="468"/>
      <c r="AL847" s="468"/>
      <c r="AM847" s="468"/>
      <c r="AN847" s="468"/>
      <c r="AO847" s="458"/>
      <c r="AQ847" s="84" t="s">
        <v>395</v>
      </c>
      <c r="AU847" s="459" t="str">
        <f t="shared" ca="1" si="171"/>
        <v>N</v>
      </c>
      <c r="AV847" s="459">
        <f t="shared" si="174"/>
        <v>839</v>
      </c>
      <c r="AW847" s="259" t="str">
        <f t="shared" ca="1" si="172"/>
        <v>N839</v>
      </c>
      <c r="AX847" s="268">
        <f t="shared" si="168"/>
        <v>7</v>
      </c>
      <c r="AY847" s="259" t="str">
        <f t="shared" ca="1" si="169"/>
        <v>8. Ownership - Capital Costs</v>
      </c>
      <c r="AZ847" s="268" t="s">
        <v>1214</v>
      </c>
      <c r="BA847" s="259" t="s">
        <v>1256</v>
      </c>
      <c r="BB847" s="259">
        <v>2028</v>
      </c>
      <c r="BC847" s="259" t="str">
        <f t="shared" ca="1" si="173"/>
        <v>7_N839_Incremental_capital_needs_2028</v>
      </c>
      <c r="BD847" s="259" t="s">
        <v>540</v>
      </c>
      <c r="BE847" s="259"/>
      <c r="BF847" s="268" t="str">
        <f t="shared" si="170"/>
        <v>&gt;=0</v>
      </c>
      <c r="BG847" s="268" t="s">
        <v>85</v>
      </c>
      <c r="BH847" s="268" t="s">
        <v>85</v>
      </c>
    </row>
    <row r="848" spans="1:60" ht="17.5" hidden="1" customHeight="1" thickBot="1">
      <c r="A848" s="185"/>
      <c r="B848" s="116"/>
      <c r="C848" s="223"/>
      <c r="D848" s="587"/>
      <c r="E848" s="587"/>
      <c r="F848" s="467"/>
      <c r="G848" s="467"/>
      <c r="H848" s="467"/>
      <c r="I848" s="467"/>
      <c r="J848" s="467"/>
      <c r="K848" s="467"/>
      <c r="L848" s="467"/>
      <c r="M848" s="467"/>
      <c r="N848" s="467"/>
      <c r="O848" s="467"/>
      <c r="P848" s="467"/>
      <c r="Q848" s="467"/>
      <c r="R848" s="467"/>
      <c r="S848" s="467"/>
      <c r="T848" s="467"/>
      <c r="U848" s="467"/>
      <c r="V848" s="467"/>
      <c r="W848" s="467"/>
      <c r="X848" s="467"/>
      <c r="Y848" s="467"/>
      <c r="Z848" s="467"/>
      <c r="AA848" s="467"/>
      <c r="AB848" s="467"/>
      <c r="AC848" s="467"/>
      <c r="AD848" s="467"/>
      <c r="AE848" s="468"/>
      <c r="AF848" s="468"/>
      <c r="AG848" s="468"/>
      <c r="AH848" s="468"/>
      <c r="AI848" s="468"/>
      <c r="AJ848" s="468"/>
      <c r="AK848" s="468"/>
      <c r="AL848" s="468"/>
      <c r="AM848" s="468"/>
      <c r="AN848" s="468"/>
      <c r="AO848" s="458"/>
      <c r="AQ848" s="84" t="s">
        <v>395</v>
      </c>
      <c r="AU848" s="459" t="str">
        <f t="shared" ca="1" si="171"/>
        <v>O</v>
      </c>
      <c r="AV848" s="459">
        <f t="shared" si="174"/>
        <v>839</v>
      </c>
      <c r="AW848" s="259" t="str">
        <f t="shared" ca="1" si="172"/>
        <v>O839</v>
      </c>
      <c r="AX848" s="268">
        <f t="shared" si="168"/>
        <v>7</v>
      </c>
      <c r="AY848" s="259" t="str">
        <f t="shared" ca="1" si="169"/>
        <v>8. Ownership - Capital Costs</v>
      </c>
      <c r="AZ848" s="268" t="s">
        <v>1214</v>
      </c>
      <c r="BA848" s="259" t="s">
        <v>1256</v>
      </c>
      <c r="BB848" s="259">
        <v>2029</v>
      </c>
      <c r="BC848" s="259" t="str">
        <f t="shared" ca="1" si="173"/>
        <v>7_O839_Incremental_capital_needs_2029</v>
      </c>
      <c r="BD848" s="259" t="s">
        <v>540</v>
      </c>
      <c r="BE848" s="259"/>
      <c r="BF848" s="268" t="str">
        <f t="shared" si="170"/>
        <v>&gt;=0</v>
      </c>
      <c r="BG848" s="268" t="s">
        <v>85</v>
      </c>
      <c r="BH848" s="268" t="s">
        <v>85</v>
      </c>
    </row>
    <row r="849" spans="1:60" ht="17.5" hidden="1" customHeight="1" thickBot="1">
      <c r="A849" s="185"/>
      <c r="B849" s="116"/>
      <c r="C849" s="223"/>
      <c r="D849" s="587"/>
      <c r="E849" s="587"/>
      <c r="F849" s="467"/>
      <c r="G849" s="467"/>
      <c r="H849" s="467"/>
      <c r="I849" s="467"/>
      <c r="J849" s="467"/>
      <c r="K849" s="467"/>
      <c r="L849" s="467"/>
      <c r="M849" s="467"/>
      <c r="N849" s="467"/>
      <c r="O849" s="467"/>
      <c r="P849" s="467"/>
      <c r="Q849" s="467"/>
      <c r="R849" s="467"/>
      <c r="S849" s="467"/>
      <c r="T849" s="467"/>
      <c r="U849" s="467"/>
      <c r="V849" s="467"/>
      <c r="W849" s="467"/>
      <c r="X849" s="467"/>
      <c r="Y849" s="467"/>
      <c r="Z849" s="467"/>
      <c r="AA849" s="467"/>
      <c r="AB849" s="467"/>
      <c r="AC849" s="467"/>
      <c r="AD849" s="467"/>
      <c r="AE849" s="468"/>
      <c r="AF849" s="468"/>
      <c r="AG849" s="468"/>
      <c r="AH849" s="468"/>
      <c r="AI849" s="468"/>
      <c r="AJ849" s="468"/>
      <c r="AK849" s="468"/>
      <c r="AL849" s="468"/>
      <c r="AM849" s="468"/>
      <c r="AN849" s="468"/>
      <c r="AO849" s="458"/>
      <c r="AQ849" s="84" t="s">
        <v>395</v>
      </c>
      <c r="AU849" s="459" t="str">
        <f t="shared" ca="1" si="171"/>
        <v>P</v>
      </c>
      <c r="AV849" s="459">
        <f t="shared" si="174"/>
        <v>839</v>
      </c>
      <c r="AW849" s="259" t="str">
        <f t="shared" ca="1" si="172"/>
        <v>P839</v>
      </c>
      <c r="AX849" s="268">
        <f t="shared" si="168"/>
        <v>7</v>
      </c>
      <c r="AY849" s="259" t="str">
        <f t="shared" ca="1" si="169"/>
        <v>8. Ownership - Capital Costs</v>
      </c>
      <c r="AZ849" s="268" t="s">
        <v>1214</v>
      </c>
      <c r="BA849" s="259" t="s">
        <v>1256</v>
      </c>
      <c r="BB849" s="259">
        <v>2030</v>
      </c>
      <c r="BC849" s="259" t="str">
        <f t="shared" ca="1" si="173"/>
        <v>7_P839_Incremental_capital_needs_2030</v>
      </c>
      <c r="BD849" s="259" t="s">
        <v>540</v>
      </c>
      <c r="BE849" s="259"/>
      <c r="BF849" s="268" t="str">
        <f t="shared" si="170"/>
        <v>&gt;=0</v>
      </c>
      <c r="BG849" s="268" t="s">
        <v>85</v>
      </c>
      <c r="BH849" s="268" t="s">
        <v>85</v>
      </c>
    </row>
    <row r="850" spans="1:60" ht="17.5" hidden="1" customHeight="1" thickBot="1">
      <c r="A850" s="185"/>
      <c r="B850" s="116"/>
      <c r="C850" s="223"/>
      <c r="D850" s="587"/>
      <c r="E850" s="587"/>
      <c r="F850" s="467"/>
      <c r="G850" s="467"/>
      <c r="H850" s="467"/>
      <c r="I850" s="467"/>
      <c r="J850" s="467"/>
      <c r="K850" s="467"/>
      <c r="L850" s="467"/>
      <c r="M850" s="467"/>
      <c r="N850" s="467"/>
      <c r="O850" s="467"/>
      <c r="P850" s="467"/>
      <c r="Q850" s="467"/>
      <c r="R850" s="467"/>
      <c r="S850" s="467"/>
      <c r="T850" s="467"/>
      <c r="U850" s="467"/>
      <c r="V850" s="467"/>
      <c r="W850" s="467"/>
      <c r="X850" s="467"/>
      <c r="Y850" s="467"/>
      <c r="Z850" s="467"/>
      <c r="AA850" s="467"/>
      <c r="AB850" s="467"/>
      <c r="AC850" s="467"/>
      <c r="AD850" s="467"/>
      <c r="AE850" s="468"/>
      <c r="AF850" s="468"/>
      <c r="AG850" s="468"/>
      <c r="AH850" s="468"/>
      <c r="AI850" s="468"/>
      <c r="AJ850" s="468"/>
      <c r="AK850" s="468"/>
      <c r="AL850" s="468"/>
      <c r="AM850" s="468"/>
      <c r="AN850" s="468"/>
      <c r="AO850" s="458"/>
      <c r="AQ850" s="84" t="s">
        <v>395</v>
      </c>
      <c r="AU850" s="459" t="str">
        <f t="shared" ca="1" si="171"/>
        <v>Q</v>
      </c>
      <c r="AV850" s="459">
        <f t="shared" si="174"/>
        <v>839</v>
      </c>
      <c r="AW850" s="259" t="str">
        <f t="shared" ca="1" si="172"/>
        <v>Q839</v>
      </c>
      <c r="AX850" s="268">
        <f t="shared" si="168"/>
        <v>7</v>
      </c>
      <c r="AY850" s="259" t="str">
        <f t="shared" ca="1" si="169"/>
        <v>8. Ownership - Capital Costs</v>
      </c>
      <c r="AZ850" s="268" t="s">
        <v>1214</v>
      </c>
      <c r="BA850" s="259" t="s">
        <v>1256</v>
      </c>
      <c r="BB850" s="259">
        <v>2031</v>
      </c>
      <c r="BC850" s="259" t="str">
        <f t="shared" ca="1" si="173"/>
        <v>7_Q839_Incremental_capital_needs_2031</v>
      </c>
      <c r="BD850" s="259" t="s">
        <v>540</v>
      </c>
      <c r="BE850" s="259"/>
      <c r="BF850" s="268" t="str">
        <f t="shared" si="170"/>
        <v>&gt;=0</v>
      </c>
      <c r="BG850" s="268" t="s">
        <v>85</v>
      </c>
      <c r="BH850" s="268" t="s">
        <v>85</v>
      </c>
    </row>
    <row r="851" spans="1:60" ht="17.5" hidden="1" customHeight="1" thickBot="1">
      <c r="A851" s="185"/>
      <c r="B851" s="116"/>
      <c r="C851" s="223"/>
      <c r="D851" s="587"/>
      <c r="E851" s="587"/>
      <c r="F851" s="467"/>
      <c r="G851" s="467"/>
      <c r="H851" s="467"/>
      <c r="I851" s="467"/>
      <c r="J851" s="467"/>
      <c r="K851" s="467"/>
      <c r="L851" s="467"/>
      <c r="M851" s="467"/>
      <c r="N851" s="467"/>
      <c r="O851" s="467"/>
      <c r="P851" s="467"/>
      <c r="Q851" s="467"/>
      <c r="R851" s="467"/>
      <c r="S851" s="467"/>
      <c r="T851" s="467"/>
      <c r="U851" s="467"/>
      <c r="V851" s="467"/>
      <c r="W851" s="467"/>
      <c r="X851" s="467"/>
      <c r="Y851" s="467"/>
      <c r="Z851" s="467"/>
      <c r="AA851" s="467"/>
      <c r="AB851" s="467"/>
      <c r="AC851" s="467"/>
      <c r="AD851" s="467"/>
      <c r="AE851" s="468"/>
      <c r="AF851" s="468"/>
      <c r="AG851" s="468"/>
      <c r="AH851" s="468"/>
      <c r="AI851" s="468"/>
      <c r="AJ851" s="468"/>
      <c r="AK851" s="468"/>
      <c r="AL851" s="468"/>
      <c r="AM851" s="468"/>
      <c r="AN851" s="468"/>
      <c r="AO851" s="458"/>
      <c r="AQ851" s="84" t="s">
        <v>395</v>
      </c>
      <c r="AU851" s="459" t="str">
        <f t="shared" ca="1" si="171"/>
        <v>R</v>
      </c>
      <c r="AV851" s="459">
        <f t="shared" si="174"/>
        <v>839</v>
      </c>
      <c r="AW851" s="259" t="str">
        <f t="shared" ca="1" si="172"/>
        <v>R839</v>
      </c>
      <c r="AX851" s="268">
        <f t="shared" si="168"/>
        <v>7</v>
      </c>
      <c r="AY851" s="259" t="str">
        <f t="shared" ca="1" si="169"/>
        <v>8. Ownership - Capital Costs</v>
      </c>
      <c r="AZ851" s="268" t="s">
        <v>1214</v>
      </c>
      <c r="BA851" s="259" t="s">
        <v>1256</v>
      </c>
      <c r="BB851" s="259">
        <v>2032</v>
      </c>
      <c r="BC851" s="259" t="str">
        <f t="shared" ca="1" si="173"/>
        <v>7_R839_Incremental_capital_needs_2032</v>
      </c>
      <c r="BD851" s="259" t="s">
        <v>540</v>
      </c>
      <c r="BE851" s="259"/>
      <c r="BF851" s="268" t="str">
        <f t="shared" si="170"/>
        <v>&gt;=0</v>
      </c>
      <c r="BG851" s="268" t="s">
        <v>85</v>
      </c>
      <c r="BH851" s="268" t="s">
        <v>85</v>
      </c>
    </row>
    <row r="852" spans="1:60" ht="17.5" hidden="1" customHeight="1" thickBot="1">
      <c r="A852" s="185"/>
      <c r="B852" s="116"/>
      <c r="C852" s="223"/>
      <c r="D852" s="587"/>
      <c r="E852" s="587"/>
      <c r="F852" s="467"/>
      <c r="G852" s="467"/>
      <c r="H852" s="467"/>
      <c r="I852" s="467"/>
      <c r="J852" s="467"/>
      <c r="K852" s="467"/>
      <c r="L852" s="467"/>
      <c r="M852" s="467"/>
      <c r="N852" s="467"/>
      <c r="O852" s="467"/>
      <c r="P852" s="467"/>
      <c r="Q852" s="467"/>
      <c r="R852" s="467"/>
      <c r="S852" s="467"/>
      <c r="T852" s="467"/>
      <c r="U852" s="467"/>
      <c r="V852" s="467"/>
      <c r="W852" s="467"/>
      <c r="X852" s="467"/>
      <c r="Y852" s="467"/>
      <c r="Z852" s="467"/>
      <c r="AA852" s="467"/>
      <c r="AB852" s="467"/>
      <c r="AC852" s="467"/>
      <c r="AD852" s="467"/>
      <c r="AE852" s="468"/>
      <c r="AF852" s="468"/>
      <c r="AG852" s="468"/>
      <c r="AH852" s="468"/>
      <c r="AI852" s="468"/>
      <c r="AJ852" s="468"/>
      <c r="AK852" s="468"/>
      <c r="AL852" s="468"/>
      <c r="AM852" s="468"/>
      <c r="AN852" s="468"/>
      <c r="AO852" s="458"/>
      <c r="AQ852" s="84" t="s">
        <v>395</v>
      </c>
      <c r="AU852" s="459" t="str">
        <f t="shared" ca="1" si="171"/>
        <v>S</v>
      </c>
      <c r="AV852" s="459">
        <f t="shared" si="174"/>
        <v>839</v>
      </c>
      <c r="AW852" s="259" t="str">
        <f t="shared" ca="1" si="172"/>
        <v>S839</v>
      </c>
      <c r="AX852" s="268">
        <f t="shared" si="168"/>
        <v>7</v>
      </c>
      <c r="AY852" s="259" t="str">
        <f t="shared" ca="1" si="169"/>
        <v>8. Ownership - Capital Costs</v>
      </c>
      <c r="AZ852" s="268" t="s">
        <v>1214</v>
      </c>
      <c r="BA852" s="259" t="s">
        <v>1256</v>
      </c>
      <c r="BB852" s="259">
        <v>2033</v>
      </c>
      <c r="BC852" s="259" t="str">
        <f t="shared" ca="1" si="173"/>
        <v>7_S839_Incremental_capital_needs_2033</v>
      </c>
      <c r="BD852" s="259" t="s">
        <v>540</v>
      </c>
      <c r="BE852" s="259"/>
      <c r="BF852" s="268" t="str">
        <f t="shared" si="170"/>
        <v>&gt;=0</v>
      </c>
      <c r="BG852" s="268" t="s">
        <v>85</v>
      </c>
      <c r="BH852" s="268" t="s">
        <v>85</v>
      </c>
    </row>
    <row r="853" spans="1:60" ht="17.5" hidden="1" customHeight="1" thickBot="1">
      <c r="A853" s="185"/>
      <c r="B853" s="116"/>
      <c r="C853" s="223"/>
      <c r="D853" s="587"/>
      <c r="E853" s="587"/>
      <c r="F853" s="467"/>
      <c r="G853" s="467"/>
      <c r="H853" s="467"/>
      <c r="I853" s="467"/>
      <c r="J853" s="467"/>
      <c r="K853" s="467"/>
      <c r="L853" s="467"/>
      <c r="M853" s="467"/>
      <c r="N853" s="467"/>
      <c r="O853" s="467"/>
      <c r="P853" s="467"/>
      <c r="Q853" s="467"/>
      <c r="R853" s="467"/>
      <c r="S853" s="467"/>
      <c r="T853" s="467"/>
      <c r="U853" s="467"/>
      <c r="V853" s="467"/>
      <c r="W853" s="467"/>
      <c r="X853" s="467"/>
      <c r="Y853" s="467"/>
      <c r="Z853" s="467"/>
      <c r="AA853" s="467"/>
      <c r="AB853" s="467"/>
      <c r="AC853" s="467"/>
      <c r="AD853" s="467"/>
      <c r="AE853" s="468"/>
      <c r="AF853" s="468"/>
      <c r="AG853" s="468"/>
      <c r="AH853" s="468"/>
      <c r="AI853" s="468"/>
      <c r="AJ853" s="468"/>
      <c r="AK853" s="468"/>
      <c r="AL853" s="468"/>
      <c r="AM853" s="468"/>
      <c r="AN853" s="468"/>
      <c r="AO853" s="458"/>
      <c r="AQ853" s="84" t="s">
        <v>395</v>
      </c>
      <c r="AU853" s="459" t="str">
        <f t="shared" ca="1" si="171"/>
        <v>T</v>
      </c>
      <c r="AV853" s="459">
        <f t="shared" si="174"/>
        <v>839</v>
      </c>
      <c r="AW853" s="259" t="str">
        <f t="shared" ca="1" si="172"/>
        <v>T839</v>
      </c>
      <c r="AX853" s="268">
        <f t="shared" si="168"/>
        <v>7</v>
      </c>
      <c r="AY853" s="259" t="str">
        <f t="shared" ca="1" si="169"/>
        <v>8. Ownership - Capital Costs</v>
      </c>
      <c r="AZ853" s="268" t="s">
        <v>1214</v>
      </c>
      <c r="BA853" s="259" t="s">
        <v>1256</v>
      </c>
      <c r="BB853" s="259">
        <v>2034</v>
      </c>
      <c r="BC853" s="259" t="str">
        <f t="shared" ca="1" si="173"/>
        <v>7_T839_Incremental_capital_needs_2034</v>
      </c>
      <c r="BD853" s="259" t="s">
        <v>540</v>
      </c>
      <c r="BE853" s="259"/>
      <c r="BF853" s="268" t="str">
        <f t="shared" si="170"/>
        <v>&gt;=0</v>
      </c>
      <c r="BG853" s="268" t="s">
        <v>85</v>
      </c>
      <c r="BH853" s="268" t="s">
        <v>85</v>
      </c>
    </row>
    <row r="854" spans="1:60" ht="17.5" hidden="1" customHeight="1" thickBot="1">
      <c r="A854" s="185"/>
      <c r="B854" s="116"/>
      <c r="C854" s="223"/>
      <c r="D854" s="587"/>
      <c r="E854" s="587"/>
      <c r="F854" s="467"/>
      <c r="G854" s="467"/>
      <c r="H854" s="467"/>
      <c r="I854" s="467"/>
      <c r="J854" s="467"/>
      <c r="K854" s="467"/>
      <c r="L854" s="467"/>
      <c r="M854" s="467"/>
      <c r="N854" s="467"/>
      <c r="O854" s="467"/>
      <c r="P854" s="467"/>
      <c r="Q854" s="467"/>
      <c r="R854" s="467"/>
      <c r="S854" s="467"/>
      <c r="T854" s="467"/>
      <c r="U854" s="467"/>
      <c r="V854" s="467"/>
      <c r="W854" s="467"/>
      <c r="X854" s="467"/>
      <c r="Y854" s="467"/>
      <c r="Z854" s="467"/>
      <c r="AA854" s="467"/>
      <c r="AB854" s="467"/>
      <c r="AC854" s="467"/>
      <c r="AD854" s="467"/>
      <c r="AE854" s="468"/>
      <c r="AF854" s="468"/>
      <c r="AG854" s="468"/>
      <c r="AH854" s="468"/>
      <c r="AI854" s="468"/>
      <c r="AJ854" s="468"/>
      <c r="AK854" s="468"/>
      <c r="AL854" s="468"/>
      <c r="AM854" s="468"/>
      <c r="AN854" s="468"/>
      <c r="AO854" s="458"/>
      <c r="AQ854" s="84" t="s">
        <v>395</v>
      </c>
      <c r="AU854" s="459" t="str">
        <f t="shared" ca="1" si="171"/>
        <v>U</v>
      </c>
      <c r="AV854" s="459">
        <f t="shared" si="174"/>
        <v>839</v>
      </c>
      <c r="AW854" s="259" t="str">
        <f t="shared" ca="1" si="172"/>
        <v>U839</v>
      </c>
      <c r="AX854" s="268">
        <f t="shared" si="168"/>
        <v>7</v>
      </c>
      <c r="AY854" s="259" t="str">
        <f t="shared" ca="1" si="169"/>
        <v>8. Ownership - Capital Costs</v>
      </c>
      <c r="AZ854" s="268" t="s">
        <v>1214</v>
      </c>
      <c r="BA854" s="259" t="s">
        <v>1256</v>
      </c>
      <c r="BB854" s="259">
        <v>2035</v>
      </c>
      <c r="BC854" s="259" t="str">
        <f t="shared" ca="1" si="173"/>
        <v>7_U839_Incremental_capital_needs_2035</v>
      </c>
      <c r="BD854" s="259" t="s">
        <v>540</v>
      </c>
      <c r="BE854" s="259"/>
      <c r="BF854" s="268" t="str">
        <f t="shared" si="170"/>
        <v>&gt;=0</v>
      </c>
      <c r="BG854" s="268" t="s">
        <v>85</v>
      </c>
      <c r="BH854" s="268" t="s">
        <v>85</v>
      </c>
    </row>
    <row r="855" spans="1:60" ht="17.5" hidden="1" customHeight="1" thickBot="1">
      <c r="A855" s="185"/>
      <c r="B855" s="116"/>
      <c r="C855" s="223"/>
      <c r="D855" s="587"/>
      <c r="E855" s="587"/>
      <c r="F855" s="467"/>
      <c r="G855" s="467"/>
      <c r="H855" s="467"/>
      <c r="I855" s="467"/>
      <c r="J855" s="467"/>
      <c r="K855" s="467"/>
      <c r="L855" s="467"/>
      <c r="M855" s="467"/>
      <c r="N855" s="467"/>
      <c r="O855" s="467"/>
      <c r="P855" s="467"/>
      <c r="Q855" s="467"/>
      <c r="R855" s="467"/>
      <c r="S855" s="467"/>
      <c r="T855" s="467"/>
      <c r="U855" s="467"/>
      <c r="V855" s="467"/>
      <c r="W855" s="467"/>
      <c r="X855" s="467"/>
      <c r="Y855" s="467"/>
      <c r="Z855" s="467"/>
      <c r="AA855" s="467"/>
      <c r="AB855" s="467"/>
      <c r="AC855" s="467"/>
      <c r="AD855" s="467"/>
      <c r="AE855" s="468"/>
      <c r="AF855" s="468"/>
      <c r="AG855" s="468"/>
      <c r="AH855" s="468"/>
      <c r="AI855" s="468"/>
      <c r="AJ855" s="468"/>
      <c r="AK855" s="468"/>
      <c r="AL855" s="468"/>
      <c r="AM855" s="468"/>
      <c r="AN855" s="468"/>
      <c r="AO855" s="458"/>
      <c r="AQ855" s="84" t="s">
        <v>395</v>
      </c>
      <c r="AU855" s="459" t="str">
        <f t="shared" ca="1" si="171"/>
        <v>V</v>
      </c>
      <c r="AV855" s="459">
        <f t="shared" si="174"/>
        <v>839</v>
      </c>
      <c r="AW855" s="259" t="str">
        <f t="shared" ca="1" si="172"/>
        <v>V839</v>
      </c>
      <c r="AX855" s="268">
        <f t="shared" si="168"/>
        <v>7</v>
      </c>
      <c r="AY855" s="259" t="str">
        <f t="shared" ca="1" si="169"/>
        <v>8. Ownership - Capital Costs</v>
      </c>
      <c r="AZ855" s="268" t="s">
        <v>1214</v>
      </c>
      <c r="BA855" s="259" t="s">
        <v>1256</v>
      </c>
      <c r="BB855" s="259">
        <v>2036</v>
      </c>
      <c r="BC855" s="259" t="str">
        <f t="shared" ca="1" si="173"/>
        <v>7_V839_Incremental_capital_needs_2036</v>
      </c>
      <c r="BD855" s="259" t="s">
        <v>540</v>
      </c>
      <c r="BE855" s="259"/>
      <c r="BF855" s="268" t="str">
        <f t="shared" si="170"/>
        <v>&gt;=0</v>
      </c>
      <c r="BG855" s="268" t="s">
        <v>85</v>
      </c>
      <c r="BH855" s="268" t="s">
        <v>85</v>
      </c>
    </row>
    <row r="856" spans="1:60" ht="17.5" hidden="1" customHeight="1" thickBot="1">
      <c r="A856" s="185"/>
      <c r="B856" s="116"/>
      <c r="C856" s="223"/>
      <c r="D856" s="587"/>
      <c r="E856" s="587"/>
      <c r="F856" s="467"/>
      <c r="G856" s="467"/>
      <c r="H856" s="467"/>
      <c r="I856" s="467"/>
      <c r="J856" s="467"/>
      <c r="K856" s="467"/>
      <c r="L856" s="467"/>
      <c r="M856" s="467"/>
      <c r="N856" s="467"/>
      <c r="O856" s="467"/>
      <c r="P856" s="467"/>
      <c r="Q856" s="467"/>
      <c r="R856" s="467"/>
      <c r="S856" s="467"/>
      <c r="T856" s="467"/>
      <c r="U856" s="467"/>
      <c r="V856" s="467"/>
      <c r="W856" s="467"/>
      <c r="X856" s="467"/>
      <c r="Y856" s="467"/>
      <c r="Z856" s="467"/>
      <c r="AA856" s="467"/>
      <c r="AB856" s="467"/>
      <c r="AC856" s="467"/>
      <c r="AD856" s="467"/>
      <c r="AE856" s="468"/>
      <c r="AF856" s="468"/>
      <c r="AG856" s="468"/>
      <c r="AH856" s="468"/>
      <c r="AI856" s="468"/>
      <c r="AJ856" s="468"/>
      <c r="AK856" s="468"/>
      <c r="AL856" s="468"/>
      <c r="AM856" s="468"/>
      <c r="AN856" s="468"/>
      <c r="AO856" s="458"/>
      <c r="AQ856" s="84" t="s">
        <v>395</v>
      </c>
      <c r="AU856" s="459" t="str">
        <f t="shared" ca="1" si="171"/>
        <v>W</v>
      </c>
      <c r="AV856" s="459">
        <f t="shared" si="174"/>
        <v>839</v>
      </c>
      <c r="AW856" s="259" t="str">
        <f t="shared" ca="1" si="172"/>
        <v>W839</v>
      </c>
      <c r="AX856" s="268">
        <f t="shared" si="168"/>
        <v>7</v>
      </c>
      <c r="AY856" s="259" t="str">
        <f t="shared" ca="1" si="169"/>
        <v>8. Ownership - Capital Costs</v>
      </c>
      <c r="AZ856" s="268" t="s">
        <v>1214</v>
      </c>
      <c r="BA856" s="259" t="s">
        <v>1256</v>
      </c>
      <c r="BB856" s="259">
        <v>2037</v>
      </c>
      <c r="BC856" s="259" t="str">
        <f t="shared" ca="1" si="173"/>
        <v>7_W839_Incremental_capital_needs_2037</v>
      </c>
      <c r="BD856" s="259" t="s">
        <v>540</v>
      </c>
      <c r="BE856" s="259"/>
      <c r="BF856" s="268" t="str">
        <f t="shared" si="170"/>
        <v>&gt;=0</v>
      </c>
      <c r="BG856" s="268" t="s">
        <v>85</v>
      </c>
      <c r="BH856" s="268" t="s">
        <v>85</v>
      </c>
    </row>
    <row r="857" spans="1:60" ht="17.5" hidden="1" customHeight="1" thickBot="1">
      <c r="A857" s="185"/>
      <c r="B857" s="116"/>
      <c r="C857" s="223"/>
      <c r="D857" s="587"/>
      <c r="E857" s="587"/>
      <c r="F857" s="467"/>
      <c r="G857" s="467"/>
      <c r="H857" s="467"/>
      <c r="I857" s="467"/>
      <c r="J857" s="467"/>
      <c r="K857" s="467"/>
      <c r="L857" s="467"/>
      <c r="M857" s="467"/>
      <c r="N857" s="467"/>
      <c r="O857" s="467"/>
      <c r="P857" s="467"/>
      <c r="Q857" s="467"/>
      <c r="R857" s="467"/>
      <c r="S857" s="467"/>
      <c r="T857" s="467"/>
      <c r="U857" s="467"/>
      <c r="V857" s="467"/>
      <c r="W857" s="467"/>
      <c r="X857" s="467"/>
      <c r="Y857" s="467"/>
      <c r="Z857" s="467"/>
      <c r="AA857" s="467"/>
      <c r="AB857" s="467"/>
      <c r="AC857" s="467"/>
      <c r="AD857" s="467"/>
      <c r="AE857" s="468"/>
      <c r="AF857" s="468"/>
      <c r="AG857" s="468"/>
      <c r="AH857" s="468"/>
      <c r="AI857" s="468"/>
      <c r="AJ857" s="468"/>
      <c r="AK857" s="468"/>
      <c r="AL857" s="468"/>
      <c r="AM857" s="468"/>
      <c r="AN857" s="468"/>
      <c r="AO857" s="458"/>
      <c r="AQ857" s="84" t="s">
        <v>395</v>
      </c>
      <c r="AU857" s="459" t="str">
        <f t="shared" ca="1" si="171"/>
        <v>X</v>
      </c>
      <c r="AV857" s="459">
        <f t="shared" si="174"/>
        <v>839</v>
      </c>
      <c r="AW857" s="259" t="str">
        <f t="shared" ca="1" si="172"/>
        <v>X839</v>
      </c>
      <c r="AX857" s="268">
        <f t="shared" si="168"/>
        <v>7</v>
      </c>
      <c r="AY857" s="259" t="str">
        <f t="shared" ca="1" si="169"/>
        <v>8. Ownership - Capital Costs</v>
      </c>
      <c r="AZ857" s="268" t="s">
        <v>1214</v>
      </c>
      <c r="BA857" s="259" t="s">
        <v>1256</v>
      </c>
      <c r="BB857" s="259">
        <v>2038</v>
      </c>
      <c r="BC857" s="259" t="str">
        <f t="shared" ca="1" si="173"/>
        <v>7_X839_Incremental_capital_needs_2038</v>
      </c>
      <c r="BD857" s="259" t="s">
        <v>540</v>
      </c>
      <c r="BE857" s="259"/>
      <c r="BF857" s="268" t="str">
        <f t="shared" si="170"/>
        <v>&gt;=0</v>
      </c>
      <c r="BG857" s="268" t="s">
        <v>85</v>
      </c>
      <c r="BH857" s="268" t="s">
        <v>85</v>
      </c>
    </row>
    <row r="858" spans="1:60" ht="17.5" hidden="1" customHeight="1" thickBot="1">
      <c r="A858" s="185"/>
      <c r="B858" s="116"/>
      <c r="C858" s="223"/>
      <c r="D858" s="587"/>
      <c r="E858" s="587"/>
      <c r="F858" s="467"/>
      <c r="G858" s="467"/>
      <c r="H858" s="467"/>
      <c r="I858" s="467"/>
      <c r="J858" s="467"/>
      <c r="K858" s="467"/>
      <c r="L858" s="467"/>
      <c r="M858" s="467"/>
      <c r="N858" s="467"/>
      <c r="O858" s="467"/>
      <c r="P858" s="467"/>
      <c r="Q858" s="467"/>
      <c r="R858" s="467"/>
      <c r="S858" s="467"/>
      <c r="T858" s="467"/>
      <c r="U858" s="467"/>
      <c r="V858" s="467"/>
      <c r="W858" s="467"/>
      <c r="X858" s="467"/>
      <c r="Y858" s="467"/>
      <c r="Z858" s="467"/>
      <c r="AA858" s="467"/>
      <c r="AB858" s="467"/>
      <c r="AC858" s="467"/>
      <c r="AD858" s="467"/>
      <c r="AE858" s="468"/>
      <c r="AF858" s="468"/>
      <c r="AG858" s="468"/>
      <c r="AH858" s="468"/>
      <c r="AI858" s="468"/>
      <c r="AJ858" s="468"/>
      <c r="AK858" s="468"/>
      <c r="AL858" s="468"/>
      <c r="AM858" s="468"/>
      <c r="AN858" s="468"/>
      <c r="AO858" s="458"/>
      <c r="AQ858" s="84" t="s">
        <v>395</v>
      </c>
      <c r="AU858" s="459" t="str">
        <f t="shared" ca="1" si="171"/>
        <v>Y</v>
      </c>
      <c r="AV858" s="459">
        <f t="shared" si="174"/>
        <v>839</v>
      </c>
      <c r="AW858" s="259" t="str">
        <f t="shared" ca="1" si="172"/>
        <v>Y839</v>
      </c>
      <c r="AX858" s="268">
        <f t="shared" si="168"/>
        <v>7</v>
      </c>
      <c r="AY858" s="259" t="str">
        <f t="shared" ca="1" si="169"/>
        <v>8. Ownership - Capital Costs</v>
      </c>
      <c r="AZ858" s="268" t="s">
        <v>1214</v>
      </c>
      <c r="BA858" s="259" t="s">
        <v>1256</v>
      </c>
      <c r="BB858" s="259">
        <v>2039</v>
      </c>
      <c r="BC858" s="259" t="str">
        <f t="shared" ca="1" si="173"/>
        <v>7_Y839_Incremental_capital_needs_2039</v>
      </c>
      <c r="BD858" s="259" t="s">
        <v>540</v>
      </c>
      <c r="BE858" s="259"/>
      <c r="BF858" s="268" t="str">
        <f t="shared" si="170"/>
        <v>&gt;=0</v>
      </c>
      <c r="BG858" s="268" t="s">
        <v>85</v>
      </c>
      <c r="BH858" s="268" t="s">
        <v>85</v>
      </c>
    </row>
    <row r="859" spans="1:60" ht="17.5" hidden="1" customHeight="1" thickBot="1">
      <c r="A859" s="185"/>
      <c r="B859" s="116"/>
      <c r="C859" s="223"/>
      <c r="D859" s="587"/>
      <c r="E859" s="587"/>
      <c r="F859" s="467"/>
      <c r="G859" s="467"/>
      <c r="H859" s="467"/>
      <c r="I859" s="467"/>
      <c r="J859" s="467"/>
      <c r="K859" s="467"/>
      <c r="L859" s="467"/>
      <c r="M859" s="467"/>
      <c r="N859" s="467"/>
      <c r="O859" s="467"/>
      <c r="P859" s="467"/>
      <c r="Q859" s="467"/>
      <c r="R859" s="467"/>
      <c r="S859" s="467"/>
      <c r="T859" s="467"/>
      <c r="U859" s="467"/>
      <c r="V859" s="467"/>
      <c r="W859" s="467"/>
      <c r="X859" s="467"/>
      <c r="Y859" s="467"/>
      <c r="Z859" s="467"/>
      <c r="AA859" s="467"/>
      <c r="AB859" s="467"/>
      <c r="AC859" s="467"/>
      <c r="AD859" s="467"/>
      <c r="AE859" s="468"/>
      <c r="AF859" s="468"/>
      <c r="AG859" s="468"/>
      <c r="AH859" s="468"/>
      <c r="AI859" s="468"/>
      <c r="AJ859" s="468"/>
      <c r="AK859" s="468"/>
      <c r="AL859" s="468"/>
      <c r="AM859" s="468"/>
      <c r="AN859" s="468"/>
      <c r="AO859" s="458"/>
      <c r="AQ859" s="84" t="s">
        <v>395</v>
      </c>
      <c r="AU859" s="459" t="str">
        <f t="shared" ca="1" si="171"/>
        <v>Z</v>
      </c>
      <c r="AV859" s="459">
        <f t="shared" si="174"/>
        <v>839</v>
      </c>
      <c r="AW859" s="259" t="str">
        <f t="shared" ca="1" si="172"/>
        <v>Z839</v>
      </c>
      <c r="AX859" s="268">
        <f t="shared" si="168"/>
        <v>7</v>
      </c>
      <c r="AY859" s="259" t="str">
        <f t="shared" ca="1" si="169"/>
        <v>8. Ownership - Capital Costs</v>
      </c>
      <c r="AZ859" s="268" t="s">
        <v>1214</v>
      </c>
      <c r="BA859" s="259" t="s">
        <v>1256</v>
      </c>
      <c r="BB859" s="259">
        <v>2040</v>
      </c>
      <c r="BC859" s="259" t="str">
        <f t="shared" ca="1" si="173"/>
        <v>7_Z839_Incremental_capital_needs_2040</v>
      </c>
      <c r="BD859" s="259" t="s">
        <v>540</v>
      </c>
      <c r="BE859" s="259"/>
      <c r="BF859" s="268" t="str">
        <f t="shared" si="170"/>
        <v>&gt;=0</v>
      </c>
      <c r="BG859" s="268" t="s">
        <v>85</v>
      </c>
      <c r="BH859" s="268" t="s">
        <v>85</v>
      </c>
    </row>
    <row r="860" spans="1:60" ht="17.5" hidden="1" customHeight="1" thickBot="1">
      <c r="A860" s="185"/>
      <c r="B860" s="116"/>
      <c r="C860" s="223"/>
      <c r="D860" s="587"/>
      <c r="E860" s="587"/>
      <c r="F860" s="467"/>
      <c r="G860" s="467"/>
      <c r="H860" s="467"/>
      <c r="I860" s="467"/>
      <c r="J860" s="467"/>
      <c r="K860" s="467"/>
      <c r="L860" s="467"/>
      <c r="M860" s="467"/>
      <c r="N860" s="467"/>
      <c r="O860" s="467"/>
      <c r="P860" s="467"/>
      <c r="Q860" s="467"/>
      <c r="R860" s="467"/>
      <c r="S860" s="467"/>
      <c r="T860" s="467"/>
      <c r="U860" s="467"/>
      <c r="V860" s="467"/>
      <c r="W860" s="467"/>
      <c r="X860" s="467"/>
      <c r="Y860" s="467"/>
      <c r="Z860" s="467"/>
      <c r="AA860" s="467"/>
      <c r="AB860" s="467"/>
      <c r="AC860" s="467"/>
      <c r="AD860" s="467"/>
      <c r="AE860" s="468"/>
      <c r="AF860" s="468"/>
      <c r="AG860" s="468"/>
      <c r="AH860" s="468"/>
      <c r="AI860" s="468"/>
      <c r="AJ860" s="468"/>
      <c r="AK860" s="468"/>
      <c r="AL860" s="468"/>
      <c r="AM860" s="468"/>
      <c r="AN860" s="468"/>
      <c r="AO860" s="458"/>
      <c r="AQ860" s="84" t="s">
        <v>395</v>
      </c>
      <c r="AU860" s="459" t="str">
        <f t="shared" ca="1" si="171"/>
        <v>AA</v>
      </c>
      <c r="AV860" s="459">
        <f t="shared" si="174"/>
        <v>839</v>
      </c>
      <c r="AW860" s="259" t="str">
        <f t="shared" ca="1" si="172"/>
        <v>AA839</v>
      </c>
      <c r="AX860" s="268">
        <f t="shared" si="168"/>
        <v>7</v>
      </c>
      <c r="AY860" s="259" t="str">
        <f t="shared" ca="1" si="169"/>
        <v>8. Ownership - Capital Costs</v>
      </c>
      <c r="AZ860" s="268" t="s">
        <v>1214</v>
      </c>
      <c r="BA860" s="259" t="s">
        <v>1256</v>
      </c>
      <c r="BB860" s="259">
        <v>2041</v>
      </c>
      <c r="BC860" s="259" t="str">
        <f t="shared" ca="1" si="173"/>
        <v>7_AA839_Incremental_capital_needs_2041</v>
      </c>
      <c r="BD860" s="259" t="s">
        <v>540</v>
      </c>
      <c r="BE860" s="259"/>
      <c r="BF860" s="268" t="str">
        <f t="shared" si="170"/>
        <v>&gt;=0</v>
      </c>
      <c r="BG860" s="268" t="s">
        <v>85</v>
      </c>
      <c r="BH860" s="268" t="s">
        <v>85</v>
      </c>
    </row>
    <row r="861" spans="1:60" ht="17.5" hidden="1" customHeight="1" thickBot="1">
      <c r="A861" s="185"/>
      <c r="B861" s="116"/>
      <c r="C861" s="223"/>
      <c r="D861" s="587"/>
      <c r="E861" s="587"/>
      <c r="F861" s="467"/>
      <c r="G861" s="467"/>
      <c r="H861" s="467"/>
      <c r="I861" s="467"/>
      <c r="J861" s="467"/>
      <c r="K861" s="467"/>
      <c r="L861" s="467"/>
      <c r="M861" s="467"/>
      <c r="N861" s="467"/>
      <c r="O861" s="467"/>
      <c r="P861" s="467"/>
      <c r="Q861" s="467"/>
      <c r="R861" s="467"/>
      <c r="S861" s="467"/>
      <c r="T861" s="467"/>
      <c r="U861" s="467"/>
      <c r="V861" s="467"/>
      <c r="W861" s="467"/>
      <c r="X861" s="467"/>
      <c r="Y861" s="467"/>
      <c r="Z861" s="467"/>
      <c r="AA861" s="467"/>
      <c r="AB861" s="467"/>
      <c r="AC861" s="467"/>
      <c r="AD861" s="467"/>
      <c r="AE861" s="468"/>
      <c r="AF861" s="468"/>
      <c r="AG861" s="468"/>
      <c r="AH861" s="468"/>
      <c r="AI861" s="468"/>
      <c r="AJ861" s="468"/>
      <c r="AK861" s="468"/>
      <c r="AL861" s="468"/>
      <c r="AM861" s="468"/>
      <c r="AN861" s="468"/>
      <c r="AO861" s="458"/>
      <c r="AQ861" s="84" t="s">
        <v>395</v>
      </c>
      <c r="AU861" s="459" t="str">
        <f t="shared" ca="1" si="171"/>
        <v>AB</v>
      </c>
      <c r="AV861" s="459">
        <f t="shared" si="174"/>
        <v>839</v>
      </c>
      <c r="AW861" s="259" t="str">
        <f t="shared" ca="1" si="172"/>
        <v>AB839</v>
      </c>
      <c r="AX861" s="268">
        <f t="shared" si="168"/>
        <v>7</v>
      </c>
      <c r="AY861" s="259" t="str">
        <f t="shared" ca="1" si="169"/>
        <v>8. Ownership - Capital Costs</v>
      </c>
      <c r="AZ861" s="268" t="s">
        <v>1214</v>
      </c>
      <c r="BA861" s="259" t="s">
        <v>1256</v>
      </c>
      <c r="BB861" s="259">
        <v>2042</v>
      </c>
      <c r="BC861" s="259" t="str">
        <f t="shared" ca="1" si="173"/>
        <v>7_AB839_Incremental_capital_needs_2042</v>
      </c>
      <c r="BD861" s="259" t="s">
        <v>540</v>
      </c>
      <c r="BE861" s="259"/>
      <c r="BF861" s="268" t="str">
        <f t="shared" si="170"/>
        <v>&gt;=0</v>
      </c>
      <c r="BG861" s="268" t="s">
        <v>85</v>
      </c>
      <c r="BH861" s="268" t="s">
        <v>85</v>
      </c>
    </row>
    <row r="862" spans="1:60" ht="17.5" hidden="1" customHeight="1" thickBot="1">
      <c r="A862" s="185"/>
      <c r="B862" s="116"/>
      <c r="C862" s="223"/>
      <c r="D862" s="587"/>
      <c r="E862" s="587"/>
      <c r="F862" s="467"/>
      <c r="G862" s="467"/>
      <c r="H862" s="467"/>
      <c r="I862" s="467"/>
      <c r="J862" s="467"/>
      <c r="K862" s="467"/>
      <c r="L862" s="467"/>
      <c r="M862" s="467"/>
      <c r="N862" s="467"/>
      <c r="O862" s="467"/>
      <c r="P862" s="467"/>
      <c r="Q862" s="467"/>
      <c r="R862" s="467"/>
      <c r="S862" s="467"/>
      <c r="T862" s="467"/>
      <c r="U862" s="467"/>
      <c r="V862" s="467"/>
      <c r="W862" s="467"/>
      <c r="X862" s="467"/>
      <c r="Y862" s="467"/>
      <c r="Z862" s="467"/>
      <c r="AA862" s="467"/>
      <c r="AB862" s="467"/>
      <c r="AC862" s="467"/>
      <c r="AD862" s="467"/>
      <c r="AE862" s="468"/>
      <c r="AF862" s="468"/>
      <c r="AG862" s="468"/>
      <c r="AH862" s="468"/>
      <c r="AI862" s="468"/>
      <c r="AJ862" s="468"/>
      <c r="AK862" s="468"/>
      <c r="AL862" s="468"/>
      <c r="AM862" s="468"/>
      <c r="AN862" s="468"/>
      <c r="AO862" s="458"/>
      <c r="AQ862" s="84" t="s">
        <v>395</v>
      </c>
      <c r="AU862" s="459" t="str">
        <f t="shared" ca="1" si="171"/>
        <v>AC</v>
      </c>
      <c r="AV862" s="459">
        <f t="shared" si="174"/>
        <v>839</v>
      </c>
      <c r="AW862" s="259" t="str">
        <f t="shared" ca="1" si="172"/>
        <v>AC839</v>
      </c>
      <c r="AX862" s="268">
        <f t="shared" si="168"/>
        <v>7</v>
      </c>
      <c r="AY862" s="259" t="str">
        <f t="shared" ca="1" si="169"/>
        <v>8. Ownership - Capital Costs</v>
      </c>
      <c r="AZ862" s="268" t="s">
        <v>1214</v>
      </c>
      <c r="BA862" s="259" t="s">
        <v>1256</v>
      </c>
      <c r="BB862" s="259">
        <v>2043</v>
      </c>
      <c r="BC862" s="259" t="str">
        <f t="shared" ca="1" si="173"/>
        <v>7_AC839_Incremental_capital_needs_2043</v>
      </c>
      <c r="BD862" s="259" t="s">
        <v>540</v>
      </c>
      <c r="BE862" s="259"/>
      <c r="BF862" s="268" t="str">
        <f t="shared" si="170"/>
        <v>&gt;=0</v>
      </c>
      <c r="BG862" s="268" t="s">
        <v>85</v>
      </c>
      <c r="BH862" s="268" t="s">
        <v>85</v>
      </c>
    </row>
    <row r="863" spans="1:60" ht="17.5" hidden="1" customHeight="1" thickBot="1">
      <c r="A863" s="185"/>
      <c r="B863" s="116"/>
      <c r="C863" s="223"/>
      <c r="D863" s="587"/>
      <c r="E863" s="587"/>
      <c r="F863" s="467"/>
      <c r="G863" s="467"/>
      <c r="H863" s="467"/>
      <c r="I863" s="467"/>
      <c r="J863" s="467"/>
      <c r="K863" s="467"/>
      <c r="L863" s="467"/>
      <c r="M863" s="467"/>
      <c r="N863" s="467"/>
      <c r="O863" s="467"/>
      <c r="P863" s="467"/>
      <c r="Q863" s="467"/>
      <c r="R863" s="467"/>
      <c r="S863" s="467"/>
      <c r="T863" s="467"/>
      <c r="U863" s="467"/>
      <c r="V863" s="467"/>
      <c r="W863" s="467"/>
      <c r="X863" s="467"/>
      <c r="Y863" s="467"/>
      <c r="Z863" s="467"/>
      <c r="AA863" s="467"/>
      <c r="AB863" s="467"/>
      <c r="AC863" s="467"/>
      <c r="AD863" s="467"/>
      <c r="AE863" s="468"/>
      <c r="AF863" s="468"/>
      <c r="AG863" s="468"/>
      <c r="AH863" s="468"/>
      <c r="AI863" s="468"/>
      <c r="AJ863" s="468"/>
      <c r="AK863" s="468"/>
      <c r="AL863" s="468"/>
      <c r="AM863" s="468"/>
      <c r="AN863" s="468"/>
      <c r="AO863" s="458"/>
      <c r="AQ863" s="84" t="s">
        <v>395</v>
      </c>
      <c r="AU863" s="459" t="str">
        <f t="shared" ca="1" si="171"/>
        <v>AD</v>
      </c>
      <c r="AV863" s="459">
        <f t="shared" si="174"/>
        <v>839</v>
      </c>
      <c r="AW863" s="259" t="str">
        <f t="shared" ca="1" si="172"/>
        <v>AD839</v>
      </c>
      <c r="AX863" s="268">
        <f t="shared" si="168"/>
        <v>7</v>
      </c>
      <c r="AY863" s="259" t="str">
        <f t="shared" ca="1" si="169"/>
        <v>8. Ownership - Capital Costs</v>
      </c>
      <c r="AZ863" s="268" t="s">
        <v>1214</v>
      </c>
      <c r="BA863" s="259" t="s">
        <v>1256</v>
      </c>
      <c r="BB863" s="259">
        <v>2044</v>
      </c>
      <c r="BC863" s="259" t="str">
        <f t="shared" ca="1" si="173"/>
        <v>7_AD839_Incremental_capital_needs_2044</v>
      </c>
      <c r="BD863" s="259" t="s">
        <v>540</v>
      </c>
      <c r="BE863" s="259"/>
      <c r="BF863" s="268" t="str">
        <f t="shared" si="170"/>
        <v>&gt;=0</v>
      </c>
      <c r="BG863" s="268" t="s">
        <v>85</v>
      </c>
      <c r="BH863" s="268" t="s">
        <v>85</v>
      </c>
    </row>
    <row r="864" spans="1:60" ht="17.5" hidden="1" customHeight="1" thickBot="1">
      <c r="A864" s="185"/>
      <c r="B864" s="116"/>
      <c r="C864" s="223"/>
      <c r="D864" s="587"/>
      <c r="E864" s="587"/>
      <c r="F864" s="467"/>
      <c r="G864" s="467"/>
      <c r="H864" s="467"/>
      <c r="I864" s="467"/>
      <c r="J864" s="467"/>
      <c r="K864" s="467"/>
      <c r="L864" s="467"/>
      <c r="M864" s="467"/>
      <c r="N864" s="467"/>
      <c r="O864" s="467"/>
      <c r="P864" s="467"/>
      <c r="Q864" s="467"/>
      <c r="R864" s="467"/>
      <c r="S864" s="467"/>
      <c r="T864" s="467"/>
      <c r="U864" s="467"/>
      <c r="V864" s="467"/>
      <c r="W864" s="467"/>
      <c r="X864" s="467"/>
      <c r="Y864" s="467"/>
      <c r="Z864" s="467"/>
      <c r="AA864" s="467"/>
      <c r="AB864" s="467"/>
      <c r="AC864" s="467"/>
      <c r="AD864" s="467"/>
      <c r="AE864" s="468"/>
      <c r="AF864" s="468"/>
      <c r="AG864" s="468"/>
      <c r="AH864" s="468"/>
      <c r="AI864" s="468"/>
      <c r="AJ864" s="468"/>
      <c r="AK864" s="468"/>
      <c r="AL864" s="468"/>
      <c r="AM864" s="468"/>
      <c r="AN864" s="468"/>
      <c r="AO864" s="458"/>
      <c r="AQ864" s="84" t="s">
        <v>395</v>
      </c>
      <c r="AU864" s="459" t="str">
        <f t="shared" ca="1" si="171"/>
        <v>AE</v>
      </c>
      <c r="AV864" s="459">
        <f t="shared" si="174"/>
        <v>839</v>
      </c>
      <c r="AW864" s="259" t="str">
        <f t="shared" ca="1" si="172"/>
        <v>AE839</v>
      </c>
      <c r="AX864" s="268">
        <f t="shared" si="168"/>
        <v>7</v>
      </c>
      <c r="AY864" s="259" t="str">
        <f t="shared" ca="1" si="169"/>
        <v>8. Ownership - Capital Costs</v>
      </c>
      <c r="AZ864" s="268" t="s">
        <v>1214</v>
      </c>
      <c r="BA864" s="259" t="s">
        <v>1256</v>
      </c>
      <c r="BB864" s="259">
        <v>2045</v>
      </c>
      <c r="BC864" s="259" t="str">
        <f t="shared" ca="1" si="173"/>
        <v>7_AE839_Incremental_capital_needs_2045</v>
      </c>
      <c r="BD864" s="259" t="s">
        <v>540</v>
      </c>
      <c r="BE864" s="259"/>
      <c r="BF864" s="268" t="str">
        <f t="shared" si="170"/>
        <v>&gt;=0</v>
      </c>
      <c r="BG864" s="268" t="s">
        <v>85</v>
      </c>
      <c r="BH864" s="268" t="s">
        <v>85</v>
      </c>
    </row>
    <row r="865" spans="1:60" ht="17.5" hidden="1" customHeight="1" thickBot="1">
      <c r="A865" s="185"/>
      <c r="B865" s="116"/>
      <c r="C865" s="223"/>
      <c r="D865" s="587"/>
      <c r="E865" s="587"/>
      <c r="F865" s="467"/>
      <c r="G865" s="467"/>
      <c r="H865" s="467"/>
      <c r="I865" s="467"/>
      <c r="J865" s="467"/>
      <c r="K865" s="467"/>
      <c r="L865" s="467"/>
      <c r="M865" s="467"/>
      <c r="N865" s="467"/>
      <c r="O865" s="467"/>
      <c r="P865" s="467"/>
      <c r="Q865" s="467"/>
      <c r="R865" s="467"/>
      <c r="S865" s="467"/>
      <c r="T865" s="467"/>
      <c r="U865" s="467"/>
      <c r="V865" s="467"/>
      <c r="W865" s="467"/>
      <c r="X865" s="467"/>
      <c r="Y865" s="467"/>
      <c r="Z865" s="467"/>
      <c r="AA865" s="467"/>
      <c r="AB865" s="467"/>
      <c r="AC865" s="467"/>
      <c r="AD865" s="467"/>
      <c r="AE865" s="468"/>
      <c r="AF865" s="468"/>
      <c r="AG865" s="468"/>
      <c r="AH865" s="468"/>
      <c r="AI865" s="468"/>
      <c r="AJ865" s="468"/>
      <c r="AK865" s="468"/>
      <c r="AL865" s="468"/>
      <c r="AM865" s="468"/>
      <c r="AN865" s="468"/>
      <c r="AO865" s="458"/>
      <c r="AQ865" s="84" t="s">
        <v>395</v>
      </c>
      <c r="AU865" s="459" t="str">
        <f t="shared" ca="1" si="171"/>
        <v>AF</v>
      </c>
      <c r="AV865" s="459">
        <f t="shared" si="174"/>
        <v>839</v>
      </c>
      <c r="AW865" s="259" t="str">
        <f t="shared" ca="1" si="172"/>
        <v>AF839</v>
      </c>
      <c r="AX865" s="268">
        <f t="shared" si="168"/>
        <v>7</v>
      </c>
      <c r="AY865" s="259" t="str">
        <f t="shared" ca="1" si="169"/>
        <v>8. Ownership - Capital Costs</v>
      </c>
      <c r="AZ865" s="268" t="s">
        <v>1214</v>
      </c>
      <c r="BA865" s="259" t="s">
        <v>1256</v>
      </c>
      <c r="BB865" s="259">
        <v>2046</v>
      </c>
      <c r="BC865" s="259" t="str">
        <f t="shared" ca="1" si="173"/>
        <v>7_AF839_Incremental_capital_needs_2046</v>
      </c>
      <c r="BD865" s="259" t="s">
        <v>540</v>
      </c>
      <c r="BE865" s="259"/>
      <c r="BF865" s="268" t="str">
        <f t="shared" si="170"/>
        <v>&gt;=0</v>
      </c>
      <c r="BG865" s="268" t="s">
        <v>85</v>
      </c>
      <c r="BH865" s="268" t="s">
        <v>85</v>
      </c>
    </row>
    <row r="866" spans="1:60" ht="17.5" hidden="1" customHeight="1" thickBot="1">
      <c r="A866" s="185"/>
      <c r="B866" s="116"/>
      <c r="C866" s="223"/>
      <c r="D866" s="587"/>
      <c r="E866" s="587"/>
      <c r="F866" s="467"/>
      <c r="G866" s="467"/>
      <c r="H866" s="467"/>
      <c r="I866" s="467"/>
      <c r="J866" s="467"/>
      <c r="K866" s="467"/>
      <c r="L866" s="467"/>
      <c r="M866" s="467"/>
      <c r="N866" s="467"/>
      <c r="O866" s="467"/>
      <c r="P866" s="467"/>
      <c r="Q866" s="467"/>
      <c r="R866" s="467"/>
      <c r="S866" s="467"/>
      <c r="T866" s="467"/>
      <c r="U866" s="467"/>
      <c r="V866" s="467"/>
      <c r="W866" s="467"/>
      <c r="X866" s="467"/>
      <c r="Y866" s="467"/>
      <c r="Z866" s="467"/>
      <c r="AA866" s="467"/>
      <c r="AB866" s="467"/>
      <c r="AC866" s="467"/>
      <c r="AD866" s="467"/>
      <c r="AE866" s="468"/>
      <c r="AF866" s="468"/>
      <c r="AG866" s="468"/>
      <c r="AH866" s="468"/>
      <c r="AI866" s="468"/>
      <c r="AJ866" s="468"/>
      <c r="AK866" s="468"/>
      <c r="AL866" s="468"/>
      <c r="AM866" s="468"/>
      <c r="AN866" s="468"/>
      <c r="AO866" s="458"/>
      <c r="AQ866" s="84" t="s">
        <v>395</v>
      </c>
      <c r="AU866" s="459" t="str">
        <f t="shared" ca="1" si="171"/>
        <v>AG</v>
      </c>
      <c r="AV866" s="459">
        <f t="shared" si="174"/>
        <v>839</v>
      </c>
      <c r="AW866" s="259" t="str">
        <f t="shared" ca="1" si="172"/>
        <v>AG839</v>
      </c>
      <c r="AX866" s="268">
        <f t="shared" si="168"/>
        <v>7</v>
      </c>
      <c r="AY866" s="259" t="str">
        <f t="shared" ca="1" si="169"/>
        <v>8. Ownership - Capital Costs</v>
      </c>
      <c r="AZ866" s="268" t="s">
        <v>1214</v>
      </c>
      <c r="BA866" s="259" t="s">
        <v>1256</v>
      </c>
      <c r="BB866" s="259">
        <v>2047</v>
      </c>
      <c r="BC866" s="259" t="str">
        <f t="shared" ca="1" si="173"/>
        <v>7_AG839_Incremental_capital_needs_2047</v>
      </c>
      <c r="BD866" s="259" t="s">
        <v>540</v>
      </c>
      <c r="BE866" s="259"/>
      <c r="BF866" s="268" t="str">
        <f t="shared" si="170"/>
        <v>&gt;=0</v>
      </c>
      <c r="BG866" s="268" t="s">
        <v>85</v>
      </c>
      <c r="BH866" s="268" t="s">
        <v>85</v>
      </c>
    </row>
    <row r="867" spans="1:60" ht="17.5" hidden="1" customHeight="1" thickBot="1">
      <c r="A867" s="185"/>
      <c r="B867" s="116"/>
      <c r="C867" s="223"/>
      <c r="D867" s="587"/>
      <c r="E867" s="587"/>
      <c r="F867" s="467"/>
      <c r="G867" s="467"/>
      <c r="H867" s="467"/>
      <c r="I867" s="467"/>
      <c r="J867" s="467"/>
      <c r="K867" s="467"/>
      <c r="L867" s="467"/>
      <c r="M867" s="467"/>
      <c r="N867" s="467"/>
      <c r="O867" s="467"/>
      <c r="P867" s="467"/>
      <c r="Q867" s="467"/>
      <c r="R867" s="467"/>
      <c r="S867" s="467"/>
      <c r="T867" s="467"/>
      <c r="U867" s="467"/>
      <c r="V867" s="467"/>
      <c r="W867" s="467"/>
      <c r="X867" s="467"/>
      <c r="Y867" s="467"/>
      <c r="Z867" s="467"/>
      <c r="AA867" s="467"/>
      <c r="AB867" s="467"/>
      <c r="AC867" s="467"/>
      <c r="AD867" s="467"/>
      <c r="AE867" s="468"/>
      <c r="AF867" s="468"/>
      <c r="AG867" s="468"/>
      <c r="AH867" s="468"/>
      <c r="AI867" s="468"/>
      <c r="AJ867" s="468"/>
      <c r="AK867" s="468"/>
      <c r="AL867" s="468"/>
      <c r="AM867" s="468"/>
      <c r="AN867" s="468"/>
      <c r="AO867" s="458"/>
      <c r="AQ867" s="84" t="s">
        <v>395</v>
      </c>
      <c r="AU867" s="459" t="str">
        <f t="shared" ca="1" si="171"/>
        <v>AH</v>
      </c>
      <c r="AV867" s="459">
        <f t="shared" si="174"/>
        <v>839</v>
      </c>
      <c r="AW867" s="259" t="str">
        <f t="shared" ca="1" si="172"/>
        <v>AH839</v>
      </c>
      <c r="AX867" s="268">
        <f t="shared" si="168"/>
        <v>7</v>
      </c>
      <c r="AY867" s="259" t="str">
        <f t="shared" ca="1" si="169"/>
        <v>8. Ownership - Capital Costs</v>
      </c>
      <c r="AZ867" s="268" t="s">
        <v>1214</v>
      </c>
      <c r="BA867" s="259" t="s">
        <v>1256</v>
      </c>
      <c r="BB867" s="259">
        <v>2048</v>
      </c>
      <c r="BC867" s="259" t="str">
        <f t="shared" ca="1" si="173"/>
        <v>7_AH839_Incremental_capital_needs_2048</v>
      </c>
      <c r="BD867" s="259" t="s">
        <v>540</v>
      </c>
      <c r="BE867" s="259"/>
      <c r="BF867" s="268" t="str">
        <f t="shared" si="170"/>
        <v>&gt;=0</v>
      </c>
      <c r="BG867" s="268" t="s">
        <v>85</v>
      </c>
      <c r="BH867" s="268" t="s">
        <v>85</v>
      </c>
    </row>
    <row r="868" spans="1:60" ht="17.5" hidden="1" customHeight="1" thickBot="1">
      <c r="A868" s="185"/>
      <c r="B868" s="116"/>
      <c r="C868" s="223"/>
      <c r="D868" s="587"/>
      <c r="E868" s="587"/>
      <c r="F868" s="467"/>
      <c r="G868" s="467"/>
      <c r="H868" s="467"/>
      <c r="I868" s="467"/>
      <c r="J868" s="467"/>
      <c r="K868" s="467"/>
      <c r="L868" s="467"/>
      <c r="M868" s="467"/>
      <c r="N868" s="467"/>
      <c r="O868" s="467"/>
      <c r="P868" s="467"/>
      <c r="Q868" s="467"/>
      <c r="R868" s="467"/>
      <c r="S868" s="467"/>
      <c r="T868" s="467"/>
      <c r="U868" s="467"/>
      <c r="V868" s="467"/>
      <c r="W868" s="467"/>
      <c r="X868" s="467"/>
      <c r="Y868" s="467"/>
      <c r="Z868" s="467"/>
      <c r="AA868" s="467"/>
      <c r="AB868" s="467"/>
      <c r="AC868" s="467"/>
      <c r="AD868" s="467"/>
      <c r="AE868" s="468"/>
      <c r="AF868" s="468"/>
      <c r="AG868" s="468"/>
      <c r="AH868" s="468"/>
      <c r="AI868" s="468"/>
      <c r="AJ868" s="468"/>
      <c r="AK868" s="468"/>
      <c r="AL868" s="468"/>
      <c r="AM868" s="468"/>
      <c r="AN868" s="468"/>
      <c r="AO868" s="458"/>
      <c r="AQ868" s="84" t="s">
        <v>395</v>
      </c>
      <c r="AU868" s="459" t="str">
        <f t="shared" ca="1" si="171"/>
        <v>AI</v>
      </c>
      <c r="AV868" s="459">
        <f t="shared" si="174"/>
        <v>839</v>
      </c>
      <c r="AW868" s="259" t="str">
        <f t="shared" ca="1" si="172"/>
        <v>AI839</v>
      </c>
      <c r="AX868" s="268">
        <f t="shared" si="168"/>
        <v>7</v>
      </c>
      <c r="AY868" s="259" t="str">
        <f t="shared" ca="1" si="169"/>
        <v>8. Ownership - Capital Costs</v>
      </c>
      <c r="AZ868" s="268" t="s">
        <v>1214</v>
      </c>
      <c r="BA868" s="259" t="s">
        <v>1256</v>
      </c>
      <c r="BB868" s="259">
        <v>2049</v>
      </c>
      <c r="BC868" s="259" t="str">
        <f t="shared" ca="1" si="173"/>
        <v>7_AI839_Incremental_capital_needs_2049</v>
      </c>
      <c r="BD868" s="259" t="s">
        <v>540</v>
      </c>
      <c r="BE868" s="259"/>
      <c r="BF868" s="268" t="str">
        <f t="shared" si="170"/>
        <v>&gt;=0</v>
      </c>
      <c r="BG868" s="268" t="s">
        <v>85</v>
      </c>
      <c r="BH868" s="268" t="s">
        <v>85</v>
      </c>
    </row>
    <row r="869" spans="1:60" ht="17.5" hidden="1" customHeight="1" thickBot="1">
      <c r="A869" s="185"/>
      <c r="B869" s="116"/>
      <c r="C869" s="223"/>
      <c r="D869" s="587"/>
      <c r="E869" s="587"/>
      <c r="F869" s="467"/>
      <c r="G869" s="467"/>
      <c r="H869" s="467"/>
      <c r="I869" s="467"/>
      <c r="J869" s="467"/>
      <c r="K869" s="467"/>
      <c r="L869" s="467"/>
      <c r="M869" s="467"/>
      <c r="N869" s="467"/>
      <c r="O869" s="467"/>
      <c r="P869" s="467"/>
      <c r="Q869" s="467"/>
      <c r="R869" s="467"/>
      <c r="S869" s="467"/>
      <c r="T869" s="467"/>
      <c r="U869" s="467"/>
      <c r="V869" s="467"/>
      <c r="W869" s="467"/>
      <c r="X869" s="467"/>
      <c r="Y869" s="467"/>
      <c r="Z869" s="467"/>
      <c r="AA869" s="467"/>
      <c r="AB869" s="467"/>
      <c r="AC869" s="467"/>
      <c r="AD869" s="467"/>
      <c r="AE869" s="468"/>
      <c r="AF869" s="468"/>
      <c r="AG869" s="468"/>
      <c r="AH869" s="468"/>
      <c r="AI869" s="468"/>
      <c r="AJ869" s="468"/>
      <c r="AK869" s="468"/>
      <c r="AL869" s="468"/>
      <c r="AM869" s="468"/>
      <c r="AN869" s="468"/>
      <c r="AO869" s="458"/>
      <c r="AQ869" s="84" t="s">
        <v>395</v>
      </c>
      <c r="AU869" s="459" t="str">
        <f t="shared" ca="1" si="171"/>
        <v>AJ</v>
      </c>
      <c r="AV869" s="459">
        <f t="shared" si="174"/>
        <v>839</v>
      </c>
      <c r="AW869" s="259" t="str">
        <f t="shared" ca="1" si="172"/>
        <v>AJ839</v>
      </c>
      <c r="AX869" s="268">
        <f t="shared" si="168"/>
        <v>7</v>
      </c>
      <c r="AY869" s="259" t="str">
        <f t="shared" ca="1" si="169"/>
        <v>8. Ownership - Capital Costs</v>
      </c>
      <c r="AZ869" s="268" t="s">
        <v>1214</v>
      </c>
      <c r="BA869" s="259" t="s">
        <v>1256</v>
      </c>
      <c r="BB869" s="259">
        <v>2050</v>
      </c>
      <c r="BC869" s="259" t="str">
        <f t="shared" ca="1" si="173"/>
        <v>7_AJ839_Incremental_capital_needs_2050</v>
      </c>
      <c r="BD869" s="259" t="s">
        <v>540</v>
      </c>
      <c r="BE869" s="259"/>
      <c r="BF869" s="268" t="str">
        <f t="shared" si="170"/>
        <v>&gt;=0</v>
      </c>
      <c r="BG869" s="268" t="s">
        <v>85</v>
      </c>
      <c r="BH869" s="268" t="s">
        <v>85</v>
      </c>
    </row>
    <row r="870" spans="1:60" ht="17.5" hidden="1" customHeight="1" thickBot="1">
      <c r="A870" s="185"/>
      <c r="B870" s="116"/>
      <c r="C870" s="223"/>
      <c r="D870" s="587"/>
      <c r="E870" s="587"/>
      <c r="F870" s="467"/>
      <c r="G870" s="467"/>
      <c r="H870" s="467"/>
      <c r="I870" s="467"/>
      <c r="J870" s="467"/>
      <c r="K870" s="467"/>
      <c r="L870" s="467"/>
      <c r="M870" s="467"/>
      <c r="N870" s="467"/>
      <c r="O870" s="467"/>
      <c r="P870" s="467"/>
      <c r="Q870" s="467"/>
      <c r="R870" s="467"/>
      <c r="S870" s="467"/>
      <c r="T870" s="467"/>
      <c r="U870" s="467"/>
      <c r="V870" s="467"/>
      <c r="W870" s="467"/>
      <c r="X870" s="467"/>
      <c r="Y870" s="467"/>
      <c r="Z870" s="467"/>
      <c r="AA870" s="467"/>
      <c r="AB870" s="467"/>
      <c r="AC870" s="467"/>
      <c r="AD870" s="467"/>
      <c r="AE870" s="468"/>
      <c r="AF870" s="468"/>
      <c r="AG870" s="468"/>
      <c r="AH870" s="468"/>
      <c r="AI870" s="468"/>
      <c r="AJ870" s="468"/>
      <c r="AK870" s="468"/>
      <c r="AL870" s="468"/>
      <c r="AM870" s="468"/>
      <c r="AN870" s="468"/>
      <c r="AO870" s="458"/>
      <c r="AQ870" s="84" t="s">
        <v>395</v>
      </c>
      <c r="AU870" s="459" t="str">
        <f t="shared" ca="1" si="171"/>
        <v>AK</v>
      </c>
      <c r="AV870" s="459">
        <f t="shared" si="174"/>
        <v>839</v>
      </c>
      <c r="AW870" s="259" t="str">
        <f t="shared" ca="1" si="172"/>
        <v>AK839</v>
      </c>
      <c r="AX870" s="268">
        <f t="shared" si="168"/>
        <v>7</v>
      </c>
      <c r="AY870" s="259" t="str">
        <f t="shared" ca="1" si="169"/>
        <v>8. Ownership - Capital Costs</v>
      </c>
      <c r="AZ870" s="268" t="s">
        <v>1214</v>
      </c>
      <c r="BA870" s="259" t="s">
        <v>1256</v>
      </c>
      <c r="BB870" s="259">
        <v>2051</v>
      </c>
      <c r="BC870" s="259" t="str">
        <f t="shared" ca="1" si="173"/>
        <v>7_AK839_Incremental_capital_needs_2051</v>
      </c>
      <c r="BD870" s="259" t="s">
        <v>540</v>
      </c>
      <c r="BE870" s="259"/>
      <c r="BF870" s="268" t="str">
        <f t="shared" si="170"/>
        <v>&gt;=0</v>
      </c>
      <c r="BG870" s="268" t="s">
        <v>85</v>
      </c>
      <c r="BH870" s="268" t="s">
        <v>85</v>
      </c>
    </row>
    <row r="871" spans="1:60" ht="17.5" hidden="1" customHeight="1" thickBot="1">
      <c r="A871" s="185"/>
      <c r="B871" s="116"/>
      <c r="C871" s="223"/>
      <c r="D871" s="587"/>
      <c r="E871" s="587"/>
      <c r="F871" s="467"/>
      <c r="G871" s="467"/>
      <c r="H871" s="467"/>
      <c r="I871" s="467"/>
      <c r="J871" s="467"/>
      <c r="K871" s="467"/>
      <c r="L871" s="467"/>
      <c r="M871" s="467"/>
      <c r="N871" s="467"/>
      <c r="O871" s="467"/>
      <c r="P871" s="467"/>
      <c r="Q871" s="467"/>
      <c r="R871" s="467"/>
      <c r="S871" s="467"/>
      <c r="T871" s="467"/>
      <c r="U871" s="467"/>
      <c r="V871" s="467"/>
      <c r="W871" s="467"/>
      <c r="X871" s="467"/>
      <c r="Y871" s="467"/>
      <c r="Z871" s="467"/>
      <c r="AA871" s="467"/>
      <c r="AB871" s="467"/>
      <c r="AC871" s="467"/>
      <c r="AD871" s="467"/>
      <c r="AE871" s="468"/>
      <c r="AF871" s="468"/>
      <c r="AG871" s="468"/>
      <c r="AH871" s="468"/>
      <c r="AI871" s="468"/>
      <c r="AJ871" s="468"/>
      <c r="AK871" s="468"/>
      <c r="AL871" s="468"/>
      <c r="AM871" s="468"/>
      <c r="AN871" s="468"/>
      <c r="AO871" s="458"/>
      <c r="AQ871" s="84" t="s">
        <v>395</v>
      </c>
      <c r="AU871" s="459" t="str">
        <f t="shared" ca="1" si="171"/>
        <v>AL</v>
      </c>
      <c r="AV871" s="459">
        <f t="shared" si="174"/>
        <v>839</v>
      </c>
      <c r="AW871" s="259" t="str">
        <f t="shared" ca="1" si="172"/>
        <v>AL839</v>
      </c>
      <c r="AX871" s="268">
        <f t="shared" si="168"/>
        <v>7</v>
      </c>
      <c r="AY871" s="259" t="str">
        <f t="shared" ca="1" si="169"/>
        <v>8. Ownership - Capital Costs</v>
      </c>
      <c r="AZ871" s="268" t="s">
        <v>1214</v>
      </c>
      <c r="BA871" s="259" t="s">
        <v>1256</v>
      </c>
      <c r="BB871" s="259">
        <v>2052</v>
      </c>
      <c r="BC871" s="259" t="str">
        <f t="shared" ca="1" si="173"/>
        <v>7_AL839_Incremental_capital_needs_2052</v>
      </c>
      <c r="BD871" s="259" t="s">
        <v>540</v>
      </c>
      <c r="BE871" s="259"/>
      <c r="BF871" s="268" t="str">
        <f t="shared" si="170"/>
        <v>&gt;=0</v>
      </c>
      <c r="BG871" s="268" t="s">
        <v>85</v>
      </c>
      <c r="BH871" s="268" t="s">
        <v>85</v>
      </c>
    </row>
    <row r="872" spans="1:60" ht="17.5" hidden="1" customHeight="1" thickBot="1">
      <c r="A872" s="185"/>
      <c r="B872" s="116"/>
      <c r="C872" s="223"/>
      <c r="D872" s="587"/>
      <c r="E872" s="587"/>
      <c r="F872" s="467"/>
      <c r="G872" s="467"/>
      <c r="H872" s="467"/>
      <c r="I872" s="467"/>
      <c r="J872" s="467"/>
      <c r="K872" s="467"/>
      <c r="L872" s="467"/>
      <c r="M872" s="467"/>
      <c r="N872" s="467"/>
      <c r="O872" s="467"/>
      <c r="P872" s="467"/>
      <c r="Q872" s="467"/>
      <c r="R872" s="467"/>
      <c r="S872" s="467"/>
      <c r="T872" s="467"/>
      <c r="U872" s="467"/>
      <c r="V872" s="467"/>
      <c r="W872" s="467"/>
      <c r="X872" s="467"/>
      <c r="Y872" s="467"/>
      <c r="Z872" s="467"/>
      <c r="AA872" s="467"/>
      <c r="AB872" s="467"/>
      <c r="AC872" s="467"/>
      <c r="AD872" s="467"/>
      <c r="AE872" s="468"/>
      <c r="AF872" s="468"/>
      <c r="AG872" s="468"/>
      <c r="AH872" s="468"/>
      <c r="AI872" s="468"/>
      <c r="AJ872" s="468"/>
      <c r="AK872" s="468"/>
      <c r="AL872" s="468"/>
      <c r="AM872" s="468"/>
      <c r="AN872" s="468"/>
      <c r="AO872" s="458"/>
      <c r="AQ872" s="84" t="s">
        <v>395</v>
      </c>
      <c r="AU872" s="459" t="str">
        <f t="shared" ca="1" si="171"/>
        <v>AM</v>
      </c>
      <c r="AV872" s="459">
        <f t="shared" si="174"/>
        <v>839</v>
      </c>
      <c r="AW872" s="259" t="str">
        <f t="shared" ca="1" si="172"/>
        <v>AM839</v>
      </c>
      <c r="AX872" s="268">
        <f t="shared" si="168"/>
        <v>7</v>
      </c>
      <c r="AY872" s="259" t="str">
        <f t="shared" ca="1" si="169"/>
        <v>8. Ownership - Capital Costs</v>
      </c>
      <c r="AZ872" s="268" t="s">
        <v>1214</v>
      </c>
      <c r="BA872" s="259" t="s">
        <v>1256</v>
      </c>
      <c r="BB872" s="259">
        <v>2053</v>
      </c>
      <c r="BC872" s="259" t="str">
        <f t="shared" ca="1" si="173"/>
        <v>7_AM839_Incremental_capital_needs_2053</v>
      </c>
      <c r="BD872" s="259" t="s">
        <v>540</v>
      </c>
      <c r="BE872" s="259"/>
      <c r="BF872" s="268" t="str">
        <f t="shared" si="170"/>
        <v>&gt;=0</v>
      </c>
      <c r="BG872" s="268" t="s">
        <v>85</v>
      </c>
      <c r="BH872" s="268" t="s">
        <v>85</v>
      </c>
    </row>
    <row r="873" spans="1:60" ht="17.5" hidden="1" customHeight="1" thickBot="1">
      <c r="A873" s="185"/>
      <c r="B873" s="116"/>
      <c r="C873" s="223"/>
      <c r="D873" s="587"/>
      <c r="E873" s="587"/>
      <c r="F873" s="467"/>
      <c r="G873" s="467"/>
      <c r="H873" s="467"/>
      <c r="I873" s="467"/>
      <c r="J873" s="467"/>
      <c r="K873" s="467"/>
      <c r="L873" s="467"/>
      <c r="M873" s="467"/>
      <c r="N873" s="467"/>
      <c r="O873" s="467"/>
      <c r="P873" s="467"/>
      <c r="Q873" s="467"/>
      <c r="R873" s="467"/>
      <c r="S873" s="467"/>
      <c r="T873" s="467"/>
      <c r="U873" s="467"/>
      <c r="V873" s="467"/>
      <c r="W873" s="467"/>
      <c r="X873" s="467"/>
      <c r="Y873" s="467"/>
      <c r="Z873" s="467"/>
      <c r="AA873" s="467"/>
      <c r="AB873" s="467"/>
      <c r="AC873" s="467"/>
      <c r="AD873" s="467"/>
      <c r="AE873" s="468"/>
      <c r="AF873" s="468"/>
      <c r="AG873" s="468"/>
      <c r="AH873" s="468"/>
      <c r="AI873" s="468"/>
      <c r="AJ873" s="468"/>
      <c r="AK873" s="468"/>
      <c r="AL873" s="468"/>
      <c r="AM873" s="468"/>
      <c r="AN873" s="468"/>
      <c r="AO873" s="458"/>
      <c r="AQ873" s="84" t="s">
        <v>395</v>
      </c>
      <c r="AU873" s="459" t="str">
        <f t="shared" ca="1" si="171"/>
        <v>AN</v>
      </c>
      <c r="AV873" s="459">
        <f t="shared" si="174"/>
        <v>839</v>
      </c>
      <c r="AW873" s="259" t="str">
        <f t="shared" ca="1" si="172"/>
        <v>AN839</v>
      </c>
      <c r="AX873" s="268">
        <f t="shared" si="168"/>
        <v>7</v>
      </c>
      <c r="AY873" s="259" t="str">
        <f t="shared" ca="1" si="169"/>
        <v>8. Ownership - Capital Costs</v>
      </c>
      <c r="AZ873" s="268" t="s">
        <v>1214</v>
      </c>
      <c r="BA873" s="259" t="s">
        <v>1256</v>
      </c>
      <c r="BB873" s="259">
        <v>2054</v>
      </c>
      <c r="BC873" s="259" t="str">
        <f t="shared" ca="1" si="173"/>
        <v>7_AN839_Incremental_capital_needs_2054</v>
      </c>
      <c r="BD873" s="259" t="s">
        <v>540</v>
      </c>
      <c r="BE873" s="259"/>
      <c r="BF873" s="268" t="str">
        <f t="shared" si="170"/>
        <v>&gt;=0</v>
      </c>
      <c r="BG873" s="268" t="s">
        <v>85</v>
      </c>
      <c r="BH873" s="268" t="s">
        <v>85</v>
      </c>
    </row>
    <row r="874" spans="1:60" ht="17.5" hidden="1" customHeight="1" thickBot="1">
      <c r="A874" s="185"/>
      <c r="B874" s="116"/>
      <c r="C874" s="223"/>
      <c r="D874" s="587"/>
      <c r="E874" s="587"/>
      <c r="F874" s="467"/>
      <c r="G874" s="467"/>
      <c r="H874" s="467"/>
      <c r="I874" s="467"/>
      <c r="J874" s="467"/>
      <c r="K874" s="467"/>
      <c r="L874" s="467"/>
      <c r="M874" s="467"/>
      <c r="N874" s="467"/>
      <c r="O874" s="467"/>
      <c r="P874" s="467"/>
      <c r="Q874" s="467"/>
      <c r="R874" s="467"/>
      <c r="S874" s="467"/>
      <c r="T874" s="467"/>
      <c r="U874" s="467"/>
      <c r="V874" s="467"/>
      <c r="W874" s="467"/>
      <c r="X874" s="467"/>
      <c r="Y874" s="467"/>
      <c r="Z874" s="467"/>
      <c r="AA874" s="467"/>
      <c r="AB874" s="467"/>
      <c r="AC874" s="467"/>
      <c r="AD874" s="467"/>
      <c r="AE874" s="468"/>
      <c r="AF874" s="468"/>
      <c r="AG874" s="468"/>
      <c r="AH874" s="468"/>
      <c r="AI874" s="468"/>
      <c r="AJ874" s="468"/>
      <c r="AK874" s="468"/>
      <c r="AL874" s="468"/>
      <c r="AM874" s="468"/>
      <c r="AN874" s="468"/>
      <c r="AO874" s="458"/>
      <c r="AQ874" s="84" t="s">
        <v>395</v>
      </c>
      <c r="AU874" s="459" t="str">
        <f t="shared" ca="1" si="171"/>
        <v>AO</v>
      </c>
      <c r="AV874" s="459">
        <f t="shared" si="174"/>
        <v>839</v>
      </c>
      <c r="AW874" s="259" t="str">
        <f t="shared" ca="1" si="172"/>
        <v>AO839</v>
      </c>
      <c r="AX874" s="268">
        <v>7</v>
      </c>
      <c r="AY874" s="259" t="str">
        <f t="shared" ca="1" si="169"/>
        <v>8. Ownership - Capital Costs</v>
      </c>
      <c r="AZ874" s="268" t="s">
        <v>1214</v>
      </c>
      <c r="BA874" s="259" t="s">
        <v>1256</v>
      </c>
      <c r="BB874" s="259" t="s">
        <v>1216</v>
      </c>
      <c r="BC874" s="259" t="str">
        <f t="shared" ca="1" si="173"/>
        <v>7_AO839_Incremental_capital_needs_Additional_Info</v>
      </c>
      <c r="BD874" s="268" t="s">
        <v>223</v>
      </c>
      <c r="BE874" s="268">
        <v>100</v>
      </c>
      <c r="BG874" s="268" t="s">
        <v>85</v>
      </c>
      <c r="BH874" s="268" t="s">
        <v>85</v>
      </c>
    </row>
    <row r="875" spans="1:60" ht="13.5" thickBot="1">
      <c r="A875" s="185">
        <f>+A839+1</f>
        <v>28</v>
      </c>
      <c r="B875" s="584"/>
      <c r="C875" s="224" t="s">
        <v>1257</v>
      </c>
      <c r="D875" s="587" t="s">
        <v>1213</v>
      </c>
      <c r="E875" s="587"/>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2"/>
      <c r="AF875" s="442"/>
      <c r="AG875" s="442"/>
      <c r="AH875" s="442"/>
      <c r="AI875" s="442"/>
      <c r="AJ875" s="442"/>
      <c r="AK875" s="442"/>
      <c r="AL875" s="442"/>
      <c r="AM875" s="442"/>
      <c r="AN875" s="442"/>
      <c r="AO875" s="227"/>
      <c r="AS875" s="84" t="s">
        <v>42</v>
      </c>
      <c r="AT875" s="460" t="str">
        <f ca="1">SUBSTITUTE(CELL("address",F875),"$","")</f>
        <v>F875</v>
      </c>
      <c r="AU875" s="461" t="str">
        <f ca="1">CHAR(CODE(AT875))</f>
        <v>F</v>
      </c>
      <c r="AV875" s="461">
        <f>ROW(AT875)</f>
        <v>875</v>
      </c>
      <c r="AW875" s="462" t="str">
        <f ca="1">CONCATENATE(AU875&amp;AV875)</f>
        <v>F875</v>
      </c>
      <c r="AX875" s="455">
        <f t="shared" ref="AX875:AX938" si="175">$AX$5</f>
        <v>7</v>
      </c>
      <c r="AY875" s="462" t="str">
        <f t="shared" ca="1" si="169"/>
        <v>8. Ownership - Capital Costs</v>
      </c>
      <c r="AZ875" s="455" t="s">
        <v>1214</v>
      </c>
      <c r="BA875" s="462" t="s">
        <v>1258</v>
      </c>
      <c r="BB875" s="462">
        <v>2020</v>
      </c>
      <c r="BC875" s="462" t="str">
        <f ca="1">AX875&amp;"_"&amp;AW875&amp;"_"&amp;BA875&amp;"_"&amp;BB875</f>
        <v>7_F875_Major_maintenance_2020</v>
      </c>
      <c r="BD875" s="462" t="s">
        <v>540</v>
      </c>
      <c r="BE875" s="462"/>
      <c r="BF875" s="455" t="str">
        <f t="shared" ref="BF875:BF909" si="176">"&gt;=0"</f>
        <v>&gt;=0</v>
      </c>
      <c r="BG875" s="455" t="s">
        <v>85</v>
      </c>
      <c r="BH875" s="455" t="s">
        <v>85</v>
      </c>
    </row>
    <row r="876" spans="1:60" ht="13.5" hidden="1" customHeight="1" thickBot="1">
      <c r="A876" s="185"/>
      <c r="B876" s="584"/>
      <c r="C876" s="224"/>
      <c r="D876" s="587"/>
      <c r="E876" s="587"/>
      <c r="F876" s="456"/>
      <c r="G876" s="456"/>
      <c r="H876" s="456"/>
      <c r="I876" s="456"/>
      <c r="J876" s="456"/>
      <c r="K876" s="456"/>
      <c r="L876" s="456"/>
      <c r="M876" s="456"/>
      <c r="N876" s="456"/>
      <c r="O876" s="456"/>
      <c r="P876" s="456"/>
      <c r="Q876" s="456"/>
      <c r="R876" s="456"/>
      <c r="S876" s="456"/>
      <c r="T876" s="456"/>
      <c r="U876" s="456"/>
      <c r="V876" s="456"/>
      <c r="W876" s="456"/>
      <c r="X876" s="456"/>
      <c r="Y876" s="456"/>
      <c r="Z876" s="456"/>
      <c r="AA876" s="456"/>
      <c r="AB876" s="456"/>
      <c r="AC876" s="456"/>
      <c r="AD876" s="456"/>
      <c r="AE876" s="457"/>
      <c r="AF876" s="457"/>
      <c r="AG876" s="457"/>
      <c r="AH876" s="457"/>
      <c r="AI876" s="457"/>
      <c r="AJ876" s="457"/>
      <c r="AK876" s="457"/>
      <c r="AL876" s="457"/>
      <c r="AM876" s="457"/>
      <c r="AN876" s="457"/>
      <c r="AO876" s="458"/>
      <c r="AQ876" s="84" t="s">
        <v>395</v>
      </c>
      <c r="AU876" s="459" t="str">
        <f t="shared" ref="AU876:AU910" ca="1" si="177">IF(AU875="Z","AA",IF(LEN(AU875)=1,CHAR(CODE(AU875)+1),IF(RIGHT(AU875,1)="Z",CHAR(CODE(LEFT(AU875,1))+1),LEFT(AU875,1))&amp;CHAR(65+MOD(CODE(RIGHT(AU875,1))+1-65,26))))</f>
        <v>G</v>
      </c>
      <c r="AV876" s="459">
        <f>AV875</f>
        <v>875</v>
      </c>
      <c r="AW876" s="259" t="str">
        <f t="shared" ref="AW876:AW910" ca="1" si="178">CONCATENATE(AU876&amp;AV876)</f>
        <v>G875</v>
      </c>
      <c r="AX876" s="268">
        <f t="shared" si="175"/>
        <v>7</v>
      </c>
      <c r="AY876" s="259" t="str">
        <f t="shared" ca="1" si="169"/>
        <v>8. Ownership - Capital Costs</v>
      </c>
      <c r="AZ876" s="268" t="s">
        <v>1214</v>
      </c>
      <c r="BA876" s="259" t="s">
        <v>1258</v>
      </c>
      <c r="BB876" s="259">
        <v>2021</v>
      </c>
      <c r="BC876" s="259" t="str">
        <f t="shared" ref="BC876:BC910" ca="1" si="179">AX876&amp;"_"&amp;AW876&amp;"_"&amp;BA876&amp;"_"&amp;BB876</f>
        <v>7_G875_Major_maintenance_2021</v>
      </c>
      <c r="BD876" s="259" t="s">
        <v>540</v>
      </c>
      <c r="BE876" s="259"/>
      <c r="BF876" s="268" t="str">
        <f t="shared" si="176"/>
        <v>&gt;=0</v>
      </c>
      <c r="BG876" s="268" t="s">
        <v>85</v>
      </c>
      <c r="BH876" s="268" t="s">
        <v>85</v>
      </c>
    </row>
    <row r="877" spans="1:60" ht="13.5" hidden="1" customHeight="1" thickBot="1">
      <c r="A877" s="185"/>
      <c r="B877" s="584"/>
      <c r="C877" s="224"/>
      <c r="D877" s="587"/>
      <c r="E877" s="587"/>
      <c r="F877" s="456"/>
      <c r="G877" s="456"/>
      <c r="H877" s="456"/>
      <c r="I877" s="456"/>
      <c r="J877" s="456"/>
      <c r="K877" s="456"/>
      <c r="L877" s="456"/>
      <c r="M877" s="456"/>
      <c r="N877" s="456"/>
      <c r="O877" s="456"/>
      <c r="P877" s="456"/>
      <c r="Q877" s="456"/>
      <c r="R877" s="456"/>
      <c r="S877" s="456"/>
      <c r="T877" s="456"/>
      <c r="U877" s="456"/>
      <c r="V877" s="456"/>
      <c r="W877" s="456"/>
      <c r="X877" s="456"/>
      <c r="Y877" s="456"/>
      <c r="Z877" s="456"/>
      <c r="AA877" s="456"/>
      <c r="AB877" s="456"/>
      <c r="AC877" s="456"/>
      <c r="AD877" s="456"/>
      <c r="AE877" s="457"/>
      <c r="AF877" s="457"/>
      <c r="AG877" s="457"/>
      <c r="AH877" s="457"/>
      <c r="AI877" s="457"/>
      <c r="AJ877" s="457"/>
      <c r="AK877" s="457"/>
      <c r="AL877" s="457"/>
      <c r="AM877" s="457"/>
      <c r="AN877" s="457"/>
      <c r="AO877" s="458"/>
      <c r="AQ877" s="84" t="s">
        <v>395</v>
      </c>
      <c r="AU877" s="459" t="str">
        <f t="shared" ca="1" si="177"/>
        <v>H</v>
      </c>
      <c r="AV877" s="459">
        <f t="shared" ref="AV877:AV910" si="180">AV876</f>
        <v>875</v>
      </c>
      <c r="AW877" s="259" t="str">
        <f t="shared" ca="1" si="178"/>
        <v>H875</v>
      </c>
      <c r="AX877" s="268">
        <f t="shared" si="175"/>
        <v>7</v>
      </c>
      <c r="AY877" s="259" t="str">
        <f t="shared" ca="1" si="169"/>
        <v>8. Ownership - Capital Costs</v>
      </c>
      <c r="AZ877" s="268" t="s">
        <v>1214</v>
      </c>
      <c r="BA877" s="259" t="s">
        <v>1258</v>
      </c>
      <c r="BB877" s="259">
        <v>2022</v>
      </c>
      <c r="BC877" s="259" t="str">
        <f t="shared" ca="1" si="179"/>
        <v>7_H875_Major_maintenance_2022</v>
      </c>
      <c r="BD877" s="259" t="s">
        <v>540</v>
      </c>
      <c r="BE877" s="259"/>
      <c r="BF877" s="268" t="str">
        <f t="shared" si="176"/>
        <v>&gt;=0</v>
      </c>
      <c r="BG877" s="268" t="s">
        <v>85</v>
      </c>
      <c r="BH877" s="268" t="s">
        <v>85</v>
      </c>
    </row>
    <row r="878" spans="1:60" ht="13.5" hidden="1" customHeight="1" thickBot="1">
      <c r="A878" s="185"/>
      <c r="B878" s="584"/>
      <c r="C878" s="224"/>
      <c r="D878" s="587"/>
      <c r="E878" s="587"/>
      <c r="F878" s="456"/>
      <c r="G878" s="456"/>
      <c r="H878" s="456"/>
      <c r="I878" s="456"/>
      <c r="J878" s="456"/>
      <c r="K878" s="456"/>
      <c r="L878" s="456"/>
      <c r="M878" s="456"/>
      <c r="N878" s="456"/>
      <c r="O878" s="456"/>
      <c r="P878" s="456"/>
      <c r="Q878" s="456"/>
      <c r="R878" s="456"/>
      <c r="S878" s="456"/>
      <c r="T878" s="456"/>
      <c r="U878" s="456"/>
      <c r="V878" s="456"/>
      <c r="W878" s="456"/>
      <c r="X878" s="456"/>
      <c r="Y878" s="456"/>
      <c r="Z878" s="456"/>
      <c r="AA878" s="456"/>
      <c r="AB878" s="456"/>
      <c r="AC878" s="456"/>
      <c r="AD878" s="456"/>
      <c r="AE878" s="457"/>
      <c r="AF878" s="457"/>
      <c r="AG878" s="457"/>
      <c r="AH878" s="457"/>
      <c r="AI878" s="457"/>
      <c r="AJ878" s="457"/>
      <c r="AK878" s="457"/>
      <c r="AL878" s="457"/>
      <c r="AM878" s="457"/>
      <c r="AN878" s="457"/>
      <c r="AO878" s="458"/>
      <c r="AQ878" s="84" t="s">
        <v>395</v>
      </c>
      <c r="AU878" s="459" t="str">
        <f t="shared" ca="1" si="177"/>
        <v>I</v>
      </c>
      <c r="AV878" s="459">
        <f t="shared" si="180"/>
        <v>875</v>
      </c>
      <c r="AW878" s="259" t="str">
        <f t="shared" ca="1" si="178"/>
        <v>I875</v>
      </c>
      <c r="AX878" s="268">
        <f t="shared" si="175"/>
        <v>7</v>
      </c>
      <c r="AY878" s="259" t="str">
        <f t="shared" ca="1" si="169"/>
        <v>8. Ownership - Capital Costs</v>
      </c>
      <c r="AZ878" s="268" t="s">
        <v>1214</v>
      </c>
      <c r="BA878" s="259" t="s">
        <v>1258</v>
      </c>
      <c r="BB878" s="259">
        <v>2023</v>
      </c>
      <c r="BC878" s="259" t="str">
        <f t="shared" ca="1" si="179"/>
        <v>7_I875_Major_maintenance_2023</v>
      </c>
      <c r="BD878" s="259" t="s">
        <v>540</v>
      </c>
      <c r="BE878" s="259"/>
      <c r="BF878" s="268" t="str">
        <f t="shared" si="176"/>
        <v>&gt;=0</v>
      </c>
      <c r="BG878" s="268" t="s">
        <v>85</v>
      </c>
      <c r="BH878" s="268" t="s">
        <v>85</v>
      </c>
    </row>
    <row r="879" spans="1:60" ht="13.5" hidden="1" customHeight="1" thickBot="1">
      <c r="A879" s="185"/>
      <c r="B879" s="584"/>
      <c r="C879" s="224"/>
      <c r="D879" s="587"/>
      <c r="E879" s="587"/>
      <c r="F879" s="456"/>
      <c r="G879" s="456"/>
      <c r="H879" s="456"/>
      <c r="I879" s="456"/>
      <c r="J879" s="456"/>
      <c r="K879" s="456"/>
      <c r="L879" s="456"/>
      <c r="M879" s="456"/>
      <c r="N879" s="456"/>
      <c r="O879" s="456"/>
      <c r="P879" s="456"/>
      <c r="Q879" s="456"/>
      <c r="R879" s="456"/>
      <c r="S879" s="456"/>
      <c r="T879" s="456"/>
      <c r="U879" s="456"/>
      <c r="V879" s="456"/>
      <c r="W879" s="456"/>
      <c r="X879" s="456"/>
      <c r="Y879" s="456"/>
      <c r="Z879" s="456"/>
      <c r="AA879" s="456"/>
      <c r="AB879" s="456"/>
      <c r="AC879" s="456"/>
      <c r="AD879" s="456"/>
      <c r="AE879" s="457"/>
      <c r="AF879" s="457"/>
      <c r="AG879" s="457"/>
      <c r="AH879" s="457"/>
      <c r="AI879" s="457"/>
      <c r="AJ879" s="457"/>
      <c r="AK879" s="457"/>
      <c r="AL879" s="457"/>
      <c r="AM879" s="457"/>
      <c r="AN879" s="457"/>
      <c r="AO879" s="458"/>
      <c r="AQ879" s="84" t="s">
        <v>395</v>
      </c>
      <c r="AU879" s="459" t="str">
        <f t="shared" ca="1" si="177"/>
        <v>J</v>
      </c>
      <c r="AV879" s="459">
        <f t="shared" si="180"/>
        <v>875</v>
      </c>
      <c r="AW879" s="259" t="str">
        <f t="shared" ca="1" si="178"/>
        <v>J875</v>
      </c>
      <c r="AX879" s="268">
        <f t="shared" si="175"/>
        <v>7</v>
      </c>
      <c r="AY879" s="259" t="str">
        <f t="shared" ca="1" si="169"/>
        <v>8. Ownership - Capital Costs</v>
      </c>
      <c r="AZ879" s="268" t="s">
        <v>1214</v>
      </c>
      <c r="BA879" s="259" t="s">
        <v>1258</v>
      </c>
      <c r="BB879" s="259">
        <v>2024</v>
      </c>
      <c r="BC879" s="259" t="str">
        <f t="shared" ca="1" si="179"/>
        <v>7_J875_Major_maintenance_2024</v>
      </c>
      <c r="BD879" s="259" t="s">
        <v>540</v>
      </c>
      <c r="BE879" s="259"/>
      <c r="BF879" s="268" t="str">
        <f t="shared" si="176"/>
        <v>&gt;=0</v>
      </c>
      <c r="BG879" s="268" t="s">
        <v>85</v>
      </c>
      <c r="BH879" s="268" t="s">
        <v>85</v>
      </c>
    </row>
    <row r="880" spans="1:60" ht="13.5" hidden="1" customHeight="1" thickBot="1">
      <c r="A880" s="185"/>
      <c r="B880" s="584"/>
      <c r="C880" s="224"/>
      <c r="D880" s="587"/>
      <c r="E880" s="587"/>
      <c r="F880" s="456"/>
      <c r="G880" s="456"/>
      <c r="H880" s="456"/>
      <c r="I880" s="456"/>
      <c r="J880" s="456"/>
      <c r="K880" s="456"/>
      <c r="L880" s="456"/>
      <c r="M880" s="456"/>
      <c r="N880" s="456"/>
      <c r="O880" s="456"/>
      <c r="P880" s="456"/>
      <c r="Q880" s="456"/>
      <c r="R880" s="456"/>
      <c r="S880" s="456"/>
      <c r="T880" s="456"/>
      <c r="U880" s="456"/>
      <c r="V880" s="456"/>
      <c r="W880" s="456"/>
      <c r="X880" s="456"/>
      <c r="Y880" s="456"/>
      <c r="Z880" s="456"/>
      <c r="AA880" s="456"/>
      <c r="AB880" s="456"/>
      <c r="AC880" s="456"/>
      <c r="AD880" s="456"/>
      <c r="AE880" s="457"/>
      <c r="AF880" s="457"/>
      <c r="AG880" s="457"/>
      <c r="AH880" s="457"/>
      <c r="AI880" s="457"/>
      <c r="AJ880" s="457"/>
      <c r="AK880" s="457"/>
      <c r="AL880" s="457"/>
      <c r="AM880" s="457"/>
      <c r="AN880" s="457"/>
      <c r="AO880" s="458"/>
      <c r="AQ880" s="84" t="s">
        <v>395</v>
      </c>
      <c r="AU880" s="459" t="str">
        <f t="shared" ca="1" si="177"/>
        <v>K</v>
      </c>
      <c r="AV880" s="459">
        <f t="shared" si="180"/>
        <v>875</v>
      </c>
      <c r="AW880" s="259" t="str">
        <f t="shared" ca="1" si="178"/>
        <v>K875</v>
      </c>
      <c r="AX880" s="268">
        <f t="shared" si="175"/>
        <v>7</v>
      </c>
      <c r="AY880" s="259" t="str">
        <f t="shared" ca="1" si="169"/>
        <v>8. Ownership - Capital Costs</v>
      </c>
      <c r="AZ880" s="268" t="s">
        <v>1214</v>
      </c>
      <c r="BA880" s="259" t="s">
        <v>1258</v>
      </c>
      <c r="BB880" s="259">
        <v>2025</v>
      </c>
      <c r="BC880" s="259" t="str">
        <f t="shared" ca="1" si="179"/>
        <v>7_K875_Major_maintenance_2025</v>
      </c>
      <c r="BD880" s="259" t="s">
        <v>540</v>
      </c>
      <c r="BE880" s="259"/>
      <c r="BF880" s="268" t="str">
        <f t="shared" si="176"/>
        <v>&gt;=0</v>
      </c>
      <c r="BG880" s="268" t="s">
        <v>85</v>
      </c>
      <c r="BH880" s="268" t="s">
        <v>85</v>
      </c>
    </row>
    <row r="881" spans="1:60" ht="13.5" hidden="1" customHeight="1" thickBot="1">
      <c r="A881" s="185"/>
      <c r="B881" s="584"/>
      <c r="C881" s="224"/>
      <c r="D881" s="587"/>
      <c r="E881" s="587"/>
      <c r="F881" s="456"/>
      <c r="G881" s="456"/>
      <c r="H881" s="456"/>
      <c r="I881" s="456"/>
      <c r="J881" s="456"/>
      <c r="K881" s="456"/>
      <c r="L881" s="456"/>
      <c r="M881" s="456"/>
      <c r="N881" s="456"/>
      <c r="O881" s="456"/>
      <c r="P881" s="456"/>
      <c r="Q881" s="456"/>
      <c r="R881" s="456"/>
      <c r="S881" s="456"/>
      <c r="T881" s="456"/>
      <c r="U881" s="456"/>
      <c r="V881" s="456"/>
      <c r="W881" s="456"/>
      <c r="X881" s="456"/>
      <c r="Y881" s="456"/>
      <c r="Z881" s="456"/>
      <c r="AA881" s="456"/>
      <c r="AB881" s="456"/>
      <c r="AC881" s="456"/>
      <c r="AD881" s="456"/>
      <c r="AE881" s="457"/>
      <c r="AF881" s="457"/>
      <c r="AG881" s="457"/>
      <c r="AH881" s="457"/>
      <c r="AI881" s="457"/>
      <c r="AJ881" s="457"/>
      <c r="AK881" s="457"/>
      <c r="AL881" s="457"/>
      <c r="AM881" s="457"/>
      <c r="AN881" s="457"/>
      <c r="AO881" s="458"/>
      <c r="AQ881" s="84" t="s">
        <v>395</v>
      </c>
      <c r="AU881" s="459" t="str">
        <f t="shared" ca="1" si="177"/>
        <v>L</v>
      </c>
      <c r="AV881" s="459">
        <f t="shared" si="180"/>
        <v>875</v>
      </c>
      <c r="AW881" s="259" t="str">
        <f t="shared" ca="1" si="178"/>
        <v>L875</v>
      </c>
      <c r="AX881" s="268">
        <f t="shared" si="175"/>
        <v>7</v>
      </c>
      <c r="AY881" s="259" t="str">
        <f t="shared" ca="1" si="169"/>
        <v>8. Ownership - Capital Costs</v>
      </c>
      <c r="AZ881" s="268" t="s">
        <v>1214</v>
      </c>
      <c r="BA881" s="259" t="s">
        <v>1258</v>
      </c>
      <c r="BB881" s="259">
        <v>2026</v>
      </c>
      <c r="BC881" s="259" t="str">
        <f t="shared" ca="1" si="179"/>
        <v>7_L875_Major_maintenance_2026</v>
      </c>
      <c r="BD881" s="259" t="s">
        <v>540</v>
      </c>
      <c r="BE881" s="259"/>
      <c r="BF881" s="268" t="str">
        <f t="shared" si="176"/>
        <v>&gt;=0</v>
      </c>
      <c r="BG881" s="268" t="s">
        <v>85</v>
      </c>
      <c r="BH881" s="268" t="s">
        <v>85</v>
      </c>
    </row>
    <row r="882" spans="1:60" ht="13.5" hidden="1" customHeight="1" thickBot="1">
      <c r="A882" s="185"/>
      <c r="B882" s="584"/>
      <c r="C882" s="224"/>
      <c r="D882" s="587"/>
      <c r="E882" s="587"/>
      <c r="F882" s="456"/>
      <c r="G882" s="456"/>
      <c r="H882" s="456"/>
      <c r="I882" s="456"/>
      <c r="J882" s="456"/>
      <c r="K882" s="456"/>
      <c r="L882" s="456"/>
      <c r="M882" s="456"/>
      <c r="N882" s="456"/>
      <c r="O882" s="456"/>
      <c r="P882" s="456"/>
      <c r="Q882" s="456"/>
      <c r="R882" s="456"/>
      <c r="S882" s="456"/>
      <c r="T882" s="456"/>
      <c r="U882" s="456"/>
      <c r="V882" s="456"/>
      <c r="W882" s="456"/>
      <c r="X882" s="456"/>
      <c r="Y882" s="456"/>
      <c r="Z882" s="456"/>
      <c r="AA882" s="456"/>
      <c r="AB882" s="456"/>
      <c r="AC882" s="456"/>
      <c r="AD882" s="456"/>
      <c r="AE882" s="457"/>
      <c r="AF882" s="457"/>
      <c r="AG882" s="457"/>
      <c r="AH882" s="457"/>
      <c r="AI882" s="457"/>
      <c r="AJ882" s="457"/>
      <c r="AK882" s="457"/>
      <c r="AL882" s="457"/>
      <c r="AM882" s="457"/>
      <c r="AN882" s="457"/>
      <c r="AO882" s="458"/>
      <c r="AQ882" s="84" t="s">
        <v>395</v>
      </c>
      <c r="AU882" s="459" t="str">
        <f t="shared" ca="1" si="177"/>
        <v>M</v>
      </c>
      <c r="AV882" s="459">
        <f t="shared" si="180"/>
        <v>875</v>
      </c>
      <c r="AW882" s="259" t="str">
        <f t="shared" ca="1" si="178"/>
        <v>M875</v>
      </c>
      <c r="AX882" s="268">
        <f t="shared" si="175"/>
        <v>7</v>
      </c>
      <c r="AY882" s="259" t="str">
        <f t="shared" ca="1" si="169"/>
        <v>8. Ownership - Capital Costs</v>
      </c>
      <c r="AZ882" s="268" t="s">
        <v>1214</v>
      </c>
      <c r="BA882" s="259" t="s">
        <v>1258</v>
      </c>
      <c r="BB882" s="259">
        <v>2027</v>
      </c>
      <c r="BC882" s="259" t="str">
        <f t="shared" ca="1" si="179"/>
        <v>7_M875_Major_maintenance_2027</v>
      </c>
      <c r="BD882" s="259" t="s">
        <v>540</v>
      </c>
      <c r="BE882" s="259"/>
      <c r="BF882" s="268" t="str">
        <f t="shared" si="176"/>
        <v>&gt;=0</v>
      </c>
      <c r="BG882" s="268" t="s">
        <v>85</v>
      </c>
      <c r="BH882" s="268" t="s">
        <v>85</v>
      </c>
    </row>
    <row r="883" spans="1:60" ht="13.5" hidden="1" customHeight="1" thickBot="1">
      <c r="A883" s="185"/>
      <c r="B883" s="584"/>
      <c r="C883" s="224"/>
      <c r="D883" s="587"/>
      <c r="E883" s="587"/>
      <c r="F883" s="456"/>
      <c r="G883" s="456"/>
      <c r="H883" s="456"/>
      <c r="I883" s="456"/>
      <c r="J883" s="456"/>
      <c r="K883" s="456"/>
      <c r="L883" s="456"/>
      <c r="M883" s="456"/>
      <c r="N883" s="456"/>
      <c r="O883" s="456"/>
      <c r="P883" s="456"/>
      <c r="Q883" s="456"/>
      <c r="R883" s="456"/>
      <c r="S883" s="456"/>
      <c r="T883" s="456"/>
      <c r="U883" s="456"/>
      <c r="V883" s="456"/>
      <c r="W883" s="456"/>
      <c r="X883" s="456"/>
      <c r="Y883" s="456"/>
      <c r="Z883" s="456"/>
      <c r="AA883" s="456"/>
      <c r="AB883" s="456"/>
      <c r="AC883" s="456"/>
      <c r="AD883" s="456"/>
      <c r="AE883" s="457"/>
      <c r="AF883" s="457"/>
      <c r="AG883" s="457"/>
      <c r="AH883" s="457"/>
      <c r="AI883" s="457"/>
      <c r="AJ883" s="457"/>
      <c r="AK883" s="457"/>
      <c r="AL883" s="457"/>
      <c r="AM883" s="457"/>
      <c r="AN883" s="457"/>
      <c r="AO883" s="458"/>
      <c r="AQ883" s="84" t="s">
        <v>395</v>
      </c>
      <c r="AU883" s="459" t="str">
        <f t="shared" ca="1" si="177"/>
        <v>N</v>
      </c>
      <c r="AV883" s="459">
        <f t="shared" si="180"/>
        <v>875</v>
      </c>
      <c r="AW883" s="259" t="str">
        <f t="shared" ca="1" si="178"/>
        <v>N875</v>
      </c>
      <c r="AX883" s="268">
        <f t="shared" si="175"/>
        <v>7</v>
      </c>
      <c r="AY883" s="259" t="str">
        <f t="shared" ca="1" si="169"/>
        <v>8. Ownership - Capital Costs</v>
      </c>
      <c r="AZ883" s="268" t="s">
        <v>1214</v>
      </c>
      <c r="BA883" s="259" t="s">
        <v>1258</v>
      </c>
      <c r="BB883" s="259">
        <v>2028</v>
      </c>
      <c r="BC883" s="259" t="str">
        <f t="shared" ca="1" si="179"/>
        <v>7_N875_Major_maintenance_2028</v>
      </c>
      <c r="BD883" s="259" t="s">
        <v>540</v>
      </c>
      <c r="BE883" s="259"/>
      <c r="BF883" s="268" t="str">
        <f t="shared" si="176"/>
        <v>&gt;=0</v>
      </c>
      <c r="BG883" s="268" t="s">
        <v>85</v>
      </c>
      <c r="BH883" s="268" t="s">
        <v>85</v>
      </c>
    </row>
    <row r="884" spans="1:60" ht="13.5" hidden="1" customHeight="1" thickBot="1">
      <c r="A884" s="185"/>
      <c r="B884" s="584"/>
      <c r="C884" s="224"/>
      <c r="D884" s="587"/>
      <c r="E884" s="587"/>
      <c r="F884" s="456"/>
      <c r="G884" s="456"/>
      <c r="H884" s="456"/>
      <c r="I884" s="456"/>
      <c r="J884" s="456"/>
      <c r="K884" s="456"/>
      <c r="L884" s="456"/>
      <c r="M884" s="456"/>
      <c r="N884" s="456"/>
      <c r="O884" s="456"/>
      <c r="P884" s="456"/>
      <c r="Q884" s="456"/>
      <c r="R884" s="456"/>
      <c r="S884" s="456"/>
      <c r="T884" s="456"/>
      <c r="U884" s="456"/>
      <c r="V884" s="456"/>
      <c r="W884" s="456"/>
      <c r="X884" s="456"/>
      <c r="Y884" s="456"/>
      <c r="Z884" s="456"/>
      <c r="AA884" s="456"/>
      <c r="AB884" s="456"/>
      <c r="AC884" s="456"/>
      <c r="AD884" s="456"/>
      <c r="AE884" s="457"/>
      <c r="AF884" s="457"/>
      <c r="AG884" s="457"/>
      <c r="AH884" s="457"/>
      <c r="AI884" s="457"/>
      <c r="AJ884" s="457"/>
      <c r="AK884" s="457"/>
      <c r="AL884" s="457"/>
      <c r="AM884" s="457"/>
      <c r="AN884" s="457"/>
      <c r="AO884" s="458"/>
      <c r="AQ884" s="84" t="s">
        <v>395</v>
      </c>
      <c r="AU884" s="459" t="str">
        <f t="shared" ca="1" si="177"/>
        <v>O</v>
      </c>
      <c r="AV884" s="459">
        <f t="shared" si="180"/>
        <v>875</v>
      </c>
      <c r="AW884" s="259" t="str">
        <f t="shared" ca="1" si="178"/>
        <v>O875</v>
      </c>
      <c r="AX884" s="268">
        <f t="shared" si="175"/>
        <v>7</v>
      </c>
      <c r="AY884" s="259" t="str">
        <f t="shared" ca="1" si="169"/>
        <v>8. Ownership - Capital Costs</v>
      </c>
      <c r="AZ884" s="268" t="s">
        <v>1214</v>
      </c>
      <c r="BA884" s="259" t="s">
        <v>1258</v>
      </c>
      <c r="BB884" s="259">
        <v>2029</v>
      </c>
      <c r="BC884" s="259" t="str">
        <f t="shared" ca="1" si="179"/>
        <v>7_O875_Major_maintenance_2029</v>
      </c>
      <c r="BD884" s="259" t="s">
        <v>540</v>
      </c>
      <c r="BE884" s="259"/>
      <c r="BF884" s="268" t="str">
        <f t="shared" si="176"/>
        <v>&gt;=0</v>
      </c>
      <c r="BG884" s="268" t="s">
        <v>85</v>
      </c>
      <c r="BH884" s="268" t="s">
        <v>85</v>
      </c>
    </row>
    <row r="885" spans="1:60" ht="13.5" hidden="1" customHeight="1" thickBot="1">
      <c r="A885" s="185"/>
      <c r="B885" s="584"/>
      <c r="C885" s="224"/>
      <c r="D885" s="587"/>
      <c r="E885" s="587"/>
      <c r="F885" s="456"/>
      <c r="G885" s="456"/>
      <c r="H885" s="456"/>
      <c r="I885" s="456"/>
      <c r="J885" s="456"/>
      <c r="K885" s="456"/>
      <c r="L885" s="456"/>
      <c r="M885" s="456"/>
      <c r="N885" s="456"/>
      <c r="O885" s="456"/>
      <c r="P885" s="456"/>
      <c r="Q885" s="456"/>
      <c r="R885" s="456"/>
      <c r="S885" s="456"/>
      <c r="T885" s="456"/>
      <c r="U885" s="456"/>
      <c r="V885" s="456"/>
      <c r="W885" s="456"/>
      <c r="X885" s="456"/>
      <c r="Y885" s="456"/>
      <c r="Z885" s="456"/>
      <c r="AA885" s="456"/>
      <c r="AB885" s="456"/>
      <c r="AC885" s="456"/>
      <c r="AD885" s="456"/>
      <c r="AE885" s="457"/>
      <c r="AF885" s="457"/>
      <c r="AG885" s="457"/>
      <c r="AH885" s="457"/>
      <c r="AI885" s="457"/>
      <c r="AJ885" s="457"/>
      <c r="AK885" s="457"/>
      <c r="AL885" s="457"/>
      <c r="AM885" s="457"/>
      <c r="AN885" s="457"/>
      <c r="AO885" s="458"/>
      <c r="AQ885" s="84" t="s">
        <v>395</v>
      </c>
      <c r="AU885" s="459" t="str">
        <f t="shared" ca="1" si="177"/>
        <v>P</v>
      </c>
      <c r="AV885" s="459">
        <f t="shared" si="180"/>
        <v>875</v>
      </c>
      <c r="AW885" s="259" t="str">
        <f t="shared" ca="1" si="178"/>
        <v>P875</v>
      </c>
      <c r="AX885" s="268">
        <f t="shared" si="175"/>
        <v>7</v>
      </c>
      <c r="AY885" s="259" t="str">
        <f t="shared" ca="1" si="169"/>
        <v>8. Ownership - Capital Costs</v>
      </c>
      <c r="AZ885" s="268" t="s">
        <v>1214</v>
      </c>
      <c r="BA885" s="259" t="s">
        <v>1258</v>
      </c>
      <c r="BB885" s="259">
        <v>2030</v>
      </c>
      <c r="BC885" s="259" t="str">
        <f t="shared" ca="1" si="179"/>
        <v>7_P875_Major_maintenance_2030</v>
      </c>
      <c r="BD885" s="259" t="s">
        <v>540</v>
      </c>
      <c r="BE885" s="259"/>
      <c r="BF885" s="268" t="str">
        <f t="shared" si="176"/>
        <v>&gt;=0</v>
      </c>
      <c r="BG885" s="268" t="s">
        <v>85</v>
      </c>
      <c r="BH885" s="268" t="s">
        <v>85</v>
      </c>
    </row>
    <row r="886" spans="1:60" ht="13.5" hidden="1" customHeight="1" thickBot="1">
      <c r="A886" s="185"/>
      <c r="B886" s="584"/>
      <c r="C886" s="224"/>
      <c r="D886" s="587"/>
      <c r="E886" s="587"/>
      <c r="F886" s="456"/>
      <c r="G886" s="456"/>
      <c r="H886" s="456"/>
      <c r="I886" s="456"/>
      <c r="J886" s="456"/>
      <c r="K886" s="456"/>
      <c r="L886" s="456"/>
      <c r="M886" s="456"/>
      <c r="N886" s="456"/>
      <c r="O886" s="456"/>
      <c r="P886" s="456"/>
      <c r="Q886" s="456"/>
      <c r="R886" s="456"/>
      <c r="S886" s="456"/>
      <c r="T886" s="456"/>
      <c r="U886" s="456"/>
      <c r="V886" s="456"/>
      <c r="W886" s="456"/>
      <c r="X886" s="456"/>
      <c r="Y886" s="456"/>
      <c r="Z886" s="456"/>
      <c r="AA886" s="456"/>
      <c r="AB886" s="456"/>
      <c r="AC886" s="456"/>
      <c r="AD886" s="456"/>
      <c r="AE886" s="457"/>
      <c r="AF886" s="457"/>
      <c r="AG886" s="457"/>
      <c r="AH886" s="457"/>
      <c r="AI886" s="457"/>
      <c r="AJ886" s="457"/>
      <c r="AK886" s="457"/>
      <c r="AL886" s="457"/>
      <c r="AM886" s="457"/>
      <c r="AN886" s="457"/>
      <c r="AO886" s="458"/>
      <c r="AQ886" s="84" t="s">
        <v>395</v>
      </c>
      <c r="AU886" s="459" t="str">
        <f t="shared" ca="1" si="177"/>
        <v>Q</v>
      </c>
      <c r="AV886" s="459">
        <f t="shared" si="180"/>
        <v>875</v>
      </c>
      <c r="AW886" s="259" t="str">
        <f t="shared" ca="1" si="178"/>
        <v>Q875</v>
      </c>
      <c r="AX886" s="268">
        <f t="shared" si="175"/>
        <v>7</v>
      </c>
      <c r="AY886" s="259" t="str">
        <f t="shared" ca="1" si="169"/>
        <v>8. Ownership - Capital Costs</v>
      </c>
      <c r="AZ886" s="268" t="s">
        <v>1214</v>
      </c>
      <c r="BA886" s="259" t="s">
        <v>1258</v>
      </c>
      <c r="BB886" s="259">
        <v>2031</v>
      </c>
      <c r="BC886" s="259" t="str">
        <f t="shared" ca="1" si="179"/>
        <v>7_Q875_Major_maintenance_2031</v>
      </c>
      <c r="BD886" s="259" t="s">
        <v>540</v>
      </c>
      <c r="BE886" s="259"/>
      <c r="BF886" s="268" t="str">
        <f t="shared" si="176"/>
        <v>&gt;=0</v>
      </c>
      <c r="BG886" s="268" t="s">
        <v>85</v>
      </c>
      <c r="BH886" s="268" t="s">
        <v>85</v>
      </c>
    </row>
    <row r="887" spans="1:60" ht="13.5" hidden="1" customHeight="1" thickBot="1">
      <c r="A887" s="185"/>
      <c r="B887" s="584"/>
      <c r="C887" s="224"/>
      <c r="D887" s="587"/>
      <c r="E887" s="587"/>
      <c r="F887" s="456"/>
      <c r="G887" s="456"/>
      <c r="H887" s="456"/>
      <c r="I887" s="456"/>
      <c r="J887" s="456"/>
      <c r="K887" s="456"/>
      <c r="L887" s="456"/>
      <c r="M887" s="456"/>
      <c r="N887" s="456"/>
      <c r="O887" s="456"/>
      <c r="P887" s="456"/>
      <c r="Q887" s="456"/>
      <c r="R887" s="456"/>
      <c r="S887" s="456"/>
      <c r="T887" s="456"/>
      <c r="U887" s="456"/>
      <c r="V887" s="456"/>
      <c r="W887" s="456"/>
      <c r="X887" s="456"/>
      <c r="Y887" s="456"/>
      <c r="Z887" s="456"/>
      <c r="AA887" s="456"/>
      <c r="AB887" s="456"/>
      <c r="AC887" s="456"/>
      <c r="AD887" s="456"/>
      <c r="AE887" s="457"/>
      <c r="AF887" s="457"/>
      <c r="AG887" s="457"/>
      <c r="AH887" s="457"/>
      <c r="AI887" s="457"/>
      <c r="AJ887" s="457"/>
      <c r="AK887" s="457"/>
      <c r="AL887" s="457"/>
      <c r="AM887" s="457"/>
      <c r="AN887" s="457"/>
      <c r="AO887" s="458"/>
      <c r="AQ887" s="84" t="s">
        <v>395</v>
      </c>
      <c r="AU887" s="459" t="str">
        <f t="shared" ca="1" si="177"/>
        <v>R</v>
      </c>
      <c r="AV887" s="459">
        <f t="shared" si="180"/>
        <v>875</v>
      </c>
      <c r="AW887" s="259" t="str">
        <f t="shared" ca="1" si="178"/>
        <v>R875</v>
      </c>
      <c r="AX887" s="268">
        <f t="shared" si="175"/>
        <v>7</v>
      </c>
      <c r="AY887" s="259" t="str">
        <f t="shared" ca="1" si="169"/>
        <v>8. Ownership - Capital Costs</v>
      </c>
      <c r="AZ887" s="268" t="s">
        <v>1214</v>
      </c>
      <c r="BA887" s="259" t="s">
        <v>1258</v>
      </c>
      <c r="BB887" s="259">
        <v>2032</v>
      </c>
      <c r="BC887" s="259" t="str">
        <f t="shared" ca="1" si="179"/>
        <v>7_R875_Major_maintenance_2032</v>
      </c>
      <c r="BD887" s="259" t="s">
        <v>540</v>
      </c>
      <c r="BE887" s="259"/>
      <c r="BF887" s="268" t="str">
        <f t="shared" si="176"/>
        <v>&gt;=0</v>
      </c>
      <c r="BG887" s="268" t="s">
        <v>85</v>
      </c>
      <c r="BH887" s="268" t="s">
        <v>85</v>
      </c>
    </row>
    <row r="888" spans="1:60" ht="13.5" hidden="1" customHeight="1" thickBot="1">
      <c r="A888" s="185"/>
      <c r="B888" s="584"/>
      <c r="C888" s="224"/>
      <c r="D888" s="587"/>
      <c r="E888" s="587"/>
      <c r="F888" s="456"/>
      <c r="G888" s="456"/>
      <c r="H888" s="456"/>
      <c r="I888" s="456"/>
      <c r="J888" s="456"/>
      <c r="K888" s="456"/>
      <c r="L888" s="456"/>
      <c r="M888" s="456"/>
      <c r="N888" s="456"/>
      <c r="O888" s="456"/>
      <c r="P888" s="456"/>
      <c r="Q888" s="456"/>
      <c r="R888" s="456"/>
      <c r="S888" s="456"/>
      <c r="T888" s="456"/>
      <c r="U888" s="456"/>
      <c r="V888" s="456"/>
      <c r="W888" s="456"/>
      <c r="X888" s="456"/>
      <c r="Y888" s="456"/>
      <c r="Z888" s="456"/>
      <c r="AA888" s="456"/>
      <c r="AB888" s="456"/>
      <c r="AC888" s="456"/>
      <c r="AD888" s="456"/>
      <c r="AE888" s="457"/>
      <c r="AF888" s="457"/>
      <c r="AG888" s="457"/>
      <c r="AH888" s="457"/>
      <c r="AI888" s="457"/>
      <c r="AJ888" s="457"/>
      <c r="AK888" s="457"/>
      <c r="AL888" s="457"/>
      <c r="AM888" s="457"/>
      <c r="AN888" s="457"/>
      <c r="AO888" s="458"/>
      <c r="AQ888" s="84" t="s">
        <v>395</v>
      </c>
      <c r="AU888" s="459" t="str">
        <f t="shared" ca="1" si="177"/>
        <v>S</v>
      </c>
      <c r="AV888" s="459">
        <f t="shared" si="180"/>
        <v>875</v>
      </c>
      <c r="AW888" s="259" t="str">
        <f t="shared" ca="1" si="178"/>
        <v>S875</v>
      </c>
      <c r="AX888" s="268">
        <f t="shared" si="175"/>
        <v>7</v>
      </c>
      <c r="AY888" s="259" t="str">
        <f t="shared" ca="1" si="169"/>
        <v>8. Ownership - Capital Costs</v>
      </c>
      <c r="AZ888" s="268" t="s">
        <v>1214</v>
      </c>
      <c r="BA888" s="259" t="s">
        <v>1258</v>
      </c>
      <c r="BB888" s="259">
        <v>2033</v>
      </c>
      <c r="BC888" s="259" t="str">
        <f t="shared" ca="1" si="179"/>
        <v>7_S875_Major_maintenance_2033</v>
      </c>
      <c r="BD888" s="259" t="s">
        <v>540</v>
      </c>
      <c r="BE888" s="259"/>
      <c r="BF888" s="268" t="str">
        <f t="shared" si="176"/>
        <v>&gt;=0</v>
      </c>
      <c r="BG888" s="268" t="s">
        <v>85</v>
      </c>
      <c r="BH888" s="268" t="s">
        <v>85</v>
      </c>
    </row>
    <row r="889" spans="1:60" ht="13.5" hidden="1" customHeight="1" thickBot="1">
      <c r="A889" s="185"/>
      <c r="B889" s="584"/>
      <c r="C889" s="224"/>
      <c r="D889" s="587"/>
      <c r="E889" s="587"/>
      <c r="F889" s="456"/>
      <c r="G889" s="456"/>
      <c r="H889" s="456"/>
      <c r="I889" s="456"/>
      <c r="J889" s="456"/>
      <c r="K889" s="456"/>
      <c r="L889" s="456"/>
      <c r="M889" s="456"/>
      <c r="N889" s="456"/>
      <c r="O889" s="456"/>
      <c r="P889" s="456"/>
      <c r="Q889" s="456"/>
      <c r="R889" s="456"/>
      <c r="S889" s="456"/>
      <c r="T889" s="456"/>
      <c r="U889" s="456"/>
      <c r="V889" s="456"/>
      <c r="W889" s="456"/>
      <c r="X889" s="456"/>
      <c r="Y889" s="456"/>
      <c r="Z889" s="456"/>
      <c r="AA889" s="456"/>
      <c r="AB889" s="456"/>
      <c r="AC889" s="456"/>
      <c r="AD889" s="456"/>
      <c r="AE889" s="457"/>
      <c r="AF889" s="457"/>
      <c r="AG889" s="457"/>
      <c r="AH889" s="457"/>
      <c r="AI889" s="457"/>
      <c r="AJ889" s="457"/>
      <c r="AK889" s="457"/>
      <c r="AL889" s="457"/>
      <c r="AM889" s="457"/>
      <c r="AN889" s="457"/>
      <c r="AO889" s="458"/>
      <c r="AQ889" s="84" t="s">
        <v>395</v>
      </c>
      <c r="AU889" s="459" t="str">
        <f t="shared" ca="1" si="177"/>
        <v>T</v>
      </c>
      <c r="AV889" s="459">
        <f t="shared" si="180"/>
        <v>875</v>
      </c>
      <c r="AW889" s="259" t="str">
        <f t="shared" ca="1" si="178"/>
        <v>T875</v>
      </c>
      <c r="AX889" s="268">
        <f t="shared" si="175"/>
        <v>7</v>
      </c>
      <c r="AY889" s="259" t="str">
        <f t="shared" ca="1" si="169"/>
        <v>8. Ownership - Capital Costs</v>
      </c>
      <c r="AZ889" s="268" t="s">
        <v>1214</v>
      </c>
      <c r="BA889" s="259" t="s">
        <v>1258</v>
      </c>
      <c r="BB889" s="259">
        <v>2034</v>
      </c>
      <c r="BC889" s="259" t="str">
        <f t="shared" ca="1" si="179"/>
        <v>7_T875_Major_maintenance_2034</v>
      </c>
      <c r="BD889" s="259" t="s">
        <v>540</v>
      </c>
      <c r="BE889" s="259"/>
      <c r="BF889" s="268" t="str">
        <f t="shared" si="176"/>
        <v>&gt;=0</v>
      </c>
      <c r="BG889" s="268" t="s">
        <v>85</v>
      </c>
      <c r="BH889" s="268" t="s">
        <v>85</v>
      </c>
    </row>
    <row r="890" spans="1:60" ht="13.5" hidden="1" customHeight="1" thickBot="1">
      <c r="A890" s="185"/>
      <c r="B890" s="584"/>
      <c r="C890" s="224"/>
      <c r="D890" s="587"/>
      <c r="E890" s="587"/>
      <c r="F890" s="456"/>
      <c r="G890" s="456"/>
      <c r="H890" s="456"/>
      <c r="I890" s="456"/>
      <c r="J890" s="456"/>
      <c r="K890" s="456"/>
      <c r="L890" s="456"/>
      <c r="M890" s="456"/>
      <c r="N890" s="456"/>
      <c r="O890" s="456"/>
      <c r="P890" s="456"/>
      <c r="Q890" s="456"/>
      <c r="R890" s="456"/>
      <c r="S890" s="456"/>
      <c r="T890" s="456"/>
      <c r="U890" s="456"/>
      <c r="V890" s="456"/>
      <c r="W890" s="456"/>
      <c r="X890" s="456"/>
      <c r="Y890" s="456"/>
      <c r="Z890" s="456"/>
      <c r="AA890" s="456"/>
      <c r="AB890" s="456"/>
      <c r="AC890" s="456"/>
      <c r="AD890" s="456"/>
      <c r="AE890" s="457"/>
      <c r="AF890" s="457"/>
      <c r="AG890" s="457"/>
      <c r="AH890" s="457"/>
      <c r="AI890" s="457"/>
      <c r="AJ890" s="457"/>
      <c r="AK890" s="457"/>
      <c r="AL890" s="457"/>
      <c r="AM890" s="457"/>
      <c r="AN890" s="457"/>
      <c r="AO890" s="458"/>
      <c r="AQ890" s="84" t="s">
        <v>395</v>
      </c>
      <c r="AU890" s="459" t="str">
        <f t="shared" ca="1" si="177"/>
        <v>U</v>
      </c>
      <c r="AV890" s="459">
        <f t="shared" si="180"/>
        <v>875</v>
      </c>
      <c r="AW890" s="259" t="str">
        <f t="shared" ca="1" si="178"/>
        <v>U875</v>
      </c>
      <c r="AX890" s="268">
        <f t="shared" si="175"/>
        <v>7</v>
      </c>
      <c r="AY890" s="259" t="str">
        <f t="shared" ca="1" si="169"/>
        <v>8. Ownership - Capital Costs</v>
      </c>
      <c r="AZ890" s="268" t="s">
        <v>1214</v>
      </c>
      <c r="BA890" s="259" t="s">
        <v>1258</v>
      </c>
      <c r="BB890" s="259">
        <v>2035</v>
      </c>
      <c r="BC890" s="259" t="str">
        <f t="shared" ca="1" si="179"/>
        <v>7_U875_Major_maintenance_2035</v>
      </c>
      <c r="BD890" s="259" t="s">
        <v>540</v>
      </c>
      <c r="BE890" s="259"/>
      <c r="BF890" s="268" t="str">
        <f t="shared" si="176"/>
        <v>&gt;=0</v>
      </c>
      <c r="BG890" s="268" t="s">
        <v>85</v>
      </c>
      <c r="BH890" s="268" t="s">
        <v>85</v>
      </c>
    </row>
    <row r="891" spans="1:60" ht="13.5" hidden="1" customHeight="1" thickBot="1">
      <c r="A891" s="185"/>
      <c r="B891" s="584"/>
      <c r="C891" s="224"/>
      <c r="D891" s="587"/>
      <c r="E891" s="587"/>
      <c r="F891" s="456"/>
      <c r="G891" s="456"/>
      <c r="H891" s="456"/>
      <c r="I891" s="456"/>
      <c r="J891" s="456"/>
      <c r="K891" s="456"/>
      <c r="L891" s="456"/>
      <c r="M891" s="456"/>
      <c r="N891" s="456"/>
      <c r="O891" s="456"/>
      <c r="P891" s="456"/>
      <c r="Q891" s="456"/>
      <c r="R891" s="456"/>
      <c r="S891" s="456"/>
      <c r="T891" s="456"/>
      <c r="U891" s="456"/>
      <c r="V891" s="456"/>
      <c r="W891" s="456"/>
      <c r="X891" s="456"/>
      <c r="Y891" s="456"/>
      <c r="Z891" s="456"/>
      <c r="AA891" s="456"/>
      <c r="AB891" s="456"/>
      <c r="AC891" s="456"/>
      <c r="AD891" s="456"/>
      <c r="AE891" s="457"/>
      <c r="AF891" s="457"/>
      <c r="AG891" s="457"/>
      <c r="AH891" s="457"/>
      <c r="AI891" s="457"/>
      <c r="AJ891" s="457"/>
      <c r="AK891" s="457"/>
      <c r="AL891" s="457"/>
      <c r="AM891" s="457"/>
      <c r="AN891" s="457"/>
      <c r="AO891" s="458"/>
      <c r="AQ891" s="84" t="s">
        <v>395</v>
      </c>
      <c r="AU891" s="459" t="str">
        <f t="shared" ca="1" si="177"/>
        <v>V</v>
      </c>
      <c r="AV891" s="459">
        <f t="shared" si="180"/>
        <v>875</v>
      </c>
      <c r="AW891" s="259" t="str">
        <f t="shared" ca="1" si="178"/>
        <v>V875</v>
      </c>
      <c r="AX891" s="268">
        <f t="shared" si="175"/>
        <v>7</v>
      </c>
      <c r="AY891" s="259" t="str">
        <f t="shared" ca="1" si="169"/>
        <v>8. Ownership - Capital Costs</v>
      </c>
      <c r="AZ891" s="268" t="s">
        <v>1214</v>
      </c>
      <c r="BA891" s="259" t="s">
        <v>1258</v>
      </c>
      <c r="BB891" s="259">
        <v>2036</v>
      </c>
      <c r="BC891" s="259" t="str">
        <f t="shared" ca="1" si="179"/>
        <v>7_V875_Major_maintenance_2036</v>
      </c>
      <c r="BD891" s="259" t="s">
        <v>540</v>
      </c>
      <c r="BE891" s="259"/>
      <c r="BF891" s="268" t="str">
        <f t="shared" si="176"/>
        <v>&gt;=0</v>
      </c>
      <c r="BG891" s="268" t="s">
        <v>85</v>
      </c>
      <c r="BH891" s="268" t="s">
        <v>85</v>
      </c>
    </row>
    <row r="892" spans="1:60" ht="13.5" hidden="1" customHeight="1" thickBot="1">
      <c r="A892" s="185"/>
      <c r="B892" s="584"/>
      <c r="C892" s="224"/>
      <c r="D892" s="587"/>
      <c r="E892" s="587"/>
      <c r="F892" s="456"/>
      <c r="G892" s="456"/>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457"/>
      <c r="AF892" s="457"/>
      <c r="AG892" s="457"/>
      <c r="AH892" s="457"/>
      <c r="AI892" s="457"/>
      <c r="AJ892" s="457"/>
      <c r="AK892" s="457"/>
      <c r="AL892" s="457"/>
      <c r="AM892" s="457"/>
      <c r="AN892" s="457"/>
      <c r="AO892" s="458"/>
      <c r="AQ892" s="84" t="s">
        <v>395</v>
      </c>
      <c r="AU892" s="459" t="str">
        <f t="shared" ca="1" si="177"/>
        <v>W</v>
      </c>
      <c r="AV892" s="459">
        <f t="shared" si="180"/>
        <v>875</v>
      </c>
      <c r="AW892" s="259" t="str">
        <f t="shared" ca="1" si="178"/>
        <v>W875</v>
      </c>
      <c r="AX892" s="268">
        <f t="shared" si="175"/>
        <v>7</v>
      </c>
      <c r="AY892" s="259" t="str">
        <f t="shared" ca="1" si="169"/>
        <v>8. Ownership - Capital Costs</v>
      </c>
      <c r="AZ892" s="268" t="s">
        <v>1214</v>
      </c>
      <c r="BA892" s="259" t="s">
        <v>1258</v>
      </c>
      <c r="BB892" s="259">
        <v>2037</v>
      </c>
      <c r="BC892" s="259" t="str">
        <f t="shared" ca="1" si="179"/>
        <v>7_W875_Major_maintenance_2037</v>
      </c>
      <c r="BD892" s="259" t="s">
        <v>540</v>
      </c>
      <c r="BE892" s="259"/>
      <c r="BF892" s="268" t="str">
        <f t="shared" si="176"/>
        <v>&gt;=0</v>
      </c>
      <c r="BG892" s="268" t="s">
        <v>85</v>
      </c>
      <c r="BH892" s="268" t="s">
        <v>85</v>
      </c>
    </row>
    <row r="893" spans="1:60" ht="13.5" hidden="1" customHeight="1" thickBot="1">
      <c r="A893" s="185"/>
      <c r="B893" s="584"/>
      <c r="C893" s="224"/>
      <c r="D893" s="587"/>
      <c r="E893" s="587"/>
      <c r="F893" s="456"/>
      <c r="G893" s="456"/>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457"/>
      <c r="AF893" s="457"/>
      <c r="AG893" s="457"/>
      <c r="AH893" s="457"/>
      <c r="AI893" s="457"/>
      <c r="AJ893" s="457"/>
      <c r="AK893" s="457"/>
      <c r="AL893" s="457"/>
      <c r="AM893" s="457"/>
      <c r="AN893" s="457"/>
      <c r="AO893" s="458"/>
      <c r="AQ893" s="84" t="s">
        <v>395</v>
      </c>
      <c r="AU893" s="459" t="str">
        <f t="shared" ca="1" si="177"/>
        <v>X</v>
      </c>
      <c r="AV893" s="459">
        <f t="shared" si="180"/>
        <v>875</v>
      </c>
      <c r="AW893" s="259" t="str">
        <f t="shared" ca="1" si="178"/>
        <v>X875</v>
      </c>
      <c r="AX893" s="268">
        <f t="shared" si="175"/>
        <v>7</v>
      </c>
      <c r="AY893" s="259" t="str">
        <f t="shared" ca="1" si="169"/>
        <v>8. Ownership - Capital Costs</v>
      </c>
      <c r="AZ893" s="268" t="s">
        <v>1214</v>
      </c>
      <c r="BA893" s="259" t="s">
        <v>1258</v>
      </c>
      <c r="BB893" s="259">
        <v>2038</v>
      </c>
      <c r="BC893" s="259" t="str">
        <f t="shared" ca="1" si="179"/>
        <v>7_X875_Major_maintenance_2038</v>
      </c>
      <c r="BD893" s="259" t="s">
        <v>540</v>
      </c>
      <c r="BE893" s="259"/>
      <c r="BF893" s="268" t="str">
        <f t="shared" si="176"/>
        <v>&gt;=0</v>
      </c>
      <c r="BG893" s="268" t="s">
        <v>85</v>
      </c>
      <c r="BH893" s="268" t="s">
        <v>85</v>
      </c>
    </row>
    <row r="894" spans="1:60" ht="13.5" hidden="1" customHeight="1" thickBot="1">
      <c r="A894" s="185"/>
      <c r="B894" s="584"/>
      <c r="C894" s="224"/>
      <c r="D894" s="587"/>
      <c r="E894" s="587"/>
      <c r="F894" s="456"/>
      <c r="G894" s="456"/>
      <c r="H894" s="456"/>
      <c r="I894" s="456"/>
      <c r="J894" s="456"/>
      <c r="K894" s="456"/>
      <c r="L894" s="456"/>
      <c r="M894" s="456"/>
      <c r="N894" s="456"/>
      <c r="O894" s="456"/>
      <c r="P894" s="456"/>
      <c r="Q894" s="456"/>
      <c r="R894" s="456"/>
      <c r="S894" s="456"/>
      <c r="T894" s="456"/>
      <c r="U894" s="456"/>
      <c r="V894" s="456"/>
      <c r="W894" s="456"/>
      <c r="X894" s="456"/>
      <c r="Y894" s="456"/>
      <c r="Z894" s="456"/>
      <c r="AA894" s="456"/>
      <c r="AB894" s="456"/>
      <c r="AC894" s="456"/>
      <c r="AD894" s="456"/>
      <c r="AE894" s="457"/>
      <c r="AF894" s="457"/>
      <c r="AG894" s="457"/>
      <c r="AH894" s="457"/>
      <c r="AI894" s="457"/>
      <c r="AJ894" s="457"/>
      <c r="AK894" s="457"/>
      <c r="AL894" s="457"/>
      <c r="AM894" s="457"/>
      <c r="AN894" s="457"/>
      <c r="AO894" s="458"/>
      <c r="AQ894" s="84" t="s">
        <v>395</v>
      </c>
      <c r="AU894" s="459" t="str">
        <f t="shared" ca="1" si="177"/>
        <v>Y</v>
      </c>
      <c r="AV894" s="459">
        <f t="shared" si="180"/>
        <v>875</v>
      </c>
      <c r="AW894" s="259" t="str">
        <f t="shared" ca="1" si="178"/>
        <v>Y875</v>
      </c>
      <c r="AX894" s="268">
        <f t="shared" si="175"/>
        <v>7</v>
      </c>
      <c r="AY894" s="259" t="str">
        <f t="shared" ca="1" si="169"/>
        <v>8. Ownership - Capital Costs</v>
      </c>
      <c r="AZ894" s="268" t="s">
        <v>1214</v>
      </c>
      <c r="BA894" s="259" t="s">
        <v>1258</v>
      </c>
      <c r="BB894" s="259">
        <v>2039</v>
      </c>
      <c r="BC894" s="259" t="str">
        <f t="shared" ca="1" si="179"/>
        <v>7_Y875_Major_maintenance_2039</v>
      </c>
      <c r="BD894" s="259" t="s">
        <v>540</v>
      </c>
      <c r="BE894" s="259"/>
      <c r="BF894" s="268" t="str">
        <f t="shared" si="176"/>
        <v>&gt;=0</v>
      </c>
      <c r="BG894" s="268" t="s">
        <v>85</v>
      </c>
      <c r="BH894" s="268" t="s">
        <v>85</v>
      </c>
    </row>
    <row r="895" spans="1:60" ht="13.5" hidden="1" customHeight="1" thickBot="1">
      <c r="A895" s="185"/>
      <c r="B895" s="584"/>
      <c r="C895" s="224"/>
      <c r="D895" s="587"/>
      <c r="E895" s="587"/>
      <c r="F895" s="456"/>
      <c r="G895" s="456"/>
      <c r="H895" s="456"/>
      <c r="I895" s="456"/>
      <c r="J895" s="456"/>
      <c r="K895" s="456"/>
      <c r="L895" s="456"/>
      <c r="M895" s="456"/>
      <c r="N895" s="456"/>
      <c r="O895" s="456"/>
      <c r="P895" s="456"/>
      <c r="Q895" s="456"/>
      <c r="R895" s="456"/>
      <c r="S895" s="456"/>
      <c r="T895" s="456"/>
      <c r="U895" s="456"/>
      <c r="V895" s="456"/>
      <c r="W895" s="456"/>
      <c r="X895" s="456"/>
      <c r="Y895" s="456"/>
      <c r="Z895" s="456"/>
      <c r="AA895" s="456"/>
      <c r="AB895" s="456"/>
      <c r="AC895" s="456"/>
      <c r="AD895" s="456"/>
      <c r="AE895" s="457"/>
      <c r="AF895" s="457"/>
      <c r="AG895" s="457"/>
      <c r="AH895" s="457"/>
      <c r="AI895" s="457"/>
      <c r="AJ895" s="457"/>
      <c r="AK895" s="457"/>
      <c r="AL895" s="457"/>
      <c r="AM895" s="457"/>
      <c r="AN895" s="457"/>
      <c r="AO895" s="458"/>
      <c r="AQ895" s="84" t="s">
        <v>395</v>
      </c>
      <c r="AU895" s="459" t="str">
        <f t="shared" ca="1" si="177"/>
        <v>Z</v>
      </c>
      <c r="AV895" s="459">
        <f t="shared" si="180"/>
        <v>875</v>
      </c>
      <c r="AW895" s="259" t="str">
        <f t="shared" ca="1" si="178"/>
        <v>Z875</v>
      </c>
      <c r="AX895" s="268">
        <f t="shared" si="175"/>
        <v>7</v>
      </c>
      <c r="AY895" s="259" t="str">
        <f t="shared" ca="1" si="169"/>
        <v>8. Ownership - Capital Costs</v>
      </c>
      <c r="AZ895" s="268" t="s">
        <v>1214</v>
      </c>
      <c r="BA895" s="259" t="s">
        <v>1258</v>
      </c>
      <c r="BB895" s="259">
        <v>2040</v>
      </c>
      <c r="BC895" s="259" t="str">
        <f t="shared" ca="1" si="179"/>
        <v>7_Z875_Major_maintenance_2040</v>
      </c>
      <c r="BD895" s="259" t="s">
        <v>540</v>
      </c>
      <c r="BE895" s="259"/>
      <c r="BF895" s="268" t="str">
        <f t="shared" si="176"/>
        <v>&gt;=0</v>
      </c>
      <c r="BG895" s="268" t="s">
        <v>85</v>
      </c>
      <c r="BH895" s="268" t="s">
        <v>85</v>
      </c>
    </row>
    <row r="896" spans="1:60" ht="13.5" hidden="1" customHeight="1" thickBot="1">
      <c r="A896" s="185"/>
      <c r="B896" s="584"/>
      <c r="C896" s="224"/>
      <c r="D896" s="587"/>
      <c r="E896" s="587"/>
      <c r="F896" s="456"/>
      <c r="G896" s="456"/>
      <c r="H896" s="456"/>
      <c r="I896" s="456"/>
      <c r="J896" s="456"/>
      <c r="K896" s="456"/>
      <c r="L896" s="456"/>
      <c r="M896" s="456"/>
      <c r="N896" s="456"/>
      <c r="O896" s="456"/>
      <c r="P896" s="456"/>
      <c r="Q896" s="456"/>
      <c r="R896" s="456"/>
      <c r="S896" s="456"/>
      <c r="T896" s="456"/>
      <c r="U896" s="456"/>
      <c r="V896" s="456"/>
      <c r="W896" s="456"/>
      <c r="X896" s="456"/>
      <c r="Y896" s="456"/>
      <c r="Z896" s="456"/>
      <c r="AA896" s="456"/>
      <c r="AB896" s="456"/>
      <c r="AC896" s="456"/>
      <c r="AD896" s="456"/>
      <c r="AE896" s="457"/>
      <c r="AF896" s="457"/>
      <c r="AG896" s="457"/>
      <c r="AH896" s="457"/>
      <c r="AI896" s="457"/>
      <c r="AJ896" s="457"/>
      <c r="AK896" s="457"/>
      <c r="AL896" s="457"/>
      <c r="AM896" s="457"/>
      <c r="AN896" s="457"/>
      <c r="AO896" s="458"/>
      <c r="AQ896" s="84" t="s">
        <v>395</v>
      </c>
      <c r="AU896" s="459" t="str">
        <f t="shared" ca="1" si="177"/>
        <v>AA</v>
      </c>
      <c r="AV896" s="459">
        <f t="shared" si="180"/>
        <v>875</v>
      </c>
      <c r="AW896" s="259" t="str">
        <f t="shared" ca="1" si="178"/>
        <v>AA875</v>
      </c>
      <c r="AX896" s="268">
        <f t="shared" si="175"/>
        <v>7</v>
      </c>
      <c r="AY896" s="259" t="str">
        <f t="shared" ca="1" si="169"/>
        <v>8. Ownership - Capital Costs</v>
      </c>
      <c r="AZ896" s="268" t="s">
        <v>1214</v>
      </c>
      <c r="BA896" s="259" t="s">
        <v>1258</v>
      </c>
      <c r="BB896" s="259">
        <v>2041</v>
      </c>
      <c r="BC896" s="259" t="str">
        <f t="shared" ca="1" si="179"/>
        <v>7_AA875_Major_maintenance_2041</v>
      </c>
      <c r="BD896" s="259" t="s">
        <v>540</v>
      </c>
      <c r="BE896" s="259"/>
      <c r="BF896" s="268" t="str">
        <f t="shared" si="176"/>
        <v>&gt;=0</v>
      </c>
      <c r="BG896" s="268" t="s">
        <v>85</v>
      </c>
      <c r="BH896" s="268" t="s">
        <v>85</v>
      </c>
    </row>
    <row r="897" spans="1:60" ht="13.5" hidden="1" customHeight="1" thickBot="1">
      <c r="A897" s="185"/>
      <c r="B897" s="584"/>
      <c r="C897" s="224"/>
      <c r="D897" s="587"/>
      <c r="E897" s="587"/>
      <c r="F897" s="456"/>
      <c r="G897" s="456"/>
      <c r="H897" s="456"/>
      <c r="I897" s="456"/>
      <c r="J897" s="456"/>
      <c r="K897" s="456"/>
      <c r="L897" s="456"/>
      <c r="M897" s="456"/>
      <c r="N897" s="456"/>
      <c r="O897" s="456"/>
      <c r="P897" s="456"/>
      <c r="Q897" s="456"/>
      <c r="R897" s="456"/>
      <c r="S897" s="456"/>
      <c r="T897" s="456"/>
      <c r="U897" s="456"/>
      <c r="V897" s="456"/>
      <c r="W897" s="456"/>
      <c r="X897" s="456"/>
      <c r="Y897" s="456"/>
      <c r="Z897" s="456"/>
      <c r="AA897" s="456"/>
      <c r="AB897" s="456"/>
      <c r="AC897" s="456"/>
      <c r="AD897" s="456"/>
      <c r="AE897" s="457"/>
      <c r="AF897" s="457"/>
      <c r="AG897" s="457"/>
      <c r="AH897" s="457"/>
      <c r="AI897" s="457"/>
      <c r="AJ897" s="457"/>
      <c r="AK897" s="457"/>
      <c r="AL897" s="457"/>
      <c r="AM897" s="457"/>
      <c r="AN897" s="457"/>
      <c r="AO897" s="458"/>
      <c r="AQ897" s="84" t="s">
        <v>395</v>
      </c>
      <c r="AU897" s="459" t="str">
        <f t="shared" ca="1" si="177"/>
        <v>AB</v>
      </c>
      <c r="AV897" s="459">
        <f t="shared" si="180"/>
        <v>875</v>
      </c>
      <c r="AW897" s="259" t="str">
        <f t="shared" ca="1" si="178"/>
        <v>AB875</v>
      </c>
      <c r="AX897" s="268">
        <f t="shared" si="175"/>
        <v>7</v>
      </c>
      <c r="AY897" s="259" t="str">
        <f t="shared" ca="1" si="169"/>
        <v>8. Ownership - Capital Costs</v>
      </c>
      <c r="AZ897" s="268" t="s">
        <v>1214</v>
      </c>
      <c r="BA897" s="259" t="s">
        <v>1258</v>
      </c>
      <c r="BB897" s="259">
        <v>2042</v>
      </c>
      <c r="BC897" s="259" t="str">
        <f t="shared" ca="1" si="179"/>
        <v>7_AB875_Major_maintenance_2042</v>
      </c>
      <c r="BD897" s="259" t="s">
        <v>540</v>
      </c>
      <c r="BE897" s="259"/>
      <c r="BF897" s="268" t="str">
        <f t="shared" si="176"/>
        <v>&gt;=0</v>
      </c>
      <c r="BG897" s="268" t="s">
        <v>85</v>
      </c>
      <c r="BH897" s="268" t="s">
        <v>85</v>
      </c>
    </row>
    <row r="898" spans="1:60" ht="13.5" hidden="1" customHeight="1" thickBot="1">
      <c r="A898" s="185"/>
      <c r="B898" s="584"/>
      <c r="C898" s="224"/>
      <c r="D898" s="587"/>
      <c r="E898" s="587"/>
      <c r="F898" s="456"/>
      <c r="G898" s="456"/>
      <c r="H898" s="456"/>
      <c r="I898" s="456"/>
      <c r="J898" s="456"/>
      <c r="K898" s="456"/>
      <c r="L898" s="456"/>
      <c r="M898" s="456"/>
      <c r="N898" s="456"/>
      <c r="O898" s="456"/>
      <c r="P898" s="456"/>
      <c r="Q898" s="456"/>
      <c r="R898" s="456"/>
      <c r="S898" s="456"/>
      <c r="T898" s="456"/>
      <c r="U898" s="456"/>
      <c r="V898" s="456"/>
      <c r="W898" s="456"/>
      <c r="X898" s="456"/>
      <c r="Y898" s="456"/>
      <c r="Z898" s="456"/>
      <c r="AA898" s="456"/>
      <c r="AB898" s="456"/>
      <c r="AC898" s="456"/>
      <c r="AD898" s="456"/>
      <c r="AE898" s="457"/>
      <c r="AF898" s="457"/>
      <c r="AG898" s="457"/>
      <c r="AH898" s="457"/>
      <c r="AI898" s="457"/>
      <c r="AJ898" s="457"/>
      <c r="AK898" s="457"/>
      <c r="AL898" s="457"/>
      <c r="AM898" s="457"/>
      <c r="AN898" s="457"/>
      <c r="AO898" s="458"/>
      <c r="AQ898" s="84" t="s">
        <v>395</v>
      </c>
      <c r="AU898" s="459" t="str">
        <f t="shared" ca="1" si="177"/>
        <v>AC</v>
      </c>
      <c r="AV898" s="459">
        <f t="shared" si="180"/>
        <v>875</v>
      </c>
      <c r="AW898" s="259" t="str">
        <f t="shared" ca="1" si="178"/>
        <v>AC875</v>
      </c>
      <c r="AX898" s="268">
        <f t="shared" si="175"/>
        <v>7</v>
      </c>
      <c r="AY898" s="259" t="str">
        <f t="shared" ca="1" si="169"/>
        <v>8. Ownership - Capital Costs</v>
      </c>
      <c r="AZ898" s="268" t="s">
        <v>1214</v>
      </c>
      <c r="BA898" s="259" t="s">
        <v>1258</v>
      </c>
      <c r="BB898" s="259">
        <v>2043</v>
      </c>
      <c r="BC898" s="259" t="str">
        <f t="shared" ca="1" si="179"/>
        <v>7_AC875_Major_maintenance_2043</v>
      </c>
      <c r="BD898" s="259" t="s">
        <v>540</v>
      </c>
      <c r="BE898" s="259"/>
      <c r="BF898" s="268" t="str">
        <f t="shared" si="176"/>
        <v>&gt;=0</v>
      </c>
      <c r="BG898" s="268" t="s">
        <v>85</v>
      </c>
      <c r="BH898" s="268" t="s">
        <v>85</v>
      </c>
    </row>
    <row r="899" spans="1:60" ht="13.5" hidden="1" customHeight="1" thickBot="1">
      <c r="A899" s="185"/>
      <c r="B899" s="584"/>
      <c r="C899" s="224"/>
      <c r="D899" s="587"/>
      <c r="E899" s="587"/>
      <c r="F899" s="456"/>
      <c r="G899" s="456"/>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457"/>
      <c r="AF899" s="457"/>
      <c r="AG899" s="457"/>
      <c r="AH899" s="457"/>
      <c r="AI899" s="457"/>
      <c r="AJ899" s="457"/>
      <c r="AK899" s="457"/>
      <c r="AL899" s="457"/>
      <c r="AM899" s="457"/>
      <c r="AN899" s="457"/>
      <c r="AO899" s="458"/>
      <c r="AQ899" s="84" t="s">
        <v>395</v>
      </c>
      <c r="AU899" s="459" t="str">
        <f t="shared" ca="1" si="177"/>
        <v>AD</v>
      </c>
      <c r="AV899" s="459">
        <f t="shared" si="180"/>
        <v>875</v>
      </c>
      <c r="AW899" s="259" t="str">
        <f t="shared" ca="1" si="178"/>
        <v>AD875</v>
      </c>
      <c r="AX899" s="268">
        <f t="shared" si="175"/>
        <v>7</v>
      </c>
      <c r="AY899" s="259" t="str">
        <f t="shared" ca="1" si="169"/>
        <v>8. Ownership - Capital Costs</v>
      </c>
      <c r="AZ899" s="268" t="s">
        <v>1214</v>
      </c>
      <c r="BA899" s="259" t="s">
        <v>1258</v>
      </c>
      <c r="BB899" s="259">
        <v>2044</v>
      </c>
      <c r="BC899" s="259" t="str">
        <f t="shared" ca="1" si="179"/>
        <v>7_AD875_Major_maintenance_2044</v>
      </c>
      <c r="BD899" s="259" t="s">
        <v>540</v>
      </c>
      <c r="BE899" s="259"/>
      <c r="BF899" s="268" t="str">
        <f t="shared" si="176"/>
        <v>&gt;=0</v>
      </c>
      <c r="BG899" s="268" t="s">
        <v>85</v>
      </c>
      <c r="BH899" s="268" t="s">
        <v>85</v>
      </c>
    </row>
    <row r="900" spans="1:60" ht="13.5" hidden="1" customHeight="1" thickBot="1">
      <c r="A900" s="185"/>
      <c r="B900" s="584"/>
      <c r="C900" s="224"/>
      <c r="D900" s="587"/>
      <c r="E900" s="587"/>
      <c r="F900" s="456"/>
      <c r="G900" s="456"/>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457"/>
      <c r="AF900" s="457"/>
      <c r="AG900" s="457"/>
      <c r="AH900" s="457"/>
      <c r="AI900" s="457"/>
      <c r="AJ900" s="457"/>
      <c r="AK900" s="457"/>
      <c r="AL900" s="457"/>
      <c r="AM900" s="457"/>
      <c r="AN900" s="457"/>
      <c r="AO900" s="458"/>
      <c r="AQ900" s="84" t="s">
        <v>395</v>
      </c>
      <c r="AU900" s="459" t="str">
        <f t="shared" ca="1" si="177"/>
        <v>AE</v>
      </c>
      <c r="AV900" s="459">
        <f t="shared" si="180"/>
        <v>875</v>
      </c>
      <c r="AW900" s="259" t="str">
        <f t="shared" ca="1" si="178"/>
        <v>AE875</v>
      </c>
      <c r="AX900" s="268">
        <f t="shared" si="175"/>
        <v>7</v>
      </c>
      <c r="AY900" s="259" t="str">
        <f t="shared" ca="1" si="169"/>
        <v>8. Ownership - Capital Costs</v>
      </c>
      <c r="AZ900" s="268" t="s">
        <v>1214</v>
      </c>
      <c r="BA900" s="259" t="s">
        <v>1258</v>
      </c>
      <c r="BB900" s="259">
        <v>2045</v>
      </c>
      <c r="BC900" s="259" t="str">
        <f t="shared" ca="1" si="179"/>
        <v>7_AE875_Major_maintenance_2045</v>
      </c>
      <c r="BD900" s="259" t="s">
        <v>540</v>
      </c>
      <c r="BE900" s="259"/>
      <c r="BF900" s="268" t="str">
        <f t="shared" si="176"/>
        <v>&gt;=0</v>
      </c>
      <c r="BG900" s="268" t="s">
        <v>85</v>
      </c>
      <c r="BH900" s="268" t="s">
        <v>85</v>
      </c>
    </row>
    <row r="901" spans="1:60" ht="13.5" hidden="1" customHeight="1" thickBot="1">
      <c r="A901" s="185"/>
      <c r="B901" s="584"/>
      <c r="C901" s="224"/>
      <c r="D901" s="587"/>
      <c r="E901" s="587"/>
      <c r="F901" s="456"/>
      <c r="G901" s="456"/>
      <c r="H901" s="456"/>
      <c r="I901" s="456"/>
      <c r="J901" s="456"/>
      <c r="K901" s="456"/>
      <c r="L901" s="456"/>
      <c r="M901" s="456"/>
      <c r="N901" s="456"/>
      <c r="O901" s="456"/>
      <c r="P901" s="456"/>
      <c r="Q901" s="456"/>
      <c r="R901" s="456"/>
      <c r="S901" s="456"/>
      <c r="T901" s="456"/>
      <c r="U901" s="456"/>
      <c r="V901" s="456"/>
      <c r="W901" s="456"/>
      <c r="X901" s="456"/>
      <c r="Y901" s="456"/>
      <c r="Z901" s="456"/>
      <c r="AA901" s="456"/>
      <c r="AB901" s="456"/>
      <c r="AC901" s="456"/>
      <c r="AD901" s="456"/>
      <c r="AE901" s="457"/>
      <c r="AF901" s="457"/>
      <c r="AG901" s="457"/>
      <c r="AH901" s="457"/>
      <c r="AI901" s="457"/>
      <c r="AJ901" s="457"/>
      <c r="AK901" s="457"/>
      <c r="AL901" s="457"/>
      <c r="AM901" s="457"/>
      <c r="AN901" s="457"/>
      <c r="AO901" s="458"/>
      <c r="AQ901" s="84" t="s">
        <v>395</v>
      </c>
      <c r="AU901" s="459" t="str">
        <f t="shared" ca="1" si="177"/>
        <v>AF</v>
      </c>
      <c r="AV901" s="459">
        <f t="shared" si="180"/>
        <v>875</v>
      </c>
      <c r="AW901" s="259" t="str">
        <f t="shared" ca="1" si="178"/>
        <v>AF875</v>
      </c>
      <c r="AX901" s="268">
        <f t="shared" si="175"/>
        <v>7</v>
      </c>
      <c r="AY901" s="259" t="str">
        <f t="shared" ca="1" si="169"/>
        <v>8. Ownership - Capital Costs</v>
      </c>
      <c r="AZ901" s="268" t="s">
        <v>1214</v>
      </c>
      <c r="BA901" s="259" t="s">
        <v>1258</v>
      </c>
      <c r="BB901" s="259">
        <v>2046</v>
      </c>
      <c r="BC901" s="259" t="str">
        <f t="shared" ca="1" si="179"/>
        <v>7_AF875_Major_maintenance_2046</v>
      </c>
      <c r="BD901" s="259" t="s">
        <v>540</v>
      </c>
      <c r="BE901" s="259"/>
      <c r="BF901" s="268" t="str">
        <f t="shared" si="176"/>
        <v>&gt;=0</v>
      </c>
      <c r="BG901" s="268" t="s">
        <v>85</v>
      </c>
      <c r="BH901" s="268" t="s">
        <v>85</v>
      </c>
    </row>
    <row r="902" spans="1:60" ht="13.5" hidden="1" customHeight="1" thickBot="1">
      <c r="A902" s="185"/>
      <c r="B902" s="584"/>
      <c r="C902" s="224"/>
      <c r="D902" s="587"/>
      <c r="E902" s="587"/>
      <c r="F902" s="456"/>
      <c r="G902" s="456"/>
      <c r="H902" s="456"/>
      <c r="I902" s="456"/>
      <c r="J902" s="456"/>
      <c r="K902" s="456"/>
      <c r="L902" s="456"/>
      <c r="M902" s="456"/>
      <c r="N902" s="456"/>
      <c r="O902" s="456"/>
      <c r="P902" s="456"/>
      <c r="Q902" s="456"/>
      <c r="R902" s="456"/>
      <c r="S902" s="456"/>
      <c r="T902" s="456"/>
      <c r="U902" s="456"/>
      <c r="V902" s="456"/>
      <c r="W902" s="456"/>
      <c r="X902" s="456"/>
      <c r="Y902" s="456"/>
      <c r="Z902" s="456"/>
      <c r="AA902" s="456"/>
      <c r="AB902" s="456"/>
      <c r="AC902" s="456"/>
      <c r="AD902" s="456"/>
      <c r="AE902" s="457"/>
      <c r="AF902" s="457"/>
      <c r="AG902" s="457"/>
      <c r="AH902" s="457"/>
      <c r="AI902" s="457"/>
      <c r="AJ902" s="457"/>
      <c r="AK902" s="457"/>
      <c r="AL902" s="457"/>
      <c r="AM902" s="457"/>
      <c r="AN902" s="457"/>
      <c r="AO902" s="458"/>
      <c r="AQ902" s="84" t="s">
        <v>395</v>
      </c>
      <c r="AU902" s="459" t="str">
        <f t="shared" ca="1" si="177"/>
        <v>AG</v>
      </c>
      <c r="AV902" s="459">
        <f t="shared" si="180"/>
        <v>875</v>
      </c>
      <c r="AW902" s="259" t="str">
        <f t="shared" ca="1" si="178"/>
        <v>AG875</v>
      </c>
      <c r="AX902" s="268">
        <f t="shared" si="175"/>
        <v>7</v>
      </c>
      <c r="AY902" s="259" t="str">
        <f t="shared" ca="1" si="169"/>
        <v>8. Ownership - Capital Costs</v>
      </c>
      <c r="AZ902" s="268" t="s">
        <v>1214</v>
      </c>
      <c r="BA902" s="259" t="s">
        <v>1258</v>
      </c>
      <c r="BB902" s="259">
        <v>2047</v>
      </c>
      <c r="BC902" s="259" t="str">
        <f t="shared" ca="1" si="179"/>
        <v>7_AG875_Major_maintenance_2047</v>
      </c>
      <c r="BD902" s="259" t="s">
        <v>540</v>
      </c>
      <c r="BE902" s="259"/>
      <c r="BF902" s="268" t="str">
        <f t="shared" si="176"/>
        <v>&gt;=0</v>
      </c>
      <c r="BG902" s="268" t="s">
        <v>85</v>
      </c>
      <c r="BH902" s="268" t="s">
        <v>85</v>
      </c>
    </row>
    <row r="903" spans="1:60" ht="13.5" hidden="1" customHeight="1" thickBot="1">
      <c r="A903" s="185"/>
      <c r="B903" s="584"/>
      <c r="C903" s="224"/>
      <c r="D903" s="587"/>
      <c r="E903" s="587"/>
      <c r="F903" s="456"/>
      <c r="G903" s="456"/>
      <c r="H903" s="456"/>
      <c r="I903" s="456"/>
      <c r="J903" s="456"/>
      <c r="K903" s="456"/>
      <c r="L903" s="456"/>
      <c r="M903" s="456"/>
      <c r="N903" s="456"/>
      <c r="O903" s="456"/>
      <c r="P903" s="456"/>
      <c r="Q903" s="456"/>
      <c r="R903" s="456"/>
      <c r="S903" s="456"/>
      <c r="T903" s="456"/>
      <c r="U903" s="456"/>
      <c r="V903" s="456"/>
      <c r="W903" s="456"/>
      <c r="X903" s="456"/>
      <c r="Y903" s="456"/>
      <c r="Z903" s="456"/>
      <c r="AA903" s="456"/>
      <c r="AB903" s="456"/>
      <c r="AC903" s="456"/>
      <c r="AD903" s="456"/>
      <c r="AE903" s="457"/>
      <c r="AF903" s="457"/>
      <c r="AG903" s="457"/>
      <c r="AH903" s="457"/>
      <c r="AI903" s="457"/>
      <c r="AJ903" s="457"/>
      <c r="AK903" s="457"/>
      <c r="AL903" s="457"/>
      <c r="AM903" s="457"/>
      <c r="AN903" s="457"/>
      <c r="AO903" s="458"/>
      <c r="AQ903" s="84" t="s">
        <v>395</v>
      </c>
      <c r="AU903" s="459" t="str">
        <f t="shared" ca="1" si="177"/>
        <v>AH</v>
      </c>
      <c r="AV903" s="459">
        <f t="shared" si="180"/>
        <v>875</v>
      </c>
      <c r="AW903" s="259" t="str">
        <f t="shared" ca="1" si="178"/>
        <v>AH875</v>
      </c>
      <c r="AX903" s="268">
        <f t="shared" si="175"/>
        <v>7</v>
      </c>
      <c r="AY903" s="259" t="str">
        <f t="shared" ref="AY903:AY966" ca="1" si="181">MID(CELL("filename",AX903),FIND("]",CELL("filename",AX903))+1,256)</f>
        <v>8. Ownership - Capital Costs</v>
      </c>
      <c r="AZ903" s="268" t="s">
        <v>1214</v>
      </c>
      <c r="BA903" s="259" t="s">
        <v>1258</v>
      </c>
      <c r="BB903" s="259">
        <v>2048</v>
      </c>
      <c r="BC903" s="259" t="str">
        <f t="shared" ca="1" si="179"/>
        <v>7_AH875_Major_maintenance_2048</v>
      </c>
      <c r="BD903" s="259" t="s">
        <v>540</v>
      </c>
      <c r="BE903" s="259"/>
      <c r="BF903" s="268" t="str">
        <f t="shared" si="176"/>
        <v>&gt;=0</v>
      </c>
      <c r="BG903" s="268" t="s">
        <v>85</v>
      </c>
      <c r="BH903" s="268" t="s">
        <v>85</v>
      </c>
    </row>
    <row r="904" spans="1:60" ht="13.5" hidden="1" customHeight="1" thickBot="1">
      <c r="A904" s="185"/>
      <c r="B904" s="584"/>
      <c r="C904" s="224"/>
      <c r="D904" s="587"/>
      <c r="E904" s="587"/>
      <c r="F904" s="456"/>
      <c r="G904" s="456"/>
      <c r="H904" s="456"/>
      <c r="I904" s="456"/>
      <c r="J904" s="456"/>
      <c r="K904" s="456"/>
      <c r="L904" s="456"/>
      <c r="M904" s="456"/>
      <c r="N904" s="456"/>
      <c r="O904" s="456"/>
      <c r="P904" s="456"/>
      <c r="Q904" s="456"/>
      <c r="R904" s="456"/>
      <c r="S904" s="456"/>
      <c r="T904" s="456"/>
      <c r="U904" s="456"/>
      <c r="V904" s="456"/>
      <c r="W904" s="456"/>
      <c r="X904" s="456"/>
      <c r="Y904" s="456"/>
      <c r="Z904" s="456"/>
      <c r="AA904" s="456"/>
      <c r="AB904" s="456"/>
      <c r="AC904" s="456"/>
      <c r="AD904" s="456"/>
      <c r="AE904" s="457"/>
      <c r="AF904" s="457"/>
      <c r="AG904" s="457"/>
      <c r="AH904" s="457"/>
      <c r="AI904" s="457"/>
      <c r="AJ904" s="457"/>
      <c r="AK904" s="457"/>
      <c r="AL904" s="457"/>
      <c r="AM904" s="457"/>
      <c r="AN904" s="457"/>
      <c r="AO904" s="458"/>
      <c r="AQ904" s="84" t="s">
        <v>395</v>
      </c>
      <c r="AU904" s="459" t="str">
        <f t="shared" ca="1" si="177"/>
        <v>AI</v>
      </c>
      <c r="AV904" s="459">
        <f t="shared" si="180"/>
        <v>875</v>
      </c>
      <c r="AW904" s="259" t="str">
        <f t="shared" ca="1" si="178"/>
        <v>AI875</v>
      </c>
      <c r="AX904" s="268">
        <f t="shared" si="175"/>
        <v>7</v>
      </c>
      <c r="AY904" s="259" t="str">
        <f t="shared" ca="1" si="181"/>
        <v>8. Ownership - Capital Costs</v>
      </c>
      <c r="AZ904" s="268" t="s">
        <v>1214</v>
      </c>
      <c r="BA904" s="259" t="s">
        <v>1258</v>
      </c>
      <c r="BB904" s="259">
        <v>2049</v>
      </c>
      <c r="BC904" s="259" t="str">
        <f t="shared" ca="1" si="179"/>
        <v>7_AI875_Major_maintenance_2049</v>
      </c>
      <c r="BD904" s="259" t="s">
        <v>540</v>
      </c>
      <c r="BE904" s="259"/>
      <c r="BF904" s="268" t="str">
        <f t="shared" si="176"/>
        <v>&gt;=0</v>
      </c>
      <c r="BG904" s="268" t="s">
        <v>85</v>
      </c>
      <c r="BH904" s="268" t="s">
        <v>85</v>
      </c>
    </row>
    <row r="905" spans="1:60" ht="13.5" hidden="1" customHeight="1" thickBot="1">
      <c r="A905" s="185"/>
      <c r="B905" s="584"/>
      <c r="C905" s="224"/>
      <c r="D905" s="587"/>
      <c r="E905" s="587"/>
      <c r="F905" s="456"/>
      <c r="G905" s="456"/>
      <c r="H905" s="456"/>
      <c r="I905" s="456"/>
      <c r="J905" s="456"/>
      <c r="K905" s="456"/>
      <c r="L905" s="456"/>
      <c r="M905" s="456"/>
      <c r="N905" s="456"/>
      <c r="O905" s="456"/>
      <c r="P905" s="456"/>
      <c r="Q905" s="456"/>
      <c r="R905" s="456"/>
      <c r="S905" s="456"/>
      <c r="T905" s="456"/>
      <c r="U905" s="456"/>
      <c r="V905" s="456"/>
      <c r="W905" s="456"/>
      <c r="X905" s="456"/>
      <c r="Y905" s="456"/>
      <c r="Z905" s="456"/>
      <c r="AA905" s="456"/>
      <c r="AB905" s="456"/>
      <c r="AC905" s="456"/>
      <c r="AD905" s="456"/>
      <c r="AE905" s="457"/>
      <c r="AF905" s="457"/>
      <c r="AG905" s="457"/>
      <c r="AH905" s="457"/>
      <c r="AI905" s="457"/>
      <c r="AJ905" s="457"/>
      <c r="AK905" s="457"/>
      <c r="AL905" s="457"/>
      <c r="AM905" s="457"/>
      <c r="AN905" s="457"/>
      <c r="AO905" s="458"/>
      <c r="AQ905" s="84" t="s">
        <v>395</v>
      </c>
      <c r="AU905" s="459" t="str">
        <f t="shared" ca="1" si="177"/>
        <v>AJ</v>
      </c>
      <c r="AV905" s="459">
        <f t="shared" si="180"/>
        <v>875</v>
      </c>
      <c r="AW905" s="259" t="str">
        <f t="shared" ca="1" si="178"/>
        <v>AJ875</v>
      </c>
      <c r="AX905" s="268">
        <f t="shared" si="175"/>
        <v>7</v>
      </c>
      <c r="AY905" s="259" t="str">
        <f t="shared" ca="1" si="181"/>
        <v>8. Ownership - Capital Costs</v>
      </c>
      <c r="AZ905" s="268" t="s">
        <v>1214</v>
      </c>
      <c r="BA905" s="259" t="s">
        <v>1258</v>
      </c>
      <c r="BB905" s="259">
        <v>2050</v>
      </c>
      <c r="BC905" s="259" t="str">
        <f t="shared" ca="1" si="179"/>
        <v>7_AJ875_Major_maintenance_2050</v>
      </c>
      <c r="BD905" s="259" t="s">
        <v>540</v>
      </c>
      <c r="BE905" s="259"/>
      <c r="BF905" s="268" t="str">
        <f t="shared" si="176"/>
        <v>&gt;=0</v>
      </c>
      <c r="BG905" s="268" t="s">
        <v>85</v>
      </c>
      <c r="BH905" s="268" t="s">
        <v>85</v>
      </c>
    </row>
    <row r="906" spans="1:60" ht="13.5" hidden="1" customHeight="1" thickBot="1">
      <c r="A906" s="185"/>
      <c r="B906" s="584"/>
      <c r="C906" s="224"/>
      <c r="D906" s="587"/>
      <c r="E906" s="587"/>
      <c r="F906" s="456"/>
      <c r="G906" s="456"/>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457"/>
      <c r="AF906" s="457"/>
      <c r="AG906" s="457"/>
      <c r="AH906" s="457"/>
      <c r="AI906" s="457"/>
      <c r="AJ906" s="457"/>
      <c r="AK906" s="457"/>
      <c r="AL906" s="457"/>
      <c r="AM906" s="457"/>
      <c r="AN906" s="457"/>
      <c r="AO906" s="458"/>
      <c r="AQ906" s="84" t="s">
        <v>395</v>
      </c>
      <c r="AU906" s="459" t="str">
        <f t="shared" ca="1" si="177"/>
        <v>AK</v>
      </c>
      <c r="AV906" s="459">
        <f t="shared" si="180"/>
        <v>875</v>
      </c>
      <c r="AW906" s="259" t="str">
        <f t="shared" ca="1" si="178"/>
        <v>AK875</v>
      </c>
      <c r="AX906" s="268">
        <f t="shared" si="175"/>
        <v>7</v>
      </c>
      <c r="AY906" s="259" t="str">
        <f t="shared" ca="1" si="181"/>
        <v>8. Ownership - Capital Costs</v>
      </c>
      <c r="AZ906" s="268" t="s">
        <v>1214</v>
      </c>
      <c r="BA906" s="259" t="s">
        <v>1258</v>
      </c>
      <c r="BB906" s="259">
        <v>2051</v>
      </c>
      <c r="BC906" s="259" t="str">
        <f t="shared" ca="1" si="179"/>
        <v>7_AK875_Major_maintenance_2051</v>
      </c>
      <c r="BD906" s="259" t="s">
        <v>540</v>
      </c>
      <c r="BE906" s="259"/>
      <c r="BF906" s="268" t="str">
        <f t="shared" si="176"/>
        <v>&gt;=0</v>
      </c>
      <c r="BG906" s="268" t="s">
        <v>85</v>
      </c>
      <c r="BH906" s="268" t="s">
        <v>85</v>
      </c>
    </row>
    <row r="907" spans="1:60" ht="13.5" hidden="1" customHeight="1" thickBot="1">
      <c r="A907" s="185"/>
      <c r="B907" s="584"/>
      <c r="C907" s="224"/>
      <c r="D907" s="587"/>
      <c r="E907" s="587"/>
      <c r="F907" s="456"/>
      <c r="G907" s="456"/>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457"/>
      <c r="AF907" s="457"/>
      <c r="AG907" s="457"/>
      <c r="AH907" s="457"/>
      <c r="AI907" s="457"/>
      <c r="AJ907" s="457"/>
      <c r="AK907" s="457"/>
      <c r="AL907" s="457"/>
      <c r="AM907" s="457"/>
      <c r="AN907" s="457"/>
      <c r="AO907" s="458"/>
      <c r="AQ907" s="84" t="s">
        <v>395</v>
      </c>
      <c r="AU907" s="459" t="str">
        <f t="shared" ca="1" si="177"/>
        <v>AL</v>
      </c>
      <c r="AV907" s="459">
        <f t="shared" si="180"/>
        <v>875</v>
      </c>
      <c r="AW907" s="259" t="str">
        <f t="shared" ca="1" si="178"/>
        <v>AL875</v>
      </c>
      <c r="AX907" s="268">
        <f t="shared" si="175"/>
        <v>7</v>
      </c>
      <c r="AY907" s="259" t="str">
        <f t="shared" ca="1" si="181"/>
        <v>8. Ownership - Capital Costs</v>
      </c>
      <c r="AZ907" s="268" t="s">
        <v>1214</v>
      </c>
      <c r="BA907" s="259" t="s">
        <v>1258</v>
      </c>
      <c r="BB907" s="259">
        <v>2052</v>
      </c>
      <c r="BC907" s="259" t="str">
        <f t="shared" ca="1" si="179"/>
        <v>7_AL875_Major_maintenance_2052</v>
      </c>
      <c r="BD907" s="259" t="s">
        <v>540</v>
      </c>
      <c r="BE907" s="259"/>
      <c r="BF907" s="268" t="str">
        <f t="shared" si="176"/>
        <v>&gt;=0</v>
      </c>
      <c r="BG907" s="268" t="s">
        <v>85</v>
      </c>
      <c r="BH907" s="268" t="s">
        <v>85</v>
      </c>
    </row>
    <row r="908" spans="1:60" ht="13.5" hidden="1" customHeight="1" thickBot="1">
      <c r="A908" s="185"/>
      <c r="B908" s="584"/>
      <c r="C908" s="224"/>
      <c r="D908" s="587"/>
      <c r="E908" s="587"/>
      <c r="F908" s="456"/>
      <c r="G908" s="456"/>
      <c r="H908" s="456"/>
      <c r="I908" s="456"/>
      <c r="J908" s="456"/>
      <c r="K908" s="456"/>
      <c r="L908" s="456"/>
      <c r="M908" s="456"/>
      <c r="N908" s="456"/>
      <c r="O908" s="456"/>
      <c r="P908" s="456"/>
      <c r="Q908" s="456"/>
      <c r="R908" s="456"/>
      <c r="S908" s="456"/>
      <c r="T908" s="456"/>
      <c r="U908" s="456"/>
      <c r="V908" s="456"/>
      <c r="W908" s="456"/>
      <c r="X908" s="456"/>
      <c r="Y908" s="456"/>
      <c r="Z908" s="456"/>
      <c r="AA908" s="456"/>
      <c r="AB908" s="456"/>
      <c r="AC908" s="456"/>
      <c r="AD908" s="456"/>
      <c r="AE908" s="457"/>
      <c r="AF908" s="457"/>
      <c r="AG908" s="457"/>
      <c r="AH908" s="457"/>
      <c r="AI908" s="457"/>
      <c r="AJ908" s="457"/>
      <c r="AK908" s="457"/>
      <c r="AL908" s="457"/>
      <c r="AM908" s="457"/>
      <c r="AN908" s="457"/>
      <c r="AO908" s="458"/>
      <c r="AQ908" s="84" t="s">
        <v>395</v>
      </c>
      <c r="AU908" s="459" t="str">
        <f t="shared" ca="1" si="177"/>
        <v>AM</v>
      </c>
      <c r="AV908" s="459">
        <f t="shared" si="180"/>
        <v>875</v>
      </c>
      <c r="AW908" s="259" t="str">
        <f t="shared" ca="1" si="178"/>
        <v>AM875</v>
      </c>
      <c r="AX908" s="268">
        <f t="shared" si="175"/>
        <v>7</v>
      </c>
      <c r="AY908" s="259" t="str">
        <f t="shared" ca="1" si="181"/>
        <v>8. Ownership - Capital Costs</v>
      </c>
      <c r="AZ908" s="268" t="s">
        <v>1214</v>
      </c>
      <c r="BA908" s="259" t="s">
        <v>1258</v>
      </c>
      <c r="BB908" s="259">
        <v>2053</v>
      </c>
      <c r="BC908" s="259" t="str">
        <f t="shared" ca="1" si="179"/>
        <v>7_AM875_Major_maintenance_2053</v>
      </c>
      <c r="BD908" s="259" t="s">
        <v>540</v>
      </c>
      <c r="BE908" s="259"/>
      <c r="BF908" s="268" t="str">
        <f t="shared" si="176"/>
        <v>&gt;=0</v>
      </c>
      <c r="BG908" s="268" t="s">
        <v>85</v>
      </c>
      <c r="BH908" s="268" t="s">
        <v>85</v>
      </c>
    </row>
    <row r="909" spans="1:60" ht="13.5" hidden="1" customHeight="1" thickBot="1">
      <c r="A909" s="185"/>
      <c r="B909" s="584"/>
      <c r="C909" s="224"/>
      <c r="D909" s="587"/>
      <c r="E909" s="587"/>
      <c r="F909" s="456"/>
      <c r="G909" s="456"/>
      <c r="H909" s="456"/>
      <c r="I909" s="456"/>
      <c r="J909" s="456"/>
      <c r="K909" s="456"/>
      <c r="L909" s="456"/>
      <c r="M909" s="456"/>
      <c r="N909" s="456"/>
      <c r="O909" s="456"/>
      <c r="P909" s="456"/>
      <c r="Q909" s="456"/>
      <c r="R909" s="456"/>
      <c r="S909" s="456"/>
      <c r="T909" s="456"/>
      <c r="U909" s="456"/>
      <c r="V909" s="456"/>
      <c r="W909" s="456"/>
      <c r="X909" s="456"/>
      <c r="Y909" s="456"/>
      <c r="Z909" s="456"/>
      <c r="AA909" s="456"/>
      <c r="AB909" s="456"/>
      <c r="AC909" s="456"/>
      <c r="AD909" s="456"/>
      <c r="AE909" s="457"/>
      <c r="AF909" s="457"/>
      <c r="AG909" s="457"/>
      <c r="AH909" s="457"/>
      <c r="AI909" s="457"/>
      <c r="AJ909" s="457"/>
      <c r="AK909" s="457"/>
      <c r="AL909" s="457"/>
      <c r="AM909" s="457"/>
      <c r="AN909" s="457"/>
      <c r="AO909" s="458"/>
      <c r="AQ909" s="84" t="s">
        <v>395</v>
      </c>
      <c r="AU909" s="459" t="str">
        <f t="shared" ca="1" si="177"/>
        <v>AN</v>
      </c>
      <c r="AV909" s="459">
        <f t="shared" si="180"/>
        <v>875</v>
      </c>
      <c r="AW909" s="259" t="str">
        <f t="shared" ca="1" si="178"/>
        <v>AN875</v>
      </c>
      <c r="AX909" s="268">
        <f t="shared" si="175"/>
        <v>7</v>
      </c>
      <c r="AY909" s="259" t="str">
        <f t="shared" ca="1" si="181"/>
        <v>8. Ownership - Capital Costs</v>
      </c>
      <c r="AZ909" s="268" t="s">
        <v>1214</v>
      </c>
      <c r="BA909" s="259" t="s">
        <v>1258</v>
      </c>
      <c r="BB909" s="259">
        <v>2054</v>
      </c>
      <c r="BC909" s="259" t="str">
        <f t="shared" ca="1" si="179"/>
        <v>7_AN875_Major_maintenance_2054</v>
      </c>
      <c r="BD909" s="259" t="s">
        <v>540</v>
      </c>
      <c r="BE909" s="259"/>
      <c r="BF909" s="268" t="str">
        <f t="shared" si="176"/>
        <v>&gt;=0</v>
      </c>
      <c r="BG909" s="268" t="s">
        <v>85</v>
      </c>
      <c r="BH909" s="268" t="s">
        <v>85</v>
      </c>
    </row>
    <row r="910" spans="1:60" ht="13.5" hidden="1" customHeight="1" thickBot="1">
      <c r="A910" s="185"/>
      <c r="B910" s="584"/>
      <c r="C910" s="224"/>
      <c r="D910" s="587"/>
      <c r="E910" s="587"/>
      <c r="F910" s="456"/>
      <c r="G910" s="456"/>
      <c r="H910" s="456"/>
      <c r="I910" s="456"/>
      <c r="J910" s="456"/>
      <c r="K910" s="456"/>
      <c r="L910" s="456"/>
      <c r="M910" s="456"/>
      <c r="N910" s="456"/>
      <c r="O910" s="456"/>
      <c r="P910" s="456"/>
      <c r="Q910" s="456"/>
      <c r="R910" s="456"/>
      <c r="S910" s="456"/>
      <c r="T910" s="456"/>
      <c r="U910" s="456"/>
      <c r="V910" s="456"/>
      <c r="W910" s="456"/>
      <c r="X910" s="456"/>
      <c r="Y910" s="456"/>
      <c r="Z910" s="456"/>
      <c r="AA910" s="456"/>
      <c r="AB910" s="456"/>
      <c r="AC910" s="456"/>
      <c r="AD910" s="456"/>
      <c r="AE910" s="457"/>
      <c r="AF910" s="457"/>
      <c r="AG910" s="457"/>
      <c r="AH910" s="457"/>
      <c r="AI910" s="457"/>
      <c r="AJ910" s="457"/>
      <c r="AK910" s="457"/>
      <c r="AL910" s="457"/>
      <c r="AM910" s="457"/>
      <c r="AN910" s="457"/>
      <c r="AO910" s="458"/>
      <c r="AQ910" s="84" t="s">
        <v>395</v>
      </c>
      <c r="AU910" s="459" t="str">
        <f t="shared" ca="1" si="177"/>
        <v>AO</v>
      </c>
      <c r="AV910" s="459">
        <f t="shared" si="180"/>
        <v>875</v>
      </c>
      <c r="AW910" s="259" t="str">
        <f t="shared" ca="1" si="178"/>
        <v>AO875</v>
      </c>
      <c r="AX910" s="268">
        <v>7</v>
      </c>
      <c r="AY910" s="259" t="str">
        <f t="shared" ca="1" si="181"/>
        <v>8. Ownership - Capital Costs</v>
      </c>
      <c r="AZ910" s="268" t="s">
        <v>1214</v>
      </c>
      <c r="BA910" s="259" t="s">
        <v>1258</v>
      </c>
      <c r="BB910" s="259" t="s">
        <v>1216</v>
      </c>
      <c r="BC910" s="259" t="str">
        <f t="shared" ca="1" si="179"/>
        <v>7_AO875_Major_maintenance_Additional_Info</v>
      </c>
      <c r="BD910" s="268" t="s">
        <v>223</v>
      </c>
      <c r="BE910" s="268">
        <v>100</v>
      </c>
      <c r="BG910" s="268" t="s">
        <v>85</v>
      </c>
      <c r="BH910" s="268" t="s">
        <v>85</v>
      </c>
    </row>
    <row r="911" spans="1:60" ht="13.5" hidden="1" customHeight="1" thickBot="1">
      <c r="A911" s="185">
        <f>+A875+1</f>
        <v>29</v>
      </c>
      <c r="B911" s="584"/>
      <c r="C911" s="224" t="s">
        <v>1259</v>
      </c>
      <c r="D911" s="587" t="s">
        <v>1213</v>
      </c>
      <c r="E911" s="587"/>
      <c r="F911" s="441"/>
      <c r="G911" s="441"/>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c r="AE911" s="442"/>
      <c r="AF911" s="442"/>
      <c r="AG911" s="442"/>
      <c r="AH911" s="442"/>
      <c r="AI911" s="442"/>
      <c r="AJ911" s="442"/>
      <c r="AK911" s="442"/>
      <c r="AL911" s="442"/>
      <c r="AM911" s="442"/>
      <c r="AN911" s="442"/>
      <c r="AO911" s="227"/>
      <c r="AS911" s="84" t="s">
        <v>42</v>
      </c>
      <c r="AT911" s="460" t="str">
        <f ca="1">SUBSTITUTE(CELL("address",F911),"$","")</f>
        <v>F911</v>
      </c>
      <c r="AU911" s="461" t="str">
        <f ca="1">CHAR(CODE(AT911))</f>
        <v>F</v>
      </c>
      <c r="AV911" s="461">
        <f>ROW(AT911)</f>
        <v>911</v>
      </c>
      <c r="AW911" s="462" t="str">
        <f ca="1">CONCATENATE(AU911&amp;AV911)</f>
        <v>F911</v>
      </c>
      <c r="AX911" s="455">
        <f t="shared" si="175"/>
        <v>7</v>
      </c>
      <c r="AY911" s="462" t="str">
        <f t="shared" ca="1" si="181"/>
        <v>8. Ownership - Capital Costs</v>
      </c>
      <c r="AZ911" s="455" t="s">
        <v>1214</v>
      </c>
      <c r="BA911" s="462" t="s">
        <v>1260</v>
      </c>
      <c r="BB911" s="462">
        <v>2020</v>
      </c>
      <c r="BC911" s="462" t="str">
        <f ca="1">AX911&amp;"_"&amp;AW911&amp;"_"&amp;BA911&amp;"_"&amp;BB911</f>
        <v>7_F911_Combustion_inspection_2020</v>
      </c>
      <c r="BD911" s="462" t="s">
        <v>540</v>
      </c>
      <c r="BE911" s="462"/>
      <c r="BF911" s="455" t="str">
        <f t="shared" ref="BF911:BF945" si="182">"&gt;=0"</f>
        <v>&gt;=0</v>
      </c>
      <c r="BG911" s="455" t="s">
        <v>85</v>
      </c>
      <c r="BH911" s="455" t="s">
        <v>85</v>
      </c>
    </row>
    <row r="912" spans="1:60" ht="13.5" hidden="1" customHeight="1" thickBot="1">
      <c r="A912" s="185"/>
      <c r="B912" s="584"/>
      <c r="C912" s="224"/>
      <c r="D912" s="587"/>
      <c r="E912" s="587"/>
      <c r="F912" s="456"/>
      <c r="G912" s="456"/>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457"/>
      <c r="AF912" s="457"/>
      <c r="AG912" s="457"/>
      <c r="AH912" s="457"/>
      <c r="AI912" s="457"/>
      <c r="AJ912" s="457"/>
      <c r="AK912" s="457"/>
      <c r="AL912" s="457"/>
      <c r="AM912" s="457"/>
      <c r="AN912" s="457"/>
      <c r="AO912" s="458"/>
      <c r="AQ912" s="84" t="s">
        <v>395</v>
      </c>
      <c r="AU912" s="459" t="str">
        <f t="shared" ref="AU912:AU946" ca="1" si="183">IF(AU911="Z","AA",IF(LEN(AU911)=1,CHAR(CODE(AU911)+1),IF(RIGHT(AU911,1)="Z",CHAR(CODE(LEFT(AU911,1))+1),LEFT(AU911,1))&amp;CHAR(65+MOD(CODE(RIGHT(AU911,1))+1-65,26))))</f>
        <v>G</v>
      </c>
      <c r="AV912" s="459">
        <f>AV911</f>
        <v>911</v>
      </c>
      <c r="AW912" s="259" t="str">
        <f t="shared" ref="AW912:AW946" ca="1" si="184">CONCATENATE(AU912&amp;AV912)</f>
        <v>G911</v>
      </c>
      <c r="AX912" s="268">
        <f t="shared" si="175"/>
        <v>7</v>
      </c>
      <c r="AY912" s="259" t="str">
        <f t="shared" ca="1" si="181"/>
        <v>8. Ownership - Capital Costs</v>
      </c>
      <c r="AZ912" s="268" t="s">
        <v>1214</v>
      </c>
      <c r="BA912" s="259" t="s">
        <v>1260</v>
      </c>
      <c r="BB912" s="259">
        <v>2021</v>
      </c>
      <c r="BC912" s="259" t="str">
        <f t="shared" ref="BC912:BC946" ca="1" si="185">AX912&amp;"_"&amp;AW912&amp;"_"&amp;BA912&amp;"_"&amp;BB912</f>
        <v>7_G911_Combustion_inspection_2021</v>
      </c>
      <c r="BD912" s="259" t="s">
        <v>540</v>
      </c>
      <c r="BE912" s="259"/>
      <c r="BF912" s="268" t="str">
        <f t="shared" si="182"/>
        <v>&gt;=0</v>
      </c>
      <c r="BG912" s="268" t="s">
        <v>85</v>
      </c>
      <c r="BH912" s="268" t="s">
        <v>85</v>
      </c>
    </row>
    <row r="913" spans="1:60" ht="13.5" hidden="1" customHeight="1" thickBot="1">
      <c r="A913" s="185"/>
      <c r="B913" s="584"/>
      <c r="C913" s="224"/>
      <c r="D913" s="587"/>
      <c r="E913" s="587"/>
      <c r="F913" s="456"/>
      <c r="G913" s="456"/>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457"/>
      <c r="AF913" s="457"/>
      <c r="AG913" s="457"/>
      <c r="AH913" s="457"/>
      <c r="AI913" s="457"/>
      <c r="AJ913" s="457"/>
      <c r="AK913" s="457"/>
      <c r="AL913" s="457"/>
      <c r="AM913" s="457"/>
      <c r="AN913" s="457"/>
      <c r="AO913" s="458"/>
      <c r="AQ913" s="84" t="s">
        <v>395</v>
      </c>
      <c r="AU913" s="459" t="str">
        <f t="shared" ca="1" si="183"/>
        <v>H</v>
      </c>
      <c r="AV913" s="459">
        <f t="shared" ref="AV913:AV946" si="186">AV912</f>
        <v>911</v>
      </c>
      <c r="AW913" s="259" t="str">
        <f t="shared" ca="1" si="184"/>
        <v>H911</v>
      </c>
      <c r="AX913" s="268">
        <f t="shared" si="175"/>
        <v>7</v>
      </c>
      <c r="AY913" s="259" t="str">
        <f t="shared" ca="1" si="181"/>
        <v>8. Ownership - Capital Costs</v>
      </c>
      <c r="AZ913" s="268" t="s">
        <v>1214</v>
      </c>
      <c r="BA913" s="259" t="s">
        <v>1260</v>
      </c>
      <c r="BB913" s="259">
        <v>2022</v>
      </c>
      <c r="BC913" s="259" t="str">
        <f t="shared" ca="1" si="185"/>
        <v>7_H911_Combustion_inspection_2022</v>
      </c>
      <c r="BD913" s="259" t="s">
        <v>540</v>
      </c>
      <c r="BE913" s="259"/>
      <c r="BF913" s="268" t="str">
        <f t="shared" si="182"/>
        <v>&gt;=0</v>
      </c>
      <c r="BG913" s="268" t="s">
        <v>85</v>
      </c>
      <c r="BH913" s="268" t="s">
        <v>85</v>
      </c>
    </row>
    <row r="914" spans="1:60" ht="13.5" hidden="1" customHeight="1" thickBot="1">
      <c r="A914" s="185"/>
      <c r="B914" s="584"/>
      <c r="C914" s="224"/>
      <c r="D914" s="587"/>
      <c r="E914" s="587"/>
      <c r="F914" s="456"/>
      <c r="G914" s="456"/>
      <c r="H914" s="456"/>
      <c r="I914" s="456"/>
      <c r="J914" s="456"/>
      <c r="K914" s="456"/>
      <c r="L914" s="456"/>
      <c r="M914" s="456"/>
      <c r="N914" s="456"/>
      <c r="O914" s="456"/>
      <c r="P914" s="456"/>
      <c r="Q914" s="456"/>
      <c r="R914" s="456"/>
      <c r="S914" s="456"/>
      <c r="T914" s="456"/>
      <c r="U914" s="456"/>
      <c r="V914" s="456"/>
      <c r="W914" s="456"/>
      <c r="X914" s="456"/>
      <c r="Y914" s="456"/>
      <c r="Z914" s="456"/>
      <c r="AA914" s="456"/>
      <c r="AB914" s="456"/>
      <c r="AC914" s="456"/>
      <c r="AD914" s="456"/>
      <c r="AE914" s="457"/>
      <c r="AF914" s="457"/>
      <c r="AG914" s="457"/>
      <c r="AH914" s="457"/>
      <c r="AI914" s="457"/>
      <c r="AJ914" s="457"/>
      <c r="AK914" s="457"/>
      <c r="AL914" s="457"/>
      <c r="AM914" s="457"/>
      <c r="AN914" s="457"/>
      <c r="AO914" s="458"/>
      <c r="AQ914" s="84" t="s">
        <v>395</v>
      </c>
      <c r="AU914" s="459" t="str">
        <f t="shared" ca="1" si="183"/>
        <v>I</v>
      </c>
      <c r="AV914" s="459">
        <f t="shared" si="186"/>
        <v>911</v>
      </c>
      <c r="AW914" s="259" t="str">
        <f t="shared" ca="1" si="184"/>
        <v>I911</v>
      </c>
      <c r="AX914" s="268">
        <f t="shared" si="175"/>
        <v>7</v>
      </c>
      <c r="AY914" s="259" t="str">
        <f t="shared" ca="1" si="181"/>
        <v>8. Ownership - Capital Costs</v>
      </c>
      <c r="AZ914" s="268" t="s">
        <v>1214</v>
      </c>
      <c r="BA914" s="259" t="s">
        <v>1260</v>
      </c>
      <c r="BB914" s="259">
        <v>2023</v>
      </c>
      <c r="BC914" s="259" t="str">
        <f t="shared" ca="1" si="185"/>
        <v>7_I911_Combustion_inspection_2023</v>
      </c>
      <c r="BD914" s="259" t="s">
        <v>540</v>
      </c>
      <c r="BE914" s="259"/>
      <c r="BF914" s="268" t="str">
        <f t="shared" si="182"/>
        <v>&gt;=0</v>
      </c>
      <c r="BG914" s="268" t="s">
        <v>85</v>
      </c>
      <c r="BH914" s="268" t="s">
        <v>85</v>
      </c>
    </row>
    <row r="915" spans="1:60" ht="13.5" hidden="1" customHeight="1" thickBot="1">
      <c r="A915" s="185"/>
      <c r="B915" s="584"/>
      <c r="C915" s="224"/>
      <c r="D915" s="587"/>
      <c r="E915" s="587"/>
      <c r="F915" s="456"/>
      <c r="G915" s="456"/>
      <c r="H915" s="456"/>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7"/>
      <c r="AF915" s="457"/>
      <c r="AG915" s="457"/>
      <c r="AH915" s="457"/>
      <c r="AI915" s="457"/>
      <c r="AJ915" s="457"/>
      <c r="AK915" s="457"/>
      <c r="AL915" s="457"/>
      <c r="AM915" s="457"/>
      <c r="AN915" s="457"/>
      <c r="AO915" s="458"/>
      <c r="AQ915" s="84" t="s">
        <v>395</v>
      </c>
      <c r="AU915" s="459" t="str">
        <f t="shared" ca="1" si="183"/>
        <v>J</v>
      </c>
      <c r="AV915" s="459">
        <f t="shared" si="186"/>
        <v>911</v>
      </c>
      <c r="AW915" s="259" t="str">
        <f t="shared" ca="1" si="184"/>
        <v>J911</v>
      </c>
      <c r="AX915" s="268">
        <f t="shared" si="175"/>
        <v>7</v>
      </c>
      <c r="AY915" s="259" t="str">
        <f t="shared" ca="1" si="181"/>
        <v>8. Ownership - Capital Costs</v>
      </c>
      <c r="AZ915" s="268" t="s">
        <v>1214</v>
      </c>
      <c r="BA915" s="259" t="s">
        <v>1260</v>
      </c>
      <c r="BB915" s="259">
        <v>2024</v>
      </c>
      <c r="BC915" s="259" t="str">
        <f t="shared" ca="1" si="185"/>
        <v>7_J911_Combustion_inspection_2024</v>
      </c>
      <c r="BD915" s="259" t="s">
        <v>540</v>
      </c>
      <c r="BE915" s="259"/>
      <c r="BF915" s="268" t="str">
        <f t="shared" si="182"/>
        <v>&gt;=0</v>
      </c>
      <c r="BG915" s="268" t="s">
        <v>85</v>
      </c>
      <c r="BH915" s="268" t="s">
        <v>85</v>
      </c>
    </row>
    <row r="916" spans="1:60" ht="13.5" hidden="1" customHeight="1" thickBot="1">
      <c r="A916" s="185"/>
      <c r="B916" s="584"/>
      <c r="C916" s="224"/>
      <c r="D916" s="587"/>
      <c r="E916" s="587"/>
      <c r="F916" s="456"/>
      <c r="G916" s="456"/>
      <c r="H916" s="456"/>
      <c r="I916" s="456"/>
      <c r="J916" s="456"/>
      <c r="K916" s="456"/>
      <c r="L916" s="456"/>
      <c r="M916" s="456"/>
      <c r="N916" s="456"/>
      <c r="O916" s="456"/>
      <c r="P916" s="456"/>
      <c r="Q916" s="456"/>
      <c r="R916" s="456"/>
      <c r="S916" s="456"/>
      <c r="T916" s="456"/>
      <c r="U916" s="456"/>
      <c r="V916" s="456"/>
      <c r="W916" s="456"/>
      <c r="X916" s="456"/>
      <c r="Y916" s="456"/>
      <c r="Z916" s="456"/>
      <c r="AA916" s="456"/>
      <c r="AB916" s="456"/>
      <c r="AC916" s="456"/>
      <c r="AD916" s="456"/>
      <c r="AE916" s="457"/>
      <c r="AF916" s="457"/>
      <c r="AG916" s="457"/>
      <c r="AH916" s="457"/>
      <c r="AI916" s="457"/>
      <c r="AJ916" s="457"/>
      <c r="AK916" s="457"/>
      <c r="AL916" s="457"/>
      <c r="AM916" s="457"/>
      <c r="AN916" s="457"/>
      <c r="AO916" s="458"/>
      <c r="AQ916" s="84" t="s">
        <v>395</v>
      </c>
      <c r="AU916" s="459" t="str">
        <f t="shared" ca="1" si="183"/>
        <v>K</v>
      </c>
      <c r="AV916" s="459">
        <f t="shared" si="186"/>
        <v>911</v>
      </c>
      <c r="AW916" s="259" t="str">
        <f t="shared" ca="1" si="184"/>
        <v>K911</v>
      </c>
      <c r="AX916" s="268">
        <f t="shared" si="175"/>
        <v>7</v>
      </c>
      <c r="AY916" s="259" t="str">
        <f t="shared" ca="1" si="181"/>
        <v>8. Ownership - Capital Costs</v>
      </c>
      <c r="AZ916" s="268" t="s">
        <v>1214</v>
      </c>
      <c r="BA916" s="259" t="s">
        <v>1260</v>
      </c>
      <c r="BB916" s="259">
        <v>2025</v>
      </c>
      <c r="BC916" s="259" t="str">
        <f t="shared" ca="1" si="185"/>
        <v>7_K911_Combustion_inspection_2025</v>
      </c>
      <c r="BD916" s="259" t="s">
        <v>540</v>
      </c>
      <c r="BE916" s="259"/>
      <c r="BF916" s="268" t="str">
        <f t="shared" si="182"/>
        <v>&gt;=0</v>
      </c>
      <c r="BG916" s="268" t="s">
        <v>85</v>
      </c>
      <c r="BH916" s="268" t="s">
        <v>85</v>
      </c>
    </row>
    <row r="917" spans="1:60" ht="13.5" hidden="1" customHeight="1" thickBot="1">
      <c r="A917" s="185"/>
      <c r="B917" s="584"/>
      <c r="C917" s="224"/>
      <c r="D917" s="587"/>
      <c r="E917" s="587"/>
      <c r="F917" s="456"/>
      <c r="G917" s="456"/>
      <c r="H917" s="456"/>
      <c r="I917" s="456"/>
      <c r="J917" s="456"/>
      <c r="K917" s="456"/>
      <c r="L917" s="456"/>
      <c r="M917" s="456"/>
      <c r="N917" s="456"/>
      <c r="O917" s="456"/>
      <c r="P917" s="456"/>
      <c r="Q917" s="456"/>
      <c r="R917" s="456"/>
      <c r="S917" s="456"/>
      <c r="T917" s="456"/>
      <c r="U917" s="456"/>
      <c r="V917" s="456"/>
      <c r="W917" s="456"/>
      <c r="X917" s="456"/>
      <c r="Y917" s="456"/>
      <c r="Z917" s="456"/>
      <c r="AA917" s="456"/>
      <c r="AB917" s="456"/>
      <c r="AC917" s="456"/>
      <c r="AD917" s="456"/>
      <c r="AE917" s="457"/>
      <c r="AF917" s="457"/>
      <c r="AG917" s="457"/>
      <c r="AH917" s="457"/>
      <c r="AI917" s="457"/>
      <c r="AJ917" s="457"/>
      <c r="AK917" s="457"/>
      <c r="AL917" s="457"/>
      <c r="AM917" s="457"/>
      <c r="AN917" s="457"/>
      <c r="AO917" s="458"/>
      <c r="AQ917" s="84" t="s">
        <v>395</v>
      </c>
      <c r="AU917" s="459" t="str">
        <f t="shared" ca="1" si="183"/>
        <v>L</v>
      </c>
      <c r="AV917" s="459">
        <f t="shared" si="186"/>
        <v>911</v>
      </c>
      <c r="AW917" s="259" t="str">
        <f t="shared" ca="1" si="184"/>
        <v>L911</v>
      </c>
      <c r="AX917" s="268">
        <f t="shared" si="175"/>
        <v>7</v>
      </c>
      <c r="AY917" s="259" t="str">
        <f t="shared" ca="1" si="181"/>
        <v>8. Ownership - Capital Costs</v>
      </c>
      <c r="AZ917" s="268" t="s">
        <v>1214</v>
      </c>
      <c r="BA917" s="259" t="s">
        <v>1260</v>
      </c>
      <c r="BB917" s="259">
        <v>2026</v>
      </c>
      <c r="BC917" s="259" t="str">
        <f t="shared" ca="1" si="185"/>
        <v>7_L911_Combustion_inspection_2026</v>
      </c>
      <c r="BD917" s="259" t="s">
        <v>540</v>
      </c>
      <c r="BE917" s="259"/>
      <c r="BF917" s="268" t="str">
        <f t="shared" si="182"/>
        <v>&gt;=0</v>
      </c>
      <c r="BG917" s="268" t="s">
        <v>85</v>
      </c>
      <c r="BH917" s="268" t="s">
        <v>85</v>
      </c>
    </row>
    <row r="918" spans="1:60" ht="13.5" hidden="1" customHeight="1" thickBot="1">
      <c r="A918" s="185"/>
      <c r="B918" s="584"/>
      <c r="C918" s="224"/>
      <c r="D918" s="587"/>
      <c r="E918" s="587"/>
      <c r="F918" s="456"/>
      <c r="G918" s="456"/>
      <c r="H918" s="456"/>
      <c r="I918" s="456"/>
      <c r="J918" s="456"/>
      <c r="K918" s="456"/>
      <c r="L918" s="456"/>
      <c r="M918" s="456"/>
      <c r="N918" s="456"/>
      <c r="O918" s="456"/>
      <c r="P918" s="456"/>
      <c r="Q918" s="456"/>
      <c r="R918" s="456"/>
      <c r="S918" s="456"/>
      <c r="T918" s="456"/>
      <c r="U918" s="456"/>
      <c r="V918" s="456"/>
      <c r="W918" s="456"/>
      <c r="X918" s="456"/>
      <c r="Y918" s="456"/>
      <c r="Z918" s="456"/>
      <c r="AA918" s="456"/>
      <c r="AB918" s="456"/>
      <c r="AC918" s="456"/>
      <c r="AD918" s="456"/>
      <c r="AE918" s="457"/>
      <c r="AF918" s="457"/>
      <c r="AG918" s="457"/>
      <c r="AH918" s="457"/>
      <c r="AI918" s="457"/>
      <c r="AJ918" s="457"/>
      <c r="AK918" s="457"/>
      <c r="AL918" s="457"/>
      <c r="AM918" s="457"/>
      <c r="AN918" s="457"/>
      <c r="AO918" s="458"/>
      <c r="AQ918" s="84" t="s">
        <v>395</v>
      </c>
      <c r="AU918" s="459" t="str">
        <f t="shared" ca="1" si="183"/>
        <v>M</v>
      </c>
      <c r="AV918" s="459">
        <f t="shared" si="186"/>
        <v>911</v>
      </c>
      <c r="AW918" s="259" t="str">
        <f t="shared" ca="1" si="184"/>
        <v>M911</v>
      </c>
      <c r="AX918" s="268">
        <f t="shared" si="175"/>
        <v>7</v>
      </c>
      <c r="AY918" s="259" t="str">
        <f t="shared" ca="1" si="181"/>
        <v>8. Ownership - Capital Costs</v>
      </c>
      <c r="AZ918" s="268" t="s">
        <v>1214</v>
      </c>
      <c r="BA918" s="259" t="s">
        <v>1260</v>
      </c>
      <c r="BB918" s="259">
        <v>2027</v>
      </c>
      <c r="BC918" s="259" t="str">
        <f t="shared" ca="1" si="185"/>
        <v>7_M911_Combustion_inspection_2027</v>
      </c>
      <c r="BD918" s="259" t="s">
        <v>540</v>
      </c>
      <c r="BE918" s="259"/>
      <c r="BF918" s="268" t="str">
        <f t="shared" si="182"/>
        <v>&gt;=0</v>
      </c>
      <c r="BG918" s="268" t="s">
        <v>85</v>
      </c>
      <c r="BH918" s="268" t="s">
        <v>85</v>
      </c>
    </row>
    <row r="919" spans="1:60" ht="13.5" hidden="1" customHeight="1" thickBot="1">
      <c r="A919" s="185"/>
      <c r="B919" s="584"/>
      <c r="C919" s="224"/>
      <c r="D919" s="587"/>
      <c r="E919" s="587"/>
      <c r="F919" s="456"/>
      <c r="G919" s="456"/>
      <c r="H919" s="456"/>
      <c r="I919" s="456"/>
      <c r="J919" s="456"/>
      <c r="K919" s="456"/>
      <c r="L919" s="456"/>
      <c r="M919" s="456"/>
      <c r="N919" s="456"/>
      <c r="O919" s="456"/>
      <c r="P919" s="456"/>
      <c r="Q919" s="456"/>
      <c r="R919" s="456"/>
      <c r="S919" s="456"/>
      <c r="T919" s="456"/>
      <c r="U919" s="456"/>
      <c r="V919" s="456"/>
      <c r="W919" s="456"/>
      <c r="X919" s="456"/>
      <c r="Y919" s="456"/>
      <c r="Z919" s="456"/>
      <c r="AA919" s="456"/>
      <c r="AB919" s="456"/>
      <c r="AC919" s="456"/>
      <c r="AD919" s="456"/>
      <c r="AE919" s="457"/>
      <c r="AF919" s="457"/>
      <c r="AG919" s="457"/>
      <c r="AH919" s="457"/>
      <c r="AI919" s="457"/>
      <c r="AJ919" s="457"/>
      <c r="AK919" s="457"/>
      <c r="AL919" s="457"/>
      <c r="AM919" s="457"/>
      <c r="AN919" s="457"/>
      <c r="AO919" s="458"/>
      <c r="AQ919" s="84" t="s">
        <v>395</v>
      </c>
      <c r="AU919" s="459" t="str">
        <f t="shared" ca="1" si="183"/>
        <v>N</v>
      </c>
      <c r="AV919" s="459">
        <f t="shared" si="186"/>
        <v>911</v>
      </c>
      <c r="AW919" s="259" t="str">
        <f t="shared" ca="1" si="184"/>
        <v>N911</v>
      </c>
      <c r="AX919" s="268">
        <f t="shared" si="175"/>
        <v>7</v>
      </c>
      <c r="AY919" s="259" t="str">
        <f t="shared" ca="1" si="181"/>
        <v>8. Ownership - Capital Costs</v>
      </c>
      <c r="AZ919" s="268" t="s">
        <v>1214</v>
      </c>
      <c r="BA919" s="259" t="s">
        <v>1260</v>
      </c>
      <c r="BB919" s="259">
        <v>2028</v>
      </c>
      <c r="BC919" s="259" t="str">
        <f t="shared" ca="1" si="185"/>
        <v>7_N911_Combustion_inspection_2028</v>
      </c>
      <c r="BD919" s="259" t="s">
        <v>540</v>
      </c>
      <c r="BE919" s="259"/>
      <c r="BF919" s="268" t="str">
        <f t="shared" si="182"/>
        <v>&gt;=0</v>
      </c>
      <c r="BG919" s="268" t="s">
        <v>85</v>
      </c>
      <c r="BH919" s="268" t="s">
        <v>85</v>
      </c>
    </row>
    <row r="920" spans="1:60" ht="13.5" hidden="1" customHeight="1" thickBot="1">
      <c r="A920" s="185"/>
      <c r="B920" s="584"/>
      <c r="C920" s="224"/>
      <c r="D920" s="587"/>
      <c r="E920" s="587"/>
      <c r="F920" s="456"/>
      <c r="G920" s="456"/>
      <c r="H920" s="456"/>
      <c r="I920" s="456"/>
      <c r="J920" s="456"/>
      <c r="K920" s="456"/>
      <c r="L920" s="456"/>
      <c r="M920" s="456"/>
      <c r="N920" s="456"/>
      <c r="O920" s="456"/>
      <c r="P920" s="456"/>
      <c r="Q920" s="456"/>
      <c r="R920" s="456"/>
      <c r="S920" s="456"/>
      <c r="T920" s="456"/>
      <c r="U920" s="456"/>
      <c r="V920" s="456"/>
      <c r="W920" s="456"/>
      <c r="X920" s="456"/>
      <c r="Y920" s="456"/>
      <c r="Z920" s="456"/>
      <c r="AA920" s="456"/>
      <c r="AB920" s="456"/>
      <c r="AC920" s="456"/>
      <c r="AD920" s="456"/>
      <c r="AE920" s="457"/>
      <c r="AF920" s="457"/>
      <c r="AG920" s="457"/>
      <c r="AH920" s="457"/>
      <c r="AI920" s="457"/>
      <c r="AJ920" s="457"/>
      <c r="AK920" s="457"/>
      <c r="AL920" s="457"/>
      <c r="AM920" s="457"/>
      <c r="AN920" s="457"/>
      <c r="AO920" s="458"/>
      <c r="AQ920" s="84" t="s">
        <v>395</v>
      </c>
      <c r="AU920" s="459" t="str">
        <f t="shared" ca="1" si="183"/>
        <v>O</v>
      </c>
      <c r="AV920" s="459">
        <f t="shared" si="186"/>
        <v>911</v>
      </c>
      <c r="AW920" s="259" t="str">
        <f t="shared" ca="1" si="184"/>
        <v>O911</v>
      </c>
      <c r="AX920" s="268">
        <f t="shared" si="175"/>
        <v>7</v>
      </c>
      <c r="AY920" s="259" t="str">
        <f t="shared" ca="1" si="181"/>
        <v>8. Ownership - Capital Costs</v>
      </c>
      <c r="AZ920" s="268" t="s">
        <v>1214</v>
      </c>
      <c r="BA920" s="259" t="s">
        <v>1260</v>
      </c>
      <c r="BB920" s="259">
        <v>2029</v>
      </c>
      <c r="BC920" s="259" t="str">
        <f t="shared" ca="1" si="185"/>
        <v>7_O911_Combustion_inspection_2029</v>
      </c>
      <c r="BD920" s="259" t="s">
        <v>540</v>
      </c>
      <c r="BE920" s="259"/>
      <c r="BF920" s="268" t="str">
        <f t="shared" si="182"/>
        <v>&gt;=0</v>
      </c>
      <c r="BG920" s="268" t="s">
        <v>85</v>
      </c>
      <c r="BH920" s="268" t="s">
        <v>85</v>
      </c>
    </row>
    <row r="921" spans="1:60" ht="13.5" hidden="1" customHeight="1" thickBot="1">
      <c r="A921" s="185"/>
      <c r="B921" s="584"/>
      <c r="C921" s="224"/>
      <c r="D921" s="587"/>
      <c r="E921" s="587"/>
      <c r="F921" s="456"/>
      <c r="G921" s="456"/>
      <c r="H921" s="456"/>
      <c r="I921" s="456"/>
      <c r="J921" s="456"/>
      <c r="K921" s="456"/>
      <c r="L921" s="456"/>
      <c r="M921" s="456"/>
      <c r="N921" s="456"/>
      <c r="O921" s="456"/>
      <c r="P921" s="456"/>
      <c r="Q921" s="456"/>
      <c r="R921" s="456"/>
      <c r="S921" s="456"/>
      <c r="T921" s="456"/>
      <c r="U921" s="456"/>
      <c r="V921" s="456"/>
      <c r="W921" s="456"/>
      <c r="X921" s="456"/>
      <c r="Y921" s="456"/>
      <c r="Z921" s="456"/>
      <c r="AA921" s="456"/>
      <c r="AB921" s="456"/>
      <c r="AC921" s="456"/>
      <c r="AD921" s="456"/>
      <c r="AE921" s="457"/>
      <c r="AF921" s="457"/>
      <c r="AG921" s="457"/>
      <c r="AH921" s="457"/>
      <c r="AI921" s="457"/>
      <c r="AJ921" s="457"/>
      <c r="AK921" s="457"/>
      <c r="AL921" s="457"/>
      <c r="AM921" s="457"/>
      <c r="AN921" s="457"/>
      <c r="AO921" s="458"/>
      <c r="AQ921" s="84" t="s">
        <v>395</v>
      </c>
      <c r="AU921" s="459" t="str">
        <f t="shared" ca="1" si="183"/>
        <v>P</v>
      </c>
      <c r="AV921" s="459">
        <f t="shared" si="186"/>
        <v>911</v>
      </c>
      <c r="AW921" s="259" t="str">
        <f t="shared" ca="1" si="184"/>
        <v>P911</v>
      </c>
      <c r="AX921" s="268">
        <f t="shared" si="175"/>
        <v>7</v>
      </c>
      <c r="AY921" s="259" t="str">
        <f t="shared" ca="1" si="181"/>
        <v>8. Ownership - Capital Costs</v>
      </c>
      <c r="AZ921" s="268" t="s">
        <v>1214</v>
      </c>
      <c r="BA921" s="259" t="s">
        <v>1260</v>
      </c>
      <c r="BB921" s="259">
        <v>2030</v>
      </c>
      <c r="BC921" s="259" t="str">
        <f t="shared" ca="1" si="185"/>
        <v>7_P911_Combustion_inspection_2030</v>
      </c>
      <c r="BD921" s="259" t="s">
        <v>540</v>
      </c>
      <c r="BE921" s="259"/>
      <c r="BF921" s="268" t="str">
        <f t="shared" si="182"/>
        <v>&gt;=0</v>
      </c>
      <c r="BG921" s="268" t="s">
        <v>85</v>
      </c>
      <c r="BH921" s="268" t="s">
        <v>85</v>
      </c>
    </row>
    <row r="922" spans="1:60" ht="13.5" hidden="1" customHeight="1" thickBot="1">
      <c r="A922" s="185"/>
      <c r="B922" s="584"/>
      <c r="C922" s="224"/>
      <c r="D922" s="587"/>
      <c r="E922" s="587"/>
      <c r="F922" s="456"/>
      <c r="G922" s="456"/>
      <c r="H922" s="456"/>
      <c r="I922" s="456"/>
      <c r="J922" s="456"/>
      <c r="K922" s="456"/>
      <c r="L922" s="456"/>
      <c r="M922" s="456"/>
      <c r="N922" s="456"/>
      <c r="O922" s="456"/>
      <c r="P922" s="456"/>
      <c r="Q922" s="456"/>
      <c r="R922" s="456"/>
      <c r="S922" s="456"/>
      <c r="T922" s="456"/>
      <c r="U922" s="456"/>
      <c r="V922" s="456"/>
      <c r="W922" s="456"/>
      <c r="X922" s="456"/>
      <c r="Y922" s="456"/>
      <c r="Z922" s="456"/>
      <c r="AA922" s="456"/>
      <c r="AB922" s="456"/>
      <c r="AC922" s="456"/>
      <c r="AD922" s="456"/>
      <c r="AE922" s="457"/>
      <c r="AF922" s="457"/>
      <c r="AG922" s="457"/>
      <c r="AH922" s="457"/>
      <c r="AI922" s="457"/>
      <c r="AJ922" s="457"/>
      <c r="AK922" s="457"/>
      <c r="AL922" s="457"/>
      <c r="AM922" s="457"/>
      <c r="AN922" s="457"/>
      <c r="AO922" s="458"/>
      <c r="AQ922" s="84" t="s">
        <v>395</v>
      </c>
      <c r="AU922" s="459" t="str">
        <f t="shared" ca="1" si="183"/>
        <v>Q</v>
      </c>
      <c r="AV922" s="459">
        <f t="shared" si="186"/>
        <v>911</v>
      </c>
      <c r="AW922" s="259" t="str">
        <f t="shared" ca="1" si="184"/>
        <v>Q911</v>
      </c>
      <c r="AX922" s="268">
        <f t="shared" si="175"/>
        <v>7</v>
      </c>
      <c r="AY922" s="259" t="str">
        <f t="shared" ca="1" si="181"/>
        <v>8. Ownership - Capital Costs</v>
      </c>
      <c r="AZ922" s="268" t="s">
        <v>1214</v>
      </c>
      <c r="BA922" s="259" t="s">
        <v>1260</v>
      </c>
      <c r="BB922" s="259">
        <v>2031</v>
      </c>
      <c r="BC922" s="259" t="str">
        <f t="shared" ca="1" si="185"/>
        <v>7_Q911_Combustion_inspection_2031</v>
      </c>
      <c r="BD922" s="259" t="s">
        <v>540</v>
      </c>
      <c r="BE922" s="259"/>
      <c r="BF922" s="268" t="str">
        <f t="shared" si="182"/>
        <v>&gt;=0</v>
      </c>
      <c r="BG922" s="268" t="s">
        <v>85</v>
      </c>
      <c r="BH922" s="268" t="s">
        <v>85</v>
      </c>
    </row>
    <row r="923" spans="1:60" ht="13.5" hidden="1" customHeight="1" thickBot="1">
      <c r="A923" s="185"/>
      <c r="B923" s="584"/>
      <c r="C923" s="224"/>
      <c r="D923" s="587"/>
      <c r="E923" s="587"/>
      <c r="F923" s="456"/>
      <c r="G923" s="456"/>
      <c r="H923" s="456"/>
      <c r="I923" s="456"/>
      <c r="J923" s="456"/>
      <c r="K923" s="456"/>
      <c r="L923" s="456"/>
      <c r="M923" s="456"/>
      <c r="N923" s="456"/>
      <c r="O923" s="456"/>
      <c r="P923" s="456"/>
      <c r="Q923" s="456"/>
      <c r="R923" s="456"/>
      <c r="S923" s="456"/>
      <c r="T923" s="456"/>
      <c r="U923" s="456"/>
      <c r="V923" s="456"/>
      <c r="W923" s="456"/>
      <c r="X923" s="456"/>
      <c r="Y923" s="456"/>
      <c r="Z923" s="456"/>
      <c r="AA923" s="456"/>
      <c r="AB923" s="456"/>
      <c r="AC923" s="456"/>
      <c r="AD923" s="456"/>
      <c r="AE923" s="457"/>
      <c r="AF923" s="457"/>
      <c r="AG923" s="457"/>
      <c r="AH923" s="457"/>
      <c r="AI923" s="457"/>
      <c r="AJ923" s="457"/>
      <c r="AK923" s="457"/>
      <c r="AL923" s="457"/>
      <c r="AM923" s="457"/>
      <c r="AN923" s="457"/>
      <c r="AO923" s="458"/>
      <c r="AQ923" s="84" t="s">
        <v>395</v>
      </c>
      <c r="AU923" s="459" t="str">
        <f t="shared" ca="1" si="183"/>
        <v>R</v>
      </c>
      <c r="AV923" s="459">
        <f t="shared" si="186"/>
        <v>911</v>
      </c>
      <c r="AW923" s="259" t="str">
        <f t="shared" ca="1" si="184"/>
        <v>R911</v>
      </c>
      <c r="AX923" s="268">
        <f t="shared" si="175"/>
        <v>7</v>
      </c>
      <c r="AY923" s="259" t="str">
        <f t="shared" ca="1" si="181"/>
        <v>8. Ownership - Capital Costs</v>
      </c>
      <c r="AZ923" s="268" t="s">
        <v>1214</v>
      </c>
      <c r="BA923" s="259" t="s">
        <v>1260</v>
      </c>
      <c r="BB923" s="259">
        <v>2032</v>
      </c>
      <c r="BC923" s="259" t="str">
        <f t="shared" ca="1" si="185"/>
        <v>7_R911_Combustion_inspection_2032</v>
      </c>
      <c r="BD923" s="259" t="s">
        <v>540</v>
      </c>
      <c r="BE923" s="259"/>
      <c r="BF923" s="268" t="str">
        <f t="shared" si="182"/>
        <v>&gt;=0</v>
      </c>
      <c r="BG923" s="268" t="s">
        <v>85</v>
      </c>
      <c r="BH923" s="268" t="s">
        <v>85</v>
      </c>
    </row>
    <row r="924" spans="1:60" ht="13.5" hidden="1" customHeight="1" thickBot="1">
      <c r="A924" s="185"/>
      <c r="B924" s="584"/>
      <c r="C924" s="224"/>
      <c r="D924" s="587"/>
      <c r="E924" s="587"/>
      <c r="F924" s="456"/>
      <c r="G924" s="456"/>
      <c r="H924" s="456"/>
      <c r="I924" s="456"/>
      <c r="J924" s="456"/>
      <c r="K924" s="456"/>
      <c r="L924" s="456"/>
      <c r="M924" s="456"/>
      <c r="N924" s="456"/>
      <c r="O924" s="456"/>
      <c r="P924" s="456"/>
      <c r="Q924" s="456"/>
      <c r="R924" s="456"/>
      <c r="S924" s="456"/>
      <c r="T924" s="456"/>
      <c r="U924" s="456"/>
      <c r="V924" s="456"/>
      <c r="W924" s="456"/>
      <c r="X924" s="456"/>
      <c r="Y924" s="456"/>
      <c r="Z924" s="456"/>
      <c r="AA924" s="456"/>
      <c r="AB924" s="456"/>
      <c r="AC924" s="456"/>
      <c r="AD924" s="456"/>
      <c r="AE924" s="457"/>
      <c r="AF924" s="457"/>
      <c r="AG924" s="457"/>
      <c r="AH924" s="457"/>
      <c r="AI924" s="457"/>
      <c r="AJ924" s="457"/>
      <c r="AK924" s="457"/>
      <c r="AL924" s="457"/>
      <c r="AM924" s="457"/>
      <c r="AN924" s="457"/>
      <c r="AO924" s="458"/>
      <c r="AQ924" s="84" t="s">
        <v>395</v>
      </c>
      <c r="AU924" s="459" t="str">
        <f t="shared" ca="1" si="183"/>
        <v>S</v>
      </c>
      <c r="AV924" s="459">
        <f t="shared" si="186"/>
        <v>911</v>
      </c>
      <c r="AW924" s="259" t="str">
        <f t="shared" ca="1" si="184"/>
        <v>S911</v>
      </c>
      <c r="AX924" s="268">
        <f t="shared" si="175"/>
        <v>7</v>
      </c>
      <c r="AY924" s="259" t="str">
        <f t="shared" ca="1" si="181"/>
        <v>8. Ownership - Capital Costs</v>
      </c>
      <c r="AZ924" s="268" t="s">
        <v>1214</v>
      </c>
      <c r="BA924" s="259" t="s">
        <v>1260</v>
      </c>
      <c r="BB924" s="259">
        <v>2033</v>
      </c>
      <c r="BC924" s="259" t="str">
        <f t="shared" ca="1" si="185"/>
        <v>7_S911_Combustion_inspection_2033</v>
      </c>
      <c r="BD924" s="259" t="s">
        <v>540</v>
      </c>
      <c r="BE924" s="259"/>
      <c r="BF924" s="268" t="str">
        <f t="shared" si="182"/>
        <v>&gt;=0</v>
      </c>
      <c r="BG924" s="268" t="s">
        <v>85</v>
      </c>
      <c r="BH924" s="268" t="s">
        <v>85</v>
      </c>
    </row>
    <row r="925" spans="1:60" ht="13.5" hidden="1" customHeight="1" thickBot="1">
      <c r="A925" s="185"/>
      <c r="B925" s="584"/>
      <c r="C925" s="224"/>
      <c r="D925" s="587"/>
      <c r="E925" s="587"/>
      <c r="F925" s="456"/>
      <c r="G925" s="456"/>
      <c r="H925" s="456"/>
      <c r="I925" s="456"/>
      <c r="J925" s="456"/>
      <c r="K925" s="456"/>
      <c r="L925" s="456"/>
      <c r="M925" s="456"/>
      <c r="N925" s="456"/>
      <c r="O925" s="456"/>
      <c r="P925" s="456"/>
      <c r="Q925" s="456"/>
      <c r="R925" s="456"/>
      <c r="S925" s="456"/>
      <c r="T925" s="456"/>
      <c r="U925" s="456"/>
      <c r="V925" s="456"/>
      <c r="W925" s="456"/>
      <c r="X925" s="456"/>
      <c r="Y925" s="456"/>
      <c r="Z925" s="456"/>
      <c r="AA925" s="456"/>
      <c r="AB925" s="456"/>
      <c r="AC925" s="456"/>
      <c r="AD925" s="456"/>
      <c r="AE925" s="457"/>
      <c r="AF925" s="457"/>
      <c r="AG925" s="457"/>
      <c r="AH925" s="457"/>
      <c r="AI925" s="457"/>
      <c r="AJ925" s="457"/>
      <c r="AK925" s="457"/>
      <c r="AL925" s="457"/>
      <c r="AM925" s="457"/>
      <c r="AN925" s="457"/>
      <c r="AO925" s="458"/>
      <c r="AQ925" s="84" t="s">
        <v>395</v>
      </c>
      <c r="AU925" s="459" t="str">
        <f t="shared" ca="1" si="183"/>
        <v>T</v>
      </c>
      <c r="AV925" s="459">
        <f t="shared" si="186"/>
        <v>911</v>
      </c>
      <c r="AW925" s="259" t="str">
        <f t="shared" ca="1" si="184"/>
        <v>T911</v>
      </c>
      <c r="AX925" s="268">
        <f t="shared" si="175"/>
        <v>7</v>
      </c>
      <c r="AY925" s="259" t="str">
        <f t="shared" ca="1" si="181"/>
        <v>8. Ownership - Capital Costs</v>
      </c>
      <c r="AZ925" s="268" t="s">
        <v>1214</v>
      </c>
      <c r="BA925" s="259" t="s">
        <v>1260</v>
      </c>
      <c r="BB925" s="259">
        <v>2034</v>
      </c>
      <c r="BC925" s="259" t="str">
        <f t="shared" ca="1" si="185"/>
        <v>7_T911_Combustion_inspection_2034</v>
      </c>
      <c r="BD925" s="259" t="s">
        <v>540</v>
      </c>
      <c r="BE925" s="259"/>
      <c r="BF925" s="268" t="str">
        <f t="shared" si="182"/>
        <v>&gt;=0</v>
      </c>
      <c r="BG925" s="268" t="s">
        <v>85</v>
      </c>
      <c r="BH925" s="268" t="s">
        <v>85</v>
      </c>
    </row>
    <row r="926" spans="1:60" ht="13.5" hidden="1" customHeight="1" thickBot="1">
      <c r="A926" s="185"/>
      <c r="B926" s="584"/>
      <c r="C926" s="224"/>
      <c r="D926" s="587"/>
      <c r="E926" s="587"/>
      <c r="F926" s="456"/>
      <c r="G926" s="456"/>
      <c r="H926" s="456"/>
      <c r="I926" s="456"/>
      <c r="J926" s="456"/>
      <c r="K926" s="456"/>
      <c r="L926" s="456"/>
      <c r="M926" s="456"/>
      <c r="N926" s="456"/>
      <c r="O926" s="456"/>
      <c r="P926" s="456"/>
      <c r="Q926" s="456"/>
      <c r="R926" s="456"/>
      <c r="S926" s="456"/>
      <c r="T926" s="456"/>
      <c r="U926" s="456"/>
      <c r="V926" s="456"/>
      <c r="W926" s="456"/>
      <c r="X926" s="456"/>
      <c r="Y926" s="456"/>
      <c r="Z926" s="456"/>
      <c r="AA926" s="456"/>
      <c r="AB926" s="456"/>
      <c r="AC926" s="456"/>
      <c r="AD926" s="456"/>
      <c r="AE926" s="457"/>
      <c r="AF926" s="457"/>
      <c r="AG926" s="457"/>
      <c r="AH926" s="457"/>
      <c r="AI926" s="457"/>
      <c r="AJ926" s="457"/>
      <c r="AK926" s="457"/>
      <c r="AL926" s="457"/>
      <c r="AM926" s="457"/>
      <c r="AN926" s="457"/>
      <c r="AO926" s="458"/>
      <c r="AQ926" s="84" t="s">
        <v>395</v>
      </c>
      <c r="AU926" s="459" t="str">
        <f t="shared" ca="1" si="183"/>
        <v>U</v>
      </c>
      <c r="AV926" s="459">
        <f t="shared" si="186"/>
        <v>911</v>
      </c>
      <c r="AW926" s="259" t="str">
        <f t="shared" ca="1" si="184"/>
        <v>U911</v>
      </c>
      <c r="AX926" s="268">
        <f t="shared" si="175"/>
        <v>7</v>
      </c>
      <c r="AY926" s="259" t="str">
        <f t="shared" ca="1" si="181"/>
        <v>8. Ownership - Capital Costs</v>
      </c>
      <c r="AZ926" s="268" t="s">
        <v>1214</v>
      </c>
      <c r="BA926" s="259" t="s">
        <v>1260</v>
      </c>
      <c r="BB926" s="259">
        <v>2035</v>
      </c>
      <c r="BC926" s="259" t="str">
        <f t="shared" ca="1" si="185"/>
        <v>7_U911_Combustion_inspection_2035</v>
      </c>
      <c r="BD926" s="259" t="s">
        <v>540</v>
      </c>
      <c r="BE926" s="259"/>
      <c r="BF926" s="268" t="str">
        <f t="shared" si="182"/>
        <v>&gt;=0</v>
      </c>
      <c r="BG926" s="268" t="s">
        <v>85</v>
      </c>
      <c r="BH926" s="268" t="s">
        <v>85</v>
      </c>
    </row>
    <row r="927" spans="1:60" ht="13.5" hidden="1" customHeight="1" thickBot="1">
      <c r="A927" s="185"/>
      <c r="B927" s="584"/>
      <c r="C927" s="224"/>
      <c r="D927" s="587"/>
      <c r="E927" s="587"/>
      <c r="F927" s="456"/>
      <c r="G927" s="456"/>
      <c r="H927" s="456"/>
      <c r="I927" s="456"/>
      <c r="J927" s="456"/>
      <c r="K927" s="456"/>
      <c r="L927" s="456"/>
      <c r="M927" s="456"/>
      <c r="N927" s="456"/>
      <c r="O927" s="456"/>
      <c r="P927" s="456"/>
      <c r="Q927" s="456"/>
      <c r="R927" s="456"/>
      <c r="S927" s="456"/>
      <c r="T927" s="456"/>
      <c r="U927" s="456"/>
      <c r="V927" s="456"/>
      <c r="W927" s="456"/>
      <c r="X927" s="456"/>
      <c r="Y927" s="456"/>
      <c r="Z927" s="456"/>
      <c r="AA927" s="456"/>
      <c r="AB927" s="456"/>
      <c r="AC927" s="456"/>
      <c r="AD927" s="456"/>
      <c r="AE927" s="457"/>
      <c r="AF927" s="457"/>
      <c r="AG927" s="457"/>
      <c r="AH927" s="457"/>
      <c r="AI927" s="457"/>
      <c r="AJ927" s="457"/>
      <c r="AK927" s="457"/>
      <c r="AL927" s="457"/>
      <c r="AM927" s="457"/>
      <c r="AN927" s="457"/>
      <c r="AO927" s="458"/>
      <c r="AQ927" s="84" t="s">
        <v>395</v>
      </c>
      <c r="AU927" s="459" t="str">
        <f t="shared" ca="1" si="183"/>
        <v>V</v>
      </c>
      <c r="AV927" s="459">
        <f t="shared" si="186"/>
        <v>911</v>
      </c>
      <c r="AW927" s="259" t="str">
        <f t="shared" ca="1" si="184"/>
        <v>V911</v>
      </c>
      <c r="AX927" s="268">
        <f t="shared" si="175"/>
        <v>7</v>
      </c>
      <c r="AY927" s="259" t="str">
        <f t="shared" ca="1" si="181"/>
        <v>8. Ownership - Capital Costs</v>
      </c>
      <c r="AZ927" s="268" t="s">
        <v>1214</v>
      </c>
      <c r="BA927" s="259" t="s">
        <v>1260</v>
      </c>
      <c r="BB927" s="259">
        <v>2036</v>
      </c>
      <c r="BC927" s="259" t="str">
        <f t="shared" ca="1" si="185"/>
        <v>7_V911_Combustion_inspection_2036</v>
      </c>
      <c r="BD927" s="259" t="s">
        <v>540</v>
      </c>
      <c r="BE927" s="259"/>
      <c r="BF927" s="268" t="str">
        <f t="shared" si="182"/>
        <v>&gt;=0</v>
      </c>
      <c r="BG927" s="268" t="s">
        <v>85</v>
      </c>
      <c r="BH927" s="268" t="s">
        <v>85</v>
      </c>
    </row>
    <row r="928" spans="1:60" ht="13.5" hidden="1" customHeight="1" thickBot="1">
      <c r="A928" s="185"/>
      <c r="B928" s="584"/>
      <c r="C928" s="224"/>
      <c r="D928" s="587"/>
      <c r="E928" s="587"/>
      <c r="F928" s="456"/>
      <c r="G928" s="456"/>
      <c r="H928" s="456"/>
      <c r="I928" s="456"/>
      <c r="J928" s="456"/>
      <c r="K928" s="456"/>
      <c r="L928" s="456"/>
      <c r="M928" s="456"/>
      <c r="N928" s="456"/>
      <c r="O928" s="456"/>
      <c r="P928" s="456"/>
      <c r="Q928" s="456"/>
      <c r="R928" s="456"/>
      <c r="S928" s="456"/>
      <c r="T928" s="456"/>
      <c r="U928" s="456"/>
      <c r="V928" s="456"/>
      <c r="W928" s="456"/>
      <c r="X928" s="456"/>
      <c r="Y928" s="456"/>
      <c r="Z928" s="456"/>
      <c r="AA928" s="456"/>
      <c r="AB928" s="456"/>
      <c r="AC928" s="456"/>
      <c r="AD928" s="456"/>
      <c r="AE928" s="457"/>
      <c r="AF928" s="457"/>
      <c r="AG928" s="457"/>
      <c r="AH928" s="457"/>
      <c r="AI928" s="457"/>
      <c r="AJ928" s="457"/>
      <c r="AK928" s="457"/>
      <c r="AL928" s="457"/>
      <c r="AM928" s="457"/>
      <c r="AN928" s="457"/>
      <c r="AO928" s="458"/>
      <c r="AQ928" s="84" t="s">
        <v>395</v>
      </c>
      <c r="AU928" s="459" t="str">
        <f t="shared" ca="1" si="183"/>
        <v>W</v>
      </c>
      <c r="AV928" s="459">
        <f t="shared" si="186"/>
        <v>911</v>
      </c>
      <c r="AW928" s="259" t="str">
        <f t="shared" ca="1" si="184"/>
        <v>W911</v>
      </c>
      <c r="AX928" s="268">
        <f t="shared" si="175"/>
        <v>7</v>
      </c>
      <c r="AY928" s="259" t="str">
        <f t="shared" ca="1" si="181"/>
        <v>8. Ownership - Capital Costs</v>
      </c>
      <c r="AZ928" s="268" t="s">
        <v>1214</v>
      </c>
      <c r="BA928" s="259" t="s">
        <v>1260</v>
      </c>
      <c r="BB928" s="259">
        <v>2037</v>
      </c>
      <c r="BC928" s="259" t="str">
        <f t="shared" ca="1" si="185"/>
        <v>7_W911_Combustion_inspection_2037</v>
      </c>
      <c r="BD928" s="259" t="s">
        <v>540</v>
      </c>
      <c r="BE928" s="259"/>
      <c r="BF928" s="268" t="str">
        <f t="shared" si="182"/>
        <v>&gt;=0</v>
      </c>
      <c r="BG928" s="268" t="s">
        <v>85</v>
      </c>
      <c r="BH928" s="268" t="s">
        <v>85</v>
      </c>
    </row>
    <row r="929" spans="1:60" ht="13.5" hidden="1" customHeight="1" thickBot="1">
      <c r="A929" s="185"/>
      <c r="B929" s="584"/>
      <c r="C929" s="224"/>
      <c r="D929" s="587"/>
      <c r="E929" s="587"/>
      <c r="F929" s="456"/>
      <c r="G929" s="456"/>
      <c r="H929" s="456"/>
      <c r="I929" s="456"/>
      <c r="J929" s="456"/>
      <c r="K929" s="456"/>
      <c r="L929" s="456"/>
      <c r="M929" s="456"/>
      <c r="N929" s="456"/>
      <c r="O929" s="456"/>
      <c r="P929" s="456"/>
      <c r="Q929" s="456"/>
      <c r="R929" s="456"/>
      <c r="S929" s="456"/>
      <c r="T929" s="456"/>
      <c r="U929" s="456"/>
      <c r="V929" s="456"/>
      <c r="W929" s="456"/>
      <c r="X929" s="456"/>
      <c r="Y929" s="456"/>
      <c r="Z929" s="456"/>
      <c r="AA929" s="456"/>
      <c r="AB929" s="456"/>
      <c r="AC929" s="456"/>
      <c r="AD929" s="456"/>
      <c r="AE929" s="457"/>
      <c r="AF929" s="457"/>
      <c r="AG929" s="457"/>
      <c r="AH929" s="457"/>
      <c r="AI929" s="457"/>
      <c r="AJ929" s="457"/>
      <c r="AK929" s="457"/>
      <c r="AL929" s="457"/>
      <c r="AM929" s="457"/>
      <c r="AN929" s="457"/>
      <c r="AO929" s="458"/>
      <c r="AQ929" s="84" t="s">
        <v>395</v>
      </c>
      <c r="AU929" s="459" t="str">
        <f t="shared" ca="1" si="183"/>
        <v>X</v>
      </c>
      <c r="AV929" s="459">
        <f t="shared" si="186"/>
        <v>911</v>
      </c>
      <c r="AW929" s="259" t="str">
        <f t="shared" ca="1" si="184"/>
        <v>X911</v>
      </c>
      <c r="AX929" s="268">
        <f t="shared" si="175"/>
        <v>7</v>
      </c>
      <c r="AY929" s="259" t="str">
        <f t="shared" ca="1" si="181"/>
        <v>8. Ownership - Capital Costs</v>
      </c>
      <c r="AZ929" s="268" t="s">
        <v>1214</v>
      </c>
      <c r="BA929" s="259" t="s">
        <v>1260</v>
      </c>
      <c r="BB929" s="259">
        <v>2038</v>
      </c>
      <c r="BC929" s="259" t="str">
        <f t="shared" ca="1" si="185"/>
        <v>7_X911_Combustion_inspection_2038</v>
      </c>
      <c r="BD929" s="259" t="s">
        <v>540</v>
      </c>
      <c r="BE929" s="259"/>
      <c r="BF929" s="268" t="str">
        <f t="shared" si="182"/>
        <v>&gt;=0</v>
      </c>
      <c r="BG929" s="268" t="s">
        <v>85</v>
      </c>
      <c r="BH929" s="268" t="s">
        <v>85</v>
      </c>
    </row>
    <row r="930" spans="1:60" ht="13.5" hidden="1" customHeight="1" thickBot="1">
      <c r="A930" s="185"/>
      <c r="B930" s="584"/>
      <c r="C930" s="224"/>
      <c r="D930" s="587"/>
      <c r="E930" s="587"/>
      <c r="F930" s="456"/>
      <c r="G930" s="456"/>
      <c r="H930" s="456"/>
      <c r="I930" s="456"/>
      <c r="J930" s="456"/>
      <c r="K930" s="456"/>
      <c r="L930" s="456"/>
      <c r="M930" s="456"/>
      <c r="N930" s="456"/>
      <c r="O930" s="456"/>
      <c r="P930" s="456"/>
      <c r="Q930" s="456"/>
      <c r="R930" s="456"/>
      <c r="S930" s="456"/>
      <c r="T930" s="456"/>
      <c r="U930" s="456"/>
      <c r="V930" s="456"/>
      <c r="W930" s="456"/>
      <c r="X930" s="456"/>
      <c r="Y930" s="456"/>
      <c r="Z930" s="456"/>
      <c r="AA930" s="456"/>
      <c r="AB930" s="456"/>
      <c r="AC930" s="456"/>
      <c r="AD930" s="456"/>
      <c r="AE930" s="457"/>
      <c r="AF930" s="457"/>
      <c r="AG930" s="457"/>
      <c r="AH930" s="457"/>
      <c r="AI930" s="457"/>
      <c r="AJ930" s="457"/>
      <c r="AK930" s="457"/>
      <c r="AL930" s="457"/>
      <c r="AM930" s="457"/>
      <c r="AN930" s="457"/>
      <c r="AO930" s="458"/>
      <c r="AQ930" s="84" t="s">
        <v>395</v>
      </c>
      <c r="AU930" s="459" t="str">
        <f t="shared" ca="1" si="183"/>
        <v>Y</v>
      </c>
      <c r="AV930" s="459">
        <f t="shared" si="186"/>
        <v>911</v>
      </c>
      <c r="AW930" s="259" t="str">
        <f t="shared" ca="1" si="184"/>
        <v>Y911</v>
      </c>
      <c r="AX930" s="268">
        <f t="shared" si="175"/>
        <v>7</v>
      </c>
      <c r="AY930" s="259" t="str">
        <f t="shared" ca="1" si="181"/>
        <v>8. Ownership - Capital Costs</v>
      </c>
      <c r="AZ930" s="268" t="s">
        <v>1214</v>
      </c>
      <c r="BA930" s="259" t="s">
        <v>1260</v>
      </c>
      <c r="BB930" s="259">
        <v>2039</v>
      </c>
      <c r="BC930" s="259" t="str">
        <f t="shared" ca="1" si="185"/>
        <v>7_Y911_Combustion_inspection_2039</v>
      </c>
      <c r="BD930" s="259" t="s">
        <v>540</v>
      </c>
      <c r="BE930" s="259"/>
      <c r="BF930" s="268" t="str">
        <f t="shared" si="182"/>
        <v>&gt;=0</v>
      </c>
      <c r="BG930" s="268" t="s">
        <v>85</v>
      </c>
      <c r="BH930" s="268" t="s">
        <v>85</v>
      </c>
    </row>
    <row r="931" spans="1:60" ht="13.5" hidden="1" customHeight="1" thickBot="1">
      <c r="A931" s="185"/>
      <c r="B931" s="584"/>
      <c r="C931" s="224"/>
      <c r="D931" s="587"/>
      <c r="E931" s="587"/>
      <c r="F931" s="456"/>
      <c r="G931" s="456"/>
      <c r="H931" s="456"/>
      <c r="I931" s="456"/>
      <c r="J931" s="456"/>
      <c r="K931" s="456"/>
      <c r="L931" s="456"/>
      <c r="M931" s="456"/>
      <c r="N931" s="456"/>
      <c r="O931" s="456"/>
      <c r="P931" s="456"/>
      <c r="Q931" s="456"/>
      <c r="R931" s="456"/>
      <c r="S931" s="456"/>
      <c r="T931" s="456"/>
      <c r="U931" s="456"/>
      <c r="V931" s="456"/>
      <c r="W931" s="456"/>
      <c r="X931" s="456"/>
      <c r="Y931" s="456"/>
      <c r="Z931" s="456"/>
      <c r="AA931" s="456"/>
      <c r="AB931" s="456"/>
      <c r="AC931" s="456"/>
      <c r="AD931" s="456"/>
      <c r="AE931" s="457"/>
      <c r="AF931" s="457"/>
      <c r="AG931" s="457"/>
      <c r="AH931" s="457"/>
      <c r="AI931" s="457"/>
      <c r="AJ931" s="457"/>
      <c r="AK931" s="457"/>
      <c r="AL931" s="457"/>
      <c r="AM931" s="457"/>
      <c r="AN931" s="457"/>
      <c r="AO931" s="458"/>
      <c r="AQ931" s="84" t="s">
        <v>395</v>
      </c>
      <c r="AU931" s="459" t="str">
        <f t="shared" ca="1" si="183"/>
        <v>Z</v>
      </c>
      <c r="AV931" s="459">
        <f t="shared" si="186"/>
        <v>911</v>
      </c>
      <c r="AW931" s="259" t="str">
        <f t="shared" ca="1" si="184"/>
        <v>Z911</v>
      </c>
      <c r="AX931" s="268">
        <f t="shared" si="175"/>
        <v>7</v>
      </c>
      <c r="AY931" s="259" t="str">
        <f t="shared" ca="1" si="181"/>
        <v>8. Ownership - Capital Costs</v>
      </c>
      <c r="AZ931" s="268" t="s">
        <v>1214</v>
      </c>
      <c r="BA931" s="259" t="s">
        <v>1260</v>
      </c>
      <c r="BB931" s="259">
        <v>2040</v>
      </c>
      <c r="BC931" s="259" t="str">
        <f t="shared" ca="1" si="185"/>
        <v>7_Z911_Combustion_inspection_2040</v>
      </c>
      <c r="BD931" s="259" t="s">
        <v>540</v>
      </c>
      <c r="BE931" s="259"/>
      <c r="BF931" s="268" t="str">
        <f t="shared" si="182"/>
        <v>&gt;=0</v>
      </c>
      <c r="BG931" s="268" t="s">
        <v>85</v>
      </c>
      <c r="BH931" s="268" t="s">
        <v>85</v>
      </c>
    </row>
    <row r="932" spans="1:60" ht="13.5" hidden="1" customHeight="1" thickBot="1">
      <c r="A932" s="185"/>
      <c r="B932" s="584"/>
      <c r="C932" s="224"/>
      <c r="D932" s="587"/>
      <c r="E932" s="587"/>
      <c r="F932" s="456"/>
      <c r="G932" s="456"/>
      <c r="H932" s="456"/>
      <c r="I932" s="456"/>
      <c r="J932" s="456"/>
      <c r="K932" s="456"/>
      <c r="L932" s="456"/>
      <c r="M932" s="456"/>
      <c r="N932" s="456"/>
      <c r="O932" s="456"/>
      <c r="P932" s="456"/>
      <c r="Q932" s="456"/>
      <c r="R932" s="456"/>
      <c r="S932" s="456"/>
      <c r="T932" s="456"/>
      <c r="U932" s="456"/>
      <c r="V932" s="456"/>
      <c r="W932" s="456"/>
      <c r="X932" s="456"/>
      <c r="Y932" s="456"/>
      <c r="Z932" s="456"/>
      <c r="AA932" s="456"/>
      <c r="AB932" s="456"/>
      <c r="AC932" s="456"/>
      <c r="AD932" s="456"/>
      <c r="AE932" s="457"/>
      <c r="AF932" s="457"/>
      <c r="AG932" s="457"/>
      <c r="AH932" s="457"/>
      <c r="AI932" s="457"/>
      <c r="AJ932" s="457"/>
      <c r="AK932" s="457"/>
      <c r="AL932" s="457"/>
      <c r="AM932" s="457"/>
      <c r="AN932" s="457"/>
      <c r="AO932" s="458"/>
      <c r="AQ932" s="84" t="s">
        <v>395</v>
      </c>
      <c r="AU932" s="459" t="str">
        <f t="shared" ca="1" si="183"/>
        <v>AA</v>
      </c>
      <c r="AV932" s="459">
        <f t="shared" si="186"/>
        <v>911</v>
      </c>
      <c r="AW932" s="259" t="str">
        <f t="shared" ca="1" si="184"/>
        <v>AA911</v>
      </c>
      <c r="AX932" s="268">
        <f t="shared" si="175"/>
        <v>7</v>
      </c>
      <c r="AY932" s="259" t="str">
        <f t="shared" ca="1" si="181"/>
        <v>8. Ownership - Capital Costs</v>
      </c>
      <c r="AZ932" s="268" t="s">
        <v>1214</v>
      </c>
      <c r="BA932" s="259" t="s">
        <v>1260</v>
      </c>
      <c r="BB932" s="259">
        <v>2041</v>
      </c>
      <c r="BC932" s="259" t="str">
        <f t="shared" ca="1" si="185"/>
        <v>7_AA911_Combustion_inspection_2041</v>
      </c>
      <c r="BD932" s="259" t="s">
        <v>540</v>
      </c>
      <c r="BE932" s="259"/>
      <c r="BF932" s="268" t="str">
        <f t="shared" si="182"/>
        <v>&gt;=0</v>
      </c>
      <c r="BG932" s="268" t="s">
        <v>85</v>
      </c>
      <c r="BH932" s="268" t="s">
        <v>85</v>
      </c>
    </row>
    <row r="933" spans="1:60" ht="13.5" hidden="1" customHeight="1" thickBot="1">
      <c r="A933" s="185"/>
      <c r="B933" s="584"/>
      <c r="C933" s="224"/>
      <c r="D933" s="587"/>
      <c r="E933" s="587"/>
      <c r="F933" s="456"/>
      <c r="G933" s="456"/>
      <c r="H933" s="456"/>
      <c r="I933" s="456"/>
      <c r="J933" s="456"/>
      <c r="K933" s="456"/>
      <c r="L933" s="456"/>
      <c r="M933" s="456"/>
      <c r="N933" s="456"/>
      <c r="O933" s="456"/>
      <c r="P933" s="456"/>
      <c r="Q933" s="456"/>
      <c r="R933" s="456"/>
      <c r="S933" s="456"/>
      <c r="T933" s="456"/>
      <c r="U933" s="456"/>
      <c r="V933" s="456"/>
      <c r="W933" s="456"/>
      <c r="X933" s="456"/>
      <c r="Y933" s="456"/>
      <c r="Z933" s="456"/>
      <c r="AA933" s="456"/>
      <c r="AB933" s="456"/>
      <c r="AC933" s="456"/>
      <c r="AD933" s="456"/>
      <c r="AE933" s="457"/>
      <c r="AF933" s="457"/>
      <c r="AG933" s="457"/>
      <c r="AH933" s="457"/>
      <c r="AI933" s="457"/>
      <c r="AJ933" s="457"/>
      <c r="AK933" s="457"/>
      <c r="AL933" s="457"/>
      <c r="AM933" s="457"/>
      <c r="AN933" s="457"/>
      <c r="AO933" s="458"/>
      <c r="AQ933" s="84" t="s">
        <v>395</v>
      </c>
      <c r="AU933" s="459" t="str">
        <f t="shared" ca="1" si="183"/>
        <v>AB</v>
      </c>
      <c r="AV933" s="459">
        <f t="shared" si="186"/>
        <v>911</v>
      </c>
      <c r="AW933" s="259" t="str">
        <f t="shared" ca="1" si="184"/>
        <v>AB911</v>
      </c>
      <c r="AX933" s="268">
        <f t="shared" si="175"/>
        <v>7</v>
      </c>
      <c r="AY933" s="259" t="str">
        <f t="shared" ca="1" si="181"/>
        <v>8. Ownership - Capital Costs</v>
      </c>
      <c r="AZ933" s="268" t="s">
        <v>1214</v>
      </c>
      <c r="BA933" s="259" t="s">
        <v>1260</v>
      </c>
      <c r="BB933" s="259">
        <v>2042</v>
      </c>
      <c r="BC933" s="259" t="str">
        <f t="shared" ca="1" si="185"/>
        <v>7_AB911_Combustion_inspection_2042</v>
      </c>
      <c r="BD933" s="259" t="s">
        <v>540</v>
      </c>
      <c r="BE933" s="259"/>
      <c r="BF933" s="268" t="str">
        <f t="shared" si="182"/>
        <v>&gt;=0</v>
      </c>
      <c r="BG933" s="268" t="s">
        <v>85</v>
      </c>
      <c r="BH933" s="268" t="s">
        <v>85</v>
      </c>
    </row>
    <row r="934" spans="1:60" ht="13.5" hidden="1" customHeight="1" thickBot="1">
      <c r="A934" s="185"/>
      <c r="B934" s="584"/>
      <c r="C934" s="224"/>
      <c r="D934" s="587"/>
      <c r="E934" s="587"/>
      <c r="F934" s="456"/>
      <c r="G934" s="456"/>
      <c r="H934" s="456"/>
      <c r="I934" s="456"/>
      <c r="J934" s="456"/>
      <c r="K934" s="456"/>
      <c r="L934" s="456"/>
      <c r="M934" s="456"/>
      <c r="N934" s="456"/>
      <c r="O934" s="456"/>
      <c r="P934" s="456"/>
      <c r="Q934" s="456"/>
      <c r="R934" s="456"/>
      <c r="S934" s="456"/>
      <c r="T934" s="456"/>
      <c r="U934" s="456"/>
      <c r="V934" s="456"/>
      <c r="W934" s="456"/>
      <c r="X934" s="456"/>
      <c r="Y934" s="456"/>
      <c r="Z934" s="456"/>
      <c r="AA934" s="456"/>
      <c r="AB934" s="456"/>
      <c r="AC934" s="456"/>
      <c r="AD934" s="456"/>
      <c r="AE934" s="457"/>
      <c r="AF934" s="457"/>
      <c r="AG934" s="457"/>
      <c r="AH934" s="457"/>
      <c r="AI934" s="457"/>
      <c r="AJ934" s="457"/>
      <c r="AK934" s="457"/>
      <c r="AL934" s="457"/>
      <c r="AM934" s="457"/>
      <c r="AN934" s="457"/>
      <c r="AO934" s="458"/>
      <c r="AQ934" s="84" t="s">
        <v>395</v>
      </c>
      <c r="AU934" s="459" t="str">
        <f t="shared" ca="1" si="183"/>
        <v>AC</v>
      </c>
      <c r="AV934" s="459">
        <f t="shared" si="186"/>
        <v>911</v>
      </c>
      <c r="AW934" s="259" t="str">
        <f t="shared" ca="1" si="184"/>
        <v>AC911</v>
      </c>
      <c r="AX934" s="268">
        <f t="shared" si="175"/>
        <v>7</v>
      </c>
      <c r="AY934" s="259" t="str">
        <f t="shared" ca="1" si="181"/>
        <v>8. Ownership - Capital Costs</v>
      </c>
      <c r="AZ934" s="268" t="s">
        <v>1214</v>
      </c>
      <c r="BA934" s="259" t="s">
        <v>1260</v>
      </c>
      <c r="BB934" s="259">
        <v>2043</v>
      </c>
      <c r="BC934" s="259" t="str">
        <f t="shared" ca="1" si="185"/>
        <v>7_AC911_Combustion_inspection_2043</v>
      </c>
      <c r="BD934" s="259" t="s">
        <v>540</v>
      </c>
      <c r="BE934" s="259"/>
      <c r="BF934" s="268" t="str">
        <f t="shared" si="182"/>
        <v>&gt;=0</v>
      </c>
      <c r="BG934" s="268" t="s">
        <v>85</v>
      </c>
      <c r="BH934" s="268" t="s">
        <v>85</v>
      </c>
    </row>
    <row r="935" spans="1:60" ht="13.5" hidden="1" customHeight="1" thickBot="1">
      <c r="A935" s="185"/>
      <c r="B935" s="584"/>
      <c r="C935" s="224"/>
      <c r="D935" s="587"/>
      <c r="E935" s="587"/>
      <c r="F935" s="456"/>
      <c r="G935" s="456"/>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7"/>
      <c r="AF935" s="457"/>
      <c r="AG935" s="457"/>
      <c r="AH935" s="457"/>
      <c r="AI935" s="457"/>
      <c r="AJ935" s="457"/>
      <c r="AK935" s="457"/>
      <c r="AL935" s="457"/>
      <c r="AM935" s="457"/>
      <c r="AN935" s="457"/>
      <c r="AO935" s="458"/>
      <c r="AQ935" s="84" t="s">
        <v>395</v>
      </c>
      <c r="AU935" s="459" t="str">
        <f t="shared" ca="1" si="183"/>
        <v>AD</v>
      </c>
      <c r="AV935" s="459">
        <f t="shared" si="186"/>
        <v>911</v>
      </c>
      <c r="AW935" s="259" t="str">
        <f t="shared" ca="1" si="184"/>
        <v>AD911</v>
      </c>
      <c r="AX935" s="268">
        <f t="shared" si="175"/>
        <v>7</v>
      </c>
      <c r="AY935" s="259" t="str">
        <f t="shared" ca="1" si="181"/>
        <v>8. Ownership - Capital Costs</v>
      </c>
      <c r="AZ935" s="268" t="s">
        <v>1214</v>
      </c>
      <c r="BA935" s="259" t="s">
        <v>1260</v>
      </c>
      <c r="BB935" s="259">
        <v>2044</v>
      </c>
      <c r="BC935" s="259" t="str">
        <f t="shared" ca="1" si="185"/>
        <v>7_AD911_Combustion_inspection_2044</v>
      </c>
      <c r="BD935" s="259" t="s">
        <v>540</v>
      </c>
      <c r="BE935" s="259"/>
      <c r="BF935" s="268" t="str">
        <f t="shared" si="182"/>
        <v>&gt;=0</v>
      </c>
      <c r="BG935" s="268" t="s">
        <v>85</v>
      </c>
      <c r="BH935" s="268" t="s">
        <v>85</v>
      </c>
    </row>
    <row r="936" spans="1:60" ht="13.5" hidden="1" customHeight="1" thickBot="1">
      <c r="A936" s="185"/>
      <c r="B936" s="584"/>
      <c r="C936" s="224"/>
      <c r="D936" s="587"/>
      <c r="E936" s="587"/>
      <c r="F936" s="456"/>
      <c r="G936" s="456"/>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7"/>
      <c r="AF936" s="457"/>
      <c r="AG936" s="457"/>
      <c r="AH936" s="457"/>
      <c r="AI936" s="457"/>
      <c r="AJ936" s="457"/>
      <c r="AK936" s="457"/>
      <c r="AL936" s="457"/>
      <c r="AM936" s="457"/>
      <c r="AN936" s="457"/>
      <c r="AO936" s="458"/>
      <c r="AQ936" s="84" t="s">
        <v>395</v>
      </c>
      <c r="AU936" s="459" t="str">
        <f t="shared" ca="1" si="183"/>
        <v>AE</v>
      </c>
      <c r="AV936" s="459">
        <f t="shared" si="186"/>
        <v>911</v>
      </c>
      <c r="AW936" s="259" t="str">
        <f t="shared" ca="1" si="184"/>
        <v>AE911</v>
      </c>
      <c r="AX936" s="268">
        <f t="shared" si="175"/>
        <v>7</v>
      </c>
      <c r="AY936" s="259" t="str">
        <f t="shared" ca="1" si="181"/>
        <v>8. Ownership - Capital Costs</v>
      </c>
      <c r="AZ936" s="268" t="s">
        <v>1214</v>
      </c>
      <c r="BA936" s="259" t="s">
        <v>1260</v>
      </c>
      <c r="BB936" s="259">
        <v>2045</v>
      </c>
      <c r="BC936" s="259" t="str">
        <f t="shared" ca="1" si="185"/>
        <v>7_AE911_Combustion_inspection_2045</v>
      </c>
      <c r="BD936" s="259" t="s">
        <v>540</v>
      </c>
      <c r="BE936" s="259"/>
      <c r="BF936" s="268" t="str">
        <f t="shared" si="182"/>
        <v>&gt;=0</v>
      </c>
      <c r="BG936" s="268" t="s">
        <v>85</v>
      </c>
      <c r="BH936" s="268" t="s">
        <v>85</v>
      </c>
    </row>
    <row r="937" spans="1:60" ht="13.5" hidden="1" customHeight="1" thickBot="1">
      <c r="A937" s="185"/>
      <c r="B937" s="584"/>
      <c r="C937" s="224"/>
      <c r="D937" s="587"/>
      <c r="E937" s="587"/>
      <c r="F937" s="456"/>
      <c r="G937" s="456"/>
      <c r="H937" s="456"/>
      <c r="I937" s="456"/>
      <c r="J937" s="456"/>
      <c r="K937" s="456"/>
      <c r="L937" s="456"/>
      <c r="M937" s="456"/>
      <c r="N937" s="456"/>
      <c r="O937" s="456"/>
      <c r="P937" s="456"/>
      <c r="Q937" s="456"/>
      <c r="R937" s="456"/>
      <c r="S937" s="456"/>
      <c r="T937" s="456"/>
      <c r="U937" s="456"/>
      <c r="V937" s="456"/>
      <c r="W937" s="456"/>
      <c r="X937" s="456"/>
      <c r="Y937" s="456"/>
      <c r="Z937" s="456"/>
      <c r="AA937" s="456"/>
      <c r="AB937" s="456"/>
      <c r="AC937" s="456"/>
      <c r="AD937" s="456"/>
      <c r="AE937" s="457"/>
      <c r="AF937" s="457"/>
      <c r="AG937" s="457"/>
      <c r="AH937" s="457"/>
      <c r="AI937" s="457"/>
      <c r="AJ937" s="457"/>
      <c r="AK937" s="457"/>
      <c r="AL937" s="457"/>
      <c r="AM937" s="457"/>
      <c r="AN937" s="457"/>
      <c r="AO937" s="458"/>
      <c r="AQ937" s="84" t="s">
        <v>395</v>
      </c>
      <c r="AU937" s="459" t="str">
        <f t="shared" ca="1" si="183"/>
        <v>AF</v>
      </c>
      <c r="AV937" s="459">
        <f t="shared" si="186"/>
        <v>911</v>
      </c>
      <c r="AW937" s="259" t="str">
        <f t="shared" ca="1" si="184"/>
        <v>AF911</v>
      </c>
      <c r="AX937" s="268">
        <f t="shared" si="175"/>
        <v>7</v>
      </c>
      <c r="AY937" s="259" t="str">
        <f t="shared" ca="1" si="181"/>
        <v>8. Ownership - Capital Costs</v>
      </c>
      <c r="AZ937" s="268" t="s">
        <v>1214</v>
      </c>
      <c r="BA937" s="259" t="s">
        <v>1260</v>
      </c>
      <c r="BB937" s="259">
        <v>2046</v>
      </c>
      <c r="BC937" s="259" t="str">
        <f t="shared" ca="1" si="185"/>
        <v>7_AF911_Combustion_inspection_2046</v>
      </c>
      <c r="BD937" s="259" t="s">
        <v>540</v>
      </c>
      <c r="BE937" s="259"/>
      <c r="BF937" s="268" t="str">
        <f t="shared" si="182"/>
        <v>&gt;=0</v>
      </c>
      <c r="BG937" s="268" t="s">
        <v>85</v>
      </c>
      <c r="BH937" s="268" t="s">
        <v>85</v>
      </c>
    </row>
    <row r="938" spans="1:60" ht="13.5" hidden="1" customHeight="1" thickBot="1">
      <c r="A938" s="185"/>
      <c r="B938" s="584"/>
      <c r="C938" s="224"/>
      <c r="D938" s="587"/>
      <c r="E938" s="587"/>
      <c r="F938" s="456"/>
      <c r="G938" s="456"/>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7"/>
      <c r="AF938" s="457"/>
      <c r="AG938" s="457"/>
      <c r="AH938" s="457"/>
      <c r="AI938" s="457"/>
      <c r="AJ938" s="457"/>
      <c r="AK938" s="457"/>
      <c r="AL938" s="457"/>
      <c r="AM938" s="457"/>
      <c r="AN938" s="457"/>
      <c r="AO938" s="458"/>
      <c r="AQ938" s="84" t="s">
        <v>395</v>
      </c>
      <c r="AU938" s="459" t="str">
        <f t="shared" ca="1" si="183"/>
        <v>AG</v>
      </c>
      <c r="AV938" s="459">
        <f t="shared" si="186"/>
        <v>911</v>
      </c>
      <c r="AW938" s="259" t="str">
        <f t="shared" ca="1" si="184"/>
        <v>AG911</v>
      </c>
      <c r="AX938" s="268">
        <f t="shared" si="175"/>
        <v>7</v>
      </c>
      <c r="AY938" s="259" t="str">
        <f t="shared" ca="1" si="181"/>
        <v>8. Ownership - Capital Costs</v>
      </c>
      <c r="AZ938" s="268" t="s">
        <v>1214</v>
      </c>
      <c r="BA938" s="259" t="s">
        <v>1260</v>
      </c>
      <c r="BB938" s="259">
        <v>2047</v>
      </c>
      <c r="BC938" s="259" t="str">
        <f t="shared" ca="1" si="185"/>
        <v>7_AG911_Combustion_inspection_2047</v>
      </c>
      <c r="BD938" s="259" t="s">
        <v>540</v>
      </c>
      <c r="BE938" s="259"/>
      <c r="BF938" s="268" t="str">
        <f t="shared" si="182"/>
        <v>&gt;=0</v>
      </c>
      <c r="BG938" s="268" t="s">
        <v>85</v>
      </c>
      <c r="BH938" s="268" t="s">
        <v>85</v>
      </c>
    </row>
    <row r="939" spans="1:60" ht="13.5" hidden="1" customHeight="1" thickBot="1">
      <c r="A939" s="185"/>
      <c r="B939" s="584"/>
      <c r="C939" s="224"/>
      <c r="D939" s="587"/>
      <c r="E939" s="587"/>
      <c r="F939" s="456"/>
      <c r="G939" s="456"/>
      <c r="H939" s="456"/>
      <c r="I939" s="456"/>
      <c r="J939" s="456"/>
      <c r="K939" s="456"/>
      <c r="L939" s="456"/>
      <c r="M939" s="456"/>
      <c r="N939" s="456"/>
      <c r="O939" s="456"/>
      <c r="P939" s="456"/>
      <c r="Q939" s="456"/>
      <c r="R939" s="456"/>
      <c r="S939" s="456"/>
      <c r="T939" s="456"/>
      <c r="U939" s="456"/>
      <c r="V939" s="456"/>
      <c r="W939" s="456"/>
      <c r="X939" s="456"/>
      <c r="Y939" s="456"/>
      <c r="Z939" s="456"/>
      <c r="AA939" s="456"/>
      <c r="AB939" s="456"/>
      <c r="AC939" s="456"/>
      <c r="AD939" s="456"/>
      <c r="AE939" s="457"/>
      <c r="AF939" s="457"/>
      <c r="AG939" s="457"/>
      <c r="AH939" s="457"/>
      <c r="AI939" s="457"/>
      <c r="AJ939" s="457"/>
      <c r="AK939" s="457"/>
      <c r="AL939" s="457"/>
      <c r="AM939" s="457"/>
      <c r="AN939" s="457"/>
      <c r="AO939" s="458"/>
      <c r="AQ939" s="84" t="s">
        <v>395</v>
      </c>
      <c r="AU939" s="459" t="str">
        <f t="shared" ca="1" si="183"/>
        <v>AH</v>
      </c>
      <c r="AV939" s="459">
        <f t="shared" si="186"/>
        <v>911</v>
      </c>
      <c r="AW939" s="259" t="str">
        <f t="shared" ca="1" si="184"/>
        <v>AH911</v>
      </c>
      <c r="AX939" s="268">
        <f t="shared" ref="AX939:AX945" si="187">$AX$5</f>
        <v>7</v>
      </c>
      <c r="AY939" s="259" t="str">
        <f t="shared" ca="1" si="181"/>
        <v>8. Ownership - Capital Costs</v>
      </c>
      <c r="AZ939" s="268" t="s">
        <v>1214</v>
      </c>
      <c r="BA939" s="259" t="s">
        <v>1260</v>
      </c>
      <c r="BB939" s="259">
        <v>2048</v>
      </c>
      <c r="BC939" s="259" t="str">
        <f t="shared" ca="1" si="185"/>
        <v>7_AH911_Combustion_inspection_2048</v>
      </c>
      <c r="BD939" s="259" t="s">
        <v>540</v>
      </c>
      <c r="BE939" s="259"/>
      <c r="BF939" s="268" t="str">
        <f t="shared" si="182"/>
        <v>&gt;=0</v>
      </c>
      <c r="BG939" s="268" t="s">
        <v>85</v>
      </c>
      <c r="BH939" s="268" t="s">
        <v>85</v>
      </c>
    </row>
    <row r="940" spans="1:60" ht="13.5" hidden="1" customHeight="1" thickBot="1">
      <c r="A940" s="185"/>
      <c r="B940" s="584"/>
      <c r="C940" s="224"/>
      <c r="D940" s="587"/>
      <c r="E940" s="587"/>
      <c r="F940" s="456"/>
      <c r="G940" s="456"/>
      <c r="H940" s="456"/>
      <c r="I940" s="456"/>
      <c r="J940" s="456"/>
      <c r="K940" s="456"/>
      <c r="L940" s="456"/>
      <c r="M940" s="456"/>
      <c r="N940" s="456"/>
      <c r="O940" s="456"/>
      <c r="P940" s="456"/>
      <c r="Q940" s="456"/>
      <c r="R940" s="456"/>
      <c r="S940" s="456"/>
      <c r="T940" s="456"/>
      <c r="U940" s="456"/>
      <c r="V940" s="456"/>
      <c r="W940" s="456"/>
      <c r="X940" s="456"/>
      <c r="Y940" s="456"/>
      <c r="Z940" s="456"/>
      <c r="AA940" s="456"/>
      <c r="AB940" s="456"/>
      <c r="AC940" s="456"/>
      <c r="AD940" s="456"/>
      <c r="AE940" s="457"/>
      <c r="AF940" s="457"/>
      <c r="AG940" s="457"/>
      <c r="AH940" s="457"/>
      <c r="AI940" s="457"/>
      <c r="AJ940" s="457"/>
      <c r="AK940" s="457"/>
      <c r="AL940" s="457"/>
      <c r="AM940" s="457"/>
      <c r="AN940" s="457"/>
      <c r="AO940" s="458"/>
      <c r="AQ940" s="84" t="s">
        <v>395</v>
      </c>
      <c r="AU940" s="459" t="str">
        <f t="shared" ca="1" si="183"/>
        <v>AI</v>
      </c>
      <c r="AV940" s="459">
        <f t="shared" si="186"/>
        <v>911</v>
      </c>
      <c r="AW940" s="259" t="str">
        <f t="shared" ca="1" si="184"/>
        <v>AI911</v>
      </c>
      <c r="AX940" s="268">
        <f t="shared" si="187"/>
        <v>7</v>
      </c>
      <c r="AY940" s="259" t="str">
        <f t="shared" ca="1" si="181"/>
        <v>8. Ownership - Capital Costs</v>
      </c>
      <c r="AZ940" s="268" t="s">
        <v>1214</v>
      </c>
      <c r="BA940" s="259" t="s">
        <v>1260</v>
      </c>
      <c r="BB940" s="259">
        <v>2049</v>
      </c>
      <c r="BC940" s="259" t="str">
        <f t="shared" ca="1" si="185"/>
        <v>7_AI911_Combustion_inspection_2049</v>
      </c>
      <c r="BD940" s="259" t="s">
        <v>540</v>
      </c>
      <c r="BE940" s="259"/>
      <c r="BF940" s="268" t="str">
        <f t="shared" si="182"/>
        <v>&gt;=0</v>
      </c>
      <c r="BG940" s="268" t="s">
        <v>85</v>
      </c>
      <c r="BH940" s="268" t="s">
        <v>85</v>
      </c>
    </row>
    <row r="941" spans="1:60" ht="13.5" hidden="1" customHeight="1" thickBot="1">
      <c r="A941" s="185"/>
      <c r="B941" s="584"/>
      <c r="C941" s="224"/>
      <c r="D941" s="587"/>
      <c r="E941" s="587"/>
      <c r="F941" s="456"/>
      <c r="G941" s="456"/>
      <c r="H941" s="456"/>
      <c r="I941" s="456"/>
      <c r="J941" s="456"/>
      <c r="K941" s="456"/>
      <c r="L941" s="456"/>
      <c r="M941" s="456"/>
      <c r="N941" s="456"/>
      <c r="O941" s="456"/>
      <c r="P941" s="456"/>
      <c r="Q941" s="456"/>
      <c r="R941" s="456"/>
      <c r="S941" s="456"/>
      <c r="T941" s="456"/>
      <c r="U941" s="456"/>
      <c r="V941" s="456"/>
      <c r="W941" s="456"/>
      <c r="X941" s="456"/>
      <c r="Y941" s="456"/>
      <c r="Z941" s="456"/>
      <c r="AA941" s="456"/>
      <c r="AB941" s="456"/>
      <c r="AC941" s="456"/>
      <c r="AD941" s="456"/>
      <c r="AE941" s="457"/>
      <c r="AF941" s="457"/>
      <c r="AG941" s="457"/>
      <c r="AH941" s="457"/>
      <c r="AI941" s="457"/>
      <c r="AJ941" s="457"/>
      <c r="AK941" s="457"/>
      <c r="AL941" s="457"/>
      <c r="AM941" s="457"/>
      <c r="AN941" s="457"/>
      <c r="AO941" s="458"/>
      <c r="AQ941" s="84" t="s">
        <v>395</v>
      </c>
      <c r="AU941" s="459" t="str">
        <f t="shared" ca="1" si="183"/>
        <v>AJ</v>
      </c>
      <c r="AV941" s="459">
        <f t="shared" si="186"/>
        <v>911</v>
      </c>
      <c r="AW941" s="259" t="str">
        <f t="shared" ca="1" si="184"/>
        <v>AJ911</v>
      </c>
      <c r="AX941" s="268">
        <f t="shared" si="187"/>
        <v>7</v>
      </c>
      <c r="AY941" s="259" t="str">
        <f t="shared" ca="1" si="181"/>
        <v>8. Ownership - Capital Costs</v>
      </c>
      <c r="AZ941" s="268" t="s">
        <v>1214</v>
      </c>
      <c r="BA941" s="259" t="s">
        <v>1260</v>
      </c>
      <c r="BB941" s="259">
        <v>2050</v>
      </c>
      <c r="BC941" s="259" t="str">
        <f t="shared" ca="1" si="185"/>
        <v>7_AJ911_Combustion_inspection_2050</v>
      </c>
      <c r="BD941" s="259" t="s">
        <v>540</v>
      </c>
      <c r="BE941" s="259"/>
      <c r="BF941" s="268" t="str">
        <f t="shared" si="182"/>
        <v>&gt;=0</v>
      </c>
      <c r="BG941" s="268" t="s">
        <v>85</v>
      </c>
      <c r="BH941" s="268" t="s">
        <v>85</v>
      </c>
    </row>
    <row r="942" spans="1:60" ht="13.5" hidden="1" customHeight="1" thickBot="1">
      <c r="A942" s="185"/>
      <c r="B942" s="584"/>
      <c r="C942" s="224"/>
      <c r="D942" s="587"/>
      <c r="E942" s="587"/>
      <c r="F942" s="456"/>
      <c r="G942" s="456"/>
      <c r="H942" s="456"/>
      <c r="I942" s="456"/>
      <c r="J942" s="456"/>
      <c r="K942" s="456"/>
      <c r="L942" s="456"/>
      <c r="M942" s="456"/>
      <c r="N942" s="456"/>
      <c r="O942" s="456"/>
      <c r="P942" s="456"/>
      <c r="Q942" s="456"/>
      <c r="R942" s="456"/>
      <c r="S942" s="456"/>
      <c r="T942" s="456"/>
      <c r="U942" s="456"/>
      <c r="V942" s="456"/>
      <c r="W942" s="456"/>
      <c r="X942" s="456"/>
      <c r="Y942" s="456"/>
      <c r="Z942" s="456"/>
      <c r="AA942" s="456"/>
      <c r="AB942" s="456"/>
      <c r="AC942" s="456"/>
      <c r="AD942" s="456"/>
      <c r="AE942" s="457"/>
      <c r="AF942" s="457"/>
      <c r="AG942" s="457"/>
      <c r="AH942" s="457"/>
      <c r="AI942" s="457"/>
      <c r="AJ942" s="457"/>
      <c r="AK942" s="457"/>
      <c r="AL942" s="457"/>
      <c r="AM942" s="457"/>
      <c r="AN942" s="457"/>
      <c r="AO942" s="458"/>
      <c r="AQ942" s="84" t="s">
        <v>395</v>
      </c>
      <c r="AU942" s="459" t="str">
        <f t="shared" ca="1" si="183"/>
        <v>AK</v>
      </c>
      <c r="AV942" s="459">
        <f t="shared" si="186"/>
        <v>911</v>
      </c>
      <c r="AW942" s="259" t="str">
        <f t="shared" ca="1" si="184"/>
        <v>AK911</v>
      </c>
      <c r="AX942" s="268">
        <f t="shared" si="187"/>
        <v>7</v>
      </c>
      <c r="AY942" s="259" t="str">
        <f t="shared" ca="1" si="181"/>
        <v>8. Ownership - Capital Costs</v>
      </c>
      <c r="AZ942" s="268" t="s">
        <v>1214</v>
      </c>
      <c r="BA942" s="259" t="s">
        <v>1260</v>
      </c>
      <c r="BB942" s="259">
        <v>2051</v>
      </c>
      <c r="BC942" s="259" t="str">
        <f t="shared" ca="1" si="185"/>
        <v>7_AK911_Combustion_inspection_2051</v>
      </c>
      <c r="BD942" s="259" t="s">
        <v>540</v>
      </c>
      <c r="BE942" s="259"/>
      <c r="BF942" s="268" t="str">
        <f t="shared" si="182"/>
        <v>&gt;=0</v>
      </c>
      <c r="BG942" s="268" t="s">
        <v>85</v>
      </c>
      <c r="BH942" s="268" t="s">
        <v>85</v>
      </c>
    </row>
    <row r="943" spans="1:60" ht="13.5" hidden="1" customHeight="1" thickBot="1">
      <c r="A943" s="185"/>
      <c r="B943" s="584"/>
      <c r="C943" s="224"/>
      <c r="D943" s="587"/>
      <c r="E943" s="587"/>
      <c r="F943" s="456"/>
      <c r="G943" s="456"/>
      <c r="H943" s="456"/>
      <c r="I943" s="456"/>
      <c r="J943" s="456"/>
      <c r="K943" s="456"/>
      <c r="L943" s="456"/>
      <c r="M943" s="456"/>
      <c r="N943" s="456"/>
      <c r="O943" s="456"/>
      <c r="P943" s="456"/>
      <c r="Q943" s="456"/>
      <c r="R943" s="456"/>
      <c r="S943" s="456"/>
      <c r="T943" s="456"/>
      <c r="U943" s="456"/>
      <c r="V943" s="456"/>
      <c r="W943" s="456"/>
      <c r="X943" s="456"/>
      <c r="Y943" s="456"/>
      <c r="Z943" s="456"/>
      <c r="AA943" s="456"/>
      <c r="AB943" s="456"/>
      <c r="AC943" s="456"/>
      <c r="AD943" s="456"/>
      <c r="AE943" s="457"/>
      <c r="AF943" s="457"/>
      <c r="AG943" s="457"/>
      <c r="AH943" s="457"/>
      <c r="AI943" s="457"/>
      <c r="AJ943" s="457"/>
      <c r="AK943" s="457"/>
      <c r="AL943" s="457"/>
      <c r="AM943" s="457"/>
      <c r="AN943" s="457"/>
      <c r="AO943" s="458"/>
      <c r="AQ943" s="84" t="s">
        <v>395</v>
      </c>
      <c r="AU943" s="459" t="str">
        <f t="shared" ca="1" si="183"/>
        <v>AL</v>
      </c>
      <c r="AV943" s="459">
        <f t="shared" si="186"/>
        <v>911</v>
      </c>
      <c r="AW943" s="259" t="str">
        <f t="shared" ca="1" si="184"/>
        <v>AL911</v>
      </c>
      <c r="AX943" s="268">
        <f t="shared" si="187"/>
        <v>7</v>
      </c>
      <c r="AY943" s="259" t="str">
        <f t="shared" ca="1" si="181"/>
        <v>8. Ownership - Capital Costs</v>
      </c>
      <c r="AZ943" s="268" t="s">
        <v>1214</v>
      </c>
      <c r="BA943" s="259" t="s">
        <v>1260</v>
      </c>
      <c r="BB943" s="259">
        <v>2052</v>
      </c>
      <c r="BC943" s="259" t="str">
        <f t="shared" ca="1" si="185"/>
        <v>7_AL911_Combustion_inspection_2052</v>
      </c>
      <c r="BD943" s="259" t="s">
        <v>540</v>
      </c>
      <c r="BE943" s="259"/>
      <c r="BF943" s="268" t="str">
        <f t="shared" si="182"/>
        <v>&gt;=0</v>
      </c>
      <c r="BG943" s="268" t="s">
        <v>85</v>
      </c>
      <c r="BH943" s="268" t="s">
        <v>85</v>
      </c>
    </row>
    <row r="944" spans="1:60" ht="13.5" hidden="1" customHeight="1" thickBot="1">
      <c r="A944" s="185"/>
      <c r="B944" s="584"/>
      <c r="C944" s="224"/>
      <c r="D944" s="587"/>
      <c r="E944" s="587"/>
      <c r="F944" s="456"/>
      <c r="G944" s="456"/>
      <c r="H944" s="456"/>
      <c r="I944" s="456"/>
      <c r="J944" s="456"/>
      <c r="K944" s="456"/>
      <c r="L944" s="456"/>
      <c r="M944" s="456"/>
      <c r="N944" s="456"/>
      <c r="O944" s="456"/>
      <c r="P944" s="456"/>
      <c r="Q944" s="456"/>
      <c r="R944" s="456"/>
      <c r="S944" s="456"/>
      <c r="T944" s="456"/>
      <c r="U944" s="456"/>
      <c r="V944" s="456"/>
      <c r="W944" s="456"/>
      <c r="X944" s="456"/>
      <c r="Y944" s="456"/>
      <c r="Z944" s="456"/>
      <c r="AA944" s="456"/>
      <c r="AB944" s="456"/>
      <c r="AC944" s="456"/>
      <c r="AD944" s="456"/>
      <c r="AE944" s="457"/>
      <c r="AF944" s="457"/>
      <c r="AG944" s="457"/>
      <c r="AH944" s="457"/>
      <c r="AI944" s="457"/>
      <c r="AJ944" s="457"/>
      <c r="AK944" s="457"/>
      <c r="AL944" s="457"/>
      <c r="AM944" s="457"/>
      <c r="AN944" s="457"/>
      <c r="AO944" s="458"/>
      <c r="AQ944" s="84" t="s">
        <v>395</v>
      </c>
      <c r="AU944" s="459" t="str">
        <f t="shared" ca="1" si="183"/>
        <v>AM</v>
      </c>
      <c r="AV944" s="459">
        <f t="shared" si="186"/>
        <v>911</v>
      </c>
      <c r="AW944" s="259" t="str">
        <f t="shared" ca="1" si="184"/>
        <v>AM911</v>
      </c>
      <c r="AX944" s="268">
        <f t="shared" si="187"/>
        <v>7</v>
      </c>
      <c r="AY944" s="259" t="str">
        <f t="shared" ca="1" si="181"/>
        <v>8. Ownership - Capital Costs</v>
      </c>
      <c r="AZ944" s="268" t="s">
        <v>1214</v>
      </c>
      <c r="BA944" s="259" t="s">
        <v>1260</v>
      </c>
      <c r="BB944" s="259">
        <v>2053</v>
      </c>
      <c r="BC944" s="259" t="str">
        <f t="shared" ca="1" si="185"/>
        <v>7_AM911_Combustion_inspection_2053</v>
      </c>
      <c r="BD944" s="259" t="s">
        <v>540</v>
      </c>
      <c r="BE944" s="259"/>
      <c r="BF944" s="268" t="str">
        <f t="shared" si="182"/>
        <v>&gt;=0</v>
      </c>
      <c r="BG944" s="268" t="s">
        <v>85</v>
      </c>
      <c r="BH944" s="268" t="s">
        <v>85</v>
      </c>
    </row>
    <row r="945" spans="1:60" ht="13.5" hidden="1" customHeight="1" thickBot="1">
      <c r="A945" s="185"/>
      <c r="B945" s="584"/>
      <c r="C945" s="224"/>
      <c r="D945" s="587"/>
      <c r="E945" s="587"/>
      <c r="F945" s="456"/>
      <c r="G945" s="456"/>
      <c r="H945" s="456"/>
      <c r="I945" s="456"/>
      <c r="J945" s="456"/>
      <c r="K945" s="456"/>
      <c r="L945" s="456"/>
      <c r="M945" s="456"/>
      <c r="N945" s="456"/>
      <c r="O945" s="456"/>
      <c r="P945" s="456"/>
      <c r="Q945" s="456"/>
      <c r="R945" s="456"/>
      <c r="S945" s="456"/>
      <c r="T945" s="456"/>
      <c r="U945" s="456"/>
      <c r="V945" s="456"/>
      <c r="W945" s="456"/>
      <c r="X945" s="456"/>
      <c r="Y945" s="456"/>
      <c r="Z945" s="456"/>
      <c r="AA945" s="456"/>
      <c r="AB945" s="456"/>
      <c r="AC945" s="456"/>
      <c r="AD945" s="456"/>
      <c r="AE945" s="457"/>
      <c r="AF945" s="457"/>
      <c r="AG945" s="457"/>
      <c r="AH945" s="457"/>
      <c r="AI945" s="457"/>
      <c r="AJ945" s="457"/>
      <c r="AK945" s="457"/>
      <c r="AL945" s="457"/>
      <c r="AM945" s="457"/>
      <c r="AN945" s="457"/>
      <c r="AO945" s="458"/>
      <c r="AQ945" s="84" t="s">
        <v>395</v>
      </c>
      <c r="AU945" s="459" t="str">
        <f t="shared" ca="1" si="183"/>
        <v>AN</v>
      </c>
      <c r="AV945" s="459">
        <f t="shared" si="186"/>
        <v>911</v>
      </c>
      <c r="AW945" s="259" t="str">
        <f t="shared" ca="1" si="184"/>
        <v>AN911</v>
      </c>
      <c r="AX945" s="268">
        <f t="shared" si="187"/>
        <v>7</v>
      </c>
      <c r="AY945" s="259" t="str">
        <f t="shared" ca="1" si="181"/>
        <v>8. Ownership - Capital Costs</v>
      </c>
      <c r="AZ945" s="268" t="s">
        <v>1214</v>
      </c>
      <c r="BA945" s="259" t="s">
        <v>1260</v>
      </c>
      <c r="BB945" s="259">
        <v>2054</v>
      </c>
      <c r="BC945" s="259" t="str">
        <f t="shared" ca="1" si="185"/>
        <v>7_AN911_Combustion_inspection_2054</v>
      </c>
      <c r="BD945" s="259" t="s">
        <v>540</v>
      </c>
      <c r="BE945" s="259"/>
      <c r="BF945" s="268" t="str">
        <f t="shared" si="182"/>
        <v>&gt;=0</v>
      </c>
      <c r="BG945" s="268" t="s">
        <v>85</v>
      </c>
      <c r="BH945" s="268" t="s">
        <v>85</v>
      </c>
    </row>
    <row r="946" spans="1:60" ht="13.5" hidden="1" customHeight="1" thickBot="1">
      <c r="A946" s="185"/>
      <c r="B946" s="584"/>
      <c r="C946" s="224"/>
      <c r="D946" s="587"/>
      <c r="E946" s="587"/>
      <c r="F946" s="456"/>
      <c r="G946" s="456"/>
      <c r="H946" s="456"/>
      <c r="I946" s="456"/>
      <c r="J946" s="456"/>
      <c r="K946" s="456"/>
      <c r="L946" s="456"/>
      <c r="M946" s="456"/>
      <c r="N946" s="456"/>
      <c r="O946" s="456"/>
      <c r="P946" s="456"/>
      <c r="Q946" s="456"/>
      <c r="R946" s="456"/>
      <c r="S946" s="456"/>
      <c r="T946" s="456"/>
      <c r="U946" s="456"/>
      <c r="V946" s="456"/>
      <c r="W946" s="456"/>
      <c r="X946" s="456"/>
      <c r="Y946" s="456"/>
      <c r="Z946" s="456"/>
      <c r="AA946" s="456"/>
      <c r="AB946" s="456"/>
      <c r="AC946" s="456"/>
      <c r="AD946" s="456"/>
      <c r="AE946" s="457"/>
      <c r="AF946" s="457"/>
      <c r="AG946" s="457"/>
      <c r="AH946" s="457"/>
      <c r="AI946" s="457"/>
      <c r="AJ946" s="457"/>
      <c r="AK946" s="457"/>
      <c r="AL946" s="457"/>
      <c r="AM946" s="457"/>
      <c r="AN946" s="457"/>
      <c r="AO946" s="458"/>
      <c r="AQ946" s="84" t="s">
        <v>395</v>
      </c>
      <c r="AU946" s="459" t="str">
        <f t="shared" ca="1" si="183"/>
        <v>AO</v>
      </c>
      <c r="AV946" s="459">
        <f t="shared" si="186"/>
        <v>911</v>
      </c>
      <c r="AW946" s="259" t="str">
        <f t="shared" ca="1" si="184"/>
        <v>AO911</v>
      </c>
      <c r="AX946" s="268">
        <v>7</v>
      </c>
      <c r="AY946" s="259" t="str">
        <f t="shared" ca="1" si="181"/>
        <v>8. Ownership - Capital Costs</v>
      </c>
      <c r="AZ946" s="268" t="s">
        <v>1214</v>
      </c>
      <c r="BA946" s="259" t="s">
        <v>1260</v>
      </c>
      <c r="BB946" s="259" t="s">
        <v>1216</v>
      </c>
      <c r="BC946" s="259" t="str">
        <f t="shared" ca="1" si="185"/>
        <v>7_AO911_Combustion_inspection_Additional_Info</v>
      </c>
      <c r="BD946" s="268" t="s">
        <v>223</v>
      </c>
      <c r="BE946" s="268">
        <v>100</v>
      </c>
      <c r="BG946" s="268" t="s">
        <v>85</v>
      </c>
      <c r="BH946" s="268" t="s">
        <v>85</v>
      </c>
    </row>
    <row r="947" spans="1:60" ht="13.5" hidden="1" customHeight="1" thickBot="1">
      <c r="A947" s="185">
        <f>+A911+1</f>
        <v>30</v>
      </c>
      <c r="B947" s="584"/>
      <c r="C947" s="224" t="s">
        <v>1261</v>
      </c>
      <c r="D947" s="587" t="s">
        <v>1213</v>
      </c>
      <c r="E947" s="587"/>
      <c r="F947" s="441"/>
      <c r="G947" s="441"/>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441"/>
      <c r="AE947" s="442"/>
      <c r="AF947" s="442"/>
      <c r="AG947" s="442"/>
      <c r="AH947" s="442"/>
      <c r="AI947" s="442"/>
      <c r="AJ947" s="442"/>
      <c r="AK947" s="442"/>
      <c r="AL947" s="442"/>
      <c r="AM947" s="442"/>
      <c r="AN947" s="442"/>
      <c r="AO947" s="227"/>
      <c r="AS947" s="84" t="s">
        <v>42</v>
      </c>
      <c r="AT947" s="460" t="str">
        <f ca="1">SUBSTITUTE(CELL("address",F947),"$","")</f>
        <v>F947</v>
      </c>
      <c r="AU947" s="461" t="str">
        <f ca="1">CHAR(CODE(AT947))</f>
        <v>F</v>
      </c>
      <c r="AV947" s="461">
        <f>ROW(AT947)</f>
        <v>947</v>
      </c>
      <c r="AW947" s="462" t="str">
        <f ca="1">CONCATENATE(AU947&amp;AV947)</f>
        <v>F947</v>
      </c>
      <c r="AX947" s="455">
        <f t="shared" ref="AX947:AX981" si="188">$AX$5</f>
        <v>7</v>
      </c>
      <c r="AY947" s="462" t="str">
        <f t="shared" ca="1" si="181"/>
        <v>8. Ownership - Capital Costs</v>
      </c>
      <c r="AZ947" s="455" t="s">
        <v>1214</v>
      </c>
      <c r="BA947" s="462" t="s">
        <v>1262</v>
      </c>
      <c r="BB947" s="462">
        <v>2020</v>
      </c>
      <c r="BC947" s="462" t="str">
        <f ca="1">AX947&amp;"_"&amp;AW947&amp;"_"&amp;BA947&amp;"_"&amp;BB947</f>
        <v>7_F947_Hot_gas_path_2020</v>
      </c>
      <c r="BD947" s="462" t="s">
        <v>540</v>
      </c>
      <c r="BE947" s="462"/>
      <c r="BF947" s="455" t="str">
        <f t="shared" ref="BF947:BF981" si="189">"&gt;=0"</f>
        <v>&gt;=0</v>
      </c>
      <c r="BG947" s="455" t="s">
        <v>85</v>
      </c>
      <c r="BH947" s="455" t="s">
        <v>85</v>
      </c>
    </row>
    <row r="948" spans="1:60" ht="13.5" hidden="1" customHeight="1" thickBot="1">
      <c r="A948" s="185"/>
      <c r="B948" s="584"/>
      <c r="C948" s="224"/>
      <c r="D948" s="587"/>
      <c r="E948" s="587"/>
      <c r="F948" s="456"/>
      <c r="G948" s="456"/>
      <c r="H948" s="456"/>
      <c r="I948" s="456"/>
      <c r="J948" s="456"/>
      <c r="K948" s="456"/>
      <c r="L948" s="456"/>
      <c r="M948" s="456"/>
      <c r="N948" s="456"/>
      <c r="O948" s="456"/>
      <c r="P948" s="456"/>
      <c r="Q948" s="456"/>
      <c r="R948" s="456"/>
      <c r="S948" s="456"/>
      <c r="T948" s="456"/>
      <c r="U948" s="456"/>
      <c r="V948" s="456"/>
      <c r="W948" s="456"/>
      <c r="X948" s="456"/>
      <c r="Y948" s="456"/>
      <c r="Z948" s="456"/>
      <c r="AA948" s="456"/>
      <c r="AB948" s="456"/>
      <c r="AC948" s="456"/>
      <c r="AD948" s="456"/>
      <c r="AE948" s="457"/>
      <c r="AF948" s="457"/>
      <c r="AG948" s="457"/>
      <c r="AH948" s="457"/>
      <c r="AI948" s="457"/>
      <c r="AJ948" s="457"/>
      <c r="AK948" s="457"/>
      <c r="AL948" s="457"/>
      <c r="AM948" s="457"/>
      <c r="AN948" s="457"/>
      <c r="AO948" s="458"/>
      <c r="AQ948" s="84" t="s">
        <v>395</v>
      </c>
      <c r="AU948" s="459" t="str">
        <f t="shared" ref="AU948:AU982" ca="1" si="190">IF(AU947="Z","AA",IF(LEN(AU947)=1,CHAR(CODE(AU947)+1),IF(RIGHT(AU947,1)="Z",CHAR(CODE(LEFT(AU947,1))+1),LEFT(AU947,1))&amp;CHAR(65+MOD(CODE(RIGHT(AU947,1))+1-65,26))))</f>
        <v>G</v>
      </c>
      <c r="AV948" s="459">
        <f>AV947</f>
        <v>947</v>
      </c>
      <c r="AW948" s="259" t="str">
        <f t="shared" ref="AW948:AW982" ca="1" si="191">CONCATENATE(AU948&amp;AV948)</f>
        <v>G947</v>
      </c>
      <c r="AX948" s="268">
        <f t="shared" si="188"/>
        <v>7</v>
      </c>
      <c r="AY948" s="259" t="str">
        <f t="shared" ca="1" si="181"/>
        <v>8. Ownership - Capital Costs</v>
      </c>
      <c r="AZ948" s="268" t="s">
        <v>1214</v>
      </c>
      <c r="BA948" s="259" t="s">
        <v>1262</v>
      </c>
      <c r="BB948" s="259">
        <v>2021</v>
      </c>
      <c r="BC948" s="259" t="str">
        <f t="shared" ref="BC948:BC982" ca="1" si="192">AX948&amp;"_"&amp;AW948&amp;"_"&amp;BA948&amp;"_"&amp;BB948</f>
        <v>7_G947_Hot_gas_path_2021</v>
      </c>
      <c r="BD948" s="259" t="s">
        <v>540</v>
      </c>
      <c r="BE948" s="259"/>
      <c r="BF948" s="268" t="str">
        <f t="shared" si="189"/>
        <v>&gt;=0</v>
      </c>
      <c r="BG948" s="268" t="s">
        <v>85</v>
      </c>
      <c r="BH948" s="268" t="s">
        <v>85</v>
      </c>
    </row>
    <row r="949" spans="1:60" ht="13.5" hidden="1" customHeight="1" thickBot="1">
      <c r="A949" s="185"/>
      <c r="B949" s="584"/>
      <c r="C949" s="224"/>
      <c r="D949" s="587"/>
      <c r="E949" s="587"/>
      <c r="F949" s="456"/>
      <c r="G949" s="456"/>
      <c r="H949" s="456"/>
      <c r="I949" s="456"/>
      <c r="J949" s="456"/>
      <c r="K949" s="456"/>
      <c r="L949" s="456"/>
      <c r="M949" s="456"/>
      <c r="N949" s="456"/>
      <c r="O949" s="456"/>
      <c r="P949" s="456"/>
      <c r="Q949" s="456"/>
      <c r="R949" s="456"/>
      <c r="S949" s="456"/>
      <c r="T949" s="456"/>
      <c r="U949" s="456"/>
      <c r="V949" s="456"/>
      <c r="W949" s="456"/>
      <c r="X949" s="456"/>
      <c r="Y949" s="456"/>
      <c r="Z949" s="456"/>
      <c r="AA949" s="456"/>
      <c r="AB949" s="456"/>
      <c r="AC949" s="456"/>
      <c r="AD949" s="456"/>
      <c r="AE949" s="457"/>
      <c r="AF949" s="457"/>
      <c r="AG949" s="457"/>
      <c r="AH949" s="457"/>
      <c r="AI949" s="457"/>
      <c r="AJ949" s="457"/>
      <c r="AK949" s="457"/>
      <c r="AL949" s="457"/>
      <c r="AM949" s="457"/>
      <c r="AN949" s="457"/>
      <c r="AO949" s="458"/>
      <c r="AQ949" s="84" t="s">
        <v>395</v>
      </c>
      <c r="AU949" s="459" t="str">
        <f t="shared" ca="1" si="190"/>
        <v>H</v>
      </c>
      <c r="AV949" s="459">
        <f t="shared" ref="AV949:AV982" si="193">AV948</f>
        <v>947</v>
      </c>
      <c r="AW949" s="259" t="str">
        <f t="shared" ca="1" si="191"/>
        <v>H947</v>
      </c>
      <c r="AX949" s="268">
        <f t="shared" si="188"/>
        <v>7</v>
      </c>
      <c r="AY949" s="259" t="str">
        <f t="shared" ca="1" si="181"/>
        <v>8. Ownership - Capital Costs</v>
      </c>
      <c r="AZ949" s="268" t="s">
        <v>1214</v>
      </c>
      <c r="BA949" s="259" t="s">
        <v>1262</v>
      </c>
      <c r="BB949" s="259">
        <v>2022</v>
      </c>
      <c r="BC949" s="259" t="str">
        <f t="shared" ca="1" si="192"/>
        <v>7_H947_Hot_gas_path_2022</v>
      </c>
      <c r="BD949" s="259" t="s">
        <v>540</v>
      </c>
      <c r="BE949" s="259"/>
      <c r="BF949" s="268" t="str">
        <f t="shared" si="189"/>
        <v>&gt;=0</v>
      </c>
      <c r="BG949" s="268" t="s">
        <v>85</v>
      </c>
      <c r="BH949" s="268" t="s">
        <v>85</v>
      </c>
    </row>
    <row r="950" spans="1:60" ht="13.5" hidden="1" customHeight="1" thickBot="1">
      <c r="A950" s="185"/>
      <c r="B950" s="584"/>
      <c r="C950" s="224"/>
      <c r="D950" s="587"/>
      <c r="E950" s="587"/>
      <c r="F950" s="456"/>
      <c r="G950" s="456"/>
      <c r="H950" s="456"/>
      <c r="I950" s="456"/>
      <c r="J950" s="456"/>
      <c r="K950" s="456"/>
      <c r="L950" s="456"/>
      <c r="M950" s="456"/>
      <c r="N950" s="456"/>
      <c r="O950" s="456"/>
      <c r="P950" s="456"/>
      <c r="Q950" s="456"/>
      <c r="R950" s="456"/>
      <c r="S950" s="456"/>
      <c r="T950" s="456"/>
      <c r="U950" s="456"/>
      <c r="V950" s="456"/>
      <c r="W950" s="456"/>
      <c r="X950" s="456"/>
      <c r="Y950" s="456"/>
      <c r="Z950" s="456"/>
      <c r="AA950" s="456"/>
      <c r="AB950" s="456"/>
      <c r="AC950" s="456"/>
      <c r="AD950" s="456"/>
      <c r="AE950" s="457"/>
      <c r="AF950" s="457"/>
      <c r="AG950" s="457"/>
      <c r="AH950" s="457"/>
      <c r="AI950" s="457"/>
      <c r="AJ950" s="457"/>
      <c r="AK950" s="457"/>
      <c r="AL950" s="457"/>
      <c r="AM950" s="457"/>
      <c r="AN950" s="457"/>
      <c r="AO950" s="458"/>
      <c r="AQ950" s="84" t="s">
        <v>395</v>
      </c>
      <c r="AU950" s="459" t="str">
        <f t="shared" ca="1" si="190"/>
        <v>I</v>
      </c>
      <c r="AV950" s="459">
        <f t="shared" si="193"/>
        <v>947</v>
      </c>
      <c r="AW950" s="259" t="str">
        <f t="shared" ca="1" si="191"/>
        <v>I947</v>
      </c>
      <c r="AX950" s="268">
        <f t="shared" si="188"/>
        <v>7</v>
      </c>
      <c r="AY950" s="259" t="str">
        <f t="shared" ca="1" si="181"/>
        <v>8. Ownership - Capital Costs</v>
      </c>
      <c r="AZ950" s="268" t="s">
        <v>1214</v>
      </c>
      <c r="BA950" s="259" t="s">
        <v>1262</v>
      </c>
      <c r="BB950" s="259">
        <v>2023</v>
      </c>
      <c r="BC950" s="259" t="str">
        <f t="shared" ca="1" si="192"/>
        <v>7_I947_Hot_gas_path_2023</v>
      </c>
      <c r="BD950" s="259" t="s">
        <v>540</v>
      </c>
      <c r="BE950" s="259"/>
      <c r="BF950" s="268" t="str">
        <f t="shared" si="189"/>
        <v>&gt;=0</v>
      </c>
      <c r="BG950" s="268" t="s">
        <v>85</v>
      </c>
      <c r="BH950" s="268" t="s">
        <v>85</v>
      </c>
    </row>
    <row r="951" spans="1:60" ht="13.5" hidden="1" customHeight="1" thickBot="1">
      <c r="A951" s="185"/>
      <c r="B951" s="584"/>
      <c r="C951" s="224"/>
      <c r="D951" s="587"/>
      <c r="E951" s="587"/>
      <c r="F951" s="456"/>
      <c r="G951" s="456"/>
      <c r="H951" s="456"/>
      <c r="I951" s="456"/>
      <c r="J951" s="456"/>
      <c r="K951" s="456"/>
      <c r="L951" s="456"/>
      <c r="M951" s="456"/>
      <c r="N951" s="456"/>
      <c r="O951" s="456"/>
      <c r="P951" s="456"/>
      <c r="Q951" s="456"/>
      <c r="R951" s="456"/>
      <c r="S951" s="456"/>
      <c r="T951" s="456"/>
      <c r="U951" s="456"/>
      <c r="V951" s="456"/>
      <c r="W951" s="456"/>
      <c r="X951" s="456"/>
      <c r="Y951" s="456"/>
      <c r="Z951" s="456"/>
      <c r="AA951" s="456"/>
      <c r="AB951" s="456"/>
      <c r="AC951" s="456"/>
      <c r="AD951" s="456"/>
      <c r="AE951" s="457"/>
      <c r="AF951" s="457"/>
      <c r="AG951" s="457"/>
      <c r="AH951" s="457"/>
      <c r="AI951" s="457"/>
      <c r="AJ951" s="457"/>
      <c r="AK951" s="457"/>
      <c r="AL951" s="457"/>
      <c r="AM951" s="457"/>
      <c r="AN951" s="457"/>
      <c r="AO951" s="458"/>
      <c r="AQ951" s="84" t="s">
        <v>395</v>
      </c>
      <c r="AU951" s="459" t="str">
        <f t="shared" ca="1" si="190"/>
        <v>J</v>
      </c>
      <c r="AV951" s="459">
        <f t="shared" si="193"/>
        <v>947</v>
      </c>
      <c r="AW951" s="259" t="str">
        <f t="shared" ca="1" si="191"/>
        <v>J947</v>
      </c>
      <c r="AX951" s="268">
        <f t="shared" si="188"/>
        <v>7</v>
      </c>
      <c r="AY951" s="259" t="str">
        <f t="shared" ca="1" si="181"/>
        <v>8. Ownership - Capital Costs</v>
      </c>
      <c r="AZ951" s="268" t="s">
        <v>1214</v>
      </c>
      <c r="BA951" s="259" t="s">
        <v>1262</v>
      </c>
      <c r="BB951" s="259">
        <v>2024</v>
      </c>
      <c r="BC951" s="259" t="str">
        <f t="shared" ca="1" si="192"/>
        <v>7_J947_Hot_gas_path_2024</v>
      </c>
      <c r="BD951" s="259" t="s">
        <v>540</v>
      </c>
      <c r="BE951" s="259"/>
      <c r="BF951" s="268" t="str">
        <f t="shared" si="189"/>
        <v>&gt;=0</v>
      </c>
      <c r="BG951" s="268" t="s">
        <v>85</v>
      </c>
      <c r="BH951" s="268" t="s">
        <v>85</v>
      </c>
    </row>
    <row r="952" spans="1:60" ht="13.5" hidden="1" customHeight="1" thickBot="1">
      <c r="A952" s="185"/>
      <c r="B952" s="584"/>
      <c r="C952" s="224"/>
      <c r="D952" s="587"/>
      <c r="E952" s="587"/>
      <c r="F952" s="456"/>
      <c r="G952" s="456"/>
      <c r="H952" s="456"/>
      <c r="I952" s="456"/>
      <c r="J952" s="456"/>
      <c r="K952" s="456"/>
      <c r="L952" s="456"/>
      <c r="M952" s="456"/>
      <c r="N952" s="456"/>
      <c r="O952" s="456"/>
      <c r="P952" s="456"/>
      <c r="Q952" s="456"/>
      <c r="R952" s="456"/>
      <c r="S952" s="456"/>
      <c r="T952" s="456"/>
      <c r="U952" s="456"/>
      <c r="V952" s="456"/>
      <c r="W952" s="456"/>
      <c r="X952" s="456"/>
      <c r="Y952" s="456"/>
      <c r="Z952" s="456"/>
      <c r="AA952" s="456"/>
      <c r="AB952" s="456"/>
      <c r="AC952" s="456"/>
      <c r="AD952" s="456"/>
      <c r="AE952" s="457"/>
      <c r="AF952" s="457"/>
      <c r="AG952" s="457"/>
      <c r="AH952" s="457"/>
      <c r="AI952" s="457"/>
      <c r="AJ952" s="457"/>
      <c r="AK952" s="457"/>
      <c r="AL952" s="457"/>
      <c r="AM952" s="457"/>
      <c r="AN952" s="457"/>
      <c r="AO952" s="458"/>
      <c r="AQ952" s="84" t="s">
        <v>395</v>
      </c>
      <c r="AU952" s="459" t="str">
        <f t="shared" ca="1" si="190"/>
        <v>K</v>
      </c>
      <c r="AV952" s="459">
        <f t="shared" si="193"/>
        <v>947</v>
      </c>
      <c r="AW952" s="259" t="str">
        <f t="shared" ca="1" si="191"/>
        <v>K947</v>
      </c>
      <c r="AX952" s="268">
        <f t="shared" si="188"/>
        <v>7</v>
      </c>
      <c r="AY952" s="259" t="str">
        <f t="shared" ca="1" si="181"/>
        <v>8. Ownership - Capital Costs</v>
      </c>
      <c r="AZ952" s="268" t="s">
        <v>1214</v>
      </c>
      <c r="BA952" s="259" t="s">
        <v>1262</v>
      </c>
      <c r="BB952" s="259">
        <v>2025</v>
      </c>
      <c r="BC952" s="259" t="str">
        <f t="shared" ca="1" si="192"/>
        <v>7_K947_Hot_gas_path_2025</v>
      </c>
      <c r="BD952" s="259" t="s">
        <v>540</v>
      </c>
      <c r="BE952" s="259"/>
      <c r="BF952" s="268" t="str">
        <f t="shared" si="189"/>
        <v>&gt;=0</v>
      </c>
      <c r="BG952" s="268" t="s">
        <v>85</v>
      </c>
      <c r="BH952" s="268" t="s">
        <v>85</v>
      </c>
    </row>
    <row r="953" spans="1:60" ht="13.5" hidden="1" customHeight="1" thickBot="1">
      <c r="A953" s="185"/>
      <c r="B953" s="584"/>
      <c r="C953" s="224"/>
      <c r="D953" s="587"/>
      <c r="E953" s="587"/>
      <c r="F953" s="456"/>
      <c r="G953" s="456"/>
      <c r="H953" s="456"/>
      <c r="I953" s="456"/>
      <c r="J953" s="456"/>
      <c r="K953" s="456"/>
      <c r="L953" s="456"/>
      <c r="M953" s="456"/>
      <c r="N953" s="456"/>
      <c r="O953" s="456"/>
      <c r="P953" s="456"/>
      <c r="Q953" s="456"/>
      <c r="R953" s="456"/>
      <c r="S953" s="456"/>
      <c r="T953" s="456"/>
      <c r="U953" s="456"/>
      <c r="V953" s="456"/>
      <c r="W953" s="456"/>
      <c r="X953" s="456"/>
      <c r="Y953" s="456"/>
      <c r="Z953" s="456"/>
      <c r="AA953" s="456"/>
      <c r="AB953" s="456"/>
      <c r="AC953" s="456"/>
      <c r="AD953" s="456"/>
      <c r="AE953" s="457"/>
      <c r="AF953" s="457"/>
      <c r="AG953" s="457"/>
      <c r="AH953" s="457"/>
      <c r="AI953" s="457"/>
      <c r="AJ953" s="457"/>
      <c r="AK953" s="457"/>
      <c r="AL953" s="457"/>
      <c r="AM953" s="457"/>
      <c r="AN953" s="457"/>
      <c r="AO953" s="458"/>
      <c r="AQ953" s="84" t="s">
        <v>395</v>
      </c>
      <c r="AU953" s="459" t="str">
        <f t="shared" ca="1" si="190"/>
        <v>L</v>
      </c>
      <c r="AV953" s="459">
        <f t="shared" si="193"/>
        <v>947</v>
      </c>
      <c r="AW953" s="259" t="str">
        <f t="shared" ca="1" si="191"/>
        <v>L947</v>
      </c>
      <c r="AX953" s="268">
        <f t="shared" si="188"/>
        <v>7</v>
      </c>
      <c r="AY953" s="259" t="str">
        <f t="shared" ca="1" si="181"/>
        <v>8. Ownership - Capital Costs</v>
      </c>
      <c r="AZ953" s="268" t="s">
        <v>1214</v>
      </c>
      <c r="BA953" s="259" t="s">
        <v>1262</v>
      </c>
      <c r="BB953" s="259">
        <v>2026</v>
      </c>
      <c r="BC953" s="259" t="str">
        <f t="shared" ca="1" si="192"/>
        <v>7_L947_Hot_gas_path_2026</v>
      </c>
      <c r="BD953" s="259" t="s">
        <v>540</v>
      </c>
      <c r="BE953" s="259"/>
      <c r="BF953" s="268" t="str">
        <f t="shared" si="189"/>
        <v>&gt;=0</v>
      </c>
      <c r="BG953" s="268" t="s">
        <v>85</v>
      </c>
      <c r="BH953" s="268" t="s">
        <v>85</v>
      </c>
    </row>
    <row r="954" spans="1:60" ht="13.5" hidden="1" customHeight="1" thickBot="1">
      <c r="A954" s="185"/>
      <c r="B954" s="584"/>
      <c r="C954" s="224"/>
      <c r="D954" s="587"/>
      <c r="E954" s="587"/>
      <c r="F954" s="456"/>
      <c r="G954" s="456"/>
      <c r="H954" s="456"/>
      <c r="I954" s="456"/>
      <c r="J954" s="456"/>
      <c r="K954" s="456"/>
      <c r="L954" s="456"/>
      <c r="M954" s="456"/>
      <c r="N954" s="456"/>
      <c r="O954" s="456"/>
      <c r="P954" s="456"/>
      <c r="Q954" s="456"/>
      <c r="R954" s="456"/>
      <c r="S954" s="456"/>
      <c r="T954" s="456"/>
      <c r="U954" s="456"/>
      <c r="V954" s="456"/>
      <c r="W954" s="456"/>
      <c r="X954" s="456"/>
      <c r="Y954" s="456"/>
      <c r="Z954" s="456"/>
      <c r="AA954" s="456"/>
      <c r="AB954" s="456"/>
      <c r="AC954" s="456"/>
      <c r="AD954" s="456"/>
      <c r="AE954" s="457"/>
      <c r="AF954" s="457"/>
      <c r="AG954" s="457"/>
      <c r="AH954" s="457"/>
      <c r="AI954" s="457"/>
      <c r="AJ954" s="457"/>
      <c r="AK954" s="457"/>
      <c r="AL954" s="457"/>
      <c r="AM954" s="457"/>
      <c r="AN954" s="457"/>
      <c r="AO954" s="458"/>
      <c r="AQ954" s="84" t="s">
        <v>395</v>
      </c>
      <c r="AU954" s="459" t="str">
        <f t="shared" ca="1" si="190"/>
        <v>M</v>
      </c>
      <c r="AV954" s="459">
        <f t="shared" si="193"/>
        <v>947</v>
      </c>
      <c r="AW954" s="259" t="str">
        <f t="shared" ca="1" si="191"/>
        <v>M947</v>
      </c>
      <c r="AX954" s="268">
        <f t="shared" si="188"/>
        <v>7</v>
      </c>
      <c r="AY954" s="259" t="str">
        <f t="shared" ca="1" si="181"/>
        <v>8. Ownership - Capital Costs</v>
      </c>
      <c r="AZ954" s="268" t="s">
        <v>1214</v>
      </c>
      <c r="BA954" s="259" t="s">
        <v>1262</v>
      </c>
      <c r="BB954" s="259">
        <v>2027</v>
      </c>
      <c r="BC954" s="259" t="str">
        <f t="shared" ca="1" si="192"/>
        <v>7_M947_Hot_gas_path_2027</v>
      </c>
      <c r="BD954" s="259" t="s">
        <v>540</v>
      </c>
      <c r="BE954" s="259"/>
      <c r="BF954" s="268" t="str">
        <f t="shared" si="189"/>
        <v>&gt;=0</v>
      </c>
      <c r="BG954" s="268" t="s">
        <v>85</v>
      </c>
      <c r="BH954" s="268" t="s">
        <v>85</v>
      </c>
    </row>
    <row r="955" spans="1:60" ht="13.5" hidden="1" customHeight="1" thickBot="1">
      <c r="A955" s="185"/>
      <c r="B955" s="584"/>
      <c r="C955" s="224"/>
      <c r="D955" s="587"/>
      <c r="E955" s="587"/>
      <c r="F955" s="456"/>
      <c r="G955" s="456"/>
      <c r="H955" s="456"/>
      <c r="I955" s="456"/>
      <c r="J955" s="456"/>
      <c r="K955" s="456"/>
      <c r="L955" s="456"/>
      <c r="M955" s="456"/>
      <c r="N955" s="456"/>
      <c r="O955" s="456"/>
      <c r="P955" s="456"/>
      <c r="Q955" s="456"/>
      <c r="R955" s="456"/>
      <c r="S955" s="456"/>
      <c r="T955" s="456"/>
      <c r="U955" s="456"/>
      <c r="V955" s="456"/>
      <c r="W955" s="456"/>
      <c r="X955" s="456"/>
      <c r="Y955" s="456"/>
      <c r="Z955" s="456"/>
      <c r="AA955" s="456"/>
      <c r="AB955" s="456"/>
      <c r="AC955" s="456"/>
      <c r="AD955" s="456"/>
      <c r="AE955" s="457"/>
      <c r="AF955" s="457"/>
      <c r="AG955" s="457"/>
      <c r="AH955" s="457"/>
      <c r="AI955" s="457"/>
      <c r="AJ955" s="457"/>
      <c r="AK955" s="457"/>
      <c r="AL955" s="457"/>
      <c r="AM955" s="457"/>
      <c r="AN955" s="457"/>
      <c r="AO955" s="458"/>
      <c r="AQ955" s="84" t="s">
        <v>395</v>
      </c>
      <c r="AU955" s="459" t="str">
        <f t="shared" ca="1" si="190"/>
        <v>N</v>
      </c>
      <c r="AV955" s="459">
        <f t="shared" si="193"/>
        <v>947</v>
      </c>
      <c r="AW955" s="259" t="str">
        <f t="shared" ca="1" si="191"/>
        <v>N947</v>
      </c>
      <c r="AX955" s="268">
        <f t="shared" si="188"/>
        <v>7</v>
      </c>
      <c r="AY955" s="259" t="str">
        <f t="shared" ca="1" si="181"/>
        <v>8. Ownership - Capital Costs</v>
      </c>
      <c r="AZ955" s="268" t="s">
        <v>1214</v>
      </c>
      <c r="BA955" s="259" t="s">
        <v>1262</v>
      </c>
      <c r="BB955" s="259">
        <v>2028</v>
      </c>
      <c r="BC955" s="259" t="str">
        <f t="shared" ca="1" si="192"/>
        <v>7_N947_Hot_gas_path_2028</v>
      </c>
      <c r="BD955" s="259" t="s">
        <v>540</v>
      </c>
      <c r="BE955" s="259"/>
      <c r="BF955" s="268" t="str">
        <f t="shared" si="189"/>
        <v>&gt;=0</v>
      </c>
      <c r="BG955" s="268" t="s">
        <v>85</v>
      </c>
      <c r="BH955" s="268" t="s">
        <v>85</v>
      </c>
    </row>
    <row r="956" spans="1:60" ht="13.5" hidden="1" customHeight="1" thickBot="1">
      <c r="A956" s="185"/>
      <c r="B956" s="584"/>
      <c r="C956" s="224"/>
      <c r="D956" s="587"/>
      <c r="E956" s="587"/>
      <c r="F956" s="456"/>
      <c r="G956" s="456"/>
      <c r="H956" s="456"/>
      <c r="I956" s="456"/>
      <c r="J956" s="456"/>
      <c r="K956" s="456"/>
      <c r="L956" s="456"/>
      <c r="M956" s="456"/>
      <c r="N956" s="456"/>
      <c r="O956" s="456"/>
      <c r="P956" s="456"/>
      <c r="Q956" s="456"/>
      <c r="R956" s="456"/>
      <c r="S956" s="456"/>
      <c r="T956" s="456"/>
      <c r="U956" s="456"/>
      <c r="V956" s="456"/>
      <c r="W956" s="456"/>
      <c r="X956" s="456"/>
      <c r="Y956" s="456"/>
      <c r="Z956" s="456"/>
      <c r="AA956" s="456"/>
      <c r="AB956" s="456"/>
      <c r="AC956" s="456"/>
      <c r="AD956" s="456"/>
      <c r="AE956" s="457"/>
      <c r="AF956" s="457"/>
      <c r="AG956" s="457"/>
      <c r="AH956" s="457"/>
      <c r="AI956" s="457"/>
      <c r="AJ956" s="457"/>
      <c r="AK956" s="457"/>
      <c r="AL956" s="457"/>
      <c r="AM956" s="457"/>
      <c r="AN956" s="457"/>
      <c r="AO956" s="458"/>
      <c r="AQ956" s="84" t="s">
        <v>395</v>
      </c>
      <c r="AU956" s="459" t="str">
        <f t="shared" ca="1" si="190"/>
        <v>O</v>
      </c>
      <c r="AV956" s="459">
        <f t="shared" si="193"/>
        <v>947</v>
      </c>
      <c r="AW956" s="259" t="str">
        <f t="shared" ca="1" si="191"/>
        <v>O947</v>
      </c>
      <c r="AX956" s="268">
        <f t="shared" si="188"/>
        <v>7</v>
      </c>
      <c r="AY956" s="259" t="str">
        <f t="shared" ca="1" si="181"/>
        <v>8. Ownership - Capital Costs</v>
      </c>
      <c r="AZ956" s="268" t="s">
        <v>1214</v>
      </c>
      <c r="BA956" s="259" t="s">
        <v>1262</v>
      </c>
      <c r="BB956" s="259">
        <v>2029</v>
      </c>
      <c r="BC956" s="259" t="str">
        <f t="shared" ca="1" si="192"/>
        <v>7_O947_Hot_gas_path_2029</v>
      </c>
      <c r="BD956" s="259" t="s">
        <v>540</v>
      </c>
      <c r="BE956" s="259"/>
      <c r="BF956" s="268" t="str">
        <f t="shared" si="189"/>
        <v>&gt;=0</v>
      </c>
      <c r="BG956" s="268" t="s">
        <v>85</v>
      </c>
      <c r="BH956" s="268" t="s">
        <v>85</v>
      </c>
    </row>
    <row r="957" spans="1:60" ht="13.5" hidden="1" customHeight="1" thickBot="1">
      <c r="A957" s="185"/>
      <c r="B957" s="584"/>
      <c r="C957" s="224"/>
      <c r="D957" s="587"/>
      <c r="E957" s="587"/>
      <c r="F957" s="456"/>
      <c r="G957" s="456"/>
      <c r="H957" s="456"/>
      <c r="I957" s="456"/>
      <c r="J957" s="456"/>
      <c r="K957" s="456"/>
      <c r="L957" s="456"/>
      <c r="M957" s="456"/>
      <c r="N957" s="456"/>
      <c r="O957" s="456"/>
      <c r="P957" s="456"/>
      <c r="Q957" s="456"/>
      <c r="R957" s="456"/>
      <c r="S957" s="456"/>
      <c r="T957" s="456"/>
      <c r="U957" s="456"/>
      <c r="V957" s="456"/>
      <c r="W957" s="456"/>
      <c r="X957" s="456"/>
      <c r="Y957" s="456"/>
      <c r="Z957" s="456"/>
      <c r="AA957" s="456"/>
      <c r="AB957" s="456"/>
      <c r="AC957" s="456"/>
      <c r="AD957" s="456"/>
      <c r="AE957" s="457"/>
      <c r="AF957" s="457"/>
      <c r="AG957" s="457"/>
      <c r="AH957" s="457"/>
      <c r="AI957" s="457"/>
      <c r="AJ957" s="457"/>
      <c r="AK957" s="457"/>
      <c r="AL957" s="457"/>
      <c r="AM957" s="457"/>
      <c r="AN957" s="457"/>
      <c r="AO957" s="458"/>
      <c r="AQ957" s="84" t="s">
        <v>395</v>
      </c>
      <c r="AU957" s="459" t="str">
        <f t="shared" ca="1" si="190"/>
        <v>P</v>
      </c>
      <c r="AV957" s="459">
        <f t="shared" si="193"/>
        <v>947</v>
      </c>
      <c r="AW957" s="259" t="str">
        <f t="shared" ca="1" si="191"/>
        <v>P947</v>
      </c>
      <c r="AX957" s="268">
        <f t="shared" si="188"/>
        <v>7</v>
      </c>
      <c r="AY957" s="259" t="str">
        <f t="shared" ca="1" si="181"/>
        <v>8. Ownership - Capital Costs</v>
      </c>
      <c r="AZ957" s="268" t="s">
        <v>1214</v>
      </c>
      <c r="BA957" s="259" t="s">
        <v>1262</v>
      </c>
      <c r="BB957" s="259">
        <v>2030</v>
      </c>
      <c r="BC957" s="259" t="str">
        <f t="shared" ca="1" si="192"/>
        <v>7_P947_Hot_gas_path_2030</v>
      </c>
      <c r="BD957" s="259" t="s">
        <v>540</v>
      </c>
      <c r="BE957" s="259"/>
      <c r="BF957" s="268" t="str">
        <f t="shared" si="189"/>
        <v>&gt;=0</v>
      </c>
      <c r="BG957" s="268" t="s">
        <v>85</v>
      </c>
      <c r="BH957" s="268" t="s">
        <v>85</v>
      </c>
    </row>
    <row r="958" spans="1:60" ht="13.5" hidden="1" customHeight="1" thickBot="1">
      <c r="A958" s="185"/>
      <c r="B958" s="584"/>
      <c r="C958" s="224"/>
      <c r="D958" s="587"/>
      <c r="E958" s="587"/>
      <c r="F958" s="456"/>
      <c r="G958" s="456"/>
      <c r="H958" s="456"/>
      <c r="I958" s="456"/>
      <c r="J958" s="456"/>
      <c r="K958" s="456"/>
      <c r="L958" s="456"/>
      <c r="M958" s="456"/>
      <c r="N958" s="456"/>
      <c r="O958" s="456"/>
      <c r="P958" s="456"/>
      <c r="Q958" s="456"/>
      <c r="R958" s="456"/>
      <c r="S958" s="456"/>
      <c r="T958" s="456"/>
      <c r="U958" s="456"/>
      <c r="V958" s="456"/>
      <c r="W958" s="456"/>
      <c r="X958" s="456"/>
      <c r="Y958" s="456"/>
      <c r="Z958" s="456"/>
      <c r="AA958" s="456"/>
      <c r="AB958" s="456"/>
      <c r="AC958" s="456"/>
      <c r="AD958" s="456"/>
      <c r="AE958" s="457"/>
      <c r="AF958" s="457"/>
      <c r="AG958" s="457"/>
      <c r="AH958" s="457"/>
      <c r="AI958" s="457"/>
      <c r="AJ958" s="457"/>
      <c r="AK958" s="457"/>
      <c r="AL958" s="457"/>
      <c r="AM958" s="457"/>
      <c r="AN958" s="457"/>
      <c r="AO958" s="458"/>
      <c r="AQ958" s="84" t="s">
        <v>395</v>
      </c>
      <c r="AU958" s="459" t="str">
        <f t="shared" ca="1" si="190"/>
        <v>Q</v>
      </c>
      <c r="AV958" s="459">
        <f t="shared" si="193"/>
        <v>947</v>
      </c>
      <c r="AW958" s="259" t="str">
        <f t="shared" ca="1" si="191"/>
        <v>Q947</v>
      </c>
      <c r="AX958" s="268">
        <f t="shared" si="188"/>
        <v>7</v>
      </c>
      <c r="AY958" s="259" t="str">
        <f t="shared" ca="1" si="181"/>
        <v>8. Ownership - Capital Costs</v>
      </c>
      <c r="AZ958" s="268" t="s">
        <v>1214</v>
      </c>
      <c r="BA958" s="259" t="s">
        <v>1262</v>
      </c>
      <c r="BB958" s="259">
        <v>2031</v>
      </c>
      <c r="BC958" s="259" t="str">
        <f t="shared" ca="1" si="192"/>
        <v>7_Q947_Hot_gas_path_2031</v>
      </c>
      <c r="BD958" s="259" t="s">
        <v>540</v>
      </c>
      <c r="BE958" s="259"/>
      <c r="BF958" s="268" t="str">
        <f t="shared" si="189"/>
        <v>&gt;=0</v>
      </c>
      <c r="BG958" s="268" t="s">
        <v>85</v>
      </c>
      <c r="BH958" s="268" t="s">
        <v>85</v>
      </c>
    </row>
    <row r="959" spans="1:60" ht="13.5" hidden="1" customHeight="1" thickBot="1">
      <c r="A959" s="185"/>
      <c r="B959" s="584"/>
      <c r="C959" s="224"/>
      <c r="D959" s="587"/>
      <c r="E959" s="587"/>
      <c r="F959" s="456"/>
      <c r="G959" s="456"/>
      <c r="H959" s="456"/>
      <c r="I959" s="456"/>
      <c r="J959" s="456"/>
      <c r="K959" s="456"/>
      <c r="L959" s="456"/>
      <c r="M959" s="456"/>
      <c r="N959" s="456"/>
      <c r="O959" s="456"/>
      <c r="P959" s="456"/>
      <c r="Q959" s="456"/>
      <c r="R959" s="456"/>
      <c r="S959" s="456"/>
      <c r="T959" s="456"/>
      <c r="U959" s="456"/>
      <c r="V959" s="456"/>
      <c r="W959" s="456"/>
      <c r="X959" s="456"/>
      <c r="Y959" s="456"/>
      <c r="Z959" s="456"/>
      <c r="AA959" s="456"/>
      <c r="AB959" s="456"/>
      <c r="AC959" s="456"/>
      <c r="AD959" s="456"/>
      <c r="AE959" s="457"/>
      <c r="AF959" s="457"/>
      <c r="AG959" s="457"/>
      <c r="AH959" s="457"/>
      <c r="AI959" s="457"/>
      <c r="AJ959" s="457"/>
      <c r="AK959" s="457"/>
      <c r="AL959" s="457"/>
      <c r="AM959" s="457"/>
      <c r="AN959" s="457"/>
      <c r="AO959" s="458"/>
      <c r="AQ959" s="84" t="s">
        <v>395</v>
      </c>
      <c r="AU959" s="459" t="str">
        <f t="shared" ca="1" si="190"/>
        <v>R</v>
      </c>
      <c r="AV959" s="459">
        <f t="shared" si="193"/>
        <v>947</v>
      </c>
      <c r="AW959" s="259" t="str">
        <f t="shared" ca="1" si="191"/>
        <v>R947</v>
      </c>
      <c r="AX959" s="268">
        <f t="shared" si="188"/>
        <v>7</v>
      </c>
      <c r="AY959" s="259" t="str">
        <f t="shared" ca="1" si="181"/>
        <v>8. Ownership - Capital Costs</v>
      </c>
      <c r="AZ959" s="268" t="s">
        <v>1214</v>
      </c>
      <c r="BA959" s="259" t="s">
        <v>1262</v>
      </c>
      <c r="BB959" s="259">
        <v>2032</v>
      </c>
      <c r="BC959" s="259" t="str">
        <f t="shared" ca="1" si="192"/>
        <v>7_R947_Hot_gas_path_2032</v>
      </c>
      <c r="BD959" s="259" t="s">
        <v>540</v>
      </c>
      <c r="BE959" s="259"/>
      <c r="BF959" s="268" t="str">
        <f t="shared" si="189"/>
        <v>&gt;=0</v>
      </c>
      <c r="BG959" s="268" t="s">
        <v>85</v>
      </c>
      <c r="BH959" s="268" t="s">
        <v>85</v>
      </c>
    </row>
    <row r="960" spans="1:60" ht="13.5" hidden="1" customHeight="1" thickBot="1">
      <c r="A960" s="185"/>
      <c r="B960" s="584"/>
      <c r="C960" s="224"/>
      <c r="D960" s="587"/>
      <c r="E960" s="587"/>
      <c r="F960" s="456"/>
      <c r="G960" s="456"/>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7"/>
      <c r="AF960" s="457"/>
      <c r="AG960" s="457"/>
      <c r="AH960" s="457"/>
      <c r="AI960" s="457"/>
      <c r="AJ960" s="457"/>
      <c r="AK960" s="457"/>
      <c r="AL960" s="457"/>
      <c r="AM960" s="457"/>
      <c r="AN960" s="457"/>
      <c r="AO960" s="458"/>
      <c r="AQ960" s="84" t="s">
        <v>395</v>
      </c>
      <c r="AU960" s="459" t="str">
        <f t="shared" ca="1" si="190"/>
        <v>S</v>
      </c>
      <c r="AV960" s="459">
        <f t="shared" si="193"/>
        <v>947</v>
      </c>
      <c r="AW960" s="259" t="str">
        <f t="shared" ca="1" si="191"/>
        <v>S947</v>
      </c>
      <c r="AX960" s="268">
        <f t="shared" si="188"/>
        <v>7</v>
      </c>
      <c r="AY960" s="259" t="str">
        <f t="shared" ca="1" si="181"/>
        <v>8. Ownership - Capital Costs</v>
      </c>
      <c r="AZ960" s="268" t="s">
        <v>1214</v>
      </c>
      <c r="BA960" s="259" t="s">
        <v>1262</v>
      </c>
      <c r="BB960" s="259">
        <v>2033</v>
      </c>
      <c r="BC960" s="259" t="str">
        <f t="shared" ca="1" si="192"/>
        <v>7_S947_Hot_gas_path_2033</v>
      </c>
      <c r="BD960" s="259" t="s">
        <v>540</v>
      </c>
      <c r="BE960" s="259"/>
      <c r="BF960" s="268" t="str">
        <f t="shared" si="189"/>
        <v>&gt;=0</v>
      </c>
      <c r="BG960" s="268" t="s">
        <v>85</v>
      </c>
      <c r="BH960" s="268" t="s">
        <v>85</v>
      </c>
    </row>
    <row r="961" spans="1:60" ht="13.5" hidden="1" customHeight="1" thickBot="1">
      <c r="A961" s="185"/>
      <c r="B961" s="584"/>
      <c r="C961" s="224"/>
      <c r="D961" s="587"/>
      <c r="E961" s="587"/>
      <c r="F961" s="456"/>
      <c r="G961" s="456"/>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7"/>
      <c r="AF961" s="457"/>
      <c r="AG961" s="457"/>
      <c r="AH961" s="457"/>
      <c r="AI961" s="457"/>
      <c r="AJ961" s="457"/>
      <c r="AK961" s="457"/>
      <c r="AL961" s="457"/>
      <c r="AM961" s="457"/>
      <c r="AN961" s="457"/>
      <c r="AO961" s="458"/>
      <c r="AQ961" s="84" t="s">
        <v>395</v>
      </c>
      <c r="AU961" s="459" t="str">
        <f t="shared" ca="1" si="190"/>
        <v>T</v>
      </c>
      <c r="AV961" s="459">
        <f t="shared" si="193"/>
        <v>947</v>
      </c>
      <c r="AW961" s="259" t="str">
        <f t="shared" ca="1" si="191"/>
        <v>T947</v>
      </c>
      <c r="AX961" s="268">
        <f t="shared" si="188"/>
        <v>7</v>
      </c>
      <c r="AY961" s="259" t="str">
        <f t="shared" ca="1" si="181"/>
        <v>8. Ownership - Capital Costs</v>
      </c>
      <c r="AZ961" s="268" t="s">
        <v>1214</v>
      </c>
      <c r="BA961" s="259" t="s">
        <v>1262</v>
      </c>
      <c r="BB961" s="259">
        <v>2034</v>
      </c>
      <c r="BC961" s="259" t="str">
        <f t="shared" ca="1" si="192"/>
        <v>7_T947_Hot_gas_path_2034</v>
      </c>
      <c r="BD961" s="259" t="s">
        <v>540</v>
      </c>
      <c r="BE961" s="259"/>
      <c r="BF961" s="268" t="str">
        <f t="shared" si="189"/>
        <v>&gt;=0</v>
      </c>
      <c r="BG961" s="268" t="s">
        <v>85</v>
      </c>
      <c r="BH961" s="268" t="s">
        <v>85</v>
      </c>
    </row>
    <row r="962" spans="1:60" ht="13.5" hidden="1" customHeight="1" thickBot="1">
      <c r="A962" s="185"/>
      <c r="B962" s="584"/>
      <c r="C962" s="224"/>
      <c r="D962" s="587"/>
      <c r="E962" s="587"/>
      <c r="F962" s="456"/>
      <c r="G962" s="456"/>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7"/>
      <c r="AF962" s="457"/>
      <c r="AG962" s="457"/>
      <c r="AH962" s="457"/>
      <c r="AI962" s="457"/>
      <c r="AJ962" s="457"/>
      <c r="AK962" s="457"/>
      <c r="AL962" s="457"/>
      <c r="AM962" s="457"/>
      <c r="AN962" s="457"/>
      <c r="AO962" s="458"/>
      <c r="AQ962" s="84" t="s">
        <v>395</v>
      </c>
      <c r="AU962" s="459" t="str">
        <f t="shared" ca="1" si="190"/>
        <v>U</v>
      </c>
      <c r="AV962" s="459">
        <f t="shared" si="193"/>
        <v>947</v>
      </c>
      <c r="AW962" s="259" t="str">
        <f t="shared" ca="1" si="191"/>
        <v>U947</v>
      </c>
      <c r="AX962" s="268">
        <f t="shared" si="188"/>
        <v>7</v>
      </c>
      <c r="AY962" s="259" t="str">
        <f t="shared" ca="1" si="181"/>
        <v>8. Ownership - Capital Costs</v>
      </c>
      <c r="AZ962" s="268" t="s">
        <v>1214</v>
      </c>
      <c r="BA962" s="259" t="s">
        <v>1262</v>
      </c>
      <c r="BB962" s="259">
        <v>2035</v>
      </c>
      <c r="BC962" s="259" t="str">
        <f t="shared" ca="1" si="192"/>
        <v>7_U947_Hot_gas_path_2035</v>
      </c>
      <c r="BD962" s="259" t="s">
        <v>540</v>
      </c>
      <c r="BE962" s="259"/>
      <c r="BF962" s="268" t="str">
        <f t="shared" si="189"/>
        <v>&gt;=0</v>
      </c>
      <c r="BG962" s="268" t="s">
        <v>85</v>
      </c>
      <c r="BH962" s="268" t="s">
        <v>85</v>
      </c>
    </row>
    <row r="963" spans="1:60" ht="13.5" hidden="1" customHeight="1" thickBot="1">
      <c r="A963" s="185"/>
      <c r="B963" s="584"/>
      <c r="C963" s="224"/>
      <c r="D963" s="587"/>
      <c r="E963" s="587"/>
      <c r="F963" s="456"/>
      <c r="G963" s="456"/>
      <c r="H963" s="456"/>
      <c r="I963" s="456"/>
      <c r="J963" s="456"/>
      <c r="K963" s="456"/>
      <c r="L963" s="456"/>
      <c r="M963" s="456"/>
      <c r="N963" s="456"/>
      <c r="O963" s="456"/>
      <c r="P963" s="456"/>
      <c r="Q963" s="456"/>
      <c r="R963" s="456"/>
      <c r="S963" s="456"/>
      <c r="T963" s="456"/>
      <c r="U963" s="456"/>
      <c r="V963" s="456"/>
      <c r="W963" s="456"/>
      <c r="X963" s="456"/>
      <c r="Y963" s="456"/>
      <c r="Z963" s="456"/>
      <c r="AA963" s="456"/>
      <c r="AB963" s="456"/>
      <c r="AC963" s="456"/>
      <c r="AD963" s="456"/>
      <c r="AE963" s="457"/>
      <c r="AF963" s="457"/>
      <c r="AG963" s="457"/>
      <c r="AH963" s="457"/>
      <c r="AI963" s="457"/>
      <c r="AJ963" s="457"/>
      <c r="AK963" s="457"/>
      <c r="AL963" s="457"/>
      <c r="AM963" s="457"/>
      <c r="AN963" s="457"/>
      <c r="AO963" s="458"/>
      <c r="AQ963" s="84" t="s">
        <v>395</v>
      </c>
      <c r="AU963" s="459" t="str">
        <f t="shared" ca="1" si="190"/>
        <v>V</v>
      </c>
      <c r="AV963" s="459">
        <f t="shared" si="193"/>
        <v>947</v>
      </c>
      <c r="AW963" s="259" t="str">
        <f t="shared" ca="1" si="191"/>
        <v>V947</v>
      </c>
      <c r="AX963" s="268">
        <f t="shared" si="188"/>
        <v>7</v>
      </c>
      <c r="AY963" s="259" t="str">
        <f t="shared" ca="1" si="181"/>
        <v>8. Ownership - Capital Costs</v>
      </c>
      <c r="AZ963" s="268" t="s">
        <v>1214</v>
      </c>
      <c r="BA963" s="259" t="s">
        <v>1262</v>
      </c>
      <c r="BB963" s="259">
        <v>2036</v>
      </c>
      <c r="BC963" s="259" t="str">
        <f t="shared" ca="1" si="192"/>
        <v>7_V947_Hot_gas_path_2036</v>
      </c>
      <c r="BD963" s="259" t="s">
        <v>540</v>
      </c>
      <c r="BE963" s="259"/>
      <c r="BF963" s="268" t="str">
        <f t="shared" si="189"/>
        <v>&gt;=0</v>
      </c>
      <c r="BG963" s="268" t="s">
        <v>85</v>
      </c>
      <c r="BH963" s="268" t="s">
        <v>85</v>
      </c>
    </row>
    <row r="964" spans="1:60" ht="13.5" hidden="1" customHeight="1" thickBot="1">
      <c r="A964" s="185"/>
      <c r="B964" s="584"/>
      <c r="C964" s="224"/>
      <c r="D964" s="587"/>
      <c r="E964" s="587"/>
      <c r="F964" s="456"/>
      <c r="G964" s="456"/>
      <c r="H964" s="456"/>
      <c r="I964" s="456"/>
      <c r="J964" s="456"/>
      <c r="K964" s="456"/>
      <c r="L964" s="456"/>
      <c r="M964" s="456"/>
      <c r="N964" s="456"/>
      <c r="O964" s="456"/>
      <c r="P964" s="456"/>
      <c r="Q964" s="456"/>
      <c r="R964" s="456"/>
      <c r="S964" s="456"/>
      <c r="T964" s="456"/>
      <c r="U964" s="456"/>
      <c r="V964" s="456"/>
      <c r="W964" s="456"/>
      <c r="X964" s="456"/>
      <c r="Y964" s="456"/>
      <c r="Z964" s="456"/>
      <c r="AA964" s="456"/>
      <c r="AB964" s="456"/>
      <c r="AC964" s="456"/>
      <c r="AD964" s="456"/>
      <c r="AE964" s="457"/>
      <c r="AF964" s="457"/>
      <c r="AG964" s="457"/>
      <c r="AH964" s="457"/>
      <c r="AI964" s="457"/>
      <c r="AJ964" s="457"/>
      <c r="AK964" s="457"/>
      <c r="AL964" s="457"/>
      <c r="AM964" s="457"/>
      <c r="AN964" s="457"/>
      <c r="AO964" s="458"/>
      <c r="AQ964" s="84" t="s">
        <v>395</v>
      </c>
      <c r="AU964" s="459" t="str">
        <f t="shared" ca="1" si="190"/>
        <v>W</v>
      </c>
      <c r="AV964" s="459">
        <f t="shared" si="193"/>
        <v>947</v>
      </c>
      <c r="AW964" s="259" t="str">
        <f t="shared" ca="1" si="191"/>
        <v>W947</v>
      </c>
      <c r="AX964" s="268">
        <f t="shared" si="188"/>
        <v>7</v>
      </c>
      <c r="AY964" s="259" t="str">
        <f t="shared" ca="1" si="181"/>
        <v>8. Ownership - Capital Costs</v>
      </c>
      <c r="AZ964" s="268" t="s">
        <v>1214</v>
      </c>
      <c r="BA964" s="259" t="s">
        <v>1262</v>
      </c>
      <c r="BB964" s="259">
        <v>2037</v>
      </c>
      <c r="BC964" s="259" t="str">
        <f t="shared" ca="1" si="192"/>
        <v>7_W947_Hot_gas_path_2037</v>
      </c>
      <c r="BD964" s="259" t="s">
        <v>540</v>
      </c>
      <c r="BE964" s="259"/>
      <c r="BF964" s="268" t="str">
        <f t="shared" si="189"/>
        <v>&gt;=0</v>
      </c>
      <c r="BG964" s="268" t="s">
        <v>85</v>
      </c>
      <c r="BH964" s="268" t="s">
        <v>85</v>
      </c>
    </row>
    <row r="965" spans="1:60" ht="13.5" hidden="1" customHeight="1" thickBot="1">
      <c r="A965" s="185"/>
      <c r="B965" s="584"/>
      <c r="C965" s="224"/>
      <c r="D965" s="587"/>
      <c r="E965" s="587"/>
      <c r="F965" s="456"/>
      <c r="G965" s="456"/>
      <c r="H965" s="456"/>
      <c r="I965" s="456"/>
      <c r="J965" s="456"/>
      <c r="K965" s="456"/>
      <c r="L965" s="456"/>
      <c r="M965" s="456"/>
      <c r="N965" s="456"/>
      <c r="O965" s="456"/>
      <c r="P965" s="456"/>
      <c r="Q965" s="456"/>
      <c r="R965" s="456"/>
      <c r="S965" s="456"/>
      <c r="T965" s="456"/>
      <c r="U965" s="456"/>
      <c r="V965" s="456"/>
      <c r="W965" s="456"/>
      <c r="X965" s="456"/>
      <c r="Y965" s="456"/>
      <c r="Z965" s="456"/>
      <c r="AA965" s="456"/>
      <c r="AB965" s="456"/>
      <c r="AC965" s="456"/>
      <c r="AD965" s="456"/>
      <c r="AE965" s="457"/>
      <c r="AF965" s="457"/>
      <c r="AG965" s="457"/>
      <c r="AH965" s="457"/>
      <c r="AI965" s="457"/>
      <c r="AJ965" s="457"/>
      <c r="AK965" s="457"/>
      <c r="AL965" s="457"/>
      <c r="AM965" s="457"/>
      <c r="AN965" s="457"/>
      <c r="AO965" s="458"/>
      <c r="AQ965" s="84" t="s">
        <v>395</v>
      </c>
      <c r="AU965" s="459" t="str">
        <f t="shared" ca="1" si="190"/>
        <v>X</v>
      </c>
      <c r="AV965" s="459">
        <f t="shared" si="193"/>
        <v>947</v>
      </c>
      <c r="AW965" s="259" t="str">
        <f t="shared" ca="1" si="191"/>
        <v>X947</v>
      </c>
      <c r="AX965" s="268">
        <f t="shared" si="188"/>
        <v>7</v>
      </c>
      <c r="AY965" s="259" t="str">
        <f t="shared" ca="1" si="181"/>
        <v>8. Ownership - Capital Costs</v>
      </c>
      <c r="AZ965" s="268" t="s">
        <v>1214</v>
      </c>
      <c r="BA965" s="259" t="s">
        <v>1262</v>
      </c>
      <c r="BB965" s="259">
        <v>2038</v>
      </c>
      <c r="BC965" s="259" t="str">
        <f t="shared" ca="1" si="192"/>
        <v>7_X947_Hot_gas_path_2038</v>
      </c>
      <c r="BD965" s="259" t="s">
        <v>540</v>
      </c>
      <c r="BE965" s="259"/>
      <c r="BF965" s="268" t="str">
        <f t="shared" si="189"/>
        <v>&gt;=0</v>
      </c>
      <c r="BG965" s="268" t="s">
        <v>85</v>
      </c>
      <c r="BH965" s="268" t="s">
        <v>85</v>
      </c>
    </row>
    <row r="966" spans="1:60" ht="13.5" hidden="1" customHeight="1" thickBot="1">
      <c r="A966" s="185"/>
      <c r="B966" s="584"/>
      <c r="C966" s="224"/>
      <c r="D966" s="587"/>
      <c r="E966" s="587"/>
      <c r="F966" s="456"/>
      <c r="G966" s="456"/>
      <c r="H966" s="456"/>
      <c r="I966" s="456"/>
      <c r="J966" s="456"/>
      <c r="K966" s="456"/>
      <c r="L966" s="456"/>
      <c r="M966" s="456"/>
      <c r="N966" s="456"/>
      <c r="O966" s="456"/>
      <c r="P966" s="456"/>
      <c r="Q966" s="456"/>
      <c r="R966" s="456"/>
      <c r="S966" s="456"/>
      <c r="T966" s="456"/>
      <c r="U966" s="456"/>
      <c r="V966" s="456"/>
      <c r="W966" s="456"/>
      <c r="X966" s="456"/>
      <c r="Y966" s="456"/>
      <c r="Z966" s="456"/>
      <c r="AA966" s="456"/>
      <c r="AB966" s="456"/>
      <c r="AC966" s="456"/>
      <c r="AD966" s="456"/>
      <c r="AE966" s="457"/>
      <c r="AF966" s="457"/>
      <c r="AG966" s="457"/>
      <c r="AH966" s="457"/>
      <c r="AI966" s="457"/>
      <c r="AJ966" s="457"/>
      <c r="AK966" s="457"/>
      <c r="AL966" s="457"/>
      <c r="AM966" s="457"/>
      <c r="AN966" s="457"/>
      <c r="AO966" s="458"/>
      <c r="AQ966" s="84" t="s">
        <v>395</v>
      </c>
      <c r="AU966" s="459" t="str">
        <f t="shared" ca="1" si="190"/>
        <v>Y</v>
      </c>
      <c r="AV966" s="459">
        <f t="shared" si="193"/>
        <v>947</v>
      </c>
      <c r="AW966" s="259" t="str">
        <f t="shared" ca="1" si="191"/>
        <v>Y947</v>
      </c>
      <c r="AX966" s="268">
        <f t="shared" si="188"/>
        <v>7</v>
      </c>
      <c r="AY966" s="259" t="str">
        <f t="shared" ca="1" si="181"/>
        <v>8. Ownership - Capital Costs</v>
      </c>
      <c r="AZ966" s="268" t="s">
        <v>1214</v>
      </c>
      <c r="BA966" s="259" t="s">
        <v>1262</v>
      </c>
      <c r="BB966" s="259">
        <v>2039</v>
      </c>
      <c r="BC966" s="259" t="str">
        <f t="shared" ca="1" si="192"/>
        <v>7_Y947_Hot_gas_path_2039</v>
      </c>
      <c r="BD966" s="259" t="s">
        <v>540</v>
      </c>
      <c r="BE966" s="259"/>
      <c r="BF966" s="268" t="str">
        <f t="shared" si="189"/>
        <v>&gt;=0</v>
      </c>
      <c r="BG966" s="268" t="s">
        <v>85</v>
      </c>
      <c r="BH966" s="268" t="s">
        <v>85</v>
      </c>
    </row>
    <row r="967" spans="1:60" ht="13.5" hidden="1" customHeight="1" thickBot="1">
      <c r="A967" s="185"/>
      <c r="B967" s="584"/>
      <c r="C967" s="224"/>
      <c r="D967" s="587"/>
      <c r="E967" s="587"/>
      <c r="F967" s="456"/>
      <c r="G967" s="456"/>
      <c r="H967" s="456"/>
      <c r="I967" s="456"/>
      <c r="J967" s="456"/>
      <c r="K967" s="456"/>
      <c r="L967" s="456"/>
      <c r="M967" s="456"/>
      <c r="N967" s="456"/>
      <c r="O967" s="456"/>
      <c r="P967" s="456"/>
      <c r="Q967" s="456"/>
      <c r="R967" s="456"/>
      <c r="S967" s="456"/>
      <c r="T967" s="456"/>
      <c r="U967" s="456"/>
      <c r="V967" s="456"/>
      <c r="W967" s="456"/>
      <c r="X967" s="456"/>
      <c r="Y967" s="456"/>
      <c r="Z967" s="456"/>
      <c r="AA967" s="456"/>
      <c r="AB967" s="456"/>
      <c r="AC967" s="456"/>
      <c r="AD967" s="456"/>
      <c r="AE967" s="457"/>
      <c r="AF967" s="457"/>
      <c r="AG967" s="457"/>
      <c r="AH967" s="457"/>
      <c r="AI967" s="457"/>
      <c r="AJ967" s="457"/>
      <c r="AK967" s="457"/>
      <c r="AL967" s="457"/>
      <c r="AM967" s="457"/>
      <c r="AN967" s="457"/>
      <c r="AO967" s="458"/>
      <c r="AQ967" s="84" t="s">
        <v>395</v>
      </c>
      <c r="AU967" s="459" t="str">
        <f t="shared" ca="1" si="190"/>
        <v>Z</v>
      </c>
      <c r="AV967" s="459">
        <f t="shared" si="193"/>
        <v>947</v>
      </c>
      <c r="AW967" s="259" t="str">
        <f t="shared" ca="1" si="191"/>
        <v>Z947</v>
      </c>
      <c r="AX967" s="268">
        <f t="shared" si="188"/>
        <v>7</v>
      </c>
      <c r="AY967" s="259" t="str">
        <f t="shared" ref="AY967:AY1030" ca="1" si="194">MID(CELL("filename",AX967),FIND("]",CELL("filename",AX967))+1,256)</f>
        <v>8. Ownership - Capital Costs</v>
      </c>
      <c r="AZ967" s="268" t="s">
        <v>1214</v>
      </c>
      <c r="BA967" s="259" t="s">
        <v>1262</v>
      </c>
      <c r="BB967" s="259">
        <v>2040</v>
      </c>
      <c r="BC967" s="259" t="str">
        <f t="shared" ca="1" si="192"/>
        <v>7_Z947_Hot_gas_path_2040</v>
      </c>
      <c r="BD967" s="259" t="s">
        <v>540</v>
      </c>
      <c r="BE967" s="259"/>
      <c r="BF967" s="268" t="str">
        <f t="shared" si="189"/>
        <v>&gt;=0</v>
      </c>
      <c r="BG967" s="268" t="s">
        <v>85</v>
      </c>
      <c r="BH967" s="268" t="s">
        <v>85</v>
      </c>
    </row>
    <row r="968" spans="1:60" ht="13.5" hidden="1" customHeight="1" thickBot="1">
      <c r="A968" s="185"/>
      <c r="B968" s="584"/>
      <c r="C968" s="224"/>
      <c r="D968" s="587"/>
      <c r="E968" s="587"/>
      <c r="F968" s="456"/>
      <c r="G968" s="456"/>
      <c r="H968" s="456"/>
      <c r="I968" s="456"/>
      <c r="J968" s="456"/>
      <c r="K968" s="456"/>
      <c r="L968" s="456"/>
      <c r="M968" s="456"/>
      <c r="N968" s="456"/>
      <c r="O968" s="456"/>
      <c r="P968" s="456"/>
      <c r="Q968" s="456"/>
      <c r="R968" s="456"/>
      <c r="S968" s="456"/>
      <c r="T968" s="456"/>
      <c r="U968" s="456"/>
      <c r="V968" s="456"/>
      <c r="W968" s="456"/>
      <c r="X968" s="456"/>
      <c r="Y968" s="456"/>
      <c r="Z968" s="456"/>
      <c r="AA968" s="456"/>
      <c r="AB968" s="456"/>
      <c r="AC968" s="456"/>
      <c r="AD968" s="456"/>
      <c r="AE968" s="457"/>
      <c r="AF968" s="457"/>
      <c r="AG968" s="457"/>
      <c r="AH968" s="457"/>
      <c r="AI968" s="457"/>
      <c r="AJ968" s="457"/>
      <c r="AK968" s="457"/>
      <c r="AL968" s="457"/>
      <c r="AM968" s="457"/>
      <c r="AN968" s="457"/>
      <c r="AO968" s="458"/>
      <c r="AQ968" s="84" t="s">
        <v>395</v>
      </c>
      <c r="AU968" s="459" t="str">
        <f t="shared" ca="1" si="190"/>
        <v>AA</v>
      </c>
      <c r="AV968" s="459">
        <f t="shared" si="193"/>
        <v>947</v>
      </c>
      <c r="AW968" s="259" t="str">
        <f t="shared" ca="1" si="191"/>
        <v>AA947</v>
      </c>
      <c r="AX968" s="268">
        <f t="shared" si="188"/>
        <v>7</v>
      </c>
      <c r="AY968" s="259" t="str">
        <f t="shared" ca="1" si="194"/>
        <v>8. Ownership - Capital Costs</v>
      </c>
      <c r="AZ968" s="268" t="s">
        <v>1214</v>
      </c>
      <c r="BA968" s="259" t="s">
        <v>1262</v>
      </c>
      <c r="BB968" s="259">
        <v>2041</v>
      </c>
      <c r="BC968" s="259" t="str">
        <f t="shared" ca="1" si="192"/>
        <v>7_AA947_Hot_gas_path_2041</v>
      </c>
      <c r="BD968" s="259" t="s">
        <v>540</v>
      </c>
      <c r="BE968" s="259"/>
      <c r="BF968" s="268" t="str">
        <f t="shared" si="189"/>
        <v>&gt;=0</v>
      </c>
      <c r="BG968" s="268" t="s">
        <v>85</v>
      </c>
      <c r="BH968" s="268" t="s">
        <v>85</v>
      </c>
    </row>
    <row r="969" spans="1:60" ht="13.5" hidden="1" customHeight="1" thickBot="1">
      <c r="A969" s="185"/>
      <c r="B969" s="584"/>
      <c r="C969" s="224"/>
      <c r="D969" s="587"/>
      <c r="E969" s="587"/>
      <c r="F969" s="456"/>
      <c r="G969" s="456"/>
      <c r="H969" s="456"/>
      <c r="I969" s="456"/>
      <c r="J969" s="456"/>
      <c r="K969" s="456"/>
      <c r="L969" s="456"/>
      <c r="M969" s="456"/>
      <c r="N969" s="456"/>
      <c r="O969" s="456"/>
      <c r="P969" s="456"/>
      <c r="Q969" s="456"/>
      <c r="R969" s="456"/>
      <c r="S969" s="456"/>
      <c r="T969" s="456"/>
      <c r="U969" s="456"/>
      <c r="V969" s="456"/>
      <c r="W969" s="456"/>
      <c r="X969" s="456"/>
      <c r="Y969" s="456"/>
      <c r="Z969" s="456"/>
      <c r="AA969" s="456"/>
      <c r="AB969" s="456"/>
      <c r="AC969" s="456"/>
      <c r="AD969" s="456"/>
      <c r="AE969" s="457"/>
      <c r="AF969" s="457"/>
      <c r="AG969" s="457"/>
      <c r="AH969" s="457"/>
      <c r="AI969" s="457"/>
      <c r="AJ969" s="457"/>
      <c r="AK969" s="457"/>
      <c r="AL969" s="457"/>
      <c r="AM969" s="457"/>
      <c r="AN969" s="457"/>
      <c r="AO969" s="458"/>
      <c r="AQ969" s="84" t="s">
        <v>395</v>
      </c>
      <c r="AU969" s="459" t="str">
        <f t="shared" ca="1" si="190"/>
        <v>AB</v>
      </c>
      <c r="AV969" s="459">
        <f t="shared" si="193"/>
        <v>947</v>
      </c>
      <c r="AW969" s="259" t="str">
        <f t="shared" ca="1" si="191"/>
        <v>AB947</v>
      </c>
      <c r="AX969" s="268">
        <f t="shared" si="188"/>
        <v>7</v>
      </c>
      <c r="AY969" s="259" t="str">
        <f t="shared" ca="1" si="194"/>
        <v>8. Ownership - Capital Costs</v>
      </c>
      <c r="AZ969" s="268" t="s">
        <v>1214</v>
      </c>
      <c r="BA969" s="259" t="s">
        <v>1262</v>
      </c>
      <c r="BB969" s="259">
        <v>2042</v>
      </c>
      <c r="BC969" s="259" t="str">
        <f t="shared" ca="1" si="192"/>
        <v>7_AB947_Hot_gas_path_2042</v>
      </c>
      <c r="BD969" s="259" t="s">
        <v>540</v>
      </c>
      <c r="BE969" s="259"/>
      <c r="BF969" s="268" t="str">
        <f t="shared" si="189"/>
        <v>&gt;=0</v>
      </c>
      <c r="BG969" s="268" t="s">
        <v>85</v>
      </c>
      <c r="BH969" s="268" t="s">
        <v>85</v>
      </c>
    </row>
    <row r="970" spans="1:60" ht="13.5" hidden="1" customHeight="1" thickBot="1">
      <c r="A970" s="185"/>
      <c r="B970" s="584"/>
      <c r="C970" s="224"/>
      <c r="D970" s="587"/>
      <c r="E970" s="587"/>
      <c r="F970" s="456"/>
      <c r="G970" s="456"/>
      <c r="H970" s="456"/>
      <c r="I970" s="456"/>
      <c r="J970" s="456"/>
      <c r="K970" s="456"/>
      <c r="L970" s="456"/>
      <c r="M970" s="456"/>
      <c r="N970" s="456"/>
      <c r="O970" s="456"/>
      <c r="P970" s="456"/>
      <c r="Q970" s="456"/>
      <c r="R970" s="456"/>
      <c r="S970" s="456"/>
      <c r="T970" s="456"/>
      <c r="U970" s="456"/>
      <c r="V970" s="456"/>
      <c r="W970" s="456"/>
      <c r="X970" s="456"/>
      <c r="Y970" s="456"/>
      <c r="Z970" s="456"/>
      <c r="AA970" s="456"/>
      <c r="AB970" s="456"/>
      <c r="AC970" s="456"/>
      <c r="AD970" s="456"/>
      <c r="AE970" s="457"/>
      <c r="AF970" s="457"/>
      <c r="AG970" s="457"/>
      <c r="AH970" s="457"/>
      <c r="AI970" s="457"/>
      <c r="AJ970" s="457"/>
      <c r="AK970" s="457"/>
      <c r="AL970" s="457"/>
      <c r="AM970" s="457"/>
      <c r="AN970" s="457"/>
      <c r="AO970" s="458"/>
      <c r="AQ970" s="84" t="s">
        <v>395</v>
      </c>
      <c r="AU970" s="459" t="str">
        <f t="shared" ca="1" si="190"/>
        <v>AC</v>
      </c>
      <c r="AV970" s="459">
        <f t="shared" si="193"/>
        <v>947</v>
      </c>
      <c r="AW970" s="259" t="str">
        <f t="shared" ca="1" si="191"/>
        <v>AC947</v>
      </c>
      <c r="AX970" s="268">
        <f t="shared" si="188"/>
        <v>7</v>
      </c>
      <c r="AY970" s="259" t="str">
        <f t="shared" ca="1" si="194"/>
        <v>8. Ownership - Capital Costs</v>
      </c>
      <c r="AZ970" s="268" t="s">
        <v>1214</v>
      </c>
      <c r="BA970" s="259" t="s">
        <v>1262</v>
      </c>
      <c r="BB970" s="259">
        <v>2043</v>
      </c>
      <c r="BC970" s="259" t="str">
        <f t="shared" ca="1" si="192"/>
        <v>7_AC947_Hot_gas_path_2043</v>
      </c>
      <c r="BD970" s="259" t="s">
        <v>540</v>
      </c>
      <c r="BE970" s="259"/>
      <c r="BF970" s="268" t="str">
        <f t="shared" si="189"/>
        <v>&gt;=0</v>
      </c>
      <c r="BG970" s="268" t="s">
        <v>85</v>
      </c>
      <c r="BH970" s="268" t="s">
        <v>85</v>
      </c>
    </row>
    <row r="971" spans="1:60" ht="13.5" hidden="1" customHeight="1" thickBot="1">
      <c r="A971" s="185"/>
      <c r="B971" s="584"/>
      <c r="C971" s="224"/>
      <c r="D971" s="587"/>
      <c r="E971" s="587"/>
      <c r="F971" s="456"/>
      <c r="G971" s="456"/>
      <c r="H971" s="456"/>
      <c r="I971" s="456"/>
      <c r="J971" s="456"/>
      <c r="K971" s="456"/>
      <c r="L971" s="456"/>
      <c r="M971" s="456"/>
      <c r="N971" s="456"/>
      <c r="O971" s="456"/>
      <c r="P971" s="456"/>
      <c r="Q971" s="456"/>
      <c r="R971" s="456"/>
      <c r="S971" s="456"/>
      <c r="T971" s="456"/>
      <c r="U971" s="456"/>
      <c r="V971" s="456"/>
      <c r="W971" s="456"/>
      <c r="X971" s="456"/>
      <c r="Y971" s="456"/>
      <c r="Z971" s="456"/>
      <c r="AA971" s="456"/>
      <c r="AB971" s="456"/>
      <c r="AC971" s="456"/>
      <c r="AD971" s="456"/>
      <c r="AE971" s="457"/>
      <c r="AF971" s="457"/>
      <c r="AG971" s="457"/>
      <c r="AH971" s="457"/>
      <c r="AI971" s="457"/>
      <c r="AJ971" s="457"/>
      <c r="AK971" s="457"/>
      <c r="AL971" s="457"/>
      <c r="AM971" s="457"/>
      <c r="AN971" s="457"/>
      <c r="AO971" s="458"/>
      <c r="AQ971" s="84" t="s">
        <v>395</v>
      </c>
      <c r="AU971" s="459" t="str">
        <f t="shared" ca="1" si="190"/>
        <v>AD</v>
      </c>
      <c r="AV971" s="459">
        <f t="shared" si="193"/>
        <v>947</v>
      </c>
      <c r="AW971" s="259" t="str">
        <f t="shared" ca="1" si="191"/>
        <v>AD947</v>
      </c>
      <c r="AX971" s="268">
        <f t="shared" si="188"/>
        <v>7</v>
      </c>
      <c r="AY971" s="259" t="str">
        <f t="shared" ca="1" si="194"/>
        <v>8. Ownership - Capital Costs</v>
      </c>
      <c r="AZ971" s="268" t="s">
        <v>1214</v>
      </c>
      <c r="BA971" s="259" t="s">
        <v>1262</v>
      </c>
      <c r="BB971" s="259">
        <v>2044</v>
      </c>
      <c r="BC971" s="259" t="str">
        <f t="shared" ca="1" si="192"/>
        <v>7_AD947_Hot_gas_path_2044</v>
      </c>
      <c r="BD971" s="259" t="s">
        <v>540</v>
      </c>
      <c r="BE971" s="259"/>
      <c r="BF971" s="268" t="str">
        <f t="shared" si="189"/>
        <v>&gt;=0</v>
      </c>
      <c r="BG971" s="268" t="s">
        <v>85</v>
      </c>
      <c r="BH971" s="268" t="s">
        <v>85</v>
      </c>
    </row>
    <row r="972" spans="1:60" ht="13.5" hidden="1" customHeight="1" thickBot="1">
      <c r="A972" s="185"/>
      <c r="B972" s="584"/>
      <c r="C972" s="224"/>
      <c r="D972" s="587"/>
      <c r="E972" s="587"/>
      <c r="F972" s="456"/>
      <c r="G972" s="456"/>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457"/>
      <c r="AF972" s="457"/>
      <c r="AG972" s="457"/>
      <c r="AH972" s="457"/>
      <c r="AI972" s="457"/>
      <c r="AJ972" s="457"/>
      <c r="AK972" s="457"/>
      <c r="AL972" s="457"/>
      <c r="AM972" s="457"/>
      <c r="AN972" s="457"/>
      <c r="AO972" s="458"/>
      <c r="AQ972" s="84" t="s">
        <v>395</v>
      </c>
      <c r="AU972" s="459" t="str">
        <f t="shared" ca="1" si="190"/>
        <v>AE</v>
      </c>
      <c r="AV972" s="459">
        <f t="shared" si="193"/>
        <v>947</v>
      </c>
      <c r="AW972" s="259" t="str">
        <f t="shared" ca="1" si="191"/>
        <v>AE947</v>
      </c>
      <c r="AX972" s="268">
        <f t="shared" si="188"/>
        <v>7</v>
      </c>
      <c r="AY972" s="259" t="str">
        <f t="shared" ca="1" si="194"/>
        <v>8. Ownership - Capital Costs</v>
      </c>
      <c r="AZ972" s="268" t="s">
        <v>1214</v>
      </c>
      <c r="BA972" s="259" t="s">
        <v>1262</v>
      </c>
      <c r="BB972" s="259">
        <v>2045</v>
      </c>
      <c r="BC972" s="259" t="str">
        <f t="shared" ca="1" si="192"/>
        <v>7_AE947_Hot_gas_path_2045</v>
      </c>
      <c r="BD972" s="259" t="s">
        <v>540</v>
      </c>
      <c r="BE972" s="259"/>
      <c r="BF972" s="268" t="str">
        <f t="shared" si="189"/>
        <v>&gt;=0</v>
      </c>
      <c r="BG972" s="268" t="s">
        <v>85</v>
      </c>
      <c r="BH972" s="268" t="s">
        <v>85</v>
      </c>
    </row>
    <row r="973" spans="1:60" ht="13.5" hidden="1" customHeight="1" thickBot="1">
      <c r="A973" s="185"/>
      <c r="B973" s="584"/>
      <c r="C973" s="224"/>
      <c r="D973" s="587"/>
      <c r="E973" s="587"/>
      <c r="F973" s="456"/>
      <c r="G973" s="456"/>
      <c r="H973" s="456"/>
      <c r="I973" s="456"/>
      <c r="J973" s="456"/>
      <c r="K973" s="456"/>
      <c r="L973" s="456"/>
      <c r="M973" s="456"/>
      <c r="N973" s="456"/>
      <c r="O973" s="456"/>
      <c r="P973" s="456"/>
      <c r="Q973" s="456"/>
      <c r="R973" s="456"/>
      <c r="S973" s="456"/>
      <c r="T973" s="456"/>
      <c r="U973" s="456"/>
      <c r="V973" s="456"/>
      <c r="W973" s="456"/>
      <c r="X973" s="456"/>
      <c r="Y973" s="456"/>
      <c r="Z973" s="456"/>
      <c r="AA973" s="456"/>
      <c r="AB973" s="456"/>
      <c r="AC973" s="456"/>
      <c r="AD973" s="456"/>
      <c r="AE973" s="457"/>
      <c r="AF973" s="457"/>
      <c r="AG973" s="457"/>
      <c r="AH973" s="457"/>
      <c r="AI973" s="457"/>
      <c r="AJ973" s="457"/>
      <c r="AK973" s="457"/>
      <c r="AL973" s="457"/>
      <c r="AM973" s="457"/>
      <c r="AN973" s="457"/>
      <c r="AO973" s="458"/>
      <c r="AQ973" s="84" t="s">
        <v>395</v>
      </c>
      <c r="AU973" s="459" t="str">
        <f t="shared" ca="1" si="190"/>
        <v>AF</v>
      </c>
      <c r="AV973" s="459">
        <f t="shared" si="193"/>
        <v>947</v>
      </c>
      <c r="AW973" s="259" t="str">
        <f t="shared" ca="1" si="191"/>
        <v>AF947</v>
      </c>
      <c r="AX973" s="268">
        <f t="shared" si="188"/>
        <v>7</v>
      </c>
      <c r="AY973" s="259" t="str">
        <f t="shared" ca="1" si="194"/>
        <v>8. Ownership - Capital Costs</v>
      </c>
      <c r="AZ973" s="268" t="s">
        <v>1214</v>
      </c>
      <c r="BA973" s="259" t="s">
        <v>1262</v>
      </c>
      <c r="BB973" s="259">
        <v>2046</v>
      </c>
      <c r="BC973" s="259" t="str">
        <f t="shared" ca="1" si="192"/>
        <v>7_AF947_Hot_gas_path_2046</v>
      </c>
      <c r="BD973" s="259" t="s">
        <v>540</v>
      </c>
      <c r="BE973" s="259"/>
      <c r="BF973" s="268" t="str">
        <f t="shared" si="189"/>
        <v>&gt;=0</v>
      </c>
      <c r="BG973" s="268" t="s">
        <v>85</v>
      </c>
      <c r="BH973" s="268" t="s">
        <v>85</v>
      </c>
    </row>
    <row r="974" spans="1:60" ht="13.5" hidden="1" customHeight="1" thickBot="1">
      <c r="A974" s="185"/>
      <c r="B974" s="584"/>
      <c r="C974" s="224"/>
      <c r="D974" s="587"/>
      <c r="E974" s="587"/>
      <c r="F974" s="456"/>
      <c r="G974" s="456"/>
      <c r="H974" s="456"/>
      <c r="I974" s="456"/>
      <c r="J974" s="456"/>
      <c r="K974" s="456"/>
      <c r="L974" s="456"/>
      <c r="M974" s="456"/>
      <c r="N974" s="456"/>
      <c r="O974" s="456"/>
      <c r="P974" s="456"/>
      <c r="Q974" s="456"/>
      <c r="R974" s="456"/>
      <c r="S974" s="456"/>
      <c r="T974" s="456"/>
      <c r="U974" s="456"/>
      <c r="V974" s="456"/>
      <c r="W974" s="456"/>
      <c r="X974" s="456"/>
      <c r="Y974" s="456"/>
      <c r="Z974" s="456"/>
      <c r="AA974" s="456"/>
      <c r="AB974" s="456"/>
      <c r="AC974" s="456"/>
      <c r="AD974" s="456"/>
      <c r="AE974" s="457"/>
      <c r="AF974" s="457"/>
      <c r="AG974" s="457"/>
      <c r="AH974" s="457"/>
      <c r="AI974" s="457"/>
      <c r="AJ974" s="457"/>
      <c r="AK974" s="457"/>
      <c r="AL974" s="457"/>
      <c r="AM974" s="457"/>
      <c r="AN974" s="457"/>
      <c r="AO974" s="458"/>
      <c r="AQ974" s="84" t="s">
        <v>395</v>
      </c>
      <c r="AU974" s="459" t="str">
        <f t="shared" ca="1" si="190"/>
        <v>AG</v>
      </c>
      <c r="AV974" s="459">
        <f t="shared" si="193"/>
        <v>947</v>
      </c>
      <c r="AW974" s="259" t="str">
        <f t="shared" ca="1" si="191"/>
        <v>AG947</v>
      </c>
      <c r="AX974" s="268">
        <f t="shared" si="188"/>
        <v>7</v>
      </c>
      <c r="AY974" s="259" t="str">
        <f t="shared" ca="1" si="194"/>
        <v>8. Ownership - Capital Costs</v>
      </c>
      <c r="AZ974" s="268" t="s">
        <v>1214</v>
      </c>
      <c r="BA974" s="259" t="s">
        <v>1262</v>
      </c>
      <c r="BB974" s="259">
        <v>2047</v>
      </c>
      <c r="BC974" s="259" t="str">
        <f t="shared" ca="1" si="192"/>
        <v>7_AG947_Hot_gas_path_2047</v>
      </c>
      <c r="BD974" s="259" t="s">
        <v>540</v>
      </c>
      <c r="BE974" s="259"/>
      <c r="BF974" s="268" t="str">
        <f t="shared" si="189"/>
        <v>&gt;=0</v>
      </c>
      <c r="BG974" s="268" t="s">
        <v>85</v>
      </c>
      <c r="BH974" s="268" t="s">
        <v>85</v>
      </c>
    </row>
    <row r="975" spans="1:60" ht="13.5" hidden="1" customHeight="1" thickBot="1">
      <c r="A975" s="185"/>
      <c r="B975" s="584"/>
      <c r="C975" s="224"/>
      <c r="D975" s="587"/>
      <c r="E975" s="587"/>
      <c r="F975" s="456"/>
      <c r="G975" s="456"/>
      <c r="H975" s="456"/>
      <c r="I975" s="456"/>
      <c r="J975" s="456"/>
      <c r="K975" s="456"/>
      <c r="L975" s="456"/>
      <c r="M975" s="456"/>
      <c r="N975" s="456"/>
      <c r="O975" s="456"/>
      <c r="P975" s="456"/>
      <c r="Q975" s="456"/>
      <c r="R975" s="456"/>
      <c r="S975" s="456"/>
      <c r="T975" s="456"/>
      <c r="U975" s="456"/>
      <c r="V975" s="456"/>
      <c r="W975" s="456"/>
      <c r="X975" s="456"/>
      <c r="Y975" s="456"/>
      <c r="Z975" s="456"/>
      <c r="AA975" s="456"/>
      <c r="AB975" s="456"/>
      <c r="AC975" s="456"/>
      <c r="AD975" s="456"/>
      <c r="AE975" s="457"/>
      <c r="AF975" s="457"/>
      <c r="AG975" s="457"/>
      <c r="AH975" s="457"/>
      <c r="AI975" s="457"/>
      <c r="AJ975" s="457"/>
      <c r="AK975" s="457"/>
      <c r="AL975" s="457"/>
      <c r="AM975" s="457"/>
      <c r="AN975" s="457"/>
      <c r="AO975" s="458"/>
      <c r="AQ975" s="84" t="s">
        <v>395</v>
      </c>
      <c r="AU975" s="459" t="str">
        <f t="shared" ca="1" si="190"/>
        <v>AH</v>
      </c>
      <c r="AV975" s="459">
        <f t="shared" si="193"/>
        <v>947</v>
      </c>
      <c r="AW975" s="259" t="str">
        <f t="shared" ca="1" si="191"/>
        <v>AH947</v>
      </c>
      <c r="AX975" s="268">
        <f t="shared" si="188"/>
        <v>7</v>
      </c>
      <c r="AY975" s="259" t="str">
        <f t="shared" ca="1" si="194"/>
        <v>8. Ownership - Capital Costs</v>
      </c>
      <c r="AZ975" s="268" t="s">
        <v>1214</v>
      </c>
      <c r="BA975" s="259" t="s">
        <v>1262</v>
      </c>
      <c r="BB975" s="259">
        <v>2048</v>
      </c>
      <c r="BC975" s="259" t="str">
        <f t="shared" ca="1" si="192"/>
        <v>7_AH947_Hot_gas_path_2048</v>
      </c>
      <c r="BD975" s="259" t="s">
        <v>540</v>
      </c>
      <c r="BE975" s="259"/>
      <c r="BF975" s="268" t="str">
        <f t="shared" si="189"/>
        <v>&gt;=0</v>
      </c>
      <c r="BG975" s="268" t="s">
        <v>85</v>
      </c>
      <c r="BH975" s="268" t="s">
        <v>85</v>
      </c>
    </row>
    <row r="976" spans="1:60" ht="13.5" hidden="1" customHeight="1" thickBot="1">
      <c r="A976" s="185"/>
      <c r="B976" s="584"/>
      <c r="C976" s="224"/>
      <c r="D976" s="587"/>
      <c r="E976" s="587"/>
      <c r="F976" s="456"/>
      <c r="G976" s="456"/>
      <c r="H976" s="456"/>
      <c r="I976" s="456"/>
      <c r="J976" s="456"/>
      <c r="K976" s="456"/>
      <c r="L976" s="456"/>
      <c r="M976" s="456"/>
      <c r="N976" s="456"/>
      <c r="O976" s="456"/>
      <c r="P976" s="456"/>
      <c r="Q976" s="456"/>
      <c r="R976" s="456"/>
      <c r="S976" s="456"/>
      <c r="T976" s="456"/>
      <c r="U976" s="456"/>
      <c r="V976" s="456"/>
      <c r="W976" s="456"/>
      <c r="X976" s="456"/>
      <c r="Y976" s="456"/>
      <c r="Z976" s="456"/>
      <c r="AA976" s="456"/>
      <c r="AB976" s="456"/>
      <c r="AC976" s="456"/>
      <c r="AD976" s="456"/>
      <c r="AE976" s="457"/>
      <c r="AF976" s="457"/>
      <c r="AG976" s="457"/>
      <c r="AH976" s="457"/>
      <c r="AI976" s="457"/>
      <c r="AJ976" s="457"/>
      <c r="AK976" s="457"/>
      <c r="AL976" s="457"/>
      <c r="AM976" s="457"/>
      <c r="AN976" s="457"/>
      <c r="AO976" s="458"/>
      <c r="AQ976" s="84" t="s">
        <v>395</v>
      </c>
      <c r="AU976" s="459" t="str">
        <f t="shared" ca="1" si="190"/>
        <v>AI</v>
      </c>
      <c r="AV976" s="459">
        <f t="shared" si="193"/>
        <v>947</v>
      </c>
      <c r="AW976" s="259" t="str">
        <f t="shared" ca="1" si="191"/>
        <v>AI947</v>
      </c>
      <c r="AX976" s="268">
        <f t="shared" si="188"/>
        <v>7</v>
      </c>
      <c r="AY976" s="259" t="str">
        <f t="shared" ca="1" si="194"/>
        <v>8. Ownership - Capital Costs</v>
      </c>
      <c r="AZ976" s="268" t="s">
        <v>1214</v>
      </c>
      <c r="BA976" s="259" t="s">
        <v>1262</v>
      </c>
      <c r="BB976" s="259">
        <v>2049</v>
      </c>
      <c r="BC976" s="259" t="str">
        <f t="shared" ca="1" si="192"/>
        <v>7_AI947_Hot_gas_path_2049</v>
      </c>
      <c r="BD976" s="259" t="s">
        <v>540</v>
      </c>
      <c r="BE976" s="259"/>
      <c r="BF976" s="268" t="str">
        <f t="shared" si="189"/>
        <v>&gt;=0</v>
      </c>
      <c r="BG976" s="268" t="s">
        <v>85</v>
      </c>
      <c r="BH976" s="268" t="s">
        <v>85</v>
      </c>
    </row>
    <row r="977" spans="1:60" ht="13.5" hidden="1" customHeight="1" thickBot="1">
      <c r="A977" s="185"/>
      <c r="B977" s="584"/>
      <c r="C977" s="224"/>
      <c r="D977" s="587"/>
      <c r="E977" s="587"/>
      <c r="F977" s="456"/>
      <c r="G977" s="456"/>
      <c r="H977" s="456"/>
      <c r="I977" s="456"/>
      <c r="J977" s="456"/>
      <c r="K977" s="456"/>
      <c r="L977" s="456"/>
      <c r="M977" s="456"/>
      <c r="N977" s="456"/>
      <c r="O977" s="456"/>
      <c r="P977" s="456"/>
      <c r="Q977" s="456"/>
      <c r="R977" s="456"/>
      <c r="S977" s="456"/>
      <c r="T977" s="456"/>
      <c r="U977" s="456"/>
      <c r="V977" s="456"/>
      <c r="W977" s="456"/>
      <c r="X977" s="456"/>
      <c r="Y977" s="456"/>
      <c r="Z977" s="456"/>
      <c r="AA977" s="456"/>
      <c r="AB977" s="456"/>
      <c r="AC977" s="456"/>
      <c r="AD977" s="456"/>
      <c r="AE977" s="457"/>
      <c r="AF977" s="457"/>
      <c r="AG977" s="457"/>
      <c r="AH977" s="457"/>
      <c r="AI977" s="457"/>
      <c r="AJ977" s="457"/>
      <c r="AK977" s="457"/>
      <c r="AL977" s="457"/>
      <c r="AM977" s="457"/>
      <c r="AN977" s="457"/>
      <c r="AO977" s="458"/>
      <c r="AQ977" s="84" t="s">
        <v>395</v>
      </c>
      <c r="AU977" s="459" t="str">
        <f t="shared" ca="1" si="190"/>
        <v>AJ</v>
      </c>
      <c r="AV977" s="459">
        <f t="shared" si="193"/>
        <v>947</v>
      </c>
      <c r="AW977" s="259" t="str">
        <f t="shared" ca="1" si="191"/>
        <v>AJ947</v>
      </c>
      <c r="AX977" s="268">
        <f t="shared" si="188"/>
        <v>7</v>
      </c>
      <c r="AY977" s="259" t="str">
        <f t="shared" ca="1" si="194"/>
        <v>8. Ownership - Capital Costs</v>
      </c>
      <c r="AZ977" s="268" t="s">
        <v>1214</v>
      </c>
      <c r="BA977" s="259" t="s">
        <v>1262</v>
      </c>
      <c r="BB977" s="259">
        <v>2050</v>
      </c>
      <c r="BC977" s="259" t="str">
        <f t="shared" ca="1" si="192"/>
        <v>7_AJ947_Hot_gas_path_2050</v>
      </c>
      <c r="BD977" s="259" t="s">
        <v>540</v>
      </c>
      <c r="BE977" s="259"/>
      <c r="BF977" s="268" t="str">
        <f t="shared" si="189"/>
        <v>&gt;=0</v>
      </c>
      <c r="BG977" s="268" t="s">
        <v>85</v>
      </c>
      <c r="BH977" s="268" t="s">
        <v>85</v>
      </c>
    </row>
    <row r="978" spans="1:60" ht="13.5" hidden="1" customHeight="1" thickBot="1">
      <c r="A978" s="185"/>
      <c r="B978" s="584"/>
      <c r="C978" s="224"/>
      <c r="D978" s="587"/>
      <c r="E978" s="587"/>
      <c r="F978" s="456"/>
      <c r="G978" s="456"/>
      <c r="H978" s="456"/>
      <c r="I978" s="456"/>
      <c r="J978" s="456"/>
      <c r="K978" s="456"/>
      <c r="L978" s="456"/>
      <c r="M978" s="456"/>
      <c r="N978" s="456"/>
      <c r="O978" s="456"/>
      <c r="P978" s="456"/>
      <c r="Q978" s="456"/>
      <c r="R978" s="456"/>
      <c r="S978" s="456"/>
      <c r="T978" s="456"/>
      <c r="U978" s="456"/>
      <c r="V978" s="456"/>
      <c r="W978" s="456"/>
      <c r="X978" s="456"/>
      <c r="Y978" s="456"/>
      <c r="Z978" s="456"/>
      <c r="AA978" s="456"/>
      <c r="AB978" s="456"/>
      <c r="AC978" s="456"/>
      <c r="AD978" s="456"/>
      <c r="AE978" s="457"/>
      <c r="AF978" s="457"/>
      <c r="AG978" s="457"/>
      <c r="AH978" s="457"/>
      <c r="AI978" s="457"/>
      <c r="AJ978" s="457"/>
      <c r="AK978" s="457"/>
      <c r="AL978" s="457"/>
      <c r="AM978" s="457"/>
      <c r="AN978" s="457"/>
      <c r="AO978" s="458"/>
      <c r="AQ978" s="84" t="s">
        <v>395</v>
      </c>
      <c r="AU978" s="459" t="str">
        <f t="shared" ca="1" si="190"/>
        <v>AK</v>
      </c>
      <c r="AV978" s="459">
        <f t="shared" si="193"/>
        <v>947</v>
      </c>
      <c r="AW978" s="259" t="str">
        <f t="shared" ca="1" si="191"/>
        <v>AK947</v>
      </c>
      <c r="AX978" s="268">
        <f t="shared" si="188"/>
        <v>7</v>
      </c>
      <c r="AY978" s="259" t="str">
        <f t="shared" ca="1" si="194"/>
        <v>8. Ownership - Capital Costs</v>
      </c>
      <c r="AZ978" s="268" t="s">
        <v>1214</v>
      </c>
      <c r="BA978" s="259" t="s">
        <v>1262</v>
      </c>
      <c r="BB978" s="259">
        <v>2051</v>
      </c>
      <c r="BC978" s="259" t="str">
        <f t="shared" ca="1" si="192"/>
        <v>7_AK947_Hot_gas_path_2051</v>
      </c>
      <c r="BD978" s="259" t="s">
        <v>540</v>
      </c>
      <c r="BE978" s="259"/>
      <c r="BF978" s="268" t="str">
        <f t="shared" si="189"/>
        <v>&gt;=0</v>
      </c>
      <c r="BG978" s="268" t="s">
        <v>85</v>
      </c>
      <c r="BH978" s="268" t="s">
        <v>85</v>
      </c>
    </row>
    <row r="979" spans="1:60" ht="13.5" hidden="1" customHeight="1" thickBot="1">
      <c r="A979" s="185"/>
      <c r="B979" s="584"/>
      <c r="C979" s="224"/>
      <c r="D979" s="587"/>
      <c r="E979" s="587"/>
      <c r="F979" s="456"/>
      <c r="G979" s="456"/>
      <c r="H979" s="456"/>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457"/>
      <c r="AF979" s="457"/>
      <c r="AG979" s="457"/>
      <c r="AH979" s="457"/>
      <c r="AI979" s="457"/>
      <c r="AJ979" s="457"/>
      <c r="AK979" s="457"/>
      <c r="AL979" s="457"/>
      <c r="AM979" s="457"/>
      <c r="AN979" s="457"/>
      <c r="AO979" s="458"/>
      <c r="AQ979" s="84" t="s">
        <v>395</v>
      </c>
      <c r="AU979" s="459" t="str">
        <f t="shared" ca="1" si="190"/>
        <v>AL</v>
      </c>
      <c r="AV979" s="459">
        <f t="shared" si="193"/>
        <v>947</v>
      </c>
      <c r="AW979" s="259" t="str">
        <f t="shared" ca="1" si="191"/>
        <v>AL947</v>
      </c>
      <c r="AX979" s="268">
        <f t="shared" si="188"/>
        <v>7</v>
      </c>
      <c r="AY979" s="259" t="str">
        <f t="shared" ca="1" si="194"/>
        <v>8. Ownership - Capital Costs</v>
      </c>
      <c r="AZ979" s="268" t="s">
        <v>1214</v>
      </c>
      <c r="BA979" s="259" t="s">
        <v>1262</v>
      </c>
      <c r="BB979" s="259">
        <v>2052</v>
      </c>
      <c r="BC979" s="259" t="str">
        <f t="shared" ca="1" si="192"/>
        <v>7_AL947_Hot_gas_path_2052</v>
      </c>
      <c r="BD979" s="259" t="s">
        <v>540</v>
      </c>
      <c r="BE979" s="259"/>
      <c r="BF979" s="268" t="str">
        <f t="shared" si="189"/>
        <v>&gt;=0</v>
      </c>
      <c r="BG979" s="268" t="s">
        <v>85</v>
      </c>
      <c r="BH979" s="268" t="s">
        <v>85</v>
      </c>
    </row>
    <row r="980" spans="1:60" ht="13.5" hidden="1" customHeight="1" thickBot="1">
      <c r="A980" s="185"/>
      <c r="B980" s="584"/>
      <c r="C980" s="224"/>
      <c r="D980" s="587"/>
      <c r="E980" s="587"/>
      <c r="F980" s="456"/>
      <c r="G980" s="456"/>
      <c r="H980" s="456"/>
      <c r="I980" s="456"/>
      <c r="J980" s="456"/>
      <c r="K980" s="456"/>
      <c r="L980" s="456"/>
      <c r="M980" s="456"/>
      <c r="N980" s="456"/>
      <c r="O980" s="456"/>
      <c r="P980" s="456"/>
      <c r="Q980" s="456"/>
      <c r="R980" s="456"/>
      <c r="S980" s="456"/>
      <c r="T980" s="456"/>
      <c r="U980" s="456"/>
      <c r="V980" s="456"/>
      <c r="W980" s="456"/>
      <c r="X980" s="456"/>
      <c r="Y980" s="456"/>
      <c r="Z980" s="456"/>
      <c r="AA980" s="456"/>
      <c r="AB980" s="456"/>
      <c r="AC980" s="456"/>
      <c r="AD980" s="456"/>
      <c r="AE980" s="457"/>
      <c r="AF980" s="457"/>
      <c r="AG980" s="457"/>
      <c r="AH980" s="457"/>
      <c r="AI980" s="457"/>
      <c r="AJ980" s="457"/>
      <c r="AK980" s="457"/>
      <c r="AL980" s="457"/>
      <c r="AM980" s="457"/>
      <c r="AN980" s="457"/>
      <c r="AO980" s="458"/>
      <c r="AQ980" s="84" t="s">
        <v>395</v>
      </c>
      <c r="AU980" s="459" t="str">
        <f t="shared" ca="1" si="190"/>
        <v>AM</v>
      </c>
      <c r="AV980" s="459">
        <f t="shared" si="193"/>
        <v>947</v>
      </c>
      <c r="AW980" s="259" t="str">
        <f t="shared" ca="1" si="191"/>
        <v>AM947</v>
      </c>
      <c r="AX980" s="268">
        <f t="shared" si="188"/>
        <v>7</v>
      </c>
      <c r="AY980" s="259" t="str">
        <f t="shared" ca="1" si="194"/>
        <v>8. Ownership - Capital Costs</v>
      </c>
      <c r="AZ980" s="268" t="s">
        <v>1214</v>
      </c>
      <c r="BA980" s="259" t="s">
        <v>1262</v>
      </c>
      <c r="BB980" s="259">
        <v>2053</v>
      </c>
      <c r="BC980" s="259" t="str">
        <f t="shared" ca="1" si="192"/>
        <v>7_AM947_Hot_gas_path_2053</v>
      </c>
      <c r="BD980" s="259" t="s">
        <v>540</v>
      </c>
      <c r="BE980" s="259"/>
      <c r="BF980" s="268" t="str">
        <f t="shared" si="189"/>
        <v>&gt;=0</v>
      </c>
      <c r="BG980" s="268" t="s">
        <v>85</v>
      </c>
      <c r="BH980" s="268" t="s">
        <v>85</v>
      </c>
    </row>
    <row r="981" spans="1:60" ht="13.5" hidden="1" customHeight="1" thickBot="1">
      <c r="A981" s="185"/>
      <c r="B981" s="584"/>
      <c r="C981" s="224"/>
      <c r="D981" s="587"/>
      <c r="E981" s="587"/>
      <c r="F981" s="456"/>
      <c r="G981" s="456"/>
      <c r="H981" s="456"/>
      <c r="I981" s="456"/>
      <c r="J981" s="456"/>
      <c r="K981" s="456"/>
      <c r="L981" s="456"/>
      <c r="M981" s="456"/>
      <c r="N981" s="456"/>
      <c r="O981" s="456"/>
      <c r="P981" s="456"/>
      <c r="Q981" s="456"/>
      <c r="R981" s="456"/>
      <c r="S981" s="456"/>
      <c r="T981" s="456"/>
      <c r="U981" s="456"/>
      <c r="V981" s="456"/>
      <c r="W981" s="456"/>
      <c r="X981" s="456"/>
      <c r="Y981" s="456"/>
      <c r="Z981" s="456"/>
      <c r="AA981" s="456"/>
      <c r="AB981" s="456"/>
      <c r="AC981" s="456"/>
      <c r="AD981" s="456"/>
      <c r="AE981" s="457"/>
      <c r="AF981" s="457"/>
      <c r="AG981" s="457"/>
      <c r="AH981" s="457"/>
      <c r="AI981" s="457"/>
      <c r="AJ981" s="457"/>
      <c r="AK981" s="457"/>
      <c r="AL981" s="457"/>
      <c r="AM981" s="457"/>
      <c r="AN981" s="457"/>
      <c r="AO981" s="458"/>
      <c r="AQ981" s="84" t="s">
        <v>395</v>
      </c>
      <c r="AU981" s="459" t="str">
        <f t="shared" ca="1" si="190"/>
        <v>AN</v>
      </c>
      <c r="AV981" s="459">
        <f t="shared" si="193"/>
        <v>947</v>
      </c>
      <c r="AW981" s="259" t="str">
        <f t="shared" ca="1" si="191"/>
        <v>AN947</v>
      </c>
      <c r="AX981" s="268">
        <f t="shared" si="188"/>
        <v>7</v>
      </c>
      <c r="AY981" s="259" t="str">
        <f t="shared" ca="1" si="194"/>
        <v>8. Ownership - Capital Costs</v>
      </c>
      <c r="AZ981" s="268" t="s">
        <v>1214</v>
      </c>
      <c r="BA981" s="259" t="s">
        <v>1262</v>
      </c>
      <c r="BB981" s="259">
        <v>2054</v>
      </c>
      <c r="BC981" s="259" t="str">
        <f t="shared" ca="1" si="192"/>
        <v>7_AN947_Hot_gas_path_2054</v>
      </c>
      <c r="BD981" s="259" t="s">
        <v>540</v>
      </c>
      <c r="BE981" s="259"/>
      <c r="BF981" s="268" t="str">
        <f t="shared" si="189"/>
        <v>&gt;=0</v>
      </c>
      <c r="BG981" s="268" t="s">
        <v>85</v>
      </c>
      <c r="BH981" s="268" t="s">
        <v>85</v>
      </c>
    </row>
    <row r="982" spans="1:60" ht="13.5" hidden="1" customHeight="1" thickBot="1">
      <c r="A982" s="185"/>
      <c r="B982" s="584"/>
      <c r="C982" s="224"/>
      <c r="D982" s="587"/>
      <c r="E982" s="587"/>
      <c r="F982" s="456"/>
      <c r="G982" s="456"/>
      <c r="H982" s="456"/>
      <c r="I982" s="456"/>
      <c r="J982" s="456"/>
      <c r="K982" s="456"/>
      <c r="L982" s="456"/>
      <c r="M982" s="456"/>
      <c r="N982" s="456"/>
      <c r="O982" s="456"/>
      <c r="P982" s="456"/>
      <c r="Q982" s="456"/>
      <c r="R982" s="456"/>
      <c r="S982" s="456"/>
      <c r="T982" s="456"/>
      <c r="U982" s="456"/>
      <c r="V982" s="456"/>
      <c r="W982" s="456"/>
      <c r="X982" s="456"/>
      <c r="Y982" s="456"/>
      <c r="Z982" s="456"/>
      <c r="AA982" s="456"/>
      <c r="AB982" s="456"/>
      <c r="AC982" s="456"/>
      <c r="AD982" s="456"/>
      <c r="AE982" s="457"/>
      <c r="AF982" s="457"/>
      <c r="AG982" s="457"/>
      <c r="AH982" s="457"/>
      <c r="AI982" s="457"/>
      <c r="AJ982" s="457"/>
      <c r="AK982" s="457"/>
      <c r="AL982" s="457"/>
      <c r="AM982" s="457"/>
      <c r="AN982" s="457"/>
      <c r="AO982" s="458"/>
      <c r="AQ982" s="84" t="s">
        <v>395</v>
      </c>
      <c r="AU982" s="459" t="str">
        <f t="shared" ca="1" si="190"/>
        <v>AO</v>
      </c>
      <c r="AV982" s="459">
        <f t="shared" si="193"/>
        <v>947</v>
      </c>
      <c r="AW982" s="259" t="str">
        <f t="shared" ca="1" si="191"/>
        <v>AO947</v>
      </c>
      <c r="AX982" s="268">
        <v>7</v>
      </c>
      <c r="AY982" s="259" t="str">
        <f t="shared" ca="1" si="194"/>
        <v>8. Ownership - Capital Costs</v>
      </c>
      <c r="AZ982" s="268" t="s">
        <v>1214</v>
      </c>
      <c r="BA982" s="259" t="s">
        <v>1262</v>
      </c>
      <c r="BB982" s="259" t="s">
        <v>1216</v>
      </c>
      <c r="BC982" s="259" t="str">
        <f t="shared" ca="1" si="192"/>
        <v>7_AO947_Hot_gas_path_Additional_Info</v>
      </c>
      <c r="BD982" s="268" t="s">
        <v>223</v>
      </c>
      <c r="BE982" s="268">
        <v>100</v>
      </c>
      <c r="BG982" s="268" t="s">
        <v>85</v>
      </c>
      <c r="BH982" s="268" t="s">
        <v>85</v>
      </c>
    </row>
    <row r="983" spans="1:60" ht="13.5" hidden="1" customHeight="1" thickBot="1">
      <c r="A983" s="185">
        <v>31</v>
      </c>
      <c r="B983" s="584"/>
      <c r="C983" s="224" t="s">
        <v>1263</v>
      </c>
      <c r="D983" s="587" t="s">
        <v>1213</v>
      </c>
      <c r="E983" s="587"/>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441"/>
      <c r="AE983" s="442"/>
      <c r="AF983" s="442"/>
      <c r="AG983" s="442"/>
      <c r="AH983" s="442"/>
      <c r="AI983" s="442"/>
      <c r="AJ983" s="442"/>
      <c r="AK983" s="442"/>
      <c r="AL983" s="442"/>
      <c r="AM983" s="442"/>
      <c r="AN983" s="442"/>
      <c r="AO983" s="227"/>
      <c r="AS983" s="84" t="s">
        <v>42</v>
      </c>
      <c r="AT983" s="460" t="str">
        <f ca="1">SUBSTITUTE(CELL("address",F983),"$","")</f>
        <v>F983</v>
      </c>
      <c r="AU983" s="461" t="str">
        <f ca="1">CHAR(CODE(AT983))</f>
        <v>F</v>
      </c>
      <c r="AV983" s="461">
        <f>ROW(AT983)</f>
        <v>983</v>
      </c>
      <c r="AW983" s="462" t="str">
        <f ca="1">CONCATENATE(AU983&amp;AV983)</f>
        <v>F983</v>
      </c>
      <c r="AX983" s="455">
        <f t="shared" ref="AX983:AX1017" si="195">$AX$5</f>
        <v>7</v>
      </c>
      <c r="AY983" s="462" t="str">
        <f t="shared" ca="1" si="194"/>
        <v>8. Ownership - Capital Costs</v>
      </c>
      <c r="AZ983" s="455" t="s">
        <v>1214</v>
      </c>
      <c r="BA983" s="462" t="s">
        <v>1264</v>
      </c>
      <c r="BB983" s="462">
        <v>2020</v>
      </c>
      <c r="BC983" s="462" t="str">
        <f ca="1">AX983&amp;"_"&amp;AW983&amp;"_"&amp;BA983&amp;"_"&amp;BB983</f>
        <v>7_F983_Turbine_refurbishments_2020</v>
      </c>
      <c r="BD983" s="462" t="s">
        <v>540</v>
      </c>
      <c r="BE983" s="462"/>
      <c r="BF983" s="455" t="str">
        <f t="shared" ref="BF983:BF1017" si="196">"&gt;=0"</f>
        <v>&gt;=0</v>
      </c>
      <c r="BG983" s="455" t="s">
        <v>85</v>
      </c>
      <c r="BH983" s="455" t="s">
        <v>85</v>
      </c>
    </row>
    <row r="984" spans="1:60" ht="13.5" hidden="1" customHeight="1" thickBot="1">
      <c r="A984" s="185"/>
      <c r="B984" s="584"/>
      <c r="C984" s="224"/>
      <c r="D984" s="587"/>
      <c r="E984" s="587"/>
      <c r="F984" s="456"/>
      <c r="G984" s="456"/>
      <c r="H984" s="456"/>
      <c r="I984" s="456"/>
      <c r="J984" s="456"/>
      <c r="K984" s="456"/>
      <c r="L984" s="456"/>
      <c r="M984" s="456"/>
      <c r="N984" s="456"/>
      <c r="O984" s="456"/>
      <c r="P984" s="456"/>
      <c r="Q984" s="456"/>
      <c r="R984" s="456"/>
      <c r="S984" s="456"/>
      <c r="T984" s="456"/>
      <c r="U984" s="456"/>
      <c r="V984" s="456"/>
      <c r="W984" s="456"/>
      <c r="X984" s="456"/>
      <c r="Y984" s="456"/>
      <c r="Z984" s="456"/>
      <c r="AA984" s="456"/>
      <c r="AB984" s="456"/>
      <c r="AC984" s="456"/>
      <c r="AD984" s="456"/>
      <c r="AE984" s="457"/>
      <c r="AF984" s="457"/>
      <c r="AG984" s="457"/>
      <c r="AH984" s="457"/>
      <c r="AI984" s="457"/>
      <c r="AJ984" s="457"/>
      <c r="AK984" s="457"/>
      <c r="AL984" s="457"/>
      <c r="AM984" s="457"/>
      <c r="AN984" s="457"/>
      <c r="AO984" s="458"/>
      <c r="AQ984" s="84" t="s">
        <v>395</v>
      </c>
      <c r="AU984" s="459" t="str">
        <f t="shared" ref="AU984:AU1018" ca="1" si="197">IF(AU983="Z","AA",IF(LEN(AU983)=1,CHAR(CODE(AU983)+1),IF(RIGHT(AU983,1)="Z",CHAR(CODE(LEFT(AU983,1))+1),LEFT(AU983,1))&amp;CHAR(65+MOD(CODE(RIGHT(AU983,1))+1-65,26))))</f>
        <v>G</v>
      </c>
      <c r="AV984" s="459">
        <f>AV983</f>
        <v>983</v>
      </c>
      <c r="AW984" s="259" t="str">
        <f t="shared" ref="AW984:AW1018" ca="1" si="198">CONCATENATE(AU984&amp;AV984)</f>
        <v>G983</v>
      </c>
      <c r="AX984" s="268">
        <f t="shared" si="195"/>
        <v>7</v>
      </c>
      <c r="AY984" s="259" t="str">
        <f t="shared" ca="1" si="194"/>
        <v>8. Ownership - Capital Costs</v>
      </c>
      <c r="AZ984" s="268" t="s">
        <v>1214</v>
      </c>
      <c r="BA984" s="259" t="s">
        <v>1264</v>
      </c>
      <c r="BB984" s="259">
        <v>2021</v>
      </c>
      <c r="BC984" s="259" t="str">
        <f t="shared" ref="BC984:BC1018" ca="1" si="199">AX984&amp;"_"&amp;AW984&amp;"_"&amp;BA984&amp;"_"&amp;BB984</f>
        <v>7_G983_Turbine_refurbishments_2021</v>
      </c>
      <c r="BD984" s="259" t="s">
        <v>540</v>
      </c>
      <c r="BE984" s="259"/>
      <c r="BF984" s="268" t="str">
        <f t="shared" si="196"/>
        <v>&gt;=0</v>
      </c>
      <c r="BG984" s="268" t="s">
        <v>85</v>
      </c>
      <c r="BH984" s="268" t="s">
        <v>85</v>
      </c>
    </row>
    <row r="985" spans="1:60" ht="13.5" hidden="1" customHeight="1" thickBot="1">
      <c r="A985" s="185"/>
      <c r="B985" s="584"/>
      <c r="C985" s="224"/>
      <c r="D985" s="587"/>
      <c r="E985" s="587"/>
      <c r="F985" s="456"/>
      <c r="G985" s="456"/>
      <c r="H985" s="456"/>
      <c r="I985" s="456"/>
      <c r="J985" s="456"/>
      <c r="K985" s="456"/>
      <c r="L985" s="456"/>
      <c r="M985" s="456"/>
      <c r="N985" s="456"/>
      <c r="O985" s="456"/>
      <c r="P985" s="456"/>
      <c r="Q985" s="456"/>
      <c r="R985" s="456"/>
      <c r="S985" s="456"/>
      <c r="T985" s="456"/>
      <c r="U985" s="456"/>
      <c r="V985" s="456"/>
      <c r="W985" s="456"/>
      <c r="X985" s="456"/>
      <c r="Y985" s="456"/>
      <c r="Z985" s="456"/>
      <c r="AA985" s="456"/>
      <c r="AB985" s="456"/>
      <c r="AC985" s="456"/>
      <c r="AD985" s="456"/>
      <c r="AE985" s="457"/>
      <c r="AF985" s="457"/>
      <c r="AG985" s="457"/>
      <c r="AH985" s="457"/>
      <c r="AI985" s="457"/>
      <c r="AJ985" s="457"/>
      <c r="AK985" s="457"/>
      <c r="AL985" s="457"/>
      <c r="AM985" s="457"/>
      <c r="AN985" s="457"/>
      <c r="AO985" s="458"/>
      <c r="AQ985" s="84" t="s">
        <v>395</v>
      </c>
      <c r="AU985" s="459" t="str">
        <f t="shared" ca="1" si="197"/>
        <v>H</v>
      </c>
      <c r="AV985" s="459">
        <f t="shared" ref="AV985:AV1018" si="200">AV984</f>
        <v>983</v>
      </c>
      <c r="AW985" s="259" t="str">
        <f t="shared" ca="1" si="198"/>
        <v>H983</v>
      </c>
      <c r="AX985" s="268">
        <f t="shared" si="195"/>
        <v>7</v>
      </c>
      <c r="AY985" s="259" t="str">
        <f t="shared" ca="1" si="194"/>
        <v>8. Ownership - Capital Costs</v>
      </c>
      <c r="AZ985" s="268" t="s">
        <v>1214</v>
      </c>
      <c r="BA985" s="259" t="s">
        <v>1264</v>
      </c>
      <c r="BB985" s="259">
        <v>2022</v>
      </c>
      <c r="BC985" s="259" t="str">
        <f t="shared" ca="1" si="199"/>
        <v>7_H983_Turbine_refurbishments_2022</v>
      </c>
      <c r="BD985" s="259" t="s">
        <v>540</v>
      </c>
      <c r="BE985" s="259"/>
      <c r="BF985" s="268" t="str">
        <f t="shared" si="196"/>
        <v>&gt;=0</v>
      </c>
      <c r="BG985" s="268" t="s">
        <v>85</v>
      </c>
      <c r="BH985" s="268" t="s">
        <v>85</v>
      </c>
    </row>
    <row r="986" spans="1:60" ht="13.5" hidden="1" customHeight="1" thickBot="1">
      <c r="A986" s="185"/>
      <c r="B986" s="584"/>
      <c r="C986" s="224"/>
      <c r="D986" s="587"/>
      <c r="E986" s="587"/>
      <c r="F986" s="456"/>
      <c r="G986" s="456"/>
      <c r="H986" s="456"/>
      <c r="I986" s="456"/>
      <c r="J986" s="456"/>
      <c r="K986" s="456"/>
      <c r="L986" s="456"/>
      <c r="M986" s="456"/>
      <c r="N986" s="456"/>
      <c r="O986" s="456"/>
      <c r="P986" s="456"/>
      <c r="Q986" s="456"/>
      <c r="R986" s="456"/>
      <c r="S986" s="456"/>
      <c r="T986" s="456"/>
      <c r="U986" s="456"/>
      <c r="V986" s="456"/>
      <c r="W986" s="456"/>
      <c r="X986" s="456"/>
      <c r="Y986" s="456"/>
      <c r="Z986" s="456"/>
      <c r="AA986" s="456"/>
      <c r="AB986" s="456"/>
      <c r="AC986" s="456"/>
      <c r="AD986" s="456"/>
      <c r="AE986" s="457"/>
      <c r="AF986" s="457"/>
      <c r="AG986" s="457"/>
      <c r="AH986" s="457"/>
      <c r="AI986" s="457"/>
      <c r="AJ986" s="457"/>
      <c r="AK986" s="457"/>
      <c r="AL986" s="457"/>
      <c r="AM986" s="457"/>
      <c r="AN986" s="457"/>
      <c r="AO986" s="458"/>
      <c r="AQ986" s="84" t="s">
        <v>395</v>
      </c>
      <c r="AU986" s="459" t="str">
        <f t="shared" ca="1" si="197"/>
        <v>I</v>
      </c>
      <c r="AV986" s="459">
        <f t="shared" si="200"/>
        <v>983</v>
      </c>
      <c r="AW986" s="259" t="str">
        <f t="shared" ca="1" si="198"/>
        <v>I983</v>
      </c>
      <c r="AX986" s="268">
        <f t="shared" si="195"/>
        <v>7</v>
      </c>
      <c r="AY986" s="259" t="str">
        <f t="shared" ca="1" si="194"/>
        <v>8. Ownership - Capital Costs</v>
      </c>
      <c r="AZ986" s="268" t="s">
        <v>1214</v>
      </c>
      <c r="BA986" s="259" t="s">
        <v>1264</v>
      </c>
      <c r="BB986" s="259">
        <v>2023</v>
      </c>
      <c r="BC986" s="259" t="str">
        <f t="shared" ca="1" si="199"/>
        <v>7_I983_Turbine_refurbishments_2023</v>
      </c>
      <c r="BD986" s="259" t="s">
        <v>540</v>
      </c>
      <c r="BE986" s="259"/>
      <c r="BF986" s="268" t="str">
        <f t="shared" si="196"/>
        <v>&gt;=0</v>
      </c>
      <c r="BG986" s="268" t="s">
        <v>85</v>
      </c>
      <c r="BH986" s="268" t="s">
        <v>85</v>
      </c>
    </row>
    <row r="987" spans="1:60" ht="13.5" hidden="1" customHeight="1" thickBot="1">
      <c r="A987" s="185"/>
      <c r="B987" s="584"/>
      <c r="C987" s="224"/>
      <c r="D987" s="587"/>
      <c r="E987" s="587"/>
      <c r="F987" s="456"/>
      <c r="G987" s="456"/>
      <c r="H987" s="456"/>
      <c r="I987" s="456"/>
      <c r="J987" s="456"/>
      <c r="K987" s="456"/>
      <c r="L987" s="456"/>
      <c r="M987" s="456"/>
      <c r="N987" s="456"/>
      <c r="O987" s="456"/>
      <c r="P987" s="456"/>
      <c r="Q987" s="456"/>
      <c r="R987" s="456"/>
      <c r="S987" s="456"/>
      <c r="T987" s="456"/>
      <c r="U987" s="456"/>
      <c r="V987" s="456"/>
      <c r="W987" s="456"/>
      <c r="X987" s="456"/>
      <c r="Y987" s="456"/>
      <c r="Z987" s="456"/>
      <c r="AA987" s="456"/>
      <c r="AB987" s="456"/>
      <c r="AC987" s="456"/>
      <c r="AD987" s="456"/>
      <c r="AE987" s="457"/>
      <c r="AF987" s="457"/>
      <c r="AG987" s="457"/>
      <c r="AH987" s="457"/>
      <c r="AI987" s="457"/>
      <c r="AJ987" s="457"/>
      <c r="AK987" s="457"/>
      <c r="AL987" s="457"/>
      <c r="AM987" s="457"/>
      <c r="AN987" s="457"/>
      <c r="AO987" s="458"/>
      <c r="AQ987" s="84" t="s">
        <v>395</v>
      </c>
      <c r="AU987" s="459" t="str">
        <f t="shared" ca="1" si="197"/>
        <v>J</v>
      </c>
      <c r="AV987" s="459">
        <f t="shared" si="200"/>
        <v>983</v>
      </c>
      <c r="AW987" s="259" t="str">
        <f t="shared" ca="1" si="198"/>
        <v>J983</v>
      </c>
      <c r="AX987" s="268">
        <f t="shared" si="195"/>
        <v>7</v>
      </c>
      <c r="AY987" s="259" t="str">
        <f t="shared" ca="1" si="194"/>
        <v>8. Ownership - Capital Costs</v>
      </c>
      <c r="AZ987" s="268" t="s">
        <v>1214</v>
      </c>
      <c r="BA987" s="259" t="s">
        <v>1264</v>
      </c>
      <c r="BB987" s="259">
        <v>2024</v>
      </c>
      <c r="BC987" s="259" t="str">
        <f t="shared" ca="1" si="199"/>
        <v>7_J983_Turbine_refurbishments_2024</v>
      </c>
      <c r="BD987" s="259" t="s">
        <v>540</v>
      </c>
      <c r="BE987" s="259"/>
      <c r="BF987" s="268" t="str">
        <f t="shared" si="196"/>
        <v>&gt;=0</v>
      </c>
      <c r="BG987" s="268" t="s">
        <v>85</v>
      </c>
      <c r="BH987" s="268" t="s">
        <v>85</v>
      </c>
    </row>
    <row r="988" spans="1:60" ht="13.5" hidden="1" customHeight="1" thickBot="1">
      <c r="A988" s="185"/>
      <c r="B988" s="584"/>
      <c r="C988" s="224"/>
      <c r="D988" s="587"/>
      <c r="E988" s="587"/>
      <c r="F988" s="456"/>
      <c r="G988" s="456"/>
      <c r="H988" s="456"/>
      <c r="I988" s="456"/>
      <c r="J988" s="456"/>
      <c r="K988" s="456"/>
      <c r="L988" s="456"/>
      <c r="M988" s="456"/>
      <c r="N988" s="456"/>
      <c r="O988" s="456"/>
      <c r="P988" s="456"/>
      <c r="Q988" s="456"/>
      <c r="R988" s="456"/>
      <c r="S988" s="456"/>
      <c r="T988" s="456"/>
      <c r="U988" s="456"/>
      <c r="V988" s="456"/>
      <c r="W988" s="456"/>
      <c r="X988" s="456"/>
      <c r="Y988" s="456"/>
      <c r="Z988" s="456"/>
      <c r="AA988" s="456"/>
      <c r="AB988" s="456"/>
      <c r="AC988" s="456"/>
      <c r="AD988" s="456"/>
      <c r="AE988" s="457"/>
      <c r="AF988" s="457"/>
      <c r="AG988" s="457"/>
      <c r="AH988" s="457"/>
      <c r="AI988" s="457"/>
      <c r="AJ988" s="457"/>
      <c r="AK988" s="457"/>
      <c r="AL988" s="457"/>
      <c r="AM988" s="457"/>
      <c r="AN988" s="457"/>
      <c r="AO988" s="458"/>
      <c r="AQ988" s="84" t="s">
        <v>395</v>
      </c>
      <c r="AU988" s="459" t="str">
        <f t="shared" ca="1" si="197"/>
        <v>K</v>
      </c>
      <c r="AV988" s="459">
        <f t="shared" si="200"/>
        <v>983</v>
      </c>
      <c r="AW988" s="259" t="str">
        <f t="shared" ca="1" si="198"/>
        <v>K983</v>
      </c>
      <c r="AX988" s="268">
        <f t="shared" si="195"/>
        <v>7</v>
      </c>
      <c r="AY988" s="259" t="str">
        <f t="shared" ca="1" si="194"/>
        <v>8. Ownership - Capital Costs</v>
      </c>
      <c r="AZ988" s="268" t="s">
        <v>1214</v>
      </c>
      <c r="BA988" s="259" t="s">
        <v>1264</v>
      </c>
      <c r="BB988" s="259">
        <v>2025</v>
      </c>
      <c r="BC988" s="259" t="str">
        <f t="shared" ca="1" si="199"/>
        <v>7_K983_Turbine_refurbishments_2025</v>
      </c>
      <c r="BD988" s="259" t="s">
        <v>540</v>
      </c>
      <c r="BE988" s="259"/>
      <c r="BF988" s="268" t="str">
        <f t="shared" si="196"/>
        <v>&gt;=0</v>
      </c>
      <c r="BG988" s="268" t="s">
        <v>85</v>
      </c>
      <c r="BH988" s="268" t="s">
        <v>85</v>
      </c>
    </row>
    <row r="989" spans="1:60" ht="13.5" hidden="1" customHeight="1" thickBot="1">
      <c r="A989" s="185"/>
      <c r="B989" s="584"/>
      <c r="C989" s="224"/>
      <c r="D989" s="587"/>
      <c r="E989" s="587"/>
      <c r="F989" s="456"/>
      <c r="G989" s="456"/>
      <c r="H989" s="456"/>
      <c r="I989" s="456"/>
      <c r="J989" s="456"/>
      <c r="K989" s="456"/>
      <c r="L989" s="456"/>
      <c r="M989" s="456"/>
      <c r="N989" s="456"/>
      <c r="O989" s="456"/>
      <c r="P989" s="456"/>
      <c r="Q989" s="456"/>
      <c r="R989" s="456"/>
      <c r="S989" s="456"/>
      <c r="T989" s="456"/>
      <c r="U989" s="456"/>
      <c r="V989" s="456"/>
      <c r="W989" s="456"/>
      <c r="X989" s="456"/>
      <c r="Y989" s="456"/>
      <c r="Z989" s="456"/>
      <c r="AA989" s="456"/>
      <c r="AB989" s="456"/>
      <c r="AC989" s="456"/>
      <c r="AD989" s="456"/>
      <c r="AE989" s="457"/>
      <c r="AF989" s="457"/>
      <c r="AG989" s="457"/>
      <c r="AH989" s="457"/>
      <c r="AI989" s="457"/>
      <c r="AJ989" s="457"/>
      <c r="AK989" s="457"/>
      <c r="AL989" s="457"/>
      <c r="AM989" s="457"/>
      <c r="AN989" s="457"/>
      <c r="AO989" s="458"/>
      <c r="AQ989" s="84" t="s">
        <v>395</v>
      </c>
      <c r="AU989" s="459" t="str">
        <f t="shared" ca="1" si="197"/>
        <v>L</v>
      </c>
      <c r="AV989" s="459">
        <f t="shared" si="200"/>
        <v>983</v>
      </c>
      <c r="AW989" s="259" t="str">
        <f t="shared" ca="1" si="198"/>
        <v>L983</v>
      </c>
      <c r="AX989" s="268">
        <f t="shared" si="195"/>
        <v>7</v>
      </c>
      <c r="AY989" s="259" t="str">
        <f t="shared" ca="1" si="194"/>
        <v>8. Ownership - Capital Costs</v>
      </c>
      <c r="AZ989" s="268" t="s">
        <v>1214</v>
      </c>
      <c r="BA989" s="259" t="s">
        <v>1264</v>
      </c>
      <c r="BB989" s="259">
        <v>2026</v>
      </c>
      <c r="BC989" s="259" t="str">
        <f t="shared" ca="1" si="199"/>
        <v>7_L983_Turbine_refurbishments_2026</v>
      </c>
      <c r="BD989" s="259" t="s">
        <v>540</v>
      </c>
      <c r="BE989" s="259"/>
      <c r="BF989" s="268" t="str">
        <f t="shared" si="196"/>
        <v>&gt;=0</v>
      </c>
      <c r="BG989" s="268" t="s">
        <v>85</v>
      </c>
      <c r="BH989" s="268" t="s">
        <v>85</v>
      </c>
    </row>
    <row r="990" spans="1:60" ht="13.5" hidden="1" customHeight="1" thickBot="1">
      <c r="A990" s="185"/>
      <c r="B990" s="584"/>
      <c r="C990" s="224"/>
      <c r="D990" s="587"/>
      <c r="E990" s="587"/>
      <c r="F990" s="456"/>
      <c r="G990" s="456"/>
      <c r="H990" s="456"/>
      <c r="I990" s="456"/>
      <c r="J990" s="456"/>
      <c r="K990" s="456"/>
      <c r="L990" s="456"/>
      <c r="M990" s="456"/>
      <c r="N990" s="456"/>
      <c r="O990" s="456"/>
      <c r="P990" s="456"/>
      <c r="Q990" s="456"/>
      <c r="R990" s="456"/>
      <c r="S990" s="456"/>
      <c r="T990" s="456"/>
      <c r="U990" s="456"/>
      <c r="V990" s="456"/>
      <c r="W990" s="456"/>
      <c r="X990" s="456"/>
      <c r="Y990" s="456"/>
      <c r="Z990" s="456"/>
      <c r="AA990" s="456"/>
      <c r="AB990" s="456"/>
      <c r="AC990" s="456"/>
      <c r="AD990" s="456"/>
      <c r="AE990" s="457"/>
      <c r="AF990" s="457"/>
      <c r="AG990" s="457"/>
      <c r="AH990" s="457"/>
      <c r="AI990" s="457"/>
      <c r="AJ990" s="457"/>
      <c r="AK990" s="457"/>
      <c r="AL990" s="457"/>
      <c r="AM990" s="457"/>
      <c r="AN990" s="457"/>
      <c r="AO990" s="458"/>
      <c r="AQ990" s="84" t="s">
        <v>395</v>
      </c>
      <c r="AU990" s="459" t="str">
        <f t="shared" ca="1" si="197"/>
        <v>M</v>
      </c>
      <c r="AV990" s="459">
        <f t="shared" si="200"/>
        <v>983</v>
      </c>
      <c r="AW990" s="259" t="str">
        <f t="shared" ca="1" si="198"/>
        <v>M983</v>
      </c>
      <c r="AX990" s="268">
        <f t="shared" si="195"/>
        <v>7</v>
      </c>
      <c r="AY990" s="259" t="str">
        <f t="shared" ca="1" si="194"/>
        <v>8. Ownership - Capital Costs</v>
      </c>
      <c r="AZ990" s="268" t="s">
        <v>1214</v>
      </c>
      <c r="BA990" s="259" t="s">
        <v>1264</v>
      </c>
      <c r="BB990" s="259">
        <v>2027</v>
      </c>
      <c r="BC990" s="259" t="str">
        <f t="shared" ca="1" si="199"/>
        <v>7_M983_Turbine_refurbishments_2027</v>
      </c>
      <c r="BD990" s="259" t="s">
        <v>540</v>
      </c>
      <c r="BE990" s="259"/>
      <c r="BF990" s="268" t="str">
        <f t="shared" si="196"/>
        <v>&gt;=0</v>
      </c>
      <c r="BG990" s="268" t="s">
        <v>85</v>
      </c>
      <c r="BH990" s="268" t="s">
        <v>85</v>
      </c>
    </row>
    <row r="991" spans="1:60" ht="13.5" hidden="1" customHeight="1" thickBot="1">
      <c r="A991" s="185"/>
      <c r="B991" s="584"/>
      <c r="C991" s="224"/>
      <c r="D991" s="587"/>
      <c r="E991" s="587"/>
      <c r="F991" s="456"/>
      <c r="G991" s="456"/>
      <c r="H991" s="456"/>
      <c r="I991" s="456"/>
      <c r="J991" s="456"/>
      <c r="K991" s="456"/>
      <c r="L991" s="456"/>
      <c r="M991" s="456"/>
      <c r="N991" s="456"/>
      <c r="O991" s="456"/>
      <c r="P991" s="456"/>
      <c r="Q991" s="456"/>
      <c r="R991" s="456"/>
      <c r="S991" s="456"/>
      <c r="T991" s="456"/>
      <c r="U991" s="456"/>
      <c r="V991" s="456"/>
      <c r="W991" s="456"/>
      <c r="X991" s="456"/>
      <c r="Y991" s="456"/>
      <c r="Z991" s="456"/>
      <c r="AA991" s="456"/>
      <c r="AB991" s="456"/>
      <c r="AC991" s="456"/>
      <c r="AD991" s="456"/>
      <c r="AE991" s="457"/>
      <c r="AF991" s="457"/>
      <c r="AG991" s="457"/>
      <c r="AH991" s="457"/>
      <c r="AI991" s="457"/>
      <c r="AJ991" s="457"/>
      <c r="AK991" s="457"/>
      <c r="AL991" s="457"/>
      <c r="AM991" s="457"/>
      <c r="AN991" s="457"/>
      <c r="AO991" s="458"/>
      <c r="AQ991" s="84" t="s">
        <v>395</v>
      </c>
      <c r="AU991" s="459" t="str">
        <f t="shared" ca="1" si="197"/>
        <v>N</v>
      </c>
      <c r="AV991" s="459">
        <f t="shared" si="200"/>
        <v>983</v>
      </c>
      <c r="AW991" s="259" t="str">
        <f t="shared" ca="1" si="198"/>
        <v>N983</v>
      </c>
      <c r="AX991" s="268">
        <f t="shared" si="195"/>
        <v>7</v>
      </c>
      <c r="AY991" s="259" t="str">
        <f t="shared" ca="1" si="194"/>
        <v>8. Ownership - Capital Costs</v>
      </c>
      <c r="AZ991" s="268" t="s">
        <v>1214</v>
      </c>
      <c r="BA991" s="259" t="s">
        <v>1264</v>
      </c>
      <c r="BB991" s="259">
        <v>2028</v>
      </c>
      <c r="BC991" s="259" t="str">
        <f t="shared" ca="1" si="199"/>
        <v>7_N983_Turbine_refurbishments_2028</v>
      </c>
      <c r="BD991" s="259" t="s">
        <v>540</v>
      </c>
      <c r="BE991" s="259"/>
      <c r="BF991" s="268" t="str">
        <f t="shared" si="196"/>
        <v>&gt;=0</v>
      </c>
      <c r="BG991" s="268" t="s">
        <v>85</v>
      </c>
      <c r="BH991" s="268" t="s">
        <v>85</v>
      </c>
    </row>
    <row r="992" spans="1:60" ht="13.5" hidden="1" customHeight="1" thickBot="1">
      <c r="A992" s="185"/>
      <c r="B992" s="584"/>
      <c r="C992" s="224"/>
      <c r="D992" s="587"/>
      <c r="E992" s="587"/>
      <c r="F992" s="456"/>
      <c r="G992" s="456"/>
      <c r="H992" s="456"/>
      <c r="I992" s="456"/>
      <c r="J992" s="456"/>
      <c r="K992" s="456"/>
      <c r="L992" s="456"/>
      <c r="M992" s="456"/>
      <c r="N992" s="456"/>
      <c r="O992" s="456"/>
      <c r="P992" s="456"/>
      <c r="Q992" s="456"/>
      <c r="R992" s="456"/>
      <c r="S992" s="456"/>
      <c r="T992" s="456"/>
      <c r="U992" s="456"/>
      <c r="V992" s="456"/>
      <c r="W992" s="456"/>
      <c r="X992" s="456"/>
      <c r="Y992" s="456"/>
      <c r="Z992" s="456"/>
      <c r="AA992" s="456"/>
      <c r="AB992" s="456"/>
      <c r="AC992" s="456"/>
      <c r="AD992" s="456"/>
      <c r="AE992" s="457"/>
      <c r="AF992" s="457"/>
      <c r="AG992" s="457"/>
      <c r="AH992" s="457"/>
      <c r="AI992" s="457"/>
      <c r="AJ992" s="457"/>
      <c r="AK992" s="457"/>
      <c r="AL992" s="457"/>
      <c r="AM992" s="457"/>
      <c r="AN992" s="457"/>
      <c r="AO992" s="458"/>
      <c r="AQ992" s="84" t="s">
        <v>395</v>
      </c>
      <c r="AU992" s="459" t="str">
        <f t="shared" ca="1" si="197"/>
        <v>O</v>
      </c>
      <c r="AV992" s="459">
        <f t="shared" si="200"/>
        <v>983</v>
      </c>
      <c r="AW992" s="259" t="str">
        <f t="shared" ca="1" si="198"/>
        <v>O983</v>
      </c>
      <c r="AX992" s="268">
        <f t="shared" si="195"/>
        <v>7</v>
      </c>
      <c r="AY992" s="259" t="str">
        <f t="shared" ca="1" si="194"/>
        <v>8. Ownership - Capital Costs</v>
      </c>
      <c r="AZ992" s="268" t="s">
        <v>1214</v>
      </c>
      <c r="BA992" s="259" t="s">
        <v>1264</v>
      </c>
      <c r="BB992" s="259">
        <v>2029</v>
      </c>
      <c r="BC992" s="259" t="str">
        <f t="shared" ca="1" si="199"/>
        <v>7_O983_Turbine_refurbishments_2029</v>
      </c>
      <c r="BD992" s="259" t="s">
        <v>540</v>
      </c>
      <c r="BE992" s="259"/>
      <c r="BF992" s="268" t="str">
        <f t="shared" si="196"/>
        <v>&gt;=0</v>
      </c>
      <c r="BG992" s="268" t="s">
        <v>85</v>
      </c>
      <c r="BH992" s="268" t="s">
        <v>85</v>
      </c>
    </row>
    <row r="993" spans="1:60" ht="13.5" hidden="1" customHeight="1" thickBot="1">
      <c r="A993" s="185"/>
      <c r="B993" s="584"/>
      <c r="C993" s="224"/>
      <c r="D993" s="587"/>
      <c r="E993" s="587"/>
      <c r="F993" s="456"/>
      <c r="G993" s="456"/>
      <c r="H993" s="456"/>
      <c r="I993" s="456"/>
      <c r="J993" s="456"/>
      <c r="K993" s="456"/>
      <c r="L993" s="456"/>
      <c r="M993" s="456"/>
      <c r="N993" s="456"/>
      <c r="O993" s="456"/>
      <c r="P993" s="456"/>
      <c r="Q993" s="456"/>
      <c r="R993" s="456"/>
      <c r="S993" s="456"/>
      <c r="T993" s="456"/>
      <c r="U993" s="456"/>
      <c r="V993" s="456"/>
      <c r="W993" s="456"/>
      <c r="X993" s="456"/>
      <c r="Y993" s="456"/>
      <c r="Z993" s="456"/>
      <c r="AA993" s="456"/>
      <c r="AB993" s="456"/>
      <c r="AC993" s="456"/>
      <c r="AD993" s="456"/>
      <c r="AE993" s="457"/>
      <c r="AF993" s="457"/>
      <c r="AG993" s="457"/>
      <c r="AH993" s="457"/>
      <c r="AI993" s="457"/>
      <c r="AJ993" s="457"/>
      <c r="AK993" s="457"/>
      <c r="AL993" s="457"/>
      <c r="AM993" s="457"/>
      <c r="AN993" s="457"/>
      <c r="AO993" s="458"/>
      <c r="AQ993" s="84" t="s">
        <v>395</v>
      </c>
      <c r="AU993" s="459" t="str">
        <f t="shared" ca="1" si="197"/>
        <v>P</v>
      </c>
      <c r="AV993" s="459">
        <f t="shared" si="200"/>
        <v>983</v>
      </c>
      <c r="AW993" s="259" t="str">
        <f t="shared" ca="1" si="198"/>
        <v>P983</v>
      </c>
      <c r="AX993" s="268">
        <f t="shared" si="195"/>
        <v>7</v>
      </c>
      <c r="AY993" s="259" t="str">
        <f t="shared" ca="1" si="194"/>
        <v>8. Ownership - Capital Costs</v>
      </c>
      <c r="AZ993" s="268" t="s">
        <v>1214</v>
      </c>
      <c r="BA993" s="259" t="s">
        <v>1264</v>
      </c>
      <c r="BB993" s="259">
        <v>2030</v>
      </c>
      <c r="BC993" s="259" t="str">
        <f t="shared" ca="1" si="199"/>
        <v>7_P983_Turbine_refurbishments_2030</v>
      </c>
      <c r="BD993" s="259" t="s">
        <v>540</v>
      </c>
      <c r="BE993" s="259"/>
      <c r="BF993" s="268" t="str">
        <f t="shared" si="196"/>
        <v>&gt;=0</v>
      </c>
      <c r="BG993" s="268" t="s">
        <v>85</v>
      </c>
      <c r="BH993" s="268" t="s">
        <v>85</v>
      </c>
    </row>
    <row r="994" spans="1:60" ht="13.5" hidden="1" customHeight="1" thickBot="1">
      <c r="A994" s="185"/>
      <c r="B994" s="584"/>
      <c r="C994" s="224"/>
      <c r="D994" s="587"/>
      <c r="E994" s="587"/>
      <c r="F994" s="456"/>
      <c r="G994" s="456"/>
      <c r="H994" s="456"/>
      <c r="I994" s="456"/>
      <c r="J994" s="456"/>
      <c r="K994" s="456"/>
      <c r="L994" s="456"/>
      <c r="M994" s="456"/>
      <c r="N994" s="456"/>
      <c r="O994" s="456"/>
      <c r="P994" s="456"/>
      <c r="Q994" s="456"/>
      <c r="R994" s="456"/>
      <c r="S994" s="456"/>
      <c r="T994" s="456"/>
      <c r="U994" s="456"/>
      <c r="V994" s="456"/>
      <c r="W994" s="456"/>
      <c r="X994" s="456"/>
      <c r="Y994" s="456"/>
      <c r="Z994" s="456"/>
      <c r="AA994" s="456"/>
      <c r="AB994" s="456"/>
      <c r="AC994" s="456"/>
      <c r="AD994" s="456"/>
      <c r="AE994" s="457"/>
      <c r="AF994" s="457"/>
      <c r="AG994" s="457"/>
      <c r="AH994" s="457"/>
      <c r="AI994" s="457"/>
      <c r="AJ994" s="457"/>
      <c r="AK994" s="457"/>
      <c r="AL994" s="457"/>
      <c r="AM994" s="457"/>
      <c r="AN994" s="457"/>
      <c r="AO994" s="458"/>
      <c r="AQ994" s="84" t="s">
        <v>395</v>
      </c>
      <c r="AU994" s="459" t="str">
        <f t="shared" ca="1" si="197"/>
        <v>Q</v>
      </c>
      <c r="AV994" s="459">
        <f t="shared" si="200"/>
        <v>983</v>
      </c>
      <c r="AW994" s="259" t="str">
        <f t="shared" ca="1" si="198"/>
        <v>Q983</v>
      </c>
      <c r="AX994" s="268">
        <f t="shared" si="195"/>
        <v>7</v>
      </c>
      <c r="AY994" s="259" t="str">
        <f t="shared" ca="1" si="194"/>
        <v>8. Ownership - Capital Costs</v>
      </c>
      <c r="AZ994" s="268" t="s">
        <v>1214</v>
      </c>
      <c r="BA994" s="259" t="s">
        <v>1264</v>
      </c>
      <c r="BB994" s="259">
        <v>2031</v>
      </c>
      <c r="BC994" s="259" t="str">
        <f t="shared" ca="1" si="199"/>
        <v>7_Q983_Turbine_refurbishments_2031</v>
      </c>
      <c r="BD994" s="259" t="s">
        <v>540</v>
      </c>
      <c r="BE994" s="259"/>
      <c r="BF994" s="268" t="str">
        <f t="shared" si="196"/>
        <v>&gt;=0</v>
      </c>
      <c r="BG994" s="268" t="s">
        <v>85</v>
      </c>
      <c r="BH994" s="268" t="s">
        <v>85</v>
      </c>
    </row>
    <row r="995" spans="1:60" ht="13.5" hidden="1" customHeight="1" thickBot="1">
      <c r="A995" s="185"/>
      <c r="B995" s="584"/>
      <c r="C995" s="224"/>
      <c r="D995" s="587"/>
      <c r="E995" s="587"/>
      <c r="F995" s="456"/>
      <c r="G995" s="456"/>
      <c r="H995" s="456"/>
      <c r="I995" s="456"/>
      <c r="J995" s="456"/>
      <c r="K995" s="456"/>
      <c r="L995" s="456"/>
      <c r="M995" s="456"/>
      <c r="N995" s="456"/>
      <c r="O995" s="456"/>
      <c r="P995" s="456"/>
      <c r="Q995" s="456"/>
      <c r="R995" s="456"/>
      <c r="S995" s="456"/>
      <c r="T995" s="456"/>
      <c r="U995" s="456"/>
      <c r="V995" s="456"/>
      <c r="W995" s="456"/>
      <c r="X995" s="456"/>
      <c r="Y995" s="456"/>
      <c r="Z995" s="456"/>
      <c r="AA995" s="456"/>
      <c r="AB995" s="456"/>
      <c r="AC995" s="456"/>
      <c r="AD995" s="456"/>
      <c r="AE995" s="457"/>
      <c r="AF995" s="457"/>
      <c r="AG995" s="457"/>
      <c r="AH995" s="457"/>
      <c r="AI995" s="457"/>
      <c r="AJ995" s="457"/>
      <c r="AK995" s="457"/>
      <c r="AL995" s="457"/>
      <c r="AM995" s="457"/>
      <c r="AN995" s="457"/>
      <c r="AO995" s="458"/>
      <c r="AQ995" s="84" t="s">
        <v>395</v>
      </c>
      <c r="AU995" s="459" t="str">
        <f t="shared" ca="1" si="197"/>
        <v>R</v>
      </c>
      <c r="AV995" s="459">
        <f t="shared" si="200"/>
        <v>983</v>
      </c>
      <c r="AW995" s="259" t="str">
        <f t="shared" ca="1" si="198"/>
        <v>R983</v>
      </c>
      <c r="AX995" s="268">
        <f t="shared" si="195"/>
        <v>7</v>
      </c>
      <c r="AY995" s="259" t="str">
        <f t="shared" ca="1" si="194"/>
        <v>8. Ownership - Capital Costs</v>
      </c>
      <c r="AZ995" s="268" t="s">
        <v>1214</v>
      </c>
      <c r="BA995" s="259" t="s">
        <v>1264</v>
      </c>
      <c r="BB995" s="259">
        <v>2032</v>
      </c>
      <c r="BC995" s="259" t="str">
        <f t="shared" ca="1" si="199"/>
        <v>7_R983_Turbine_refurbishments_2032</v>
      </c>
      <c r="BD995" s="259" t="s">
        <v>540</v>
      </c>
      <c r="BE995" s="259"/>
      <c r="BF995" s="268" t="str">
        <f t="shared" si="196"/>
        <v>&gt;=0</v>
      </c>
      <c r="BG995" s="268" t="s">
        <v>85</v>
      </c>
      <c r="BH995" s="268" t="s">
        <v>85</v>
      </c>
    </row>
    <row r="996" spans="1:60" ht="13.5" hidden="1" customHeight="1" thickBot="1">
      <c r="A996" s="185"/>
      <c r="B996" s="584"/>
      <c r="C996" s="224"/>
      <c r="D996" s="587"/>
      <c r="E996" s="587"/>
      <c r="F996" s="456"/>
      <c r="G996" s="456"/>
      <c r="H996" s="456"/>
      <c r="I996" s="456"/>
      <c r="J996" s="456"/>
      <c r="K996" s="456"/>
      <c r="L996" s="456"/>
      <c r="M996" s="456"/>
      <c r="N996" s="456"/>
      <c r="O996" s="456"/>
      <c r="P996" s="456"/>
      <c r="Q996" s="456"/>
      <c r="R996" s="456"/>
      <c r="S996" s="456"/>
      <c r="T996" s="456"/>
      <c r="U996" s="456"/>
      <c r="V996" s="456"/>
      <c r="W996" s="456"/>
      <c r="X996" s="456"/>
      <c r="Y996" s="456"/>
      <c r="Z996" s="456"/>
      <c r="AA996" s="456"/>
      <c r="AB996" s="456"/>
      <c r="AC996" s="456"/>
      <c r="AD996" s="456"/>
      <c r="AE996" s="457"/>
      <c r="AF996" s="457"/>
      <c r="AG996" s="457"/>
      <c r="AH996" s="457"/>
      <c r="AI996" s="457"/>
      <c r="AJ996" s="457"/>
      <c r="AK996" s="457"/>
      <c r="AL996" s="457"/>
      <c r="AM996" s="457"/>
      <c r="AN996" s="457"/>
      <c r="AO996" s="458"/>
      <c r="AQ996" s="84" t="s">
        <v>395</v>
      </c>
      <c r="AU996" s="459" t="str">
        <f t="shared" ca="1" si="197"/>
        <v>S</v>
      </c>
      <c r="AV996" s="459">
        <f t="shared" si="200"/>
        <v>983</v>
      </c>
      <c r="AW996" s="259" t="str">
        <f t="shared" ca="1" si="198"/>
        <v>S983</v>
      </c>
      <c r="AX996" s="268">
        <f t="shared" si="195"/>
        <v>7</v>
      </c>
      <c r="AY996" s="259" t="str">
        <f t="shared" ca="1" si="194"/>
        <v>8. Ownership - Capital Costs</v>
      </c>
      <c r="AZ996" s="268" t="s">
        <v>1214</v>
      </c>
      <c r="BA996" s="259" t="s">
        <v>1264</v>
      </c>
      <c r="BB996" s="259">
        <v>2033</v>
      </c>
      <c r="BC996" s="259" t="str">
        <f t="shared" ca="1" si="199"/>
        <v>7_S983_Turbine_refurbishments_2033</v>
      </c>
      <c r="BD996" s="259" t="s">
        <v>540</v>
      </c>
      <c r="BE996" s="259"/>
      <c r="BF996" s="268" t="str">
        <f t="shared" si="196"/>
        <v>&gt;=0</v>
      </c>
      <c r="BG996" s="268" t="s">
        <v>85</v>
      </c>
      <c r="BH996" s="268" t="s">
        <v>85</v>
      </c>
    </row>
    <row r="997" spans="1:60" ht="13.5" hidden="1" customHeight="1" thickBot="1">
      <c r="A997" s="185"/>
      <c r="B997" s="584"/>
      <c r="C997" s="224"/>
      <c r="D997" s="587"/>
      <c r="E997" s="587"/>
      <c r="F997" s="456"/>
      <c r="G997" s="456"/>
      <c r="H997" s="456"/>
      <c r="I997" s="456"/>
      <c r="J997" s="456"/>
      <c r="K997" s="456"/>
      <c r="L997" s="456"/>
      <c r="M997" s="456"/>
      <c r="N997" s="456"/>
      <c r="O997" s="456"/>
      <c r="P997" s="456"/>
      <c r="Q997" s="456"/>
      <c r="R997" s="456"/>
      <c r="S997" s="456"/>
      <c r="T997" s="456"/>
      <c r="U997" s="456"/>
      <c r="V997" s="456"/>
      <c r="W997" s="456"/>
      <c r="X997" s="456"/>
      <c r="Y997" s="456"/>
      <c r="Z997" s="456"/>
      <c r="AA997" s="456"/>
      <c r="AB997" s="456"/>
      <c r="AC997" s="456"/>
      <c r="AD997" s="456"/>
      <c r="AE997" s="457"/>
      <c r="AF997" s="457"/>
      <c r="AG997" s="457"/>
      <c r="AH997" s="457"/>
      <c r="AI997" s="457"/>
      <c r="AJ997" s="457"/>
      <c r="AK997" s="457"/>
      <c r="AL997" s="457"/>
      <c r="AM997" s="457"/>
      <c r="AN997" s="457"/>
      <c r="AO997" s="458"/>
      <c r="AQ997" s="84" t="s">
        <v>395</v>
      </c>
      <c r="AU997" s="459" t="str">
        <f t="shared" ca="1" si="197"/>
        <v>T</v>
      </c>
      <c r="AV997" s="459">
        <f t="shared" si="200"/>
        <v>983</v>
      </c>
      <c r="AW997" s="259" t="str">
        <f t="shared" ca="1" si="198"/>
        <v>T983</v>
      </c>
      <c r="AX997" s="268">
        <f t="shared" si="195"/>
        <v>7</v>
      </c>
      <c r="AY997" s="259" t="str">
        <f t="shared" ca="1" si="194"/>
        <v>8. Ownership - Capital Costs</v>
      </c>
      <c r="AZ997" s="268" t="s">
        <v>1214</v>
      </c>
      <c r="BA997" s="259" t="s">
        <v>1264</v>
      </c>
      <c r="BB997" s="259">
        <v>2034</v>
      </c>
      <c r="BC997" s="259" t="str">
        <f t="shared" ca="1" si="199"/>
        <v>7_T983_Turbine_refurbishments_2034</v>
      </c>
      <c r="BD997" s="259" t="s">
        <v>540</v>
      </c>
      <c r="BE997" s="259"/>
      <c r="BF997" s="268" t="str">
        <f t="shared" si="196"/>
        <v>&gt;=0</v>
      </c>
      <c r="BG997" s="268" t="s">
        <v>85</v>
      </c>
      <c r="BH997" s="268" t="s">
        <v>85</v>
      </c>
    </row>
    <row r="998" spans="1:60" ht="13.5" hidden="1" customHeight="1" thickBot="1">
      <c r="A998" s="185"/>
      <c r="B998" s="584"/>
      <c r="C998" s="224"/>
      <c r="D998" s="587"/>
      <c r="E998" s="587"/>
      <c r="F998" s="456"/>
      <c r="G998" s="456"/>
      <c r="H998" s="456"/>
      <c r="I998" s="456"/>
      <c r="J998" s="456"/>
      <c r="K998" s="456"/>
      <c r="L998" s="456"/>
      <c r="M998" s="456"/>
      <c r="N998" s="456"/>
      <c r="O998" s="456"/>
      <c r="P998" s="456"/>
      <c r="Q998" s="456"/>
      <c r="R998" s="456"/>
      <c r="S998" s="456"/>
      <c r="T998" s="456"/>
      <c r="U998" s="456"/>
      <c r="V998" s="456"/>
      <c r="W998" s="456"/>
      <c r="X998" s="456"/>
      <c r="Y998" s="456"/>
      <c r="Z998" s="456"/>
      <c r="AA998" s="456"/>
      <c r="AB998" s="456"/>
      <c r="AC998" s="456"/>
      <c r="AD998" s="456"/>
      <c r="AE998" s="457"/>
      <c r="AF998" s="457"/>
      <c r="AG998" s="457"/>
      <c r="AH998" s="457"/>
      <c r="AI998" s="457"/>
      <c r="AJ998" s="457"/>
      <c r="AK998" s="457"/>
      <c r="AL998" s="457"/>
      <c r="AM998" s="457"/>
      <c r="AN998" s="457"/>
      <c r="AO998" s="458"/>
      <c r="AQ998" s="84" t="s">
        <v>395</v>
      </c>
      <c r="AU998" s="459" t="str">
        <f t="shared" ca="1" si="197"/>
        <v>U</v>
      </c>
      <c r="AV998" s="459">
        <f t="shared" si="200"/>
        <v>983</v>
      </c>
      <c r="AW998" s="259" t="str">
        <f t="shared" ca="1" si="198"/>
        <v>U983</v>
      </c>
      <c r="AX998" s="268">
        <f t="shared" si="195"/>
        <v>7</v>
      </c>
      <c r="AY998" s="259" t="str">
        <f t="shared" ca="1" si="194"/>
        <v>8. Ownership - Capital Costs</v>
      </c>
      <c r="AZ998" s="268" t="s">
        <v>1214</v>
      </c>
      <c r="BA998" s="259" t="s">
        <v>1264</v>
      </c>
      <c r="BB998" s="259">
        <v>2035</v>
      </c>
      <c r="BC998" s="259" t="str">
        <f t="shared" ca="1" si="199"/>
        <v>7_U983_Turbine_refurbishments_2035</v>
      </c>
      <c r="BD998" s="259" t="s">
        <v>540</v>
      </c>
      <c r="BE998" s="259"/>
      <c r="BF998" s="268" t="str">
        <f t="shared" si="196"/>
        <v>&gt;=0</v>
      </c>
      <c r="BG998" s="268" t="s">
        <v>85</v>
      </c>
      <c r="BH998" s="268" t="s">
        <v>85</v>
      </c>
    </row>
    <row r="999" spans="1:60" ht="13.5" hidden="1" customHeight="1" thickBot="1">
      <c r="A999" s="185"/>
      <c r="B999" s="584"/>
      <c r="C999" s="224"/>
      <c r="D999" s="587"/>
      <c r="E999" s="587"/>
      <c r="F999" s="456"/>
      <c r="G999" s="456"/>
      <c r="H999" s="456"/>
      <c r="I999" s="456"/>
      <c r="J999" s="456"/>
      <c r="K999" s="456"/>
      <c r="L999" s="456"/>
      <c r="M999" s="456"/>
      <c r="N999" s="456"/>
      <c r="O999" s="456"/>
      <c r="P999" s="456"/>
      <c r="Q999" s="456"/>
      <c r="R999" s="456"/>
      <c r="S999" s="456"/>
      <c r="T999" s="456"/>
      <c r="U999" s="456"/>
      <c r="V999" s="456"/>
      <c r="W999" s="456"/>
      <c r="X999" s="456"/>
      <c r="Y999" s="456"/>
      <c r="Z999" s="456"/>
      <c r="AA999" s="456"/>
      <c r="AB999" s="456"/>
      <c r="AC999" s="456"/>
      <c r="AD999" s="456"/>
      <c r="AE999" s="457"/>
      <c r="AF999" s="457"/>
      <c r="AG999" s="457"/>
      <c r="AH999" s="457"/>
      <c r="AI999" s="457"/>
      <c r="AJ999" s="457"/>
      <c r="AK999" s="457"/>
      <c r="AL999" s="457"/>
      <c r="AM999" s="457"/>
      <c r="AN999" s="457"/>
      <c r="AO999" s="458"/>
      <c r="AQ999" s="84" t="s">
        <v>395</v>
      </c>
      <c r="AU999" s="459" t="str">
        <f t="shared" ca="1" si="197"/>
        <v>V</v>
      </c>
      <c r="AV999" s="459">
        <f t="shared" si="200"/>
        <v>983</v>
      </c>
      <c r="AW999" s="259" t="str">
        <f t="shared" ca="1" si="198"/>
        <v>V983</v>
      </c>
      <c r="AX999" s="268">
        <f t="shared" si="195"/>
        <v>7</v>
      </c>
      <c r="AY999" s="259" t="str">
        <f t="shared" ca="1" si="194"/>
        <v>8. Ownership - Capital Costs</v>
      </c>
      <c r="AZ999" s="268" t="s">
        <v>1214</v>
      </c>
      <c r="BA999" s="259" t="s">
        <v>1264</v>
      </c>
      <c r="BB999" s="259">
        <v>2036</v>
      </c>
      <c r="BC999" s="259" t="str">
        <f t="shared" ca="1" si="199"/>
        <v>7_V983_Turbine_refurbishments_2036</v>
      </c>
      <c r="BD999" s="259" t="s">
        <v>540</v>
      </c>
      <c r="BE999" s="259"/>
      <c r="BF999" s="268" t="str">
        <f t="shared" si="196"/>
        <v>&gt;=0</v>
      </c>
      <c r="BG999" s="268" t="s">
        <v>85</v>
      </c>
      <c r="BH999" s="268" t="s">
        <v>85</v>
      </c>
    </row>
    <row r="1000" spans="1:60" ht="13.5" hidden="1" customHeight="1" thickBot="1">
      <c r="A1000" s="185"/>
      <c r="B1000" s="584"/>
      <c r="C1000" s="224"/>
      <c r="D1000" s="587"/>
      <c r="E1000" s="587"/>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c r="AA1000" s="456"/>
      <c r="AB1000" s="456"/>
      <c r="AC1000" s="456"/>
      <c r="AD1000" s="456"/>
      <c r="AE1000" s="457"/>
      <c r="AF1000" s="457"/>
      <c r="AG1000" s="457"/>
      <c r="AH1000" s="457"/>
      <c r="AI1000" s="457"/>
      <c r="AJ1000" s="457"/>
      <c r="AK1000" s="457"/>
      <c r="AL1000" s="457"/>
      <c r="AM1000" s="457"/>
      <c r="AN1000" s="457"/>
      <c r="AO1000" s="458"/>
      <c r="AQ1000" s="84" t="s">
        <v>395</v>
      </c>
      <c r="AU1000" s="459" t="str">
        <f t="shared" ca="1" si="197"/>
        <v>W</v>
      </c>
      <c r="AV1000" s="459">
        <f t="shared" si="200"/>
        <v>983</v>
      </c>
      <c r="AW1000" s="259" t="str">
        <f t="shared" ca="1" si="198"/>
        <v>W983</v>
      </c>
      <c r="AX1000" s="268">
        <f t="shared" si="195"/>
        <v>7</v>
      </c>
      <c r="AY1000" s="259" t="str">
        <f t="shared" ca="1" si="194"/>
        <v>8. Ownership - Capital Costs</v>
      </c>
      <c r="AZ1000" s="268" t="s">
        <v>1214</v>
      </c>
      <c r="BA1000" s="259" t="s">
        <v>1264</v>
      </c>
      <c r="BB1000" s="259">
        <v>2037</v>
      </c>
      <c r="BC1000" s="259" t="str">
        <f t="shared" ca="1" si="199"/>
        <v>7_W983_Turbine_refurbishments_2037</v>
      </c>
      <c r="BD1000" s="259" t="s">
        <v>540</v>
      </c>
      <c r="BE1000" s="259"/>
      <c r="BF1000" s="268" t="str">
        <f t="shared" si="196"/>
        <v>&gt;=0</v>
      </c>
      <c r="BG1000" s="268" t="s">
        <v>85</v>
      </c>
      <c r="BH1000" s="268" t="s">
        <v>85</v>
      </c>
    </row>
    <row r="1001" spans="1:60" ht="13.5" hidden="1" customHeight="1" thickBot="1">
      <c r="A1001" s="185"/>
      <c r="B1001" s="584"/>
      <c r="C1001" s="224"/>
      <c r="D1001" s="587"/>
      <c r="E1001" s="587"/>
      <c r="F1001" s="456"/>
      <c r="G1001" s="456"/>
      <c r="H1001" s="456"/>
      <c r="I1001" s="456"/>
      <c r="J1001" s="456"/>
      <c r="K1001" s="456"/>
      <c r="L1001" s="456"/>
      <c r="M1001" s="456"/>
      <c r="N1001" s="456"/>
      <c r="O1001" s="456"/>
      <c r="P1001" s="456"/>
      <c r="Q1001" s="456"/>
      <c r="R1001" s="456"/>
      <c r="S1001" s="456"/>
      <c r="T1001" s="456"/>
      <c r="U1001" s="456"/>
      <c r="V1001" s="456"/>
      <c r="W1001" s="456"/>
      <c r="X1001" s="456"/>
      <c r="Y1001" s="456"/>
      <c r="Z1001" s="456"/>
      <c r="AA1001" s="456"/>
      <c r="AB1001" s="456"/>
      <c r="AC1001" s="456"/>
      <c r="AD1001" s="456"/>
      <c r="AE1001" s="457"/>
      <c r="AF1001" s="457"/>
      <c r="AG1001" s="457"/>
      <c r="AH1001" s="457"/>
      <c r="AI1001" s="457"/>
      <c r="AJ1001" s="457"/>
      <c r="AK1001" s="457"/>
      <c r="AL1001" s="457"/>
      <c r="AM1001" s="457"/>
      <c r="AN1001" s="457"/>
      <c r="AO1001" s="458"/>
      <c r="AQ1001" s="84" t="s">
        <v>395</v>
      </c>
      <c r="AU1001" s="459" t="str">
        <f t="shared" ca="1" si="197"/>
        <v>X</v>
      </c>
      <c r="AV1001" s="459">
        <f t="shared" si="200"/>
        <v>983</v>
      </c>
      <c r="AW1001" s="259" t="str">
        <f t="shared" ca="1" si="198"/>
        <v>X983</v>
      </c>
      <c r="AX1001" s="268">
        <f t="shared" si="195"/>
        <v>7</v>
      </c>
      <c r="AY1001" s="259" t="str">
        <f t="shared" ca="1" si="194"/>
        <v>8. Ownership - Capital Costs</v>
      </c>
      <c r="AZ1001" s="268" t="s">
        <v>1214</v>
      </c>
      <c r="BA1001" s="259" t="s">
        <v>1264</v>
      </c>
      <c r="BB1001" s="259">
        <v>2038</v>
      </c>
      <c r="BC1001" s="259" t="str">
        <f t="shared" ca="1" si="199"/>
        <v>7_X983_Turbine_refurbishments_2038</v>
      </c>
      <c r="BD1001" s="259" t="s">
        <v>540</v>
      </c>
      <c r="BE1001" s="259"/>
      <c r="BF1001" s="268" t="str">
        <f t="shared" si="196"/>
        <v>&gt;=0</v>
      </c>
      <c r="BG1001" s="268" t="s">
        <v>85</v>
      </c>
      <c r="BH1001" s="268" t="s">
        <v>85</v>
      </c>
    </row>
    <row r="1002" spans="1:60" ht="13.5" hidden="1" customHeight="1" thickBot="1">
      <c r="A1002" s="185"/>
      <c r="B1002" s="584"/>
      <c r="C1002" s="224"/>
      <c r="D1002" s="587"/>
      <c r="E1002" s="587"/>
      <c r="F1002" s="456"/>
      <c r="G1002" s="456"/>
      <c r="H1002" s="456"/>
      <c r="I1002" s="456"/>
      <c r="J1002" s="456"/>
      <c r="K1002" s="456"/>
      <c r="L1002" s="456"/>
      <c r="M1002" s="456"/>
      <c r="N1002" s="456"/>
      <c r="O1002" s="456"/>
      <c r="P1002" s="456"/>
      <c r="Q1002" s="456"/>
      <c r="R1002" s="456"/>
      <c r="S1002" s="456"/>
      <c r="T1002" s="456"/>
      <c r="U1002" s="456"/>
      <c r="V1002" s="456"/>
      <c r="W1002" s="456"/>
      <c r="X1002" s="456"/>
      <c r="Y1002" s="456"/>
      <c r="Z1002" s="456"/>
      <c r="AA1002" s="456"/>
      <c r="AB1002" s="456"/>
      <c r="AC1002" s="456"/>
      <c r="AD1002" s="456"/>
      <c r="AE1002" s="457"/>
      <c r="AF1002" s="457"/>
      <c r="AG1002" s="457"/>
      <c r="AH1002" s="457"/>
      <c r="AI1002" s="457"/>
      <c r="AJ1002" s="457"/>
      <c r="AK1002" s="457"/>
      <c r="AL1002" s="457"/>
      <c r="AM1002" s="457"/>
      <c r="AN1002" s="457"/>
      <c r="AO1002" s="458"/>
      <c r="AQ1002" s="84" t="s">
        <v>395</v>
      </c>
      <c r="AU1002" s="459" t="str">
        <f t="shared" ca="1" si="197"/>
        <v>Y</v>
      </c>
      <c r="AV1002" s="459">
        <f t="shared" si="200"/>
        <v>983</v>
      </c>
      <c r="AW1002" s="259" t="str">
        <f t="shared" ca="1" si="198"/>
        <v>Y983</v>
      </c>
      <c r="AX1002" s="268">
        <f t="shared" si="195"/>
        <v>7</v>
      </c>
      <c r="AY1002" s="259" t="str">
        <f t="shared" ca="1" si="194"/>
        <v>8. Ownership - Capital Costs</v>
      </c>
      <c r="AZ1002" s="268" t="s">
        <v>1214</v>
      </c>
      <c r="BA1002" s="259" t="s">
        <v>1264</v>
      </c>
      <c r="BB1002" s="259">
        <v>2039</v>
      </c>
      <c r="BC1002" s="259" t="str">
        <f t="shared" ca="1" si="199"/>
        <v>7_Y983_Turbine_refurbishments_2039</v>
      </c>
      <c r="BD1002" s="259" t="s">
        <v>540</v>
      </c>
      <c r="BE1002" s="259"/>
      <c r="BF1002" s="268" t="str">
        <f t="shared" si="196"/>
        <v>&gt;=0</v>
      </c>
      <c r="BG1002" s="268" t="s">
        <v>85</v>
      </c>
      <c r="BH1002" s="268" t="s">
        <v>85</v>
      </c>
    </row>
    <row r="1003" spans="1:60" ht="13.5" hidden="1" customHeight="1" thickBot="1">
      <c r="A1003" s="185"/>
      <c r="B1003" s="584"/>
      <c r="C1003" s="224"/>
      <c r="D1003" s="587"/>
      <c r="E1003" s="587"/>
      <c r="F1003" s="456"/>
      <c r="G1003" s="456"/>
      <c r="H1003" s="456"/>
      <c r="I1003" s="456"/>
      <c r="J1003" s="456"/>
      <c r="K1003" s="456"/>
      <c r="L1003" s="456"/>
      <c r="M1003" s="456"/>
      <c r="N1003" s="456"/>
      <c r="O1003" s="456"/>
      <c r="P1003" s="456"/>
      <c r="Q1003" s="456"/>
      <c r="R1003" s="456"/>
      <c r="S1003" s="456"/>
      <c r="T1003" s="456"/>
      <c r="U1003" s="456"/>
      <c r="V1003" s="456"/>
      <c r="W1003" s="456"/>
      <c r="X1003" s="456"/>
      <c r="Y1003" s="456"/>
      <c r="Z1003" s="456"/>
      <c r="AA1003" s="456"/>
      <c r="AB1003" s="456"/>
      <c r="AC1003" s="456"/>
      <c r="AD1003" s="456"/>
      <c r="AE1003" s="457"/>
      <c r="AF1003" s="457"/>
      <c r="AG1003" s="457"/>
      <c r="AH1003" s="457"/>
      <c r="AI1003" s="457"/>
      <c r="AJ1003" s="457"/>
      <c r="AK1003" s="457"/>
      <c r="AL1003" s="457"/>
      <c r="AM1003" s="457"/>
      <c r="AN1003" s="457"/>
      <c r="AO1003" s="458"/>
      <c r="AQ1003" s="84" t="s">
        <v>395</v>
      </c>
      <c r="AU1003" s="459" t="str">
        <f t="shared" ca="1" si="197"/>
        <v>Z</v>
      </c>
      <c r="AV1003" s="459">
        <f t="shared" si="200"/>
        <v>983</v>
      </c>
      <c r="AW1003" s="259" t="str">
        <f t="shared" ca="1" si="198"/>
        <v>Z983</v>
      </c>
      <c r="AX1003" s="268">
        <f t="shared" si="195"/>
        <v>7</v>
      </c>
      <c r="AY1003" s="259" t="str">
        <f t="shared" ca="1" si="194"/>
        <v>8. Ownership - Capital Costs</v>
      </c>
      <c r="AZ1003" s="268" t="s">
        <v>1214</v>
      </c>
      <c r="BA1003" s="259" t="s">
        <v>1264</v>
      </c>
      <c r="BB1003" s="259">
        <v>2040</v>
      </c>
      <c r="BC1003" s="259" t="str">
        <f t="shared" ca="1" si="199"/>
        <v>7_Z983_Turbine_refurbishments_2040</v>
      </c>
      <c r="BD1003" s="259" t="s">
        <v>540</v>
      </c>
      <c r="BE1003" s="259"/>
      <c r="BF1003" s="268" t="str">
        <f t="shared" si="196"/>
        <v>&gt;=0</v>
      </c>
      <c r="BG1003" s="268" t="s">
        <v>85</v>
      </c>
      <c r="BH1003" s="268" t="s">
        <v>85</v>
      </c>
    </row>
    <row r="1004" spans="1:60" ht="13.5" hidden="1" customHeight="1" thickBot="1">
      <c r="A1004" s="185"/>
      <c r="B1004" s="584"/>
      <c r="C1004" s="224"/>
      <c r="D1004" s="587"/>
      <c r="E1004" s="587"/>
      <c r="F1004" s="456"/>
      <c r="G1004" s="456"/>
      <c r="H1004" s="456"/>
      <c r="I1004" s="456"/>
      <c r="J1004" s="456"/>
      <c r="K1004" s="456"/>
      <c r="L1004" s="456"/>
      <c r="M1004" s="456"/>
      <c r="N1004" s="456"/>
      <c r="O1004" s="456"/>
      <c r="P1004" s="456"/>
      <c r="Q1004" s="456"/>
      <c r="R1004" s="456"/>
      <c r="S1004" s="456"/>
      <c r="T1004" s="456"/>
      <c r="U1004" s="456"/>
      <c r="V1004" s="456"/>
      <c r="W1004" s="456"/>
      <c r="X1004" s="456"/>
      <c r="Y1004" s="456"/>
      <c r="Z1004" s="456"/>
      <c r="AA1004" s="456"/>
      <c r="AB1004" s="456"/>
      <c r="AC1004" s="456"/>
      <c r="AD1004" s="456"/>
      <c r="AE1004" s="457"/>
      <c r="AF1004" s="457"/>
      <c r="AG1004" s="457"/>
      <c r="AH1004" s="457"/>
      <c r="AI1004" s="457"/>
      <c r="AJ1004" s="457"/>
      <c r="AK1004" s="457"/>
      <c r="AL1004" s="457"/>
      <c r="AM1004" s="457"/>
      <c r="AN1004" s="457"/>
      <c r="AO1004" s="458"/>
      <c r="AQ1004" s="84" t="s">
        <v>395</v>
      </c>
      <c r="AU1004" s="459" t="str">
        <f t="shared" ca="1" si="197"/>
        <v>AA</v>
      </c>
      <c r="AV1004" s="459">
        <f t="shared" si="200"/>
        <v>983</v>
      </c>
      <c r="AW1004" s="259" t="str">
        <f t="shared" ca="1" si="198"/>
        <v>AA983</v>
      </c>
      <c r="AX1004" s="268">
        <f t="shared" si="195"/>
        <v>7</v>
      </c>
      <c r="AY1004" s="259" t="str">
        <f t="shared" ca="1" si="194"/>
        <v>8. Ownership - Capital Costs</v>
      </c>
      <c r="AZ1004" s="268" t="s">
        <v>1214</v>
      </c>
      <c r="BA1004" s="259" t="s">
        <v>1264</v>
      </c>
      <c r="BB1004" s="259">
        <v>2041</v>
      </c>
      <c r="BC1004" s="259" t="str">
        <f t="shared" ca="1" si="199"/>
        <v>7_AA983_Turbine_refurbishments_2041</v>
      </c>
      <c r="BD1004" s="259" t="s">
        <v>540</v>
      </c>
      <c r="BE1004" s="259"/>
      <c r="BF1004" s="268" t="str">
        <f t="shared" si="196"/>
        <v>&gt;=0</v>
      </c>
      <c r="BG1004" s="268" t="s">
        <v>85</v>
      </c>
      <c r="BH1004" s="268" t="s">
        <v>85</v>
      </c>
    </row>
    <row r="1005" spans="1:60" ht="13.5" hidden="1" customHeight="1" thickBot="1">
      <c r="A1005" s="185"/>
      <c r="B1005" s="584"/>
      <c r="C1005" s="224"/>
      <c r="D1005" s="587"/>
      <c r="E1005" s="587"/>
      <c r="F1005" s="456"/>
      <c r="G1005" s="456"/>
      <c r="H1005" s="456"/>
      <c r="I1005" s="456"/>
      <c r="J1005" s="456"/>
      <c r="K1005" s="456"/>
      <c r="L1005" s="456"/>
      <c r="M1005" s="456"/>
      <c r="N1005" s="456"/>
      <c r="O1005" s="456"/>
      <c r="P1005" s="456"/>
      <c r="Q1005" s="456"/>
      <c r="R1005" s="456"/>
      <c r="S1005" s="456"/>
      <c r="T1005" s="456"/>
      <c r="U1005" s="456"/>
      <c r="V1005" s="456"/>
      <c r="W1005" s="456"/>
      <c r="X1005" s="456"/>
      <c r="Y1005" s="456"/>
      <c r="Z1005" s="456"/>
      <c r="AA1005" s="456"/>
      <c r="AB1005" s="456"/>
      <c r="AC1005" s="456"/>
      <c r="AD1005" s="456"/>
      <c r="AE1005" s="457"/>
      <c r="AF1005" s="457"/>
      <c r="AG1005" s="457"/>
      <c r="AH1005" s="457"/>
      <c r="AI1005" s="457"/>
      <c r="AJ1005" s="457"/>
      <c r="AK1005" s="457"/>
      <c r="AL1005" s="457"/>
      <c r="AM1005" s="457"/>
      <c r="AN1005" s="457"/>
      <c r="AO1005" s="458"/>
      <c r="AQ1005" s="84" t="s">
        <v>395</v>
      </c>
      <c r="AU1005" s="459" t="str">
        <f t="shared" ca="1" si="197"/>
        <v>AB</v>
      </c>
      <c r="AV1005" s="459">
        <f t="shared" si="200"/>
        <v>983</v>
      </c>
      <c r="AW1005" s="259" t="str">
        <f t="shared" ca="1" si="198"/>
        <v>AB983</v>
      </c>
      <c r="AX1005" s="268">
        <f t="shared" si="195"/>
        <v>7</v>
      </c>
      <c r="AY1005" s="259" t="str">
        <f t="shared" ca="1" si="194"/>
        <v>8. Ownership - Capital Costs</v>
      </c>
      <c r="AZ1005" s="268" t="s">
        <v>1214</v>
      </c>
      <c r="BA1005" s="259" t="s">
        <v>1264</v>
      </c>
      <c r="BB1005" s="259">
        <v>2042</v>
      </c>
      <c r="BC1005" s="259" t="str">
        <f t="shared" ca="1" si="199"/>
        <v>7_AB983_Turbine_refurbishments_2042</v>
      </c>
      <c r="BD1005" s="259" t="s">
        <v>540</v>
      </c>
      <c r="BE1005" s="259"/>
      <c r="BF1005" s="268" t="str">
        <f t="shared" si="196"/>
        <v>&gt;=0</v>
      </c>
      <c r="BG1005" s="268" t="s">
        <v>85</v>
      </c>
      <c r="BH1005" s="268" t="s">
        <v>85</v>
      </c>
    </row>
    <row r="1006" spans="1:60" ht="13.5" hidden="1" customHeight="1" thickBot="1">
      <c r="A1006" s="185"/>
      <c r="B1006" s="584"/>
      <c r="C1006" s="224"/>
      <c r="D1006" s="587"/>
      <c r="E1006" s="587"/>
      <c r="F1006" s="456"/>
      <c r="G1006" s="456"/>
      <c r="H1006" s="456"/>
      <c r="I1006" s="456"/>
      <c r="J1006" s="456"/>
      <c r="K1006" s="456"/>
      <c r="L1006" s="456"/>
      <c r="M1006" s="456"/>
      <c r="N1006" s="456"/>
      <c r="O1006" s="456"/>
      <c r="P1006" s="456"/>
      <c r="Q1006" s="456"/>
      <c r="R1006" s="456"/>
      <c r="S1006" s="456"/>
      <c r="T1006" s="456"/>
      <c r="U1006" s="456"/>
      <c r="V1006" s="456"/>
      <c r="W1006" s="456"/>
      <c r="X1006" s="456"/>
      <c r="Y1006" s="456"/>
      <c r="Z1006" s="456"/>
      <c r="AA1006" s="456"/>
      <c r="AB1006" s="456"/>
      <c r="AC1006" s="456"/>
      <c r="AD1006" s="456"/>
      <c r="AE1006" s="457"/>
      <c r="AF1006" s="457"/>
      <c r="AG1006" s="457"/>
      <c r="AH1006" s="457"/>
      <c r="AI1006" s="457"/>
      <c r="AJ1006" s="457"/>
      <c r="AK1006" s="457"/>
      <c r="AL1006" s="457"/>
      <c r="AM1006" s="457"/>
      <c r="AN1006" s="457"/>
      <c r="AO1006" s="458"/>
      <c r="AQ1006" s="84" t="s">
        <v>395</v>
      </c>
      <c r="AU1006" s="459" t="str">
        <f t="shared" ca="1" si="197"/>
        <v>AC</v>
      </c>
      <c r="AV1006" s="459">
        <f t="shared" si="200"/>
        <v>983</v>
      </c>
      <c r="AW1006" s="259" t="str">
        <f t="shared" ca="1" si="198"/>
        <v>AC983</v>
      </c>
      <c r="AX1006" s="268">
        <f t="shared" si="195"/>
        <v>7</v>
      </c>
      <c r="AY1006" s="259" t="str">
        <f t="shared" ca="1" si="194"/>
        <v>8. Ownership - Capital Costs</v>
      </c>
      <c r="AZ1006" s="268" t="s">
        <v>1214</v>
      </c>
      <c r="BA1006" s="259" t="s">
        <v>1264</v>
      </c>
      <c r="BB1006" s="259">
        <v>2043</v>
      </c>
      <c r="BC1006" s="259" t="str">
        <f t="shared" ca="1" si="199"/>
        <v>7_AC983_Turbine_refurbishments_2043</v>
      </c>
      <c r="BD1006" s="259" t="s">
        <v>540</v>
      </c>
      <c r="BE1006" s="259"/>
      <c r="BF1006" s="268" t="str">
        <f t="shared" si="196"/>
        <v>&gt;=0</v>
      </c>
      <c r="BG1006" s="268" t="s">
        <v>85</v>
      </c>
      <c r="BH1006" s="268" t="s">
        <v>85</v>
      </c>
    </row>
    <row r="1007" spans="1:60" ht="13.5" hidden="1" customHeight="1" thickBot="1">
      <c r="A1007" s="185"/>
      <c r="B1007" s="584"/>
      <c r="C1007" s="224"/>
      <c r="D1007" s="587"/>
      <c r="E1007" s="587"/>
      <c r="F1007" s="456"/>
      <c r="G1007" s="456"/>
      <c r="H1007" s="456"/>
      <c r="I1007" s="456"/>
      <c r="J1007" s="456"/>
      <c r="K1007" s="456"/>
      <c r="L1007" s="456"/>
      <c r="M1007" s="456"/>
      <c r="N1007" s="456"/>
      <c r="O1007" s="456"/>
      <c r="P1007" s="456"/>
      <c r="Q1007" s="456"/>
      <c r="R1007" s="456"/>
      <c r="S1007" s="456"/>
      <c r="T1007" s="456"/>
      <c r="U1007" s="456"/>
      <c r="V1007" s="456"/>
      <c r="W1007" s="456"/>
      <c r="X1007" s="456"/>
      <c r="Y1007" s="456"/>
      <c r="Z1007" s="456"/>
      <c r="AA1007" s="456"/>
      <c r="AB1007" s="456"/>
      <c r="AC1007" s="456"/>
      <c r="AD1007" s="456"/>
      <c r="AE1007" s="457"/>
      <c r="AF1007" s="457"/>
      <c r="AG1007" s="457"/>
      <c r="AH1007" s="457"/>
      <c r="AI1007" s="457"/>
      <c r="AJ1007" s="457"/>
      <c r="AK1007" s="457"/>
      <c r="AL1007" s="457"/>
      <c r="AM1007" s="457"/>
      <c r="AN1007" s="457"/>
      <c r="AO1007" s="458"/>
      <c r="AQ1007" s="84" t="s">
        <v>395</v>
      </c>
      <c r="AU1007" s="459" t="str">
        <f t="shared" ca="1" si="197"/>
        <v>AD</v>
      </c>
      <c r="AV1007" s="459">
        <f t="shared" si="200"/>
        <v>983</v>
      </c>
      <c r="AW1007" s="259" t="str">
        <f t="shared" ca="1" si="198"/>
        <v>AD983</v>
      </c>
      <c r="AX1007" s="268">
        <f t="shared" si="195"/>
        <v>7</v>
      </c>
      <c r="AY1007" s="259" t="str">
        <f t="shared" ca="1" si="194"/>
        <v>8. Ownership - Capital Costs</v>
      </c>
      <c r="AZ1007" s="268" t="s">
        <v>1214</v>
      </c>
      <c r="BA1007" s="259" t="s">
        <v>1264</v>
      </c>
      <c r="BB1007" s="259">
        <v>2044</v>
      </c>
      <c r="BC1007" s="259" t="str">
        <f t="shared" ca="1" si="199"/>
        <v>7_AD983_Turbine_refurbishments_2044</v>
      </c>
      <c r="BD1007" s="259" t="s">
        <v>540</v>
      </c>
      <c r="BE1007" s="259"/>
      <c r="BF1007" s="268" t="str">
        <f t="shared" si="196"/>
        <v>&gt;=0</v>
      </c>
      <c r="BG1007" s="268" t="s">
        <v>85</v>
      </c>
      <c r="BH1007" s="268" t="s">
        <v>85</v>
      </c>
    </row>
    <row r="1008" spans="1:60" ht="13.5" hidden="1" customHeight="1" thickBot="1">
      <c r="A1008" s="185"/>
      <c r="B1008" s="584"/>
      <c r="C1008" s="224"/>
      <c r="D1008" s="587"/>
      <c r="E1008" s="587"/>
      <c r="F1008" s="456"/>
      <c r="G1008" s="456"/>
      <c r="H1008" s="456"/>
      <c r="I1008" s="456"/>
      <c r="J1008" s="456"/>
      <c r="K1008" s="456"/>
      <c r="L1008" s="456"/>
      <c r="M1008" s="456"/>
      <c r="N1008" s="456"/>
      <c r="O1008" s="456"/>
      <c r="P1008" s="456"/>
      <c r="Q1008" s="456"/>
      <c r="R1008" s="456"/>
      <c r="S1008" s="456"/>
      <c r="T1008" s="456"/>
      <c r="U1008" s="456"/>
      <c r="V1008" s="456"/>
      <c r="W1008" s="456"/>
      <c r="X1008" s="456"/>
      <c r="Y1008" s="456"/>
      <c r="Z1008" s="456"/>
      <c r="AA1008" s="456"/>
      <c r="AB1008" s="456"/>
      <c r="AC1008" s="456"/>
      <c r="AD1008" s="456"/>
      <c r="AE1008" s="457"/>
      <c r="AF1008" s="457"/>
      <c r="AG1008" s="457"/>
      <c r="AH1008" s="457"/>
      <c r="AI1008" s="457"/>
      <c r="AJ1008" s="457"/>
      <c r="AK1008" s="457"/>
      <c r="AL1008" s="457"/>
      <c r="AM1008" s="457"/>
      <c r="AN1008" s="457"/>
      <c r="AO1008" s="458"/>
      <c r="AQ1008" s="84" t="s">
        <v>395</v>
      </c>
      <c r="AU1008" s="459" t="str">
        <f t="shared" ca="1" si="197"/>
        <v>AE</v>
      </c>
      <c r="AV1008" s="459">
        <f t="shared" si="200"/>
        <v>983</v>
      </c>
      <c r="AW1008" s="259" t="str">
        <f t="shared" ca="1" si="198"/>
        <v>AE983</v>
      </c>
      <c r="AX1008" s="268">
        <f t="shared" si="195"/>
        <v>7</v>
      </c>
      <c r="AY1008" s="259" t="str">
        <f t="shared" ca="1" si="194"/>
        <v>8. Ownership - Capital Costs</v>
      </c>
      <c r="AZ1008" s="268" t="s">
        <v>1214</v>
      </c>
      <c r="BA1008" s="259" t="s">
        <v>1264</v>
      </c>
      <c r="BB1008" s="259">
        <v>2045</v>
      </c>
      <c r="BC1008" s="259" t="str">
        <f t="shared" ca="1" si="199"/>
        <v>7_AE983_Turbine_refurbishments_2045</v>
      </c>
      <c r="BD1008" s="259" t="s">
        <v>540</v>
      </c>
      <c r="BE1008" s="259"/>
      <c r="BF1008" s="268" t="str">
        <f t="shared" si="196"/>
        <v>&gt;=0</v>
      </c>
      <c r="BG1008" s="268" t="s">
        <v>85</v>
      </c>
      <c r="BH1008" s="268" t="s">
        <v>85</v>
      </c>
    </row>
    <row r="1009" spans="1:60" ht="13.5" hidden="1" customHeight="1" thickBot="1">
      <c r="A1009" s="185"/>
      <c r="B1009" s="584"/>
      <c r="C1009" s="224"/>
      <c r="D1009" s="587"/>
      <c r="E1009" s="587"/>
      <c r="F1009" s="456"/>
      <c r="G1009" s="456"/>
      <c r="H1009" s="456"/>
      <c r="I1009" s="456"/>
      <c r="J1009" s="456"/>
      <c r="K1009" s="456"/>
      <c r="L1009" s="456"/>
      <c r="M1009" s="456"/>
      <c r="N1009" s="456"/>
      <c r="O1009" s="456"/>
      <c r="P1009" s="456"/>
      <c r="Q1009" s="456"/>
      <c r="R1009" s="456"/>
      <c r="S1009" s="456"/>
      <c r="T1009" s="456"/>
      <c r="U1009" s="456"/>
      <c r="V1009" s="456"/>
      <c r="W1009" s="456"/>
      <c r="X1009" s="456"/>
      <c r="Y1009" s="456"/>
      <c r="Z1009" s="456"/>
      <c r="AA1009" s="456"/>
      <c r="AB1009" s="456"/>
      <c r="AC1009" s="456"/>
      <c r="AD1009" s="456"/>
      <c r="AE1009" s="457"/>
      <c r="AF1009" s="457"/>
      <c r="AG1009" s="457"/>
      <c r="AH1009" s="457"/>
      <c r="AI1009" s="457"/>
      <c r="AJ1009" s="457"/>
      <c r="AK1009" s="457"/>
      <c r="AL1009" s="457"/>
      <c r="AM1009" s="457"/>
      <c r="AN1009" s="457"/>
      <c r="AO1009" s="458"/>
      <c r="AQ1009" s="84" t="s">
        <v>395</v>
      </c>
      <c r="AU1009" s="459" t="str">
        <f t="shared" ca="1" si="197"/>
        <v>AF</v>
      </c>
      <c r="AV1009" s="459">
        <f t="shared" si="200"/>
        <v>983</v>
      </c>
      <c r="AW1009" s="259" t="str">
        <f t="shared" ca="1" si="198"/>
        <v>AF983</v>
      </c>
      <c r="AX1009" s="268">
        <f t="shared" si="195"/>
        <v>7</v>
      </c>
      <c r="AY1009" s="259" t="str">
        <f t="shared" ca="1" si="194"/>
        <v>8. Ownership - Capital Costs</v>
      </c>
      <c r="AZ1009" s="268" t="s">
        <v>1214</v>
      </c>
      <c r="BA1009" s="259" t="s">
        <v>1264</v>
      </c>
      <c r="BB1009" s="259">
        <v>2046</v>
      </c>
      <c r="BC1009" s="259" t="str">
        <f t="shared" ca="1" si="199"/>
        <v>7_AF983_Turbine_refurbishments_2046</v>
      </c>
      <c r="BD1009" s="259" t="s">
        <v>540</v>
      </c>
      <c r="BE1009" s="259"/>
      <c r="BF1009" s="268" t="str">
        <f t="shared" si="196"/>
        <v>&gt;=0</v>
      </c>
      <c r="BG1009" s="268" t="s">
        <v>85</v>
      </c>
      <c r="BH1009" s="268" t="s">
        <v>85</v>
      </c>
    </row>
    <row r="1010" spans="1:60" ht="13.5" hidden="1" customHeight="1" thickBot="1">
      <c r="A1010" s="185"/>
      <c r="B1010" s="584"/>
      <c r="C1010" s="224"/>
      <c r="D1010" s="587"/>
      <c r="E1010" s="587"/>
      <c r="F1010" s="456"/>
      <c r="G1010" s="456"/>
      <c r="H1010" s="456"/>
      <c r="I1010" s="456"/>
      <c r="J1010" s="456"/>
      <c r="K1010" s="456"/>
      <c r="L1010" s="456"/>
      <c r="M1010" s="456"/>
      <c r="N1010" s="456"/>
      <c r="O1010" s="456"/>
      <c r="P1010" s="456"/>
      <c r="Q1010" s="456"/>
      <c r="R1010" s="456"/>
      <c r="S1010" s="456"/>
      <c r="T1010" s="456"/>
      <c r="U1010" s="456"/>
      <c r="V1010" s="456"/>
      <c r="W1010" s="456"/>
      <c r="X1010" s="456"/>
      <c r="Y1010" s="456"/>
      <c r="Z1010" s="456"/>
      <c r="AA1010" s="456"/>
      <c r="AB1010" s="456"/>
      <c r="AC1010" s="456"/>
      <c r="AD1010" s="456"/>
      <c r="AE1010" s="457"/>
      <c r="AF1010" s="457"/>
      <c r="AG1010" s="457"/>
      <c r="AH1010" s="457"/>
      <c r="AI1010" s="457"/>
      <c r="AJ1010" s="457"/>
      <c r="AK1010" s="457"/>
      <c r="AL1010" s="457"/>
      <c r="AM1010" s="457"/>
      <c r="AN1010" s="457"/>
      <c r="AO1010" s="458"/>
      <c r="AQ1010" s="84" t="s">
        <v>395</v>
      </c>
      <c r="AU1010" s="459" t="str">
        <f t="shared" ca="1" si="197"/>
        <v>AG</v>
      </c>
      <c r="AV1010" s="459">
        <f t="shared" si="200"/>
        <v>983</v>
      </c>
      <c r="AW1010" s="259" t="str">
        <f t="shared" ca="1" si="198"/>
        <v>AG983</v>
      </c>
      <c r="AX1010" s="268">
        <f t="shared" si="195"/>
        <v>7</v>
      </c>
      <c r="AY1010" s="259" t="str">
        <f t="shared" ca="1" si="194"/>
        <v>8. Ownership - Capital Costs</v>
      </c>
      <c r="AZ1010" s="268" t="s">
        <v>1214</v>
      </c>
      <c r="BA1010" s="259" t="s">
        <v>1264</v>
      </c>
      <c r="BB1010" s="259">
        <v>2047</v>
      </c>
      <c r="BC1010" s="259" t="str">
        <f t="shared" ca="1" si="199"/>
        <v>7_AG983_Turbine_refurbishments_2047</v>
      </c>
      <c r="BD1010" s="259" t="s">
        <v>540</v>
      </c>
      <c r="BE1010" s="259"/>
      <c r="BF1010" s="268" t="str">
        <f t="shared" si="196"/>
        <v>&gt;=0</v>
      </c>
      <c r="BG1010" s="268" t="s">
        <v>85</v>
      </c>
      <c r="BH1010" s="268" t="s">
        <v>85</v>
      </c>
    </row>
    <row r="1011" spans="1:60" ht="13.5" hidden="1" customHeight="1" thickBot="1">
      <c r="A1011" s="185"/>
      <c r="B1011" s="584"/>
      <c r="C1011" s="224"/>
      <c r="D1011" s="587"/>
      <c r="E1011" s="587"/>
      <c r="F1011" s="456"/>
      <c r="G1011" s="456"/>
      <c r="H1011" s="456"/>
      <c r="I1011" s="456"/>
      <c r="J1011" s="456"/>
      <c r="K1011" s="456"/>
      <c r="L1011" s="456"/>
      <c r="M1011" s="456"/>
      <c r="N1011" s="456"/>
      <c r="O1011" s="456"/>
      <c r="P1011" s="456"/>
      <c r="Q1011" s="456"/>
      <c r="R1011" s="456"/>
      <c r="S1011" s="456"/>
      <c r="T1011" s="456"/>
      <c r="U1011" s="456"/>
      <c r="V1011" s="456"/>
      <c r="W1011" s="456"/>
      <c r="X1011" s="456"/>
      <c r="Y1011" s="456"/>
      <c r="Z1011" s="456"/>
      <c r="AA1011" s="456"/>
      <c r="AB1011" s="456"/>
      <c r="AC1011" s="456"/>
      <c r="AD1011" s="456"/>
      <c r="AE1011" s="457"/>
      <c r="AF1011" s="457"/>
      <c r="AG1011" s="457"/>
      <c r="AH1011" s="457"/>
      <c r="AI1011" s="457"/>
      <c r="AJ1011" s="457"/>
      <c r="AK1011" s="457"/>
      <c r="AL1011" s="457"/>
      <c r="AM1011" s="457"/>
      <c r="AN1011" s="457"/>
      <c r="AO1011" s="458"/>
      <c r="AQ1011" s="84" t="s">
        <v>395</v>
      </c>
      <c r="AU1011" s="459" t="str">
        <f t="shared" ca="1" si="197"/>
        <v>AH</v>
      </c>
      <c r="AV1011" s="459">
        <f t="shared" si="200"/>
        <v>983</v>
      </c>
      <c r="AW1011" s="259" t="str">
        <f t="shared" ca="1" si="198"/>
        <v>AH983</v>
      </c>
      <c r="AX1011" s="268">
        <f t="shared" si="195"/>
        <v>7</v>
      </c>
      <c r="AY1011" s="259" t="str">
        <f t="shared" ca="1" si="194"/>
        <v>8. Ownership - Capital Costs</v>
      </c>
      <c r="AZ1011" s="268" t="s">
        <v>1214</v>
      </c>
      <c r="BA1011" s="259" t="s">
        <v>1264</v>
      </c>
      <c r="BB1011" s="259">
        <v>2048</v>
      </c>
      <c r="BC1011" s="259" t="str">
        <f t="shared" ca="1" si="199"/>
        <v>7_AH983_Turbine_refurbishments_2048</v>
      </c>
      <c r="BD1011" s="259" t="s">
        <v>540</v>
      </c>
      <c r="BE1011" s="259"/>
      <c r="BF1011" s="268" t="str">
        <f t="shared" si="196"/>
        <v>&gt;=0</v>
      </c>
      <c r="BG1011" s="268" t="s">
        <v>85</v>
      </c>
      <c r="BH1011" s="268" t="s">
        <v>85</v>
      </c>
    </row>
    <row r="1012" spans="1:60" ht="13.5" hidden="1" customHeight="1" thickBot="1">
      <c r="A1012" s="185"/>
      <c r="B1012" s="584"/>
      <c r="C1012" s="224"/>
      <c r="D1012" s="587"/>
      <c r="E1012" s="587"/>
      <c r="F1012" s="456"/>
      <c r="G1012" s="456"/>
      <c r="H1012" s="456"/>
      <c r="I1012" s="456"/>
      <c r="J1012" s="456"/>
      <c r="K1012" s="456"/>
      <c r="L1012" s="456"/>
      <c r="M1012" s="456"/>
      <c r="N1012" s="456"/>
      <c r="O1012" s="456"/>
      <c r="P1012" s="456"/>
      <c r="Q1012" s="456"/>
      <c r="R1012" s="456"/>
      <c r="S1012" s="456"/>
      <c r="T1012" s="456"/>
      <c r="U1012" s="456"/>
      <c r="V1012" s="456"/>
      <c r="W1012" s="456"/>
      <c r="X1012" s="456"/>
      <c r="Y1012" s="456"/>
      <c r="Z1012" s="456"/>
      <c r="AA1012" s="456"/>
      <c r="AB1012" s="456"/>
      <c r="AC1012" s="456"/>
      <c r="AD1012" s="456"/>
      <c r="AE1012" s="457"/>
      <c r="AF1012" s="457"/>
      <c r="AG1012" s="457"/>
      <c r="AH1012" s="457"/>
      <c r="AI1012" s="457"/>
      <c r="AJ1012" s="457"/>
      <c r="AK1012" s="457"/>
      <c r="AL1012" s="457"/>
      <c r="AM1012" s="457"/>
      <c r="AN1012" s="457"/>
      <c r="AO1012" s="458"/>
      <c r="AQ1012" s="84" t="s">
        <v>395</v>
      </c>
      <c r="AU1012" s="459" t="str">
        <f t="shared" ca="1" si="197"/>
        <v>AI</v>
      </c>
      <c r="AV1012" s="459">
        <f t="shared" si="200"/>
        <v>983</v>
      </c>
      <c r="AW1012" s="259" t="str">
        <f t="shared" ca="1" si="198"/>
        <v>AI983</v>
      </c>
      <c r="AX1012" s="268">
        <f t="shared" si="195"/>
        <v>7</v>
      </c>
      <c r="AY1012" s="259" t="str">
        <f t="shared" ca="1" si="194"/>
        <v>8. Ownership - Capital Costs</v>
      </c>
      <c r="AZ1012" s="268" t="s">
        <v>1214</v>
      </c>
      <c r="BA1012" s="259" t="s">
        <v>1264</v>
      </c>
      <c r="BB1012" s="259">
        <v>2049</v>
      </c>
      <c r="BC1012" s="259" t="str">
        <f t="shared" ca="1" si="199"/>
        <v>7_AI983_Turbine_refurbishments_2049</v>
      </c>
      <c r="BD1012" s="259" t="s">
        <v>540</v>
      </c>
      <c r="BE1012" s="259"/>
      <c r="BF1012" s="268" t="str">
        <f t="shared" si="196"/>
        <v>&gt;=0</v>
      </c>
      <c r="BG1012" s="268" t="s">
        <v>85</v>
      </c>
      <c r="BH1012" s="268" t="s">
        <v>85</v>
      </c>
    </row>
    <row r="1013" spans="1:60" ht="13.5" hidden="1" customHeight="1" thickBot="1">
      <c r="A1013" s="185"/>
      <c r="B1013" s="584"/>
      <c r="C1013" s="224"/>
      <c r="D1013" s="587"/>
      <c r="E1013" s="587"/>
      <c r="F1013" s="456"/>
      <c r="G1013" s="456"/>
      <c r="H1013" s="456"/>
      <c r="I1013" s="456"/>
      <c r="J1013" s="456"/>
      <c r="K1013" s="456"/>
      <c r="L1013" s="456"/>
      <c r="M1013" s="456"/>
      <c r="N1013" s="456"/>
      <c r="O1013" s="456"/>
      <c r="P1013" s="456"/>
      <c r="Q1013" s="456"/>
      <c r="R1013" s="456"/>
      <c r="S1013" s="456"/>
      <c r="T1013" s="456"/>
      <c r="U1013" s="456"/>
      <c r="V1013" s="456"/>
      <c r="W1013" s="456"/>
      <c r="X1013" s="456"/>
      <c r="Y1013" s="456"/>
      <c r="Z1013" s="456"/>
      <c r="AA1013" s="456"/>
      <c r="AB1013" s="456"/>
      <c r="AC1013" s="456"/>
      <c r="AD1013" s="456"/>
      <c r="AE1013" s="457"/>
      <c r="AF1013" s="457"/>
      <c r="AG1013" s="457"/>
      <c r="AH1013" s="457"/>
      <c r="AI1013" s="457"/>
      <c r="AJ1013" s="457"/>
      <c r="AK1013" s="457"/>
      <c r="AL1013" s="457"/>
      <c r="AM1013" s="457"/>
      <c r="AN1013" s="457"/>
      <c r="AO1013" s="458"/>
      <c r="AQ1013" s="84" t="s">
        <v>395</v>
      </c>
      <c r="AU1013" s="459" t="str">
        <f t="shared" ca="1" si="197"/>
        <v>AJ</v>
      </c>
      <c r="AV1013" s="459">
        <f t="shared" si="200"/>
        <v>983</v>
      </c>
      <c r="AW1013" s="259" t="str">
        <f t="shared" ca="1" si="198"/>
        <v>AJ983</v>
      </c>
      <c r="AX1013" s="268">
        <f t="shared" si="195"/>
        <v>7</v>
      </c>
      <c r="AY1013" s="259" t="str">
        <f t="shared" ca="1" si="194"/>
        <v>8. Ownership - Capital Costs</v>
      </c>
      <c r="AZ1013" s="268" t="s">
        <v>1214</v>
      </c>
      <c r="BA1013" s="259" t="s">
        <v>1264</v>
      </c>
      <c r="BB1013" s="259">
        <v>2050</v>
      </c>
      <c r="BC1013" s="259" t="str">
        <f t="shared" ca="1" si="199"/>
        <v>7_AJ983_Turbine_refurbishments_2050</v>
      </c>
      <c r="BD1013" s="259" t="s">
        <v>540</v>
      </c>
      <c r="BE1013" s="259"/>
      <c r="BF1013" s="268" t="str">
        <f t="shared" si="196"/>
        <v>&gt;=0</v>
      </c>
      <c r="BG1013" s="268" t="s">
        <v>85</v>
      </c>
      <c r="BH1013" s="268" t="s">
        <v>85</v>
      </c>
    </row>
    <row r="1014" spans="1:60" ht="13.5" hidden="1" customHeight="1" thickBot="1">
      <c r="A1014" s="185"/>
      <c r="B1014" s="584"/>
      <c r="C1014" s="224"/>
      <c r="D1014" s="587"/>
      <c r="E1014" s="587"/>
      <c r="F1014" s="456"/>
      <c r="G1014" s="456"/>
      <c r="H1014" s="456"/>
      <c r="I1014" s="456"/>
      <c r="J1014" s="456"/>
      <c r="K1014" s="456"/>
      <c r="L1014" s="456"/>
      <c r="M1014" s="456"/>
      <c r="N1014" s="456"/>
      <c r="O1014" s="456"/>
      <c r="P1014" s="456"/>
      <c r="Q1014" s="456"/>
      <c r="R1014" s="456"/>
      <c r="S1014" s="456"/>
      <c r="T1014" s="456"/>
      <c r="U1014" s="456"/>
      <c r="V1014" s="456"/>
      <c r="W1014" s="456"/>
      <c r="X1014" s="456"/>
      <c r="Y1014" s="456"/>
      <c r="Z1014" s="456"/>
      <c r="AA1014" s="456"/>
      <c r="AB1014" s="456"/>
      <c r="AC1014" s="456"/>
      <c r="AD1014" s="456"/>
      <c r="AE1014" s="457"/>
      <c r="AF1014" s="457"/>
      <c r="AG1014" s="457"/>
      <c r="AH1014" s="457"/>
      <c r="AI1014" s="457"/>
      <c r="AJ1014" s="457"/>
      <c r="AK1014" s="457"/>
      <c r="AL1014" s="457"/>
      <c r="AM1014" s="457"/>
      <c r="AN1014" s="457"/>
      <c r="AO1014" s="458"/>
      <c r="AQ1014" s="84" t="s">
        <v>395</v>
      </c>
      <c r="AU1014" s="459" t="str">
        <f t="shared" ca="1" si="197"/>
        <v>AK</v>
      </c>
      <c r="AV1014" s="459">
        <f t="shared" si="200"/>
        <v>983</v>
      </c>
      <c r="AW1014" s="259" t="str">
        <f t="shared" ca="1" si="198"/>
        <v>AK983</v>
      </c>
      <c r="AX1014" s="268">
        <f t="shared" si="195"/>
        <v>7</v>
      </c>
      <c r="AY1014" s="259" t="str">
        <f t="shared" ca="1" si="194"/>
        <v>8. Ownership - Capital Costs</v>
      </c>
      <c r="AZ1014" s="268" t="s">
        <v>1214</v>
      </c>
      <c r="BA1014" s="259" t="s">
        <v>1264</v>
      </c>
      <c r="BB1014" s="259">
        <v>2051</v>
      </c>
      <c r="BC1014" s="259" t="str">
        <f t="shared" ca="1" si="199"/>
        <v>7_AK983_Turbine_refurbishments_2051</v>
      </c>
      <c r="BD1014" s="259" t="s">
        <v>540</v>
      </c>
      <c r="BE1014" s="259"/>
      <c r="BF1014" s="268" t="str">
        <f t="shared" si="196"/>
        <v>&gt;=0</v>
      </c>
      <c r="BG1014" s="268" t="s">
        <v>85</v>
      </c>
      <c r="BH1014" s="268" t="s">
        <v>85</v>
      </c>
    </row>
    <row r="1015" spans="1:60" ht="13.5" hidden="1" customHeight="1" thickBot="1">
      <c r="A1015" s="185"/>
      <c r="B1015" s="584"/>
      <c r="C1015" s="224"/>
      <c r="D1015" s="587"/>
      <c r="E1015" s="587"/>
      <c r="F1015" s="456"/>
      <c r="G1015" s="456"/>
      <c r="H1015" s="456"/>
      <c r="I1015" s="456"/>
      <c r="J1015" s="456"/>
      <c r="K1015" s="456"/>
      <c r="L1015" s="456"/>
      <c r="M1015" s="456"/>
      <c r="N1015" s="456"/>
      <c r="O1015" s="456"/>
      <c r="P1015" s="456"/>
      <c r="Q1015" s="456"/>
      <c r="R1015" s="456"/>
      <c r="S1015" s="456"/>
      <c r="T1015" s="456"/>
      <c r="U1015" s="456"/>
      <c r="V1015" s="456"/>
      <c r="W1015" s="456"/>
      <c r="X1015" s="456"/>
      <c r="Y1015" s="456"/>
      <c r="Z1015" s="456"/>
      <c r="AA1015" s="456"/>
      <c r="AB1015" s="456"/>
      <c r="AC1015" s="456"/>
      <c r="AD1015" s="456"/>
      <c r="AE1015" s="457"/>
      <c r="AF1015" s="457"/>
      <c r="AG1015" s="457"/>
      <c r="AH1015" s="457"/>
      <c r="AI1015" s="457"/>
      <c r="AJ1015" s="457"/>
      <c r="AK1015" s="457"/>
      <c r="AL1015" s="457"/>
      <c r="AM1015" s="457"/>
      <c r="AN1015" s="457"/>
      <c r="AO1015" s="458"/>
      <c r="AQ1015" s="84" t="s">
        <v>395</v>
      </c>
      <c r="AU1015" s="459" t="str">
        <f t="shared" ca="1" si="197"/>
        <v>AL</v>
      </c>
      <c r="AV1015" s="459">
        <f t="shared" si="200"/>
        <v>983</v>
      </c>
      <c r="AW1015" s="259" t="str">
        <f t="shared" ca="1" si="198"/>
        <v>AL983</v>
      </c>
      <c r="AX1015" s="268">
        <f t="shared" si="195"/>
        <v>7</v>
      </c>
      <c r="AY1015" s="259" t="str">
        <f t="shared" ca="1" si="194"/>
        <v>8. Ownership - Capital Costs</v>
      </c>
      <c r="AZ1015" s="268" t="s">
        <v>1214</v>
      </c>
      <c r="BA1015" s="259" t="s">
        <v>1264</v>
      </c>
      <c r="BB1015" s="259">
        <v>2052</v>
      </c>
      <c r="BC1015" s="259" t="str">
        <f t="shared" ca="1" si="199"/>
        <v>7_AL983_Turbine_refurbishments_2052</v>
      </c>
      <c r="BD1015" s="259" t="s">
        <v>540</v>
      </c>
      <c r="BE1015" s="259"/>
      <c r="BF1015" s="268" t="str">
        <f t="shared" si="196"/>
        <v>&gt;=0</v>
      </c>
      <c r="BG1015" s="268" t="s">
        <v>85</v>
      </c>
      <c r="BH1015" s="268" t="s">
        <v>85</v>
      </c>
    </row>
    <row r="1016" spans="1:60" ht="13.5" hidden="1" customHeight="1" thickBot="1">
      <c r="A1016" s="185"/>
      <c r="B1016" s="584"/>
      <c r="C1016" s="224"/>
      <c r="D1016" s="587"/>
      <c r="E1016" s="587"/>
      <c r="F1016" s="456"/>
      <c r="G1016" s="456"/>
      <c r="H1016" s="456"/>
      <c r="I1016" s="456"/>
      <c r="J1016" s="456"/>
      <c r="K1016" s="456"/>
      <c r="L1016" s="456"/>
      <c r="M1016" s="456"/>
      <c r="N1016" s="456"/>
      <c r="O1016" s="456"/>
      <c r="P1016" s="456"/>
      <c r="Q1016" s="456"/>
      <c r="R1016" s="456"/>
      <c r="S1016" s="456"/>
      <c r="T1016" s="456"/>
      <c r="U1016" s="456"/>
      <c r="V1016" s="456"/>
      <c r="W1016" s="456"/>
      <c r="X1016" s="456"/>
      <c r="Y1016" s="456"/>
      <c r="Z1016" s="456"/>
      <c r="AA1016" s="456"/>
      <c r="AB1016" s="456"/>
      <c r="AC1016" s="456"/>
      <c r="AD1016" s="456"/>
      <c r="AE1016" s="457"/>
      <c r="AF1016" s="457"/>
      <c r="AG1016" s="457"/>
      <c r="AH1016" s="457"/>
      <c r="AI1016" s="457"/>
      <c r="AJ1016" s="457"/>
      <c r="AK1016" s="457"/>
      <c r="AL1016" s="457"/>
      <c r="AM1016" s="457"/>
      <c r="AN1016" s="457"/>
      <c r="AO1016" s="458"/>
      <c r="AQ1016" s="84" t="s">
        <v>395</v>
      </c>
      <c r="AU1016" s="459" t="str">
        <f t="shared" ca="1" si="197"/>
        <v>AM</v>
      </c>
      <c r="AV1016" s="459">
        <f t="shared" si="200"/>
        <v>983</v>
      </c>
      <c r="AW1016" s="259" t="str">
        <f t="shared" ca="1" si="198"/>
        <v>AM983</v>
      </c>
      <c r="AX1016" s="268">
        <f t="shared" si="195"/>
        <v>7</v>
      </c>
      <c r="AY1016" s="259" t="str">
        <f t="shared" ca="1" si="194"/>
        <v>8. Ownership - Capital Costs</v>
      </c>
      <c r="AZ1016" s="268" t="s">
        <v>1214</v>
      </c>
      <c r="BA1016" s="259" t="s">
        <v>1264</v>
      </c>
      <c r="BB1016" s="259">
        <v>2053</v>
      </c>
      <c r="BC1016" s="259" t="str">
        <f t="shared" ca="1" si="199"/>
        <v>7_AM983_Turbine_refurbishments_2053</v>
      </c>
      <c r="BD1016" s="259" t="s">
        <v>540</v>
      </c>
      <c r="BE1016" s="259"/>
      <c r="BF1016" s="268" t="str">
        <f t="shared" si="196"/>
        <v>&gt;=0</v>
      </c>
      <c r="BG1016" s="268" t="s">
        <v>85</v>
      </c>
      <c r="BH1016" s="268" t="s">
        <v>85</v>
      </c>
    </row>
    <row r="1017" spans="1:60" ht="13.5" hidden="1" customHeight="1" thickBot="1">
      <c r="A1017" s="185"/>
      <c r="B1017" s="584"/>
      <c r="C1017" s="224"/>
      <c r="D1017" s="587"/>
      <c r="E1017" s="587"/>
      <c r="F1017" s="456"/>
      <c r="G1017" s="456"/>
      <c r="H1017" s="456"/>
      <c r="I1017" s="456"/>
      <c r="J1017" s="456"/>
      <c r="K1017" s="456"/>
      <c r="L1017" s="456"/>
      <c r="M1017" s="456"/>
      <c r="N1017" s="456"/>
      <c r="O1017" s="456"/>
      <c r="P1017" s="456"/>
      <c r="Q1017" s="456"/>
      <c r="R1017" s="456"/>
      <c r="S1017" s="456"/>
      <c r="T1017" s="456"/>
      <c r="U1017" s="456"/>
      <c r="V1017" s="456"/>
      <c r="W1017" s="456"/>
      <c r="X1017" s="456"/>
      <c r="Y1017" s="456"/>
      <c r="Z1017" s="456"/>
      <c r="AA1017" s="456"/>
      <c r="AB1017" s="456"/>
      <c r="AC1017" s="456"/>
      <c r="AD1017" s="456"/>
      <c r="AE1017" s="457"/>
      <c r="AF1017" s="457"/>
      <c r="AG1017" s="457"/>
      <c r="AH1017" s="457"/>
      <c r="AI1017" s="457"/>
      <c r="AJ1017" s="457"/>
      <c r="AK1017" s="457"/>
      <c r="AL1017" s="457"/>
      <c r="AM1017" s="457"/>
      <c r="AN1017" s="457"/>
      <c r="AO1017" s="458"/>
      <c r="AQ1017" s="84" t="s">
        <v>395</v>
      </c>
      <c r="AU1017" s="459" t="str">
        <f t="shared" ca="1" si="197"/>
        <v>AN</v>
      </c>
      <c r="AV1017" s="459">
        <f t="shared" si="200"/>
        <v>983</v>
      </c>
      <c r="AW1017" s="259" t="str">
        <f t="shared" ca="1" si="198"/>
        <v>AN983</v>
      </c>
      <c r="AX1017" s="268">
        <f t="shared" si="195"/>
        <v>7</v>
      </c>
      <c r="AY1017" s="259" t="str">
        <f t="shared" ca="1" si="194"/>
        <v>8. Ownership - Capital Costs</v>
      </c>
      <c r="AZ1017" s="268" t="s">
        <v>1214</v>
      </c>
      <c r="BA1017" s="259" t="s">
        <v>1264</v>
      </c>
      <c r="BB1017" s="259">
        <v>2054</v>
      </c>
      <c r="BC1017" s="259" t="str">
        <f t="shared" ca="1" si="199"/>
        <v>7_AN983_Turbine_refurbishments_2054</v>
      </c>
      <c r="BD1017" s="259" t="s">
        <v>540</v>
      </c>
      <c r="BE1017" s="259"/>
      <c r="BF1017" s="268" t="str">
        <f t="shared" si="196"/>
        <v>&gt;=0</v>
      </c>
      <c r="BG1017" s="268" t="s">
        <v>85</v>
      </c>
      <c r="BH1017" s="268" t="s">
        <v>85</v>
      </c>
    </row>
    <row r="1018" spans="1:60" ht="13.5" hidden="1" customHeight="1" thickBot="1">
      <c r="A1018" s="185"/>
      <c r="B1018" s="584"/>
      <c r="C1018" s="224"/>
      <c r="D1018" s="587"/>
      <c r="E1018" s="587"/>
      <c r="F1018" s="456"/>
      <c r="G1018" s="456"/>
      <c r="H1018" s="456"/>
      <c r="I1018" s="456"/>
      <c r="J1018" s="456"/>
      <c r="K1018" s="456"/>
      <c r="L1018" s="456"/>
      <c r="M1018" s="456"/>
      <c r="N1018" s="456"/>
      <c r="O1018" s="456"/>
      <c r="P1018" s="456"/>
      <c r="Q1018" s="456"/>
      <c r="R1018" s="456"/>
      <c r="S1018" s="456"/>
      <c r="T1018" s="456"/>
      <c r="U1018" s="456"/>
      <c r="V1018" s="456"/>
      <c r="W1018" s="456"/>
      <c r="X1018" s="456"/>
      <c r="Y1018" s="456"/>
      <c r="Z1018" s="456"/>
      <c r="AA1018" s="456"/>
      <c r="AB1018" s="456"/>
      <c r="AC1018" s="456"/>
      <c r="AD1018" s="456"/>
      <c r="AE1018" s="457"/>
      <c r="AF1018" s="457"/>
      <c r="AG1018" s="457"/>
      <c r="AH1018" s="457"/>
      <c r="AI1018" s="457"/>
      <c r="AJ1018" s="457"/>
      <c r="AK1018" s="457"/>
      <c r="AL1018" s="457"/>
      <c r="AM1018" s="457"/>
      <c r="AN1018" s="457"/>
      <c r="AO1018" s="458"/>
      <c r="AQ1018" s="84" t="s">
        <v>395</v>
      </c>
      <c r="AU1018" s="459" t="str">
        <f t="shared" ca="1" si="197"/>
        <v>AO</v>
      </c>
      <c r="AV1018" s="459">
        <f t="shared" si="200"/>
        <v>983</v>
      </c>
      <c r="AW1018" s="259" t="str">
        <f t="shared" ca="1" si="198"/>
        <v>AO983</v>
      </c>
      <c r="AX1018" s="268">
        <v>7</v>
      </c>
      <c r="AY1018" s="259" t="str">
        <f t="shared" ca="1" si="194"/>
        <v>8. Ownership - Capital Costs</v>
      </c>
      <c r="AZ1018" s="268" t="s">
        <v>1214</v>
      </c>
      <c r="BA1018" s="259" t="s">
        <v>1264</v>
      </c>
      <c r="BB1018" s="259" t="s">
        <v>1216</v>
      </c>
      <c r="BC1018" s="259" t="str">
        <f t="shared" ca="1" si="199"/>
        <v>7_AO983_Turbine_refurbishments_Additional_Info</v>
      </c>
      <c r="BD1018" s="268" t="s">
        <v>223</v>
      </c>
      <c r="BE1018" s="268">
        <v>100</v>
      </c>
      <c r="BG1018" s="268" t="s">
        <v>85</v>
      </c>
      <c r="BH1018" s="268" t="s">
        <v>85</v>
      </c>
    </row>
    <row r="1019" spans="1:60" ht="13.5" hidden="1" customHeight="1" thickBot="1">
      <c r="A1019" s="185">
        <f>+A983+1</f>
        <v>32</v>
      </c>
      <c r="B1019" s="584"/>
      <c r="C1019" s="224" t="s">
        <v>1265</v>
      </c>
      <c r="D1019" s="587" t="s">
        <v>1213</v>
      </c>
      <c r="E1019" s="587"/>
      <c r="F1019" s="441"/>
      <c r="G1019" s="441"/>
      <c r="H1019" s="441"/>
      <c r="I1019" s="441"/>
      <c r="J1019" s="441"/>
      <c r="K1019" s="441"/>
      <c r="L1019" s="441"/>
      <c r="M1019" s="441"/>
      <c r="N1019" s="441"/>
      <c r="O1019" s="441"/>
      <c r="P1019" s="441"/>
      <c r="Q1019" s="441"/>
      <c r="R1019" s="441"/>
      <c r="S1019" s="441"/>
      <c r="T1019" s="441"/>
      <c r="U1019" s="441"/>
      <c r="V1019" s="441"/>
      <c r="W1019" s="441"/>
      <c r="X1019" s="441"/>
      <c r="Y1019" s="441"/>
      <c r="Z1019" s="441"/>
      <c r="AA1019" s="441"/>
      <c r="AB1019" s="441"/>
      <c r="AC1019" s="441"/>
      <c r="AD1019" s="441"/>
      <c r="AE1019" s="442"/>
      <c r="AF1019" s="442"/>
      <c r="AG1019" s="442"/>
      <c r="AH1019" s="442"/>
      <c r="AI1019" s="442"/>
      <c r="AJ1019" s="442"/>
      <c r="AK1019" s="442"/>
      <c r="AL1019" s="442"/>
      <c r="AM1019" s="442"/>
      <c r="AN1019" s="442"/>
      <c r="AO1019" s="227"/>
      <c r="AS1019" s="84" t="s">
        <v>42</v>
      </c>
      <c r="AT1019" s="460" t="str">
        <f ca="1">SUBSTITUTE(CELL("address",F1019),"$","")</f>
        <v>F1019</v>
      </c>
      <c r="AU1019" s="461" t="str">
        <f ca="1">CHAR(CODE(AT1019))</f>
        <v>F</v>
      </c>
      <c r="AV1019" s="461">
        <f>ROW(AT1019)</f>
        <v>1019</v>
      </c>
      <c r="AW1019" s="462" t="str">
        <f ca="1">CONCATENATE(AU1019&amp;AV1019)</f>
        <v>F1019</v>
      </c>
      <c r="AX1019" s="455">
        <f t="shared" ref="AX1019:AX1053" si="201">$AX$5</f>
        <v>7</v>
      </c>
      <c r="AY1019" s="462" t="str">
        <f t="shared" ca="1" si="194"/>
        <v>8. Ownership - Capital Costs</v>
      </c>
      <c r="AZ1019" s="455" t="s">
        <v>1214</v>
      </c>
      <c r="BA1019" s="462" t="s">
        <v>1266</v>
      </c>
      <c r="BB1019" s="462">
        <v>2020</v>
      </c>
      <c r="BC1019" s="462" t="str">
        <f ca="1">AX1019&amp;"_"&amp;AW1019&amp;"_"&amp;BA1019&amp;"_"&amp;BB1019</f>
        <v>7_F1019_Plant_upgrades_2020</v>
      </c>
      <c r="BD1019" s="462" t="s">
        <v>540</v>
      </c>
      <c r="BE1019" s="462"/>
      <c r="BF1019" s="455" t="str">
        <f t="shared" ref="BF1019:BF1053" si="202">"&gt;=0"</f>
        <v>&gt;=0</v>
      </c>
      <c r="BG1019" s="455" t="s">
        <v>85</v>
      </c>
      <c r="BH1019" s="455" t="s">
        <v>85</v>
      </c>
    </row>
    <row r="1020" spans="1:60" ht="13" hidden="1" customHeight="1">
      <c r="A1020" s="185"/>
      <c r="B1020" s="145"/>
      <c r="C1020" s="145"/>
      <c r="D1020" s="588"/>
      <c r="E1020" s="588"/>
      <c r="F1020" s="465"/>
      <c r="G1020" s="465"/>
      <c r="H1020" s="465"/>
      <c r="I1020" s="465"/>
      <c r="J1020" s="465"/>
      <c r="K1020" s="465"/>
      <c r="L1020" s="465"/>
      <c r="M1020" s="465"/>
      <c r="N1020" s="465"/>
      <c r="O1020" s="465"/>
      <c r="P1020" s="465"/>
      <c r="Q1020" s="465"/>
      <c r="R1020" s="465"/>
      <c r="S1020" s="465"/>
      <c r="T1020" s="465"/>
      <c r="U1020" s="465"/>
      <c r="V1020" s="465"/>
      <c r="W1020" s="465"/>
      <c r="X1020" s="465"/>
      <c r="Y1020" s="465"/>
      <c r="Z1020" s="465"/>
      <c r="AA1020" s="465"/>
      <c r="AB1020" s="465"/>
      <c r="AC1020" s="465"/>
      <c r="AD1020" s="465"/>
      <c r="AE1020" s="465"/>
      <c r="AF1020" s="465"/>
      <c r="AG1020" s="465"/>
      <c r="AH1020" s="465"/>
      <c r="AI1020" s="465"/>
      <c r="AJ1020" s="465"/>
      <c r="AK1020" s="465"/>
      <c r="AL1020" s="465"/>
      <c r="AM1020" s="465"/>
      <c r="AN1020" s="465"/>
      <c r="AO1020" s="466"/>
      <c r="AQ1020" s="84" t="s">
        <v>395</v>
      </c>
      <c r="AU1020" s="459" t="str">
        <f t="shared" ref="AU1020:AU1054" ca="1" si="203">IF(AU1019="Z","AA",IF(LEN(AU1019)=1,CHAR(CODE(AU1019)+1),IF(RIGHT(AU1019,1)="Z",CHAR(CODE(LEFT(AU1019,1))+1),LEFT(AU1019,1))&amp;CHAR(65+MOD(CODE(RIGHT(AU1019,1))+1-65,26))))</f>
        <v>G</v>
      </c>
      <c r="AV1020" s="459">
        <f>AV1019</f>
        <v>1019</v>
      </c>
      <c r="AW1020" s="259" t="str">
        <f t="shared" ref="AW1020:AW1054" ca="1" si="204">CONCATENATE(AU1020&amp;AV1020)</f>
        <v>G1019</v>
      </c>
      <c r="AX1020" s="268">
        <f t="shared" si="201"/>
        <v>7</v>
      </c>
      <c r="AY1020" s="259" t="str">
        <f t="shared" ca="1" si="194"/>
        <v>8. Ownership - Capital Costs</v>
      </c>
      <c r="AZ1020" s="268" t="s">
        <v>1214</v>
      </c>
      <c r="BA1020" s="259" t="s">
        <v>1266</v>
      </c>
      <c r="BB1020" s="259">
        <v>2021</v>
      </c>
      <c r="BC1020" s="259" t="str">
        <f t="shared" ref="BC1020:BC1054" ca="1" si="205">AX1020&amp;"_"&amp;AW1020&amp;"_"&amp;BA1020&amp;"_"&amp;BB1020</f>
        <v>7_G1019_Plant_upgrades_2021</v>
      </c>
      <c r="BD1020" s="259" t="s">
        <v>540</v>
      </c>
      <c r="BE1020" s="259"/>
      <c r="BF1020" s="268" t="str">
        <f t="shared" si="202"/>
        <v>&gt;=0</v>
      </c>
      <c r="BG1020" s="268" t="s">
        <v>85</v>
      </c>
      <c r="BH1020" s="268" t="s">
        <v>85</v>
      </c>
    </row>
    <row r="1021" spans="1:60" ht="13" hidden="1" customHeight="1">
      <c r="A1021" s="185"/>
      <c r="B1021" s="145"/>
      <c r="C1021" s="145"/>
      <c r="D1021" s="588"/>
      <c r="E1021" s="588"/>
      <c r="F1021" s="465"/>
      <c r="G1021" s="465"/>
      <c r="H1021" s="465"/>
      <c r="I1021" s="465"/>
      <c r="J1021" s="465"/>
      <c r="K1021" s="465"/>
      <c r="L1021" s="465"/>
      <c r="M1021" s="465"/>
      <c r="N1021" s="465"/>
      <c r="O1021" s="465"/>
      <c r="P1021" s="465"/>
      <c r="Q1021" s="465"/>
      <c r="R1021" s="465"/>
      <c r="S1021" s="465"/>
      <c r="T1021" s="465"/>
      <c r="U1021" s="465"/>
      <c r="V1021" s="465"/>
      <c r="W1021" s="465"/>
      <c r="X1021" s="465"/>
      <c r="Y1021" s="465"/>
      <c r="Z1021" s="465"/>
      <c r="AA1021" s="465"/>
      <c r="AB1021" s="465"/>
      <c r="AC1021" s="465"/>
      <c r="AD1021" s="465"/>
      <c r="AE1021" s="465"/>
      <c r="AF1021" s="465"/>
      <c r="AG1021" s="465"/>
      <c r="AH1021" s="465"/>
      <c r="AI1021" s="465"/>
      <c r="AJ1021" s="465"/>
      <c r="AK1021" s="465"/>
      <c r="AL1021" s="465"/>
      <c r="AM1021" s="465"/>
      <c r="AN1021" s="465"/>
      <c r="AO1021" s="466"/>
      <c r="AQ1021" s="84" t="s">
        <v>395</v>
      </c>
      <c r="AU1021" s="459" t="str">
        <f t="shared" ca="1" si="203"/>
        <v>H</v>
      </c>
      <c r="AV1021" s="459">
        <f t="shared" ref="AV1021:AV1054" si="206">AV1020</f>
        <v>1019</v>
      </c>
      <c r="AW1021" s="259" t="str">
        <f t="shared" ca="1" si="204"/>
        <v>H1019</v>
      </c>
      <c r="AX1021" s="268">
        <f t="shared" si="201"/>
        <v>7</v>
      </c>
      <c r="AY1021" s="259" t="str">
        <f t="shared" ca="1" si="194"/>
        <v>8. Ownership - Capital Costs</v>
      </c>
      <c r="AZ1021" s="268" t="s">
        <v>1214</v>
      </c>
      <c r="BA1021" s="259" t="s">
        <v>1266</v>
      </c>
      <c r="BB1021" s="259">
        <v>2022</v>
      </c>
      <c r="BC1021" s="259" t="str">
        <f t="shared" ca="1" si="205"/>
        <v>7_H1019_Plant_upgrades_2022</v>
      </c>
      <c r="BD1021" s="259" t="s">
        <v>540</v>
      </c>
      <c r="BE1021" s="259"/>
      <c r="BF1021" s="268" t="str">
        <f t="shared" si="202"/>
        <v>&gt;=0</v>
      </c>
      <c r="BG1021" s="268" t="s">
        <v>85</v>
      </c>
      <c r="BH1021" s="268" t="s">
        <v>85</v>
      </c>
    </row>
    <row r="1022" spans="1:60" ht="13" hidden="1" customHeight="1">
      <c r="A1022" s="185"/>
      <c r="B1022" s="145"/>
      <c r="C1022" s="145"/>
      <c r="D1022" s="588"/>
      <c r="E1022" s="588"/>
      <c r="F1022" s="465"/>
      <c r="G1022" s="465"/>
      <c r="H1022" s="465"/>
      <c r="I1022" s="465"/>
      <c r="J1022" s="465"/>
      <c r="K1022" s="465"/>
      <c r="L1022" s="465"/>
      <c r="M1022" s="465"/>
      <c r="N1022" s="465"/>
      <c r="O1022" s="465"/>
      <c r="P1022" s="465"/>
      <c r="Q1022" s="465"/>
      <c r="R1022" s="465"/>
      <c r="S1022" s="465"/>
      <c r="T1022" s="465"/>
      <c r="U1022" s="465"/>
      <c r="V1022" s="465"/>
      <c r="W1022" s="465"/>
      <c r="X1022" s="465"/>
      <c r="Y1022" s="465"/>
      <c r="Z1022" s="465"/>
      <c r="AA1022" s="465"/>
      <c r="AB1022" s="465"/>
      <c r="AC1022" s="465"/>
      <c r="AD1022" s="465"/>
      <c r="AE1022" s="465"/>
      <c r="AF1022" s="465"/>
      <c r="AG1022" s="465"/>
      <c r="AH1022" s="465"/>
      <c r="AI1022" s="465"/>
      <c r="AJ1022" s="465"/>
      <c r="AK1022" s="465"/>
      <c r="AL1022" s="465"/>
      <c r="AM1022" s="465"/>
      <c r="AN1022" s="465"/>
      <c r="AO1022" s="466"/>
      <c r="AQ1022" s="84" t="s">
        <v>395</v>
      </c>
      <c r="AU1022" s="459" t="str">
        <f t="shared" ca="1" si="203"/>
        <v>I</v>
      </c>
      <c r="AV1022" s="459">
        <f t="shared" si="206"/>
        <v>1019</v>
      </c>
      <c r="AW1022" s="259" t="str">
        <f t="shared" ca="1" si="204"/>
        <v>I1019</v>
      </c>
      <c r="AX1022" s="268">
        <f t="shared" si="201"/>
        <v>7</v>
      </c>
      <c r="AY1022" s="259" t="str">
        <f t="shared" ca="1" si="194"/>
        <v>8. Ownership - Capital Costs</v>
      </c>
      <c r="AZ1022" s="268" t="s">
        <v>1214</v>
      </c>
      <c r="BA1022" s="259" t="s">
        <v>1266</v>
      </c>
      <c r="BB1022" s="259">
        <v>2023</v>
      </c>
      <c r="BC1022" s="259" t="str">
        <f t="shared" ca="1" si="205"/>
        <v>7_I1019_Plant_upgrades_2023</v>
      </c>
      <c r="BD1022" s="259" t="s">
        <v>540</v>
      </c>
      <c r="BE1022" s="259"/>
      <c r="BF1022" s="268" t="str">
        <f t="shared" si="202"/>
        <v>&gt;=0</v>
      </c>
      <c r="BG1022" s="268" t="s">
        <v>85</v>
      </c>
      <c r="BH1022" s="268" t="s">
        <v>85</v>
      </c>
    </row>
    <row r="1023" spans="1:60" ht="13" hidden="1" customHeight="1">
      <c r="A1023" s="185"/>
      <c r="B1023" s="145"/>
      <c r="C1023" s="145"/>
      <c r="D1023" s="588"/>
      <c r="E1023" s="588"/>
      <c r="F1023" s="465"/>
      <c r="G1023" s="465"/>
      <c r="H1023" s="465"/>
      <c r="I1023" s="465"/>
      <c r="J1023" s="465"/>
      <c r="K1023" s="465"/>
      <c r="L1023" s="465"/>
      <c r="M1023" s="465"/>
      <c r="N1023" s="465"/>
      <c r="O1023" s="465"/>
      <c r="P1023" s="465"/>
      <c r="Q1023" s="465"/>
      <c r="R1023" s="465"/>
      <c r="S1023" s="465"/>
      <c r="T1023" s="465"/>
      <c r="U1023" s="465"/>
      <c r="V1023" s="465"/>
      <c r="W1023" s="465"/>
      <c r="X1023" s="465"/>
      <c r="Y1023" s="465"/>
      <c r="Z1023" s="465"/>
      <c r="AA1023" s="465"/>
      <c r="AB1023" s="465"/>
      <c r="AC1023" s="465"/>
      <c r="AD1023" s="465"/>
      <c r="AE1023" s="465"/>
      <c r="AF1023" s="465"/>
      <c r="AG1023" s="465"/>
      <c r="AH1023" s="465"/>
      <c r="AI1023" s="465"/>
      <c r="AJ1023" s="465"/>
      <c r="AK1023" s="465"/>
      <c r="AL1023" s="465"/>
      <c r="AM1023" s="465"/>
      <c r="AN1023" s="465"/>
      <c r="AO1023" s="466"/>
      <c r="AQ1023" s="84" t="s">
        <v>395</v>
      </c>
      <c r="AU1023" s="459" t="str">
        <f t="shared" ca="1" si="203"/>
        <v>J</v>
      </c>
      <c r="AV1023" s="459">
        <f t="shared" si="206"/>
        <v>1019</v>
      </c>
      <c r="AW1023" s="259" t="str">
        <f t="shared" ca="1" si="204"/>
        <v>J1019</v>
      </c>
      <c r="AX1023" s="268">
        <f t="shared" si="201"/>
        <v>7</v>
      </c>
      <c r="AY1023" s="259" t="str">
        <f t="shared" ca="1" si="194"/>
        <v>8. Ownership - Capital Costs</v>
      </c>
      <c r="AZ1023" s="268" t="s">
        <v>1214</v>
      </c>
      <c r="BA1023" s="259" t="s">
        <v>1266</v>
      </c>
      <c r="BB1023" s="259">
        <v>2024</v>
      </c>
      <c r="BC1023" s="259" t="str">
        <f t="shared" ca="1" si="205"/>
        <v>7_J1019_Plant_upgrades_2024</v>
      </c>
      <c r="BD1023" s="259" t="s">
        <v>540</v>
      </c>
      <c r="BE1023" s="259"/>
      <c r="BF1023" s="268" t="str">
        <f t="shared" si="202"/>
        <v>&gt;=0</v>
      </c>
      <c r="BG1023" s="268" t="s">
        <v>85</v>
      </c>
      <c r="BH1023" s="268" t="s">
        <v>85</v>
      </c>
    </row>
    <row r="1024" spans="1:60" ht="13" hidden="1" customHeight="1">
      <c r="A1024" s="185"/>
      <c r="B1024" s="145"/>
      <c r="C1024" s="145"/>
      <c r="D1024" s="588"/>
      <c r="E1024" s="588"/>
      <c r="F1024" s="465"/>
      <c r="G1024" s="465"/>
      <c r="H1024" s="465"/>
      <c r="I1024" s="465"/>
      <c r="J1024" s="465"/>
      <c r="K1024" s="465"/>
      <c r="L1024" s="465"/>
      <c r="M1024" s="465"/>
      <c r="N1024" s="465"/>
      <c r="O1024" s="465"/>
      <c r="P1024" s="465"/>
      <c r="Q1024" s="465"/>
      <c r="R1024" s="465"/>
      <c r="S1024" s="465"/>
      <c r="T1024" s="465"/>
      <c r="U1024" s="465"/>
      <c r="V1024" s="465"/>
      <c r="W1024" s="465"/>
      <c r="X1024" s="465"/>
      <c r="Y1024" s="465"/>
      <c r="Z1024" s="465"/>
      <c r="AA1024" s="465"/>
      <c r="AB1024" s="465"/>
      <c r="AC1024" s="465"/>
      <c r="AD1024" s="465"/>
      <c r="AE1024" s="465"/>
      <c r="AF1024" s="465"/>
      <c r="AG1024" s="465"/>
      <c r="AH1024" s="465"/>
      <c r="AI1024" s="465"/>
      <c r="AJ1024" s="465"/>
      <c r="AK1024" s="465"/>
      <c r="AL1024" s="465"/>
      <c r="AM1024" s="465"/>
      <c r="AN1024" s="465"/>
      <c r="AO1024" s="466"/>
      <c r="AQ1024" s="84" t="s">
        <v>395</v>
      </c>
      <c r="AU1024" s="459" t="str">
        <f t="shared" ca="1" si="203"/>
        <v>K</v>
      </c>
      <c r="AV1024" s="459">
        <f t="shared" si="206"/>
        <v>1019</v>
      </c>
      <c r="AW1024" s="259" t="str">
        <f t="shared" ca="1" si="204"/>
        <v>K1019</v>
      </c>
      <c r="AX1024" s="268">
        <f t="shared" si="201"/>
        <v>7</v>
      </c>
      <c r="AY1024" s="259" t="str">
        <f t="shared" ca="1" si="194"/>
        <v>8. Ownership - Capital Costs</v>
      </c>
      <c r="AZ1024" s="268" t="s">
        <v>1214</v>
      </c>
      <c r="BA1024" s="259" t="s">
        <v>1266</v>
      </c>
      <c r="BB1024" s="259">
        <v>2025</v>
      </c>
      <c r="BC1024" s="259" t="str">
        <f t="shared" ca="1" si="205"/>
        <v>7_K1019_Plant_upgrades_2025</v>
      </c>
      <c r="BD1024" s="259" t="s">
        <v>540</v>
      </c>
      <c r="BE1024" s="259"/>
      <c r="BF1024" s="268" t="str">
        <f t="shared" si="202"/>
        <v>&gt;=0</v>
      </c>
      <c r="BG1024" s="268" t="s">
        <v>85</v>
      </c>
      <c r="BH1024" s="268" t="s">
        <v>85</v>
      </c>
    </row>
    <row r="1025" spans="1:60" ht="13" hidden="1" customHeight="1">
      <c r="A1025" s="185"/>
      <c r="B1025" s="145"/>
      <c r="C1025" s="145"/>
      <c r="D1025" s="588"/>
      <c r="E1025" s="588"/>
      <c r="F1025" s="465"/>
      <c r="G1025" s="465"/>
      <c r="H1025" s="465"/>
      <c r="I1025" s="465"/>
      <c r="J1025" s="465"/>
      <c r="K1025" s="465"/>
      <c r="L1025" s="465"/>
      <c r="M1025" s="465"/>
      <c r="N1025" s="465"/>
      <c r="O1025" s="465"/>
      <c r="P1025" s="465"/>
      <c r="Q1025" s="465"/>
      <c r="R1025" s="465"/>
      <c r="S1025" s="465"/>
      <c r="T1025" s="465"/>
      <c r="U1025" s="465"/>
      <c r="V1025" s="465"/>
      <c r="W1025" s="465"/>
      <c r="X1025" s="465"/>
      <c r="Y1025" s="465"/>
      <c r="Z1025" s="465"/>
      <c r="AA1025" s="465"/>
      <c r="AB1025" s="465"/>
      <c r="AC1025" s="465"/>
      <c r="AD1025" s="465"/>
      <c r="AE1025" s="465"/>
      <c r="AF1025" s="465"/>
      <c r="AG1025" s="465"/>
      <c r="AH1025" s="465"/>
      <c r="AI1025" s="465"/>
      <c r="AJ1025" s="465"/>
      <c r="AK1025" s="465"/>
      <c r="AL1025" s="465"/>
      <c r="AM1025" s="465"/>
      <c r="AN1025" s="465"/>
      <c r="AO1025" s="466"/>
      <c r="AQ1025" s="84" t="s">
        <v>395</v>
      </c>
      <c r="AU1025" s="459" t="str">
        <f t="shared" ca="1" si="203"/>
        <v>L</v>
      </c>
      <c r="AV1025" s="459">
        <f t="shared" si="206"/>
        <v>1019</v>
      </c>
      <c r="AW1025" s="259" t="str">
        <f t="shared" ca="1" si="204"/>
        <v>L1019</v>
      </c>
      <c r="AX1025" s="268">
        <f t="shared" si="201"/>
        <v>7</v>
      </c>
      <c r="AY1025" s="259" t="str">
        <f t="shared" ca="1" si="194"/>
        <v>8. Ownership - Capital Costs</v>
      </c>
      <c r="AZ1025" s="268" t="s">
        <v>1214</v>
      </c>
      <c r="BA1025" s="259" t="s">
        <v>1266</v>
      </c>
      <c r="BB1025" s="259">
        <v>2026</v>
      </c>
      <c r="BC1025" s="259" t="str">
        <f t="shared" ca="1" si="205"/>
        <v>7_L1019_Plant_upgrades_2026</v>
      </c>
      <c r="BD1025" s="259" t="s">
        <v>540</v>
      </c>
      <c r="BE1025" s="259"/>
      <c r="BF1025" s="268" t="str">
        <f t="shared" si="202"/>
        <v>&gt;=0</v>
      </c>
      <c r="BG1025" s="268" t="s">
        <v>85</v>
      </c>
      <c r="BH1025" s="268" t="s">
        <v>85</v>
      </c>
    </row>
    <row r="1026" spans="1:60" ht="13" hidden="1" customHeight="1">
      <c r="A1026" s="185"/>
      <c r="B1026" s="145"/>
      <c r="C1026" s="145"/>
      <c r="D1026" s="588"/>
      <c r="E1026" s="588"/>
      <c r="F1026" s="465"/>
      <c r="G1026" s="465"/>
      <c r="H1026" s="465"/>
      <c r="I1026" s="465"/>
      <c r="J1026" s="465"/>
      <c r="K1026" s="465"/>
      <c r="L1026" s="465"/>
      <c r="M1026" s="465"/>
      <c r="N1026" s="465"/>
      <c r="O1026" s="465"/>
      <c r="P1026" s="465"/>
      <c r="Q1026" s="465"/>
      <c r="R1026" s="465"/>
      <c r="S1026" s="465"/>
      <c r="T1026" s="465"/>
      <c r="U1026" s="465"/>
      <c r="V1026" s="465"/>
      <c r="W1026" s="465"/>
      <c r="X1026" s="465"/>
      <c r="Y1026" s="465"/>
      <c r="Z1026" s="465"/>
      <c r="AA1026" s="465"/>
      <c r="AB1026" s="465"/>
      <c r="AC1026" s="465"/>
      <c r="AD1026" s="465"/>
      <c r="AE1026" s="465"/>
      <c r="AF1026" s="465"/>
      <c r="AG1026" s="465"/>
      <c r="AH1026" s="465"/>
      <c r="AI1026" s="465"/>
      <c r="AJ1026" s="465"/>
      <c r="AK1026" s="465"/>
      <c r="AL1026" s="465"/>
      <c r="AM1026" s="465"/>
      <c r="AN1026" s="465"/>
      <c r="AO1026" s="466"/>
      <c r="AQ1026" s="84" t="s">
        <v>395</v>
      </c>
      <c r="AU1026" s="459" t="str">
        <f t="shared" ca="1" si="203"/>
        <v>M</v>
      </c>
      <c r="AV1026" s="459">
        <f t="shared" si="206"/>
        <v>1019</v>
      </c>
      <c r="AW1026" s="259" t="str">
        <f t="shared" ca="1" si="204"/>
        <v>M1019</v>
      </c>
      <c r="AX1026" s="268">
        <f t="shared" si="201"/>
        <v>7</v>
      </c>
      <c r="AY1026" s="259" t="str">
        <f t="shared" ca="1" si="194"/>
        <v>8. Ownership - Capital Costs</v>
      </c>
      <c r="AZ1026" s="268" t="s">
        <v>1214</v>
      </c>
      <c r="BA1026" s="259" t="s">
        <v>1266</v>
      </c>
      <c r="BB1026" s="259">
        <v>2027</v>
      </c>
      <c r="BC1026" s="259" t="str">
        <f t="shared" ca="1" si="205"/>
        <v>7_M1019_Plant_upgrades_2027</v>
      </c>
      <c r="BD1026" s="259" t="s">
        <v>540</v>
      </c>
      <c r="BE1026" s="259"/>
      <c r="BF1026" s="268" t="str">
        <f t="shared" si="202"/>
        <v>&gt;=0</v>
      </c>
      <c r="BG1026" s="268" t="s">
        <v>85</v>
      </c>
      <c r="BH1026" s="268" t="s">
        <v>85</v>
      </c>
    </row>
    <row r="1027" spans="1:60" ht="13" hidden="1" customHeight="1">
      <c r="A1027" s="185"/>
      <c r="B1027" s="145"/>
      <c r="C1027" s="145"/>
      <c r="D1027" s="588"/>
      <c r="E1027" s="588"/>
      <c r="F1027" s="465"/>
      <c r="G1027" s="465"/>
      <c r="H1027" s="465"/>
      <c r="I1027" s="465"/>
      <c r="J1027" s="465"/>
      <c r="K1027" s="465"/>
      <c r="L1027" s="465"/>
      <c r="M1027" s="465"/>
      <c r="N1027" s="465"/>
      <c r="O1027" s="465"/>
      <c r="P1027" s="465"/>
      <c r="Q1027" s="465"/>
      <c r="R1027" s="465"/>
      <c r="S1027" s="465"/>
      <c r="T1027" s="465"/>
      <c r="U1027" s="465"/>
      <c r="V1027" s="465"/>
      <c r="W1027" s="465"/>
      <c r="X1027" s="465"/>
      <c r="Y1027" s="465"/>
      <c r="Z1027" s="465"/>
      <c r="AA1027" s="465"/>
      <c r="AB1027" s="465"/>
      <c r="AC1027" s="465"/>
      <c r="AD1027" s="465"/>
      <c r="AE1027" s="465"/>
      <c r="AF1027" s="465"/>
      <c r="AG1027" s="465"/>
      <c r="AH1027" s="465"/>
      <c r="AI1027" s="465"/>
      <c r="AJ1027" s="465"/>
      <c r="AK1027" s="465"/>
      <c r="AL1027" s="465"/>
      <c r="AM1027" s="465"/>
      <c r="AN1027" s="465"/>
      <c r="AO1027" s="466"/>
      <c r="AQ1027" s="84" t="s">
        <v>395</v>
      </c>
      <c r="AU1027" s="459" t="str">
        <f t="shared" ca="1" si="203"/>
        <v>N</v>
      </c>
      <c r="AV1027" s="459">
        <f t="shared" si="206"/>
        <v>1019</v>
      </c>
      <c r="AW1027" s="259" t="str">
        <f t="shared" ca="1" si="204"/>
        <v>N1019</v>
      </c>
      <c r="AX1027" s="268">
        <f t="shared" si="201"/>
        <v>7</v>
      </c>
      <c r="AY1027" s="259" t="str">
        <f t="shared" ca="1" si="194"/>
        <v>8. Ownership - Capital Costs</v>
      </c>
      <c r="AZ1027" s="268" t="s">
        <v>1214</v>
      </c>
      <c r="BA1027" s="259" t="s">
        <v>1266</v>
      </c>
      <c r="BB1027" s="259">
        <v>2028</v>
      </c>
      <c r="BC1027" s="259" t="str">
        <f t="shared" ca="1" si="205"/>
        <v>7_N1019_Plant_upgrades_2028</v>
      </c>
      <c r="BD1027" s="259" t="s">
        <v>540</v>
      </c>
      <c r="BE1027" s="259"/>
      <c r="BF1027" s="268" t="str">
        <f t="shared" si="202"/>
        <v>&gt;=0</v>
      </c>
      <c r="BG1027" s="268" t="s">
        <v>85</v>
      </c>
      <c r="BH1027" s="268" t="s">
        <v>85</v>
      </c>
    </row>
    <row r="1028" spans="1:60" ht="13" hidden="1" customHeight="1">
      <c r="A1028" s="185"/>
      <c r="B1028" s="145"/>
      <c r="C1028" s="145"/>
      <c r="D1028" s="588"/>
      <c r="E1028" s="588"/>
      <c r="F1028" s="465"/>
      <c r="G1028" s="465"/>
      <c r="H1028" s="465"/>
      <c r="I1028" s="465"/>
      <c r="J1028" s="465"/>
      <c r="K1028" s="465"/>
      <c r="L1028" s="465"/>
      <c r="M1028" s="465"/>
      <c r="N1028" s="465"/>
      <c r="O1028" s="465"/>
      <c r="P1028" s="465"/>
      <c r="Q1028" s="465"/>
      <c r="R1028" s="465"/>
      <c r="S1028" s="465"/>
      <c r="T1028" s="465"/>
      <c r="U1028" s="465"/>
      <c r="V1028" s="465"/>
      <c r="W1028" s="465"/>
      <c r="X1028" s="465"/>
      <c r="Y1028" s="465"/>
      <c r="Z1028" s="465"/>
      <c r="AA1028" s="465"/>
      <c r="AB1028" s="465"/>
      <c r="AC1028" s="465"/>
      <c r="AD1028" s="465"/>
      <c r="AE1028" s="465"/>
      <c r="AF1028" s="465"/>
      <c r="AG1028" s="465"/>
      <c r="AH1028" s="465"/>
      <c r="AI1028" s="465"/>
      <c r="AJ1028" s="465"/>
      <c r="AK1028" s="465"/>
      <c r="AL1028" s="465"/>
      <c r="AM1028" s="465"/>
      <c r="AN1028" s="465"/>
      <c r="AO1028" s="466"/>
      <c r="AQ1028" s="84" t="s">
        <v>395</v>
      </c>
      <c r="AU1028" s="459" t="str">
        <f t="shared" ca="1" si="203"/>
        <v>O</v>
      </c>
      <c r="AV1028" s="459">
        <f t="shared" si="206"/>
        <v>1019</v>
      </c>
      <c r="AW1028" s="259" t="str">
        <f t="shared" ca="1" si="204"/>
        <v>O1019</v>
      </c>
      <c r="AX1028" s="268">
        <f t="shared" si="201"/>
        <v>7</v>
      </c>
      <c r="AY1028" s="259" t="str">
        <f t="shared" ca="1" si="194"/>
        <v>8. Ownership - Capital Costs</v>
      </c>
      <c r="AZ1028" s="268" t="s">
        <v>1214</v>
      </c>
      <c r="BA1028" s="259" t="s">
        <v>1266</v>
      </c>
      <c r="BB1028" s="259">
        <v>2029</v>
      </c>
      <c r="BC1028" s="259" t="str">
        <f t="shared" ca="1" si="205"/>
        <v>7_O1019_Plant_upgrades_2029</v>
      </c>
      <c r="BD1028" s="259" t="s">
        <v>540</v>
      </c>
      <c r="BE1028" s="259"/>
      <c r="BF1028" s="268" t="str">
        <f t="shared" si="202"/>
        <v>&gt;=0</v>
      </c>
      <c r="BG1028" s="268" t="s">
        <v>85</v>
      </c>
      <c r="BH1028" s="268" t="s">
        <v>85</v>
      </c>
    </row>
    <row r="1029" spans="1:60" ht="13" hidden="1" customHeight="1">
      <c r="A1029" s="185"/>
      <c r="B1029" s="145"/>
      <c r="C1029" s="145"/>
      <c r="D1029" s="588"/>
      <c r="E1029" s="588"/>
      <c r="F1029" s="465"/>
      <c r="G1029" s="465"/>
      <c r="H1029" s="465"/>
      <c r="I1029" s="465"/>
      <c r="J1029" s="465"/>
      <c r="K1029" s="465"/>
      <c r="L1029" s="465"/>
      <c r="M1029" s="465"/>
      <c r="N1029" s="465"/>
      <c r="O1029" s="465"/>
      <c r="P1029" s="465"/>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6"/>
      <c r="AQ1029" s="84" t="s">
        <v>395</v>
      </c>
      <c r="AU1029" s="459" t="str">
        <f t="shared" ca="1" si="203"/>
        <v>P</v>
      </c>
      <c r="AV1029" s="459">
        <f t="shared" si="206"/>
        <v>1019</v>
      </c>
      <c r="AW1029" s="259" t="str">
        <f t="shared" ca="1" si="204"/>
        <v>P1019</v>
      </c>
      <c r="AX1029" s="268">
        <f t="shared" si="201"/>
        <v>7</v>
      </c>
      <c r="AY1029" s="259" t="str">
        <f t="shared" ca="1" si="194"/>
        <v>8. Ownership - Capital Costs</v>
      </c>
      <c r="AZ1029" s="268" t="s">
        <v>1214</v>
      </c>
      <c r="BA1029" s="259" t="s">
        <v>1266</v>
      </c>
      <c r="BB1029" s="259">
        <v>2030</v>
      </c>
      <c r="BC1029" s="259" t="str">
        <f t="shared" ca="1" si="205"/>
        <v>7_P1019_Plant_upgrades_2030</v>
      </c>
      <c r="BD1029" s="259" t="s">
        <v>540</v>
      </c>
      <c r="BE1029" s="259"/>
      <c r="BF1029" s="268" t="str">
        <f t="shared" si="202"/>
        <v>&gt;=0</v>
      </c>
      <c r="BG1029" s="268" t="s">
        <v>85</v>
      </c>
      <c r="BH1029" s="268" t="s">
        <v>85</v>
      </c>
    </row>
    <row r="1030" spans="1:60" ht="13" hidden="1" customHeight="1">
      <c r="A1030" s="185"/>
      <c r="B1030" s="145"/>
      <c r="C1030" s="145"/>
      <c r="D1030" s="588"/>
      <c r="E1030" s="588"/>
      <c r="F1030" s="465"/>
      <c r="G1030" s="465"/>
      <c r="H1030" s="465"/>
      <c r="I1030" s="465"/>
      <c r="J1030" s="465"/>
      <c r="K1030" s="465"/>
      <c r="L1030" s="465"/>
      <c r="M1030" s="465"/>
      <c r="N1030" s="465"/>
      <c r="O1030" s="465"/>
      <c r="P1030" s="465"/>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6"/>
      <c r="AQ1030" s="84" t="s">
        <v>395</v>
      </c>
      <c r="AU1030" s="459" t="str">
        <f t="shared" ca="1" si="203"/>
        <v>Q</v>
      </c>
      <c r="AV1030" s="459">
        <f t="shared" si="206"/>
        <v>1019</v>
      </c>
      <c r="AW1030" s="259" t="str">
        <f t="shared" ca="1" si="204"/>
        <v>Q1019</v>
      </c>
      <c r="AX1030" s="268">
        <f t="shared" si="201"/>
        <v>7</v>
      </c>
      <c r="AY1030" s="259" t="str">
        <f t="shared" ca="1" si="194"/>
        <v>8. Ownership - Capital Costs</v>
      </c>
      <c r="AZ1030" s="268" t="s">
        <v>1214</v>
      </c>
      <c r="BA1030" s="259" t="s">
        <v>1266</v>
      </c>
      <c r="BB1030" s="259">
        <v>2031</v>
      </c>
      <c r="BC1030" s="259" t="str">
        <f t="shared" ca="1" si="205"/>
        <v>7_Q1019_Plant_upgrades_2031</v>
      </c>
      <c r="BD1030" s="259" t="s">
        <v>540</v>
      </c>
      <c r="BE1030" s="259"/>
      <c r="BF1030" s="268" t="str">
        <f t="shared" si="202"/>
        <v>&gt;=0</v>
      </c>
      <c r="BG1030" s="268" t="s">
        <v>85</v>
      </c>
      <c r="BH1030" s="268" t="s">
        <v>85</v>
      </c>
    </row>
    <row r="1031" spans="1:60" ht="13" hidden="1" customHeight="1">
      <c r="A1031" s="185"/>
      <c r="B1031" s="145"/>
      <c r="C1031" s="145"/>
      <c r="D1031" s="588"/>
      <c r="E1031" s="588"/>
      <c r="F1031" s="465"/>
      <c r="G1031" s="465"/>
      <c r="H1031" s="465"/>
      <c r="I1031" s="465"/>
      <c r="J1031" s="465"/>
      <c r="K1031" s="465"/>
      <c r="L1031" s="465"/>
      <c r="M1031" s="465"/>
      <c r="N1031" s="465"/>
      <c r="O1031" s="465"/>
      <c r="P1031" s="465"/>
      <c r="Q1031" s="465"/>
      <c r="R1031" s="465"/>
      <c r="S1031" s="465"/>
      <c r="T1031" s="465"/>
      <c r="U1031" s="465"/>
      <c r="V1031" s="465"/>
      <c r="W1031" s="465"/>
      <c r="X1031" s="465"/>
      <c r="Y1031" s="465"/>
      <c r="Z1031" s="465"/>
      <c r="AA1031" s="465"/>
      <c r="AB1031" s="465"/>
      <c r="AC1031" s="465"/>
      <c r="AD1031" s="465"/>
      <c r="AE1031" s="465"/>
      <c r="AF1031" s="465"/>
      <c r="AG1031" s="465"/>
      <c r="AH1031" s="465"/>
      <c r="AI1031" s="465"/>
      <c r="AJ1031" s="465"/>
      <c r="AK1031" s="465"/>
      <c r="AL1031" s="465"/>
      <c r="AM1031" s="465"/>
      <c r="AN1031" s="465"/>
      <c r="AO1031" s="466"/>
      <c r="AQ1031" s="84" t="s">
        <v>395</v>
      </c>
      <c r="AU1031" s="459" t="str">
        <f t="shared" ca="1" si="203"/>
        <v>R</v>
      </c>
      <c r="AV1031" s="459">
        <f t="shared" si="206"/>
        <v>1019</v>
      </c>
      <c r="AW1031" s="259" t="str">
        <f t="shared" ca="1" si="204"/>
        <v>R1019</v>
      </c>
      <c r="AX1031" s="268">
        <f t="shared" si="201"/>
        <v>7</v>
      </c>
      <c r="AY1031" s="259" t="str">
        <f t="shared" ref="AY1031:AY1054" ca="1" si="207">MID(CELL("filename",AX1031),FIND("]",CELL("filename",AX1031))+1,256)</f>
        <v>8. Ownership - Capital Costs</v>
      </c>
      <c r="AZ1031" s="268" t="s">
        <v>1214</v>
      </c>
      <c r="BA1031" s="259" t="s">
        <v>1266</v>
      </c>
      <c r="BB1031" s="259">
        <v>2032</v>
      </c>
      <c r="BC1031" s="259" t="str">
        <f t="shared" ca="1" si="205"/>
        <v>7_R1019_Plant_upgrades_2032</v>
      </c>
      <c r="BD1031" s="259" t="s">
        <v>540</v>
      </c>
      <c r="BE1031" s="259"/>
      <c r="BF1031" s="268" t="str">
        <f t="shared" si="202"/>
        <v>&gt;=0</v>
      </c>
      <c r="BG1031" s="268" t="s">
        <v>85</v>
      </c>
      <c r="BH1031" s="268" t="s">
        <v>85</v>
      </c>
    </row>
    <row r="1032" spans="1:60" ht="13" hidden="1" customHeight="1">
      <c r="A1032" s="185"/>
      <c r="B1032" s="145"/>
      <c r="C1032" s="145"/>
      <c r="D1032" s="588"/>
      <c r="E1032" s="588"/>
      <c r="F1032" s="465"/>
      <c r="G1032" s="465"/>
      <c r="H1032" s="465"/>
      <c r="I1032" s="465"/>
      <c r="J1032" s="465"/>
      <c r="K1032" s="465"/>
      <c r="L1032" s="465"/>
      <c r="M1032" s="465"/>
      <c r="N1032" s="465"/>
      <c r="O1032" s="465"/>
      <c r="P1032" s="465"/>
      <c r="Q1032" s="465"/>
      <c r="R1032" s="465"/>
      <c r="S1032" s="465"/>
      <c r="T1032" s="465"/>
      <c r="U1032" s="465"/>
      <c r="V1032" s="465"/>
      <c r="W1032" s="465"/>
      <c r="X1032" s="465"/>
      <c r="Y1032" s="465"/>
      <c r="Z1032" s="465"/>
      <c r="AA1032" s="465"/>
      <c r="AB1032" s="465"/>
      <c r="AC1032" s="465"/>
      <c r="AD1032" s="465"/>
      <c r="AE1032" s="465"/>
      <c r="AF1032" s="465"/>
      <c r="AG1032" s="465"/>
      <c r="AH1032" s="465"/>
      <c r="AI1032" s="465"/>
      <c r="AJ1032" s="465"/>
      <c r="AK1032" s="465"/>
      <c r="AL1032" s="465"/>
      <c r="AM1032" s="465"/>
      <c r="AN1032" s="465"/>
      <c r="AO1032" s="466"/>
      <c r="AQ1032" s="84" t="s">
        <v>395</v>
      </c>
      <c r="AU1032" s="459" t="str">
        <f t="shared" ca="1" si="203"/>
        <v>S</v>
      </c>
      <c r="AV1032" s="459">
        <f t="shared" si="206"/>
        <v>1019</v>
      </c>
      <c r="AW1032" s="259" t="str">
        <f t="shared" ca="1" si="204"/>
        <v>S1019</v>
      </c>
      <c r="AX1032" s="268">
        <f t="shared" si="201"/>
        <v>7</v>
      </c>
      <c r="AY1032" s="259" t="str">
        <f t="shared" ca="1" si="207"/>
        <v>8. Ownership - Capital Costs</v>
      </c>
      <c r="AZ1032" s="268" t="s">
        <v>1214</v>
      </c>
      <c r="BA1032" s="259" t="s">
        <v>1266</v>
      </c>
      <c r="BB1032" s="259">
        <v>2033</v>
      </c>
      <c r="BC1032" s="259" t="str">
        <f t="shared" ca="1" si="205"/>
        <v>7_S1019_Plant_upgrades_2033</v>
      </c>
      <c r="BD1032" s="259" t="s">
        <v>540</v>
      </c>
      <c r="BE1032" s="259"/>
      <c r="BF1032" s="268" t="str">
        <f t="shared" si="202"/>
        <v>&gt;=0</v>
      </c>
      <c r="BG1032" s="268" t="s">
        <v>85</v>
      </c>
      <c r="BH1032" s="268" t="s">
        <v>85</v>
      </c>
    </row>
    <row r="1033" spans="1:60" ht="13" hidden="1" customHeight="1">
      <c r="A1033" s="185"/>
      <c r="B1033" s="145"/>
      <c r="C1033" s="145"/>
      <c r="D1033" s="588"/>
      <c r="E1033" s="588"/>
      <c r="F1033" s="465"/>
      <c r="G1033" s="465"/>
      <c r="H1033" s="465"/>
      <c r="I1033" s="465"/>
      <c r="J1033" s="465"/>
      <c r="K1033" s="465"/>
      <c r="L1033" s="465"/>
      <c r="M1033" s="465"/>
      <c r="N1033" s="465"/>
      <c r="O1033" s="465"/>
      <c r="P1033" s="465"/>
      <c r="Q1033" s="465"/>
      <c r="R1033" s="465"/>
      <c r="S1033" s="465"/>
      <c r="T1033" s="465"/>
      <c r="U1033" s="465"/>
      <c r="V1033" s="465"/>
      <c r="W1033" s="465"/>
      <c r="X1033" s="465"/>
      <c r="Y1033" s="465"/>
      <c r="Z1033" s="465"/>
      <c r="AA1033" s="465"/>
      <c r="AB1033" s="465"/>
      <c r="AC1033" s="465"/>
      <c r="AD1033" s="465"/>
      <c r="AE1033" s="465"/>
      <c r="AF1033" s="465"/>
      <c r="AG1033" s="465"/>
      <c r="AH1033" s="465"/>
      <c r="AI1033" s="465"/>
      <c r="AJ1033" s="465"/>
      <c r="AK1033" s="465"/>
      <c r="AL1033" s="465"/>
      <c r="AM1033" s="465"/>
      <c r="AN1033" s="465"/>
      <c r="AO1033" s="466"/>
      <c r="AQ1033" s="84" t="s">
        <v>395</v>
      </c>
      <c r="AU1033" s="459" t="str">
        <f t="shared" ca="1" si="203"/>
        <v>T</v>
      </c>
      <c r="AV1033" s="459">
        <f t="shared" si="206"/>
        <v>1019</v>
      </c>
      <c r="AW1033" s="259" t="str">
        <f t="shared" ca="1" si="204"/>
        <v>T1019</v>
      </c>
      <c r="AX1033" s="268">
        <f t="shared" si="201"/>
        <v>7</v>
      </c>
      <c r="AY1033" s="259" t="str">
        <f t="shared" ca="1" si="207"/>
        <v>8. Ownership - Capital Costs</v>
      </c>
      <c r="AZ1033" s="268" t="s">
        <v>1214</v>
      </c>
      <c r="BA1033" s="259" t="s">
        <v>1266</v>
      </c>
      <c r="BB1033" s="259">
        <v>2034</v>
      </c>
      <c r="BC1033" s="259" t="str">
        <f t="shared" ca="1" si="205"/>
        <v>7_T1019_Plant_upgrades_2034</v>
      </c>
      <c r="BD1033" s="259" t="s">
        <v>540</v>
      </c>
      <c r="BE1033" s="259"/>
      <c r="BF1033" s="268" t="str">
        <f t="shared" si="202"/>
        <v>&gt;=0</v>
      </c>
      <c r="BG1033" s="268" t="s">
        <v>85</v>
      </c>
      <c r="BH1033" s="268" t="s">
        <v>85</v>
      </c>
    </row>
    <row r="1034" spans="1:60" ht="13" hidden="1" customHeight="1">
      <c r="A1034" s="185"/>
      <c r="B1034" s="145"/>
      <c r="C1034" s="145"/>
      <c r="D1034" s="588"/>
      <c r="E1034" s="588"/>
      <c r="F1034" s="465"/>
      <c r="G1034" s="465"/>
      <c r="H1034" s="465"/>
      <c r="I1034" s="465"/>
      <c r="J1034" s="465"/>
      <c r="K1034" s="465"/>
      <c r="L1034" s="465"/>
      <c r="M1034" s="465"/>
      <c r="N1034" s="465"/>
      <c r="O1034" s="465"/>
      <c r="P1034" s="465"/>
      <c r="Q1034" s="465"/>
      <c r="R1034" s="465"/>
      <c r="S1034" s="465"/>
      <c r="T1034" s="465"/>
      <c r="U1034" s="465"/>
      <c r="V1034" s="465"/>
      <c r="W1034" s="465"/>
      <c r="X1034" s="465"/>
      <c r="Y1034" s="465"/>
      <c r="Z1034" s="465"/>
      <c r="AA1034" s="465"/>
      <c r="AB1034" s="465"/>
      <c r="AC1034" s="465"/>
      <c r="AD1034" s="465"/>
      <c r="AE1034" s="465"/>
      <c r="AF1034" s="465"/>
      <c r="AG1034" s="465"/>
      <c r="AH1034" s="465"/>
      <c r="AI1034" s="465"/>
      <c r="AJ1034" s="465"/>
      <c r="AK1034" s="465"/>
      <c r="AL1034" s="465"/>
      <c r="AM1034" s="465"/>
      <c r="AN1034" s="465"/>
      <c r="AO1034" s="466"/>
      <c r="AQ1034" s="84" t="s">
        <v>395</v>
      </c>
      <c r="AU1034" s="459" t="str">
        <f t="shared" ca="1" si="203"/>
        <v>U</v>
      </c>
      <c r="AV1034" s="459">
        <f t="shared" si="206"/>
        <v>1019</v>
      </c>
      <c r="AW1034" s="259" t="str">
        <f t="shared" ca="1" si="204"/>
        <v>U1019</v>
      </c>
      <c r="AX1034" s="268">
        <f t="shared" si="201"/>
        <v>7</v>
      </c>
      <c r="AY1034" s="259" t="str">
        <f t="shared" ca="1" si="207"/>
        <v>8. Ownership - Capital Costs</v>
      </c>
      <c r="AZ1034" s="268" t="s">
        <v>1214</v>
      </c>
      <c r="BA1034" s="259" t="s">
        <v>1266</v>
      </c>
      <c r="BB1034" s="259">
        <v>2035</v>
      </c>
      <c r="BC1034" s="259" t="str">
        <f t="shared" ca="1" si="205"/>
        <v>7_U1019_Plant_upgrades_2035</v>
      </c>
      <c r="BD1034" s="259" t="s">
        <v>540</v>
      </c>
      <c r="BE1034" s="259"/>
      <c r="BF1034" s="268" t="str">
        <f t="shared" si="202"/>
        <v>&gt;=0</v>
      </c>
      <c r="BG1034" s="268" t="s">
        <v>85</v>
      </c>
      <c r="BH1034" s="268" t="s">
        <v>85</v>
      </c>
    </row>
    <row r="1035" spans="1:60" ht="13" hidden="1" customHeight="1">
      <c r="A1035" s="185"/>
      <c r="B1035" s="145"/>
      <c r="C1035" s="145"/>
      <c r="D1035" s="588"/>
      <c r="E1035" s="588"/>
      <c r="F1035" s="465"/>
      <c r="G1035" s="465"/>
      <c r="H1035" s="465"/>
      <c r="I1035" s="465"/>
      <c r="J1035" s="465"/>
      <c r="K1035" s="465"/>
      <c r="L1035" s="465"/>
      <c r="M1035" s="465"/>
      <c r="N1035" s="465"/>
      <c r="O1035" s="465"/>
      <c r="P1035" s="465"/>
      <c r="Q1035" s="465"/>
      <c r="R1035" s="465"/>
      <c r="S1035" s="465"/>
      <c r="T1035" s="465"/>
      <c r="U1035" s="465"/>
      <c r="V1035" s="465"/>
      <c r="W1035" s="465"/>
      <c r="X1035" s="465"/>
      <c r="Y1035" s="465"/>
      <c r="Z1035" s="465"/>
      <c r="AA1035" s="465"/>
      <c r="AB1035" s="465"/>
      <c r="AC1035" s="465"/>
      <c r="AD1035" s="465"/>
      <c r="AE1035" s="465"/>
      <c r="AF1035" s="465"/>
      <c r="AG1035" s="465"/>
      <c r="AH1035" s="465"/>
      <c r="AI1035" s="465"/>
      <c r="AJ1035" s="465"/>
      <c r="AK1035" s="465"/>
      <c r="AL1035" s="465"/>
      <c r="AM1035" s="465"/>
      <c r="AN1035" s="465"/>
      <c r="AO1035" s="466"/>
      <c r="AQ1035" s="84" t="s">
        <v>395</v>
      </c>
      <c r="AU1035" s="459" t="str">
        <f t="shared" ca="1" si="203"/>
        <v>V</v>
      </c>
      <c r="AV1035" s="459">
        <f t="shared" si="206"/>
        <v>1019</v>
      </c>
      <c r="AW1035" s="259" t="str">
        <f t="shared" ca="1" si="204"/>
        <v>V1019</v>
      </c>
      <c r="AX1035" s="268">
        <f t="shared" si="201"/>
        <v>7</v>
      </c>
      <c r="AY1035" s="259" t="str">
        <f t="shared" ca="1" si="207"/>
        <v>8. Ownership - Capital Costs</v>
      </c>
      <c r="AZ1035" s="268" t="s">
        <v>1214</v>
      </c>
      <c r="BA1035" s="259" t="s">
        <v>1266</v>
      </c>
      <c r="BB1035" s="259">
        <v>2036</v>
      </c>
      <c r="BC1035" s="259" t="str">
        <f t="shared" ca="1" si="205"/>
        <v>7_V1019_Plant_upgrades_2036</v>
      </c>
      <c r="BD1035" s="259" t="s">
        <v>540</v>
      </c>
      <c r="BE1035" s="259"/>
      <c r="BF1035" s="268" t="str">
        <f t="shared" si="202"/>
        <v>&gt;=0</v>
      </c>
      <c r="BG1035" s="268" t="s">
        <v>85</v>
      </c>
      <c r="BH1035" s="268" t="s">
        <v>85</v>
      </c>
    </row>
    <row r="1036" spans="1:60" ht="13" hidden="1" customHeight="1">
      <c r="A1036" s="185"/>
      <c r="B1036" s="145"/>
      <c r="C1036" s="145"/>
      <c r="D1036" s="588"/>
      <c r="E1036" s="588"/>
      <c r="F1036" s="465"/>
      <c r="G1036" s="465"/>
      <c r="H1036" s="465"/>
      <c r="I1036" s="465"/>
      <c r="J1036" s="465"/>
      <c r="K1036" s="465"/>
      <c r="L1036" s="465"/>
      <c r="M1036" s="465"/>
      <c r="N1036" s="465"/>
      <c r="O1036" s="465"/>
      <c r="P1036" s="465"/>
      <c r="Q1036" s="465"/>
      <c r="R1036" s="465"/>
      <c r="S1036" s="465"/>
      <c r="T1036" s="465"/>
      <c r="U1036" s="465"/>
      <c r="V1036" s="465"/>
      <c r="W1036" s="465"/>
      <c r="X1036" s="465"/>
      <c r="Y1036" s="465"/>
      <c r="Z1036" s="465"/>
      <c r="AA1036" s="465"/>
      <c r="AB1036" s="465"/>
      <c r="AC1036" s="465"/>
      <c r="AD1036" s="465"/>
      <c r="AE1036" s="465"/>
      <c r="AF1036" s="465"/>
      <c r="AG1036" s="465"/>
      <c r="AH1036" s="465"/>
      <c r="AI1036" s="465"/>
      <c r="AJ1036" s="465"/>
      <c r="AK1036" s="465"/>
      <c r="AL1036" s="465"/>
      <c r="AM1036" s="465"/>
      <c r="AN1036" s="465"/>
      <c r="AO1036" s="466"/>
      <c r="AQ1036" s="84" t="s">
        <v>395</v>
      </c>
      <c r="AU1036" s="459" t="str">
        <f t="shared" ca="1" si="203"/>
        <v>W</v>
      </c>
      <c r="AV1036" s="459">
        <f t="shared" si="206"/>
        <v>1019</v>
      </c>
      <c r="AW1036" s="259" t="str">
        <f t="shared" ca="1" si="204"/>
        <v>W1019</v>
      </c>
      <c r="AX1036" s="268">
        <f t="shared" si="201"/>
        <v>7</v>
      </c>
      <c r="AY1036" s="259" t="str">
        <f t="shared" ca="1" si="207"/>
        <v>8. Ownership - Capital Costs</v>
      </c>
      <c r="AZ1036" s="268" t="s">
        <v>1214</v>
      </c>
      <c r="BA1036" s="259" t="s">
        <v>1266</v>
      </c>
      <c r="BB1036" s="259">
        <v>2037</v>
      </c>
      <c r="BC1036" s="259" t="str">
        <f t="shared" ca="1" si="205"/>
        <v>7_W1019_Plant_upgrades_2037</v>
      </c>
      <c r="BD1036" s="259" t="s">
        <v>540</v>
      </c>
      <c r="BE1036" s="259"/>
      <c r="BF1036" s="268" t="str">
        <f t="shared" si="202"/>
        <v>&gt;=0</v>
      </c>
      <c r="BG1036" s="268" t="s">
        <v>85</v>
      </c>
      <c r="BH1036" s="268" t="s">
        <v>85</v>
      </c>
    </row>
    <row r="1037" spans="1:60" ht="13" hidden="1" customHeight="1">
      <c r="A1037" s="185"/>
      <c r="B1037" s="145"/>
      <c r="C1037" s="145"/>
      <c r="D1037" s="588"/>
      <c r="E1037" s="588"/>
      <c r="F1037" s="465"/>
      <c r="G1037" s="465"/>
      <c r="H1037" s="465"/>
      <c r="I1037" s="465"/>
      <c r="J1037" s="465"/>
      <c r="K1037" s="465"/>
      <c r="L1037" s="465"/>
      <c r="M1037" s="465"/>
      <c r="N1037" s="465"/>
      <c r="O1037" s="465"/>
      <c r="P1037" s="465"/>
      <c r="Q1037" s="465"/>
      <c r="R1037" s="465"/>
      <c r="S1037" s="465"/>
      <c r="T1037" s="465"/>
      <c r="U1037" s="465"/>
      <c r="V1037" s="465"/>
      <c r="W1037" s="465"/>
      <c r="X1037" s="465"/>
      <c r="Y1037" s="465"/>
      <c r="Z1037" s="465"/>
      <c r="AA1037" s="465"/>
      <c r="AB1037" s="465"/>
      <c r="AC1037" s="465"/>
      <c r="AD1037" s="465"/>
      <c r="AE1037" s="465"/>
      <c r="AF1037" s="465"/>
      <c r="AG1037" s="465"/>
      <c r="AH1037" s="465"/>
      <c r="AI1037" s="465"/>
      <c r="AJ1037" s="465"/>
      <c r="AK1037" s="465"/>
      <c r="AL1037" s="465"/>
      <c r="AM1037" s="465"/>
      <c r="AN1037" s="465"/>
      <c r="AO1037" s="466"/>
      <c r="AQ1037" s="84" t="s">
        <v>395</v>
      </c>
      <c r="AU1037" s="459" t="str">
        <f t="shared" ca="1" si="203"/>
        <v>X</v>
      </c>
      <c r="AV1037" s="459">
        <f t="shared" si="206"/>
        <v>1019</v>
      </c>
      <c r="AW1037" s="259" t="str">
        <f t="shared" ca="1" si="204"/>
        <v>X1019</v>
      </c>
      <c r="AX1037" s="268">
        <f t="shared" si="201"/>
        <v>7</v>
      </c>
      <c r="AY1037" s="259" t="str">
        <f t="shared" ca="1" si="207"/>
        <v>8. Ownership - Capital Costs</v>
      </c>
      <c r="AZ1037" s="268" t="s">
        <v>1214</v>
      </c>
      <c r="BA1037" s="259" t="s">
        <v>1266</v>
      </c>
      <c r="BB1037" s="259">
        <v>2038</v>
      </c>
      <c r="BC1037" s="259" t="str">
        <f t="shared" ca="1" si="205"/>
        <v>7_X1019_Plant_upgrades_2038</v>
      </c>
      <c r="BD1037" s="259" t="s">
        <v>540</v>
      </c>
      <c r="BE1037" s="259"/>
      <c r="BF1037" s="268" t="str">
        <f t="shared" si="202"/>
        <v>&gt;=0</v>
      </c>
      <c r="BG1037" s="268" t="s">
        <v>85</v>
      </c>
      <c r="BH1037" s="268" t="s">
        <v>85</v>
      </c>
    </row>
    <row r="1038" spans="1:60" ht="13" hidden="1" customHeight="1">
      <c r="A1038" s="185"/>
      <c r="B1038" s="145"/>
      <c r="C1038" s="145"/>
      <c r="D1038" s="588"/>
      <c r="E1038" s="588"/>
      <c r="F1038" s="465"/>
      <c r="G1038" s="465"/>
      <c r="H1038" s="465"/>
      <c r="I1038" s="465"/>
      <c r="J1038" s="465"/>
      <c r="K1038" s="465"/>
      <c r="L1038" s="465"/>
      <c r="M1038" s="465"/>
      <c r="N1038" s="465"/>
      <c r="O1038" s="465"/>
      <c r="P1038" s="465"/>
      <c r="Q1038" s="465"/>
      <c r="R1038" s="465"/>
      <c r="S1038" s="465"/>
      <c r="T1038" s="465"/>
      <c r="U1038" s="465"/>
      <c r="V1038" s="465"/>
      <c r="W1038" s="465"/>
      <c r="X1038" s="465"/>
      <c r="Y1038" s="465"/>
      <c r="Z1038" s="465"/>
      <c r="AA1038" s="465"/>
      <c r="AB1038" s="465"/>
      <c r="AC1038" s="465"/>
      <c r="AD1038" s="465"/>
      <c r="AE1038" s="465"/>
      <c r="AF1038" s="465"/>
      <c r="AG1038" s="465"/>
      <c r="AH1038" s="465"/>
      <c r="AI1038" s="465"/>
      <c r="AJ1038" s="465"/>
      <c r="AK1038" s="465"/>
      <c r="AL1038" s="465"/>
      <c r="AM1038" s="465"/>
      <c r="AN1038" s="465"/>
      <c r="AO1038" s="466"/>
      <c r="AQ1038" s="84" t="s">
        <v>395</v>
      </c>
      <c r="AU1038" s="459" t="str">
        <f t="shared" ca="1" si="203"/>
        <v>Y</v>
      </c>
      <c r="AV1038" s="459">
        <f t="shared" si="206"/>
        <v>1019</v>
      </c>
      <c r="AW1038" s="259" t="str">
        <f t="shared" ca="1" si="204"/>
        <v>Y1019</v>
      </c>
      <c r="AX1038" s="268">
        <f t="shared" si="201"/>
        <v>7</v>
      </c>
      <c r="AY1038" s="259" t="str">
        <f t="shared" ca="1" si="207"/>
        <v>8. Ownership - Capital Costs</v>
      </c>
      <c r="AZ1038" s="268" t="s">
        <v>1214</v>
      </c>
      <c r="BA1038" s="259" t="s">
        <v>1266</v>
      </c>
      <c r="BB1038" s="259">
        <v>2039</v>
      </c>
      <c r="BC1038" s="259" t="str">
        <f t="shared" ca="1" si="205"/>
        <v>7_Y1019_Plant_upgrades_2039</v>
      </c>
      <c r="BD1038" s="259" t="s">
        <v>540</v>
      </c>
      <c r="BE1038" s="259"/>
      <c r="BF1038" s="268" t="str">
        <f t="shared" si="202"/>
        <v>&gt;=0</v>
      </c>
      <c r="BG1038" s="268" t="s">
        <v>85</v>
      </c>
      <c r="BH1038" s="268" t="s">
        <v>85</v>
      </c>
    </row>
    <row r="1039" spans="1:60" ht="13" hidden="1" customHeight="1">
      <c r="A1039" s="185"/>
      <c r="B1039" s="145"/>
      <c r="C1039" s="145"/>
      <c r="D1039" s="588"/>
      <c r="E1039" s="588"/>
      <c r="F1039" s="465"/>
      <c r="G1039" s="465"/>
      <c r="H1039" s="465"/>
      <c r="I1039" s="465"/>
      <c r="J1039" s="465"/>
      <c r="K1039" s="465"/>
      <c r="L1039" s="465"/>
      <c r="M1039" s="465"/>
      <c r="N1039" s="465"/>
      <c r="O1039" s="465"/>
      <c r="P1039" s="465"/>
      <c r="Q1039" s="465"/>
      <c r="R1039" s="465"/>
      <c r="S1039" s="465"/>
      <c r="T1039" s="465"/>
      <c r="U1039" s="465"/>
      <c r="V1039" s="465"/>
      <c r="W1039" s="465"/>
      <c r="X1039" s="465"/>
      <c r="Y1039" s="465"/>
      <c r="Z1039" s="465"/>
      <c r="AA1039" s="465"/>
      <c r="AB1039" s="465"/>
      <c r="AC1039" s="465"/>
      <c r="AD1039" s="465"/>
      <c r="AE1039" s="465"/>
      <c r="AF1039" s="465"/>
      <c r="AG1039" s="465"/>
      <c r="AH1039" s="465"/>
      <c r="AI1039" s="465"/>
      <c r="AJ1039" s="465"/>
      <c r="AK1039" s="465"/>
      <c r="AL1039" s="465"/>
      <c r="AM1039" s="465"/>
      <c r="AN1039" s="465"/>
      <c r="AO1039" s="466"/>
      <c r="AQ1039" s="84" t="s">
        <v>395</v>
      </c>
      <c r="AU1039" s="459" t="str">
        <f t="shared" ca="1" si="203"/>
        <v>Z</v>
      </c>
      <c r="AV1039" s="459">
        <f t="shared" si="206"/>
        <v>1019</v>
      </c>
      <c r="AW1039" s="259" t="str">
        <f t="shared" ca="1" si="204"/>
        <v>Z1019</v>
      </c>
      <c r="AX1039" s="268">
        <f t="shared" si="201"/>
        <v>7</v>
      </c>
      <c r="AY1039" s="259" t="str">
        <f t="shared" ca="1" si="207"/>
        <v>8. Ownership - Capital Costs</v>
      </c>
      <c r="AZ1039" s="268" t="s">
        <v>1214</v>
      </c>
      <c r="BA1039" s="259" t="s">
        <v>1266</v>
      </c>
      <c r="BB1039" s="259">
        <v>2040</v>
      </c>
      <c r="BC1039" s="259" t="str">
        <f t="shared" ca="1" si="205"/>
        <v>7_Z1019_Plant_upgrades_2040</v>
      </c>
      <c r="BD1039" s="259" t="s">
        <v>540</v>
      </c>
      <c r="BE1039" s="259"/>
      <c r="BF1039" s="268" t="str">
        <f t="shared" si="202"/>
        <v>&gt;=0</v>
      </c>
      <c r="BG1039" s="268" t="s">
        <v>85</v>
      </c>
      <c r="BH1039" s="268" t="s">
        <v>85</v>
      </c>
    </row>
    <row r="1040" spans="1:60" ht="13" hidden="1" customHeight="1">
      <c r="A1040" s="185"/>
      <c r="B1040" s="145"/>
      <c r="C1040" s="145"/>
      <c r="D1040" s="588"/>
      <c r="E1040" s="588"/>
      <c r="F1040" s="465"/>
      <c r="G1040" s="465"/>
      <c r="H1040" s="465"/>
      <c r="I1040" s="465"/>
      <c r="J1040" s="465"/>
      <c r="K1040" s="465"/>
      <c r="L1040" s="465"/>
      <c r="M1040" s="465"/>
      <c r="N1040" s="465"/>
      <c r="O1040" s="465"/>
      <c r="P1040" s="465"/>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6"/>
      <c r="AQ1040" s="84" t="s">
        <v>395</v>
      </c>
      <c r="AU1040" s="459" t="str">
        <f t="shared" ca="1" si="203"/>
        <v>AA</v>
      </c>
      <c r="AV1040" s="459">
        <f t="shared" si="206"/>
        <v>1019</v>
      </c>
      <c r="AW1040" s="259" t="str">
        <f t="shared" ca="1" si="204"/>
        <v>AA1019</v>
      </c>
      <c r="AX1040" s="268">
        <f t="shared" si="201"/>
        <v>7</v>
      </c>
      <c r="AY1040" s="259" t="str">
        <f t="shared" ca="1" si="207"/>
        <v>8. Ownership - Capital Costs</v>
      </c>
      <c r="AZ1040" s="268" t="s">
        <v>1214</v>
      </c>
      <c r="BA1040" s="259" t="s">
        <v>1266</v>
      </c>
      <c r="BB1040" s="259">
        <v>2041</v>
      </c>
      <c r="BC1040" s="259" t="str">
        <f t="shared" ca="1" si="205"/>
        <v>7_AA1019_Plant_upgrades_2041</v>
      </c>
      <c r="BD1040" s="259" t="s">
        <v>540</v>
      </c>
      <c r="BE1040" s="259"/>
      <c r="BF1040" s="268" t="str">
        <f t="shared" si="202"/>
        <v>&gt;=0</v>
      </c>
      <c r="BG1040" s="268" t="s">
        <v>85</v>
      </c>
      <c r="BH1040" s="268" t="s">
        <v>85</v>
      </c>
    </row>
    <row r="1041" spans="1:69" ht="13" hidden="1" customHeight="1">
      <c r="A1041" s="185"/>
      <c r="B1041" s="145"/>
      <c r="C1041" s="145"/>
      <c r="D1041" s="588"/>
      <c r="E1041" s="588"/>
      <c r="F1041" s="465"/>
      <c r="G1041" s="465"/>
      <c r="H1041" s="465"/>
      <c r="I1041" s="465"/>
      <c r="J1041" s="465"/>
      <c r="K1041" s="465"/>
      <c r="L1041" s="465"/>
      <c r="M1041" s="465"/>
      <c r="N1041" s="465"/>
      <c r="O1041" s="465"/>
      <c r="P1041" s="465"/>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6"/>
      <c r="AQ1041" s="84" t="s">
        <v>395</v>
      </c>
      <c r="AU1041" s="459" t="str">
        <f t="shared" ca="1" si="203"/>
        <v>AB</v>
      </c>
      <c r="AV1041" s="459">
        <f t="shared" si="206"/>
        <v>1019</v>
      </c>
      <c r="AW1041" s="259" t="str">
        <f t="shared" ca="1" si="204"/>
        <v>AB1019</v>
      </c>
      <c r="AX1041" s="268">
        <f t="shared" si="201"/>
        <v>7</v>
      </c>
      <c r="AY1041" s="259" t="str">
        <f t="shared" ca="1" si="207"/>
        <v>8. Ownership - Capital Costs</v>
      </c>
      <c r="AZ1041" s="268" t="s">
        <v>1214</v>
      </c>
      <c r="BA1041" s="259" t="s">
        <v>1266</v>
      </c>
      <c r="BB1041" s="259">
        <v>2042</v>
      </c>
      <c r="BC1041" s="259" t="str">
        <f t="shared" ca="1" si="205"/>
        <v>7_AB1019_Plant_upgrades_2042</v>
      </c>
      <c r="BD1041" s="259" t="s">
        <v>540</v>
      </c>
      <c r="BE1041" s="259"/>
      <c r="BF1041" s="268" t="str">
        <f t="shared" si="202"/>
        <v>&gt;=0</v>
      </c>
      <c r="BG1041" s="268" t="s">
        <v>85</v>
      </c>
      <c r="BH1041" s="268" t="s">
        <v>85</v>
      </c>
    </row>
    <row r="1042" spans="1:69" ht="13" hidden="1" customHeight="1">
      <c r="A1042" s="185"/>
      <c r="B1042" s="145"/>
      <c r="C1042" s="145"/>
      <c r="D1042" s="588"/>
      <c r="E1042" s="588"/>
      <c r="F1042" s="465"/>
      <c r="G1042" s="465"/>
      <c r="H1042" s="465"/>
      <c r="I1042" s="465"/>
      <c r="J1042" s="465"/>
      <c r="K1042" s="465"/>
      <c r="L1042" s="465"/>
      <c r="M1042" s="465"/>
      <c r="N1042" s="465"/>
      <c r="O1042" s="465"/>
      <c r="P1042" s="465"/>
      <c r="Q1042" s="465"/>
      <c r="R1042" s="465"/>
      <c r="S1042" s="465"/>
      <c r="T1042" s="465"/>
      <c r="U1042" s="465"/>
      <c r="V1042" s="465"/>
      <c r="W1042" s="465"/>
      <c r="X1042" s="465"/>
      <c r="Y1042" s="465"/>
      <c r="Z1042" s="465"/>
      <c r="AA1042" s="465"/>
      <c r="AB1042" s="465"/>
      <c r="AC1042" s="465"/>
      <c r="AD1042" s="465"/>
      <c r="AE1042" s="465"/>
      <c r="AF1042" s="465"/>
      <c r="AG1042" s="465"/>
      <c r="AH1042" s="465"/>
      <c r="AI1042" s="465"/>
      <c r="AJ1042" s="465"/>
      <c r="AK1042" s="465"/>
      <c r="AL1042" s="465"/>
      <c r="AM1042" s="465"/>
      <c r="AN1042" s="465"/>
      <c r="AO1042" s="466"/>
      <c r="AQ1042" s="84" t="s">
        <v>395</v>
      </c>
      <c r="AU1042" s="459" t="str">
        <f t="shared" ca="1" si="203"/>
        <v>AC</v>
      </c>
      <c r="AV1042" s="459">
        <f t="shared" si="206"/>
        <v>1019</v>
      </c>
      <c r="AW1042" s="259" t="str">
        <f t="shared" ca="1" si="204"/>
        <v>AC1019</v>
      </c>
      <c r="AX1042" s="268">
        <f t="shared" si="201"/>
        <v>7</v>
      </c>
      <c r="AY1042" s="259" t="str">
        <f t="shared" ca="1" si="207"/>
        <v>8. Ownership - Capital Costs</v>
      </c>
      <c r="AZ1042" s="268" t="s">
        <v>1214</v>
      </c>
      <c r="BA1042" s="259" t="s">
        <v>1266</v>
      </c>
      <c r="BB1042" s="259">
        <v>2043</v>
      </c>
      <c r="BC1042" s="259" t="str">
        <f t="shared" ca="1" si="205"/>
        <v>7_AC1019_Plant_upgrades_2043</v>
      </c>
      <c r="BD1042" s="259" t="s">
        <v>540</v>
      </c>
      <c r="BE1042" s="259"/>
      <c r="BF1042" s="268" t="str">
        <f t="shared" si="202"/>
        <v>&gt;=0</v>
      </c>
      <c r="BG1042" s="268" t="s">
        <v>85</v>
      </c>
      <c r="BH1042" s="268" t="s">
        <v>85</v>
      </c>
    </row>
    <row r="1043" spans="1:69" ht="13" hidden="1" customHeight="1">
      <c r="A1043" s="185"/>
      <c r="B1043" s="145"/>
      <c r="C1043" s="145"/>
      <c r="D1043" s="588"/>
      <c r="E1043" s="588"/>
      <c r="F1043" s="465"/>
      <c r="G1043" s="465"/>
      <c r="H1043" s="465"/>
      <c r="I1043" s="465"/>
      <c r="J1043" s="465"/>
      <c r="K1043" s="465"/>
      <c r="L1043" s="465"/>
      <c r="M1043" s="465"/>
      <c r="N1043" s="465"/>
      <c r="O1043" s="465"/>
      <c r="P1043" s="465"/>
      <c r="Q1043" s="465"/>
      <c r="R1043" s="465"/>
      <c r="S1043" s="465"/>
      <c r="T1043" s="465"/>
      <c r="U1043" s="465"/>
      <c r="V1043" s="465"/>
      <c r="W1043" s="465"/>
      <c r="X1043" s="465"/>
      <c r="Y1043" s="465"/>
      <c r="Z1043" s="465"/>
      <c r="AA1043" s="465"/>
      <c r="AB1043" s="465"/>
      <c r="AC1043" s="465"/>
      <c r="AD1043" s="465"/>
      <c r="AE1043" s="465"/>
      <c r="AF1043" s="465"/>
      <c r="AG1043" s="465"/>
      <c r="AH1043" s="465"/>
      <c r="AI1043" s="465"/>
      <c r="AJ1043" s="465"/>
      <c r="AK1043" s="465"/>
      <c r="AL1043" s="465"/>
      <c r="AM1043" s="465"/>
      <c r="AN1043" s="465"/>
      <c r="AO1043" s="466"/>
      <c r="AQ1043" s="84" t="s">
        <v>395</v>
      </c>
      <c r="AU1043" s="459" t="str">
        <f t="shared" ca="1" si="203"/>
        <v>AD</v>
      </c>
      <c r="AV1043" s="459">
        <f t="shared" si="206"/>
        <v>1019</v>
      </c>
      <c r="AW1043" s="259" t="str">
        <f t="shared" ca="1" si="204"/>
        <v>AD1019</v>
      </c>
      <c r="AX1043" s="268">
        <f t="shared" si="201"/>
        <v>7</v>
      </c>
      <c r="AY1043" s="259" t="str">
        <f t="shared" ca="1" si="207"/>
        <v>8. Ownership - Capital Costs</v>
      </c>
      <c r="AZ1043" s="268" t="s">
        <v>1214</v>
      </c>
      <c r="BA1043" s="259" t="s">
        <v>1266</v>
      </c>
      <c r="BB1043" s="259">
        <v>2044</v>
      </c>
      <c r="BC1043" s="259" t="str">
        <f t="shared" ca="1" si="205"/>
        <v>7_AD1019_Plant_upgrades_2044</v>
      </c>
      <c r="BD1043" s="259" t="s">
        <v>540</v>
      </c>
      <c r="BE1043" s="259"/>
      <c r="BF1043" s="268" t="str">
        <f t="shared" si="202"/>
        <v>&gt;=0</v>
      </c>
      <c r="BG1043" s="268" t="s">
        <v>85</v>
      </c>
      <c r="BH1043" s="268" t="s">
        <v>85</v>
      </c>
    </row>
    <row r="1044" spans="1:69" ht="13" hidden="1" customHeight="1">
      <c r="A1044" s="185"/>
      <c r="B1044" s="145"/>
      <c r="C1044" s="145"/>
      <c r="D1044" s="588"/>
      <c r="E1044" s="588"/>
      <c r="F1044" s="465"/>
      <c r="G1044" s="465"/>
      <c r="H1044" s="465"/>
      <c r="I1044" s="465"/>
      <c r="J1044" s="465"/>
      <c r="K1044" s="465"/>
      <c r="L1044" s="465"/>
      <c r="M1044" s="465"/>
      <c r="N1044" s="465"/>
      <c r="O1044" s="465"/>
      <c r="P1044" s="465"/>
      <c r="Q1044" s="465"/>
      <c r="R1044" s="465"/>
      <c r="S1044" s="465"/>
      <c r="T1044" s="465"/>
      <c r="U1044" s="465"/>
      <c r="V1044" s="465"/>
      <c r="W1044" s="465"/>
      <c r="X1044" s="465"/>
      <c r="Y1044" s="465"/>
      <c r="Z1044" s="465"/>
      <c r="AA1044" s="465"/>
      <c r="AB1044" s="465"/>
      <c r="AC1044" s="465"/>
      <c r="AD1044" s="465"/>
      <c r="AE1044" s="465"/>
      <c r="AF1044" s="465"/>
      <c r="AG1044" s="465"/>
      <c r="AH1044" s="465"/>
      <c r="AI1044" s="465"/>
      <c r="AJ1044" s="465"/>
      <c r="AK1044" s="465"/>
      <c r="AL1044" s="465"/>
      <c r="AM1044" s="465"/>
      <c r="AN1044" s="465"/>
      <c r="AO1044" s="466"/>
      <c r="AQ1044" s="84" t="s">
        <v>395</v>
      </c>
      <c r="AU1044" s="459" t="str">
        <f t="shared" ca="1" si="203"/>
        <v>AE</v>
      </c>
      <c r="AV1044" s="459">
        <f t="shared" si="206"/>
        <v>1019</v>
      </c>
      <c r="AW1044" s="259" t="str">
        <f t="shared" ca="1" si="204"/>
        <v>AE1019</v>
      </c>
      <c r="AX1044" s="268">
        <f t="shared" si="201"/>
        <v>7</v>
      </c>
      <c r="AY1044" s="259" t="str">
        <f t="shared" ca="1" si="207"/>
        <v>8. Ownership - Capital Costs</v>
      </c>
      <c r="AZ1044" s="268" t="s">
        <v>1214</v>
      </c>
      <c r="BA1044" s="259" t="s">
        <v>1266</v>
      </c>
      <c r="BB1044" s="259">
        <v>2045</v>
      </c>
      <c r="BC1044" s="259" t="str">
        <f t="shared" ca="1" si="205"/>
        <v>7_AE1019_Plant_upgrades_2045</v>
      </c>
      <c r="BD1044" s="259" t="s">
        <v>540</v>
      </c>
      <c r="BE1044" s="259"/>
      <c r="BF1044" s="268" t="str">
        <f t="shared" si="202"/>
        <v>&gt;=0</v>
      </c>
      <c r="BG1044" s="268" t="s">
        <v>85</v>
      </c>
      <c r="BH1044" s="268" t="s">
        <v>85</v>
      </c>
    </row>
    <row r="1045" spans="1:69" ht="13" hidden="1" customHeight="1">
      <c r="A1045" s="185"/>
      <c r="B1045" s="145"/>
      <c r="C1045" s="145"/>
      <c r="D1045" s="588"/>
      <c r="E1045" s="588"/>
      <c r="F1045" s="465"/>
      <c r="G1045" s="465"/>
      <c r="H1045" s="465"/>
      <c r="I1045" s="465"/>
      <c r="J1045" s="465"/>
      <c r="K1045" s="465"/>
      <c r="L1045" s="465"/>
      <c r="M1045" s="465"/>
      <c r="N1045" s="465"/>
      <c r="O1045" s="465"/>
      <c r="P1045" s="465"/>
      <c r="Q1045" s="465"/>
      <c r="R1045" s="465"/>
      <c r="S1045" s="465"/>
      <c r="T1045" s="465"/>
      <c r="U1045" s="465"/>
      <c r="V1045" s="465"/>
      <c r="W1045" s="465"/>
      <c r="X1045" s="465"/>
      <c r="Y1045" s="465"/>
      <c r="Z1045" s="465"/>
      <c r="AA1045" s="465"/>
      <c r="AB1045" s="465"/>
      <c r="AC1045" s="465"/>
      <c r="AD1045" s="465"/>
      <c r="AE1045" s="465"/>
      <c r="AF1045" s="465"/>
      <c r="AG1045" s="465"/>
      <c r="AH1045" s="465"/>
      <c r="AI1045" s="465"/>
      <c r="AJ1045" s="465"/>
      <c r="AK1045" s="465"/>
      <c r="AL1045" s="465"/>
      <c r="AM1045" s="465"/>
      <c r="AN1045" s="465"/>
      <c r="AO1045" s="466"/>
      <c r="AQ1045" s="84" t="s">
        <v>395</v>
      </c>
      <c r="AU1045" s="459" t="str">
        <f t="shared" ca="1" si="203"/>
        <v>AF</v>
      </c>
      <c r="AV1045" s="459">
        <f t="shared" si="206"/>
        <v>1019</v>
      </c>
      <c r="AW1045" s="259" t="str">
        <f t="shared" ca="1" si="204"/>
        <v>AF1019</v>
      </c>
      <c r="AX1045" s="268">
        <f t="shared" si="201"/>
        <v>7</v>
      </c>
      <c r="AY1045" s="259" t="str">
        <f t="shared" ca="1" si="207"/>
        <v>8. Ownership - Capital Costs</v>
      </c>
      <c r="AZ1045" s="268" t="s">
        <v>1214</v>
      </c>
      <c r="BA1045" s="259" t="s">
        <v>1266</v>
      </c>
      <c r="BB1045" s="259">
        <v>2046</v>
      </c>
      <c r="BC1045" s="259" t="str">
        <f t="shared" ca="1" si="205"/>
        <v>7_AF1019_Plant_upgrades_2046</v>
      </c>
      <c r="BD1045" s="259" t="s">
        <v>540</v>
      </c>
      <c r="BE1045" s="259"/>
      <c r="BF1045" s="268" t="str">
        <f t="shared" si="202"/>
        <v>&gt;=0</v>
      </c>
      <c r="BG1045" s="268" t="s">
        <v>85</v>
      </c>
      <c r="BH1045" s="268" t="s">
        <v>85</v>
      </c>
    </row>
    <row r="1046" spans="1:69" ht="13" hidden="1" customHeight="1">
      <c r="A1046" s="185"/>
      <c r="B1046" s="145"/>
      <c r="C1046" s="145"/>
      <c r="D1046" s="588"/>
      <c r="E1046" s="588"/>
      <c r="F1046" s="465"/>
      <c r="G1046" s="465"/>
      <c r="H1046" s="465"/>
      <c r="I1046" s="465"/>
      <c r="J1046" s="465"/>
      <c r="K1046" s="465"/>
      <c r="L1046" s="465"/>
      <c r="M1046" s="465"/>
      <c r="N1046" s="465"/>
      <c r="O1046" s="465"/>
      <c r="P1046" s="465"/>
      <c r="Q1046" s="465"/>
      <c r="R1046" s="465"/>
      <c r="S1046" s="465"/>
      <c r="T1046" s="465"/>
      <c r="U1046" s="465"/>
      <c r="V1046" s="465"/>
      <c r="W1046" s="465"/>
      <c r="X1046" s="465"/>
      <c r="Y1046" s="465"/>
      <c r="Z1046" s="465"/>
      <c r="AA1046" s="465"/>
      <c r="AB1046" s="465"/>
      <c r="AC1046" s="465"/>
      <c r="AD1046" s="465"/>
      <c r="AE1046" s="465"/>
      <c r="AF1046" s="465"/>
      <c r="AG1046" s="465"/>
      <c r="AH1046" s="465"/>
      <c r="AI1046" s="465"/>
      <c r="AJ1046" s="465"/>
      <c r="AK1046" s="465"/>
      <c r="AL1046" s="465"/>
      <c r="AM1046" s="465"/>
      <c r="AN1046" s="465"/>
      <c r="AO1046" s="466"/>
      <c r="AQ1046" s="84" t="s">
        <v>395</v>
      </c>
      <c r="AU1046" s="459" t="str">
        <f t="shared" ca="1" si="203"/>
        <v>AG</v>
      </c>
      <c r="AV1046" s="459">
        <f t="shared" si="206"/>
        <v>1019</v>
      </c>
      <c r="AW1046" s="259" t="str">
        <f t="shared" ca="1" si="204"/>
        <v>AG1019</v>
      </c>
      <c r="AX1046" s="268">
        <f t="shared" si="201"/>
        <v>7</v>
      </c>
      <c r="AY1046" s="259" t="str">
        <f t="shared" ca="1" si="207"/>
        <v>8. Ownership - Capital Costs</v>
      </c>
      <c r="AZ1046" s="268" t="s">
        <v>1214</v>
      </c>
      <c r="BA1046" s="259" t="s">
        <v>1266</v>
      </c>
      <c r="BB1046" s="259">
        <v>2047</v>
      </c>
      <c r="BC1046" s="259" t="str">
        <f t="shared" ca="1" si="205"/>
        <v>7_AG1019_Plant_upgrades_2047</v>
      </c>
      <c r="BD1046" s="259" t="s">
        <v>540</v>
      </c>
      <c r="BE1046" s="259"/>
      <c r="BF1046" s="268" t="str">
        <f t="shared" si="202"/>
        <v>&gt;=0</v>
      </c>
      <c r="BG1046" s="268" t="s">
        <v>85</v>
      </c>
      <c r="BH1046" s="268" t="s">
        <v>85</v>
      </c>
    </row>
    <row r="1047" spans="1:69" ht="13" hidden="1" customHeight="1">
      <c r="A1047" s="185"/>
      <c r="B1047" s="145"/>
      <c r="C1047" s="145"/>
      <c r="D1047" s="588"/>
      <c r="E1047" s="588"/>
      <c r="F1047" s="465"/>
      <c r="G1047" s="465"/>
      <c r="H1047" s="465"/>
      <c r="I1047" s="465"/>
      <c r="J1047" s="465"/>
      <c r="K1047" s="465"/>
      <c r="L1047" s="465"/>
      <c r="M1047" s="465"/>
      <c r="N1047" s="465"/>
      <c r="O1047" s="465"/>
      <c r="P1047" s="465"/>
      <c r="Q1047" s="465"/>
      <c r="R1047" s="465"/>
      <c r="S1047" s="465"/>
      <c r="T1047" s="465"/>
      <c r="U1047" s="465"/>
      <c r="V1047" s="465"/>
      <c r="W1047" s="465"/>
      <c r="X1047" s="465"/>
      <c r="Y1047" s="465"/>
      <c r="Z1047" s="465"/>
      <c r="AA1047" s="465"/>
      <c r="AB1047" s="465"/>
      <c r="AC1047" s="465"/>
      <c r="AD1047" s="465"/>
      <c r="AE1047" s="465"/>
      <c r="AF1047" s="465"/>
      <c r="AG1047" s="465"/>
      <c r="AH1047" s="465"/>
      <c r="AI1047" s="465"/>
      <c r="AJ1047" s="465"/>
      <c r="AK1047" s="465"/>
      <c r="AL1047" s="465"/>
      <c r="AM1047" s="465"/>
      <c r="AN1047" s="465"/>
      <c r="AO1047" s="466"/>
      <c r="AQ1047" s="84" t="s">
        <v>395</v>
      </c>
      <c r="AU1047" s="459" t="str">
        <f t="shared" ca="1" si="203"/>
        <v>AH</v>
      </c>
      <c r="AV1047" s="459">
        <f t="shared" si="206"/>
        <v>1019</v>
      </c>
      <c r="AW1047" s="259" t="str">
        <f t="shared" ca="1" si="204"/>
        <v>AH1019</v>
      </c>
      <c r="AX1047" s="268">
        <f t="shared" si="201"/>
        <v>7</v>
      </c>
      <c r="AY1047" s="259" t="str">
        <f t="shared" ca="1" si="207"/>
        <v>8. Ownership - Capital Costs</v>
      </c>
      <c r="AZ1047" s="268" t="s">
        <v>1214</v>
      </c>
      <c r="BA1047" s="259" t="s">
        <v>1266</v>
      </c>
      <c r="BB1047" s="259">
        <v>2048</v>
      </c>
      <c r="BC1047" s="259" t="str">
        <f t="shared" ca="1" si="205"/>
        <v>7_AH1019_Plant_upgrades_2048</v>
      </c>
      <c r="BD1047" s="259" t="s">
        <v>540</v>
      </c>
      <c r="BE1047" s="259"/>
      <c r="BF1047" s="268" t="str">
        <f t="shared" si="202"/>
        <v>&gt;=0</v>
      </c>
      <c r="BG1047" s="268" t="s">
        <v>85</v>
      </c>
      <c r="BH1047" s="268" t="s">
        <v>85</v>
      </c>
    </row>
    <row r="1048" spans="1:69" ht="13" hidden="1" customHeight="1">
      <c r="A1048" s="185"/>
      <c r="B1048" s="145"/>
      <c r="C1048" s="145"/>
      <c r="D1048" s="588"/>
      <c r="E1048" s="588"/>
      <c r="F1048" s="465"/>
      <c r="G1048" s="465"/>
      <c r="H1048" s="465"/>
      <c r="I1048" s="465"/>
      <c r="J1048" s="465"/>
      <c r="K1048" s="465"/>
      <c r="L1048" s="465"/>
      <c r="M1048" s="465"/>
      <c r="N1048" s="465"/>
      <c r="O1048" s="465"/>
      <c r="P1048" s="465"/>
      <c r="Q1048" s="465"/>
      <c r="R1048" s="465"/>
      <c r="S1048" s="465"/>
      <c r="T1048" s="465"/>
      <c r="U1048" s="465"/>
      <c r="V1048" s="465"/>
      <c r="W1048" s="465"/>
      <c r="X1048" s="465"/>
      <c r="Y1048" s="465"/>
      <c r="Z1048" s="465"/>
      <c r="AA1048" s="465"/>
      <c r="AB1048" s="465"/>
      <c r="AC1048" s="465"/>
      <c r="AD1048" s="465"/>
      <c r="AE1048" s="465"/>
      <c r="AF1048" s="465"/>
      <c r="AG1048" s="465"/>
      <c r="AH1048" s="465"/>
      <c r="AI1048" s="465"/>
      <c r="AJ1048" s="465"/>
      <c r="AK1048" s="465"/>
      <c r="AL1048" s="465"/>
      <c r="AM1048" s="465"/>
      <c r="AN1048" s="465"/>
      <c r="AO1048" s="466"/>
      <c r="AQ1048" s="84" t="s">
        <v>395</v>
      </c>
      <c r="AU1048" s="459" t="str">
        <f t="shared" ca="1" si="203"/>
        <v>AI</v>
      </c>
      <c r="AV1048" s="459">
        <f t="shared" si="206"/>
        <v>1019</v>
      </c>
      <c r="AW1048" s="259" t="str">
        <f t="shared" ca="1" si="204"/>
        <v>AI1019</v>
      </c>
      <c r="AX1048" s="268">
        <f t="shared" si="201"/>
        <v>7</v>
      </c>
      <c r="AY1048" s="259" t="str">
        <f t="shared" ca="1" si="207"/>
        <v>8. Ownership - Capital Costs</v>
      </c>
      <c r="AZ1048" s="268" t="s">
        <v>1214</v>
      </c>
      <c r="BA1048" s="259" t="s">
        <v>1266</v>
      </c>
      <c r="BB1048" s="259">
        <v>2049</v>
      </c>
      <c r="BC1048" s="259" t="str">
        <f t="shared" ca="1" si="205"/>
        <v>7_AI1019_Plant_upgrades_2049</v>
      </c>
      <c r="BD1048" s="259" t="s">
        <v>540</v>
      </c>
      <c r="BE1048" s="259"/>
      <c r="BF1048" s="268" t="str">
        <f t="shared" si="202"/>
        <v>&gt;=0</v>
      </c>
      <c r="BG1048" s="268" t="s">
        <v>85</v>
      </c>
      <c r="BH1048" s="268" t="s">
        <v>85</v>
      </c>
    </row>
    <row r="1049" spans="1:69" ht="13" hidden="1" customHeight="1">
      <c r="A1049" s="185"/>
      <c r="B1049" s="145"/>
      <c r="C1049" s="145"/>
      <c r="D1049" s="588"/>
      <c r="E1049" s="588"/>
      <c r="F1049" s="465"/>
      <c r="G1049" s="465"/>
      <c r="H1049" s="465"/>
      <c r="I1049" s="465"/>
      <c r="J1049" s="465"/>
      <c r="K1049" s="465"/>
      <c r="L1049" s="465"/>
      <c r="M1049" s="465"/>
      <c r="N1049" s="465"/>
      <c r="O1049" s="465"/>
      <c r="P1049" s="465"/>
      <c r="Q1049" s="465"/>
      <c r="R1049" s="465"/>
      <c r="S1049" s="465"/>
      <c r="T1049" s="465"/>
      <c r="U1049" s="465"/>
      <c r="V1049" s="465"/>
      <c r="W1049" s="465"/>
      <c r="X1049" s="465"/>
      <c r="Y1049" s="465"/>
      <c r="Z1049" s="465"/>
      <c r="AA1049" s="465"/>
      <c r="AB1049" s="465"/>
      <c r="AC1049" s="465"/>
      <c r="AD1049" s="465"/>
      <c r="AE1049" s="465"/>
      <c r="AF1049" s="465"/>
      <c r="AG1049" s="465"/>
      <c r="AH1049" s="465"/>
      <c r="AI1049" s="465"/>
      <c r="AJ1049" s="465"/>
      <c r="AK1049" s="465"/>
      <c r="AL1049" s="465"/>
      <c r="AM1049" s="465"/>
      <c r="AN1049" s="465"/>
      <c r="AO1049" s="466"/>
      <c r="AQ1049" s="84" t="s">
        <v>395</v>
      </c>
      <c r="AU1049" s="459" t="str">
        <f t="shared" ca="1" si="203"/>
        <v>AJ</v>
      </c>
      <c r="AV1049" s="459">
        <f t="shared" si="206"/>
        <v>1019</v>
      </c>
      <c r="AW1049" s="259" t="str">
        <f t="shared" ca="1" si="204"/>
        <v>AJ1019</v>
      </c>
      <c r="AX1049" s="268">
        <f t="shared" si="201"/>
        <v>7</v>
      </c>
      <c r="AY1049" s="259" t="str">
        <f t="shared" ca="1" si="207"/>
        <v>8. Ownership - Capital Costs</v>
      </c>
      <c r="AZ1049" s="268" t="s">
        <v>1214</v>
      </c>
      <c r="BA1049" s="259" t="s">
        <v>1266</v>
      </c>
      <c r="BB1049" s="259">
        <v>2050</v>
      </c>
      <c r="BC1049" s="259" t="str">
        <f t="shared" ca="1" si="205"/>
        <v>7_AJ1019_Plant_upgrades_2050</v>
      </c>
      <c r="BD1049" s="259" t="s">
        <v>540</v>
      </c>
      <c r="BE1049" s="259"/>
      <c r="BF1049" s="268" t="str">
        <f t="shared" si="202"/>
        <v>&gt;=0</v>
      </c>
      <c r="BG1049" s="268" t="s">
        <v>85</v>
      </c>
      <c r="BH1049" s="268" t="s">
        <v>85</v>
      </c>
    </row>
    <row r="1050" spans="1:69" ht="13" hidden="1" customHeight="1">
      <c r="A1050" s="185"/>
      <c r="B1050" s="145"/>
      <c r="C1050" s="145"/>
      <c r="D1050" s="588"/>
      <c r="E1050" s="588"/>
      <c r="F1050" s="465"/>
      <c r="G1050" s="465"/>
      <c r="H1050" s="465"/>
      <c r="I1050" s="465"/>
      <c r="J1050" s="465"/>
      <c r="K1050" s="465"/>
      <c r="L1050" s="465"/>
      <c r="M1050" s="465"/>
      <c r="N1050" s="465"/>
      <c r="O1050" s="465"/>
      <c r="P1050" s="465"/>
      <c r="Q1050" s="465"/>
      <c r="R1050" s="465"/>
      <c r="S1050" s="465"/>
      <c r="T1050" s="465"/>
      <c r="U1050" s="465"/>
      <c r="V1050" s="465"/>
      <c r="W1050" s="465"/>
      <c r="X1050" s="465"/>
      <c r="Y1050" s="465"/>
      <c r="Z1050" s="465"/>
      <c r="AA1050" s="465"/>
      <c r="AB1050" s="465"/>
      <c r="AC1050" s="465"/>
      <c r="AD1050" s="465"/>
      <c r="AE1050" s="465"/>
      <c r="AF1050" s="465"/>
      <c r="AG1050" s="465"/>
      <c r="AH1050" s="465"/>
      <c r="AI1050" s="465"/>
      <c r="AJ1050" s="465"/>
      <c r="AK1050" s="465"/>
      <c r="AL1050" s="465"/>
      <c r="AM1050" s="465"/>
      <c r="AN1050" s="465"/>
      <c r="AO1050" s="466"/>
      <c r="AQ1050" s="84" t="s">
        <v>395</v>
      </c>
      <c r="AU1050" s="459" t="str">
        <f t="shared" ca="1" si="203"/>
        <v>AK</v>
      </c>
      <c r="AV1050" s="459">
        <f t="shared" si="206"/>
        <v>1019</v>
      </c>
      <c r="AW1050" s="259" t="str">
        <f t="shared" ca="1" si="204"/>
        <v>AK1019</v>
      </c>
      <c r="AX1050" s="268">
        <f t="shared" si="201"/>
        <v>7</v>
      </c>
      <c r="AY1050" s="259" t="str">
        <f t="shared" ca="1" si="207"/>
        <v>8. Ownership - Capital Costs</v>
      </c>
      <c r="AZ1050" s="268" t="s">
        <v>1214</v>
      </c>
      <c r="BA1050" s="259" t="s">
        <v>1266</v>
      </c>
      <c r="BB1050" s="259">
        <v>2051</v>
      </c>
      <c r="BC1050" s="259" t="str">
        <f t="shared" ca="1" si="205"/>
        <v>7_AK1019_Plant_upgrades_2051</v>
      </c>
      <c r="BD1050" s="259" t="s">
        <v>540</v>
      </c>
      <c r="BE1050" s="259"/>
      <c r="BF1050" s="268" t="str">
        <f t="shared" si="202"/>
        <v>&gt;=0</v>
      </c>
      <c r="BG1050" s="268" t="s">
        <v>85</v>
      </c>
      <c r="BH1050" s="268" t="s">
        <v>85</v>
      </c>
    </row>
    <row r="1051" spans="1:69" ht="13" hidden="1" customHeight="1">
      <c r="A1051" s="185"/>
      <c r="B1051" s="145"/>
      <c r="C1051" s="145"/>
      <c r="D1051" s="588"/>
      <c r="E1051" s="588"/>
      <c r="F1051" s="465"/>
      <c r="G1051" s="465"/>
      <c r="H1051" s="465"/>
      <c r="I1051" s="465"/>
      <c r="J1051" s="465"/>
      <c r="K1051" s="465"/>
      <c r="L1051" s="465"/>
      <c r="M1051" s="465"/>
      <c r="N1051" s="465"/>
      <c r="O1051" s="465"/>
      <c r="P1051" s="465"/>
      <c r="Q1051" s="465"/>
      <c r="R1051" s="465"/>
      <c r="S1051" s="465"/>
      <c r="T1051" s="465"/>
      <c r="U1051" s="465"/>
      <c r="V1051" s="465"/>
      <c r="W1051" s="465"/>
      <c r="X1051" s="465"/>
      <c r="Y1051" s="465"/>
      <c r="Z1051" s="465"/>
      <c r="AA1051" s="465"/>
      <c r="AB1051" s="465"/>
      <c r="AC1051" s="465"/>
      <c r="AD1051" s="465"/>
      <c r="AE1051" s="465"/>
      <c r="AF1051" s="465"/>
      <c r="AG1051" s="465"/>
      <c r="AH1051" s="465"/>
      <c r="AI1051" s="465"/>
      <c r="AJ1051" s="465"/>
      <c r="AK1051" s="465"/>
      <c r="AL1051" s="465"/>
      <c r="AM1051" s="465"/>
      <c r="AN1051" s="465"/>
      <c r="AO1051" s="466"/>
      <c r="AQ1051" s="84" t="s">
        <v>395</v>
      </c>
      <c r="AU1051" s="459" t="str">
        <f t="shared" ca="1" si="203"/>
        <v>AL</v>
      </c>
      <c r="AV1051" s="459">
        <f t="shared" si="206"/>
        <v>1019</v>
      </c>
      <c r="AW1051" s="259" t="str">
        <f t="shared" ca="1" si="204"/>
        <v>AL1019</v>
      </c>
      <c r="AX1051" s="268">
        <f t="shared" si="201"/>
        <v>7</v>
      </c>
      <c r="AY1051" s="259" t="str">
        <f t="shared" ca="1" si="207"/>
        <v>8. Ownership - Capital Costs</v>
      </c>
      <c r="AZ1051" s="268" t="s">
        <v>1214</v>
      </c>
      <c r="BA1051" s="259" t="s">
        <v>1266</v>
      </c>
      <c r="BB1051" s="259">
        <v>2052</v>
      </c>
      <c r="BC1051" s="259" t="str">
        <f t="shared" ca="1" si="205"/>
        <v>7_AL1019_Plant_upgrades_2052</v>
      </c>
      <c r="BD1051" s="259" t="s">
        <v>540</v>
      </c>
      <c r="BE1051" s="259"/>
      <c r="BF1051" s="268" t="str">
        <f t="shared" si="202"/>
        <v>&gt;=0</v>
      </c>
      <c r="BG1051" s="268" t="s">
        <v>85</v>
      </c>
      <c r="BH1051" s="268" t="s">
        <v>85</v>
      </c>
    </row>
    <row r="1052" spans="1:69" ht="13" hidden="1" customHeight="1">
      <c r="A1052" s="185"/>
      <c r="B1052" s="145"/>
      <c r="C1052" s="145"/>
      <c r="D1052" s="588"/>
      <c r="E1052" s="588"/>
      <c r="F1052" s="465"/>
      <c r="G1052" s="465"/>
      <c r="H1052" s="465"/>
      <c r="I1052" s="465"/>
      <c r="J1052" s="465"/>
      <c r="K1052" s="465"/>
      <c r="L1052" s="465"/>
      <c r="M1052" s="465"/>
      <c r="N1052" s="465"/>
      <c r="O1052" s="465"/>
      <c r="P1052" s="465"/>
      <c r="Q1052" s="465"/>
      <c r="R1052" s="465"/>
      <c r="S1052" s="465"/>
      <c r="T1052" s="465"/>
      <c r="U1052" s="465"/>
      <c r="V1052" s="465"/>
      <c r="W1052" s="465"/>
      <c r="X1052" s="465"/>
      <c r="Y1052" s="465"/>
      <c r="Z1052" s="465"/>
      <c r="AA1052" s="465"/>
      <c r="AB1052" s="465"/>
      <c r="AC1052" s="465"/>
      <c r="AD1052" s="465"/>
      <c r="AE1052" s="465"/>
      <c r="AF1052" s="465"/>
      <c r="AG1052" s="465"/>
      <c r="AH1052" s="465"/>
      <c r="AI1052" s="465"/>
      <c r="AJ1052" s="465"/>
      <c r="AK1052" s="465"/>
      <c r="AL1052" s="465"/>
      <c r="AM1052" s="465"/>
      <c r="AN1052" s="465"/>
      <c r="AO1052" s="466"/>
      <c r="AQ1052" s="84" t="s">
        <v>395</v>
      </c>
      <c r="AU1052" s="459" t="str">
        <f t="shared" ca="1" si="203"/>
        <v>AM</v>
      </c>
      <c r="AV1052" s="459">
        <f t="shared" si="206"/>
        <v>1019</v>
      </c>
      <c r="AW1052" s="259" t="str">
        <f t="shared" ca="1" si="204"/>
        <v>AM1019</v>
      </c>
      <c r="AX1052" s="268">
        <f t="shared" si="201"/>
        <v>7</v>
      </c>
      <c r="AY1052" s="259" t="str">
        <f t="shared" ca="1" si="207"/>
        <v>8. Ownership - Capital Costs</v>
      </c>
      <c r="AZ1052" s="268" t="s">
        <v>1214</v>
      </c>
      <c r="BA1052" s="259" t="s">
        <v>1266</v>
      </c>
      <c r="BB1052" s="259">
        <v>2053</v>
      </c>
      <c r="BC1052" s="259" t="str">
        <f t="shared" ca="1" si="205"/>
        <v>7_AM1019_Plant_upgrades_2053</v>
      </c>
      <c r="BD1052" s="259" t="s">
        <v>540</v>
      </c>
      <c r="BE1052" s="259"/>
      <c r="BF1052" s="268" t="str">
        <f t="shared" si="202"/>
        <v>&gt;=0</v>
      </c>
      <c r="BG1052" s="268" t="s">
        <v>85</v>
      </c>
      <c r="BH1052" s="268" t="s">
        <v>85</v>
      </c>
    </row>
    <row r="1053" spans="1:69" ht="13" hidden="1" customHeight="1">
      <c r="A1053" s="185"/>
      <c r="B1053" s="145"/>
      <c r="C1053" s="145"/>
      <c r="D1053" s="588"/>
      <c r="E1053" s="588"/>
      <c r="F1053" s="465"/>
      <c r="G1053" s="465"/>
      <c r="H1053" s="465"/>
      <c r="I1053" s="465"/>
      <c r="J1053" s="465"/>
      <c r="K1053" s="465"/>
      <c r="L1053" s="465"/>
      <c r="M1053" s="465"/>
      <c r="N1053" s="465"/>
      <c r="O1053" s="465"/>
      <c r="P1053" s="465"/>
      <c r="Q1053" s="465"/>
      <c r="R1053" s="465"/>
      <c r="S1053" s="465"/>
      <c r="T1053" s="465"/>
      <c r="U1053" s="465"/>
      <c r="V1053" s="465"/>
      <c r="W1053" s="465"/>
      <c r="X1053" s="465"/>
      <c r="Y1053" s="465"/>
      <c r="Z1053" s="465"/>
      <c r="AA1053" s="465"/>
      <c r="AB1053" s="465"/>
      <c r="AC1053" s="465"/>
      <c r="AD1053" s="465"/>
      <c r="AE1053" s="465"/>
      <c r="AF1053" s="465"/>
      <c r="AG1053" s="465"/>
      <c r="AH1053" s="465"/>
      <c r="AI1053" s="465"/>
      <c r="AJ1053" s="465"/>
      <c r="AK1053" s="465"/>
      <c r="AL1053" s="465"/>
      <c r="AM1053" s="465"/>
      <c r="AN1053" s="465"/>
      <c r="AO1053" s="466"/>
      <c r="AQ1053" s="84" t="s">
        <v>395</v>
      </c>
      <c r="AU1053" s="459" t="str">
        <f t="shared" ca="1" si="203"/>
        <v>AN</v>
      </c>
      <c r="AV1053" s="459">
        <f t="shared" si="206"/>
        <v>1019</v>
      </c>
      <c r="AW1053" s="259" t="str">
        <f t="shared" ca="1" si="204"/>
        <v>AN1019</v>
      </c>
      <c r="AX1053" s="268">
        <f t="shared" si="201"/>
        <v>7</v>
      </c>
      <c r="AY1053" s="259" t="str">
        <f t="shared" ca="1" si="207"/>
        <v>8. Ownership - Capital Costs</v>
      </c>
      <c r="AZ1053" s="268" t="s">
        <v>1214</v>
      </c>
      <c r="BA1053" s="259" t="s">
        <v>1266</v>
      </c>
      <c r="BB1053" s="259">
        <v>2054</v>
      </c>
      <c r="BC1053" s="259" t="str">
        <f t="shared" ca="1" si="205"/>
        <v>7_AN1019_Plant_upgrades_2054</v>
      </c>
      <c r="BD1053" s="259" t="s">
        <v>540</v>
      </c>
      <c r="BE1053" s="259"/>
      <c r="BF1053" s="268" t="str">
        <f t="shared" si="202"/>
        <v>&gt;=0</v>
      </c>
      <c r="BG1053" s="268" t="s">
        <v>85</v>
      </c>
      <c r="BH1053" s="268" t="s">
        <v>85</v>
      </c>
    </row>
    <row r="1054" spans="1:69" ht="13" hidden="1" customHeight="1">
      <c r="A1054" s="185"/>
      <c r="B1054" s="145"/>
      <c r="C1054" s="145"/>
      <c r="D1054" s="588"/>
      <c r="E1054" s="588"/>
      <c r="F1054" s="463"/>
      <c r="G1054" s="463"/>
      <c r="H1054" s="463"/>
      <c r="I1054" s="463"/>
      <c r="J1054" s="463"/>
      <c r="K1054" s="463"/>
      <c r="L1054" s="463"/>
      <c r="M1054" s="463"/>
      <c r="N1054" s="463"/>
      <c r="O1054" s="463"/>
      <c r="P1054" s="463"/>
      <c r="Q1054" s="463"/>
      <c r="R1054" s="463"/>
      <c r="S1054" s="463"/>
      <c r="T1054" s="463"/>
      <c r="U1054" s="463"/>
      <c r="V1054" s="463"/>
      <c r="W1054" s="463"/>
      <c r="X1054" s="463"/>
      <c r="Y1054" s="463"/>
      <c r="Z1054" s="463"/>
      <c r="AA1054" s="463"/>
      <c r="AB1054" s="463"/>
      <c r="AC1054" s="463"/>
      <c r="AD1054" s="463"/>
      <c r="AE1054" s="463"/>
      <c r="AF1054" s="463"/>
      <c r="AG1054" s="463"/>
      <c r="AH1054" s="463"/>
      <c r="AI1054" s="463"/>
      <c r="AJ1054" s="463"/>
      <c r="AK1054" s="463"/>
      <c r="AL1054" s="463"/>
      <c r="AM1054" s="463"/>
      <c r="AN1054" s="463"/>
      <c r="AO1054" s="464"/>
      <c r="AQ1054" s="84" t="s">
        <v>395</v>
      </c>
      <c r="AU1054" s="459" t="str">
        <f t="shared" ca="1" si="203"/>
        <v>AO</v>
      </c>
      <c r="AV1054" s="459">
        <f t="shared" si="206"/>
        <v>1019</v>
      </c>
      <c r="AW1054" s="259" t="str">
        <f t="shared" ca="1" si="204"/>
        <v>AO1019</v>
      </c>
      <c r="AX1054" s="268">
        <v>7</v>
      </c>
      <c r="AY1054" s="259" t="str">
        <f t="shared" ca="1" si="207"/>
        <v>8. Ownership - Capital Costs</v>
      </c>
      <c r="AZ1054" s="268" t="s">
        <v>1214</v>
      </c>
      <c r="BA1054" s="259" t="s">
        <v>1266</v>
      </c>
      <c r="BB1054" s="259" t="s">
        <v>1216</v>
      </c>
      <c r="BC1054" s="259" t="str">
        <f t="shared" ca="1" si="205"/>
        <v>7_AO1019_Plant_upgrades_Additional_Info</v>
      </c>
      <c r="BD1054" s="268" t="s">
        <v>223</v>
      </c>
      <c r="BE1054" s="268">
        <v>100</v>
      </c>
      <c r="BG1054" s="268" t="s">
        <v>85</v>
      </c>
      <c r="BH1054" s="268" t="s">
        <v>85</v>
      </c>
    </row>
    <row r="1055" spans="1:69" ht="13">
      <c r="A1055" s="185">
        <f>+A1019+1</f>
        <v>33</v>
      </c>
      <c r="F1055" s="197"/>
      <c r="AO1055" s="170"/>
    </row>
    <row r="1056" spans="1:69" ht="13">
      <c r="A1056" s="185">
        <f t="shared" si="156"/>
        <v>34</v>
      </c>
      <c r="F1056" s="197"/>
      <c r="AO1056" s="170"/>
      <c r="AW1056" s="259" t="str">
        <f ca="1">SUBSTITUTE(CELL("address",F1058),"$","")</f>
        <v>F1058</v>
      </c>
      <c r="AX1056" s="268">
        <v>7</v>
      </c>
      <c r="AY1056" s="259" t="str">
        <f ca="1">MID(CELL("filename",AX1056),FIND("]",CELL("filename",AX1056))+1,256)</f>
        <v>8. Ownership - Capital Costs</v>
      </c>
      <c r="BA1056" s="268" t="s">
        <v>1267</v>
      </c>
      <c r="BC1056" s="268" t="str">
        <f ca="1">AX1056&amp;"_"&amp;AW1056&amp;"_"&amp;BA1056</f>
        <v>7_F1058_Sales_Tax_Included_in_Line_Items</v>
      </c>
      <c r="BD1056" s="268" t="s">
        <v>83</v>
      </c>
      <c r="BF1056" s="260" t="str">
        <f>CONCATENATE(BP1056,",",BQ1056)</f>
        <v>Yes,No</v>
      </c>
      <c r="BG1056" s="268" t="s">
        <v>85</v>
      </c>
      <c r="BH1056" s="268" t="s">
        <v>85</v>
      </c>
      <c r="BP1056" t="s">
        <v>84</v>
      </c>
      <c r="BQ1056" t="s">
        <v>85</v>
      </c>
    </row>
    <row r="1057" spans="1:69" ht="13">
      <c r="A1057" s="185">
        <f t="shared" si="156"/>
        <v>35</v>
      </c>
      <c r="C1057" s="145"/>
      <c r="D1057" s="145"/>
      <c r="E1057" s="145"/>
      <c r="F1057" s="197"/>
      <c r="AO1057" s="170"/>
    </row>
    <row r="1058" spans="1:69" ht="13">
      <c r="A1058" s="185">
        <f t="shared" si="156"/>
        <v>36</v>
      </c>
      <c r="C1058" s="233" t="s">
        <v>1268</v>
      </c>
      <c r="D1058" s="882"/>
      <c r="E1058" s="145"/>
      <c r="F1058" s="239"/>
      <c r="G1058" s="198"/>
      <c r="AO1058" s="170"/>
      <c r="AW1058" s="268">
        <f ca="1">COUNTA(AW5:AW1056)</f>
        <v>1047</v>
      </c>
      <c r="AX1058" s="20"/>
      <c r="AY1058" s="20"/>
      <c r="BP1058" s="20" t="s">
        <v>84</v>
      </c>
      <c r="BQ1058" s="20" t="s">
        <v>85</v>
      </c>
    </row>
    <row r="1059" spans="1:69" ht="13" thickBot="1">
      <c r="A1059" s="199"/>
      <c r="B1059" s="119"/>
      <c r="C1059" s="119"/>
      <c r="D1059" s="119"/>
      <c r="E1059" s="119"/>
      <c r="F1059" s="119"/>
      <c r="G1059" s="119"/>
      <c r="H1059" s="119"/>
      <c r="I1059" s="119"/>
      <c r="J1059" s="119"/>
      <c r="K1059" s="119"/>
      <c r="L1059" s="119"/>
      <c r="M1059" s="119"/>
      <c r="N1059" s="119"/>
      <c r="O1059" s="119"/>
      <c r="P1059" s="119"/>
      <c r="Q1059" s="119"/>
      <c r="R1059" s="119"/>
      <c r="S1059" s="119"/>
      <c r="T1059" s="119"/>
      <c r="U1059" s="119"/>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20"/>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388"/>
      <c r="BS1620" s="388"/>
      <c r="BT1620" s="388"/>
      <c r="BU1620" s="388"/>
      <c r="BV1620" s="388"/>
      <c r="BW1620" s="388"/>
      <c r="BX1620" s="388"/>
      <c r="BY1620" s="388"/>
      <c r="BZ1620" s="388"/>
      <c r="CA1620" s="388"/>
      <c r="CB1620" s="388"/>
      <c r="CC1620" s="388"/>
      <c r="CD1620" s="388"/>
      <c r="CE1620" s="388"/>
      <c r="CF1620" s="388"/>
      <c r="CG1620" s="388"/>
      <c r="CH1620" s="388"/>
      <c r="CI1620" s="388"/>
      <c r="CJ1620" s="388"/>
      <c r="CK1620" s="388"/>
      <c r="CL1620" s="388"/>
      <c r="CM1620" s="388"/>
      <c r="CN1620" s="388"/>
      <c r="CO1620" s="388"/>
      <c r="CP1620" s="388"/>
      <c r="CQ1620" s="388"/>
      <c r="CR1620" s="388"/>
      <c r="CS1620" s="394"/>
    </row>
  </sheetData>
  <mergeCells count="20">
    <mergeCell ref="I5:K5"/>
    <mergeCell ref="N5:O5"/>
    <mergeCell ref="BH2:BH3"/>
    <mergeCell ref="BJ2:BJ3"/>
    <mergeCell ref="BI2:BI3"/>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408" activePane="bottomRight" state="frozen"/>
      <selection pane="topRight" activeCell="E1" sqref="E1"/>
      <selection pane="bottomLeft" activeCell="A9" sqref="A9"/>
      <selection pane="bottomRight" activeCell="I516" sqref="I516"/>
    </sheetView>
  </sheetViews>
  <sheetFormatPr defaultColWidth="9.1796875" defaultRowHeight="12.5"/>
  <cols>
    <col min="1" max="2" width="9.1796875" style="84"/>
    <col min="3" max="3" width="55.26953125" style="84" customWidth="1"/>
    <col min="4" max="4" width="16" style="84" customWidth="1"/>
    <col min="5" max="5" width="2.81640625" style="84" customWidth="1"/>
    <col min="6" max="8" width="10.7265625" style="84" hidden="1" customWidth="1"/>
    <col min="9" max="9" width="10.81640625" style="84" customWidth="1"/>
    <col min="10" max="11" width="10.7265625" style="84" customWidth="1"/>
    <col min="12" max="12" width="11.26953125" style="84" customWidth="1"/>
    <col min="13" max="40" width="10.7265625" style="84" customWidth="1"/>
    <col min="41" max="41" width="34.1796875" style="84" customWidth="1"/>
    <col min="42" max="48" width="9.1796875" style="84" hidden="1" customWidth="1"/>
    <col min="49" max="49" width="10" style="268" hidden="1" customWidth="1"/>
    <col min="50" max="50" width="8.1796875" style="268" hidden="1" customWidth="1"/>
    <col min="51" max="51" width="28.1796875" style="268" hidden="1" customWidth="1"/>
    <col min="52" max="52" width="25.81640625" style="268" hidden="1" customWidth="1"/>
    <col min="53" max="53" width="44" style="268" hidden="1" customWidth="1"/>
    <col min="54" max="54" width="14.453125" style="268" hidden="1" customWidth="1"/>
    <col min="55" max="55" width="55.81640625" style="268" hidden="1" customWidth="1"/>
    <col min="56" max="56" width="8.26953125" style="268" hidden="1" customWidth="1"/>
    <col min="57" max="57" width="11.7265625" style="268" hidden="1" customWidth="1"/>
    <col min="58" max="58" width="13.1796875" style="268" hidden="1" customWidth="1"/>
    <col min="59" max="59" width="8.81640625" style="268" hidden="1" customWidth="1"/>
    <col min="60" max="61" width="8.81640625" style="20" hidden="1" customWidth="1"/>
    <col min="62" max="63" width="22.81640625" style="20" hidden="1" customWidth="1"/>
    <col min="64" max="64" width="10.7265625" style="20" hidden="1" customWidth="1"/>
    <col min="65" max="65" width="10.1796875" style="20" hidden="1" customWidth="1"/>
    <col min="66" max="96" width="9.1796875" hidden="1" customWidth="1"/>
    <col min="97" max="97" width="9.1796875" style="385" hidden="1" customWidth="1"/>
    <col min="98" max="103" width="0" hidden="1" customWidth="1"/>
    <col min="104" max="104" width="8.453125" hidden="1" customWidth="1"/>
    <col min="105" max="16384" width="9.1796875" style="84"/>
  </cols>
  <sheetData>
    <row r="1" spans="1:97" ht="24.75" customHeight="1">
      <c r="A1" s="1400" t="s">
        <v>1269</v>
      </c>
      <c r="B1" s="1401"/>
      <c r="C1" s="1401"/>
      <c r="D1" s="1401"/>
      <c r="E1" s="885"/>
      <c r="F1" s="884"/>
      <c r="G1" s="884"/>
      <c r="H1" s="107"/>
      <c r="I1" s="108"/>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9"/>
      <c r="AW1" s="1010" t="s">
        <v>18</v>
      </c>
      <c r="AX1" s="1010"/>
      <c r="AY1" s="1010"/>
      <c r="AZ1" s="1010"/>
      <c r="BA1" s="1010"/>
      <c r="BB1" s="1010"/>
      <c r="BC1" s="1010"/>
      <c r="BD1" s="1010"/>
      <c r="BE1" s="1010"/>
      <c r="BF1" s="1010"/>
      <c r="BG1" s="1010"/>
      <c r="BH1" s="993" t="s">
        <v>19</v>
      </c>
      <c r="BI1" s="993"/>
      <c r="BJ1" s="993"/>
      <c r="BK1" s="993"/>
      <c r="BL1" s="993"/>
      <c r="BM1" s="993"/>
    </row>
    <row r="2" spans="1:97" ht="24" customHeight="1" thickBot="1">
      <c r="A2" s="1402" t="s">
        <v>1175</v>
      </c>
      <c r="B2" s="1403"/>
      <c r="C2" s="1403"/>
      <c r="D2" s="1403"/>
      <c r="E2" s="887"/>
      <c r="F2" s="886"/>
      <c r="G2" s="886"/>
      <c r="H2" s="110"/>
      <c r="I2" s="111"/>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2"/>
      <c r="AQ2" s="25"/>
      <c r="AW2" s="1109" t="s">
        <v>21</v>
      </c>
      <c r="AX2" s="1111" t="s">
        <v>22</v>
      </c>
      <c r="AY2" s="1111"/>
      <c r="AZ2" s="1091" t="s">
        <v>23</v>
      </c>
      <c r="BA2" s="1091" t="s">
        <v>24</v>
      </c>
      <c r="BB2" s="1091" t="s">
        <v>25</v>
      </c>
      <c r="BC2" s="1091" t="s">
        <v>26</v>
      </c>
      <c r="BD2" s="1091" t="s">
        <v>27</v>
      </c>
      <c r="BE2" s="1091" t="s">
        <v>28</v>
      </c>
      <c r="BF2" s="1091" t="s">
        <v>29</v>
      </c>
      <c r="BG2" s="1091" t="s">
        <v>30</v>
      </c>
      <c r="BH2" s="1107" t="s">
        <v>31</v>
      </c>
      <c r="BI2" s="1107" t="s">
        <v>32</v>
      </c>
      <c r="BJ2" s="1107" t="s">
        <v>33</v>
      </c>
      <c r="BK2" s="1107" t="s">
        <v>34</v>
      </c>
      <c r="BL2" s="1107" t="s">
        <v>35</v>
      </c>
      <c r="BM2" s="1107" t="s">
        <v>36</v>
      </c>
      <c r="BO2" s="89"/>
    </row>
    <row r="3" spans="1:97" ht="15" customHeight="1" thickBot="1">
      <c r="A3" s="1332"/>
      <c r="B3" s="1333"/>
      <c r="C3" s="1333"/>
      <c r="D3" s="1333"/>
      <c r="E3" s="889"/>
      <c r="F3" s="888"/>
      <c r="G3" s="888"/>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6"/>
      <c r="AW3" s="1109"/>
      <c r="AX3" s="503" t="s">
        <v>43</v>
      </c>
      <c r="AY3" s="274" t="s">
        <v>44</v>
      </c>
      <c r="AZ3" s="1091"/>
      <c r="BA3" s="1091"/>
      <c r="BB3" s="1091"/>
      <c r="BC3" s="1091"/>
      <c r="BD3" s="1091"/>
      <c r="BE3" s="1091"/>
      <c r="BF3" s="1091"/>
      <c r="BG3" s="1091"/>
      <c r="BH3" s="1107"/>
      <c r="BI3" s="1107"/>
      <c r="BJ3" s="1107"/>
      <c r="BK3" s="1107"/>
      <c r="BL3" s="1107"/>
      <c r="BM3" s="1107"/>
      <c r="BN3" s="388"/>
      <c r="BP3" s="408" t="s">
        <v>45</v>
      </c>
      <c r="BQ3" s="408" t="s">
        <v>46</v>
      </c>
      <c r="BR3" s="408" t="s">
        <v>47</v>
      </c>
      <c r="BS3" s="388" t="s">
        <v>48</v>
      </c>
      <c r="BT3" s="388" t="s">
        <v>49</v>
      </c>
      <c r="BU3" s="388" t="s">
        <v>50</v>
      </c>
      <c r="BV3" s="388" t="s">
        <v>51</v>
      </c>
      <c r="BW3" s="388" t="s">
        <v>52</v>
      </c>
      <c r="BX3" s="388" t="s">
        <v>53</v>
      </c>
      <c r="BY3" s="388" t="s">
        <v>54</v>
      </c>
      <c r="BZ3" s="388" t="s">
        <v>55</v>
      </c>
      <c r="CA3" s="388" t="s">
        <v>56</v>
      </c>
      <c r="CB3" s="388" t="s">
        <v>57</v>
      </c>
      <c r="CC3" s="388" t="s">
        <v>58</v>
      </c>
      <c r="CD3" s="388" t="s">
        <v>59</v>
      </c>
      <c r="CE3" s="388" t="s">
        <v>60</v>
      </c>
      <c r="CF3" s="388" t="s">
        <v>61</v>
      </c>
      <c r="CG3" s="388" t="s">
        <v>62</v>
      </c>
      <c r="CH3" s="388" t="s">
        <v>63</v>
      </c>
      <c r="CI3" s="388" t="s">
        <v>64</v>
      </c>
      <c r="CJ3" s="388" t="s">
        <v>65</v>
      </c>
      <c r="CK3" s="388" t="s">
        <v>66</v>
      </c>
      <c r="CL3" s="388" t="s">
        <v>67</v>
      </c>
      <c r="CM3" s="388" t="s">
        <v>68</v>
      </c>
      <c r="CN3" s="388" t="s">
        <v>69</v>
      </c>
      <c r="CO3" s="388" t="s">
        <v>70</v>
      </c>
      <c r="CP3" s="394" t="s">
        <v>71</v>
      </c>
      <c r="CQ3" s="388" t="s">
        <v>72</v>
      </c>
      <c r="CR3" s="388" t="s">
        <v>73</v>
      </c>
      <c r="CS3" s="394" t="s">
        <v>74</v>
      </c>
    </row>
    <row r="4" spans="1:97" ht="7.75" customHeight="1">
      <c r="A4" s="186"/>
      <c r="B4" s="187"/>
      <c r="C4" s="187"/>
      <c r="D4" s="187"/>
      <c r="E4" s="187"/>
      <c r="F4" s="187"/>
      <c r="G4" s="187"/>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9"/>
    </row>
    <row r="5" spans="1:97" ht="18" customHeight="1">
      <c r="A5" s="167"/>
      <c r="B5" s="168"/>
      <c r="C5" s="169"/>
      <c r="D5" s="586"/>
      <c r="E5" s="586"/>
      <c r="F5" s="234" t="s">
        <v>1176</v>
      </c>
      <c r="I5" s="1396" t="s">
        <v>1176</v>
      </c>
      <c r="J5" s="1396"/>
      <c r="K5" s="1396"/>
      <c r="L5" s="1397"/>
      <c r="M5" s="882"/>
      <c r="O5" s="1398" t="s">
        <v>1177</v>
      </c>
      <c r="P5" s="1398"/>
      <c r="Q5" s="1399"/>
      <c r="R5" s="883"/>
      <c r="S5" s="145"/>
      <c r="AO5" s="170"/>
      <c r="AW5" s="259" t="str">
        <f ca="1">SUBSTITUTE(CELL("address",L5),"$","")</f>
        <v>L5</v>
      </c>
      <c r="AX5" s="339">
        <v>8</v>
      </c>
      <c r="AY5" s="259" t="str">
        <f ca="1">MID(CELL("filename",AX5),FIND("]",CELL("filename",AX5))+1,256)</f>
        <v>9. Ownership - Operating Costs</v>
      </c>
      <c r="AZ5" s="268" t="s">
        <v>1270</v>
      </c>
      <c r="BA5" s="268" t="s">
        <v>1178</v>
      </c>
      <c r="BC5" s="259" t="str">
        <f ca="1">AX5&amp;"_"&amp;AW5&amp;"_"&amp;BA5</f>
        <v>8_L5_Costs_Nominal_or_Real</v>
      </c>
      <c r="BD5" s="268" t="s">
        <v>83</v>
      </c>
      <c r="BF5" s="260" t="str">
        <f>CONCATENATE(BP5,",",BQ5)</f>
        <v>Nominal,Real</v>
      </c>
      <c r="BG5" s="268" t="s">
        <v>85</v>
      </c>
      <c r="BH5" s="268" t="s">
        <v>85</v>
      </c>
      <c r="BI5" s="268"/>
      <c r="BP5" t="s">
        <v>1179</v>
      </c>
      <c r="BQ5" t="s">
        <v>1180</v>
      </c>
    </row>
    <row r="6" spans="1:97" ht="15.5">
      <c r="A6" s="171"/>
      <c r="B6" s="169"/>
      <c r="C6" s="172"/>
      <c r="D6" s="172"/>
      <c r="E6" s="172"/>
      <c r="F6" s="172"/>
      <c r="G6" s="172"/>
      <c r="H6" s="172"/>
      <c r="I6" s="172"/>
      <c r="J6" s="172"/>
      <c r="K6" s="172"/>
      <c r="L6" s="172"/>
      <c r="M6" s="172"/>
      <c r="N6" s="172"/>
      <c r="O6" s="172"/>
      <c r="P6" s="172"/>
      <c r="Q6" s="172"/>
      <c r="R6" s="172"/>
      <c r="S6" s="172"/>
      <c r="T6" s="172"/>
      <c r="U6" s="169"/>
      <c r="V6" s="169"/>
      <c r="W6" s="169"/>
      <c r="X6" s="169"/>
      <c r="Y6" s="169"/>
      <c r="Z6" s="169"/>
      <c r="AA6" s="169"/>
      <c r="AB6" s="169"/>
      <c r="AC6" s="169"/>
      <c r="AD6" s="169"/>
      <c r="AE6" s="169"/>
      <c r="AF6" s="169"/>
      <c r="AG6" s="169"/>
      <c r="AH6" s="169"/>
      <c r="AI6" s="169"/>
      <c r="AJ6" s="169"/>
      <c r="AK6" s="169"/>
      <c r="AL6" s="169"/>
      <c r="AM6" s="169"/>
      <c r="AN6" s="169"/>
      <c r="AO6" s="173"/>
      <c r="AP6" s="169"/>
      <c r="AQ6" s="169"/>
      <c r="AR6" s="169"/>
      <c r="AS6" s="169"/>
      <c r="AT6" s="169"/>
      <c r="AU6" s="169"/>
      <c r="AV6" s="169"/>
      <c r="AW6" s="259" t="e">
        <f ca="1">SUBSTITUTE(CELL("address",#REF!),"$","")</f>
        <v>#REF!</v>
      </c>
      <c r="AX6" s="259">
        <f>$AX$5</f>
        <v>8</v>
      </c>
      <c r="AY6" s="259" t="str">
        <f ca="1">MID(CELL("filename",AX6),FIND("]",CELL("filename",AX6))+1,256)</f>
        <v>9. Ownership - Operating Costs</v>
      </c>
      <c r="AZ6" s="268" t="s">
        <v>1270</v>
      </c>
      <c r="BA6" s="268" t="s">
        <v>1209</v>
      </c>
      <c r="BC6" s="259" t="e">
        <f ca="1">AX6&amp;"_"&amp;AW6&amp;"_"&amp;BA6</f>
        <v>#REF!</v>
      </c>
      <c r="BD6" s="259" t="s">
        <v>445</v>
      </c>
      <c r="BE6" s="259"/>
      <c r="BF6" s="260" t="s">
        <v>446</v>
      </c>
      <c r="BG6" s="268" t="s">
        <v>85</v>
      </c>
      <c r="BH6" s="268" t="s">
        <v>85</v>
      </c>
      <c r="BI6" s="268"/>
      <c r="BK6" s="259"/>
    </row>
    <row r="7" spans="1:97" ht="20.5" thickBot="1">
      <c r="A7" s="174"/>
      <c r="B7" s="175"/>
      <c r="C7" s="176" t="s">
        <v>1181</v>
      </c>
      <c r="D7" s="176" t="s">
        <v>1182</v>
      </c>
      <c r="E7" s="176"/>
      <c r="F7" s="176" t="s">
        <v>1271</v>
      </c>
      <c r="G7" s="176" t="s">
        <v>1183</v>
      </c>
      <c r="H7" s="176" t="s">
        <v>1184</v>
      </c>
      <c r="I7" s="176" t="s">
        <v>1185</v>
      </c>
      <c r="J7" s="176" t="s">
        <v>1186</v>
      </c>
      <c r="K7" s="176" t="s">
        <v>1187</v>
      </c>
      <c r="L7" s="176" t="s">
        <v>1188</v>
      </c>
      <c r="M7" s="176" t="s">
        <v>1189</v>
      </c>
      <c r="N7" s="176" t="s">
        <v>1190</v>
      </c>
      <c r="O7" s="176" t="s">
        <v>1191</v>
      </c>
      <c r="P7" s="176" t="s">
        <v>1192</v>
      </c>
      <c r="Q7" s="176" t="s">
        <v>1193</v>
      </c>
      <c r="R7" s="176" t="s">
        <v>1194</v>
      </c>
      <c r="S7" s="176" t="s">
        <v>1195</v>
      </c>
      <c r="T7" s="176" t="s">
        <v>1196</v>
      </c>
      <c r="U7" s="176" t="s">
        <v>1197</v>
      </c>
      <c r="V7" s="176" t="s">
        <v>1198</v>
      </c>
      <c r="W7" s="176" t="s">
        <v>1199</v>
      </c>
      <c r="X7" s="176" t="s">
        <v>1200</v>
      </c>
      <c r="Y7" s="176" t="s">
        <v>1201</v>
      </c>
      <c r="Z7" s="240" t="s">
        <v>1202</v>
      </c>
      <c r="AA7" s="240" t="s">
        <v>1203</v>
      </c>
      <c r="AB7" s="240" t="s">
        <v>1204</v>
      </c>
      <c r="AC7" s="240" t="s">
        <v>1205</v>
      </c>
      <c r="AD7" s="240" t="s">
        <v>1206</v>
      </c>
      <c r="AE7" s="240"/>
      <c r="AF7" s="240"/>
      <c r="AG7" s="240"/>
      <c r="AH7" s="240"/>
      <c r="AI7" s="240"/>
      <c r="AJ7" s="240"/>
      <c r="AK7" s="240"/>
      <c r="AL7" s="240"/>
      <c r="AM7" s="240"/>
      <c r="AN7" s="240"/>
      <c r="AO7" s="241" t="s">
        <v>1207</v>
      </c>
      <c r="AP7" s="222"/>
      <c r="AQ7" s="222"/>
      <c r="AR7" s="222"/>
      <c r="AS7" s="222"/>
      <c r="AT7" s="222"/>
      <c r="AU7" s="222"/>
      <c r="AV7" s="222"/>
      <c r="AW7" s="267"/>
      <c r="AX7" s="267"/>
    </row>
    <row r="8" spans="1:97" ht="14.5" thickBot="1">
      <c r="A8" s="124">
        <v>1</v>
      </c>
      <c r="B8" s="232" t="s">
        <v>1272</v>
      </c>
      <c r="C8" s="177"/>
      <c r="D8" s="178"/>
      <c r="E8" s="178"/>
      <c r="F8" s="194">
        <v>2020</v>
      </c>
      <c r="G8" s="194">
        <f>+F8+1</f>
        <v>2021</v>
      </c>
      <c r="H8" s="194">
        <f t="shared" ref="H8:AD8" si="0">+G8+1</f>
        <v>2022</v>
      </c>
      <c r="I8" s="194">
        <f t="shared" si="0"/>
        <v>2023</v>
      </c>
      <c r="J8" s="194">
        <f t="shared" si="0"/>
        <v>2024</v>
      </c>
      <c r="K8" s="194">
        <f t="shared" si="0"/>
        <v>2025</v>
      </c>
      <c r="L8" s="194">
        <f t="shared" si="0"/>
        <v>2026</v>
      </c>
      <c r="M8" s="194">
        <f t="shared" si="0"/>
        <v>2027</v>
      </c>
      <c r="N8" s="194">
        <f t="shared" si="0"/>
        <v>2028</v>
      </c>
      <c r="O8" s="194">
        <f t="shared" si="0"/>
        <v>2029</v>
      </c>
      <c r="P8" s="194">
        <f t="shared" si="0"/>
        <v>2030</v>
      </c>
      <c r="Q8" s="194">
        <f t="shared" si="0"/>
        <v>2031</v>
      </c>
      <c r="R8" s="194">
        <f t="shared" si="0"/>
        <v>2032</v>
      </c>
      <c r="S8" s="194">
        <f t="shared" si="0"/>
        <v>2033</v>
      </c>
      <c r="T8" s="194">
        <f t="shared" si="0"/>
        <v>2034</v>
      </c>
      <c r="U8" s="194">
        <f t="shared" si="0"/>
        <v>2035</v>
      </c>
      <c r="V8" s="194">
        <f t="shared" si="0"/>
        <v>2036</v>
      </c>
      <c r="W8" s="194">
        <f t="shared" si="0"/>
        <v>2037</v>
      </c>
      <c r="X8" s="194">
        <f t="shared" si="0"/>
        <v>2038</v>
      </c>
      <c r="Y8" s="194">
        <f t="shared" si="0"/>
        <v>2039</v>
      </c>
      <c r="Z8" s="194">
        <f t="shared" si="0"/>
        <v>2040</v>
      </c>
      <c r="AA8" s="194">
        <f t="shared" si="0"/>
        <v>2041</v>
      </c>
      <c r="AB8" s="194">
        <f t="shared" si="0"/>
        <v>2042</v>
      </c>
      <c r="AC8" s="194">
        <f t="shared" si="0"/>
        <v>2043</v>
      </c>
      <c r="AD8" s="194">
        <f t="shared" si="0"/>
        <v>2044</v>
      </c>
      <c r="AE8" s="194">
        <f t="shared" ref="AE8:AN8" si="1">+AD8+1</f>
        <v>2045</v>
      </c>
      <c r="AF8" s="194">
        <f t="shared" si="1"/>
        <v>2046</v>
      </c>
      <c r="AG8" s="194">
        <f t="shared" si="1"/>
        <v>2047</v>
      </c>
      <c r="AH8" s="194">
        <f t="shared" si="1"/>
        <v>2048</v>
      </c>
      <c r="AI8" s="194">
        <f t="shared" si="1"/>
        <v>2049</v>
      </c>
      <c r="AJ8" s="194">
        <f t="shared" si="1"/>
        <v>2050</v>
      </c>
      <c r="AK8" s="194">
        <f t="shared" si="1"/>
        <v>2051</v>
      </c>
      <c r="AL8" s="194">
        <f t="shared" si="1"/>
        <v>2052</v>
      </c>
      <c r="AM8" s="194">
        <f t="shared" si="1"/>
        <v>2053</v>
      </c>
      <c r="AN8" s="194">
        <f t="shared" si="1"/>
        <v>2054</v>
      </c>
      <c r="AO8" s="179" t="s">
        <v>1273</v>
      </c>
      <c r="AP8" s="169"/>
      <c r="AQ8" s="169"/>
      <c r="AR8" s="469"/>
      <c r="AS8" s="469"/>
      <c r="AT8" s="469"/>
      <c r="AU8" s="469"/>
      <c r="AV8" s="469"/>
      <c r="AW8" s="470"/>
      <c r="AX8" s="470"/>
      <c r="AY8" s="397"/>
      <c r="AZ8" s="397"/>
      <c r="BA8" s="397"/>
      <c r="BB8" s="397"/>
      <c r="BC8" s="397"/>
      <c r="BD8" s="397"/>
      <c r="BE8" s="397"/>
      <c r="BF8" s="397"/>
      <c r="BG8" s="397"/>
      <c r="BH8" s="396"/>
    </row>
    <row r="9" spans="1:97" ht="13.5" thickBot="1">
      <c r="A9" s="124">
        <f>+A8+1</f>
        <v>2</v>
      </c>
      <c r="B9" s="169"/>
      <c r="C9" s="1404" t="s">
        <v>1274</v>
      </c>
      <c r="D9" s="588" t="s">
        <v>659</v>
      </c>
      <c r="E9" s="588"/>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6"/>
      <c r="AF9" s="446"/>
      <c r="AG9" s="446"/>
      <c r="AH9" s="446"/>
      <c r="AI9" s="446"/>
      <c r="AJ9" s="446"/>
      <c r="AK9" s="446"/>
      <c r="AL9" s="446"/>
      <c r="AM9" s="446"/>
      <c r="AN9" s="446"/>
      <c r="AO9" s="336"/>
      <c r="AP9" s="169"/>
      <c r="AS9" s="84" t="s">
        <v>42</v>
      </c>
      <c r="AT9" s="84" t="str">
        <f ca="1">SUBSTITUTE(CELL("address",F9),"$","")</f>
        <v>F9</v>
      </c>
      <c r="AU9" s="350" t="str">
        <f ca="1">CHAR(CODE(AT9))</f>
        <v>F</v>
      </c>
      <c r="AV9" s="350">
        <f>ROW(AT9)</f>
        <v>9</v>
      </c>
      <c r="AW9" s="259" t="str">
        <f ca="1">CONCATENATE(AU9&amp;AV9)</f>
        <v>F9</v>
      </c>
      <c r="AX9" s="259">
        <f t="shared" ref="AX9:AX480" si="2">$AX$5</f>
        <v>8</v>
      </c>
      <c r="AY9" s="259" t="str">
        <f t="shared" ref="AY9" ca="1" si="3">MID(CELL("filename",AX9),FIND("]",CELL("filename",AX9))+1,256)</f>
        <v>9. Ownership - Operating Costs</v>
      </c>
      <c r="AZ9" s="268" t="s">
        <v>1270</v>
      </c>
      <c r="BA9" s="259" t="s">
        <v>1275</v>
      </c>
      <c r="BB9" s="259">
        <f>$F$8</f>
        <v>2020</v>
      </c>
      <c r="BC9" s="259" t="str">
        <f ca="1">AX9&amp;"_"&amp;AW9&amp;"_"&amp;BA9&amp;"_"&amp;BB9</f>
        <v>8_F9_Nameplate_capacity_MW_2020</v>
      </c>
      <c r="BD9" s="259" t="s">
        <v>540</v>
      </c>
      <c r="BE9" s="259"/>
      <c r="BF9" s="268" t="s">
        <v>983</v>
      </c>
      <c r="BG9" s="268" t="s">
        <v>85</v>
      </c>
      <c r="BH9" s="268" t="s">
        <v>85</v>
      </c>
      <c r="BI9" s="268"/>
      <c r="BJ9" s="268"/>
      <c r="BK9" s="268"/>
      <c r="BL9" s="268"/>
    </row>
    <row r="10" spans="1:97" ht="13.5" hidden="1" thickBot="1">
      <c r="A10" s="124"/>
      <c r="B10" s="169"/>
      <c r="C10" s="1404"/>
      <c r="D10" s="588"/>
      <c r="E10" s="588"/>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2"/>
      <c r="AF10" s="472"/>
      <c r="AG10" s="472"/>
      <c r="AH10" s="472"/>
      <c r="AI10" s="472"/>
      <c r="AJ10" s="472"/>
      <c r="AK10" s="472"/>
      <c r="AL10" s="472"/>
      <c r="AM10" s="472"/>
      <c r="AN10" s="472"/>
      <c r="AO10" s="473"/>
      <c r="AP10" s="169"/>
      <c r="AQ10" s="84" t="s">
        <v>395</v>
      </c>
      <c r="AU10" s="459" t="str">
        <f ca="1">IF(AU9="Z","AA",IF(LEN(AU9)=1,CHAR(CODE(AU9)+1),IF(RIGHT(AU9,1)="Z",CHAR(CODE(LEFT(AU9,1))+1),LEFT(AU9,1))&amp;CHAR(65+MOD(CODE(RIGHT(AU9,1))+1-65,26))))</f>
        <v>G</v>
      </c>
      <c r="AV10" s="459">
        <f>AV9</f>
        <v>9</v>
      </c>
      <c r="AW10" s="259" t="str">
        <f t="shared" ref="AW10:AW44" ca="1" si="4">CONCATENATE(AU10&amp;AV10)</f>
        <v>G9</v>
      </c>
      <c r="AX10" s="259">
        <f t="shared" si="2"/>
        <v>8</v>
      </c>
      <c r="AY10" s="259" t="str">
        <f t="shared" ref="AY10:AY45" ca="1" si="5">MID(CELL("filename",AX10),FIND("]",CELL("filename",AX10))+1,256)</f>
        <v>9. Ownership - Operating Costs</v>
      </c>
      <c r="AZ10" s="268" t="s">
        <v>1270</v>
      </c>
      <c r="BA10" s="259" t="s">
        <v>1275</v>
      </c>
      <c r="BB10" s="259">
        <f>$G$8</f>
        <v>2021</v>
      </c>
      <c r="BC10" s="259" t="str">
        <f t="shared" ref="BC10:BC44" ca="1" si="6">AX10&amp;"_"&amp;AW10&amp;"_"&amp;BA10&amp;"_"&amp;BB10</f>
        <v>8_G9_Nameplate_capacity_MW_2021</v>
      </c>
      <c r="BD10" s="259" t="s">
        <v>540</v>
      </c>
      <c r="BE10" s="259"/>
      <c r="BF10" s="268" t="s">
        <v>983</v>
      </c>
      <c r="BG10" s="268" t="s">
        <v>85</v>
      </c>
      <c r="BH10" s="268" t="s">
        <v>85</v>
      </c>
      <c r="BI10" s="268"/>
      <c r="BJ10" s="268"/>
      <c r="BK10" s="268"/>
      <c r="BL10" s="268"/>
    </row>
    <row r="11" spans="1:97" ht="13.5" hidden="1" thickBot="1">
      <c r="A11" s="124"/>
      <c r="B11" s="169"/>
      <c r="C11" s="1404"/>
      <c r="D11" s="588"/>
      <c r="E11" s="588"/>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2"/>
      <c r="AF11" s="472"/>
      <c r="AG11" s="472"/>
      <c r="AH11" s="472"/>
      <c r="AI11" s="472"/>
      <c r="AJ11" s="472"/>
      <c r="AK11" s="472"/>
      <c r="AL11" s="472"/>
      <c r="AM11" s="472"/>
      <c r="AN11" s="472"/>
      <c r="AO11" s="473"/>
      <c r="AP11" s="169"/>
      <c r="AQ11" s="84" t="s">
        <v>395</v>
      </c>
      <c r="AU11" s="459" t="str">
        <f t="shared" ref="AU11:AU44" ca="1" si="7">IF(AU10="Z","AA",IF(LEN(AU10)=1,CHAR(CODE(AU10)+1),IF(RIGHT(AU10,1)="Z",CHAR(CODE(LEFT(AU10,1))+1),LEFT(AU10,1))&amp;CHAR(65+MOD(CODE(RIGHT(AU10,1))+1-65,26))))</f>
        <v>H</v>
      </c>
      <c r="AV11" s="459">
        <f t="shared" ref="AV11:AV44" si="8">AV10</f>
        <v>9</v>
      </c>
      <c r="AW11" s="259" t="str">
        <f t="shared" ca="1" si="4"/>
        <v>H9</v>
      </c>
      <c r="AX11" s="259">
        <f t="shared" si="2"/>
        <v>8</v>
      </c>
      <c r="AY11" s="259" t="str">
        <f t="shared" ca="1" si="5"/>
        <v>9. Ownership - Operating Costs</v>
      </c>
      <c r="AZ11" s="268" t="s">
        <v>1270</v>
      </c>
      <c r="BA11" s="259" t="s">
        <v>1275</v>
      </c>
      <c r="BB11" s="259">
        <f>$H$8</f>
        <v>2022</v>
      </c>
      <c r="BC11" s="259" t="str">
        <f t="shared" ca="1" si="6"/>
        <v>8_H9_Nameplate_capacity_MW_2022</v>
      </c>
      <c r="BD11" s="259" t="s">
        <v>540</v>
      </c>
      <c r="BE11" s="259"/>
      <c r="BF11" s="268" t="s">
        <v>983</v>
      </c>
      <c r="BG11" s="268" t="s">
        <v>85</v>
      </c>
      <c r="BH11" s="268" t="s">
        <v>85</v>
      </c>
      <c r="BI11" s="268"/>
      <c r="BJ11" s="268"/>
      <c r="BK11" s="268"/>
      <c r="BL11" s="268"/>
    </row>
    <row r="12" spans="1:97" ht="13.5" hidden="1" thickBot="1">
      <c r="A12" s="124"/>
      <c r="B12" s="169"/>
      <c r="C12" s="1404"/>
      <c r="D12" s="588"/>
      <c r="E12" s="588"/>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2"/>
      <c r="AF12" s="472"/>
      <c r="AG12" s="472"/>
      <c r="AH12" s="472"/>
      <c r="AI12" s="472"/>
      <c r="AJ12" s="472"/>
      <c r="AK12" s="472"/>
      <c r="AL12" s="472"/>
      <c r="AM12" s="472"/>
      <c r="AN12" s="472"/>
      <c r="AO12" s="473"/>
      <c r="AP12" s="169"/>
      <c r="AQ12" s="84" t="s">
        <v>395</v>
      </c>
      <c r="AU12" s="459" t="str">
        <f t="shared" ca="1" si="7"/>
        <v>I</v>
      </c>
      <c r="AV12" s="459">
        <f t="shared" si="8"/>
        <v>9</v>
      </c>
      <c r="AW12" s="259" t="str">
        <f t="shared" ca="1" si="4"/>
        <v>I9</v>
      </c>
      <c r="AX12" s="259">
        <f t="shared" si="2"/>
        <v>8</v>
      </c>
      <c r="AY12" s="259" t="str">
        <f t="shared" ca="1" si="5"/>
        <v>9. Ownership - Operating Costs</v>
      </c>
      <c r="AZ12" s="268" t="s">
        <v>1270</v>
      </c>
      <c r="BA12" s="259" t="s">
        <v>1275</v>
      </c>
      <c r="BB12" s="259">
        <f>$I$8</f>
        <v>2023</v>
      </c>
      <c r="BC12" s="259" t="str">
        <f t="shared" ca="1" si="6"/>
        <v>8_I9_Nameplate_capacity_MW_2023</v>
      </c>
      <c r="BD12" s="259" t="s">
        <v>540</v>
      </c>
      <c r="BE12" s="259"/>
      <c r="BF12" s="268" t="s">
        <v>983</v>
      </c>
      <c r="BG12" s="268" t="s">
        <v>85</v>
      </c>
      <c r="BH12" s="268" t="s">
        <v>85</v>
      </c>
      <c r="BI12" s="268"/>
      <c r="BJ12" s="268"/>
      <c r="BK12" s="268"/>
      <c r="BL12" s="268"/>
    </row>
    <row r="13" spans="1:97" ht="13.5" hidden="1" thickBot="1">
      <c r="A13" s="124"/>
      <c r="B13" s="169"/>
      <c r="C13" s="1404"/>
      <c r="D13" s="588"/>
      <c r="E13" s="588"/>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2"/>
      <c r="AF13" s="472"/>
      <c r="AG13" s="472"/>
      <c r="AH13" s="472"/>
      <c r="AI13" s="472"/>
      <c r="AJ13" s="472"/>
      <c r="AK13" s="472"/>
      <c r="AL13" s="472"/>
      <c r="AM13" s="472"/>
      <c r="AN13" s="472"/>
      <c r="AO13" s="473"/>
      <c r="AP13" s="169"/>
      <c r="AQ13" s="84" t="s">
        <v>395</v>
      </c>
      <c r="AU13" s="459" t="str">
        <f t="shared" ca="1" si="7"/>
        <v>J</v>
      </c>
      <c r="AV13" s="459">
        <f t="shared" si="8"/>
        <v>9</v>
      </c>
      <c r="AW13" s="259" t="str">
        <f t="shared" ca="1" si="4"/>
        <v>J9</v>
      </c>
      <c r="AX13" s="259">
        <f t="shared" si="2"/>
        <v>8</v>
      </c>
      <c r="AY13" s="259" t="str">
        <f t="shared" ca="1" si="5"/>
        <v>9. Ownership - Operating Costs</v>
      </c>
      <c r="AZ13" s="268" t="s">
        <v>1270</v>
      </c>
      <c r="BA13" s="259" t="s">
        <v>1275</v>
      </c>
      <c r="BB13" s="259">
        <f>$J$8</f>
        <v>2024</v>
      </c>
      <c r="BC13" s="259" t="str">
        <f t="shared" ca="1" si="6"/>
        <v>8_J9_Nameplate_capacity_MW_2024</v>
      </c>
      <c r="BD13" s="259" t="s">
        <v>540</v>
      </c>
      <c r="BE13" s="259"/>
      <c r="BF13" s="268" t="s">
        <v>983</v>
      </c>
      <c r="BG13" s="268" t="s">
        <v>85</v>
      </c>
      <c r="BH13" s="268" t="s">
        <v>85</v>
      </c>
      <c r="BI13" s="268"/>
      <c r="BJ13" s="268"/>
      <c r="BK13" s="268"/>
      <c r="BL13" s="268"/>
    </row>
    <row r="14" spans="1:97" ht="13.5" hidden="1" thickBot="1">
      <c r="A14" s="124"/>
      <c r="B14" s="169"/>
      <c r="C14" s="1404"/>
      <c r="D14" s="588"/>
      <c r="E14" s="588"/>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2"/>
      <c r="AF14" s="472"/>
      <c r="AG14" s="472"/>
      <c r="AH14" s="472"/>
      <c r="AI14" s="472"/>
      <c r="AJ14" s="472"/>
      <c r="AK14" s="472"/>
      <c r="AL14" s="472"/>
      <c r="AM14" s="472"/>
      <c r="AN14" s="472"/>
      <c r="AO14" s="473"/>
      <c r="AP14" s="169"/>
      <c r="AQ14" s="84" t="s">
        <v>395</v>
      </c>
      <c r="AU14" s="459" t="str">
        <f t="shared" ca="1" si="7"/>
        <v>K</v>
      </c>
      <c r="AV14" s="459">
        <f t="shared" si="8"/>
        <v>9</v>
      </c>
      <c r="AW14" s="259" t="str">
        <f t="shared" ca="1" si="4"/>
        <v>K9</v>
      </c>
      <c r="AX14" s="259">
        <f t="shared" si="2"/>
        <v>8</v>
      </c>
      <c r="AY14" s="259" t="str">
        <f t="shared" ca="1" si="5"/>
        <v>9. Ownership - Operating Costs</v>
      </c>
      <c r="AZ14" s="268" t="s">
        <v>1270</v>
      </c>
      <c r="BA14" s="259" t="s">
        <v>1275</v>
      </c>
      <c r="BB14" s="259">
        <f>$K$8</f>
        <v>2025</v>
      </c>
      <c r="BC14" s="259" t="str">
        <f t="shared" ca="1" si="6"/>
        <v>8_K9_Nameplate_capacity_MW_2025</v>
      </c>
      <c r="BD14" s="259" t="s">
        <v>540</v>
      </c>
      <c r="BE14" s="259"/>
      <c r="BF14" s="268" t="s">
        <v>983</v>
      </c>
      <c r="BG14" s="268" t="s">
        <v>85</v>
      </c>
      <c r="BH14" s="268" t="s">
        <v>85</v>
      </c>
      <c r="BI14" s="268"/>
      <c r="BJ14" s="268"/>
      <c r="BK14" s="268"/>
      <c r="BL14" s="268"/>
    </row>
    <row r="15" spans="1:97" ht="13.5" hidden="1" thickBot="1">
      <c r="A15" s="124"/>
      <c r="B15" s="169"/>
      <c r="C15" s="1404"/>
      <c r="D15" s="588"/>
      <c r="E15" s="588"/>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2"/>
      <c r="AF15" s="472"/>
      <c r="AG15" s="472"/>
      <c r="AH15" s="472"/>
      <c r="AI15" s="472"/>
      <c r="AJ15" s="472"/>
      <c r="AK15" s="472"/>
      <c r="AL15" s="472"/>
      <c r="AM15" s="472"/>
      <c r="AN15" s="472"/>
      <c r="AO15" s="473"/>
      <c r="AP15" s="169"/>
      <c r="AQ15" s="84" t="s">
        <v>395</v>
      </c>
      <c r="AU15" s="459" t="str">
        <f t="shared" ca="1" si="7"/>
        <v>L</v>
      </c>
      <c r="AV15" s="459">
        <f t="shared" si="8"/>
        <v>9</v>
      </c>
      <c r="AW15" s="259" t="str">
        <f t="shared" ca="1" si="4"/>
        <v>L9</v>
      </c>
      <c r="AX15" s="259">
        <f t="shared" si="2"/>
        <v>8</v>
      </c>
      <c r="AY15" s="259" t="str">
        <f t="shared" ca="1" si="5"/>
        <v>9. Ownership - Operating Costs</v>
      </c>
      <c r="AZ15" s="268" t="s">
        <v>1270</v>
      </c>
      <c r="BA15" s="259" t="s">
        <v>1275</v>
      </c>
      <c r="BB15" s="259">
        <f>$L$8</f>
        <v>2026</v>
      </c>
      <c r="BC15" s="259" t="str">
        <f t="shared" ca="1" si="6"/>
        <v>8_L9_Nameplate_capacity_MW_2026</v>
      </c>
      <c r="BD15" s="259" t="s">
        <v>540</v>
      </c>
      <c r="BE15" s="259"/>
      <c r="BF15" s="268" t="s">
        <v>983</v>
      </c>
      <c r="BG15" s="268" t="s">
        <v>85</v>
      </c>
      <c r="BH15" s="268" t="s">
        <v>85</v>
      </c>
      <c r="BI15" s="268"/>
      <c r="BJ15" s="268"/>
      <c r="BK15" s="268"/>
      <c r="BL15" s="268"/>
    </row>
    <row r="16" spans="1:97" ht="13.5" hidden="1" thickBot="1">
      <c r="A16" s="124"/>
      <c r="B16" s="169"/>
      <c r="C16" s="1404"/>
      <c r="D16" s="588"/>
      <c r="E16" s="588"/>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2"/>
      <c r="AF16" s="472"/>
      <c r="AG16" s="472"/>
      <c r="AH16" s="472"/>
      <c r="AI16" s="472"/>
      <c r="AJ16" s="472"/>
      <c r="AK16" s="472"/>
      <c r="AL16" s="472"/>
      <c r="AM16" s="472"/>
      <c r="AN16" s="472"/>
      <c r="AO16" s="473"/>
      <c r="AP16" s="169"/>
      <c r="AQ16" s="84" t="s">
        <v>395</v>
      </c>
      <c r="AU16" s="459" t="str">
        <f t="shared" ca="1" si="7"/>
        <v>M</v>
      </c>
      <c r="AV16" s="459">
        <f t="shared" si="8"/>
        <v>9</v>
      </c>
      <c r="AW16" s="259" t="str">
        <f t="shared" ca="1" si="4"/>
        <v>M9</v>
      </c>
      <c r="AX16" s="259">
        <f t="shared" si="2"/>
        <v>8</v>
      </c>
      <c r="AY16" s="259" t="str">
        <f t="shared" ca="1" si="5"/>
        <v>9. Ownership - Operating Costs</v>
      </c>
      <c r="AZ16" s="268" t="s">
        <v>1270</v>
      </c>
      <c r="BA16" s="259" t="s">
        <v>1275</v>
      </c>
      <c r="BB16" s="259">
        <f>$M$8</f>
        <v>2027</v>
      </c>
      <c r="BC16" s="259" t="str">
        <f t="shared" ca="1" si="6"/>
        <v>8_M9_Nameplate_capacity_MW_2027</v>
      </c>
      <c r="BD16" s="259" t="s">
        <v>540</v>
      </c>
      <c r="BE16" s="259"/>
      <c r="BF16" s="268" t="s">
        <v>983</v>
      </c>
      <c r="BG16" s="268" t="s">
        <v>85</v>
      </c>
      <c r="BH16" s="268" t="s">
        <v>85</v>
      </c>
      <c r="BI16" s="268"/>
      <c r="BJ16" s="268"/>
      <c r="BK16" s="268"/>
      <c r="BL16" s="268"/>
    </row>
    <row r="17" spans="1:64" ht="13.5" hidden="1" thickBot="1">
      <c r="A17" s="124"/>
      <c r="B17" s="169"/>
      <c r="C17" s="1404"/>
      <c r="D17" s="588"/>
      <c r="E17" s="588"/>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2"/>
      <c r="AF17" s="472"/>
      <c r="AG17" s="472"/>
      <c r="AH17" s="472"/>
      <c r="AI17" s="472"/>
      <c r="AJ17" s="472"/>
      <c r="AK17" s="472"/>
      <c r="AL17" s="472"/>
      <c r="AM17" s="472"/>
      <c r="AN17" s="472"/>
      <c r="AO17" s="473"/>
      <c r="AP17" s="169"/>
      <c r="AQ17" s="84" t="s">
        <v>395</v>
      </c>
      <c r="AU17" s="459" t="str">
        <f t="shared" ca="1" si="7"/>
        <v>N</v>
      </c>
      <c r="AV17" s="459">
        <f t="shared" si="8"/>
        <v>9</v>
      </c>
      <c r="AW17" s="259" t="str">
        <f t="shared" ca="1" si="4"/>
        <v>N9</v>
      </c>
      <c r="AX17" s="259">
        <f t="shared" si="2"/>
        <v>8</v>
      </c>
      <c r="AY17" s="259" t="str">
        <f t="shared" ca="1" si="5"/>
        <v>9. Ownership - Operating Costs</v>
      </c>
      <c r="AZ17" s="268" t="s">
        <v>1270</v>
      </c>
      <c r="BA17" s="259" t="s">
        <v>1275</v>
      </c>
      <c r="BB17" s="259">
        <f>$N$8</f>
        <v>2028</v>
      </c>
      <c r="BC17" s="259" t="str">
        <f t="shared" ca="1" si="6"/>
        <v>8_N9_Nameplate_capacity_MW_2028</v>
      </c>
      <c r="BD17" s="259" t="s">
        <v>540</v>
      </c>
      <c r="BE17" s="259"/>
      <c r="BF17" s="268" t="s">
        <v>983</v>
      </c>
      <c r="BG17" s="268" t="s">
        <v>85</v>
      </c>
      <c r="BH17" s="268" t="s">
        <v>85</v>
      </c>
      <c r="BI17" s="268"/>
      <c r="BJ17" s="268"/>
      <c r="BK17" s="268"/>
      <c r="BL17" s="268"/>
    </row>
    <row r="18" spans="1:64" ht="13.5" hidden="1" thickBot="1">
      <c r="A18" s="124"/>
      <c r="B18" s="169"/>
      <c r="C18" s="1404"/>
      <c r="D18" s="588"/>
      <c r="E18" s="588"/>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2"/>
      <c r="AF18" s="472"/>
      <c r="AG18" s="472"/>
      <c r="AH18" s="472"/>
      <c r="AI18" s="472"/>
      <c r="AJ18" s="472"/>
      <c r="AK18" s="472"/>
      <c r="AL18" s="472"/>
      <c r="AM18" s="472"/>
      <c r="AN18" s="472"/>
      <c r="AO18" s="473"/>
      <c r="AP18" s="169"/>
      <c r="AQ18" s="84" t="s">
        <v>395</v>
      </c>
      <c r="AU18" s="459" t="str">
        <f t="shared" ca="1" si="7"/>
        <v>O</v>
      </c>
      <c r="AV18" s="459">
        <f t="shared" si="8"/>
        <v>9</v>
      </c>
      <c r="AW18" s="259" t="str">
        <f t="shared" ca="1" si="4"/>
        <v>O9</v>
      </c>
      <c r="AX18" s="259">
        <f t="shared" si="2"/>
        <v>8</v>
      </c>
      <c r="AY18" s="259" t="str">
        <f t="shared" ca="1" si="5"/>
        <v>9. Ownership - Operating Costs</v>
      </c>
      <c r="AZ18" s="268" t="s">
        <v>1270</v>
      </c>
      <c r="BA18" s="259" t="s">
        <v>1275</v>
      </c>
      <c r="BB18" s="259">
        <f>$O$8</f>
        <v>2029</v>
      </c>
      <c r="BC18" s="259" t="str">
        <f t="shared" ca="1" si="6"/>
        <v>8_O9_Nameplate_capacity_MW_2029</v>
      </c>
      <c r="BD18" s="259" t="s">
        <v>540</v>
      </c>
      <c r="BE18" s="259"/>
      <c r="BF18" s="268" t="s">
        <v>983</v>
      </c>
      <c r="BG18" s="268" t="s">
        <v>85</v>
      </c>
      <c r="BH18" s="268" t="s">
        <v>85</v>
      </c>
      <c r="BI18" s="268"/>
      <c r="BJ18" s="268"/>
      <c r="BK18" s="268"/>
      <c r="BL18" s="268"/>
    </row>
    <row r="19" spans="1:64" ht="13.5" hidden="1" thickBot="1">
      <c r="A19" s="124"/>
      <c r="B19" s="169"/>
      <c r="C19" s="1404"/>
      <c r="D19" s="588"/>
      <c r="E19" s="588"/>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2"/>
      <c r="AF19" s="472"/>
      <c r="AG19" s="472"/>
      <c r="AH19" s="472"/>
      <c r="AI19" s="472"/>
      <c r="AJ19" s="472"/>
      <c r="AK19" s="472"/>
      <c r="AL19" s="472"/>
      <c r="AM19" s="472"/>
      <c r="AN19" s="472"/>
      <c r="AO19" s="473"/>
      <c r="AP19" s="169"/>
      <c r="AQ19" s="84" t="s">
        <v>395</v>
      </c>
      <c r="AU19" s="459" t="str">
        <f t="shared" ca="1" si="7"/>
        <v>P</v>
      </c>
      <c r="AV19" s="459">
        <f t="shared" si="8"/>
        <v>9</v>
      </c>
      <c r="AW19" s="259" t="str">
        <f t="shared" ca="1" si="4"/>
        <v>P9</v>
      </c>
      <c r="AX19" s="259">
        <f t="shared" si="2"/>
        <v>8</v>
      </c>
      <c r="AY19" s="259" t="str">
        <f t="shared" ca="1" si="5"/>
        <v>9. Ownership - Operating Costs</v>
      </c>
      <c r="AZ19" s="268" t="s">
        <v>1270</v>
      </c>
      <c r="BA19" s="259" t="s">
        <v>1275</v>
      </c>
      <c r="BB19" s="259">
        <f>$P$8</f>
        <v>2030</v>
      </c>
      <c r="BC19" s="259" t="str">
        <f t="shared" ca="1" si="6"/>
        <v>8_P9_Nameplate_capacity_MW_2030</v>
      </c>
      <c r="BD19" s="259" t="s">
        <v>540</v>
      </c>
      <c r="BE19" s="259"/>
      <c r="BF19" s="268" t="s">
        <v>983</v>
      </c>
      <c r="BG19" s="268" t="s">
        <v>85</v>
      </c>
      <c r="BH19" s="268" t="s">
        <v>85</v>
      </c>
      <c r="BI19" s="268"/>
      <c r="BJ19" s="268"/>
      <c r="BK19" s="268"/>
      <c r="BL19" s="268"/>
    </row>
    <row r="20" spans="1:64" ht="13.5" hidden="1" thickBot="1">
      <c r="A20" s="124"/>
      <c r="B20" s="169"/>
      <c r="C20" s="1404"/>
      <c r="D20" s="588"/>
      <c r="E20" s="588"/>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2"/>
      <c r="AF20" s="472"/>
      <c r="AG20" s="472"/>
      <c r="AH20" s="472"/>
      <c r="AI20" s="472"/>
      <c r="AJ20" s="472"/>
      <c r="AK20" s="472"/>
      <c r="AL20" s="472"/>
      <c r="AM20" s="472"/>
      <c r="AN20" s="472"/>
      <c r="AO20" s="473"/>
      <c r="AP20" s="169"/>
      <c r="AQ20" s="84" t="s">
        <v>395</v>
      </c>
      <c r="AU20" s="459" t="str">
        <f t="shared" ca="1" si="7"/>
        <v>Q</v>
      </c>
      <c r="AV20" s="459">
        <f t="shared" si="8"/>
        <v>9</v>
      </c>
      <c r="AW20" s="259" t="str">
        <f t="shared" ca="1" si="4"/>
        <v>Q9</v>
      </c>
      <c r="AX20" s="259">
        <f t="shared" si="2"/>
        <v>8</v>
      </c>
      <c r="AY20" s="259" t="str">
        <f t="shared" ca="1" si="5"/>
        <v>9. Ownership - Operating Costs</v>
      </c>
      <c r="AZ20" s="268" t="s">
        <v>1270</v>
      </c>
      <c r="BA20" s="259" t="s">
        <v>1275</v>
      </c>
      <c r="BB20" s="259">
        <f>$Q$8</f>
        <v>2031</v>
      </c>
      <c r="BC20" s="259" t="str">
        <f t="shared" ca="1" si="6"/>
        <v>8_Q9_Nameplate_capacity_MW_2031</v>
      </c>
      <c r="BD20" s="259" t="s">
        <v>540</v>
      </c>
      <c r="BE20" s="259"/>
      <c r="BF20" s="268" t="s">
        <v>983</v>
      </c>
      <c r="BG20" s="268" t="s">
        <v>85</v>
      </c>
      <c r="BH20" s="268" t="s">
        <v>85</v>
      </c>
      <c r="BI20" s="268"/>
      <c r="BJ20" s="268"/>
      <c r="BK20" s="268"/>
      <c r="BL20" s="268"/>
    </row>
    <row r="21" spans="1:64" ht="13.5" hidden="1" thickBot="1">
      <c r="A21" s="124"/>
      <c r="B21" s="169"/>
      <c r="C21" s="1404"/>
      <c r="D21" s="588"/>
      <c r="E21" s="588"/>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2"/>
      <c r="AF21" s="472"/>
      <c r="AG21" s="472"/>
      <c r="AH21" s="472"/>
      <c r="AI21" s="472"/>
      <c r="AJ21" s="472"/>
      <c r="AK21" s="472"/>
      <c r="AL21" s="472"/>
      <c r="AM21" s="472"/>
      <c r="AN21" s="472"/>
      <c r="AO21" s="473"/>
      <c r="AP21" s="169"/>
      <c r="AQ21" s="84" t="s">
        <v>395</v>
      </c>
      <c r="AU21" s="459" t="str">
        <f t="shared" ca="1" si="7"/>
        <v>R</v>
      </c>
      <c r="AV21" s="459">
        <f t="shared" si="8"/>
        <v>9</v>
      </c>
      <c r="AW21" s="259" t="str">
        <f t="shared" ca="1" si="4"/>
        <v>R9</v>
      </c>
      <c r="AX21" s="259">
        <f t="shared" si="2"/>
        <v>8</v>
      </c>
      <c r="AY21" s="259" t="str">
        <f t="shared" ca="1" si="5"/>
        <v>9. Ownership - Operating Costs</v>
      </c>
      <c r="AZ21" s="268" t="s">
        <v>1270</v>
      </c>
      <c r="BA21" s="259" t="s">
        <v>1275</v>
      </c>
      <c r="BB21" s="259">
        <f>$R$8</f>
        <v>2032</v>
      </c>
      <c r="BC21" s="259" t="str">
        <f t="shared" ca="1" si="6"/>
        <v>8_R9_Nameplate_capacity_MW_2032</v>
      </c>
      <c r="BD21" s="259" t="s">
        <v>540</v>
      </c>
      <c r="BE21" s="259"/>
      <c r="BF21" s="268" t="s">
        <v>983</v>
      </c>
      <c r="BG21" s="268" t="s">
        <v>85</v>
      </c>
      <c r="BH21" s="268" t="s">
        <v>85</v>
      </c>
      <c r="BI21" s="268"/>
      <c r="BJ21" s="268"/>
      <c r="BK21" s="268"/>
      <c r="BL21" s="268"/>
    </row>
    <row r="22" spans="1:64" ht="13.5" hidden="1" thickBot="1">
      <c r="A22" s="124"/>
      <c r="B22" s="169"/>
      <c r="C22" s="1404"/>
      <c r="D22" s="588"/>
      <c r="E22" s="588"/>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2"/>
      <c r="AF22" s="472"/>
      <c r="AG22" s="472"/>
      <c r="AH22" s="472"/>
      <c r="AI22" s="472"/>
      <c r="AJ22" s="472"/>
      <c r="AK22" s="472"/>
      <c r="AL22" s="472"/>
      <c r="AM22" s="472"/>
      <c r="AN22" s="472"/>
      <c r="AO22" s="473"/>
      <c r="AP22" s="169"/>
      <c r="AQ22" s="84" t="s">
        <v>395</v>
      </c>
      <c r="AU22" s="459" t="str">
        <f t="shared" ca="1" si="7"/>
        <v>S</v>
      </c>
      <c r="AV22" s="459">
        <f t="shared" si="8"/>
        <v>9</v>
      </c>
      <c r="AW22" s="259" t="str">
        <f t="shared" ca="1" si="4"/>
        <v>S9</v>
      </c>
      <c r="AX22" s="259">
        <f t="shared" si="2"/>
        <v>8</v>
      </c>
      <c r="AY22" s="259" t="str">
        <f t="shared" ca="1" si="5"/>
        <v>9. Ownership - Operating Costs</v>
      </c>
      <c r="AZ22" s="268" t="s">
        <v>1270</v>
      </c>
      <c r="BA22" s="259" t="s">
        <v>1275</v>
      </c>
      <c r="BB22" s="259">
        <f>$S$8</f>
        <v>2033</v>
      </c>
      <c r="BC22" s="259" t="str">
        <f t="shared" ca="1" si="6"/>
        <v>8_S9_Nameplate_capacity_MW_2033</v>
      </c>
      <c r="BD22" s="259" t="s">
        <v>540</v>
      </c>
      <c r="BE22" s="259"/>
      <c r="BF22" s="268" t="s">
        <v>983</v>
      </c>
      <c r="BG22" s="268" t="s">
        <v>85</v>
      </c>
      <c r="BH22" s="268" t="s">
        <v>85</v>
      </c>
      <c r="BI22" s="268"/>
      <c r="BJ22" s="268"/>
      <c r="BK22" s="268"/>
      <c r="BL22" s="268"/>
    </row>
    <row r="23" spans="1:64" ht="13.5" hidden="1" thickBot="1">
      <c r="A23" s="124"/>
      <c r="B23" s="169"/>
      <c r="C23" s="1404"/>
      <c r="D23" s="588"/>
      <c r="E23" s="588"/>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2"/>
      <c r="AF23" s="472"/>
      <c r="AG23" s="472"/>
      <c r="AH23" s="472"/>
      <c r="AI23" s="472"/>
      <c r="AJ23" s="472"/>
      <c r="AK23" s="472"/>
      <c r="AL23" s="472"/>
      <c r="AM23" s="472"/>
      <c r="AN23" s="472"/>
      <c r="AO23" s="473"/>
      <c r="AP23" s="169"/>
      <c r="AQ23" s="84" t="s">
        <v>395</v>
      </c>
      <c r="AU23" s="459" t="str">
        <f t="shared" ca="1" si="7"/>
        <v>T</v>
      </c>
      <c r="AV23" s="459">
        <f t="shared" si="8"/>
        <v>9</v>
      </c>
      <c r="AW23" s="259" t="str">
        <f t="shared" ca="1" si="4"/>
        <v>T9</v>
      </c>
      <c r="AX23" s="259">
        <f t="shared" si="2"/>
        <v>8</v>
      </c>
      <c r="AY23" s="259" t="str">
        <f t="shared" ca="1" si="5"/>
        <v>9. Ownership - Operating Costs</v>
      </c>
      <c r="AZ23" s="268" t="s">
        <v>1270</v>
      </c>
      <c r="BA23" s="259" t="s">
        <v>1275</v>
      </c>
      <c r="BB23" s="259">
        <f>$T$8</f>
        <v>2034</v>
      </c>
      <c r="BC23" s="259" t="str">
        <f t="shared" ca="1" si="6"/>
        <v>8_T9_Nameplate_capacity_MW_2034</v>
      </c>
      <c r="BD23" s="259" t="s">
        <v>540</v>
      </c>
      <c r="BE23" s="259"/>
      <c r="BF23" s="268" t="s">
        <v>983</v>
      </c>
      <c r="BG23" s="268" t="s">
        <v>85</v>
      </c>
      <c r="BH23" s="268" t="s">
        <v>85</v>
      </c>
      <c r="BI23" s="268"/>
      <c r="BJ23" s="268"/>
      <c r="BK23" s="268"/>
      <c r="BL23" s="268"/>
    </row>
    <row r="24" spans="1:64" ht="13.5" hidden="1" thickBot="1">
      <c r="A24" s="124"/>
      <c r="B24" s="169"/>
      <c r="C24" s="1404"/>
      <c r="D24" s="588"/>
      <c r="E24" s="588"/>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2"/>
      <c r="AF24" s="472"/>
      <c r="AG24" s="472"/>
      <c r="AH24" s="472"/>
      <c r="AI24" s="472"/>
      <c r="AJ24" s="472"/>
      <c r="AK24" s="472"/>
      <c r="AL24" s="472"/>
      <c r="AM24" s="472"/>
      <c r="AN24" s="472"/>
      <c r="AO24" s="473"/>
      <c r="AP24" s="169"/>
      <c r="AQ24" s="84" t="s">
        <v>395</v>
      </c>
      <c r="AU24" s="459" t="str">
        <f t="shared" ca="1" si="7"/>
        <v>U</v>
      </c>
      <c r="AV24" s="459">
        <f t="shared" si="8"/>
        <v>9</v>
      </c>
      <c r="AW24" s="259" t="str">
        <f t="shared" ca="1" si="4"/>
        <v>U9</v>
      </c>
      <c r="AX24" s="259">
        <f t="shared" si="2"/>
        <v>8</v>
      </c>
      <c r="AY24" s="259" t="str">
        <f t="shared" ca="1" si="5"/>
        <v>9. Ownership - Operating Costs</v>
      </c>
      <c r="AZ24" s="268" t="s">
        <v>1270</v>
      </c>
      <c r="BA24" s="259" t="s">
        <v>1275</v>
      </c>
      <c r="BB24" s="259">
        <f>$U$8</f>
        <v>2035</v>
      </c>
      <c r="BC24" s="259" t="str">
        <f t="shared" ca="1" si="6"/>
        <v>8_U9_Nameplate_capacity_MW_2035</v>
      </c>
      <c r="BD24" s="259" t="s">
        <v>540</v>
      </c>
      <c r="BE24" s="259"/>
      <c r="BF24" s="268" t="s">
        <v>983</v>
      </c>
      <c r="BG24" s="268" t="s">
        <v>85</v>
      </c>
      <c r="BH24" s="268" t="s">
        <v>85</v>
      </c>
      <c r="BI24" s="268"/>
      <c r="BJ24" s="268"/>
      <c r="BK24" s="268"/>
      <c r="BL24" s="268"/>
    </row>
    <row r="25" spans="1:64" ht="13.5" hidden="1" thickBot="1">
      <c r="A25" s="124"/>
      <c r="B25" s="169"/>
      <c r="C25" s="1404"/>
      <c r="D25" s="588"/>
      <c r="E25" s="588"/>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2"/>
      <c r="AF25" s="472"/>
      <c r="AG25" s="472"/>
      <c r="AH25" s="472"/>
      <c r="AI25" s="472"/>
      <c r="AJ25" s="472"/>
      <c r="AK25" s="472"/>
      <c r="AL25" s="472"/>
      <c r="AM25" s="472"/>
      <c r="AN25" s="472"/>
      <c r="AO25" s="473"/>
      <c r="AP25" s="169"/>
      <c r="AQ25" s="84" t="s">
        <v>395</v>
      </c>
      <c r="AU25" s="459" t="str">
        <f t="shared" ca="1" si="7"/>
        <v>V</v>
      </c>
      <c r="AV25" s="459">
        <f t="shared" si="8"/>
        <v>9</v>
      </c>
      <c r="AW25" s="259" t="str">
        <f t="shared" ca="1" si="4"/>
        <v>V9</v>
      </c>
      <c r="AX25" s="259">
        <f t="shared" si="2"/>
        <v>8</v>
      </c>
      <c r="AY25" s="259" t="str">
        <f t="shared" ca="1" si="5"/>
        <v>9. Ownership - Operating Costs</v>
      </c>
      <c r="AZ25" s="268" t="s">
        <v>1270</v>
      </c>
      <c r="BA25" s="259" t="s">
        <v>1275</v>
      </c>
      <c r="BB25" s="259">
        <f>$V$8</f>
        <v>2036</v>
      </c>
      <c r="BC25" s="259" t="str">
        <f t="shared" ca="1" si="6"/>
        <v>8_V9_Nameplate_capacity_MW_2036</v>
      </c>
      <c r="BD25" s="259" t="s">
        <v>540</v>
      </c>
      <c r="BE25" s="259"/>
      <c r="BF25" s="268" t="s">
        <v>983</v>
      </c>
      <c r="BG25" s="268" t="s">
        <v>85</v>
      </c>
      <c r="BH25" s="268" t="s">
        <v>85</v>
      </c>
      <c r="BI25" s="268"/>
      <c r="BJ25" s="268"/>
      <c r="BK25" s="268"/>
      <c r="BL25" s="268"/>
    </row>
    <row r="26" spans="1:64" ht="13.5" hidden="1" thickBot="1">
      <c r="A26" s="124"/>
      <c r="B26" s="169"/>
      <c r="C26" s="1404"/>
      <c r="D26" s="588"/>
      <c r="E26" s="588"/>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2"/>
      <c r="AF26" s="472"/>
      <c r="AG26" s="472"/>
      <c r="AH26" s="472"/>
      <c r="AI26" s="472"/>
      <c r="AJ26" s="472"/>
      <c r="AK26" s="472"/>
      <c r="AL26" s="472"/>
      <c r="AM26" s="472"/>
      <c r="AN26" s="472"/>
      <c r="AO26" s="473"/>
      <c r="AP26" s="169"/>
      <c r="AQ26" s="84" t="s">
        <v>395</v>
      </c>
      <c r="AU26" s="459" t="str">
        <f t="shared" ca="1" si="7"/>
        <v>W</v>
      </c>
      <c r="AV26" s="459">
        <f t="shared" si="8"/>
        <v>9</v>
      </c>
      <c r="AW26" s="259" t="str">
        <f t="shared" ca="1" si="4"/>
        <v>W9</v>
      </c>
      <c r="AX26" s="259">
        <f t="shared" si="2"/>
        <v>8</v>
      </c>
      <c r="AY26" s="259" t="str">
        <f t="shared" ca="1" si="5"/>
        <v>9. Ownership - Operating Costs</v>
      </c>
      <c r="AZ26" s="268" t="s">
        <v>1270</v>
      </c>
      <c r="BA26" s="259" t="s">
        <v>1275</v>
      </c>
      <c r="BB26" s="259">
        <f>$W$8</f>
        <v>2037</v>
      </c>
      <c r="BC26" s="259" t="str">
        <f t="shared" ca="1" si="6"/>
        <v>8_W9_Nameplate_capacity_MW_2037</v>
      </c>
      <c r="BD26" s="259" t="s">
        <v>540</v>
      </c>
      <c r="BE26" s="259"/>
      <c r="BF26" s="268" t="s">
        <v>983</v>
      </c>
      <c r="BG26" s="268" t="s">
        <v>85</v>
      </c>
      <c r="BH26" s="268" t="s">
        <v>85</v>
      </c>
      <c r="BI26" s="268"/>
      <c r="BJ26" s="268"/>
      <c r="BK26" s="268"/>
      <c r="BL26" s="268"/>
    </row>
    <row r="27" spans="1:64" ht="13.5" hidden="1" thickBot="1">
      <c r="A27" s="124"/>
      <c r="B27" s="169"/>
      <c r="C27" s="1404"/>
      <c r="D27" s="588"/>
      <c r="E27" s="588"/>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2"/>
      <c r="AF27" s="472"/>
      <c r="AG27" s="472"/>
      <c r="AH27" s="472"/>
      <c r="AI27" s="472"/>
      <c r="AJ27" s="472"/>
      <c r="AK27" s="472"/>
      <c r="AL27" s="472"/>
      <c r="AM27" s="472"/>
      <c r="AN27" s="472"/>
      <c r="AO27" s="473"/>
      <c r="AP27" s="169"/>
      <c r="AQ27" s="84" t="s">
        <v>395</v>
      </c>
      <c r="AU27" s="459" t="str">
        <f t="shared" ca="1" si="7"/>
        <v>X</v>
      </c>
      <c r="AV27" s="459">
        <f t="shared" si="8"/>
        <v>9</v>
      </c>
      <c r="AW27" s="259" t="str">
        <f t="shared" ca="1" si="4"/>
        <v>X9</v>
      </c>
      <c r="AX27" s="259">
        <f t="shared" si="2"/>
        <v>8</v>
      </c>
      <c r="AY27" s="259" t="str">
        <f t="shared" ca="1" si="5"/>
        <v>9. Ownership - Operating Costs</v>
      </c>
      <c r="AZ27" s="268" t="s">
        <v>1270</v>
      </c>
      <c r="BA27" s="259" t="s">
        <v>1275</v>
      </c>
      <c r="BB27" s="259">
        <f>$X$8</f>
        <v>2038</v>
      </c>
      <c r="BC27" s="259" t="str">
        <f t="shared" ca="1" si="6"/>
        <v>8_X9_Nameplate_capacity_MW_2038</v>
      </c>
      <c r="BD27" s="259" t="s">
        <v>540</v>
      </c>
      <c r="BE27" s="259"/>
      <c r="BF27" s="268" t="s">
        <v>983</v>
      </c>
      <c r="BG27" s="268" t="s">
        <v>85</v>
      </c>
      <c r="BH27" s="268" t="s">
        <v>85</v>
      </c>
      <c r="BI27" s="268"/>
      <c r="BJ27" s="268"/>
      <c r="BK27" s="268"/>
      <c r="BL27" s="268"/>
    </row>
    <row r="28" spans="1:64" ht="13.5" hidden="1" thickBot="1">
      <c r="A28" s="124"/>
      <c r="B28" s="169"/>
      <c r="C28" s="1404"/>
      <c r="D28" s="588"/>
      <c r="E28" s="588"/>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2"/>
      <c r="AF28" s="472"/>
      <c r="AG28" s="472"/>
      <c r="AH28" s="472"/>
      <c r="AI28" s="472"/>
      <c r="AJ28" s="472"/>
      <c r="AK28" s="472"/>
      <c r="AL28" s="472"/>
      <c r="AM28" s="472"/>
      <c r="AN28" s="472"/>
      <c r="AO28" s="473"/>
      <c r="AP28" s="169"/>
      <c r="AQ28" s="84" t="s">
        <v>395</v>
      </c>
      <c r="AU28" s="459" t="str">
        <f t="shared" ca="1" si="7"/>
        <v>Y</v>
      </c>
      <c r="AV28" s="459">
        <f t="shared" si="8"/>
        <v>9</v>
      </c>
      <c r="AW28" s="259" t="str">
        <f t="shared" ca="1" si="4"/>
        <v>Y9</v>
      </c>
      <c r="AX28" s="259">
        <f t="shared" si="2"/>
        <v>8</v>
      </c>
      <c r="AY28" s="259" t="str">
        <f t="shared" ca="1" si="5"/>
        <v>9. Ownership - Operating Costs</v>
      </c>
      <c r="AZ28" s="268" t="s">
        <v>1270</v>
      </c>
      <c r="BA28" s="259" t="s">
        <v>1275</v>
      </c>
      <c r="BB28" s="259">
        <f>$Y$8</f>
        <v>2039</v>
      </c>
      <c r="BC28" s="259" t="str">
        <f t="shared" ca="1" si="6"/>
        <v>8_Y9_Nameplate_capacity_MW_2039</v>
      </c>
      <c r="BD28" s="259" t="s">
        <v>540</v>
      </c>
      <c r="BE28" s="259"/>
      <c r="BF28" s="268" t="s">
        <v>983</v>
      </c>
      <c r="BG28" s="268" t="s">
        <v>85</v>
      </c>
      <c r="BH28" s="268" t="s">
        <v>85</v>
      </c>
      <c r="BI28" s="268"/>
      <c r="BJ28" s="268"/>
      <c r="BK28" s="268"/>
      <c r="BL28" s="268"/>
    </row>
    <row r="29" spans="1:64" ht="13.5" hidden="1" thickBot="1">
      <c r="A29" s="124"/>
      <c r="B29" s="169"/>
      <c r="C29" s="1404"/>
      <c r="D29" s="588"/>
      <c r="E29" s="588"/>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2"/>
      <c r="AF29" s="472"/>
      <c r="AG29" s="472"/>
      <c r="AH29" s="472"/>
      <c r="AI29" s="472"/>
      <c r="AJ29" s="472"/>
      <c r="AK29" s="472"/>
      <c r="AL29" s="472"/>
      <c r="AM29" s="472"/>
      <c r="AN29" s="472"/>
      <c r="AO29" s="473"/>
      <c r="AP29" s="169"/>
      <c r="AQ29" s="84" t="s">
        <v>395</v>
      </c>
      <c r="AU29" s="459" t="str">
        <f t="shared" ca="1" si="7"/>
        <v>Z</v>
      </c>
      <c r="AV29" s="459">
        <f t="shared" si="8"/>
        <v>9</v>
      </c>
      <c r="AW29" s="259" t="str">
        <f t="shared" ca="1" si="4"/>
        <v>Z9</v>
      </c>
      <c r="AX29" s="259">
        <f t="shared" si="2"/>
        <v>8</v>
      </c>
      <c r="AY29" s="259" t="str">
        <f t="shared" ca="1" si="5"/>
        <v>9. Ownership - Operating Costs</v>
      </c>
      <c r="AZ29" s="268" t="s">
        <v>1270</v>
      </c>
      <c r="BA29" s="259" t="s">
        <v>1275</v>
      </c>
      <c r="BB29" s="259">
        <f>$Z$8</f>
        <v>2040</v>
      </c>
      <c r="BC29" s="259" t="str">
        <f t="shared" ca="1" si="6"/>
        <v>8_Z9_Nameplate_capacity_MW_2040</v>
      </c>
      <c r="BD29" s="259" t="s">
        <v>540</v>
      </c>
      <c r="BE29" s="259"/>
      <c r="BF29" s="268" t="s">
        <v>983</v>
      </c>
      <c r="BG29" s="268" t="s">
        <v>85</v>
      </c>
      <c r="BH29" s="268" t="s">
        <v>85</v>
      </c>
      <c r="BI29" s="268"/>
      <c r="BJ29" s="268"/>
      <c r="BK29" s="268"/>
      <c r="BL29" s="268"/>
    </row>
    <row r="30" spans="1:64" ht="13.5" hidden="1" thickBot="1">
      <c r="A30" s="124"/>
      <c r="B30" s="169"/>
      <c r="C30" s="1404"/>
      <c r="D30" s="588"/>
      <c r="E30" s="588"/>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2"/>
      <c r="AF30" s="472"/>
      <c r="AG30" s="472"/>
      <c r="AH30" s="472"/>
      <c r="AI30" s="472"/>
      <c r="AJ30" s="472"/>
      <c r="AK30" s="472"/>
      <c r="AL30" s="472"/>
      <c r="AM30" s="472"/>
      <c r="AN30" s="472"/>
      <c r="AO30" s="473"/>
      <c r="AP30" s="169"/>
      <c r="AQ30" s="84" t="s">
        <v>395</v>
      </c>
      <c r="AU30" s="459" t="str">
        <f t="shared" ca="1" si="7"/>
        <v>AA</v>
      </c>
      <c r="AV30" s="459">
        <f t="shared" si="8"/>
        <v>9</v>
      </c>
      <c r="AW30" s="259" t="str">
        <f t="shared" ca="1" si="4"/>
        <v>AA9</v>
      </c>
      <c r="AX30" s="259">
        <f t="shared" si="2"/>
        <v>8</v>
      </c>
      <c r="AY30" s="259" t="str">
        <f t="shared" ca="1" si="5"/>
        <v>9. Ownership - Operating Costs</v>
      </c>
      <c r="AZ30" s="268" t="s">
        <v>1270</v>
      </c>
      <c r="BA30" s="259" t="s">
        <v>1275</v>
      </c>
      <c r="BB30" s="259">
        <f>$AA$8</f>
        <v>2041</v>
      </c>
      <c r="BC30" s="259" t="str">
        <f t="shared" ca="1" si="6"/>
        <v>8_AA9_Nameplate_capacity_MW_2041</v>
      </c>
      <c r="BD30" s="259" t="s">
        <v>540</v>
      </c>
      <c r="BE30" s="259"/>
      <c r="BF30" s="268" t="s">
        <v>983</v>
      </c>
      <c r="BG30" s="268" t="s">
        <v>85</v>
      </c>
      <c r="BH30" s="268" t="s">
        <v>85</v>
      </c>
      <c r="BI30" s="268"/>
      <c r="BJ30" s="268"/>
      <c r="BK30" s="268"/>
      <c r="BL30" s="268"/>
    </row>
    <row r="31" spans="1:64" ht="13.5" hidden="1" thickBot="1">
      <c r="A31" s="124"/>
      <c r="B31" s="169"/>
      <c r="C31" s="1404"/>
      <c r="D31" s="588"/>
      <c r="E31" s="588"/>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2"/>
      <c r="AF31" s="472"/>
      <c r="AG31" s="472"/>
      <c r="AH31" s="472"/>
      <c r="AI31" s="472"/>
      <c r="AJ31" s="472"/>
      <c r="AK31" s="472"/>
      <c r="AL31" s="472"/>
      <c r="AM31" s="472"/>
      <c r="AN31" s="472"/>
      <c r="AO31" s="473"/>
      <c r="AP31" s="169"/>
      <c r="AQ31" s="84" t="s">
        <v>395</v>
      </c>
      <c r="AU31" s="459" t="str">
        <f t="shared" ca="1" si="7"/>
        <v>AB</v>
      </c>
      <c r="AV31" s="459">
        <f t="shared" si="8"/>
        <v>9</v>
      </c>
      <c r="AW31" s="259" t="str">
        <f t="shared" ca="1" si="4"/>
        <v>AB9</v>
      </c>
      <c r="AX31" s="259">
        <f t="shared" si="2"/>
        <v>8</v>
      </c>
      <c r="AY31" s="259" t="str">
        <f t="shared" ca="1" si="5"/>
        <v>9. Ownership - Operating Costs</v>
      </c>
      <c r="AZ31" s="268" t="s">
        <v>1270</v>
      </c>
      <c r="BA31" s="259" t="s">
        <v>1275</v>
      </c>
      <c r="BB31" s="259">
        <f>$AB$8</f>
        <v>2042</v>
      </c>
      <c r="BC31" s="259" t="str">
        <f t="shared" ca="1" si="6"/>
        <v>8_AB9_Nameplate_capacity_MW_2042</v>
      </c>
      <c r="BD31" s="259" t="s">
        <v>540</v>
      </c>
      <c r="BE31" s="259"/>
      <c r="BF31" s="268" t="s">
        <v>983</v>
      </c>
      <c r="BG31" s="268" t="s">
        <v>85</v>
      </c>
      <c r="BH31" s="268" t="s">
        <v>85</v>
      </c>
      <c r="BI31" s="268"/>
      <c r="BJ31" s="268"/>
      <c r="BK31" s="268"/>
      <c r="BL31" s="268"/>
    </row>
    <row r="32" spans="1:64" ht="13.5" hidden="1" thickBot="1">
      <c r="A32" s="124"/>
      <c r="B32" s="169"/>
      <c r="C32" s="1404"/>
      <c r="D32" s="588"/>
      <c r="E32" s="588"/>
      <c r="F32" s="471"/>
      <c r="G32" s="471"/>
      <c r="H32" s="471"/>
      <c r="I32" s="471"/>
      <c r="J32" s="471"/>
      <c r="K32" s="471"/>
      <c r="L32" s="471"/>
      <c r="M32" s="471"/>
      <c r="N32" s="471"/>
      <c r="O32" s="471"/>
      <c r="P32" s="471"/>
      <c r="Q32" s="471"/>
      <c r="R32" s="471"/>
      <c r="S32" s="471"/>
      <c r="T32" s="471"/>
      <c r="U32" s="471"/>
      <c r="V32" s="471"/>
      <c r="W32" s="471"/>
      <c r="X32" s="471"/>
      <c r="Y32" s="471"/>
      <c r="Z32" s="471"/>
      <c r="AA32" s="471"/>
      <c r="AB32" s="471"/>
      <c r="AC32" s="471"/>
      <c r="AD32" s="471"/>
      <c r="AE32" s="472"/>
      <c r="AF32" s="472"/>
      <c r="AG32" s="472"/>
      <c r="AH32" s="472"/>
      <c r="AI32" s="472"/>
      <c r="AJ32" s="472"/>
      <c r="AK32" s="472"/>
      <c r="AL32" s="472"/>
      <c r="AM32" s="472"/>
      <c r="AN32" s="472"/>
      <c r="AO32" s="473"/>
      <c r="AP32" s="169"/>
      <c r="AQ32" s="84" t="s">
        <v>395</v>
      </c>
      <c r="AU32" s="459" t="str">
        <f t="shared" ca="1" si="7"/>
        <v>AC</v>
      </c>
      <c r="AV32" s="459">
        <f t="shared" si="8"/>
        <v>9</v>
      </c>
      <c r="AW32" s="259" t="str">
        <f t="shared" ca="1" si="4"/>
        <v>AC9</v>
      </c>
      <c r="AX32" s="259">
        <f t="shared" si="2"/>
        <v>8</v>
      </c>
      <c r="AY32" s="259" t="str">
        <f t="shared" ca="1" si="5"/>
        <v>9. Ownership - Operating Costs</v>
      </c>
      <c r="AZ32" s="268" t="s">
        <v>1270</v>
      </c>
      <c r="BA32" s="259" t="s">
        <v>1275</v>
      </c>
      <c r="BB32" s="259">
        <f>$AC$8</f>
        <v>2043</v>
      </c>
      <c r="BC32" s="259" t="str">
        <f t="shared" ca="1" si="6"/>
        <v>8_AC9_Nameplate_capacity_MW_2043</v>
      </c>
      <c r="BD32" s="259" t="s">
        <v>540</v>
      </c>
      <c r="BE32" s="259"/>
      <c r="BF32" s="268" t="s">
        <v>983</v>
      </c>
      <c r="BG32" s="268" t="s">
        <v>85</v>
      </c>
      <c r="BH32" s="268" t="s">
        <v>85</v>
      </c>
      <c r="BI32" s="268"/>
      <c r="BJ32" s="268"/>
      <c r="BK32" s="268"/>
      <c r="BL32" s="268"/>
    </row>
    <row r="33" spans="1:64" ht="13.5" hidden="1" thickBot="1">
      <c r="A33" s="124"/>
      <c r="B33" s="169"/>
      <c r="C33" s="1404"/>
      <c r="D33" s="588"/>
      <c r="E33" s="588"/>
      <c r="F33" s="471"/>
      <c r="G33" s="471"/>
      <c r="H33" s="471"/>
      <c r="I33" s="471"/>
      <c r="J33" s="471"/>
      <c r="K33" s="471"/>
      <c r="L33" s="471"/>
      <c r="M33" s="471"/>
      <c r="N33" s="471"/>
      <c r="O33" s="471"/>
      <c r="P33" s="471"/>
      <c r="Q33" s="471"/>
      <c r="R33" s="471"/>
      <c r="S33" s="471"/>
      <c r="T33" s="471"/>
      <c r="U33" s="471"/>
      <c r="V33" s="471"/>
      <c r="W33" s="471"/>
      <c r="X33" s="471"/>
      <c r="Y33" s="471"/>
      <c r="Z33" s="471"/>
      <c r="AA33" s="471"/>
      <c r="AB33" s="471"/>
      <c r="AC33" s="471"/>
      <c r="AD33" s="471"/>
      <c r="AE33" s="472"/>
      <c r="AF33" s="472"/>
      <c r="AG33" s="472"/>
      <c r="AH33" s="472"/>
      <c r="AI33" s="472"/>
      <c r="AJ33" s="472"/>
      <c r="AK33" s="472"/>
      <c r="AL33" s="472"/>
      <c r="AM33" s="472"/>
      <c r="AN33" s="472"/>
      <c r="AO33" s="473"/>
      <c r="AP33" s="169"/>
      <c r="AQ33" s="84" t="s">
        <v>395</v>
      </c>
      <c r="AU33" s="459" t="str">
        <f t="shared" ca="1" si="7"/>
        <v>AD</v>
      </c>
      <c r="AV33" s="459">
        <f t="shared" si="8"/>
        <v>9</v>
      </c>
      <c r="AW33" s="259" t="str">
        <f t="shared" ca="1" si="4"/>
        <v>AD9</v>
      </c>
      <c r="AX33" s="259">
        <f t="shared" si="2"/>
        <v>8</v>
      </c>
      <c r="AY33" s="259" t="str">
        <f t="shared" ca="1" si="5"/>
        <v>9. Ownership - Operating Costs</v>
      </c>
      <c r="AZ33" s="268" t="s">
        <v>1270</v>
      </c>
      <c r="BA33" s="259" t="s">
        <v>1275</v>
      </c>
      <c r="BB33" s="259">
        <f>$AD$8</f>
        <v>2044</v>
      </c>
      <c r="BC33" s="259" t="str">
        <f t="shared" ca="1" si="6"/>
        <v>8_AD9_Nameplate_capacity_MW_2044</v>
      </c>
      <c r="BD33" s="259" t="s">
        <v>540</v>
      </c>
      <c r="BE33" s="259"/>
      <c r="BF33" s="268" t="s">
        <v>983</v>
      </c>
      <c r="BG33" s="268" t="s">
        <v>85</v>
      </c>
      <c r="BH33" s="268" t="s">
        <v>85</v>
      </c>
      <c r="BI33" s="268"/>
      <c r="BJ33" s="268"/>
      <c r="BK33" s="268"/>
      <c r="BL33" s="268"/>
    </row>
    <row r="34" spans="1:64" ht="13.5" hidden="1" thickBot="1">
      <c r="A34" s="124"/>
      <c r="B34" s="169"/>
      <c r="C34" s="1404"/>
      <c r="D34" s="588"/>
      <c r="E34" s="588"/>
      <c r="F34" s="471"/>
      <c r="G34" s="471"/>
      <c r="H34" s="471"/>
      <c r="I34" s="471"/>
      <c r="J34" s="471"/>
      <c r="K34" s="471"/>
      <c r="L34" s="471"/>
      <c r="M34" s="471"/>
      <c r="N34" s="471"/>
      <c r="O34" s="471"/>
      <c r="P34" s="471"/>
      <c r="Q34" s="471"/>
      <c r="R34" s="471"/>
      <c r="S34" s="471"/>
      <c r="T34" s="471"/>
      <c r="U34" s="471"/>
      <c r="V34" s="471"/>
      <c r="W34" s="471"/>
      <c r="X34" s="471"/>
      <c r="Y34" s="471"/>
      <c r="Z34" s="471"/>
      <c r="AA34" s="471"/>
      <c r="AB34" s="471"/>
      <c r="AC34" s="471"/>
      <c r="AD34" s="471"/>
      <c r="AE34" s="472"/>
      <c r="AF34" s="472"/>
      <c r="AG34" s="472"/>
      <c r="AH34" s="472"/>
      <c r="AI34" s="472"/>
      <c r="AJ34" s="472"/>
      <c r="AK34" s="472"/>
      <c r="AL34" s="472"/>
      <c r="AM34" s="472"/>
      <c r="AN34" s="472"/>
      <c r="AO34" s="473"/>
      <c r="AP34" s="169"/>
      <c r="AQ34" s="84" t="s">
        <v>395</v>
      </c>
      <c r="AU34" s="459" t="str">
        <f t="shared" ca="1" si="7"/>
        <v>AE</v>
      </c>
      <c r="AV34" s="459">
        <f t="shared" si="8"/>
        <v>9</v>
      </c>
      <c r="AW34" s="259" t="str">
        <f t="shared" ca="1" si="4"/>
        <v>AE9</v>
      </c>
      <c r="AX34" s="259">
        <f t="shared" si="2"/>
        <v>8</v>
      </c>
      <c r="AY34" s="259" t="str">
        <f t="shared" ca="1" si="5"/>
        <v>9. Ownership - Operating Costs</v>
      </c>
      <c r="AZ34" s="268" t="s">
        <v>1270</v>
      </c>
      <c r="BA34" s="259" t="s">
        <v>1275</v>
      </c>
      <c r="BB34" s="259">
        <f>$AE$8</f>
        <v>2045</v>
      </c>
      <c r="BC34" s="259" t="str">
        <f t="shared" ca="1" si="6"/>
        <v>8_AE9_Nameplate_capacity_MW_2045</v>
      </c>
      <c r="BD34" s="259" t="s">
        <v>540</v>
      </c>
      <c r="BE34" s="259"/>
      <c r="BF34" s="268" t="s">
        <v>983</v>
      </c>
      <c r="BG34" s="268" t="s">
        <v>85</v>
      </c>
      <c r="BH34" s="268" t="s">
        <v>85</v>
      </c>
      <c r="BI34" s="268"/>
      <c r="BJ34" s="268"/>
      <c r="BK34" s="268"/>
      <c r="BL34" s="268"/>
    </row>
    <row r="35" spans="1:64" ht="13.5" hidden="1" thickBot="1">
      <c r="A35" s="124"/>
      <c r="B35" s="169"/>
      <c r="C35" s="1404"/>
      <c r="D35" s="588"/>
      <c r="E35" s="588"/>
      <c r="F35" s="471"/>
      <c r="G35" s="471"/>
      <c r="H35" s="471"/>
      <c r="I35" s="471"/>
      <c r="J35" s="471"/>
      <c r="K35" s="471"/>
      <c r="L35" s="471"/>
      <c r="M35" s="471"/>
      <c r="N35" s="471"/>
      <c r="O35" s="471"/>
      <c r="P35" s="471"/>
      <c r="Q35" s="471"/>
      <c r="R35" s="471"/>
      <c r="S35" s="471"/>
      <c r="T35" s="471"/>
      <c r="U35" s="471"/>
      <c r="V35" s="471"/>
      <c r="W35" s="471"/>
      <c r="X35" s="471"/>
      <c r="Y35" s="471"/>
      <c r="Z35" s="471"/>
      <c r="AA35" s="471"/>
      <c r="AB35" s="471"/>
      <c r="AC35" s="471"/>
      <c r="AD35" s="471"/>
      <c r="AE35" s="472"/>
      <c r="AF35" s="472"/>
      <c r="AG35" s="472"/>
      <c r="AH35" s="472"/>
      <c r="AI35" s="472"/>
      <c r="AJ35" s="472"/>
      <c r="AK35" s="472"/>
      <c r="AL35" s="472"/>
      <c r="AM35" s="472"/>
      <c r="AN35" s="472"/>
      <c r="AO35" s="473"/>
      <c r="AP35" s="169"/>
      <c r="AQ35" s="84" t="s">
        <v>395</v>
      </c>
      <c r="AU35" s="459" t="str">
        <f t="shared" ca="1" si="7"/>
        <v>AF</v>
      </c>
      <c r="AV35" s="459">
        <f t="shared" si="8"/>
        <v>9</v>
      </c>
      <c r="AW35" s="259" t="str">
        <f t="shared" ca="1" si="4"/>
        <v>AF9</v>
      </c>
      <c r="AX35" s="259">
        <f t="shared" si="2"/>
        <v>8</v>
      </c>
      <c r="AY35" s="259" t="str">
        <f t="shared" ca="1" si="5"/>
        <v>9. Ownership - Operating Costs</v>
      </c>
      <c r="AZ35" s="268" t="s">
        <v>1270</v>
      </c>
      <c r="BA35" s="259" t="s">
        <v>1275</v>
      </c>
      <c r="BB35" s="259">
        <f>$AF$8</f>
        <v>2046</v>
      </c>
      <c r="BC35" s="259" t="str">
        <f t="shared" ca="1" si="6"/>
        <v>8_AF9_Nameplate_capacity_MW_2046</v>
      </c>
      <c r="BD35" s="259" t="s">
        <v>540</v>
      </c>
      <c r="BE35" s="259"/>
      <c r="BF35" s="268" t="s">
        <v>983</v>
      </c>
      <c r="BG35" s="268" t="s">
        <v>85</v>
      </c>
      <c r="BH35" s="268" t="s">
        <v>85</v>
      </c>
      <c r="BI35" s="268"/>
      <c r="BJ35" s="268"/>
      <c r="BK35" s="268"/>
      <c r="BL35" s="268"/>
    </row>
    <row r="36" spans="1:64" ht="13.5" hidden="1" thickBot="1">
      <c r="A36" s="124"/>
      <c r="B36" s="169"/>
      <c r="C36" s="1404"/>
      <c r="D36" s="588"/>
      <c r="E36" s="588"/>
      <c r="F36" s="471"/>
      <c r="G36" s="471"/>
      <c r="H36" s="471"/>
      <c r="I36" s="471"/>
      <c r="J36" s="471"/>
      <c r="K36" s="471"/>
      <c r="L36" s="471"/>
      <c r="M36" s="471"/>
      <c r="N36" s="471"/>
      <c r="O36" s="471"/>
      <c r="P36" s="471"/>
      <c r="Q36" s="471"/>
      <c r="R36" s="471"/>
      <c r="S36" s="471"/>
      <c r="T36" s="471"/>
      <c r="U36" s="471"/>
      <c r="V36" s="471"/>
      <c r="W36" s="471"/>
      <c r="X36" s="471"/>
      <c r="Y36" s="471"/>
      <c r="Z36" s="471"/>
      <c r="AA36" s="471"/>
      <c r="AB36" s="471"/>
      <c r="AC36" s="471"/>
      <c r="AD36" s="471"/>
      <c r="AE36" s="472"/>
      <c r="AF36" s="472"/>
      <c r="AG36" s="472"/>
      <c r="AH36" s="472"/>
      <c r="AI36" s="472"/>
      <c r="AJ36" s="472"/>
      <c r="AK36" s="472"/>
      <c r="AL36" s="472"/>
      <c r="AM36" s="472"/>
      <c r="AN36" s="472"/>
      <c r="AO36" s="473"/>
      <c r="AP36" s="169"/>
      <c r="AQ36" s="84" t="s">
        <v>395</v>
      </c>
      <c r="AU36" s="459" t="str">
        <f t="shared" ca="1" si="7"/>
        <v>AG</v>
      </c>
      <c r="AV36" s="459">
        <f t="shared" si="8"/>
        <v>9</v>
      </c>
      <c r="AW36" s="259" t="str">
        <f t="shared" ca="1" si="4"/>
        <v>AG9</v>
      </c>
      <c r="AX36" s="259">
        <f t="shared" si="2"/>
        <v>8</v>
      </c>
      <c r="AY36" s="259" t="str">
        <f t="shared" ca="1" si="5"/>
        <v>9. Ownership - Operating Costs</v>
      </c>
      <c r="AZ36" s="268" t="s">
        <v>1270</v>
      </c>
      <c r="BA36" s="259" t="s">
        <v>1275</v>
      </c>
      <c r="BB36" s="259">
        <f>$AG$8</f>
        <v>2047</v>
      </c>
      <c r="BC36" s="259" t="str">
        <f t="shared" ca="1" si="6"/>
        <v>8_AG9_Nameplate_capacity_MW_2047</v>
      </c>
      <c r="BD36" s="259" t="s">
        <v>540</v>
      </c>
      <c r="BE36" s="259"/>
      <c r="BF36" s="268" t="s">
        <v>983</v>
      </c>
      <c r="BG36" s="268" t="s">
        <v>85</v>
      </c>
      <c r="BH36" s="268" t="s">
        <v>85</v>
      </c>
      <c r="BI36" s="268"/>
      <c r="BJ36" s="268"/>
      <c r="BK36" s="268"/>
      <c r="BL36" s="268"/>
    </row>
    <row r="37" spans="1:64" ht="13.5" hidden="1" thickBot="1">
      <c r="A37" s="124"/>
      <c r="B37" s="169"/>
      <c r="C37" s="1404"/>
      <c r="D37" s="588"/>
      <c r="E37" s="588"/>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2"/>
      <c r="AF37" s="472"/>
      <c r="AG37" s="472"/>
      <c r="AH37" s="472"/>
      <c r="AI37" s="472"/>
      <c r="AJ37" s="472"/>
      <c r="AK37" s="472"/>
      <c r="AL37" s="472"/>
      <c r="AM37" s="472"/>
      <c r="AN37" s="472"/>
      <c r="AO37" s="473"/>
      <c r="AP37" s="169"/>
      <c r="AQ37" s="84" t="s">
        <v>395</v>
      </c>
      <c r="AU37" s="459" t="str">
        <f t="shared" ca="1" si="7"/>
        <v>AH</v>
      </c>
      <c r="AV37" s="459">
        <f t="shared" si="8"/>
        <v>9</v>
      </c>
      <c r="AW37" s="259" t="str">
        <f t="shared" ca="1" si="4"/>
        <v>AH9</v>
      </c>
      <c r="AX37" s="259">
        <f t="shared" si="2"/>
        <v>8</v>
      </c>
      <c r="AY37" s="259" t="str">
        <f t="shared" ca="1" si="5"/>
        <v>9. Ownership - Operating Costs</v>
      </c>
      <c r="AZ37" s="268" t="s">
        <v>1270</v>
      </c>
      <c r="BA37" s="259" t="s">
        <v>1275</v>
      </c>
      <c r="BB37" s="259">
        <f>$AH$8</f>
        <v>2048</v>
      </c>
      <c r="BC37" s="259" t="str">
        <f t="shared" ca="1" si="6"/>
        <v>8_AH9_Nameplate_capacity_MW_2048</v>
      </c>
      <c r="BD37" s="259" t="s">
        <v>540</v>
      </c>
      <c r="BE37" s="259"/>
      <c r="BF37" s="268" t="s">
        <v>983</v>
      </c>
      <c r="BG37" s="268" t="s">
        <v>85</v>
      </c>
      <c r="BH37" s="268" t="s">
        <v>85</v>
      </c>
      <c r="BI37" s="268"/>
      <c r="BJ37" s="268"/>
      <c r="BK37" s="268"/>
      <c r="BL37" s="268"/>
    </row>
    <row r="38" spans="1:64" ht="13.5" hidden="1" thickBot="1">
      <c r="A38" s="124"/>
      <c r="B38" s="169"/>
      <c r="C38" s="1404"/>
      <c r="D38" s="588"/>
      <c r="E38" s="588"/>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2"/>
      <c r="AF38" s="472"/>
      <c r="AG38" s="472"/>
      <c r="AH38" s="472"/>
      <c r="AI38" s="472"/>
      <c r="AJ38" s="472"/>
      <c r="AK38" s="472"/>
      <c r="AL38" s="472"/>
      <c r="AM38" s="472"/>
      <c r="AN38" s="472"/>
      <c r="AO38" s="473"/>
      <c r="AP38" s="169"/>
      <c r="AQ38" s="84" t="s">
        <v>395</v>
      </c>
      <c r="AU38" s="459" t="str">
        <f t="shared" ca="1" si="7"/>
        <v>AI</v>
      </c>
      <c r="AV38" s="459">
        <f t="shared" si="8"/>
        <v>9</v>
      </c>
      <c r="AW38" s="259" t="str">
        <f t="shared" ca="1" si="4"/>
        <v>AI9</v>
      </c>
      <c r="AX38" s="259">
        <f t="shared" si="2"/>
        <v>8</v>
      </c>
      <c r="AY38" s="259" t="str">
        <f t="shared" ca="1" si="5"/>
        <v>9. Ownership - Operating Costs</v>
      </c>
      <c r="AZ38" s="268" t="s">
        <v>1270</v>
      </c>
      <c r="BA38" s="259" t="s">
        <v>1275</v>
      </c>
      <c r="BB38" s="259">
        <f>$AI$8</f>
        <v>2049</v>
      </c>
      <c r="BC38" s="259" t="str">
        <f t="shared" ca="1" si="6"/>
        <v>8_AI9_Nameplate_capacity_MW_2049</v>
      </c>
      <c r="BD38" s="259" t="s">
        <v>540</v>
      </c>
      <c r="BE38" s="259"/>
      <c r="BF38" s="268" t="s">
        <v>983</v>
      </c>
      <c r="BG38" s="268" t="s">
        <v>85</v>
      </c>
      <c r="BH38" s="268" t="s">
        <v>85</v>
      </c>
      <c r="BI38" s="268"/>
      <c r="BJ38" s="268"/>
      <c r="BK38" s="268"/>
      <c r="BL38" s="268"/>
    </row>
    <row r="39" spans="1:64" ht="13.5" hidden="1" thickBot="1">
      <c r="A39" s="124"/>
      <c r="B39" s="169"/>
      <c r="C39" s="1404"/>
      <c r="D39" s="588"/>
      <c r="E39" s="588"/>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2"/>
      <c r="AF39" s="472"/>
      <c r="AG39" s="472"/>
      <c r="AH39" s="472"/>
      <c r="AI39" s="472"/>
      <c r="AJ39" s="472"/>
      <c r="AK39" s="472"/>
      <c r="AL39" s="472"/>
      <c r="AM39" s="472"/>
      <c r="AN39" s="472"/>
      <c r="AO39" s="473"/>
      <c r="AP39" s="169"/>
      <c r="AQ39" s="84" t="s">
        <v>395</v>
      </c>
      <c r="AU39" s="459" t="str">
        <f t="shared" ca="1" si="7"/>
        <v>AJ</v>
      </c>
      <c r="AV39" s="459">
        <f t="shared" si="8"/>
        <v>9</v>
      </c>
      <c r="AW39" s="259" t="str">
        <f t="shared" ca="1" si="4"/>
        <v>AJ9</v>
      </c>
      <c r="AX39" s="259">
        <f t="shared" si="2"/>
        <v>8</v>
      </c>
      <c r="AY39" s="259" t="str">
        <f t="shared" ca="1" si="5"/>
        <v>9. Ownership - Operating Costs</v>
      </c>
      <c r="AZ39" s="268" t="s">
        <v>1270</v>
      </c>
      <c r="BA39" s="259" t="s">
        <v>1275</v>
      </c>
      <c r="BB39" s="259">
        <f>$AJ$8</f>
        <v>2050</v>
      </c>
      <c r="BC39" s="259" t="str">
        <f t="shared" ca="1" si="6"/>
        <v>8_AJ9_Nameplate_capacity_MW_2050</v>
      </c>
      <c r="BD39" s="259" t="s">
        <v>540</v>
      </c>
      <c r="BE39" s="259"/>
      <c r="BF39" s="268" t="s">
        <v>983</v>
      </c>
      <c r="BG39" s="268" t="s">
        <v>85</v>
      </c>
      <c r="BH39" s="268" t="s">
        <v>85</v>
      </c>
      <c r="BI39" s="268"/>
      <c r="BJ39" s="268"/>
      <c r="BK39" s="268"/>
      <c r="BL39" s="268"/>
    </row>
    <row r="40" spans="1:64" ht="13.5" hidden="1" thickBot="1">
      <c r="A40" s="124"/>
      <c r="B40" s="169"/>
      <c r="C40" s="1404"/>
      <c r="D40" s="588"/>
      <c r="E40" s="588"/>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2"/>
      <c r="AF40" s="472"/>
      <c r="AG40" s="472"/>
      <c r="AH40" s="472"/>
      <c r="AI40" s="472"/>
      <c r="AJ40" s="472"/>
      <c r="AK40" s="472"/>
      <c r="AL40" s="472"/>
      <c r="AM40" s="472"/>
      <c r="AN40" s="472"/>
      <c r="AO40" s="473"/>
      <c r="AP40" s="169"/>
      <c r="AQ40" s="84" t="s">
        <v>395</v>
      </c>
      <c r="AU40" s="459" t="str">
        <f t="shared" ca="1" si="7"/>
        <v>AK</v>
      </c>
      <c r="AV40" s="459">
        <f t="shared" si="8"/>
        <v>9</v>
      </c>
      <c r="AW40" s="259" t="str">
        <f t="shared" ca="1" si="4"/>
        <v>AK9</v>
      </c>
      <c r="AX40" s="259">
        <f t="shared" si="2"/>
        <v>8</v>
      </c>
      <c r="AY40" s="259" t="str">
        <f t="shared" ca="1" si="5"/>
        <v>9. Ownership - Operating Costs</v>
      </c>
      <c r="AZ40" s="268" t="s">
        <v>1270</v>
      </c>
      <c r="BA40" s="259" t="s">
        <v>1275</v>
      </c>
      <c r="BB40" s="259">
        <f>$AK$8</f>
        <v>2051</v>
      </c>
      <c r="BC40" s="259" t="str">
        <f t="shared" ca="1" si="6"/>
        <v>8_AK9_Nameplate_capacity_MW_2051</v>
      </c>
      <c r="BD40" s="259" t="s">
        <v>540</v>
      </c>
      <c r="BE40" s="259"/>
      <c r="BF40" s="268" t="s">
        <v>983</v>
      </c>
      <c r="BG40" s="268" t="s">
        <v>85</v>
      </c>
      <c r="BH40" s="268" t="s">
        <v>85</v>
      </c>
      <c r="BI40" s="268"/>
      <c r="BJ40" s="268"/>
      <c r="BK40" s="268"/>
      <c r="BL40" s="268"/>
    </row>
    <row r="41" spans="1:64" ht="13.5" hidden="1" thickBot="1">
      <c r="A41" s="124"/>
      <c r="B41" s="169"/>
      <c r="C41" s="1404"/>
      <c r="D41" s="588"/>
      <c r="E41" s="588"/>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2"/>
      <c r="AF41" s="472"/>
      <c r="AG41" s="472"/>
      <c r="AH41" s="472"/>
      <c r="AI41" s="472"/>
      <c r="AJ41" s="472"/>
      <c r="AK41" s="472"/>
      <c r="AL41" s="472"/>
      <c r="AM41" s="472"/>
      <c r="AN41" s="472"/>
      <c r="AO41" s="473"/>
      <c r="AP41" s="169"/>
      <c r="AQ41" s="84" t="s">
        <v>395</v>
      </c>
      <c r="AU41" s="459" t="str">
        <f t="shared" ca="1" si="7"/>
        <v>AL</v>
      </c>
      <c r="AV41" s="459">
        <f t="shared" si="8"/>
        <v>9</v>
      </c>
      <c r="AW41" s="259" t="str">
        <f t="shared" ca="1" si="4"/>
        <v>AL9</v>
      </c>
      <c r="AX41" s="259">
        <f t="shared" si="2"/>
        <v>8</v>
      </c>
      <c r="AY41" s="259" t="str">
        <f t="shared" ca="1" si="5"/>
        <v>9. Ownership - Operating Costs</v>
      </c>
      <c r="AZ41" s="268" t="s">
        <v>1270</v>
      </c>
      <c r="BA41" s="259" t="s">
        <v>1275</v>
      </c>
      <c r="BB41" s="259">
        <f>$AL$8</f>
        <v>2052</v>
      </c>
      <c r="BC41" s="259" t="str">
        <f t="shared" ca="1" si="6"/>
        <v>8_AL9_Nameplate_capacity_MW_2052</v>
      </c>
      <c r="BD41" s="259" t="s">
        <v>540</v>
      </c>
      <c r="BE41" s="259"/>
      <c r="BF41" s="268" t="s">
        <v>983</v>
      </c>
      <c r="BG41" s="268" t="s">
        <v>85</v>
      </c>
      <c r="BH41" s="268" t="s">
        <v>85</v>
      </c>
      <c r="BI41" s="268"/>
      <c r="BJ41" s="268"/>
      <c r="BK41" s="268"/>
      <c r="BL41" s="268"/>
    </row>
    <row r="42" spans="1:64" ht="13.5" hidden="1" thickBot="1">
      <c r="A42" s="124"/>
      <c r="B42" s="169"/>
      <c r="C42" s="1404"/>
      <c r="D42" s="588"/>
      <c r="E42" s="588"/>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2"/>
      <c r="AF42" s="472"/>
      <c r="AG42" s="472"/>
      <c r="AH42" s="472"/>
      <c r="AI42" s="472"/>
      <c r="AJ42" s="472"/>
      <c r="AK42" s="472"/>
      <c r="AL42" s="472"/>
      <c r="AM42" s="472"/>
      <c r="AN42" s="472"/>
      <c r="AO42" s="473"/>
      <c r="AP42" s="169"/>
      <c r="AQ42" s="84" t="s">
        <v>395</v>
      </c>
      <c r="AU42" s="459" t="str">
        <f t="shared" ca="1" si="7"/>
        <v>AM</v>
      </c>
      <c r="AV42" s="459">
        <f t="shared" si="8"/>
        <v>9</v>
      </c>
      <c r="AW42" s="259" t="str">
        <f t="shared" ca="1" si="4"/>
        <v>AM9</v>
      </c>
      <c r="AX42" s="259">
        <f t="shared" si="2"/>
        <v>8</v>
      </c>
      <c r="AY42" s="259" t="str">
        <f t="shared" ca="1" si="5"/>
        <v>9. Ownership - Operating Costs</v>
      </c>
      <c r="AZ42" s="268" t="s">
        <v>1270</v>
      </c>
      <c r="BA42" s="259" t="s">
        <v>1275</v>
      </c>
      <c r="BB42" s="259">
        <f>$AM$8</f>
        <v>2053</v>
      </c>
      <c r="BC42" s="259" t="str">
        <f t="shared" ca="1" si="6"/>
        <v>8_AM9_Nameplate_capacity_MW_2053</v>
      </c>
      <c r="BD42" s="259" t="s">
        <v>540</v>
      </c>
      <c r="BE42" s="259"/>
      <c r="BF42" s="268" t="s">
        <v>983</v>
      </c>
      <c r="BG42" s="268" t="s">
        <v>85</v>
      </c>
      <c r="BH42" s="268" t="s">
        <v>85</v>
      </c>
      <c r="BI42" s="268"/>
      <c r="BJ42" s="268"/>
      <c r="BK42" s="268"/>
      <c r="BL42" s="268"/>
    </row>
    <row r="43" spans="1:64" ht="13.5" hidden="1" thickBot="1">
      <c r="A43" s="124"/>
      <c r="B43" s="169"/>
      <c r="C43" s="1404"/>
      <c r="D43" s="588"/>
      <c r="E43" s="588"/>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2"/>
      <c r="AF43" s="472"/>
      <c r="AG43" s="472"/>
      <c r="AH43" s="472"/>
      <c r="AI43" s="472"/>
      <c r="AJ43" s="472"/>
      <c r="AK43" s="472"/>
      <c r="AL43" s="472"/>
      <c r="AM43" s="472"/>
      <c r="AN43" s="472"/>
      <c r="AO43" s="473"/>
      <c r="AP43" s="169"/>
      <c r="AQ43" s="84" t="s">
        <v>395</v>
      </c>
      <c r="AU43" s="459" t="str">
        <f t="shared" ca="1" si="7"/>
        <v>AN</v>
      </c>
      <c r="AV43" s="459">
        <f t="shared" si="8"/>
        <v>9</v>
      </c>
      <c r="AW43" s="259" t="str">
        <f t="shared" ca="1" si="4"/>
        <v>AN9</v>
      </c>
      <c r="AX43" s="259">
        <f t="shared" si="2"/>
        <v>8</v>
      </c>
      <c r="AY43" s="259" t="str">
        <f t="shared" ca="1" si="5"/>
        <v>9. Ownership - Operating Costs</v>
      </c>
      <c r="AZ43" s="268" t="s">
        <v>1270</v>
      </c>
      <c r="BA43" s="259" t="s">
        <v>1275</v>
      </c>
      <c r="BB43" s="259">
        <f>$AN$8</f>
        <v>2054</v>
      </c>
      <c r="BC43" s="259" t="str">
        <f t="shared" ca="1" si="6"/>
        <v>8_AN9_Nameplate_capacity_MW_2054</v>
      </c>
      <c r="BD43" s="259" t="s">
        <v>540</v>
      </c>
      <c r="BE43" s="259"/>
      <c r="BF43" s="268" t="s">
        <v>983</v>
      </c>
      <c r="BG43" s="268" t="s">
        <v>85</v>
      </c>
      <c r="BH43" s="268" t="s">
        <v>85</v>
      </c>
      <c r="BI43" s="268"/>
      <c r="BJ43" s="268"/>
      <c r="BK43" s="268"/>
      <c r="BL43" s="268"/>
    </row>
    <row r="44" spans="1:64" ht="13.5" hidden="1" thickBot="1">
      <c r="A44" s="124"/>
      <c r="B44" s="169"/>
      <c r="C44" s="1404"/>
      <c r="D44" s="588"/>
      <c r="E44" s="588"/>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2"/>
      <c r="AF44" s="472"/>
      <c r="AG44" s="472"/>
      <c r="AH44" s="472"/>
      <c r="AI44" s="472"/>
      <c r="AJ44" s="472"/>
      <c r="AK44" s="472"/>
      <c r="AL44" s="472"/>
      <c r="AM44" s="472"/>
      <c r="AN44" s="472"/>
      <c r="AO44" s="473"/>
      <c r="AP44" s="169"/>
      <c r="AQ44" s="474" t="s">
        <v>395</v>
      </c>
      <c r="AR44" s="474"/>
      <c r="AS44" s="474"/>
      <c r="AT44" s="474"/>
      <c r="AU44" s="475" t="str">
        <f t="shared" ca="1" si="7"/>
        <v>AO</v>
      </c>
      <c r="AV44" s="475">
        <f t="shared" si="8"/>
        <v>9</v>
      </c>
      <c r="AW44" s="389" t="str">
        <f t="shared" ca="1" si="4"/>
        <v>AO9</v>
      </c>
      <c r="AX44" s="389">
        <f t="shared" si="2"/>
        <v>8</v>
      </c>
      <c r="AY44" s="389" t="str">
        <f t="shared" ca="1" si="5"/>
        <v>9. Ownership - Operating Costs</v>
      </c>
      <c r="AZ44" s="397" t="s">
        <v>1270</v>
      </c>
      <c r="BA44" s="389" t="s">
        <v>1275</v>
      </c>
      <c r="BB44" s="389" t="s">
        <v>1216</v>
      </c>
      <c r="BC44" s="389" t="str">
        <f t="shared" ca="1" si="6"/>
        <v>8_AO9_Nameplate_capacity_MW_Additional_Info</v>
      </c>
      <c r="BD44" s="397" t="s">
        <v>223</v>
      </c>
      <c r="BE44" s="397">
        <v>100</v>
      </c>
      <c r="BF44" s="397"/>
      <c r="BG44" s="397" t="s">
        <v>85</v>
      </c>
      <c r="BH44" s="397" t="s">
        <v>85</v>
      </c>
      <c r="BI44" s="268"/>
      <c r="BJ44" s="268"/>
      <c r="BK44" s="268"/>
      <c r="BL44" s="268"/>
    </row>
    <row r="45" spans="1:64" ht="13.5" thickBot="1">
      <c r="A45" s="124">
        <f>+A9+1</f>
        <v>3</v>
      </c>
      <c r="B45" s="169"/>
      <c r="C45" s="1404"/>
      <c r="D45" s="588" t="s">
        <v>775</v>
      </c>
      <c r="E45" s="588"/>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6"/>
      <c r="AF45" s="446"/>
      <c r="AG45" s="446"/>
      <c r="AH45" s="446"/>
      <c r="AI45" s="446"/>
      <c r="AJ45" s="446"/>
      <c r="AK45" s="446"/>
      <c r="AL45" s="446"/>
      <c r="AM45" s="446"/>
      <c r="AN45" s="446"/>
      <c r="AO45" s="336"/>
      <c r="AP45" s="169"/>
      <c r="AS45" s="84" t="s">
        <v>42</v>
      </c>
      <c r="AT45" s="84" t="str">
        <f ca="1">SUBSTITUTE(CELL("address",F45),"$","")</f>
        <v>F45</v>
      </c>
      <c r="AU45" s="350" t="str">
        <f ca="1">CHAR(CODE(AT45))</f>
        <v>F</v>
      </c>
      <c r="AV45" s="350">
        <f>ROW(AT45)</f>
        <v>45</v>
      </c>
      <c r="AW45" s="259" t="str">
        <f ca="1">CONCATENATE(AU45&amp;AV45)</f>
        <v>F45</v>
      </c>
      <c r="AX45" s="259">
        <f t="shared" si="2"/>
        <v>8</v>
      </c>
      <c r="AY45" s="259" t="str">
        <f t="shared" ca="1" si="5"/>
        <v>9. Ownership - Operating Costs</v>
      </c>
      <c r="AZ45" s="268" t="s">
        <v>1270</v>
      </c>
      <c r="BA45" s="259" t="s">
        <v>1276</v>
      </c>
      <c r="BB45" s="259">
        <f>$F$8</f>
        <v>2020</v>
      </c>
      <c r="BC45" s="259" t="str">
        <f ca="1">AX45&amp;"_"&amp;AW45&amp;"_"&amp;BA45&amp;"_"&amp;BB45</f>
        <v>8_F45_Nameplate_capacity_MWh_2020</v>
      </c>
      <c r="BD45" s="259" t="s">
        <v>540</v>
      </c>
      <c r="BE45" s="259"/>
      <c r="BF45" s="268" t="s">
        <v>983</v>
      </c>
      <c r="BG45" s="268" t="s">
        <v>85</v>
      </c>
      <c r="BH45" s="268" t="s">
        <v>85</v>
      </c>
      <c r="BI45" s="268"/>
      <c r="BJ45" s="268"/>
      <c r="BK45" s="268"/>
      <c r="BL45" s="268"/>
    </row>
    <row r="46" spans="1:64" ht="13.5" hidden="1" thickBot="1">
      <c r="A46" s="124"/>
      <c r="B46" s="169"/>
      <c r="C46" s="517"/>
      <c r="D46" s="588"/>
      <c r="E46" s="588"/>
      <c r="F46" s="471"/>
      <c r="G46" s="471"/>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2"/>
      <c r="AF46" s="472"/>
      <c r="AG46" s="472"/>
      <c r="AH46" s="472"/>
      <c r="AI46" s="472"/>
      <c r="AJ46" s="472"/>
      <c r="AK46" s="472"/>
      <c r="AL46" s="472"/>
      <c r="AM46" s="472"/>
      <c r="AN46" s="472"/>
      <c r="AO46" s="473"/>
      <c r="AP46" s="169"/>
      <c r="AQ46" s="84" t="s">
        <v>395</v>
      </c>
      <c r="AU46" s="459" t="str">
        <f ca="1">IF(AU45="Z","AA",IF(LEN(AU45)=1,CHAR(CODE(AU45)+1),IF(RIGHT(AU45,1)="Z",CHAR(CODE(LEFT(AU45,1))+1),LEFT(AU45,1))&amp;CHAR(65+MOD(CODE(RIGHT(AU45,1))+1-65,26))))</f>
        <v>G</v>
      </c>
      <c r="AV46" s="459">
        <f>AV45</f>
        <v>45</v>
      </c>
      <c r="AW46" s="259" t="str">
        <f t="shared" ref="AW46:AW80" ca="1" si="9">CONCATENATE(AU46&amp;AV46)</f>
        <v>G45</v>
      </c>
      <c r="AX46" s="259">
        <f t="shared" si="2"/>
        <v>8</v>
      </c>
      <c r="AY46" s="259" t="str">
        <f t="shared" ref="AY46:AY80" ca="1" si="10">MID(CELL("filename",AX46),FIND("]",CELL("filename",AX46))+1,256)</f>
        <v>9. Ownership - Operating Costs</v>
      </c>
      <c r="AZ46" s="268" t="s">
        <v>1270</v>
      </c>
      <c r="BA46" s="259" t="s">
        <v>1275</v>
      </c>
      <c r="BB46" s="259">
        <f>$G$8</f>
        <v>2021</v>
      </c>
      <c r="BC46" s="259" t="str">
        <f t="shared" ref="BC46:BC80" ca="1" si="11">AX46&amp;"_"&amp;AW46&amp;"_"&amp;BA46&amp;"_"&amp;BB46</f>
        <v>8_G45_Nameplate_capacity_MW_2021</v>
      </c>
      <c r="BD46" s="259" t="s">
        <v>540</v>
      </c>
      <c r="BE46" s="259"/>
      <c r="BF46" s="268" t="s">
        <v>983</v>
      </c>
      <c r="BG46" s="268" t="s">
        <v>85</v>
      </c>
      <c r="BH46" s="268" t="s">
        <v>85</v>
      </c>
      <c r="BI46" s="268"/>
      <c r="BJ46" s="268"/>
      <c r="BK46" s="268"/>
      <c r="BL46" s="268"/>
    </row>
    <row r="47" spans="1:64" ht="13.5" hidden="1" thickBot="1">
      <c r="A47" s="124"/>
      <c r="B47" s="169"/>
      <c r="C47" s="517"/>
      <c r="D47" s="588"/>
      <c r="E47" s="588"/>
      <c r="F47" s="471"/>
      <c r="G47" s="471"/>
      <c r="H47" s="471"/>
      <c r="I47" s="471"/>
      <c r="J47" s="471"/>
      <c r="K47" s="471"/>
      <c r="L47" s="471"/>
      <c r="M47" s="471"/>
      <c r="N47" s="471"/>
      <c r="O47" s="471"/>
      <c r="P47" s="471"/>
      <c r="Q47" s="471"/>
      <c r="R47" s="471"/>
      <c r="S47" s="471"/>
      <c r="T47" s="471"/>
      <c r="U47" s="471"/>
      <c r="V47" s="471"/>
      <c r="W47" s="471"/>
      <c r="X47" s="471"/>
      <c r="Y47" s="471"/>
      <c r="Z47" s="471"/>
      <c r="AA47" s="471"/>
      <c r="AB47" s="471"/>
      <c r="AC47" s="471"/>
      <c r="AD47" s="471"/>
      <c r="AE47" s="472"/>
      <c r="AF47" s="472"/>
      <c r="AG47" s="472"/>
      <c r="AH47" s="472"/>
      <c r="AI47" s="472"/>
      <c r="AJ47" s="472"/>
      <c r="AK47" s="472"/>
      <c r="AL47" s="472"/>
      <c r="AM47" s="472"/>
      <c r="AN47" s="472"/>
      <c r="AO47" s="473"/>
      <c r="AP47" s="169"/>
      <c r="AQ47" s="84" t="s">
        <v>395</v>
      </c>
      <c r="AU47" s="459" t="str">
        <f t="shared" ref="AU47:AU80" ca="1" si="12">IF(AU46="Z","AA",IF(LEN(AU46)=1,CHAR(CODE(AU46)+1),IF(RIGHT(AU46,1)="Z",CHAR(CODE(LEFT(AU46,1))+1),LEFT(AU46,1))&amp;CHAR(65+MOD(CODE(RIGHT(AU46,1))+1-65,26))))</f>
        <v>H</v>
      </c>
      <c r="AV47" s="459">
        <f t="shared" ref="AV47:AV80" si="13">AV46</f>
        <v>45</v>
      </c>
      <c r="AW47" s="259" t="str">
        <f t="shared" ca="1" si="9"/>
        <v>H45</v>
      </c>
      <c r="AX47" s="259">
        <f t="shared" si="2"/>
        <v>8</v>
      </c>
      <c r="AY47" s="259" t="str">
        <f t="shared" ca="1" si="10"/>
        <v>9. Ownership - Operating Costs</v>
      </c>
      <c r="AZ47" s="268" t="s">
        <v>1270</v>
      </c>
      <c r="BA47" s="259" t="s">
        <v>1276</v>
      </c>
      <c r="BB47" s="259">
        <f>$H$8</f>
        <v>2022</v>
      </c>
      <c r="BC47" s="259" t="str">
        <f t="shared" ca="1" si="11"/>
        <v>8_H45_Nameplate_capacity_MWh_2022</v>
      </c>
      <c r="BD47" s="259" t="s">
        <v>540</v>
      </c>
      <c r="BE47" s="259"/>
      <c r="BF47" s="268" t="s">
        <v>983</v>
      </c>
      <c r="BG47" s="268" t="s">
        <v>85</v>
      </c>
      <c r="BH47" s="268" t="s">
        <v>85</v>
      </c>
      <c r="BI47" s="268"/>
      <c r="BJ47" s="268"/>
      <c r="BK47" s="268"/>
      <c r="BL47" s="268"/>
    </row>
    <row r="48" spans="1:64" ht="13.5" hidden="1" thickBot="1">
      <c r="A48" s="124"/>
      <c r="B48" s="169"/>
      <c r="C48" s="517"/>
      <c r="D48" s="588"/>
      <c r="E48" s="588"/>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2"/>
      <c r="AF48" s="472"/>
      <c r="AG48" s="472"/>
      <c r="AH48" s="472"/>
      <c r="AI48" s="472"/>
      <c r="AJ48" s="472"/>
      <c r="AK48" s="472"/>
      <c r="AL48" s="472"/>
      <c r="AM48" s="472"/>
      <c r="AN48" s="472"/>
      <c r="AO48" s="473"/>
      <c r="AP48" s="169"/>
      <c r="AQ48" s="84" t="s">
        <v>395</v>
      </c>
      <c r="AU48" s="459" t="str">
        <f t="shared" ca="1" si="12"/>
        <v>I</v>
      </c>
      <c r="AV48" s="459">
        <f t="shared" si="13"/>
        <v>45</v>
      </c>
      <c r="AW48" s="259" t="str">
        <f t="shared" ca="1" si="9"/>
        <v>I45</v>
      </c>
      <c r="AX48" s="259">
        <f t="shared" si="2"/>
        <v>8</v>
      </c>
      <c r="AY48" s="259" t="str">
        <f t="shared" ca="1" si="10"/>
        <v>9. Ownership - Operating Costs</v>
      </c>
      <c r="AZ48" s="268" t="s">
        <v>1270</v>
      </c>
      <c r="BA48" s="259" t="s">
        <v>1276</v>
      </c>
      <c r="BB48" s="259">
        <f>$I$8</f>
        <v>2023</v>
      </c>
      <c r="BC48" s="259" t="str">
        <f t="shared" ca="1" si="11"/>
        <v>8_I45_Nameplate_capacity_MWh_2023</v>
      </c>
      <c r="BD48" s="259" t="s">
        <v>540</v>
      </c>
      <c r="BE48" s="259"/>
      <c r="BF48" s="268" t="s">
        <v>983</v>
      </c>
      <c r="BG48" s="268" t="s">
        <v>85</v>
      </c>
      <c r="BH48" s="268" t="s">
        <v>85</v>
      </c>
      <c r="BI48" s="268"/>
      <c r="BJ48" s="268"/>
      <c r="BK48" s="268"/>
      <c r="BL48" s="268"/>
    </row>
    <row r="49" spans="1:64" ht="13.5" hidden="1" thickBot="1">
      <c r="A49" s="124"/>
      <c r="B49" s="169"/>
      <c r="C49" s="517"/>
      <c r="D49" s="588"/>
      <c r="E49" s="588"/>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471"/>
      <c r="AE49" s="472"/>
      <c r="AF49" s="472"/>
      <c r="AG49" s="472"/>
      <c r="AH49" s="472"/>
      <c r="AI49" s="472"/>
      <c r="AJ49" s="472"/>
      <c r="AK49" s="472"/>
      <c r="AL49" s="472"/>
      <c r="AM49" s="472"/>
      <c r="AN49" s="472"/>
      <c r="AO49" s="473"/>
      <c r="AP49" s="169"/>
      <c r="AQ49" s="84" t="s">
        <v>395</v>
      </c>
      <c r="AU49" s="459" t="str">
        <f t="shared" ca="1" si="12"/>
        <v>J</v>
      </c>
      <c r="AV49" s="459">
        <f t="shared" si="13"/>
        <v>45</v>
      </c>
      <c r="AW49" s="259" t="str">
        <f t="shared" ca="1" si="9"/>
        <v>J45</v>
      </c>
      <c r="AX49" s="259">
        <f t="shared" si="2"/>
        <v>8</v>
      </c>
      <c r="AY49" s="259" t="str">
        <f t="shared" ca="1" si="10"/>
        <v>9. Ownership - Operating Costs</v>
      </c>
      <c r="AZ49" s="268" t="s">
        <v>1270</v>
      </c>
      <c r="BA49" s="259" t="s">
        <v>1276</v>
      </c>
      <c r="BB49" s="259">
        <f>$J$8</f>
        <v>2024</v>
      </c>
      <c r="BC49" s="259" t="str">
        <f t="shared" ca="1" si="11"/>
        <v>8_J45_Nameplate_capacity_MWh_2024</v>
      </c>
      <c r="BD49" s="259" t="s">
        <v>540</v>
      </c>
      <c r="BE49" s="259"/>
      <c r="BF49" s="268" t="s">
        <v>983</v>
      </c>
      <c r="BG49" s="268" t="s">
        <v>85</v>
      </c>
      <c r="BH49" s="268" t="s">
        <v>85</v>
      </c>
      <c r="BI49" s="268"/>
      <c r="BJ49" s="268"/>
      <c r="BK49" s="268"/>
      <c r="BL49" s="268"/>
    </row>
    <row r="50" spans="1:64" ht="13.5" hidden="1" thickBot="1">
      <c r="A50" s="124"/>
      <c r="B50" s="169"/>
      <c r="C50" s="517"/>
      <c r="D50" s="588"/>
      <c r="E50" s="588"/>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471"/>
      <c r="AE50" s="472"/>
      <c r="AF50" s="472"/>
      <c r="AG50" s="472"/>
      <c r="AH50" s="472"/>
      <c r="AI50" s="472"/>
      <c r="AJ50" s="472"/>
      <c r="AK50" s="472"/>
      <c r="AL50" s="472"/>
      <c r="AM50" s="472"/>
      <c r="AN50" s="472"/>
      <c r="AO50" s="473"/>
      <c r="AP50" s="169"/>
      <c r="AQ50" s="84" t="s">
        <v>395</v>
      </c>
      <c r="AU50" s="459" t="str">
        <f t="shared" ca="1" si="12"/>
        <v>K</v>
      </c>
      <c r="AV50" s="459">
        <f t="shared" si="13"/>
        <v>45</v>
      </c>
      <c r="AW50" s="259" t="str">
        <f t="shared" ca="1" si="9"/>
        <v>K45</v>
      </c>
      <c r="AX50" s="259">
        <f t="shared" si="2"/>
        <v>8</v>
      </c>
      <c r="AY50" s="259" t="str">
        <f t="shared" ca="1" si="10"/>
        <v>9. Ownership - Operating Costs</v>
      </c>
      <c r="AZ50" s="268" t="s">
        <v>1270</v>
      </c>
      <c r="BA50" s="259" t="s">
        <v>1276</v>
      </c>
      <c r="BB50" s="259">
        <f>$K$8</f>
        <v>2025</v>
      </c>
      <c r="BC50" s="259" t="str">
        <f t="shared" ca="1" si="11"/>
        <v>8_K45_Nameplate_capacity_MWh_2025</v>
      </c>
      <c r="BD50" s="259" t="s">
        <v>540</v>
      </c>
      <c r="BE50" s="259"/>
      <c r="BF50" s="268" t="s">
        <v>983</v>
      </c>
      <c r="BG50" s="268" t="s">
        <v>85</v>
      </c>
      <c r="BH50" s="268" t="s">
        <v>85</v>
      </c>
      <c r="BI50" s="268"/>
      <c r="BJ50" s="268"/>
      <c r="BK50" s="268"/>
      <c r="BL50" s="268"/>
    </row>
    <row r="51" spans="1:64" ht="13.5" hidden="1" thickBot="1">
      <c r="A51" s="124"/>
      <c r="B51" s="169"/>
      <c r="C51" s="517"/>
      <c r="D51" s="588"/>
      <c r="E51" s="588"/>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471"/>
      <c r="AE51" s="472"/>
      <c r="AF51" s="472"/>
      <c r="AG51" s="472"/>
      <c r="AH51" s="472"/>
      <c r="AI51" s="472"/>
      <c r="AJ51" s="472"/>
      <c r="AK51" s="472"/>
      <c r="AL51" s="472"/>
      <c r="AM51" s="472"/>
      <c r="AN51" s="472"/>
      <c r="AO51" s="473"/>
      <c r="AP51" s="169"/>
      <c r="AQ51" s="84" t="s">
        <v>395</v>
      </c>
      <c r="AU51" s="459" t="str">
        <f t="shared" ca="1" si="12"/>
        <v>L</v>
      </c>
      <c r="AV51" s="459">
        <f t="shared" si="13"/>
        <v>45</v>
      </c>
      <c r="AW51" s="259" t="str">
        <f t="shared" ca="1" si="9"/>
        <v>L45</v>
      </c>
      <c r="AX51" s="259">
        <f t="shared" si="2"/>
        <v>8</v>
      </c>
      <c r="AY51" s="259" t="str">
        <f t="shared" ca="1" si="10"/>
        <v>9. Ownership - Operating Costs</v>
      </c>
      <c r="AZ51" s="268" t="s">
        <v>1270</v>
      </c>
      <c r="BA51" s="259" t="s">
        <v>1276</v>
      </c>
      <c r="BB51" s="259">
        <f>$L$8</f>
        <v>2026</v>
      </c>
      <c r="BC51" s="259" t="str">
        <f t="shared" ca="1" si="11"/>
        <v>8_L45_Nameplate_capacity_MWh_2026</v>
      </c>
      <c r="BD51" s="259" t="s">
        <v>540</v>
      </c>
      <c r="BE51" s="259"/>
      <c r="BF51" s="268" t="s">
        <v>983</v>
      </c>
      <c r="BG51" s="268" t="s">
        <v>85</v>
      </c>
      <c r="BH51" s="268" t="s">
        <v>85</v>
      </c>
      <c r="BI51" s="268"/>
      <c r="BJ51" s="268"/>
      <c r="BK51" s="268"/>
      <c r="BL51" s="268"/>
    </row>
    <row r="52" spans="1:64" ht="13.5" hidden="1" thickBot="1">
      <c r="A52" s="124"/>
      <c r="B52" s="169"/>
      <c r="C52" s="517"/>
      <c r="D52" s="588"/>
      <c r="E52" s="588"/>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2"/>
      <c r="AF52" s="472"/>
      <c r="AG52" s="472"/>
      <c r="AH52" s="472"/>
      <c r="AI52" s="472"/>
      <c r="AJ52" s="472"/>
      <c r="AK52" s="472"/>
      <c r="AL52" s="472"/>
      <c r="AM52" s="472"/>
      <c r="AN52" s="472"/>
      <c r="AO52" s="473"/>
      <c r="AP52" s="169"/>
      <c r="AQ52" s="84" t="s">
        <v>395</v>
      </c>
      <c r="AU52" s="459" t="str">
        <f t="shared" ca="1" si="12"/>
        <v>M</v>
      </c>
      <c r="AV52" s="459">
        <f t="shared" si="13"/>
        <v>45</v>
      </c>
      <c r="AW52" s="259" t="str">
        <f t="shared" ca="1" si="9"/>
        <v>M45</v>
      </c>
      <c r="AX52" s="259">
        <f t="shared" si="2"/>
        <v>8</v>
      </c>
      <c r="AY52" s="259" t="str">
        <f t="shared" ca="1" si="10"/>
        <v>9. Ownership - Operating Costs</v>
      </c>
      <c r="AZ52" s="268" t="s">
        <v>1270</v>
      </c>
      <c r="BA52" s="259" t="s">
        <v>1276</v>
      </c>
      <c r="BB52" s="259">
        <f>$M$8</f>
        <v>2027</v>
      </c>
      <c r="BC52" s="259" t="str">
        <f t="shared" ca="1" si="11"/>
        <v>8_M45_Nameplate_capacity_MWh_2027</v>
      </c>
      <c r="BD52" s="259" t="s">
        <v>540</v>
      </c>
      <c r="BE52" s="259"/>
      <c r="BF52" s="268" t="s">
        <v>983</v>
      </c>
      <c r="BG52" s="268" t="s">
        <v>85</v>
      </c>
      <c r="BH52" s="268" t="s">
        <v>85</v>
      </c>
      <c r="BI52" s="268"/>
      <c r="BJ52" s="268"/>
      <c r="BK52" s="268"/>
      <c r="BL52" s="268"/>
    </row>
    <row r="53" spans="1:64" ht="13.5" hidden="1" thickBot="1">
      <c r="A53" s="124"/>
      <c r="B53" s="169"/>
      <c r="C53" s="517"/>
      <c r="D53" s="588"/>
      <c r="E53" s="588"/>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2"/>
      <c r="AF53" s="472"/>
      <c r="AG53" s="472"/>
      <c r="AH53" s="472"/>
      <c r="AI53" s="472"/>
      <c r="AJ53" s="472"/>
      <c r="AK53" s="472"/>
      <c r="AL53" s="472"/>
      <c r="AM53" s="472"/>
      <c r="AN53" s="472"/>
      <c r="AO53" s="473"/>
      <c r="AP53" s="169"/>
      <c r="AQ53" s="84" t="s">
        <v>395</v>
      </c>
      <c r="AU53" s="459" t="str">
        <f t="shared" ca="1" si="12"/>
        <v>N</v>
      </c>
      <c r="AV53" s="459">
        <f t="shared" si="13"/>
        <v>45</v>
      </c>
      <c r="AW53" s="259" t="str">
        <f t="shared" ca="1" si="9"/>
        <v>N45</v>
      </c>
      <c r="AX53" s="259">
        <f t="shared" si="2"/>
        <v>8</v>
      </c>
      <c r="AY53" s="259" t="str">
        <f t="shared" ca="1" si="10"/>
        <v>9. Ownership - Operating Costs</v>
      </c>
      <c r="AZ53" s="268" t="s">
        <v>1270</v>
      </c>
      <c r="BA53" s="259" t="s">
        <v>1276</v>
      </c>
      <c r="BB53" s="259">
        <f>$N$8</f>
        <v>2028</v>
      </c>
      <c r="BC53" s="259" t="str">
        <f t="shared" ca="1" si="11"/>
        <v>8_N45_Nameplate_capacity_MWh_2028</v>
      </c>
      <c r="BD53" s="259" t="s">
        <v>540</v>
      </c>
      <c r="BE53" s="259"/>
      <c r="BF53" s="268" t="s">
        <v>983</v>
      </c>
      <c r="BG53" s="268" t="s">
        <v>85</v>
      </c>
      <c r="BH53" s="268" t="s">
        <v>85</v>
      </c>
      <c r="BI53" s="268"/>
      <c r="BJ53" s="268"/>
      <c r="BK53" s="268"/>
      <c r="BL53" s="268"/>
    </row>
    <row r="54" spans="1:64" ht="13.5" hidden="1" thickBot="1">
      <c r="A54" s="124"/>
      <c r="B54" s="169"/>
      <c r="C54" s="517"/>
      <c r="D54" s="588"/>
      <c r="E54" s="588"/>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2"/>
      <c r="AF54" s="472"/>
      <c r="AG54" s="472"/>
      <c r="AH54" s="472"/>
      <c r="AI54" s="472"/>
      <c r="AJ54" s="472"/>
      <c r="AK54" s="472"/>
      <c r="AL54" s="472"/>
      <c r="AM54" s="472"/>
      <c r="AN54" s="472"/>
      <c r="AO54" s="473"/>
      <c r="AP54" s="169"/>
      <c r="AQ54" s="84" t="s">
        <v>395</v>
      </c>
      <c r="AU54" s="459" t="str">
        <f t="shared" ca="1" si="12"/>
        <v>O</v>
      </c>
      <c r="AV54" s="459">
        <f t="shared" si="13"/>
        <v>45</v>
      </c>
      <c r="AW54" s="259" t="str">
        <f t="shared" ca="1" si="9"/>
        <v>O45</v>
      </c>
      <c r="AX54" s="259">
        <f t="shared" si="2"/>
        <v>8</v>
      </c>
      <c r="AY54" s="259" t="str">
        <f t="shared" ca="1" si="10"/>
        <v>9. Ownership - Operating Costs</v>
      </c>
      <c r="AZ54" s="268" t="s">
        <v>1270</v>
      </c>
      <c r="BA54" s="259" t="s">
        <v>1276</v>
      </c>
      <c r="BB54" s="259">
        <f>$O$8</f>
        <v>2029</v>
      </c>
      <c r="BC54" s="259" t="str">
        <f t="shared" ca="1" si="11"/>
        <v>8_O45_Nameplate_capacity_MWh_2029</v>
      </c>
      <c r="BD54" s="259" t="s">
        <v>540</v>
      </c>
      <c r="BE54" s="259"/>
      <c r="BF54" s="268" t="s">
        <v>983</v>
      </c>
      <c r="BG54" s="268" t="s">
        <v>85</v>
      </c>
      <c r="BH54" s="268" t="s">
        <v>85</v>
      </c>
      <c r="BI54" s="268"/>
      <c r="BJ54" s="268"/>
      <c r="BK54" s="268"/>
      <c r="BL54" s="268"/>
    </row>
    <row r="55" spans="1:64" ht="13.5" hidden="1" thickBot="1">
      <c r="A55" s="124"/>
      <c r="B55" s="169"/>
      <c r="C55" s="517"/>
      <c r="D55" s="588"/>
      <c r="E55" s="588"/>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2"/>
      <c r="AF55" s="472"/>
      <c r="AG55" s="472"/>
      <c r="AH55" s="472"/>
      <c r="AI55" s="472"/>
      <c r="AJ55" s="472"/>
      <c r="AK55" s="472"/>
      <c r="AL55" s="472"/>
      <c r="AM55" s="472"/>
      <c r="AN55" s="472"/>
      <c r="AO55" s="473"/>
      <c r="AP55" s="169"/>
      <c r="AQ55" s="84" t="s">
        <v>395</v>
      </c>
      <c r="AU55" s="459" t="str">
        <f t="shared" ca="1" si="12"/>
        <v>P</v>
      </c>
      <c r="AV55" s="459">
        <f t="shared" si="13"/>
        <v>45</v>
      </c>
      <c r="AW55" s="259" t="str">
        <f t="shared" ca="1" si="9"/>
        <v>P45</v>
      </c>
      <c r="AX55" s="259">
        <f t="shared" si="2"/>
        <v>8</v>
      </c>
      <c r="AY55" s="259" t="str">
        <f t="shared" ca="1" si="10"/>
        <v>9. Ownership - Operating Costs</v>
      </c>
      <c r="AZ55" s="268" t="s">
        <v>1270</v>
      </c>
      <c r="BA55" s="259" t="s">
        <v>1276</v>
      </c>
      <c r="BB55" s="259">
        <f>$P$8</f>
        <v>2030</v>
      </c>
      <c r="BC55" s="259" t="str">
        <f t="shared" ca="1" si="11"/>
        <v>8_P45_Nameplate_capacity_MWh_2030</v>
      </c>
      <c r="BD55" s="259" t="s">
        <v>540</v>
      </c>
      <c r="BE55" s="259"/>
      <c r="BF55" s="268" t="s">
        <v>983</v>
      </c>
      <c r="BG55" s="268" t="s">
        <v>85</v>
      </c>
      <c r="BH55" s="268" t="s">
        <v>85</v>
      </c>
      <c r="BI55" s="268"/>
      <c r="BJ55" s="268"/>
      <c r="BK55" s="268"/>
      <c r="BL55" s="268"/>
    </row>
    <row r="56" spans="1:64" ht="13.5" hidden="1" thickBot="1">
      <c r="A56" s="124"/>
      <c r="B56" s="169"/>
      <c r="C56" s="517"/>
      <c r="D56" s="588"/>
      <c r="E56" s="588"/>
      <c r="F56" s="471"/>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c r="AD56" s="471"/>
      <c r="AE56" s="472"/>
      <c r="AF56" s="472"/>
      <c r="AG56" s="472"/>
      <c r="AH56" s="472"/>
      <c r="AI56" s="472"/>
      <c r="AJ56" s="472"/>
      <c r="AK56" s="472"/>
      <c r="AL56" s="472"/>
      <c r="AM56" s="472"/>
      <c r="AN56" s="472"/>
      <c r="AO56" s="473"/>
      <c r="AP56" s="169"/>
      <c r="AQ56" s="84" t="s">
        <v>395</v>
      </c>
      <c r="AU56" s="459" t="str">
        <f t="shared" ca="1" si="12"/>
        <v>Q</v>
      </c>
      <c r="AV56" s="459">
        <f t="shared" si="13"/>
        <v>45</v>
      </c>
      <c r="AW56" s="259" t="str">
        <f t="shared" ca="1" si="9"/>
        <v>Q45</v>
      </c>
      <c r="AX56" s="259">
        <f t="shared" si="2"/>
        <v>8</v>
      </c>
      <c r="AY56" s="259" t="str">
        <f t="shared" ca="1" si="10"/>
        <v>9. Ownership - Operating Costs</v>
      </c>
      <c r="AZ56" s="268" t="s">
        <v>1270</v>
      </c>
      <c r="BA56" s="259" t="s">
        <v>1276</v>
      </c>
      <c r="BB56" s="259">
        <f>$Q$8</f>
        <v>2031</v>
      </c>
      <c r="BC56" s="259" t="str">
        <f t="shared" ca="1" si="11"/>
        <v>8_Q45_Nameplate_capacity_MWh_2031</v>
      </c>
      <c r="BD56" s="259" t="s">
        <v>540</v>
      </c>
      <c r="BE56" s="259"/>
      <c r="BF56" s="268" t="s">
        <v>983</v>
      </c>
      <c r="BG56" s="268" t="s">
        <v>85</v>
      </c>
      <c r="BH56" s="268" t="s">
        <v>85</v>
      </c>
      <c r="BI56" s="268"/>
      <c r="BJ56" s="268"/>
      <c r="BK56" s="268"/>
      <c r="BL56" s="268"/>
    </row>
    <row r="57" spans="1:64" ht="13.5" hidden="1" thickBot="1">
      <c r="A57" s="124"/>
      <c r="B57" s="169"/>
      <c r="C57" s="517"/>
      <c r="D57" s="588"/>
      <c r="E57" s="588"/>
      <c r="F57" s="471"/>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2"/>
      <c r="AF57" s="472"/>
      <c r="AG57" s="472"/>
      <c r="AH57" s="472"/>
      <c r="AI57" s="472"/>
      <c r="AJ57" s="472"/>
      <c r="AK57" s="472"/>
      <c r="AL57" s="472"/>
      <c r="AM57" s="472"/>
      <c r="AN57" s="472"/>
      <c r="AO57" s="473"/>
      <c r="AP57" s="169"/>
      <c r="AQ57" s="84" t="s">
        <v>395</v>
      </c>
      <c r="AU57" s="459" t="str">
        <f t="shared" ca="1" si="12"/>
        <v>R</v>
      </c>
      <c r="AV57" s="459">
        <f t="shared" si="13"/>
        <v>45</v>
      </c>
      <c r="AW57" s="259" t="str">
        <f t="shared" ca="1" si="9"/>
        <v>R45</v>
      </c>
      <c r="AX57" s="259">
        <f t="shared" si="2"/>
        <v>8</v>
      </c>
      <c r="AY57" s="259" t="str">
        <f t="shared" ca="1" si="10"/>
        <v>9. Ownership - Operating Costs</v>
      </c>
      <c r="AZ57" s="268" t="s">
        <v>1270</v>
      </c>
      <c r="BA57" s="259" t="s">
        <v>1276</v>
      </c>
      <c r="BB57" s="259">
        <f>$R$8</f>
        <v>2032</v>
      </c>
      <c r="BC57" s="259" t="str">
        <f t="shared" ca="1" si="11"/>
        <v>8_R45_Nameplate_capacity_MWh_2032</v>
      </c>
      <c r="BD57" s="259" t="s">
        <v>540</v>
      </c>
      <c r="BE57" s="259"/>
      <c r="BF57" s="268" t="s">
        <v>983</v>
      </c>
      <c r="BG57" s="268" t="s">
        <v>85</v>
      </c>
      <c r="BH57" s="268" t="s">
        <v>85</v>
      </c>
      <c r="BI57" s="268"/>
      <c r="BJ57" s="268"/>
      <c r="BK57" s="268"/>
      <c r="BL57" s="268"/>
    </row>
    <row r="58" spans="1:64" ht="13.5" hidden="1" thickBot="1">
      <c r="A58" s="124"/>
      <c r="B58" s="169"/>
      <c r="C58" s="517"/>
      <c r="D58" s="588"/>
      <c r="E58" s="588"/>
      <c r="F58" s="471"/>
      <c r="G58" s="471"/>
      <c r="H58" s="471"/>
      <c r="I58" s="471"/>
      <c r="J58" s="471"/>
      <c r="K58" s="471"/>
      <c r="L58" s="471"/>
      <c r="M58" s="471"/>
      <c r="N58" s="471"/>
      <c r="O58" s="471"/>
      <c r="P58" s="471"/>
      <c r="Q58" s="471"/>
      <c r="R58" s="471"/>
      <c r="S58" s="471"/>
      <c r="T58" s="471"/>
      <c r="U58" s="471"/>
      <c r="V58" s="471"/>
      <c r="W58" s="471"/>
      <c r="X58" s="471"/>
      <c r="Y58" s="471"/>
      <c r="Z58" s="471"/>
      <c r="AA58" s="471"/>
      <c r="AB58" s="471"/>
      <c r="AC58" s="471"/>
      <c r="AD58" s="471"/>
      <c r="AE58" s="472"/>
      <c r="AF58" s="472"/>
      <c r="AG58" s="472"/>
      <c r="AH58" s="472"/>
      <c r="AI58" s="472"/>
      <c r="AJ58" s="472"/>
      <c r="AK58" s="472"/>
      <c r="AL58" s="472"/>
      <c r="AM58" s="472"/>
      <c r="AN58" s="472"/>
      <c r="AO58" s="473"/>
      <c r="AP58" s="169"/>
      <c r="AQ58" s="84" t="s">
        <v>395</v>
      </c>
      <c r="AU58" s="459" t="str">
        <f t="shared" ca="1" si="12"/>
        <v>S</v>
      </c>
      <c r="AV58" s="459">
        <f t="shared" si="13"/>
        <v>45</v>
      </c>
      <c r="AW58" s="259" t="str">
        <f t="shared" ca="1" si="9"/>
        <v>S45</v>
      </c>
      <c r="AX58" s="259">
        <f t="shared" si="2"/>
        <v>8</v>
      </c>
      <c r="AY58" s="259" t="str">
        <f t="shared" ca="1" si="10"/>
        <v>9. Ownership - Operating Costs</v>
      </c>
      <c r="AZ58" s="268" t="s">
        <v>1270</v>
      </c>
      <c r="BA58" s="259" t="s">
        <v>1276</v>
      </c>
      <c r="BB58" s="259">
        <f>$S$8</f>
        <v>2033</v>
      </c>
      <c r="BC58" s="259" t="str">
        <f t="shared" ca="1" si="11"/>
        <v>8_S45_Nameplate_capacity_MWh_2033</v>
      </c>
      <c r="BD58" s="259" t="s">
        <v>540</v>
      </c>
      <c r="BE58" s="259"/>
      <c r="BF58" s="268" t="s">
        <v>983</v>
      </c>
      <c r="BG58" s="268" t="s">
        <v>85</v>
      </c>
      <c r="BH58" s="268" t="s">
        <v>85</v>
      </c>
      <c r="BI58" s="268"/>
      <c r="BJ58" s="268"/>
      <c r="BK58" s="268"/>
      <c r="BL58" s="268"/>
    </row>
    <row r="59" spans="1:64" ht="13.5" hidden="1" thickBot="1">
      <c r="A59" s="124"/>
      <c r="B59" s="169"/>
      <c r="C59" s="517"/>
      <c r="D59" s="588"/>
      <c r="E59" s="588"/>
      <c r="F59" s="471"/>
      <c r="G59" s="471"/>
      <c r="H59" s="471"/>
      <c r="I59" s="471"/>
      <c r="J59" s="471"/>
      <c r="K59" s="471"/>
      <c r="L59" s="471"/>
      <c r="M59" s="471"/>
      <c r="N59" s="471"/>
      <c r="O59" s="471"/>
      <c r="P59" s="471"/>
      <c r="Q59" s="471"/>
      <c r="R59" s="471"/>
      <c r="S59" s="471"/>
      <c r="T59" s="471"/>
      <c r="U59" s="471"/>
      <c r="V59" s="471"/>
      <c r="W59" s="471"/>
      <c r="X59" s="471"/>
      <c r="Y59" s="471"/>
      <c r="Z59" s="471"/>
      <c r="AA59" s="471"/>
      <c r="AB59" s="471"/>
      <c r="AC59" s="471"/>
      <c r="AD59" s="471"/>
      <c r="AE59" s="472"/>
      <c r="AF59" s="472"/>
      <c r="AG59" s="472"/>
      <c r="AH59" s="472"/>
      <c r="AI59" s="472"/>
      <c r="AJ59" s="472"/>
      <c r="AK59" s="472"/>
      <c r="AL59" s="472"/>
      <c r="AM59" s="472"/>
      <c r="AN59" s="472"/>
      <c r="AO59" s="473"/>
      <c r="AP59" s="169"/>
      <c r="AQ59" s="84" t="s">
        <v>395</v>
      </c>
      <c r="AU59" s="459" t="str">
        <f t="shared" ca="1" si="12"/>
        <v>T</v>
      </c>
      <c r="AV59" s="459">
        <f t="shared" si="13"/>
        <v>45</v>
      </c>
      <c r="AW59" s="259" t="str">
        <f t="shared" ca="1" si="9"/>
        <v>T45</v>
      </c>
      <c r="AX59" s="259">
        <f t="shared" si="2"/>
        <v>8</v>
      </c>
      <c r="AY59" s="259" t="str">
        <f t="shared" ca="1" si="10"/>
        <v>9. Ownership - Operating Costs</v>
      </c>
      <c r="AZ59" s="268" t="s">
        <v>1270</v>
      </c>
      <c r="BA59" s="259" t="s">
        <v>1276</v>
      </c>
      <c r="BB59" s="259">
        <f>$T$8</f>
        <v>2034</v>
      </c>
      <c r="BC59" s="259" t="str">
        <f t="shared" ca="1" si="11"/>
        <v>8_T45_Nameplate_capacity_MWh_2034</v>
      </c>
      <c r="BD59" s="259" t="s">
        <v>540</v>
      </c>
      <c r="BE59" s="259"/>
      <c r="BF59" s="268" t="s">
        <v>983</v>
      </c>
      <c r="BG59" s="268" t="s">
        <v>85</v>
      </c>
      <c r="BH59" s="268" t="s">
        <v>85</v>
      </c>
      <c r="BI59" s="268"/>
      <c r="BJ59" s="268"/>
      <c r="BK59" s="268"/>
      <c r="BL59" s="268"/>
    </row>
    <row r="60" spans="1:64" ht="13.5" hidden="1" thickBot="1">
      <c r="A60" s="124"/>
      <c r="B60" s="169"/>
      <c r="C60" s="517"/>
      <c r="D60" s="588"/>
      <c r="E60" s="588"/>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2"/>
      <c r="AF60" s="472"/>
      <c r="AG60" s="472"/>
      <c r="AH60" s="472"/>
      <c r="AI60" s="472"/>
      <c r="AJ60" s="472"/>
      <c r="AK60" s="472"/>
      <c r="AL60" s="472"/>
      <c r="AM60" s="472"/>
      <c r="AN60" s="472"/>
      <c r="AO60" s="473"/>
      <c r="AP60" s="169"/>
      <c r="AQ60" s="84" t="s">
        <v>395</v>
      </c>
      <c r="AU60" s="459" t="str">
        <f t="shared" ca="1" si="12"/>
        <v>U</v>
      </c>
      <c r="AV60" s="459">
        <f t="shared" si="13"/>
        <v>45</v>
      </c>
      <c r="AW60" s="259" t="str">
        <f t="shared" ca="1" si="9"/>
        <v>U45</v>
      </c>
      <c r="AX60" s="259">
        <f t="shared" si="2"/>
        <v>8</v>
      </c>
      <c r="AY60" s="259" t="str">
        <f t="shared" ca="1" si="10"/>
        <v>9. Ownership - Operating Costs</v>
      </c>
      <c r="AZ60" s="268" t="s">
        <v>1270</v>
      </c>
      <c r="BA60" s="259" t="s">
        <v>1276</v>
      </c>
      <c r="BB60" s="259">
        <f>$U$8</f>
        <v>2035</v>
      </c>
      <c r="BC60" s="259" t="str">
        <f t="shared" ca="1" si="11"/>
        <v>8_U45_Nameplate_capacity_MWh_2035</v>
      </c>
      <c r="BD60" s="259" t="s">
        <v>540</v>
      </c>
      <c r="BE60" s="259"/>
      <c r="BF60" s="268" t="s">
        <v>983</v>
      </c>
      <c r="BG60" s="268" t="s">
        <v>85</v>
      </c>
      <c r="BH60" s="268" t="s">
        <v>85</v>
      </c>
      <c r="BI60" s="268"/>
      <c r="BJ60" s="268"/>
      <c r="BK60" s="268"/>
      <c r="BL60" s="268"/>
    </row>
    <row r="61" spans="1:64" ht="13.5" hidden="1" thickBot="1">
      <c r="A61" s="124"/>
      <c r="B61" s="169"/>
      <c r="C61" s="517"/>
      <c r="D61" s="588"/>
      <c r="E61" s="588"/>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2"/>
      <c r="AF61" s="472"/>
      <c r="AG61" s="472"/>
      <c r="AH61" s="472"/>
      <c r="AI61" s="472"/>
      <c r="AJ61" s="472"/>
      <c r="AK61" s="472"/>
      <c r="AL61" s="472"/>
      <c r="AM61" s="472"/>
      <c r="AN61" s="472"/>
      <c r="AO61" s="473"/>
      <c r="AP61" s="169"/>
      <c r="AQ61" s="84" t="s">
        <v>395</v>
      </c>
      <c r="AU61" s="459" t="str">
        <f t="shared" ca="1" si="12"/>
        <v>V</v>
      </c>
      <c r="AV61" s="459">
        <f t="shared" si="13"/>
        <v>45</v>
      </c>
      <c r="AW61" s="259" t="str">
        <f t="shared" ca="1" si="9"/>
        <v>V45</v>
      </c>
      <c r="AX61" s="259">
        <f t="shared" si="2"/>
        <v>8</v>
      </c>
      <c r="AY61" s="259" t="str">
        <f t="shared" ca="1" si="10"/>
        <v>9. Ownership - Operating Costs</v>
      </c>
      <c r="AZ61" s="268" t="s">
        <v>1270</v>
      </c>
      <c r="BA61" s="259" t="s">
        <v>1276</v>
      </c>
      <c r="BB61" s="259">
        <f>$V$8</f>
        <v>2036</v>
      </c>
      <c r="BC61" s="259" t="str">
        <f t="shared" ca="1" si="11"/>
        <v>8_V45_Nameplate_capacity_MWh_2036</v>
      </c>
      <c r="BD61" s="259" t="s">
        <v>540</v>
      </c>
      <c r="BE61" s="259"/>
      <c r="BF61" s="268" t="s">
        <v>983</v>
      </c>
      <c r="BG61" s="268" t="s">
        <v>85</v>
      </c>
      <c r="BH61" s="268" t="s">
        <v>85</v>
      </c>
      <c r="BI61" s="268"/>
      <c r="BJ61" s="268"/>
      <c r="BK61" s="268"/>
      <c r="BL61" s="268"/>
    </row>
    <row r="62" spans="1:64" ht="13.5" hidden="1" thickBot="1">
      <c r="A62" s="124"/>
      <c r="B62" s="169"/>
      <c r="C62" s="517"/>
      <c r="D62" s="588"/>
      <c r="E62" s="588"/>
      <c r="F62" s="471"/>
      <c r="G62" s="471"/>
      <c r="H62" s="471"/>
      <c r="I62" s="471"/>
      <c r="J62" s="471"/>
      <c r="K62" s="471"/>
      <c r="L62" s="471"/>
      <c r="M62" s="471"/>
      <c r="N62" s="471"/>
      <c r="O62" s="471"/>
      <c r="P62" s="471"/>
      <c r="Q62" s="471"/>
      <c r="R62" s="471"/>
      <c r="S62" s="471"/>
      <c r="T62" s="471"/>
      <c r="U62" s="471"/>
      <c r="V62" s="471"/>
      <c r="W62" s="471"/>
      <c r="X62" s="471"/>
      <c r="Y62" s="471"/>
      <c r="Z62" s="471"/>
      <c r="AA62" s="471"/>
      <c r="AB62" s="471"/>
      <c r="AC62" s="471"/>
      <c r="AD62" s="471"/>
      <c r="AE62" s="472"/>
      <c r="AF62" s="472"/>
      <c r="AG62" s="472"/>
      <c r="AH62" s="472"/>
      <c r="AI62" s="472"/>
      <c r="AJ62" s="472"/>
      <c r="AK62" s="472"/>
      <c r="AL62" s="472"/>
      <c r="AM62" s="472"/>
      <c r="AN62" s="472"/>
      <c r="AO62" s="473"/>
      <c r="AP62" s="169"/>
      <c r="AQ62" s="84" t="s">
        <v>395</v>
      </c>
      <c r="AU62" s="459" t="str">
        <f t="shared" ca="1" si="12"/>
        <v>W</v>
      </c>
      <c r="AV62" s="459">
        <f t="shared" si="13"/>
        <v>45</v>
      </c>
      <c r="AW62" s="259" t="str">
        <f t="shared" ca="1" si="9"/>
        <v>W45</v>
      </c>
      <c r="AX62" s="259">
        <f t="shared" si="2"/>
        <v>8</v>
      </c>
      <c r="AY62" s="259" t="str">
        <f t="shared" ca="1" si="10"/>
        <v>9. Ownership - Operating Costs</v>
      </c>
      <c r="AZ62" s="268" t="s">
        <v>1270</v>
      </c>
      <c r="BA62" s="259" t="s">
        <v>1276</v>
      </c>
      <c r="BB62" s="259">
        <f>$W$8</f>
        <v>2037</v>
      </c>
      <c r="BC62" s="259" t="str">
        <f t="shared" ca="1" si="11"/>
        <v>8_W45_Nameplate_capacity_MWh_2037</v>
      </c>
      <c r="BD62" s="259" t="s">
        <v>540</v>
      </c>
      <c r="BE62" s="259"/>
      <c r="BF62" s="268" t="s">
        <v>983</v>
      </c>
      <c r="BG62" s="268" t="s">
        <v>85</v>
      </c>
      <c r="BH62" s="268" t="s">
        <v>85</v>
      </c>
      <c r="BI62" s="268"/>
      <c r="BJ62" s="268"/>
      <c r="BK62" s="268"/>
      <c r="BL62" s="268"/>
    </row>
    <row r="63" spans="1:64" ht="13.5" hidden="1" thickBot="1">
      <c r="A63" s="124"/>
      <c r="B63" s="169"/>
      <c r="C63" s="517"/>
      <c r="D63" s="588"/>
      <c r="E63" s="588"/>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2"/>
      <c r="AF63" s="472"/>
      <c r="AG63" s="472"/>
      <c r="AH63" s="472"/>
      <c r="AI63" s="472"/>
      <c r="AJ63" s="472"/>
      <c r="AK63" s="472"/>
      <c r="AL63" s="472"/>
      <c r="AM63" s="472"/>
      <c r="AN63" s="472"/>
      <c r="AO63" s="473"/>
      <c r="AP63" s="169"/>
      <c r="AQ63" s="84" t="s">
        <v>395</v>
      </c>
      <c r="AU63" s="459" t="str">
        <f t="shared" ca="1" si="12"/>
        <v>X</v>
      </c>
      <c r="AV63" s="459">
        <f t="shared" si="13"/>
        <v>45</v>
      </c>
      <c r="AW63" s="259" t="str">
        <f t="shared" ca="1" si="9"/>
        <v>X45</v>
      </c>
      <c r="AX63" s="259">
        <f t="shared" si="2"/>
        <v>8</v>
      </c>
      <c r="AY63" s="259" t="str">
        <f t="shared" ca="1" si="10"/>
        <v>9. Ownership - Operating Costs</v>
      </c>
      <c r="AZ63" s="268" t="s">
        <v>1270</v>
      </c>
      <c r="BA63" s="259" t="s">
        <v>1276</v>
      </c>
      <c r="BB63" s="259">
        <f>$X$8</f>
        <v>2038</v>
      </c>
      <c r="BC63" s="259" t="str">
        <f t="shared" ca="1" si="11"/>
        <v>8_X45_Nameplate_capacity_MWh_2038</v>
      </c>
      <c r="BD63" s="259" t="s">
        <v>540</v>
      </c>
      <c r="BE63" s="259"/>
      <c r="BF63" s="268" t="s">
        <v>983</v>
      </c>
      <c r="BG63" s="268" t="s">
        <v>85</v>
      </c>
      <c r="BH63" s="268" t="s">
        <v>85</v>
      </c>
      <c r="BI63" s="268"/>
      <c r="BJ63" s="268"/>
      <c r="BK63" s="268"/>
      <c r="BL63" s="268"/>
    </row>
    <row r="64" spans="1:64" ht="13.5" hidden="1" thickBot="1">
      <c r="A64" s="124"/>
      <c r="B64" s="169"/>
      <c r="C64" s="517"/>
      <c r="D64" s="588"/>
      <c r="E64" s="588"/>
      <c r="F64" s="471"/>
      <c r="G64" s="471"/>
      <c r="H64" s="471"/>
      <c r="I64" s="471"/>
      <c r="J64" s="471"/>
      <c r="K64" s="471"/>
      <c r="L64" s="471"/>
      <c r="M64" s="471"/>
      <c r="N64" s="471"/>
      <c r="O64" s="471"/>
      <c r="P64" s="471"/>
      <c r="Q64" s="471"/>
      <c r="R64" s="471"/>
      <c r="S64" s="471"/>
      <c r="T64" s="471"/>
      <c r="U64" s="471"/>
      <c r="V64" s="471"/>
      <c r="W64" s="471"/>
      <c r="X64" s="471"/>
      <c r="Y64" s="471"/>
      <c r="Z64" s="471"/>
      <c r="AA64" s="471"/>
      <c r="AB64" s="471"/>
      <c r="AC64" s="471"/>
      <c r="AD64" s="471"/>
      <c r="AE64" s="472"/>
      <c r="AF64" s="472"/>
      <c r="AG64" s="472"/>
      <c r="AH64" s="472"/>
      <c r="AI64" s="472"/>
      <c r="AJ64" s="472"/>
      <c r="AK64" s="472"/>
      <c r="AL64" s="472"/>
      <c r="AM64" s="472"/>
      <c r="AN64" s="472"/>
      <c r="AO64" s="473"/>
      <c r="AP64" s="169"/>
      <c r="AQ64" s="84" t="s">
        <v>395</v>
      </c>
      <c r="AU64" s="459" t="str">
        <f t="shared" ca="1" si="12"/>
        <v>Y</v>
      </c>
      <c r="AV64" s="459">
        <f t="shared" si="13"/>
        <v>45</v>
      </c>
      <c r="AW64" s="259" t="str">
        <f t="shared" ca="1" si="9"/>
        <v>Y45</v>
      </c>
      <c r="AX64" s="259">
        <f t="shared" si="2"/>
        <v>8</v>
      </c>
      <c r="AY64" s="259" t="str">
        <f t="shared" ca="1" si="10"/>
        <v>9. Ownership - Operating Costs</v>
      </c>
      <c r="AZ64" s="268" t="s">
        <v>1270</v>
      </c>
      <c r="BA64" s="259" t="s">
        <v>1276</v>
      </c>
      <c r="BB64" s="259">
        <f>$Y$8</f>
        <v>2039</v>
      </c>
      <c r="BC64" s="259" t="str">
        <f t="shared" ca="1" si="11"/>
        <v>8_Y45_Nameplate_capacity_MWh_2039</v>
      </c>
      <c r="BD64" s="259" t="s">
        <v>540</v>
      </c>
      <c r="BE64" s="259"/>
      <c r="BF64" s="268" t="s">
        <v>983</v>
      </c>
      <c r="BG64" s="268" t="s">
        <v>85</v>
      </c>
      <c r="BH64" s="268" t="s">
        <v>85</v>
      </c>
      <c r="BI64" s="268"/>
      <c r="BJ64" s="268"/>
      <c r="BK64" s="268"/>
      <c r="BL64" s="268"/>
    </row>
    <row r="65" spans="1:64" ht="13.5" hidden="1" thickBot="1">
      <c r="A65" s="124"/>
      <c r="B65" s="169"/>
      <c r="C65" s="517"/>
      <c r="D65" s="588"/>
      <c r="E65" s="588"/>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2"/>
      <c r="AF65" s="472"/>
      <c r="AG65" s="472"/>
      <c r="AH65" s="472"/>
      <c r="AI65" s="472"/>
      <c r="AJ65" s="472"/>
      <c r="AK65" s="472"/>
      <c r="AL65" s="472"/>
      <c r="AM65" s="472"/>
      <c r="AN65" s="472"/>
      <c r="AO65" s="473"/>
      <c r="AP65" s="169"/>
      <c r="AQ65" s="84" t="s">
        <v>395</v>
      </c>
      <c r="AU65" s="459" t="str">
        <f t="shared" ca="1" si="12"/>
        <v>Z</v>
      </c>
      <c r="AV65" s="459">
        <f t="shared" si="13"/>
        <v>45</v>
      </c>
      <c r="AW65" s="259" t="str">
        <f t="shared" ca="1" si="9"/>
        <v>Z45</v>
      </c>
      <c r="AX65" s="259">
        <f t="shared" si="2"/>
        <v>8</v>
      </c>
      <c r="AY65" s="259" t="str">
        <f t="shared" ca="1" si="10"/>
        <v>9. Ownership - Operating Costs</v>
      </c>
      <c r="AZ65" s="268" t="s">
        <v>1270</v>
      </c>
      <c r="BA65" s="259" t="s">
        <v>1276</v>
      </c>
      <c r="BB65" s="259">
        <f>$Z$8</f>
        <v>2040</v>
      </c>
      <c r="BC65" s="259" t="str">
        <f t="shared" ca="1" si="11"/>
        <v>8_Z45_Nameplate_capacity_MWh_2040</v>
      </c>
      <c r="BD65" s="259" t="s">
        <v>540</v>
      </c>
      <c r="BE65" s="259"/>
      <c r="BF65" s="268" t="s">
        <v>983</v>
      </c>
      <c r="BG65" s="268" t="s">
        <v>85</v>
      </c>
      <c r="BH65" s="268" t="s">
        <v>85</v>
      </c>
      <c r="BI65" s="268"/>
      <c r="BJ65" s="268"/>
      <c r="BK65" s="268"/>
      <c r="BL65" s="268"/>
    </row>
    <row r="66" spans="1:64" ht="13.5" hidden="1" thickBot="1">
      <c r="A66" s="124"/>
      <c r="B66" s="169"/>
      <c r="C66" s="517"/>
      <c r="D66" s="588"/>
      <c r="E66" s="588"/>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2"/>
      <c r="AF66" s="472"/>
      <c r="AG66" s="472"/>
      <c r="AH66" s="472"/>
      <c r="AI66" s="472"/>
      <c r="AJ66" s="472"/>
      <c r="AK66" s="472"/>
      <c r="AL66" s="472"/>
      <c r="AM66" s="472"/>
      <c r="AN66" s="472"/>
      <c r="AO66" s="473"/>
      <c r="AP66" s="169"/>
      <c r="AQ66" s="84" t="s">
        <v>395</v>
      </c>
      <c r="AU66" s="459" t="str">
        <f t="shared" ca="1" si="12"/>
        <v>AA</v>
      </c>
      <c r="AV66" s="459">
        <f t="shared" si="13"/>
        <v>45</v>
      </c>
      <c r="AW66" s="259" t="str">
        <f t="shared" ca="1" si="9"/>
        <v>AA45</v>
      </c>
      <c r="AX66" s="259">
        <f t="shared" si="2"/>
        <v>8</v>
      </c>
      <c r="AY66" s="259" t="str">
        <f t="shared" ca="1" si="10"/>
        <v>9. Ownership - Operating Costs</v>
      </c>
      <c r="AZ66" s="268" t="s">
        <v>1270</v>
      </c>
      <c r="BA66" s="259" t="s">
        <v>1276</v>
      </c>
      <c r="BB66" s="259">
        <f>$AA$8</f>
        <v>2041</v>
      </c>
      <c r="BC66" s="259" t="str">
        <f t="shared" ca="1" si="11"/>
        <v>8_AA45_Nameplate_capacity_MWh_2041</v>
      </c>
      <c r="BD66" s="259" t="s">
        <v>540</v>
      </c>
      <c r="BE66" s="259"/>
      <c r="BF66" s="268" t="s">
        <v>983</v>
      </c>
      <c r="BG66" s="268" t="s">
        <v>85</v>
      </c>
      <c r="BH66" s="268" t="s">
        <v>85</v>
      </c>
      <c r="BI66" s="268"/>
      <c r="BJ66" s="268"/>
      <c r="BK66" s="268"/>
      <c r="BL66" s="268"/>
    </row>
    <row r="67" spans="1:64" ht="13.5" hidden="1" thickBot="1">
      <c r="A67" s="124"/>
      <c r="B67" s="169"/>
      <c r="C67" s="517"/>
      <c r="D67" s="588"/>
      <c r="E67" s="588"/>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2"/>
      <c r="AF67" s="472"/>
      <c r="AG67" s="472"/>
      <c r="AH67" s="472"/>
      <c r="AI67" s="472"/>
      <c r="AJ67" s="472"/>
      <c r="AK67" s="472"/>
      <c r="AL67" s="472"/>
      <c r="AM67" s="472"/>
      <c r="AN67" s="472"/>
      <c r="AO67" s="473"/>
      <c r="AP67" s="169"/>
      <c r="AQ67" s="84" t="s">
        <v>395</v>
      </c>
      <c r="AU67" s="459" t="str">
        <f t="shared" ca="1" si="12"/>
        <v>AB</v>
      </c>
      <c r="AV67" s="459">
        <f t="shared" si="13"/>
        <v>45</v>
      </c>
      <c r="AW67" s="259" t="str">
        <f t="shared" ca="1" si="9"/>
        <v>AB45</v>
      </c>
      <c r="AX67" s="259">
        <f t="shared" si="2"/>
        <v>8</v>
      </c>
      <c r="AY67" s="259" t="str">
        <f t="shared" ca="1" si="10"/>
        <v>9. Ownership - Operating Costs</v>
      </c>
      <c r="AZ67" s="268" t="s">
        <v>1270</v>
      </c>
      <c r="BA67" s="259" t="s">
        <v>1276</v>
      </c>
      <c r="BB67" s="259">
        <f>$AB$8</f>
        <v>2042</v>
      </c>
      <c r="BC67" s="259" t="str">
        <f t="shared" ca="1" si="11"/>
        <v>8_AB45_Nameplate_capacity_MWh_2042</v>
      </c>
      <c r="BD67" s="259" t="s">
        <v>540</v>
      </c>
      <c r="BE67" s="259"/>
      <c r="BF67" s="268" t="s">
        <v>983</v>
      </c>
      <c r="BG67" s="268" t="s">
        <v>85</v>
      </c>
      <c r="BH67" s="268" t="s">
        <v>85</v>
      </c>
      <c r="BI67" s="268"/>
      <c r="BJ67" s="268"/>
      <c r="BK67" s="268"/>
      <c r="BL67" s="268"/>
    </row>
    <row r="68" spans="1:64" ht="13.5" hidden="1" thickBot="1">
      <c r="A68" s="124"/>
      <c r="B68" s="169"/>
      <c r="C68" s="517"/>
      <c r="D68" s="588"/>
      <c r="E68" s="588"/>
      <c r="F68" s="471"/>
      <c r="G68" s="471"/>
      <c r="H68" s="471"/>
      <c r="I68" s="471"/>
      <c r="J68" s="471"/>
      <c r="K68" s="471"/>
      <c r="L68" s="471"/>
      <c r="M68" s="471"/>
      <c r="N68" s="471"/>
      <c r="O68" s="471"/>
      <c r="P68" s="471"/>
      <c r="Q68" s="471"/>
      <c r="R68" s="471"/>
      <c r="S68" s="471"/>
      <c r="T68" s="471"/>
      <c r="U68" s="471"/>
      <c r="V68" s="471"/>
      <c r="W68" s="471"/>
      <c r="X68" s="471"/>
      <c r="Y68" s="471"/>
      <c r="Z68" s="471"/>
      <c r="AA68" s="471"/>
      <c r="AB68" s="471"/>
      <c r="AC68" s="471"/>
      <c r="AD68" s="471"/>
      <c r="AE68" s="472"/>
      <c r="AF68" s="472"/>
      <c r="AG68" s="472"/>
      <c r="AH68" s="472"/>
      <c r="AI68" s="472"/>
      <c r="AJ68" s="472"/>
      <c r="AK68" s="472"/>
      <c r="AL68" s="472"/>
      <c r="AM68" s="472"/>
      <c r="AN68" s="472"/>
      <c r="AO68" s="473"/>
      <c r="AP68" s="169"/>
      <c r="AQ68" s="84" t="s">
        <v>395</v>
      </c>
      <c r="AU68" s="459" t="str">
        <f t="shared" ca="1" si="12"/>
        <v>AC</v>
      </c>
      <c r="AV68" s="459">
        <f t="shared" si="13"/>
        <v>45</v>
      </c>
      <c r="AW68" s="259" t="str">
        <f t="shared" ca="1" si="9"/>
        <v>AC45</v>
      </c>
      <c r="AX68" s="259">
        <f t="shared" si="2"/>
        <v>8</v>
      </c>
      <c r="AY68" s="259" t="str">
        <f t="shared" ca="1" si="10"/>
        <v>9. Ownership - Operating Costs</v>
      </c>
      <c r="AZ68" s="268" t="s">
        <v>1270</v>
      </c>
      <c r="BA68" s="259" t="s">
        <v>1276</v>
      </c>
      <c r="BB68" s="259">
        <f>$AC$8</f>
        <v>2043</v>
      </c>
      <c r="BC68" s="259" t="str">
        <f t="shared" ca="1" si="11"/>
        <v>8_AC45_Nameplate_capacity_MWh_2043</v>
      </c>
      <c r="BD68" s="259" t="s">
        <v>540</v>
      </c>
      <c r="BE68" s="259"/>
      <c r="BF68" s="268" t="s">
        <v>983</v>
      </c>
      <c r="BG68" s="268" t="s">
        <v>85</v>
      </c>
      <c r="BH68" s="268" t="s">
        <v>85</v>
      </c>
      <c r="BI68" s="268"/>
      <c r="BJ68" s="268"/>
      <c r="BK68" s="268"/>
      <c r="BL68" s="268"/>
    </row>
    <row r="69" spans="1:64" ht="13.5" hidden="1" thickBot="1">
      <c r="A69" s="124"/>
      <c r="B69" s="169"/>
      <c r="C69" s="517"/>
      <c r="D69" s="588"/>
      <c r="E69" s="588"/>
      <c r="F69" s="471"/>
      <c r="G69" s="471"/>
      <c r="H69" s="471"/>
      <c r="I69" s="471"/>
      <c r="J69" s="471"/>
      <c r="K69" s="471"/>
      <c r="L69" s="471"/>
      <c r="M69" s="471"/>
      <c r="N69" s="471"/>
      <c r="O69" s="471"/>
      <c r="P69" s="471"/>
      <c r="Q69" s="471"/>
      <c r="R69" s="471"/>
      <c r="S69" s="471"/>
      <c r="T69" s="471"/>
      <c r="U69" s="471"/>
      <c r="V69" s="471"/>
      <c r="W69" s="471"/>
      <c r="X69" s="471"/>
      <c r="Y69" s="471"/>
      <c r="Z69" s="471"/>
      <c r="AA69" s="471"/>
      <c r="AB69" s="471"/>
      <c r="AC69" s="471"/>
      <c r="AD69" s="471"/>
      <c r="AE69" s="472"/>
      <c r="AF69" s="472"/>
      <c r="AG69" s="472"/>
      <c r="AH69" s="472"/>
      <c r="AI69" s="472"/>
      <c r="AJ69" s="472"/>
      <c r="AK69" s="472"/>
      <c r="AL69" s="472"/>
      <c r="AM69" s="472"/>
      <c r="AN69" s="472"/>
      <c r="AO69" s="473"/>
      <c r="AP69" s="169"/>
      <c r="AQ69" s="84" t="s">
        <v>395</v>
      </c>
      <c r="AU69" s="459" t="str">
        <f t="shared" ca="1" si="12"/>
        <v>AD</v>
      </c>
      <c r="AV69" s="459">
        <f t="shared" si="13"/>
        <v>45</v>
      </c>
      <c r="AW69" s="259" t="str">
        <f t="shared" ca="1" si="9"/>
        <v>AD45</v>
      </c>
      <c r="AX69" s="259">
        <f t="shared" si="2"/>
        <v>8</v>
      </c>
      <c r="AY69" s="259" t="str">
        <f t="shared" ca="1" si="10"/>
        <v>9. Ownership - Operating Costs</v>
      </c>
      <c r="AZ69" s="268" t="s">
        <v>1270</v>
      </c>
      <c r="BA69" s="259" t="s">
        <v>1276</v>
      </c>
      <c r="BB69" s="259">
        <f>$AD$8</f>
        <v>2044</v>
      </c>
      <c r="BC69" s="259" t="str">
        <f t="shared" ca="1" si="11"/>
        <v>8_AD45_Nameplate_capacity_MWh_2044</v>
      </c>
      <c r="BD69" s="259" t="s">
        <v>540</v>
      </c>
      <c r="BE69" s="259"/>
      <c r="BF69" s="268" t="s">
        <v>983</v>
      </c>
      <c r="BG69" s="268" t="s">
        <v>85</v>
      </c>
      <c r="BH69" s="268" t="s">
        <v>85</v>
      </c>
      <c r="BI69" s="268"/>
      <c r="BJ69" s="268"/>
      <c r="BK69" s="268"/>
      <c r="BL69" s="268"/>
    </row>
    <row r="70" spans="1:64" ht="13.5" hidden="1" thickBot="1">
      <c r="A70" s="124"/>
      <c r="B70" s="169"/>
      <c r="C70" s="517"/>
      <c r="D70" s="588"/>
      <c r="E70" s="588"/>
      <c r="F70" s="471"/>
      <c r="G70" s="471"/>
      <c r="H70" s="471"/>
      <c r="I70" s="471"/>
      <c r="J70" s="471"/>
      <c r="K70" s="471"/>
      <c r="L70" s="471"/>
      <c r="M70" s="471"/>
      <c r="N70" s="471"/>
      <c r="O70" s="471"/>
      <c r="P70" s="471"/>
      <c r="Q70" s="471"/>
      <c r="R70" s="471"/>
      <c r="S70" s="471"/>
      <c r="T70" s="471"/>
      <c r="U70" s="471"/>
      <c r="V70" s="471"/>
      <c r="W70" s="471"/>
      <c r="X70" s="471"/>
      <c r="Y70" s="471"/>
      <c r="Z70" s="471"/>
      <c r="AA70" s="471"/>
      <c r="AB70" s="471"/>
      <c r="AC70" s="471"/>
      <c r="AD70" s="471"/>
      <c r="AE70" s="472"/>
      <c r="AF70" s="472"/>
      <c r="AG70" s="472"/>
      <c r="AH70" s="472"/>
      <c r="AI70" s="472"/>
      <c r="AJ70" s="472"/>
      <c r="AK70" s="472"/>
      <c r="AL70" s="472"/>
      <c r="AM70" s="472"/>
      <c r="AN70" s="472"/>
      <c r="AO70" s="473"/>
      <c r="AP70" s="169"/>
      <c r="AQ70" s="84" t="s">
        <v>395</v>
      </c>
      <c r="AU70" s="459" t="str">
        <f t="shared" ca="1" si="12"/>
        <v>AE</v>
      </c>
      <c r="AV70" s="459">
        <f t="shared" si="13"/>
        <v>45</v>
      </c>
      <c r="AW70" s="259" t="str">
        <f t="shared" ca="1" si="9"/>
        <v>AE45</v>
      </c>
      <c r="AX70" s="259">
        <f t="shared" si="2"/>
        <v>8</v>
      </c>
      <c r="AY70" s="259" t="str">
        <f t="shared" ca="1" si="10"/>
        <v>9. Ownership - Operating Costs</v>
      </c>
      <c r="AZ70" s="268" t="s">
        <v>1270</v>
      </c>
      <c r="BA70" s="259" t="s">
        <v>1276</v>
      </c>
      <c r="BB70" s="259">
        <f>$AE$8</f>
        <v>2045</v>
      </c>
      <c r="BC70" s="259" t="str">
        <f t="shared" ca="1" si="11"/>
        <v>8_AE45_Nameplate_capacity_MWh_2045</v>
      </c>
      <c r="BD70" s="259" t="s">
        <v>540</v>
      </c>
      <c r="BE70" s="259"/>
      <c r="BF70" s="268" t="s">
        <v>983</v>
      </c>
      <c r="BG70" s="268" t="s">
        <v>85</v>
      </c>
      <c r="BH70" s="268" t="s">
        <v>85</v>
      </c>
      <c r="BI70" s="268"/>
      <c r="BJ70" s="268"/>
      <c r="BK70" s="268"/>
      <c r="BL70" s="268"/>
    </row>
    <row r="71" spans="1:64" ht="13.5" hidden="1" thickBot="1">
      <c r="A71" s="124"/>
      <c r="B71" s="169"/>
      <c r="C71" s="517"/>
      <c r="D71" s="588"/>
      <c r="E71" s="588"/>
      <c r="F71" s="471"/>
      <c r="G71" s="471"/>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2"/>
      <c r="AF71" s="472"/>
      <c r="AG71" s="472"/>
      <c r="AH71" s="472"/>
      <c r="AI71" s="472"/>
      <c r="AJ71" s="472"/>
      <c r="AK71" s="472"/>
      <c r="AL71" s="472"/>
      <c r="AM71" s="472"/>
      <c r="AN71" s="472"/>
      <c r="AO71" s="473"/>
      <c r="AP71" s="169"/>
      <c r="AQ71" s="84" t="s">
        <v>395</v>
      </c>
      <c r="AU71" s="459" t="str">
        <f t="shared" ca="1" si="12"/>
        <v>AF</v>
      </c>
      <c r="AV71" s="459">
        <f t="shared" si="13"/>
        <v>45</v>
      </c>
      <c r="AW71" s="259" t="str">
        <f t="shared" ca="1" si="9"/>
        <v>AF45</v>
      </c>
      <c r="AX71" s="259">
        <f t="shared" si="2"/>
        <v>8</v>
      </c>
      <c r="AY71" s="259" t="str">
        <f t="shared" ca="1" si="10"/>
        <v>9. Ownership - Operating Costs</v>
      </c>
      <c r="AZ71" s="268" t="s">
        <v>1270</v>
      </c>
      <c r="BA71" s="259" t="s">
        <v>1276</v>
      </c>
      <c r="BB71" s="259">
        <f>$AF$8</f>
        <v>2046</v>
      </c>
      <c r="BC71" s="259" t="str">
        <f t="shared" ca="1" si="11"/>
        <v>8_AF45_Nameplate_capacity_MWh_2046</v>
      </c>
      <c r="BD71" s="259" t="s">
        <v>540</v>
      </c>
      <c r="BE71" s="259"/>
      <c r="BF71" s="268" t="s">
        <v>983</v>
      </c>
      <c r="BG71" s="268" t="s">
        <v>85</v>
      </c>
      <c r="BH71" s="268" t="s">
        <v>85</v>
      </c>
      <c r="BI71" s="268"/>
      <c r="BJ71" s="268"/>
      <c r="BK71" s="268"/>
      <c r="BL71" s="268"/>
    </row>
    <row r="72" spans="1:64" ht="13.5" hidden="1" thickBot="1">
      <c r="A72" s="124"/>
      <c r="B72" s="169"/>
      <c r="C72" s="517"/>
      <c r="D72" s="588"/>
      <c r="E72" s="588"/>
      <c r="F72" s="471"/>
      <c r="G72" s="471"/>
      <c r="H72" s="471"/>
      <c r="I72" s="471"/>
      <c r="J72" s="471"/>
      <c r="K72" s="471"/>
      <c r="L72" s="471"/>
      <c r="M72" s="471"/>
      <c r="N72" s="471"/>
      <c r="O72" s="471"/>
      <c r="P72" s="471"/>
      <c r="Q72" s="471"/>
      <c r="R72" s="471"/>
      <c r="S72" s="471"/>
      <c r="T72" s="471"/>
      <c r="U72" s="471"/>
      <c r="V72" s="471"/>
      <c r="W72" s="471"/>
      <c r="X72" s="471"/>
      <c r="Y72" s="471"/>
      <c r="Z72" s="471"/>
      <c r="AA72" s="471"/>
      <c r="AB72" s="471"/>
      <c r="AC72" s="471"/>
      <c r="AD72" s="471"/>
      <c r="AE72" s="472"/>
      <c r="AF72" s="472"/>
      <c r="AG72" s="472"/>
      <c r="AH72" s="472"/>
      <c r="AI72" s="472"/>
      <c r="AJ72" s="472"/>
      <c r="AK72" s="472"/>
      <c r="AL72" s="472"/>
      <c r="AM72" s="472"/>
      <c r="AN72" s="472"/>
      <c r="AO72" s="473"/>
      <c r="AP72" s="169"/>
      <c r="AQ72" s="84" t="s">
        <v>395</v>
      </c>
      <c r="AU72" s="459" t="str">
        <f t="shared" ca="1" si="12"/>
        <v>AG</v>
      </c>
      <c r="AV72" s="459">
        <f t="shared" si="13"/>
        <v>45</v>
      </c>
      <c r="AW72" s="259" t="str">
        <f t="shared" ca="1" si="9"/>
        <v>AG45</v>
      </c>
      <c r="AX72" s="259">
        <f t="shared" si="2"/>
        <v>8</v>
      </c>
      <c r="AY72" s="259" t="str">
        <f t="shared" ca="1" si="10"/>
        <v>9. Ownership - Operating Costs</v>
      </c>
      <c r="AZ72" s="268" t="s">
        <v>1270</v>
      </c>
      <c r="BA72" s="259" t="s">
        <v>1276</v>
      </c>
      <c r="BB72" s="259">
        <f>$AG$8</f>
        <v>2047</v>
      </c>
      <c r="BC72" s="259" t="str">
        <f t="shared" ca="1" si="11"/>
        <v>8_AG45_Nameplate_capacity_MWh_2047</v>
      </c>
      <c r="BD72" s="259" t="s">
        <v>540</v>
      </c>
      <c r="BE72" s="259"/>
      <c r="BF72" s="268" t="s">
        <v>983</v>
      </c>
      <c r="BG72" s="268" t="s">
        <v>85</v>
      </c>
      <c r="BH72" s="268" t="s">
        <v>85</v>
      </c>
      <c r="BI72" s="268"/>
      <c r="BJ72" s="268"/>
      <c r="BK72" s="268"/>
      <c r="BL72" s="268"/>
    </row>
    <row r="73" spans="1:64" ht="13.5" hidden="1" thickBot="1">
      <c r="A73" s="124"/>
      <c r="B73" s="169"/>
      <c r="C73" s="517"/>
      <c r="D73" s="588"/>
      <c r="E73" s="588"/>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c r="AE73" s="472"/>
      <c r="AF73" s="472"/>
      <c r="AG73" s="472"/>
      <c r="AH73" s="472"/>
      <c r="AI73" s="472"/>
      <c r="AJ73" s="472"/>
      <c r="AK73" s="472"/>
      <c r="AL73" s="472"/>
      <c r="AM73" s="472"/>
      <c r="AN73" s="472"/>
      <c r="AO73" s="473"/>
      <c r="AP73" s="169"/>
      <c r="AQ73" s="84" t="s">
        <v>395</v>
      </c>
      <c r="AU73" s="459" t="str">
        <f t="shared" ca="1" si="12"/>
        <v>AH</v>
      </c>
      <c r="AV73" s="459">
        <f t="shared" si="13"/>
        <v>45</v>
      </c>
      <c r="AW73" s="259" t="str">
        <f t="shared" ca="1" si="9"/>
        <v>AH45</v>
      </c>
      <c r="AX73" s="259">
        <f t="shared" si="2"/>
        <v>8</v>
      </c>
      <c r="AY73" s="259" t="str">
        <f t="shared" ca="1" si="10"/>
        <v>9. Ownership - Operating Costs</v>
      </c>
      <c r="AZ73" s="268" t="s">
        <v>1270</v>
      </c>
      <c r="BA73" s="259" t="s">
        <v>1276</v>
      </c>
      <c r="BB73" s="259">
        <f>$AH$8</f>
        <v>2048</v>
      </c>
      <c r="BC73" s="259" t="str">
        <f t="shared" ca="1" si="11"/>
        <v>8_AH45_Nameplate_capacity_MWh_2048</v>
      </c>
      <c r="BD73" s="259" t="s">
        <v>540</v>
      </c>
      <c r="BE73" s="259"/>
      <c r="BF73" s="268" t="s">
        <v>983</v>
      </c>
      <c r="BG73" s="268" t="s">
        <v>85</v>
      </c>
      <c r="BH73" s="268" t="s">
        <v>85</v>
      </c>
      <c r="BI73" s="268"/>
      <c r="BJ73" s="268"/>
      <c r="BK73" s="268"/>
      <c r="BL73" s="268"/>
    </row>
    <row r="74" spans="1:64" ht="13.5" hidden="1" thickBot="1">
      <c r="A74" s="124"/>
      <c r="B74" s="169"/>
      <c r="C74" s="517"/>
      <c r="D74" s="588"/>
      <c r="E74" s="588"/>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2"/>
      <c r="AF74" s="472"/>
      <c r="AG74" s="472"/>
      <c r="AH74" s="472"/>
      <c r="AI74" s="472"/>
      <c r="AJ74" s="472"/>
      <c r="AK74" s="472"/>
      <c r="AL74" s="472"/>
      <c r="AM74" s="472"/>
      <c r="AN74" s="472"/>
      <c r="AO74" s="473"/>
      <c r="AP74" s="169"/>
      <c r="AQ74" s="84" t="s">
        <v>395</v>
      </c>
      <c r="AU74" s="459" t="str">
        <f t="shared" ca="1" si="12"/>
        <v>AI</v>
      </c>
      <c r="AV74" s="459">
        <f t="shared" si="13"/>
        <v>45</v>
      </c>
      <c r="AW74" s="259" t="str">
        <f t="shared" ca="1" si="9"/>
        <v>AI45</v>
      </c>
      <c r="AX74" s="259">
        <f t="shared" si="2"/>
        <v>8</v>
      </c>
      <c r="AY74" s="259" t="str">
        <f t="shared" ca="1" si="10"/>
        <v>9. Ownership - Operating Costs</v>
      </c>
      <c r="AZ74" s="268" t="s">
        <v>1270</v>
      </c>
      <c r="BA74" s="259" t="s">
        <v>1276</v>
      </c>
      <c r="BB74" s="259">
        <f>$AI$8</f>
        <v>2049</v>
      </c>
      <c r="BC74" s="259" t="str">
        <f t="shared" ca="1" si="11"/>
        <v>8_AI45_Nameplate_capacity_MWh_2049</v>
      </c>
      <c r="BD74" s="259" t="s">
        <v>540</v>
      </c>
      <c r="BE74" s="259"/>
      <c r="BF74" s="268" t="s">
        <v>983</v>
      </c>
      <c r="BG74" s="268" t="s">
        <v>85</v>
      </c>
      <c r="BH74" s="268" t="s">
        <v>85</v>
      </c>
      <c r="BI74" s="268"/>
      <c r="BJ74" s="268"/>
      <c r="BK74" s="268"/>
      <c r="BL74" s="268"/>
    </row>
    <row r="75" spans="1:64" ht="13.5" hidden="1" thickBot="1">
      <c r="A75" s="124"/>
      <c r="B75" s="169"/>
      <c r="C75" s="517"/>
      <c r="D75" s="588"/>
      <c r="E75" s="588"/>
      <c r="F75" s="471"/>
      <c r="G75" s="471"/>
      <c r="H75" s="471"/>
      <c r="I75" s="471"/>
      <c r="J75" s="471"/>
      <c r="K75" s="471"/>
      <c r="L75" s="471"/>
      <c r="M75" s="471"/>
      <c r="N75" s="471"/>
      <c r="O75" s="471"/>
      <c r="P75" s="471"/>
      <c r="Q75" s="471"/>
      <c r="R75" s="471"/>
      <c r="S75" s="471"/>
      <c r="T75" s="471"/>
      <c r="U75" s="471"/>
      <c r="V75" s="471"/>
      <c r="W75" s="471"/>
      <c r="X75" s="471"/>
      <c r="Y75" s="471"/>
      <c r="Z75" s="471"/>
      <c r="AA75" s="471"/>
      <c r="AB75" s="471"/>
      <c r="AC75" s="471"/>
      <c r="AD75" s="471"/>
      <c r="AE75" s="472"/>
      <c r="AF75" s="472"/>
      <c r="AG75" s="472"/>
      <c r="AH75" s="472"/>
      <c r="AI75" s="472"/>
      <c r="AJ75" s="472"/>
      <c r="AK75" s="472"/>
      <c r="AL75" s="472"/>
      <c r="AM75" s="472"/>
      <c r="AN75" s="472"/>
      <c r="AO75" s="473"/>
      <c r="AP75" s="169"/>
      <c r="AQ75" s="84" t="s">
        <v>395</v>
      </c>
      <c r="AU75" s="459" t="str">
        <f t="shared" ca="1" si="12"/>
        <v>AJ</v>
      </c>
      <c r="AV75" s="459">
        <f t="shared" si="13"/>
        <v>45</v>
      </c>
      <c r="AW75" s="259" t="str">
        <f t="shared" ca="1" si="9"/>
        <v>AJ45</v>
      </c>
      <c r="AX75" s="259">
        <f t="shared" si="2"/>
        <v>8</v>
      </c>
      <c r="AY75" s="259" t="str">
        <f t="shared" ca="1" si="10"/>
        <v>9. Ownership - Operating Costs</v>
      </c>
      <c r="AZ75" s="268" t="s">
        <v>1270</v>
      </c>
      <c r="BA75" s="259" t="s">
        <v>1276</v>
      </c>
      <c r="BB75" s="259">
        <f>$AJ$8</f>
        <v>2050</v>
      </c>
      <c r="BC75" s="259" t="str">
        <f t="shared" ca="1" si="11"/>
        <v>8_AJ45_Nameplate_capacity_MWh_2050</v>
      </c>
      <c r="BD75" s="259" t="s">
        <v>540</v>
      </c>
      <c r="BE75" s="259"/>
      <c r="BF75" s="268" t="s">
        <v>983</v>
      </c>
      <c r="BG75" s="268" t="s">
        <v>85</v>
      </c>
      <c r="BH75" s="268" t="s">
        <v>85</v>
      </c>
      <c r="BI75" s="268"/>
      <c r="BJ75" s="268"/>
      <c r="BK75" s="268"/>
      <c r="BL75" s="268"/>
    </row>
    <row r="76" spans="1:64" ht="13.5" hidden="1" thickBot="1">
      <c r="A76" s="124"/>
      <c r="B76" s="169"/>
      <c r="C76" s="517"/>
      <c r="D76" s="588"/>
      <c r="E76" s="588"/>
      <c r="F76" s="471"/>
      <c r="G76" s="471"/>
      <c r="H76" s="471"/>
      <c r="I76" s="471"/>
      <c r="J76" s="471"/>
      <c r="K76" s="471"/>
      <c r="L76" s="471"/>
      <c r="M76" s="471"/>
      <c r="N76" s="471"/>
      <c r="O76" s="471"/>
      <c r="P76" s="471"/>
      <c r="Q76" s="471"/>
      <c r="R76" s="471"/>
      <c r="S76" s="471"/>
      <c r="T76" s="471"/>
      <c r="U76" s="471"/>
      <c r="V76" s="471"/>
      <c r="W76" s="471"/>
      <c r="X76" s="471"/>
      <c r="Y76" s="471"/>
      <c r="Z76" s="471"/>
      <c r="AA76" s="471"/>
      <c r="AB76" s="471"/>
      <c r="AC76" s="471"/>
      <c r="AD76" s="471"/>
      <c r="AE76" s="472"/>
      <c r="AF76" s="472"/>
      <c r="AG76" s="472"/>
      <c r="AH76" s="472"/>
      <c r="AI76" s="472"/>
      <c r="AJ76" s="472"/>
      <c r="AK76" s="472"/>
      <c r="AL76" s="472"/>
      <c r="AM76" s="472"/>
      <c r="AN76" s="472"/>
      <c r="AO76" s="473"/>
      <c r="AP76" s="169"/>
      <c r="AQ76" s="84" t="s">
        <v>395</v>
      </c>
      <c r="AU76" s="459" t="str">
        <f t="shared" ca="1" si="12"/>
        <v>AK</v>
      </c>
      <c r="AV76" s="459">
        <f t="shared" si="13"/>
        <v>45</v>
      </c>
      <c r="AW76" s="259" t="str">
        <f t="shared" ca="1" si="9"/>
        <v>AK45</v>
      </c>
      <c r="AX76" s="259">
        <f t="shared" si="2"/>
        <v>8</v>
      </c>
      <c r="AY76" s="259" t="str">
        <f t="shared" ca="1" si="10"/>
        <v>9. Ownership - Operating Costs</v>
      </c>
      <c r="AZ76" s="268" t="s">
        <v>1270</v>
      </c>
      <c r="BA76" s="259" t="s">
        <v>1276</v>
      </c>
      <c r="BB76" s="259">
        <f>$AK$8</f>
        <v>2051</v>
      </c>
      <c r="BC76" s="259" t="str">
        <f t="shared" ca="1" si="11"/>
        <v>8_AK45_Nameplate_capacity_MWh_2051</v>
      </c>
      <c r="BD76" s="259" t="s">
        <v>540</v>
      </c>
      <c r="BE76" s="259"/>
      <c r="BF76" s="268" t="s">
        <v>983</v>
      </c>
      <c r="BG76" s="268" t="s">
        <v>85</v>
      </c>
      <c r="BH76" s="268" t="s">
        <v>85</v>
      </c>
      <c r="BI76" s="268"/>
      <c r="BJ76" s="268"/>
      <c r="BK76" s="268"/>
      <c r="BL76" s="268"/>
    </row>
    <row r="77" spans="1:64" ht="13.5" hidden="1" thickBot="1">
      <c r="A77" s="124"/>
      <c r="B77" s="169"/>
      <c r="C77" s="517"/>
      <c r="D77" s="588"/>
      <c r="E77" s="588"/>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2"/>
      <c r="AF77" s="472"/>
      <c r="AG77" s="472"/>
      <c r="AH77" s="472"/>
      <c r="AI77" s="472"/>
      <c r="AJ77" s="472"/>
      <c r="AK77" s="472"/>
      <c r="AL77" s="472"/>
      <c r="AM77" s="472"/>
      <c r="AN77" s="472"/>
      <c r="AO77" s="473"/>
      <c r="AP77" s="169"/>
      <c r="AQ77" s="84" t="s">
        <v>395</v>
      </c>
      <c r="AU77" s="459" t="str">
        <f t="shared" ca="1" si="12"/>
        <v>AL</v>
      </c>
      <c r="AV77" s="459">
        <f t="shared" si="13"/>
        <v>45</v>
      </c>
      <c r="AW77" s="259" t="str">
        <f t="shared" ca="1" si="9"/>
        <v>AL45</v>
      </c>
      <c r="AX77" s="259">
        <f t="shared" si="2"/>
        <v>8</v>
      </c>
      <c r="AY77" s="259" t="str">
        <f t="shared" ca="1" si="10"/>
        <v>9. Ownership - Operating Costs</v>
      </c>
      <c r="AZ77" s="268" t="s">
        <v>1270</v>
      </c>
      <c r="BA77" s="259" t="s">
        <v>1276</v>
      </c>
      <c r="BB77" s="259">
        <f>$AL$8</f>
        <v>2052</v>
      </c>
      <c r="BC77" s="259" t="str">
        <f t="shared" ca="1" si="11"/>
        <v>8_AL45_Nameplate_capacity_MWh_2052</v>
      </c>
      <c r="BD77" s="259" t="s">
        <v>540</v>
      </c>
      <c r="BE77" s="259"/>
      <c r="BF77" s="268" t="s">
        <v>983</v>
      </c>
      <c r="BG77" s="268" t="s">
        <v>85</v>
      </c>
      <c r="BH77" s="268" t="s">
        <v>85</v>
      </c>
      <c r="BI77" s="268"/>
      <c r="BJ77" s="268"/>
      <c r="BK77" s="268"/>
      <c r="BL77" s="268"/>
    </row>
    <row r="78" spans="1:64" ht="13.5" hidden="1" thickBot="1">
      <c r="A78" s="124"/>
      <c r="B78" s="169"/>
      <c r="C78" s="517"/>
      <c r="D78" s="588"/>
      <c r="E78" s="588"/>
      <c r="F78" s="471"/>
      <c r="G78" s="471"/>
      <c r="H78" s="471"/>
      <c r="I78" s="471"/>
      <c r="J78" s="471"/>
      <c r="K78" s="471"/>
      <c r="L78" s="471"/>
      <c r="M78" s="471"/>
      <c r="N78" s="471"/>
      <c r="O78" s="471"/>
      <c r="P78" s="471"/>
      <c r="Q78" s="471"/>
      <c r="R78" s="471"/>
      <c r="S78" s="471"/>
      <c r="T78" s="471"/>
      <c r="U78" s="471"/>
      <c r="V78" s="471"/>
      <c r="W78" s="471"/>
      <c r="X78" s="471"/>
      <c r="Y78" s="471"/>
      <c r="Z78" s="471"/>
      <c r="AA78" s="471"/>
      <c r="AB78" s="471"/>
      <c r="AC78" s="471"/>
      <c r="AD78" s="471"/>
      <c r="AE78" s="472"/>
      <c r="AF78" s="472"/>
      <c r="AG78" s="472"/>
      <c r="AH78" s="472"/>
      <c r="AI78" s="472"/>
      <c r="AJ78" s="472"/>
      <c r="AK78" s="472"/>
      <c r="AL78" s="472"/>
      <c r="AM78" s="472"/>
      <c r="AN78" s="472"/>
      <c r="AO78" s="473"/>
      <c r="AP78" s="169"/>
      <c r="AQ78" s="84" t="s">
        <v>395</v>
      </c>
      <c r="AU78" s="459" t="str">
        <f t="shared" ca="1" si="12"/>
        <v>AM</v>
      </c>
      <c r="AV78" s="459">
        <f t="shared" si="13"/>
        <v>45</v>
      </c>
      <c r="AW78" s="259" t="str">
        <f t="shared" ca="1" si="9"/>
        <v>AM45</v>
      </c>
      <c r="AX78" s="259">
        <f t="shared" si="2"/>
        <v>8</v>
      </c>
      <c r="AY78" s="259" t="str">
        <f t="shared" ca="1" si="10"/>
        <v>9. Ownership - Operating Costs</v>
      </c>
      <c r="AZ78" s="268" t="s">
        <v>1270</v>
      </c>
      <c r="BA78" s="259" t="s">
        <v>1276</v>
      </c>
      <c r="BB78" s="259">
        <f>$AM$8</f>
        <v>2053</v>
      </c>
      <c r="BC78" s="259" t="str">
        <f t="shared" ca="1" si="11"/>
        <v>8_AM45_Nameplate_capacity_MWh_2053</v>
      </c>
      <c r="BD78" s="259" t="s">
        <v>540</v>
      </c>
      <c r="BE78" s="259"/>
      <c r="BF78" s="268" t="s">
        <v>983</v>
      </c>
      <c r="BG78" s="268" t="s">
        <v>85</v>
      </c>
      <c r="BH78" s="268" t="s">
        <v>85</v>
      </c>
      <c r="BI78" s="268"/>
      <c r="BJ78" s="268"/>
      <c r="BK78" s="268"/>
      <c r="BL78" s="268"/>
    </row>
    <row r="79" spans="1:64" ht="13.5" hidden="1" thickBot="1">
      <c r="A79" s="124"/>
      <c r="B79" s="169"/>
      <c r="C79" s="517"/>
      <c r="D79" s="588"/>
      <c r="E79" s="588"/>
      <c r="F79" s="471"/>
      <c r="G79" s="471"/>
      <c r="H79" s="471"/>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2"/>
      <c r="AF79" s="472"/>
      <c r="AG79" s="472"/>
      <c r="AH79" s="472"/>
      <c r="AI79" s="472"/>
      <c r="AJ79" s="472"/>
      <c r="AK79" s="472"/>
      <c r="AL79" s="472"/>
      <c r="AM79" s="472"/>
      <c r="AN79" s="472"/>
      <c r="AO79" s="473"/>
      <c r="AP79" s="169"/>
      <c r="AQ79" s="84" t="s">
        <v>395</v>
      </c>
      <c r="AU79" s="459" t="str">
        <f t="shared" ca="1" si="12"/>
        <v>AN</v>
      </c>
      <c r="AV79" s="459">
        <f t="shared" si="13"/>
        <v>45</v>
      </c>
      <c r="AW79" s="259" t="str">
        <f t="shared" ca="1" si="9"/>
        <v>AN45</v>
      </c>
      <c r="AX79" s="259">
        <f t="shared" si="2"/>
        <v>8</v>
      </c>
      <c r="AY79" s="259" t="str">
        <f t="shared" ca="1" si="10"/>
        <v>9. Ownership - Operating Costs</v>
      </c>
      <c r="AZ79" s="268" t="s">
        <v>1270</v>
      </c>
      <c r="BA79" s="259" t="s">
        <v>1276</v>
      </c>
      <c r="BB79" s="259">
        <f>$AN$8</f>
        <v>2054</v>
      </c>
      <c r="BC79" s="259" t="str">
        <f t="shared" ca="1" si="11"/>
        <v>8_AN45_Nameplate_capacity_MWh_2054</v>
      </c>
      <c r="BD79" s="259" t="s">
        <v>540</v>
      </c>
      <c r="BE79" s="259"/>
      <c r="BF79" s="268" t="s">
        <v>983</v>
      </c>
      <c r="BG79" s="268" t="s">
        <v>85</v>
      </c>
      <c r="BH79" s="268" t="s">
        <v>85</v>
      </c>
      <c r="BI79" s="268"/>
      <c r="BJ79" s="268"/>
      <c r="BK79" s="268"/>
      <c r="BL79" s="268"/>
    </row>
    <row r="80" spans="1:64" ht="13.5" hidden="1" thickBot="1">
      <c r="A80" s="124"/>
      <c r="B80" s="169"/>
      <c r="C80" s="517"/>
      <c r="D80" s="588"/>
      <c r="E80" s="588"/>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472"/>
      <c r="AF80" s="472"/>
      <c r="AG80" s="472"/>
      <c r="AH80" s="472"/>
      <c r="AI80" s="472"/>
      <c r="AJ80" s="472"/>
      <c r="AK80" s="472"/>
      <c r="AL80" s="472"/>
      <c r="AM80" s="472"/>
      <c r="AN80" s="472"/>
      <c r="AO80" s="473"/>
      <c r="AP80" s="169"/>
      <c r="AQ80" s="474" t="s">
        <v>395</v>
      </c>
      <c r="AR80" s="474"/>
      <c r="AS80" s="474"/>
      <c r="AT80" s="474"/>
      <c r="AU80" s="475" t="str">
        <f t="shared" ca="1" si="12"/>
        <v>AO</v>
      </c>
      <c r="AV80" s="475">
        <f t="shared" si="13"/>
        <v>45</v>
      </c>
      <c r="AW80" s="389" t="str">
        <f t="shared" ca="1" si="9"/>
        <v>AO45</v>
      </c>
      <c r="AX80" s="389">
        <f t="shared" si="2"/>
        <v>8</v>
      </c>
      <c r="AY80" s="389" t="str">
        <f t="shared" ca="1" si="10"/>
        <v>9. Ownership - Operating Costs</v>
      </c>
      <c r="AZ80" s="397" t="s">
        <v>1270</v>
      </c>
      <c r="BA80" s="389" t="s">
        <v>1276</v>
      </c>
      <c r="BB80" s="389" t="s">
        <v>1216</v>
      </c>
      <c r="BC80" s="389" t="str">
        <f t="shared" ca="1" si="11"/>
        <v>8_AO45_Nameplate_capacity_MWh_Additional_Info</v>
      </c>
      <c r="BD80" s="397" t="s">
        <v>223</v>
      </c>
      <c r="BE80" s="397">
        <v>100</v>
      </c>
      <c r="BF80" s="397"/>
      <c r="BG80" s="397" t="s">
        <v>85</v>
      </c>
      <c r="BH80" s="397" t="s">
        <v>85</v>
      </c>
      <c r="BI80" s="268"/>
      <c r="BJ80" s="268"/>
      <c r="BK80" s="268"/>
      <c r="BL80" s="268"/>
    </row>
    <row r="81" spans="1:64" ht="13.5" hidden="1" thickBot="1">
      <c r="A81" s="124">
        <f>+A45+1</f>
        <v>4</v>
      </c>
      <c r="B81" s="169"/>
      <c r="C81" s="235" t="s">
        <v>850</v>
      </c>
      <c r="D81" s="588" t="s">
        <v>661</v>
      </c>
      <c r="E81" s="58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9"/>
      <c r="AF81" s="449"/>
      <c r="AG81" s="449"/>
      <c r="AH81" s="449"/>
      <c r="AI81" s="449"/>
      <c r="AJ81" s="449"/>
      <c r="AK81" s="449"/>
      <c r="AL81" s="449"/>
      <c r="AM81" s="449"/>
      <c r="AN81" s="449"/>
      <c r="AO81" s="336"/>
      <c r="AP81" s="169"/>
      <c r="AS81" s="84" t="s">
        <v>42</v>
      </c>
      <c r="AT81" s="84" t="str">
        <f ca="1">SUBSTITUTE(CELL("address",F81),"$","")</f>
        <v>F81</v>
      </c>
      <c r="AU81" s="350" t="str">
        <f ca="1">CHAR(CODE(AT81))</f>
        <v>F</v>
      </c>
      <c r="AV81" s="350">
        <f>ROW(AT81)</f>
        <v>81</v>
      </c>
      <c r="AW81" s="259" t="str">
        <f ca="1">CONCATENATE(AU81&amp;AV81)</f>
        <v>F81</v>
      </c>
      <c r="AX81" s="259">
        <f t="shared" si="2"/>
        <v>8</v>
      </c>
      <c r="AY81" s="259" t="str">
        <f t="shared" ref="AY81:AY116" ca="1" si="14">MID(CELL("filename",AX81),FIND("]",CELL("filename",AX81))+1,256)</f>
        <v>9. Ownership - Operating Costs</v>
      </c>
      <c r="AZ81" s="268" t="s">
        <v>1270</v>
      </c>
      <c r="BA81" s="259" t="s">
        <v>1277</v>
      </c>
      <c r="BB81" s="259">
        <f>$F$8</f>
        <v>2020</v>
      </c>
      <c r="BC81" s="259" t="str">
        <f ca="1">AX81&amp;"_"&amp;AW81&amp;"_"&amp;BA81&amp;"_"&amp;BB81</f>
        <v>8_F81_Forced_outage_rate_2020</v>
      </c>
      <c r="BD81" s="259" t="s">
        <v>445</v>
      </c>
      <c r="BE81" s="259"/>
      <c r="BF81" s="268" t="s">
        <v>446</v>
      </c>
      <c r="BG81" s="268" t="s">
        <v>85</v>
      </c>
      <c r="BH81" s="268" t="s">
        <v>85</v>
      </c>
      <c r="BI81" s="268"/>
      <c r="BJ81" s="268"/>
      <c r="BK81" s="268"/>
      <c r="BL81" s="268"/>
    </row>
    <row r="82" spans="1:64" ht="13.5" hidden="1" thickBot="1">
      <c r="A82" s="124"/>
      <c r="B82" s="169"/>
      <c r="C82" s="235"/>
      <c r="D82" s="588"/>
      <c r="E82" s="588"/>
      <c r="F82" s="476"/>
      <c r="G82" s="476"/>
      <c r="H82" s="476"/>
      <c r="I82" s="476"/>
      <c r="J82" s="476"/>
      <c r="K82" s="476"/>
      <c r="L82" s="476"/>
      <c r="M82" s="476"/>
      <c r="N82" s="476"/>
      <c r="O82" s="476"/>
      <c r="P82" s="476"/>
      <c r="Q82" s="476"/>
      <c r="R82" s="476"/>
      <c r="S82" s="476"/>
      <c r="T82" s="476"/>
      <c r="U82" s="476"/>
      <c r="V82" s="476"/>
      <c r="W82" s="476"/>
      <c r="X82" s="476"/>
      <c r="Y82" s="476"/>
      <c r="Z82" s="476"/>
      <c r="AA82" s="476"/>
      <c r="AB82" s="476"/>
      <c r="AC82" s="476"/>
      <c r="AD82" s="476"/>
      <c r="AE82" s="477"/>
      <c r="AF82" s="477"/>
      <c r="AG82" s="477"/>
      <c r="AH82" s="477"/>
      <c r="AI82" s="477"/>
      <c r="AJ82" s="477"/>
      <c r="AK82" s="477"/>
      <c r="AL82" s="477"/>
      <c r="AM82" s="477"/>
      <c r="AN82" s="477"/>
      <c r="AO82" s="473"/>
      <c r="AP82" s="169"/>
      <c r="AQ82" s="84" t="s">
        <v>395</v>
      </c>
      <c r="AU82" s="459" t="str">
        <f ca="1">IF(AU81="Z","AA",IF(LEN(AU81)=1,CHAR(CODE(AU81)+1),IF(RIGHT(AU81,1)="Z",CHAR(CODE(LEFT(AU81,1))+1),LEFT(AU81,1))&amp;CHAR(65+MOD(CODE(RIGHT(AU81,1))+1-65,26))))</f>
        <v>G</v>
      </c>
      <c r="AV82" s="459">
        <f>AV81</f>
        <v>81</v>
      </c>
      <c r="AW82" s="259" t="str">
        <f t="shared" ref="AW82:AW116" ca="1" si="15">CONCATENATE(AU82&amp;AV82)</f>
        <v>G81</v>
      </c>
      <c r="AX82" s="259">
        <f t="shared" si="2"/>
        <v>8</v>
      </c>
      <c r="AY82" s="259" t="str">
        <f t="shared" ca="1" si="14"/>
        <v>9. Ownership - Operating Costs</v>
      </c>
      <c r="AZ82" s="268" t="s">
        <v>1270</v>
      </c>
      <c r="BA82" s="259" t="s">
        <v>1277</v>
      </c>
      <c r="BB82" s="259">
        <f>$G$8</f>
        <v>2021</v>
      </c>
      <c r="BC82" s="259" t="str">
        <f t="shared" ref="BC82:BC116" ca="1" si="16">AX82&amp;"_"&amp;AW82&amp;"_"&amp;BA82&amp;"_"&amp;BB82</f>
        <v>8_G81_Forced_outage_rate_2021</v>
      </c>
      <c r="BD82" s="259" t="s">
        <v>445</v>
      </c>
      <c r="BE82" s="259"/>
      <c r="BF82" s="268" t="s">
        <v>446</v>
      </c>
      <c r="BG82" s="268" t="s">
        <v>85</v>
      </c>
      <c r="BH82" s="268" t="s">
        <v>85</v>
      </c>
      <c r="BI82" s="268"/>
      <c r="BJ82" s="268"/>
      <c r="BK82" s="268"/>
      <c r="BL82" s="268"/>
    </row>
    <row r="83" spans="1:64" ht="13.5" hidden="1" thickBot="1">
      <c r="A83" s="124"/>
      <c r="B83" s="169"/>
      <c r="C83" s="235"/>
      <c r="D83" s="588"/>
      <c r="E83" s="588"/>
      <c r="F83" s="476"/>
      <c r="G83" s="476"/>
      <c r="H83" s="476"/>
      <c r="I83" s="476"/>
      <c r="J83" s="476"/>
      <c r="K83" s="476"/>
      <c r="L83" s="476"/>
      <c r="M83" s="476"/>
      <c r="N83" s="476"/>
      <c r="O83" s="476"/>
      <c r="P83" s="476"/>
      <c r="Q83" s="476"/>
      <c r="R83" s="476"/>
      <c r="S83" s="476"/>
      <c r="T83" s="476"/>
      <c r="U83" s="476"/>
      <c r="V83" s="476"/>
      <c r="W83" s="476"/>
      <c r="X83" s="476"/>
      <c r="Y83" s="476"/>
      <c r="Z83" s="476"/>
      <c r="AA83" s="476"/>
      <c r="AB83" s="476"/>
      <c r="AC83" s="476"/>
      <c r="AD83" s="476"/>
      <c r="AE83" s="477"/>
      <c r="AF83" s="477"/>
      <c r="AG83" s="477"/>
      <c r="AH83" s="477"/>
      <c r="AI83" s="477"/>
      <c r="AJ83" s="477"/>
      <c r="AK83" s="477"/>
      <c r="AL83" s="477"/>
      <c r="AM83" s="477"/>
      <c r="AN83" s="477"/>
      <c r="AO83" s="473"/>
      <c r="AP83" s="169"/>
      <c r="AQ83" s="84" t="s">
        <v>395</v>
      </c>
      <c r="AU83" s="459" t="str">
        <f t="shared" ref="AU83:AU116" ca="1" si="17">IF(AU82="Z","AA",IF(LEN(AU82)=1,CHAR(CODE(AU82)+1),IF(RIGHT(AU82,1)="Z",CHAR(CODE(LEFT(AU82,1))+1),LEFT(AU82,1))&amp;CHAR(65+MOD(CODE(RIGHT(AU82,1))+1-65,26))))</f>
        <v>H</v>
      </c>
      <c r="AV83" s="459">
        <f t="shared" ref="AV83:AV116" si="18">AV82</f>
        <v>81</v>
      </c>
      <c r="AW83" s="259" t="str">
        <f t="shared" ca="1" si="15"/>
        <v>H81</v>
      </c>
      <c r="AX83" s="259">
        <f t="shared" si="2"/>
        <v>8</v>
      </c>
      <c r="AY83" s="259" t="str">
        <f t="shared" ca="1" si="14"/>
        <v>9. Ownership - Operating Costs</v>
      </c>
      <c r="AZ83" s="268" t="s">
        <v>1270</v>
      </c>
      <c r="BA83" s="259" t="s">
        <v>1277</v>
      </c>
      <c r="BB83" s="259">
        <f>$H$8</f>
        <v>2022</v>
      </c>
      <c r="BC83" s="259" t="str">
        <f t="shared" ca="1" si="16"/>
        <v>8_H81_Forced_outage_rate_2022</v>
      </c>
      <c r="BD83" s="259" t="s">
        <v>445</v>
      </c>
      <c r="BE83" s="259"/>
      <c r="BF83" s="268" t="s">
        <v>446</v>
      </c>
      <c r="BG83" s="268" t="s">
        <v>85</v>
      </c>
      <c r="BH83" s="268" t="s">
        <v>85</v>
      </c>
      <c r="BI83" s="268"/>
      <c r="BJ83" s="268"/>
      <c r="BK83" s="268"/>
      <c r="BL83" s="268"/>
    </row>
    <row r="84" spans="1:64" ht="13.5" hidden="1" thickBot="1">
      <c r="A84" s="124"/>
      <c r="B84" s="169"/>
      <c r="C84" s="235"/>
      <c r="D84" s="588"/>
      <c r="E84" s="588"/>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7"/>
      <c r="AF84" s="477"/>
      <c r="AG84" s="477"/>
      <c r="AH84" s="477"/>
      <c r="AI84" s="477"/>
      <c r="AJ84" s="477"/>
      <c r="AK84" s="477"/>
      <c r="AL84" s="477"/>
      <c r="AM84" s="477"/>
      <c r="AN84" s="477"/>
      <c r="AO84" s="473"/>
      <c r="AP84" s="169"/>
      <c r="AQ84" s="84" t="s">
        <v>395</v>
      </c>
      <c r="AU84" s="459" t="str">
        <f t="shared" ca="1" si="17"/>
        <v>I</v>
      </c>
      <c r="AV84" s="459">
        <f t="shared" si="18"/>
        <v>81</v>
      </c>
      <c r="AW84" s="259" t="str">
        <f t="shared" ca="1" si="15"/>
        <v>I81</v>
      </c>
      <c r="AX84" s="259">
        <f t="shared" si="2"/>
        <v>8</v>
      </c>
      <c r="AY84" s="259" t="str">
        <f t="shared" ca="1" si="14"/>
        <v>9. Ownership - Operating Costs</v>
      </c>
      <c r="AZ84" s="268" t="s">
        <v>1270</v>
      </c>
      <c r="BA84" s="259" t="s">
        <v>1277</v>
      </c>
      <c r="BB84" s="259">
        <f>$I$8</f>
        <v>2023</v>
      </c>
      <c r="BC84" s="259" t="str">
        <f t="shared" ca="1" si="16"/>
        <v>8_I81_Forced_outage_rate_2023</v>
      </c>
      <c r="BD84" s="259" t="s">
        <v>445</v>
      </c>
      <c r="BE84" s="259"/>
      <c r="BF84" s="268" t="s">
        <v>446</v>
      </c>
      <c r="BG84" s="268" t="s">
        <v>85</v>
      </c>
      <c r="BH84" s="268" t="s">
        <v>85</v>
      </c>
      <c r="BI84" s="268"/>
      <c r="BJ84" s="268"/>
      <c r="BK84" s="268"/>
      <c r="BL84" s="268"/>
    </row>
    <row r="85" spans="1:64" ht="13.5" hidden="1" thickBot="1">
      <c r="A85" s="124"/>
      <c r="B85" s="169"/>
      <c r="C85" s="235"/>
      <c r="D85" s="588"/>
      <c r="E85" s="588"/>
      <c r="F85" s="476"/>
      <c r="G85" s="476"/>
      <c r="H85" s="476"/>
      <c r="I85" s="476"/>
      <c r="J85" s="476"/>
      <c r="K85" s="476"/>
      <c r="L85" s="476"/>
      <c r="M85" s="476"/>
      <c r="N85" s="476"/>
      <c r="O85" s="476"/>
      <c r="P85" s="476"/>
      <c r="Q85" s="476"/>
      <c r="R85" s="476"/>
      <c r="S85" s="476"/>
      <c r="T85" s="476"/>
      <c r="U85" s="476"/>
      <c r="V85" s="476"/>
      <c r="W85" s="476"/>
      <c r="X85" s="476"/>
      <c r="Y85" s="476"/>
      <c r="Z85" s="476"/>
      <c r="AA85" s="476"/>
      <c r="AB85" s="476"/>
      <c r="AC85" s="476"/>
      <c r="AD85" s="476"/>
      <c r="AE85" s="477"/>
      <c r="AF85" s="477"/>
      <c r="AG85" s="477"/>
      <c r="AH85" s="477"/>
      <c r="AI85" s="477"/>
      <c r="AJ85" s="477"/>
      <c r="AK85" s="477"/>
      <c r="AL85" s="477"/>
      <c r="AM85" s="477"/>
      <c r="AN85" s="477"/>
      <c r="AO85" s="473"/>
      <c r="AP85" s="169"/>
      <c r="AQ85" s="84" t="s">
        <v>395</v>
      </c>
      <c r="AU85" s="459" t="str">
        <f t="shared" ca="1" si="17"/>
        <v>J</v>
      </c>
      <c r="AV85" s="459">
        <f t="shared" si="18"/>
        <v>81</v>
      </c>
      <c r="AW85" s="259" t="str">
        <f t="shared" ca="1" si="15"/>
        <v>J81</v>
      </c>
      <c r="AX85" s="259">
        <f t="shared" si="2"/>
        <v>8</v>
      </c>
      <c r="AY85" s="259" t="str">
        <f t="shared" ca="1" si="14"/>
        <v>9. Ownership - Operating Costs</v>
      </c>
      <c r="AZ85" s="268" t="s">
        <v>1270</v>
      </c>
      <c r="BA85" s="259" t="s">
        <v>1277</v>
      </c>
      <c r="BB85" s="259">
        <f>$J$8</f>
        <v>2024</v>
      </c>
      <c r="BC85" s="259" t="str">
        <f t="shared" ca="1" si="16"/>
        <v>8_J81_Forced_outage_rate_2024</v>
      </c>
      <c r="BD85" s="259" t="s">
        <v>445</v>
      </c>
      <c r="BE85" s="259"/>
      <c r="BF85" s="268" t="s">
        <v>446</v>
      </c>
      <c r="BG85" s="268" t="s">
        <v>85</v>
      </c>
      <c r="BH85" s="268" t="s">
        <v>85</v>
      </c>
      <c r="BI85" s="268"/>
      <c r="BJ85" s="268"/>
      <c r="BK85" s="268"/>
      <c r="BL85" s="268"/>
    </row>
    <row r="86" spans="1:64" ht="13.5" hidden="1" thickBot="1">
      <c r="A86" s="124"/>
      <c r="B86" s="169"/>
      <c r="C86" s="235"/>
      <c r="D86" s="588"/>
      <c r="E86" s="588"/>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7"/>
      <c r="AF86" s="477"/>
      <c r="AG86" s="477"/>
      <c r="AH86" s="477"/>
      <c r="AI86" s="477"/>
      <c r="AJ86" s="477"/>
      <c r="AK86" s="477"/>
      <c r="AL86" s="477"/>
      <c r="AM86" s="477"/>
      <c r="AN86" s="477"/>
      <c r="AO86" s="473"/>
      <c r="AP86" s="169"/>
      <c r="AQ86" s="84" t="s">
        <v>395</v>
      </c>
      <c r="AU86" s="459" t="str">
        <f t="shared" ca="1" si="17"/>
        <v>K</v>
      </c>
      <c r="AV86" s="459">
        <f t="shared" si="18"/>
        <v>81</v>
      </c>
      <c r="AW86" s="259" t="str">
        <f t="shared" ca="1" si="15"/>
        <v>K81</v>
      </c>
      <c r="AX86" s="259">
        <f t="shared" si="2"/>
        <v>8</v>
      </c>
      <c r="AY86" s="259" t="str">
        <f t="shared" ca="1" si="14"/>
        <v>9. Ownership - Operating Costs</v>
      </c>
      <c r="AZ86" s="268" t="s">
        <v>1270</v>
      </c>
      <c r="BA86" s="259" t="s">
        <v>1277</v>
      </c>
      <c r="BB86" s="259">
        <f>$K$8</f>
        <v>2025</v>
      </c>
      <c r="BC86" s="259" t="str">
        <f t="shared" ca="1" si="16"/>
        <v>8_K81_Forced_outage_rate_2025</v>
      </c>
      <c r="BD86" s="259" t="s">
        <v>445</v>
      </c>
      <c r="BE86" s="259"/>
      <c r="BF86" s="268" t="s">
        <v>446</v>
      </c>
      <c r="BG86" s="268" t="s">
        <v>85</v>
      </c>
      <c r="BH86" s="268" t="s">
        <v>85</v>
      </c>
      <c r="BI86" s="268"/>
      <c r="BJ86" s="268"/>
      <c r="BK86" s="268"/>
      <c r="BL86" s="268"/>
    </row>
    <row r="87" spans="1:64" ht="13.5" hidden="1" thickBot="1">
      <c r="A87" s="124"/>
      <c r="B87" s="169"/>
      <c r="C87" s="235"/>
      <c r="D87" s="588"/>
      <c r="E87" s="588"/>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7"/>
      <c r="AF87" s="477"/>
      <c r="AG87" s="477"/>
      <c r="AH87" s="477"/>
      <c r="AI87" s="477"/>
      <c r="AJ87" s="477"/>
      <c r="AK87" s="477"/>
      <c r="AL87" s="477"/>
      <c r="AM87" s="477"/>
      <c r="AN87" s="477"/>
      <c r="AO87" s="473"/>
      <c r="AP87" s="169"/>
      <c r="AQ87" s="84" t="s">
        <v>395</v>
      </c>
      <c r="AU87" s="459" t="str">
        <f t="shared" ca="1" si="17"/>
        <v>L</v>
      </c>
      <c r="AV87" s="459">
        <f t="shared" si="18"/>
        <v>81</v>
      </c>
      <c r="AW87" s="259" t="str">
        <f t="shared" ca="1" si="15"/>
        <v>L81</v>
      </c>
      <c r="AX87" s="259">
        <f t="shared" si="2"/>
        <v>8</v>
      </c>
      <c r="AY87" s="259" t="str">
        <f t="shared" ca="1" si="14"/>
        <v>9. Ownership - Operating Costs</v>
      </c>
      <c r="AZ87" s="268" t="s">
        <v>1270</v>
      </c>
      <c r="BA87" s="259" t="s">
        <v>1277</v>
      </c>
      <c r="BB87" s="259">
        <f>$L$8</f>
        <v>2026</v>
      </c>
      <c r="BC87" s="259" t="str">
        <f t="shared" ca="1" si="16"/>
        <v>8_L81_Forced_outage_rate_2026</v>
      </c>
      <c r="BD87" s="259" t="s">
        <v>445</v>
      </c>
      <c r="BE87" s="259"/>
      <c r="BF87" s="268" t="s">
        <v>446</v>
      </c>
      <c r="BG87" s="268" t="s">
        <v>85</v>
      </c>
      <c r="BH87" s="268" t="s">
        <v>85</v>
      </c>
      <c r="BI87" s="268"/>
      <c r="BJ87" s="268"/>
      <c r="BK87" s="268"/>
      <c r="BL87" s="268"/>
    </row>
    <row r="88" spans="1:64" ht="13.5" hidden="1" thickBot="1">
      <c r="A88" s="124"/>
      <c r="B88" s="169"/>
      <c r="C88" s="235"/>
      <c r="D88" s="588"/>
      <c r="E88" s="588"/>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7"/>
      <c r="AF88" s="477"/>
      <c r="AG88" s="477"/>
      <c r="AH88" s="477"/>
      <c r="AI88" s="477"/>
      <c r="AJ88" s="477"/>
      <c r="AK88" s="477"/>
      <c r="AL88" s="477"/>
      <c r="AM88" s="477"/>
      <c r="AN88" s="477"/>
      <c r="AO88" s="473"/>
      <c r="AP88" s="169"/>
      <c r="AQ88" s="84" t="s">
        <v>395</v>
      </c>
      <c r="AU88" s="459" t="str">
        <f t="shared" ca="1" si="17"/>
        <v>M</v>
      </c>
      <c r="AV88" s="459">
        <f t="shared" si="18"/>
        <v>81</v>
      </c>
      <c r="AW88" s="259" t="str">
        <f t="shared" ca="1" si="15"/>
        <v>M81</v>
      </c>
      <c r="AX88" s="259">
        <f t="shared" si="2"/>
        <v>8</v>
      </c>
      <c r="AY88" s="259" t="str">
        <f t="shared" ca="1" si="14"/>
        <v>9. Ownership - Operating Costs</v>
      </c>
      <c r="AZ88" s="268" t="s">
        <v>1270</v>
      </c>
      <c r="BA88" s="259" t="s">
        <v>1277</v>
      </c>
      <c r="BB88" s="259">
        <f>$M$8</f>
        <v>2027</v>
      </c>
      <c r="BC88" s="259" t="str">
        <f t="shared" ca="1" si="16"/>
        <v>8_M81_Forced_outage_rate_2027</v>
      </c>
      <c r="BD88" s="259" t="s">
        <v>445</v>
      </c>
      <c r="BE88" s="259"/>
      <c r="BF88" s="268" t="s">
        <v>446</v>
      </c>
      <c r="BG88" s="268" t="s">
        <v>85</v>
      </c>
      <c r="BH88" s="268" t="s">
        <v>85</v>
      </c>
      <c r="BI88" s="268"/>
      <c r="BJ88" s="268"/>
      <c r="BK88" s="268"/>
      <c r="BL88" s="268"/>
    </row>
    <row r="89" spans="1:64" ht="13.5" hidden="1" thickBot="1">
      <c r="A89" s="124"/>
      <c r="B89" s="169"/>
      <c r="C89" s="235"/>
      <c r="D89" s="588"/>
      <c r="E89" s="588"/>
      <c r="F89" s="476"/>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6"/>
      <c r="AE89" s="477"/>
      <c r="AF89" s="477"/>
      <c r="AG89" s="477"/>
      <c r="AH89" s="477"/>
      <c r="AI89" s="477"/>
      <c r="AJ89" s="477"/>
      <c r="AK89" s="477"/>
      <c r="AL89" s="477"/>
      <c r="AM89" s="477"/>
      <c r="AN89" s="477"/>
      <c r="AO89" s="473"/>
      <c r="AP89" s="169"/>
      <c r="AQ89" s="84" t="s">
        <v>395</v>
      </c>
      <c r="AU89" s="459" t="str">
        <f t="shared" ca="1" si="17"/>
        <v>N</v>
      </c>
      <c r="AV89" s="459">
        <f t="shared" si="18"/>
        <v>81</v>
      </c>
      <c r="AW89" s="259" t="str">
        <f t="shared" ca="1" si="15"/>
        <v>N81</v>
      </c>
      <c r="AX89" s="259">
        <f t="shared" si="2"/>
        <v>8</v>
      </c>
      <c r="AY89" s="259" t="str">
        <f t="shared" ca="1" si="14"/>
        <v>9. Ownership - Operating Costs</v>
      </c>
      <c r="AZ89" s="268" t="s">
        <v>1270</v>
      </c>
      <c r="BA89" s="259" t="s">
        <v>1277</v>
      </c>
      <c r="BB89" s="259">
        <f>$N$8</f>
        <v>2028</v>
      </c>
      <c r="BC89" s="259" t="str">
        <f t="shared" ca="1" si="16"/>
        <v>8_N81_Forced_outage_rate_2028</v>
      </c>
      <c r="BD89" s="259" t="s">
        <v>445</v>
      </c>
      <c r="BE89" s="259"/>
      <c r="BF89" s="268" t="s">
        <v>446</v>
      </c>
      <c r="BG89" s="268" t="s">
        <v>85</v>
      </c>
      <c r="BH89" s="268" t="s">
        <v>85</v>
      </c>
      <c r="BI89" s="268"/>
      <c r="BJ89" s="268"/>
      <c r="BK89" s="268"/>
      <c r="BL89" s="268"/>
    </row>
    <row r="90" spans="1:64" ht="13.5" hidden="1" thickBot="1">
      <c r="A90" s="124"/>
      <c r="B90" s="169"/>
      <c r="C90" s="235"/>
      <c r="D90" s="588"/>
      <c r="E90" s="588"/>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7"/>
      <c r="AF90" s="477"/>
      <c r="AG90" s="477"/>
      <c r="AH90" s="477"/>
      <c r="AI90" s="477"/>
      <c r="AJ90" s="477"/>
      <c r="AK90" s="477"/>
      <c r="AL90" s="477"/>
      <c r="AM90" s="477"/>
      <c r="AN90" s="477"/>
      <c r="AO90" s="473"/>
      <c r="AP90" s="169"/>
      <c r="AQ90" s="84" t="s">
        <v>395</v>
      </c>
      <c r="AU90" s="459" t="str">
        <f t="shared" ca="1" si="17"/>
        <v>O</v>
      </c>
      <c r="AV90" s="459">
        <f t="shared" si="18"/>
        <v>81</v>
      </c>
      <c r="AW90" s="259" t="str">
        <f t="shared" ca="1" si="15"/>
        <v>O81</v>
      </c>
      <c r="AX90" s="259">
        <f t="shared" si="2"/>
        <v>8</v>
      </c>
      <c r="AY90" s="259" t="str">
        <f t="shared" ca="1" si="14"/>
        <v>9. Ownership - Operating Costs</v>
      </c>
      <c r="AZ90" s="268" t="s">
        <v>1270</v>
      </c>
      <c r="BA90" s="259" t="s">
        <v>1277</v>
      </c>
      <c r="BB90" s="259">
        <f>$O$8</f>
        <v>2029</v>
      </c>
      <c r="BC90" s="259" t="str">
        <f t="shared" ca="1" si="16"/>
        <v>8_O81_Forced_outage_rate_2029</v>
      </c>
      <c r="BD90" s="259" t="s">
        <v>445</v>
      </c>
      <c r="BE90" s="259"/>
      <c r="BF90" s="268" t="s">
        <v>446</v>
      </c>
      <c r="BG90" s="268" t="s">
        <v>85</v>
      </c>
      <c r="BH90" s="268" t="s">
        <v>85</v>
      </c>
      <c r="BI90" s="268"/>
      <c r="BJ90" s="268"/>
      <c r="BK90" s="268"/>
      <c r="BL90" s="268"/>
    </row>
    <row r="91" spans="1:64" ht="13.5" hidden="1" thickBot="1">
      <c r="A91" s="124"/>
      <c r="B91" s="169"/>
      <c r="C91" s="235"/>
      <c r="D91" s="588"/>
      <c r="E91" s="588"/>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7"/>
      <c r="AF91" s="477"/>
      <c r="AG91" s="477"/>
      <c r="AH91" s="477"/>
      <c r="AI91" s="477"/>
      <c r="AJ91" s="477"/>
      <c r="AK91" s="477"/>
      <c r="AL91" s="477"/>
      <c r="AM91" s="477"/>
      <c r="AN91" s="477"/>
      <c r="AO91" s="473"/>
      <c r="AP91" s="169"/>
      <c r="AQ91" s="84" t="s">
        <v>395</v>
      </c>
      <c r="AU91" s="459" t="str">
        <f t="shared" ca="1" si="17"/>
        <v>P</v>
      </c>
      <c r="AV91" s="459">
        <f t="shared" si="18"/>
        <v>81</v>
      </c>
      <c r="AW91" s="259" t="str">
        <f t="shared" ca="1" si="15"/>
        <v>P81</v>
      </c>
      <c r="AX91" s="259">
        <f t="shared" si="2"/>
        <v>8</v>
      </c>
      <c r="AY91" s="259" t="str">
        <f t="shared" ca="1" si="14"/>
        <v>9. Ownership - Operating Costs</v>
      </c>
      <c r="AZ91" s="268" t="s">
        <v>1270</v>
      </c>
      <c r="BA91" s="259" t="s">
        <v>1277</v>
      </c>
      <c r="BB91" s="259">
        <f>$P$8</f>
        <v>2030</v>
      </c>
      <c r="BC91" s="259" t="str">
        <f t="shared" ca="1" si="16"/>
        <v>8_P81_Forced_outage_rate_2030</v>
      </c>
      <c r="BD91" s="259" t="s">
        <v>445</v>
      </c>
      <c r="BE91" s="259"/>
      <c r="BF91" s="268" t="s">
        <v>446</v>
      </c>
      <c r="BG91" s="268" t="s">
        <v>85</v>
      </c>
      <c r="BH91" s="268" t="s">
        <v>85</v>
      </c>
      <c r="BI91" s="268"/>
      <c r="BJ91" s="268"/>
      <c r="BK91" s="268"/>
      <c r="BL91" s="268"/>
    </row>
    <row r="92" spans="1:64" ht="13.5" hidden="1" thickBot="1">
      <c r="A92" s="124"/>
      <c r="B92" s="169"/>
      <c r="C92" s="235"/>
      <c r="D92" s="588"/>
      <c r="E92" s="588"/>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7"/>
      <c r="AF92" s="477"/>
      <c r="AG92" s="477"/>
      <c r="AH92" s="477"/>
      <c r="AI92" s="477"/>
      <c r="AJ92" s="477"/>
      <c r="AK92" s="477"/>
      <c r="AL92" s="477"/>
      <c r="AM92" s="477"/>
      <c r="AN92" s="477"/>
      <c r="AO92" s="473"/>
      <c r="AP92" s="169"/>
      <c r="AQ92" s="84" t="s">
        <v>395</v>
      </c>
      <c r="AU92" s="459" t="str">
        <f t="shared" ca="1" si="17"/>
        <v>Q</v>
      </c>
      <c r="AV92" s="459">
        <f t="shared" si="18"/>
        <v>81</v>
      </c>
      <c r="AW92" s="259" t="str">
        <f t="shared" ca="1" si="15"/>
        <v>Q81</v>
      </c>
      <c r="AX92" s="259">
        <f t="shared" si="2"/>
        <v>8</v>
      </c>
      <c r="AY92" s="259" t="str">
        <f t="shared" ca="1" si="14"/>
        <v>9. Ownership - Operating Costs</v>
      </c>
      <c r="AZ92" s="268" t="s">
        <v>1270</v>
      </c>
      <c r="BA92" s="259" t="s">
        <v>1277</v>
      </c>
      <c r="BB92" s="259">
        <f>$Q$8</f>
        <v>2031</v>
      </c>
      <c r="BC92" s="259" t="str">
        <f t="shared" ca="1" si="16"/>
        <v>8_Q81_Forced_outage_rate_2031</v>
      </c>
      <c r="BD92" s="259" t="s">
        <v>445</v>
      </c>
      <c r="BE92" s="259"/>
      <c r="BF92" s="268" t="s">
        <v>446</v>
      </c>
      <c r="BG92" s="268" t="s">
        <v>85</v>
      </c>
      <c r="BH92" s="268" t="s">
        <v>85</v>
      </c>
      <c r="BI92" s="268"/>
      <c r="BJ92" s="268"/>
      <c r="BK92" s="268"/>
      <c r="BL92" s="268"/>
    </row>
    <row r="93" spans="1:64" ht="13.5" hidden="1" thickBot="1">
      <c r="A93" s="124"/>
      <c r="B93" s="169"/>
      <c r="C93" s="235"/>
      <c r="D93" s="588"/>
      <c r="E93" s="588"/>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7"/>
      <c r="AF93" s="477"/>
      <c r="AG93" s="477"/>
      <c r="AH93" s="477"/>
      <c r="AI93" s="477"/>
      <c r="AJ93" s="477"/>
      <c r="AK93" s="477"/>
      <c r="AL93" s="477"/>
      <c r="AM93" s="477"/>
      <c r="AN93" s="477"/>
      <c r="AO93" s="473"/>
      <c r="AP93" s="169"/>
      <c r="AQ93" s="84" t="s">
        <v>395</v>
      </c>
      <c r="AU93" s="459" t="str">
        <f t="shared" ca="1" si="17"/>
        <v>R</v>
      </c>
      <c r="AV93" s="459">
        <f t="shared" si="18"/>
        <v>81</v>
      </c>
      <c r="AW93" s="259" t="str">
        <f t="shared" ca="1" si="15"/>
        <v>R81</v>
      </c>
      <c r="AX93" s="259">
        <f t="shared" si="2"/>
        <v>8</v>
      </c>
      <c r="AY93" s="259" t="str">
        <f t="shared" ca="1" si="14"/>
        <v>9. Ownership - Operating Costs</v>
      </c>
      <c r="AZ93" s="268" t="s">
        <v>1270</v>
      </c>
      <c r="BA93" s="259" t="s">
        <v>1277</v>
      </c>
      <c r="BB93" s="259">
        <f>$R$8</f>
        <v>2032</v>
      </c>
      <c r="BC93" s="259" t="str">
        <f t="shared" ca="1" si="16"/>
        <v>8_R81_Forced_outage_rate_2032</v>
      </c>
      <c r="BD93" s="259" t="s">
        <v>445</v>
      </c>
      <c r="BE93" s="259"/>
      <c r="BF93" s="268" t="s">
        <v>446</v>
      </c>
      <c r="BG93" s="268" t="s">
        <v>85</v>
      </c>
      <c r="BH93" s="268" t="s">
        <v>85</v>
      </c>
      <c r="BI93" s="268"/>
      <c r="BJ93" s="268"/>
      <c r="BK93" s="268"/>
      <c r="BL93" s="268"/>
    </row>
    <row r="94" spans="1:64" ht="13.5" hidden="1" thickBot="1">
      <c r="A94" s="124"/>
      <c r="B94" s="169"/>
      <c r="C94" s="235"/>
      <c r="D94" s="588"/>
      <c r="E94" s="588"/>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7"/>
      <c r="AF94" s="477"/>
      <c r="AG94" s="477"/>
      <c r="AH94" s="477"/>
      <c r="AI94" s="477"/>
      <c r="AJ94" s="477"/>
      <c r="AK94" s="477"/>
      <c r="AL94" s="477"/>
      <c r="AM94" s="477"/>
      <c r="AN94" s="477"/>
      <c r="AO94" s="473"/>
      <c r="AP94" s="169"/>
      <c r="AQ94" s="84" t="s">
        <v>395</v>
      </c>
      <c r="AU94" s="459" t="str">
        <f t="shared" ca="1" si="17"/>
        <v>S</v>
      </c>
      <c r="AV94" s="459">
        <f t="shared" si="18"/>
        <v>81</v>
      </c>
      <c r="AW94" s="259" t="str">
        <f t="shared" ca="1" si="15"/>
        <v>S81</v>
      </c>
      <c r="AX94" s="259">
        <f t="shared" si="2"/>
        <v>8</v>
      </c>
      <c r="AY94" s="259" t="str">
        <f t="shared" ca="1" si="14"/>
        <v>9. Ownership - Operating Costs</v>
      </c>
      <c r="AZ94" s="268" t="s">
        <v>1270</v>
      </c>
      <c r="BA94" s="259" t="s">
        <v>1277</v>
      </c>
      <c r="BB94" s="259">
        <f>$S$8</f>
        <v>2033</v>
      </c>
      <c r="BC94" s="259" t="str">
        <f t="shared" ca="1" si="16"/>
        <v>8_S81_Forced_outage_rate_2033</v>
      </c>
      <c r="BD94" s="259" t="s">
        <v>445</v>
      </c>
      <c r="BE94" s="259"/>
      <c r="BF94" s="268" t="s">
        <v>446</v>
      </c>
      <c r="BG94" s="268" t="s">
        <v>85</v>
      </c>
      <c r="BH94" s="268" t="s">
        <v>85</v>
      </c>
      <c r="BI94" s="268"/>
      <c r="BJ94" s="268"/>
      <c r="BK94" s="268"/>
      <c r="BL94" s="268"/>
    </row>
    <row r="95" spans="1:64" ht="13.5" hidden="1" thickBot="1">
      <c r="A95" s="124"/>
      <c r="B95" s="169"/>
      <c r="C95" s="235"/>
      <c r="D95" s="588"/>
      <c r="E95" s="588"/>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7"/>
      <c r="AF95" s="477"/>
      <c r="AG95" s="477"/>
      <c r="AH95" s="477"/>
      <c r="AI95" s="477"/>
      <c r="AJ95" s="477"/>
      <c r="AK95" s="477"/>
      <c r="AL95" s="477"/>
      <c r="AM95" s="477"/>
      <c r="AN95" s="477"/>
      <c r="AO95" s="473"/>
      <c r="AP95" s="169"/>
      <c r="AQ95" s="84" t="s">
        <v>395</v>
      </c>
      <c r="AU95" s="459" t="str">
        <f t="shared" ca="1" si="17"/>
        <v>T</v>
      </c>
      <c r="AV95" s="459">
        <f t="shared" si="18"/>
        <v>81</v>
      </c>
      <c r="AW95" s="259" t="str">
        <f t="shared" ca="1" si="15"/>
        <v>T81</v>
      </c>
      <c r="AX95" s="259">
        <f t="shared" si="2"/>
        <v>8</v>
      </c>
      <c r="AY95" s="259" t="str">
        <f t="shared" ca="1" si="14"/>
        <v>9. Ownership - Operating Costs</v>
      </c>
      <c r="AZ95" s="268" t="s">
        <v>1270</v>
      </c>
      <c r="BA95" s="259" t="s">
        <v>1277</v>
      </c>
      <c r="BB95" s="259">
        <f>$T$8</f>
        <v>2034</v>
      </c>
      <c r="BC95" s="259" t="str">
        <f t="shared" ca="1" si="16"/>
        <v>8_T81_Forced_outage_rate_2034</v>
      </c>
      <c r="BD95" s="259" t="s">
        <v>445</v>
      </c>
      <c r="BE95" s="259"/>
      <c r="BF95" s="268" t="s">
        <v>446</v>
      </c>
      <c r="BG95" s="268" t="s">
        <v>85</v>
      </c>
      <c r="BH95" s="268" t="s">
        <v>85</v>
      </c>
      <c r="BI95" s="268"/>
      <c r="BJ95" s="268"/>
      <c r="BK95" s="268"/>
      <c r="BL95" s="268"/>
    </row>
    <row r="96" spans="1:64" ht="13.5" hidden="1" thickBot="1">
      <c r="A96" s="124"/>
      <c r="B96" s="169"/>
      <c r="C96" s="235"/>
      <c r="D96" s="588"/>
      <c r="E96" s="588"/>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6"/>
      <c r="AD96" s="476"/>
      <c r="AE96" s="477"/>
      <c r="AF96" s="477"/>
      <c r="AG96" s="477"/>
      <c r="AH96" s="477"/>
      <c r="AI96" s="477"/>
      <c r="AJ96" s="477"/>
      <c r="AK96" s="477"/>
      <c r="AL96" s="477"/>
      <c r="AM96" s="477"/>
      <c r="AN96" s="477"/>
      <c r="AO96" s="473"/>
      <c r="AP96" s="169"/>
      <c r="AQ96" s="84" t="s">
        <v>395</v>
      </c>
      <c r="AU96" s="459" t="str">
        <f t="shared" ca="1" si="17"/>
        <v>U</v>
      </c>
      <c r="AV96" s="459">
        <f t="shared" si="18"/>
        <v>81</v>
      </c>
      <c r="AW96" s="259" t="str">
        <f t="shared" ca="1" si="15"/>
        <v>U81</v>
      </c>
      <c r="AX96" s="259">
        <f t="shared" si="2"/>
        <v>8</v>
      </c>
      <c r="AY96" s="259" t="str">
        <f t="shared" ca="1" si="14"/>
        <v>9. Ownership - Operating Costs</v>
      </c>
      <c r="AZ96" s="268" t="s">
        <v>1270</v>
      </c>
      <c r="BA96" s="259" t="s">
        <v>1277</v>
      </c>
      <c r="BB96" s="259">
        <f>$U$8</f>
        <v>2035</v>
      </c>
      <c r="BC96" s="259" t="str">
        <f t="shared" ca="1" si="16"/>
        <v>8_U81_Forced_outage_rate_2035</v>
      </c>
      <c r="BD96" s="259" t="s">
        <v>445</v>
      </c>
      <c r="BE96" s="259"/>
      <c r="BF96" s="268" t="s">
        <v>446</v>
      </c>
      <c r="BG96" s="268" t="s">
        <v>85</v>
      </c>
      <c r="BH96" s="268" t="s">
        <v>85</v>
      </c>
      <c r="BI96" s="268"/>
      <c r="BJ96" s="268"/>
      <c r="BK96" s="268"/>
      <c r="BL96" s="268"/>
    </row>
    <row r="97" spans="1:64" ht="13.5" hidden="1" thickBot="1">
      <c r="A97" s="124"/>
      <c r="B97" s="169"/>
      <c r="C97" s="235"/>
      <c r="D97" s="588"/>
      <c r="E97" s="588"/>
      <c r="F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7"/>
      <c r="AF97" s="477"/>
      <c r="AG97" s="477"/>
      <c r="AH97" s="477"/>
      <c r="AI97" s="477"/>
      <c r="AJ97" s="477"/>
      <c r="AK97" s="477"/>
      <c r="AL97" s="477"/>
      <c r="AM97" s="477"/>
      <c r="AN97" s="477"/>
      <c r="AO97" s="473"/>
      <c r="AP97" s="169"/>
      <c r="AQ97" s="84" t="s">
        <v>395</v>
      </c>
      <c r="AU97" s="459" t="str">
        <f t="shared" ca="1" si="17"/>
        <v>V</v>
      </c>
      <c r="AV97" s="459">
        <f t="shared" si="18"/>
        <v>81</v>
      </c>
      <c r="AW97" s="259" t="str">
        <f t="shared" ca="1" si="15"/>
        <v>V81</v>
      </c>
      <c r="AX97" s="259">
        <f t="shared" si="2"/>
        <v>8</v>
      </c>
      <c r="AY97" s="259" t="str">
        <f t="shared" ca="1" si="14"/>
        <v>9. Ownership - Operating Costs</v>
      </c>
      <c r="AZ97" s="268" t="s">
        <v>1270</v>
      </c>
      <c r="BA97" s="259" t="s">
        <v>1277</v>
      </c>
      <c r="BB97" s="259">
        <f>$V$8</f>
        <v>2036</v>
      </c>
      <c r="BC97" s="259" t="str">
        <f t="shared" ca="1" si="16"/>
        <v>8_V81_Forced_outage_rate_2036</v>
      </c>
      <c r="BD97" s="259" t="s">
        <v>445</v>
      </c>
      <c r="BE97" s="259"/>
      <c r="BF97" s="268" t="s">
        <v>446</v>
      </c>
      <c r="BG97" s="268" t="s">
        <v>85</v>
      </c>
      <c r="BH97" s="268" t="s">
        <v>85</v>
      </c>
      <c r="BI97" s="268"/>
      <c r="BJ97" s="268"/>
      <c r="BK97" s="268"/>
      <c r="BL97" s="268"/>
    </row>
    <row r="98" spans="1:64" ht="13.5" hidden="1" thickBot="1">
      <c r="A98" s="124"/>
      <c r="B98" s="169"/>
      <c r="C98" s="235"/>
      <c r="D98" s="588"/>
      <c r="E98" s="588"/>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7"/>
      <c r="AF98" s="477"/>
      <c r="AG98" s="477"/>
      <c r="AH98" s="477"/>
      <c r="AI98" s="477"/>
      <c r="AJ98" s="477"/>
      <c r="AK98" s="477"/>
      <c r="AL98" s="477"/>
      <c r="AM98" s="477"/>
      <c r="AN98" s="477"/>
      <c r="AO98" s="473"/>
      <c r="AP98" s="169"/>
      <c r="AQ98" s="84" t="s">
        <v>395</v>
      </c>
      <c r="AU98" s="459" t="str">
        <f t="shared" ca="1" si="17"/>
        <v>W</v>
      </c>
      <c r="AV98" s="459">
        <f t="shared" si="18"/>
        <v>81</v>
      </c>
      <c r="AW98" s="259" t="str">
        <f t="shared" ca="1" si="15"/>
        <v>W81</v>
      </c>
      <c r="AX98" s="259">
        <f t="shared" si="2"/>
        <v>8</v>
      </c>
      <c r="AY98" s="259" t="str">
        <f t="shared" ca="1" si="14"/>
        <v>9. Ownership - Operating Costs</v>
      </c>
      <c r="AZ98" s="268" t="s">
        <v>1270</v>
      </c>
      <c r="BA98" s="259" t="s">
        <v>1277</v>
      </c>
      <c r="BB98" s="259">
        <f>$W$8</f>
        <v>2037</v>
      </c>
      <c r="BC98" s="259" t="str">
        <f t="shared" ca="1" si="16"/>
        <v>8_W81_Forced_outage_rate_2037</v>
      </c>
      <c r="BD98" s="259" t="s">
        <v>445</v>
      </c>
      <c r="BE98" s="259"/>
      <c r="BF98" s="268" t="s">
        <v>446</v>
      </c>
      <c r="BG98" s="268" t="s">
        <v>85</v>
      </c>
      <c r="BH98" s="268" t="s">
        <v>85</v>
      </c>
      <c r="BI98" s="268"/>
      <c r="BJ98" s="268"/>
      <c r="BK98" s="268"/>
      <c r="BL98" s="268"/>
    </row>
    <row r="99" spans="1:64" ht="13.5" hidden="1" thickBot="1">
      <c r="A99" s="124"/>
      <c r="B99" s="169"/>
      <c r="C99" s="235"/>
      <c r="D99" s="588"/>
      <c r="E99" s="588"/>
      <c r="F99" s="476"/>
      <c r="G99" s="476"/>
      <c r="H99" s="476"/>
      <c r="I99" s="476"/>
      <c r="J99" s="476"/>
      <c r="K99" s="476"/>
      <c r="L99" s="476"/>
      <c r="M99" s="476"/>
      <c r="N99" s="476"/>
      <c r="O99" s="476"/>
      <c r="P99" s="476"/>
      <c r="Q99" s="476"/>
      <c r="R99" s="476"/>
      <c r="S99" s="476"/>
      <c r="T99" s="476"/>
      <c r="U99" s="476"/>
      <c r="V99" s="476"/>
      <c r="W99" s="476"/>
      <c r="X99" s="476"/>
      <c r="Y99" s="476"/>
      <c r="Z99" s="476"/>
      <c r="AA99" s="476"/>
      <c r="AB99" s="476"/>
      <c r="AC99" s="476"/>
      <c r="AD99" s="476"/>
      <c r="AE99" s="477"/>
      <c r="AF99" s="477"/>
      <c r="AG99" s="477"/>
      <c r="AH99" s="477"/>
      <c r="AI99" s="477"/>
      <c r="AJ99" s="477"/>
      <c r="AK99" s="477"/>
      <c r="AL99" s="477"/>
      <c r="AM99" s="477"/>
      <c r="AN99" s="477"/>
      <c r="AO99" s="473"/>
      <c r="AP99" s="169"/>
      <c r="AQ99" s="84" t="s">
        <v>395</v>
      </c>
      <c r="AU99" s="459" t="str">
        <f t="shared" ca="1" si="17"/>
        <v>X</v>
      </c>
      <c r="AV99" s="459">
        <f t="shared" si="18"/>
        <v>81</v>
      </c>
      <c r="AW99" s="259" t="str">
        <f t="shared" ca="1" si="15"/>
        <v>X81</v>
      </c>
      <c r="AX99" s="259">
        <f t="shared" si="2"/>
        <v>8</v>
      </c>
      <c r="AY99" s="259" t="str">
        <f t="shared" ca="1" si="14"/>
        <v>9. Ownership - Operating Costs</v>
      </c>
      <c r="AZ99" s="268" t="s">
        <v>1270</v>
      </c>
      <c r="BA99" s="259" t="s">
        <v>1277</v>
      </c>
      <c r="BB99" s="259">
        <f>$X$8</f>
        <v>2038</v>
      </c>
      <c r="BC99" s="259" t="str">
        <f t="shared" ca="1" si="16"/>
        <v>8_X81_Forced_outage_rate_2038</v>
      </c>
      <c r="BD99" s="259" t="s">
        <v>445</v>
      </c>
      <c r="BE99" s="259"/>
      <c r="BF99" s="268" t="s">
        <v>446</v>
      </c>
      <c r="BG99" s="268" t="s">
        <v>85</v>
      </c>
      <c r="BH99" s="268" t="s">
        <v>85</v>
      </c>
      <c r="BI99" s="268"/>
      <c r="BJ99" s="268"/>
      <c r="BK99" s="268"/>
      <c r="BL99" s="268"/>
    </row>
    <row r="100" spans="1:64" ht="13.5" hidden="1" thickBot="1">
      <c r="A100" s="124"/>
      <c r="B100" s="169"/>
      <c r="C100" s="235"/>
      <c r="D100" s="588"/>
      <c r="E100" s="588"/>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6"/>
      <c r="AD100" s="476"/>
      <c r="AE100" s="477"/>
      <c r="AF100" s="477"/>
      <c r="AG100" s="477"/>
      <c r="AH100" s="477"/>
      <c r="AI100" s="477"/>
      <c r="AJ100" s="477"/>
      <c r="AK100" s="477"/>
      <c r="AL100" s="477"/>
      <c r="AM100" s="477"/>
      <c r="AN100" s="477"/>
      <c r="AO100" s="473"/>
      <c r="AP100" s="169"/>
      <c r="AQ100" s="84" t="s">
        <v>395</v>
      </c>
      <c r="AU100" s="459" t="str">
        <f t="shared" ca="1" si="17"/>
        <v>Y</v>
      </c>
      <c r="AV100" s="459">
        <f t="shared" si="18"/>
        <v>81</v>
      </c>
      <c r="AW100" s="259" t="str">
        <f t="shared" ca="1" si="15"/>
        <v>Y81</v>
      </c>
      <c r="AX100" s="259">
        <f t="shared" si="2"/>
        <v>8</v>
      </c>
      <c r="AY100" s="259" t="str">
        <f t="shared" ca="1" si="14"/>
        <v>9. Ownership - Operating Costs</v>
      </c>
      <c r="AZ100" s="268" t="s">
        <v>1270</v>
      </c>
      <c r="BA100" s="259" t="s">
        <v>1277</v>
      </c>
      <c r="BB100" s="259">
        <f>$Y$8</f>
        <v>2039</v>
      </c>
      <c r="BC100" s="259" t="str">
        <f t="shared" ca="1" si="16"/>
        <v>8_Y81_Forced_outage_rate_2039</v>
      </c>
      <c r="BD100" s="259" t="s">
        <v>445</v>
      </c>
      <c r="BE100" s="259"/>
      <c r="BF100" s="268" t="s">
        <v>446</v>
      </c>
      <c r="BG100" s="268" t="s">
        <v>85</v>
      </c>
      <c r="BH100" s="268" t="s">
        <v>85</v>
      </c>
      <c r="BI100" s="268"/>
      <c r="BJ100" s="268"/>
      <c r="BK100" s="268"/>
      <c r="BL100" s="268"/>
    </row>
    <row r="101" spans="1:64" ht="13.5" hidden="1" thickBot="1">
      <c r="A101" s="124"/>
      <c r="B101" s="169"/>
      <c r="C101" s="235"/>
      <c r="D101" s="588"/>
      <c r="E101" s="588"/>
      <c r="F101" s="476"/>
      <c r="G101" s="476"/>
      <c r="H101" s="476"/>
      <c r="I101" s="476"/>
      <c r="J101" s="476"/>
      <c r="K101" s="476"/>
      <c r="L101" s="476"/>
      <c r="M101" s="476"/>
      <c r="N101" s="476"/>
      <c r="O101" s="476"/>
      <c r="P101" s="476"/>
      <c r="Q101" s="476"/>
      <c r="R101" s="476"/>
      <c r="S101" s="476"/>
      <c r="T101" s="476"/>
      <c r="U101" s="476"/>
      <c r="V101" s="476"/>
      <c r="W101" s="476"/>
      <c r="X101" s="476"/>
      <c r="Y101" s="476"/>
      <c r="Z101" s="476"/>
      <c r="AA101" s="476"/>
      <c r="AB101" s="476"/>
      <c r="AC101" s="476"/>
      <c r="AD101" s="476"/>
      <c r="AE101" s="477"/>
      <c r="AF101" s="477"/>
      <c r="AG101" s="477"/>
      <c r="AH101" s="477"/>
      <c r="AI101" s="477"/>
      <c r="AJ101" s="477"/>
      <c r="AK101" s="477"/>
      <c r="AL101" s="477"/>
      <c r="AM101" s="477"/>
      <c r="AN101" s="477"/>
      <c r="AO101" s="473"/>
      <c r="AP101" s="169"/>
      <c r="AQ101" s="84" t="s">
        <v>395</v>
      </c>
      <c r="AU101" s="459" t="str">
        <f t="shared" ca="1" si="17"/>
        <v>Z</v>
      </c>
      <c r="AV101" s="459">
        <f t="shared" si="18"/>
        <v>81</v>
      </c>
      <c r="AW101" s="259" t="str">
        <f t="shared" ca="1" si="15"/>
        <v>Z81</v>
      </c>
      <c r="AX101" s="259">
        <f t="shared" si="2"/>
        <v>8</v>
      </c>
      <c r="AY101" s="259" t="str">
        <f t="shared" ca="1" si="14"/>
        <v>9. Ownership - Operating Costs</v>
      </c>
      <c r="AZ101" s="268" t="s">
        <v>1270</v>
      </c>
      <c r="BA101" s="259" t="s">
        <v>1277</v>
      </c>
      <c r="BB101" s="259">
        <f>$Z$8</f>
        <v>2040</v>
      </c>
      <c r="BC101" s="259" t="str">
        <f t="shared" ca="1" si="16"/>
        <v>8_Z81_Forced_outage_rate_2040</v>
      </c>
      <c r="BD101" s="259" t="s">
        <v>445</v>
      </c>
      <c r="BE101" s="259"/>
      <c r="BF101" s="268" t="s">
        <v>446</v>
      </c>
      <c r="BG101" s="268" t="s">
        <v>85</v>
      </c>
      <c r="BH101" s="268" t="s">
        <v>85</v>
      </c>
      <c r="BI101" s="268"/>
      <c r="BJ101" s="268"/>
      <c r="BK101" s="268"/>
      <c r="BL101" s="268"/>
    </row>
    <row r="102" spans="1:64" ht="13.5" hidden="1" thickBot="1">
      <c r="A102" s="124"/>
      <c r="B102" s="169"/>
      <c r="C102" s="235"/>
      <c r="D102" s="588"/>
      <c r="E102" s="588"/>
      <c r="F102" s="476"/>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7"/>
      <c r="AF102" s="477"/>
      <c r="AG102" s="477"/>
      <c r="AH102" s="477"/>
      <c r="AI102" s="477"/>
      <c r="AJ102" s="477"/>
      <c r="AK102" s="477"/>
      <c r="AL102" s="477"/>
      <c r="AM102" s="477"/>
      <c r="AN102" s="477"/>
      <c r="AO102" s="473"/>
      <c r="AP102" s="169"/>
      <c r="AQ102" s="84" t="s">
        <v>395</v>
      </c>
      <c r="AU102" s="459" t="str">
        <f t="shared" ca="1" si="17"/>
        <v>AA</v>
      </c>
      <c r="AV102" s="459">
        <f t="shared" si="18"/>
        <v>81</v>
      </c>
      <c r="AW102" s="259" t="str">
        <f t="shared" ca="1" si="15"/>
        <v>AA81</v>
      </c>
      <c r="AX102" s="259">
        <f t="shared" si="2"/>
        <v>8</v>
      </c>
      <c r="AY102" s="259" t="str">
        <f t="shared" ca="1" si="14"/>
        <v>9. Ownership - Operating Costs</v>
      </c>
      <c r="AZ102" s="268" t="s">
        <v>1270</v>
      </c>
      <c r="BA102" s="259" t="s">
        <v>1277</v>
      </c>
      <c r="BB102" s="259">
        <f>$AA$8</f>
        <v>2041</v>
      </c>
      <c r="BC102" s="259" t="str">
        <f t="shared" ca="1" si="16"/>
        <v>8_AA81_Forced_outage_rate_2041</v>
      </c>
      <c r="BD102" s="259" t="s">
        <v>445</v>
      </c>
      <c r="BE102" s="259"/>
      <c r="BF102" s="268" t="s">
        <v>446</v>
      </c>
      <c r="BG102" s="268" t="s">
        <v>85</v>
      </c>
      <c r="BH102" s="268" t="s">
        <v>85</v>
      </c>
      <c r="BI102" s="268"/>
      <c r="BJ102" s="268"/>
      <c r="BK102" s="268"/>
      <c r="BL102" s="268"/>
    </row>
    <row r="103" spans="1:64" ht="13.5" hidden="1" thickBot="1">
      <c r="A103" s="124"/>
      <c r="B103" s="169"/>
      <c r="C103" s="235"/>
      <c r="D103" s="588"/>
      <c r="E103" s="588"/>
      <c r="F103" s="476"/>
      <c r="G103" s="476"/>
      <c r="H103" s="476"/>
      <c r="I103" s="476"/>
      <c r="J103" s="476"/>
      <c r="K103" s="476"/>
      <c r="L103" s="476"/>
      <c r="M103" s="476"/>
      <c r="N103" s="476"/>
      <c r="O103" s="476"/>
      <c r="P103" s="476"/>
      <c r="Q103" s="476"/>
      <c r="R103" s="476"/>
      <c r="S103" s="476"/>
      <c r="T103" s="476"/>
      <c r="U103" s="476"/>
      <c r="V103" s="476"/>
      <c r="W103" s="476"/>
      <c r="X103" s="476"/>
      <c r="Y103" s="476"/>
      <c r="Z103" s="476"/>
      <c r="AA103" s="476"/>
      <c r="AB103" s="476"/>
      <c r="AC103" s="476"/>
      <c r="AD103" s="476"/>
      <c r="AE103" s="477"/>
      <c r="AF103" s="477"/>
      <c r="AG103" s="477"/>
      <c r="AH103" s="477"/>
      <c r="AI103" s="477"/>
      <c r="AJ103" s="477"/>
      <c r="AK103" s="477"/>
      <c r="AL103" s="477"/>
      <c r="AM103" s="477"/>
      <c r="AN103" s="477"/>
      <c r="AO103" s="473"/>
      <c r="AP103" s="169"/>
      <c r="AQ103" s="84" t="s">
        <v>395</v>
      </c>
      <c r="AU103" s="459" t="str">
        <f t="shared" ca="1" si="17"/>
        <v>AB</v>
      </c>
      <c r="AV103" s="459">
        <f t="shared" si="18"/>
        <v>81</v>
      </c>
      <c r="AW103" s="259" t="str">
        <f t="shared" ca="1" si="15"/>
        <v>AB81</v>
      </c>
      <c r="AX103" s="259">
        <f t="shared" si="2"/>
        <v>8</v>
      </c>
      <c r="AY103" s="259" t="str">
        <f t="shared" ca="1" si="14"/>
        <v>9. Ownership - Operating Costs</v>
      </c>
      <c r="AZ103" s="268" t="s">
        <v>1270</v>
      </c>
      <c r="BA103" s="259" t="s">
        <v>1277</v>
      </c>
      <c r="BB103" s="259">
        <f>$AB$8</f>
        <v>2042</v>
      </c>
      <c r="BC103" s="259" t="str">
        <f t="shared" ca="1" si="16"/>
        <v>8_AB81_Forced_outage_rate_2042</v>
      </c>
      <c r="BD103" s="259" t="s">
        <v>445</v>
      </c>
      <c r="BE103" s="259"/>
      <c r="BF103" s="268" t="s">
        <v>446</v>
      </c>
      <c r="BG103" s="268" t="s">
        <v>85</v>
      </c>
      <c r="BH103" s="268" t="s">
        <v>85</v>
      </c>
      <c r="BI103" s="268"/>
      <c r="BJ103" s="268"/>
      <c r="BK103" s="268"/>
      <c r="BL103" s="268"/>
    </row>
    <row r="104" spans="1:64" ht="13.5" hidden="1" thickBot="1">
      <c r="A104" s="124"/>
      <c r="B104" s="169"/>
      <c r="C104" s="235"/>
      <c r="D104" s="588"/>
      <c r="E104" s="588"/>
      <c r="F104" s="476"/>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7"/>
      <c r="AF104" s="477"/>
      <c r="AG104" s="477"/>
      <c r="AH104" s="477"/>
      <c r="AI104" s="477"/>
      <c r="AJ104" s="477"/>
      <c r="AK104" s="477"/>
      <c r="AL104" s="477"/>
      <c r="AM104" s="477"/>
      <c r="AN104" s="477"/>
      <c r="AO104" s="473"/>
      <c r="AP104" s="169"/>
      <c r="AQ104" s="84" t="s">
        <v>395</v>
      </c>
      <c r="AU104" s="459" t="str">
        <f t="shared" ca="1" si="17"/>
        <v>AC</v>
      </c>
      <c r="AV104" s="459">
        <f t="shared" si="18"/>
        <v>81</v>
      </c>
      <c r="AW104" s="259" t="str">
        <f t="shared" ca="1" si="15"/>
        <v>AC81</v>
      </c>
      <c r="AX104" s="259">
        <f t="shared" si="2"/>
        <v>8</v>
      </c>
      <c r="AY104" s="259" t="str">
        <f t="shared" ca="1" si="14"/>
        <v>9. Ownership - Operating Costs</v>
      </c>
      <c r="AZ104" s="268" t="s">
        <v>1270</v>
      </c>
      <c r="BA104" s="259" t="s">
        <v>1277</v>
      </c>
      <c r="BB104" s="259">
        <f>$AC$8</f>
        <v>2043</v>
      </c>
      <c r="BC104" s="259" t="str">
        <f t="shared" ca="1" si="16"/>
        <v>8_AC81_Forced_outage_rate_2043</v>
      </c>
      <c r="BD104" s="259" t="s">
        <v>445</v>
      </c>
      <c r="BE104" s="259"/>
      <c r="BF104" s="268" t="s">
        <v>446</v>
      </c>
      <c r="BG104" s="268" t="s">
        <v>85</v>
      </c>
      <c r="BH104" s="268" t="s">
        <v>85</v>
      </c>
      <c r="BI104" s="268"/>
      <c r="BJ104" s="268"/>
      <c r="BK104" s="268"/>
      <c r="BL104" s="268"/>
    </row>
    <row r="105" spans="1:64" ht="13.5" hidden="1" thickBot="1">
      <c r="A105" s="124"/>
      <c r="B105" s="169"/>
      <c r="C105" s="235"/>
      <c r="D105" s="588"/>
      <c r="E105" s="588"/>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7"/>
      <c r="AF105" s="477"/>
      <c r="AG105" s="477"/>
      <c r="AH105" s="477"/>
      <c r="AI105" s="477"/>
      <c r="AJ105" s="477"/>
      <c r="AK105" s="477"/>
      <c r="AL105" s="477"/>
      <c r="AM105" s="477"/>
      <c r="AN105" s="477"/>
      <c r="AO105" s="473"/>
      <c r="AP105" s="169"/>
      <c r="AQ105" s="84" t="s">
        <v>395</v>
      </c>
      <c r="AU105" s="459" t="str">
        <f t="shared" ca="1" si="17"/>
        <v>AD</v>
      </c>
      <c r="AV105" s="459">
        <f t="shared" si="18"/>
        <v>81</v>
      </c>
      <c r="AW105" s="259" t="str">
        <f t="shared" ca="1" si="15"/>
        <v>AD81</v>
      </c>
      <c r="AX105" s="259">
        <f t="shared" si="2"/>
        <v>8</v>
      </c>
      <c r="AY105" s="259" t="str">
        <f t="shared" ca="1" si="14"/>
        <v>9. Ownership - Operating Costs</v>
      </c>
      <c r="AZ105" s="268" t="s">
        <v>1270</v>
      </c>
      <c r="BA105" s="259" t="s">
        <v>1277</v>
      </c>
      <c r="BB105" s="259">
        <f>$AD$8</f>
        <v>2044</v>
      </c>
      <c r="BC105" s="259" t="str">
        <f t="shared" ca="1" si="16"/>
        <v>8_AD81_Forced_outage_rate_2044</v>
      </c>
      <c r="BD105" s="259" t="s">
        <v>445</v>
      </c>
      <c r="BE105" s="259"/>
      <c r="BF105" s="268" t="s">
        <v>446</v>
      </c>
      <c r="BG105" s="268" t="s">
        <v>85</v>
      </c>
      <c r="BH105" s="268" t="s">
        <v>85</v>
      </c>
      <c r="BI105" s="268"/>
      <c r="BJ105" s="268"/>
      <c r="BK105" s="268"/>
      <c r="BL105" s="268"/>
    </row>
    <row r="106" spans="1:64" ht="13.5" hidden="1" thickBot="1">
      <c r="A106" s="124"/>
      <c r="B106" s="169"/>
      <c r="C106" s="235"/>
      <c r="D106" s="588"/>
      <c r="E106" s="588"/>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477"/>
      <c r="AF106" s="477"/>
      <c r="AG106" s="477"/>
      <c r="AH106" s="477"/>
      <c r="AI106" s="477"/>
      <c r="AJ106" s="477"/>
      <c r="AK106" s="477"/>
      <c r="AL106" s="477"/>
      <c r="AM106" s="477"/>
      <c r="AN106" s="477"/>
      <c r="AO106" s="473"/>
      <c r="AP106" s="169"/>
      <c r="AQ106" s="84" t="s">
        <v>395</v>
      </c>
      <c r="AU106" s="459" t="str">
        <f t="shared" ca="1" si="17"/>
        <v>AE</v>
      </c>
      <c r="AV106" s="459">
        <f t="shared" si="18"/>
        <v>81</v>
      </c>
      <c r="AW106" s="259" t="str">
        <f t="shared" ca="1" si="15"/>
        <v>AE81</v>
      </c>
      <c r="AX106" s="259">
        <f t="shared" si="2"/>
        <v>8</v>
      </c>
      <c r="AY106" s="259" t="str">
        <f t="shared" ca="1" si="14"/>
        <v>9. Ownership - Operating Costs</v>
      </c>
      <c r="AZ106" s="268" t="s">
        <v>1270</v>
      </c>
      <c r="BA106" s="259" t="s">
        <v>1277</v>
      </c>
      <c r="BB106" s="259">
        <f>$AE$8</f>
        <v>2045</v>
      </c>
      <c r="BC106" s="259" t="str">
        <f t="shared" ca="1" si="16"/>
        <v>8_AE81_Forced_outage_rate_2045</v>
      </c>
      <c r="BD106" s="259" t="s">
        <v>445</v>
      </c>
      <c r="BE106" s="259"/>
      <c r="BF106" s="268" t="s">
        <v>446</v>
      </c>
      <c r="BG106" s="268" t="s">
        <v>85</v>
      </c>
      <c r="BH106" s="268" t="s">
        <v>85</v>
      </c>
      <c r="BI106" s="268"/>
      <c r="BJ106" s="268"/>
      <c r="BK106" s="268"/>
      <c r="BL106" s="268"/>
    </row>
    <row r="107" spans="1:64" ht="13.5" hidden="1" thickBot="1">
      <c r="A107" s="124"/>
      <c r="B107" s="169"/>
      <c r="C107" s="235"/>
      <c r="D107" s="588"/>
      <c r="E107" s="588"/>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7"/>
      <c r="AF107" s="477"/>
      <c r="AG107" s="477"/>
      <c r="AH107" s="477"/>
      <c r="AI107" s="477"/>
      <c r="AJ107" s="477"/>
      <c r="AK107" s="477"/>
      <c r="AL107" s="477"/>
      <c r="AM107" s="477"/>
      <c r="AN107" s="477"/>
      <c r="AO107" s="473"/>
      <c r="AP107" s="169"/>
      <c r="AQ107" s="84" t="s">
        <v>395</v>
      </c>
      <c r="AU107" s="459" t="str">
        <f t="shared" ca="1" si="17"/>
        <v>AF</v>
      </c>
      <c r="AV107" s="459">
        <f t="shared" si="18"/>
        <v>81</v>
      </c>
      <c r="AW107" s="259" t="str">
        <f t="shared" ca="1" si="15"/>
        <v>AF81</v>
      </c>
      <c r="AX107" s="259">
        <f t="shared" si="2"/>
        <v>8</v>
      </c>
      <c r="AY107" s="259" t="str">
        <f t="shared" ca="1" si="14"/>
        <v>9. Ownership - Operating Costs</v>
      </c>
      <c r="AZ107" s="268" t="s">
        <v>1270</v>
      </c>
      <c r="BA107" s="259" t="s">
        <v>1277</v>
      </c>
      <c r="BB107" s="259">
        <f>$AF$8</f>
        <v>2046</v>
      </c>
      <c r="BC107" s="259" t="str">
        <f t="shared" ca="1" si="16"/>
        <v>8_AF81_Forced_outage_rate_2046</v>
      </c>
      <c r="BD107" s="259" t="s">
        <v>445</v>
      </c>
      <c r="BE107" s="259"/>
      <c r="BF107" s="268" t="s">
        <v>446</v>
      </c>
      <c r="BG107" s="268" t="s">
        <v>85</v>
      </c>
      <c r="BH107" s="268" t="s">
        <v>85</v>
      </c>
      <c r="BI107" s="268"/>
      <c r="BJ107" s="268"/>
      <c r="BK107" s="268"/>
      <c r="BL107" s="268"/>
    </row>
    <row r="108" spans="1:64" ht="13.5" hidden="1" thickBot="1">
      <c r="A108" s="124"/>
      <c r="B108" s="169"/>
      <c r="C108" s="235"/>
      <c r="D108" s="588"/>
      <c r="E108" s="588"/>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7"/>
      <c r="AF108" s="477"/>
      <c r="AG108" s="477"/>
      <c r="AH108" s="477"/>
      <c r="AI108" s="477"/>
      <c r="AJ108" s="477"/>
      <c r="AK108" s="477"/>
      <c r="AL108" s="477"/>
      <c r="AM108" s="477"/>
      <c r="AN108" s="477"/>
      <c r="AO108" s="473"/>
      <c r="AP108" s="169"/>
      <c r="AQ108" s="84" t="s">
        <v>395</v>
      </c>
      <c r="AU108" s="459" t="str">
        <f t="shared" ca="1" si="17"/>
        <v>AG</v>
      </c>
      <c r="AV108" s="459">
        <f t="shared" si="18"/>
        <v>81</v>
      </c>
      <c r="AW108" s="259" t="str">
        <f t="shared" ca="1" si="15"/>
        <v>AG81</v>
      </c>
      <c r="AX108" s="259">
        <f t="shared" si="2"/>
        <v>8</v>
      </c>
      <c r="AY108" s="259" t="str">
        <f t="shared" ca="1" si="14"/>
        <v>9. Ownership - Operating Costs</v>
      </c>
      <c r="AZ108" s="268" t="s">
        <v>1270</v>
      </c>
      <c r="BA108" s="259" t="s">
        <v>1277</v>
      </c>
      <c r="BB108" s="259">
        <f>$AG$8</f>
        <v>2047</v>
      </c>
      <c r="BC108" s="259" t="str">
        <f t="shared" ca="1" si="16"/>
        <v>8_AG81_Forced_outage_rate_2047</v>
      </c>
      <c r="BD108" s="259" t="s">
        <v>445</v>
      </c>
      <c r="BE108" s="259"/>
      <c r="BF108" s="268" t="s">
        <v>446</v>
      </c>
      <c r="BG108" s="268" t="s">
        <v>85</v>
      </c>
      <c r="BH108" s="268" t="s">
        <v>85</v>
      </c>
      <c r="BI108" s="268"/>
      <c r="BJ108" s="268"/>
      <c r="BK108" s="268"/>
      <c r="BL108" s="268"/>
    </row>
    <row r="109" spans="1:64" ht="13.5" hidden="1" thickBot="1">
      <c r="A109" s="124"/>
      <c r="B109" s="169"/>
      <c r="C109" s="235"/>
      <c r="D109" s="588"/>
      <c r="E109" s="588"/>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7"/>
      <c r="AF109" s="477"/>
      <c r="AG109" s="477"/>
      <c r="AH109" s="477"/>
      <c r="AI109" s="477"/>
      <c r="AJ109" s="477"/>
      <c r="AK109" s="477"/>
      <c r="AL109" s="477"/>
      <c r="AM109" s="477"/>
      <c r="AN109" s="477"/>
      <c r="AO109" s="473"/>
      <c r="AP109" s="169"/>
      <c r="AQ109" s="84" t="s">
        <v>395</v>
      </c>
      <c r="AU109" s="459" t="str">
        <f t="shared" ca="1" si="17"/>
        <v>AH</v>
      </c>
      <c r="AV109" s="459">
        <f t="shared" si="18"/>
        <v>81</v>
      </c>
      <c r="AW109" s="259" t="str">
        <f t="shared" ca="1" si="15"/>
        <v>AH81</v>
      </c>
      <c r="AX109" s="259">
        <f t="shared" si="2"/>
        <v>8</v>
      </c>
      <c r="AY109" s="259" t="str">
        <f t="shared" ca="1" si="14"/>
        <v>9. Ownership - Operating Costs</v>
      </c>
      <c r="AZ109" s="268" t="s">
        <v>1270</v>
      </c>
      <c r="BA109" s="259" t="s">
        <v>1277</v>
      </c>
      <c r="BB109" s="259">
        <f>$AH$8</f>
        <v>2048</v>
      </c>
      <c r="BC109" s="259" t="str">
        <f t="shared" ca="1" si="16"/>
        <v>8_AH81_Forced_outage_rate_2048</v>
      </c>
      <c r="BD109" s="259" t="s">
        <v>445</v>
      </c>
      <c r="BE109" s="259"/>
      <c r="BF109" s="268" t="s">
        <v>446</v>
      </c>
      <c r="BG109" s="268" t="s">
        <v>85</v>
      </c>
      <c r="BH109" s="268" t="s">
        <v>85</v>
      </c>
      <c r="BI109" s="268"/>
      <c r="BJ109" s="268"/>
      <c r="BK109" s="268"/>
      <c r="BL109" s="268"/>
    </row>
    <row r="110" spans="1:64" ht="13.5" hidden="1" thickBot="1">
      <c r="A110" s="124"/>
      <c r="B110" s="169"/>
      <c r="C110" s="235"/>
      <c r="D110" s="588"/>
      <c r="E110" s="588"/>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7"/>
      <c r="AF110" s="477"/>
      <c r="AG110" s="477"/>
      <c r="AH110" s="477"/>
      <c r="AI110" s="477"/>
      <c r="AJ110" s="477"/>
      <c r="AK110" s="477"/>
      <c r="AL110" s="477"/>
      <c r="AM110" s="477"/>
      <c r="AN110" s="477"/>
      <c r="AO110" s="473"/>
      <c r="AP110" s="169"/>
      <c r="AQ110" s="84" t="s">
        <v>395</v>
      </c>
      <c r="AU110" s="459" t="str">
        <f t="shared" ca="1" si="17"/>
        <v>AI</v>
      </c>
      <c r="AV110" s="459">
        <f t="shared" si="18"/>
        <v>81</v>
      </c>
      <c r="AW110" s="259" t="str">
        <f t="shared" ca="1" si="15"/>
        <v>AI81</v>
      </c>
      <c r="AX110" s="259">
        <f t="shared" si="2"/>
        <v>8</v>
      </c>
      <c r="AY110" s="259" t="str">
        <f t="shared" ca="1" si="14"/>
        <v>9. Ownership - Operating Costs</v>
      </c>
      <c r="AZ110" s="268" t="s">
        <v>1270</v>
      </c>
      <c r="BA110" s="259" t="s">
        <v>1277</v>
      </c>
      <c r="BB110" s="259">
        <f>$AI$8</f>
        <v>2049</v>
      </c>
      <c r="BC110" s="259" t="str">
        <f t="shared" ca="1" si="16"/>
        <v>8_AI81_Forced_outage_rate_2049</v>
      </c>
      <c r="BD110" s="259" t="s">
        <v>445</v>
      </c>
      <c r="BE110" s="259"/>
      <c r="BF110" s="268" t="s">
        <v>446</v>
      </c>
      <c r="BG110" s="268" t="s">
        <v>85</v>
      </c>
      <c r="BH110" s="268" t="s">
        <v>85</v>
      </c>
      <c r="BI110" s="268"/>
      <c r="BJ110" s="268"/>
      <c r="BK110" s="268"/>
      <c r="BL110" s="268"/>
    </row>
    <row r="111" spans="1:64" ht="13.5" hidden="1" thickBot="1">
      <c r="A111" s="124"/>
      <c r="B111" s="169"/>
      <c r="C111" s="235"/>
      <c r="D111" s="588"/>
      <c r="E111" s="588"/>
      <c r="F111" s="476"/>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7"/>
      <c r="AF111" s="477"/>
      <c r="AG111" s="477"/>
      <c r="AH111" s="477"/>
      <c r="AI111" s="477"/>
      <c r="AJ111" s="477"/>
      <c r="AK111" s="477"/>
      <c r="AL111" s="477"/>
      <c r="AM111" s="477"/>
      <c r="AN111" s="477"/>
      <c r="AO111" s="473"/>
      <c r="AP111" s="169"/>
      <c r="AQ111" s="84" t="s">
        <v>395</v>
      </c>
      <c r="AU111" s="459" t="str">
        <f t="shared" ca="1" si="17"/>
        <v>AJ</v>
      </c>
      <c r="AV111" s="459">
        <f t="shared" si="18"/>
        <v>81</v>
      </c>
      <c r="AW111" s="259" t="str">
        <f t="shared" ca="1" si="15"/>
        <v>AJ81</v>
      </c>
      <c r="AX111" s="259">
        <f t="shared" si="2"/>
        <v>8</v>
      </c>
      <c r="AY111" s="259" t="str">
        <f t="shared" ca="1" si="14"/>
        <v>9. Ownership - Operating Costs</v>
      </c>
      <c r="AZ111" s="268" t="s">
        <v>1270</v>
      </c>
      <c r="BA111" s="259" t="s">
        <v>1277</v>
      </c>
      <c r="BB111" s="259">
        <f>$AJ$8</f>
        <v>2050</v>
      </c>
      <c r="BC111" s="259" t="str">
        <f t="shared" ca="1" si="16"/>
        <v>8_AJ81_Forced_outage_rate_2050</v>
      </c>
      <c r="BD111" s="259" t="s">
        <v>445</v>
      </c>
      <c r="BE111" s="259"/>
      <c r="BF111" s="268" t="s">
        <v>446</v>
      </c>
      <c r="BG111" s="268" t="s">
        <v>85</v>
      </c>
      <c r="BH111" s="268" t="s">
        <v>85</v>
      </c>
      <c r="BI111" s="268"/>
      <c r="BJ111" s="268"/>
      <c r="BK111" s="268"/>
      <c r="BL111" s="268"/>
    </row>
    <row r="112" spans="1:64" ht="13.5" hidden="1" thickBot="1">
      <c r="A112" s="124"/>
      <c r="B112" s="169"/>
      <c r="C112" s="235"/>
      <c r="D112" s="588"/>
      <c r="E112" s="588"/>
      <c r="F112" s="476"/>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7"/>
      <c r="AF112" s="477"/>
      <c r="AG112" s="477"/>
      <c r="AH112" s="477"/>
      <c r="AI112" s="477"/>
      <c r="AJ112" s="477"/>
      <c r="AK112" s="477"/>
      <c r="AL112" s="477"/>
      <c r="AM112" s="477"/>
      <c r="AN112" s="477"/>
      <c r="AO112" s="473"/>
      <c r="AP112" s="169"/>
      <c r="AQ112" s="84" t="s">
        <v>395</v>
      </c>
      <c r="AU112" s="459" t="str">
        <f t="shared" ca="1" si="17"/>
        <v>AK</v>
      </c>
      <c r="AV112" s="459">
        <f t="shared" si="18"/>
        <v>81</v>
      </c>
      <c r="AW112" s="259" t="str">
        <f t="shared" ca="1" si="15"/>
        <v>AK81</v>
      </c>
      <c r="AX112" s="259">
        <f t="shared" si="2"/>
        <v>8</v>
      </c>
      <c r="AY112" s="259" t="str">
        <f t="shared" ca="1" si="14"/>
        <v>9. Ownership - Operating Costs</v>
      </c>
      <c r="AZ112" s="268" t="s">
        <v>1270</v>
      </c>
      <c r="BA112" s="259" t="s">
        <v>1277</v>
      </c>
      <c r="BB112" s="259">
        <f>$AK$8</f>
        <v>2051</v>
      </c>
      <c r="BC112" s="259" t="str">
        <f t="shared" ca="1" si="16"/>
        <v>8_AK81_Forced_outage_rate_2051</v>
      </c>
      <c r="BD112" s="259" t="s">
        <v>445</v>
      </c>
      <c r="BE112" s="259"/>
      <c r="BF112" s="268" t="s">
        <v>446</v>
      </c>
      <c r="BG112" s="268" t="s">
        <v>85</v>
      </c>
      <c r="BH112" s="268" t="s">
        <v>85</v>
      </c>
      <c r="BI112" s="268"/>
      <c r="BJ112" s="268"/>
      <c r="BK112" s="268"/>
      <c r="BL112" s="268"/>
    </row>
    <row r="113" spans="1:64" ht="13.5" hidden="1" thickBot="1">
      <c r="A113" s="124"/>
      <c r="B113" s="169"/>
      <c r="C113" s="235"/>
      <c r="D113" s="588"/>
      <c r="E113" s="588"/>
      <c r="F113" s="476"/>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7"/>
      <c r="AF113" s="477"/>
      <c r="AG113" s="477"/>
      <c r="AH113" s="477"/>
      <c r="AI113" s="477"/>
      <c r="AJ113" s="477"/>
      <c r="AK113" s="477"/>
      <c r="AL113" s="477"/>
      <c r="AM113" s="477"/>
      <c r="AN113" s="477"/>
      <c r="AO113" s="473"/>
      <c r="AP113" s="169"/>
      <c r="AQ113" s="84" t="s">
        <v>395</v>
      </c>
      <c r="AU113" s="459" t="str">
        <f t="shared" ca="1" si="17"/>
        <v>AL</v>
      </c>
      <c r="AV113" s="459">
        <f t="shared" si="18"/>
        <v>81</v>
      </c>
      <c r="AW113" s="259" t="str">
        <f t="shared" ca="1" si="15"/>
        <v>AL81</v>
      </c>
      <c r="AX113" s="259">
        <f t="shared" si="2"/>
        <v>8</v>
      </c>
      <c r="AY113" s="259" t="str">
        <f t="shared" ca="1" si="14"/>
        <v>9. Ownership - Operating Costs</v>
      </c>
      <c r="AZ113" s="268" t="s">
        <v>1270</v>
      </c>
      <c r="BA113" s="259" t="s">
        <v>1277</v>
      </c>
      <c r="BB113" s="259">
        <f>$AL$8</f>
        <v>2052</v>
      </c>
      <c r="BC113" s="259" t="str">
        <f t="shared" ca="1" si="16"/>
        <v>8_AL81_Forced_outage_rate_2052</v>
      </c>
      <c r="BD113" s="259" t="s">
        <v>445</v>
      </c>
      <c r="BE113" s="259"/>
      <c r="BF113" s="268" t="s">
        <v>446</v>
      </c>
      <c r="BG113" s="268" t="s">
        <v>85</v>
      </c>
      <c r="BH113" s="268" t="s">
        <v>85</v>
      </c>
      <c r="BI113" s="268"/>
      <c r="BJ113" s="268"/>
      <c r="BK113" s="268"/>
      <c r="BL113" s="268"/>
    </row>
    <row r="114" spans="1:64" ht="13.5" hidden="1" thickBot="1">
      <c r="A114" s="124"/>
      <c r="B114" s="169"/>
      <c r="C114" s="235"/>
      <c r="D114" s="588"/>
      <c r="E114" s="588"/>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7"/>
      <c r="AF114" s="477"/>
      <c r="AG114" s="477"/>
      <c r="AH114" s="477"/>
      <c r="AI114" s="477"/>
      <c r="AJ114" s="477"/>
      <c r="AK114" s="477"/>
      <c r="AL114" s="477"/>
      <c r="AM114" s="477"/>
      <c r="AN114" s="477"/>
      <c r="AO114" s="473"/>
      <c r="AP114" s="169"/>
      <c r="AQ114" s="84" t="s">
        <v>395</v>
      </c>
      <c r="AU114" s="459" t="str">
        <f t="shared" ca="1" si="17"/>
        <v>AM</v>
      </c>
      <c r="AV114" s="459">
        <f t="shared" si="18"/>
        <v>81</v>
      </c>
      <c r="AW114" s="259" t="str">
        <f t="shared" ca="1" si="15"/>
        <v>AM81</v>
      </c>
      <c r="AX114" s="259">
        <f t="shared" si="2"/>
        <v>8</v>
      </c>
      <c r="AY114" s="259" t="str">
        <f t="shared" ca="1" si="14"/>
        <v>9. Ownership - Operating Costs</v>
      </c>
      <c r="AZ114" s="268" t="s">
        <v>1270</v>
      </c>
      <c r="BA114" s="259" t="s">
        <v>1277</v>
      </c>
      <c r="BB114" s="259">
        <f>$AM$8</f>
        <v>2053</v>
      </c>
      <c r="BC114" s="259" t="str">
        <f t="shared" ca="1" si="16"/>
        <v>8_AM81_Forced_outage_rate_2053</v>
      </c>
      <c r="BD114" s="259" t="s">
        <v>445</v>
      </c>
      <c r="BE114" s="259"/>
      <c r="BF114" s="268" t="s">
        <v>446</v>
      </c>
      <c r="BG114" s="268" t="s">
        <v>85</v>
      </c>
      <c r="BH114" s="268" t="s">
        <v>85</v>
      </c>
      <c r="BI114" s="268"/>
      <c r="BJ114" s="268"/>
      <c r="BK114" s="268"/>
      <c r="BL114" s="268"/>
    </row>
    <row r="115" spans="1:64" ht="13.5" hidden="1" thickBot="1">
      <c r="A115" s="124"/>
      <c r="B115" s="169"/>
      <c r="C115" s="235"/>
      <c r="D115" s="588"/>
      <c r="E115" s="588"/>
      <c r="F115" s="476"/>
      <c r="G115" s="476"/>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7"/>
      <c r="AF115" s="477"/>
      <c r="AG115" s="477"/>
      <c r="AH115" s="477"/>
      <c r="AI115" s="477"/>
      <c r="AJ115" s="477"/>
      <c r="AK115" s="477"/>
      <c r="AL115" s="477"/>
      <c r="AM115" s="477"/>
      <c r="AN115" s="477"/>
      <c r="AO115" s="473"/>
      <c r="AP115" s="169"/>
      <c r="AQ115" s="84" t="s">
        <v>395</v>
      </c>
      <c r="AU115" s="459" t="str">
        <f t="shared" ca="1" si="17"/>
        <v>AN</v>
      </c>
      <c r="AV115" s="459">
        <f t="shared" si="18"/>
        <v>81</v>
      </c>
      <c r="AW115" s="259" t="str">
        <f t="shared" ca="1" si="15"/>
        <v>AN81</v>
      </c>
      <c r="AX115" s="259">
        <f t="shared" si="2"/>
        <v>8</v>
      </c>
      <c r="AY115" s="259" t="str">
        <f t="shared" ca="1" si="14"/>
        <v>9. Ownership - Operating Costs</v>
      </c>
      <c r="AZ115" s="268" t="s">
        <v>1270</v>
      </c>
      <c r="BA115" s="259" t="s">
        <v>1277</v>
      </c>
      <c r="BB115" s="259">
        <f>$AN$8</f>
        <v>2054</v>
      </c>
      <c r="BC115" s="259" t="str">
        <f t="shared" ca="1" si="16"/>
        <v>8_AN81_Forced_outage_rate_2054</v>
      </c>
      <c r="BD115" s="259" t="s">
        <v>445</v>
      </c>
      <c r="BE115" s="259"/>
      <c r="BF115" s="268" t="s">
        <v>446</v>
      </c>
      <c r="BG115" s="268" t="s">
        <v>85</v>
      </c>
      <c r="BH115" s="268" t="s">
        <v>85</v>
      </c>
      <c r="BI115" s="268"/>
      <c r="BJ115" s="268"/>
      <c r="BK115" s="268"/>
      <c r="BL115" s="268"/>
    </row>
    <row r="116" spans="1:64" ht="13.5" hidden="1" thickBot="1">
      <c r="A116" s="124"/>
      <c r="B116" s="169"/>
      <c r="C116" s="235"/>
      <c r="D116" s="588"/>
      <c r="E116" s="588"/>
      <c r="F116" s="476"/>
      <c r="G116" s="476"/>
      <c r="H116" s="476"/>
      <c r="I116" s="476"/>
      <c r="J116" s="476"/>
      <c r="K116" s="476"/>
      <c r="L116" s="476"/>
      <c r="M116" s="476"/>
      <c r="N116" s="476"/>
      <c r="O116" s="476"/>
      <c r="P116" s="476"/>
      <c r="Q116" s="476"/>
      <c r="R116" s="476"/>
      <c r="S116" s="476"/>
      <c r="T116" s="476"/>
      <c r="U116" s="476"/>
      <c r="V116" s="476"/>
      <c r="W116" s="476"/>
      <c r="X116" s="476"/>
      <c r="Y116" s="476"/>
      <c r="Z116" s="476"/>
      <c r="AA116" s="476"/>
      <c r="AB116" s="476"/>
      <c r="AC116" s="476"/>
      <c r="AD116" s="476"/>
      <c r="AE116" s="477"/>
      <c r="AF116" s="477"/>
      <c r="AG116" s="477"/>
      <c r="AH116" s="477"/>
      <c r="AI116" s="477"/>
      <c r="AJ116" s="477"/>
      <c r="AK116" s="477"/>
      <c r="AL116" s="477"/>
      <c r="AM116" s="477"/>
      <c r="AN116" s="477"/>
      <c r="AO116" s="473"/>
      <c r="AP116" s="169"/>
      <c r="AQ116" s="474" t="s">
        <v>395</v>
      </c>
      <c r="AR116" s="474"/>
      <c r="AS116" s="474"/>
      <c r="AT116" s="474"/>
      <c r="AU116" s="475" t="str">
        <f t="shared" ca="1" si="17"/>
        <v>AO</v>
      </c>
      <c r="AV116" s="475">
        <f t="shared" si="18"/>
        <v>81</v>
      </c>
      <c r="AW116" s="389" t="str">
        <f t="shared" ca="1" si="15"/>
        <v>AO81</v>
      </c>
      <c r="AX116" s="389">
        <f t="shared" si="2"/>
        <v>8</v>
      </c>
      <c r="AY116" s="389" t="str">
        <f t="shared" ca="1" si="14"/>
        <v>9. Ownership - Operating Costs</v>
      </c>
      <c r="AZ116" s="397" t="s">
        <v>1270</v>
      </c>
      <c r="BA116" s="389" t="s">
        <v>1277</v>
      </c>
      <c r="BB116" s="389" t="s">
        <v>1216</v>
      </c>
      <c r="BC116" s="389" t="str">
        <f t="shared" ca="1" si="16"/>
        <v>8_AO81_Forced_outage_rate_Additional_Info</v>
      </c>
      <c r="BD116" s="397" t="s">
        <v>223</v>
      </c>
      <c r="BE116" s="397">
        <v>100</v>
      </c>
      <c r="BF116" s="397"/>
      <c r="BG116" s="397" t="s">
        <v>85</v>
      </c>
      <c r="BH116" s="397" t="s">
        <v>85</v>
      </c>
      <c r="BI116" s="268"/>
      <c r="BJ116" s="268"/>
      <c r="BK116" s="268"/>
      <c r="BL116" s="268"/>
    </row>
    <row r="117" spans="1:64" ht="13.5" hidden="1" thickBot="1">
      <c r="A117" s="124">
        <f>+A81+1</f>
        <v>5</v>
      </c>
      <c r="B117" s="169"/>
      <c r="C117" s="235" t="s">
        <v>1278</v>
      </c>
      <c r="D117" s="588" t="s">
        <v>661</v>
      </c>
      <c r="E117" s="588"/>
      <c r="F117" s="448"/>
      <c r="G117" s="44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9"/>
      <c r="AF117" s="449"/>
      <c r="AG117" s="449"/>
      <c r="AH117" s="449"/>
      <c r="AI117" s="449"/>
      <c r="AJ117" s="449"/>
      <c r="AK117" s="449"/>
      <c r="AL117" s="449"/>
      <c r="AM117" s="449"/>
      <c r="AN117" s="449"/>
      <c r="AO117" s="336"/>
      <c r="AP117" s="169"/>
      <c r="AS117" s="84" t="s">
        <v>42</v>
      </c>
      <c r="AT117" s="84" t="str">
        <f ca="1">SUBSTITUTE(CELL("address",F117),"$","")</f>
        <v>F117</v>
      </c>
      <c r="AU117" s="350" t="str">
        <f ca="1">CHAR(CODE(AT117))</f>
        <v>F</v>
      </c>
      <c r="AV117" s="350">
        <f>ROW(AT117)</f>
        <v>117</v>
      </c>
      <c r="AW117" s="259" t="str">
        <f ca="1">CONCATENATE(AU117&amp;AV117)</f>
        <v>F117</v>
      </c>
      <c r="AX117" s="259">
        <f t="shared" si="2"/>
        <v>8</v>
      </c>
      <c r="AY117" s="259" t="str">
        <f t="shared" ref="AY117:AY152" ca="1" si="19">MID(CELL("filename",AX117),FIND("]",CELL("filename",AX117))+1,256)</f>
        <v>9. Ownership - Operating Costs</v>
      </c>
      <c r="AZ117" s="268" t="s">
        <v>1270</v>
      </c>
      <c r="BA117" s="259" t="s">
        <v>1279</v>
      </c>
      <c r="BB117" s="259">
        <f>$F$8</f>
        <v>2020</v>
      </c>
      <c r="BC117" s="259" t="str">
        <f ca="1">AX117&amp;"_"&amp;AW117&amp;"_"&amp;BA117&amp;"_"&amp;BB117</f>
        <v>8_F117_Planned_outage_rate_2020</v>
      </c>
      <c r="BD117" s="259" t="s">
        <v>445</v>
      </c>
      <c r="BE117" s="259"/>
      <c r="BF117" s="268" t="s">
        <v>446</v>
      </c>
      <c r="BG117" s="268" t="s">
        <v>85</v>
      </c>
      <c r="BH117" s="268" t="s">
        <v>85</v>
      </c>
      <c r="BI117" s="268"/>
      <c r="BJ117" s="268"/>
      <c r="BK117" s="268"/>
      <c r="BL117" s="268"/>
    </row>
    <row r="118" spans="1:64" ht="13.5" hidden="1" thickBot="1">
      <c r="A118" s="124"/>
      <c r="B118" s="169"/>
      <c r="C118" s="235"/>
      <c r="D118" s="588"/>
      <c r="E118" s="588"/>
      <c r="F118" s="476"/>
      <c r="G118" s="476"/>
      <c r="H118" s="476"/>
      <c r="I118" s="476"/>
      <c r="J118" s="476"/>
      <c r="K118" s="476"/>
      <c r="L118" s="476"/>
      <c r="M118" s="476"/>
      <c r="N118" s="476"/>
      <c r="O118" s="476"/>
      <c r="P118" s="476"/>
      <c r="Q118" s="476"/>
      <c r="R118" s="476"/>
      <c r="S118" s="476"/>
      <c r="T118" s="476"/>
      <c r="U118" s="476"/>
      <c r="V118" s="476"/>
      <c r="W118" s="476"/>
      <c r="X118" s="476"/>
      <c r="Y118" s="476"/>
      <c r="Z118" s="476"/>
      <c r="AA118" s="476"/>
      <c r="AB118" s="476"/>
      <c r="AC118" s="476"/>
      <c r="AD118" s="476"/>
      <c r="AE118" s="477"/>
      <c r="AF118" s="477"/>
      <c r="AG118" s="477"/>
      <c r="AH118" s="477"/>
      <c r="AI118" s="477"/>
      <c r="AJ118" s="477"/>
      <c r="AK118" s="477"/>
      <c r="AL118" s="477"/>
      <c r="AM118" s="477"/>
      <c r="AN118" s="477"/>
      <c r="AO118" s="473"/>
      <c r="AP118" s="169"/>
      <c r="AQ118" s="84" t="s">
        <v>395</v>
      </c>
      <c r="AU118" s="459" t="str">
        <f ca="1">IF(AU117="Z","AA",IF(LEN(AU117)=1,CHAR(CODE(AU117)+1),IF(RIGHT(AU117,1)="Z",CHAR(CODE(LEFT(AU117,1))+1),LEFT(AU117,1))&amp;CHAR(65+MOD(CODE(RIGHT(AU117,1))+1-65,26))))</f>
        <v>G</v>
      </c>
      <c r="AV118" s="459">
        <f>AV117</f>
        <v>117</v>
      </c>
      <c r="AW118" s="259" t="str">
        <f t="shared" ref="AW118:AW152" ca="1" si="20">CONCATENATE(AU118&amp;AV118)</f>
        <v>G117</v>
      </c>
      <c r="AX118" s="259">
        <f t="shared" si="2"/>
        <v>8</v>
      </c>
      <c r="AY118" s="259" t="str">
        <f t="shared" ca="1" si="19"/>
        <v>9. Ownership - Operating Costs</v>
      </c>
      <c r="AZ118" s="268" t="s">
        <v>1270</v>
      </c>
      <c r="BA118" s="259" t="s">
        <v>1279</v>
      </c>
      <c r="BB118" s="259">
        <f>$G$8</f>
        <v>2021</v>
      </c>
      <c r="BC118" s="259" t="str">
        <f t="shared" ref="BC118:BC152" ca="1" si="21">AX118&amp;"_"&amp;AW118&amp;"_"&amp;BA118&amp;"_"&amp;BB118</f>
        <v>8_G117_Planned_outage_rate_2021</v>
      </c>
      <c r="BD118" s="259" t="s">
        <v>445</v>
      </c>
      <c r="BE118" s="259"/>
      <c r="BF118" s="268" t="s">
        <v>446</v>
      </c>
      <c r="BG118" s="268" t="s">
        <v>85</v>
      </c>
      <c r="BH118" s="268" t="s">
        <v>85</v>
      </c>
      <c r="BI118" s="268"/>
      <c r="BJ118" s="268"/>
      <c r="BK118" s="268"/>
      <c r="BL118" s="268"/>
    </row>
    <row r="119" spans="1:64" ht="13.5" hidden="1" thickBot="1">
      <c r="A119" s="124"/>
      <c r="B119" s="169"/>
      <c r="C119" s="235"/>
      <c r="D119" s="588"/>
      <c r="E119" s="588"/>
      <c r="F119" s="476"/>
      <c r="G119" s="476"/>
      <c r="H119" s="476"/>
      <c r="I119" s="476"/>
      <c r="J119" s="476"/>
      <c r="K119" s="476"/>
      <c r="L119" s="476"/>
      <c r="M119" s="476"/>
      <c r="N119" s="476"/>
      <c r="O119" s="476"/>
      <c r="P119" s="476"/>
      <c r="Q119" s="476"/>
      <c r="R119" s="476"/>
      <c r="S119" s="476"/>
      <c r="T119" s="476"/>
      <c r="U119" s="476"/>
      <c r="V119" s="476"/>
      <c r="W119" s="476"/>
      <c r="X119" s="476"/>
      <c r="Y119" s="476"/>
      <c r="Z119" s="476"/>
      <c r="AA119" s="476"/>
      <c r="AB119" s="476"/>
      <c r="AC119" s="476"/>
      <c r="AD119" s="476"/>
      <c r="AE119" s="477"/>
      <c r="AF119" s="477"/>
      <c r="AG119" s="477"/>
      <c r="AH119" s="477"/>
      <c r="AI119" s="477"/>
      <c r="AJ119" s="477"/>
      <c r="AK119" s="477"/>
      <c r="AL119" s="477"/>
      <c r="AM119" s="477"/>
      <c r="AN119" s="477"/>
      <c r="AO119" s="473"/>
      <c r="AP119" s="169"/>
      <c r="AQ119" s="84" t="s">
        <v>395</v>
      </c>
      <c r="AU119" s="459" t="str">
        <f t="shared" ref="AU119:AU152" ca="1" si="22">IF(AU118="Z","AA",IF(LEN(AU118)=1,CHAR(CODE(AU118)+1),IF(RIGHT(AU118,1)="Z",CHAR(CODE(LEFT(AU118,1))+1),LEFT(AU118,1))&amp;CHAR(65+MOD(CODE(RIGHT(AU118,1))+1-65,26))))</f>
        <v>H</v>
      </c>
      <c r="AV119" s="459">
        <f t="shared" ref="AV119:AV152" si="23">AV118</f>
        <v>117</v>
      </c>
      <c r="AW119" s="259" t="str">
        <f t="shared" ca="1" si="20"/>
        <v>H117</v>
      </c>
      <c r="AX119" s="259">
        <f t="shared" si="2"/>
        <v>8</v>
      </c>
      <c r="AY119" s="259" t="str">
        <f t="shared" ca="1" si="19"/>
        <v>9. Ownership - Operating Costs</v>
      </c>
      <c r="AZ119" s="268" t="s">
        <v>1270</v>
      </c>
      <c r="BA119" s="259" t="s">
        <v>1279</v>
      </c>
      <c r="BB119" s="259">
        <f>$H$8</f>
        <v>2022</v>
      </c>
      <c r="BC119" s="259" t="str">
        <f t="shared" ca="1" si="21"/>
        <v>8_H117_Planned_outage_rate_2022</v>
      </c>
      <c r="BD119" s="259" t="s">
        <v>445</v>
      </c>
      <c r="BE119" s="259"/>
      <c r="BF119" s="268" t="s">
        <v>446</v>
      </c>
      <c r="BG119" s="268" t="s">
        <v>85</v>
      </c>
      <c r="BH119" s="268" t="s">
        <v>85</v>
      </c>
      <c r="BI119" s="268"/>
      <c r="BJ119" s="268"/>
      <c r="BK119" s="268"/>
      <c r="BL119" s="268"/>
    </row>
    <row r="120" spans="1:64" ht="13.5" hidden="1" thickBot="1">
      <c r="A120" s="124"/>
      <c r="B120" s="169"/>
      <c r="C120" s="235"/>
      <c r="D120" s="588"/>
      <c r="E120" s="588"/>
      <c r="F120" s="476"/>
      <c r="G120" s="476"/>
      <c r="H120" s="476"/>
      <c r="I120" s="476"/>
      <c r="J120" s="476"/>
      <c r="K120" s="476"/>
      <c r="L120" s="476"/>
      <c r="M120" s="476"/>
      <c r="N120" s="476"/>
      <c r="O120" s="476"/>
      <c r="P120" s="476"/>
      <c r="Q120" s="476"/>
      <c r="R120" s="476"/>
      <c r="S120" s="476"/>
      <c r="T120" s="476"/>
      <c r="U120" s="476"/>
      <c r="V120" s="476"/>
      <c r="W120" s="476"/>
      <c r="X120" s="476"/>
      <c r="Y120" s="476"/>
      <c r="Z120" s="476"/>
      <c r="AA120" s="476"/>
      <c r="AB120" s="476"/>
      <c r="AC120" s="476"/>
      <c r="AD120" s="476"/>
      <c r="AE120" s="477"/>
      <c r="AF120" s="477"/>
      <c r="AG120" s="477"/>
      <c r="AH120" s="477"/>
      <c r="AI120" s="477"/>
      <c r="AJ120" s="477"/>
      <c r="AK120" s="477"/>
      <c r="AL120" s="477"/>
      <c r="AM120" s="477"/>
      <c r="AN120" s="477"/>
      <c r="AO120" s="473"/>
      <c r="AP120" s="169"/>
      <c r="AQ120" s="84" t="s">
        <v>395</v>
      </c>
      <c r="AU120" s="459" t="str">
        <f t="shared" ca="1" si="22"/>
        <v>I</v>
      </c>
      <c r="AV120" s="459">
        <f t="shared" si="23"/>
        <v>117</v>
      </c>
      <c r="AW120" s="259" t="str">
        <f t="shared" ca="1" si="20"/>
        <v>I117</v>
      </c>
      <c r="AX120" s="259">
        <f t="shared" si="2"/>
        <v>8</v>
      </c>
      <c r="AY120" s="259" t="str">
        <f t="shared" ca="1" si="19"/>
        <v>9. Ownership - Operating Costs</v>
      </c>
      <c r="AZ120" s="268" t="s">
        <v>1270</v>
      </c>
      <c r="BA120" s="259" t="s">
        <v>1279</v>
      </c>
      <c r="BB120" s="259">
        <f>$I$8</f>
        <v>2023</v>
      </c>
      <c r="BC120" s="259" t="str">
        <f t="shared" ca="1" si="21"/>
        <v>8_I117_Planned_outage_rate_2023</v>
      </c>
      <c r="BD120" s="259" t="s">
        <v>445</v>
      </c>
      <c r="BE120" s="259"/>
      <c r="BF120" s="268" t="s">
        <v>446</v>
      </c>
      <c r="BG120" s="268" t="s">
        <v>85</v>
      </c>
      <c r="BH120" s="268" t="s">
        <v>85</v>
      </c>
      <c r="BI120" s="268"/>
      <c r="BJ120" s="268"/>
      <c r="BK120" s="268"/>
      <c r="BL120" s="268"/>
    </row>
    <row r="121" spans="1:64" ht="13.5" hidden="1" thickBot="1">
      <c r="A121" s="124"/>
      <c r="B121" s="169"/>
      <c r="C121" s="235"/>
      <c r="D121" s="588"/>
      <c r="E121" s="588"/>
      <c r="F121" s="476"/>
      <c r="G121" s="476"/>
      <c r="H121" s="476"/>
      <c r="I121" s="476"/>
      <c r="J121" s="476"/>
      <c r="K121" s="476"/>
      <c r="L121" s="476"/>
      <c r="M121" s="476"/>
      <c r="N121" s="476"/>
      <c r="O121" s="476"/>
      <c r="P121" s="476"/>
      <c r="Q121" s="476"/>
      <c r="R121" s="476"/>
      <c r="S121" s="476"/>
      <c r="T121" s="476"/>
      <c r="U121" s="476"/>
      <c r="V121" s="476"/>
      <c r="W121" s="476"/>
      <c r="X121" s="476"/>
      <c r="Y121" s="476"/>
      <c r="Z121" s="476"/>
      <c r="AA121" s="476"/>
      <c r="AB121" s="476"/>
      <c r="AC121" s="476"/>
      <c r="AD121" s="476"/>
      <c r="AE121" s="477"/>
      <c r="AF121" s="477"/>
      <c r="AG121" s="477"/>
      <c r="AH121" s="477"/>
      <c r="AI121" s="477"/>
      <c r="AJ121" s="477"/>
      <c r="AK121" s="477"/>
      <c r="AL121" s="477"/>
      <c r="AM121" s="477"/>
      <c r="AN121" s="477"/>
      <c r="AO121" s="473"/>
      <c r="AP121" s="169"/>
      <c r="AQ121" s="84" t="s">
        <v>395</v>
      </c>
      <c r="AU121" s="459" t="str">
        <f t="shared" ca="1" si="22"/>
        <v>J</v>
      </c>
      <c r="AV121" s="459">
        <f t="shared" si="23"/>
        <v>117</v>
      </c>
      <c r="AW121" s="259" t="str">
        <f t="shared" ca="1" si="20"/>
        <v>J117</v>
      </c>
      <c r="AX121" s="259">
        <f t="shared" si="2"/>
        <v>8</v>
      </c>
      <c r="AY121" s="259" t="str">
        <f t="shared" ca="1" si="19"/>
        <v>9. Ownership - Operating Costs</v>
      </c>
      <c r="AZ121" s="268" t="s">
        <v>1270</v>
      </c>
      <c r="BA121" s="259" t="s">
        <v>1279</v>
      </c>
      <c r="BB121" s="259">
        <f>$J$8</f>
        <v>2024</v>
      </c>
      <c r="BC121" s="259" t="str">
        <f t="shared" ca="1" si="21"/>
        <v>8_J117_Planned_outage_rate_2024</v>
      </c>
      <c r="BD121" s="259" t="s">
        <v>445</v>
      </c>
      <c r="BE121" s="259"/>
      <c r="BF121" s="268" t="s">
        <v>446</v>
      </c>
      <c r="BG121" s="268" t="s">
        <v>85</v>
      </c>
      <c r="BH121" s="268" t="s">
        <v>85</v>
      </c>
      <c r="BI121" s="268"/>
      <c r="BJ121" s="268"/>
      <c r="BK121" s="268"/>
      <c r="BL121" s="268"/>
    </row>
    <row r="122" spans="1:64" ht="13.5" hidden="1" thickBot="1">
      <c r="A122" s="124"/>
      <c r="B122" s="169"/>
      <c r="C122" s="235"/>
      <c r="D122" s="588"/>
      <c r="E122" s="588"/>
      <c r="F122" s="476"/>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7"/>
      <c r="AF122" s="477"/>
      <c r="AG122" s="477"/>
      <c r="AH122" s="477"/>
      <c r="AI122" s="477"/>
      <c r="AJ122" s="477"/>
      <c r="AK122" s="477"/>
      <c r="AL122" s="477"/>
      <c r="AM122" s="477"/>
      <c r="AN122" s="477"/>
      <c r="AO122" s="473"/>
      <c r="AP122" s="169"/>
      <c r="AQ122" s="84" t="s">
        <v>395</v>
      </c>
      <c r="AU122" s="459" t="str">
        <f t="shared" ca="1" si="22"/>
        <v>K</v>
      </c>
      <c r="AV122" s="459">
        <f t="shared" si="23"/>
        <v>117</v>
      </c>
      <c r="AW122" s="259" t="str">
        <f t="shared" ca="1" si="20"/>
        <v>K117</v>
      </c>
      <c r="AX122" s="259">
        <f t="shared" si="2"/>
        <v>8</v>
      </c>
      <c r="AY122" s="259" t="str">
        <f t="shared" ca="1" si="19"/>
        <v>9. Ownership - Operating Costs</v>
      </c>
      <c r="AZ122" s="268" t="s">
        <v>1270</v>
      </c>
      <c r="BA122" s="259" t="s">
        <v>1279</v>
      </c>
      <c r="BB122" s="259">
        <f>$K$8</f>
        <v>2025</v>
      </c>
      <c r="BC122" s="259" t="str">
        <f t="shared" ca="1" si="21"/>
        <v>8_K117_Planned_outage_rate_2025</v>
      </c>
      <c r="BD122" s="259" t="s">
        <v>445</v>
      </c>
      <c r="BE122" s="259"/>
      <c r="BF122" s="268" t="s">
        <v>446</v>
      </c>
      <c r="BG122" s="268" t="s">
        <v>85</v>
      </c>
      <c r="BH122" s="268" t="s">
        <v>85</v>
      </c>
      <c r="BI122" s="268"/>
      <c r="BJ122" s="268"/>
      <c r="BK122" s="268"/>
      <c r="BL122" s="268"/>
    </row>
    <row r="123" spans="1:64" ht="13.5" hidden="1" thickBot="1">
      <c r="A123" s="124"/>
      <c r="B123" s="169"/>
      <c r="C123" s="235"/>
      <c r="D123" s="588"/>
      <c r="E123" s="588"/>
      <c r="F123" s="476"/>
      <c r="G123" s="476"/>
      <c r="H123" s="476"/>
      <c r="I123" s="476"/>
      <c r="J123" s="476"/>
      <c r="K123" s="476"/>
      <c r="L123" s="476"/>
      <c r="M123" s="476"/>
      <c r="N123" s="476"/>
      <c r="O123" s="476"/>
      <c r="P123" s="476"/>
      <c r="Q123" s="476"/>
      <c r="R123" s="476"/>
      <c r="S123" s="476"/>
      <c r="T123" s="476"/>
      <c r="U123" s="476"/>
      <c r="V123" s="476"/>
      <c r="W123" s="476"/>
      <c r="X123" s="476"/>
      <c r="Y123" s="476"/>
      <c r="Z123" s="476"/>
      <c r="AA123" s="476"/>
      <c r="AB123" s="476"/>
      <c r="AC123" s="476"/>
      <c r="AD123" s="476"/>
      <c r="AE123" s="477"/>
      <c r="AF123" s="477"/>
      <c r="AG123" s="477"/>
      <c r="AH123" s="477"/>
      <c r="AI123" s="477"/>
      <c r="AJ123" s="477"/>
      <c r="AK123" s="477"/>
      <c r="AL123" s="477"/>
      <c r="AM123" s="477"/>
      <c r="AN123" s="477"/>
      <c r="AO123" s="473"/>
      <c r="AP123" s="169"/>
      <c r="AQ123" s="84" t="s">
        <v>395</v>
      </c>
      <c r="AU123" s="459" t="str">
        <f t="shared" ca="1" si="22"/>
        <v>L</v>
      </c>
      <c r="AV123" s="459">
        <f t="shared" si="23"/>
        <v>117</v>
      </c>
      <c r="AW123" s="259" t="str">
        <f t="shared" ca="1" si="20"/>
        <v>L117</v>
      </c>
      <c r="AX123" s="259">
        <f t="shared" si="2"/>
        <v>8</v>
      </c>
      <c r="AY123" s="259" t="str">
        <f t="shared" ca="1" si="19"/>
        <v>9. Ownership - Operating Costs</v>
      </c>
      <c r="AZ123" s="268" t="s">
        <v>1270</v>
      </c>
      <c r="BA123" s="259" t="s">
        <v>1279</v>
      </c>
      <c r="BB123" s="259">
        <f>$L$8</f>
        <v>2026</v>
      </c>
      <c r="BC123" s="259" t="str">
        <f t="shared" ca="1" si="21"/>
        <v>8_L117_Planned_outage_rate_2026</v>
      </c>
      <c r="BD123" s="259" t="s">
        <v>445</v>
      </c>
      <c r="BE123" s="259"/>
      <c r="BF123" s="268" t="s">
        <v>446</v>
      </c>
      <c r="BG123" s="268" t="s">
        <v>85</v>
      </c>
      <c r="BH123" s="268" t="s">
        <v>85</v>
      </c>
      <c r="BI123" s="268"/>
      <c r="BJ123" s="268"/>
      <c r="BK123" s="268"/>
      <c r="BL123" s="268"/>
    </row>
    <row r="124" spans="1:64" ht="13.5" hidden="1" thickBot="1">
      <c r="A124" s="124"/>
      <c r="B124" s="169"/>
      <c r="C124" s="235"/>
      <c r="D124" s="588"/>
      <c r="E124" s="588"/>
      <c r="F124" s="476"/>
      <c r="G124" s="476"/>
      <c r="H124" s="476"/>
      <c r="I124" s="476"/>
      <c r="J124" s="476"/>
      <c r="K124" s="476"/>
      <c r="L124" s="476"/>
      <c r="M124" s="476"/>
      <c r="N124" s="476"/>
      <c r="O124" s="476"/>
      <c r="P124" s="476"/>
      <c r="Q124" s="476"/>
      <c r="R124" s="476"/>
      <c r="S124" s="476"/>
      <c r="T124" s="476"/>
      <c r="U124" s="476"/>
      <c r="V124" s="476"/>
      <c r="W124" s="476"/>
      <c r="X124" s="476"/>
      <c r="Y124" s="476"/>
      <c r="Z124" s="476"/>
      <c r="AA124" s="476"/>
      <c r="AB124" s="476"/>
      <c r="AC124" s="476"/>
      <c r="AD124" s="476"/>
      <c r="AE124" s="477"/>
      <c r="AF124" s="477"/>
      <c r="AG124" s="477"/>
      <c r="AH124" s="477"/>
      <c r="AI124" s="477"/>
      <c r="AJ124" s="477"/>
      <c r="AK124" s="477"/>
      <c r="AL124" s="477"/>
      <c r="AM124" s="477"/>
      <c r="AN124" s="477"/>
      <c r="AO124" s="473"/>
      <c r="AP124" s="169"/>
      <c r="AQ124" s="84" t="s">
        <v>395</v>
      </c>
      <c r="AU124" s="459" t="str">
        <f t="shared" ca="1" si="22"/>
        <v>M</v>
      </c>
      <c r="AV124" s="459">
        <f t="shared" si="23"/>
        <v>117</v>
      </c>
      <c r="AW124" s="259" t="str">
        <f t="shared" ca="1" si="20"/>
        <v>M117</v>
      </c>
      <c r="AX124" s="259">
        <f t="shared" si="2"/>
        <v>8</v>
      </c>
      <c r="AY124" s="259" t="str">
        <f t="shared" ca="1" si="19"/>
        <v>9. Ownership - Operating Costs</v>
      </c>
      <c r="AZ124" s="268" t="s">
        <v>1270</v>
      </c>
      <c r="BA124" s="259" t="s">
        <v>1279</v>
      </c>
      <c r="BB124" s="259">
        <f>$M$8</f>
        <v>2027</v>
      </c>
      <c r="BC124" s="259" t="str">
        <f t="shared" ca="1" si="21"/>
        <v>8_M117_Planned_outage_rate_2027</v>
      </c>
      <c r="BD124" s="259" t="s">
        <v>445</v>
      </c>
      <c r="BE124" s="259"/>
      <c r="BF124" s="268" t="s">
        <v>446</v>
      </c>
      <c r="BG124" s="268" t="s">
        <v>85</v>
      </c>
      <c r="BH124" s="268" t="s">
        <v>85</v>
      </c>
      <c r="BI124" s="268"/>
      <c r="BJ124" s="268"/>
      <c r="BK124" s="268"/>
      <c r="BL124" s="268"/>
    </row>
    <row r="125" spans="1:64" ht="13.5" hidden="1" thickBot="1">
      <c r="A125" s="124"/>
      <c r="B125" s="169"/>
      <c r="C125" s="235"/>
      <c r="D125" s="588"/>
      <c r="E125" s="588"/>
      <c r="F125" s="476"/>
      <c r="G125" s="476"/>
      <c r="H125" s="476"/>
      <c r="I125" s="476"/>
      <c r="J125" s="476"/>
      <c r="K125" s="476"/>
      <c r="L125" s="476"/>
      <c r="M125" s="476"/>
      <c r="N125" s="476"/>
      <c r="O125" s="476"/>
      <c r="P125" s="476"/>
      <c r="Q125" s="476"/>
      <c r="R125" s="476"/>
      <c r="S125" s="476"/>
      <c r="T125" s="476"/>
      <c r="U125" s="476"/>
      <c r="V125" s="476"/>
      <c r="W125" s="476"/>
      <c r="X125" s="476"/>
      <c r="Y125" s="476"/>
      <c r="Z125" s="476"/>
      <c r="AA125" s="476"/>
      <c r="AB125" s="476"/>
      <c r="AC125" s="476"/>
      <c r="AD125" s="476"/>
      <c r="AE125" s="477"/>
      <c r="AF125" s="477"/>
      <c r="AG125" s="477"/>
      <c r="AH125" s="477"/>
      <c r="AI125" s="477"/>
      <c r="AJ125" s="477"/>
      <c r="AK125" s="477"/>
      <c r="AL125" s="477"/>
      <c r="AM125" s="477"/>
      <c r="AN125" s="477"/>
      <c r="AO125" s="473"/>
      <c r="AP125" s="169"/>
      <c r="AQ125" s="84" t="s">
        <v>395</v>
      </c>
      <c r="AU125" s="459" t="str">
        <f t="shared" ca="1" si="22"/>
        <v>N</v>
      </c>
      <c r="AV125" s="459">
        <f t="shared" si="23"/>
        <v>117</v>
      </c>
      <c r="AW125" s="259" t="str">
        <f t="shared" ca="1" si="20"/>
        <v>N117</v>
      </c>
      <c r="AX125" s="259">
        <f t="shared" si="2"/>
        <v>8</v>
      </c>
      <c r="AY125" s="259" t="str">
        <f t="shared" ca="1" si="19"/>
        <v>9. Ownership - Operating Costs</v>
      </c>
      <c r="AZ125" s="268" t="s">
        <v>1270</v>
      </c>
      <c r="BA125" s="259" t="s">
        <v>1279</v>
      </c>
      <c r="BB125" s="259">
        <f>$N$8</f>
        <v>2028</v>
      </c>
      <c r="BC125" s="259" t="str">
        <f t="shared" ca="1" si="21"/>
        <v>8_N117_Planned_outage_rate_2028</v>
      </c>
      <c r="BD125" s="259" t="s">
        <v>445</v>
      </c>
      <c r="BE125" s="259"/>
      <c r="BF125" s="268" t="s">
        <v>446</v>
      </c>
      <c r="BG125" s="268" t="s">
        <v>85</v>
      </c>
      <c r="BH125" s="268" t="s">
        <v>85</v>
      </c>
      <c r="BI125" s="268"/>
      <c r="BJ125" s="268"/>
      <c r="BK125" s="268"/>
      <c r="BL125" s="268"/>
    </row>
    <row r="126" spans="1:64" ht="13.5" hidden="1" thickBot="1">
      <c r="A126" s="124"/>
      <c r="B126" s="169"/>
      <c r="C126" s="235"/>
      <c r="D126" s="588"/>
      <c r="E126" s="588"/>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7"/>
      <c r="AF126" s="477"/>
      <c r="AG126" s="477"/>
      <c r="AH126" s="477"/>
      <c r="AI126" s="477"/>
      <c r="AJ126" s="477"/>
      <c r="AK126" s="477"/>
      <c r="AL126" s="477"/>
      <c r="AM126" s="477"/>
      <c r="AN126" s="477"/>
      <c r="AO126" s="473"/>
      <c r="AP126" s="169"/>
      <c r="AQ126" s="84" t="s">
        <v>395</v>
      </c>
      <c r="AU126" s="459" t="str">
        <f t="shared" ca="1" si="22"/>
        <v>O</v>
      </c>
      <c r="AV126" s="459">
        <f t="shared" si="23"/>
        <v>117</v>
      </c>
      <c r="AW126" s="259" t="str">
        <f t="shared" ca="1" si="20"/>
        <v>O117</v>
      </c>
      <c r="AX126" s="259">
        <f t="shared" si="2"/>
        <v>8</v>
      </c>
      <c r="AY126" s="259" t="str">
        <f t="shared" ca="1" si="19"/>
        <v>9. Ownership - Operating Costs</v>
      </c>
      <c r="AZ126" s="268" t="s">
        <v>1270</v>
      </c>
      <c r="BA126" s="259" t="s">
        <v>1279</v>
      </c>
      <c r="BB126" s="259">
        <f>$O$8</f>
        <v>2029</v>
      </c>
      <c r="BC126" s="259" t="str">
        <f t="shared" ca="1" si="21"/>
        <v>8_O117_Planned_outage_rate_2029</v>
      </c>
      <c r="BD126" s="259" t="s">
        <v>445</v>
      </c>
      <c r="BE126" s="259"/>
      <c r="BF126" s="268" t="s">
        <v>446</v>
      </c>
      <c r="BG126" s="268" t="s">
        <v>85</v>
      </c>
      <c r="BH126" s="268" t="s">
        <v>85</v>
      </c>
      <c r="BI126" s="268"/>
      <c r="BJ126" s="268"/>
      <c r="BK126" s="268"/>
      <c r="BL126" s="268"/>
    </row>
    <row r="127" spans="1:64" ht="13.5" hidden="1" thickBot="1">
      <c r="A127" s="124"/>
      <c r="B127" s="169"/>
      <c r="C127" s="235"/>
      <c r="D127" s="588"/>
      <c r="E127" s="588"/>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7"/>
      <c r="AF127" s="477"/>
      <c r="AG127" s="477"/>
      <c r="AH127" s="477"/>
      <c r="AI127" s="477"/>
      <c r="AJ127" s="477"/>
      <c r="AK127" s="477"/>
      <c r="AL127" s="477"/>
      <c r="AM127" s="477"/>
      <c r="AN127" s="477"/>
      <c r="AO127" s="473"/>
      <c r="AP127" s="169"/>
      <c r="AQ127" s="84" t="s">
        <v>395</v>
      </c>
      <c r="AU127" s="459" t="str">
        <f t="shared" ca="1" si="22"/>
        <v>P</v>
      </c>
      <c r="AV127" s="459">
        <f t="shared" si="23"/>
        <v>117</v>
      </c>
      <c r="AW127" s="259" t="str">
        <f t="shared" ca="1" si="20"/>
        <v>P117</v>
      </c>
      <c r="AX127" s="259">
        <f t="shared" si="2"/>
        <v>8</v>
      </c>
      <c r="AY127" s="259" t="str">
        <f t="shared" ca="1" si="19"/>
        <v>9. Ownership - Operating Costs</v>
      </c>
      <c r="AZ127" s="268" t="s">
        <v>1270</v>
      </c>
      <c r="BA127" s="259" t="s">
        <v>1279</v>
      </c>
      <c r="BB127" s="259">
        <f>$P$8</f>
        <v>2030</v>
      </c>
      <c r="BC127" s="259" t="str">
        <f t="shared" ca="1" si="21"/>
        <v>8_P117_Planned_outage_rate_2030</v>
      </c>
      <c r="BD127" s="259" t="s">
        <v>445</v>
      </c>
      <c r="BE127" s="259"/>
      <c r="BF127" s="268" t="s">
        <v>446</v>
      </c>
      <c r="BG127" s="268" t="s">
        <v>85</v>
      </c>
      <c r="BH127" s="268" t="s">
        <v>85</v>
      </c>
      <c r="BI127" s="268"/>
      <c r="BJ127" s="268"/>
      <c r="BK127" s="268"/>
      <c r="BL127" s="268"/>
    </row>
    <row r="128" spans="1:64" ht="13.5" hidden="1" thickBot="1">
      <c r="A128" s="124"/>
      <c r="B128" s="169"/>
      <c r="C128" s="235"/>
      <c r="D128" s="588"/>
      <c r="E128" s="588"/>
      <c r="F128" s="476"/>
      <c r="G128" s="476"/>
      <c r="H128" s="476"/>
      <c r="I128" s="476"/>
      <c r="J128" s="476"/>
      <c r="K128" s="476"/>
      <c r="L128" s="476"/>
      <c r="M128" s="476"/>
      <c r="N128" s="476"/>
      <c r="O128" s="476"/>
      <c r="P128" s="476"/>
      <c r="Q128" s="476"/>
      <c r="R128" s="476"/>
      <c r="S128" s="476"/>
      <c r="T128" s="476"/>
      <c r="U128" s="476"/>
      <c r="V128" s="476"/>
      <c r="W128" s="476"/>
      <c r="X128" s="476"/>
      <c r="Y128" s="476"/>
      <c r="Z128" s="476"/>
      <c r="AA128" s="476"/>
      <c r="AB128" s="476"/>
      <c r="AC128" s="476"/>
      <c r="AD128" s="476"/>
      <c r="AE128" s="477"/>
      <c r="AF128" s="477"/>
      <c r="AG128" s="477"/>
      <c r="AH128" s="477"/>
      <c r="AI128" s="477"/>
      <c r="AJ128" s="477"/>
      <c r="AK128" s="477"/>
      <c r="AL128" s="477"/>
      <c r="AM128" s="477"/>
      <c r="AN128" s="477"/>
      <c r="AO128" s="473"/>
      <c r="AP128" s="169"/>
      <c r="AQ128" s="84" t="s">
        <v>395</v>
      </c>
      <c r="AU128" s="459" t="str">
        <f t="shared" ca="1" si="22"/>
        <v>Q</v>
      </c>
      <c r="AV128" s="459">
        <f t="shared" si="23"/>
        <v>117</v>
      </c>
      <c r="AW128" s="259" t="str">
        <f t="shared" ca="1" si="20"/>
        <v>Q117</v>
      </c>
      <c r="AX128" s="259">
        <f t="shared" si="2"/>
        <v>8</v>
      </c>
      <c r="AY128" s="259" t="str">
        <f t="shared" ca="1" si="19"/>
        <v>9. Ownership - Operating Costs</v>
      </c>
      <c r="AZ128" s="268" t="s">
        <v>1270</v>
      </c>
      <c r="BA128" s="259" t="s">
        <v>1279</v>
      </c>
      <c r="BB128" s="259">
        <f>$Q$8</f>
        <v>2031</v>
      </c>
      <c r="BC128" s="259" t="str">
        <f t="shared" ca="1" si="21"/>
        <v>8_Q117_Planned_outage_rate_2031</v>
      </c>
      <c r="BD128" s="259" t="s">
        <v>445</v>
      </c>
      <c r="BE128" s="259"/>
      <c r="BF128" s="268" t="s">
        <v>446</v>
      </c>
      <c r="BG128" s="268" t="s">
        <v>85</v>
      </c>
      <c r="BH128" s="268" t="s">
        <v>85</v>
      </c>
      <c r="BI128" s="268"/>
      <c r="BJ128" s="268"/>
      <c r="BK128" s="268"/>
      <c r="BL128" s="268"/>
    </row>
    <row r="129" spans="1:64" ht="13.5" hidden="1" thickBot="1">
      <c r="A129" s="124"/>
      <c r="B129" s="169"/>
      <c r="C129" s="235"/>
      <c r="D129" s="588"/>
      <c r="E129" s="588"/>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7"/>
      <c r="AF129" s="477"/>
      <c r="AG129" s="477"/>
      <c r="AH129" s="477"/>
      <c r="AI129" s="477"/>
      <c r="AJ129" s="477"/>
      <c r="AK129" s="477"/>
      <c r="AL129" s="477"/>
      <c r="AM129" s="477"/>
      <c r="AN129" s="477"/>
      <c r="AO129" s="473"/>
      <c r="AP129" s="169"/>
      <c r="AQ129" s="84" t="s">
        <v>395</v>
      </c>
      <c r="AU129" s="459" t="str">
        <f t="shared" ca="1" si="22"/>
        <v>R</v>
      </c>
      <c r="AV129" s="459">
        <f t="shared" si="23"/>
        <v>117</v>
      </c>
      <c r="AW129" s="259" t="str">
        <f t="shared" ca="1" si="20"/>
        <v>R117</v>
      </c>
      <c r="AX129" s="259">
        <f t="shared" si="2"/>
        <v>8</v>
      </c>
      <c r="AY129" s="259" t="str">
        <f t="shared" ca="1" si="19"/>
        <v>9. Ownership - Operating Costs</v>
      </c>
      <c r="AZ129" s="268" t="s">
        <v>1270</v>
      </c>
      <c r="BA129" s="259" t="s">
        <v>1279</v>
      </c>
      <c r="BB129" s="259">
        <f>$R$8</f>
        <v>2032</v>
      </c>
      <c r="BC129" s="259" t="str">
        <f t="shared" ca="1" si="21"/>
        <v>8_R117_Planned_outage_rate_2032</v>
      </c>
      <c r="BD129" s="259" t="s">
        <v>445</v>
      </c>
      <c r="BE129" s="259"/>
      <c r="BF129" s="268" t="s">
        <v>446</v>
      </c>
      <c r="BG129" s="268" t="s">
        <v>85</v>
      </c>
      <c r="BH129" s="268" t="s">
        <v>85</v>
      </c>
      <c r="BI129" s="268"/>
      <c r="BJ129" s="268"/>
      <c r="BK129" s="268"/>
      <c r="BL129" s="268"/>
    </row>
    <row r="130" spans="1:64" ht="13.5" hidden="1" thickBot="1">
      <c r="A130" s="124"/>
      <c r="B130" s="169"/>
      <c r="C130" s="235"/>
      <c r="D130" s="588"/>
      <c r="E130" s="588"/>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7"/>
      <c r="AF130" s="477"/>
      <c r="AG130" s="477"/>
      <c r="AH130" s="477"/>
      <c r="AI130" s="477"/>
      <c r="AJ130" s="477"/>
      <c r="AK130" s="477"/>
      <c r="AL130" s="477"/>
      <c r="AM130" s="477"/>
      <c r="AN130" s="477"/>
      <c r="AO130" s="473"/>
      <c r="AP130" s="169"/>
      <c r="AQ130" s="84" t="s">
        <v>395</v>
      </c>
      <c r="AU130" s="459" t="str">
        <f t="shared" ca="1" si="22"/>
        <v>S</v>
      </c>
      <c r="AV130" s="459">
        <f t="shared" si="23"/>
        <v>117</v>
      </c>
      <c r="AW130" s="259" t="str">
        <f t="shared" ca="1" si="20"/>
        <v>S117</v>
      </c>
      <c r="AX130" s="259">
        <f t="shared" si="2"/>
        <v>8</v>
      </c>
      <c r="AY130" s="259" t="str">
        <f t="shared" ca="1" si="19"/>
        <v>9. Ownership - Operating Costs</v>
      </c>
      <c r="AZ130" s="268" t="s">
        <v>1270</v>
      </c>
      <c r="BA130" s="259" t="s">
        <v>1279</v>
      </c>
      <c r="BB130" s="259">
        <f>$S$8</f>
        <v>2033</v>
      </c>
      <c r="BC130" s="259" t="str">
        <f t="shared" ca="1" si="21"/>
        <v>8_S117_Planned_outage_rate_2033</v>
      </c>
      <c r="BD130" s="259" t="s">
        <v>445</v>
      </c>
      <c r="BE130" s="259"/>
      <c r="BF130" s="268" t="s">
        <v>446</v>
      </c>
      <c r="BG130" s="268" t="s">
        <v>85</v>
      </c>
      <c r="BH130" s="268" t="s">
        <v>85</v>
      </c>
      <c r="BI130" s="268"/>
      <c r="BJ130" s="268"/>
      <c r="BK130" s="268"/>
      <c r="BL130" s="268"/>
    </row>
    <row r="131" spans="1:64" ht="13.5" hidden="1" thickBot="1">
      <c r="A131" s="124"/>
      <c r="B131" s="169"/>
      <c r="C131" s="235"/>
      <c r="D131" s="588"/>
      <c r="E131" s="588"/>
      <c r="F131" s="476"/>
      <c r="G131" s="476"/>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6"/>
      <c r="AD131" s="476"/>
      <c r="AE131" s="477"/>
      <c r="AF131" s="477"/>
      <c r="AG131" s="477"/>
      <c r="AH131" s="477"/>
      <c r="AI131" s="477"/>
      <c r="AJ131" s="477"/>
      <c r="AK131" s="477"/>
      <c r="AL131" s="477"/>
      <c r="AM131" s="477"/>
      <c r="AN131" s="477"/>
      <c r="AO131" s="473"/>
      <c r="AP131" s="169"/>
      <c r="AQ131" s="84" t="s">
        <v>395</v>
      </c>
      <c r="AU131" s="459" t="str">
        <f t="shared" ca="1" si="22"/>
        <v>T</v>
      </c>
      <c r="AV131" s="459">
        <f t="shared" si="23"/>
        <v>117</v>
      </c>
      <c r="AW131" s="259" t="str">
        <f t="shared" ca="1" si="20"/>
        <v>T117</v>
      </c>
      <c r="AX131" s="259">
        <f t="shared" si="2"/>
        <v>8</v>
      </c>
      <c r="AY131" s="259" t="str">
        <f t="shared" ca="1" si="19"/>
        <v>9. Ownership - Operating Costs</v>
      </c>
      <c r="AZ131" s="268" t="s">
        <v>1270</v>
      </c>
      <c r="BA131" s="259" t="s">
        <v>1279</v>
      </c>
      <c r="BB131" s="259">
        <f>$T$8</f>
        <v>2034</v>
      </c>
      <c r="BC131" s="259" t="str">
        <f t="shared" ca="1" si="21"/>
        <v>8_T117_Planned_outage_rate_2034</v>
      </c>
      <c r="BD131" s="259" t="s">
        <v>445</v>
      </c>
      <c r="BE131" s="259"/>
      <c r="BF131" s="268" t="s">
        <v>446</v>
      </c>
      <c r="BG131" s="268" t="s">
        <v>85</v>
      </c>
      <c r="BH131" s="268" t="s">
        <v>85</v>
      </c>
      <c r="BI131" s="268"/>
      <c r="BJ131" s="268"/>
      <c r="BK131" s="268"/>
      <c r="BL131" s="268"/>
    </row>
    <row r="132" spans="1:64" ht="13.5" hidden="1" thickBot="1">
      <c r="A132" s="124"/>
      <c r="B132" s="169"/>
      <c r="C132" s="235"/>
      <c r="D132" s="588"/>
      <c r="E132" s="588"/>
      <c r="F132" s="476"/>
      <c r="G132" s="476"/>
      <c r="H132" s="476"/>
      <c r="I132" s="476"/>
      <c r="J132" s="476"/>
      <c r="K132" s="476"/>
      <c r="L132" s="476"/>
      <c r="M132" s="476"/>
      <c r="N132" s="476"/>
      <c r="O132" s="476"/>
      <c r="P132" s="476"/>
      <c r="Q132" s="476"/>
      <c r="R132" s="476"/>
      <c r="S132" s="476"/>
      <c r="T132" s="476"/>
      <c r="U132" s="476"/>
      <c r="V132" s="476"/>
      <c r="W132" s="476"/>
      <c r="X132" s="476"/>
      <c r="Y132" s="476"/>
      <c r="Z132" s="476"/>
      <c r="AA132" s="476"/>
      <c r="AB132" s="476"/>
      <c r="AC132" s="476"/>
      <c r="AD132" s="476"/>
      <c r="AE132" s="477"/>
      <c r="AF132" s="477"/>
      <c r="AG132" s="477"/>
      <c r="AH132" s="477"/>
      <c r="AI132" s="477"/>
      <c r="AJ132" s="477"/>
      <c r="AK132" s="477"/>
      <c r="AL132" s="477"/>
      <c r="AM132" s="477"/>
      <c r="AN132" s="477"/>
      <c r="AO132" s="473"/>
      <c r="AP132" s="169"/>
      <c r="AQ132" s="84" t="s">
        <v>395</v>
      </c>
      <c r="AU132" s="459" t="str">
        <f t="shared" ca="1" si="22"/>
        <v>U</v>
      </c>
      <c r="AV132" s="459">
        <f t="shared" si="23"/>
        <v>117</v>
      </c>
      <c r="AW132" s="259" t="str">
        <f t="shared" ca="1" si="20"/>
        <v>U117</v>
      </c>
      <c r="AX132" s="259">
        <f t="shared" si="2"/>
        <v>8</v>
      </c>
      <c r="AY132" s="259" t="str">
        <f t="shared" ca="1" si="19"/>
        <v>9. Ownership - Operating Costs</v>
      </c>
      <c r="AZ132" s="268" t="s">
        <v>1270</v>
      </c>
      <c r="BA132" s="259" t="s">
        <v>1279</v>
      </c>
      <c r="BB132" s="259">
        <f>$U$8</f>
        <v>2035</v>
      </c>
      <c r="BC132" s="259" t="str">
        <f t="shared" ca="1" si="21"/>
        <v>8_U117_Planned_outage_rate_2035</v>
      </c>
      <c r="BD132" s="259" t="s">
        <v>445</v>
      </c>
      <c r="BE132" s="259"/>
      <c r="BF132" s="268" t="s">
        <v>446</v>
      </c>
      <c r="BG132" s="268" t="s">
        <v>85</v>
      </c>
      <c r="BH132" s="268" t="s">
        <v>85</v>
      </c>
      <c r="BI132" s="268"/>
      <c r="BJ132" s="268"/>
      <c r="BK132" s="268"/>
      <c r="BL132" s="268"/>
    </row>
    <row r="133" spans="1:64" ht="13.5" hidden="1" thickBot="1">
      <c r="A133" s="124"/>
      <c r="B133" s="169"/>
      <c r="C133" s="235"/>
      <c r="D133" s="588"/>
      <c r="E133" s="588"/>
      <c r="F133" s="476"/>
      <c r="G133" s="476"/>
      <c r="H133" s="476"/>
      <c r="I133" s="476"/>
      <c r="J133" s="476"/>
      <c r="K133" s="476"/>
      <c r="L133" s="476"/>
      <c r="M133" s="476"/>
      <c r="N133" s="476"/>
      <c r="O133" s="476"/>
      <c r="P133" s="476"/>
      <c r="Q133" s="476"/>
      <c r="R133" s="476"/>
      <c r="S133" s="476"/>
      <c r="T133" s="476"/>
      <c r="U133" s="476"/>
      <c r="V133" s="476"/>
      <c r="W133" s="476"/>
      <c r="X133" s="476"/>
      <c r="Y133" s="476"/>
      <c r="Z133" s="476"/>
      <c r="AA133" s="476"/>
      <c r="AB133" s="476"/>
      <c r="AC133" s="476"/>
      <c r="AD133" s="476"/>
      <c r="AE133" s="477"/>
      <c r="AF133" s="477"/>
      <c r="AG133" s="477"/>
      <c r="AH133" s="477"/>
      <c r="AI133" s="477"/>
      <c r="AJ133" s="477"/>
      <c r="AK133" s="477"/>
      <c r="AL133" s="477"/>
      <c r="AM133" s="477"/>
      <c r="AN133" s="477"/>
      <c r="AO133" s="473"/>
      <c r="AP133" s="169"/>
      <c r="AQ133" s="84" t="s">
        <v>395</v>
      </c>
      <c r="AU133" s="459" t="str">
        <f t="shared" ca="1" si="22"/>
        <v>V</v>
      </c>
      <c r="AV133" s="459">
        <f t="shared" si="23"/>
        <v>117</v>
      </c>
      <c r="AW133" s="259" t="str">
        <f t="shared" ca="1" si="20"/>
        <v>V117</v>
      </c>
      <c r="AX133" s="259">
        <f t="shared" si="2"/>
        <v>8</v>
      </c>
      <c r="AY133" s="259" t="str">
        <f t="shared" ca="1" si="19"/>
        <v>9. Ownership - Operating Costs</v>
      </c>
      <c r="AZ133" s="268" t="s">
        <v>1270</v>
      </c>
      <c r="BA133" s="259" t="s">
        <v>1279</v>
      </c>
      <c r="BB133" s="259">
        <f>$V$8</f>
        <v>2036</v>
      </c>
      <c r="BC133" s="259" t="str">
        <f t="shared" ca="1" si="21"/>
        <v>8_V117_Planned_outage_rate_2036</v>
      </c>
      <c r="BD133" s="259" t="s">
        <v>445</v>
      </c>
      <c r="BE133" s="259"/>
      <c r="BF133" s="268" t="s">
        <v>446</v>
      </c>
      <c r="BG133" s="268" t="s">
        <v>85</v>
      </c>
      <c r="BH133" s="268" t="s">
        <v>85</v>
      </c>
      <c r="BI133" s="268"/>
      <c r="BJ133" s="268"/>
      <c r="BK133" s="268"/>
      <c r="BL133" s="268"/>
    </row>
    <row r="134" spans="1:64" ht="13.5" hidden="1" thickBot="1">
      <c r="A134" s="124"/>
      <c r="B134" s="169"/>
      <c r="C134" s="235"/>
      <c r="D134" s="588"/>
      <c r="E134" s="588"/>
      <c r="F134" s="476"/>
      <c r="G134" s="476"/>
      <c r="H134" s="476"/>
      <c r="I134" s="476"/>
      <c r="J134" s="476"/>
      <c r="K134" s="476"/>
      <c r="L134" s="476"/>
      <c r="M134" s="476"/>
      <c r="N134" s="476"/>
      <c r="O134" s="476"/>
      <c r="P134" s="476"/>
      <c r="Q134" s="476"/>
      <c r="R134" s="476"/>
      <c r="S134" s="476"/>
      <c r="T134" s="476"/>
      <c r="U134" s="476"/>
      <c r="V134" s="476"/>
      <c r="W134" s="476"/>
      <c r="X134" s="476"/>
      <c r="Y134" s="476"/>
      <c r="Z134" s="476"/>
      <c r="AA134" s="476"/>
      <c r="AB134" s="476"/>
      <c r="AC134" s="476"/>
      <c r="AD134" s="476"/>
      <c r="AE134" s="477"/>
      <c r="AF134" s="477"/>
      <c r="AG134" s="477"/>
      <c r="AH134" s="477"/>
      <c r="AI134" s="477"/>
      <c r="AJ134" s="477"/>
      <c r="AK134" s="477"/>
      <c r="AL134" s="477"/>
      <c r="AM134" s="477"/>
      <c r="AN134" s="477"/>
      <c r="AO134" s="473"/>
      <c r="AP134" s="169"/>
      <c r="AQ134" s="84" t="s">
        <v>395</v>
      </c>
      <c r="AU134" s="459" t="str">
        <f t="shared" ca="1" si="22"/>
        <v>W</v>
      </c>
      <c r="AV134" s="459">
        <f t="shared" si="23"/>
        <v>117</v>
      </c>
      <c r="AW134" s="259" t="str">
        <f t="shared" ca="1" si="20"/>
        <v>W117</v>
      </c>
      <c r="AX134" s="259">
        <f t="shared" si="2"/>
        <v>8</v>
      </c>
      <c r="AY134" s="259" t="str">
        <f t="shared" ca="1" si="19"/>
        <v>9. Ownership - Operating Costs</v>
      </c>
      <c r="AZ134" s="268" t="s">
        <v>1270</v>
      </c>
      <c r="BA134" s="259" t="s">
        <v>1279</v>
      </c>
      <c r="BB134" s="259">
        <f>$W$8</f>
        <v>2037</v>
      </c>
      <c r="BC134" s="259" t="str">
        <f t="shared" ca="1" si="21"/>
        <v>8_W117_Planned_outage_rate_2037</v>
      </c>
      <c r="BD134" s="259" t="s">
        <v>445</v>
      </c>
      <c r="BE134" s="259"/>
      <c r="BF134" s="268" t="s">
        <v>446</v>
      </c>
      <c r="BG134" s="268" t="s">
        <v>85</v>
      </c>
      <c r="BH134" s="268" t="s">
        <v>85</v>
      </c>
      <c r="BI134" s="268"/>
      <c r="BJ134" s="268"/>
      <c r="BK134" s="268"/>
      <c r="BL134" s="268"/>
    </row>
    <row r="135" spans="1:64" ht="13.5" hidden="1" thickBot="1">
      <c r="A135" s="124"/>
      <c r="B135" s="169"/>
      <c r="C135" s="235"/>
      <c r="D135" s="588"/>
      <c r="E135" s="588"/>
      <c r="F135" s="476"/>
      <c r="G135" s="476"/>
      <c r="H135" s="476"/>
      <c r="I135" s="476"/>
      <c r="J135" s="476"/>
      <c r="K135" s="476"/>
      <c r="L135" s="476"/>
      <c r="M135" s="476"/>
      <c r="N135" s="476"/>
      <c r="O135" s="476"/>
      <c r="P135" s="476"/>
      <c r="Q135" s="476"/>
      <c r="R135" s="476"/>
      <c r="S135" s="476"/>
      <c r="T135" s="476"/>
      <c r="U135" s="476"/>
      <c r="V135" s="476"/>
      <c r="W135" s="476"/>
      <c r="X135" s="476"/>
      <c r="Y135" s="476"/>
      <c r="Z135" s="476"/>
      <c r="AA135" s="476"/>
      <c r="AB135" s="476"/>
      <c r="AC135" s="476"/>
      <c r="AD135" s="476"/>
      <c r="AE135" s="477"/>
      <c r="AF135" s="477"/>
      <c r="AG135" s="477"/>
      <c r="AH135" s="477"/>
      <c r="AI135" s="477"/>
      <c r="AJ135" s="477"/>
      <c r="AK135" s="477"/>
      <c r="AL135" s="477"/>
      <c r="AM135" s="477"/>
      <c r="AN135" s="477"/>
      <c r="AO135" s="473"/>
      <c r="AP135" s="169"/>
      <c r="AQ135" s="84" t="s">
        <v>395</v>
      </c>
      <c r="AU135" s="459" t="str">
        <f t="shared" ca="1" si="22"/>
        <v>X</v>
      </c>
      <c r="AV135" s="459">
        <f t="shared" si="23"/>
        <v>117</v>
      </c>
      <c r="AW135" s="259" t="str">
        <f t="shared" ca="1" si="20"/>
        <v>X117</v>
      </c>
      <c r="AX135" s="259">
        <f t="shared" si="2"/>
        <v>8</v>
      </c>
      <c r="AY135" s="259" t="str">
        <f t="shared" ca="1" si="19"/>
        <v>9. Ownership - Operating Costs</v>
      </c>
      <c r="AZ135" s="268" t="s">
        <v>1270</v>
      </c>
      <c r="BA135" s="259" t="s">
        <v>1279</v>
      </c>
      <c r="BB135" s="259">
        <f>$X$8</f>
        <v>2038</v>
      </c>
      <c r="BC135" s="259" t="str">
        <f t="shared" ca="1" si="21"/>
        <v>8_X117_Planned_outage_rate_2038</v>
      </c>
      <c r="BD135" s="259" t="s">
        <v>445</v>
      </c>
      <c r="BE135" s="259"/>
      <c r="BF135" s="268" t="s">
        <v>446</v>
      </c>
      <c r="BG135" s="268" t="s">
        <v>85</v>
      </c>
      <c r="BH135" s="268" t="s">
        <v>85</v>
      </c>
      <c r="BI135" s="268"/>
      <c r="BJ135" s="268"/>
      <c r="BK135" s="268"/>
      <c r="BL135" s="268"/>
    </row>
    <row r="136" spans="1:64" ht="13.5" hidden="1" thickBot="1">
      <c r="A136" s="124"/>
      <c r="B136" s="169"/>
      <c r="C136" s="235"/>
      <c r="D136" s="588"/>
      <c r="E136" s="588"/>
      <c r="F136" s="476"/>
      <c r="G136" s="476"/>
      <c r="H136" s="476"/>
      <c r="I136" s="476"/>
      <c r="J136" s="476"/>
      <c r="K136" s="476"/>
      <c r="L136" s="476"/>
      <c r="M136" s="476"/>
      <c r="N136" s="476"/>
      <c r="O136" s="476"/>
      <c r="P136" s="476"/>
      <c r="Q136" s="476"/>
      <c r="R136" s="476"/>
      <c r="S136" s="476"/>
      <c r="T136" s="476"/>
      <c r="U136" s="476"/>
      <c r="V136" s="476"/>
      <c r="W136" s="476"/>
      <c r="X136" s="476"/>
      <c r="Y136" s="476"/>
      <c r="Z136" s="476"/>
      <c r="AA136" s="476"/>
      <c r="AB136" s="476"/>
      <c r="AC136" s="476"/>
      <c r="AD136" s="476"/>
      <c r="AE136" s="477"/>
      <c r="AF136" s="477"/>
      <c r="AG136" s="477"/>
      <c r="AH136" s="477"/>
      <c r="AI136" s="477"/>
      <c r="AJ136" s="477"/>
      <c r="AK136" s="477"/>
      <c r="AL136" s="477"/>
      <c r="AM136" s="477"/>
      <c r="AN136" s="477"/>
      <c r="AO136" s="473"/>
      <c r="AP136" s="169"/>
      <c r="AQ136" s="84" t="s">
        <v>395</v>
      </c>
      <c r="AU136" s="459" t="str">
        <f t="shared" ca="1" si="22"/>
        <v>Y</v>
      </c>
      <c r="AV136" s="459">
        <f t="shared" si="23"/>
        <v>117</v>
      </c>
      <c r="AW136" s="259" t="str">
        <f t="shared" ca="1" si="20"/>
        <v>Y117</v>
      </c>
      <c r="AX136" s="259">
        <f t="shared" si="2"/>
        <v>8</v>
      </c>
      <c r="AY136" s="259" t="str">
        <f t="shared" ca="1" si="19"/>
        <v>9. Ownership - Operating Costs</v>
      </c>
      <c r="AZ136" s="268" t="s">
        <v>1270</v>
      </c>
      <c r="BA136" s="259" t="s">
        <v>1279</v>
      </c>
      <c r="BB136" s="259">
        <f>$Y$8</f>
        <v>2039</v>
      </c>
      <c r="BC136" s="259" t="str">
        <f t="shared" ca="1" si="21"/>
        <v>8_Y117_Planned_outage_rate_2039</v>
      </c>
      <c r="BD136" s="259" t="s">
        <v>445</v>
      </c>
      <c r="BE136" s="259"/>
      <c r="BF136" s="268" t="s">
        <v>446</v>
      </c>
      <c r="BG136" s="268" t="s">
        <v>85</v>
      </c>
      <c r="BH136" s="268" t="s">
        <v>85</v>
      </c>
      <c r="BI136" s="268"/>
      <c r="BJ136" s="268"/>
      <c r="BK136" s="268"/>
      <c r="BL136" s="268"/>
    </row>
    <row r="137" spans="1:64" ht="13.5" hidden="1" thickBot="1">
      <c r="A137" s="124"/>
      <c r="B137" s="169"/>
      <c r="C137" s="235"/>
      <c r="D137" s="588"/>
      <c r="E137" s="588"/>
      <c r="F137" s="476"/>
      <c r="G137" s="476"/>
      <c r="H137" s="476"/>
      <c r="I137" s="476"/>
      <c r="J137" s="476"/>
      <c r="K137" s="476"/>
      <c r="L137" s="476"/>
      <c r="M137" s="476"/>
      <c r="N137" s="476"/>
      <c r="O137" s="476"/>
      <c r="P137" s="476"/>
      <c r="Q137" s="476"/>
      <c r="R137" s="476"/>
      <c r="S137" s="476"/>
      <c r="T137" s="476"/>
      <c r="U137" s="476"/>
      <c r="V137" s="476"/>
      <c r="W137" s="476"/>
      <c r="X137" s="476"/>
      <c r="Y137" s="476"/>
      <c r="Z137" s="476"/>
      <c r="AA137" s="476"/>
      <c r="AB137" s="476"/>
      <c r="AC137" s="476"/>
      <c r="AD137" s="476"/>
      <c r="AE137" s="477"/>
      <c r="AF137" s="477"/>
      <c r="AG137" s="477"/>
      <c r="AH137" s="477"/>
      <c r="AI137" s="477"/>
      <c r="AJ137" s="477"/>
      <c r="AK137" s="477"/>
      <c r="AL137" s="477"/>
      <c r="AM137" s="477"/>
      <c r="AN137" s="477"/>
      <c r="AO137" s="473"/>
      <c r="AP137" s="169"/>
      <c r="AQ137" s="84" t="s">
        <v>395</v>
      </c>
      <c r="AU137" s="459" t="str">
        <f t="shared" ca="1" si="22"/>
        <v>Z</v>
      </c>
      <c r="AV137" s="459">
        <f t="shared" si="23"/>
        <v>117</v>
      </c>
      <c r="AW137" s="259" t="str">
        <f t="shared" ca="1" si="20"/>
        <v>Z117</v>
      </c>
      <c r="AX137" s="259">
        <f t="shared" si="2"/>
        <v>8</v>
      </c>
      <c r="AY137" s="259" t="str">
        <f t="shared" ca="1" si="19"/>
        <v>9. Ownership - Operating Costs</v>
      </c>
      <c r="AZ137" s="268" t="s">
        <v>1270</v>
      </c>
      <c r="BA137" s="259" t="s">
        <v>1279</v>
      </c>
      <c r="BB137" s="259">
        <f>$Z$8</f>
        <v>2040</v>
      </c>
      <c r="BC137" s="259" t="str">
        <f t="shared" ca="1" si="21"/>
        <v>8_Z117_Planned_outage_rate_2040</v>
      </c>
      <c r="BD137" s="259" t="s">
        <v>445</v>
      </c>
      <c r="BE137" s="259"/>
      <c r="BF137" s="268" t="s">
        <v>446</v>
      </c>
      <c r="BG137" s="268" t="s">
        <v>85</v>
      </c>
      <c r="BH137" s="268" t="s">
        <v>85</v>
      </c>
      <c r="BI137" s="268"/>
      <c r="BJ137" s="268"/>
      <c r="BK137" s="268"/>
      <c r="BL137" s="268"/>
    </row>
    <row r="138" spans="1:64" ht="13.5" hidden="1" thickBot="1">
      <c r="A138" s="124"/>
      <c r="B138" s="169"/>
      <c r="C138" s="235"/>
      <c r="D138" s="588"/>
      <c r="E138" s="588"/>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6"/>
      <c r="AD138" s="476"/>
      <c r="AE138" s="477"/>
      <c r="AF138" s="477"/>
      <c r="AG138" s="477"/>
      <c r="AH138" s="477"/>
      <c r="AI138" s="477"/>
      <c r="AJ138" s="477"/>
      <c r="AK138" s="477"/>
      <c r="AL138" s="477"/>
      <c r="AM138" s="477"/>
      <c r="AN138" s="477"/>
      <c r="AO138" s="473"/>
      <c r="AP138" s="169"/>
      <c r="AQ138" s="84" t="s">
        <v>395</v>
      </c>
      <c r="AU138" s="459" t="str">
        <f t="shared" ca="1" si="22"/>
        <v>AA</v>
      </c>
      <c r="AV138" s="459">
        <f t="shared" si="23"/>
        <v>117</v>
      </c>
      <c r="AW138" s="259" t="str">
        <f t="shared" ca="1" si="20"/>
        <v>AA117</v>
      </c>
      <c r="AX138" s="259">
        <f t="shared" si="2"/>
        <v>8</v>
      </c>
      <c r="AY138" s="259" t="str">
        <f t="shared" ca="1" si="19"/>
        <v>9. Ownership - Operating Costs</v>
      </c>
      <c r="AZ138" s="268" t="s">
        <v>1270</v>
      </c>
      <c r="BA138" s="259" t="s">
        <v>1279</v>
      </c>
      <c r="BB138" s="259">
        <f>$AA$8</f>
        <v>2041</v>
      </c>
      <c r="BC138" s="259" t="str">
        <f t="shared" ca="1" si="21"/>
        <v>8_AA117_Planned_outage_rate_2041</v>
      </c>
      <c r="BD138" s="259" t="s">
        <v>445</v>
      </c>
      <c r="BE138" s="259"/>
      <c r="BF138" s="268" t="s">
        <v>446</v>
      </c>
      <c r="BG138" s="268" t="s">
        <v>85</v>
      </c>
      <c r="BH138" s="268" t="s">
        <v>85</v>
      </c>
      <c r="BI138" s="268"/>
      <c r="BJ138" s="268"/>
      <c r="BK138" s="268"/>
      <c r="BL138" s="268"/>
    </row>
    <row r="139" spans="1:64" ht="13.5" hidden="1" thickBot="1">
      <c r="A139" s="124"/>
      <c r="B139" s="169"/>
      <c r="C139" s="235"/>
      <c r="D139" s="588"/>
      <c r="E139" s="588"/>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6"/>
      <c r="AD139" s="476"/>
      <c r="AE139" s="477"/>
      <c r="AF139" s="477"/>
      <c r="AG139" s="477"/>
      <c r="AH139" s="477"/>
      <c r="AI139" s="477"/>
      <c r="AJ139" s="477"/>
      <c r="AK139" s="477"/>
      <c r="AL139" s="477"/>
      <c r="AM139" s="477"/>
      <c r="AN139" s="477"/>
      <c r="AO139" s="473"/>
      <c r="AP139" s="169"/>
      <c r="AQ139" s="84" t="s">
        <v>395</v>
      </c>
      <c r="AU139" s="459" t="str">
        <f t="shared" ca="1" si="22"/>
        <v>AB</v>
      </c>
      <c r="AV139" s="459">
        <f t="shared" si="23"/>
        <v>117</v>
      </c>
      <c r="AW139" s="259" t="str">
        <f t="shared" ca="1" si="20"/>
        <v>AB117</v>
      </c>
      <c r="AX139" s="259">
        <f t="shared" si="2"/>
        <v>8</v>
      </c>
      <c r="AY139" s="259" t="str">
        <f t="shared" ca="1" si="19"/>
        <v>9. Ownership - Operating Costs</v>
      </c>
      <c r="AZ139" s="268" t="s">
        <v>1270</v>
      </c>
      <c r="BA139" s="259" t="s">
        <v>1279</v>
      </c>
      <c r="BB139" s="259">
        <f>$AB$8</f>
        <v>2042</v>
      </c>
      <c r="BC139" s="259" t="str">
        <f t="shared" ca="1" si="21"/>
        <v>8_AB117_Planned_outage_rate_2042</v>
      </c>
      <c r="BD139" s="259" t="s">
        <v>445</v>
      </c>
      <c r="BE139" s="259"/>
      <c r="BF139" s="268" t="s">
        <v>446</v>
      </c>
      <c r="BG139" s="268" t="s">
        <v>85</v>
      </c>
      <c r="BH139" s="268" t="s">
        <v>85</v>
      </c>
      <c r="BI139" s="268"/>
      <c r="BJ139" s="268"/>
      <c r="BK139" s="268"/>
      <c r="BL139" s="268"/>
    </row>
    <row r="140" spans="1:64" ht="13.5" hidden="1" thickBot="1">
      <c r="A140" s="124"/>
      <c r="B140" s="169"/>
      <c r="C140" s="235"/>
      <c r="D140" s="588"/>
      <c r="E140" s="588"/>
      <c r="F140" s="476"/>
      <c r="G140" s="476"/>
      <c r="H140" s="476"/>
      <c r="I140" s="476"/>
      <c r="J140" s="476"/>
      <c r="K140" s="476"/>
      <c r="L140" s="476"/>
      <c r="M140" s="476"/>
      <c r="N140" s="476"/>
      <c r="O140" s="476"/>
      <c r="P140" s="476"/>
      <c r="Q140" s="476"/>
      <c r="R140" s="476"/>
      <c r="S140" s="476"/>
      <c r="T140" s="476"/>
      <c r="U140" s="476"/>
      <c r="V140" s="476"/>
      <c r="W140" s="476"/>
      <c r="X140" s="476"/>
      <c r="Y140" s="476"/>
      <c r="Z140" s="476"/>
      <c r="AA140" s="476"/>
      <c r="AB140" s="476"/>
      <c r="AC140" s="476"/>
      <c r="AD140" s="476"/>
      <c r="AE140" s="477"/>
      <c r="AF140" s="477"/>
      <c r="AG140" s="477"/>
      <c r="AH140" s="477"/>
      <c r="AI140" s="477"/>
      <c r="AJ140" s="477"/>
      <c r="AK140" s="477"/>
      <c r="AL140" s="477"/>
      <c r="AM140" s="477"/>
      <c r="AN140" s="477"/>
      <c r="AO140" s="473"/>
      <c r="AP140" s="169"/>
      <c r="AQ140" s="84" t="s">
        <v>395</v>
      </c>
      <c r="AU140" s="459" t="str">
        <f t="shared" ca="1" si="22"/>
        <v>AC</v>
      </c>
      <c r="AV140" s="459">
        <f t="shared" si="23"/>
        <v>117</v>
      </c>
      <c r="AW140" s="259" t="str">
        <f t="shared" ca="1" si="20"/>
        <v>AC117</v>
      </c>
      <c r="AX140" s="259">
        <f t="shared" si="2"/>
        <v>8</v>
      </c>
      <c r="AY140" s="259" t="str">
        <f t="shared" ca="1" si="19"/>
        <v>9. Ownership - Operating Costs</v>
      </c>
      <c r="AZ140" s="268" t="s">
        <v>1270</v>
      </c>
      <c r="BA140" s="259" t="s">
        <v>1279</v>
      </c>
      <c r="BB140" s="259">
        <f>$AC$8</f>
        <v>2043</v>
      </c>
      <c r="BC140" s="259" t="str">
        <f t="shared" ca="1" si="21"/>
        <v>8_AC117_Planned_outage_rate_2043</v>
      </c>
      <c r="BD140" s="259" t="s">
        <v>445</v>
      </c>
      <c r="BE140" s="259"/>
      <c r="BF140" s="268" t="s">
        <v>446</v>
      </c>
      <c r="BG140" s="268" t="s">
        <v>85</v>
      </c>
      <c r="BH140" s="268" t="s">
        <v>85</v>
      </c>
      <c r="BI140" s="268"/>
      <c r="BJ140" s="268"/>
      <c r="BK140" s="268"/>
      <c r="BL140" s="268"/>
    </row>
    <row r="141" spans="1:64" ht="13.5" hidden="1" thickBot="1">
      <c r="A141" s="124"/>
      <c r="B141" s="169"/>
      <c r="C141" s="235"/>
      <c r="D141" s="588"/>
      <c r="E141" s="588"/>
      <c r="F141" s="476"/>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7"/>
      <c r="AF141" s="477"/>
      <c r="AG141" s="477"/>
      <c r="AH141" s="477"/>
      <c r="AI141" s="477"/>
      <c r="AJ141" s="477"/>
      <c r="AK141" s="477"/>
      <c r="AL141" s="477"/>
      <c r="AM141" s="477"/>
      <c r="AN141" s="477"/>
      <c r="AO141" s="473"/>
      <c r="AP141" s="169"/>
      <c r="AQ141" s="84" t="s">
        <v>395</v>
      </c>
      <c r="AU141" s="459" t="str">
        <f t="shared" ca="1" si="22"/>
        <v>AD</v>
      </c>
      <c r="AV141" s="459">
        <f t="shared" si="23"/>
        <v>117</v>
      </c>
      <c r="AW141" s="259" t="str">
        <f t="shared" ca="1" si="20"/>
        <v>AD117</v>
      </c>
      <c r="AX141" s="259">
        <f t="shared" si="2"/>
        <v>8</v>
      </c>
      <c r="AY141" s="259" t="str">
        <f t="shared" ca="1" si="19"/>
        <v>9. Ownership - Operating Costs</v>
      </c>
      <c r="AZ141" s="268" t="s">
        <v>1270</v>
      </c>
      <c r="BA141" s="259" t="s">
        <v>1279</v>
      </c>
      <c r="BB141" s="259">
        <f>$AD$8</f>
        <v>2044</v>
      </c>
      <c r="BC141" s="259" t="str">
        <f t="shared" ca="1" si="21"/>
        <v>8_AD117_Planned_outage_rate_2044</v>
      </c>
      <c r="BD141" s="259" t="s">
        <v>445</v>
      </c>
      <c r="BE141" s="259"/>
      <c r="BF141" s="268" t="s">
        <v>446</v>
      </c>
      <c r="BG141" s="268" t="s">
        <v>85</v>
      </c>
      <c r="BH141" s="268" t="s">
        <v>85</v>
      </c>
      <c r="BI141" s="268"/>
      <c r="BJ141" s="268"/>
      <c r="BK141" s="268"/>
      <c r="BL141" s="268"/>
    </row>
    <row r="142" spans="1:64" ht="13.5" hidden="1" thickBot="1">
      <c r="A142" s="124"/>
      <c r="B142" s="169"/>
      <c r="C142" s="235"/>
      <c r="D142" s="588"/>
      <c r="E142" s="588"/>
      <c r="F142" s="476"/>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7"/>
      <c r="AF142" s="477"/>
      <c r="AG142" s="477"/>
      <c r="AH142" s="477"/>
      <c r="AI142" s="477"/>
      <c r="AJ142" s="477"/>
      <c r="AK142" s="477"/>
      <c r="AL142" s="477"/>
      <c r="AM142" s="477"/>
      <c r="AN142" s="477"/>
      <c r="AO142" s="473"/>
      <c r="AP142" s="169"/>
      <c r="AQ142" s="84" t="s">
        <v>395</v>
      </c>
      <c r="AU142" s="459" t="str">
        <f t="shared" ca="1" si="22"/>
        <v>AE</v>
      </c>
      <c r="AV142" s="459">
        <f t="shared" si="23"/>
        <v>117</v>
      </c>
      <c r="AW142" s="259" t="str">
        <f t="shared" ca="1" si="20"/>
        <v>AE117</v>
      </c>
      <c r="AX142" s="259">
        <f t="shared" si="2"/>
        <v>8</v>
      </c>
      <c r="AY142" s="259" t="str">
        <f t="shared" ca="1" si="19"/>
        <v>9. Ownership - Operating Costs</v>
      </c>
      <c r="AZ142" s="268" t="s">
        <v>1270</v>
      </c>
      <c r="BA142" s="259" t="s">
        <v>1279</v>
      </c>
      <c r="BB142" s="259">
        <f>$AE$8</f>
        <v>2045</v>
      </c>
      <c r="BC142" s="259" t="str">
        <f t="shared" ca="1" si="21"/>
        <v>8_AE117_Planned_outage_rate_2045</v>
      </c>
      <c r="BD142" s="259" t="s">
        <v>445</v>
      </c>
      <c r="BE142" s="259"/>
      <c r="BF142" s="268" t="s">
        <v>446</v>
      </c>
      <c r="BG142" s="268" t="s">
        <v>85</v>
      </c>
      <c r="BH142" s="268" t="s">
        <v>85</v>
      </c>
      <c r="BI142" s="268"/>
      <c r="BJ142" s="268"/>
      <c r="BK142" s="268"/>
      <c r="BL142" s="268"/>
    </row>
    <row r="143" spans="1:64" ht="13.5" hidden="1" thickBot="1">
      <c r="A143" s="124"/>
      <c r="B143" s="169"/>
      <c r="C143" s="235"/>
      <c r="D143" s="588"/>
      <c r="E143" s="588"/>
      <c r="F143" s="476"/>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7"/>
      <c r="AF143" s="477"/>
      <c r="AG143" s="477"/>
      <c r="AH143" s="477"/>
      <c r="AI143" s="477"/>
      <c r="AJ143" s="477"/>
      <c r="AK143" s="477"/>
      <c r="AL143" s="477"/>
      <c r="AM143" s="477"/>
      <c r="AN143" s="477"/>
      <c r="AO143" s="473"/>
      <c r="AP143" s="169"/>
      <c r="AQ143" s="84" t="s">
        <v>395</v>
      </c>
      <c r="AU143" s="459" t="str">
        <f t="shared" ca="1" si="22"/>
        <v>AF</v>
      </c>
      <c r="AV143" s="459">
        <f t="shared" si="23"/>
        <v>117</v>
      </c>
      <c r="AW143" s="259" t="str">
        <f t="shared" ca="1" si="20"/>
        <v>AF117</v>
      </c>
      <c r="AX143" s="259">
        <f t="shared" si="2"/>
        <v>8</v>
      </c>
      <c r="AY143" s="259" t="str">
        <f t="shared" ca="1" si="19"/>
        <v>9. Ownership - Operating Costs</v>
      </c>
      <c r="AZ143" s="268" t="s">
        <v>1270</v>
      </c>
      <c r="BA143" s="259" t="s">
        <v>1279</v>
      </c>
      <c r="BB143" s="259">
        <f>$AF$8</f>
        <v>2046</v>
      </c>
      <c r="BC143" s="259" t="str">
        <f t="shared" ca="1" si="21"/>
        <v>8_AF117_Planned_outage_rate_2046</v>
      </c>
      <c r="BD143" s="259" t="s">
        <v>445</v>
      </c>
      <c r="BE143" s="259"/>
      <c r="BF143" s="268" t="s">
        <v>446</v>
      </c>
      <c r="BG143" s="268" t="s">
        <v>85</v>
      </c>
      <c r="BH143" s="268" t="s">
        <v>85</v>
      </c>
      <c r="BI143" s="268"/>
      <c r="BJ143" s="268"/>
      <c r="BK143" s="268"/>
      <c r="BL143" s="268"/>
    </row>
    <row r="144" spans="1:64" ht="13.5" hidden="1" thickBot="1">
      <c r="A144" s="124"/>
      <c r="B144" s="169"/>
      <c r="C144" s="235"/>
      <c r="D144" s="588"/>
      <c r="E144" s="588"/>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7"/>
      <c r="AF144" s="477"/>
      <c r="AG144" s="477"/>
      <c r="AH144" s="477"/>
      <c r="AI144" s="477"/>
      <c r="AJ144" s="477"/>
      <c r="AK144" s="477"/>
      <c r="AL144" s="477"/>
      <c r="AM144" s="477"/>
      <c r="AN144" s="477"/>
      <c r="AO144" s="473"/>
      <c r="AP144" s="169"/>
      <c r="AQ144" s="84" t="s">
        <v>395</v>
      </c>
      <c r="AU144" s="459" t="str">
        <f t="shared" ca="1" si="22"/>
        <v>AG</v>
      </c>
      <c r="AV144" s="459">
        <f t="shared" si="23"/>
        <v>117</v>
      </c>
      <c r="AW144" s="259" t="str">
        <f t="shared" ca="1" si="20"/>
        <v>AG117</v>
      </c>
      <c r="AX144" s="259">
        <f t="shared" si="2"/>
        <v>8</v>
      </c>
      <c r="AY144" s="259" t="str">
        <f t="shared" ca="1" si="19"/>
        <v>9. Ownership - Operating Costs</v>
      </c>
      <c r="AZ144" s="268" t="s">
        <v>1270</v>
      </c>
      <c r="BA144" s="259" t="s">
        <v>1279</v>
      </c>
      <c r="BB144" s="259">
        <f>$AG$8</f>
        <v>2047</v>
      </c>
      <c r="BC144" s="259" t="str">
        <f t="shared" ca="1" si="21"/>
        <v>8_AG117_Planned_outage_rate_2047</v>
      </c>
      <c r="BD144" s="259" t="s">
        <v>445</v>
      </c>
      <c r="BE144" s="259"/>
      <c r="BF144" s="268" t="s">
        <v>446</v>
      </c>
      <c r="BG144" s="268" t="s">
        <v>85</v>
      </c>
      <c r="BH144" s="268" t="s">
        <v>85</v>
      </c>
      <c r="BI144" s="268"/>
      <c r="BJ144" s="268"/>
      <c r="BK144" s="268"/>
      <c r="BL144" s="268"/>
    </row>
    <row r="145" spans="1:64" ht="13.5" hidden="1" thickBot="1">
      <c r="A145" s="124"/>
      <c r="B145" s="169"/>
      <c r="C145" s="235"/>
      <c r="D145" s="588"/>
      <c r="E145" s="588"/>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7"/>
      <c r="AF145" s="477"/>
      <c r="AG145" s="477"/>
      <c r="AH145" s="477"/>
      <c r="AI145" s="477"/>
      <c r="AJ145" s="477"/>
      <c r="AK145" s="477"/>
      <c r="AL145" s="477"/>
      <c r="AM145" s="477"/>
      <c r="AN145" s="477"/>
      <c r="AO145" s="473"/>
      <c r="AP145" s="169"/>
      <c r="AQ145" s="84" t="s">
        <v>395</v>
      </c>
      <c r="AU145" s="459" t="str">
        <f t="shared" ca="1" si="22"/>
        <v>AH</v>
      </c>
      <c r="AV145" s="459">
        <f t="shared" si="23"/>
        <v>117</v>
      </c>
      <c r="AW145" s="259" t="str">
        <f t="shared" ca="1" si="20"/>
        <v>AH117</v>
      </c>
      <c r="AX145" s="259">
        <f t="shared" si="2"/>
        <v>8</v>
      </c>
      <c r="AY145" s="259" t="str">
        <f t="shared" ca="1" si="19"/>
        <v>9. Ownership - Operating Costs</v>
      </c>
      <c r="AZ145" s="268" t="s">
        <v>1270</v>
      </c>
      <c r="BA145" s="259" t="s">
        <v>1279</v>
      </c>
      <c r="BB145" s="259">
        <f>$AH$8</f>
        <v>2048</v>
      </c>
      <c r="BC145" s="259" t="str">
        <f t="shared" ca="1" si="21"/>
        <v>8_AH117_Planned_outage_rate_2048</v>
      </c>
      <c r="BD145" s="259" t="s">
        <v>445</v>
      </c>
      <c r="BE145" s="259"/>
      <c r="BF145" s="268" t="s">
        <v>446</v>
      </c>
      <c r="BG145" s="268" t="s">
        <v>85</v>
      </c>
      <c r="BH145" s="268" t="s">
        <v>85</v>
      </c>
      <c r="BI145" s="268"/>
      <c r="BJ145" s="268"/>
      <c r="BK145" s="268"/>
      <c r="BL145" s="268"/>
    </row>
    <row r="146" spans="1:64" ht="13.5" hidden="1" thickBot="1">
      <c r="A146" s="124"/>
      <c r="B146" s="169"/>
      <c r="C146" s="235"/>
      <c r="D146" s="588"/>
      <c r="E146" s="588"/>
      <c r="F146" s="476"/>
      <c r="G146" s="476"/>
      <c r="H146" s="476"/>
      <c r="I146" s="476"/>
      <c r="J146" s="476"/>
      <c r="K146" s="476"/>
      <c r="L146" s="476"/>
      <c r="M146" s="476"/>
      <c r="N146" s="476"/>
      <c r="O146" s="476"/>
      <c r="P146" s="476"/>
      <c r="Q146" s="476"/>
      <c r="R146" s="476"/>
      <c r="S146" s="476"/>
      <c r="T146" s="476"/>
      <c r="U146" s="476"/>
      <c r="V146" s="476"/>
      <c r="W146" s="476"/>
      <c r="X146" s="476"/>
      <c r="Y146" s="476"/>
      <c r="Z146" s="476"/>
      <c r="AA146" s="476"/>
      <c r="AB146" s="476"/>
      <c r="AC146" s="476"/>
      <c r="AD146" s="476"/>
      <c r="AE146" s="477"/>
      <c r="AF146" s="477"/>
      <c r="AG146" s="477"/>
      <c r="AH146" s="477"/>
      <c r="AI146" s="477"/>
      <c r="AJ146" s="477"/>
      <c r="AK146" s="477"/>
      <c r="AL146" s="477"/>
      <c r="AM146" s="477"/>
      <c r="AN146" s="477"/>
      <c r="AO146" s="473"/>
      <c r="AP146" s="169"/>
      <c r="AQ146" s="84" t="s">
        <v>395</v>
      </c>
      <c r="AU146" s="459" t="str">
        <f t="shared" ca="1" si="22"/>
        <v>AI</v>
      </c>
      <c r="AV146" s="459">
        <f t="shared" si="23"/>
        <v>117</v>
      </c>
      <c r="AW146" s="259" t="str">
        <f t="shared" ca="1" si="20"/>
        <v>AI117</v>
      </c>
      <c r="AX146" s="259">
        <f t="shared" si="2"/>
        <v>8</v>
      </c>
      <c r="AY146" s="259" t="str">
        <f t="shared" ca="1" si="19"/>
        <v>9. Ownership - Operating Costs</v>
      </c>
      <c r="AZ146" s="268" t="s">
        <v>1270</v>
      </c>
      <c r="BA146" s="259" t="s">
        <v>1279</v>
      </c>
      <c r="BB146" s="259">
        <f>$AI$8</f>
        <v>2049</v>
      </c>
      <c r="BC146" s="259" t="str">
        <f t="shared" ca="1" si="21"/>
        <v>8_AI117_Planned_outage_rate_2049</v>
      </c>
      <c r="BD146" s="259" t="s">
        <v>445</v>
      </c>
      <c r="BE146" s="259"/>
      <c r="BF146" s="268" t="s">
        <v>446</v>
      </c>
      <c r="BG146" s="268" t="s">
        <v>85</v>
      </c>
      <c r="BH146" s="268" t="s">
        <v>85</v>
      </c>
      <c r="BI146" s="268"/>
      <c r="BJ146" s="268"/>
      <c r="BK146" s="268"/>
      <c r="BL146" s="268"/>
    </row>
    <row r="147" spans="1:64" ht="13.5" hidden="1" thickBot="1">
      <c r="A147" s="124"/>
      <c r="B147" s="169"/>
      <c r="C147" s="235"/>
      <c r="D147" s="588"/>
      <c r="E147" s="588"/>
      <c r="F147" s="476"/>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7"/>
      <c r="AF147" s="477"/>
      <c r="AG147" s="477"/>
      <c r="AH147" s="477"/>
      <c r="AI147" s="477"/>
      <c r="AJ147" s="477"/>
      <c r="AK147" s="477"/>
      <c r="AL147" s="477"/>
      <c r="AM147" s="477"/>
      <c r="AN147" s="477"/>
      <c r="AO147" s="473"/>
      <c r="AP147" s="169"/>
      <c r="AQ147" s="84" t="s">
        <v>395</v>
      </c>
      <c r="AU147" s="459" t="str">
        <f t="shared" ca="1" si="22"/>
        <v>AJ</v>
      </c>
      <c r="AV147" s="459">
        <f t="shared" si="23"/>
        <v>117</v>
      </c>
      <c r="AW147" s="259" t="str">
        <f t="shared" ca="1" si="20"/>
        <v>AJ117</v>
      </c>
      <c r="AX147" s="259">
        <f t="shared" si="2"/>
        <v>8</v>
      </c>
      <c r="AY147" s="259" t="str">
        <f t="shared" ca="1" si="19"/>
        <v>9. Ownership - Operating Costs</v>
      </c>
      <c r="AZ147" s="268" t="s">
        <v>1270</v>
      </c>
      <c r="BA147" s="259" t="s">
        <v>1279</v>
      </c>
      <c r="BB147" s="259">
        <f>$AJ$8</f>
        <v>2050</v>
      </c>
      <c r="BC147" s="259" t="str">
        <f t="shared" ca="1" si="21"/>
        <v>8_AJ117_Planned_outage_rate_2050</v>
      </c>
      <c r="BD147" s="259" t="s">
        <v>445</v>
      </c>
      <c r="BE147" s="259"/>
      <c r="BF147" s="268" t="s">
        <v>446</v>
      </c>
      <c r="BG147" s="268" t="s">
        <v>85</v>
      </c>
      <c r="BH147" s="268" t="s">
        <v>85</v>
      </c>
      <c r="BI147" s="268"/>
      <c r="BJ147" s="268"/>
      <c r="BK147" s="268"/>
      <c r="BL147" s="268"/>
    </row>
    <row r="148" spans="1:64" ht="13.5" hidden="1" thickBot="1">
      <c r="A148" s="124"/>
      <c r="B148" s="169"/>
      <c r="C148" s="235"/>
      <c r="D148" s="588"/>
      <c r="E148" s="588"/>
      <c r="F148" s="476"/>
      <c r="G148" s="476"/>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7"/>
      <c r="AF148" s="477"/>
      <c r="AG148" s="477"/>
      <c r="AH148" s="477"/>
      <c r="AI148" s="477"/>
      <c r="AJ148" s="477"/>
      <c r="AK148" s="477"/>
      <c r="AL148" s="477"/>
      <c r="AM148" s="477"/>
      <c r="AN148" s="477"/>
      <c r="AO148" s="473"/>
      <c r="AP148" s="169"/>
      <c r="AQ148" s="84" t="s">
        <v>395</v>
      </c>
      <c r="AU148" s="459" t="str">
        <f t="shared" ca="1" si="22"/>
        <v>AK</v>
      </c>
      <c r="AV148" s="459">
        <f t="shared" si="23"/>
        <v>117</v>
      </c>
      <c r="AW148" s="259" t="str">
        <f t="shared" ca="1" si="20"/>
        <v>AK117</v>
      </c>
      <c r="AX148" s="259">
        <f t="shared" si="2"/>
        <v>8</v>
      </c>
      <c r="AY148" s="259" t="str">
        <f t="shared" ca="1" si="19"/>
        <v>9. Ownership - Operating Costs</v>
      </c>
      <c r="AZ148" s="268" t="s">
        <v>1270</v>
      </c>
      <c r="BA148" s="259" t="s">
        <v>1279</v>
      </c>
      <c r="BB148" s="259">
        <f>$AK$8</f>
        <v>2051</v>
      </c>
      <c r="BC148" s="259" t="str">
        <f t="shared" ca="1" si="21"/>
        <v>8_AK117_Planned_outage_rate_2051</v>
      </c>
      <c r="BD148" s="259" t="s">
        <v>445</v>
      </c>
      <c r="BE148" s="259"/>
      <c r="BF148" s="268" t="s">
        <v>446</v>
      </c>
      <c r="BG148" s="268" t="s">
        <v>85</v>
      </c>
      <c r="BH148" s="268" t="s">
        <v>85</v>
      </c>
      <c r="BI148" s="268"/>
      <c r="BJ148" s="268"/>
      <c r="BK148" s="268"/>
      <c r="BL148" s="268"/>
    </row>
    <row r="149" spans="1:64" ht="13.5" hidden="1" thickBot="1">
      <c r="A149" s="124"/>
      <c r="B149" s="169"/>
      <c r="C149" s="235"/>
      <c r="D149" s="588"/>
      <c r="E149" s="588"/>
      <c r="F149" s="476"/>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7"/>
      <c r="AF149" s="477"/>
      <c r="AG149" s="477"/>
      <c r="AH149" s="477"/>
      <c r="AI149" s="477"/>
      <c r="AJ149" s="477"/>
      <c r="AK149" s="477"/>
      <c r="AL149" s="477"/>
      <c r="AM149" s="477"/>
      <c r="AN149" s="477"/>
      <c r="AO149" s="473"/>
      <c r="AP149" s="169"/>
      <c r="AQ149" s="84" t="s">
        <v>395</v>
      </c>
      <c r="AU149" s="459" t="str">
        <f t="shared" ca="1" si="22"/>
        <v>AL</v>
      </c>
      <c r="AV149" s="459">
        <f t="shared" si="23"/>
        <v>117</v>
      </c>
      <c r="AW149" s="259" t="str">
        <f t="shared" ca="1" si="20"/>
        <v>AL117</v>
      </c>
      <c r="AX149" s="259">
        <f t="shared" si="2"/>
        <v>8</v>
      </c>
      <c r="AY149" s="259" t="str">
        <f t="shared" ca="1" si="19"/>
        <v>9. Ownership - Operating Costs</v>
      </c>
      <c r="AZ149" s="268" t="s">
        <v>1270</v>
      </c>
      <c r="BA149" s="259" t="s">
        <v>1279</v>
      </c>
      <c r="BB149" s="259">
        <f>$AL$8</f>
        <v>2052</v>
      </c>
      <c r="BC149" s="259" t="str">
        <f t="shared" ca="1" si="21"/>
        <v>8_AL117_Planned_outage_rate_2052</v>
      </c>
      <c r="BD149" s="259" t="s">
        <v>445</v>
      </c>
      <c r="BE149" s="259"/>
      <c r="BF149" s="268" t="s">
        <v>446</v>
      </c>
      <c r="BG149" s="268" t="s">
        <v>85</v>
      </c>
      <c r="BH149" s="268" t="s">
        <v>85</v>
      </c>
      <c r="BI149" s="268"/>
      <c r="BJ149" s="268"/>
      <c r="BK149" s="268"/>
      <c r="BL149" s="268"/>
    </row>
    <row r="150" spans="1:64" ht="13.5" hidden="1" thickBot="1">
      <c r="A150" s="124"/>
      <c r="B150" s="169"/>
      <c r="C150" s="235"/>
      <c r="D150" s="588"/>
      <c r="E150" s="588"/>
      <c r="F150" s="476"/>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7"/>
      <c r="AF150" s="477"/>
      <c r="AG150" s="477"/>
      <c r="AH150" s="477"/>
      <c r="AI150" s="477"/>
      <c r="AJ150" s="477"/>
      <c r="AK150" s="477"/>
      <c r="AL150" s="477"/>
      <c r="AM150" s="477"/>
      <c r="AN150" s="477"/>
      <c r="AO150" s="473"/>
      <c r="AP150" s="169"/>
      <c r="AQ150" s="84" t="s">
        <v>395</v>
      </c>
      <c r="AU150" s="459" t="str">
        <f t="shared" ca="1" si="22"/>
        <v>AM</v>
      </c>
      <c r="AV150" s="459">
        <f t="shared" si="23"/>
        <v>117</v>
      </c>
      <c r="AW150" s="259" t="str">
        <f t="shared" ca="1" si="20"/>
        <v>AM117</v>
      </c>
      <c r="AX150" s="259">
        <f t="shared" si="2"/>
        <v>8</v>
      </c>
      <c r="AY150" s="259" t="str">
        <f t="shared" ca="1" si="19"/>
        <v>9. Ownership - Operating Costs</v>
      </c>
      <c r="AZ150" s="268" t="s">
        <v>1270</v>
      </c>
      <c r="BA150" s="259" t="s">
        <v>1279</v>
      </c>
      <c r="BB150" s="259">
        <f>$AM$8</f>
        <v>2053</v>
      </c>
      <c r="BC150" s="259" t="str">
        <f t="shared" ca="1" si="21"/>
        <v>8_AM117_Planned_outage_rate_2053</v>
      </c>
      <c r="BD150" s="259" t="s">
        <v>445</v>
      </c>
      <c r="BE150" s="259"/>
      <c r="BF150" s="268" t="s">
        <v>446</v>
      </c>
      <c r="BG150" s="268" t="s">
        <v>85</v>
      </c>
      <c r="BH150" s="268" t="s">
        <v>85</v>
      </c>
      <c r="BI150" s="268"/>
      <c r="BJ150" s="268"/>
      <c r="BK150" s="268"/>
      <c r="BL150" s="268"/>
    </row>
    <row r="151" spans="1:64" ht="13.5" hidden="1" thickBot="1">
      <c r="A151" s="124"/>
      <c r="B151" s="169"/>
      <c r="C151" s="235"/>
      <c r="D151" s="588"/>
      <c r="E151" s="588"/>
      <c r="F151" s="476"/>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7"/>
      <c r="AF151" s="477"/>
      <c r="AG151" s="477"/>
      <c r="AH151" s="477"/>
      <c r="AI151" s="477"/>
      <c r="AJ151" s="477"/>
      <c r="AK151" s="477"/>
      <c r="AL151" s="477"/>
      <c r="AM151" s="477"/>
      <c r="AN151" s="477"/>
      <c r="AO151" s="473"/>
      <c r="AP151" s="169"/>
      <c r="AQ151" s="84" t="s">
        <v>395</v>
      </c>
      <c r="AU151" s="459" t="str">
        <f t="shared" ca="1" si="22"/>
        <v>AN</v>
      </c>
      <c r="AV151" s="459">
        <f t="shared" si="23"/>
        <v>117</v>
      </c>
      <c r="AW151" s="259" t="str">
        <f t="shared" ca="1" si="20"/>
        <v>AN117</v>
      </c>
      <c r="AX151" s="259">
        <f t="shared" si="2"/>
        <v>8</v>
      </c>
      <c r="AY151" s="259" t="str">
        <f t="shared" ca="1" si="19"/>
        <v>9. Ownership - Operating Costs</v>
      </c>
      <c r="AZ151" s="268" t="s">
        <v>1270</v>
      </c>
      <c r="BA151" s="259" t="s">
        <v>1279</v>
      </c>
      <c r="BB151" s="259">
        <f>$AN$8</f>
        <v>2054</v>
      </c>
      <c r="BC151" s="259" t="str">
        <f t="shared" ca="1" si="21"/>
        <v>8_AN117_Planned_outage_rate_2054</v>
      </c>
      <c r="BD151" s="259" t="s">
        <v>445</v>
      </c>
      <c r="BE151" s="259"/>
      <c r="BF151" s="268" t="s">
        <v>446</v>
      </c>
      <c r="BG151" s="268" t="s">
        <v>85</v>
      </c>
      <c r="BH151" s="268" t="s">
        <v>85</v>
      </c>
      <c r="BI151" s="268"/>
      <c r="BJ151" s="268"/>
      <c r="BK151" s="268"/>
      <c r="BL151" s="268"/>
    </row>
    <row r="152" spans="1:64" ht="13.5" hidden="1" thickBot="1">
      <c r="A152" s="124"/>
      <c r="B152" s="169"/>
      <c r="C152" s="235"/>
      <c r="D152" s="588"/>
      <c r="E152" s="588"/>
      <c r="F152" s="476"/>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7"/>
      <c r="AF152" s="477"/>
      <c r="AG152" s="477"/>
      <c r="AH152" s="477"/>
      <c r="AI152" s="477"/>
      <c r="AJ152" s="477"/>
      <c r="AK152" s="477"/>
      <c r="AL152" s="477"/>
      <c r="AM152" s="477"/>
      <c r="AN152" s="477"/>
      <c r="AO152" s="473"/>
      <c r="AP152" s="169"/>
      <c r="AQ152" s="474" t="s">
        <v>395</v>
      </c>
      <c r="AR152" s="474"/>
      <c r="AS152" s="474"/>
      <c r="AT152" s="474"/>
      <c r="AU152" s="475" t="str">
        <f t="shared" ca="1" si="22"/>
        <v>AO</v>
      </c>
      <c r="AV152" s="475">
        <f t="shared" si="23"/>
        <v>117</v>
      </c>
      <c r="AW152" s="389" t="str">
        <f t="shared" ca="1" si="20"/>
        <v>AO117</v>
      </c>
      <c r="AX152" s="389">
        <f t="shared" si="2"/>
        <v>8</v>
      </c>
      <c r="AY152" s="389" t="str">
        <f t="shared" ca="1" si="19"/>
        <v>9. Ownership - Operating Costs</v>
      </c>
      <c r="AZ152" s="397" t="s">
        <v>1270</v>
      </c>
      <c r="BA152" s="389" t="s">
        <v>1279</v>
      </c>
      <c r="BB152" s="389" t="s">
        <v>1216</v>
      </c>
      <c r="BC152" s="389" t="str">
        <f t="shared" ca="1" si="21"/>
        <v>8_AO117_Planned_outage_rate_Additional_Info</v>
      </c>
      <c r="BD152" s="397" t="s">
        <v>223</v>
      </c>
      <c r="BE152" s="397">
        <v>100</v>
      </c>
      <c r="BF152" s="397"/>
      <c r="BG152" s="397" t="s">
        <v>85</v>
      </c>
      <c r="BH152" s="397" t="s">
        <v>85</v>
      </c>
      <c r="BI152" s="268"/>
      <c r="BJ152" s="268"/>
      <c r="BK152" s="268"/>
      <c r="BL152" s="268"/>
    </row>
    <row r="153" spans="1:64" ht="13.5" thickBot="1">
      <c r="A153" s="124">
        <f>+A117+1</f>
        <v>6</v>
      </c>
      <c r="B153" s="169"/>
      <c r="C153" s="235" t="s">
        <v>1280</v>
      </c>
      <c r="D153" s="588" t="s">
        <v>661</v>
      </c>
      <c r="E153" s="588"/>
      <c r="F153" s="448"/>
      <c r="G153" s="448"/>
      <c r="H153" s="448"/>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9"/>
      <c r="AF153" s="449"/>
      <c r="AG153" s="449"/>
      <c r="AH153" s="449"/>
      <c r="AI153" s="449"/>
      <c r="AJ153" s="449"/>
      <c r="AK153" s="449"/>
      <c r="AL153" s="449"/>
      <c r="AM153" s="449"/>
      <c r="AN153" s="449"/>
      <c r="AO153" s="336"/>
      <c r="AP153" s="169"/>
      <c r="AS153" s="84" t="s">
        <v>42</v>
      </c>
      <c r="AT153" s="84" t="str">
        <f ca="1">SUBSTITUTE(CELL("address",F153),"$","")</f>
        <v>F153</v>
      </c>
      <c r="AU153" s="350" t="str">
        <f ca="1">CHAR(CODE(AT153))</f>
        <v>F</v>
      </c>
      <c r="AV153" s="350">
        <f>ROW(AT153)</f>
        <v>153</v>
      </c>
      <c r="AW153" s="259" t="str">
        <f ca="1">CONCATENATE(AU153&amp;AV153)</f>
        <v>F153</v>
      </c>
      <c r="AX153" s="259">
        <f t="shared" si="2"/>
        <v>8</v>
      </c>
      <c r="AY153" s="259" t="str">
        <f t="shared" ref="AY153:AY188" ca="1" si="24">MID(CELL("filename",AX153),FIND("]",CELL("filename",AX153))+1,256)</f>
        <v>9. Ownership - Operating Costs</v>
      </c>
      <c r="AZ153" s="268" t="s">
        <v>1270</v>
      </c>
      <c r="BA153" s="259" t="s">
        <v>1281</v>
      </c>
      <c r="BB153" s="259">
        <f>$F$8</f>
        <v>2020</v>
      </c>
      <c r="BC153" s="259" t="str">
        <f ca="1">AX153&amp;"_"&amp;AW153&amp;"_"&amp;BA153&amp;"_"&amp;BB153</f>
        <v>8_F153_Annual_availability_factor_2020</v>
      </c>
      <c r="BD153" s="259" t="s">
        <v>445</v>
      </c>
      <c r="BE153" s="259"/>
      <c r="BF153" s="268" t="s">
        <v>446</v>
      </c>
      <c r="BG153" s="268" t="s">
        <v>85</v>
      </c>
      <c r="BH153" s="268" t="s">
        <v>85</v>
      </c>
      <c r="BI153" s="268"/>
      <c r="BJ153" s="268"/>
      <c r="BK153" s="268"/>
      <c r="BL153" s="268"/>
    </row>
    <row r="154" spans="1:64" ht="13.5" hidden="1" thickBot="1">
      <c r="A154" s="124"/>
      <c r="B154" s="169"/>
      <c r="C154" s="235"/>
      <c r="D154" s="588"/>
      <c r="E154" s="588"/>
      <c r="F154" s="476"/>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7"/>
      <c r="AF154" s="477"/>
      <c r="AG154" s="477"/>
      <c r="AH154" s="477"/>
      <c r="AI154" s="477"/>
      <c r="AJ154" s="477"/>
      <c r="AK154" s="477"/>
      <c r="AL154" s="477"/>
      <c r="AM154" s="477"/>
      <c r="AN154" s="477"/>
      <c r="AO154" s="473"/>
      <c r="AP154" s="169"/>
      <c r="AQ154" s="84" t="s">
        <v>395</v>
      </c>
      <c r="AU154" s="459" t="str">
        <f ca="1">IF(AU153="Z","AA",IF(LEN(AU153)=1,CHAR(CODE(AU153)+1),IF(RIGHT(AU153,1)="Z",CHAR(CODE(LEFT(AU153,1))+1),LEFT(AU153,1))&amp;CHAR(65+MOD(CODE(RIGHT(AU153,1))+1-65,26))))</f>
        <v>G</v>
      </c>
      <c r="AV154" s="459">
        <f>AV153</f>
        <v>153</v>
      </c>
      <c r="AW154" s="259" t="str">
        <f t="shared" ref="AW154:AW188" ca="1" si="25">CONCATENATE(AU154&amp;AV154)</f>
        <v>G153</v>
      </c>
      <c r="AX154" s="259">
        <f t="shared" si="2"/>
        <v>8</v>
      </c>
      <c r="AY154" s="259" t="str">
        <f t="shared" ca="1" si="24"/>
        <v>9. Ownership - Operating Costs</v>
      </c>
      <c r="AZ154" s="268" t="s">
        <v>1270</v>
      </c>
      <c r="BA154" s="259" t="s">
        <v>1281</v>
      </c>
      <c r="BB154" s="259">
        <f>$G$8</f>
        <v>2021</v>
      </c>
      <c r="BC154" s="259" t="str">
        <f t="shared" ref="BC154:BC188" ca="1" si="26">AX154&amp;"_"&amp;AW154&amp;"_"&amp;BA154&amp;"_"&amp;BB154</f>
        <v>8_G153_Annual_availability_factor_2021</v>
      </c>
      <c r="BD154" s="259" t="s">
        <v>445</v>
      </c>
      <c r="BE154" s="259"/>
      <c r="BF154" s="268" t="s">
        <v>446</v>
      </c>
      <c r="BG154" s="268" t="s">
        <v>85</v>
      </c>
      <c r="BH154" s="268" t="s">
        <v>85</v>
      </c>
      <c r="BI154" s="268"/>
      <c r="BJ154" s="268"/>
      <c r="BK154" s="268"/>
      <c r="BL154" s="268"/>
    </row>
    <row r="155" spans="1:64" ht="13.5" hidden="1" thickBot="1">
      <c r="A155" s="124"/>
      <c r="B155" s="169"/>
      <c r="C155" s="235"/>
      <c r="D155" s="588"/>
      <c r="E155" s="588"/>
      <c r="F155" s="476"/>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7"/>
      <c r="AF155" s="477"/>
      <c r="AG155" s="477"/>
      <c r="AH155" s="477"/>
      <c r="AI155" s="477"/>
      <c r="AJ155" s="477"/>
      <c r="AK155" s="477"/>
      <c r="AL155" s="477"/>
      <c r="AM155" s="477"/>
      <c r="AN155" s="477"/>
      <c r="AO155" s="473"/>
      <c r="AP155" s="169"/>
      <c r="AQ155" s="84" t="s">
        <v>395</v>
      </c>
      <c r="AU155" s="459" t="str">
        <f t="shared" ref="AU155:AU188" ca="1" si="27">IF(AU154="Z","AA",IF(LEN(AU154)=1,CHAR(CODE(AU154)+1),IF(RIGHT(AU154,1)="Z",CHAR(CODE(LEFT(AU154,1))+1),LEFT(AU154,1))&amp;CHAR(65+MOD(CODE(RIGHT(AU154,1))+1-65,26))))</f>
        <v>H</v>
      </c>
      <c r="AV155" s="459">
        <f t="shared" ref="AV155:AV188" si="28">AV154</f>
        <v>153</v>
      </c>
      <c r="AW155" s="259" t="str">
        <f t="shared" ca="1" si="25"/>
        <v>H153</v>
      </c>
      <c r="AX155" s="259">
        <f t="shared" si="2"/>
        <v>8</v>
      </c>
      <c r="AY155" s="259" t="str">
        <f t="shared" ca="1" si="24"/>
        <v>9. Ownership - Operating Costs</v>
      </c>
      <c r="AZ155" s="268" t="s">
        <v>1270</v>
      </c>
      <c r="BA155" s="259" t="s">
        <v>1281</v>
      </c>
      <c r="BB155" s="259">
        <f>$H$8</f>
        <v>2022</v>
      </c>
      <c r="BC155" s="259" t="str">
        <f t="shared" ca="1" si="26"/>
        <v>8_H153_Annual_availability_factor_2022</v>
      </c>
      <c r="BD155" s="259" t="s">
        <v>445</v>
      </c>
      <c r="BE155" s="259"/>
      <c r="BF155" s="268" t="s">
        <v>446</v>
      </c>
      <c r="BG155" s="268" t="s">
        <v>85</v>
      </c>
      <c r="BH155" s="268" t="s">
        <v>85</v>
      </c>
      <c r="BI155" s="268"/>
      <c r="BJ155" s="268"/>
      <c r="BK155" s="268"/>
      <c r="BL155" s="268"/>
    </row>
    <row r="156" spans="1:64" ht="13.5" hidden="1" thickBot="1">
      <c r="A156" s="124"/>
      <c r="B156" s="169"/>
      <c r="C156" s="235"/>
      <c r="D156" s="588"/>
      <c r="E156" s="588"/>
      <c r="F156" s="476"/>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7"/>
      <c r="AF156" s="477"/>
      <c r="AG156" s="477"/>
      <c r="AH156" s="477"/>
      <c r="AI156" s="477"/>
      <c r="AJ156" s="477"/>
      <c r="AK156" s="477"/>
      <c r="AL156" s="477"/>
      <c r="AM156" s="477"/>
      <c r="AN156" s="477"/>
      <c r="AO156" s="473"/>
      <c r="AP156" s="169"/>
      <c r="AQ156" s="84" t="s">
        <v>395</v>
      </c>
      <c r="AU156" s="459" t="str">
        <f t="shared" ca="1" si="27"/>
        <v>I</v>
      </c>
      <c r="AV156" s="459">
        <f t="shared" si="28"/>
        <v>153</v>
      </c>
      <c r="AW156" s="259" t="str">
        <f t="shared" ca="1" si="25"/>
        <v>I153</v>
      </c>
      <c r="AX156" s="259">
        <f t="shared" si="2"/>
        <v>8</v>
      </c>
      <c r="AY156" s="259" t="str">
        <f t="shared" ca="1" si="24"/>
        <v>9. Ownership - Operating Costs</v>
      </c>
      <c r="AZ156" s="268" t="s">
        <v>1270</v>
      </c>
      <c r="BA156" s="259" t="s">
        <v>1281</v>
      </c>
      <c r="BB156" s="259">
        <f>$I$8</f>
        <v>2023</v>
      </c>
      <c r="BC156" s="259" t="str">
        <f t="shared" ca="1" si="26"/>
        <v>8_I153_Annual_availability_factor_2023</v>
      </c>
      <c r="BD156" s="259" t="s">
        <v>445</v>
      </c>
      <c r="BE156" s="259"/>
      <c r="BF156" s="268" t="s">
        <v>446</v>
      </c>
      <c r="BG156" s="268" t="s">
        <v>85</v>
      </c>
      <c r="BH156" s="268" t="s">
        <v>85</v>
      </c>
      <c r="BI156" s="268"/>
      <c r="BJ156" s="268"/>
      <c r="BK156" s="268"/>
      <c r="BL156" s="268"/>
    </row>
    <row r="157" spans="1:64" ht="13.5" hidden="1" thickBot="1">
      <c r="A157" s="124"/>
      <c r="B157" s="169"/>
      <c r="C157" s="235"/>
      <c r="D157" s="588"/>
      <c r="E157" s="588"/>
      <c r="F157" s="476"/>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7"/>
      <c r="AF157" s="477"/>
      <c r="AG157" s="477"/>
      <c r="AH157" s="477"/>
      <c r="AI157" s="477"/>
      <c r="AJ157" s="477"/>
      <c r="AK157" s="477"/>
      <c r="AL157" s="477"/>
      <c r="AM157" s="477"/>
      <c r="AN157" s="477"/>
      <c r="AO157" s="473"/>
      <c r="AP157" s="169"/>
      <c r="AQ157" s="84" t="s">
        <v>395</v>
      </c>
      <c r="AU157" s="459" t="str">
        <f t="shared" ca="1" si="27"/>
        <v>J</v>
      </c>
      <c r="AV157" s="459">
        <f t="shared" si="28"/>
        <v>153</v>
      </c>
      <c r="AW157" s="259" t="str">
        <f t="shared" ca="1" si="25"/>
        <v>J153</v>
      </c>
      <c r="AX157" s="259">
        <f t="shared" si="2"/>
        <v>8</v>
      </c>
      <c r="AY157" s="259" t="str">
        <f t="shared" ca="1" si="24"/>
        <v>9. Ownership - Operating Costs</v>
      </c>
      <c r="AZ157" s="268" t="s">
        <v>1270</v>
      </c>
      <c r="BA157" s="259" t="s">
        <v>1281</v>
      </c>
      <c r="BB157" s="259">
        <f>$J$8</f>
        <v>2024</v>
      </c>
      <c r="BC157" s="259" t="str">
        <f t="shared" ca="1" si="26"/>
        <v>8_J153_Annual_availability_factor_2024</v>
      </c>
      <c r="BD157" s="259" t="s">
        <v>445</v>
      </c>
      <c r="BE157" s="259"/>
      <c r="BF157" s="268" t="s">
        <v>446</v>
      </c>
      <c r="BG157" s="268" t="s">
        <v>85</v>
      </c>
      <c r="BH157" s="268" t="s">
        <v>85</v>
      </c>
      <c r="BI157" s="268"/>
      <c r="BJ157" s="268"/>
      <c r="BK157" s="268"/>
      <c r="BL157" s="268"/>
    </row>
    <row r="158" spans="1:64" ht="13.5" hidden="1" thickBot="1">
      <c r="A158" s="124"/>
      <c r="B158" s="169"/>
      <c r="C158" s="235"/>
      <c r="D158" s="588"/>
      <c r="E158" s="588"/>
      <c r="F158" s="476"/>
      <c r="G158" s="476"/>
      <c r="H158" s="476"/>
      <c r="I158" s="476"/>
      <c r="J158" s="476"/>
      <c r="K158" s="476"/>
      <c r="L158" s="476"/>
      <c r="M158" s="476"/>
      <c r="N158" s="476"/>
      <c r="O158" s="476"/>
      <c r="P158" s="476"/>
      <c r="Q158" s="476"/>
      <c r="R158" s="476"/>
      <c r="S158" s="476"/>
      <c r="T158" s="476"/>
      <c r="U158" s="476"/>
      <c r="V158" s="476"/>
      <c r="W158" s="476"/>
      <c r="X158" s="476"/>
      <c r="Y158" s="476"/>
      <c r="Z158" s="476"/>
      <c r="AA158" s="476"/>
      <c r="AB158" s="476"/>
      <c r="AC158" s="476"/>
      <c r="AD158" s="476"/>
      <c r="AE158" s="477"/>
      <c r="AF158" s="477"/>
      <c r="AG158" s="477"/>
      <c r="AH158" s="477"/>
      <c r="AI158" s="477"/>
      <c r="AJ158" s="477"/>
      <c r="AK158" s="477"/>
      <c r="AL158" s="477"/>
      <c r="AM158" s="477"/>
      <c r="AN158" s="477"/>
      <c r="AO158" s="473"/>
      <c r="AP158" s="169"/>
      <c r="AQ158" s="84" t="s">
        <v>395</v>
      </c>
      <c r="AU158" s="459" t="str">
        <f t="shared" ca="1" si="27"/>
        <v>K</v>
      </c>
      <c r="AV158" s="459">
        <f t="shared" si="28"/>
        <v>153</v>
      </c>
      <c r="AW158" s="259" t="str">
        <f t="shared" ca="1" si="25"/>
        <v>K153</v>
      </c>
      <c r="AX158" s="259">
        <f t="shared" si="2"/>
        <v>8</v>
      </c>
      <c r="AY158" s="259" t="str">
        <f t="shared" ca="1" si="24"/>
        <v>9. Ownership - Operating Costs</v>
      </c>
      <c r="AZ158" s="268" t="s">
        <v>1270</v>
      </c>
      <c r="BA158" s="259" t="s">
        <v>1281</v>
      </c>
      <c r="BB158" s="259">
        <f>$K$8</f>
        <v>2025</v>
      </c>
      <c r="BC158" s="259" t="str">
        <f t="shared" ca="1" si="26"/>
        <v>8_K153_Annual_availability_factor_2025</v>
      </c>
      <c r="BD158" s="259" t="s">
        <v>445</v>
      </c>
      <c r="BE158" s="259"/>
      <c r="BF158" s="268" t="s">
        <v>446</v>
      </c>
      <c r="BG158" s="268" t="s">
        <v>85</v>
      </c>
      <c r="BH158" s="268" t="s">
        <v>85</v>
      </c>
      <c r="BI158" s="268"/>
      <c r="BJ158" s="268"/>
      <c r="BK158" s="268"/>
      <c r="BL158" s="268"/>
    </row>
    <row r="159" spans="1:64" ht="13.5" hidden="1" thickBot="1">
      <c r="A159" s="124"/>
      <c r="B159" s="169"/>
      <c r="C159" s="235"/>
      <c r="D159" s="588"/>
      <c r="E159" s="588"/>
      <c r="F159" s="476"/>
      <c r="G159" s="476"/>
      <c r="H159" s="476"/>
      <c r="I159" s="476"/>
      <c r="J159" s="476"/>
      <c r="K159" s="476"/>
      <c r="L159" s="476"/>
      <c r="M159" s="476"/>
      <c r="N159" s="476"/>
      <c r="O159" s="476"/>
      <c r="P159" s="476"/>
      <c r="Q159" s="476"/>
      <c r="R159" s="476"/>
      <c r="S159" s="476"/>
      <c r="T159" s="476"/>
      <c r="U159" s="476"/>
      <c r="V159" s="476"/>
      <c r="W159" s="476"/>
      <c r="X159" s="476"/>
      <c r="Y159" s="476"/>
      <c r="Z159" s="476"/>
      <c r="AA159" s="476"/>
      <c r="AB159" s="476"/>
      <c r="AC159" s="476"/>
      <c r="AD159" s="476"/>
      <c r="AE159" s="477"/>
      <c r="AF159" s="477"/>
      <c r="AG159" s="477"/>
      <c r="AH159" s="477"/>
      <c r="AI159" s="477"/>
      <c r="AJ159" s="477"/>
      <c r="AK159" s="477"/>
      <c r="AL159" s="477"/>
      <c r="AM159" s="477"/>
      <c r="AN159" s="477"/>
      <c r="AO159" s="473"/>
      <c r="AP159" s="169"/>
      <c r="AQ159" s="84" t="s">
        <v>395</v>
      </c>
      <c r="AU159" s="459" t="str">
        <f t="shared" ca="1" si="27"/>
        <v>L</v>
      </c>
      <c r="AV159" s="459">
        <f t="shared" si="28"/>
        <v>153</v>
      </c>
      <c r="AW159" s="259" t="str">
        <f t="shared" ca="1" si="25"/>
        <v>L153</v>
      </c>
      <c r="AX159" s="259">
        <f t="shared" si="2"/>
        <v>8</v>
      </c>
      <c r="AY159" s="259" t="str">
        <f t="shared" ca="1" si="24"/>
        <v>9. Ownership - Operating Costs</v>
      </c>
      <c r="AZ159" s="268" t="s">
        <v>1270</v>
      </c>
      <c r="BA159" s="259" t="s">
        <v>1281</v>
      </c>
      <c r="BB159" s="259">
        <f>$L$8</f>
        <v>2026</v>
      </c>
      <c r="BC159" s="259" t="str">
        <f t="shared" ca="1" si="26"/>
        <v>8_L153_Annual_availability_factor_2026</v>
      </c>
      <c r="BD159" s="259" t="s">
        <v>445</v>
      </c>
      <c r="BE159" s="259"/>
      <c r="BF159" s="268" t="s">
        <v>446</v>
      </c>
      <c r="BG159" s="268" t="s">
        <v>85</v>
      </c>
      <c r="BH159" s="268" t="s">
        <v>85</v>
      </c>
      <c r="BI159" s="268"/>
      <c r="BJ159" s="268"/>
      <c r="BK159" s="268"/>
      <c r="BL159" s="268"/>
    </row>
    <row r="160" spans="1:64" ht="13.5" hidden="1" thickBot="1">
      <c r="A160" s="124"/>
      <c r="B160" s="169"/>
      <c r="C160" s="235"/>
      <c r="D160" s="588"/>
      <c r="E160" s="588"/>
      <c r="F160" s="476"/>
      <c r="G160" s="476"/>
      <c r="H160" s="476"/>
      <c r="I160" s="476"/>
      <c r="J160" s="476"/>
      <c r="K160" s="476"/>
      <c r="L160" s="476"/>
      <c r="M160" s="476"/>
      <c r="N160" s="476"/>
      <c r="O160" s="476"/>
      <c r="P160" s="476"/>
      <c r="Q160" s="476"/>
      <c r="R160" s="476"/>
      <c r="S160" s="476"/>
      <c r="T160" s="476"/>
      <c r="U160" s="476"/>
      <c r="V160" s="476"/>
      <c r="W160" s="476"/>
      <c r="X160" s="476"/>
      <c r="Y160" s="476"/>
      <c r="Z160" s="476"/>
      <c r="AA160" s="476"/>
      <c r="AB160" s="476"/>
      <c r="AC160" s="476"/>
      <c r="AD160" s="476"/>
      <c r="AE160" s="477"/>
      <c r="AF160" s="477"/>
      <c r="AG160" s="477"/>
      <c r="AH160" s="477"/>
      <c r="AI160" s="477"/>
      <c r="AJ160" s="477"/>
      <c r="AK160" s="477"/>
      <c r="AL160" s="477"/>
      <c r="AM160" s="477"/>
      <c r="AN160" s="477"/>
      <c r="AO160" s="473"/>
      <c r="AP160" s="169"/>
      <c r="AQ160" s="84" t="s">
        <v>395</v>
      </c>
      <c r="AU160" s="459" t="str">
        <f t="shared" ca="1" si="27"/>
        <v>M</v>
      </c>
      <c r="AV160" s="459">
        <f t="shared" si="28"/>
        <v>153</v>
      </c>
      <c r="AW160" s="259" t="str">
        <f t="shared" ca="1" si="25"/>
        <v>M153</v>
      </c>
      <c r="AX160" s="259">
        <f t="shared" si="2"/>
        <v>8</v>
      </c>
      <c r="AY160" s="259" t="str">
        <f t="shared" ca="1" si="24"/>
        <v>9. Ownership - Operating Costs</v>
      </c>
      <c r="AZ160" s="268" t="s">
        <v>1270</v>
      </c>
      <c r="BA160" s="259" t="s">
        <v>1281</v>
      </c>
      <c r="BB160" s="259">
        <f>$M$8</f>
        <v>2027</v>
      </c>
      <c r="BC160" s="259" t="str">
        <f t="shared" ca="1" si="26"/>
        <v>8_M153_Annual_availability_factor_2027</v>
      </c>
      <c r="BD160" s="259" t="s">
        <v>445</v>
      </c>
      <c r="BE160" s="259"/>
      <c r="BF160" s="268" t="s">
        <v>446</v>
      </c>
      <c r="BG160" s="268" t="s">
        <v>85</v>
      </c>
      <c r="BH160" s="268" t="s">
        <v>85</v>
      </c>
      <c r="BI160" s="268"/>
      <c r="BJ160" s="268"/>
      <c r="BK160" s="268"/>
      <c r="BL160" s="268"/>
    </row>
    <row r="161" spans="1:64" ht="13.5" hidden="1" thickBot="1">
      <c r="A161" s="124"/>
      <c r="B161" s="169"/>
      <c r="C161" s="235"/>
      <c r="D161" s="588"/>
      <c r="E161" s="588"/>
      <c r="F161" s="476"/>
      <c r="G161" s="476"/>
      <c r="H161" s="476"/>
      <c r="I161" s="476"/>
      <c r="J161" s="476"/>
      <c r="K161" s="476"/>
      <c r="L161" s="476"/>
      <c r="M161" s="476"/>
      <c r="N161" s="476"/>
      <c r="O161" s="476"/>
      <c r="P161" s="476"/>
      <c r="Q161" s="476"/>
      <c r="R161" s="476"/>
      <c r="S161" s="476"/>
      <c r="T161" s="476"/>
      <c r="U161" s="476"/>
      <c r="V161" s="476"/>
      <c r="W161" s="476"/>
      <c r="X161" s="476"/>
      <c r="Y161" s="476"/>
      <c r="Z161" s="476"/>
      <c r="AA161" s="476"/>
      <c r="AB161" s="476"/>
      <c r="AC161" s="476"/>
      <c r="AD161" s="476"/>
      <c r="AE161" s="477"/>
      <c r="AF161" s="477"/>
      <c r="AG161" s="477"/>
      <c r="AH161" s="477"/>
      <c r="AI161" s="477"/>
      <c r="AJ161" s="477"/>
      <c r="AK161" s="477"/>
      <c r="AL161" s="477"/>
      <c r="AM161" s="477"/>
      <c r="AN161" s="477"/>
      <c r="AO161" s="473"/>
      <c r="AP161" s="169"/>
      <c r="AQ161" s="84" t="s">
        <v>395</v>
      </c>
      <c r="AU161" s="459" t="str">
        <f t="shared" ca="1" si="27"/>
        <v>N</v>
      </c>
      <c r="AV161" s="459">
        <f t="shared" si="28"/>
        <v>153</v>
      </c>
      <c r="AW161" s="259" t="str">
        <f t="shared" ca="1" si="25"/>
        <v>N153</v>
      </c>
      <c r="AX161" s="259">
        <f t="shared" si="2"/>
        <v>8</v>
      </c>
      <c r="AY161" s="259" t="str">
        <f t="shared" ca="1" si="24"/>
        <v>9. Ownership - Operating Costs</v>
      </c>
      <c r="AZ161" s="268" t="s">
        <v>1270</v>
      </c>
      <c r="BA161" s="259" t="s">
        <v>1281</v>
      </c>
      <c r="BB161" s="259">
        <f>$N$8</f>
        <v>2028</v>
      </c>
      <c r="BC161" s="259" t="str">
        <f t="shared" ca="1" si="26"/>
        <v>8_N153_Annual_availability_factor_2028</v>
      </c>
      <c r="BD161" s="259" t="s">
        <v>445</v>
      </c>
      <c r="BE161" s="259"/>
      <c r="BF161" s="268" t="s">
        <v>446</v>
      </c>
      <c r="BG161" s="268" t="s">
        <v>85</v>
      </c>
      <c r="BH161" s="268" t="s">
        <v>85</v>
      </c>
      <c r="BI161" s="268"/>
      <c r="BJ161" s="268"/>
      <c r="BK161" s="268"/>
      <c r="BL161" s="268"/>
    </row>
    <row r="162" spans="1:64" ht="13.5" hidden="1" thickBot="1">
      <c r="A162" s="124"/>
      <c r="B162" s="169"/>
      <c r="C162" s="235"/>
      <c r="D162" s="588"/>
      <c r="E162" s="588"/>
      <c r="F162" s="476"/>
      <c r="G162" s="476"/>
      <c r="H162" s="476"/>
      <c r="I162" s="476"/>
      <c r="J162" s="476"/>
      <c r="K162" s="476"/>
      <c r="L162" s="476"/>
      <c r="M162" s="476"/>
      <c r="N162" s="476"/>
      <c r="O162" s="476"/>
      <c r="P162" s="476"/>
      <c r="Q162" s="476"/>
      <c r="R162" s="476"/>
      <c r="S162" s="476"/>
      <c r="T162" s="476"/>
      <c r="U162" s="476"/>
      <c r="V162" s="476"/>
      <c r="W162" s="476"/>
      <c r="X162" s="476"/>
      <c r="Y162" s="476"/>
      <c r="Z162" s="476"/>
      <c r="AA162" s="476"/>
      <c r="AB162" s="476"/>
      <c r="AC162" s="476"/>
      <c r="AD162" s="476"/>
      <c r="AE162" s="477"/>
      <c r="AF162" s="477"/>
      <c r="AG162" s="477"/>
      <c r="AH162" s="477"/>
      <c r="AI162" s="477"/>
      <c r="AJ162" s="477"/>
      <c r="AK162" s="477"/>
      <c r="AL162" s="477"/>
      <c r="AM162" s="477"/>
      <c r="AN162" s="477"/>
      <c r="AO162" s="473"/>
      <c r="AP162" s="169"/>
      <c r="AQ162" s="84" t="s">
        <v>395</v>
      </c>
      <c r="AU162" s="459" t="str">
        <f t="shared" ca="1" si="27"/>
        <v>O</v>
      </c>
      <c r="AV162" s="459">
        <f t="shared" si="28"/>
        <v>153</v>
      </c>
      <c r="AW162" s="259" t="str">
        <f t="shared" ca="1" si="25"/>
        <v>O153</v>
      </c>
      <c r="AX162" s="259">
        <f t="shared" si="2"/>
        <v>8</v>
      </c>
      <c r="AY162" s="259" t="str">
        <f t="shared" ca="1" si="24"/>
        <v>9. Ownership - Operating Costs</v>
      </c>
      <c r="AZ162" s="268" t="s">
        <v>1270</v>
      </c>
      <c r="BA162" s="259" t="s">
        <v>1281</v>
      </c>
      <c r="BB162" s="259">
        <f>$O$8</f>
        <v>2029</v>
      </c>
      <c r="BC162" s="259" t="str">
        <f t="shared" ca="1" si="26"/>
        <v>8_O153_Annual_availability_factor_2029</v>
      </c>
      <c r="BD162" s="259" t="s">
        <v>445</v>
      </c>
      <c r="BE162" s="259"/>
      <c r="BF162" s="268" t="s">
        <v>446</v>
      </c>
      <c r="BG162" s="268" t="s">
        <v>85</v>
      </c>
      <c r="BH162" s="268" t="s">
        <v>85</v>
      </c>
      <c r="BI162" s="268"/>
      <c r="BJ162" s="268"/>
      <c r="BK162" s="268"/>
      <c r="BL162" s="268"/>
    </row>
    <row r="163" spans="1:64" ht="13.5" hidden="1" thickBot="1">
      <c r="A163" s="124"/>
      <c r="B163" s="169"/>
      <c r="C163" s="235"/>
      <c r="D163" s="588"/>
      <c r="E163" s="588"/>
      <c r="F163" s="476"/>
      <c r="G163" s="476"/>
      <c r="H163" s="476"/>
      <c r="I163" s="476"/>
      <c r="J163" s="476"/>
      <c r="K163" s="476"/>
      <c r="L163" s="476"/>
      <c r="M163" s="476"/>
      <c r="N163" s="476"/>
      <c r="O163" s="476"/>
      <c r="P163" s="476"/>
      <c r="Q163" s="476"/>
      <c r="R163" s="476"/>
      <c r="S163" s="476"/>
      <c r="T163" s="476"/>
      <c r="U163" s="476"/>
      <c r="V163" s="476"/>
      <c r="W163" s="476"/>
      <c r="X163" s="476"/>
      <c r="Y163" s="476"/>
      <c r="Z163" s="476"/>
      <c r="AA163" s="476"/>
      <c r="AB163" s="476"/>
      <c r="AC163" s="476"/>
      <c r="AD163" s="476"/>
      <c r="AE163" s="477"/>
      <c r="AF163" s="477"/>
      <c r="AG163" s="477"/>
      <c r="AH163" s="477"/>
      <c r="AI163" s="477"/>
      <c r="AJ163" s="477"/>
      <c r="AK163" s="477"/>
      <c r="AL163" s="477"/>
      <c r="AM163" s="477"/>
      <c r="AN163" s="477"/>
      <c r="AO163" s="473"/>
      <c r="AP163" s="169"/>
      <c r="AQ163" s="84" t="s">
        <v>395</v>
      </c>
      <c r="AU163" s="459" t="str">
        <f t="shared" ca="1" si="27"/>
        <v>P</v>
      </c>
      <c r="AV163" s="459">
        <f t="shared" si="28"/>
        <v>153</v>
      </c>
      <c r="AW163" s="259" t="str">
        <f t="shared" ca="1" si="25"/>
        <v>P153</v>
      </c>
      <c r="AX163" s="259">
        <f t="shared" si="2"/>
        <v>8</v>
      </c>
      <c r="AY163" s="259" t="str">
        <f t="shared" ca="1" si="24"/>
        <v>9. Ownership - Operating Costs</v>
      </c>
      <c r="AZ163" s="268" t="s">
        <v>1270</v>
      </c>
      <c r="BA163" s="259" t="s">
        <v>1281</v>
      </c>
      <c r="BB163" s="259">
        <f>$P$8</f>
        <v>2030</v>
      </c>
      <c r="BC163" s="259" t="str">
        <f t="shared" ca="1" si="26"/>
        <v>8_P153_Annual_availability_factor_2030</v>
      </c>
      <c r="BD163" s="259" t="s">
        <v>445</v>
      </c>
      <c r="BE163" s="259"/>
      <c r="BF163" s="268" t="s">
        <v>446</v>
      </c>
      <c r="BG163" s="268" t="s">
        <v>85</v>
      </c>
      <c r="BH163" s="268" t="s">
        <v>85</v>
      </c>
      <c r="BI163" s="268"/>
      <c r="BJ163" s="268"/>
      <c r="BK163" s="268"/>
      <c r="BL163" s="268"/>
    </row>
    <row r="164" spans="1:64" ht="13.5" hidden="1" thickBot="1">
      <c r="A164" s="124"/>
      <c r="B164" s="169"/>
      <c r="C164" s="235"/>
      <c r="D164" s="588"/>
      <c r="E164" s="588"/>
      <c r="F164" s="476"/>
      <c r="G164" s="476"/>
      <c r="H164" s="476"/>
      <c r="I164" s="476"/>
      <c r="J164" s="476"/>
      <c r="K164" s="476"/>
      <c r="L164" s="476"/>
      <c r="M164" s="476"/>
      <c r="N164" s="476"/>
      <c r="O164" s="476"/>
      <c r="P164" s="476"/>
      <c r="Q164" s="476"/>
      <c r="R164" s="476"/>
      <c r="S164" s="476"/>
      <c r="T164" s="476"/>
      <c r="U164" s="476"/>
      <c r="V164" s="476"/>
      <c r="W164" s="476"/>
      <c r="X164" s="476"/>
      <c r="Y164" s="476"/>
      <c r="Z164" s="476"/>
      <c r="AA164" s="476"/>
      <c r="AB164" s="476"/>
      <c r="AC164" s="476"/>
      <c r="AD164" s="476"/>
      <c r="AE164" s="477"/>
      <c r="AF164" s="477"/>
      <c r="AG164" s="477"/>
      <c r="AH164" s="477"/>
      <c r="AI164" s="477"/>
      <c r="AJ164" s="477"/>
      <c r="AK164" s="477"/>
      <c r="AL164" s="477"/>
      <c r="AM164" s="477"/>
      <c r="AN164" s="477"/>
      <c r="AO164" s="473"/>
      <c r="AP164" s="169"/>
      <c r="AQ164" s="84" t="s">
        <v>395</v>
      </c>
      <c r="AU164" s="459" t="str">
        <f t="shared" ca="1" si="27"/>
        <v>Q</v>
      </c>
      <c r="AV164" s="459">
        <f t="shared" si="28"/>
        <v>153</v>
      </c>
      <c r="AW164" s="259" t="str">
        <f t="shared" ca="1" si="25"/>
        <v>Q153</v>
      </c>
      <c r="AX164" s="259">
        <f t="shared" si="2"/>
        <v>8</v>
      </c>
      <c r="AY164" s="259" t="str">
        <f t="shared" ca="1" si="24"/>
        <v>9. Ownership - Operating Costs</v>
      </c>
      <c r="AZ164" s="268" t="s">
        <v>1270</v>
      </c>
      <c r="BA164" s="259" t="s">
        <v>1281</v>
      </c>
      <c r="BB164" s="259">
        <f>$Q$8</f>
        <v>2031</v>
      </c>
      <c r="BC164" s="259" t="str">
        <f t="shared" ca="1" si="26"/>
        <v>8_Q153_Annual_availability_factor_2031</v>
      </c>
      <c r="BD164" s="259" t="s">
        <v>445</v>
      </c>
      <c r="BE164" s="259"/>
      <c r="BF164" s="268" t="s">
        <v>446</v>
      </c>
      <c r="BG164" s="268" t="s">
        <v>85</v>
      </c>
      <c r="BH164" s="268" t="s">
        <v>85</v>
      </c>
      <c r="BI164" s="268"/>
      <c r="BJ164" s="268"/>
      <c r="BK164" s="268"/>
      <c r="BL164" s="268"/>
    </row>
    <row r="165" spans="1:64" ht="13.5" hidden="1" thickBot="1">
      <c r="A165" s="124"/>
      <c r="B165" s="169"/>
      <c r="C165" s="235"/>
      <c r="D165" s="588"/>
      <c r="E165" s="588"/>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7"/>
      <c r="AF165" s="477"/>
      <c r="AG165" s="477"/>
      <c r="AH165" s="477"/>
      <c r="AI165" s="477"/>
      <c r="AJ165" s="477"/>
      <c r="AK165" s="477"/>
      <c r="AL165" s="477"/>
      <c r="AM165" s="477"/>
      <c r="AN165" s="477"/>
      <c r="AO165" s="473"/>
      <c r="AP165" s="169"/>
      <c r="AQ165" s="84" t="s">
        <v>395</v>
      </c>
      <c r="AU165" s="459" t="str">
        <f t="shared" ca="1" si="27"/>
        <v>R</v>
      </c>
      <c r="AV165" s="459">
        <f t="shared" si="28"/>
        <v>153</v>
      </c>
      <c r="AW165" s="259" t="str">
        <f t="shared" ca="1" si="25"/>
        <v>R153</v>
      </c>
      <c r="AX165" s="259">
        <f t="shared" si="2"/>
        <v>8</v>
      </c>
      <c r="AY165" s="259" t="str">
        <f t="shared" ca="1" si="24"/>
        <v>9. Ownership - Operating Costs</v>
      </c>
      <c r="AZ165" s="268" t="s">
        <v>1270</v>
      </c>
      <c r="BA165" s="259" t="s">
        <v>1281</v>
      </c>
      <c r="BB165" s="259">
        <f>$R$8</f>
        <v>2032</v>
      </c>
      <c r="BC165" s="259" t="str">
        <f t="shared" ca="1" si="26"/>
        <v>8_R153_Annual_availability_factor_2032</v>
      </c>
      <c r="BD165" s="259" t="s">
        <v>445</v>
      </c>
      <c r="BE165" s="259"/>
      <c r="BF165" s="268" t="s">
        <v>446</v>
      </c>
      <c r="BG165" s="268" t="s">
        <v>85</v>
      </c>
      <c r="BH165" s="268" t="s">
        <v>85</v>
      </c>
      <c r="BI165" s="268"/>
      <c r="BJ165" s="268"/>
      <c r="BK165" s="268"/>
      <c r="BL165" s="268"/>
    </row>
    <row r="166" spans="1:64" ht="13.5" hidden="1" thickBot="1">
      <c r="A166" s="124"/>
      <c r="B166" s="169"/>
      <c r="C166" s="235"/>
      <c r="D166" s="588"/>
      <c r="E166" s="588"/>
      <c r="F166" s="476"/>
      <c r="G166" s="476"/>
      <c r="H166" s="476"/>
      <c r="I166" s="476"/>
      <c r="J166" s="476"/>
      <c r="K166" s="476"/>
      <c r="L166" s="476"/>
      <c r="M166" s="476"/>
      <c r="N166" s="476"/>
      <c r="O166" s="476"/>
      <c r="P166" s="476"/>
      <c r="Q166" s="476"/>
      <c r="R166" s="476"/>
      <c r="S166" s="476"/>
      <c r="T166" s="476"/>
      <c r="U166" s="476"/>
      <c r="V166" s="476"/>
      <c r="W166" s="476"/>
      <c r="X166" s="476"/>
      <c r="Y166" s="476"/>
      <c r="Z166" s="476"/>
      <c r="AA166" s="476"/>
      <c r="AB166" s="476"/>
      <c r="AC166" s="476"/>
      <c r="AD166" s="476"/>
      <c r="AE166" s="477"/>
      <c r="AF166" s="477"/>
      <c r="AG166" s="477"/>
      <c r="AH166" s="477"/>
      <c r="AI166" s="477"/>
      <c r="AJ166" s="477"/>
      <c r="AK166" s="477"/>
      <c r="AL166" s="477"/>
      <c r="AM166" s="477"/>
      <c r="AN166" s="477"/>
      <c r="AO166" s="473"/>
      <c r="AP166" s="169"/>
      <c r="AQ166" s="84" t="s">
        <v>395</v>
      </c>
      <c r="AU166" s="459" t="str">
        <f t="shared" ca="1" si="27"/>
        <v>S</v>
      </c>
      <c r="AV166" s="459">
        <f t="shared" si="28"/>
        <v>153</v>
      </c>
      <c r="AW166" s="259" t="str">
        <f t="shared" ca="1" si="25"/>
        <v>S153</v>
      </c>
      <c r="AX166" s="259">
        <f t="shared" si="2"/>
        <v>8</v>
      </c>
      <c r="AY166" s="259" t="str">
        <f t="shared" ca="1" si="24"/>
        <v>9. Ownership - Operating Costs</v>
      </c>
      <c r="AZ166" s="268" t="s">
        <v>1270</v>
      </c>
      <c r="BA166" s="259" t="s">
        <v>1281</v>
      </c>
      <c r="BB166" s="259">
        <f>$S$8</f>
        <v>2033</v>
      </c>
      <c r="BC166" s="259" t="str">
        <f t="shared" ca="1" si="26"/>
        <v>8_S153_Annual_availability_factor_2033</v>
      </c>
      <c r="BD166" s="259" t="s">
        <v>445</v>
      </c>
      <c r="BE166" s="259"/>
      <c r="BF166" s="268" t="s">
        <v>446</v>
      </c>
      <c r="BG166" s="268" t="s">
        <v>85</v>
      </c>
      <c r="BH166" s="268" t="s">
        <v>85</v>
      </c>
      <c r="BI166" s="268"/>
      <c r="BJ166" s="268"/>
      <c r="BK166" s="268"/>
      <c r="BL166" s="268"/>
    </row>
    <row r="167" spans="1:64" ht="13.5" hidden="1" thickBot="1">
      <c r="A167" s="124"/>
      <c r="B167" s="169"/>
      <c r="C167" s="235"/>
      <c r="D167" s="588"/>
      <c r="E167" s="588"/>
      <c r="F167" s="476"/>
      <c r="G167" s="476"/>
      <c r="H167" s="476"/>
      <c r="I167" s="476"/>
      <c r="J167" s="476"/>
      <c r="K167" s="476"/>
      <c r="L167" s="476"/>
      <c r="M167" s="476"/>
      <c r="N167" s="476"/>
      <c r="O167" s="476"/>
      <c r="P167" s="476"/>
      <c r="Q167" s="476"/>
      <c r="R167" s="476"/>
      <c r="S167" s="476"/>
      <c r="T167" s="476"/>
      <c r="U167" s="476"/>
      <c r="V167" s="476"/>
      <c r="W167" s="476"/>
      <c r="X167" s="476"/>
      <c r="Y167" s="476"/>
      <c r="Z167" s="476"/>
      <c r="AA167" s="476"/>
      <c r="AB167" s="476"/>
      <c r="AC167" s="476"/>
      <c r="AD167" s="476"/>
      <c r="AE167" s="477"/>
      <c r="AF167" s="477"/>
      <c r="AG167" s="477"/>
      <c r="AH167" s="477"/>
      <c r="AI167" s="477"/>
      <c r="AJ167" s="477"/>
      <c r="AK167" s="477"/>
      <c r="AL167" s="477"/>
      <c r="AM167" s="477"/>
      <c r="AN167" s="477"/>
      <c r="AO167" s="473"/>
      <c r="AP167" s="169"/>
      <c r="AQ167" s="84" t="s">
        <v>395</v>
      </c>
      <c r="AU167" s="459" t="str">
        <f t="shared" ca="1" si="27"/>
        <v>T</v>
      </c>
      <c r="AV167" s="459">
        <f t="shared" si="28"/>
        <v>153</v>
      </c>
      <c r="AW167" s="259" t="str">
        <f t="shared" ca="1" si="25"/>
        <v>T153</v>
      </c>
      <c r="AX167" s="259">
        <f t="shared" si="2"/>
        <v>8</v>
      </c>
      <c r="AY167" s="259" t="str">
        <f t="shared" ca="1" si="24"/>
        <v>9. Ownership - Operating Costs</v>
      </c>
      <c r="AZ167" s="268" t="s">
        <v>1270</v>
      </c>
      <c r="BA167" s="259" t="s">
        <v>1281</v>
      </c>
      <c r="BB167" s="259">
        <f>$T$8</f>
        <v>2034</v>
      </c>
      <c r="BC167" s="259" t="str">
        <f t="shared" ca="1" si="26"/>
        <v>8_T153_Annual_availability_factor_2034</v>
      </c>
      <c r="BD167" s="259" t="s">
        <v>445</v>
      </c>
      <c r="BE167" s="259"/>
      <c r="BF167" s="268" t="s">
        <v>446</v>
      </c>
      <c r="BG167" s="268" t="s">
        <v>85</v>
      </c>
      <c r="BH167" s="268" t="s">
        <v>85</v>
      </c>
      <c r="BI167" s="268"/>
      <c r="BJ167" s="268"/>
      <c r="BK167" s="268"/>
      <c r="BL167" s="268"/>
    </row>
    <row r="168" spans="1:64" ht="13.5" hidden="1" thickBot="1">
      <c r="A168" s="124"/>
      <c r="B168" s="169"/>
      <c r="C168" s="235"/>
      <c r="D168" s="588"/>
      <c r="E168" s="588"/>
      <c r="F168" s="476"/>
      <c r="G168" s="476"/>
      <c r="H168" s="476"/>
      <c r="I168" s="476"/>
      <c r="J168" s="476"/>
      <c r="K168" s="476"/>
      <c r="L168" s="476"/>
      <c r="M168" s="476"/>
      <c r="N168" s="476"/>
      <c r="O168" s="476"/>
      <c r="P168" s="476"/>
      <c r="Q168" s="476"/>
      <c r="R168" s="476"/>
      <c r="S168" s="476"/>
      <c r="T168" s="476"/>
      <c r="U168" s="476"/>
      <c r="V168" s="476"/>
      <c r="W168" s="476"/>
      <c r="X168" s="476"/>
      <c r="Y168" s="476"/>
      <c r="Z168" s="476"/>
      <c r="AA168" s="476"/>
      <c r="AB168" s="476"/>
      <c r="AC168" s="476"/>
      <c r="AD168" s="476"/>
      <c r="AE168" s="477"/>
      <c r="AF168" s="477"/>
      <c r="AG168" s="477"/>
      <c r="AH168" s="477"/>
      <c r="AI168" s="477"/>
      <c r="AJ168" s="477"/>
      <c r="AK168" s="477"/>
      <c r="AL168" s="477"/>
      <c r="AM168" s="477"/>
      <c r="AN168" s="477"/>
      <c r="AO168" s="473"/>
      <c r="AP168" s="169"/>
      <c r="AQ168" s="84" t="s">
        <v>395</v>
      </c>
      <c r="AU168" s="459" t="str">
        <f t="shared" ca="1" si="27"/>
        <v>U</v>
      </c>
      <c r="AV168" s="459">
        <f t="shared" si="28"/>
        <v>153</v>
      </c>
      <c r="AW168" s="259" t="str">
        <f t="shared" ca="1" si="25"/>
        <v>U153</v>
      </c>
      <c r="AX168" s="259">
        <f t="shared" si="2"/>
        <v>8</v>
      </c>
      <c r="AY168" s="259" t="str">
        <f t="shared" ca="1" si="24"/>
        <v>9. Ownership - Operating Costs</v>
      </c>
      <c r="AZ168" s="268" t="s">
        <v>1270</v>
      </c>
      <c r="BA168" s="259" t="s">
        <v>1281</v>
      </c>
      <c r="BB168" s="259">
        <f>$U$8</f>
        <v>2035</v>
      </c>
      <c r="BC168" s="259" t="str">
        <f t="shared" ca="1" si="26"/>
        <v>8_U153_Annual_availability_factor_2035</v>
      </c>
      <c r="BD168" s="259" t="s">
        <v>445</v>
      </c>
      <c r="BE168" s="259"/>
      <c r="BF168" s="268" t="s">
        <v>446</v>
      </c>
      <c r="BG168" s="268" t="s">
        <v>85</v>
      </c>
      <c r="BH168" s="268" t="s">
        <v>85</v>
      </c>
      <c r="BI168" s="268"/>
      <c r="BJ168" s="268"/>
      <c r="BK168" s="268"/>
      <c r="BL168" s="268"/>
    </row>
    <row r="169" spans="1:64" ht="13.5" hidden="1" thickBot="1">
      <c r="A169" s="124"/>
      <c r="B169" s="169"/>
      <c r="C169" s="235"/>
      <c r="D169" s="588"/>
      <c r="E169" s="588"/>
      <c r="F169" s="476"/>
      <c r="G169" s="476"/>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7"/>
      <c r="AF169" s="477"/>
      <c r="AG169" s="477"/>
      <c r="AH169" s="477"/>
      <c r="AI169" s="477"/>
      <c r="AJ169" s="477"/>
      <c r="AK169" s="477"/>
      <c r="AL169" s="477"/>
      <c r="AM169" s="477"/>
      <c r="AN169" s="477"/>
      <c r="AO169" s="473"/>
      <c r="AP169" s="169"/>
      <c r="AQ169" s="84" t="s">
        <v>395</v>
      </c>
      <c r="AU169" s="459" t="str">
        <f t="shared" ca="1" si="27"/>
        <v>V</v>
      </c>
      <c r="AV169" s="459">
        <f t="shared" si="28"/>
        <v>153</v>
      </c>
      <c r="AW169" s="259" t="str">
        <f t="shared" ca="1" si="25"/>
        <v>V153</v>
      </c>
      <c r="AX169" s="259">
        <f t="shared" si="2"/>
        <v>8</v>
      </c>
      <c r="AY169" s="259" t="str">
        <f t="shared" ca="1" si="24"/>
        <v>9. Ownership - Operating Costs</v>
      </c>
      <c r="AZ169" s="268" t="s">
        <v>1270</v>
      </c>
      <c r="BA169" s="259" t="s">
        <v>1281</v>
      </c>
      <c r="BB169" s="259">
        <f>$V$8</f>
        <v>2036</v>
      </c>
      <c r="BC169" s="259" t="str">
        <f t="shared" ca="1" si="26"/>
        <v>8_V153_Annual_availability_factor_2036</v>
      </c>
      <c r="BD169" s="259" t="s">
        <v>445</v>
      </c>
      <c r="BE169" s="259"/>
      <c r="BF169" s="268" t="s">
        <v>446</v>
      </c>
      <c r="BG169" s="268" t="s">
        <v>85</v>
      </c>
      <c r="BH169" s="268" t="s">
        <v>85</v>
      </c>
      <c r="BI169" s="268"/>
      <c r="BJ169" s="268"/>
      <c r="BK169" s="268"/>
      <c r="BL169" s="268"/>
    </row>
    <row r="170" spans="1:64" ht="13.5" hidden="1" thickBot="1">
      <c r="A170" s="124"/>
      <c r="B170" s="169"/>
      <c r="C170" s="235"/>
      <c r="D170" s="588"/>
      <c r="E170" s="588"/>
      <c r="F170" s="476"/>
      <c r="G170" s="476"/>
      <c r="H170" s="476"/>
      <c r="I170" s="476"/>
      <c r="J170" s="476"/>
      <c r="K170" s="476"/>
      <c r="L170" s="476"/>
      <c r="M170" s="476"/>
      <c r="N170" s="476"/>
      <c r="O170" s="476"/>
      <c r="P170" s="476"/>
      <c r="Q170" s="476"/>
      <c r="R170" s="476"/>
      <c r="S170" s="476"/>
      <c r="T170" s="476"/>
      <c r="U170" s="476"/>
      <c r="V170" s="476"/>
      <c r="W170" s="476"/>
      <c r="X170" s="476"/>
      <c r="Y170" s="476"/>
      <c r="Z170" s="476"/>
      <c r="AA170" s="476"/>
      <c r="AB170" s="476"/>
      <c r="AC170" s="476"/>
      <c r="AD170" s="476"/>
      <c r="AE170" s="477"/>
      <c r="AF170" s="477"/>
      <c r="AG170" s="477"/>
      <c r="AH170" s="477"/>
      <c r="AI170" s="477"/>
      <c r="AJ170" s="477"/>
      <c r="AK170" s="477"/>
      <c r="AL170" s="477"/>
      <c r="AM170" s="477"/>
      <c r="AN170" s="477"/>
      <c r="AO170" s="473"/>
      <c r="AP170" s="169"/>
      <c r="AQ170" s="84" t="s">
        <v>395</v>
      </c>
      <c r="AU170" s="459" t="str">
        <f t="shared" ca="1" si="27"/>
        <v>W</v>
      </c>
      <c r="AV170" s="459">
        <f t="shared" si="28"/>
        <v>153</v>
      </c>
      <c r="AW170" s="259" t="str">
        <f t="shared" ca="1" si="25"/>
        <v>W153</v>
      </c>
      <c r="AX170" s="259">
        <f t="shared" si="2"/>
        <v>8</v>
      </c>
      <c r="AY170" s="259" t="str">
        <f t="shared" ca="1" si="24"/>
        <v>9. Ownership - Operating Costs</v>
      </c>
      <c r="AZ170" s="268" t="s">
        <v>1270</v>
      </c>
      <c r="BA170" s="259" t="s">
        <v>1281</v>
      </c>
      <c r="BB170" s="259">
        <f>$W$8</f>
        <v>2037</v>
      </c>
      <c r="BC170" s="259" t="str">
        <f t="shared" ca="1" si="26"/>
        <v>8_W153_Annual_availability_factor_2037</v>
      </c>
      <c r="BD170" s="259" t="s">
        <v>445</v>
      </c>
      <c r="BE170" s="259"/>
      <c r="BF170" s="268" t="s">
        <v>446</v>
      </c>
      <c r="BG170" s="268" t="s">
        <v>85</v>
      </c>
      <c r="BH170" s="268" t="s">
        <v>85</v>
      </c>
      <c r="BI170" s="268"/>
      <c r="BJ170" s="268"/>
      <c r="BK170" s="268"/>
      <c r="BL170" s="268"/>
    </row>
    <row r="171" spans="1:64" ht="13.5" hidden="1" thickBot="1">
      <c r="A171" s="124"/>
      <c r="B171" s="169"/>
      <c r="C171" s="235"/>
      <c r="D171" s="588"/>
      <c r="E171" s="588"/>
      <c r="F171" s="476"/>
      <c r="G171" s="476"/>
      <c r="H171" s="476"/>
      <c r="I171" s="476"/>
      <c r="J171" s="476"/>
      <c r="K171" s="476"/>
      <c r="L171" s="476"/>
      <c r="M171" s="476"/>
      <c r="N171" s="476"/>
      <c r="O171" s="476"/>
      <c r="P171" s="476"/>
      <c r="Q171" s="476"/>
      <c r="R171" s="476"/>
      <c r="S171" s="476"/>
      <c r="T171" s="476"/>
      <c r="U171" s="476"/>
      <c r="V171" s="476"/>
      <c r="W171" s="476"/>
      <c r="X171" s="476"/>
      <c r="Y171" s="476"/>
      <c r="Z171" s="476"/>
      <c r="AA171" s="476"/>
      <c r="AB171" s="476"/>
      <c r="AC171" s="476"/>
      <c r="AD171" s="476"/>
      <c r="AE171" s="477"/>
      <c r="AF171" s="477"/>
      <c r="AG171" s="477"/>
      <c r="AH171" s="477"/>
      <c r="AI171" s="477"/>
      <c r="AJ171" s="477"/>
      <c r="AK171" s="477"/>
      <c r="AL171" s="477"/>
      <c r="AM171" s="477"/>
      <c r="AN171" s="477"/>
      <c r="AO171" s="473"/>
      <c r="AP171" s="169"/>
      <c r="AQ171" s="84" t="s">
        <v>395</v>
      </c>
      <c r="AU171" s="459" t="str">
        <f t="shared" ca="1" si="27"/>
        <v>X</v>
      </c>
      <c r="AV171" s="459">
        <f t="shared" si="28"/>
        <v>153</v>
      </c>
      <c r="AW171" s="259" t="str">
        <f t="shared" ca="1" si="25"/>
        <v>X153</v>
      </c>
      <c r="AX171" s="259">
        <f t="shared" si="2"/>
        <v>8</v>
      </c>
      <c r="AY171" s="259" t="str">
        <f t="shared" ca="1" si="24"/>
        <v>9. Ownership - Operating Costs</v>
      </c>
      <c r="AZ171" s="268" t="s">
        <v>1270</v>
      </c>
      <c r="BA171" s="259" t="s">
        <v>1281</v>
      </c>
      <c r="BB171" s="259">
        <f>$X$8</f>
        <v>2038</v>
      </c>
      <c r="BC171" s="259" t="str">
        <f t="shared" ca="1" si="26"/>
        <v>8_X153_Annual_availability_factor_2038</v>
      </c>
      <c r="BD171" s="259" t="s">
        <v>445</v>
      </c>
      <c r="BE171" s="259"/>
      <c r="BF171" s="268" t="s">
        <v>446</v>
      </c>
      <c r="BG171" s="268" t="s">
        <v>85</v>
      </c>
      <c r="BH171" s="268" t="s">
        <v>85</v>
      </c>
      <c r="BI171" s="268"/>
      <c r="BJ171" s="268"/>
      <c r="BK171" s="268"/>
      <c r="BL171" s="268"/>
    </row>
    <row r="172" spans="1:64" ht="13.5" hidden="1" thickBot="1">
      <c r="A172" s="124"/>
      <c r="B172" s="169"/>
      <c r="C172" s="235"/>
      <c r="D172" s="588"/>
      <c r="E172" s="588"/>
      <c r="F172" s="476"/>
      <c r="G172" s="476"/>
      <c r="H172" s="476"/>
      <c r="I172" s="476"/>
      <c r="J172" s="476"/>
      <c r="K172" s="476"/>
      <c r="L172" s="476"/>
      <c r="M172" s="476"/>
      <c r="N172" s="476"/>
      <c r="O172" s="476"/>
      <c r="P172" s="476"/>
      <c r="Q172" s="476"/>
      <c r="R172" s="476"/>
      <c r="S172" s="476"/>
      <c r="T172" s="476"/>
      <c r="U172" s="476"/>
      <c r="V172" s="476"/>
      <c r="W172" s="476"/>
      <c r="X172" s="476"/>
      <c r="Y172" s="476"/>
      <c r="Z172" s="476"/>
      <c r="AA172" s="476"/>
      <c r="AB172" s="476"/>
      <c r="AC172" s="476"/>
      <c r="AD172" s="476"/>
      <c r="AE172" s="477"/>
      <c r="AF172" s="477"/>
      <c r="AG172" s="477"/>
      <c r="AH172" s="477"/>
      <c r="AI172" s="477"/>
      <c r="AJ172" s="477"/>
      <c r="AK172" s="477"/>
      <c r="AL172" s="477"/>
      <c r="AM172" s="477"/>
      <c r="AN172" s="477"/>
      <c r="AO172" s="473"/>
      <c r="AP172" s="169"/>
      <c r="AQ172" s="84" t="s">
        <v>395</v>
      </c>
      <c r="AU172" s="459" t="str">
        <f t="shared" ca="1" si="27"/>
        <v>Y</v>
      </c>
      <c r="AV172" s="459">
        <f t="shared" si="28"/>
        <v>153</v>
      </c>
      <c r="AW172" s="259" t="str">
        <f t="shared" ca="1" si="25"/>
        <v>Y153</v>
      </c>
      <c r="AX172" s="259">
        <f t="shared" si="2"/>
        <v>8</v>
      </c>
      <c r="AY172" s="259" t="str">
        <f t="shared" ca="1" si="24"/>
        <v>9. Ownership - Operating Costs</v>
      </c>
      <c r="AZ172" s="268" t="s">
        <v>1270</v>
      </c>
      <c r="BA172" s="259" t="s">
        <v>1281</v>
      </c>
      <c r="BB172" s="259">
        <f>$Y$8</f>
        <v>2039</v>
      </c>
      <c r="BC172" s="259" t="str">
        <f t="shared" ca="1" si="26"/>
        <v>8_Y153_Annual_availability_factor_2039</v>
      </c>
      <c r="BD172" s="259" t="s">
        <v>445</v>
      </c>
      <c r="BE172" s="259"/>
      <c r="BF172" s="268" t="s">
        <v>446</v>
      </c>
      <c r="BG172" s="268" t="s">
        <v>85</v>
      </c>
      <c r="BH172" s="268" t="s">
        <v>85</v>
      </c>
      <c r="BI172" s="268"/>
      <c r="BJ172" s="268"/>
      <c r="BK172" s="268"/>
      <c r="BL172" s="268"/>
    </row>
    <row r="173" spans="1:64" ht="13.5" hidden="1" thickBot="1">
      <c r="A173" s="124"/>
      <c r="B173" s="169"/>
      <c r="C173" s="235"/>
      <c r="D173" s="588"/>
      <c r="E173" s="588"/>
      <c r="F173" s="476"/>
      <c r="G173" s="476"/>
      <c r="H173" s="476"/>
      <c r="I173" s="476"/>
      <c r="J173" s="476"/>
      <c r="K173" s="476"/>
      <c r="L173" s="476"/>
      <c r="M173" s="476"/>
      <c r="N173" s="476"/>
      <c r="O173" s="476"/>
      <c r="P173" s="476"/>
      <c r="Q173" s="476"/>
      <c r="R173" s="476"/>
      <c r="S173" s="476"/>
      <c r="T173" s="476"/>
      <c r="U173" s="476"/>
      <c r="V173" s="476"/>
      <c r="W173" s="476"/>
      <c r="X173" s="476"/>
      <c r="Y173" s="476"/>
      <c r="Z173" s="476"/>
      <c r="AA173" s="476"/>
      <c r="AB173" s="476"/>
      <c r="AC173" s="476"/>
      <c r="AD173" s="476"/>
      <c r="AE173" s="477"/>
      <c r="AF173" s="477"/>
      <c r="AG173" s="477"/>
      <c r="AH173" s="477"/>
      <c r="AI173" s="477"/>
      <c r="AJ173" s="477"/>
      <c r="AK173" s="477"/>
      <c r="AL173" s="477"/>
      <c r="AM173" s="477"/>
      <c r="AN173" s="477"/>
      <c r="AO173" s="473"/>
      <c r="AP173" s="169"/>
      <c r="AQ173" s="84" t="s">
        <v>395</v>
      </c>
      <c r="AU173" s="459" t="str">
        <f t="shared" ca="1" si="27"/>
        <v>Z</v>
      </c>
      <c r="AV173" s="459">
        <f t="shared" si="28"/>
        <v>153</v>
      </c>
      <c r="AW173" s="259" t="str">
        <f t="shared" ca="1" si="25"/>
        <v>Z153</v>
      </c>
      <c r="AX173" s="259">
        <f t="shared" si="2"/>
        <v>8</v>
      </c>
      <c r="AY173" s="259" t="str">
        <f t="shared" ca="1" si="24"/>
        <v>9. Ownership - Operating Costs</v>
      </c>
      <c r="AZ173" s="268" t="s">
        <v>1270</v>
      </c>
      <c r="BA173" s="259" t="s">
        <v>1281</v>
      </c>
      <c r="BB173" s="259">
        <f>$Z$8</f>
        <v>2040</v>
      </c>
      <c r="BC173" s="259" t="str">
        <f t="shared" ca="1" si="26"/>
        <v>8_Z153_Annual_availability_factor_2040</v>
      </c>
      <c r="BD173" s="259" t="s">
        <v>445</v>
      </c>
      <c r="BE173" s="259"/>
      <c r="BF173" s="268" t="s">
        <v>446</v>
      </c>
      <c r="BG173" s="268" t="s">
        <v>85</v>
      </c>
      <c r="BH173" s="268" t="s">
        <v>85</v>
      </c>
      <c r="BI173" s="268"/>
      <c r="BJ173" s="268"/>
      <c r="BK173" s="268"/>
      <c r="BL173" s="268"/>
    </row>
    <row r="174" spans="1:64" ht="13.5" hidden="1" thickBot="1">
      <c r="A174" s="124"/>
      <c r="B174" s="169"/>
      <c r="C174" s="235"/>
      <c r="D174" s="588"/>
      <c r="E174" s="588"/>
      <c r="F174" s="476"/>
      <c r="G174" s="476"/>
      <c r="H174" s="476"/>
      <c r="I174" s="476"/>
      <c r="J174" s="476"/>
      <c r="K174" s="476"/>
      <c r="L174" s="476"/>
      <c r="M174" s="476"/>
      <c r="N174" s="476"/>
      <c r="O174" s="476"/>
      <c r="P174" s="476"/>
      <c r="Q174" s="476"/>
      <c r="R174" s="476"/>
      <c r="S174" s="476"/>
      <c r="T174" s="476"/>
      <c r="U174" s="476"/>
      <c r="V174" s="476"/>
      <c r="W174" s="476"/>
      <c r="X174" s="476"/>
      <c r="Y174" s="476"/>
      <c r="Z174" s="476"/>
      <c r="AA174" s="476"/>
      <c r="AB174" s="476"/>
      <c r="AC174" s="476"/>
      <c r="AD174" s="476"/>
      <c r="AE174" s="477"/>
      <c r="AF174" s="477"/>
      <c r="AG174" s="477"/>
      <c r="AH174" s="477"/>
      <c r="AI174" s="477"/>
      <c r="AJ174" s="477"/>
      <c r="AK174" s="477"/>
      <c r="AL174" s="477"/>
      <c r="AM174" s="477"/>
      <c r="AN174" s="477"/>
      <c r="AO174" s="473"/>
      <c r="AP174" s="169"/>
      <c r="AQ174" s="84" t="s">
        <v>395</v>
      </c>
      <c r="AU174" s="459" t="str">
        <f t="shared" ca="1" si="27"/>
        <v>AA</v>
      </c>
      <c r="AV174" s="459">
        <f t="shared" si="28"/>
        <v>153</v>
      </c>
      <c r="AW174" s="259" t="str">
        <f t="shared" ca="1" si="25"/>
        <v>AA153</v>
      </c>
      <c r="AX174" s="259">
        <f t="shared" si="2"/>
        <v>8</v>
      </c>
      <c r="AY174" s="259" t="str">
        <f t="shared" ca="1" si="24"/>
        <v>9. Ownership - Operating Costs</v>
      </c>
      <c r="AZ174" s="268" t="s">
        <v>1270</v>
      </c>
      <c r="BA174" s="259" t="s">
        <v>1281</v>
      </c>
      <c r="BB174" s="259">
        <f>$AA$8</f>
        <v>2041</v>
      </c>
      <c r="BC174" s="259" t="str">
        <f t="shared" ca="1" si="26"/>
        <v>8_AA153_Annual_availability_factor_2041</v>
      </c>
      <c r="BD174" s="259" t="s">
        <v>445</v>
      </c>
      <c r="BE174" s="259"/>
      <c r="BF174" s="268" t="s">
        <v>446</v>
      </c>
      <c r="BG174" s="268" t="s">
        <v>85</v>
      </c>
      <c r="BH174" s="268" t="s">
        <v>85</v>
      </c>
      <c r="BI174" s="268"/>
      <c r="BJ174" s="268"/>
      <c r="BK174" s="268"/>
      <c r="BL174" s="268"/>
    </row>
    <row r="175" spans="1:64" ht="13.5" hidden="1" thickBot="1">
      <c r="A175" s="124"/>
      <c r="B175" s="169"/>
      <c r="C175" s="235"/>
      <c r="D175" s="588"/>
      <c r="E175" s="588"/>
      <c r="F175" s="476"/>
      <c r="G175" s="476"/>
      <c r="H175" s="476"/>
      <c r="I175" s="476"/>
      <c r="J175" s="476"/>
      <c r="K175" s="476"/>
      <c r="L175" s="476"/>
      <c r="M175" s="476"/>
      <c r="N175" s="476"/>
      <c r="O175" s="476"/>
      <c r="P175" s="476"/>
      <c r="Q175" s="476"/>
      <c r="R175" s="476"/>
      <c r="S175" s="476"/>
      <c r="T175" s="476"/>
      <c r="U175" s="476"/>
      <c r="V175" s="476"/>
      <c r="W175" s="476"/>
      <c r="X175" s="476"/>
      <c r="Y175" s="476"/>
      <c r="Z175" s="476"/>
      <c r="AA175" s="476"/>
      <c r="AB175" s="476"/>
      <c r="AC175" s="476"/>
      <c r="AD175" s="476"/>
      <c r="AE175" s="477"/>
      <c r="AF175" s="477"/>
      <c r="AG175" s="477"/>
      <c r="AH175" s="477"/>
      <c r="AI175" s="477"/>
      <c r="AJ175" s="477"/>
      <c r="AK175" s="477"/>
      <c r="AL175" s="477"/>
      <c r="AM175" s="477"/>
      <c r="AN175" s="477"/>
      <c r="AO175" s="473"/>
      <c r="AP175" s="169"/>
      <c r="AQ175" s="84" t="s">
        <v>395</v>
      </c>
      <c r="AU175" s="459" t="str">
        <f t="shared" ca="1" si="27"/>
        <v>AB</v>
      </c>
      <c r="AV175" s="459">
        <f t="shared" si="28"/>
        <v>153</v>
      </c>
      <c r="AW175" s="259" t="str">
        <f t="shared" ca="1" si="25"/>
        <v>AB153</v>
      </c>
      <c r="AX175" s="259">
        <f t="shared" si="2"/>
        <v>8</v>
      </c>
      <c r="AY175" s="259" t="str">
        <f t="shared" ca="1" si="24"/>
        <v>9. Ownership - Operating Costs</v>
      </c>
      <c r="AZ175" s="268" t="s">
        <v>1270</v>
      </c>
      <c r="BA175" s="259" t="s">
        <v>1281</v>
      </c>
      <c r="BB175" s="259">
        <f>$AB$8</f>
        <v>2042</v>
      </c>
      <c r="BC175" s="259" t="str">
        <f t="shared" ca="1" si="26"/>
        <v>8_AB153_Annual_availability_factor_2042</v>
      </c>
      <c r="BD175" s="259" t="s">
        <v>445</v>
      </c>
      <c r="BE175" s="259"/>
      <c r="BF175" s="268" t="s">
        <v>446</v>
      </c>
      <c r="BG175" s="268" t="s">
        <v>85</v>
      </c>
      <c r="BH175" s="268" t="s">
        <v>85</v>
      </c>
      <c r="BI175" s="268"/>
      <c r="BJ175" s="268"/>
      <c r="BK175" s="268"/>
      <c r="BL175" s="268"/>
    </row>
    <row r="176" spans="1:64" ht="13.5" hidden="1" thickBot="1">
      <c r="A176" s="124"/>
      <c r="B176" s="169"/>
      <c r="C176" s="235"/>
      <c r="D176" s="588"/>
      <c r="E176" s="588"/>
      <c r="F176" s="476"/>
      <c r="G176" s="476"/>
      <c r="H176" s="476"/>
      <c r="I176" s="476"/>
      <c r="J176" s="476"/>
      <c r="K176" s="476"/>
      <c r="L176" s="476"/>
      <c r="M176" s="476"/>
      <c r="N176" s="476"/>
      <c r="O176" s="476"/>
      <c r="P176" s="476"/>
      <c r="Q176" s="476"/>
      <c r="R176" s="476"/>
      <c r="S176" s="476"/>
      <c r="T176" s="476"/>
      <c r="U176" s="476"/>
      <c r="V176" s="476"/>
      <c r="W176" s="476"/>
      <c r="X176" s="476"/>
      <c r="Y176" s="476"/>
      <c r="Z176" s="476"/>
      <c r="AA176" s="476"/>
      <c r="AB176" s="476"/>
      <c r="AC176" s="476"/>
      <c r="AD176" s="476"/>
      <c r="AE176" s="477"/>
      <c r="AF176" s="477"/>
      <c r="AG176" s="477"/>
      <c r="AH176" s="477"/>
      <c r="AI176" s="477"/>
      <c r="AJ176" s="477"/>
      <c r="AK176" s="477"/>
      <c r="AL176" s="477"/>
      <c r="AM176" s="477"/>
      <c r="AN176" s="477"/>
      <c r="AO176" s="473"/>
      <c r="AP176" s="169"/>
      <c r="AQ176" s="84" t="s">
        <v>395</v>
      </c>
      <c r="AU176" s="459" t="str">
        <f t="shared" ca="1" si="27"/>
        <v>AC</v>
      </c>
      <c r="AV176" s="459">
        <f t="shared" si="28"/>
        <v>153</v>
      </c>
      <c r="AW176" s="259" t="str">
        <f t="shared" ca="1" si="25"/>
        <v>AC153</v>
      </c>
      <c r="AX176" s="259">
        <f t="shared" si="2"/>
        <v>8</v>
      </c>
      <c r="AY176" s="259" t="str">
        <f t="shared" ca="1" si="24"/>
        <v>9. Ownership - Operating Costs</v>
      </c>
      <c r="AZ176" s="268" t="s">
        <v>1270</v>
      </c>
      <c r="BA176" s="259" t="s">
        <v>1281</v>
      </c>
      <c r="BB176" s="259">
        <f>$AC$8</f>
        <v>2043</v>
      </c>
      <c r="BC176" s="259" t="str">
        <f t="shared" ca="1" si="26"/>
        <v>8_AC153_Annual_availability_factor_2043</v>
      </c>
      <c r="BD176" s="259" t="s">
        <v>445</v>
      </c>
      <c r="BE176" s="259"/>
      <c r="BF176" s="268" t="s">
        <v>446</v>
      </c>
      <c r="BG176" s="268" t="s">
        <v>85</v>
      </c>
      <c r="BH176" s="268" t="s">
        <v>85</v>
      </c>
      <c r="BI176" s="268"/>
      <c r="BJ176" s="268"/>
      <c r="BK176" s="268"/>
      <c r="BL176" s="268"/>
    </row>
    <row r="177" spans="1:64" ht="13.5" hidden="1" thickBot="1">
      <c r="A177" s="124"/>
      <c r="B177" s="169"/>
      <c r="C177" s="235"/>
      <c r="D177" s="588"/>
      <c r="E177" s="588"/>
      <c r="F177" s="476"/>
      <c r="G177" s="476"/>
      <c r="H177" s="476"/>
      <c r="I177" s="476"/>
      <c r="J177" s="476"/>
      <c r="K177" s="476"/>
      <c r="L177" s="476"/>
      <c r="M177" s="476"/>
      <c r="N177" s="476"/>
      <c r="O177" s="476"/>
      <c r="P177" s="476"/>
      <c r="Q177" s="476"/>
      <c r="R177" s="476"/>
      <c r="S177" s="476"/>
      <c r="T177" s="476"/>
      <c r="U177" s="476"/>
      <c r="V177" s="476"/>
      <c r="W177" s="476"/>
      <c r="X177" s="476"/>
      <c r="Y177" s="476"/>
      <c r="Z177" s="476"/>
      <c r="AA177" s="476"/>
      <c r="AB177" s="476"/>
      <c r="AC177" s="476"/>
      <c r="AD177" s="476"/>
      <c r="AE177" s="477"/>
      <c r="AF177" s="477"/>
      <c r="AG177" s="477"/>
      <c r="AH177" s="477"/>
      <c r="AI177" s="477"/>
      <c r="AJ177" s="477"/>
      <c r="AK177" s="477"/>
      <c r="AL177" s="477"/>
      <c r="AM177" s="477"/>
      <c r="AN177" s="477"/>
      <c r="AO177" s="473"/>
      <c r="AP177" s="169"/>
      <c r="AQ177" s="84" t="s">
        <v>395</v>
      </c>
      <c r="AU177" s="459" t="str">
        <f t="shared" ca="1" si="27"/>
        <v>AD</v>
      </c>
      <c r="AV177" s="459">
        <f t="shared" si="28"/>
        <v>153</v>
      </c>
      <c r="AW177" s="259" t="str">
        <f t="shared" ca="1" si="25"/>
        <v>AD153</v>
      </c>
      <c r="AX177" s="259">
        <f t="shared" si="2"/>
        <v>8</v>
      </c>
      <c r="AY177" s="259" t="str">
        <f t="shared" ca="1" si="24"/>
        <v>9. Ownership - Operating Costs</v>
      </c>
      <c r="AZ177" s="268" t="s">
        <v>1270</v>
      </c>
      <c r="BA177" s="259" t="s">
        <v>1281</v>
      </c>
      <c r="BB177" s="259">
        <f>$AD$8</f>
        <v>2044</v>
      </c>
      <c r="BC177" s="259" t="str">
        <f t="shared" ca="1" si="26"/>
        <v>8_AD153_Annual_availability_factor_2044</v>
      </c>
      <c r="BD177" s="259" t="s">
        <v>445</v>
      </c>
      <c r="BE177" s="259"/>
      <c r="BF177" s="268" t="s">
        <v>446</v>
      </c>
      <c r="BG177" s="268" t="s">
        <v>85</v>
      </c>
      <c r="BH177" s="268" t="s">
        <v>85</v>
      </c>
      <c r="BI177" s="268"/>
      <c r="BJ177" s="268"/>
      <c r="BK177" s="268"/>
      <c r="BL177" s="268"/>
    </row>
    <row r="178" spans="1:64" ht="13.5" hidden="1" thickBot="1">
      <c r="A178" s="124"/>
      <c r="B178" s="169"/>
      <c r="C178" s="235"/>
      <c r="D178" s="588"/>
      <c r="E178" s="588"/>
      <c r="F178" s="476"/>
      <c r="G178" s="476"/>
      <c r="H178" s="476"/>
      <c r="I178" s="476"/>
      <c r="J178" s="476"/>
      <c r="K178" s="476"/>
      <c r="L178" s="476"/>
      <c r="M178" s="476"/>
      <c r="N178" s="476"/>
      <c r="O178" s="476"/>
      <c r="P178" s="476"/>
      <c r="Q178" s="476"/>
      <c r="R178" s="476"/>
      <c r="S178" s="476"/>
      <c r="T178" s="476"/>
      <c r="U178" s="476"/>
      <c r="V178" s="476"/>
      <c r="W178" s="476"/>
      <c r="X178" s="476"/>
      <c r="Y178" s="476"/>
      <c r="Z178" s="476"/>
      <c r="AA178" s="476"/>
      <c r="AB178" s="476"/>
      <c r="AC178" s="476"/>
      <c r="AD178" s="476"/>
      <c r="AE178" s="477"/>
      <c r="AF178" s="477"/>
      <c r="AG178" s="477"/>
      <c r="AH178" s="477"/>
      <c r="AI178" s="477"/>
      <c r="AJ178" s="477"/>
      <c r="AK178" s="477"/>
      <c r="AL178" s="477"/>
      <c r="AM178" s="477"/>
      <c r="AN178" s="477"/>
      <c r="AO178" s="473"/>
      <c r="AP178" s="169"/>
      <c r="AQ178" s="84" t="s">
        <v>395</v>
      </c>
      <c r="AU178" s="459" t="str">
        <f t="shared" ca="1" si="27"/>
        <v>AE</v>
      </c>
      <c r="AV178" s="459">
        <f t="shared" si="28"/>
        <v>153</v>
      </c>
      <c r="AW178" s="259" t="str">
        <f t="shared" ca="1" si="25"/>
        <v>AE153</v>
      </c>
      <c r="AX178" s="259">
        <f t="shared" si="2"/>
        <v>8</v>
      </c>
      <c r="AY178" s="259" t="str">
        <f t="shared" ca="1" si="24"/>
        <v>9. Ownership - Operating Costs</v>
      </c>
      <c r="AZ178" s="268" t="s">
        <v>1270</v>
      </c>
      <c r="BA178" s="259" t="s">
        <v>1281</v>
      </c>
      <c r="BB178" s="259">
        <f>$AE$8</f>
        <v>2045</v>
      </c>
      <c r="BC178" s="259" t="str">
        <f t="shared" ca="1" si="26"/>
        <v>8_AE153_Annual_availability_factor_2045</v>
      </c>
      <c r="BD178" s="259" t="s">
        <v>445</v>
      </c>
      <c r="BE178" s="259"/>
      <c r="BF178" s="268" t="s">
        <v>446</v>
      </c>
      <c r="BG178" s="268" t="s">
        <v>85</v>
      </c>
      <c r="BH178" s="268" t="s">
        <v>85</v>
      </c>
      <c r="BI178" s="268"/>
      <c r="BJ178" s="268"/>
      <c r="BK178" s="268"/>
      <c r="BL178" s="268"/>
    </row>
    <row r="179" spans="1:64" ht="13.5" hidden="1" thickBot="1">
      <c r="A179" s="124"/>
      <c r="B179" s="169"/>
      <c r="C179" s="235"/>
      <c r="D179" s="588"/>
      <c r="E179" s="588"/>
      <c r="F179" s="476"/>
      <c r="G179" s="476"/>
      <c r="H179" s="476"/>
      <c r="I179" s="476"/>
      <c r="J179" s="476"/>
      <c r="K179" s="476"/>
      <c r="L179" s="476"/>
      <c r="M179" s="476"/>
      <c r="N179" s="476"/>
      <c r="O179" s="476"/>
      <c r="P179" s="476"/>
      <c r="Q179" s="476"/>
      <c r="R179" s="476"/>
      <c r="S179" s="476"/>
      <c r="T179" s="476"/>
      <c r="U179" s="476"/>
      <c r="V179" s="476"/>
      <c r="W179" s="476"/>
      <c r="X179" s="476"/>
      <c r="Y179" s="476"/>
      <c r="Z179" s="476"/>
      <c r="AA179" s="476"/>
      <c r="AB179" s="476"/>
      <c r="AC179" s="476"/>
      <c r="AD179" s="476"/>
      <c r="AE179" s="477"/>
      <c r="AF179" s="477"/>
      <c r="AG179" s="477"/>
      <c r="AH179" s="477"/>
      <c r="AI179" s="477"/>
      <c r="AJ179" s="477"/>
      <c r="AK179" s="477"/>
      <c r="AL179" s="477"/>
      <c r="AM179" s="477"/>
      <c r="AN179" s="477"/>
      <c r="AO179" s="473"/>
      <c r="AP179" s="169"/>
      <c r="AQ179" s="84" t="s">
        <v>395</v>
      </c>
      <c r="AU179" s="459" t="str">
        <f t="shared" ca="1" si="27"/>
        <v>AF</v>
      </c>
      <c r="AV179" s="459">
        <f t="shared" si="28"/>
        <v>153</v>
      </c>
      <c r="AW179" s="259" t="str">
        <f t="shared" ca="1" si="25"/>
        <v>AF153</v>
      </c>
      <c r="AX179" s="259">
        <f t="shared" si="2"/>
        <v>8</v>
      </c>
      <c r="AY179" s="259" t="str">
        <f t="shared" ca="1" si="24"/>
        <v>9. Ownership - Operating Costs</v>
      </c>
      <c r="AZ179" s="268" t="s">
        <v>1270</v>
      </c>
      <c r="BA179" s="259" t="s">
        <v>1281</v>
      </c>
      <c r="BB179" s="259">
        <f>$AF$8</f>
        <v>2046</v>
      </c>
      <c r="BC179" s="259" t="str">
        <f t="shared" ca="1" si="26"/>
        <v>8_AF153_Annual_availability_factor_2046</v>
      </c>
      <c r="BD179" s="259" t="s">
        <v>445</v>
      </c>
      <c r="BE179" s="259"/>
      <c r="BF179" s="268" t="s">
        <v>446</v>
      </c>
      <c r="BG179" s="268" t="s">
        <v>85</v>
      </c>
      <c r="BH179" s="268" t="s">
        <v>85</v>
      </c>
      <c r="BI179" s="268"/>
      <c r="BJ179" s="268"/>
      <c r="BK179" s="268"/>
      <c r="BL179" s="268"/>
    </row>
    <row r="180" spans="1:64" ht="13.5" hidden="1" thickBot="1">
      <c r="A180" s="124"/>
      <c r="B180" s="169"/>
      <c r="C180" s="235"/>
      <c r="D180" s="588"/>
      <c r="E180" s="588"/>
      <c r="F180" s="476"/>
      <c r="G180" s="476"/>
      <c r="H180" s="476"/>
      <c r="I180" s="476"/>
      <c r="J180" s="476"/>
      <c r="K180" s="476"/>
      <c r="L180" s="476"/>
      <c r="M180" s="476"/>
      <c r="N180" s="476"/>
      <c r="O180" s="476"/>
      <c r="P180" s="476"/>
      <c r="Q180" s="476"/>
      <c r="R180" s="476"/>
      <c r="S180" s="476"/>
      <c r="T180" s="476"/>
      <c r="U180" s="476"/>
      <c r="V180" s="476"/>
      <c r="W180" s="476"/>
      <c r="X180" s="476"/>
      <c r="Y180" s="476"/>
      <c r="Z180" s="476"/>
      <c r="AA180" s="476"/>
      <c r="AB180" s="476"/>
      <c r="AC180" s="476"/>
      <c r="AD180" s="476"/>
      <c r="AE180" s="477"/>
      <c r="AF180" s="477"/>
      <c r="AG180" s="477"/>
      <c r="AH180" s="477"/>
      <c r="AI180" s="477"/>
      <c r="AJ180" s="477"/>
      <c r="AK180" s="477"/>
      <c r="AL180" s="477"/>
      <c r="AM180" s="477"/>
      <c r="AN180" s="477"/>
      <c r="AO180" s="473"/>
      <c r="AP180" s="169"/>
      <c r="AQ180" s="84" t="s">
        <v>395</v>
      </c>
      <c r="AU180" s="459" t="str">
        <f t="shared" ca="1" si="27"/>
        <v>AG</v>
      </c>
      <c r="AV180" s="459">
        <f t="shared" si="28"/>
        <v>153</v>
      </c>
      <c r="AW180" s="259" t="str">
        <f t="shared" ca="1" si="25"/>
        <v>AG153</v>
      </c>
      <c r="AX180" s="259">
        <f t="shared" si="2"/>
        <v>8</v>
      </c>
      <c r="AY180" s="259" t="str">
        <f t="shared" ca="1" si="24"/>
        <v>9. Ownership - Operating Costs</v>
      </c>
      <c r="AZ180" s="268" t="s">
        <v>1270</v>
      </c>
      <c r="BA180" s="259" t="s">
        <v>1281</v>
      </c>
      <c r="BB180" s="259">
        <f>$AG$8</f>
        <v>2047</v>
      </c>
      <c r="BC180" s="259" t="str">
        <f t="shared" ca="1" si="26"/>
        <v>8_AG153_Annual_availability_factor_2047</v>
      </c>
      <c r="BD180" s="259" t="s">
        <v>445</v>
      </c>
      <c r="BE180" s="259"/>
      <c r="BF180" s="268" t="s">
        <v>446</v>
      </c>
      <c r="BG180" s="268" t="s">
        <v>85</v>
      </c>
      <c r="BH180" s="268" t="s">
        <v>85</v>
      </c>
      <c r="BI180" s="268"/>
      <c r="BJ180" s="268"/>
      <c r="BK180" s="268"/>
      <c r="BL180" s="268"/>
    </row>
    <row r="181" spans="1:64" ht="13.5" hidden="1" thickBot="1">
      <c r="A181" s="124"/>
      <c r="B181" s="169"/>
      <c r="C181" s="235"/>
      <c r="D181" s="588"/>
      <c r="E181" s="588"/>
      <c r="F181" s="476"/>
      <c r="G181" s="476"/>
      <c r="H181" s="476"/>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7"/>
      <c r="AF181" s="477"/>
      <c r="AG181" s="477"/>
      <c r="AH181" s="477"/>
      <c r="AI181" s="477"/>
      <c r="AJ181" s="477"/>
      <c r="AK181" s="477"/>
      <c r="AL181" s="477"/>
      <c r="AM181" s="477"/>
      <c r="AN181" s="477"/>
      <c r="AO181" s="473"/>
      <c r="AP181" s="169"/>
      <c r="AQ181" s="84" t="s">
        <v>395</v>
      </c>
      <c r="AU181" s="459" t="str">
        <f t="shared" ca="1" si="27"/>
        <v>AH</v>
      </c>
      <c r="AV181" s="459">
        <f t="shared" si="28"/>
        <v>153</v>
      </c>
      <c r="AW181" s="259" t="str">
        <f t="shared" ca="1" si="25"/>
        <v>AH153</v>
      </c>
      <c r="AX181" s="259">
        <f t="shared" si="2"/>
        <v>8</v>
      </c>
      <c r="AY181" s="259" t="str">
        <f t="shared" ca="1" si="24"/>
        <v>9. Ownership - Operating Costs</v>
      </c>
      <c r="AZ181" s="268" t="s">
        <v>1270</v>
      </c>
      <c r="BA181" s="259" t="s">
        <v>1281</v>
      </c>
      <c r="BB181" s="259">
        <f>$AH$8</f>
        <v>2048</v>
      </c>
      <c r="BC181" s="259" t="str">
        <f t="shared" ca="1" si="26"/>
        <v>8_AH153_Annual_availability_factor_2048</v>
      </c>
      <c r="BD181" s="259" t="s">
        <v>445</v>
      </c>
      <c r="BE181" s="259"/>
      <c r="BF181" s="268" t="s">
        <v>446</v>
      </c>
      <c r="BG181" s="268" t="s">
        <v>85</v>
      </c>
      <c r="BH181" s="268" t="s">
        <v>85</v>
      </c>
      <c r="BI181" s="268"/>
      <c r="BJ181" s="268"/>
      <c r="BK181" s="268"/>
      <c r="BL181" s="268"/>
    </row>
    <row r="182" spans="1:64" ht="13.5" hidden="1" thickBot="1">
      <c r="A182" s="124"/>
      <c r="B182" s="169"/>
      <c r="C182" s="235"/>
      <c r="D182" s="588"/>
      <c r="E182" s="588"/>
      <c r="F182" s="476"/>
      <c r="G182" s="476"/>
      <c r="H182" s="476"/>
      <c r="I182" s="476"/>
      <c r="J182" s="476"/>
      <c r="K182" s="476"/>
      <c r="L182" s="476"/>
      <c r="M182" s="476"/>
      <c r="N182" s="476"/>
      <c r="O182" s="476"/>
      <c r="P182" s="476"/>
      <c r="Q182" s="476"/>
      <c r="R182" s="476"/>
      <c r="S182" s="476"/>
      <c r="T182" s="476"/>
      <c r="U182" s="476"/>
      <c r="V182" s="476"/>
      <c r="W182" s="476"/>
      <c r="X182" s="476"/>
      <c r="Y182" s="476"/>
      <c r="Z182" s="476"/>
      <c r="AA182" s="476"/>
      <c r="AB182" s="476"/>
      <c r="AC182" s="476"/>
      <c r="AD182" s="476"/>
      <c r="AE182" s="477"/>
      <c r="AF182" s="477"/>
      <c r="AG182" s="477"/>
      <c r="AH182" s="477"/>
      <c r="AI182" s="477"/>
      <c r="AJ182" s="477"/>
      <c r="AK182" s="477"/>
      <c r="AL182" s="477"/>
      <c r="AM182" s="477"/>
      <c r="AN182" s="477"/>
      <c r="AO182" s="473"/>
      <c r="AP182" s="169"/>
      <c r="AQ182" s="84" t="s">
        <v>395</v>
      </c>
      <c r="AU182" s="459" t="str">
        <f t="shared" ca="1" si="27"/>
        <v>AI</v>
      </c>
      <c r="AV182" s="459">
        <f t="shared" si="28"/>
        <v>153</v>
      </c>
      <c r="AW182" s="259" t="str">
        <f t="shared" ca="1" si="25"/>
        <v>AI153</v>
      </c>
      <c r="AX182" s="259">
        <f t="shared" si="2"/>
        <v>8</v>
      </c>
      <c r="AY182" s="259" t="str">
        <f t="shared" ca="1" si="24"/>
        <v>9. Ownership - Operating Costs</v>
      </c>
      <c r="AZ182" s="268" t="s">
        <v>1270</v>
      </c>
      <c r="BA182" s="259" t="s">
        <v>1281</v>
      </c>
      <c r="BB182" s="259">
        <f>$AI$8</f>
        <v>2049</v>
      </c>
      <c r="BC182" s="259" t="str">
        <f t="shared" ca="1" si="26"/>
        <v>8_AI153_Annual_availability_factor_2049</v>
      </c>
      <c r="BD182" s="259" t="s">
        <v>445</v>
      </c>
      <c r="BE182" s="259"/>
      <c r="BF182" s="268" t="s">
        <v>446</v>
      </c>
      <c r="BG182" s="268" t="s">
        <v>85</v>
      </c>
      <c r="BH182" s="268" t="s">
        <v>85</v>
      </c>
      <c r="BI182" s="268"/>
      <c r="BJ182" s="268"/>
      <c r="BK182" s="268"/>
      <c r="BL182" s="268"/>
    </row>
    <row r="183" spans="1:64" ht="13.5" hidden="1" thickBot="1">
      <c r="A183" s="124"/>
      <c r="B183" s="169"/>
      <c r="C183" s="235"/>
      <c r="D183" s="588"/>
      <c r="E183" s="588"/>
      <c r="F183" s="476"/>
      <c r="G183" s="476"/>
      <c r="H183" s="476"/>
      <c r="I183" s="476"/>
      <c r="J183" s="476"/>
      <c r="K183" s="476"/>
      <c r="L183" s="476"/>
      <c r="M183" s="476"/>
      <c r="N183" s="476"/>
      <c r="O183" s="476"/>
      <c r="P183" s="476"/>
      <c r="Q183" s="476"/>
      <c r="R183" s="476"/>
      <c r="S183" s="476"/>
      <c r="T183" s="476"/>
      <c r="U183" s="476"/>
      <c r="V183" s="476"/>
      <c r="W183" s="476"/>
      <c r="X183" s="476"/>
      <c r="Y183" s="476"/>
      <c r="Z183" s="476"/>
      <c r="AA183" s="476"/>
      <c r="AB183" s="476"/>
      <c r="AC183" s="476"/>
      <c r="AD183" s="476"/>
      <c r="AE183" s="477"/>
      <c r="AF183" s="477"/>
      <c r="AG183" s="477"/>
      <c r="AH183" s="477"/>
      <c r="AI183" s="477"/>
      <c r="AJ183" s="477"/>
      <c r="AK183" s="477"/>
      <c r="AL183" s="477"/>
      <c r="AM183" s="477"/>
      <c r="AN183" s="477"/>
      <c r="AO183" s="473"/>
      <c r="AP183" s="169"/>
      <c r="AQ183" s="84" t="s">
        <v>395</v>
      </c>
      <c r="AU183" s="459" t="str">
        <f t="shared" ca="1" si="27"/>
        <v>AJ</v>
      </c>
      <c r="AV183" s="459">
        <f t="shared" si="28"/>
        <v>153</v>
      </c>
      <c r="AW183" s="259" t="str">
        <f t="shared" ca="1" si="25"/>
        <v>AJ153</v>
      </c>
      <c r="AX183" s="259">
        <f t="shared" si="2"/>
        <v>8</v>
      </c>
      <c r="AY183" s="259" t="str">
        <f t="shared" ca="1" si="24"/>
        <v>9. Ownership - Operating Costs</v>
      </c>
      <c r="AZ183" s="268" t="s">
        <v>1270</v>
      </c>
      <c r="BA183" s="259" t="s">
        <v>1281</v>
      </c>
      <c r="BB183" s="259">
        <f>$AJ$8</f>
        <v>2050</v>
      </c>
      <c r="BC183" s="259" t="str">
        <f t="shared" ca="1" si="26"/>
        <v>8_AJ153_Annual_availability_factor_2050</v>
      </c>
      <c r="BD183" s="259" t="s">
        <v>445</v>
      </c>
      <c r="BE183" s="259"/>
      <c r="BF183" s="268" t="s">
        <v>446</v>
      </c>
      <c r="BG183" s="268" t="s">
        <v>85</v>
      </c>
      <c r="BH183" s="268" t="s">
        <v>85</v>
      </c>
      <c r="BI183" s="268"/>
      <c r="BJ183" s="268"/>
      <c r="BK183" s="268"/>
      <c r="BL183" s="268"/>
    </row>
    <row r="184" spans="1:64" ht="13.5" hidden="1" thickBot="1">
      <c r="A184" s="124"/>
      <c r="B184" s="169"/>
      <c r="C184" s="235"/>
      <c r="D184" s="588"/>
      <c r="E184" s="588"/>
      <c r="F184" s="476"/>
      <c r="G184" s="476"/>
      <c r="H184" s="476"/>
      <c r="I184" s="476"/>
      <c r="J184" s="476"/>
      <c r="K184" s="476"/>
      <c r="L184" s="476"/>
      <c r="M184" s="476"/>
      <c r="N184" s="476"/>
      <c r="O184" s="476"/>
      <c r="P184" s="476"/>
      <c r="Q184" s="476"/>
      <c r="R184" s="476"/>
      <c r="S184" s="476"/>
      <c r="T184" s="476"/>
      <c r="U184" s="476"/>
      <c r="V184" s="476"/>
      <c r="W184" s="476"/>
      <c r="X184" s="476"/>
      <c r="Y184" s="476"/>
      <c r="Z184" s="476"/>
      <c r="AA184" s="476"/>
      <c r="AB184" s="476"/>
      <c r="AC184" s="476"/>
      <c r="AD184" s="476"/>
      <c r="AE184" s="477"/>
      <c r="AF184" s="477"/>
      <c r="AG184" s="477"/>
      <c r="AH184" s="477"/>
      <c r="AI184" s="477"/>
      <c r="AJ184" s="477"/>
      <c r="AK184" s="477"/>
      <c r="AL184" s="477"/>
      <c r="AM184" s="477"/>
      <c r="AN184" s="477"/>
      <c r="AO184" s="473"/>
      <c r="AP184" s="169"/>
      <c r="AQ184" s="84" t="s">
        <v>395</v>
      </c>
      <c r="AU184" s="459" t="str">
        <f t="shared" ca="1" si="27"/>
        <v>AK</v>
      </c>
      <c r="AV184" s="459">
        <f t="shared" si="28"/>
        <v>153</v>
      </c>
      <c r="AW184" s="259" t="str">
        <f t="shared" ca="1" si="25"/>
        <v>AK153</v>
      </c>
      <c r="AX184" s="259">
        <f t="shared" si="2"/>
        <v>8</v>
      </c>
      <c r="AY184" s="259" t="str">
        <f t="shared" ca="1" si="24"/>
        <v>9. Ownership - Operating Costs</v>
      </c>
      <c r="AZ184" s="268" t="s">
        <v>1270</v>
      </c>
      <c r="BA184" s="259" t="s">
        <v>1281</v>
      </c>
      <c r="BB184" s="259">
        <f>$AK$8</f>
        <v>2051</v>
      </c>
      <c r="BC184" s="259" t="str">
        <f t="shared" ca="1" si="26"/>
        <v>8_AK153_Annual_availability_factor_2051</v>
      </c>
      <c r="BD184" s="259" t="s">
        <v>445</v>
      </c>
      <c r="BE184" s="259"/>
      <c r="BF184" s="268" t="s">
        <v>446</v>
      </c>
      <c r="BG184" s="268" t="s">
        <v>85</v>
      </c>
      <c r="BH184" s="268" t="s">
        <v>85</v>
      </c>
      <c r="BI184" s="268"/>
      <c r="BJ184" s="268"/>
      <c r="BK184" s="268"/>
      <c r="BL184" s="268"/>
    </row>
    <row r="185" spans="1:64" ht="13.5" hidden="1" thickBot="1">
      <c r="A185" s="124"/>
      <c r="B185" s="169"/>
      <c r="C185" s="235"/>
      <c r="D185" s="588"/>
      <c r="E185" s="588"/>
      <c r="F185" s="476"/>
      <c r="G185" s="476"/>
      <c r="H185" s="476"/>
      <c r="I185" s="476"/>
      <c r="J185" s="476"/>
      <c r="K185" s="476"/>
      <c r="L185" s="476"/>
      <c r="M185" s="476"/>
      <c r="N185" s="476"/>
      <c r="O185" s="476"/>
      <c r="P185" s="476"/>
      <c r="Q185" s="476"/>
      <c r="R185" s="476"/>
      <c r="S185" s="476"/>
      <c r="T185" s="476"/>
      <c r="U185" s="476"/>
      <c r="V185" s="476"/>
      <c r="W185" s="476"/>
      <c r="X185" s="476"/>
      <c r="Y185" s="476"/>
      <c r="Z185" s="476"/>
      <c r="AA185" s="476"/>
      <c r="AB185" s="476"/>
      <c r="AC185" s="476"/>
      <c r="AD185" s="476"/>
      <c r="AE185" s="477"/>
      <c r="AF185" s="477"/>
      <c r="AG185" s="477"/>
      <c r="AH185" s="477"/>
      <c r="AI185" s="477"/>
      <c r="AJ185" s="477"/>
      <c r="AK185" s="477"/>
      <c r="AL185" s="477"/>
      <c r="AM185" s="477"/>
      <c r="AN185" s="477"/>
      <c r="AO185" s="473"/>
      <c r="AP185" s="169"/>
      <c r="AQ185" s="84" t="s">
        <v>395</v>
      </c>
      <c r="AU185" s="459" t="str">
        <f t="shared" ca="1" si="27"/>
        <v>AL</v>
      </c>
      <c r="AV185" s="459">
        <f t="shared" si="28"/>
        <v>153</v>
      </c>
      <c r="AW185" s="259" t="str">
        <f t="shared" ca="1" si="25"/>
        <v>AL153</v>
      </c>
      <c r="AX185" s="259">
        <f t="shared" si="2"/>
        <v>8</v>
      </c>
      <c r="AY185" s="259" t="str">
        <f t="shared" ca="1" si="24"/>
        <v>9. Ownership - Operating Costs</v>
      </c>
      <c r="AZ185" s="268" t="s">
        <v>1270</v>
      </c>
      <c r="BA185" s="259" t="s">
        <v>1281</v>
      </c>
      <c r="BB185" s="259">
        <f>$AL$8</f>
        <v>2052</v>
      </c>
      <c r="BC185" s="259" t="str">
        <f t="shared" ca="1" si="26"/>
        <v>8_AL153_Annual_availability_factor_2052</v>
      </c>
      <c r="BD185" s="259" t="s">
        <v>445</v>
      </c>
      <c r="BE185" s="259"/>
      <c r="BF185" s="268" t="s">
        <v>446</v>
      </c>
      <c r="BG185" s="268" t="s">
        <v>85</v>
      </c>
      <c r="BH185" s="268" t="s">
        <v>85</v>
      </c>
      <c r="BI185" s="268"/>
      <c r="BJ185" s="268"/>
      <c r="BK185" s="268"/>
      <c r="BL185" s="268"/>
    </row>
    <row r="186" spans="1:64" ht="13.5" hidden="1" thickBot="1">
      <c r="A186" s="124"/>
      <c r="B186" s="169"/>
      <c r="C186" s="235"/>
      <c r="D186" s="588"/>
      <c r="E186" s="588"/>
      <c r="F186" s="476"/>
      <c r="G186" s="476"/>
      <c r="H186" s="476"/>
      <c r="I186" s="476"/>
      <c r="J186" s="476"/>
      <c r="K186" s="476"/>
      <c r="L186" s="476"/>
      <c r="M186" s="476"/>
      <c r="N186" s="476"/>
      <c r="O186" s="476"/>
      <c r="P186" s="476"/>
      <c r="Q186" s="476"/>
      <c r="R186" s="476"/>
      <c r="S186" s="476"/>
      <c r="T186" s="476"/>
      <c r="U186" s="476"/>
      <c r="V186" s="476"/>
      <c r="W186" s="476"/>
      <c r="X186" s="476"/>
      <c r="Y186" s="476"/>
      <c r="Z186" s="476"/>
      <c r="AA186" s="476"/>
      <c r="AB186" s="476"/>
      <c r="AC186" s="476"/>
      <c r="AD186" s="476"/>
      <c r="AE186" s="477"/>
      <c r="AF186" s="477"/>
      <c r="AG186" s="477"/>
      <c r="AH186" s="477"/>
      <c r="AI186" s="477"/>
      <c r="AJ186" s="477"/>
      <c r="AK186" s="477"/>
      <c r="AL186" s="477"/>
      <c r="AM186" s="477"/>
      <c r="AN186" s="477"/>
      <c r="AO186" s="473"/>
      <c r="AP186" s="169"/>
      <c r="AQ186" s="84" t="s">
        <v>395</v>
      </c>
      <c r="AU186" s="459" t="str">
        <f t="shared" ca="1" si="27"/>
        <v>AM</v>
      </c>
      <c r="AV186" s="459">
        <f t="shared" si="28"/>
        <v>153</v>
      </c>
      <c r="AW186" s="259" t="str">
        <f t="shared" ca="1" si="25"/>
        <v>AM153</v>
      </c>
      <c r="AX186" s="259">
        <f t="shared" si="2"/>
        <v>8</v>
      </c>
      <c r="AY186" s="259" t="str">
        <f t="shared" ca="1" si="24"/>
        <v>9. Ownership - Operating Costs</v>
      </c>
      <c r="AZ186" s="268" t="s">
        <v>1270</v>
      </c>
      <c r="BA186" s="259" t="s">
        <v>1281</v>
      </c>
      <c r="BB186" s="259">
        <f>$AM$8</f>
        <v>2053</v>
      </c>
      <c r="BC186" s="259" t="str">
        <f t="shared" ca="1" si="26"/>
        <v>8_AM153_Annual_availability_factor_2053</v>
      </c>
      <c r="BD186" s="259" t="s">
        <v>445</v>
      </c>
      <c r="BE186" s="259"/>
      <c r="BF186" s="268" t="s">
        <v>446</v>
      </c>
      <c r="BG186" s="268" t="s">
        <v>85</v>
      </c>
      <c r="BH186" s="268" t="s">
        <v>85</v>
      </c>
      <c r="BI186" s="268"/>
      <c r="BJ186" s="268"/>
      <c r="BK186" s="268"/>
      <c r="BL186" s="268"/>
    </row>
    <row r="187" spans="1:64" ht="13.5" hidden="1" thickBot="1">
      <c r="A187" s="124"/>
      <c r="B187" s="169"/>
      <c r="C187" s="235"/>
      <c r="D187" s="588"/>
      <c r="E187" s="588"/>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6"/>
      <c r="AB187" s="476"/>
      <c r="AC187" s="476"/>
      <c r="AD187" s="476"/>
      <c r="AE187" s="477"/>
      <c r="AF187" s="477"/>
      <c r="AG187" s="477"/>
      <c r="AH187" s="477"/>
      <c r="AI187" s="477"/>
      <c r="AJ187" s="477"/>
      <c r="AK187" s="477"/>
      <c r="AL187" s="477"/>
      <c r="AM187" s="477"/>
      <c r="AN187" s="477"/>
      <c r="AO187" s="473"/>
      <c r="AP187" s="169"/>
      <c r="AQ187" s="84" t="s">
        <v>395</v>
      </c>
      <c r="AU187" s="459" t="str">
        <f t="shared" ca="1" si="27"/>
        <v>AN</v>
      </c>
      <c r="AV187" s="459">
        <f t="shared" si="28"/>
        <v>153</v>
      </c>
      <c r="AW187" s="259" t="str">
        <f t="shared" ca="1" si="25"/>
        <v>AN153</v>
      </c>
      <c r="AX187" s="259">
        <f t="shared" si="2"/>
        <v>8</v>
      </c>
      <c r="AY187" s="259" t="str">
        <f t="shared" ca="1" si="24"/>
        <v>9. Ownership - Operating Costs</v>
      </c>
      <c r="AZ187" s="268" t="s">
        <v>1270</v>
      </c>
      <c r="BA187" s="259" t="s">
        <v>1281</v>
      </c>
      <c r="BB187" s="259">
        <f>$AN$8</f>
        <v>2054</v>
      </c>
      <c r="BC187" s="259" t="str">
        <f t="shared" ca="1" si="26"/>
        <v>8_AN153_Annual_availability_factor_2054</v>
      </c>
      <c r="BD187" s="259" t="s">
        <v>445</v>
      </c>
      <c r="BE187" s="259"/>
      <c r="BF187" s="268" t="s">
        <v>446</v>
      </c>
      <c r="BG187" s="268" t="s">
        <v>85</v>
      </c>
      <c r="BH187" s="268" t="s">
        <v>85</v>
      </c>
      <c r="BI187" s="268"/>
      <c r="BJ187" s="268"/>
      <c r="BK187" s="268"/>
      <c r="BL187" s="268"/>
    </row>
    <row r="188" spans="1:64" ht="13.5" hidden="1" thickBot="1">
      <c r="A188" s="124"/>
      <c r="B188" s="169"/>
      <c r="C188" s="235"/>
      <c r="D188" s="588"/>
      <c r="E188" s="588"/>
      <c r="F188" s="476"/>
      <c r="G188" s="476"/>
      <c r="H188" s="476"/>
      <c r="I188" s="476"/>
      <c r="J188" s="476"/>
      <c r="K188" s="476"/>
      <c r="L188" s="476"/>
      <c r="M188" s="476"/>
      <c r="N188" s="476"/>
      <c r="O188" s="476"/>
      <c r="P188" s="476"/>
      <c r="Q188" s="476"/>
      <c r="R188" s="476"/>
      <c r="S188" s="476"/>
      <c r="T188" s="476"/>
      <c r="U188" s="476"/>
      <c r="V188" s="476"/>
      <c r="W188" s="476"/>
      <c r="X188" s="476"/>
      <c r="Y188" s="476"/>
      <c r="Z188" s="476"/>
      <c r="AA188" s="476"/>
      <c r="AB188" s="476"/>
      <c r="AC188" s="476"/>
      <c r="AD188" s="476"/>
      <c r="AE188" s="477"/>
      <c r="AF188" s="477"/>
      <c r="AG188" s="477"/>
      <c r="AH188" s="477"/>
      <c r="AI188" s="477"/>
      <c r="AJ188" s="477"/>
      <c r="AK188" s="477"/>
      <c r="AL188" s="477"/>
      <c r="AM188" s="477"/>
      <c r="AN188" s="477"/>
      <c r="AO188" s="473"/>
      <c r="AP188" s="169"/>
      <c r="AQ188" s="474" t="s">
        <v>395</v>
      </c>
      <c r="AR188" s="474"/>
      <c r="AS188" s="474"/>
      <c r="AT188" s="474"/>
      <c r="AU188" s="475" t="str">
        <f t="shared" ca="1" si="27"/>
        <v>AO</v>
      </c>
      <c r="AV188" s="475">
        <f t="shared" si="28"/>
        <v>153</v>
      </c>
      <c r="AW188" s="389" t="str">
        <f t="shared" ca="1" si="25"/>
        <v>AO153</v>
      </c>
      <c r="AX188" s="389">
        <f t="shared" si="2"/>
        <v>8</v>
      </c>
      <c r="AY188" s="389" t="str">
        <f t="shared" ca="1" si="24"/>
        <v>9. Ownership - Operating Costs</v>
      </c>
      <c r="AZ188" s="397" t="s">
        <v>1270</v>
      </c>
      <c r="BA188" s="389" t="s">
        <v>1281</v>
      </c>
      <c r="BB188" s="389" t="s">
        <v>1216</v>
      </c>
      <c r="BC188" s="389" t="str">
        <f t="shared" ca="1" si="26"/>
        <v>8_AO153_Annual_availability_factor_Additional_Info</v>
      </c>
      <c r="BD188" s="397" t="s">
        <v>223</v>
      </c>
      <c r="BE188" s="397">
        <v>100</v>
      </c>
      <c r="BF188" s="397"/>
      <c r="BG188" s="397" t="s">
        <v>85</v>
      </c>
      <c r="BH188" s="397" t="s">
        <v>85</v>
      </c>
      <c r="BI188" s="268"/>
      <c r="BJ188" s="268"/>
      <c r="BK188" s="268"/>
      <c r="BL188" s="268"/>
    </row>
    <row r="189" spans="1:64" ht="13.5" thickBot="1">
      <c r="A189" s="124">
        <f>+A153+1</f>
        <v>7</v>
      </c>
      <c r="B189" s="169"/>
      <c r="C189" s="235" t="s">
        <v>1282</v>
      </c>
      <c r="D189" s="588" t="s">
        <v>661</v>
      </c>
      <c r="E189" s="588"/>
      <c r="F189" s="448"/>
      <c r="G189" s="448"/>
      <c r="H189" s="448"/>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9"/>
      <c r="AF189" s="449"/>
      <c r="AG189" s="449"/>
      <c r="AH189" s="449"/>
      <c r="AI189" s="449"/>
      <c r="AJ189" s="449"/>
      <c r="AK189" s="449"/>
      <c r="AL189" s="449"/>
      <c r="AM189" s="449"/>
      <c r="AN189" s="449"/>
      <c r="AO189" s="336"/>
      <c r="AP189" s="169"/>
      <c r="AS189" s="84" t="s">
        <v>42</v>
      </c>
      <c r="AT189" s="84" t="str">
        <f ca="1">SUBSTITUTE(CELL("address",F189),"$","")</f>
        <v>F189</v>
      </c>
      <c r="AU189" s="350" t="str">
        <f ca="1">CHAR(CODE(AT189))</f>
        <v>F</v>
      </c>
      <c r="AV189" s="350">
        <f>ROW(AT189)</f>
        <v>189</v>
      </c>
      <c r="AW189" s="259" t="str">
        <f ca="1">CONCATENATE(AU189&amp;AV189)</f>
        <v>F189</v>
      </c>
      <c r="AX189" s="259">
        <f t="shared" si="2"/>
        <v>8</v>
      </c>
      <c r="AY189" s="259" t="str">
        <f t="shared" ref="AY189:AY224" ca="1" si="29">MID(CELL("filename",AX189),FIND("]",CELL("filename",AX189))+1,256)</f>
        <v>9. Ownership - Operating Costs</v>
      </c>
      <c r="AZ189" s="268" t="s">
        <v>1270</v>
      </c>
      <c r="BA189" s="259" t="s">
        <v>1283</v>
      </c>
      <c r="BB189" s="259">
        <f>$F$8</f>
        <v>2020</v>
      </c>
      <c r="BC189" s="259" t="str">
        <f ca="1">AX189&amp;"_"&amp;AW189&amp;"_"&amp;BA189&amp;"_"&amp;BB189</f>
        <v>8_F189_Net_capacity_factor_2020</v>
      </c>
      <c r="BD189" s="259" t="s">
        <v>445</v>
      </c>
      <c r="BE189" s="259"/>
      <c r="BF189" s="268" t="s">
        <v>446</v>
      </c>
      <c r="BG189" s="268" t="s">
        <v>85</v>
      </c>
      <c r="BH189" s="268" t="s">
        <v>85</v>
      </c>
      <c r="BI189" s="268"/>
      <c r="BJ189" s="268"/>
      <c r="BK189" s="268"/>
      <c r="BL189" s="268"/>
    </row>
    <row r="190" spans="1:64" ht="13.5" hidden="1" thickBot="1">
      <c r="A190" s="124"/>
      <c r="B190" s="169"/>
      <c r="C190" s="235"/>
      <c r="D190" s="588"/>
      <c r="E190" s="588"/>
      <c r="F190" s="476"/>
      <c r="G190" s="476"/>
      <c r="H190" s="476"/>
      <c r="I190" s="476"/>
      <c r="J190" s="476"/>
      <c r="K190" s="476"/>
      <c r="L190" s="476"/>
      <c r="M190" s="476"/>
      <c r="N190" s="476"/>
      <c r="O190" s="476"/>
      <c r="P190" s="476"/>
      <c r="Q190" s="476"/>
      <c r="R190" s="476"/>
      <c r="S190" s="476"/>
      <c r="T190" s="476"/>
      <c r="U190" s="476"/>
      <c r="V190" s="476"/>
      <c r="W190" s="476"/>
      <c r="X190" s="476"/>
      <c r="Y190" s="476"/>
      <c r="Z190" s="476"/>
      <c r="AA190" s="476"/>
      <c r="AB190" s="476"/>
      <c r="AC190" s="476"/>
      <c r="AD190" s="476"/>
      <c r="AE190" s="477"/>
      <c r="AF190" s="477"/>
      <c r="AG190" s="477"/>
      <c r="AH190" s="477"/>
      <c r="AI190" s="477"/>
      <c r="AJ190" s="477"/>
      <c r="AK190" s="477"/>
      <c r="AL190" s="477"/>
      <c r="AM190" s="477"/>
      <c r="AN190" s="477"/>
      <c r="AO190" s="473"/>
      <c r="AP190" s="169"/>
      <c r="AQ190" s="84" t="s">
        <v>395</v>
      </c>
      <c r="AU190" s="459" t="str">
        <f ca="1">IF(AU189="Z","AA",IF(LEN(AU189)=1,CHAR(CODE(AU189)+1),IF(RIGHT(AU189,1)="Z",CHAR(CODE(LEFT(AU189,1))+1),LEFT(AU189,1))&amp;CHAR(65+MOD(CODE(RIGHT(AU189,1))+1-65,26))))</f>
        <v>G</v>
      </c>
      <c r="AV190" s="459">
        <f>AV189</f>
        <v>189</v>
      </c>
      <c r="AW190" s="259" t="str">
        <f t="shared" ref="AW190:AW224" ca="1" si="30">CONCATENATE(AU190&amp;AV190)</f>
        <v>G189</v>
      </c>
      <c r="AX190" s="259">
        <f t="shared" si="2"/>
        <v>8</v>
      </c>
      <c r="AY190" s="259" t="str">
        <f t="shared" ca="1" si="29"/>
        <v>9. Ownership - Operating Costs</v>
      </c>
      <c r="AZ190" s="268" t="s">
        <v>1270</v>
      </c>
      <c r="BA190" s="259" t="s">
        <v>1283</v>
      </c>
      <c r="BB190" s="259">
        <f>$G$8</f>
        <v>2021</v>
      </c>
      <c r="BC190" s="259" t="str">
        <f t="shared" ref="BC190:BC224" ca="1" si="31">AX190&amp;"_"&amp;AW190&amp;"_"&amp;BA190&amp;"_"&amp;BB190</f>
        <v>8_G189_Net_capacity_factor_2021</v>
      </c>
      <c r="BD190" s="259" t="s">
        <v>445</v>
      </c>
      <c r="BE190" s="259"/>
      <c r="BF190" s="268" t="s">
        <v>446</v>
      </c>
      <c r="BG190" s="268" t="s">
        <v>85</v>
      </c>
      <c r="BH190" s="268" t="s">
        <v>85</v>
      </c>
      <c r="BI190" s="268"/>
      <c r="BJ190" s="268"/>
      <c r="BK190" s="268"/>
      <c r="BL190" s="268"/>
    </row>
    <row r="191" spans="1:64" ht="13.5" hidden="1" thickBot="1">
      <c r="A191" s="124"/>
      <c r="B191" s="169"/>
      <c r="C191" s="235"/>
      <c r="D191" s="588"/>
      <c r="E191" s="588"/>
      <c r="F191" s="476"/>
      <c r="G191" s="476"/>
      <c r="H191" s="47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7"/>
      <c r="AF191" s="477"/>
      <c r="AG191" s="477"/>
      <c r="AH191" s="477"/>
      <c r="AI191" s="477"/>
      <c r="AJ191" s="477"/>
      <c r="AK191" s="477"/>
      <c r="AL191" s="477"/>
      <c r="AM191" s="477"/>
      <c r="AN191" s="477"/>
      <c r="AO191" s="473"/>
      <c r="AP191" s="169"/>
      <c r="AQ191" s="84" t="s">
        <v>395</v>
      </c>
      <c r="AU191" s="459" t="str">
        <f t="shared" ref="AU191:AU224" ca="1" si="32">IF(AU190="Z","AA",IF(LEN(AU190)=1,CHAR(CODE(AU190)+1),IF(RIGHT(AU190,1)="Z",CHAR(CODE(LEFT(AU190,1))+1),LEFT(AU190,1))&amp;CHAR(65+MOD(CODE(RIGHT(AU190,1))+1-65,26))))</f>
        <v>H</v>
      </c>
      <c r="AV191" s="459">
        <f t="shared" ref="AV191:AV224" si="33">AV190</f>
        <v>189</v>
      </c>
      <c r="AW191" s="259" t="str">
        <f t="shared" ca="1" si="30"/>
        <v>H189</v>
      </c>
      <c r="AX191" s="259">
        <f t="shared" si="2"/>
        <v>8</v>
      </c>
      <c r="AY191" s="259" t="str">
        <f t="shared" ca="1" si="29"/>
        <v>9. Ownership - Operating Costs</v>
      </c>
      <c r="AZ191" s="268" t="s">
        <v>1270</v>
      </c>
      <c r="BA191" s="259" t="s">
        <v>1283</v>
      </c>
      <c r="BB191" s="259">
        <f>$H$8</f>
        <v>2022</v>
      </c>
      <c r="BC191" s="259" t="str">
        <f t="shared" ca="1" si="31"/>
        <v>8_H189_Net_capacity_factor_2022</v>
      </c>
      <c r="BD191" s="259" t="s">
        <v>445</v>
      </c>
      <c r="BE191" s="259"/>
      <c r="BF191" s="268" t="s">
        <v>446</v>
      </c>
      <c r="BG191" s="268" t="s">
        <v>85</v>
      </c>
      <c r="BH191" s="268" t="s">
        <v>85</v>
      </c>
      <c r="BI191" s="268"/>
      <c r="BJ191" s="268"/>
      <c r="BK191" s="268"/>
      <c r="BL191" s="268"/>
    </row>
    <row r="192" spans="1:64" ht="13.5" hidden="1" thickBot="1">
      <c r="A192" s="124"/>
      <c r="B192" s="169"/>
      <c r="C192" s="235"/>
      <c r="D192" s="588"/>
      <c r="E192" s="588"/>
      <c r="F192" s="476"/>
      <c r="G192" s="476"/>
      <c r="H192" s="476"/>
      <c r="I192" s="476"/>
      <c r="J192" s="476"/>
      <c r="K192" s="476"/>
      <c r="L192" s="476"/>
      <c r="M192" s="476"/>
      <c r="N192" s="476"/>
      <c r="O192" s="476"/>
      <c r="P192" s="476"/>
      <c r="Q192" s="476"/>
      <c r="R192" s="476"/>
      <c r="S192" s="476"/>
      <c r="T192" s="476"/>
      <c r="U192" s="476"/>
      <c r="V192" s="476"/>
      <c r="W192" s="476"/>
      <c r="X192" s="476"/>
      <c r="Y192" s="476"/>
      <c r="Z192" s="476"/>
      <c r="AA192" s="476"/>
      <c r="AB192" s="476"/>
      <c r="AC192" s="476"/>
      <c r="AD192" s="476"/>
      <c r="AE192" s="477"/>
      <c r="AF192" s="477"/>
      <c r="AG192" s="477"/>
      <c r="AH192" s="477"/>
      <c r="AI192" s="477"/>
      <c r="AJ192" s="477"/>
      <c r="AK192" s="477"/>
      <c r="AL192" s="477"/>
      <c r="AM192" s="477"/>
      <c r="AN192" s="477"/>
      <c r="AO192" s="473"/>
      <c r="AP192" s="169"/>
      <c r="AQ192" s="84" t="s">
        <v>395</v>
      </c>
      <c r="AU192" s="459" t="str">
        <f t="shared" ca="1" si="32"/>
        <v>I</v>
      </c>
      <c r="AV192" s="459">
        <f t="shared" si="33"/>
        <v>189</v>
      </c>
      <c r="AW192" s="259" t="str">
        <f t="shared" ca="1" si="30"/>
        <v>I189</v>
      </c>
      <c r="AX192" s="259">
        <f t="shared" si="2"/>
        <v>8</v>
      </c>
      <c r="AY192" s="259" t="str">
        <f t="shared" ca="1" si="29"/>
        <v>9. Ownership - Operating Costs</v>
      </c>
      <c r="AZ192" s="268" t="s">
        <v>1270</v>
      </c>
      <c r="BA192" s="259" t="s">
        <v>1283</v>
      </c>
      <c r="BB192" s="259">
        <f>$I$8</f>
        <v>2023</v>
      </c>
      <c r="BC192" s="259" t="str">
        <f t="shared" ca="1" si="31"/>
        <v>8_I189_Net_capacity_factor_2023</v>
      </c>
      <c r="BD192" s="259" t="s">
        <v>445</v>
      </c>
      <c r="BE192" s="259"/>
      <c r="BF192" s="268" t="s">
        <v>446</v>
      </c>
      <c r="BG192" s="268" t="s">
        <v>85</v>
      </c>
      <c r="BH192" s="268" t="s">
        <v>85</v>
      </c>
      <c r="BI192" s="268"/>
      <c r="BJ192" s="268"/>
      <c r="BK192" s="268"/>
      <c r="BL192" s="268"/>
    </row>
    <row r="193" spans="1:64" ht="13.5" hidden="1" thickBot="1">
      <c r="A193" s="124"/>
      <c r="B193" s="169"/>
      <c r="C193" s="235"/>
      <c r="D193" s="588"/>
      <c r="E193" s="588"/>
      <c r="F193" s="476"/>
      <c r="G193" s="476"/>
      <c r="H193" s="476"/>
      <c r="I193" s="476"/>
      <c r="J193" s="476"/>
      <c r="K193" s="476"/>
      <c r="L193" s="476"/>
      <c r="M193" s="476"/>
      <c r="N193" s="476"/>
      <c r="O193" s="476"/>
      <c r="P193" s="476"/>
      <c r="Q193" s="476"/>
      <c r="R193" s="476"/>
      <c r="S193" s="476"/>
      <c r="T193" s="476"/>
      <c r="U193" s="476"/>
      <c r="V193" s="476"/>
      <c r="W193" s="476"/>
      <c r="X193" s="476"/>
      <c r="Y193" s="476"/>
      <c r="Z193" s="476"/>
      <c r="AA193" s="476"/>
      <c r="AB193" s="476"/>
      <c r="AC193" s="476"/>
      <c r="AD193" s="476"/>
      <c r="AE193" s="477"/>
      <c r="AF193" s="477"/>
      <c r="AG193" s="477"/>
      <c r="AH193" s="477"/>
      <c r="AI193" s="477"/>
      <c r="AJ193" s="477"/>
      <c r="AK193" s="477"/>
      <c r="AL193" s="477"/>
      <c r="AM193" s="477"/>
      <c r="AN193" s="477"/>
      <c r="AO193" s="473"/>
      <c r="AP193" s="169"/>
      <c r="AQ193" s="84" t="s">
        <v>395</v>
      </c>
      <c r="AU193" s="459" t="str">
        <f t="shared" ca="1" si="32"/>
        <v>J</v>
      </c>
      <c r="AV193" s="459">
        <f t="shared" si="33"/>
        <v>189</v>
      </c>
      <c r="AW193" s="259" t="str">
        <f t="shared" ca="1" si="30"/>
        <v>J189</v>
      </c>
      <c r="AX193" s="259">
        <f t="shared" si="2"/>
        <v>8</v>
      </c>
      <c r="AY193" s="259" t="str">
        <f t="shared" ca="1" si="29"/>
        <v>9. Ownership - Operating Costs</v>
      </c>
      <c r="AZ193" s="268" t="s">
        <v>1270</v>
      </c>
      <c r="BA193" s="259" t="s">
        <v>1283</v>
      </c>
      <c r="BB193" s="259">
        <f>$J$8</f>
        <v>2024</v>
      </c>
      <c r="BC193" s="259" t="str">
        <f t="shared" ca="1" si="31"/>
        <v>8_J189_Net_capacity_factor_2024</v>
      </c>
      <c r="BD193" s="259" t="s">
        <v>445</v>
      </c>
      <c r="BE193" s="259"/>
      <c r="BF193" s="268" t="s">
        <v>446</v>
      </c>
      <c r="BG193" s="268" t="s">
        <v>85</v>
      </c>
      <c r="BH193" s="268" t="s">
        <v>85</v>
      </c>
      <c r="BI193" s="268"/>
      <c r="BJ193" s="268"/>
      <c r="BK193" s="268"/>
      <c r="BL193" s="268"/>
    </row>
    <row r="194" spans="1:64" ht="13.5" hidden="1" thickBot="1">
      <c r="A194" s="124"/>
      <c r="B194" s="169"/>
      <c r="C194" s="235"/>
      <c r="D194" s="588"/>
      <c r="E194" s="588"/>
      <c r="F194" s="476"/>
      <c r="G194" s="476"/>
      <c r="H194" s="476"/>
      <c r="I194" s="476"/>
      <c r="J194" s="476"/>
      <c r="K194" s="476"/>
      <c r="L194" s="476"/>
      <c r="M194" s="476"/>
      <c r="N194" s="476"/>
      <c r="O194" s="476"/>
      <c r="P194" s="476"/>
      <c r="Q194" s="476"/>
      <c r="R194" s="476"/>
      <c r="S194" s="476"/>
      <c r="T194" s="476"/>
      <c r="U194" s="476"/>
      <c r="V194" s="476"/>
      <c r="W194" s="476"/>
      <c r="X194" s="476"/>
      <c r="Y194" s="476"/>
      <c r="Z194" s="476"/>
      <c r="AA194" s="476"/>
      <c r="AB194" s="476"/>
      <c r="AC194" s="476"/>
      <c r="AD194" s="476"/>
      <c r="AE194" s="477"/>
      <c r="AF194" s="477"/>
      <c r="AG194" s="477"/>
      <c r="AH194" s="477"/>
      <c r="AI194" s="477"/>
      <c r="AJ194" s="477"/>
      <c r="AK194" s="477"/>
      <c r="AL194" s="477"/>
      <c r="AM194" s="477"/>
      <c r="AN194" s="477"/>
      <c r="AO194" s="473"/>
      <c r="AP194" s="169"/>
      <c r="AQ194" s="84" t="s">
        <v>395</v>
      </c>
      <c r="AU194" s="459" t="str">
        <f t="shared" ca="1" si="32"/>
        <v>K</v>
      </c>
      <c r="AV194" s="459">
        <f t="shared" si="33"/>
        <v>189</v>
      </c>
      <c r="AW194" s="259" t="str">
        <f t="shared" ca="1" si="30"/>
        <v>K189</v>
      </c>
      <c r="AX194" s="259">
        <f t="shared" si="2"/>
        <v>8</v>
      </c>
      <c r="AY194" s="259" t="str">
        <f t="shared" ca="1" si="29"/>
        <v>9. Ownership - Operating Costs</v>
      </c>
      <c r="AZ194" s="268" t="s">
        <v>1270</v>
      </c>
      <c r="BA194" s="259" t="s">
        <v>1283</v>
      </c>
      <c r="BB194" s="259">
        <f>$K$8</f>
        <v>2025</v>
      </c>
      <c r="BC194" s="259" t="str">
        <f t="shared" ca="1" si="31"/>
        <v>8_K189_Net_capacity_factor_2025</v>
      </c>
      <c r="BD194" s="259" t="s">
        <v>445</v>
      </c>
      <c r="BE194" s="259"/>
      <c r="BF194" s="268" t="s">
        <v>446</v>
      </c>
      <c r="BG194" s="268" t="s">
        <v>85</v>
      </c>
      <c r="BH194" s="268" t="s">
        <v>85</v>
      </c>
      <c r="BI194" s="268"/>
      <c r="BJ194" s="268"/>
      <c r="BK194" s="268"/>
      <c r="BL194" s="268"/>
    </row>
    <row r="195" spans="1:64" ht="13.5" hidden="1" thickBot="1">
      <c r="A195" s="124"/>
      <c r="B195" s="169"/>
      <c r="C195" s="235"/>
      <c r="D195" s="588"/>
      <c r="E195" s="588"/>
      <c r="F195" s="476"/>
      <c r="G195" s="476"/>
      <c r="H195" s="476"/>
      <c r="I195" s="476"/>
      <c r="J195" s="476"/>
      <c r="K195" s="476"/>
      <c r="L195" s="476"/>
      <c r="M195" s="476"/>
      <c r="N195" s="476"/>
      <c r="O195" s="476"/>
      <c r="P195" s="476"/>
      <c r="Q195" s="476"/>
      <c r="R195" s="476"/>
      <c r="S195" s="476"/>
      <c r="T195" s="476"/>
      <c r="U195" s="476"/>
      <c r="V195" s="476"/>
      <c r="W195" s="476"/>
      <c r="X195" s="476"/>
      <c r="Y195" s="476"/>
      <c r="Z195" s="476"/>
      <c r="AA195" s="476"/>
      <c r="AB195" s="476"/>
      <c r="AC195" s="476"/>
      <c r="AD195" s="476"/>
      <c r="AE195" s="477"/>
      <c r="AF195" s="477"/>
      <c r="AG195" s="477"/>
      <c r="AH195" s="477"/>
      <c r="AI195" s="477"/>
      <c r="AJ195" s="477"/>
      <c r="AK195" s="477"/>
      <c r="AL195" s="477"/>
      <c r="AM195" s="477"/>
      <c r="AN195" s="477"/>
      <c r="AO195" s="473"/>
      <c r="AP195" s="169"/>
      <c r="AQ195" s="84" t="s">
        <v>395</v>
      </c>
      <c r="AU195" s="459" t="str">
        <f t="shared" ca="1" si="32"/>
        <v>L</v>
      </c>
      <c r="AV195" s="459">
        <f t="shared" si="33"/>
        <v>189</v>
      </c>
      <c r="AW195" s="259" t="str">
        <f t="shared" ca="1" si="30"/>
        <v>L189</v>
      </c>
      <c r="AX195" s="259">
        <f t="shared" si="2"/>
        <v>8</v>
      </c>
      <c r="AY195" s="259" t="str">
        <f t="shared" ca="1" si="29"/>
        <v>9. Ownership - Operating Costs</v>
      </c>
      <c r="AZ195" s="268" t="s">
        <v>1270</v>
      </c>
      <c r="BA195" s="259" t="s">
        <v>1283</v>
      </c>
      <c r="BB195" s="259">
        <f>$L$8</f>
        <v>2026</v>
      </c>
      <c r="BC195" s="259" t="str">
        <f t="shared" ca="1" si="31"/>
        <v>8_L189_Net_capacity_factor_2026</v>
      </c>
      <c r="BD195" s="259" t="s">
        <v>445</v>
      </c>
      <c r="BE195" s="259"/>
      <c r="BF195" s="268" t="s">
        <v>446</v>
      </c>
      <c r="BG195" s="268" t="s">
        <v>85</v>
      </c>
      <c r="BH195" s="268" t="s">
        <v>85</v>
      </c>
      <c r="BI195" s="268"/>
      <c r="BJ195" s="268"/>
      <c r="BK195" s="268"/>
      <c r="BL195" s="268"/>
    </row>
    <row r="196" spans="1:64" ht="13.5" hidden="1" thickBot="1">
      <c r="A196" s="124"/>
      <c r="B196" s="169"/>
      <c r="C196" s="235"/>
      <c r="D196" s="588"/>
      <c r="E196" s="588"/>
      <c r="F196" s="476"/>
      <c r="G196" s="476"/>
      <c r="H196" s="476"/>
      <c r="I196" s="476"/>
      <c r="J196" s="476"/>
      <c r="K196" s="476"/>
      <c r="L196" s="476"/>
      <c r="M196" s="476"/>
      <c r="N196" s="476"/>
      <c r="O196" s="476"/>
      <c r="P196" s="476"/>
      <c r="Q196" s="476"/>
      <c r="R196" s="476"/>
      <c r="S196" s="476"/>
      <c r="T196" s="476"/>
      <c r="U196" s="476"/>
      <c r="V196" s="476"/>
      <c r="W196" s="476"/>
      <c r="X196" s="476"/>
      <c r="Y196" s="476"/>
      <c r="Z196" s="476"/>
      <c r="AA196" s="476"/>
      <c r="AB196" s="476"/>
      <c r="AC196" s="476"/>
      <c r="AD196" s="476"/>
      <c r="AE196" s="477"/>
      <c r="AF196" s="477"/>
      <c r="AG196" s="477"/>
      <c r="AH196" s="477"/>
      <c r="AI196" s="477"/>
      <c r="AJ196" s="477"/>
      <c r="AK196" s="477"/>
      <c r="AL196" s="477"/>
      <c r="AM196" s="477"/>
      <c r="AN196" s="477"/>
      <c r="AO196" s="473"/>
      <c r="AP196" s="169"/>
      <c r="AQ196" s="84" t="s">
        <v>395</v>
      </c>
      <c r="AU196" s="459" t="str">
        <f t="shared" ca="1" si="32"/>
        <v>M</v>
      </c>
      <c r="AV196" s="459">
        <f t="shared" si="33"/>
        <v>189</v>
      </c>
      <c r="AW196" s="259" t="str">
        <f t="shared" ca="1" si="30"/>
        <v>M189</v>
      </c>
      <c r="AX196" s="259">
        <f t="shared" si="2"/>
        <v>8</v>
      </c>
      <c r="AY196" s="259" t="str">
        <f t="shared" ca="1" si="29"/>
        <v>9. Ownership - Operating Costs</v>
      </c>
      <c r="AZ196" s="268" t="s">
        <v>1270</v>
      </c>
      <c r="BA196" s="259" t="s">
        <v>1283</v>
      </c>
      <c r="BB196" s="259">
        <f>$M$8</f>
        <v>2027</v>
      </c>
      <c r="BC196" s="259" t="str">
        <f t="shared" ca="1" si="31"/>
        <v>8_M189_Net_capacity_factor_2027</v>
      </c>
      <c r="BD196" s="259" t="s">
        <v>445</v>
      </c>
      <c r="BE196" s="259"/>
      <c r="BF196" s="268" t="s">
        <v>446</v>
      </c>
      <c r="BG196" s="268" t="s">
        <v>85</v>
      </c>
      <c r="BH196" s="268" t="s">
        <v>85</v>
      </c>
      <c r="BI196" s="268"/>
      <c r="BJ196" s="268"/>
      <c r="BK196" s="268"/>
      <c r="BL196" s="268"/>
    </row>
    <row r="197" spans="1:64" ht="13.5" hidden="1" thickBot="1">
      <c r="A197" s="124"/>
      <c r="B197" s="169"/>
      <c r="C197" s="235"/>
      <c r="D197" s="588"/>
      <c r="E197" s="588"/>
      <c r="F197" s="476"/>
      <c r="G197" s="476"/>
      <c r="H197" s="476"/>
      <c r="I197" s="476"/>
      <c r="J197" s="476"/>
      <c r="K197" s="476"/>
      <c r="L197" s="476"/>
      <c r="M197" s="476"/>
      <c r="N197" s="476"/>
      <c r="O197" s="476"/>
      <c r="P197" s="476"/>
      <c r="Q197" s="476"/>
      <c r="R197" s="476"/>
      <c r="S197" s="476"/>
      <c r="T197" s="476"/>
      <c r="U197" s="476"/>
      <c r="V197" s="476"/>
      <c r="W197" s="476"/>
      <c r="X197" s="476"/>
      <c r="Y197" s="476"/>
      <c r="Z197" s="476"/>
      <c r="AA197" s="476"/>
      <c r="AB197" s="476"/>
      <c r="AC197" s="476"/>
      <c r="AD197" s="476"/>
      <c r="AE197" s="477"/>
      <c r="AF197" s="477"/>
      <c r="AG197" s="477"/>
      <c r="AH197" s="477"/>
      <c r="AI197" s="477"/>
      <c r="AJ197" s="477"/>
      <c r="AK197" s="477"/>
      <c r="AL197" s="477"/>
      <c r="AM197" s="477"/>
      <c r="AN197" s="477"/>
      <c r="AO197" s="473"/>
      <c r="AP197" s="169"/>
      <c r="AQ197" s="84" t="s">
        <v>395</v>
      </c>
      <c r="AU197" s="459" t="str">
        <f t="shared" ca="1" si="32"/>
        <v>N</v>
      </c>
      <c r="AV197" s="459">
        <f t="shared" si="33"/>
        <v>189</v>
      </c>
      <c r="AW197" s="259" t="str">
        <f t="shared" ca="1" si="30"/>
        <v>N189</v>
      </c>
      <c r="AX197" s="259">
        <f t="shared" si="2"/>
        <v>8</v>
      </c>
      <c r="AY197" s="259" t="str">
        <f t="shared" ca="1" si="29"/>
        <v>9. Ownership - Operating Costs</v>
      </c>
      <c r="AZ197" s="268" t="s">
        <v>1270</v>
      </c>
      <c r="BA197" s="259" t="s">
        <v>1283</v>
      </c>
      <c r="BB197" s="259">
        <f>$N$8</f>
        <v>2028</v>
      </c>
      <c r="BC197" s="259" t="str">
        <f t="shared" ca="1" si="31"/>
        <v>8_N189_Net_capacity_factor_2028</v>
      </c>
      <c r="BD197" s="259" t="s">
        <v>445</v>
      </c>
      <c r="BE197" s="259"/>
      <c r="BF197" s="268" t="s">
        <v>446</v>
      </c>
      <c r="BG197" s="268" t="s">
        <v>85</v>
      </c>
      <c r="BH197" s="268" t="s">
        <v>85</v>
      </c>
      <c r="BI197" s="268"/>
      <c r="BJ197" s="268"/>
      <c r="BK197" s="268"/>
      <c r="BL197" s="268"/>
    </row>
    <row r="198" spans="1:64" ht="13.5" hidden="1" thickBot="1">
      <c r="A198" s="124"/>
      <c r="B198" s="169"/>
      <c r="C198" s="235"/>
      <c r="D198" s="588"/>
      <c r="E198" s="588"/>
      <c r="F198" s="476"/>
      <c r="G198" s="476"/>
      <c r="H198" s="476"/>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7"/>
      <c r="AF198" s="477"/>
      <c r="AG198" s="477"/>
      <c r="AH198" s="477"/>
      <c r="AI198" s="477"/>
      <c r="AJ198" s="477"/>
      <c r="AK198" s="477"/>
      <c r="AL198" s="477"/>
      <c r="AM198" s="477"/>
      <c r="AN198" s="477"/>
      <c r="AO198" s="473"/>
      <c r="AP198" s="169"/>
      <c r="AQ198" s="84" t="s">
        <v>395</v>
      </c>
      <c r="AU198" s="459" t="str">
        <f t="shared" ca="1" si="32"/>
        <v>O</v>
      </c>
      <c r="AV198" s="459">
        <f t="shared" si="33"/>
        <v>189</v>
      </c>
      <c r="AW198" s="259" t="str">
        <f t="shared" ca="1" si="30"/>
        <v>O189</v>
      </c>
      <c r="AX198" s="259">
        <f t="shared" si="2"/>
        <v>8</v>
      </c>
      <c r="AY198" s="259" t="str">
        <f t="shared" ca="1" si="29"/>
        <v>9. Ownership - Operating Costs</v>
      </c>
      <c r="AZ198" s="268" t="s">
        <v>1270</v>
      </c>
      <c r="BA198" s="259" t="s">
        <v>1283</v>
      </c>
      <c r="BB198" s="259">
        <f>$O$8</f>
        <v>2029</v>
      </c>
      <c r="BC198" s="259" t="str">
        <f t="shared" ca="1" si="31"/>
        <v>8_O189_Net_capacity_factor_2029</v>
      </c>
      <c r="BD198" s="259" t="s">
        <v>445</v>
      </c>
      <c r="BE198" s="259"/>
      <c r="BF198" s="268" t="s">
        <v>446</v>
      </c>
      <c r="BG198" s="268" t="s">
        <v>85</v>
      </c>
      <c r="BH198" s="268" t="s">
        <v>85</v>
      </c>
      <c r="BI198" s="268"/>
      <c r="BJ198" s="268"/>
      <c r="BK198" s="268"/>
      <c r="BL198" s="268"/>
    </row>
    <row r="199" spans="1:64" ht="13.5" hidden="1" thickBot="1">
      <c r="A199" s="124"/>
      <c r="B199" s="169"/>
      <c r="C199" s="235"/>
      <c r="D199" s="588"/>
      <c r="E199" s="588"/>
      <c r="F199" s="476"/>
      <c r="G199" s="476"/>
      <c r="H199" s="476"/>
      <c r="I199" s="476"/>
      <c r="J199" s="476"/>
      <c r="K199" s="476"/>
      <c r="L199" s="476"/>
      <c r="M199" s="476"/>
      <c r="N199" s="476"/>
      <c r="O199" s="476"/>
      <c r="P199" s="476"/>
      <c r="Q199" s="476"/>
      <c r="R199" s="476"/>
      <c r="S199" s="476"/>
      <c r="T199" s="476"/>
      <c r="U199" s="476"/>
      <c r="V199" s="476"/>
      <c r="W199" s="476"/>
      <c r="X199" s="476"/>
      <c r="Y199" s="476"/>
      <c r="Z199" s="476"/>
      <c r="AA199" s="476"/>
      <c r="AB199" s="476"/>
      <c r="AC199" s="476"/>
      <c r="AD199" s="476"/>
      <c r="AE199" s="477"/>
      <c r="AF199" s="477"/>
      <c r="AG199" s="477"/>
      <c r="AH199" s="477"/>
      <c r="AI199" s="477"/>
      <c r="AJ199" s="477"/>
      <c r="AK199" s="477"/>
      <c r="AL199" s="477"/>
      <c r="AM199" s="477"/>
      <c r="AN199" s="477"/>
      <c r="AO199" s="473"/>
      <c r="AP199" s="169"/>
      <c r="AQ199" s="84" t="s">
        <v>395</v>
      </c>
      <c r="AU199" s="459" t="str">
        <f t="shared" ca="1" si="32"/>
        <v>P</v>
      </c>
      <c r="AV199" s="459">
        <f t="shared" si="33"/>
        <v>189</v>
      </c>
      <c r="AW199" s="259" t="str">
        <f t="shared" ca="1" si="30"/>
        <v>P189</v>
      </c>
      <c r="AX199" s="259">
        <f t="shared" si="2"/>
        <v>8</v>
      </c>
      <c r="AY199" s="259" t="str">
        <f t="shared" ca="1" si="29"/>
        <v>9. Ownership - Operating Costs</v>
      </c>
      <c r="AZ199" s="268" t="s">
        <v>1270</v>
      </c>
      <c r="BA199" s="259" t="s">
        <v>1283</v>
      </c>
      <c r="BB199" s="259">
        <f>$P$8</f>
        <v>2030</v>
      </c>
      <c r="BC199" s="259" t="str">
        <f t="shared" ca="1" si="31"/>
        <v>8_P189_Net_capacity_factor_2030</v>
      </c>
      <c r="BD199" s="259" t="s">
        <v>445</v>
      </c>
      <c r="BE199" s="259"/>
      <c r="BF199" s="268" t="s">
        <v>446</v>
      </c>
      <c r="BG199" s="268" t="s">
        <v>85</v>
      </c>
      <c r="BH199" s="268" t="s">
        <v>85</v>
      </c>
      <c r="BI199" s="268"/>
      <c r="BJ199" s="268"/>
      <c r="BK199" s="268"/>
      <c r="BL199" s="268"/>
    </row>
    <row r="200" spans="1:64" ht="13.5" hidden="1" thickBot="1">
      <c r="A200" s="124"/>
      <c r="B200" s="169"/>
      <c r="C200" s="235"/>
      <c r="D200" s="588"/>
      <c r="E200" s="588"/>
      <c r="F200" s="476"/>
      <c r="G200" s="476"/>
      <c r="H200" s="476"/>
      <c r="I200" s="476"/>
      <c r="J200" s="476"/>
      <c r="K200" s="476"/>
      <c r="L200" s="476"/>
      <c r="M200" s="476"/>
      <c r="N200" s="476"/>
      <c r="O200" s="476"/>
      <c r="P200" s="476"/>
      <c r="Q200" s="476"/>
      <c r="R200" s="476"/>
      <c r="S200" s="476"/>
      <c r="T200" s="476"/>
      <c r="U200" s="476"/>
      <c r="V200" s="476"/>
      <c r="W200" s="476"/>
      <c r="X200" s="476"/>
      <c r="Y200" s="476"/>
      <c r="Z200" s="476"/>
      <c r="AA200" s="476"/>
      <c r="AB200" s="476"/>
      <c r="AC200" s="476"/>
      <c r="AD200" s="476"/>
      <c r="AE200" s="477"/>
      <c r="AF200" s="477"/>
      <c r="AG200" s="477"/>
      <c r="AH200" s="477"/>
      <c r="AI200" s="477"/>
      <c r="AJ200" s="477"/>
      <c r="AK200" s="477"/>
      <c r="AL200" s="477"/>
      <c r="AM200" s="477"/>
      <c r="AN200" s="477"/>
      <c r="AO200" s="473"/>
      <c r="AP200" s="169"/>
      <c r="AQ200" s="84" t="s">
        <v>395</v>
      </c>
      <c r="AU200" s="459" t="str">
        <f t="shared" ca="1" si="32"/>
        <v>Q</v>
      </c>
      <c r="AV200" s="459">
        <f t="shared" si="33"/>
        <v>189</v>
      </c>
      <c r="AW200" s="259" t="str">
        <f t="shared" ca="1" si="30"/>
        <v>Q189</v>
      </c>
      <c r="AX200" s="259">
        <f t="shared" si="2"/>
        <v>8</v>
      </c>
      <c r="AY200" s="259" t="str">
        <f t="shared" ca="1" si="29"/>
        <v>9. Ownership - Operating Costs</v>
      </c>
      <c r="AZ200" s="268" t="s">
        <v>1270</v>
      </c>
      <c r="BA200" s="259" t="s">
        <v>1283</v>
      </c>
      <c r="BB200" s="259">
        <f>$Q$8</f>
        <v>2031</v>
      </c>
      <c r="BC200" s="259" t="str">
        <f t="shared" ca="1" si="31"/>
        <v>8_Q189_Net_capacity_factor_2031</v>
      </c>
      <c r="BD200" s="259" t="s">
        <v>445</v>
      </c>
      <c r="BE200" s="259"/>
      <c r="BF200" s="268" t="s">
        <v>446</v>
      </c>
      <c r="BG200" s="268" t="s">
        <v>85</v>
      </c>
      <c r="BH200" s="268" t="s">
        <v>85</v>
      </c>
      <c r="BI200" s="268"/>
      <c r="BJ200" s="268"/>
      <c r="BK200" s="268"/>
      <c r="BL200" s="268"/>
    </row>
    <row r="201" spans="1:64" ht="13.5" hidden="1" thickBot="1">
      <c r="A201" s="124"/>
      <c r="B201" s="169"/>
      <c r="C201" s="235"/>
      <c r="D201" s="588"/>
      <c r="E201" s="588"/>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6"/>
      <c r="AC201" s="476"/>
      <c r="AD201" s="476"/>
      <c r="AE201" s="477"/>
      <c r="AF201" s="477"/>
      <c r="AG201" s="477"/>
      <c r="AH201" s="477"/>
      <c r="AI201" s="477"/>
      <c r="AJ201" s="477"/>
      <c r="AK201" s="477"/>
      <c r="AL201" s="477"/>
      <c r="AM201" s="477"/>
      <c r="AN201" s="477"/>
      <c r="AO201" s="473"/>
      <c r="AP201" s="169"/>
      <c r="AQ201" s="84" t="s">
        <v>395</v>
      </c>
      <c r="AU201" s="459" t="str">
        <f t="shared" ca="1" si="32"/>
        <v>R</v>
      </c>
      <c r="AV201" s="459">
        <f t="shared" si="33"/>
        <v>189</v>
      </c>
      <c r="AW201" s="259" t="str">
        <f t="shared" ca="1" si="30"/>
        <v>R189</v>
      </c>
      <c r="AX201" s="259">
        <f t="shared" si="2"/>
        <v>8</v>
      </c>
      <c r="AY201" s="259" t="str">
        <f t="shared" ca="1" si="29"/>
        <v>9. Ownership - Operating Costs</v>
      </c>
      <c r="AZ201" s="268" t="s">
        <v>1270</v>
      </c>
      <c r="BA201" s="259" t="s">
        <v>1283</v>
      </c>
      <c r="BB201" s="259">
        <f>$R$8</f>
        <v>2032</v>
      </c>
      <c r="BC201" s="259" t="str">
        <f t="shared" ca="1" si="31"/>
        <v>8_R189_Net_capacity_factor_2032</v>
      </c>
      <c r="BD201" s="259" t="s">
        <v>445</v>
      </c>
      <c r="BE201" s="259"/>
      <c r="BF201" s="268" t="s">
        <v>446</v>
      </c>
      <c r="BG201" s="268" t="s">
        <v>85</v>
      </c>
      <c r="BH201" s="268" t="s">
        <v>85</v>
      </c>
      <c r="BI201" s="268"/>
      <c r="BJ201" s="268"/>
      <c r="BK201" s="268"/>
      <c r="BL201" s="268"/>
    </row>
    <row r="202" spans="1:64" ht="13.5" hidden="1" thickBot="1">
      <c r="A202" s="124"/>
      <c r="B202" s="169"/>
      <c r="C202" s="235"/>
      <c r="D202" s="588"/>
      <c r="E202" s="588"/>
      <c r="F202" s="476"/>
      <c r="G202" s="476"/>
      <c r="H202" s="476"/>
      <c r="I202" s="476"/>
      <c r="J202" s="476"/>
      <c r="K202" s="476"/>
      <c r="L202" s="476"/>
      <c r="M202" s="476"/>
      <c r="N202" s="476"/>
      <c r="O202" s="476"/>
      <c r="P202" s="476"/>
      <c r="Q202" s="476"/>
      <c r="R202" s="476"/>
      <c r="S202" s="476"/>
      <c r="T202" s="476"/>
      <c r="U202" s="476"/>
      <c r="V202" s="476"/>
      <c r="W202" s="476"/>
      <c r="X202" s="476"/>
      <c r="Y202" s="476"/>
      <c r="Z202" s="476"/>
      <c r="AA202" s="476"/>
      <c r="AB202" s="476"/>
      <c r="AC202" s="476"/>
      <c r="AD202" s="476"/>
      <c r="AE202" s="477"/>
      <c r="AF202" s="477"/>
      <c r="AG202" s="477"/>
      <c r="AH202" s="477"/>
      <c r="AI202" s="477"/>
      <c r="AJ202" s="477"/>
      <c r="AK202" s="477"/>
      <c r="AL202" s="477"/>
      <c r="AM202" s="477"/>
      <c r="AN202" s="477"/>
      <c r="AO202" s="473"/>
      <c r="AP202" s="169"/>
      <c r="AQ202" s="84" t="s">
        <v>395</v>
      </c>
      <c r="AU202" s="459" t="str">
        <f t="shared" ca="1" si="32"/>
        <v>S</v>
      </c>
      <c r="AV202" s="459">
        <f t="shared" si="33"/>
        <v>189</v>
      </c>
      <c r="AW202" s="259" t="str">
        <f t="shared" ca="1" si="30"/>
        <v>S189</v>
      </c>
      <c r="AX202" s="259">
        <f t="shared" si="2"/>
        <v>8</v>
      </c>
      <c r="AY202" s="259" t="str">
        <f t="shared" ca="1" si="29"/>
        <v>9. Ownership - Operating Costs</v>
      </c>
      <c r="AZ202" s="268" t="s">
        <v>1270</v>
      </c>
      <c r="BA202" s="259" t="s">
        <v>1283</v>
      </c>
      <c r="BB202" s="259">
        <f>$S$8</f>
        <v>2033</v>
      </c>
      <c r="BC202" s="259" t="str">
        <f t="shared" ca="1" si="31"/>
        <v>8_S189_Net_capacity_factor_2033</v>
      </c>
      <c r="BD202" s="259" t="s">
        <v>445</v>
      </c>
      <c r="BE202" s="259"/>
      <c r="BF202" s="268" t="s">
        <v>446</v>
      </c>
      <c r="BG202" s="268" t="s">
        <v>85</v>
      </c>
      <c r="BH202" s="268" t="s">
        <v>85</v>
      </c>
      <c r="BI202" s="268"/>
      <c r="BJ202" s="268"/>
      <c r="BK202" s="268"/>
      <c r="BL202" s="268"/>
    </row>
    <row r="203" spans="1:64" ht="13.5" hidden="1" thickBot="1">
      <c r="A203" s="124"/>
      <c r="B203" s="169"/>
      <c r="C203" s="235"/>
      <c r="D203" s="588"/>
      <c r="E203" s="588"/>
      <c r="F203" s="476"/>
      <c r="G203" s="476"/>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7"/>
      <c r="AF203" s="477"/>
      <c r="AG203" s="477"/>
      <c r="AH203" s="477"/>
      <c r="AI203" s="477"/>
      <c r="AJ203" s="477"/>
      <c r="AK203" s="477"/>
      <c r="AL203" s="477"/>
      <c r="AM203" s="477"/>
      <c r="AN203" s="477"/>
      <c r="AO203" s="473"/>
      <c r="AP203" s="169"/>
      <c r="AQ203" s="84" t="s">
        <v>395</v>
      </c>
      <c r="AU203" s="459" t="str">
        <f t="shared" ca="1" si="32"/>
        <v>T</v>
      </c>
      <c r="AV203" s="459">
        <f t="shared" si="33"/>
        <v>189</v>
      </c>
      <c r="AW203" s="259" t="str">
        <f t="shared" ca="1" si="30"/>
        <v>T189</v>
      </c>
      <c r="AX203" s="259">
        <f t="shared" si="2"/>
        <v>8</v>
      </c>
      <c r="AY203" s="259" t="str">
        <f t="shared" ca="1" si="29"/>
        <v>9. Ownership - Operating Costs</v>
      </c>
      <c r="AZ203" s="268" t="s">
        <v>1270</v>
      </c>
      <c r="BA203" s="259" t="s">
        <v>1283</v>
      </c>
      <c r="BB203" s="259">
        <f>$T$8</f>
        <v>2034</v>
      </c>
      <c r="BC203" s="259" t="str">
        <f t="shared" ca="1" si="31"/>
        <v>8_T189_Net_capacity_factor_2034</v>
      </c>
      <c r="BD203" s="259" t="s">
        <v>445</v>
      </c>
      <c r="BE203" s="259"/>
      <c r="BF203" s="268" t="s">
        <v>446</v>
      </c>
      <c r="BG203" s="268" t="s">
        <v>85</v>
      </c>
      <c r="BH203" s="268" t="s">
        <v>85</v>
      </c>
      <c r="BI203" s="268"/>
      <c r="BJ203" s="268"/>
      <c r="BK203" s="268"/>
      <c r="BL203" s="268"/>
    </row>
    <row r="204" spans="1:64" ht="13.5" hidden="1" thickBot="1">
      <c r="A204" s="124"/>
      <c r="B204" s="169"/>
      <c r="C204" s="235"/>
      <c r="D204" s="588"/>
      <c r="E204" s="588"/>
      <c r="F204" s="476"/>
      <c r="G204" s="476"/>
      <c r="H204" s="476"/>
      <c r="I204" s="476"/>
      <c r="J204" s="476"/>
      <c r="K204" s="476"/>
      <c r="L204" s="476"/>
      <c r="M204" s="476"/>
      <c r="N204" s="476"/>
      <c r="O204" s="476"/>
      <c r="P204" s="476"/>
      <c r="Q204" s="476"/>
      <c r="R204" s="476"/>
      <c r="S204" s="476"/>
      <c r="T204" s="476"/>
      <c r="U204" s="476"/>
      <c r="V204" s="476"/>
      <c r="W204" s="476"/>
      <c r="X204" s="476"/>
      <c r="Y204" s="476"/>
      <c r="Z204" s="476"/>
      <c r="AA204" s="476"/>
      <c r="AB204" s="476"/>
      <c r="AC204" s="476"/>
      <c r="AD204" s="476"/>
      <c r="AE204" s="477"/>
      <c r="AF204" s="477"/>
      <c r="AG204" s="477"/>
      <c r="AH204" s="477"/>
      <c r="AI204" s="477"/>
      <c r="AJ204" s="477"/>
      <c r="AK204" s="477"/>
      <c r="AL204" s="477"/>
      <c r="AM204" s="477"/>
      <c r="AN204" s="477"/>
      <c r="AO204" s="473"/>
      <c r="AP204" s="169"/>
      <c r="AQ204" s="84" t="s">
        <v>395</v>
      </c>
      <c r="AU204" s="459" t="str">
        <f t="shared" ca="1" si="32"/>
        <v>U</v>
      </c>
      <c r="AV204" s="459">
        <f t="shared" si="33"/>
        <v>189</v>
      </c>
      <c r="AW204" s="259" t="str">
        <f t="shared" ca="1" si="30"/>
        <v>U189</v>
      </c>
      <c r="AX204" s="259">
        <f t="shared" si="2"/>
        <v>8</v>
      </c>
      <c r="AY204" s="259" t="str">
        <f t="shared" ca="1" si="29"/>
        <v>9. Ownership - Operating Costs</v>
      </c>
      <c r="AZ204" s="268" t="s">
        <v>1270</v>
      </c>
      <c r="BA204" s="259" t="s">
        <v>1283</v>
      </c>
      <c r="BB204" s="259">
        <f>$U$8</f>
        <v>2035</v>
      </c>
      <c r="BC204" s="259" t="str">
        <f t="shared" ca="1" si="31"/>
        <v>8_U189_Net_capacity_factor_2035</v>
      </c>
      <c r="BD204" s="259" t="s">
        <v>445</v>
      </c>
      <c r="BE204" s="259"/>
      <c r="BF204" s="268" t="s">
        <v>446</v>
      </c>
      <c r="BG204" s="268" t="s">
        <v>85</v>
      </c>
      <c r="BH204" s="268" t="s">
        <v>85</v>
      </c>
      <c r="BI204" s="268"/>
      <c r="BJ204" s="268"/>
      <c r="BK204" s="268"/>
      <c r="BL204" s="268"/>
    </row>
    <row r="205" spans="1:64" ht="13.5" hidden="1" thickBot="1">
      <c r="A205" s="124"/>
      <c r="B205" s="169"/>
      <c r="C205" s="235"/>
      <c r="D205" s="588"/>
      <c r="E205" s="588"/>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7"/>
      <c r="AF205" s="477"/>
      <c r="AG205" s="477"/>
      <c r="AH205" s="477"/>
      <c r="AI205" s="477"/>
      <c r="AJ205" s="477"/>
      <c r="AK205" s="477"/>
      <c r="AL205" s="477"/>
      <c r="AM205" s="477"/>
      <c r="AN205" s="477"/>
      <c r="AO205" s="473"/>
      <c r="AP205" s="169"/>
      <c r="AQ205" s="84" t="s">
        <v>395</v>
      </c>
      <c r="AU205" s="459" t="str">
        <f t="shared" ca="1" si="32"/>
        <v>V</v>
      </c>
      <c r="AV205" s="459">
        <f t="shared" si="33"/>
        <v>189</v>
      </c>
      <c r="AW205" s="259" t="str">
        <f t="shared" ca="1" si="30"/>
        <v>V189</v>
      </c>
      <c r="AX205" s="259">
        <f t="shared" si="2"/>
        <v>8</v>
      </c>
      <c r="AY205" s="259" t="str">
        <f t="shared" ca="1" si="29"/>
        <v>9. Ownership - Operating Costs</v>
      </c>
      <c r="AZ205" s="268" t="s">
        <v>1270</v>
      </c>
      <c r="BA205" s="259" t="s">
        <v>1283</v>
      </c>
      <c r="BB205" s="259">
        <f>$V$8</f>
        <v>2036</v>
      </c>
      <c r="BC205" s="259" t="str">
        <f t="shared" ca="1" si="31"/>
        <v>8_V189_Net_capacity_factor_2036</v>
      </c>
      <c r="BD205" s="259" t="s">
        <v>445</v>
      </c>
      <c r="BE205" s="259"/>
      <c r="BF205" s="268" t="s">
        <v>446</v>
      </c>
      <c r="BG205" s="268" t="s">
        <v>85</v>
      </c>
      <c r="BH205" s="268" t="s">
        <v>85</v>
      </c>
      <c r="BI205" s="268"/>
      <c r="BJ205" s="268"/>
      <c r="BK205" s="268"/>
      <c r="BL205" s="268"/>
    </row>
    <row r="206" spans="1:64" ht="13.5" hidden="1" thickBot="1">
      <c r="A206" s="124"/>
      <c r="B206" s="169"/>
      <c r="C206" s="235"/>
      <c r="D206" s="588"/>
      <c r="E206" s="588"/>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7"/>
      <c r="AF206" s="477"/>
      <c r="AG206" s="477"/>
      <c r="AH206" s="477"/>
      <c r="AI206" s="477"/>
      <c r="AJ206" s="477"/>
      <c r="AK206" s="477"/>
      <c r="AL206" s="477"/>
      <c r="AM206" s="477"/>
      <c r="AN206" s="477"/>
      <c r="AO206" s="473"/>
      <c r="AP206" s="169"/>
      <c r="AQ206" s="84" t="s">
        <v>395</v>
      </c>
      <c r="AU206" s="459" t="str">
        <f t="shared" ca="1" si="32"/>
        <v>W</v>
      </c>
      <c r="AV206" s="459">
        <f t="shared" si="33"/>
        <v>189</v>
      </c>
      <c r="AW206" s="259" t="str">
        <f t="shared" ca="1" si="30"/>
        <v>W189</v>
      </c>
      <c r="AX206" s="259">
        <f t="shared" si="2"/>
        <v>8</v>
      </c>
      <c r="AY206" s="259" t="str">
        <f t="shared" ca="1" si="29"/>
        <v>9. Ownership - Operating Costs</v>
      </c>
      <c r="AZ206" s="268" t="s">
        <v>1270</v>
      </c>
      <c r="BA206" s="259" t="s">
        <v>1283</v>
      </c>
      <c r="BB206" s="259">
        <f>$W$8</f>
        <v>2037</v>
      </c>
      <c r="BC206" s="259" t="str">
        <f t="shared" ca="1" si="31"/>
        <v>8_W189_Net_capacity_factor_2037</v>
      </c>
      <c r="BD206" s="259" t="s">
        <v>445</v>
      </c>
      <c r="BE206" s="259"/>
      <c r="BF206" s="268" t="s">
        <v>446</v>
      </c>
      <c r="BG206" s="268" t="s">
        <v>85</v>
      </c>
      <c r="BH206" s="268" t="s">
        <v>85</v>
      </c>
      <c r="BI206" s="268"/>
      <c r="BJ206" s="268"/>
      <c r="BK206" s="268"/>
      <c r="BL206" s="268"/>
    </row>
    <row r="207" spans="1:64" ht="13.5" hidden="1" thickBot="1">
      <c r="A207" s="124"/>
      <c r="B207" s="169"/>
      <c r="C207" s="235"/>
      <c r="D207" s="588"/>
      <c r="E207" s="588"/>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7"/>
      <c r="AF207" s="477"/>
      <c r="AG207" s="477"/>
      <c r="AH207" s="477"/>
      <c r="AI207" s="477"/>
      <c r="AJ207" s="477"/>
      <c r="AK207" s="477"/>
      <c r="AL207" s="477"/>
      <c r="AM207" s="477"/>
      <c r="AN207" s="477"/>
      <c r="AO207" s="473"/>
      <c r="AP207" s="169"/>
      <c r="AQ207" s="84" t="s">
        <v>395</v>
      </c>
      <c r="AU207" s="459" t="str">
        <f t="shared" ca="1" si="32"/>
        <v>X</v>
      </c>
      <c r="AV207" s="459">
        <f t="shared" si="33"/>
        <v>189</v>
      </c>
      <c r="AW207" s="259" t="str">
        <f t="shared" ca="1" si="30"/>
        <v>X189</v>
      </c>
      <c r="AX207" s="259">
        <f t="shared" si="2"/>
        <v>8</v>
      </c>
      <c r="AY207" s="259" t="str">
        <f t="shared" ca="1" si="29"/>
        <v>9. Ownership - Operating Costs</v>
      </c>
      <c r="AZ207" s="268" t="s">
        <v>1270</v>
      </c>
      <c r="BA207" s="259" t="s">
        <v>1283</v>
      </c>
      <c r="BB207" s="259">
        <f>$X$8</f>
        <v>2038</v>
      </c>
      <c r="BC207" s="259" t="str">
        <f t="shared" ca="1" si="31"/>
        <v>8_X189_Net_capacity_factor_2038</v>
      </c>
      <c r="BD207" s="259" t="s">
        <v>445</v>
      </c>
      <c r="BE207" s="259"/>
      <c r="BF207" s="268" t="s">
        <v>446</v>
      </c>
      <c r="BG207" s="268" t="s">
        <v>85</v>
      </c>
      <c r="BH207" s="268" t="s">
        <v>85</v>
      </c>
      <c r="BI207" s="268"/>
      <c r="BJ207" s="268"/>
      <c r="BK207" s="268"/>
      <c r="BL207" s="268"/>
    </row>
    <row r="208" spans="1:64" ht="13.5" hidden="1" thickBot="1">
      <c r="A208" s="124"/>
      <c r="B208" s="169"/>
      <c r="C208" s="235"/>
      <c r="D208" s="588"/>
      <c r="E208" s="588"/>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7"/>
      <c r="AF208" s="477"/>
      <c r="AG208" s="477"/>
      <c r="AH208" s="477"/>
      <c r="AI208" s="477"/>
      <c r="AJ208" s="477"/>
      <c r="AK208" s="477"/>
      <c r="AL208" s="477"/>
      <c r="AM208" s="477"/>
      <c r="AN208" s="477"/>
      <c r="AO208" s="473"/>
      <c r="AP208" s="169"/>
      <c r="AQ208" s="84" t="s">
        <v>395</v>
      </c>
      <c r="AU208" s="459" t="str">
        <f t="shared" ca="1" si="32"/>
        <v>Y</v>
      </c>
      <c r="AV208" s="459">
        <f t="shared" si="33"/>
        <v>189</v>
      </c>
      <c r="AW208" s="259" t="str">
        <f t="shared" ca="1" si="30"/>
        <v>Y189</v>
      </c>
      <c r="AX208" s="259">
        <f t="shared" si="2"/>
        <v>8</v>
      </c>
      <c r="AY208" s="259" t="str">
        <f t="shared" ca="1" si="29"/>
        <v>9. Ownership - Operating Costs</v>
      </c>
      <c r="AZ208" s="268" t="s">
        <v>1270</v>
      </c>
      <c r="BA208" s="259" t="s">
        <v>1283</v>
      </c>
      <c r="BB208" s="259">
        <f>$Y$8</f>
        <v>2039</v>
      </c>
      <c r="BC208" s="259" t="str">
        <f t="shared" ca="1" si="31"/>
        <v>8_Y189_Net_capacity_factor_2039</v>
      </c>
      <c r="BD208" s="259" t="s">
        <v>445</v>
      </c>
      <c r="BE208" s="259"/>
      <c r="BF208" s="268" t="s">
        <v>446</v>
      </c>
      <c r="BG208" s="268" t="s">
        <v>85</v>
      </c>
      <c r="BH208" s="268" t="s">
        <v>85</v>
      </c>
      <c r="BI208" s="268"/>
      <c r="BJ208" s="268"/>
      <c r="BK208" s="268"/>
      <c r="BL208" s="268"/>
    </row>
    <row r="209" spans="1:64" ht="13.5" hidden="1" thickBot="1">
      <c r="A209" s="124"/>
      <c r="B209" s="169"/>
      <c r="C209" s="235"/>
      <c r="D209" s="588"/>
      <c r="E209" s="588"/>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7"/>
      <c r="AF209" s="477"/>
      <c r="AG209" s="477"/>
      <c r="AH209" s="477"/>
      <c r="AI209" s="477"/>
      <c r="AJ209" s="477"/>
      <c r="AK209" s="477"/>
      <c r="AL209" s="477"/>
      <c r="AM209" s="477"/>
      <c r="AN209" s="477"/>
      <c r="AO209" s="473"/>
      <c r="AP209" s="169"/>
      <c r="AQ209" s="84" t="s">
        <v>395</v>
      </c>
      <c r="AU209" s="459" t="str">
        <f t="shared" ca="1" si="32"/>
        <v>Z</v>
      </c>
      <c r="AV209" s="459">
        <f t="shared" si="33"/>
        <v>189</v>
      </c>
      <c r="AW209" s="259" t="str">
        <f t="shared" ca="1" si="30"/>
        <v>Z189</v>
      </c>
      <c r="AX209" s="259">
        <f t="shared" si="2"/>
        <v>8</v>
      </c>
      <c r="AY209" s="259" t="str">
        <f t="shared" ca="1" si="29"/>
        <v>9. Ownership - Operating Costs</v>
      </c>
      <c r="AZ209" s="268" t="s">
        <v>1270</v>
      </c>
      <c r="BA209" s="259" t="s">
        <v>1283</v>
      </c>
      <c r="BB209" s="259">
        <f>$Z$8</f>
        <v>2040</v>
      </c>
      <c r="BC209" s="259" t="str">
        <f t="shared" ca="1" si="31"/>
        <v>8_Z189_Net_capacity_factor_2040</v>
      </c>
      <c r="BD209" s="259" t="s">
        <v>445</v>
      </c>
      <c r="BE209" s="259"/>
      <c r="BF209" s="268" t="s">
        <v>446</v>
      </c>
      <c r="BG209" s="268" t="s">
        <v>85</v>
      </c>
      <c r="BH209" s="268" t="s">
        <v>85</v>
      </c>
      <c r="BI209" s="268"/>
      <c r="BJ209" s="268"/>
      <c r="BK209" s="268"/>
      <c r="BL209" s="268"/>
    </row>
    <row r="210" spans="1:64" ht="13.5" hidden="1" thickBot="1">
      <c r="A210" s="124"/>
      <c r="B210" s="169"/>
      <c r="C210" s="235"/>
      <c r="D210" s="588"/>
      <c r="E210" s="588"/>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7"/>
      <c r="AF210" s="477"/>
      <c r="AG210" s="477"/>
      <c r="AH210" s="477"/>
      <c r="AI210" s="477"/>
      <c r="AJ210" s="477"/>
      <c r="AK210" s="477"/>
      <c r="AL210" s="477"/>
      <c r="AM210" s="477"/>
      <c r="AN210" s="477"/>
      <c r="AO210" s="473"/>
      <c r="AP210" s="169"/>
      <c r="AQ210" s="84" t="s">
        <v>395</v>
      </c>
      <c r="AU210" s="459" t="str">
        <f t="shared" ca="1" si="32"/>
        <v>AA</v>
      </c>
      <c r="AV210" s="459">
        <f t="shared" si="33"/>
        <v>189</v>
      </c>
      <c r="AW210" s="259" t="str">
        <f t="shared" ca="1" si="30"/>
        <v>AA189</v>
      </c>
      <c r="AX210" s="259">
        <f t="shared" si="2"/>
        <v>8</v>
      </c>
      <c r="AY210" s="259" t="str">
        <f t="shared" ca="1" si="29"/>
        <v>9. Ownership - Operating Costs</v>
      </c>
      <c r="AZ210" s="268" t="s">
        <v>1270</v>
      </c>
      <c r="BA210" s="259" t="s">
        <v>1283</v>
      </c>
      <c r="BB210" s="259">
        <f>$AA$8</f>
        <v>2041</v>
      </c>
      <c r="BC210" s="259" t="str">
        <f t="shared" ca="1" si="31"/>
        <v>8_AA189_Net_capacity_factor_2041</v>
      </c>
      <c r="BD210" s="259" t="s">
        <v>445</v>
      </c>
      <c r="BE210" s="259"/>
      <c r="BF210" s="268" t="s">
        <v>446</v>
      </c>
      <c r="BG210" s="268" t="s">
        <v>85</v>
      </c>
      <c r="BH210" s="268" t="s">
        <v>85</v>
      </c>
      <c r="BI210" s="268"/>
      <c r="BJ210" s="268"/>
      <c r="BK210" s="268"/>
      <c r="BL210" s="268"/>
    </row>
    <row r="211" spans="1:64" ht="13.5" hidden="1" thickBot="1">
      <c r="A211" s="124"/>
      <c r="B211" s="169"/>
      <c r="C211" s="235"/>
      <c r="D211" s="588"/>
      <c r="E211" s="588"/>
      <c r="F211" s="476"/>
      <c r="G211" s="476"/>
      <c r="H211" s="476"/>
      <c r="I211" s="476"/>
      <c r="J211" s="476"/>
      <c r="K211" s="476"/>
      <c r="L211" s="476"/>
      <c r="M211" s="476"/>
      <c r="N211" s="476"/>
      <c r="O211" s="476"/>
      <c r="P211" s="476"/>
      <c r="Q211" s="476"/>
      <c r="R211" s="476"/>
      <c r="S211" s="476"/>
      <c r="T211" s="476"/>
      <c r="U211" s="476"/>
      <c r="V211" s="476"/>
      <c r="W211" s="476"/>
      <c r="X211" s="476"/>
      <c r="Y211" s="476"/>
      <c r="Z211" s="476"/>
      <c r="AA211" s="476"/>
      <c r="AB211" s="476"/>
      <c r="AC211" s="476"/>
      <c r="AD211" s="476"/>
      <c r="AE211" s="477"/>
      <c r="AF211" s="477"/>
      <c r="AG211" s="477"/>
      <c r="AH211" s="477"/>
      <c r="AI211" s="477"/>
      <c r="AJ211" s="477"/>
      <c r="AK211" s="477"/>
      <c r="AL211" s="477"/>
      <c r="AM211" s="477"/>
      <c r="AN211" s="477"/>
      <c r="AO211" s="473"/>
      <c r="AP211" s="169"/>
      <c r="AQ211" s="84" t="s">
        <v>395</v>
      </c>
      <c r="AU211" s="459" t="str">
        <f t="shared" ca="1" si="32"/>
        <v>AB</v>
      </c>
      <c r="AV211" s="459">
        <f t="shared" si="33"/>
        <v>189</v>
      </c>
      <c r="AW211" s="259" t="str">
        <f t="shared" ca="1" si="30"/>
        <v>AB189</v>
      </c>
      <c r="AX211" s="259">
        <f t="shared" si="2"/>
        <v>8</v>
      </c>
      <c r="AY211" s="259" t="str">
        <f t="shared" ca="1" si="29"/>
        <v>9. Ownership - Operating Costs</v>
      </c>
      <c r="AZ211" s="268" t="s">
        <v>1270</v>
      </c>
      <c r="BA211" s="259" t="s">
        <v>1283</v>
      </c>
      <c r="BB211" s="259">
        <f>$AB$8</f>
        <v>2042</v>
      </c>
      <c r="BC211" s="259" t="str">
        <f t="shared" ca="1" si="31"/>
        <v>8_AB189_Net_capacity_factor_2042</v>
      </c>
      <c r="BD211" s="259" t="s">
        <v>445</v>
      </c>
      <c r="BE211" s="259"/>
      <c r="BF211" s="268" t="s">
        <v>446</v>
      </c>
      <c r="BG211" s="268" t="s">
        <v>85</v>
      </c>
      <c r="BH211" s="268" t="s">
        <v>85</v>
      </c>
      <c r="BI211" s="268"/>
      <c r="BJ211" s="268"/>
      <c r="BK211" s="268"/>
      <c r="BL211" s="268"/>
    </row>
    <row r="212" spans="1:64" ht="13.5" hidden="1" thickBot="1">
      <c r="A212" s="124"/>
      <c r="B212" s="169"/>
      <c r="C212" s="235"/>
      <c r="D212" s="588"/>
      <c r="E212" s="588"/>
      <c r="F212" s="476"/>
      <c r="G212" s="476"/>
      <c r="H212" s="476"/>
      <c r="I212" s="476"/>
      <c r="J212" s="476"/>
      <c r="K212" s="476"/>
      <c r="L212" s="476"/>
      <c r="M212" s="476"/>
      <c r="N212" s="476"/>
      <c r="O212" s="476"/>
      <c r="P212" s="476"/>
      <c r="Q212" s="476"/>
      <c r="R212" s="476"/>
      <c r="S212" s="476"/>
      <c r="T212" s="476"/>
      <c r="U212" s="476"/>
      <c r="V212" s="476"/>
      <c r="W212" s="476"/>
      <c r="X212" s="476"/>
      <c r="Y212" s="476"/>
      <c r="Z212" s="476"/>
      <c r="AA212" s="476"/>
      <c r="AB212" s="476"/>
      <c r="AC212" s="476"/>
      <c r="AD212" s="476"/>
      <c r="AE212" s="477"/>
      <c r="AF212" s="477"/>
      <c r="AG212" s="477"/>
      <c r="AH212" s="477"/>
      <c r="AI212" s="477"/>
      <c r="AJ212" s="477"/>
      <c r="AK212" s="477"/>
      <c r="AL212" s="477"/>
      <c r="AM212" s="477"/>
      <c r="AN212" s="477"/>
      <c r="AO212" s="473"/>
      <c r="AP212" s="169"/>
      <c r="AQ212" s="84" t="s">
        <v>395</v>
      </c>
      <c r="AU212" s="459" t="str">
        <f t="shared" ca="1" si="32"/>
        <v>AC</v>
      </c>
      <c r="AV212" s="459">
        <f t="shared" si="33"/>
        <v>189</v>
      </c>
      <c r="AW212" s="259" t="str">
        <f t="shared" ca="1" si="30"/>
        <v>AC189</v>
      </c>
      <c r="AX212" s="259">
        <f t="shared" si="2"/>
        <v>8</v>
      </c>
      <c r="AY212" s="259" t="str">
        <f t="shared" ca="1" si="29"/>
        <v>9. Ownership - Operating Costs</v>
      </c>
      <c r="AZ212" s="268" t="s">
        <v>1270</v>
      </c>
      <c r="BA212" s="259" t="s">
        <v>1283</v>
      </c>
      <c r="BB212" s="259">
        <f>$AC$8</f>
        <v>2043</v>
      </c>
      <c r="BC212" s="259" t="str">
        <f t="shared" ca="1" si="31"/>
        <v>8_AC189_Net_capacity_factor_2043</v>
      </c>
      <c r="BD212" s="259" t="s">
        <v>445</v>
      </c>
      <c r="BE212" s="259"/>
      <c r="BF212" s="268" t="s">
        <v>446</v>
      </c>
      <c r="BG212" s="268" t="s">
        <v>85</v>
      </c>
      <c r="BH212" s="268" t="s">
        <v>85</v>
      </c>
      <c r="BI212" s="268"/>
      <c r="BJ212" s="268"/>
      <c r="BK212" s="268"/>
      <c r="BL212" s="268"/>
    </row>
    <row r="213" spans="1:64" ht="13.5" hidden="1" thickBot="1">
      <c r="A213" s="124"/>
      <c r="B213" s="169"/>
      <c r="C213" s="235"/>
      <c r="D213" s="588"/>
      <c r="E213" s="588"/>
      <c r="F213" s="476"/>
      <c r="G213" s="476"/>
      <c r="H213" s="476"/>
      <c r="I213" s="476"/>
      <c r="J213" s="476"/>
      <c r="K213" s="476"/>
      <c r="L213" s="476"/>
      <c r="M213" s="476"/>
      <c r="N213" s="476"/>
      <c r="O213" s="476"/>
      <c r="P213" s="476"/>
      <c r="Q213" s="476"/>
      <c r="R213" s="476"/>
      <c r="S213" s="476"/>
      <c r="T213" s="476"/>
      <c r="U213" s="476"/>
      <c r="V213" s="476"/>
      <c r="W213" s="476"/>
      <c r="X213" s="476"/>
      <c r="Y213" s="476"/>
      <c r="Z213" s="476"/>
      <c r="AA213" s="476"/>
      <c r="AB213" s="476"/>
      <c r="AC213" s="476"/>
      <c r="AD213" s="476"/>
      <c r="AE213" s="477"/>
      <c r="AF213" s="477"/>
      <c r="AG213" s="477"/>
      <c r="AH213" s="477"/>
      <c r="AI213" s="477"/>
      <c r="AJ213" s="477"/>
      <c r="AK213" s="477"/>
      <c r="AL213" s="477"/>
      <c r="AM213" s="477"/>
      <c r="AN213" s="477"/>
      <c r="AO213" s="473"/>
      <c r="AP213" s="169"/>
      <c r="AQ213" s="84" t="s">
        <v>395</v>
      </c>
      <c r="AU213" s="459" t="str">
        <f t="shared" ca="1" si="32"/>
        <v>AD</v>
      </c>
      <c r="AV213" s="459">
        <f t="shared" si="33"/>
        <v>189</v>
      </c>
      <c r="AW213" s="259" t="str">
        <f t="shared" ca="1" si="30"/>
        <v>AD189</v>
      </c>
      <c r="AX213" s="259">
        <f t="shared" si="2"/>
        <v>8</v>
      </c>
      <c r="AY213" s="259" t="str">
        <f t="shared" ca="1" si="29"/>
        <v>9. Ownership - Operating Costs</v>
      </c>
      <c r="AZ213" s="268" t="s">
        <v>1270</v>
      </c>
      <c r="BA213" s="259" t="s">
        <v>1283</v>
      </c>
      <c r="BB213" s="259">
        <f>$AD$8</f>
        <v>2044</v>
      </c>
      <c r="BC213" s="259" t="str">
        <f t="shared" ca="1" si="31"/>
        <v>8_AD189_Net_capacity_factor_2044</v>
      </c>
      <c r="BD213" s="259" t="s">
        <v>445</v>
      </c>
      <c r="BE213" s="259"/>
      <c r="BF213" s="268" t="s">
        <v>446</v>
      </c>
      <c r="BG213" s="268" t="s">
        <v>85</v>
      </c>
      <c r="BH213" s="268" t="s">
        <v>85</v>
      </c>
      <c r="BI213" s="268"/>
      <c r="BJ213" s="268"/>
      <c r="BK213" s="268"/>
      <c r="BL213" s="268"/>
    </row>
    <row r="214" spans="1:64" ht="13.5" hidden="1" thickBot="1">
      <c r="A214" s="124"/>
      <c r="B214" s="169"/>
      <c r="C214" s="235"/>
      <c r="D214" s="588"/>
      <c r="E214" s="588"/>
      <c r="F214" s="476"/>
      <c r="G214" s="476"/>
      <c r="H214" s="476"/>
      <c r="I214" s="476"/>
      <c r="J214" s="476"/>
      <c r="K214" s="476"/>
      <c r="L214" s="476"/>
      <c r="M214" s="476"/>
      <c r="N214" s="476"/>
      <c r="O214" s="476"/>
      <c r="P214" s="476"/>
      <c r="Q214" s="476"/>
      <c r="R214" s="476"/>
      <c r="S214" s="476"/>
      <c r="T214" s="476"/>
      <c r="U214" s="476"/>
      <c r="V214" s="476"/>
      <c r="W214" s="476"/>
      <c r="X214" s="476"/>
      <c r="Y214" s="476"/>
      <c r="Z214" s="476"/>
      <c r="AA214" s="476"/>
      <c r="AB214" s="476"/>
      <c r="AC214" s="476"/>
      <c r="AD214" s="476"/>
      <c r="AE214" s="477"/>
      <c r="AF214" s="477"/>
      <c r="AG214" s="477"/>
      <c r="AH214" s="477"/>
      <c r="AI214" s="477"/>
      <c r="AJ214" s="477"/>
      <c r="AK214" s="477"/>
      <c r="AL214" s="477"/>
      <c r="AM214" s="477"/>
      <c r="AN214" s="477"/>
      <c r="AO214" s="473"/>
      <c r="AP214" s="169"/>
      <c r="AQ214" s="84" t="s">
        <v>395</v>
      </c>
      <c r="AU214" s="459" t="str">
        <f t="shared" ca="1" si="32"/>
        <v>AE</v>
      </c>
      <c r="AV214" s="459">
        <f t="shared" si="33"/>
        <v>189</v>
      </c>
      <c r="AW214" s="259" t="str">
        <f t="shared" ca="1" si="30"/>
        <v>AE189</v>
      </c>
      <c r="AX214" s="259">
        <f t="shared" si="2"/>
        <v>8</v>
      </c>
      <c r="AY214" s="259" t="str">
        <f t="shared" ca="1" si="29"/>
        <v>9. Ownership - Operating Costs</v>
      </c>
      <c r="AZ214" s="268" t="s">
        <v>1270</v>
      </c>
      <c r="BA214" s="259" t="s">
        <v>1283</v>
      </c>
      <c r="BB214" s="259">
        <f>$AE$8</f>
        <v>2045</v>
      </c>
      <c r="BC214" s="259" t="str">
        <f t="shared" ca="1" si="31"/>
        <v>8_AE189_Net_capacity_factor_2045</v>
      </c>
      <c r="BD214" s="259" t="s">
        <v>445</v>
      </c>
      <c r="BE214" s="259"/>
      <c r="BF214" s="268" t="s">
        <v>446</v>
      </c>
      <c r="BG214" s="268" t="s">
        <v>85</v>
      </c>
      <c r="BH214" s="268" t="s">
        <v>85</v>
      </c>
      <c r="BI214" s="268"/>
      <c r="BJ214" s="268"/>
      <c r="BK214" s="268"/>
      <c r="BL214" s="268"/>
    </row>
    <row r="215" spans="1:64" ht="13.5" hidden="1" thickBot="1">
      <c r="A215" s="124"/>
      <c r="B215" s="169"/>
      <c r="C215" s="235"/>
      <c r="D215" s="588"/>
      <c r="E215" s="588"/>
      <c r="F215" s="476"/>
      <c r="G215" s="476"/>
      <c r="H215" s="476"/>
      <c r="I215" s="476"/>
      <c r="J215" s="476"/>
      <c r="K215" s="476"/>
      <c r="L215" s="476"/>
      <c r="M215" s="476"/>
      <c r="N215" s="476"/>
      <c r="O215" s="476"/>
      <c r="P215" s="476"/>
      <c r="Q215" s="476"/>
      <c r="R215" s="476"/>
      <c r="S215" s="476"/>
      <c r="T215" s="476"/>
      <c r="U215" s="476"/>
      <c r="V215" s="476"/>
      <c r="W215" s="476"/>
      <c r="X215" s="476"/>
      <c r="Y215" s="476"/>
      <c r="Z215" s="476"/>
      <c r="AA215" s="476"/>
      <c r="AB215" s="476"/>
      <c r="AC215" s="476"/>
      <c r="AD215" s="476"/>
      <c r="AE215" s="477"/>
      <c r="AF215" s="477"/>
      <c r="AG215" s="477"/>
      <c r="AH215" s="477"/>
      <c r="AI215" s="477"/>
      <c r="AJ215" s="477"/>
      <c r="AK215" s="477"/>
      <c r="AL215" s="477"/>
      <c r="AM215" s="477"/>
      <c r="AN215" s="477"/>
      <c r="AO215" s="473"/>
      <c r="AP215" s="169"/>
      <c r="AQ215" s="84" t="s">
        <v>395</v>
      </c>
      <c r="AU215" s="459" t="str">
        <f t="shared" ca="1" si="32"/>
        <v>AF</v>
      </c>
      <c r="AV215" s="459">
        <f t="shared" si="33"/>
        <v>189</v>
      </c>
      <c r="AW215" s="259" t="str">
        <f t="shared" ca="1" si="30"/>
        <v>AF189</v>
      </c>
      <c r="AX215" s="259">
        <f t="shared" si="2"/>
        <v>8</v>
      </c>
      <c r="AY215" s="259" t="str">
        <f t="shared" ca="1" si="29"/>
        <v>9. Ownership - Operating Costs</v>
      </c>
      <c r="AZ215" s="268" t="s">
        <v>1270</v>
      </c>
      <c r="BA215" s="259" t="s">
        <v>1283</v>
      </c>
      <c r="BB215" s="259">
        <f>$AF$8</f>
        <v>2046</v>
      </c>
      <c r="BC215" s="259" t="str">
        <f t="shared" ca="1" si="31"/>
        <v>8_AF189_Net_capacity_factor_2046</v>
      </c>
      <c r="BD215" s="259" t="s">
        <v>445</v>
      </c>
      <c r="BE215" s="259"/>
      <c r="BF215" s="268" t="s">
        <v>446</v>
      </c>
      <c r="BG215" s="268" t="s">
        <v>85</v>
      </c>
      <c r="BH215" s="268" t="s">
        <v>85</v>
      </c>
      <c r="BI215" s="268"/>
      <c r="BJ215" s="268"/>
      <c r="BK215" s="268"/>
      <c r="BL215" s="268"/>
    </row>
    <row r="216" spans="1:64" ht="13.5" hidden="1" thickBot="1">
      <c r="A216" s="124"/>
      <c r="B216" s="169"/>
      <c r="C216" s="235"/>
      <c r="D216" s="588"/>
      <c r="E216" s="588"/>
      <c r="F216" s="476"/>
      <c r="G216" s="476"/>
      <c r="H216" s="476"/>
      <c r="I216" s="476"/>
      <c r="J216" s="476"/>
      <c r="K216" s="476"/>
      <c r="L216" s="476"/>
      <c r="M216" s="476"/>
      <c r="N216" s="476"/>
      <c r="O216" s="476"/>
      <c r="P216" s="476"/>
      <c r="Q216" s="476"/>
      <c r="R216" s="476"/>
      <c r="S216" s="476"/>
      <c r="T216" s="476"/>
      <c r="U216" s="476"/>
      <c r="V216" s="476"/>
      <c r="W216" s="476"/>
      <c r="X216" s="476"/>
      <c r="Y216" s="476"/>
      <c r="Z216" s="476"/>
      <c r="AA216" s="476"/>
      <c r="AB216" s="476"/>
      <c r="AC216" s="476"/>
      <c r="AD216" s="476"/>
      <c r="AE216" s="477"/>
      <c r="AF216" s="477"/>
      <c r="AG216" s="477"/>
      <c r="AH216" s="477"/>
      <c r="AI216" s="477"/>
      <c r="AJ216" s="477"/>
      <c r="AK216" s="477"/>
      <c r="AL216" s="477"/>
      <c r="AM216" s="477"/>
      <c r="AN216" s="477"/>
      <c r="AO216" s="473"/>
      <c r="AP216" s="169"/>
      <c r="AQ216" s="84" t="s">
        <v>395</v>
      </c>
      <c r="AU216" s="459" t="str">
        <f t="shared" ca="1" si="32"/>
        <v>AG</v>
      </c>
      <c r="AV216" s="459">
        <f t="shared" si="33"/>
        <v>189</v>
      </c>
      <c r="AW216" s="259" t="str">
        <f t="shared" ca="1" si="30"/>
        <v>AG189</v>
      </c>
      <c r="AX216" s="259">
        <f t="shared" si="2"/>
        <v>8</v>
      </c>
      <c r="AY216" s="259" t="str">
        <f t="shared" ca="1" si="29"/>
        <v>9. Ownership - Operating Costs</v>
      </c>
      <c r="AZ216" s="268" t="s">
        <v>1270</v>
      </c>
      <c r="BA216" s="259" t="s">
        <v>1283</v>
      </c>
      <c r="BB216" s="259">
        <f>$AG$8</f>
        <v>2047</v>
      </c>
      <c r="BC216" s="259" t="str">
        <f t="shared" ca="1" si="31"/>
        <v>8_AG189_Net_capacity_factor_2047</v>
      </c>
      <c r="BD216" s="259" t="s">
        <v>445</v>
      </c>
      <c r="BE216" s="259"/>
      <c r="BF216" s="268" t="s">
        <v>446</v>
      </c>
      <c r="BG216" s="268" t="s">
        <v>85</v>
      </c>
      <c r="BH216" s="268" t="s">
        <v>85</v>
      </c>
      <c r="BI216" s="268"/>
      <c r="BJ216" s="268"/>
      <c r="BK216" s="268"/>
      <c r="BL216" s="268"/>
    </row>
    <row r="217" spans="1:64" ht="13.5" hidden="1" thickBot="1">
      <c r="A217" s="124"/>
      <c r="B217" s="169"/>
      <c r="C217" s="235"/>
      <c r="D217" s="588"/>
      <c r="E217" s="588"/>
      <c r="F217" s="476"/>
      <c r="G217" s="476"/>
      <c r="H217" s="476"/>
      <c r="I217" s="476"/>
      <c r="J217" s="476"/>
      <c r="K217" s="476"/>
      <c r="L217" s="476"/>
      <c r="M217" s="476"/>
      <c r="N217" s="476"/>
      <c r="O217" s="476"/>
      <c r="P217" s="476"/>
      <c r="Q217" s="476"/>
      <c r="R217" s="476"/>
      <c r="S217" s="476"/>
      <c r="T217" s="476"/>
      <c r="U217" s="476"/>
      <c r="V217" s="476"/>
      <c r="W217" s="476"/>
      <c r="X217" s="476"/>
      <c r="Y217" s="476"/>
      <c r="Z217" s="476"/>
      <c r="AA217" s="476"/>
      <c r="AB217" s="476"/>
      <c r="AC217" s="476"/>
      <c r="AD217" s="476"/>
      <c r="AE217" s="477"/>
      <c r="AF217" s="477"/>
      <c r="AG217" s="477"/>
      <c r="AH217" s="477"/>
      <c r="AI217" s="477"/>
      <c r="AJ217" s="477"/>
      <c r="AK217" s="477"/>
      <c r="AL217" s="477"/>
      <c r="AM217" s="477"/>
      <c r="AN217" s="477"/>
      <c r="AO217" s="473"/>
      <c r="AP217" s="169"/>
      <c r="AQ217" s="84" t="s">
        <v>395</v>
      </c>
      <c r="AU217" s="459" t="str">
        <f t="shared" ca="1" si="32"/>
        <v>AH</v>
      </c>
      <c r="AV217" s="459">
        <f t="shared" si="33"/>
        <v>189</v>
      </c>
      <c r="AW217" s="259" t="str">
        <f t="shared" ca="1" si="30"/>
        <v>AH189</v>
      </c>
      <c r="AX217" s="259">
        <f t="shared" si="2"/>
        <v>8</v>
      </c>
      <c r="AY217" s="259" t="str">
        <f t="shared" ca="1" si="29"/>
        <v>9. Ownership - Operating Costs</v>
      </c>
      <c r="AZ217" s="268" t="s">
        <v>1270</v>
      </c>
      <c r="BA217" s="259" t="s">
        <v>1283</v>
      </c>
      <c r="BB217" s="259">
        <f>$AH$8</f>
        <v>2048</v>
      </c>
      <c r="BC217" s="259" t="str">
        <f t="shared" ca="1" si="31"/>
        <v>8_AH189_Net_capacity_factor_2048</v>
      </c>
      <c r="BD217" s="259" t="s">
        <v>445</v>
      </c>
      <c r="BE217" s="259"/>
      <c r="BF217" s="268" t="s">
        <v>446</v>
      </c>
      <c r="BG217" s="268" t="s">
        <v>85</v>
      </c>
      <c r="BH217" s="268" t="s">
        <v>85</v>
      </c>
      <c r="BI217" s="268"/>
      <c r="BJ217" s="268"/>
      <c r="BK217" s="268"/>
      <c r="BL217" s="268"/>
    </row>
    <row r="218" spans="1:64" ht="13.5" hidden="1" thickBot="1">
      <c r="A218" s="124"/>
      <c r="B218" s="169"/>
      <c r="C218" s="235"/>
      <c r="D218" s="588"/>
      <c r="E218" s="588"/>
      <c r="F218" s="476"/>
      <c r="G218" s="476"/>
      <c r="H218" s="476"/>
      <c r="I218" s="476"/>
      <c r="J218" s="476"/>
      <c r="K218" s="476"/>
      <c r="L218" s="476"/>
      <c r="M218" s="476"/>
      <c r="N218" s="476"/>
      <c r="O218" s="476"/>
      <c r="P218" s="476"/>
      <c r="Q218" s="476"/>
      <c r="R218" s="476"/>
      <c r="S218" s="476"/>
      <c r="T218" s="476"/>
      <c r="U218" s="476"/>
      <c r="V218" s="476"/>
      <c r="W218" s="476"/>
      <c r="X218" s="476"/>
      <c r="Y218" s="476"/>
      <c r="Z218" s="476"/>
      <c r="AA218" s="476"/>
      <c r="AB218" s="476"/>
      <c r="AC218" s="476"/>
      <c r="AD218" s="476"/>
      <c r="AE218" s="477"/>
      <c r="AF218" s="477"/>
      <c r="AG218" s="477"/>
      <c r="AH218" s="477"/>
      <c r="AI218" s="477"/>
      <c r="AJ218" s="477"/>
      <c r="AK218" s="477"/>
      <c r="AL218" s="477"/>
      <c r="AM218" s="477"/>
      <c r="AN218" s="477"/>
      <c r="AO218" s="473"/>
      <c r="AP218" s="169"/>
      <c r="AQ218" s="84" t="s">
        <v>395</v>
      </c>
      <c r="AU218" s="459" t="str">
        <f t="shared" ca="1" si="32"/>
        <v>AI</v>
      </c>
      <c r="AV218" s="459">
        <f t="shared" si="33"/>
        <v>189</v>
      </c>
      <c r="AW218" s="259" t="str">
        <f t="shared" ca="1" si="30"/>
        <v>AI189</v>
      </c>
      <c r="AX218" s="259">
        <f t="shared" si="2"/>
        <v>8</v>
      </c>
      <c r="AY218" s="259" t="str">
        <f t="shared" ca="1" si="29"/>
        <v>9. Ownership - Operating Costs</v>
      </c>
      <c r="AZ218" s="268" t="s">
        <v>1270</v>
      </c>
      <c r="BA218" s="259" t="s">
        <v>1283</v>
      </c>
      <c r="BB218" s="259">
        <f>$AI$8</f>
        <v>2049</v>
      </c>
      <c r="BC218" s="259" t="str">
        <f t="shared" ca="1" si="31"/>
        <v>8_AI189_Net_capacity_factor_2049</v>
      </c>
      <c r="BD218" s="259" t="s">
        <v>445</v>
      </c>
      <c r="BE218" s="259"/>
      <c r="BF218" s="268" t="s">
        <v>446</v>
      </c>
      <c r="BG218" s="268" t="s">
        <v>85</v>
      </c>
      <c r="BH218" s="268" t="s">
        <v>85</v>
      </c>
      <c r="BI218" s="268"/>
      <c r="BJ218" s="268"/>
      <c r="BK218" s="268"/>
      <c r="BL218" s="268"/>
    </row>
    <row r="219" spans="1:64" ht="13.5" hidden="1" thickBot="1">
      <c r="A219" s="124"/>
      <c r="B219" s="169"/>
      <c r="C219" s="235"/>
      <c r="D219" s="588"/>
      <c r="E219" s="588"/>
      <c r="F219" s="476"/>
      <c r="G219" s="476"/>
      <c r="H219" s="476"/>
      <c r="I219" s="476"/>
      <c r="J219" s="476"/>
      <c r="K219" s="476"/>
      <c r="L219" s="476"/>
      <c r="M219" s="476"/>
      <c r="N219" s="476"/>
      <c r="O219" s="476"/>
      <c r="P219" s="476"/>
      <c r="Q219" s="476"/>
      <c r="R219" s="476"/>
      <c r="S219" s="476"/>
      <c r="T219" s="476"/>
      <c r="U219" s="476"/>
      <c r="V219" s="476"/>
      <c r="W219" s="476"/>
      <c r="X219" s="476"/>
      <c r="Y219" s="476"/>
      <c r="Z219" s="476"/>
      <c r="AA219" s="476"/>
      <c r="AB219" s="476"/>
      <c r="AC219" s="476"/>
      <c r="AD219" s="476"/>
      <c r="AE219" s="477"/>
      <c r="AF219" s="477"/>
      <c r="AG219" s="477"/>
      <c r="AH219" s="477"/>
      <c r="AI219" s="477"/>
      <c r="AJ219" s="477"/>
      <c r="AK219" s="477"/>
      <c r="AL219" s="477"/>
      <c r="AM219" s="477"/>
      <c r="AN219" s="477"/>
      <c r="AO219" s="473"/>
      <c r="AP219" s="169"/>
      <c r="AQ219" s="84" t="s">
        <v>395</v>
      </c>
      <c r="AU219" s="459" t="str">
        <f t="shared" ca="1" si="32"/>
        <v>AJ</v>
      </c>
      <c r="AV219" s="459">
        <f t="shared" si="33"/>
        <v>189</v>
      </c>
      <c r="AW219" s="259" t="str">
        <f t="shared" ca="1" si="30"/>
        <v>AJ189</v>
      </c>
      <c r="AX219" s="259">
        <f t="shared" si="2"/>
        <v>8</v>
      </c>
      <c r="AY219" s="259" t="str">
        <f t="shared" ca="1" si="29"/>
        <v>9. Ownership - Operating Costs</v>
      </c>
      <c r="AZ219" s="268" t="s">
        <v>1270</v>
      </c>
      <c r="BA219" s="259" t="s">
        <v>1283</v>
      </c>
      <c r="BB219" s="259">
        <f>$AJ$8</f>
        <v>2050</v>
      </c>
      <c r="BC219" s="259" t="str">
        <f t="shared" ca="1" si="31"/>
        <v>8_AJ189_Net_capacity_factor_2050</v>
      </c>
      <c r="BD219" s="259" t="s">
        <v>445</v>
      </c>
      <c r="BE219" s="259"/>
      <c r="BF219" s="268" t="s">
        <v>446</v>
      </c>
      <c r="BG219" s="268" t="s">
        <v>85</v>
      </c>
      <c r="BH219" s="268" t="s">
        <v>85</v>
      </c>
      <c r="BI219" s="268"/>
      <c r="BJ219" s="268"/>
      <c r="BK219" s="268"/>
      <c r="BL219" s="268"/>
    </row>
    <row r="220" spans="1:64" ht="13.5" hidden="1" thickBot="1">
      <c r="A220" s="124"/>
      <c r="B220" s="169"/>
      <c r="C220" s="235"/>
      <c r="D220" s="588"/>
      <c r="E220" s="588"/>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7"/>
      <c r="AF220" s="477"/>
      <c r="AG220" s="477"/>
      <c r="AH220" s="477"/>
      <c r="AI220" s="477"/>
      <c r="AJ220" s="477"/>
      <c r="AK220" s="477"/>
      <c r="AL220" s="477"/>
      <c r="AM220" s="477"/>
      <c r="AN220" s="477"/>
      <c r="AO220" s="473"/>
      <c r="AP220" s="169"/>
      <c r="AQ220" s="84" t="s">
        <v>395</v>
      </c>
      <c r="AU220" s="459" t="str">
        <f t="shared" ca="1" si="32"/>
        <v>AK</v>
      </c>
      <c r="AV220" s="459">
        <f t="shared" si="33"/>
        <v>189</v>
      </c>
      <c r="AW220" s="259" t="str">
        <f t="shared" ca="1" si="30"/>
        <v>AK189</v>
      </c>
      <c r="AX220" s="259">
        <f t="shared" si="2"/>
        <v>8</v>
      </c>
      <c r="AY220" s="259" t="str">
        <f t="shared" ca="1" si="29"/>
        <v>9. Ownership - Operating Costs</v>
      </c>
      <c r="AZ220" s="268" t="s">
        <v>1270</v>
      </c>
      <c r="BA220" s="259" t="s">
        <v>1283</v>
      </c>
      <c r="BB220" s="259">
        <f>$AK$8</f>
        <v>2051</v>
      </c>
      <c r="BC220" s="259" t="str">
        <f t="shared" ca="1" si="31"/>
        <v>8_AK189_Net_capacity_factor_2051</v>
      </c>
      <c r="BD220" s="259" t="s">
        <v>445</v>
      </c>
      <c r="BE220" s="259"/>
      <c r="BF220" s="268" t="s">
        <v>446</v>
      </c>
      <c r="BG220" s="268" t="s">
        <v>85</v>
      </c>
      <c r="BH220" s="268" t="s">
        <v>85</v>
      </c>
      <c r="BI220" s="268"/>
      <c r="BJ220" s="268"/>
      <c r="BK220" s="268"/>
      <c r="BL220" s="268"/>
    </row>
    <row r="221" spans="1:64" ht="13.5" hidden="1" thickBot="1">
      <c r="A221" s="124"/>
      <c r="B221" s="169"/>
      <c r="C221" s="235"/>
      <c r="D221" s="588"/>
      <c r="E221" s="588"/>
      <c r="F221" s="476"/>
      <c r="G221" s="476"/>
      <c r="H221" s="476"/>
      <c r="I221" s="476"/>
      <c r="J221" s="476"/>
      <c r="K221" s="476"/>
      <c r="L221" s="476"/>
      <c r="M221" s="476"/>
      <c r="N221" s="476"/>
      <c r="O221" s="476"/>
      <c r="P221" s="476"/>
      <c r="Q221" s="476"/>
      <c r="R221" s="476"/>
      <c r="S221" s="476"/>
      <c r="T221" s="476"/>
      <c r="U221" s="476"/>
      <c r="V221" s="476"/>
      <c r="W221" s="476"/>
      <c r="X221" s="476"/>
      <c r="Y221" s="476"/>
      <c r="Z221" s="476"/>
      <c r="AA221" s="476"/>
      <c r="AB221" s="476"/>
      <c r="AC221" s="476"/>
      <c r="AD221" s="476"/>
      <c r="AE221" s="477"/>
      <c r="AF221" s="477"/>
      <c r="AG221" s="477"/>
      <c r="AH221" s="477"/>
      <c r="AI221" s="477"/>
      <c r="AJ221" s="477"/>
      <c r="AK221" s="477"/>
      <c r="AL221" s="477"/>
      <c r="AM221" s="477"/>
      <c r="AN221" s="477"/>
      <c r="AO221" s="473"/>
      <c r="AP221" s="169"/>
      <c r="AQ221" s="84" t="s">
        <v>395</v>
      </c>
      <c r="AU221" s="459" t="str">
        <f t="shared" ca="1" si="32"/>
        <v>AL</v>
      </c>
      <c r="AV221" s="459">
        <f t="shared" si="33"/>
        <v>189</v>
      </c>
      <c r="AW221" s="259" t="str">
        <f t="shared" ca="1" si="30"/>
        <v>AL189</v>
      </c>
      <c r="AX221" s="259">
        <f t="shared" si="2"/>
        <v>8</v>
      </c>
      <c r="AY221" s="259" t="str">
        <f t="shared" ca="1" si="29"/>
        <v>9. Ownership - Operating Costs</v>
      </c>
      <c r="AZ221" s="268" t="s">
        <v>1270</v>
      </c>
      <c r="BA221" s="259" t="s">
        <v>1283</v>
      </c>
      <c r="BB221" s="259">
        <f>$AL$8</f>
        <v>2052</v>
      </c>
      <c r="BC221" s="259" t="str">
        <f t="shared" ca="1" si="31"/>
        <v>8_AL189_Net_capacity_factor_2052</v>
      </c>
      <c r="BD221" s="259" t="s">
        <v>445</v>
      </c>
      <c r="BE221" s="259"/>
      <c r="BF221" s="268" t="s">
        <v>446</v>
      </c>
      <c r="BG221" s="268" t="s">
        <v>85</v>
      </c>
      <c r="BH221" s="268" t="s">
        <v>85</v>
      </c>
      <c r="BI221" s="268"/>
      <c r="BJ221" s="268"/>
      <c r="BK221" s="268"/>
      <c r="BL221" s="268"/>
    </row>
    <row r="222" spans="1:64" ht="13.5" hidden="1" thickBot="1">
      <c r="A222" s="124"/>
      <c r="B222" s="169"/>
      <c r="C222" s="235"/>
      <c r="D222" s="588"/>
      <c r="E222" s="588"/>
      <c r="F222" s="476"/>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7"/>
      <c r="AF222" s="477"/>
      <c r="AG222" s="477"/>
      <c r="AH222" s="477"/>
      <c r="AI222" s="477"/>
      <c r="AJ222" s="477"/>
      <c r="AK222" s="477"/>
      <c r="AL222" s="477"/>
      <c r="AM222" s="477"/>
      <c r="AN222" s="477"/>
      <c r="AO222" s="473"/>
      <c r="AP222" s="169"/>
      <c r="AQ222" s="84" t="s">
        <v>395</v>
      </c>
      <c r="AU222" s="459" t="str">
        <f t="shared" ca="1" si="32"/>
        <v>AM</v>
      </c>
      <c r="AV222" s="459">
        <f t="shared" si="33"/>
        <v>189</v>
      </c>
      <c r="AW222" s="259" t="str">
        <f t="shared" ca="1" si="30"/>
        <v>AM189</v>
      </c>
      <c r="AX222" s="259">
        <f t="shared" si="2"/>
        <v>8</v>
      </c>
      <c r="AY222" s="259" t="str">
        <f t="shared" ca="1" si="29"/>
        <v>9. Ownership - Operating Costs</v>
      </c>
      <c r="AZ222" s="268" t="s">
        <v>1270</v>
      </c>
      <c r="BA222" s="259" t="s">
        <v>1283</v>
      </c>
      <c r="BB222" s="259">
        <f>$AM$8</f>
        <v>2053</v>
      </c>
      <c r="BC222" s="259" t="str">
        <f t="shared" ca="1" si="31"/>
        <v>8_AM189_Net_capacity_factor_2053</v>
      </c>
      <c r="BD222" s="259" t="s">
        <v>445</v>
      </c>
      <c r="BE222" s="259"/>
      <c r="BF222" s="268" t="s">
        <v>446</v>
      </c>
      <c r="BG222" s="268" t="s">
        <v>85</v>
      </c>
      <c r="BH222" s="268" t="s">
        <v>85</v>
      </c>
      <c r="BI222" s="268"/>
      <c r="BJ222" s="268"/>
      <c r="BK222" s="268"/>
      <c r="BL222" s="268"/>
    </row>
    <row r="223" spans="1:64" ht="13.5" hidden="1" thickBot="1">
      <c r="A223" s="124"/>
      <c r="B223" s="169"/>
      <c r="C223" s="235"/>
      <c r="D223" s="588"/>
      <c r="E223" s="588"/>
      <c r="F223" s="476"/>
      <c r="G223" s="476"/>
      <c r="H223" s="476"/>
      <c r="I223" s="476"/>
      <c r="J223" s="476"/>
      <c r="K223" s="476"/>
      <c r="L223" s="476"/>
      <c r="M223" s="476"/>
      <c r="N223" s="476"/>
      <c r="O223" s="476"/>
      <c r="P223" s="476"/>
      <c r="Q223" s="476"/>
      <c r="R223" s="476"/>
      <c r="S223" s="476"/>
      <c r="T223" s="476"/>
      <c r="U223" s="476"/>
      <c r="V223" s="476"/>
      <c r="W223" s="476"/>
      <c r="X223" s="476"/>
      <c r="Y223" s="476"/>
      <c r="Z223" s="476"/>
      <c r="AA223" s="476"/>
      <c r="AB223" s="476"/>
      <c r="AC223" s="476"/>
      <c r="AD223" s="476"/>
      <c r="AE223" s="477"/>
      <c r="AF223" s="477"/>
      <c r="AG223" s="477"/>
      <c r="AH223" s="477"/>
      <c r="AI223" s="477"/>
      <c r="AJ223" s="477"/>
      <c r="AK223" s="477"/>
      <c r="AL223" s="477"/>
      <c r="AM223" s="477"/>
      <c r="AN223" s="477"/>
      <c r="AO223" s="473"/>
      <c r="AP223" s="169"/>
      <c r="AQ223" s="84" t="s">
        <v>395</v>
      </c>
      <c r="AU223" s="459" t="str">
        <f t="shared" ca="1" si="32"/>
        <v>AN</v>
      </c>
      <c r="AV223" s="459">
        <f t="shared" si="33"/>
        <v>189</v>
      </c>
      <c r="AW223" s="259" t="str">
        <f t="shared" ca="1" si="30"/>
        <v>AN189</v>
      </c>
      <c r="AX223" s="259">
        <f t="shared" si="2"/>
        <v>8</v>
      </c>
      <c r="AY223" s="259" t="str">
        <f t="shared" ca="1" si="29"/>
        <v>9. Ownership - Operating Costs</v>
      </c>
      <c r="AZ223" s="268" t="s">
        <v>1270</v>
      </c>
      <c r="BA223" s="259" t="s">
        <v>1283</v>
      </c>
      <c r="BB223" s="259">
        <f>$AN$8</f>
        <v>2054</v>
      </c>
      <c r="BC223" s="259" t="str">
        <f t="shared" ca="1" si="31"/>
        <v>8_AN189_Net_capacity_factor_2054</v>
      </c>
      <c r="BD223" s="259" t="s">
        <v>445</v>
      </c>
      <c r="BE223" s="259"/>
      <c r="BF223" s="268" t="s">
        <v>446</v>
      </c>
      <c r="BG223" s="268" t="s">
        <v>85</v>
      </c>
      <c r="BH223" s="268" t="s">
        <v>85</v>
      </c>
      <c r="BI223" s="268"/>
      <c r="BJ223" s="268"/>
      <c r="BK223" s="268"/>
      <c r="BL223" s="268"/>
    </row>
    <row r="224" spans="1:64" ht="13.5" hidden="1" thickBot="1">
      <c r="A224" s="124"/>
      <c r="B224" s="169"/>
      <c r="C224" s="235"/>
      <c r="D224" s="588"/>
      <c r="E224" s="588"/>
      <c r="F224" s="476"/>
      <c r="G224" s="476"/>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7"/>
      <c r="AF224" s="477"/>
      <c r="AG224" s="477"/>
      <c r="AH224" s="477"/>
      <c r="AI224" s="477"/>
      <c r="AJ224" s="477"/>
      <c r="AK224" s="477"/>
      <c r="AL224" s="477"/>
      <c r="AM224" s="477"/>
      <c r="AN224" s="477"/>
      <c r="AO224" s="473"/>
      <c r="AP224" s="169"/>
      <c r="AQ224" s="474" t="s">
        <v>395</v>
      </c>
      <c r="AR224" s="474"/>
      <c r="AS224" s="474"/>
      <c r="AT224" s="474"/>
      <c r="AU224" s="475" t="str">
        <f t="shared" ca="1" si="32"/>
        <v>AO</v>
      </c>
      <c r="AV224" s="475">
        <f t="shared" si="33"/>
        <v>189</v>
      </c>
      <c r="AW224" s="389" t="str">
        <f t="shared" ca="1" si="30"/>
        <v>AO189</v>
      </c>
      <c r="AX224" s="389">
        <f t="shared" si="2"/>
        <v>8</v>
      </c>
      <c r="AY224" s="389" t="str">
        <f t="shared" ca="1" si="29"/>
        <v>9. Ownership - Operating Costs</v>
      </c>
      <c r="AZ224" s="397" t="s">
        <v>1270</v>
      </c>
      <c r="BA224" s="389" t="s">
        <v>1283</v>
      </c>
      <c r="BB224" s="389" t="s">
        <v>1216</v>
      </c>
      <c r="BC224" s="389" t="str">
        <f t="shared" ca="1" si="31"/>
        <v>8_AO189_Net_capacity_factor_Additional_Info</v>
      </c>
      <c r="BD224" s="397" t="s">
        <v>223</v>
      </c>
      <c r="BE224" s="397">
        <v>100</v>
      </c>
      <c r="BF224" s="397"/>
      <c r="BG224" s="397" t="s">
        <v>85</v>
      </c>
      <c r="BH224" s="397" t="s">
        <v>85</v>
      </c>
      <c r="BI224" s="268"/>
      <c r="BJ224" s="268"/>
      <c r="BK224" s="268"/>
      <c r="BL224" s="268"/>
    </row>
    <row r="225" spans="1:64" ht="13.5" thickBot="1">
      <c r="A225" s="124">
        <f>+A189+1</f>
        <v>8</v>
      </c>
      <c r="B225" s="169"/>
      <c r="C225" s="235" t="s">
        <v>1284</v>
      </c>
      <c r="D225" s="588" t="s">
        <v>1285</v>
      </c>
      <c r="E225" s="588"/>
      <c r="F225" s="445"/>
      <c r="G225" s="445"/>
      <c r="H225" s="445"/>
      <c r="I225" s="445"/>
      <c r="J225" s="445"/>
      <c r="K225" s="445"/>
      <c r="L225" s="445"/>
      <c r="M225" s="445"/>
      <c r="N225" s="445"/>
      <c r="O225" s="445"/>
      <c r="P225" s="445"/>
      <c r="Q225" s="445"/>
      <c r="R225" s="445"/>
      <c r="S225" s="445"/>
      <c r="T225" s="445"/>
      <c r="U225" s="445"/>
      <c r="V225" s="445"/>
      <c r="W225" s="445"/>
      <c r="X225" s="445"/>
      <c r="Y225" s="445"/>
      <c r="Z225" s="445"/>
      <c r="AA225" s="445"/>
      <c r="AB225" s="445"/>
      <c r="AC225" s="445"/>
      <c r="AD225" s="445"/>
      <c r="AE225" s="446"/>
      <c r="AF225" s="446"/>
      <c r="AG225" s="446"/>
      <c r="AH225" s="446"/>
      <c r="AI225" s="446"/>
      <c r="AJ225" s="446"/>
      <c r="AK225" s="446"/>
      <c r="AL225" s="446"/>
      <c r="AM225" s="446"/>
      <c r="AN225" s="446"/>
      <c r="AO225" s="336"/>
      <c r="AP225" s="169"/>
      <c r="AS225" s="84" t="s">
        <v>42</v>
      </c>
      <c r="AT225" s="84" t="str">
        <f ca="1">SUBSTITUTE(CELL("address",F225),"$","")</f>
        <v>F225</v>
      </c>
      <c r="AU225" s="350" t="str">
        <f ca="1">CHAR(CODE(AT225))</f>
        <v>F</v>
      </c>
      <c r="AV225" s="350">
        <f>ROW(AT225)</f>
        <v>225</v>
      </c>
      <c r="AW225" s="259" t="str">
        <f ca="1">CONCATENATE(AU225&amp;AV225)</f>
        <v>F225</v>
      </c>
      <c r="AX225" s="259">
        <f t="shared" si="2"/>
        <v>8</v>
      </c>
      <c r="AY225" s="259" t="str">
        <f t="shared" ref="AY225:AY260" ca="1" si="34">MID(CELL("filename",AX225),FIND("]",CELL("filename",AX225))+1,256)</f>
        <v>9. Ownership - Operating Costs</v>
      </c>
      <c r="AZ225" s="268" t="s">
        <v>1270</v>
      </c>
      <c r="BA225" s="259" t="s">
        <v>1286</v>
      </c>
      <c r="BB225" s="259">
        <f>$F$8</f>
        <v>2020</v>
      </c>
      <c r="BC225" s="259" t="str">
        <f ca="1">AX225&amp;"_"&amp;AW225&amp;"_"&amp;BA225&amp;"_"&amp;BB225</f>
        <v>8_F225_Net_annual_generation_AC_2020</v>
      </c>
      <c r="BD225" s="259" t="s">
        <v>540</v>
      </c>
      <c r="BE225" s="259"/>
      <c r="BF225" s="268" t="str">
        <f t="shared" ref="BF225:BF259" si="35">"&gt;=0"</f>
        <v>&gt;=0</v>
      </c>
      <c r="BG225" s="268" t="s">
        <v>85</v>
      </c>
      <c r="BH225" s="268" t="s">
        <v>85</v>
      </c>
      <c r="BI225" s="268"/>
      <c r="BJ225" s="268"/>
      <c r="BK225" s="268"/>
      <c r="BL225" s="268"/>
    </row>
    <row r="226" spans="1:64" ht="13" hidden="1">
      <c r="A226" s="124"/>
      <c r="B226" s="169"/>
      <c r="C226" s="235"/>
      <c r="D226" s="588"/>
      <c r="E226" s="588"/>
      <c r="F226" s="478"/>
      <c r="G226" s="478"/>
      <c r="H226" s="478"/>
      <c r="I226" s="478"/>
      <c r="J226" s="478"/>
      <c r="K226" s="478"/>
      <c r="L226" s="478"/>
      <c r="M226" s="478"/>
      <c r="N226" s="478"/>
      <c r="O226" s="478"/>
      <c r="P226" s="478"/>
      <c r="Q226" s="478"/>
      <c r="R226" s="478"/>
      <c r="S226" s="478"/>
      <c r="T226" s="478"/>
      <c r="U226" s="478"/>
      <c r="V226" s="478"/>
      <c r="W226" s="478"/>
      <c r="X226" s="478"/>
      <c r="Y226" s="478"/>
      <c r="Z226" s="478"/>
      <c r="AA226" s="478"/>
      <c r="AB226" s="478"/>
      <c r="AC226" s="478"/>
      <c r="AD226" s="478"/>
      <c r="AE226" s="478"/>
      <c r="AF226" s="478"/>
      <c r="AG226" s="478"/>
      <c r="AH226" s="478"/>
      <c r="AI226" s="478"/>
      <c r="AJ226" s="478"/>
      <c r="AK226" s="478"/>
      <c r="AL226" s="478"/>
      <c r="AM226" s="478"/>
      <c r="AN226" s="478"/>
      <c r="AO226" s="479"/>
      <c r="AP226" s="169"/>
      <c r="AQ226" s="84" t="s">
        <v>395</v>
      </c>
      <c r="AU226" s="459" t="str">
        <f ca="1">IF(AU225="Z","AA",IF(LEN(AU225)=1,CHAR(CODE(AU225)+1),IF(RIGHT(AU225,1)="Z",CHAR(CODE(LEFT(AU225,1))+1),LEFT(AU225,1))&amp;CHAR(65+MOD(CODE(RIGHT(AU225,1))+1-65,26))))</f>
        <v>G</v>
      </c>
      <c r="AV226" s="459">
        <f>AV225</f>
        <v>225</v>
      </c>
      <c r="AW226" s="259" t="str">
        <f t="shared" ref="AW226:AW260" ca="1" si="36">CONCATENATE(AU226&amp;AV226)</f>
        <v>G225</v>
      </c>
      <c r="AX226" s="259">
        <f t="shared" si="2"/>
        <v>8</v>
      </c>
      <c r="AY226" s="259" t="str">
        <f t="shared" ca="1" si="34"/>
        <v>9. Ownership - Operating Costs</v>
      </c>
      <c r="AZ226" s="268" t="s">
        <v>1270</v>
      </c>
      <c r="BA226" s="259" t="s">
        <v>1286</v>
      </c>
      <c r="BB226" s="259">
        <f>$G$8</f>
        <v>2021</v>
      </c>
      <c r="BC226" s="259" t="str">
        <f t="shared" ref="BC226:BC260" ca="1" si="37">AX226&amp;"_"&amp;AW226&amp;"_"&amp;BA226&amp;"_"&amp;BB226</f>
        <v>8_G225_Net_annual_generation_AC_2021</v>
      </c>
      <c r="BD226" s="259" t="s">
        <v>540</v>
      </c>
      <c r="BE226" s="259"/>
      <c r="BF226" s="268" t="str">
        <f t="shared" si="35"/>
        <v>&gt;=0</v>
      </c>
      <c r="BG226" s="268" t="s">
        <v>85</v>
      </c>
      <c r="BH226" s="268" t="s">
        <v>85</v>
      </c>
      <c r="BI226" s="268"/>
      <c r="BJ226" s="268"/>
      <c r="BK226" s="268"/>
      <c r="BL226" s="268"/>
    </row>
    <row r="227" spans="1:64" ht="13" hidden="1">
      <c r="A227" s="124"/>
      <c r="B227" s="169"/>
      <c r="C227" s="235"/>
      <c r="D227" s="588"/>
      <c r="E227" s="588"/>
      <c r="F227" s="478"/>
      <c r="G227" s="478"/>
      <c r="H227" s="478"/>
      <c r="I227" s="478"/>
      <c r="J227" s="478"/>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478"/>
      <c r="AK227" s="478"/>
      <c r="AL227" s="478"/>
      <c r="AM227" s="478"/>
      <c r="AN227" s="478"/>
      <c r="AO227" s="479"/>
      <c r="AP227" s="169"/>
      <c r="AQ227" s="84" t="s">
        <v>395</v>
      </c>
      <c r="AU227" s="459" t="str">
        <f t="shared" ref="AU227:AU260" ca="1" si="38">IF(AU226="Z","AA",IF(LEN(AU226)=1,CHAR(CODE(AU226)+1),IF(RIGHT(AU226,1)="Z",CHAR(CODE(LEFT(AU226,1))+1),LEFT(AU226,1))&amp;CHAR(65+MOD(CODE(RIGHT(AU226,1))+1-65,26))))</f>
        <v>H</v>
      </c>
      <c r="AV227" s="459">
        <f t="shared" ref="AV227:AV260" si="39">AV226</f>
        <v>225</v>
      </c>
      <c r="AW227" s="259" t="str">
        <f t="shared" ca="1" si="36"/>
        <v>H225</v>
      </c>
      <c r="AX227" s="259">
        <f t="shared" si="2"/>
        <v>8</v>
      </c>
      <c r="AY227" s="259" t="str">
        <f t="shared" ca="1" si="34"/>
        <v>9. Ownership - Operating Costs</v>
      </c>
      <c r="AZ227" s="268" t="s">
        <v>1270</v>
      </c>
      <c r="BA227" s="259" t="s">
        <v>1286</v>
      </c>
      <c r="BB227" s="259">
        <f>$H$8</f>
        <v>2022</v>
      </c>
      <c r="BC227" s="259" t="str">
        <f t="shared" ca="1" si="37"/>
        <v>8_H225_Net_annual_generation_AC_2022</v>
      </c>
      <c r="BD227" s="259" t="s">
        <v>540</v>
      </c>
      <c r="BE227" s="259"/>
      <c r="BF227" s="268" t="str">
        <f t="shared" si="35"/>
        <v>&gt;=0</v>
      </c>
      <c r="BG227" s="268" t="s">
        <v>85</v>
      </c>
      <c r="BH227" s="268" t="s">
        <v>85</v>
      </c>
      <c r="BI227" s="268"/>
      <c r="BJ227" s="268"/>
      <c r="BK227" s="268"/>
      <c r="BL227" s="268"/>
    </row>
    <row r="228" spans="1:64" ht="13" hidden="1">
      <c r="A228" s="124"/>
      <c r="B228" s="169"/>
      <c r="C228" s="235"/>
      <c r="D228" s="588"/>
      <c r="E228" s="588"/>
      <c r="F228" s="478"/>
      <c r="G228" s="478"/>
      <c r="H228" s="478"/>
      <c r="I228" s="478"/>
      <c r="J228" s="478"/>
      <c r="K228" s="478"/>
      <c r="L228" s="478"/>
      <c r="M228" s="478"/>
      <c r="N228" s="478"/>
      <c r="O228" s="478"/>
      <c r="P228" s="478"/>
      <c r="Q228" s="478"/>
      <c r="R228" s="478"/>
      <c r="S228" s="478"/>
      <c r="T228" s="478"/>
      <c r="U228" s="478"/>
      <c r="V228" s="478"/>
      <c r="W228" s="478"/>
      <c r="X228" s="478"/>
      <c r="Y228" s="478"/>
      <c r="Z228" s="478"/>
      <c r="AA228" s="478"/>
      <c r="AB228" s="478"/>
      <c r="AC228" s="478"/>
      <c r="AD228" s="478"/>
      <c r="AE228" s="478"/>
      <c r="AF228" s="478"/>
      <c r="AG228" s="478"/>
      <c r="AH228" s="478"/>
      <c r="AI228" s="478"/>
      <c r="AJ228" s="478"/>
      <c r="AK228" s="478"/>
      <c r="AL228" s="478"/>
      <c r="AM228" s="478"/>
      <c r="AN228" s="478"/>
      <c r="AO228" s="479"/>
      <c r="AP228" s="169"/>
      <c r="AQ228" s="84" t="s">
        <v>395</v>
      </c>
      <c r="AU228" s="459" t="str">
        <f t="shared" ca="1" si="38"/>
        <v>I</v>
      </c>
      <c r="AV228" s="459">
        <f t="shared" si="39"/>
        <v>225</v>
      </c>
      <c r="AW228" s="259" t="str">
        <f t="shared" ca="1" si="36"/>
        <v>I225</v>
      </c>
      <c r="AX228" s="259">
        <f t="shared" si="2"/>
        <v>8</v>
      </c>
      <c r="AY228" s="259" t="str">
        <f t="shared" ca="1" si="34"/>
        <v>9. Ownership - Operating Costs</v>
      </c>
      <c r="AZ228" s="268" t="s">
        <v>1270</v>
      </c>
      <c r="BA228" s="259" t="s">
        <v>1286</v>
      </c>
      <c r="BB228" s="259">
        <f>$I$8</f>
        <v>2023</v>
      </c>
      <c r="BC228" s="259" t="str">
        <f t="shared" ca="1" si="37"/>
        <v>8_I225_Net_annual_generation_AC_2023</v>
      </c>
      <c r="BD228" s="259" t="s">
        <v>540</v>
      </c>
      <c r="BE228" s="259"/>
      <c r="BF228" s="268" t="str">
        <f t="shared" si="35"/>
        <v>&gt;=0</v>
      </c>
      <c r="BG228" s="268" t="s">
        <v>85</v>
      </c>
      <c r="BH228" s="268" t="s">
        <v>85</v>
      </c>
      <c r="BI228" s="268"/>
      <c r="BJ228" s="268"/>
      <c r="BK228" s="268"/>
      <c r="BL228" s="268"/>
    </row>
    <row r="229" spans="1:64" ht="13" hidden="1">
      <c r="A229" s="124"/>
      <c r="B229" s="169"/>
      <c r="C229" s="235"/>
      <c r="D229" s="588"/>
      <c r="E229" s="588"/>
      <c r="F229" s="478"/>
      <c r="G229" s="478"/>
      <c r="H229" s="478"/>
      <c r="I229" s="478"/>
      <c r="J229" s="478"/>
      <c r="K229" s="478"/>
      <c r="L229" s="478"/>
      <c r="M229" s="478"/>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478"/>
      <c r="AJ229" s="478"/>
      <c r="AK229" s="478"/>
      <c r="AL229" s="478"/>
      <c r="AM229" s="478"/>
      <c r="AN229" s="478"/>
      <c r="AO229" s="479"/>
      <c r="AP229" s="169"/>
      <c r="AQ229" s="84" t="s">
        <v>395</v>
      </c>
      <c r="AU229" s="459" t="str">
        <f t="shared" ca="1" si="38"/>
        <v>J</v>
      </c>
      <c r="AV229" s="459">
        <f t="shared" si="39"/>
        <v>225</v>
      </c>
      <c r="AW229" s="259" t="str">
        <f t="shared" ca="1" si="36"/>
        <v>J225</v>
      </c>
      <c r="AX229" s="259">
        <f t="shared" si="2"/>
        <v>8</v>
      </c>
      <c r="AY229" s="259" t="str">
        <f t="shared" ca="1" si="34"/>
        <v>9. Ownership - Operating Costs</v>
      </c>
      <c r="AZ229" s="268" t="s">
        <v>1270</v>
      </c>
      <c r="BA229" s="259" t="s">
        <v>1286</v>
      </c>
      <c r="BB229" s="259">
        <f>$J$8</f>
        <v>2024</v>
      </c>
      <c r="BC229" s="259" t="str">
        <f t="shared" ca="1" si="37"/>
        <v>8_J225_Net_annual_generation_AC_2024</v>
      </c>
      <c r="BD229" s="259" t="s">
        <v>540</v>
      </c>
      <c r="BE229" s="259"/>
      <c r="BF229" s="268" t="str">
        <f t="shared" si="35"/>
        <v>&gt;=0</v>
      </c>
      <c r="BG229" s="268" t="s">
        <v>85</v>
      </c>
      <c r="BH229" s="268" t="s">
        <v>85</v>
      </c>
      <c r="BI229" s="268"/>
      <c r="BJ229" s="268"/>
      <c r="BK229" s="268"/>
      <c r="BL229" s="268"/>
    </row>
    <row r="230" spans="1:64" ht="13" hidden="1">
      <c r="A230" s="124"/>
      <c r="B230" s="169"/>
      <c r="C230" s="235"/>
      <c r="D230" s="588"/>
      <c r="E230" s="588"/>
      <c r="F230" s="478"/>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79"/>
      <c r="AP230" s="169"/>
      <c r="AQ230" s="84" t="s">
        <v>395</v>
      </c>
      <c r="AU230" s="459" t="str">
        <f t="shared" ca="1" si="38"/>
        <v>K</v>
      </c>
      <c r="AV230" s="459">
        <f t="shared" si="39"/>
        <v>225</v>
      </c>
      <c r="AW230" s="259" t="str">
        <f t="shared" ca="1" si="36"/>
        <v>K225</v>
      </c>
      <c r="AX230" s="259">
        <f t="shared" si="2"/>
        <v>8</v>
      </c>
      <c r="AY230" s="259" t="str">
        <f t="shared" ca="1" si="34"/>
        <v>9. Ownership - Operating Costs</v>
      </c>
      <c r="AZ230" s="268" t="s">
        <v>1270</v>
      </c>
      <c r="BA230" s="259" t="s">
        <v>1286</v>
      </c>
      <c r="BB230" s="259">
        <f>$K$8</f>
        <v>2025</v>
      </c>
      <c r="BC230" s="259" t="str">
        <f t="shared" ca="1" si="37"/>
        <v>8_K225_Net_annual_generation_AC_2025</v>
      </c>
      <c r="BD230" s="259" t="s">
        <v>540</v>
      </c>
      <c r="BE230" s="259"/>
      <c r="BF230" s="268" t="str">
        <f t="shared" si="35"/>
        <v>&gt;=0</v>
      </c>
      <c r="BG230" s="268" t="s">
        <v>85</v>
      </c>
      <c r="BH230" s="268" t="s">
        <v>85</v>
      </c>
      <c r="BI230" s="268"/>
      <c r="BJ230" s="268"/>
      <c r="BK230" s="268"/>
      <c r="BL230" s="268"/>
    </row>
    <row r="231" spans="1:64" ht="13" hidden="1">
      <c r="A231" s="124"/>
      <c r="B231" s="169"/>
      <c r="C231" s="235"/>
      <c r="D231" s="588"/>
      <c r="E231" s="588"/>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9"/>
      <c r="AP231" s="169"/>
      <c r="AQ231" s="84" t="s">
        <v>395</v>
      </c>
      <c r="AU231" s="459" t="str">
        <f t="shared" ca="1" si="38"/>
        <v>L</v>
      </c>
      <c r="AV231" s="459">
        <f t="shared" si="39"/>
        <v>225</v>
      </c>
      <c r="AW231" s="259" t="str">
        <f t="shared" ca="1" si="36"/>
        <v>L225</v>
      </c>
      <c r="AX231" s="259">
        <f t="shared" si="2"/>
        <v>8</v>
      </c>
      <c r="AY231" s="259" t="str">
        <f t="shared" ca="1" si="34"/>
        <v>9. Ownership - Operating Costs</v>
      </c>
      <c r="AZ231" s="268" t="s">
        <v>1270</v>
      </c>
      <c r="BA231" s="259" t="s">
        <v>1286</v>
      </c>
      <c r="BB231" s="259">
        <f>$L$8</f>
        <v>2026</v>
      </c>
      <c r="BC231" s="259" t="str">
        <f t="shared" ca="1" si="37"/>
        <v>8_L225_Net_annual_generation_AC_2026</v>
      </c>
      <c r="BD231" s="259" t="s">
        <v>540</v>
      </c>
      <c r="BE231" s="259"/>
      <c r="BF231" s="268" t="str">
        <f t="shared" si="35"/>
        <v>&gt;=0</v>
      </c>
      <c r="BG231" s="268" t="s">
        <v>85</v>
      </c>
      <c r="BH231" s="268" t="s">
        <v>85</v>
      </c>
      <c r="BI231" s="268"/>
      <c r="BJ231" s="268"/>
      <c r="BK231" s="268"/>
      <c r="BL231" s="268"/>
    </row>
    <row r="232" spans="1:64" ht="13" hidden="1">
      <c r="A232" s="124"/>
      <c r="B232" s="169"/>
      <c r="C232" s="235"/>
      <c r="D232" s="588"/>
      <c r="E232" s="588"/>
      <c r="F232" s="478"/>
      <c r="G232" s="478"/>
      <c r="H232" s="478"/>
      <c r="I232" s="478"/>
      <c r="J232" s="478"/>
      <c r="K232" s="478"/>
      <c r="L232" s="478"/>
      <c r="M232" s="478"/>
      <c r="N232" s="478"/>
      <c r="O232" s="478"/>
      <c r="P232" s="478"/>
      <c r="Q232" s="478"/>
      <c r="R232" s="478"/>
      <c r="S232" s="478"/>
      <c r="T232" s="478"/>
      <c r="U232" s="478"/>
      <c r="V232" s="478"/>
      <c r="W232" s="478"/>
      <c r="X232" s="478"/>
      <c r="Y232" s="478"/>
      <c r="Z232" s="478"/>
      <c r="AA232" s="478"/>
      <c r="AB232" s="478"/>
      <c r="AC232" s="478"/>
      <c r="AD232" s="478"/>
      <c r="AE232" s="478"/>
      <c r="AF232" s="478"/>
      <c r="AG232" s="478"/>
      <c r="AH232" s="478"/>
      <c r="AI232" s="478"/>
      <c r="AJ232" s="478"/>
      <c r="AK232" s="478"/>
      <c r="AL232" s="478"/>
      <c r="AM232" s="478"/>
      <c r="AN232" s="478"/>
      <c r="AO232" s="479"/>
      <c r="AP232" s="169"/>
      <c r="AQ232" s="84" t="s">
        <v>395</v>
      </c>
      <c r="AU232" s="459" t="str">
        <f t="shared" ca="1" si="38"/>
        <v>M</v>
      </c>
      <c r="AV232" s="459">
        <f t="shared" si="39"/>
        <v>225</v>
      </c>
      <c r="AW232" s="259" t="str">
        <f t="shared" ca="1" si="36"/>
        <v>M225</v>
      </c>
      <c r="AX232" s="259">
        <f t="shared" si="2"/>
        <v>8</v>
      </c>
      <c r="AY232" s="259" t="str">
        <f t="shared" ca="1" si="34"/>
        <v>9. Ownership - Operating Costs</v>
      </c>
      <c r="AZ232" s="268" t="s">
        <v>1270</v>
      </c>
      <c r="BA232" s="259" t="s">
        <v>1286</v>
      </c>
      <c r="BB232" s="259">
        <f>$M$8</f>
        <v>2027</v>
      </c>
      <c r="BC232" s="259" t="str">
        <f t="shared" ca="1" si="37"/>
        <v>8_M225_Net_annual_generation_AC_2027</v>
      </c>
      <c r="BD232" s="259" t="s">
        <v>540</v>
      </c>
      <c r="BE232" s="259"/>
      <c r="BF232" s="268" t="str">
        <f t="shared" si="35"/>
        <v>&gt;=0</v>
      </c>
      <c r="BG232" s="268" t="s">
        <v>85</v>
      </c>
      <c r="BH232" s="268" t="s">
        <v>85</v>
      </c>
      <c r="BI232" s="268"/>
      <c r="BJ232" s="268"/>
      <c r="BK232" s="268"/>
      <c r="BL232" s="268"/>
    </row>
    <row r="233" spans="1:64" ht="13" hidden="1">
      <c r="A233" s="124"/>
      <c r="B233" s="169"/>
      <c r="C233" s="235"/>
      <c r="D233" s="588"/>
      <c r="E233" s="588"/>
      <c r="F233" s="478"/>
      <c r="G233" s="478"/>
      <c r="H233" s="478"/>
      <c r="I233" s="478"/>
      <c r="J233" s="478"/>
      <c r="K233" s="478"/>
      <c r="L233" s="478"/>
      <c r="M233" s="478"/>
      <c r="N233" s="478"/>
      <c r="O233" s="478"/>
      <c r="P233" s="478"/>
      <c r="Q233" s="478"/>
      <c r="R233" s="478"/>
      <c r="S233" s="478"/>
      <c r="T233" s="478"/>
      <c r="U233" s="478"/>
      <c r="V233" s="478"/>
      <c r="W233" s="478"/>
      <c r="X233" s="478"/>
      <c r="Y233" s="478"/>
      <c r="Z233" s="478"/>
      <c r="AA233" s="478"/>
      <c r="AB233" s="478"/>
      <c r="AC233" s="478"/>
      <c r="AD233" s="478"/>
      <c r="AE233" s="478"/>
      <c r="AF233" s="478"/>
      <c r="AG233" s="478"/>
      <c r="AH233" s="478"/>
      <c r="AI233" s="478"/>
      <c r="AJ233" s="478"/>
      <c r="AK233" s="478"/>
      <c r="AL233" s="478"/>
      <c r="AM233" s="478"/>
      <c r="AN233" s="478"/>
      <c r="AO233" s="479"/>
      <c r="AP233" s="169"/>
      <c r="AQ233" s="84" t="s">
        <v>395</v>
      </c>
      <c r="AU233" s="459" t="str">
        <f t="shared" ca="1" si="38"/>
        <v>N</v>
      </c>
      <c r="AV233" s="459">
        <f t="shared" si="39"/>
        <v>225</v>
      </c>
      <c r="AW233" s="259" t="str">
        <f t="shared" ca="1" si="36"/>
        <v>N225</v>
      </c>
      <c r="AX233" s="259">
        <f t="shared" si="2"/>
        <v>8</v>
      </c>
      <c r="AY233" s="259" t="str">
        <f t="shared" ca="1" si="34"/>
        <v>9. Ownership - Operating Costs</v>
      </c>
      <c r="AZ233" s="268" t="s">
        <v>1270</v>
      </c>
      <c r="BA233" s="259" t="s">
        <v>1286</v>
      </c>
      <c r="BB233" s="259">
        <f>$N$8</f>
        <v>2028</v>
      </c>
      <c r="BC233" s="259" t="str">
        <f t="shared" ca="1" si="37"/>
        <v>8_N225_Net_annual_generation_AC_2028</v>
      </c>
      <c r="BD233" s="259" t="s">
        <v>540</v>
      </c>
      <c r="BE233" s="259"/>
      <c r="BF233" s="268" t="str">
        <f t="shared" si="35"/>
        <v>&gt;=0</v>
      </c>
      <c r="BG233" s="268" t="s">
        <v>85</v>
      </c>
      <c r="BH233" s="268" t="s">
        <v>85</v>
      </c>
      <c r="BI233" s="268"/>
      <c r="BJ233" s="268"/>
      <c r="BK233" s="268"/>
      <c r="BL233" s="268"/>
    </row>
    <row r="234" spans="1:64" ht="13" hidden="1">
      <c r="A234" s="124"/>
      <c r="B234" s="169"/>
      <c r="C234" s="235"/>
      <c r="D234" s="588"/>
      <c r="E234" s="588"/>
      <c r="F234" s="478"/>
      <c r="G234" s="478"/>
      <c r="H234" s="478"/>
      <c r="I234" s="478"/>
      <c r="J234" s="478"/>
      <c r="K234" s="478"/>
      <c r="L234" s="478"/>
      <c r="M234" s="478"/>
      <c r="N234" s="478"/>
      <c r="O234" s="478"/>
      <c r="P234" s="478"/>
      <c r="Q234" s="478"/>
      <c r="R234" s="478"/>
      <c r="S234" s="478"/>
      <c r="T234" s="478"/>
      <c r="U234" s="478"/>
      <c r="V234" s="478"/>
      <c r="W234" s="478"/>
      <c r="X234" s="478"/>
      <c r="Y234" s="478"/>
      <c r="Z234" s="478"/>
      <c r="AA234" s="478"/>
      <c r="AB234" s="478"/>
      <c r="AC234" s="478"/>
      <c r="AD234" s="478"/>
      <c r="AE234" s="478"/>
      <c r="AF234" s="478"/>
      <c r="AG234" s="478"/>
      <c r="AH234" s="478"/>
      <c r="AI234" s="478"/>
      <c r="AJ234" s="478"/>
      <c r="AK234" s="478"/>
      <c r="AL234" s="478"/>
      <c r="AM234" s="478"/>
      <c r="AN234" s="478"/>
      <c r="AO234" s="479"/>
      <c r="AP234" s="169"/>
      <c r="AQ234" s="84" t="s">
        <v>395</v>
      </c>
      <c r="AU234" s="459" t="str">
        <f t="shared" ca="1" si="38"/>
        <v>O</v>
      </c>
      <c r="AV234" s="459">
        <f t="shared" si="39"/>
        <v>225</v>
      </c>
      <c r="AW234" s="259" t="str">
        <f t="shared" ca="1" si="36"/>
        <v>O225</v>
      </c>
      <c r="AX234" s="259">
        <f t="shared" si="2"/>
        <v>8</v>
      </c>
      <c r="AY234" s="259" t="str">
        <f t="shared" ca="1" si="34"/>
        <v>9. Ownership - Operating Costs</v>
      </c>
      <c r="AZ234" s="268" t="s">
        <v>1270</v>
      </c>
      <c r="BA234" s="259" t="s">
        <v>1286</v>
      </c>
      <c r="BB234" s="259">
        <f>$O$8</f>
        <v>2029</v>
      </c>
      <c r="BC234" s="259" t="str">
        <f t="shared" ca="1" si="37"/>
        <v>8_O225_Net_annual_generation_AC_2029</v>
      </c>
      <c r="BD234" s="259" t="s">
        <v>540</v>
      </c>
      <c r="BE234" s="259"/>
      <c r="BF234" s="268" t="str">
        <f t="shared" si="35"/>
        <v>&gt;=0</v>
      </c>
      <c r="BG234" s="268" t="s">
        <v>85</v>
      </c>
      <c r="BH234" s="268" t="s">
        <v>85</v>
      </c>
      <c r="BI234" s="268"/>
      <c r="BJ234" s="268"/>
      <c r="BK234" s="268"/>
      <c r="BL234" s="268"/>
    </row>
    <row r="235" spans="1:64" ht="13" hidden="1">
      <c r="A235" s="124"/>
      <c r="B235" s="169"/>
      <c r="C235" s="235"/>
      <c r="D235" s="588"/>
      <c r="E235" s="588"/>
      <c r="F235" s="478"/>
      <c r="G235" s="478"/>
      <c r="H235" s="478"/>
      <c r="I235" s="478"/>
      <c r="J235" s="478"/>
      <c r="K235" s="478"/>
      <c r="L235" s="478"/>
      <c r="M235" s="478"/>
      <c r="N235" s="478"/>
      <c r="O235" s="478"/>
      <c r="P235" s="478"/>
      <c r="Q235" s="478"/>
      <c r="R235" s="478"/>
      <c r="S235" s="478"/>
      <c r="T235" s="478"/>
      <c r="U235" s="478"/>
      <c r="V235" s="478"/>
      <c r="W235" s="478"/>
      <c r="X235" s="478"/>
      <c r="Y235" s="478"/>
      <c r="Z235" s="478"/>
      <c r="AA235" s="478"/>
      <c r="AB235" s="478"/>
      <c r="AC235" s="478"/>
      <c r="AD235" s="478"/>
      <c r="AE235" s="478"/>
      <c r="AF235" s="478"/>
      <c r="AG235" s="478"/>
      <c r="AH235" s="478"/>
      <c r="AI235" s="478"/>
      <c r="AJ235" s="478"/>
      <c r="AK235" s="478"/>
      <c r="AL235" s="478"/>
      <c r="AM235" s="478"/>
      <c r="AN235" s="478"/>
      <c r="AO235" s="479"/>
      <c r="AP235" s="169"/>
      <c r="AQ235" s="84" t="s">
        <v>395</v>
      </c>
      <c r="AU235" s="459" t="str">
        <f t="shared" ca="1" si="38"/>
        <v>P</v>
      </c>
      <c r="AV235" s="459">
        <f t="shared" si="39"/>
        <v>225</v>
      </c>
      <c r="AW235" s="259" t="str">
        <f t="shared" ca="1" si="36"/>
        <v>P225</v>
      </c>
      <c r="AX235" s="259">
        <f t="shared" si="2"/>
        <v>8</v>
      </c>
      <c r="AY235" s="259" t="str">
        <f t="shared" ca="1" si="34"/>
        <v>9. Ownership - Operating Costs</v>
      </c>
      <c r="AZ235" s="268" t="s">
        <v>1270</v>
      </c>
      <c r="BA235" s="259" t="s">
        <v>1286</v>
      </c>
      <c r="BB235" s="259">
        <f>$P$8</f>
        <v>2030</v>
      </c>
      <c r="BC235" s="259" t="str">
        <f t="shared" ca="1" si="37"/>
        <v>8_P225_Net_annual_generation_AC_2030</v>
      </c>
      <c r="BD235" s="259" t="s">
        <v>540</v>
      </c>
      <c r="BE235" s="259"/>
      <c r="BF235" s="268" t="str">
        <f t="shared" si="35"/>
        <v>&gt;=0</v>
      </c>
      <c r="BG235" s="268" t="s">
        <v>85</v>
      </c>
      <c r="BH235" s="268" t="s">
        <v>85</v>
      </c>
      <c r="BI235" s="268"/>
      <c r="BJ235" s="268"/>
      <c r="BK235" s="268"/>
      <c r="BL235" s="268"/>
    </row>
    <row r="236" spans="1:64" ht="13" hidden="1">
      <c r="A236" s="124"/>
      <c r="B236" s="169"/>
      <c r="C236" s="235"/>
      <c r="D236" s="588"/>
      <c r="E236" s="588"/>
      <c r="F236" s="478"/>
      <c r="G236" s="478"/>
      <c r="H236" s="478"/>
      <c r="I236" s="478"/>
      <c r="J236" s="478"/>
      <c r="K236" s="478"/>
      <c r="L236" s="478"/>
      <c r="M236" s="478"/>
      <c r="N236" s="478"/>
      <c r="O236" s="478"/>
      <c r="P236" s="478"/>
      <c r="Q236" s="478"/>
      <c r="R236" s="478"/>
      <c r="S236" s="478"/>
      <c r="T236" s="478"/>
      <c r="U236" s="478"/>
      <c r="V236" s="478"/>
      <c r="W236" s="478"/>
      <c r="X236" s="478"/>
      <c r="Y236" s="478"/>
      <c r="Z236" s="478"/>
      <c r="AA236" s="478"/>
      <c r="AB236" s="478"/>
      <c r="AC236" s="478"/>
      <c r="AD236" s="478"/>
      <c r="AE236" s="478"/>
      <c r="AF236" s="478"/>
      <c r="AG236" s="478"/>
      <c r="AH236" s="478"/>
      <c r="AI236" s="478"/>
      <c r="AJ236" s="478"/>
      <c r="AK236" s="478"/>
      <c r="AL236" s="478"/>
      <c r="AM236" s="478"/>
      <c r="AN236" s="478"/>
      <c r="AO236" s="479"/>
      <c r="AP236" s="169"/>
      <c r="AQ236" s="84" t="s">
        <v>395</v>
      </c>
      <c r="AU236" s="459" t="str">
        <f t="shared" ca="1" si="38"/>
        <v>Q</v>
      </c>
      <c r="AV236" s="459">
        <f t="shared" si="39"/>
        <v>225</v>
      </c>
      <c r="AW236" s="259" t="str">
        <f t="shared" ca="1" si="36"/>
        <v>Q225</v>
      </c>
      <c r="AX236" s="259">
        <f t="shared" si="2"/>
        <v>8</v>
      </c>
      <c r="AY236" s="259" t="str">
        <f t="shared" ca="1" si="34"/>
        <v>9. Ownership - Operating Costs</v>
      </c>
      <c r="AZ236" s="268" t="s">
        <v>1270</v>
      </c>
      <c r="BA236" s="259" t="s">
        <v>1286</v>
      </c>
      <c r="BB236" s="259">
        <f>$Q$8</f>
        <v>2031</v>
      </c>
      <c r="BC236" s="259" t="str">
        <f t="shared" ca="1" si="37"/>
        <v>8_Q225_Net_annual_generation_AC_2031</v>
      </c>
      <c r="BD236" s="259" t="s">
        <v>540</v>
      </c>
      <c r="BE236" s="259"/>
      <c r="BF236" s="268" t="str">
        <f t="shared" si="35"/>
        <v>&gt;=0</v>
      </c>
      <c r="BG236" s="268" t="s">
        <v>85</v>
      </c>
      <c r="BH236" s="268" t="s">
        <v>85</v>
      </c>
      <c r="BI236" s="268"/>
      <c r="BJ236" s="268"/>
      <c r="BK236" s="268"/>
      <c r="BL236" s="268"/>
    </row>
    <row r="237" spans="1:64" ht="13" hidden="1">
      <c r="A237" s="124"/>
      <c r="B237" s="169"/>
      <c r="C237" s="235"/>
      <c r="D237" s="588"/>
      <c r="E237" s="588"/>
      <c r="F237" s="478"/>
      <c r="G237" s="478"/>
      <c r="H237" s="478"/>
      <c r="I237" s="478"/>
      <c r="J237" s="478"/>
      <c r="K237" s="478"/>
      <c r="L237" s="478"/>
      <c r="M237" s="478"/>
      <c r="N237" s="478"/>
      <c r="O237" s="478"/>
      <c r="P237" s="478"/>
      <c r="Q237" s="478"/>
      <c r="R237" s="478"/>
      <c r="S237" s="478"/>
      <c r="T237" s="478"/>
      <c r="U237" s="478"/>
      <c r="V237" s="478"/>
      <c r="W237" s="478"/>
      <c r="X237" s="478"/>
      <c r="Y237" s="478"/>
      <c r="Z237" s="478"/>
      <c r="AA237" s="478"/>
      <c r="AB237" s="478"/>
      <c r="AC237" s="478"/>
      <c r="AD237" s="478"/>
      <c r="AE237" s="478"/>
      <c r="AF237" s="478"/>
      <c r="AG237" s="478"/>
      <c r="AH237" s="478"/>
      <c r="AI237" s="478"/>
      <c r="AJ237" s="478"/>
      <c r="AK237" s="478"/>
      <c r="AL237" s="478"/>
      <c r="AM237" s="478"/>
      <c r="AN237" s="478"/>
      <c r="AO237" s="479"/>
      <c r="AP237" s="169"/>
      <c r="AQ237" s="84" t="s">
        <v>395</v>
      </c>
      <c r="AU237" s="459" t="str">
        <f t="shared" ca="1" si="38"/>
        <v>R</v>
      </c>
      <c r="AV237" s="459">
        <f t="shared" si="39"/>
        <v>225</v>
      </c>
      <c r="AW237" s="259" t="str">
        <f t="shared" ca="1" si="36"/>
        <v>R225</v>
      </c>
      <c r="AX237" s="259">
        <f t="shared" si="2"/>
        <v>8</v>
      </c>
      <c r="AY237" s="259" t="str">
        <f t="shared" ca="1" si="34"/>
        <v>9. Ownership - Operating Costs</v>
      </c>
      <c r="AZ237" s="268" t="s">
        <v>1270</v>
      </c>
      <c r="BA237" s="259" t="s">
        <v>1286</v>
      </c>
      <c r="BB237" s="259">
        <f>$R$8</f>
        <v>2032</v>
      </c>
      <c r="BC237" s="259" t="str">
        <f t="shared" ca="1" si="37"/>
        <v>8_R225_Net_annual_generation_AC_2032</v>
      </c>
      <c r="BD237" s="259" t="s">
        <v>540</v>
      </c>
      <c r="BE237" s="259"/>
      <c r="BF237" s="268" t="str">
        <f t="shared" si="35"/>
        <v>&gt;=0</v>
      </c>
      <c r="BG237" s="268" t="s">
        <v>85</v>
      </c>
      <c r="BH237" s="268" t="s">
        <v>85</v>
      </c>
      <c r="BI237" s="268"/>
      <c r="BJ237" s="268"/>
      <c r="BK237" s="268"/>
      <c r="BL237" s="268"/>
    </row>
    <row r="238" spans="1:64" ht="13" hidden="1">
      <c r="A238" s="124"/>
      <c r="B238" s="169"/>
      <c r="C238" s="235"/>
      <c r="D238" s="588"/>
      <c r="E238" s="588"/>
      <c r="F238" s="478"/>
      <c r="G238" s="478"/>
      <c r="H238" s="478"/>
      <c r="I238" s="478"/>
      <c r="J238" s="478"/>
      <c r="K238" s="478"/>
      <c r="L238" s="478"/>
      <c r="M238" s="478"/>
      <c r="N238" s="478"/>
      <c r="O238" s="478"/>
      <c r="P238" s="478"/>
      <c r="Q238" s="478"/>
      <c r="R238" s="478"/>
      <c r="S238" s="478"/>
      <c r="T238" s="478"/>
      <c r="U238" s="478"/>
      <c r="V238" s="478"/>
      <c r="W238" s="478"/>
      <c r="X238" s="478"/>
      <c r="Y238" s="478"/>
      <c r="Z238" s="478"/>
      <c r="AA238" s="478"/>
      <c r="AB238" s="478"/>
      <c r="AC238" s="478"/>
      <c r="AD238" s="478"/>
      <c r="AE238" s="478"/>
      <c r="AF238" s="478"/>
      <c r="AG238" s="478"/>
      <c r="AH238" s="478"/>
      <c r="AI238" s="478"/>
      <c r="AJ238" s="478"/>
      <c r="AK238" s="478"/>
      <c r="AL238" s="478"/>
      <c r="AM238" s="478"/>
      <c r="AN238" s="478"/>
      <c r="AO238" s="479"/>
      <c r="AP238" s="169"/>
      <c r="AQ238" s="84" t="s">
        <v>395</v>
      </c>
      <c r="AU238" s="459" t="str">
        <f t="shared" ca="1" si="38"/>
        <v>S</v>
      </c>
      <c r="AV238" s="459">
        <f t="shared" si="39"/>
        <v>225</v>
      </c>
      <c r="AW238" s="259" t="str">
        <f t="shared" ca="1" si="36"/>
        <v>S225</v>
      </c>
      <c r="AX238" s="259">
        <f t="shared" si="2"/>
        <v>8</v>
      </c>
      <c r="AY238" s="259" t="str">
        <f t="shared" ca="1" si="34"/>
        <v>9. Ownership - Operating Costs</v>
      </c>
      <c r="AZ238" s="268" t="s">
        <v>1270</v>
      </c>
      <c r="BA238" s="259" t="s">
        <v>1286</v>
      </c>
      <c r="BB238" s="259">
        <f>$S$8</f>
        <v>2033</v>
      </c>
      <c r="BC238" s="259" t="str">
        <f t="shared" ca="1" si="37"/>
        <v>8_S225_Net_annual_generation_AC_2033</v>
      </c>
      <c r="BD238" s="259" t="s">
        <v>540</v>
      </c>
      <c r="BE238" s="259"/>
      <c r="BF238" s="268" t="str">
        <f t="shared" si="35"/>
        <v>&gt;=0</v>
      </c>
      <c r="BG238" s="268" t="s">
        <v>85</v>
      </c>
      <c r="BH238" s="268" t="s">
        <v>85</v>
      </c>
      <c r="BI238" s="268"/>
      <c r="BJ238" s="268"/>
      <c r="BK238" s="268"/>
      <c r="BL238" s="268"/>
    </row>
    <row r="239" spans="1:64" ht="13" hidden="1">
      <c r="A239" s="124"/>
      <c r="B239" s="169"/>
      <c r="C239" s="235"/>
      <c r="D239" s="588"/>
      <c r="E239" s="588"/>
      <c r="F239" s="478"/>
      <c r="G239" s="478"/>
      <c r="H239" s="478"/>
      <c r="I239" s="478"/>
      <c r="J239" s="478"/>
      <c r="K239" s="478"/>
      <c r="L239" s="478"/>
      <c r="M239" s="478"/>
      <c r="N239" s="478"/>
      <c r="O239" s="478"/>
      <c r="P239" s="478"/>
      <c r="Q239" s="478"/>
      <c r="R239" s="478"/>
      <c r="S239" s="478"/>
      <c r="T239" s="478"/>
      <c r="U239" s="478"/>
      <c r="V239" s="478"/>
      <c r="W239" s="478"/>
      <c r="X239" s="478"/>
      <c r="Y239" s="478"/>
      <c r="Z239" s="478"/>
      <c r="AA239" s="478"/>
      <c r="AB239" s="478"/>
      <c r="AC239" s="478"/>
      <c r="AD239" s="478"/>
      <c r="AE239" s="478"/>
      <c r="AF239" s="478"/>
      <c r="AG239" s="478"/>
      <c r="AH239" s="478"/>
      <c r="AI239" s="478"/>
      <c r="AJ239" s="478"/>
      <c r="AK239" s="478"/>
      <c r="AL239" s="478"/>
      <c r="AM239" s="478"/>
      <c r="AN239" s="478"/>
      <c r="AO239" s="479"/>
      <c r="AP239" s="169"/>
      <c r="AQ239" s="84" t="s">
        <v>395</v>
      </c>
      <c r="AU239" s="459" t="str">
        <f t="shared" ca="1" si="38"/>
        <v>T</v>
      </c>
      <c r="AV239" s="459">
        <f t="shared" si="39"/>
        <v>225</v>
      </c>
      <c r="AW239" s="259" t="str">
        <f t="shared" ca="1" si="36"/>
        <v>T225</v>
      </c>
      <c r="AX239" s="259">
        <f t="shared" si="2"/>
        <v>8</v>
      </c>
      <c r="AY239" s="259" t="str">
        <f t="shared" ca="1" si="34"/>
        <v>9. Ownership - Operating Costs</v>
      </c>
      <c r="AZ239" s="268" t="s">
        <v>1270</v>
      </c>
      <c r="BA239" s="259" t="s">
        <v>1286</v>
      </c>
      <c r="BB239" s="259">
        <f>$T$8</f>
        <v>2034</v>
      </c>
      <c r="BC239" s="259" t="str">
        <f t="shared" ca="1" si="37"/>
        <v>8_T225_Net_annual_generation_AC_2034</v>
      </c>
      <c r="BD239" s="259" t="s">
        <v>540</v>
      </c>
      <c r="BE239" s="259"/>
      <c r="BF239" s="268" t="str">
        <f t="shared" si="35"/>
        <v>&gt;=0</v>
      </c>
      <c r="BG239" s="268" t="s">
        <v>85</v>
      </c>
      <c r="BH239" s="268" t="s">
        <v>85</v>
      </c>
      <c r="BI239" s="268"/>
      <c r="BJ239" s="268"/>
      <c r="BK239" s="268"/>
      <c r="BL239" s="268"/>
    </row>
    <row r="240" spans="1:64" ht="13" hidden="1">
      <c r="A240" s="124"/>
      <c r="B240" s="169"/>
      <c r="C240" s="235"/>
      <c r="D240" s="588"/>
      <c r="E240" s="588"/>
      <c r="F240" s="478"/>
      <c r="G240" s="478"/>
      <c r="H240" s="478"/>
      <c r="I240" s="478"/>
      <c r="J240" s="478"/>
      <c r="K240" s="478"/>
      <c r="L240" s="478"/>
      <c r="M240" s="478"/>
      <c r="N240" s="478"/>
      <c r="O240" s="478"/>
      <c r="P240" s="478"/>
      <c r="Q240" s="478"/>
      <c r="R240" s="478"/>
      <c r="S240" s="478"/>
      <c r="T240" s="478"/>
      <c r="U240" s="478"/>
      <c r="V240" s="478"/>
      <c r="W240" s="478"/>
      <c r="X240" s="478"/>
      <c r="Y240" s="478"/>
      <c r="Z240" s="478"/>
      <c r="AA240" s="478"/>
      <c r="AB240" s="478"/>
      <c r="AC240" s="478"/>
      <c r="AD240" s="478"/>
      <c r="AE240" s="478"/>
      <c r="AF240" s="478"/>
      <c r="AG240" s="478"/>
      <c r="AH240" s="478"/>
      <c r="AI240" s="478"/>
      <c r="AJ240" s="478"/>
      <c r="AK240" s="478"/>
      <c r="AL240" s="478"/>
      <c r="AM240" s="478"/>
      <c r="AN240" s="478"/>
      <c r="AO240" s="479"/>
      <c r="AP240" s="169"/>
      <c r="AQ240" s="84" t="s">
        <v>395</v>
      </c>
      <c r="AU240" s="459" t="str">
        <f t="shared" ca="1" si="38"/>
        <v>U</v>
      </c>
      <c r="AV240" s="459">
        <f t="shared" si="39"/>
        <v>225</v>
      </c>
      <c r="AW240" s="259" t="str">
        <f t="shared" ca="1" si="36"/>
        <v>U225</v>
      </c>
      <c r="AX240" s="259">
        <f t="shared" si="2"/>
        <v>8</v>
      </c>
      <c r="AY240" s="259" t="str">
        <f t="shared" ca="1" si="34"/>
        <v>9. Ownership - Operating Costs</v>
      </c>
      <c r="AZ240" s="268" t="s">
        <v>1270</v>
      </c>
      <c r="BA240" s="259" t="s">
        <v>1286</v>
      </c>
      <c r="BB240" s="259">
        <f>$U$8</f>
        <v>2035</v>
      </c>
      <c r="BC240" s="259" t="str">
        <f t="shared" ca="1" si="37"/>
        <v>8_U225_Net_annual_generation_AC_2035</v>
      </c>
      <c r="BD240" s="259" t="s">
        <v>540</v>
      </c>
      <c r="BE240" s="259"/>
      <c r="BF240" s="268" t="str">
        <f t="shared" si="35"/>
        <v>&gt;=0</v>
      </c>
      <c r="BG240" s="268" t="s">
        <v>85</v>
      </c>
      <c r="BH240" s="268" t="s">
        <v>85</v>
      </c>
      <c r="BI240" s="268"/>
      <c r="BJ240" s="268"/>
      <c r="BK240" s="268"/>
      <c r="BL240" s="268"/>
    </row>
    <row r="241" spans="1:64" ht="13" hidden="1">
      <c r="A241" s="124"/>
      <c r="B241" s="169"/>
      <c r="C241" s="235"/>
      <c r="D241" s="588"/>
      <c r="E241" s="588"/>
      <c r="F241" s="478"/>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478"/>
      <c r="AI241" s="478"/>
      <c r="AJ241" s="478"/>
      <c r="AK241" s="478"/>
      <c r="AL241" s="478"/>
      <c r="AM241" s="478"/>
      <c r="AN241" s="478"/>
      <c r="AO241" s="479"/>
      <c r="AP241" s="169"/>
      <c r="AQ241" s="84" t="s">
        <v>395</v>
      </c>
      <c r="AU241" s="459" t="str">
        <f t="shared" ca="1" si="38"/>
        <v>V</v>
      </c>
      <c r="AV241" s="459">
        <f t="shared" si="39"/>
        <v>225</v>
      </c>
      <c r="AW241" s="259" t="str">
        <f t="shared" ca="1" si="36"/>
        <v>V225</v>
      </c>
      <c r="AX241" s="259">
        <f t="shared" si="2"/>
        <v>8</v>
      </c>
      <c r="AY241" s="259" t="str">
        <f t="shared" ca="1" si="34"/>
        <v>9. Ownership - Operating Costs</v>
      </c>
      <c r="AZ241" s="268" t="s">
        <v>1270</v>
      </c>
      <c r="BA241" s="259" t="s">
        <v>1286</v>
      </c>
      <c r="BB241" s="259">
        <f>$V$8</f>
        <v>2036</v>
      </c>
      <c r="BC241" s="259" t="str">
        <f t="shared" ca="1" si="37"/>
        <v>8_V225_Net_annual_generation_AC_2036</v>
      </c>
      <c r="BD241" s="259" t="s">
        <v>540</v>
      </c>
      <c r="BE241" s="259"/>
      <c r="BF241" s="268" t="str">
        <f t="shared" si="35"/>
        <v>&gt;=0</v>
      </c>
      <c r="BG241" s="268" t="s">
        <v>85</v>
      </c>
      <c r="BH241" s="268" t="s">
        <v>85</v>
      </c>
      <c r="BI241" s="268"/>
      <c r="BJ241" s="268"/>
      <c r="BK241" s="268"/>
      <c r="BL241" s="268"/>
    </row>
    <row r="242" spans="1:64" ht="13" hidden="1">
      <c r="A242" s="124"/>
      <c r="B242" s="169"/>
      <c r="C242" s="235"/>
      <c r="D242" s="588"/>
      <c r="E242" s="588"/>
      <c r="F242" s="478"/>
      <c r="G242" s="478"/>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9"/>
      <c r="AP242" s="169"/>
      <c r="AQ242" s="84" t="s">
        <v>395</v>
      </c>
      <c r="AU242" s="459" t="str">
        <f t="shared" ca="1" si="38"/>
        <v>W</v>
      </c>
      <c r="AV242" s="459">
        <f t="shared" si="39"/>
        <v>225</v>
      </c>
      <c r="AW242" s="259" t="str">
        <f t="shared" ca="1" si="36"/>
        <v>W225</v>
      </c>
      <c r="AX242" s="259">
        <f t="shared" si="2"/>
        <v>8</v>
      </c>
      <c r="AY242" s="259" t="str">
        <f t="shared" ca="1" si="34"/>
        <v>9. Ownership - Operating Costs</v>
      </c>
      <c r="AZ242" s="268" t="s">
        <v>1270</v>
      </c>
      <c r="BA242" s="259" t="s">
        <v>1286</v>
      </c>
      <c r="BB242" s="259">
        <f>$W$8</f>
        <v>2037</v>
      </c>
      <c r="BC242" s="259" t="str">
        <f t="shared" ca="1" si="37"/>
        <v>8_W225_Net_annual_generation_AC_2037</v>
      </c>
      <c r="BD242" s="259" t="s">
        <v>540</v>
      </c>
      <c r="BE242" s="259"/>
      <c r="BF242" s="268" t="str">
        <f t="shared" si="35"/>
        <v>&gt;=0</v>
      </c>
      <c r="BG242" s="268" t="s">
        <v>85</v>
      </c>
      <c r="BH242" s="268" t="s">
        <v>85</v>
      </c>
      <c r="BI242" s="268"/>
      <c r="BJ242" s="268"/>
      <c r="BK242" s="268"/>
      <c r="BL242" s="268"/>
    </row>
    <row r="243" spans="1:64" ht="13" hidden="1">
      <c r="A243" s="124"/>
      <c r="B243" s="169"/>
      <c r="C243" s="235"/>
      <c r="D243" s="588"/>
      <c r="E243" s="588"/>
      <c r="F243" s="478"/>
      <c r="G243" s="478"/>
      <c r="H243" s="478"/>
      <c r="I243" s="478"/>
      <c r="J243" s="478"/>
      <c r="K243" s="478"/>
      <c r="L243" s="478"/>
      <c r="M243" s="478"/>
      <c r="N243" s="478"/>
      <c r="O243" s="478"/>
      <c r="P243" s="478"/>
      <c r="Q243" s="478"/>
      <c r="R243" s="478"/>
      <c r="S243" s="478"/>
      <c r="T243" s="478"/>
      <c r="U243" s="478"/>
      <c r="V243" s="478"/>
      <c r="W243" s="478"/>
      <c r="X243" s="478"/>
      <c r="Y243" s="478"/>
      <c r="Z243" s="478"/>
      <c r="AA243" s="478"/>
      <c r="AB243" s="478"/>
      <c r="AC243" s="478"/>
      <c r="AD243" s="478"/>
      <c r="AE243" s="478"/>
      <c r="AF243" s="478"/>
      <c r="AG243" s="478"/>
      <c r="AH243" s="478"/>
      <c r="AI243" s="478"/>
      <c r="AJ243" s="478"/>
      <c r="AK243" s="478"/>
      <c r="AL243" s="478"/>
      <c r="AM243" s="478"/>
      <c r="AN243" s="478"/>
      <c r="AO243" s="479"/>
      <c r="AP243" s="169"/>
      <c r="AQ243" s="84" t="s">
        <v>395</v>
      </c>
      <c r="AU243" s="459" t="str">
        <f t="shared" ca="1" si="38"/>
        <v>X</v>
      </c>
      <c r="AV243" s="459">
        <f t="shared" si="39"/>
        <v>225</v>
      </c>
      <c r="AW243" s="259" t="str">
        <f t="shared" ca="1" si="36"/>
        <v>X225</v>
      </c>
      <c r="AX243" s="259">
        <f t="shared" si="2"/>
        <v>8</v>
      </c>
      <c r="AY243" s="259" t="str">
        <f t="shared" ca="1" si="34"/>
        <v>9. Ownership - Operating Costs</v>
      </c>
      <c r="AZ243" s="268" t="s">
        <v>1270</v>
      </c>
      <c r="BA243" s="259" t="s">
        <v>1286</v>
      </c>
      <c r="BB243" s="259">
        <f>$X$8</f>
        <v>2038</v>
      </c>
      <c r="BC243" s="259" t="str">
        <f t="shared" ca="1" si="37"/>
        <v>8_X225_Net_annual_generation_AC_2038</v>
      </c>
      <c r="BD243" s="259" t="s">
        <v>540</v>
      </c>
      <c r="BE243" s="259"/>
      <c r="BF243" s="268" t="str">
        <f t="shared" si="35"/>
        <v>&gt;=0</v>
      </c>
      <c r="BG243" s="268" t="s">
        <v>85</v>
      </c>
      <c r="BH243" s="268" t="s">
        <v>85</v>
      </c>
      <c r="BI243" s="268"/>
      <c r="BJ243" s="268"/>
      <c r="BK243" s="268"/>
      <c r="BL243" s="268"/>
    </row>
    <row r="244" spans="1:64" ht="13" hidden="1">
      <c r="A244" s="124"/>
      <c r="B244" s="169"/>
      <c r="C244" s="235"/>
      <c r="D244" s="588"/>
      <c r="E244" s="588"/>
      <c r="F244" s="478"/>
      <c r="G244" s="478"/>
      <c r="H244" s="478"/>
      <c r="I244" s="478"/>
      <c r="J244" s="478"/>
      <c r="K244" s="478"/>
      <c r="L244" s="478"/>
      <c r="M244" s="478"/>
      <c r="N244" s="478"/>
      <c r="O244" s="478"/>
      <c r="P244" s="478"/>
      <c r="Q244" s="478"/>
      <c r="R244" s="478"/>
      <c r="S244" s="478"/>
      <c r="T244" s="478"/>
      <c r="U244" s="478"/>
      <c r="V244" s="478"/>
      <c r="W244" s="478"/>
      <c r="X244" s="478"/>
      <c r="Y244" s="478"/>
      <c r="Z244" s="478"/>
      <c r="AA244" s="478"/>
      <c r="AB244" s="478"/>
      <c r="AC244" s="478"/>
      <c r="AD244" s="478"/>
      <c r="AE244" s="478"/>
      <c r="AF244" s="478"/>
      <c r="AG244" s="478"/>
      <c r="AH244" s="478"/>
      <c r="AI244" s="478"/>
      <c r="AJ244" s="478"/>
      <c r="AK244" s="478"/>
      <c r="AL244" s="478"/>
      <c r="AM244" s="478"/>
      <c r="AN244" s="478"/>
      <c r="AO244" s="479"/>
      <c r="AP244" s="169"/>
      <c r="AQ244" s="84" t="s">
        <v>395</v>
      </c>
      <c r="AU244" s="459" t="str">
        <f t="shared" ca="1" si="38"/>
        <v>Y</v>
      </c>
      <c r="AV244" s="459">
        <f t="shared" si="39"/>
        <v>225</v>
      </c>
      <c r="AW244" s="259" t="str">
        <f t="shared" ca="1" si="36"/>
        <v>Y225</v>
      </c>
      <c r="AX244" s="259">
        <f t="shared" si="2"/>
        <v>8</v>
      </c>
      <c r="AY244" s="259" t="str">
        <f t="shared" ca="1" si="34"/>
        <v>9. Ownership - Operating Costs</v>
      </c>
      <c r="AZ244" s="268" t="s">
        <v>1270</v>
      </c>
      <c r="BA244" s="259" t="s">
        <v>1286</v>
      </c>
      <c r="BB244" s="259">
        <f>$Y$8</f>
        <v>2039</v>
      </c>
      <c r="BC244" s="259" t="str">
        <f t="shared" ca="1" si="37"/>
        <v>8_Y225_Net_annual_generation_AC_2039</v>
      </c>
      <c r="BD244" s="259" t="s">
        <v>540</v>
      </c>
      <c r="BE244" s="259"/>
      <c r="BF244" s="268" t="str">
        <f t="shared" si="35"/>
        <v>&gt;=0</v>
      </c>
      <c r="BG244" s="268" t="s">
        <v>85</v>
      </c>
      <c r="BH244" s="268" t="s">
        <v>85</v>
      </c>
      <c r="BI244" s="268"/>
      <c r="BJ244" s="268"/>
      <c r="BK244" s="268"/>
      <c r="BL244" s="268"/>
    </row>
    <row r="245" spans="1:64" ht="13" hidden="1">
      <c r="A245" s="124"/>
      <c r="B245" s="169"/>
      <c r="C245" s="235"/>
      <c r="D245" s="588"/>
      <c r="E245" s="588"/>
      <c r="F245" s="478"/>
      <c r="G245" s="478"/>
      <c r="H245" s="478"/>
      <c r="I245" s="478"/>
      <c r="J245" s="478"/>
      <c r="K245" s="478"/>
      <c r="L245" s="478"/>
      <c r="M245" s="478"/>
      <c r="N245" s="478"/>
      <c r="O245" s="478"/>
      <c r="P245" s="478"/>
      <c r="Q245" s="478"/>
      <c r="R245" s="478"/>
      <c r="S245" s="478"/>
      <c r="T245" s="478"/>
      <c r="U245" s="478"/>
      <c r="V245" s="478"/>
      <c r="W245" s="478"/>
      <c r="X245" s="478"/>
      <c r="Y245" s="478"/>
      <c r="Z245" s="478"/>
      <c r="AA245" s="478"/>
      <c r="AB245" s="478"/>
      <c r="AC245" s="478"/>
      <c r="AD245" s="478"/>
      <c r="AE245" s="478"/>
      <c r="AF245" s="478"/>
      <c r="AG245" s="478"/>
      <c r="AH245" s="478"/>
      <c r="AI245" s="478"/>
      <c r="AJ245" s="478"/>
      <c r="AK245" s="478"/>
      <c r="AL245" s="478"/>
      <c r="AM245" s="478"/>
      <c r="AN245" s="478"/>
      <c r="AO245" s="479"/>
      <c r="AP245" s="169"/>
      <c r="AQ245" s="84" t="s">
        <v>395</v>
      </c>
      <c r="AU245" s="459" t="str">
        <f t="shared" ca="1" si="38"/>
        <v>Z</v>
      </c>
      <c r="AV245" s="459">
        <f t="shared" si="39"/>
        <v>225</v>
      </c>
      <c r="AW245" s="259" t="str">
        <f t="shared" ca="1" si="36"/>
        <v>Z225</v>
      </c>
      <c r="AX245" s="259">
        <f t="shared" si="2"/>
        <v>8</v>
      </c>
      <c r="AY245" s="259" t="str">
        <f t="shared" ca="1" si="34"/>
        <v>9. Ownership - Operating Costs</v>
      </c>
      <c r="AZ245" s="268" t="s">
        <v>1270</v>
      </c>
      <c r="BA245" s="259" t="s">
        <v>1286</v>
      </c>
      <c r="BB245" s="259">
        <f>$Z$8</f>
        <v>2040</v>
      </c>
      <c r="BC245" s="259" t="str">
        <f t="shared" ca="1" si="37"/>
        <v>8_Z225_Net_annual_generation_AC_2040</v>
      </c>
      <c r="BD245" s="259" t="s">
        <v>540</v>
      </c>
      <c r="BE245" s="259"/>
      <c r="BF245" s="268" t="str">
        <f t="shared" si="35"/>
        <v>&gt;=0</v>
      </c>
      <c r="BG245" s="268" t="s">
        <v>85</v>
      </c>
      <c r="BH245" s="268" t="s">
        <v>85</v>
      </c>
      <c r="BI245" s="268"/>
      <c r="BJ245" s="268"/>
      <c r="BK245" s="268"/>
      <c r="BL245" s="268"/>
    </row>
    <row r="246" spans="1:64" ht="13" hidden="1">
      <c r="A246" s="124"/>
      <c r="B246" s="169"/>
      <c r="C246" s="235"/>
      <c r="D246" s="588"/>
      <c r="E246" s="588"/>
      <c r="F246" s="478"/>
      <c r="G246" s="478"/>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9"/>
      <c r="AP246" s="169"/>
      <c r="AQ246" s="84" t="s">
        <v>395</v>
      </c>
      <c r="AU246" s="459" t="str">
        <f t="shared" ca="1" si="38"/>
        <v>AA</v>
      </c>
      <c r="AV246" s="459">
        <f t="shared" si="39"/>
        <v>225</v>
      </c>
      <c r="AW246" s="259" t="str">
        <f t="shared" ca="1" si="36"/>
        <v>AA225</v>
      </c>
      <c r="AX246" s="259">
        <f t="shared" si="2"/>
        <v>8</v>
      </c>
      <c r="AY246" s="259" t="str">
        <f t="shared" ca="1" si="34"/>
        <v>9. Ownership - Operating Costs</v>
      </c>
      <c r="AZ246" s="268" t="s">
        <v>1270</v>
      </c>
      <c r="BA246" s="259" t="s">
        <v>1286</v>
      </c>
      <c r="BB246" s="259">
        <f>$AA$8</f>
        <v>2041</v>
      </c>
      <c r="BC246" s="259" t="str">
        <f t="shared" ca="1" si="37"/>
        <v>8_AA225_Net_annual_generation_AC_2041</v>
      </c>
      <c r="BD246" s="259" t="s">
        <v>540</v>
      </c>
      <c r="BE246" s="259"/>
      <c r="BF246" s="268" t="str">
        <f t="shared" si="35"/>
        <v>&gt;=0</v>
      </c>
      <c r="BG246" s="268" t="s">
        <v>85</v>
      </c>
      <c r="BH246" s="268" t="s">
        <v>85</v>
      </c>
      <c r="BI246" s="268"/>
      <c r="BJ246" s="268"/>
      <c r="BK246" s="268"/>
      <c r="BL246" s="268"/>
    </row>
    <row r="247" spans="1:64" ht="13" hidden="1">
      <c r="A247" s="124"/>
      <c r="B247" s="169"/>
      <c r="C247" s="235"/>
      <c r="D247" s="588"/>
      <c r="E247" s="588"/>
      <c r="F247" s="478"/>
      <c r="G247" s="478"/>
      <c r="H247" s="478"/>
      <c r="I247" s="478"/>
      <c r="J247" s="478"/>
      <c r="K247" s="478"/>
      <c r="L247" s="478"/>
      <c r="M247" s="478"/>
      <c r="N247" s="478"/>
      <c r="O247" s="478"/>
      <c r="P247" s="478"/>
      <c r="Q247" s="478"/>
      <c r="R247" s="478"/>
      <c r="S247" s="478"/>
      <c r="T247" s="478"/>
      <c r="U247" s="478"/>
      <c r="V247" s="478"/>
      <c r="W247" s="478"/>
      <c r="X247" s="478"/>
      <c r="Y247" s="478"/>
      <c r="Z247" s="478"/>
      <c r="AA247" s="478"/>
      <c r="AB247" s="478"/>
      <c r="AC247" s="478"/>
      <c r="AD247" s="478"/>
      <c r="AE247" s="478"/>
      <c r="AF247" s="478"/>
      <c r="AG247" s="478"/>
      <c r="AH247" s="478"/>
      <c r="AI247" s="478"/>
      <c r="AJ247" s="478"/>
      <c r="AK247" s="478"/>
      <c r="AL247" s="478"/>
      <c r="AM247" s="478"/>
      <c r="AN247" s="478"/>
      <c r="AO247" s="479"/>
      <c r="AP247" s="169"/>
      <c r="AQ247" s="84" t="s">
        <v>395</v>
      </c>
      <c r="AU247" s="459" t="str">
        <f t="shared" ca="1" si="38"/>
        <v>AB</v>
      </c>
      <c r="AV247" s="459">
        <f t="shared" si="39"/>
        <v>225</v>
      </c>
      <c r="AW247" s="259" t="str">
        <f t="shared" ca="1" si="36"/>
        <v>AB225</v>
      </c>
      <c r="AX247" s="259">
        <f t="shared" si="2"/>
        <v>8</v>
      </c>
      <c r="AY247" s="259" t="str">
        <f t="shared" ca="1" si="34"/>
        <v>9. Ownership - Operating Costs</v>
      </c>
      <c r="AZ247" s="268" t="s">
        <v>1270</v>
      </c>
      <c r="BA247" s="259" t="s">
        <v>1286</v>
      </c>
      <c r="BB247" s="259">
        <f>$AB$8</f>
        <v>2042</v>
      </c>
      <c r="BC247" s="259" t="str">
        <f t="shared" ca="1" si="37"/>
        <v>8_AB225_Net_annual_generation_AC_2042</v>
      </c>
      <c r="BD247" s="259" t="s">
        <v>540</v>
      </c>
      <c r="BE247" s="259"/>
      <c r="BF247" s="268" t="str">
        <f t="shared" si="35"/>
        <v>&gt;=0</v>
      </c>
      <c r="BG247" s="268" t="s">
        <v>85</v>
      </c>
      <c r="BH247" s="268" t="s">
        <v>85</v>
      </c>
      <c r="BI247" s="268"/>
      <c r="BJ247" s="268"/>
      <c r="BK247" s="268"/>
      <c r="BL247" s="268"/>
    </row>
    <row r="248" spans="1:64" ht="13" hidden="1">
      <c r="A248" s="124"/>
      <c r="B248" s="169"/>
      <c r="C248" s="235"/>
      <c r="D248" s="588"/>
      <c r="E248" s="588"/>
      <c r="F248" s="478"/>
      <c r="G248" s="478"/>
      <c r="H248" s="478"/>
      <c r="I248" s="478"/>
      <c r="J248" s="478"/>
      <c r="K248" s="478"/>
      <c r="L248" s="478"/>
      <c r="M248" s="478"/>
      <c r="N248" s="478"/>
      <c r="O248" s="478"/>
      <c r="P248" s="478"/>
      <c r="Q248" s="478"/>
      <c r="R248" s="478"/>
      <c r="S248" s="478"/>
      <c r="T248" s="478"/>
      <c r="U248" s="478"/>
      <c r="V248" s="478"/>
      <c r="W248" s="478"/>
      <c r="X248" s="478"/>
      <c r="Y248" s="478"/>
      <c r="Z248" s="478"/>
      <c r="AA248" s="478"/>
      <c r="AB248" s="478"/>
      <c r="AC248" s="478"/>
      <c r="AD248" s="478"/>
      <c r="AE248" s="478"/>
      <c r="AF248" s="478"/>
      <c r="AG248" s="478"/>
      <c r="AH248" s="478"/>
      <c r="AI248" s="478"/>
      <c r="AJ248" s="478"/>
      <c r="AK248" s="478"/>
      <c r="AL248" s="478"/>
      <c r="AM248" s="478"/>
      <c r="AN248" s="478"/>
      <c r="AO248" s="479"/>
      <c r="AP248" s="169"/>
      <c r="AQ248" s="84" t="s">
        <v>395</v>
      </c>
      <c r="AU248" s="459" t="str">
        <f t="shared" ca="1" si="38"/>
        <v>AC</v>
      </c>
      <c r="AV248" s="459">
        <f t="shared" si="39"/>
        <v>225</v>
      </c>
      <c r="AW248" s="259" t="str">
        <f t="shared" ca="1" si="36"/>
        <v>AC225</v>
      </c>
      <c r="AX248" s="259">
        <f t="shared" si="2"/>
        <v>8</v>
      </c>
      <c r="AY248" s="259" t="str">
        <f t="shared" ca="1" si="34"/>
        <v>9. Ownership - Operating Costs</v>
      </c>
      <c r="AZ248" s="268" t="s">
        <v>1270</v>
      </c>
      <c r="BA248" s="259" t="s">
        <v>1286</v>
      </c>
      <c r="BB248" s="259">
        <f>$AC$8</f>
        <v>2043</v>
      </c>
      <c r="BC248" s="259" t="str">
        <f t="shared" ca="1" si="37"/>
        <v>8_AC225_Net_annual_generation_AC_2043</v>
      </c>
      <c r="BD248" s="259" t="s">
        <v>540</v>
      </c>
      <c r="BE248" s="259"/>
      <c r="BF248" s="268" t="str">
        <f t="shared" si="35"/>
        <v>&gt;=0</v>
      </c>
      <c r="BG248" s="268" t="s">
        <v>85</v>
      </c>
      <c r="BH248" s="268" t="s">
        <v>85</v>
      </c>
      <c r="BI248" s="268"/>
      <c r="BJ248" s="268"/>
      <c r="BK248" s="268"/>
      <c r="BL248" s="268"/>
    </row>
    <row r="249" spans="1:64" ht="13" hidden="1">
      <c r="A249" s="124"/>
      <c r="B249" s="169"/>
      <c r="C249" s="235"/>
      <c r="D249" s="588"/>
      <c r="E249" s="588"/>
      <c r="F249" s="478"/>
      <c r="G249" s="478"/>
      <c r="H249" s="478"/>
      <c r="I249" s="478"/>
      <c r="J249" s="478"/>
      <c r="K249" s="478"/>
      <c r="L249" s="478"/>
      <c r="M249" s="478"/>
      <c r="N249" s="478"/>
      <c r="O249" s="478"/>
      <c r="P249" s="478"/>
      <c r="Q249" s="478"/>
      <c r="R249" s="478"/>
      <c r="S249" s="478"/>
      <c r="T249" s="478"/>
      <c r="U249" s="478"/>
      <c r="V249" s="478"/>
      <c r="W249" s="478"/>
      <c r="X249" s="478"/>
      <c r="Y249" s="478"/>
      <c r="Z249" s="478"/>
      <c r="AA249" s="478"/>
      <c r="AB249" s="478"/>
      <c r="AC249" s="478"/>
      <c r="AD249" s="478"/>
      <c r="AE249" s="478"/>
      <c r="AF249" s="478"/>
      <c r="AG249" s="478"/>
      <c r="AH249" s="478"/>
      <c r="AI249" s="478"/>
      <c r="AJ249" s="478"/>
      <c r="AK249" s="478"/>
      <c r="AL249" s="478"/>
      <c r="AM249" s="478"/>
      <c r="AN249" s="478"/>
      <c r="AO249" s="479"/>
      <c r="AP249" s="169"/>
      <c r="AQ249" s="84" t="s">
        <v>395</v>
      </c>
      <c r="AU249" s="459" t="str">
        <f t="shared" ca="1" si="38"/>
        <v>AD</v>
      </c>
      <c r="AV249" s="459">
        <f t="shared" si="39"/>
        <v>225</v>
      </c>
      <c r="AW249" s="259" t="str">
        <f t="shared" ca="1" si="36"/>
        <v>AD225</v>
      </c>
      <c r="AX249" s="259">
        <f t="shared" si="2"/>
        <v>8</v>
      </c>
      <c r="AY249" s="259" t="str">
        <f t="shared" ca="1" si="34"/>
        <v>9. Ownership - Operating Costs</v>
      </c>
      <c r="AZ249" s="268" t="s">
        <v>1270</v>
      </c>
      <c r="BA249" s="259" t="s">
        <v>1286</v>
      </c>
      <c r="BB249" s="259">
        <f>$AD$8</f>
        <v>2044</v>
      </c>
      <c r="BC249" s="259" t="str">
        <f t="shared" ca="1" si="37"/>
        <v>8_AD225_Net_annual_generation_AC_2044</v>
      </c>
      <c r="BD249" s="259" t="s">
        <v>540</v>
      </c>
      <c r="BE249" s="259"/>
      <c r="BF249" s="268" t="str">
        <f t="shared" si="35"/>
        <v>&gt;=0</v>
      </c>
      <c r="BG249" s="268" t="s">
        <v>85</v>
      </c>
      <c r="BH249" s="268" t="s">
        <v>85</v>
      </c>
      <c r="BI249" s="268"/>
      <c r="BJ249" s="268"/>
      <c r="BK249" s="268"/>
      <c r="BL249" s="268"/>
    </row>
    <row r="250" spans="1:64" ht="13" hidden="1">
      <c r="A250" s="124"/>
      <c r="B250" s="169"/>
      <c r="C250" s="235"/>
      <c r="D250" s="588"/>
      <c r="E250" s="588"/>
      <c r="F250" s="478"/>
      <c r="G250" s="478"/>
      <c r="H250" s="478"/>
      <c r="I250" s="478"/>
      <c r="J250" s="478"/>
      <c r="K250" s="478"/>
      <c r="L250" s="478"/>
      <c r="M250" s="478"/>
      <c r="N250" s="478"/>
      <c r="O250" s="478"/>
      <c r="P250" s="478"/>
      <c r="Q250" s="478"/>
      <c r="R250" s="478"/>
      <c r="S250" s="478"/>
      <c r="T250" s="478"/>
      <c r="U250" s="478"/>
      <c r="V250" s="478"/>
      <c r="W250" s="478"/>
      <c r="X250" s="478"/>
      <c r="Y250" s="478"/>
      <c r="Z250" s="478"/>
      <c r="AA250" s="478"/>
      <c r="AB250" s="478"/>
      <c r="AC250" s="478"/>
      <c r="AD250" s="478"/>
      <c r="AE250" s="478"/>
      <c r="AF250" s="478"/>
      <c r="AG250" s="478"/>
      <c r="AH250" s="478"/>
      <c r="AI250" s="478"/>
      <c r="AJ250" s="478"/>
      <c r="AK250" s="478"/>
      <c r="AL250" s="478"/>
      <c r="AM250" s="478"/>
      <c r="AN250" s="478"/>
      <c r="AO250" s="479"/>
      <c r="AP250" s="169"/>
      <c r="AQ250" s="84" t="s">
        <v>395</v>
      </c>
      <c r="AU250" s="459" t="str">
        <f t="shared" ca="1" si="38"/>
        <v>AE</v>
      </c>
      <c r="AV250" s="459">
        <f t="shared" si="39"/>
        <v>225</v>
      </c>
      <c r="AW250" s="259" t="str">
        <f t="shared" ca="1" si="36"/>
        <v>AE225</v>
      </c>
      <c r="AX250" s="259">
        <f t="shared" si="2"/>
        <v>8</v>
      </c>
      <c r="AY250" s="259" t="str">
        <f t="shared" ca="1" si="34"/>
        <v>9. Ownership - Operating Costs</v>
      </c>
      <c r="AZ250" s="268" t="s">
        <v>1270</v>
      </c>
      <c r="BA250" s="259" t="s">
        <v>1286</v>
      </c>
      <c r="BB250" s="259">
        <f>$AE$8</f>
        <v>2045</v>
      </c>
      <c r="BC250" s="259" t="str">
        <f t="shared" ca="1" si="37"/>
        <v>8_AE225_Net_annual_generation_AC_2045</v>
      </c>
      <c r="BD250" s="259" t="s">
        <v>540</v>
      </c>
      <c r="BE250" s="259"/>
      <c r="BF250" s="268" t="str">
        <f t="shared" si="35"/>
        <v>&gt;=0</v>
      </c>
      <c r="BG250" s="268" t="s">
        <v>85</v>
      </c>
      <c r="BH250" s="268" t="s">
        <v>85</v>
      </c>
      <c r="BI250" s="268"/>
      <c r="BJ250" s="268"/>
      <c r="BK250" s="268"/>
      <c r="BL250" s="268"/>
    </row>
    <row r="251" spans="1:64" ht="13" hidden="1">
      <c r="A251" s="124"/>
      <c r="B251" s="169"/>
      <c r="C251" s="235"/>
      <c r="D251" s="588"/>
      <c r="E251" s="588"/>
      <c r="F251" s="478"/>
      <c r="G251" s="478"/>
      <c r="H251" s="478"/>
      <c r="I251" s="478"/>
      <c r="J251" s="478"/>
      <c r="K251" s="478"/>
      <c r="L251" s="478"/>
      <c r="M251" s="478"/>
      <c r="N251" s="478"/>
      <c r="O251" s="478"/>
      <c r="P251" s="478"/>
      <c r="Q251" s="478"/>
      <c r="R251" s="478"/>
      <c r="S251" s="478"/>
      <c r="T251" s="478"/>
      <c r="U251" s="478"/>
      <c r="V251" s="478"/>
      <c r="W251" s="478"/>
      <c r="X251" s="478"/>
      <c r="Y251" s="478"/>
      <c r="Z251" s="478"/>
      <c r="AA251" s="478"/>
      <c r="AB251" s="478"/>
      <c r="AC251" s="478"/>
      <c r="AD251" s="478"/>
      <c r="AE251" s="478"/>
      <c r="AF251" s="478"/>
      <c r="AG251" s="478"/>
      <c r="AH251" s="478"/>
      <c r="AI251" s="478"/>
      <c r="AJ251" s="478"/>
      <c r="AK251" s="478"/>
      <c r="AL251" s="478"/>
      <c r="AM251" s="478"/>
      <c r="AN251" s="478"/>
      <c r="AO251" s="479"/>
      <c r="AP251" s="169"/>
      <c r="AQ251" s="84" t="s">
        <v>395</v>
      </c>
      <c r="AU251" s="459" t="str">
        <f t="shared" ca="1" si="38"/>
        <v>AF</v>
      </c>
      <c r="AV251" s="459">
        <f t="shared" si="39"/>
        <v>225</v>
      </c>
      <c r="AW251" s="259" t="str">
        <f t="shared" ca="1" si="36"/>
        <v>AF225</v>
      </c>
      <c r="AX251" s="259">
        <f t="shared" si="2"/>
        <v>8</v>
      </c>
      <c r="AY251" s="259" t="str">
        <f t="shared" ca="1" si="34"/>
        <v>9. Ownership - Operating Costs</v>
      </c>
      <c r="AZ251" s="268" t="s">
        <v>1270</v>
      </c>
      <c r="BA251" s="259" t="s">
        <v>1286</v>
      </c>
      <c r="BB251" s="259">
        <f>$AF$8</f>
        <v>2046</v>
      </c>
      <c r="BC251" s="259" t="str">
        <f t="shared" ca="1" si="37"/>
        <v>8_AF225_Net_annual_generation_AC_2046</v>
      </c>
      <c r="BD251" s="259" t="s">
        <v>540</v>
      </c>
      <c r="BE251" s="259"/>
      <c r="BF251" s="268" t="str">
        <f t="shared" si="35"/>
        <v>&gt;=0</v>
      </c>
      <c r="BG251" s="268" t="s">
        <v>85</v>
      </c>
      <c r="BH251" s="268" t="s">
        <v>85</v>
      </c>
      <c r="BI251" s="268"/>
      <c r="BJ251" s="268"/>
      <c r="BK251" s="268"/>
      <c r="BL251" s="268"/>
    </row>
    <row r="252" spans="1:64" ht="13" hidden="1">
      <c r="A252" s="124"/>
      <c r="B252" s="169"/>
      <c r="C252" s="235"/>
      <c r="D252" s="588"/>
      <c r="E252" s="588"/>
      <c r="F252" s="478"/>
      <c r="G252" s="478"/>
      <c r="H252" s="478"/>
      <c r="I252" s="478"/>
      <c r="J252" s="478"/>
      <c r="K252" s="478"/>
      <c r="L252" s="478"/>
      <c r="M252" s="478"/>
      <c r="N252" s="478"/>
      <c r="O252" s="478"/>
      <c r="P252" s="478"/>
      <c r="Q252" s="478"/>
      <c r="R252" s="478"/>
      <c r="S252" s="478"/>
      <c r="T252" s="478"/>
      <c r="U252" s="478"/>
      <c r="V252" s="478"/>
      <c r="W252" s="478"/>
      <c r="X252" s="478"/>
      <c r="Y252" s="478"/>
      <c r="Z252" s="478"/>
      <c r="AA252" s="478"/>
      <c r="AB252" s="478"/>
      <c r="AC252" s="478"/>
      <c r="AD252" s="478"/>
      <c r="AE252" s="478"/>
      <c r="AF252" s="478"/>
      <c r="AG252" s="478"/>
      <c r="AH252" s="478"/>
      <c r="AI252" s="478"/>
      <c r="AJ252" s="478"/>
      <c r="AK252" s="478"/>
      <c r="AL252" s="478"/>
      <c r="AM252" s="478"/>
      <c r="AN252" s="478"/>
      <c r="AO252" s="479"/>
      <c r="AP252" s="169"/>
      <c r="AQ252" s="84" t="s">
        <v>395</v>
      </c>
      <c r="AU252" s="459" t="str">
        <f t="shared" ca="1" si="38"/>
        <v>AG</v>
      </c>
      <c r="AV252" s="459">
        <f t="shared" si="39"/>
        <v>225</v>
      </c>
      <c r="AW252" s="259" t="str">
        <f t="shared" ca="1" si="36"/>
        <v>AG225</v>
      </c>
      <c r="AX252" s="259">
        <f t="shared" si="2"/>
        <v>8</v>
      </c>
      <c r="AY252" s="259" t="str">
        <f t="shared" ca="1" si="34"/>
        <v>9. Ownership - Operating Costs</v>
      </c>
      <c r="AZ252" s="268" t="s">
        <v>1270</v>
      </c>
      <c r="BA252" s="259" t="s">
        <v>1286</v>
      </c>
      <c r="BB252" s="259">
        <f>$AG$8</f>
        <v>2047</v>
      </c>
      <c r="BC252" s="259" t="str">
        <f t="shared" ca="1" si="37"/>
        <v>8_AG225_Net_annual_generation_AC_2047</v>
      </c>
      <c r="BD252" s="259" t="s">
        <v>540</v>
      </c>
      <c r="BE252" s="259"/>
      <c r="BF252" s="268" t="str">
        <f t="shared" si="35"/>
        <v>&gt;=0</v>
      </c>
      <c r="BG252" s="268" t="s">
        <v>85</v>
      </c>
      <c r="BH252" s="268" t="s">
        <v>85</v>
      </c>
      <c r="BI252" s="268"/>
      <c r="BJ252" s="268"/>
      <c r="BK252" s="268"/>
      <c r="BL252" s="268"/>
    </row>
    <row r="253" spans="1:64" ht="13" hidden="1">
      <c r="A253" s="124"/>
      <c r="B253" s="169"/>
      <c r="C253" s="235"/>
      <c r="D253" s="588"/>
      <c r="E253" s="588"/>
      <c r="F253" s="478"/>
      <c r="G253" s="478"/>
      <c r="H253" s="478"/>
      <c r="I253" s="478"/>
      <c r="J253" s="478"/>
      <c r="K253" s="478"/>
      <c r="L253" s="478"/>
      <c r="M253" s="478"/>
      <c r="N253" s="478"/>
      <c r="O253" s="478"/>
      <c r="P253" s="478"/>
      <c r="Q253" s="478"/>
      <c r="R253" s="478"/>
      <c r="S253" s="478"/>
      <c r="T253" s="478"/>
      <c r="U253" s="478"/>
      <c r="V253" s="478"/>
      <c r="W253" s="478"/>
      <c r="X253" s="478"/>
      <c r="Y253" s="478"/>
      <c r="Z253" s="478"/>
      <c r="AA253" s="478"/>
      <c r="AB253" s="478"/>
      <c r="AC253" s="478"/>
      <c r="AD253" s="478"/>
      <c r="AE253" s="478"/>
      <c r="AF253" s="478"/>
      <c r="AG253" s="478"/>
      <c r="AH253" s="478"/>
      <c r="AI253" s="478"/>
      <c r="AJ253" s="478"/>
      <c r="AK253" s="478"/>
      <c r="AL253" s="478"/>
      <c r="AM253" s="478"/>
      <c r="AN253" s="478"/>
      <c r="AO253" s="479"/>
      <c r="AP253" s="169"/>
      <c r="AQ253" s="84" t="s">
        <v>395</v>
      </c>
      <c r="AU253" s="459" t="str">
        <f t="shared" ca="1" si="38"/>
        <v>AH</v>
      </c>
      <c r="AV253" s="459">
        <f t="shared" si="39"/>
        <v>225</v>
      </c>
      <c r="AW253" s="259" t="str">
        <f t="shared" ca="1" si="36"/>
        <v>AH225</v>
      </c>
      <c r="AX253" s="259">
        <f t="shared" si="2"/>
        <v>8</v>
      </c>
      <c r="AY253" s="259" t="str">
        <f t="shared" ca="1" si="34"/>
        <v>9. Ownership - Operating Costs</v>
      </c>
      <c r="AZ253" s="268" t="s">
        <v>1270</v>
      </c>
      <c r="BA253" s="259" t="s">
        <v>1286</v>
      </c>
      <c r="BB253" s="259">
        <f>$AH$8</f>
        <v>2048</v>
      </c>
      <c r="BC253" s="259" t="str">
        <f t="shared" ca="1" si="37"/>
        <v>8_AH225_Net_annual_generation_AC_2048</v>
      </c>
      <c r="BD253" s="259" t="s">
        <v>540</v>
      </c>
      <c r="BE253" s="259"/>
      <c r="BF253" s="268" t="str">
        <f t="shared" si="35"/>
        <v>&gt;=0</v>
      </c>
      <c r="BG253" s="268" t="s">
        <v>85</v>
      </c>
      <c r="BH253" s="268" t="s">
        <v>85</v>
      </c>
      <c r="BI253" s="268"/>
      <c r="BJ253" s="268"/>
      <c r="BK253" s="268"/>
      <c r="BL253" s="268"/>
    </row>
    <row r="254" spans="1:64" ht="13" hidden="1">
      <c r="A254" s="124"/>
      <c r="B254" s="169"/>
      <c r="C254" s="235"/>
      <c r="D254" s="588"/>
      <c r="E254" s="588"/>
      <c r="F254" s="478"/>
      <c r="G254" s="478"/>
      <c r="H254" s="478"/>
      <c r="I254" s="478"/>
      <c r="J254" s="478"/>
      <c r="K254" s="478"/>
      <c r="L254" s="478"/>
      <c r="M254" s="478"/>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478"/>
      <c r="AJ254" s="478"/>
      <c r="AK254" s="478"/>
      <c r="AL254" s="478"/>
      <c r="AM254" s="478"/>
      <c r="AN254" s="478"/>
      <c r="AO254" s="479"/>
      <c r="AP254" s="169"/>
      <c r="AQ254" s="84" t="s">
        <v>395</v>
      </c>
      <c r="AU254" s="459" t="str">
        <f t="shared" ca="1" si="38"/>
        <v>AI</v>
      </c>
      <c r="AV254" s="459">
        <f t="shared" si="39"/>
        <v>225</v>
      </c>
      <c r="AW254" s="259" t="str">
        <f t="shared" ca="1" si="36"/>
        <v>AI225</v>
      </c>
      <c r="AX254" s="259">
        <f t="shared" si="2"/>
        <v>8</v>
      </c>
      <c r="AY254" s="259" t="str">
        <f t="shared" ca="1" si="34"/>
        <v>9. Ownership - Operating Costs</v>
      </c>
      <c r="AZ254" s="268" t="s">
        <v>1270</v>
      </c>
      <c r="BA254" s="259" t="s">
        <v>1286</v>
      </c>
      <c r="BB254" s="259">
        <f>$AI$8</f>
        <v>2049</v>
      </c>
      <c r="BC254" s="259" t="str">
        <f t="shared" ca="1" si="37"/>
        <v>8_AI225_Net_annual_generation_AC_2049</v>
      </c>
      <c r="BD254" s="259" t="s">
        <v>540</v>
      </c>
      <c r="BE254" s="259"/>
      <c r="BF254" s="268" t="str">
        <f t="shared" si="35"/>
        <v>&gt;=0</v>
      </c>
      <c r="BG254" s="268" t="s">
        <v>85</v>
      </c>
      <c r="BH254" s="268" t="s">
        <v>85</v>
      </c>
      <c r="BI254" s="268"/>
      <c r="BJ254" s="268"/>
      <c r="BK254" s="268"/>
      <c r="BL254" s="268"/>
    </row>
    <row r="255" spans="1:64" ht="13" hidden="1">
      <c r="A255" s="124"/>
      <c r="B255" s="169"/>
      <c r="C255" s="235"/>
      <c r="D255" s="588"/>
      <c r="E255" s="588"/>
      <c r="F255" s="478"/>
      <c r="G255" s="478"/>
      <c r="H255" s="478"/>
      <c r="I255" s="478"/>
      <c r="J255" s="478"/>
      <c r="K255" s="478"/>
      <c r="L255" s="478"/>
      <c r="M255" s="478"/>
      <c r="N255" s="478"/>
      <c r="O255" s="478"/>
      <c r="P255" s="478"/>
      <c r="Q255" s="478"/>
      <c r="R255" s="478"/>
      <c r="S255" s="478"/>
      <c r="T255" s="478"/>
      <c r="U255" s="478"/>
      <c r="V255" s="478"/>
      <c r="W255" s="478"/>
      <c r="X255" s="478"/>
      <c r="Y255" s="478"/>
      <c r="Z255" s="478"/>
      <c r="AA255" s="478"/>
      <c r="AB255" s="478"/>
      <c r="AC255" s="478"/>
      <c r="AD255" s="478"/>
      <c r="AE255" s="478"/>
      <c r="AF255" s="478"/>
      <c r="AG255" s="478"/>
      <c r="AH255" s="478"/>
      <c r="AI255" s="478"/>
      <c r="AJ255" s="478"/>
      <c r="AK255" s="478"/>
      <c r="AL255" s="478"/>
      <c r="AM255" s="478"/>
      <c r="AN255" s="478"/>
      <c r="AO255" s="479"/>
      <c r="AP255" s="169"/>
      <c r="AQ255" s="84" t="s">
        <v>395</v>
      </c>
      <c r="AU255" s="459" t="str">
        <f t="shared" ca="1" si="38"/>
        <v>AJ</v>
      </c>
      <c r="AV255" s="459">
        <f t="shared" si="39"/>
        <v>225</v>
      </c>
      <c r="AW255" s="259" t="str">
        <f t="shared" ca="1" si="36"/>
        <v>AJ225</v>
      </c>
      <c r="AX255" s="259">
        <f t="shared" si="2"/>
        <v>8</v>
      </c>
      <c r="AY255" s="259" t="str">
        <f t="shared" ca="1" si="34"/>
        <v>9. Ownership - Operating Costs</v>
      </c>
      <c r="AZ255" s="268" t="s">
        <v>1270</v>
      </c>
      <c r="BA255" s="259" t="s">
        <v>1286</v>
      </c>
      <c r="BB255" s="259">
        <f>$AJ$8</f>
        <v>2050</v>
      </c>
      <c r="BC255" s="259" t="str">
        <f t="shared" ca="1" si="37"/>
        <v>8_AJ225_Net_annual_generation_AC_2050</v>
      </c>
      <c r="BD255" s="259" t="s">
        <v>540</v>
      </c>
      <c r="BE255" s="259"/>
      <c r="BF255" s="268" t="str">
        <f t="shared" si="35"/>
        <v>&gt;=0</v>
      </c>
      <c r="BG255" s="268" t="s">
        <v>85</v>
      </c>
      <c r="BH255" s="268" t="s">
        <v>85</v>
      </c>
      <c r="BI255" s="268"/>
      <c r="BJ255" s="268"/>
      <c r="BK255" s="268"/>
      <c r="BL255" s="268"/>
    </row>
    <row r="256" spans="1:64" ht="13" hidden="1">
      <c r="A256" s="124"/>
      <c r="B256" s="169"/>
      <c r="C256" s="235"/>
      <c r="D256" s="588"/>
      <c r="E256" s="588"/>
      <c r="F256" s="478"/>
      <c r="G256" s="478"/>
      <c r="H256" s="478"/>
      <c r="I256" s="478"/>
      <c r="J256" s="478"/>
      <c r="K256" s="478"/>
      <c r="L256" s="478"/>
      <c r="M256" s="478"/>
      <c r="N256" s="478"/>
      <c r="O256" s="478"/>
      <c r="P256" s="478"/>
      <c r="Q256" s="478"/>
      <c r="R256" s="478"/>
      <c r="S256" s="478"/>
      <c r="T256" s="478"/>
      <c r="U256" s="478"/>
      <c r="V256" s="478"/>
      <c r="W256" s="478"/>
      <c r="X256" s="478"/>
      <c r="Y256" s="478"/>
      <c r="Z256" s="478"/>
      <c r="AA256" s="478"/>
      <c r="AB256" s="478"/>
      <c r="AC256" s="478"/>
      <c r="AD256" s="478"/>
      <c r="AE256" s="478"/>
      <c r="AF256" s="478"/>
      <c r="AG256" s="478"/>
      <c r="AH256" s="478"/>
      <c r="AI256" s="478"/>
      <c r="AJ256" s="478"/>
      <c r="AK256" s="478"/>
      <c r="AL256" s="478"/>
      <c r="AM256" s="478"/>
      <c r="AN256" s="478"/>
      <c r="AO256" s="479"/>
      <c r="AP256" s="169"/>
      <c r="AQ256" s="84" t="s">
        <v>395</v>
      </c>
      <c r="AU256" s="459" t="str">
        <f t="shared" ca="1" si="38"/>
        <v>AK</v>
      </c>
      <c r="AV256" s="459">
        <f t="shared" si="39"/>
        <v>225</v>
      </c>
      <c r="AW256" s="259" t="str">
        <f t="shared" ca="1" si="36"/>
        <v>AK225</v>
      </c>
      <c r="AX256" s="259">
        <f t="shared" si="2"/>
        <v>8</v>
      </c>
      <c r="AY256" s="259" t="str">
        <f t="shared" ca="1" si="34"/>
        <v>9. Ownership - Operating Costs</v>
      </c>
      <c r="AZ256" s="268" t="s">
        <v>1270</v>
      </c>
      <c r="BA256" s="259" t="s">
        <v>1286</v>
      </c>
      <c r="BB256" s="259">
        <f>$AK$8</f>
        <v>2051</v>
      </c>
      <c r="BC256" s="259" t="str">
        <f t="shared" ca="1" si="37"/>
        <v>8_AK225_Net_annual_generation_AC_2051</v>
      </c>
      <c r="BD256" s="259" t="s">
        <v>540</v>
      </c>
      <c r="BE256" s="259"/>
      <c r="BF256" s="268" t="str">
        <f t="shared" si="35"/>
        <v>&gt;=0</v>
      </c>
      <c r="BG256" s="268" t="s">
        <v>85</v>
      </c>
      <c r="BH256" s="268" t="s">
        <v>85</v>
      </c>
      <c r="BI256" s="268"/>
      <c r="BJ256" s="268"/>
      <c r="BK256" s="268"/>
      <c r="BL256" s="268"/>
    </row>
    <row r="257" spans="1:64" ht="13" hidden="1">
      <c r="A257" s="124"/>
      <c r="B257" s="169"/>
      <c r="C257" s="235"/>
      <c r="D257" s="588"/>
      <c r="E257" s="588"/>
      <c r="F257" s="478"/>
      <c r="G257" s="478"/>
      <c r="H257" s="478"/>
      <c r="I257" s="478"/>
      <c r="J257" s="478"/>
      <c r="K257" s="478"/>
      <c r="L257" s="478"/>
      <c r="M257" s="478"/>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478"/>
      <c r="AJ257" s="478"/>
      <c r="AK257" s="478"/>
      <c r="AL257" s="478"/>
      <c r="AM257" s="478"/>
      <c r="AN257" s="478"/>
      <c r="AO257" s="479"/>
      <c r="AP257" s="169"/>
      <c r="AQ257" s="84" t="s">
        <v>395</v>
      </c>
      <c r="AU257" s="459" t="str">
        <f t="shared" ca="1" si="38"/>
        <v>AL</v>
      </c>
      <c r="AV257" s="459">
        <f t="shared" si="39"/>
        <v>225</v>
      </c>
      <c r="AW257" s="259" t="str">
        <f t="shared" ca="1" si="36"/>
        <v>AL225</v>
      </c>
      <c r="AX257" s="259">
        <f t="shared" ref="AX257:AX260" si="40">$AX$5</f>
        <v>8</v>
      </c>
      <c r="AY257" s="259" t="str">
        <f t="shared" ca="1" si="34"/>
        <v>9. Ownership - Operating Costs</v>
      </c>
      <c r="AZ257" s="268" t="s">
        <v>1270</v>
      </c>
      <c r="BA257" s="259" t="s">
        <v>1286</v>
      </c>
      <c r="BB257" s="259">
        <f>$AL$8</f>
        <v>2052</v>
      </c>
      <c r="BC257" s="259" t="str">
        <f t="shared" ca="1" si="37"/>
        <v>8_AL225_Net_annual_generation_AC_2052</v>
      </c>
      <c r="BD257" s="259" t="s">
        <v>540</v>
      </c>
      <c r="BE257" s="259"/>
      <c r="BF257" s="268" t="str">
        <f t="shared" si="35"/>
        <v>&gt;=0</v>
      </c>
      <c r="BG257" s="268" t="s">
        <v>85</v>
      </c>
      <c r="BH257" s="268" t="s">
        <v>85</v>
      </c>
      <c r="BI257" s="268"/>
      <c r="BJ257" s="268"/>
      <c r="BK257" s="268"/>
      <c r="BL257" s="268"/>
    </row>
    <row r="258" spans="1:64" ht="13" hidden="1">
      <c r="A258" s="124"/>
      <c r="B258" s="169"/>
      <c r="C258" s="235"/>
      <c r="D258" s="588"/>
      <c r="E258" s="588"/>
      <c r="F258" s="478"/>
      <c r="G258" s="478"/>
      <c r="H258" s="478"/>
      <c r="I258" s="478"/>
      <c r="J258" s="478"/>
      <c r="K258" s="478"/>
      <c r="L258" s="478"/>
      <c r="M258" s="478"/>
      <c r="N258" s="478"/>
      <c r="O258" s="478"/>
      <c r="P258" s="478"/>
      <c r="Q258" s="478"/>
      <c r="R258" s="478"/>
      <c r="S258" s="478"/>
      <c r="T258" s="478"/>
      <c r="U258" s="478"/>
      <c r="V258" s="478"/>
      <c r="W258" s="478"/>
      <c r="X258" s="478"/>
      <c r="Y258" s="478"/>
      <c r="Z258" s="478"/>
      <c r="AA258" s="478"/>
      <c r="AB258" s="478"/>
      <c r="AC258" s="478"/>
      <c r="AD258" s="478"/>
      <c r="AE258" s="478"/>
      <c r="AF258" s="478"/>
      <c r="AG258" s="478"/>
      <c r="AH258" s="478"/>
      <c r="AI258" s="478"/>
      <c r="AJ258" s="478"/>
      <c r="AK258" s="478"/>
      <c r="AL258" s="478"/>
      <c r="AM258" s="478"/>
      <c r="AN258" s="478"/>
      <c r="AO258" s="479"/>
      <c r="AP258" s="169"/>
      <c r="AQ258" s="84" t="s">
        <v>395</v>
      </c>
      <c r="AU258" s="459" t="str">
        <f t="shared" ca="1" si="38"/>
        <v>AM</v>
      </c>
      <c r="AV258" s="459">
        <f t="shared" si="39"/>
        <v>225</v>
      </c>
      <c r="AW258" s="259" t="str">
        <f t="shared" ca="1" si="36"/>
        <v>AM225</v>
      </c>
      <c r="AX258" s="259">
        <f t="shared" si="40"/>
        <v>8</v>
      </c>
      <c r="AY258" s="259" t="str">
        <f t="shared" ca="1" si="34"/>
        <v>9. Ownership - Operating Costs</v>
      </c>
      <c r="AZ258" s="268" t="s">
        <v>1270</v>
      </c>
      <c r="BA258" s="259" t="s">
        <v>1286</v>
      </c>
      <c r="BB258" s="259">
        <f>$AM$8</f>
        <v>2053</v>
      </c>
      <c r="BC258" s="259" t="str">
        <f t="shared" ca="1" si="37"/>
        <v>8_AM225_Net_annual_generation_AC_2053</v>
      </c>
      <c r="BD258" s="259" t="s">
        <v>540</v>
      </c>
      <c r="BE258" s="259"/>
      <c r="BF258" s="268" t="str">
        <f t="shared" si="35"/>
        <v>&gt;=0</v>
      </c>
      <c r="BG258" s="268" t="s">
        <v>85</v>
      </c>
      <c r="BH258" s="268" t="s">
        <v>85</v>
      </c>
      <c r="BI258" s="268"/>
      <c r="BJ258" s="268"/>
      <c r="BK258" s="268"/>
      <c r="BL258" s="268"/>
    </row>
    <row r="259" spans="1:64" ht="13" hidden="1">
      <c r="A259" s="124"/>
      <c r="B259" s="169"/>
      <c r="C259" s="235"/>
      <c r="D259" s="588"/>
      <c r="E259" s="588"/>
      <c r="F259" s="478"/>
      <c r="G259" s="478"/>
      <c r="H259" s="478"/>
      <c r="I259" s="478"/>
      <c r="J259" s="478"/>
      <c r="K259" s="478"/>
      <c r="L259" s="478"/>
      <c r="M259" s="478"/>
      <c r="N259" s="478"/>
      <c r="O259" s="478"/>
      <c r="P259" s="478"/>
      <c r="Q259" s="478"/>
      <c r="R259" s="478"/>
      <c r="S259" s="478"/>
      <c r="T259" s="478"/>
      <c r="U259" s="478"/>
      <c r="V259" s="478"/>
      <c r="W259" s="478"/>
      <c r="X259" s="478"/>
      <c r="Y259" s="478"/>
      <c r="Z259" s="478"/>
      <c r="AA259" s="478"/>
      <c r="AB259" s="478"/>
      <c r="AC259" s="478"/>
      <c r="AD259" s="478"/>
      <c r="AE259" s="478"/>
      <c r="AF259" s="478"/>
      <c r="AG259" s="478"/>
      <c r="AH259" s="478"/>
      <c r="AI259" s="478"/>
      <c r="AJ259" s="478"/>
      <c r="AK259" s="478"/>
      <c r="AL259" s="478"/>
      <c r="AM259" s="478"/>
      <c r="AN259" s="478"/>
      <c r="AO259" s="479"/>
      <c r="AP259" s="169"/>
      <c r="AQ259" s="84" t="s">
        <v>395</v>
      </c>
      <c r="AU259" s="459" t="str">
        <f t="shared" ca="1" si="38"/>
        <v>AN</v>
      </c>
      <c r="AV259" s="459">
        <f t="shared" si="39"/>
        <v>225</v>
      </c>
      <c r="AW259" s="259" t="str">
        <f t="shared" ca="1" si="36"/>
        <v>AN225</v>
      </c>
      <c r="AX259" s="259">
        <f t="shared" si="40"/>
        <v>8</v>
      </c>
      <c r="AY259" s="259" t="str">
        <f t="shared" ca="1" si="34"/>
        <v>9. Ownership - Operating Costs</v>
      </c>
      <c r="AZ259" s="268" t="s">
        <v>1270</v>
      </c>
      <c r="BA259" s="259" t="s">
        <v>1286</v>
      </c>
      <c r="BB259" s="259">
        <f>$AN$8</f>
        <v>2054</v>
      </c>
      <c r="BC259" s="259" t="str">
        <f t="shared" ca="1" si="37"/>
        <v>8_AN225_Net_annual_generation_AC_2054</v>
      </c>
      <c r="BD259" s="259" t="s">
        <v>540</v>
      </c>
      <c r="BE259" s="259"/>
      <c r="BF259" s="268" t="str">
        <f t="shared" si="35"/>
        <v>&gt;=0</v>
      </c>
      <c r="BG259" s="268" t="s">
        <v>85</v>
      </c>
      <c r="BH259" s="268" t="s">
        <v>85</v>
      </c>
      <c r="BI259" s="268"/>
      <c r="BJ259" s="268"/>
      <c r="BK259" s="268"/>
      <c r="BL259" s="268"/>
    </row>
    <row r="260" spans="1:64" ht="13" hidden="1">
      <c r="A260" s="124"/>
      <c r="B260" s="169"/>
      <c r="C260" s="235"/>
      <c r="D260" s="588"/>
      <c r="E260" s="588"/>
      <c r="F260" s="478"/>
      <c r="G260" s="478"/>
      <c r="H260" s="478"/>
      <c r="I260" s="478"/>
      <c r="J260" s="478"/>
      <c r="K260" s="478"/>
      <c r="L260" s="478"/>
      <c r="M260" s="478"/>
      <c r="N260" s="478"/>
      <c r="O260" s="478"/>
      <c r="P260" s="478"/>
      <c r="Q260" s="478"/>
      <c r="R260" s="478"/>
      <c r="S260" s="478"/>
      <c r="T260" s="478"/>
      <c r="U260" s="478"/>
      <c r="V260" s="478"/>
      <c r="W260" s="478"/>
      <c r="X260" s="478"/>
      <c r="Y260" s="478"/>
      <c r="Z260" s="478"/>
      <c r="AA260" s="478"/>
      <c r="AB260" s="478"/>
      <c r="AC260" s="478"/>
      <c r="AD260" s="478"/>
      <c r="AE260" s="478"/>
      <c r="AF260" s="478"/>
      <c r="AG260" s="478"/>
      <c r="AH260" s="478"/>
      <c r="AI260" s="478"/>
      <c r="AJ260" s="478"/>
      <c r="AK260" s="478"/>
      <c r="AL260" s="478"/>
      <c r="AM260" s="478"/>
      <c r="AN260" s="478"/>
      <c r="AO260" s="479"/>
      <c r="AP260" s="169"/>
      <c r="AQ260" s="474" t="s">
        <v>395</v>
      </c>
      <c r="AR260" s="474"/>
      <c r="AS260" s="474"/>
      <c r="AT260" s="474"/>
      <c r="AU260" s="475" t="str">
        <f t="shared" ca="1" si="38"/>
        <v>AO</v>
      </c>
      <c r="AV260" s="475">
        <f t="shared" si="39"/>
        <v>225</v>
      </c>
      <c r="AW260" s="389" t="str">
        <f t="shared" ca="1" si="36"/>
        <v>AO225</v>
      </c>
      <c r="AX260" s="389">
        <f t="shared" si="40"/>
        <v>8</v>
      </c>
      <c r="AY260" s="389" t="str">
        <f t="shared" ca="1" si="34"/>
        <v>9. Ownership - Operating Costs</v>
      </c>
      <c r="AZ260" s="397" t="s">
        <v>1270</v>
      </c>
      <c r="BA260" s="389" t="s">
        <v>1286</v>
      </c>
      <c r="BB260" s="389" t="s">
        <v>1216</v>
      </c>
      <c r="BC260" s="389" t="str">
        <f t="shared" ca="1" si="37"/>
        <v>8_AO225_Net_annual_generation_AC_Additional_Info</v>
      </c>
      <c r="BD260" s="397" t="s">
        <v>223</v>
      </c>
      <c r="BE260" s="397">
        <v>100</v>
      </c>
      <c r="BF260" s="397"/>
      <c r="BG260" s="397" t="s">
        <v>85</v>
      </c>
      <c r="BH260" s="397" t="s">
        <v>85</v>
      </c>
      <c r="BI260" s="268"/>
      <c r="BJ260" s="268"/>
      <c r="BK260" s="268"/>
      <c r="BL260" s="268"/>
    </row>
    <row r="261" spans="1:64" ht="13">
      <c r="A261" s="124">
        <f>+A225+1</f>
        <v>9</v>
      </c>
      <c r="B261" s="169"/>
      <c r="C261" s="169"/>
      <c r="D261" s="178"/>
      <c r="E261" s="178"/>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73"/>
      <c r="AP261" s="169"/>
      <c r="AQ261" s="169"/>
      <c r="AR261" s="169"/>
      <c r="AS261" s="169"/>
      <c r="AT261" s="169"/>
      <c r="AU261" s="169"/>
      <c r="AV261" s="169"/>
      <c r="AW261" s="259"/>
      <c r="AX261" s="259"/>
      <c r="AY261" s="259"/>
      <c r="BA261" s="259"/>
      <c r="BB261" s="259"/>
      <c r="BC261" s="259"/>
      <c r="BD261" s="259"/>
      <c r="BE261" s="259"/>
      <c r="BH261" s="268"/>
      <c r="BI261" s="268"/>
      <c r="BJ261" s="268"/>
      <c r="BK261" s="268"/>
      <c r="BL261" s="268"/>
    </row>
    <row r="262" spans="1:64" ht="13.5" thickBot="1">
      <c r="A262" s="124">
        <f t="shared" ref="A262:A1498" si="41">+A261+1</f>
        <v>10</v>
      </c>
      <c r="B262" s="169"/>
      <c r="C262" s="169"/>
      <c r="D262" s="178"/>
      <c r="E262" s="178"/>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73"/>
      <c r="AP262" s="169"/>
      <c r="AQ262" s="169"/>
      <c r="AR262" s="169"/>
      <c r="AS262" s="169"/>
      <c r="AT262" s="169"/>
      <c r="AU262" s="169"/>
      <c r="AV262" s="169"/>
      <c r="AW262" s="259"/>
      <c r="AX262" s="259"/>
      <c r="AY262" s="259"/>
      <c r="BA262" s="259"/>
      <c r="BB262" s="259"/>
      <c r="BC262" s="259"/>
      <c r="BD262" s="259"/>
      <c r="BE262" s="259"/>
      <c r="BH262" s="268"/>
      <c r="BI262" s="268"/>
      <c r="BJ262" s="268"/>
      <c r="BK262" s="268"/>
      <c r="BL262" s="268"/>
    </row>
    <row r="263" spans="1:64" ht="14.5" thickBot="1">
      <c r="A263" s="124">
        <f t="shared" si="41"/>
        <v>11</v>
      </c>
      <c r="B263" s="232" t="s">
        <v>1287</v>
      </c>
      <c r="C263" s="180"/>
      <c r="D263" s="178"/>
      <c r="E263" s="178"/>
      <c r="F263" s="194">
        <v>2020</v>
      </c>
      <c r="G263" s="194">
        <f>+F263+1</f>
        <v>2021</v>
      </c>
      <c r="H263" s="194">
        <f t="shared" ref="H263:AD263" si="42">+G263+1</f>
        <v>2022</v>
      </c>
      <c r="I263" s="194">
        <f t="shared" si="42"/>
        <v>2023</v>
      </c>
      <c r="J263" s="194">
        <f t="shared" si="42"/>
        <v>2024</v>
      </c>
      <c r="K263" s="194">
        <f t="shared" si="42"/>
        <v>2025</v>
      </c>
      <c r="L263" s="194">
        <f t="shared" si="42"/>
        <v>2026</v>
      </c>
      <c r="M263" s="194">
        <f t="shared" si="42"/>
        <v>2027</v>
      </c>
      <c r="N263" s="194">
        <f t="shared" si="42"/>
        <v>2028</v>
      </c>
      <c r="O263" s="194">
        <f t="shared" si="42"/>
        <v>2029</v>
      </c>
      <c r="P263" s="194">
        <f t="shared" si="42"/>
        <v>2030</v>
      </c>
      <c r="Q263" s="194">
        <f t="shared" si="42"/>
        <v>2031</v>
      </c>
      <c r="R263" s="194">
        <f t="shared" si="42"/>
        <v>2032</v>
      </c>
      <c r="S263" s="194">
        <f t="shared" si="42"/>
        <v>2033</v>
      </c>
      <c r="T263" s="194">
        <f t="shared" si="42"/>
        <v>2034</v>
      </c>
      <c r="U263" s="194">
        <f t="shared" si="42"/>
        <v>2035</v>
      </c>
      <c r="V263" s="194">
        <f t="shared" si="42"/>
        <v>2036</v>
      </c>
      <c r="W263" s="194">
        <f t="shared" si="42"/>
        <v>2037</v>
      </c>
      <c r="X263" s="194">
        <f t="shared" si="42"/>
        <v>2038</v>
      </c>
      <c r="Y263" s="194">
        <f t="shared" si="42"/>
        <v>2039</v>
      </c>
      <c r="Z263" s="194">
        <f t="shared" si="42"/>
        <v>2040</v>
      </c>
      <c r="AA263" s="194">
        <f t="shared" si="42"/>
        <v>2041</v>
      </c>
      <c r="AB263" s="194">
        <f t="shared" si="42"/>
        <v>2042</v>
      </c>
      <c r="AC263" s="194">
        <f t="shared" si="42"/>
        <v>2043</v>
      </c>
      <c r="AD263" s="194">
        <f t="shared" si="42"/>
        <v>2044</v>
      </c>
      <c r="AE263" s="194">
        <f t="shared" ref="AE263:AN263" si="43">+AD263+1</f>
        <v>2045</v>
      </c>
      <c r="AF263" s="194">
        <f t="shared" si="43"/>
        <v>2046</v>
      </c>
      <c r="AG263" s="194">
        <f t="shared" si="43"/>
        <v>2047</v>
      </c>
      <c r="AH263" s="194">
        <f t="shared" si="43"/>
        <v>2048</v>
      </c>
      <c r="AI263" s="194">
        <f t="shared" si="43"/>
        <v>2049</v>
      </c>
      <c r="AJ263" s="194">
        <f t="shared" si="43"/>
        <v>2050</v>
      </c>
      <c r="AK263" s="194">
        <f t="shared" si="43"/>
        <v>2051</v>
      </c>
      <c r="AL263" s="194">
        <f t="shared" si="43"/>
        <v>2052</v>
      </c>
      <c r="AM263" s="194">
        <f t="shared" si="43"/>
        <v>2053</v>
      </c>
      <c r="AN263" s="194">
        <f t="shared" si="43"/>
        <v>2054</v>
      </c>
      <c r="AO263" s="179" t="s">
        <v>1273</v>
      </c>
      <c r="AP263" s="169"/>
      <c r="AQ263" s="169"/>
      <c r="AR263" s="169"/>
      <c r="AS263" s="169"/>
      <c r="AT263" s="169"/>
      <c r="AU263" s="169"/>
      <c r="AV263" s="169"/>
      <c r="AW263" s="259"/>
      <c r="AX263" s="259"/>
      <c r="AY263" s="259"/>
      <c r="BA263" s="259"/>
      <c r="BB263" s="259"/>
      <c r="BC263" s="259"/>
      <c r="BD263" s="259"/>
      <c r="BE263" s="259"/>
      <c r="BH263" s="268"/>
      <c r="BI263" s="268"/>
      <c r="BJ263" s="268"/>
      <c r="BK263" s="268"/>
      <c r="BL263" s="268"/>
    </row>
    <row r="264" spans="1:64" ht="13.5" thickBot="1">
      <c r="A264" s="124">
        <f t="shared" si="41"/>
        <v>12</v>
      </c>
      <c r="B264" s="177"/>
      <c r="C264" s="235" t="s">
        <v>1288</v>
      </c>
      <c r="D264" s="588" t="s">
        <v>860</v>
      </c>
      <c r="E264" s="588"/>
      <c r="F264" s="445"/>
      <c r="G264" s="445"/>
      <c r="H264" s="445"/>
      <c r="I264" s="445"/>
      <c r="J264" s="445"/>
      <c r="K264" s="445"/>
      <c r="L264" s="445"/>
      <c r="M264" s="445"/>
      <c r="N264" s="445"/>
      <c r="O264" s="445"/>
      <c r="P264" s="445"/>
      <c r="Q264" s="445"/>
      <c r="R264" s="445"/>
      <c r="S264" s="445"/>
      <c r="T264" s="445"/>
      <c r="U264" s="445"/>
      <c r="V264" s="445"/>
      <c r="W264" s="445"/>
      <c r="X264" s="445"/>
      <c r="Y264" s="445"/>
      <c r="Z264" s="445"/>
      <c r="AA264" s="445"/>
      <c r="AB264" s="445"/>
      <c r="AC264" s="445"/>
      <c r="AD264" s="445"/>
      <c r="AE264" s="446"/>
      <c r="AF264" s="446"/>
      <c r="AG264" s="446"/>
      <c r="AH264" s="446"/>
      <c r="AI264" s="446"/>
      <c r="AJ264" s="446"/>
      <c r="AK264" s="446"/>
      <c r="AL264" s="446"/>
      <c r="AM264" s="446"/>
      <c r="AN264" s="446"/>
      <c r="AO264" s="337"/>
      <c r="AP264" s="169"/>
      <c r="AS264" s="84" t="s">
        <v>42</v>
      </c>
      <c r="AT264" s="84" t="str">
        <f ca="1">SUBSTITUTE(CELL("address",F264),"$","")</f>
        <v>F264</v>
      </c>
      <c r="AU264" s="350" t="str">
        <f ca="1">CHAR(CODE(AT264))</f>
        <v>F</v>
      </c>
      <c r="AV264" s="350">
        <f>ROW(AT264)</f>
        <v>264</v>
      </c>
      <c r="AW264" s="259" t="str">
        <f ca="1">CONCATENATE(AU264&amp;AV264)</f>
        <v>F264</v>
      </c>
      <c r="AX264" s="259">
        <f t="shared" ref="AX264:AX299" si="44">$AX$5</f>
        <v>8</v>
      </c>
      <c r="AY264" s="259" t="str">
        <f t="shared" ref="AY264:AY299" ca="1" si="45">MID(CELL("filename",AX264),FIND("]",CELL("filename",AX264))+1,256)</f>
        <v>9. Ownership - Operating Costs</v>
      </c>
      <c r="AZ264" s="268" t="s">
        <v>1270</v>
      </c>
      <c r="BA264" s="259" t="s">
        <v>1289</v>
      </c>
      <c r="BB264" s="259">
        <f>$F$8</f>
        <v>2020</v>
      </c>
      <c r="BC264" s="259" t="str">
        <f ca="1">AX264&amp;"_"&amp;AW264&amp;"_"&amp;BA264&amp;"_"&amp;BB264</f>
        <v>8_F264_OM_general_2020</v>
      </c>
      <c r="BD264" s="259" t="s">
        <v>540</v>
      </c>
      <c r="BE264" s="259"/>
      <c r="BF264" s="268" t="str">
        <f t="shared" ref="BF264:BF327" si="46">"&gt;=0"</f>
        <v>&gt;=0</v>
      </c>
      <c r="BG264" s="268" t="s">
        <v>85</v>
      </c>
      <c r="BH264" s="268" t="s">
        <v>85</v>
      </c>
      <c r="BI264" s="268"/>
      <c r="BJ264" s="268"/>
      <c r="BK264" s="268"/>
      <c r="BL264" s="268"/>
    </row>
    <row r="265" spans="1:64" ht="13.5" hidden="1" thickBot="1">
      <c r="A265" s="124"/>
      <c r="B265" s="177"/>
      <c r="C265" s="235"/>
      <c r="D265" s="588"/>
      <c r="E265" s="588"/>
      <c r="F265" s="471"/>
      <c r="G265" s="471"/>
      <c r="H265" s="471"/>
      <c r="I265" s="471"/>
      <c r="J265" s="471"/>
      <c r="K265" s="471"/>
      <c r="L265" s="471"/>
      <c r="M265" s="471"/>
      <c r="N265" s="471"/>
      <c r="O265" s="471"/>
      <c r="P265" s="471"/>
      <c r="Q265" s="471"/>
      <c r="R265" s="471"/>
      <c r="S265" s="471"/>
      <c r="T265" s="471"/>
      <c r="U265" s="471"/>
      <c r="V265" s="471"/>
      <c r="W265" s="471"/>
      <c r="X265" s="471"/>
      <c r="Y265" s="471"/>
      <c r="Z265" s="471"/>
      <c r="AA265" s="471"/>
      <c r="AB265" s="471"/>
      <c r="AC265" s="471"/>
      <c r="AD265" s="471"/>
      <c r="AE265" s="472"/>
      <c r="AF265" s="472"/>
      <c r="AG265" s="472"/>
      <c r="AH265" s="472"/>
      <c r="AI265" s="472"/>
      <c r="AJ265" s="472"/>
      <c r="AK265" s="472"/>
      <c r="AL265" s="472"/>
      <c r="AM265" s="472"/>
      <c r="AN265" s="472"/>
      <c r="AO265" s="481"/>
      <c r="AP265" s="169"/>
      <c r="AQ265" s="84" t="s">
        <v>395</v>
      </c>
      <c r="AU265" s="459" t="str">
        <f ca="1">IF(AU264="Z","AA",IF(LEN(AU264)=1,CHAR(CODE(AU264)+1),IF(RIGHT(AU264,1)="Z",CHAR(CODE(LEFT(AU264,1))+1),LEFT(AU264,1))&amp;CHAR(65+MOD(CODE(RIGHT(AU264,1))+1-65,26))))</f>
        <v>G</v>
      </c>
      <c r="AV265" s="459">
        <f>AV264</f>
        <v>264</v>
      </c>
      <c r="AW265" s="259" t="str">
        <f t="shared" ref="AW265:AW299" ca="1" si="47">CONCATENATE(AU265&amp;AV265)</f>
        <v>G264</v>
      </c>
      <c r="AX265" s="259">
        <f t="shared" si="44"/>
        <v>8</v>
      </c>
      <c r="AY265" s="259" t="str">
        <f t="shared" ca="1" si="45"/>
        <v>9. Ownership - Operating Costs</v>
      </c>
      <c r="AZ265" s="268" t="s">
        <v>1270</v>
      </c>
      <c r="BA265" s="259" t="s">
        <v>1289</v>
      </c>
      <c r="BB265" s="259">
        <f>$G$8</f>
        <v>2021</v>
      </c>
      <c r="BC265" s="259" t="str">
        <f t="shared" ref="BC265:BC299" ca="1" si="48">AX265&amp;"_"&amp;AW265&amp;"_"&amp;BA265&amp;"_"&amp;BB265</f>
        <v>8_G264_OM_general_2021</v>
      </c>
      <c r="BD265" s="259" t="s">
        <v>540</v>
      </c>
      <c r="BE265" s="259"/>
      <c r="BF265" s="268" t="str">
        <f t="shared" si="46"/>
        <v>&gt;=0</v>
      </c>
      <c r="BG265" s="268" t="s">
        <v>85</v>
      </c>
      <c r="BH265" s="268" t="s">
        <v>85</v>
      </c>
      <c r="BI265" s="268"/>
      <c r="BJ265" s="268"/>
      <c r="BK265" s="268"/>
      <c r="BL265" s="268"/>
    </row>
    <row r="266" spans="1:64" ht="13.5" hidden="1" thickBot="1">
      <c r="A266" s="124"/>
      <c r="B266" s="177"/>
      <c r="C266" s="235"/>
      <c r="D266" s="588"/>
      <c r="E266" s="588"/>
      <c r="F266" s="471"/>
      <c r="G266" s="471"/>
      <c r="H266" s="471"/>
      <c r="I266" s="471"/>
      <c r="J266" s="471"/>
      <c r="K266" s="471"/>
      <c r="L266" s="471"/>
      <c r="M266" s="471"/>
      <c r="N266" s="471"/>
      <c r="O266" s="471"/>
      <c r="P266" s="471"/>
      <c r="Q266" s="471"/>
      <c r="R266" s="471"/>
      <c r="S266" s="471"/>
      <c r="T266" s="471"/>
      <c r="U266" s="471"/>
      <c r="V266" s="471"/>
      <c r="W266" s="471"/>
      <c r="X266" s="471"/>
      <c r="Y266" s="471"/>
      <c r="Z266" s="471"/>
      <c r="AA266" s="471"/>
      <c r="AB266" s="471"/>
      <c r="AC266" s="471"/>
      <c r="AD266" s="471"/>
      <c r="AE266" s="472"/>
      <c r="AF266" s="472"/>
      <c r="AG266" s="472"/>
      <c r="AH266" s="472"/>
      <c r="AI266" s="472"/>
      <c r="AJ266" s="472"/>
      <c r="AK266" s="472"/>
      <c r="AL266" s="472"/>
      <c r="AM266" s="472"/>
      <c r="AN266" s="472"/>
      <c r="AO266" s="481"/>
      <c r="AP266" s="169"/>
      <c r="AQ266" s="84" t="s">
        <v>395</v>
      </c>
      <c r="AU266" s="459" t="str">
        <f t="shared" ref="AU266:AU299" ca="1" si="49">IF(AU265="Z","AA",IF(LEN(AU265)=1,CHAR(CODE(AU265)+1),IF(RIGHT(AU265,1)="Z",CHAR(CODE(LEFT(AU265,1))+1),LEFT(AU265,1))&amp;CHAR(65+MOD(CODE(RIGHT(AU265,1))+1-65,26))))</f>
        <v>H</v>
      </c>
      <c r="AV266" s="459">
        <f t="shared" ref="AV266:AV299" si="50">AV265</f>
        <v>264</v>
      </c>
      <c r="AW266" s="259" t="str">
        <f t="shared" ca="1" si="47"/>
        <v>H264</v>
      </c>
      <c r="AX266" s="259">
        <f t="shared" si="44"/>
        <v>8</v>
      </c>
      <c r="AY266" s="259" t="str">
        <f t="shared" ca="1" si="45"/>
        <v>9. Ownership - Operating Costs</v>
      </c>
      <c r="AZ266" s="268" t="s">
        <v>1270</v>
      </c>
      <c r="BA266" s="259" t="s">
        <v>1289</v>
      </c>
      <c r="BB266" s="259">
        <f>$H$8</f>
        <v>2022</v>
      </c>
      <c r="BC266" s="259" t="str">
        <f t="shared" ca="1" si="48"/>
        <v>8_H264_OM_general_2022</v>
      </c>
      <c r="BD266" s="259" t="s">
        <v>540</v>
      </c>
      <c r="BE266" s="259"/>
      <c r="BF266" s="268" t="str">
        <f t="shared" si="46"/>
        <v>&gt;=0</v>
      </c>
      <c r="BG266" s="268" t="s">
        <v>85</v>
      </c>
      <c r="BH266" s="268" t="s">
        <v>85</v>
      </c>
      <c r="BI266" s="268"/>
      <c r="BJ266" s="268"/>
      <c r="BK266" s="268"/>
      <c r="BL266" s="268"/>
    </row>
    <row r="267" spans="1:64" ht="13.5" hidden="1" thickBot="1">
      <c r="A267" s="124"/>
      <c r="B267" s="177"/>
      <c r="C267" s="235"/>
      <c r="D267" s="588"/>
      <c r="E267" s="588"/>
      <c r="F267" s="471"/>
      <c r="G267" s="471"/>
      <c r="H267" s="471"/>
      <c r="I267" s="471"/>
      <c r="J267" s="471"/>
      <c r="K267" s="471"/>
      <c r="L267" s="471"/>
      <c r="M267" s="471"/>
      <c r="N267" s="471"/>
      <c r="O267" s="471"/>
      <c r="P267" s="471"/>
      <c r="Q267" s="471"/>
      <c r="R267" s="471"/>
      <c r="S267" s="471"/>
      <c r="T267" s="471"/>
      <c r="U267" s="471"/>
      <c r="V267" s="471"/>
      <c r="W267" s="471"/>
      <c r="X267" s="471"/>
      <c r="Y267" s="471"/>
      <c r="Z267" s="471"/>
      <c r="AA267" s="471"/>
      <c r="AB267" s="471"/>
      <c r="AC267" s="471"/>
      <c r="AD267" s="471"/>
      <c r="AE267" s="472"/>
      <c r="AF267" s="472"/>
      <c r="AG267" s="472"/>
      <c r="AH267" s="472"/>
      <c r="AI267" s="472"/>
      <c r="AJ267" s="472"/>
      <c r="AK267" s="472"/>
      <c r="AL267" s="472"/>
      <c r="AM267" s="472"/>
      <c r="AN267" s="472"/>
      <c r="AO267" s="481"/>
      <c r="AP267" s="169"/>
      <c r="AQ267" s="84" t="s">
        <v>395</v>
      </c>
      <c r="AU267" s="459" t="str">
        <f t="shared" ca="1" si="49"/>
        <v>I</v>
      </c>
      <c r="AV267" s="459">
        <f t="shared" si="50"/>
        <v>264</v>
      </c>
      <c r="AW267" s="259" t="str">
        <f t="shared" ca="1" si="47"/>
        <v>I264</v>
      </c>
      <c r="AX267" s="259">
        <f t="shared" si="44"/>
        <v>8</v>
      </c>
      <c r="AY267" s="259" t="str">
        <f t="shared" ca="1" si="45"/>
        <v>9. Ownership - Operating Costs</v>
      </c>
      <c r="AZ267" s="268" t="s">
        <v>1270</v>
      </c>
      <c r="BA267" s="259" t="s">
        <v>1289</v>
      </c>
      <c r="BB267" s="259">
        <f>$I$8</f>
        <v>2023</v>
      </c>
      <c r="BC267" s="259" t="str">
        <f t="shared" ca="1" si="48"/>
        <v>8_I264_OM_general_2023</v>
      </c>
      <c r="BD267" s="259" t="s">
        <v>540</v>
      </c>
      <c r="BE267" s="259"/>
      <c r="BF267" s="268" t="str">
        <f t="shared" si="46"/>
        <v>&gt;=0</v>
      </c>
      <c r="BG267" s="268" t="s">
        <v>85</v>
      </c>
      <c r="BH267" s="268" t="s">
        <v>85</v>
      </c>
      <c r="BI267" s="268"/>
      <c r="BJ267" s="268"/>
      <c r="BK267" s="268"/>
      <c r="BL267" s="268"/>
    </row>
    <row r="268" spans="1:64" ht="13.5" hidden="1" thickBot="1">
      <c r="A268" s="124"/>
      <c r="B268" s="177"/>
      <c r="C268" s="235"/>
      <c r="D268" s="588"/>
      <c r="E268" s="588"/>
      <c r="F268" s="471"/>
      <c r="G268" s="471"/>
      <c r="H268" s="471"/>
      <c r="I268" s="471"/>
      <c r="J268" s="471"/>
      <c r="K268" s="471"/>
      <c r="L268" s="471"/>
      <c r="M268" s="471"/>
      <c r="N268" s="471"/>
      <c r="O268" s="471"/>
      <c r="P268" s="471"/>
      <c r="Q268" s="471"/>
      <c r="R268" s="471"/>
      <c r="S268" s="471"/>
      <c r="T268" s="471"/>
      <c r="U268" s="471"/>
      <c r="V268" s="471"/>
      <c r="W268" s="471"/>
      <c r="X268" s="471"/>
      <c r="Y268" s="471"/>
      <c r="Z268" s="471"/>
      <c r="AA268" s="471"/>
      <c r="AB268" s="471"/>
      <c r="AC268" s="471"/>
      <c r="AD268" s="471"/>
      <c r="AE268" s="472"/>
      <c r="AF268" s="472"/>
      <c r="AG268" s="472"/>
      <c r="AH268" s="472"/>
      <c r="AI268" s="472"/>
      <c r="AJ268" s="472"/>
      <c r="AK268" s="472"/>
      <c r="AL268" s="472"/>
      <c r="AM268" s="472"/>
      <c r="AN268" s="472"/>
      <c r="AO268" s="481"/>
      <c r="AP268" s="169"/>
      <c r="AQ268" s="84" t="s">
        <v>395</v>
      </c>
      <c r="AU268" s="459" t="str">
        <f t="shared" ca="1" si="49"/>
        <v>J</v>
      </c>
      <c r="AV268" s="459">
        <f t="shared" si="50"/>
        <v>264</v>
      </c>
      <c r="AW268" s="259" t="str">
        <f t="shared" ca="1" si="47"/>
        <v>J264</v>
      </c>
      <c r="AX268" s="259">
        <f t="shared" si="44"/>
        <v>8</v>
      </c>
      <c r="AY268" s="259" t="str">
        <f t="shared" ca="1" si="45"/>
        <v>9. Ownership - Operating Costs</v>
      </c>
      <c r="AZ268" s="268" t="s">
        <v>1270</v>
      </c>
      <c r="BA268" s="259" t="s">
        <v>1289</v>
      </c>
      <c r="BB268" s="259">
        <f>$J$8</f>
        <v>2024</v>
      </c>
      <c r="BC268" s="259" t="str">
        <f t="shared" ca="1" si="48"/>
        <v>8_J264_OM_general_2024</v>
      </c>
      <c r="BD268" s="259" t="s">
        <v>540</v>
      </c>
      <c r="BE268" s="259"/>
      <c r="BF268" s="268" t="str">
        <f t="shared" si="46"/>
        <v>&gt;=0</v>
      </c>
      <c r="BG268" s="268" t="s">
        <v>85</v>
      </c>
      <c r="BH268" s="268" t="s">
        <v>85</v>
      </c>
      <c r="BI268" s="268"/>
      <c r="BJ268" s="268"/>
      <c r="BK268" s="268"/>
      <c r="BL268" s="268"/>
    </row>
    <row r="269" spans="1:64" ht="13.5" hidden="1" thickBot="1">
      <c r="A269" s="124"/>
      <c r="B269" s="177"/>
      <c r="C269" s="235"/>
      <c r="D269" s="588"/>
      <c r="E269" s="588"/>
      <c r="F269" s="471"/>
      <c r="G269" s="471"/>
      <c r="H269" s="471"/>
      <c r="I269" s="471"/>
      <c r="J269" s="471"/>
      <c r="K269" s="471"/>
      <c r="L269" s="471"/>
      <c r="M269" s="471"/>
      <c r="N269" s="471"/>
      <c r="O269" s="471"/>
      <c r="P269" s="471"/>
      <c r="Q269" s="471"/>
      <c r="R269" s="471"/>
      <c r="S269" s="471"/>
      <c r="T269" s="471"/>
      <c r="U269" s="471"/>
      <c r="V269" s="471"/>
      <c r="W269" s="471"/>
      <c r="X269" s="471"/>
      <c r="Y269" s="471"/>
      <c r="Z269" s="471"/>
      <c r="AA269" s="471"/>
      <c r="AB269" s="471"/>
      <c r="AC269" s="471"/>
      <c r="AD269" s="471"/>
      <c r="AE269" s="472"/>
      <c r="AF269" s="472"/>
      <c r="AG269" s="472"/>
      <c r="AH269" s="472"/>
      <c r="AI269" s="472"/>
      <c r="AJ269" s="472"/>
      <c r="AK269" s="472"/>
      <c r="AL269" s="472"/>
      <c r="AM269" s="472"/>
      <c r="AN269" s="472"/>
      <c r="AO269" s="481"/>
      <c r="AP269" s="169"/>
      <c r="AQ269" s="84" t="s">
        <v>395</v>
      </c>
      <c r="AU269" s="459" t="str">
        <f t="shared" ca="1" si="49"/>
        <v>K</v>
      </c>
      <c r="AV269" s="459">
        <f t="shared" si="50"/>
        <v>264</v>
      </c>
      <c r="AW269" s="259" t="str">
        <f t="shared" ca="1" si="47"/>
        <v>K264</v>
      </c>
      <c r="AX269" s="259">
        <f t="shared" si="44"/>
        <v>8</v>
      </c>
      <c r="AY269" s="259" t="str">
        <f t="shared" ca="1" si="45"/>
        <v>9. Ownership - Operating Costs</v>
      </c>
      <c r="AZ269" s="268" t="s">
        <v>1270</v>
      </c>
      <c r="BA269" s="259" t="s">
        <v>1289</v>
      </c>
      <c r="BB269" s="259">
        <f>$K$8</f>
        <v>2025</v>
      </c>
      <c r="BC269" s="259" t="str">
        <f t="shared" ca="1" si="48"/>
        <v>8_K264_OM_general_2025</v>
      </c>
      <c r="BD269" s="259" t="s">
        <v>540</v>
      </c>
      <c r="BE269" s="259"/>
      <c r="BF269" s="268" t="str">
        <f t="shared" si="46"/>
        <v>&gt;=0</v>
      </c>
      <c r="BG269" s="268" t="s">
        <v>85</v>
      </c>
      <c r="BH269" s="268" t="s">
        <v>85</v>
      </c>
      <c r="BI269" s="268"/>
      <c r="BJ269" s="268"/>
      <c r="BK269" s="268"/>
      <c r="BL269" s="268"/>
    </row>
    <row r="270" spans="1:64" ht="13.5" hidden="1" thickBot="1">
      <c r="A270" s="124"/>
      <c r="B270" s="177"/>
      <c r="C270" s="235"/>
      <c r="D270" s="588"/>
      <c r="E270" s="588"/>
      <c r="F270" s="471"/>
      <c r="G270" s="471"/>
      <c r="H270" s="471"/>
      <c r="I270" s="471"/>
      <c r="J270" s="471"/>
      <c r="K270" s="471"/>
      <c r="L270" s="471"/>
      <c r="M270" s="471"/>
      <c r="N270" s="471"/>
      <c r="O270" s="471"/>
      <c r="P270" s="471"/>
      <c r="Q270" s="471"/>
      <c r="R270" s="471"/>
      <c r="S270" s="471"/>
      <c r="T270" s="471"/>
      <c r="U270" s="471"/>
      <c r="V270" s="471"/>
      <c r="W270" s="471"/>
      <c r="X270" s="471"/>
      <c r="Y270" s="471"/>
      <c r="Z270" s="471"/>
      <c r="AA270" s="471"/>
      <c r="AB270" s="471"/>
      <c r="AC270" s="471"/>
      <c r="AD270" s="471"/>
      <c r="AE270" s="472"/>
      <c r="AF270" s="472"/>
      <c r="AG270" s="472"/>
      <c r="AH270" s="472"/>
      <c r="AI270" s="472"/>
      <c r="AJ270" s="472"/>
      <c r="AK270" s="472"/>
      <c r="AL270" s="472"/>
      <c r="AM270" s="472"/>
      <c r="AN270" s="472"/>
      <c r="AO270" s="481"/>
      <c r="AP270" s="169"/>
      <c r="AQ270" s="84" t="s">
        <v>395</v>
      </c>
      <c r="AU270" s="459" t="str">
        <f t="shared" ca="1" si="49"/>
        <v>L</v>
      </c>
      <c r="AV270" s="459">
        <f t="shared" si="50"/>
        <v>264</v>
      </c>
      <c r="AW270" s="259" t="str">
        <f t="shared" ca="1" si="47"/>
        <v>L264</v>
      </c>
      <c r="AX270" s="259">
        <f t="shared" si="44"/>
        <v>8</v>
      </c>
      <c r="AY270" s="259" t="str">
        <f t="shared" ca="1" si="45"/>
        <v>9. Ownership - Operating Costs</v>
      </c>
      <c r="AZ270" s="268" t="s">
        <v>1270</v>
      </c>
      <c r="BA270" s="259" t="s">
        <v>1289</v>
      </c>
      <c r="BB270" s="259">
        <f>$L$8</f>
        <v>2026</v>
      </c>
      <c r="BC270" s="259" t="str">
        <f t="shared" ca="1" si="48"/>
        <v>8_L264_OM_general_2026</v>
      </c>
      <c r="BD270" s="259" t="s">
        <v>540</v>
      </c>
      <c r="BE270" s="259"/>
      <c r="BF270" s="268" t="str">
        <f t="shared" si="46"/>
        <v>&gt;=0</v>
      </c>
      <c r="BG270" s="268" t="s">
        <v>85</v>
      </c>
      <c r="BH270" s="268" t="s">
        <v>85</v>
      </c>
      <c r="BI270" s="268"/>
      <c r="BJ270" s="268"/>
      <c r="BK270" s="268"/>
      <c r="BL270" s="268"/>
    </row>
    <row r="271" spans="1:64" ht="13.5" hidden="1" thickBot="1">
      <c r="A271" s="124"/>
      <c r="B271" s="177"/>
      <c r="C271" s="235"/>
      <c r="D271" s="588"/>
      <c r="E271" s="588"/>
      <c r="F271" s="471"/>
      <c r="G271" s="471"/>
      <c r="H271" s="471"/>
      <c r="I271" s="471"/>
      <c r="J271" s="471"/>
      <c r="K271" s="471"/>
      <c r="L271" s="471"/>
      <c r="M271" s="471"/>
      <c r="N271" s="471"/>
      <c r="O271" s="471"/>
      <c r="P271" s="471"/>
      <c r="Q271" s="471"/>
      <c r="R271" s="471"/>
      <c r="S271" s="471"/>
      <c r="T271" s="471"/>
      <c r="U271" s="471"/>
      <c r="V271" s="471"/>
      <c r="W271" s="471"/>
      <c r="X271" s="471"/>
      <c r="Y271" s="471"/>
      <c r="Z271" s="471"/>
      <c r="AA271" s="471"/>
      <c r="AB271" s="471"/>
      <c r="AC271" s="471"/>
      <c r="AD271" s="471"/>
      <c r="AE271" s="472"/>
      <c r="AF271" s="472"/>
      <c r="AG271" s="472"/>
      <c r="AH271" s="472"/>
      <c r="AI271" s="472"/>
      <c r="AJ271" s="472"/>
      <c r="AK271" s="472"/>
      <c r="AL271" s="472"/>
      <c r="AM271" s="472"/>
      <c r="AN271" s="472"/>
      <c r="AO271" s="481"/>
      <c r="AP271" s="169"/>
      <c r="AQ271" s="84" t="s">
        <v>395</v>
      </c>
      <c r="AU271" s="459" t="str">
        <f t="shared" ca="1" si="49"/>
        <v>M</v>
      </c>
      <c r="AV271" s="459">
        <f t="shared" si="50"/>
        <v>264</v>
      </c>
      <c r="AW271" s="259" t="str">
        <f t="shared" ca="1" si="47"/>
        <v>M264</v>
      </c>
      <c r="AX271" s="259">
        <f t="shared" si="44"/>
        <v>8</v>
      </c>
      <c r="AY271" s="259" t="str">
        <f t="shared" ca="1" si="45"/>
        <v>9. Ownership - Operating Costs</v>
      </c>
      <c r="AZ271" s="268" t="s">
        <v>1270</v>
      </c>
      <c r="BA271" s="259" t="s">
        <v>1289</v>
      </c>
      <c r="BB271" s="259">
        <f>$M$8</f>
        <v>2027</v>
      </c>
      <c r="BC271" s="259" t="str">
        <f t="shared" ca="1" si="48"/>
        <v>8_M264_OM_general_2027</v>
      </c>
      <c r="BD271" s="259" t="s">
        <v>540</v>
      </c>
      <c r="BE271" s="259"/>
      <c r="BF271" s="268" t="str">
        <f t="shared" si="46"/>
        <v>&gt;=0</v>
      </c>
      <c r="BG271" s="268" t="s">
        <v>85</v>
      </c>
      <c r="BH271" s="268" t="s">
        <v>85</v>
      </c>
      <c r="BI271" s="268"/>
      <c r="BJ271" s="268"/>
      <c r="BK271" s="268"/>
      <c r="BL271" s="268"/>
    </row>
    <row r="272" spans="1:64" ht="13.5" hidden="1" thickBot="1">
      <c r="A272" s="124"/>
      <c r="B272" s="177"/>
      <c r="C272" s="235"/>
      <c r="D272" s="588"/>
      <c r="E272" s="588"/>
      <c r="F272" s="471"/>
      <c r="G272" s="471"/>
      <c r="H272" s="471"/>
      <c r="I272" s="471"/>
      <c r="J272" s="471"/>
      <c r="K272" s="471"/>
      <c r="L272" s="471"/>
      <c r="M272" s="471"/>
      <c r="N272" s="471"/>
      <c r="O272" s="471"/>
      <c r="P272" s="471"/>
      <c r="Q272" s="471"/>
      <c r="R272" s="471"/>
      <c r="S272" s="471"/>
      <c r="T272" s="471"/>
      <c r="U272" s="471"/>
      <c r="V272" s="471"/>
      <c r="W272" s="471"/>
      <c r="X272" s="471"/>
      <c r="Y272" s="471"/>
      <c r="Z272" s="471"/>
      <c r="AA272" s="471"/>
      <c r="AB272" s="471"/>
      <c r="AC272" s="471"/>
      <c r="AD272" s="471"/>
      <c r="AE272" s="472"/>
      <c r="AF272" s="472"/>
      <c r="AG272" s="472"/>
      <c r="AH272" s="472"/>
      <c r="AI272" s="472"/>
      <c r="AJ272" s="472"/>
      <c r="AK272" s="472"/>
      <c r="AL272" s="472"/>
      <c r="AM272" s="472"/>
      <c r="AN272" s="472"/>
      <c r="AO272" s="481"/>
      <c r="AP272" s="169"/>
      <c r="AQ272" s="84" t="s">
        <v>395</v>
      </c>
      <c r="AU272" s="459" t="str">
        <f t="shared" ca="1" si="49"/>
        <v>N</v>
      </c>
      <c r="AV272" s="459">
        <f t="shared" si="50"/>
        <v>264</v>
      </c>
      <c r="AW272" s="259" t="str">
        <f t="shared" ca="1" si="47"/>
        <v>N264</v>
      </c>
      <c r="AX272" s="259">
        <f t="shared" si="44"/>
        <v>8</v>
      </c>
      <c r="AY272" s="259" t="str">
        <f t="shared" ca="1" si="45"/>
        <v>9. Ownership - Operating Costs</v>
      </c>
      <c r="AZ272" s="268" t="s">
        <v>1270</v>
      </c>
      <c r="BA272" s="259" t="s">
        <v>1289</v>
      </c>
      <c r="BB272" s="259">
        <f>$N$8</f>
        <v>2028</v>
      </c>
      <c r="BC272" s="259" t="str">
        <f t="shared" ca="1" si="48"/>
        <v>8_N264_OM_general_2028</v>
      </c>
      <c r="BD272" s="259" t="s">
        <v>540</v>
      </c>
      <c r="BE272" s="259"/>
      <c r="BF272" s="268" t="str">
        <f t="shared" si="46"/>
        <v>&gt;=0</v>
      </c>
      <c r="BG272" s="268" t="s">
        <v>85</v>
      </c>
      <c r="BH272" s="268" t="s">
        <v>85</v>
      </c>
      <c r="BI272" s="268"/>
      <c r="BJ272" s="268"/>
      <c r="BK272" s="268"/>
      <c r="BL272" s="268"/>
    </row>
    <row r="273" spans="1:64" ht="13.5" hidden="1" thickBot="1">
      <c r="A273" s="124"/>
      <c r="B273" s="177"/>
      <c r="C273" s="235"/>
      <c r="D273" s="588"/>
      <c r="E273" s="588"/>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2"/>
      <c r="AF273" s="472"/>
      <c r="AG273" s="472"/>
      <c r="AH273" s="472"/>
      <c r="AI273" s="472"/>
      <c r="AJ273" s="472"/>
      <c r="AK273" s="472"/>
      <c r="AL273" s="472"/>
      <c r="AM273" s="472"/>
      <c r="AN273" s="472"/>
      <c r="AO273" s="481"/>
      <c r="AP273" s="169"/>
      <c r="AQ273" s="84" t="s">
        <v>395</v>
      </c>
      <c r="AU273" s="459" t="str">
        <f t="shared" ca="1" si="49"/>
        <v>O</v>
      </c>
      <c r="AV273" s="459">
        <f t="shared" si="50"/>
        <v>264</v>
      </c>
      <c r="AW273" s="259" t="str">
        <f t="shared" ca="1" si="47"/>
        <v>O264</v>
      </c>
      <c r="AX273" s="259">
        <f t="shared" si="44"/>
        <v>8</v>
      </c>
      <c r="AY273" s="259" t="str">
        <f t="shared" ca="1" si="45"/>
        <v>9. Ownership - Operating Costs</v>
      </c>
      <c r="AZ273" s="268" t="s">
        <v>1270</v>
      </c>
      <c r="BA273" s="259" t="s">
        <v>1289</v>
      </c>
      <c r="BB273" s="259">
        <f>$O$8</f>
        <v>2029</v>
      </c>
      <c r="BC273" s="259" t="str">
        <f t="shared" ca="1" si="48"/>
        <v>8_O264_OM_general_2029</v>
      </c>
      <c r="BD273" s="259" t="s">
        <v>540</v>
      </c>
      <c r="BE273" s="259"/>
      <c r="BF273" s="268" t="str">
        <f t="shared" si="46"/>
        <v>&gt;=0</v>
      </c>
      <c r="BG273" s="268" t="s">
        <v>85</v>
      </c>
      <c r="BH273" s="268" t="s">
        <v>85</v>
      </c>
      <c r="BI273" s="268"/>
      <c r="BJ273" s="268"/>
      <c r="BK273" s="268"/>
      <c r="BL273" s="268"/>
    </row>
    <row r="274" spans="1:64" ht="13.5" hidden="1" thickBot="1">
      <c r="A274" s="124"/>
      <c r="B274" s="177"/>
      <c r="C274" s="235"/>
      <c r="D274" s="588"/>
      <c r="E274" s="588"/>
      <c r="F274" s="471"/>
      <c r="G274" s="471"/>
      <c r="H274" s="471"/>
      <c r="I274" s="471"/>
      <c r="J274" s="471"/>
      <c r="K274" s="471"/>
      <c r="L274" s="471"/>
      <c r="M274" s="471"/>
      <c r="N274" s="471"/>
      <c r="O274" s="471"/>
      <c r="P274" s="471"/>
      <c r="Q274" s="471"/>
      <c r="R274" s="471"/>
      <c r="S274" s="471"/>
      <c r="T274" s="471"/>
      <c r="U274" s="471"/>
      <c r="V274" s="471"/>
      <c r="W274" s="471"/>
      <c r="X274" s="471"/>
      <c r="Y274" s="471"/>
      <c r="Z274" s="471"/>
      <c r="AA274" s="471"/>
      <c r="AB274" s="471"/>
      <c r="AC274" s="471"/>
      <c r="AD274" s="471"/>
      <c r="AE274" s="472"/>
      <c r="AF274" s="472"/>
      <c r="AG274" s="472"/>
      <c r="AH274" s="472"/>
      <c r="AI274" s="472"/>
      <c r="AJ274" s="472"/>
      <c r="AK274" s="472"/>
      <c r="AL274" s="472"/>
      <c r="AM274" s="472"/>
      <c r="AN274" s="472"/>
      <c r="AO274" s="481"/>
      <c r="AP274" s="169"/>
      <c r="AQ274" s="84" t="s">
        <v>395</v>
      </c>
      <c r="AU274" s="459" t="str">
        <f t="shared" ca="1" si="49"/>
        <v>P</v>
      </c>
      <c r="AV274" s="459">
        <f t="shared" si="50"/>
        <v>264</v>
      </c>
      <c r="AW274" s="259" t="str">
        <f t="shared" ca="1" si="47"/>
        <v>P264</v>
      </c>
      <c r="AX274" s="259">
        <f t="shared" si="44"/>
        <v>8</v>
      </c>
      <c r="AY274" s="259" t="str">
        <f t="shared" ca="1" si="45"/>
        <v>9. Ownership - Operating Costs</v>
      </c>
      <c r="AZ274" s="268" t="s">
        <v>1270</v>
      </c>
      <c r="BA274" s="259" t="s">
        <v>1289</v>
      </c>
      <c r="BB274" s="259">
        <f>$P$8</f>
        <v>2030</v>
      </c>
      <c r="BC274" s="259" t="str">
        <f t="shared" ca="1" si="48"/>
        <v>8_P264_OM_general_2030</v>
      </c>
      <c r="BD274" s="259" t="s">
        <v>540</v>
      </c>
      <c r="BE274" s="259"/>
      <c r="BF274" s="268" t="str">
        <f t="shared" si="46"/>
        <v>&gt;=0</v>
      </c>
      <c r="BG274" s="268" t="s">
        <v>85</v>
      </c>
      <c r="BH274" s="268" t="s">
        <v>85</v>
      </c>
      <c r="BI274" s="268"/>
      <c r="BJ274" s="268"/>
      <c r="BK274" s="268"/>
      <c r="BL274" s="268"/>
    </row>
    <row r="275" spans="1:64" ht="13.5" hidden="1" thickBot="1">
      <c r="A275" s="124"/>
      <c r="B275" s="177"/>
      <c r="C275" s="235"/>
      <c r="D275" s="588"/>
      <c r="E275" s="588"/>
      <c r="F275" s="471"/>
      <c r="G275" s="471"/>
      <c r="H275" s="471"/>
      <c r="I275" s="471"/>
      <c r="J275" s="471"/>
      <c r="K275" s="471"/>
      <c r="L275" s="471"/>
      <c r="M275" s="471"/>
      <c r="N275" s="471"/>
      <c r="O275" s="471"/>
      <c r="P275" s="471"/>
      <c r="Q275" s="471"/>
      <c r="R275" s="471"/>
      <c r="S275" s="471"/>
      <c r="T275" s="471"/>
      <c r="U275" s="471"/>
      <c r="V275" s="471"/>
      <c r="W275" s="471"/>
      <c r="X275" s="471"/>
      <c r="Y275" s="471"/>
      <c r="Z275" s="471"/>
      <c r="AA275" s="471"/>
      <c r="AB275" s="471"/>
      <c r="AC275" s="471"/>
      <c r="AD275" s="471"/>
      <c r="AE275" s="472"/>
      <c r="AF275" s="472"/>
      <c r="AG275" s="472"/>
      <c r="AH275" s="472"/>
      <c r="AI275" s="472"/>
      <c r="AJ275" s="472"/>
      <c r="AK275" s="472"/>
      <c r="AL275" s="472"/>
      <c r="AM275" s="472"/>
      <c r="AN275" s="472"/>
      <c r="AO275" s="481"/>
      <c r="AP275" s="169"/>
      <c r="AQ275" s="84" t="s">
        <v>395</v>
      </c>
      <c r="AU275" s="459" t="str">
        <f t="shared" ca="1" si="49"/>
        <v>Q</v>
      </c>
      <c r="AV275" s="459">
        <f t="shared" si="50"/>
        <v>264</v>
      </c>
      <c r="AW275" s="259" t="str">
        <f t="shared" ca="1" si="47"/>
        <v>Q264</v>
      </c>
      <c r="AX275" s="259">
        <f t="shared" si="44"/>
        <v>8</v>
      </c>
      <c r="AY275" s="259" t="str">
        <f t="shared" ca="1" si="45"/>
        <v>9. Ownership - Operating Costs</v>
      </c>
      <c r="AZ275" s="268" t="s">
        <v>1270</v>
      </c>
      <c r="BA275" s="259" t="s">
        <v>1289</v>
      </c>
      <c r="BB275" s="259">
        <f>$Q$8</f>
        <v>2031</v>
      </c>
      <c r="BC275" s="259" t="str">
        <f t="shared" ca="1" si="48"/>
        <v>8_Q264_OM_general_2031</v>
      </c>
      <c r="BD275" s="259" t="s">
        <v>540</v>
      </c>
      <c r="BE275" s="259"/>
      <c r="BF275" s="268" t="str">
        <f t="shared" si="46"/>
        <v>&gt;=0</v>
      </c>
      <c r="BG275" s="268" t="s">
        <v>85</v>
      </c>
      <c r="BH275" s="268" t="s">
        <v>85</v>
      </c>
      <c r="BI275" s="268"/>
      <c r="BJ275" s="268"/>
      <c r="BK275" s="268"/>
      <c r="BL275" s="268"/>
    </row>
    <row r="276" spans="1:64" ht="13.5" hidden="1" thickBot="1">
      <c r="A276" s="124"/>
      <c r="B276" s="177"/>
      <c r="C276" s="235"/>
      <c r="D276" s="588"/>
      <c r="E276" s="588"/>
      <c r="F276" s="471"/>
      <c r="G276" s="471"/>
      <c r="H276" s="471"/>
      <c r="I276" s="471"/>
      <c r="J276" s="471"/>
      <c r="K276" s="471"/>
      <c r="L276" s="471"/>
      <c r="M276" s="471"/>
      <c r="N276" s="471"/>
      <c r="O276" s="471"/>
      <c r="P276" s="471"/>
      <c r="Q276" s="471"/>
      <c r="R276" s="471"/>
      <c r="S276" s="471"/>
      <c r="T276" s="471"/>
      <c r="U276" s="471"/>
      <c r="V276" s="471"/>
      <c r="W276" s="471"/>
      <c r="X276" s="471"/>
      <c r="Y276" s="471"/>
      <c r="Z276" s="471"/>
      <c r="AA276" s="471"/>
      <c r="AB276" s="471"/>
      <c r="AC276" s="471"/>
      <c r="AD276" s="471"/>
      <c r="AE276" s="472"/>
      <c r="AF276" s="472"/>
      <c r="AG276" s="472"/>
      <c r="AH276" s="472"/>
      <c r="AI276" s="472"/>
      <c r="AJ276" s="472"/>
      <c r="AK276" s="472"/>
      <c r="AL276" s="472"/>
      <c r="AM276" s="472"/>
      <c r="AN276" s="472"/>
      <c r="AO276" s="481"/>
      <c r="AP276" s="169"/>
      <c r="AQ276" s="84" t="s">
        <v>395</v>
      </c>
      <c r="AU276" s="459" t="str">
        <f t="shared" ca="1" si="49"/>
        <v>R</v>
      </c>
      <c r="AV276" s="459">
        <f t="shared" si="50"/>
        <v>264</v>
      </c>
      <c r="AW276" s="259" t="str">
        <f t="shared" ca="1" si="47"/>
        <v>R264</v>
      </c>
      <c r="AX276" s="259">
        <f t="shared" si="44"/>
        <v>8</v>
      </c>
      <c r="AY276" s="259" t="str">
        <f t="shared" ca="1" si="45"/>
        <v>9. Ownership - Operating Costs</v>
      </c>
      <c r="AZ276" s="268" t="s">
        <v>1270</v>
      </c>
      <c r="BA276" s="259" t="s">
        <v>1289</v>
      </c>
      <c r="BB276" s="259">
        <f>$R$8</f>
        <v>2032</v>
      </c>
      <c r="BC276" s="259" t="str">
        <f t="shared" ca="1" si="48"/>
        <v>8_R264_OM_general_2032</v>
      </c>
      <c r="BD276" s="259" t="s">
        <v>540</v>
      </c>
      <c r="BE276" s="259"/>
      <c r="BF276" s="268" t="str">
        <f t="shared" si="46"/>
        <v>&gt;=0</v>
      </c>
      <c r="BG276" s="268" t="s">
        <v>85</v>
      </c>
      <c r="BH276" s="268" t="s">
        <v>85</v>
      </c>
      <c r="BI276" s="268"/>
      <c r="BJ276" s="268"/>
      <c r="BK276" s="268"/>
      <c r="BL276" s="268"/>
    </row>
    <row r="277" spans="1:64" ht="13.5" hidden="1" thickBot="1">
      <c r="A277" s="124"/>
      <c r="B277" s="177"/>
      <c r="C277" s="235"/>
      <c r="D277" s="588"/>
      <c r="E277" s="588"/>
      <c r="F277" s="471"/>
      <c r="G277" s="471"/>
      <c r="H277" s="471"/>
      <c r="I277" s="471"/>
      <c r="J277" s="471"/>
      <c r="K277" s="471"/>
      <c r="L277" s="471"/>
      <c r="M277" s="471"/>
      <c r="N277" s="471"/>
      <c r="O277" s="471"/>
      <c r="P277" s="471"/>
      <c r="Q277" s="471"/>
      <c r="R277" s="471"/>
      <c r="S277" s="471"/>
      <c r="T277" s="471"/>
      <c r="U277" s="471"/>
      <c r="V277" s="471"/>
      <c r="W277" s="471"/>
      <c r="X277" s="471"/>
      <c r="Y277" s="471"/>
      <c r="Z277" s="471"/>
      <c r="AA277" s="471"/>
      <c r="AB277" s="471"/>
      <c r="AC277" s="471"/>
      <c r="AD277" s="471"/>
      <c r="AE277" s="472"/>
      <c r="AF277" s="472"/>
      <c r="AG277" s="472"/>
      <c r="AH277" s="472"/>
      <c r="AI277" s="472"/>
      <c r="AJ277" s="472"/>
      <c r="AK277" s="472"/>
      <c r="AL277" s="472"/>
      <c r="AM277" s="472"/>
      <c r="AN277" s="472"/>
      <c r="AO277" s="481"/>
      <c r="AP277" s="169"/>
      <c r="AQ277" s="84" t="s">
        <v>395</v>
      </c>
      <c r="AU277" s="459" t="str">
        <f t="shared" ca="1" si="49"/>
        <v>S</v>
      </c>
      <c r="AV277" s="459">
        <f t="shared" si="50"/>
        <v>264</v>
      </c>
      <c r="AW277" s="259" t="str">
        <f t="shared" ca="1" si="47"/>
        <v>S264</v>
      </c>
      <c r="AX277" s="259">
        <f t="shared" si="44"/>
        <v>8</v>
      </c>
      <c r="AY277" s="259" t="str">
        <f t="shared" ca="1" si="45"/>
        <v>9. Ownership - Operating Costs</v>
      </c>
      <c r="AZ277" s="268" t="s">
        <v>1270</v>
      </c>
      <c r="BA277" s="259" t="s">
        <v>1289</v>
      </c>
      <c r="BB277" s="259">
        <f>$S$8</f>
        <v>2033</v>
      </c>
      <c r="BC277" s="259" t="str">
        <f t="shared" ca="1" si="48"/>
        <v>8_S264_OM_general_2033</v>
      </c>
      <c r="BD277" s="259" t="s">
        <v>540</v>
      </c>
      <c r="BE277" s="259"/>
      <c r="BF277" s="268" t="str">
        <f t="shared" si="46"/>
        <v>&gt;=0</v>
      </c>
      <c r="BG277" s="268" t="s">
        <v>85</v>
      </c>
      <c r="BH277" s="268" t="s">
        <v>85</v>
      </c>
      <c r="BI277" s="268"/>
      <c r="BJ277" s="268"/>
      <c r="BK277" s="268"/>
      <c r="BL277" s="268"/>
    </row>
    <row r="278" spans="1:64" ht="13.5" hidden="1" thickBot="1">
      <c r="A278" s="124"/>
      <c r="B278" s="177"/>
      <c r="C278" s="235"/>
      <c r="D278" s="588"/>
      <c r="E278" s="588"/>
      <c r="F278" s="471"/>
      <c r="G278" s="471"/>
      <c r="H278" s="471"/>
      <c r="I278" s="471"/>
      <c r="J278" s="471"/>
      <c r="K278" s="471"/>
      <c r="L278" s="471"/>
      <c r="M278" s="471"/>
      <c r="N278" s="471"/>
      <c r="O278" s="471"/>
      <c r="P278" s="471"/>
      <c r="Q278" s="471"/>
      <c r="R278" s="471"/>
      <c r="S278" s="471"/>
      <c r="T278" s="471"/>
      <c r="U278" s="471"/>
      <c r="V278" s="471"/>
      <c r="W278" s="471"/>
      <c r="X278" s="471"/>
      <c r="Y278" s="471"/>
      <c r="Z278" s="471"/>
      <c r="AA278" s="471"/>
      <c r="AB278" s="471"/>
      <c r="AC278" s="471"/>
      <c r="AD278" s="471"/>
      <c r="AE278" s="472"/>
      <c r="AF278" s="472"/>
      <c r="AG278" s="472"/>
      <c r="AH278" s="472"/>
      <c r="AI278" s="472"/>
      <c r="AJ278" s="472"/>
      <c r="AK278" s="472"/>
      <c r="AL278" s="472"/>
      <c r="AM278" s="472"/>
      <c r="AN278" s="472"/>
      <c r="AO278" s="481"/>
      <c r="AP278" s="169"/>
      <c r="AQ278" s="84" t="s">
        <v>395</v>
      </c>
      <c r="AU278" s="459" t="str">
        <f t="shared" ca="1" si="49"/>
        <v>T</v>
      </c>
      <c r="AV278" s="459">
        <f t="shared" si="50"/>
        <v>264</v>
      </c>
      <c r="AW278" s="259" t="str">
        <f t="shared" ca="1" si="47"/>
        <v>T264</v>
      </c>
      <c r="AX278" s="259">
        <f t="shared" si="44"/>
        <v>8</v>
      </c>
      <c r="AY278" s="259" t="str">
        <f t="shared" ca="1" si="45"/>
        <v>9. Ownership - Operating Costs</v>
      </c>
      <c r="AZ278" s="268" t="s">
        <v>1270</v>
      </c>
      <c r="BA278" s="259" t="s">
        <v>1289</v>
      </c>
      <c r="BB278" s="259">
        <f>$T$8</f>
        <v>2034</v>
      </c>
      <c r="BC278" s="259" t="str">
        <f t="shared" ca="1" si="48"/>
        <v>8_T264_OM_general_2034</v>
      </c>
      <c r="BD278" s="259" t="s">
        <v>540</v>
      </c>
      <c r="BE278" s="259"/>
      <c r="BF278" s="268" t="str">
        <f t="shared" si="46"/>
        <v>&gt;=0</v>
      </c>
      <c r="BG278" s="268" t="s">
        <v>85</v>
      </c>
      <c r="BH278" s="268" t="s">
        <v>85</v>
      </c>
      <c r="BI278" s="268"/>
      <c r="BJ278" s="268"/>
      <c r="BK278" s="268"/>
      <c r="BL278" s="268"/>
    </row>
    <row r="279" spans="1:64" ht="13.5" hidden="1" thickBot="1">
      <c r="A279" s="124"/>
      <c r="B279" s="177"/>
      <c r="C279" s="235"/>
      <c r="D279" s="588"/>
      <c r="E279" s="588"/>
      <c r="F279" s="471"/>
      <c r="G279" s="471"/>
      <c r="H279" s="471"/>
      <c r="I279" s="471"/>
      <c r="J279" s="471"/>
      <c r="K279" s="471"/>
      <c r="L279" s="471"/>
      <c r="M279" s="471"/>
      <c r="N279" s="471"/>
      <c r="O279" s="471"/>
      <c r="P279" s="471"/>
      <c r="Q279" s="471"/>
      <c r="R279" s="471"/>
      <c r="S279" s="471"/>
      <c r="T279" s="471"/>
      <c r="U279" s="471"/>
      <c r="V279" s="471"/>
      <c r="W279" s="471"/>
      <c r="X279" s="471"/>
      <c r="Y279" s="471"/>
      <c r="Z279" s="471"/>
      <c r="AA279" s="471"/>
      <c r="AB279" s="471"/>
      <c r="AC279" s="471"/>
      <c r="AD279" s="471"/>
      <c r="AE279" s="472"/>
      <c r="AF279" s="472"/>
      <c r="AG279" s="472"/>
      <c r="AH279" s="472"/>
      <c r="AI279" s="472"/>
      <c r="AJ279" s="472"/>
      <c r="AK279" s="472"/>
      <c r="AL279" s="472"/>
      <c r="AM279" s="472"/>
      <c r="AN279" s="472"/>
      <c r="AO279" s="481"/>
      <c r="AP279" s="169"/>
      <c r="AQ279" s="84" t="s">
        <v>395</v>
      </c>
      <c r="AU279" s="459" t="str">
        <f t="shared" ca="1" si="49"/>
        <v>U</v>
      </c>
      <c r="AV279" s="459">
        <f t="shared" si="50"/>
        <v>264</v>
      </c>
      <c r="AW279" s="259" t="str">
        <f t="shared" ca="1" si="47"/>
        <v>U264</v>
      </c>
      <c r="AX279" s="259">
        <f t="shared" si="44"/>
        <v>8</v>
      </c>
      <c r="AY279" s="259" t="str">
        <f t="shared" ca="1" si="45"/>
        <v>9. Ownership - Operating Costs</v>
      </c>
      <c r="AZ279" s="268" t="s">
        <v>1270</v>
      </c>
      <c r="BA279" s="259" t="s">
        <v>1289</v>
      </c>
      <c r="BB279" s="259">
        <f>$U$8</f>
        <v>2035</v>
      </c>
      <c r="BC279" s="259" t="str">
        <f t="shared" ca="1" si="48"/>
        <v>8_U264_OM_general_2035</v>
      </c>
      <c r="BD279" s="259" t="s">
        <v>540</v>
      </c>
      <c r="BE279" s="259"/>
      <c r="BF279" s="268" t="str">
        <f t="shared" si="46"/>
        <v>&gt;=0</v>
      </c>
      <c r="BG279" s="268" t="s">
        <v>85</v>
      </c>
      <c r="BH279" s="268" t="s">
        <v>85</v>
      </c>
      <c r="BI279" s="268"/>
      <c r="BJ279" s="268"/>
      <c r="BK279" s="268"/>
      <c r="BL279" s="268"/>
    </row>
    <row r="280" spans="1:64" ht="13.5" hidden="1" thickBot="1">
      <c r="A280" s="124"/>
      <c r="B280" s="177"/>
      <c r="C280" s="235"/>
      <c r="D280" s="588"/>
      <c r="E280" s="588"/>
      <c r="F280" s="471"/>
      <c r="G280" s="471"/>
      <c r="H280" s="471"/>
      <c r="I280" s="471"/>
      <c r="J280" s="471"/>
      <c r="K280" s="471"/>
      <c r="L280" s="471"/>
      <c r="M280" s="471"/>
      <c r="N280" s="471"/>
      <c r="O280" s="471"/>
      <c r="P280" s="471"/>
      <c r="Q280" s="471"/>
      <c r="R280" s="471"/>
      <c r="S280" s="471"/>
      <c r="T280" s="471"/>
      <c r="U280" s="471"/>
      <c r="V280" s="471"/>
      <c r="W280" s="471"/>
      <c r="X280" s="471"/>
      <c r="Y280" s="471"/>
      <c r="Z280" s="471"/>
      <c r="AA280" s="471"/>
      <c r="AB280" s="471"/>
      <c r="AC280" s="471"/>
      <c r="AD280" s="471"/>
      <c r="AE280" s="472"/>
      <c r="AF280" s="472"/>
      <c r="AG280" s="472"/>
      <c r="AH280" s="472"/>
      <c r="AI280" s="472"/>
      <c r="AJ280" s="472"/>
      <c r="AK280" s="472"/>
      <c r="AL280" s="472"/>
      <c r="AM280" s="472"/>
      <c r="AN280" s="472"/>
      <c r="AO280" s="481"/>
      <c r="AP280" s="169"/>
      <c r="AQ280" s="84" t="s">
        <v>395</v>
      </c>
      <c r="AU280" s="459" t="str">
        <f t="shared" ca="1" si="49"/>
        <v>V</v>
      </c>
      <c r="AV280" s="459">
        <f t="shared" si="50"/>
        <v>264</v>
      </c>
      <c r="AW280" s="259" t="str">
        <f t="shared" ca="1" si="47"/>
        <v>V264</v>
      </c>
      <c r="AX280" s="259">
        <f t="shared" si="44"/>
        <v>8</v>
      </c>
      <c r="AY280" s="259" t="str">
        <f t="shared" ca="1" si="45"/>
        <v>9. Ownership - Operating Costs</v>
      </c>
      <c r="AZ280" s="268" t="s">
        <v>1270</v>
      </c>
      <c r="BA280" s="259" t="s">
        <v>1289</v>
      </c>
      <c r="BB280" s="259">
        <f>$V$8</f>
        <v>2036</v>
      </c>
      <c r="BC280" s="259" t="str">
        <f t="shared" ca="1" si="48"/>
        <v>8_V264_OM_general_2036</v>
      </c>
      <c r="BD280" s="259" t="s">
        <v>540</v>
      </c>
      <c r="BE280" s="259"/>
      <c r="BF280" s="268" t="str">
        <f t="shared" si="46"/>
        <v>&gt;=0</v>
      </c>
      <c r="BG280" s="268" t="s">
        <v>85</v>
      </c>
      <c r="BH280" s="268" t="s">
        <v>85</v>
      </c>
      <c r="BI280" s="268"/>
      <c r="BJ280" s="268"/>
      <c r="BK280" s="268"/>
      <c r="BL280" s="268"/>
    </row>
    <row r="281" spans="1:64" ht="13.5" hidden="1" thickBot="1">
      <c r="A281" s="124"/>
      <c r="B281" s="177"/>
      <c r="C281" s="235"/>
      <c r="D281" s="588"/>
      <c r="E281" s="588"/>
      <c r="F281" s="471"/>
      <c r="G281" s="471"/>
      <c r="H281" s="471"/>
      <c r="I281" s="471"/>
      <c r="J281" s="471"/>
      <c r="K281" s="471"/>
      <c r="L281" s="471"/>
      <c r="M281" s="471"/>
      <c r="N281" s="471"/>
      <c r="O281" s="471"/>
      <c r="P281" s="471"/>
      <c r="Q281" s="471"/>
      <c r="R281" s="471"/>
      <c r="S281" s="471"/>
      <c r="T281" s="471"/>
      <c r="U281" s="471"/>
      <c r="V281" s="471"/>
      <c r="W281" s="471"/>
      <c r="X281" s="471"/>
      <c r="Y281" s="471"/>
      <c r="Z281" s="471"/>
      <c r="AA281" s="471"/>
      <c r="AB281" s="471"/>
      <c r="AC281" s="471"/>
      <c r="AD281" s="471"/>
      <c r="AE281" s="472"/>
      <c r="AF281" s="472"/>
      <c r="AG281" s="472"/>
      <c r="AH281" s="472"/>
      <c r="AI281" s="472"/>
      <c r="AJ281" s="472"/>
      <c r="AK281" s="472"/>
      <c r="AL281" s="472"/>
      <c r="AM281" s="472"/>
      <c r="AN281" s="472"/>
      <c r="AO281" s="481"/>
      <c r="AP281" s="169"/>
      <c r="AQ281" s="84" t="s">
        <v>395</v>
      </c>
      <c r="AU281" s="459" t="str">
        <f t="shared" ca="1" si="49"/>
        <v>W</v>
      </c>
      <c r="AV281" s="459">
        <f t="shared" si="50"/>
        <v>264</v>
      </c>
      <c r="AW281" s="259" t="str">
        <f t="shared" ca="1" si="47"/>
        <v>W264</v>
      </c>
      <c r="AX281" s="259">
        <f t="shared" si="44"/>
        <v>8</v>
      </c>
      <c r="AY281" s="259" t="str">
        <f t="shared" ca="1" si="45"/>
        <v>9. Ownership - Operating Costs</v>
      </c>
      <c r="AZ281" s="268" t="s">
        <v>1270</v>
      </c>
      <c r="BA281" s="259" t="s">
        <v>1289</v>
      </c>
      <c r="BB281" s="259">
        <f>$W$8</f>
        <v>2037</v>
      </c>
      <c r="BC281" s="259" t="str">
        <f t="shared" ca="1" si="48"/>
        <v>8_W264_OM_general_2037</v>
      </c>
      <c r="BD281" s="259" t="s">
        <v>540</v>
      </c>
      <c r="BE281" s="259"/>
      <c r="BF281" s="268" t="str">
        <f t="shared" si="46"/>
        <v>&gt;=0</v>
      </c>
      <c r="BG281" s="268" t="s">
        <v>85</v>
      </c>
      <c r="BH281" s="268" t="s">
        <v>85</v>
      </c>
      <c r="BI281" s="268"/>
      <c r="BJ281" s="268"/>
      <c r="BK281" s="268"/>
      <c r="BL281" s="268"/>
    </row>
    <row r="282" spans="1:64" ht="13.5" hidden="1" thickBot="1">
      <c r="A282" s="124"/>
      <c r="B282" s="177"/>
      <c r="C282" s="235"/>
      <c r="D282" s="588"/>
      <c r="E282" s="588"/>
      <c r="F282" s="471"/>
      <c r="G282" s="471"/>
      <c r="H282" s="471"/>
      <c r="I282" s="471"/>
      <c r="J282" s="471"/>
      <c r="K282" s="471"/>
      <c r="L282" s="471"/>
      <c r="M282" s="471"/>
      <c r="N282" s="471"/>
      <c r="O282" s="471"/>
      <c r="P282" s="471"/>
      <c r="Q282" s="471"/>
      <c r="R282" s="471"/>
      <c r="S282" s="471"/>
      <c r="T282" s="471"/>
      <c r="U282" s="471"/>
      <c r="V282" s="471"/>
      <c r="W282" s="471"/>
      <c r="X282" s="471"/>
      <c r="Y282" s="471"/>
      <c r="Z282" s="471"/>
      <c r="AA282" s="471"/>
      <c r="AB282" s="471"/>
      <c r="AC282" s="471"/>
      <c r="AD282" s="471"/>
      <c r="AE282" s="472"/>
      <c r="AF282" s="472"/>
      <c r="AG282" s="472"/>
      <c r="AH282" s="472"/>
      <c r="AI282" s="472"/>
      <c r="AJ282" s="472"/>
      <c r="AK282" s="472"/>
      <c r="AL282" s="472"/>
      <c r="AM282" s="472"/>
      <c r="AN282" s="472"/>
      <c r="AO282" s="481"/>
      <c r="AP282" s="169"/>
      <c r="AQ282" s="84" t="s">
        <v>395</v>
      </c>
      <c r="AU282" s="459" t="str">
        <f t="shared" ca="1" si="49"/>
        <v>X</v>
      </c>
      <c r="AV282" s="459">
        <f t="shared" si="50"/>
        <v>264</v>
      </c>
      <c r="AW282" s="259" t="str">
        <f t="shared" ca="1" si="47"/>
        <v>X264</v>
      </c>
      <c r="AX282" s="259">
        <f t="shared" si="44"/>
        <v>8</v>
      </c>
      <c r="AY282" s="259" t="str">
        <f t="shared" ca="1" si="45"/>
        <v>9. Ownership - Operating Costs</v>
      </c>
      <c r="AZ282" s="268" t="s">
        <v>1270</v>
      </c>
      <c r="BA282" s="259" t="s">
        <v>1289</v>
      </c>
      <c r="BB282" s="259">
        <f>$X$8</f>
        <v>2038</v>
      </c>
      <c r="BC282" s="259" t="str">
        <f t="shared" ca="1" si="48"/>
        <v>8_X264_OM_general_2038</v>
      </c>
      <c r="BD282" s="259" t="s">
        <v>540</v>
      </c>
      <c r="BE282" s="259"/>
      <c r="BF282" s="268" t="str">
        <f t="shared" si="46"/>
        <v>&gt;=0</v>
      </c>
      <c r="BG282" s="268" t="s">
        <v>85</v>
      </c>
      <c r="BH282" s="268" t="s">
        <v>85</v>
      </c>
      <c r="BI282" s="268"/>
      <c r="BJ282" s="268"/>
      <c r="BK282" s="268"/>
      <c r="BL282" s="268"/>
    </row>
    <row r="283" spans="1:64" ht="13.5" hidden="1" thickBot="1">
      <c r="A283" s="124"/>
      <c r="B283" s="177"/>
      <c r="C283" s="235"/>
      <c r="D283" s="588"/>
      <c r="E283" s="588"/>
      <c r="F283" s="471"/>
      <c r="G283" s="471"/>
      <c r="H283" s="471"/>
      <c r="I283" s="471"/>
      <c r="J283" s="471"/>
      <c r="K283" s="471"/>
      <c r="L283" s="471"/>
      <c r="M283" s="471"/>
      <c r="N283" s="471"/>
      <c r="O283" s="471"/>
      <c r="P283" s="471"/>
      <c r="Q283" s="471"/>
      <c r="R283" s="471"/>
      <c r="S283" s="471"/>
      <c r="T283" s="471"/>
      <c r="U283" s="471"/>
      <c r="V283" s="471"/>
      <c r="W283" s="471"/>
      <c r="X283" s="471"/>
      <c r="Y283" s="471"/>
      <c r="Z283" s="471"/>
      <c r="AA283" s="471"/>
      <c r="AB283" s="471"/>
      <c r="AC283" s="471"/>
      <c r="AD283" s="471"/>
      <c r="AE283" s="472"/>
      <c r="AF283" s="472"/>
      <c r="AG283" s="472"/>
      <c r="AH283" s="472"/>
      <c r="AI283" s="472"/>
      <c r="AJ283" s="472"/>
      <c r="AK283" s="472"/>
      <c r="AL283" s="472"/>
      <c r="AM283" s="472"/>
      <c r="AN283" s="472"/>
      <c r="AO283" s="481"/>
      <c r="AP283" s="169"/>
      <c r="AQ283" s="84" t="s">
        <v>395</v>
      </c>
      <c r="AU283" s="459" t="str">
        <f t="shared" ca="1" si="49"/>
        <v>Y</v>
      </c>
      <c r="AV283" s="459">
        <f t="shared" si="50"/>
        <v>264</v>
      </c>
      <c r="AW283" s="259" t="str">
        <f t="shared" ca="1" si="47"/>
        <v>Y264</v>
      </c>
      <c r="AX283" s="259">
        <f t="shared" si="44"/>
        <v>8</v>
      </c>
      <c r="AY283" s="259" t="str">
        <f t="shared" ca="1" si="45"/>
        <v>9. Ownership - Operating Costs</v>
      </c>
      <c r="AZ283" s="268" t="s">
        <v>1270</v>
      </c>
      <c r="BA283" s="259" t="s">
        <v>1289</v>
      </c>
      <c r="BB283" s="259">
        <f>$Y$8</f>
        <v>2039</v>
      </c>
      <c r="BC283" s="259" t="str">
        <f t="shared" ca="1" si="48"/>
        <v>8_Y264_OM_general_2039</v>
      </c>
      <c r="BD283" s="259" t="s">
        <v>540</v>
      </c>
      <c r="BE283" s="259"/>
      <c r="BF283" s="268" t="str">
        <f t="shared" si="46"/>
        <v>&gt;=0</v>
      </c>
      <c r="BG283" s="268" t="s">
        <v>85</v>
      </c>
      <c r="BH283" s="268" t="s">
        <v>85</v>
      </c>
      <c r="BI283" s="268"/>
      <c r="BJ283" s="268"/>
      <c r="BK283" s="268"/>
      <c r="BL283" s="268"/>
    </row>
    <row r="284" spans="1:64" ht="13.5" hidden="1" thickBot="1">
      <c r="A284" s="124"/>
      <c r="B284" s="177"/>
      <c r="C284" s="235"/>
      <c r="D284" s="588"/>
      <c r="E284" s="588"/>
      <c r="F284" s="471"/>
      <c r="G284" s="471"/>
      <c r="H284" s="471"/>
      <c r="I284" s="471"/>
      <c r="J284" s="471"/>
      <c r="K284" s="471"/>
      <c r="L284" s="471"/>
      <c r="M284" s="471"/>
      <c r="N284" s="471"/>
      <c r="O284" s="471"/>
      <c r="P284" s="471"/>
      <c r="Q284" s="471"/>
      <c r="R284" s="471"/>
      <c r="S284" s="471"/>
      <c r="T284" s="471"/>
      <c r="U284" s="471"/>
      <c r="V284" s="471"/>
      <c r="W284" s="471"/>
      <c r="X284" s="471"/>
      <c r="Y284" s="471"/>
      <c r="Z284" s="471"/>
      <c r="AA284" s="471"/>
      <c r="AB284" s="471"/>
      <c r="AC284" s="471"/>
      <c r="AD284" s="471"/>
      <c r="AE284" s="472"/>
      <c r="AF284" s="472"/>
      <c r="AG284" s="472"/>
      <c r="AH284" s="472"/>
      <c r="AI284" s="472"/>
      <c r="AJ284" s="472"/>
      <c r="AK284" s="472"/>
      <c r="AL284" s="472"/>
      <c r="AM284" s="472"/>
      <c r="AN284" s="472"/>
      <c r="AO284" s="481"/>
      <c r="AP284" s="169"/>
      <c r="AQ284" s="84" t="s">
        <v>395</v>
      </c>
      <c r="AU284" s="459" t="str">
        <f t="shared" ca="1" si="49"/>
        <v>Z</v>
      </c>
      <c r="AV284" s="459">
        <f t="shared" si="50"/>
        <v>264</v>
      </c>
      <c r="AW284" s="259" t="str">
        <f t="shared" ca="1" si="47"/>
        <v>Z264</v>
      </c>
      <c r="AX284" s="259">
        <f t="shared" si="44"/>
        <v>8</v>
      </c>
      <c r="AY284" s="259" t="str">
        <f t="shared" ca="1" si="45"/>
        <v>9. Ownership - Operating Costs</v>
      </c>
      <c r="AZ284" s="268" t="s">
        <v>1270</v>
      </c>
      <c r="BA284" s="259" t="s">
        <v>1289</v>
      </c>
      <c r="BB284" s="259">
        <f>$Z$8</f>
        <v>2040</v>
      </c>
      <c r="BC284" s="259" t="str">
        <f t="shared" ca="1" si="48"/>
        <v>8_Z264_OM_general_2040</v>
      </c>
      <c r="BD284" s="259" t="s">
        <v>540</v>
      </c>
      <c r="BE284" s="259"/>
      <c r="BF284" s="268" t="str">
        <f t="shared" si="46"/>
        <v>&gt;=0</v>
      </c>
      <c r="BG284" s="268" t="s">
        <v>85</v>
      </c>
      <c r="BH284" s="268" t="s">
        <v>85</v>
      </c>
      <c r="BI284" s="268"/>
      <c r="BJ284" s="268"/>
      <c r="BK284" s="268"/>
      <c r="BL284" s="268"/>
    </row>
    <row r="285" spans="1:64" ht="13.5" hidden="1" thickBot="1">
      <c r="A285" s="124"/>
      <c r="B285" s="177"/>
      <c r="C285" s="235"/>
      <c r="D285" s="588"/>
      <c r="E285" s="588"/>
      <c r="F285" s="471"/>
      <c r="G285" s="471"/>
      <c r="H285" s="471"/>
      <c r="I285" s="471"/>
      <c r="J285" s="471"/>
      <c r="K285" s="471"/>
      <c r="L285" s="471"/>
      <c r="M285" s="471"/>
      <c r="N285" s="471"/>
      <c r="O285" s="471"/>
      <c r="P285" s="471"/>
      <c r="Q285" s="471"/>
      <c r="R285" s="471"/>
      <c r="S285" s="471"/>
      <c r="T285" s="471"/>
      <c r="U285" s="471"/>
      <c r="V285" s="471"/>
      <c r="W285" s="471"/>
      <c r="X285" s="471"/>
      <c r="Y285" s="471"/>
      <c r="Z285" s="471"/>
      <c r="AA285" s="471"/>
      <c r="AB285" s="471"/>
      <c r="AC285" s="471"/>
      <c r="AD285" s="471"/>
      <c r="AE285" s="472"/>
      <c r="AF285" s="472"/>
      <c r="AG285" s="472"/>
      <c r="AH285" s="472"/>
      <c r="AI285" s="472"/>
      <c r="AJ285" s="472"/>
      <c r="AK285" s="472"/>
      <c r="AL285" s="472"/>
      <c r="AM285" s="472"/>
      <c r="AN285" s="472"/>
      <c r="AO285" s="481"/>
      <c r="AP285" s="169"/>
      <c r="AQ285" s="84" t="s">
        <v>395</v>
      </c>
      <c r="AU285" s="459" t="str">
        <f t="shared" ca="1" si="49"/>
        <v>AA</v>
      </c>
      <c r="AV285" s="459">
        <f t="shared" si="50"/>
        <v>264</v>
      </c>
      <c r="AW285" s="259" t="str">
        <f t="shared" ca="1" si="47"/>
        <v>AA264</v>
      </c>
      <c r="AX285" s="259">
        <f t="shared" si="44"/>
        <v>8</v>
      </c>
      <c r="AY285" s="259" t="str">
        <f t="shared" ca="1" si="45"/>
        <v>9. Ownership - Operating Costs</v>
      </c>
      <c r="AZ285" s="268" t="s">
        <v>1270</v>
      </c>
      <c r="BA285" s="259" t="s">
        <v>1289</v>
      </c>
      <c r="BB285" s="259">
        <f>$AA$8</f>
        <v>2041</v>
      </c>
      <c r="BC285" s="259" t="str">
        <f t="shared" ca="1" si="48"/>
        <v>8_AA264_OM_general_2041</v>
      </c>
      <c r="BD285" s="259" t="s">
        <v>540</v>
      </c>
      <c r="BE285" s="259"/>
      <c r="BF285" s="268" t="str">
        <f t="shared" si="46"/>
        <v>&gt;=0</v>
      </c>
      <c r="BG285" s="268" t="s">
        <v>85</v>
      </c>
      <c r="BH285" s="268" t="s">
        <v>85</v>
      </c>
      <c r="BI285" s="268"/>
      <c r="BJ285" s="268"/>
      <c r="BK285" s="268"/>
      <c r="BL285" s="268"/>
    </row>
    <row r="286" spans="1:64" ht="13.5" hidden="1" thickBot="1">
      <c r="A286" s="124"/>
      <c r="B286" s="177"/>
      <c r="C286" s="235"/>
      <c r="D286" s="588"/>
      <c r="E286" s="588"/>
      <c r="F286" s="471"/>
      <c r="G286" s="471"/>
      <c r="H286" s="471"/>
      <c r="I286" s="471"/>
      <c r="J286" s="471"/>
      <c r="K286" s="471"/>
      <c r="L286" s="471"/>
      <c r="M286" s="471"/>
      <c r="N286" s="471"/>
      <c r="O286" s="471"/>
      <c r="P286" s="471"/>
      <c r="Q286" s="471"/>
      <c r="R286" s="471"/>
      <c r="S286" s="471"/>
      <c r="T286" s="471"/>
      <c r="U286" s="471"/>
      <c r="V286" s="471"/>
      <c r="W286" s="471"/>
      <c r="X286" s="471"/>
      <c r="Y286" s="471"/>
      <c r="Z286" s="471"/>
      <c r="AA286" s="471"/>
      <c r="AB286" s="471"/>
      <c r="AC286" s="471"/>
      <c r="AD286" s="471"/>
      <c r="AE286" s="472"/>
      <c r="AF286" s="472"/>
      <c r="AG286" s="472"/>
      <c r="AH286" s="472"/>
      <c r="AI286" s="472"/>
      <c r="AJ286" s="472"/>
      <c r="AK286" s="472"/>
      <c r="AL286" s="472"/>
      <c r="AM286" s="472"/>
      <c r="AN286" s="472"/>
      <c r="AO286" s="481"/>
      <c r="AP286" s="169"/>
      <c r="AQ286" s="84" t="s">
        <v>395</v>
      </c>
      <c r="AU286" s="459" t="str">
        <f t="shared" ca="1" si="49"/>
        <v>AB</v>
      </c>
      <c r="AV286" s="459">
        <f t="shared" si="50"/>
        <v>264</v>
      </c>
      <c r="AW286" s="259" t="str">
        <f t="shared" ca="1" si="47"/>
        <v>AB264</v>
      </c>
      <c r="AX286" s="259">
        <f t="shared" si="44"/>
        <v>8</v>
      </c>
      <c r="AY286" s="259" t="str">
        <f t="shared" ca="1" si="45"/>
        <v>9. Ownership - Operating Costs</v>
      </c>
      <c r="AZ286" s="268" t="s">
        <v>1270</v>
      </c>
      <c r="BA286" s="259" t="s">
        <v>1289</v>
      </c>
      <c r="BB286" s="259">
        <f>$AB$8</f>
        <v>2042</v>
      </c>
      <c r="BC286" s="259" t="str">
        <f t="shared" ca="1" si="48"/>
        <v>8_AB264_OM_general_2042</v>
      </c>
      <c r="BD286" s="259" t="s">
        <v>540</v>
      </c>
      <c r="BE286" s="259"/>
      <c r="BF286" s="268" t="str">
        <f t="shared" si="46"/>
        <v>&gt;=0</v>
      </c>
      <c r="BG286" s="268" t="s">
        <v>85</v>
      </c>
      <c r="BH286" s="268" t="s">
        <v>85</v>
      </c>
      <c r="BI286" s="268"/>
      <c r="BJ286" s="268"/>
      <c r="BK286" s="268"/>
      <c r="BL286" s="268"/>
    </row>
    <row r="287" spans="1:64" ht="13.5" hidden="1" thickBot="1">
      <c r="A287" s="124"/>
      <c r="B287" s="177"/>
      <c r="C287" s="235"/>
      <c r="D287" s="588"/>
      <c r="E287" s="588"/>
      <c r="F287" s="471"/>
      <c r="G287" s="471"/>
      <c r="H287" s="471"/>
      <c r="I287" s="471"/>
      <c r="J287" s="471"/>
      <c r="K287" s="471"/>
      <c r="L287" s="471"/>
      <c r="M287" s="471"/>
      <c r="N287" s="471"/>
      <c r="O287" s="471"/>
      <c r="P287" s="471"/>
      <c r="Q287" s="471"/>
      <c r="R287" s="471"/>
      <c r="S287" s="471"/>
      <c r="T287" s="471"/>
      <c r="U287" s="471"/>
      <c r="V287" s="471"/>
      <c r="W287" s="471"/>
      <c r="X287" s="471"/>
      <c r="Y287" s="471"/>
      <c r="Z287" s="471"/>
      <c r="AA287" s="471"/>
      <c r="AB287" s="471"/>
      <c r="AC287" s="471"/>
      <c r="AD287" s="471"/>
      <c r="AE287" s="472"/>
      <c r="AF287" s="472"/>
      <c r="AG287" s="472"/>
      <c r="AH287" s="472"/>
      <c r="AI287" s="472"/>
      <c r="AJ287" s="472"/>
      <c r="AK287" s="472"/>
      <c r="AL287" s="472"/>
      <c r="AM287" s="472"/>
      <c r="AN287" s="472"/>
      <c r="AO287" s="481"/>
      <c r="AP287" s="169"/>
      <c r="AQ287" s="84" t="s">
        <v>395</v>
      </c>
      <c r="AU287" s="459" t="str">
        <f t="shared" ca="1" si="49"/>
        <v>AC</v>
      </c>
      <c r="AV287" s="459">
        <f t="shared" si="50"/>
        <v>264</v>
      </c>
      <c r="AW287" s="259" t="str">
        <f t="shared" ca="1" si="47"/>
        <v>AC264</v>
      </c>
      <c r="AX287" s="259">
        <f t="shared" si="44"/>
        <v>8</v>
      </c>
      <c r="AY287" s="259" t="str">
        <f t="shared" ca="1" si="45"/>
        <v>9. Ownership - Operating Costs</v>
      </c>
      <c r="AZ287" s="268" t="s">
        <v>1270</v>
      </c>
      <c r="BA287" s="259" t="s">
        <v>1289</v>
      </c>
      <c r="BB287" s="259">
        <f>$AC$8</f>
        <v>2043</v>
      </c>
      <c r="BC287" s="259" t="str">
        <f t="shared" ca="1" si="48"/>
        <v>8_AC264_OM_general_2043</v>
      </c>
      <c r="BD287" s="259" t="s">
        <v>540</v>
      </c>
      <c r="BE287" s="259"/>
      <c r="BF287" s="268" t="str">
        <f t="shared" si="46"/>
        <v>&gt;=0</v>
      </c>
      <c r="BG287" s="268" t="s">
        <v>85</v>
      </c>
      <c r="BH287" s="268" t="s">
        <v>85</v>
      </c>
      <c r="BI287" s="268"/>
      <c r="BJ287" s="268"/>
      <c r="BK287" s="268"/>
      <c r="BL287" s="268"/>
    </row>
    <row r="288" spans="1:64" ht="13.5" hidden="1" thickBot="1">
      <c r="A288" s="124"/>
      <c r="B288" s="177"/>
      <c r="C288" s="235"/>
      <c r="D288" s="588"/>
      <c r="E288" s="588"/>
      <c r="F288" s="471"/>
      <c r="G288" s="471"/>
      <c r="H288" s="471"/>
      <c r="I288" s="471"/>
      <c r="J288" s="471"/>
      <c r="K288" s="471"/>
      <c r="L288" s="471"/>
      <c r="M288" s="471"/>
      <c r="N288" s="471"/>
      <c r="O288" s="471"/>
      <c r="P288" s="471"/>
      <c r="Q288" s="471"/>
      <c r="R288" s="471"/>
      <c r="S288" s="471"/>
      <c r="T288" s="471"/>
      <c r="U288" s="471"/>
      <c r="V288" s="471"/>
      <c r="W288" s="471"/>
      <c r="X288" s="471"/>
      <c r="Y288" s="471"/>
      <c r="Z288" s="471"/>
      <c r="AA288" s="471"/>
      <c r="AB288" s="471"/>
      <c r="AC288" s="471"/>
      <c r="AD288" s="471"/>
      <c r="AE288" s="472"/>
      <c r="AF288" s="472"/>
      <c r="AG288" s="472"/>
      <c r="AH288" s="472"/>
      <c r="AI288" s="472"/>
      <c r="AJ288" s="472"/>
      <c r="AK288" s="472"/>
      <c r="AL288" s="472"/>
      <c r="AM288" s="472"/>
      <c r="AN288" s="472"/>
      <c r="AO288" s="481"/>
      <c r="AP288" s="169"/>
      <c r="AQ288" s="84" t="s">
        <v>395</v>
      </c>
      <c r="AU288" s="459" t="str">
        <f t="shared" ca="1" si="49"/>
        <v>AD</v>
      </c>
      <c r="AV288" s="459">
        <f t="shared" si="50"/>
        <v>264</v>
      </c>
      <c r="AW288" s="259" t="str">
        <f t="shared" ca="1" si="47"/>
        <v>AD264</v>
      </c>
      <c r="AX288" s="259">
        <f t="shared" si="44"/>
        <v>8</v>
      </c>
      <c r="AY288" s="259" t="str">
        <f t="shared" ca="1" si="45"/>
        <v>9. Ownership - Operating Costs</v>
      </c>
      <c r="AZ288" s="268" t="s">
        <v>1270</v>
      </c>
      <c r="BA288" s="259" t="s">
        <v>1289</v>
      </c>
      <c r="BB288" s="259">
        <f>$AD$8</f>
        <v>2044</v>
      </c>
      <c r="BC288" s="259" t="str">
        <f t="shared" ca="1" si="48"/>
        <v>8_AD264_OM_general_2044</v>
      </c>
      <c r="BD288" s="259" t="s">
        <v>540</v>
      </c>
      <c r="BE288" s="259"/>
      <c r="BF288" s="268" t="str">
        <f t="shared" si="46"/>
        <v>&gt;=0</v>
      </c>
      <c r="BG288" s="268" t="s">
        <v>85</v>
      </c>
      <c r="BH288" s="268" t="s">
        <v>85</v>
      </c>
      <c r="BI288" s="268"/>
      <c r="BJ288" s="268"/>
      <c r="BK288" s="268"/>
      <c r="BL288" s="268"/>
    </row>
    <row r="289" spans="1:64" ht="13.5" hidden="1" thickBot="1">
      <c r="A289" s="124"/>
      <c r="B289" s="177"/>
      <c r="C289" s="235"/>
      <c r="D289" s="588"/>
      <c r="E289" s="588"/>
      <c r="F289" s="471"/>
      <c r="G289" s="471"/>
      <c r="H289" s="471"/>
      <c r="I289" s="471"/>
      <c r="J289" s="471"/>
      <c r="K289" s="471"/>
      <c r="L289" s="471"/>
      <c r="M289" s="471"/>
      <c r="N289" s="471"/>
      <c r="O289" s="471"/>
      <c r="P289" s="471"/>
      <c r="Q289" s="471"/>
      <c r="R289" s="471"/>
      <c r="S289" s="471"/>
      <c r="T289" s="471"/>
      <c r="U289" s="471"/>
      <c r="V289" s="471"/>
      <c r="W289" s="471"/>
      <c r="X289" s="471"/>
      <c r="Y289" s="471"/>
      <c r="Z289" s="471"/>
      <c r="AA289" s="471"/>
      <c r="AB289" s="471"/>
      <c r="AC289" s="471"/>
      <c r="AD289" s="471"/>
      <c r="AE289" s="472"/>
      <c r="AF289" s="472"/>
      <c r="AG289" s="472"/>
      <c r="AH289" s="472"/>
      <c r="AI289" s="472"/>
      <c r="AJ289" s="472"/>
      <c r="AK289" s="472"/>
      <c r="AL289" s="472"/>
      <c r="AM289" s="472"/>
      <c r="AN289" s="472"/>
      <c r="AO289" s="481"/>
      <c r="AP289" s="169"/>
      <c r="AQ289" s="84" t="s">
        <v>395</v>
      </c>
      <c r="AU289" s="459" t="str">
        <f t="shared" ca="1" si="49"/>
        <v>AE</v>
      </c>
      <c r="AV289" s="459">
        <f t="shared" si="50"/>
        <v>264</v>
      </c>
      <c r="AW289" s="259" t="str">
        <f t="shared" ca="1" si="47"/>
        <v>AE264</v>
      </c>
      <c r="AX289" s="259">
        <f t="shared" si="44"/>
        <v>8</v>
      </c>
      <c r="AY289" s="259" t="str">
        <f t="shared" ca="1" si="45"/>
        <v>9. Ownership - Operating Costs</v>
      </c>
      <c r="AZ289" s="268" t="s">
        <v>1270</v>
      </c>
      <c r="BA289" s="259" t="s">
        <v>1289</v>
      </c>
      <c r="BB289" s="259">
        <f>$AE$8</f>
        <v>2045</v>
      </c>
      <c r="BC289" s="259" t="str">
        <f t="shared" ca="1" si="48"/>
        <v>8_AE264_OM_general_2045</v>
      </c>
      <c r="BD289" s="259" t="s">
        <v>540</v>
      </c>
      <c r="BE289" s="259"/>
      <c r="BF289" s="268" t="str">
        <f t="shared" si="46"/>
        <v>&gt;=0</v>
      </c>
      <c r="BG289" s="268" t="s">
        <v>85</v>
      </c>
      <c r="BH289" s="268" t="s">
        <v>85</v>
      </c>
      <c r="BI289" s="268"/>
      <c r="BJ289" s="268"/>
      <c r="BK289" s="268"/>
      <c r="BL289" s="268"/>
    </row>
    <row r="290" spans="1:64" ht="13.5" hidden="1" thickBot="1">
      <c r="A290" s="124"/>
      <c r="B290" s="177"/>
      <c r="C290" s="235"/>
      <c r="D290" s="588"/>
      <c r="E290" s="588"/>
      <c r="F290" s="471"/>
      <c r="G290" s="471"/>
      <c r="H290" s="471"/>
      <c r="I290" s="471"/>
      <c r="J290" s="471"/>
      <c r="K290" s="471"/>
      <c r="L290" s="471"/>
      <c r="M290" s="471"/>
      <c r="N290" s="471"/>
      <c r="O290" s="471"/>
      <c r="P290" s="471"/>
      <c r="Q290" s="471"/>
      <c r="R290" s="471"/>
      <c r="S290" s="471"/>
      <c r="T290" s="471"/>
      <c r="U290" s="471"/>
      <c r="V290" s="471"/>
      <c r="W290" s="471"/>
      <c r="X290" s="471"/>
      <c r="Y290" s="471"/>
      <c r="Z290" s="471"/>
      <c r="AA290" s="471"/>
      <c r="AB290" s="471"/>
      <c r="AC290" s="471"/>
      <c r="AD290" s="471"/>
      <c r="AE290" s="472"/>
      <c r="AF290" s="472"/>
      <c r="AG290" s="472"/>
      <c r="AH290" s="472"/>
      <c r="AI290" s="472"/>
      <c r="AJ290" s="472"/>
      <c r="AK290" s="472"/>
      <c r="AL290" s="472"/>
      <c r="AM290" s="472"/>
      <c r="AN290" s="472"/>
      <c r="AO290" s="481"/>
      <c r="AP290" s="169"/>
      <c r="AQ290" s="84" t="s">
        <v>395</v>
      </c>
      <c r="AU290" s="459" t="str">
        <f t="shared" ca="1" si="49"/>
        <v>AF</v>
      </c>
      <c r="AV290" s="459">
        <f t="shared" si="50"/>
        <v>264</v>
      </c>
      <c r="AW290" s="259" t="str">
        <f t="shared" ca="1" si="47"/>
        <v>AF264</v>
      </c>
      <c r="AX290" s="259">
        <f t="shared" si="44"/>
        <v>8</v>
      </c>
      <c r="AY290" s="259" t="str">
        <f t="shared" ca="1" si="45"/>
        <v>9. Ownership - Operating Costs</v>
      </c>
      <c r="AZ290" s="268" t="s">
        <v>1270</v>
      </c>
      <c r="BA290" s="259" t="s">
        <v>1289</v>
      </c>
      <c r="BB290" s="259">
        <f>$AF$8</f>
        <v>2046</v>
      </c>
      <c r="BC290" s="259" t="str">
        <f t="shared" ca="1" si="48"/>
        <v>8_AF264_OM_general_2046</v>
      </c>
      <c r="BD290" s="259" t="s">
        <v>540</v>
      </c>
      <c r="BE290" s="259"/>
      <c r="BF290" s="268" t="str">
        <f t="shared" si="46"/>
        <v>&gt;=0</v>
      </c>
      <c r="BG290" s="268" t="s">
        <v>85</v>
      </c>
      <c r="BH290" s="268" t="s">
        <v>85</v>
      </c>
      <c r="BI290" s="268"/>
      <c r="BJ290" s="268"/>
      <c r="BK290" s="268"/>
      <c r="BL290" s="268"/>
    </row>
    <row r="291" spans="1:64" ht="13.5" hidden="1" thickBot="1">
      <c r="A291" s="124"/>
      <c r="B291" s="177"/>
      <c r="C291" s="235"/>
      <c r="D291" s="588"/>
      <c r="E291" s="588"/>
      <c r="F291" s="471"/>
      <c r="G291" s="471"/>
      <c r="H291" s="471"/>
      <c r="I291" s="471"/>
      <c r="J291" s="471"/>
      <c r="K291" s="471"/>
      <c r="L291" s="471"/>
      <c r="M291" s="471"/>
      <c r="N291" s="471"/>
      <c r="O291" s="471"/>
      <c r="P291" s="471"/>
      <c r="Q291" s="471"/>
      <c r="R291" s="471"/>
      <c r="S291" s="471"/>
      <c r="T291" s="471"/>
      <c r="U291" s="471"/>
      <c r="V291" s="471"/>
      <c r="W291" s="471"/>
      <c r="X291" s="471"/>
      <c r="Y291" s="471"/>
      <c r="Z291" s="471"/>
      <c r="AA291" s="471"/>
      <c r="AB291" s="471"/>
      <c r="AC291" s="471"/>
      <c r="AD291" s="471"/>
      <c r="AE291" s="472"/>
      <c r="AF291" s="472"/>
      <c r="AG291" s="472"/>
      <c r="AH291" s="472"/>
      <c r="AI291" s="472"/>
      <c r="AJ291" s="472"/>
      <c r="AK291" s="472"/>
      <c r="AL291" s="472"/>
      <c r="AM291" s="472"/>
      <c r="AN291" s="472"/>
      <c r="AO291" s="481"/>
      <c r="AP291" s="169"/>
      <c r="AQ291" s="84" t="s">
        <v>395</v>
      </c>
      <c r="AU291" s="459" t="str">
        <f t="shared" ca="1" si="49"/>
        <v>AG</v>
      </c>
      <c r="AV291" s="459">
        <f t="shared" si="50"/>
        <v>264</v>
      </c>
      <c r="AW291" s="259" t="str">
        <f t="shared" ca="1" si="47"/>
        <v>AG264</v>
      </c>
      <c r="AX291" s="259">
        <f t="shared" si="44"/>
        <v>8</v>
      </c>
      <c r="AY291" s="259" t="str">
        <f t="shared" ca="1" si="45"/>
        <v>9. Ownership - Operating Costs</v>
      </c>
      <c r="AZ291" s="268" t="s">
        <v>1270</v>
      </c>
      <c r="BA291" s="259" t="s">
        <v>1289</v>
      </c>
      <c r="BB291" s="259">
        <f>$AG$8</f>
        <v>2047</v>
      </c>
      <c r="BC291" s="259" t="str">
        <f t="shared" ca="1" si="48"/>
        <v>8_AG264_OM_general_2047</v>
      </c>
      <c r="BD291" s="259" t="s">
        <v>540</v>
      </c>
      <c r="BE291" s="259"/>
      <c r="BF291" s="268" t="str">
        <f t="shared" si="46"/>
        <v>&gt;=0</v>
      </c>
      <c r="BG291" s="268" t="s">
        <v>85</v>
      </c>
      <c r="BH291" s="268" t="s">
        <v>85</v>
      </c>
      <c r="BI291" s="268"/>
      <c r="BJ291" s="268"/>
      <c r="BK291" s="268"/>
      <c r="BL291" s="268"/>
    </row>
    <row r="292" spans="1:64" ht="13.5" hidden="1" thickBot="1">
      <c r="A292" s="124"/>
      <c r="B292" s="177"/>
      <c r="C292" s="235"/>
      <c r="D292" s="588"/>
      <c r="E292" s="588"/>
      <c r="F292" s="471"/>
      <c r="G292" s="471"/>
      <c r="H292" s="471"/>
      <c r="I292" s="471"/>
      <c r="J292" s="471"/>
      <c r="K292" s="471"/>
      <c r="L292" s="471"/>
      <c r="M292" s="471"/>
      <c r="N292" s="471"/>
      <c r="O292" s="471"/>
      <c r="P292" s="471"/>
      <c r="Q292" s="471"/>
      <c r="R292" s="471"/>
      <c r="S292" s="471"/>
      <c r="T292" s="471"/>
      <c r="U292" s="471"/>
      <c r="V292" s="471"/>
      <c r="W292" s="471"/>
      <c r="X292" s="471"/>
      <c r="Y292" s="471"/>
      <c r="Z292" s="471"/>
      <c r="AA292" s="471"/>
      <c r="AB292" s="471"/>
      <c r="AC292" s="471"/>
      <c r="AD292" s="471"/>
      <c r="AE292" s="472"/>
      <c r="AF292" s="472"/>
      <c r="AG292" s="472"/>
      <c r="AH292" s="472"/>
      <c r="AI292" s="472"/>
      <c r="AJ292" s="472"/>
      <c r="AK292" s="472"/>
      <c r="AL292" s="472"/>
      <c r="AM292" s="472"/>
      <c r="AN292" s="472"/>
      <c r="AO292" s="481"/>
      <c r="AP292" s="169"/>
      <c r="AQ292" s="84" t="s">
        <v>395</v>
      </c>
      <c r="AU292" s="459" t="str">
        <f t="shared" ca="1" si="49"/>
        <v>AH</v>
      </c>
      <c r="AV292" s="459">
        <f t="shared" si="50"/>
        <v>264</v>
      </c>
      <c r="AW292" s="259" t="str">
        <f t="shared" ca="1" si="47"/>
        <v>AH264</v>
      </c>
      <c r="AX292" s="259">
        <f t="shared" si="44"/>
        <v>8</v>
      </c>
      <c r="AY292" s="259" t="str">
        <f t="shared" ca="1" si="45"/>
        <v>9. Ownership - Operating Costs</v>
      </c>
      <c r="AZ292" s="268" t="s">
        <v>1270</v>
      </c>
      <c r="BA292" s="259" t="s">
        <v>1289</v>
      </c>
      <c r="BB292" s="259">
        <f>$AH$8</f>
        <v>2048</v>
      </c>
      <c r="BC292" s="259" t="str">
        <f t="shared" ca="1" si="48"/>
        <v>8_AH264_OM_general_2048</v>
      </c>
      <c r="BD292" s="259" t="s">
        <v>540</v>
      </c>
      <c r="BE292" s="259"/>
      <c r="BF292" s="268" t="str">
        <f t="shared" si="46"/>
        <v>&gt;=0</v>
      </c>
      <c r="BG292" s="268" t="s">
        <v>85</v>
      </c>
      <c r="BH292" s="268" t="s">
        <v>85</v>
      </c>
      <c r="BI292" s="268"/>
      <c r="BJ292" s="268"/>
      <c r="BK292" s="268"/>
      <c r="BL292" s="268"/>
    </row>
    <row r="293" spans="1:64" ht="13.5" hidden="1" thickBot="1">
      <c r="A293" s="124"/>
      <c r="B293" s="177"/>
      <c r="C293" s="235"/>
      <c r="D293" s="588"/>
      <c r="E293" s="588"/>
      <c r="F293" s="471"/>
      <c r="G293" s="471"/>
      <c r="H293" s="471"/>
      <c r="I293" s="471"/>
      <c r="J293" s="471"/>
      <c r="K293" s="471"/>
      <c r="L293" s="471"/>
      <c r="M293" s="471"/>
      <c r="N293" s="471"/>
      <c r="O293" s="471"/>
      <c r="P293" s="471"/>
      <c r="Q293" s="471"/>
      <c r="R293" s="471"/>
      <c r="S293" s="471"/>
      <c r="T293" s="471"/>
      <c r="U293" s="471"/>
      <c r="V293" s="471"/>
      <c r="W293" s="471"/>
      <c r="X293" s="471"/>
      <c r="Y293" s="471"/>
      <c r="Z293" s="471"/>
      <c r="AA293" s="471"/>
      <c r="AB293" s="471"/>
      <c r="AC293" s="471"/>
      <c r="AD293" s="471"/>
      <c r="AE293" s="472"/>
      <c r="AF293" s="472"/>
      <c r="AG293" s="472"/>
      <c r="AH293" s="472"/>
      <c r="AI293" s="472"/>
      <c r="AJ293" s="472"/>
      <c r="AK293" s="472"/>
      <c r="AL293" s="472"/>
      <c r="AM293" s="472"/>
      <c r="AN293" s="472"/>
      <c r="AO293" s="481"/>
      <c r="AP293" s="169"/>
      <c r="AQ293" s="84" t="s">
        <v>395</v>
      </c>
      <c r="AU293" s="459" t="str">
        <f t="shared" ca="1" si="49"/>
        <v>AI</v>
      </c>
      <c r="AV293" s="459">
        <f t="shared" si="50"/>
        <v>264</v>
      </c>
      <c r="AW293" s="259" t="str">
        <f t="shared" ca="1" si="47"/>
        <v>AI264</v>
      </c>
      <c r="AX293" s="259">
        <f t="shared" si="44"/>
        <v>8</v>
      </c>
      <c r="AY293" s="259" t="str">
        <f t="shared" ca="1" si="45"/>
        <v>9. Ownership - Operating Costs</v>
      </c>
      <c r="AZ293" s="268" t="s">
        <v>1270</v>
      </c>
      <c r="BA293" s="259" t="s">
        <v>1289</v>
      </c>
      <c r="BB293" s="259">
        <f>$AI$8</f>
        <v>2049</v>
      </c>
      <c r="BC293" s="259" t="str">
        <f t="shared" ca="1" si="48"/>
        <v>8_AI264_OM_general_2049</v>
      </c>
      <c r="BD293" s="259" t="s">
        <v>540</v>
      </c>
      <c r="BE293" s="259"/>
      <c r="BF293" s="268" t="str">
        <f t="shared" si="46"/>
        <v>&gt;=0</v>
      </c>
      <c r="BG293" s="268" t="s">
        <v>85</v>
      </c>
      <c r="BH293" s="268" t="s">
        <v>85</v>
      </c>
      <c r="BI293" s="268"/>
      <c r="BJ293" s="268"/>
      <c r="BK293" s="268"/>
      <c r="BL293" s="268"/>
    </row>
    <row r="294" spans="1:64" ht="13.5" hidden="1" thickBot="1">
      <c r="A294" s="124"/>
      <c r="B294" s="177"/>
      <c r="C294" s="235"/>
      <c r="D294" s="588"/>
      <c r="E294" s="588"/>
      <c r="F294" s="471"/>
      <c r="G294" s="471"/>
      <c r="H294" s="471"/>
      <c r="I294" s="471"/>
      <c r="J294" s="471"/>
      <c r="K294" s="471"/>
      <c r="L294" s="471"/>
      <c r="M294" s="471"/>
      <c r="N294" s="471"/>
      <c r="O294" s="471"/>
      <c r="P294" s="471"/>
      <c r="Q294" s="471"/>
      <c r="R294" s="471"/>
      <c r="S294" s="471"/>
      <c r="T294" s="471"/>
      <c r="U294" s="471"/>
      <c r="V294" s="471"/>
      <c r="W294" s="471"/>
      <c r="X294" s="471"/>
      <c r="Y294" s="471"/>
      <c r="Z294" s="471"/>
      <c r="AA294" s="471"/>
      <c r="AB294" s="471"/>
      <c r="AC294" s="471"/>
      <c r="AD294" s="471"/>
      <c r="AE294" s="472"/>
      <c r="AF294" s="472"/>
      <c r="AG294" s="472"/>
      <c r="AH294" s="472"/>
      <c r="AI294" s="472"/>
      <c r="AJ294" s="472"/>
      <c r="AK294" s="472"/>
      <c r="AL294" s="472"/>
      <c r="AM294" s="472"/>
      <c r="AN294" s="472"/>
      <c r="AO294" s="481"/>
      <c r="AP294" s="169"/>
      <c r="AQ294" s="84" t="s">
        <v>395</v>
      </c>
      <c r="AU294" s="459" t="str">
        <f t="shared" ca="1" si="49"/>
        <v>AJ</v>
      </c>
      <c r="AV294" s="459">
        <f t="shared" si="50"/>
        <v>264</v>
      </c>
      <c r="AW294" s="259" t="str">
        <f t="shared" ca="1" si="47"/>
        <v>AJ264</v>
      </c>
      <c r="AX294" s="259">
        <f t="shared" si="44"/>
        <v>8</v>
      </c>
      <c r="AY294" s="259" t="str">
        <f t="shared" ca="1" si="45"/>
        <v>9. Ownership - Operating Costs</v>
      </c>
      <c r="AZ294" s="268" t="s">
        <v>1270</v>
      </c>
      <c r="BA294" s="259" t="s">
        <v>1289</v>
      </c>
      <c r="BB294" s="259">
        <f>$AJ$8</f>
        <v>2050</v>
      </c>
      <c r="BC294" s="259" t="str">
        <f t="shared" ca="1" si="48"/>
        <v>8_AJ264_OM_general_2050</v>
      </c>
      <c r="BD294" s="259" t="s">
        <v>540</v>
      </c>
      <c r="BE294" s="259"/>
      <c r="BF294" s="268" t="str">
        <f t="shared" si="46"/>
        <v>&gt;=0</v>
      </c>
      <c r="BG294" s="268" t="s">
        <v>85</v>
      </c>
      <c r="BH294" s="268" t="s">
        <v>85</v>
      </c>
      <c r="BI294" s="268"/>
      <c r="BJ294" s="268"/>
      <c r="BK294" s="268"/>
      <c r="BL294" s="268"/>
    </row>
    <row r="295" spans="1:64" ht="13.5" hidden="1" thickBot="1">
      <c r="A295" s="124"/>
      <c r="B295" s="177"/>
      <c r="C295" s="235"/>
      <c r="D295" s="588"/>
      <c r="E295" s="588"/>
      <c r="F295" s="471"/>
      <c r="G295" s="471"/>
      <c r="H295" s="471"/>
      <c r="I295" s="471"/>
      <c r="J295" s="471"/>
      <c r="K295" s="471"/>
      <c r="L295" s="471"/>
      <c r="M295" s="471"/>
      <c r="N295" s="471"/>
      <c r="O295" s="471"/>
      <c r="P295" s="471"/>
      <c r="Q295" s="471"/>
      <c r="R295" s="471"/>
      <c r="S295" s="471"/>
      <c r="T295" s="471"/>
      <c r="U295" s="471"/>
      <c r="V295" s="471"/>
      <c r="W295" s="471"/>
      <c r="X295" s="471"/>
      <c r="Y295" s="471"/>
      <c r="Z295" s="471"/>
      <c r="AA295" s="471"/>
      <c r="AB295" s="471"/>
      <c r="AC295" s="471"/>
      <c r="AD295" s="471"/>
      <c r="AE295" s="472"/>
      <c r="AF295" s="472"/>
      <c r="AG295" s="472"/>
      <c r="AH295" s="472"/>
      <c r="AI295" s="472"/>
      <c r="AJ295" s="472"/>
      <c r="AK295" s="472"/>
      <c r="AL295" s="472"/>
      <c r="AM295" s="472"/>
      <c r="AN295" s="472"/>
      <c r="AO295" s="481"/>
      <c r="AP295" s="169"/>
      <c r="AQ295" s="84" t="s">
        <v>395</v>
      </c>
      <c r="AU295" s="459" t="str">
        <f t="shared" ca="1" si="49"/>
        <v>AK</v>
      </c>
      <c r="AV295" s="459">
        <f t="shared" si="50"/>
        <v>264</v>
      </c>
      <c r="AW295" s="259" t="str">
        <f t="shared" ca="1" si="47"/>
        <v>AK264</v>
      </c>
      <c r="AX295" s="259">
        <f t="shared" si="44"/>
        <v>8</v>
      </c>
      <c r="AY295" s="259" t="str">
        <f t="shared" ca="1" si="45"/>
        <v>9. Ownership - Operating Costs</v>
      </c>
      <c r="AZ295" s="268" t="s">
        <v>1270</v>
      </c>
      <c r="BA295" s="259" t="s">
        <v>1289</v>
      </c>
      <c r="BB295" s="259">
        <f>$AK$8</f>
        <v>2051</v>
      </c>
      <c r="BC295" s="259" t="str">
        <f t="shared" ca="1" si="48"/>
        <v>8_AK264_OM_general_2051</v>
      </c>
      <c r="BD295" s="259" t="s">
        <v>540</v>
      </c>
      <c r="BE295" s="259"/>
      <c r="BF295" s="268" t="str">
        <f t="shared" si="46"/>
        <v>&gt;=0</v>
      </c>
      <c r="BG295" s="268" t="s">
        <v>85</v>
      </c>
      <c r="BH295" s="268" t="s">
        <v>85</v>
      </c>
      <c r="BI295" s="268"/>
      <c r="BJ295" s="268"/>
      <c r="BK295" s="268"/>
      <c r="BL295" s="268"/>
    </row>
    <row r="296" spans="1:64" ht="13.5" hidden="1" thickBot="1">
      <c r="A296" s="124"/>
      <c r="B296" s="177"/>
      <c r="C296" s="235"/>
      <c r="D296" s="588"/>
      <c r="E296" s="588"/>
      <c r="F296" s="471"/>
      <c r="G296" s="471"/>
      <c r="H296" s="471"/>
      <c r="I296" s="471"/>
      <c r="J296" s="471"/>
      <c r="K296" s="471"/>
      <c r="L296" s="471"/>
      <c r="M296" s="471"/>
      <c r="N296" s="471"/>
      <c r="O296" s="471"/>
      <c r="P296" s="471"/>
      <c r="Q296" s="471"/>
      <c r="R296" s="471"/>
      <c r="S296" s="471"/>
      <c r="T296" s="471"/>
      <c r="U296" s="471"/>
      <c r="V296" s="471"/>
      <c r="W296" s="471"/>
      <c r="X296" s="471"/>
      <c r="Y296" s="471"/>
      <c r="Z296" s="471"/>
      <c r="AA296" s="471"/>
      <c r="AB296" s="471"/>
      <c r="AC296" s="471"/>
      <c r="AD296" s="471"/>
      <c r="AE296" s="472"/>
      <c r="AF296" s="472"/>
      <c r="AG296" s="472"/>
      <c r="AH296" s="472"/>
      <c r="AI296" s="472"/>
      <c r="AJ296" s="472"/>
      <c r="AK296" s="472"/>
      <c r="AL296" s="472"/>
      <c r="AM296" s="472"/>
      <c r="AN296" s="472"/>
      <c r="AO296" s="481"/>
      <c r="AP296" s="169"/>
      <c r="AQ296" s="84" t="s">
        <v>395</v>
      </c>
      <c r="AU296" s="459" t="str">
        <f t="shared" ca="1" si="49"/>
        <v>AL</v>
      </c>
      <c r="AV296" s="459">
        <f t="shared" si="50"/>
        <v>264</v>
      </c>
      <c r="AW296" s="259" t="str">
        <f t="shared" ca="1" si="47"/>
        <v>AL264</v>
      </c>
      <c r="AX296" s="259">
        <f t="shared" si="44"/>
        <v>8</v>
      </c>
      <c r="AY296" s="259" t="str">
        <f t="shared" ca="1" si="45"/>
        <v>9. Ownership - Operating Costs</v>
      </c>
      <c r="AZ296" s="268" t="s">
        <v>1270</v>
      </c>
      <c r="BA296" s="259" t="s">
        <v>1289</v>
      </c>
      <c r="BB296" s="259">
        <f>$AL$8</f>
        <v>2052</v>
      </c>
      <c r="BC296" s="259" t="str">
        <f t="shared" ca="1" si="48"/>
        <v>8_AL264_OM_general_2052</v>
      </c>
      <c r="BD296" s="259" t="s">
        <v>540</v>
      </c>
      <c r="BE296" s="259"/>
      <c r="BF296" s="268" t="str">
        <f t="shared" si="46"/>
        <v>&gt;=0</v>
      </c>
      <c r="BG296" s="268" t="s">
        <v>85</v>
      </c>
      <c r="BH296" s="268" t="s">
        <v>85</v>
      </c>
      <c r="BI296" s="268"/>
      <c r="BJ296" s="268"/>
      <c r="BK296" s="268"/>
      <c r="BL296" s="268"/>
    </row>
    <row r="297" spans="1:64" ht="13.5" hidden="1" thickBot="1">
      <c r="A297" s="124"/>
      <c r="B297" s="177"/>
      <c r="C297" s="235"/>
      <c r="D297" s="588"/>
      <c r="E297" s="588"/>
      <c r="F297" s="471"/>
      <c r="G297" s="471"/>
      <c r="H297" s="471"/>
      <c r="I297" s="471"/>
      <c r="J297" s="471"/>
      <c r="K297" s="471"/>
      <c r="L297" s="471"/>
      <c r="M297" s="471"/>
      <c r="N297" s="471"/>
      <c r="O297" s="471"/>
      <c r="P297" s="471"/>
      <c r="Q297" s="471"/>
      <c r="R297" s="471"/>
      <c r="S297" s="471"/>
      <c r="T297" s="471"/>
      <c r="U297" s="471"/>
      <c r="V297" s="471"/>
      <c r="W297" s="471"/>
      <c r="X297" s="471"/>
      <c r="Y297" s="471"/>
      <c r="Z297" s="471"/>
      <c r="AA297" s="471"/>
      <c r="AB297" s="471"/>
      <c r="AC297" s="471"/>
      <c r="AD297" s="471"/>
      <c r="AE297" s="472"/>
      <c r="AF297" s="472"/>
      <c r="AG297" s="472"/>
      <c r="AH297" s="472"/>
      <c r="AI297" s="472"/>
      <c r="AJ297" s="472"/>
      <c r="AK297" s="472"/>
      <c r="AL297" s="472"/>
      <c r="AM297" s="472"/>
      <c r="AN297" s="472"/>
      <c r="AO297" s="481"/>
      <c r="AP297" s="169"/>
      <c r="AQ297" s="84" t="s">
        <v>395</v>
      </c>
      <c r="AU297" s="459" t="str">
        <f t="shared" ca="1" si="49"/>
        <v>AM</v>
      </c>
      <c r="AV297" s="459">
        <f t="shared" si="50"/>
        <v>264</v>
      </c>
      <c r="AW297" s="259" t="str">
        <f t="shared" ca="1" si="47"/>
        <v>AM264</v>
      </c>
      <c r="AX297" s="259">
        <f t="shared" si="44"/>
        <v>8</v>
      </c>
      <c r="AY297" s="259" t="str">
        <f t="shared" ca="1" si="45"/>
        <v>9. Ownership - Operating Costs</v>
      </c>
      <c r="AZ297" s="268" t="s">
        <v>1270</v>
      </c>
      <c r="BA297" s="259" t="s">
        <v>1289</v>
      </c>
      <c r="BB297" s="259">
        <f>$AM$8</f>
        <v>2053</v>
      </c>
      <c r="BC297" s="259" t="str">
        <f t="shared" ca="1" si="48"/>
        <v>8_AM264_OM_general_2053</v>
      </c>
      <c r="BD297" s="259" t="s">
        <v>540</v>
      </c>
      <c r="BE297" s="259"/>
      <c r="BF297" s="268" t="str">
        <f t="shared" si="46"/>
        <v>&gt;=0</v>
      </c>
      <c r="BG297" s="268" t="s">
        <v>85</v>
      </c>
      <c r="BH297" s="268" t="s">
        <v>85</v>
      </c>
      <c r="BI297" s="268"/>
      <c r="BJ297" s="268"/>
      <c r="BK297" s="268"/>
      <c r="BL297" s="268"/>
    </row>
    <row r="298" spans="1:64" ht="13.5" hidden="1" thickBot="1">
      <c r="A298" s="124"/>
      <c r="B298" s="177"/>
      <c r="C298" s="235"/>
      <c r="D298" s="588"/>
      <c r="E298" s="588"/>
      <c r="F298" s="471"/>
      <c r="G298" s="471"/>
      <c r="H298" s="471"/>
      <c r="I298" s="471"/>
      <c r="J298" s="471"/>
      <c r="K298" s="471"/>
      <c r="L298" s="471"/>
      <c r="M298" s="471"/>
      <c r="N298" s="471"/>
      <c r="O298" s="471"/>
      <c r="P298" s="471"/>
      <c r="Q298" s="471"/>
      <c r="R298" s="471"/>
      <c r="S298" s="471"/>
      <c r="T298" s="471"/>
      <c r="U298" s="471"/>
      <c r="V298" s="471"/>
      <c r="W298" s="471"/>
      <c r="X298" s="471"/>
      <c r="Y298" s="471"/>
      <c r="Z298" s="471"/>
      <c r="AA298" s="471"/>
      <c r="AB298" s="471"/>
      <c r="AC298" s="471"/>
      <c r="AD298" s="471"/>
      <c r="AE298" s="472"/>
      <c r="AF298" s="472"/>
      <c r="AG298" s="472"/>
      <c r="AH298" s="472"/>
      <c r="AI298" s="472"/>
      <c r="AJ298" s="472"/>
      <c r="AK298" s="472"/>
      <c r="AL298" s="472"/>
      <c r="AM298" s="472"/>
      <c r="AN298" s="472"/>
      <c r="AO298" s="481"/>
      <c r="AP298" s="169"/>
      <c r="AQ298" s="84" t="s">
        <v>395</v>
      </c>
      <c r="AU298" s="459" t="str">
        <f t="shared" ca="1" si="49"/>
        <v>AN</v>
      </c>
      <c r="AV298" s="459">
        <f t="shared" si="50"/>
        <v>264</v>
      </c>
      <c r="AW298" s="259" t="str">
        <f t="shared" ca="1" si="47"/>
        <v>AN264</v>
      </c>
      <c r="AX298" s="259">
        <f t="shared" si="44"/>
        <v>8</v>
      </c>
      <c r="AY298" s="259" t="str">
        <f t="shared" ca="1" si="45"/>
        <v>9. Ownership - Operating Costs</v>
      </c>
      <c r="AZ298" s="268" t="s">
        <v>1270</v>
      </c>
      <c r="BA298" s="259" t="s">
        <v>1289</v>
      </c>
      <c r="BB298" s="259">
        <f>$AN$8</f>
        <v>2054</v>
      </c>
      <c r="BC298" s="259" t="str">
        <f t="shared" ca="1" si="48"/>
        <v>8_AN264_OM_general_2054</v>
      </c>
      <c r="BD298" s="259" t="s">
        <v>540</v>
      </c>
      <c r="BE298" s="259"/>
      <c r="BF298" s="268" t="str">
        <f t="shared" si="46"/>
        <v>&gt;=0</v>
      </c>
      <c r="BG298" s="268" t="s">
        <v>85</v>
      </c>
      <c r="BH298" s="268" t="s">
        <v>85</v>
      </c>
      <c r="BI298" s="268"/>
      <c r="BJ298" s="268"/>
      <c r="BK298" s="268"/>
      <c r="BL298" s="268"/>
    </row>
    <row r="299" spans="1:64" ht="13.5" hidden="1" thickBot="1">
      <c r="A299" s="124"/>
      <c r="B299" s="177"/>
      <c r="C299" s="235"/>
      <c r="D299" s="588"/>
      <c r="E299" s="588"/>
      <c r="F299" s="471"/>
      <c r="G299" s="471"/>
      <c r="H299" s="471"/>
      <c r="I299" s="471"/>
      <c r="J299" s="471"/>
      <c r="K299" s="471"/>
      <c r="L299" s="471"/>
      <c r="M299" s="471"/>
      <c r="N299" s="471"/>
      <c r="O299" s="471"/>
      <c r="P299" s="471"/>
      <c r="Q299" s="471"/>
      <c r="R299" s="471"/>
      <c r="S299" s="471"/>
      <c r="T299" s="471"/>
      <c r="U299" s="471"/>
      <c r="V299" s="471"/>
      <c r="W299" s="471"/>
      <c r="X299" s="471"/>
      <c r="Y299" s="471"/>
      <c r="Z299" s="471"/>
      <c r="AA299" s="471"/>
      <c r="AB299" s="471"/>
      <c r="AC299" s="471"/>
      <c r="AD299" s="471"/>
      <c r="AE299" s="472"/>
      <c r="AF299" s="472"/>
      <c r="AG299" s="472"/>
      <c r="AH299" s="472"/>
      <c r="AI299" s="472"/>
      <c r="AJ299" s="472"/>
      <c r="AK299" s="472"/>
      <c r="AL299" s="472"/>
      <c r="AM299" s="472"/>
      <c r="AN299" s="472"/>
      <c r="AO299" s="481"/>
      <c r="AP299" s="169"/>
      <c r="AQ299" s="474" t="s">
        <v>395</v>
      </c>
      <c r="AR299" s="474"/>
      <c r="AS299" s="474"/>
      <c r="AT299" s="474"/>
      <c r="AU299" s="475" t="str">
        <f t="shared" ca="1" si="49"/>
        <v>AO</v>
      </c>
      <c r="AV299" s="475">
        <f t="shared" si="50"/>
        <v>264</v>
      </c>
      <c r="AW299" s="389" t="str">
        <f t="shared" ca="1" si="47"/>
        <v>AO264</v>
      </c>
      <c r="AX299" s="389">
        <f t="shared" si="44"/>
        <v>8</v>
      </c>
      <c r="AY299" s="389" t="str">
        <f t="shared" ca="1" si="45"/>
        <v>9. Ownership - Operating Costs</v>
      </c>
      <c r="AZ299" s="397" t="s">
        <v>1270</v>
      </c>
      <c r="BA299" s="389" t="s">
        <v>1289</v>
      </c>
      <c r="BB299" s="389" t="s">
        <v>1216</v>
      </c>
      <c r="BC299" s="389" t="str">
        <f t="shared" ca="1" si="48"/>
        <v>8_AO264_OM_general_Additional_Info</v>
      </c>
      <c r="BD299" s="397" t="s">
        <v>223</v>
      </c>
      <c r="BE299" s="397">
        <v>100</v>
      </c>
      <c r="BF299" s="397"/>
      <c r="BG299" s="397" t="s">
        <v>85</v>
      </c>
      <c r="BH299" s="397" t="s">
        <v>85</v>
      </c>
      <c r="BI299" s="268"/>
      <c r="BJ299" s="268"/>
      <c r="BK299" s="268"/>
      <c r="BL299" s="268"/>
    </row>
    <row r="300" spans="1:64" ht="13.5" thickBot="1">
      <c r="A300" s="124">
        <f>+A264+1</f>
        <v>13</v>
      </c>
      <c r="B300" s="177"/>
      <c r="C300" s="235" t="s">
        <v>1290</v>
      </c>
      <c r="D300" s="588" t="s">
        <v>860</v>
      </c>
      <c r="E300" s="588"/>
      <c r="F300" s="445"/>
      <c r="G300" s="445"/>
      <c r="H300" s="445"/>
      <c r="I300" s="445"/>
      <c r="J300" s="445"/>
      <c r="K300" s="445"/>
      <c r="L300" s="445"/>
      <c r="M300" s="445"/>
      <c r="N300" s="445"/>
      <c r="O300" s="445"/>
      <c r="P300" s="445"/>
      <c r="Q300" s="445"/>
      <c r="R300" s="445"/>
      <c r="S300" s="445"/>
      <c r="T300" s="445"/>
      <c r="U300" s="445"/>
      <c r="V300" s="445"/>
      <c r="W300" s="445"/>
      <c r="X300" s="445"/>
      <c r="Y300" s="445"/>
      <c r="Z300" s="445"/>
      <c r="AA300" s="445"/>
      <c r="AB300" s="445"/>
      <c r="AC300" s="445"/>
      <c r="AD300" s="445"/>
      <c r="AE300" s="446"/>
      <c r="AF300" s="446"/>
      <c r="AG300" s="446"/>
      <c r="AH300" s="446"/>
      <c r="AI300" s="446"/>
      <c r="AJ300" s="446"/>
      <c r="AK300" s="446"/>
      <c r="AL300" s="446"/>
      <c r="AM300" s="446"/>
      <c r="AN300" s="446"/>
      <c r="AO300" s="337"/>
      <c r="AP300" s="169"/>
      <c r="AS300" s="84" t="s">
        <v>42</v>
      </c>
      <c r="AT300" s="84" t="str">
        <f ca="1">SUBSTITUTE(CELL("address",F300),"$","")</f>
        <v>F300</v>
      </c>
      <c r="AU300" s="350" t="str">
        <f ca="1">CHAR(CODE(AT300))</f>
        <v>F</v>
      </c>
      <c r="AV300" s="350">
        <f>ROW(AT300)</f>
        <v>300</v>
      </c>
      <c r="AW300" s="259" t="str">
        <f ca="1">CONCATENATE(AU300&amp;AV300)</f>
        <v>F300</v>
      </c>
      <c r="AX300" s="259">
        <f t="shared" ref="AX300:AX335" si="51">$AX$5</f>
        <v>8</v>
      </c>
      <c r="AY300" s="259" t="str">
        <f t="shared" ref="AY300:AY335" ca="1" si="52">MID(CELL("filename",AX300),FIND("]",CELL("filename",AX300))+1,256)</f>
        <v>9. Ownership - Operating Costs</v>
      </c>
      <c r="AZ300" s="268" t="s">
        <v>1270</v>
      </c>
      <c r="BA300" s="259" t="s">
        <v>1291</v>
      </c>
      <c r="BB300" s="259">
        <f>$F$8</f>
        <v>2020</v>
      </c>
      <c r="BC300" s="259" t="str">
        <f ca="1">AX300&amp;"_"&amp;AW300&amp;"_"&amp;BA300&amp;"_"&amp;BB300</f>
        <v>8_F300_Transmission_electric_to_point_of_delivery_POD_2020</v>
      </c>
      <c r="BD300" s="259" t="s">
        <v>540</v>
      </c>
      <c r="BE300" s="259"/>
      <c r="BF300" s="268" t="str">
        <f t="shared" si="46"/>
        <v>&gt;=0</v>
      </c>
      <c r="BG300" s="268" t="s">
        <v>85</v>
      </c>
      <c r="BH300" s="268" t="s">
        <v>85</v>
      </c>
      <c r="BI300" s="268"/>
      <c r="BJ300" s="268"/>
      <c r="BK300" s="268"/>
      <c r="BL300" s="268"/>
    </row>
    <row r="301" spans="1:64" ht="13.5" hidden="1" thickBot="1">
      <c r="A301" s="124"/>
      <c r="B301" s="177"/>
      <c r="C301" s="235"/>
      <c r="D301" s="588"/>
      <c r="E301" s="588"/>
      <c r="F301" s="471"/>
      <c r="G301" s="471"/>
      <c r="H301" s="471"/>
      <c r="I301" s="471"/>
      <c r="J301" s="471"/>
      <c r="K301" s="471"/>
      <c r="L301" s="471"/>
      <c r="M301" s="471"/>
      <c r="N301" s="471"/>
      <c r="O301" s="471"/>
      <c r="P301" s="471"/>
      <c r="Q301" s="471"/>
      <c r="R301" s="471"/>
      <c r="S301" s="471"/>
      <c r="T301" s="471"/>
      <c r="U301" s="471"/>
      <c r="V301" s="471"/>
      <c r="W301" s="471"/>
      <c r="X301" s="471"/>
      <c r="Y301" s="471"/>
      <c r="Z301" s="471"/>
      <c r="AA301" s="471"/>
      <c r="AB301" s="471"/>
      <c r="AC301" s="471"/>
      <c r="AD301" s="471"/>
      <c r="AE301" s="472"/>
      <c r="AF301" s="472"/>
      <c r="AG301" s="472"/>
      <c r="AH301" s="472"/>
      <c r="AI301" s="472"/>
      <c r="AJ301" s="472"/>
      <c r="AK301" s="472"/>
      <c r="AL301" s="472"/>
      <c r="AM301" s="472"/>
      <c r="AN301" s="472"/>
      <c r="AO301" s="481"/>
      <c r="AP301" s="169"/>
      <c r="AQ301" s="84" t="s">
        <v>395</v>
      </c>
      <c r="AU301" s="459" t="str">
        <f ca="1">IF(AU300="Z","AA",IF(LEN(AU300)=1,CHAR(CODE(AU300)+1),IF(RIGHT(AU300,1)="Z",CHAR(CODE(LEFT(AU300,1))+1),LEFT(AU300,1))&amp;CHAR(65+MOD(CODE(RIGHT(AU300,1))+1-65,26))))</f>
        <v>G</v>
      </c>
      <c r="AV301" s="459">
        <f>AV300</f>
        <v>300</v>
      </c>
      <c r="AW301" s="259" t="str">
        <f t="shared" ref="AW301:AW335" ca="1" si="53">CONCATENATE(AU301&amp;AV301)</f>
        <v>G300</v>
      </c>
      <c r="AX301" s="259">
        <f t="shared" si="51"/>
        <v>8</v>
      </c>
      <c r="AY301" s="259" t="str">
        <f t="shared" ca="1" si="52"/>
        <v>9. Ownership - Operating Costs</v>
      </c>
      <c r="AZ301" s="268" t="s">
        <v>1270</v>
      </c>
      <c r="BA301" s="259" t="s">
        <v>1291</v>
      </c>
      <c r="BB301" s="259">
        <f>$G$8</f>
        <v>2021</v>
      </c>
      <c r="BC301" s="259" t="str">
        <f t="shared" ref="BC301:BC335" ca="1" si="54">AX301&amp;"_"&amp;AW301&amp;"_"&amp;BA301&amp;"_"&amp;BB301</f>
        <v>8_G300_Transmission_electric_to_point_of_delivery_POD_2021</v>
      </c>
      <c r="BD301" s="259" t="s">
        <v>540</v>
      </c>
      <c r="BE301" s="259"/>
      <c r="BF301" s="268" t="str">
        <f t="shared" si="46"/>
        <v>&gt;=0</v>
      </c>
      <c r="BG301" s="268" t="s">
        <v>85</v>
      </c>
      <c r="BH301" s="268" t="s">
        <v>85</v>
      </c>
      <c r="BI301" s="268"/>
      <c r="BJ301" s="268"/>
      <c r="BK301" s="268"/>
      <c r="BL301" s="268"/>
    </row>
    <row r="302" spans="1:64" ht="13.5" hidden="1" thickBot="1">
      <c r="A302" s="124"/>
      <c r="B302" s="177"/>
      <c r="C302" s="235"/>
      <c r="D302" s="588"/>
      <c r="E302" s="588"/>
      <c r="F302" s="471"/>
      <c r="G302" s="471"/>
      <c r="H302" s="471"/>
      <c r="I302" s="471"/>
      <c r="J302" s="471"/>
      <c r="K302" s="471"/>
      <c r="L302" s="471"/>
      <c r="M302" s="471"/>
      <c r="N302" s="471"/>
      <c r="O302" s="471"/>
      <c r="P302" s="471"/>
      <c r="Q302" s="471"/>
      <c r="R302" s="471"/>
      <c r="S302" s="471"/>
      <c r="T302" s="471"/>
      <c r="U302" s="471"/>
      <c r="V302" s="471"/>
      <c r="W302" s="471"/>
      <c r="X302" s="471"/>
      <c r="Y302" s="471"/>
      <c r="Z302" s="471"/>
      <c r="AA302" s="471"/>
      <c r="AB302" s="471"/>
      <c r="AC302" s="471"/>
      <c r="AD302" s="471"/>
      <c r="AE302" s="472"/>
      <c r="AF302" s="472"/>
      <c r="AG302" s="472"/>
      <c r="AH302" s="472"/>
      <c r="AI302" s="472"/>
      <c r="AJ302" s="472"/>
      <c r="AK302" s="472"/>
      <c r="AL302" s="472"/>
      <c r="AM302" s="472"/>
      <c r="AN302" s="472"/>
      <c r="AO302" s="481"/>
      <c r="AP302" s="169"/>
      <c r="AQ302" s="84" t="s">
        <v>395</v>
      </c>
      <c r="AU302" s="459" t="str">
        <f t="shared" ref="AU302:AU335" ca="1" si="55">IF(AU301="Z","AA",IF(LEN(AU301)=1,CHAR(CODE(AU301)+1),IF(RIGHT(AU301,1)="Z",CHAR(CODE(LEFT(AU301,1))+1),LEFT(AU301,1))&amp;CHAR(65+MOD(CODE(RIGHT(AU301,1))+1-65,26))))</f>
        <v>H</v>
      </c>
      <c r="AV302" s="459">
        <f t="shared" ref="AV302:AV335" si="56">AV301</f>
        <v>300</v>
      </c>
      <c r="AW302" s="259" t="str">
        <f t="shared" ca="1" si="53"/>
        <v>H300</v>
      </c>
      <c r="AX302" s="259">
        <f t="shared" si="51"/>
        <v>8</v>
      </c>
      <c r="AY302" s="259" t="str">
        <f t="shared" ca="1" si="52"/>
        <v>9. Ownership - Operating Costs</v>
      </c>
      <c r="AZ302" s="268" t="s">
        <v>1270</v>
      </c>
      <c r="BA302" s="259" t="s">
        <v>1291</v>
      </c>
      <c r="BB302" s="259">
        <f>$H$8</f>
        <v>2022</v>
      </c>
      <c r="BC302" s="259" t="str">
        <f t="shared" ca="1" si="54"/>
        <v>8_H300_Transmission_electric_to_point_of_delivery_POD_2022</v>
      </c>
      <c r="BD302" s="259" t="s">
        <v>540</v>
      </c>
      <c r="BE302" s="259"/>
      <c r="BF302" s="268" t="str">
        <f t="shared" si="46"/>
        <v>&gt;=0</v>
      </c>
      <c r="BG302" s="268" t="s">
        <v>85</v>
      </c>
      <c r="BH302" s="268" t="s">
        <v>85</v>
      </c>
      <c r="BI302" s="268"/>
      <c r="BJ302" s="268"/>
      <c r="BK302" s="268"/>
      <c r="BL302" s="268"/>
    </row>
    <row r="303" spans="1:64" ht="13.5" hidden="1" thickBot="1">
      <c r="A303" s="124"/>
      <c r="B303" s="177"/>
      <c r="C303" s="235"/>
      <c r="D303" s="588"/>
      <c r="E303" s="588"/>
      <c r="F303" s="471"/>
      <c r="G303" s="471"/>
      <c r="H303" s="471"/>
      <c r="I303" s="471"/>
      <c r="J303" s="471"/>
      <c r="K303" s="471"/>
      <c r="L303" s="471"/>
      <c r="M303" s="471"/>
      <c r="N303" s="471"/>
      <c r="O303" s="471"/>
      <c r="P303" s="471"/>
      <c r="Q303" s="471"/>
      <c r="R303" s="471"/>
      <c r="S303" s="471"/>
      <c r="T303" s="471"/>
      <c r="U303" s="471"/>
      <c r="V303" s="471"/>
      <c r="W303" s="471"/>
      <c r="X303" s="471"/>
      <c r="Y303" s="471"/>
      <c r="Z303" s="471"/>
      <c r="AA303" s="471"/>
      <c r="AB303" s="471"/>
      <c r="AC303" s="471"/>
      <c r="AD303" s="471"/>
      <c r="AE303" s="472"/>
      <c r="AF303" s="472"/>
      <c r="AG303" s="472"/>
      <c r="AH303" s="472"/>
      <c r="AI303" s="472"/>
      <c r="AJ303" s="472"/>
      <c r="AK303" s="472"/>
      <c r="AL303" s="472"/>
      <c r="AM303" s="472"/>
      <c r="AN303" s="472"/>
      <c r="AO303" s="481"/>
      <c r="AP303" s="169"/>
      <c r="AQ303" s="84" t="s">
        <v>395</v>
      </c>
      <c r="AU303" s="459" t="str">
        <f t="shared" ca="1" si="55"/>
        <v>I</v>
      </c>
      <c r="AV303" s="459">
        <f t="shared" si="56"/>
        <v>300</v>
      </c>
      <c r="AW303" s="259" t="str">
        <f t="shared" ca="1" si="53"/>
        <v>I300</v>
      </c>
      <c r="AX303" s="259">
        <f t="shared" si="51"/>
        <v>8</v>
      </c>
      <c r="AY303" s="259" t="str">
        <f t="shared" ca="1" si="52"/>
        <v>9. Ownership - Operating Costs</v>
      </c>
      <c r="AZ303" s="268" t="s">
        <v>1270</v>
      </c>
      <c r="BA303" s="259" t="s">
        <v>1291</v>
      </c>
      <c r="BB303" s="259">
        <f>$I$8</f>
        <v>2023</v>
      </c>
      <c r="BC303" s="259" t="str">
        <f t="shared" ca="1" si="54"/>
        <v>8_I300_Transmission_electric_to_point_of_delivery_POD_2023</v>
      </c>
      <c r="BD303" s="259" t="s">
        <v>540</v>
      </c>
      <c r="BE303" s="259"/>
      <c r="BF303" s="268" t="str">
        <f t="shared" si="46"/>
        <v>&gt;=0</v>
      </c>
      <c r="BG303" s="268" t="s">
        <v>85</v>
      </c>
      <c r="BH303" s="268" t="s">
        <v>85</v>
      </c>
      <c r="BI303" s="268"/>
      <c r="BJ303" s="268"/>
      <c r="BK303" s="268"/>
      <c r="BL303" s="268"/>
    </row>
    <row r="304" spans="1:64" ht="13.5" hidden="1" thickBot="1">
      <c r="A304" s="124"/>
      <c r="B304" s="177"/>
      <c r="C304" s="235"/>
      <c r="D304" s="588"/>
      <c r="E304" s="588"/>
      <c r="F304" s="471"/>
      <c r="G304" s="471"/>
      <c r="H304" s="471"/>
      <c r="I304" s="471"/>
      <c r="J304" s="471"/>
      <c r="K304" s="471"/>
      <c r="L304" s="471"/>
      <c r="M304" s="471"/>
      <c r="N304" s="471"/>
      <c r="O304" s="471"/>
      <c r="P304" s="471"/>
      <c r="Q304" s="471"/>
      <c r="R304" s="471"/>
      <c r="S304" s="471"/>
      <c r="T304" s="471"/>
      <c r="U304" s="471"/>
      <c r="V304" s="471"/>
      <c r="W304" s="471"/>
      <c r="X304" s="471"/>
      <c r="Y304" s="471"/>
      <c r="Z304" s="471"/>
      <c r="AA304" s="471"/>
      <c r="AB304" s="471"/>
      <c r="AC304" s="471"/>
      <c r="AD304" s="471"/>
      <c r="AE304" s="472"/>
      <c r="AF304" s="472"/>
      <c r="AG304" s="472"/>
      <c r="AH304" s="472"/>
      <c r="AI304" s="472"/>
      <c r="AJ304" s="472"/>
      <c r="AK304" s="472"/>
      <c r="AL304" s="472"/>
      <c r="AM304" s="472"/>
      <c r="AN304" s="472"/>
      <c r="AO304" s="481"/>
      <c r="AP304" s="169"/>
      <c r="AQ304" s="84" t="s">
        <v>395</v>
      </c>
      <c r="AU304" s="459" t="str">
        <f t="shared" ca="1" si="55"/>
        <v>J</v>
      </c>
      <c r="AV304" s="459">
        <f t="shared" si="56"/>
        <v>300</v>
      </c>
      <c r="AW304" s="259" t="str">
        <f t="shared" ca="1" si="53"/>
        <v>J300</v>
      </c>
      <c r="AX304" s="259">
        <f t="shared" si="51"/>
        <v>8</v>
      </c>
      <c r="AY304" s="259" t="str">
        <f t="shared" ca="1" si="52"/>
        <v>9. Ownership - Operating Costs</v>
      </c>
      <c r="AZ304" s="268" t="s">
        <v>1270</v>
      </c>
      <c r="BA304" s="259" t="s">
        <v>1291</v>
      </c>
      <c r="BB304" s="259">
        <f>$J$8</f>
        <v>2024</v>
      </c>
      <c r="BC304" s="259" t="str">
        <f t="shared" ca="1" si="54"/>
        <v>8_J300_Transmission_electric_to_point_of_delivery_POD_2024</v>
      </c>
      <c r="BD304" s="259" t="s">
        <v>540</v>
      </c>
      <c r="BE304" s="259"/>
      <c r="BF304" s="268" t="str">
        <f t="shared" si="46"/>
        <v>&gt;=0</v>
      </c>
      <c r="BG304" s="268" t="s">
        <v>85</v>
      </c>
      <c r="BH304" s="268" t="s">
        <v>85</v>
      </c>
      <c r="BI304" s="268"/>
      <c r="BJ304" s="268"/>
      <c r="BK304" s="268"/>
      <c r="BL304" s="268"/>
    </row>
    <row r="305" spans="1:64" ht="13.5" hidden="1" thickBot="1">
      <c r="A305" s="124"/>
      <c r="B305" s="177"/>
      <c r="C305" s="235"/>
      <c r="D305" s="588"/>
      <c r="E305" s="588"/>
      <c r="F305" s="471"/>
      <c r="G305" s="471"/>
      <c r="H305" s="471"/>
      <c r="I305" s="471"/>
      <c r="J305" s="471"/>
      <c r="K305" s="471"/>
      <c r="L305" s="471"/>
      <c r="M305" s="471"/>
      <c r="N305" s="471"/>
      <c r="O305" s="471"/>
      <c r="P305" s="471"/>
      <c r="Q305" s="471"/>
      <c r="R305" s="471"/>
      <c r="S305" s="471"/>
      <c r="T305" s="471"/>
      <c r="U305" s="471"/>
      <c r="V305" s="471"/>
      <c r="W305" s="471"/>
      <c r="X305" s="471"/>
      <c r="Y305" s="471"/>
      <c r="Z305" s="471"/>
      <c r="AA305" s="471"/>
      <c r="AB305" s="471"/>
      <c r="AC305" s="471"/>
      <c r="AD305" s="471"/>
      <c r="AE305" s="472"/>
      <c r="AF305" s="472"/>
      <c r="AG305" s="472"/>
      <c r="AH305" s="472"/>
      <c r="AI305" s="472"/>
      <c r="AJ305" s="472"/>
      <c r="AK305" s="472"/>
      <c r="AL305" s="472"/>
      <c r="AM305" s="472"/>
      <c r="AN305" s="472"/>
      <c r="AO305" s="481"/>
      <c r="AP305" s="169"/>
      <c r="AQ305" s="84" t="s">
        <v>395</v>
      </c>
      <c r="AU305" s="459" t="str">
        <f t="shared" ca="1" si="55"/>
        <v>K</v>
      </c>
      <c r="AV305" s="459">
        <f t="shared" si="56"/>
        <v>300</v>
      </c>
      <c r="AW305" s="259" t="str">
        <f t="shared" ca="1" si="53"/>
        <v>K300</v>
      </c>
      <c r="AX305" s="259">
        <f t="shared" si="51"/>
        <v>8</v>
      </c>
      <c r="AY305" s="259" t="str">
        <f t="shared" ca="1" si="52"/>
        <v>9. Ownership - Operating Costs</v>
      </c>
      <c r="AZ305" s="268" t="s">
        <v>1270</v>
      </c>
      <c r="BA305" s="259" t="s">
        <v>1291</v>
      </c>
      <c r="BB305" s="259">
        <f>$K$8</f>
        <v>2025</v>
      </c>
      <c r="BC305" s="259" t="str">
        <f t="shared" ca="1" si="54"/>
        <v>8_K300_Transmission_electric_to_point_of_delivery_POD_2025</v>
      </c>
      <c r="BD305" s="259" t="s">
        <v>540</v>
      </c>
      <c r="BE305" s="259"/>
      <c r="BF305" s="268" t="str">
        <f t="shared" si="46"/>
        <v>&gt;=0</v>
      </c>
      <c r="BG305" s="268" t="s">
        <v>85</v>
      </c>
      <c r="BH305" s="268" t="s">
        <v>85</v>
      </c>
      <c r="BI305" s="268"/>
      <c r="BJ305" s="268"/>
      <c r="BK305" s="268"/>
      <c r="BL305" s="268"/>
    </row>
    <row r="306" spans="1:64" ht="13.5" hidden="1" thickBot="1">
      <c r="A306" s="124"/>
      <c r="B306" s="177"/>
      <c r="C306" s="235"/>
      <c r="D306" s="588"/>
      <c r="E306" s="588"/>
      <c r="F306" s="471"/>
      <c r="G306" s="471"/>
      <c r="H306" s="471"/>
      <c r="I306" s="471"/>
      <c r="J306" s="471"/>
      <c r="K306" s="471"/>
      <c r="L306" s="471"/>
      <c r="M306" s="471"/>
      <c r="N306" s="471"/>
      <c r="O306" s="471"/>
      <c r="P306" s="471"/>
      <c r="Q306" s="471"/>
      <c r="R306" s="471"/>
      <c r="S306" s="471"/>
      <c r="T306" s="471"/>
      <c r="U306" s="471"/>
      <c r="V306" s="471"/>
      <c r="W306" s="471"/>
      <c r="X306" s="471"/>
      <c r="Y306" s="471"/>
      <c r="Z306" s="471"/>
      <c r="AA306" s="471"/>
      <c r="AB306" s="471"/>
      <c r="AC306" s="471"/>
      <c r="AD306" s="471"/>
      <c r="AE306" s="472"/>
      <c r="AF306" s="472"/>
      <c r="AG306" s="472"/>
      <c r="AH306" s="472"/>
      <c r="AI306" s="472"/>
      <c r="AJ306" s="472"/>
      <c r="AK306" s="472"/>
      <c r="AL306" s="472"/>
      <c r="AM306" s="472"/>
      <c r="AN306" s="472"/>
      <c r="AO306" s="481"/>
      <c r="AP306" s="169"/>
      <c r="AQ306" s="84" t="s">
        <v>395</v>
      </c>
      <c r="AU306" s="459" t="str">
        <f t="shared" ca="1" si="55"/>
        <v>L</v>
      </c>
      <c r="AV306" s="459">
        <f t="shared" si="56"/>
        <v>300</v>
      </c>
      <c r="AW306" s="259" t="str">
        <f t="shared" ca="1" si="53"/>
        <v>L300</v>
      </c>
      <c r="AX306" s="259">
        <f t="shared" si="51"/>
        <v>8</v>
      </c>
      <c r="AY306" s="259" t="str">
        <f t="shared" ca="1" si="52"/>
        <v>9. Ownership - Operating Costs</v>
      </c>
      <c r="AZ306" s="268" t="s">
        <v>1270</v>
      </c>
      <c r="BA306" s="259" t="s">
        <v>1291</v>
      </c>
      <c r="BB306" s="259">
        <f>$L$8</f>
        <v>2026</v>
      </c>
      <c r="BC306" s="259" t="str">
        <f t="shared" ca="1" si="54"/>
        <v>8_L300_Transmission_electric_to_point_of_delivery_POD_2026</v>
      </c>
      <c r="BD306" s="259" t="s">
        <v>540</v>
      </c>
      <c r="BE306" s="259"/>
      <c r="BF306" s="268" t="str">
        <f t="shared" si="46"/>
        <v>&gt;=0</v>
      </c>
      <c r="BG306" s="268" t="s">
        <v>85</v>
      </c>
      <c r="BH306" s="268" t="s">
        <v>85</v>
      </c>
      <c r="BI306" s="268"/>
      <c r="BJ306" s="268"/>
      <c r="BK306" s="268"/>
      <c r="BL306" s="268"/>
    </row>
    <row r="307" spans="1:64" ht="13.5" hidden="1" thickBot="1">
      <c r="A307" s="124"/>
      <c r="B307" s="177"/>
      <c r="C307" s="235"/>
      <c r="D307" s="588"/>
      <c r="E307" s="588"/>
      <c r="F307" s="471"/>
      <c r="G307" s="471"/>
      <c r="H307" s="471"/>
      <c r="I307" s="471"/>
      <c r="J307" s="471"/>
      <c r="K307" s="471"/>
      <c r="L307" s="471"/>
      <c r="M307" s="471"/>
      <c r="N307" s="471"/>
      <c r="O307" s="471"/>
      <c r="P307" s="471"/>
      <c r="Q307" s="471"/>
      <c r="R307" s="471"/>
      <c r="S307" s="471"/>
      <c r="T307" s="471"/>
      <c r="U307" s="471"/>
      <c r="V307" s="471"/>
      <c r="W307" s="471"/>
      <c r="X307" s="471"/>
      <c r="Y307" s="471"/>
      <c r="Z307" s="471"/>
      <c r="AA307" s="471"/>
      <c r="AB307" s="471"/>
      <c r="AC307" s="471"/>
      <c r="AD307" s="471"/>
      <c r="AE307" s="472"/>
      <c r="AF307" s="472"/>
      <c r="AG307" s="472"/>
      <c r="AH307" s="472"/>
      <c r="AI307" s="472"/>
      <c r="AJ307" s="472"/>
      <c r="AK307" s="472"/>
      <c r="AL307" s="472"/>
      <c r="AM307" s="472"/>
      <c r="AN307" s="472"/>
      <c r="AO307" s="481"/>
      <c r="AP307" s="169"/>
      <c r="AQ307" s="84" t="s">
        <v>395</v>
      </c>
      <c r="AU307" s="459" t="str">
        <f t="shared" ca="1" si="55"/>
        <v>M</v>
      </c>
      <c r="AV307" s="459">
        <f t="shared" si="56"/>
        <v>300</v>
      </c>
      <c r="AW307" s="259" t="str">
        <f t="shared" ca="1" si="53"/>
        <v>M300</v>
      </c>
      <c r="AX307" s="259">
        <f t="shared" si="51"/>
        <v>8</v>
      </c>
      <c r="AY307" s="259" t="str">
        <f t="shared" ca="1" si="52"/>
        <v>9. Ownership - Operating Costs</v>
      </c>
      <c r="AZ307" s="268" t="s">
        <v>1270</v>
      </c>
      <c r="BA307" s="259" t="s">
        <v>1291</v>
      </c>
      <c r="BB307" s="259">
        <f>$M$8</f>
        <v>2027</v>
      </c>
      <c r="BC307" s="259" t="str">
        <f t="shared" ca="1" si="54"/>
        <v>8_M300_Transmission_electric_to_point_of_delivery_POD_2027</v>
      </c>
      <c r="BD307" s="259" t="s">
        <v>540</v>
      </c>
      <c r="BE307" s="259"/>
      <c r="BF307" s="268" t="str">
        <f t="shared" si="46"/>
        <v>&gt;=0</v>
      </c>
      <c r="BG307" s="268" t="s">
        <v>85</v>
      </c>
      <c r="BH307" s="268" t="s">
        <v>85</v>
      </c>
      <c r="BI307" s="268"/>
      <c r="BJ307" s="268"/>
      <c r="BK307" s="268"/>
      <c r="BL307" s="268"/>
    </row>
    <row r="308" spans="1:64" ht="13.5" hidden="1" thickBot="1">
      <c r="A308" s="124"/>
      <c r="B308" s="177"/>
      <c r="C308" s="235"/>
      <c r="D308" s="588"/>
      <c r="E308" s="588"/>
      <c r="F308" s="471"/>
      <c r="G308" s="471"/>
      <c r="H308" s="471"/>
      <c r="I308" s="471"/>
      <c r="J308" s="471"/>
      <c r="K308" s="471"/>
      <c r="L308" s="471"/>
      <c r="M308" s="471"/>
      <c r="N308" s="471"/>
      <c r="O308" s="471"/>
      <c r="P308" s="471"/>
      <c r="Q308" s="471"/>
      <c r="R308" s="471"/>
      <c r="S308" s="471"/>
      <c r="T308" s="471"/>
      <c r="U308" s="471"/>
      <c r="V308" s="471"/>
      <c r="W308" s="471"/>
      <c r="X308" s="471"/>
      <c r="Y308" s="471"/>
      <c r="Z308" s="471"/>
      <c r="AA308" s="471"/>
      <c r="AB308" s="471"/>
      <c r="AC308" s="471"/>
      <c r="AD308" s="471"/>
      <c r="AE308" s="472"/>
      <c r="AF308" s="472"/>
      <c r="AG308" s="472"/>
      <c r="AH308" s="472"/>
      <c r="AI308" s="472"/>
      <c r="AJ308" s="472"/>
      <c r="AK308" s="472"/>
      <c r="AL308" s="472"/>
      <c r="AM308" s="472"/>
      <c r="AN308" s="472"/>
      <c r="AO308" s="481"/>
      <c r="AP308" s="169"/>
      <c r="AQ308" s="84" t="s">
        <v>395</v>
      </c>
      <c r="AU308" s="459" t="str">
        <f t="shared" ca="1" si="55"/>
        <v>N</v>
      </c>
      <c r="AV308" s="459">
        <f t="shared" si="56"/>
        <v>300</v>
      </c>
      <c r="AW308" s="259" t="str">
        <f t="shared" ca="1" si="53"/>
        <v>N300</v>
      </c>
      <c r="AX308" s="259">
        <f t="shared" si="51"/>
        <v>8</v>
      </c>
      <c r="AY308" s="259" t="str">
        <f t="shared" ca="1" si="52"/>
        <v>9. Ownership - Operating Costs</v>
      </c>
      <c r="AZ308" s="268" t="s">
        <v>1270</v>
      </c>
      <c r="BA308" s="259" t="s">
        <v>1291</v>
      </c>
      <c r="BB308" s="259">
        <f>$N$8</f>
        <v>2028</v>
      </c>
      <c r="BC308" s="259" t="str">
        <f t="shared" ca="1" si="54"/>
        <v>8_N300_Transmission_electric_to_point_of_delivery_POD_2028</v>
      </c>
      <c r="BD308" s="259" t="s">
        <v>540</v>
      </c>
      <c r="BE308" s="259"/>
      <c r="BF308" s="268" t="str">
        <f t="shared" si="46"/>
        <v>&gt;=0</v>
      </c>
      <c r="BG308" s="268" t="s">
        <v>85</v>
      </c>
      <c r="BH308" s="268" t="s">
        <v>85</v>
      </c>
      <c r="BI308" s="268"/>
      <c r="BJ308" s="268"/>
      <c r="BK308" s="268"/>
      <c r="BL308" s="268"/>
    </row>
    <row r="309" spans="1:64" ht="13.5" hidden="1" thickBot="1">
      <c r="A309" s="124"/>
      <c r="B309" s="177"/>
      <c r="C309" s="235"/>
      <c r="D309" s="588"/>
      <c r="E309" s="588"/>
      <c r="F309" s="471"/>
      <c r="G309" s="471"/>
      <c r="H309" s="471"/>
      <c r="I309" s="471"/>
      <c r="J309" s="471"/>
      <c r="K309" s="471"/>
      <c r="L309" s="471"/>
      <c r="M309" s="471"/>
      <c r="N309" s="471"/>
      <c r="O309" s="471"/>
      <c r="P309" s="471"/>
      <c r="Q309" s="471"/>
      <c r="R309" s="471"/>
      <c r="S309" s="471"/>
      <c r="T309" s="471"/>
      <c r="U309" s="471"/>
      <c r="V309" s="471"/>
      <c r="W309" s="471"/>
      <c r="X309" s="471"/>
      <c r="Y309" s="471"/>
      <c r="Z309" s="471"/>
      <c r="AA309" s="471"/>
      <c r="AB309" s="471"/>
      <c r="AC309" s="471"/>
      <c r="AD309" s="471"/>
      <c r="AE309" s="472"/>
      <c r="AF309" s="472"/>
      <c r="AG309" s="472"/>
      <c r="AH309" s="472"/>
      <c r="AI309" s="472"/>
      <c r="AJ309" s="472"/>
      <c r="AK309" s="472"/>
      <c r="AL309" s="472"/>
      <c r="AM309" s="472"/>
      <c r="AN309" s="472"/>
      <c r="AO309" s="481"/>
      <c r="AP309" s="169"/>
      <c r="AQ309" s="84" t="s">
        <v>395</v>
      </c>
      <c r="AU309" s="459" t="str">
        <f t="shared" ca="1" si="55"/>
        <v>O</v>
      </c>
      <c r="AV309" s="459">
        <f t="shared" si="56"/>
        <v>300</v>
      </c>
      <c r="AW309" s="259" t="str">
        <f t="shared" ca="1" si="53"/>
        <v>O300</v>
      </c>
      <c r="AX309" s="259">
        <f t="shared" si="51"/>
        <v>8</v>
      </c>
      <c r="AY309" s="259" t="str">
        <f t="shared" ca="1" si="52"/>
        <v>9. Ownership - Operating Costs</v>
      </c>
      <c r="AZ309" s="268" t="s">
        <v>1270</v>
      </c>
      <c r="BA309" s="259" t="s">
        <v>1291</v>
      </c>
      <c r="BB309" s="259">
        <f>$O$8</f>
        <v>2029</v>
      </c>
      <c r="BC309" s="259" t="str">
        <f t="shared" ca="1" si="54"/>
        <v>8_O300_Transmission_electric_to_point_of_delivery_POD_2029</v>
      </c>
      <c r="BD309" s="259" t="s">
        <v>540</v>
      </c>
      <c r="BE309" s="259"/>
      <c r="BF309" s="268" t="str">
        <f t="shared" si="46"/>
        <v>&gt;=0</v>
      </c>
      <c r="BG309" s="268" t="s">
        <v>85</v>
      </c>
      <c r="BH309" s="268" t="s">
        <v>85</v>
      </c>
      <c r="BI309" s="268"/>
      <c r="BJ309" s="268"/>
      <c r="BK309" s="268"/>
      <c r="BL309" s="268"/>
    </row>
    <row r="310" spans="1:64" ht="13.5" hidden="1" thickBot="1">
      <c r="A310" s="124"/>
      <c r="B310" s="177"/>
      <c r="C310" s="235"/>
      <c r="D310" s="588"/>
      <c r="E310" s="588"/>
      <c r="F310" s="471"/>
      <c r="G310" s="471"/>
      <c r="H310" s="471"/>
      <c r="I310" s="471"/>
      <c r="J310" s="471"/>
      <c r="K310" s="471"/>
      <c r="L310" s="471"/>
      <c r="M310" s="471"/>
      <c r="N310" s="471"/>
      <c r="O310" s="471"/>
      <c r="P310" s="471"/>
      <c r="Q310" s="471"/>
      <c r="R310" s="471"/>
      <c r="S310" s="471"/>
      <c r="T310" s="471"/>
      <c r="U310" s="471"/>
      <c r="V310" s="471"/>
      <c r="W310" s="471"/>
      <c r="X310" s="471"/>
      <c r="Y310" s="471"/>
      <c r="Z310" s="471"/>
      <c r="AA310" s="471"/>
      <c r="AB310" s="471"/>
      <c r="AC310" s="471"/>
      <c r="AD310" s="471"/>
      <c r="AE310" s="472"/>
      <c r="AF310" s="472"/>
      <c r="AG310" s="472"/>
      <c r="AH310" s="472"/>
      <c r="AI310" s="472"/>
      <c r="AJ310" s="472"/>
      <c r="AK310" s="472"/>
      <c r="AL310" s="472"/>
      <c r="AM310" s="472"/>
      <c r="AN310" s="472"/>
      <c r="AO310" s="481"/>
      <c r="AP310" s="169"/>
      <c r="AQ310" s="84" t="s">
        <v>395</v>
      </c>
      <c r="AU310" s="459" t="str">
        <f t="shared" ca="1" si="55"/>
        <v>P</v>
      </c>
      <c r="AV310" s="459">
        <f t="shared" si="56"/>
        <v>300</v>
      </c>
      <c r="AW310" s="259" t="str">
        <f t="shared" ca="1" si="53"/>
        <v>P300</v>
      </c>
      <c r="AX310" s="259">
        <f t="shared" si="51"/>
        <v>8</v>
      </c>
      <c r="AY310" s="259" t="str">
        <f t="shared" ca="1" si="52"/>
        <v>9. Ownership - Operating Costs</v>
      </c>
      <c r="AZ310" s="268" t="s">
        <v>1270</v>
      </c>
      <c r="BA310" s="259" t="s">
        <v>1291</v>
      </c>
      <c r="BB310" s="259">
        <f>$P$8</f>
        <v>2030</v>
      </c>
      <c r="BC310" s="259" t="str">
        <f t="shared" ca="1" si="54"/>
        <v>8_P300_Transmission_electric_to_point_of_delivery_POD_2030</v>
      </c>
      <c r="BD310" s="259" t="s">
        <v>540</v>
      </c>
      <c r="BE310" s="259"/>
      <c r="BF310" s="268" t="str">
        <f t="shared" si="46"/>
        <v>&gt;=0</v>
      </c>
      <c r="BG310" s="268" t="s">
        <v>85</v>
      </c>
      <c r="BH310" s="268" t="s">
        <v>85</v>
      </c>
      <c r="BI310" s="268"/>
      <c r="BJ310" s="268"/>
      <c r="BK310" s="268"/>
      <c r="BL310" s="268"/>
    </row>
    <row r="311" spans="1:64" ht="13.5" hidden="1" thickBot="1">
      <c r="A311" s="124"/>
      <c r="B311" s="177"/>
      <c r="C311" s="235"/>
      <c r="D311" s="588"/>
      <c r="E311" s="588"/>
      <c r="F311" s="471"/>
      <c r="G311" s="471"/>
      <c r="H311" s="471"/>
      <c r="I311" s="471"/>
      <c r="J311" s="471"/>
      <c r="K311" s="471"/>
      <c r="L311" s="471"/>
      <c r="M311" s="471"/>
      <c r="N311" s="471"/>
      <c r="O311" s="471"/>
      <c r="P311" s="471"/>
      <c r="Q311" s="471"/>
      <c r="R311" s="471"/>
      <c r="S311" s="471"/>
      <c r="T311" s="471"/>
      <c r="U311" s="471"/>
      <c r="V311" s="471"/>
      <c r="W311" s="471"/>
      <c r="X311" s="471"/>
      <c r="Y311" s="471"/>
      <c r="Z311" s="471"/>
      <c r="AA311" s="471"/>
      <c r="AB311" s="471"/>
      <c r="AC311" s="471"/>
      <c r="AD311" s="471"/>
      <c r="AE311" s="472"/>
      <c r="AF311" s="472"/>
      <c r="AG311" s="472"/>
      <c r="AH311" s="472"/>
      <c r="AI311" s="472"/>
      <c r="AJ311" s="472"/>
      <c r="AK311" s="472"/>
      <c r="AL311" s="472"/>
      <c r="AM311" s="472"/>
      <c r="AN311" s="472"/>
      <c r="AO311" s="481"/>
      <c r="AP311" s="169"/>
      <c r="AQ311" s="84" t="s">
        <v>395</v>
      </c>
      <c r="AU311" s="459" t="str">
        <f t="shared" ca="1" si="55"/>
        <v>Q</v>
      </c>
      <c r="AV311" s="459">
        <f t="shared" si="56"/>
        <v>300</v>
      </c>
      <c r="AW311" s="259" t="str">
        <f t="shared" ca="1" si="53"/>
        <v>Q300</v>
      </c>
      <c r="AX311" s="259">
        <f t="shared" si="51"/>
        <v>8</v>
      </c>
      <c r="AY311" s="259" t="str">
        <f t="shared" ca="1" si="52"/>
        <v>9. Ownership - Operating Costs</v>
      </c>
      <c r="AZ311" s="268" t="s">
        <v>1270</v>
      </c>
      <c r="BA311" s="259" t="s">
        <v>1291</v>
      </c>
      <c r="BB311" s="259">
        <f>$Q$8</f>
        <v>2031</v>
      </c>
      <c r="BC311" s="259" t="str">
        <f t="shared" ca="1" si="54"/>
        <v>8_Q300_Transmission_electric_to_point_of_delivery_POD_2031</v>
      </c>
      <c r="BD311" s="259" t="s">
        <v>540</v>
      </c>
      <c r="BE311" s="259"/>
      <c r="BF311" s="268" t="str">
        <f t="shared" si="46"/>
        <v>&gt;=0</v>
      </c>
      <c r="BG311" s="268" t="s">
        <v>85</v>
      </c>
      <c r="BH311" s="268" t="s">
        <v>85</v>
      </c>
      <c r="BI311" s="268"/>
      <c r="BJ311" s="268"/>
      <c r="BK311" s="268"/>
      <c r="BL311" s="268"/>
    </row>
    <row r="312" spans="1:64" ht="13.5" hidden="1" thickBot="1">
      <c r="A312" s="124"/>
      <c r="B312" s="177"/>
      <c r="C312" s="235"/>
      <c r="D312" s="588"/>
      <c r="E312" s="588"/>
      <c r="F312" s="471"/>
      <c r="G312" s="471"/>
      <c r="H312" s="471"/>
      <c r="I312" s="471"/>
      <c r="J312" s="471"/>
      <c r="K312" s="471"/>
      <c r="L312" s="471"/>
      <c r="M312" s="471"/>
      <c r="N312" s="471"/>
      <c r="O312" s="471"/>
      <c r="P312" s="471"/>
      <c r="Q312" s="471"/>
      <c r="R312" s="471"/>
      <c r="S312" s="471"/>
      <c r="T312" s="471"/>
      <c r="U312" s="471"/>
      <c r="V312" s="471"/>
      <c r="W312" s="471"/>
      <c r="X312" s="471"/>
      <c r="Y312" s="471"/>
      <c r="Z312" s="471"/>
      <c r="AA312" s="471"/>
      <c r="AB312" s="471"/>
      <c r="AC312" s="471"/>
      <c r="AD312" s="471"/>
      <c r="AE312" s="472"/>
      <c r="AF312" s="472"/>
      <c r="AG312" s="472"/>
      <c r="AH312" s="472"/>
      <c r="AI312" s="472"/>
      <c r="AJ312" s="472"/>
      <c r="AK312" s="472"/>
      <c r="AL312" s="472"/>
      <c r="AM312" s="472"/>
      <c r="AN312" s="472"/>
      <c r="AO312" s="481"/>
      <c r="AP312" s="169"/>
      <c r="AQ312" s="84" t="s">
        <v>395</v>
      </c>
      <c r="AU312" s="459" t="str">
        <f t="shared" ca="1" si="55"/>
        <v>R</v>
      </c>
      <c r="AV312" s="459">
        <f t="shared" si="56"/>
        <v>300</v>
      </c>
      <c r="AW312" s="259" t="str">
        <f t="shared" ca="1" si="53"/>
        <v>R300</v>
      </c>
      <c r="AX312" s="259">
        <f t="shared" si="51"/>
        <v>8</v>
      </c>
      <c r="AY312" s="259" t="str">
        <f t="shared" ca="1" si="52"/>
        <v>9. Ownership - Operating Costs</v>
      </c>
      <c r="AZ312" s="268" t="s">
        <v>1270</v>
      </c>
      <c r="BA312" s="259" t="s">
        <v>1291</v>
      </c>
      <c r="BB312" s="259">
        <f>$R$8</f>
        <v>2032</v>
      </c>
      <c r="BC312" s="259" t="str">
        <f t="shared" ca="1" si="54"/>
        <v>8_R300_Transmission_electric_to_point_of_delivery_POD_2032</v>
      </c>
      <c r="BD312" s="259" t="s">
        <v>540</v>
      </c>
      <c r="BE312" s="259"/>
      <c r="BF312" s="268" t="str">
        <f t="shared" si="46"/>
        <v>&gt;=0</v>
      </c>
      <c r="BG312" s="268" t="s">
        <v>85</v>
      </c>
      <c r="BH312" s="268" t="s">
        <v>85</v>
      </c>
      <c r="BI312" s="268"/>
      <c r="BJ312" s="268"/>
      <c r="BK312" s="268"/>
      <c r="BL312" s="268"/>
    </row>
    <row r="313" spans="1:64" ht="13.5" hidden="1" thickBot="1">
      <c r="A313" s="124"/>
      <c r="B313" s="177"/>
      <c r="C313" s="235"/>
      <c r="D313" s="588"/>
      <c r="E313" s="588"/>
      <c r="F313" s="471"/>
      <c r="G313" s="471"/>
      <c r="H313" s="471"/>
      <c r="I313" s="471"/>
      <c r="J313" s="471"/>
      <c r="K313" s="471"/>
      <c r="L313" s="471"/>
      <c r="M313" s="471"/>
      <c r="N313" s="471"/>
      <c r="O313" s="471"/>
      <c r="P313" s="471"/>
      <c r="Q313" s="471"/>
      <c r="R313" s="471"/>
      <c r="S313" s="471"/>
      <c r="T313" s="471"/>
      <c r="U313" s="471"/>
      <c r="V313" s="471"/>
      <c r="W313" s="471"/>
      <c r="X313" s="471"/>
      <c r="Y313" s="471"/>
      <c r="Z313" s="471"/>
      <c r="AA313" s="471"/>
      <c r="AB313" s="471"/>
      <c r="AC313" s="471"/>
      <c r="AD313" s="471"/>
      <c r="AE313" s="472"/>
      <c r="AF313" s="472"/>
      <c r="AG313" s="472"/>
      <c r="AH313" s="472"/>
      <c r="AI313" s="472"/>
      <c r="AJ313" s="472"/>
      <c r="AK313" s="472"/>
      <c r="AL313" s="472"/>
      <c r="AM313" s="472"/>
      <c r="AN313" s="472"/>
      <c r="AO313" s="481"/>
      <c r="AP313" s="169"/>
      <c r="AQ313" s="84" t="s">
        <v>395</v>
      </c>
      <c r="AU313" s="459" t="str">
        <f t="shared" ca="1" si="55"/>
        <v>S</v>
      </c>
      <c r="AV313" s="459">
        <f t="shared" si="56"/>
        <v>300</v>
      </c>
      <c r="AW313" s="259" t="str">
        <f t="shared" ca="1" si="53"/>
        <v>S300</v>
      </c>
      <c r="AX313" s="259">
        <f t="shared" si="51"/>
        <v>8</v>
      </c>
      <c r="AY313" s="259" t="str">
        <f t="shared" ca="1" si="52"/>
        <v>9. Ownership - Operating Costs</v>
      </c>
      <c r="AZ313" s="268" t="s">
        <v>1270</v>
      </c>
      <c r="BA313" s="259" t="s">
        <v>1291</v>
      </c>
      <c r="BB313" s="259">
        <f>$S$8</f>
        <v>2033</v>
      </c>
      <c r="BC313" s="259" t="str">
        <f t="shared" ca="1" si="54"/>
        <v>8_S300_Transmission_electric_to_point_of_delivery_POD_2033</v>
      </c>
      <c r="BD313" s="259" t="s">
        <v>540</v>
      </c>
      <c r="BE313" s="259"/>
      <c r="BF313" s="268" t="str">
        <f t="shared" si="46"/>
        <v>&gt;=0</v>
      </c>
      <c r="BG313" s="268" t="s">
        <v>85</v>
      </c>
      <c r="BH313" s="268" t="s">
        <v>85</v>
      </c>
      <c r="BI313" s="268"/>
      <c r="BJ313" s="268"/>
      <c r="BK313" s="268"/>
      <c r="BL313" s="268"/>
    </row>
    <row r="314" spans="1:64" ht="13.5" hidden="1" thickBot="1">
      <c r="A314" s="124"/>
      <c r="B314" s="177"/>
      <c r="C314" s="235"/>
      <c r="D314" s="588"/>
      <c r="E314" s="588"/>
      <c r="F314" s="471"/>
      <c r="G314" s="471"/>
      <c r="H314" s="471"/>
      <c r="I314" s="471"/>
      <c r="J314" s="471"/>
      <c r="K314" s="471"/>
      <c r="L314" s="471"/>
      <c r="M314" s="471"/>
      <c r="N314" s="471"/>
      <c r="O314" s="471"/>
      <c r="P314" s="471"/>
      <c r="Q314" s="471"/>
      <c r="R314" s="471"/>
      <c r="S314" s="471"/>
      <c r="T314" s="471"/>
      <c r="U314" s="471"/>
      <c r="V314" s="471"/>
      <c r="W314" s="471"/>
      <c r="X314" s="471"/>
      <c r="Y314" s="471"/>
      <c r="Z314" s="471"/>
      <c r="AA314" s="471"/>
      <c r="AB314" s="471"/>
      <c r="AC314" s="471"/>
      <c r="AD314" s="471"/>
      <c r="AE314" s="472"/>
      <c r="AF314" s="472"/>
      <c r="AG314" s="472"/>
      <c r="AH314" s="472"/>
      <c r="AI314" s="472"/>
      <c r="AJ314" s="472"/>
      <c r="AK314" s="472"/>
      <c r="AL314" s="472"/>
      <c r="AM314" s="472"/>
      <c r="AN314" s="472"/>
      <c r="AO314" s="481"/>
      <c r="AP314" s="169"/>
      <c r="AQ314" s="84" t="s">
        <v>395</v>
      </c>
      <c r="AU314" s="459" t="str">
        <f t="shared" ca="1" si="55"/>
        <v>T</v>
      </c>
      <c r="AV314" s="459">
        <f t="shared" si="56"/>
        <v>300</v>
      </c>
      <c r="AW314" s="259" t="str">
        <f t="shared" ca="1" si="53"/>
        <v>T300</v>
      </c>
      <c r="AX314" s="259">
        <f t="shared" si="51"/>
        <v>8</v>
      </c>
      <c r="AY314" s="259" t="str">
        <f t="shared" ca="1" si="52"/>
        <v>9. Ownership - Operating Costs</v>
      </c>
      <c r="AZ314" s="268" t="s">
        <v>1270</v>
      </c>
      <c r="BA314" s="259" t="s">
        <v>1291</v>
      </c>
      <c r="BB314" s="259">
        <f>$T$8</f>
        <v>2034</v>
      </c>
      <c r="BC314" s="259" t="str">
        <f t="shared" ca="1" si="54"/>
        <v>8_T300_Transmission_electric_to_point_of_delivery_POD_2034</v>
      </c>
      <c r="BD314" s="259" t="s">
        <v>540</v>
      </c>
      <c r="BE314" s="259"/>
      <c r="BF314" s="268" t="str">
        <f t="shared" si="46"/>
        <v>&gt;=0</v>
      </c>
      <c r="BG314" s="268" t="s">
        <v>85</v>
      </c>
      <c r="BH314" s="268" t="s">
        <v>85</v>
      </c>
      <c r="BI314" s="268"/>
      <c r="BJ314" s="268"/>
      <c r="BK314" s="268"/>
      <c r="BL314" s="268"/>
    </row>
    <row r="315" spans="1:64" ht="13.5" hidden="1" thickBot="1">
      <c r="A315" s="124"/>
      <c r="B315" s="177"/>
      <c r="C315" s="235"/>
      <c r="D315" s="588"/>
      <c r="E315" s="588"/>
      <c r="F315" s="471"/>
      <c r="G315" s="471"/>
      <c r="H315" s="471"/>
      <c r="I315" s="471"/>
      <c r="J315" s="471"/>
      <c r="K315" s="471"/>
      <c r="L315" s="471"/>
      <c r="M315" s="471"/>
      <c r="N315" s="471"/>
      <c r="O315" s="471"/>
      <c r="P315" s="471"/>
      <c r="Q315" s="471"/>
      <c r="R315" s="471"/>
      <c r="S315" s="471"/>
      <c r="T315" s="471"/>
      <c r="U315" s="471"/>
      <c r="V315" s="471"/>
      <c r="W315" s="471"/>
      <c r="X315" s="471"/>
      <c r="Y315" s="471"/>
      <c r="Z315" s="471"/>
      <c r="AA315" s="471"/>
      <c r="AB315" s="471"/>
      <c r="AC315" s="471"/>
      <c r="AD315" s="471"/>
      <c r="AE315" s="472"/>
      <c r="AF315" s="472"/>
      <c r="AG315" s="472"/>
      <c r="AH315" s="472"/>
      <c r="AI315" s="472"/>
      <c r="AJ315" s="472"/>
      <c r="AK315" s="472"/>
      <c r="AL315" s="472"/>
      <c r="AM315" s="472"/>
      <c r="AN315" s="472"/>
      <c r="AO315" s="481"/>
      <c r="AP315" s="169"/>
      <c r="AQ315" s="84" t="s">
        <v>395</v>
      </c>
      <c r="AU315" s="459" t="str">
        <f t="shared" ca="1" si="55"/>
        <v>U</v>
      </c>
      <c r="AV315" s="459">
        <f t="shared" si="56"/>
        <v>300</v>
      </c>
      <c r="AW315" s="259" t="str">
        <f t="shared" ca="1" si="53"/>
        <v>U300</v>
      </c>
      <c r="AX315" s="259">
        <f t="shared" si="51"/>
        <v>8</v>
      </c>
      <c r="AY315" s="259" t="str">
        <f t="shared" ca="1" si="52"/>
        <v>9. Ownership - Operating Costs</v>
      </c>
      <c r="AZ315" s="268" t="s">
        <v>1270</v>
      </c>
      <c r="BA315" s="259" t="s">
        <v>1291</v>
      </c>
      <c r="BB315" s="259">
        <f>$U$8</f>
        <v>2035</v>
      </c>
      <c r="BC315" s="259" t="str">
        <f t="shared" ca="1" si="54"/>
        <v>8_U300_Transmission_electric_to_point_of_delivery_POD_2035</v>
      </c>
      <c r="BD315" s="259" t="s">
        <v>540</v>
      </c>
      <c r="BE315" s="259"/>
      <c r="BF315" s="268" t="str">
        <f t="shared" si="46"/>
        <v>&gt;=0</v>
      </c>
      <c r="BG315" s="268" t="s">
        <v>85</v>
      </c>
      <c r="BH315" s="268" t="s">
        <v>85</v>
      </c>
      <c r="BI315" s="268"/>
      <c r="BJ315" s="268"/>
      <c r="BK315" s="268"/>
      <c r="BL315" s="268"/>
    </row>
    <row r="316" spans="1:64" ht="13.5" hidden="1" thickBot="1">
      <c r="A316" s="124"/>
      <c r="B316" s="177"/>
      <c r="C316" s="235"/>
      <c r="D316" s="588"/>
      <c r="E316" s="588"/>
      <c r="F316" s="471"/>
      <c r="G316" s="471"/>
      <c r="H316" s="471"/>
      <c r="I316" s="471"/>
      <c r="J316" s="471"/>
      <c r="K316" s="471"/>
      <c r="L316" s="471"/>
      <c r="M316" s="471"/>
      <c r="N316" s="471"/>
      <c r="O316" s="471"/>
      <c r="P316" s="471"/>
      <c r="Q316" s="471"/>
      <c r="R316" s="471"/>
      <c r="S316" s="471"/>
      <c r="T316" s="471"/>
      <c r="U316" s="471"/>
      <c r="V316" s="471"/>
      <c r="W316" s="471"/>
      <c r="X316" s="471"/>
      <c r="Y316" s="471"/>
      <c r="Z316" s="471"/>
      <c r="AA316" s="471"/>
      <c r="AB316" s="471"/>
      <c r="AC316" s="471"/>
      <c r="AD316" s="471"/>
      <c r="AE316" s="472"/>
      <c r="AF316" s="472"/>
      <c r="AG316" s="472"/>
      <c r="AH316" s="472"/>
      <c r="AI316" s="472"/>
      <c r="AJ316" s="472"/>
      <c r="AK316" s="472"/>
      <c r="AL316" s="472"/>
      <c r="AM316" s="472"/>
      <c r="AN316" s="472"/>
      <c r="AO316" s="481"/>
      <c r="AP316" s="169"/>
      <c r="AQ316" s="84" t="s">
        <v>395</v>
      </c>
      <c r="AU316" s="459" t="str">
        <f t="shared" ca="1" si="55"/>
        <v>V</v>
      </c>
      <c r="AV316" s="459">
        <f t="shared" si="56"/>
        <v>300</v>
      </c>
      <c r="AW316" s="259" t="str">
        <f t="shared" ca="1" si="53"/>
        <v>V300</v>
      </c>
      <c r="AX316" s="259">
        <f t="shared" si="51"/>
        <v>8</v>
      </c>
      <c r="AY316" s="259" t="str">
        <f t="shared" ca="1" si="52"/>
        <v>9. Ownership - Operating Costs</v>
      </c>
      <c r="AZ316" s="268" t="s">
        <v>1270</v>
      </c>
      <c r="BA316" s="259" t="s">
        <v>1291</v>
      </c>
      <c r="BB316" s="259">
        <f>$V$8</f>
        <v>2036</v>
      </c>
      <c r="BC316" s="259" t="str">
        <f t="shared" ca="1" si="54"/>
        <v>8_V300_Transmission_electric_to_point_of_delivery_POD_2036</v>
      </c>
      <c r="BD316" s="259" t="s">
        <v>540</v>
      </c>
      <c r="BE316" s="259"/>
      <c r="BF316" s="268" t="str">
        <f t="shared" si="46"/>
        <v>&gt;=0</v>
      </c>
      <c r="BG316" s="268" t="s">
        <v>85</v>
      </c>
      <c r="BH316" s="268" t="s">
        <v>85</v>
      </c>
      <c r="BI316" s="268"/>
      <c r="BJ316" s="268"/>
      <c r="BK316" s="268"/>
      <c r="BL316" s="268"/>
    </row>
    <row r="317" spans="1:64" ht="13.5" hidden="1" thickBot="1">
      <c r="A317" s="124"/>
      <c r="B317" s="177"/>
      <c r="C317" s="235"/>
      <c r="D317" s="588"/>
      <c r="E317" s="588"/>
      <c r="F317" s="471"/>
      <c r="G317" s="471"/>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2"/>
      <c r="AF317" s="472"/>
      <c r="AG317" s="472"/>
      <c r="AH317" s="472"/>
      <c r="AI317" s="472"/>
      <c r="AJ317" s="472"/>
      <c r="AK317" s="472"/>
      <c r="AL317" s="472"/>
      <c r="AM317" s="472"/>
      <c r="AN317" s="472"/>
      <c r="AO317" s="481"/>
      <c r="AP317" s="169"/>
      <c r="AQ317" s="84" t="s">
        <v>395</v>
      </c>
      <c r="AU317" s="459" t="str">
        <f t="shared" ca="1" si="55"/>
        <v>W</v>
      </c>
      <c r="AV317" s="459">
        <f t="shared" si="56"/>
        <v>300</v>
      </c>
      <c r="AW317" s="259" t="str">
        <f t="shared" ca="1" si="53"/>
        <v>W300</v>
      </c>
      <c r="AX317" s="259">
        <f t="shared" si="51"/>
        <v>8</v>
      </c>
      <c r="AY317" s="259" t="str">
        <f t="shared" ca="1" si="52"/>
        <v>9. Ownership - Operating Costs</v>
      </c>
      <c r="AZ317" s="268" t="s">
        <v>1270</v>
      </c>
      <c r="BA317" s="259" t="s">
        <v>1291</v>
      </c>
      <c r="BB317" s="259">
        <f>$W$8</f>
        <v>2037</v>
      </c>
      <c r="BC317" s="259" t="str">
        <f t="shared" ca="1" si="54"/>
        <v>8_W300_Transmission_electric_to_point_of_delivery_POD_2037</v>
      </c>
      <c r="BD317" s="259" t="s">
        <v>540</v>
      </c>
      <c r="BE317" s="259"/>
      <c r="BF317" s="268" t="str">
        <f t="shared" si="46"/>
        <v>&gt;=0</v>
      </c>
      <c r="BG317" s="268" t="s">
        <v>85</v>
      </c>
      <c r="BH317" s="268" t="s">
        <v>85</v>
      </c>
      <c r="BI317" s="268"/>
      <c r="BJ317" s="268"/>
      <c r="BK317" s="268"/>
      <c r="BL317" s="268"/>
    </row>
    <row r="318" spans="1:64" ht="13.5" hidden="1" thickBot="1">
      <c r="A318" s="124"/>
      <c r="B318" s="177"/>
      <c r="C318" s="235"/>
      <c r="D318" s="588"/>
      <c r="E318" s="588"/>
      <c r="F318" s="471"/>
      <c r="G318" s="471"/>
      <c r="H318" s="471"/>
      <c r="I318" s="471"/>
      <c r="J318" s="471"/>
      <c r="K318" s="471"/>
      <c r="L318" s="471"/>
      <c r="M318" s="471"/>
      <c r="N318" s="471"/>
      <c r="O318" s="471"/>
      <c r="P318" s="471"/>
      <c r="Q318" s="471"/>
      <c r="R318" s="471"/>
      <c r="S318" s="471"/>
      <c r="T318" s="471"/>
      <c r="U318" s="471"/>
      <c r="V318" s="471"/>
      <c r="W318" s="471"/>
      <c r="X318" s="471"/>
      <c r="Y318" s="471"/>
      <c r="Z318" s="471"/>
      <c r="AA318" s="471"/>
      <c r="AB318" s="471"/>
      <c r="AC318" s="471"/>
      <c r="AD318" s="471"/>
      <c r="AE318" s="472"/>
      <c r="AF318" s="472"/>
      <c r="AG318" s="472"/>
      <c r="AH318" s="472"/>
      <c r="AI318" s="472"/>
      <c r="AJ318" s="472"/>
      <c r="AK318" s="472"/>
      <c r="AL318" s="472"/>
      <c r="AM318" s="472"/>
      <c r="AN318" s="472"/>
      <c r="AO318" s="481"/>
      <c r="AP318" s="169"/>
      <c r="AQ318" s="84" t="s">
        <v>395</v>
      </c>
      <c r="AU318" s="459" t="str">
        <f t="shared" ca="1" si="55"/>
        <v>X</v>
      </c>
      <c r="AV318" s="459">
        <f t="shared" si="56"/>
        <v>300</v>
      </c>
      <c r="AW318" s="259" t="str">
        <f t="shared" ca="1" si="53"/>
        <v>X300</v>
      </c>
      <c r="AX318" s="259">
        <f t="shared" si="51"/>
        <v>8</v>
      </c>
      <c r="AY318" s="259" t="str">
        <f t="shared" ca="1" si="52"/>
        <v>9. Ownership - Operating Costs</v>
      </c>
      <c r="AZ318" s="268" t="s">
        <v>1270</v>
      </c>
      <c r="BA318" s="259" t="s">
        <v>1291</v>
      </c>
      <c r="BB318" s="259">
        <f>$X$8</f>
        <v>2038</v>
      </c>
      <c r="BC318" s="259" t="str">
        <f t="shared" ca="1" si="54"/>
        <v>8_X300_Transmission_electric_to_point_of_delivery_POD_2038</v>
      </c>
      <c r="BD318" s="259" t="s">
        <v>540</v>
      </c>
      <c r="BE318" s="259"/>
      <c r="BF318" s="268" t="str">
        <f t="shared" si="46"/>
        <v>&gt;=0</v>
      </c>
      <c r="BG318" s="268" t="s">
        <v>85</v>
      </c>
      <c r="BH318" s="268" t="s">
        <v>85</v>
      </c>
      <c r="BI318" s="268"/>
      <c r="BJ318" s="268"/>
      <c r="BK318" s="268"/>
      <c r="BL318" s="268"/>
    </row>
    <row r="319" spans="1:64" ht="13.5" hidden="1" thickBot="1">
      <c r="A319" s="124"/>
      <c r="B319" s="177"/>
      <c r="C319" s="235"/>
      <c r="D319" s="588"/>
      <c r="E319" s="588"/>
      <c r="F319" s="471"/>
      <c r="G319" s="471"/>
      <c r="H319" s="471"/>
      <c r="I319" s="471"/>
      <c r="J319" s="471"/>
      <c r="K319" s="471"/>
      <c r="L319" s="471"/>
      <c r="M319" s="471"/>
      <c r="N319" s="471"/>
      <c r="O319" s="471"/>
      <c r="P319" s="471"/>
      <c r="Q319" s="471"/>
      <c r="R319" s="471"/>
      <c r="S319" s="471"/>
      <c r="T319" s="471"/>
      <c r="U319" s="471"/>
      <c r="V319" s="471"/>
      <c r="W319" s="471"/>
      <c r="X319" s="471"/>
      <c r="Y319" s="471"/>
      <c r="Z319" s="471"/>
      <c r="AA319" s="471"/>
      <c r="AB319" s="471"/>
      <c r="AC319" s="471"/>
      <c r="AD319" s="471"/>
      <c r="AE319" s="472"/>
      <c r="AF319" s="472"/>
      <c r="AG319" s="472"/>
      <c r="AH319" s="472"/>
      <c r="AI319" s="472"/>
      <c r="AJ319" s="472"/>
      <c r="AK319" s="472"/>
      <c r="AL319" s="472"/>
      <c r="AM319" s="472"/>
      <c r="AN319" s="472"/>
      <c r="AO319" s="481"/>
      <c r="AP319" s="169"/>
      <c r="AQ319" s="84" t="s">
        <v>395</v>
      </c>
      <c r="AU319" s="459" t="str">
        <f t="shared" ca="1" si="55"/>
        <v>Y</v>
      </c>
      <c r="AV319" s="459">
        <f t="shared" si="56"/>
        <v>300</v>
      </c>
      <c r="AW319" s="259" t="str">
        <f t="shared" ca="1" si="53"/>
        <v>Y300</v>
      </c>
      <c r="AX319" s="259">
        <f t="shared" si="51"/>
        <v>8</v>
      </c>
      <c r="AY319" s="259" t="str">
        <f t="shared" ca="1" si="52"/>
        <v>9. Ownership - Operating Costs</v>
      </c>
      <c r="AZ319" s="268" t="s">
        <v>1270</v>
      </c>
      <c r="BA319" s="259" t="s">
        <v>1291</v>
      </c>
      <c r="BB319" s="259">
        <f>$Y$8</f>
        <v>2039</v>
      </c>
      <c r="BC319" s="259" t="str">
        <f t="shared" ca="1" si="54"/>
        <v>8_Y300_Transmission_electric_to_point_of_delivery_POD_2039</v>
      </c>
      <c r="BD319" s="259" t="s">
        <v>540</v>
      </c>
      <c r="BE319" s="259"/>
      <c r="BF319" s="268" t="str">
        <f t="shared" si="46"/>
        <v>&gt;=0</v>
      </c>
      <c r="BG319" s="268" t="s">
        <v>85</v>
      </c>
      <c r="BH319" s="268" t="s">
        <v>85</v>
      </c>
      <c r="BI319" s="268"/>
      <c r="BJ319" s="268"/>
      <c r="BK319" s="268"/>
      <c r="BL319" s="268"/>
    </row>
    <row r="320" spans="1:64" ht="13.5" hidden="1" thickBot="1">
      <c r="A320" s="124"/>
      <c r="B320" s="177"/>
      <c r="C320" s="235"/>
      <c r="D320" s="588"/>
      <c r="E320" s="588"/>
      <c r="F320" s="471"/>
      <c r="G320" s="471"/>
      <c r="H320" s="471"/>
      <c r="I320" s="471"/>
      <c r="J320" s="471"/>
      <c r="K320" s="471"/>
      <c r="L320" s="471"/>
      <c r="M320" s="471"/>
      <c r="N320" s="471"/>
      <c r="O320" s="471"/>
      <c r="P320" s="471"/>
      <c r="Q320" s="471"/>
      <c r="R320" s="471"/>
      <c r="S320" s="471"/>
      <c r="T320" s="471"/>
      <c r="U320" s="471"/>
      <c r="V320" s="471"/>
      <c r="W320" s="471"/>
      <c r="X320" s="471"/>
      <c r="Y320" s="471"/>
      <c r="Z320" s="471"/>
      <c r="AA320" s="471"/>
      <c r="AB320" s="471"/>
      <c r="AC320" s="471"/>
      <c r="AD320" s="471"/>
      <c r="AE320" s="472"/>
      <c r="AF320" s="472"/>
      <c r="AG320" s="472"/>
      <c r="AH320" s="472"/>
      <c r="AI320" s="472"/>
      <c r="AJ320" s="472"/>
      <c r="AK320" s="472"/>
      <c r="AL320" s="472"/>
      <c r="AM320" s="472"/>
      <c r="AN320" s="472"/>
      <c r="AO320" s="481"/>
      <c r="AP320" s="169"/>
      <c r="AQ320" s="84" t="s">
        <v>395</v>
      </c>
      <c r="AU320" s="459" t="str">
        <f t="shared" ca="1" si="55"/>
        <v>Z</v>
      </c>
      <c r="AV320" s="459">
        <f t="shared" si="56"/>
        <v>300</v>
      </c>
      <c r="AW320" s="259" t="str">
        <f t="shared" ca="1" si="53"/>
        <v>Z300</v>
      </c>
      <c r="AX320" s="259">
        <f t="shared" si="51"/>
        <v>8</v>
      </c>
      <c r="AY320" s="259" t="str">
        <f t="shared" ca="1" si="52"/>
        <v>9. Ownership - Operating Costs</v>
      </c>
      <c r="AZ320" s="268" t="s">
        <v>1270</v>
      </c>
      <c r="BA320" s="259" t="s">
        <v>1291</v>
      </c>
      <c r="BB320" s="259">
        <f>$Z$8</f>
        <v>2040</v>
      </c>
      <c r="BC320" s="259" t="str">
        <f t="shared" ca="1" si="54"/>
        <v>8_Z300_Transmission_electric_to_point_of_delivery_POD_2040</v>
      </c>
      <c r="BD320" s="259" t="s">
        <v>540</v>
      </c>
      <c r="BE320" s="259"/>
      <c r="BF320" s="268" t="str">
        <f t="shared" si="46"/>
        <v>&gt;=0</v>
      </c>
      <c r="BG320" s="268" t="s">
        <v>85</v>
      </c>
      <c r="BH320" s="268" t="s">
        <v>85</v>
      </c>
      <c r="BI320" s="268"/>
      <c r="BJ320" s="268"/>
      <c r="BK320" s="268"/>
      <c r="BL320" s="268"/>
    </row>
    <row r="321" spans="1:64" ht="13.5" hidden="1" thickBot="1">
      <c r="A321" s="124"/>
      <c r="B321" s="177"/>
      <c r="C321" s="235"/>
      <c r="D321" s="588"/>
      <c r="E321" s="588"/>
      <c r="F321" s="471"/>
      <c r="G321" s="471"/>
      <c r="H321" s="471"/>
      <c r="I321" s="471"/>
      <c r="J321" s="471"/>
      <c r="K321" s="471"/>
      <c r="L321" s="471"/>
      <c r="M321" s="471"/>
      <c r="N321" s="471"/>
      <c r="O321" s="471"/>
      <c r="P321" s="471"/>
      <c r="Q321" s="471"/>
      <c r="R321" s="471"/>
      <c r="S321" s="471"/>
      <c r="T321" s="471"/>
      <c r="U321" s="471"/>
      <c r="V321" s="471"/>
      <c r="W321" s="471"/>
      <c r="X321" s="471"/>
      <c r="Y321" s="471"/>
      <c r="Z321" s="471"/>
      <c r="AA321" s="471"/>
      <c r="AB321" s="471"/>
      <c r="AC321" s="471"/>
      <c r="AD321" s="471"/>
      <c r="AE321" s="472"/>
      <c r="AF321" s="472"/>
      <c r="AG321" s="472"/>
      <c r="AH321" s="472"/>
      <c r="AI321" s="472"/>
      <c r="AJ321" s="472"/>
      <c r="AK321" s="472"/>
      <c r="AL321" s="472"/>
      <c r="AM321" s="472"/>
      <c r="AN321" s="472"/>
      <c r="AO321" s="481"/>
      <c r="AP321" s="169"/>
      <c r="AQ321" s="84" t="s">
        <v>395</v>
      </c>
      <c r="AU321" s="459" t="str">
        <f t="shared" ca="1" si="55"/>
        <v>AA</v>
      </c>
      <c r="AV321" s="459">
        <f t="shared" si="56"/>
        <v>300</v>
      </c>
      <c r="AW321" s="259" t="str">
        <f t="shared" ca="1" si="53"/>
        <v>AA300</v>
      </c>
      <c r="AX321" s="259">
        <f t="shared" si="51"/>
        <v>8</v>
      </c>
      <c r="AY321" s="259" t="str">
        <f t="shared" ca="1" si="52"/>
        <v>9. Ownership - Operating Costs</v>
      </c>
      <c r="AZ321" s="268" t="s">
        <v>1270</v>
      </c>
      <c r="BA321" s="259" t="s">
        <v>1291</v>
      </c>
      <c r="BB321" s="259">
        <f>$AA$8</f>
        <v>2041</v>
      </c>
      <c r="BC321" s="259" t="str">
        <f t="shared" ca="1" si="54"/>
        <v>8_AA300_Transmission_electric_to_point_of_delivery_POD_2041</v>
      </c>
      <c r="BD321" s="259" t="s">
        <v>540</v>
      </c>
      <c r="BE321" s="259"/>
      <c r="BF321" s="268" t="str">
        <f t="shared" si="46"/>
        <v>&gt;=0</v>
      </c>
      <c r="BG321" s="268" t="s">
        <v>85</v>
      </c>
      <c r="BH321" s="268" t="s">
        <v>85</v>
      </c>
      <c r="BI321" s="268"/>
      <c r="BJ321" s="268"/>
      <c r="BK321" s="268"/>
      <c r="BL321" s="268"/>
    </row>
    <row r="322" spans="1:64" ht="13.5" hidden="1" thickBot="1">
      <c r="A322" s="124"/>
      <c r="B322" s="177"/>
      <c r="C322" s="235"/>
      <c r="D322" s="588"/>
      <c r="E322" s="588"/>
      <c r="F322" s="471"/>
      <c r="G322" s="471"/>
      <c r="H322" s="471"/>
      <c r="I322" s="471"/>
      <c r="J322" s="471"/>
      <c r="K322" s="471"/>
      <c r="L322" s="471"/>
      <c r="M322" s="471"/>
      <c r="N322" s="471"/>
      <c r="O322" s="471"/>
      <c r="P322" s="471"/>
      <c r="Q322" s="471"/>
      <c r="R322" s="471"/>
      <c r="S322" s="471"/>
      <c r="T322" s="471"/>
      <c r="U322" s="471"/>
      <c r="V322" s="471"/>
      <c r="W322" s="471"/>
      <c r="X322" s="471"/>
      <c r="Y322" s="471"/>
      <c r="Z322" s="471"/>
      <c r="AA322" s="471"/>
      <c r="AB322" s="471"/>
      <c r="AC322" s="471"/>
      <c r="AD322" s="471"/>
      <c r="AE322" s="472"/>
      <c r="AF322" s="472"/>
      <c r="AG322" s="472"/>
      <c r="AH322" s="472"/>
      <c r="AI322" s="472"/>
      <c r="AJ322" s="472"/>
      <c r="AK322" s="472"/>
      <c r="AL322" s="472"/>
      <c r="AM322" s="472"/>
      <c r="AN322" s="472"/>
      <c r="AO322" s="481"/>
      <c r="AP322" s="169"/>
      <c r="AQ322" s="84" t="s">
        <v>395</v>
      </c>
      <c r="AU322" s="459" t="str">
        <f t="shared" ca="1" si="55"/>
        <v>AB</v>
      </c>
      <c r="AV322" s="459">
        <f t="shared" si="56"/>
        <v>300</v>
      </c>
      <c r="AW322" s="259" t="str">
        <f t="shared" ca="1" si="53"/>
        <v>AB300</v>
      </c>
      <c r="AX322" s="259">
        <f t="shared" si="51"/>
        <v>8</v>
      </c>
      <c r="AY322" s="259" t="str">
        <f t="shared" ca="1" si="52"/>
        <v>9. Ownership - Operating Costs</v>
      </c>
      <c r="AZ322" s="268" t="s">
        <v>1270</v>
      </c>
      <c r="BA322" s="259" t="s">
        <v>1291</v>
      </c>
      <c r="BB322" s="259">
        <f>$AB$8</f>
        <v>2042</v>
      </c>
      <c r="BC322" s="259" t="str">
        <f t="shared" ca="1" si="54"/>
        <v>8_AB300_Transmission_electric_to_point_of_delivery_POD_2042</v>
      </c>
      <c r="BD322" s="259" t="s">
        <v>540</v>
      </c>
      <c r="BE322" s="259"/>
      <c r="BF322" s="268" t="str">
        <f t="shared" si="46"/>
        <v>&gt;=0</v>
      </c>
      <c r="BG322" s="268" t="s">
        <v>85</v>
      </c>
      <c r="BH322" s="268" t="s">
        <v>85</v>
      </c>
      <c r="BI322" s="268"/>
      <c r="BJ322" s="268"/>
      <c r="BK322" s="268"/>
      <c r="BL322" s="268"/>
    </row>
    <row r="323" spans="1:64" ht="13.5" hidden="1" thickBot="1">
      <c r="A323" s="124"/>
      <c r="B323" s="177"/>
      <c r="C323" s="235"/>
      <c r="D323" s="588"/>
      <c r="E323" s="588"/>
      <c r="F323" s="471"/>
      <c r="G323" s="471"/>
      <c r="H323" s="471"/>
      <c r="I323" s="471"/>
      <c r="J323" s="471"/>
      <c r="K323" s="471"/>
      <c r="L323" s="471"/>
      <c r="M323" s="471"/>
      <c r="N323" s="471"/>
      <c r="O323" s="471"/>
      <c r="P323" s="471"/>
      <c r="Q323" s="471"/>
      <c r="R323" s="471"/>
      <c r="S323" s="471"/>
      <c r="T323" s="471"/>
      <c r="U323" s="471"/>
      <c r="V323" s="471"/>
      <c r="W323" s="471"/>
      <c r="X323" s="471"/>
      <c r="Y323" s="471"/>
      <c r="Z323" s="471"/>
      <c r="AA323" s="471"/>
      <c r="AB323" s="471"/>
      <c r="AC323" s="471"/>
      <c r="AD323" s="471"/>
      <c r="AE323" s="472"/>
      <c r="AF323" s="472"/>
      <c r="AG323" s="472"/>
      <c r="AH323" s="472"/>
      <c r="AI323" s="472"/>
      <c r="AJ323" s="472"/>
      <c r="AK323" s="472"/>
      <c r="AL323" s="472"/>
      <c r="AM323" s="472"/>
      <c r="AN323" s="472"/>
      <c r="AO323" s="481"/>
      <c r="AP323" s="169"/>
      <c r="AQ323" s="84" t="s">
        <v>395</v>
      </c>
      <c r="AU323" s="459" t="str">
        <f t="shared" ca="1" si="55"/>
        <v>AC</v>
      </c>
      <c r="AV323" s="459">
        <f t="shared" si="56"/>
        <v>300</v>
      </c>
      <c r="AW323" s="259" t="str">
        <f t="shared" ca="1" si="53"/>
        <v>AC300</v>
      </c>
      <c r="AX323" s="259">
        <f t="shared" si="51"/>
        <v>8</v>
      </c>
      <c r="AY323" s="259" t="str">
        <f t="shared" ca="1" si="52"/>
        <v>9. Ownership - Operating Costs</v>
      </c>
      <c r="AZ323" s="268" t="s">
        <v>1270</v>
      </c>
      <c r="BA323" s="259" t="s">
        <v>1291</v>
      </c>
      <c r="BB323" s="259">
        <f>$AC$8</f>
        <v>2043</v>
      </c>
      <c r="BC323" s="259" t="str">
        <f t="shared" ca="1" si="54"/>
        <v>8_AC300_Transmission_electric_to_point_of_delivery_POD_2043</v>
      </c>
      <c r="BD323" s="259" t="s">
        <v>540</v>
      </c>
      <c r="BE323" s="259"/>
      <c r="BF323" s="268" t="str">
        <f t="shared" si="46"/>
        <v>&gt;=0</v>
      </c>
      <c r="BG323" s="268" t="s">
        <v>85</v>
      </c>
      <c r="BH323" s="268" t="s">
        <v>85</v>
      </c>
      <c r="BI323" s="268"/>
      <c r="BJ323" s="268"/>
      <c r="BK323" s="268"/>
      <c r="BL323" s="268"/>
    </row>
    <row r="324" spans="1:64" ht="13.5" hidden="1" thickBot="1">
      <c r="A324" s="124"/>
      <c r="B324" s="177"/>
      <c r="C324" s="235"/>
      <c r="D324" s="588"/>
      <c r="E324" s="588"/>
      <c r="F324" s="471"/>
      <c r="G324" s="471"/>
      <c r="H324" s="471"/>
      <c r="I324" s="471"/>
      <c r="J324" s="471"/>
      <c r="K324" s="471"/>
      <c r="L324" s="471"/>
      <c r="M324" s="471"/>
      <c r="N324" s="471"/>
      <c r="O324" s="471"/>
      <c r="P324" s="471"/>
      <c r="Q324" s="471"/>
      <c r="R324" s="471"/>
      <c r="S324" s="471"/>
      <c r="T324" s="471"/>
      <c r="U324" s="471"/>
      <c r="V324" s="471"/>
      <c r="W324" s="471"/>
      <c r="X324" s="471"/>
      <c r="Y324" s="471"/>
      <c r="Z324" s="471"/>
      <c r="AA324" s="471"/>
      <c r="AB324" s="471"/>
      <c r="AC324" s="471"/>
      <c r="AD324" s="471"/>
      <c r="AE324" s="472"/>
      <c r="AF324" s="472"/>
      <c r="AG324" s="472"/>
      <c r="AH324" s="472"/>
      <c r="AI324" s="472"/>
      <c r="AJ324" s="472"/>
      <c r="AK324" s="472"/>
      <c r="AL324" s="472"/>
      <c r="AM324" s="472"/>
      <c r="AN324" s="472"/>
      <c r="AO324" s="481"/>
      <c r="AP324" s="169"/>
      <c r="AQ324" s="84" t="s">
        <v>395</v>
      </c>
      <c r="AU324" s="459" t="str">
        <f t="shared" ca="1" si="55"/>
        <v>AD</v>
      </c>
      <c r="AV324" s="459">
        <f t="shared" si="56"/>
        <v>300</v>
      </c>
      <c r="AW324" s="259" t="str">
        <f t="shared" ca="1" si="53"/>
        <v>AD300</v>
      </c>
      <c r="AX324" s="259">
        <f t="shared" si="51"/>
        <v>8</v>
      </c>
      <c r="AY324" s="259" t="str">
        <f t="shared" ca="1" si="52"/>
        <v>9. Ownership - Operating Costs</v>
      </c>
      <c r="AZ324" s="268" t="s">
        <v>1270</v>
      </c>
      <c r="BA324" s="259" t="s">
        <v>1291</v>
      </c>
      <c r="BB324" s="259">
        <f>$AD$8</f>
        <v>2044</v>
      </c>
      <c r="BC324" s="259" t="str">
        <f t="shared" ca="1" si="54"/>
        <v>8_AD300_Transmission_electric_to_point_of_delivery_POD_2044</v>
      </c>
      <c r="BD324" s="259" t="s">
        <v>540</v>
      </c>
      <c r="BE324" s="259"/>
      <c r="BF324" s="268" t="str">
        <f t="shared" si="46"/>
        <v>&gt;=0</v>
      </c>
      <c r="BG324" s="268" t="s">
        <v>85</v>
      </c>
      <c r="BH324" s="268" t="s">
        <v>85</v>
      </c>
      <c r="BI324" s="268"/>
      <c r="BJ324" s="268"/>
      <c r="BK324" s="268"/>
      <c r="BL324" s="268"/>
    </row>
    <row r="325" spans="1:64" ht="13.5" hidden="1" thickBot="1">
      <c r="A325" s="124"/>
      <c r="B325" s="177"/>
      <c r="C325" s="235"/>
      <c r="D325" s="588"/>
      <c r="E325" s="588"/>
      <c r="F325" s="471"/>
      <c r="G325" s="471"/>
      <c r="H325" s="471"/>
      <c r="I325" s="471"/>
      <c r="J325" s="471"/>
      <c r="K325" s="471"/>
      <c r="L325" s="471"/>
      <c r="M325" s="471"/>
      <c r="N325" s="471"/>
      <c r="O325" s="471"/>
      <c r="P325" s="471"/>
      <c r="Q325" s="471"/>
      <c r="R325" s="471"/>
      <c r="S325" s="471"/>
      <c r="T325" s="471"/>
      <c r="U325" s="471"/>
      <c r="V325" s="471"/>
      <c r="W325" s="471"/>
      <c r="X325" s="471"/>
      <c r="Y325" s="471"/>
      <c r="Z325" s="471"/>
      <c r="AA325" s="471"/>
      <c r="AB325" s="471"/>
      <c r="AC325" s="471"/>
      <c r="AD325" s="471"/>
      <c r="AE325" s="472"/>
      <c r="AF325" s="472"/>
      <c r="AG325" s="472"/>
      <c r="AH325" s="472"/>
      <c r="AI325" s="472"/>
      <c r="AJ325" s="472"/>
      <c r="AK325" s="472"/>
      <c r="AL325" s="472"/>
      <c r="AM325" s="472"/>
      <c r="AN325" s="472"/>
      <c r="AO325" s="481"/>
      <c r="AP325" s="169"/>
      <c r="AQ325" s="84" t="s">
        <v>395</v>
      </c>
      <c r="AU325" s="459" t="str">
        <f t="shared" ca="1" si="55"/>
        <v>AE</v>
      </c>
      <c r="AV325" s="459">
        <f t="shared" si="56"/>
        <v>300</v>
      </c>
      <c r="AW325" s="259" t="str">
        <f t="shared" ca="1" si="53"/>
        <v>AE300</v>
      </c>
      <c r="AX325" s="259">
        <f t="shared" si="51"/>
        <v>8</v>
      </c>
      <c r="AY325" s="259" t="str">
        <f t="shared" ca="1" si="52"/>
        <v>9. Ownership - Operating Costs</v>
      </c>
      <c r="AZ325" s="268" t="s">
        <v>1270</v>
      </c>
      <c r="BA325" s="259" t="s">
        <v>1291</v>
      </c>
      <c r="BB325" s="259">
        <f>$AE$8</f>
        <v>2045</v>
      </c>
      <c r="BC325" s="259" t="str">
        <f t="shared" ca="1" si="54"/>
        <v>8_AE300_Transmission_electric_to_point_of_delivery_POD_2045</v>
      </c>
      <c r="BD325" s="259" t="s">
        <v>540</v>
      </c>
      <c r="BE325" s="259"/>
      <c r="BF325" s="268" t="str">
        <f t="shared" si="46"/>
        <v>&gt;=0</v>
      </c>
      <c r="BG325" s="268" t="s">
        <v>85</v>
      </c>
      <c r="BH325" s="268" t="s">
        <v>85</v>
      </c>
      <c r="BI325" s="268"/>
      <c r="BJ325" s="268"/>
      <c r="BK325" s="268"/>
      <c r="BL325" s="268"/>
    </row>
    <row r="326" spans="1:64" ht="13.5" hidden="1" thickBot="1">
      <c r="A326" s="124"/>
      <c r="B326" s="177"/>
      <c r="C326" s="235"/>
      <c r="D326" s="588"/>
      <c r="E326" s="588"/>
      <c r="F326" s="471"/>
      <c r="G326" s="471"/>
      <c r="H326" s="471"/>
      <c r="I326" s="471"/>
      <c r="J326" s="471"/>
      <c r="K326" s="471"/>
      <c r="L326" s="471"/>
      <c r="M326" s="471"/>
      <c r="N326" s="471"/>
      <c r="O326" s="471"/>
      <c r="P326" s="471"/>
      <c r="Q326" s="471"/>
      <c r="R326" s="471"/>
      <c r="S326" s="471"/>
      <c r="T326" s="471"/>
      <c r="U326" s="471"/>
      <c r="V326" s="471"/>
      <c r="W326" s="471"/>
      <c r="X326" s="471"/>
      <c r="Y326" s="471"/>
      <c r="Z326" s="471"/>
      <c r="AA326" s="471"/>
      <c r="AB326" s="471"/>
      <c r="AC326" s="471"/>
      <c r="AD326" s="471"/>
      <c r="AE326" s="472"/>
      <c r="AF326" s="472"/>
      <c r="AG326" s="472"/>
      <c r="AH326" s="472"/>
      <c r="AI326" s="472"/>
      <c r="AJ326" s="472"/>
      <c r="AK326" s="472"/>
      <c r="AL326" s="472"/>
      <c r="AM326" s="472"/>
      <c r="AN326" s="472"/>
      <c r="AO326" s="481"/>
      <c r="AP326" s="169"/>
      <c r="AQ326" s="84" t="s">
        <v>395</v>
      </c>
      <c r="AU326" s="459" t="str">
        <f t="shared" ca="1" si="55"/>
        <v>AF</v>
      </c>
      <c r="AV326" s="459">
        <f t="shared" si="56"/>
        <v>300</v>
      </c>
      <c r="AW326" s="259" t="str">
        <f t="shared" ca="1" si="53"/>
        <v>AF300</v>
      </c>
      <c r="AX326" s="259">
        <f t="shared" si="51"/>
        <v>8</v>
      </c>
      <c r="AY326" s="259" t="str">
        <f t="shared" ca="1" si="52"/>
        <v>9. Ownership - Operating Costs</v>
      </c>
      <c r="AZ326" s="268" t="s">
        <v>1270</v>
      </c>
      <c r="BA326" s="259" t="s">
        <v>1291</v>
      </c>
      <c r="BB326" s="259">
        <f>$AF$8</f>
        <v>2046</v>
      </c>
      <c r="BC326" s="259" t="str">
        <f t="shared" ca="1" si="54"/>
        <v>8_AF300_Transmission_electric_to_point_of_delivery_POD_2046</v>
      </c>
      <c r="BD326" s="259" t="s">
        <v>540</v>
      </c>
      <c r="BE326" s="259"/>
      <c r="BF326" s="268" t="str">
        <f t="shared" si="46"/>
        <v>&gt;=0</v>
      </c>
      <c r="BG326" s="268" t="s">
        <v>85</v>
      </c>
      <c r="BH326" s="268" t="s">
        <v>85</v>
      </c>
      <c r="BI326" s="268"/>
      <c r="BJ326" s="268"/>
      <c r="BK326" s="268"/>
      <c r="BL326" s="268"/>
    </row>
    <row r="327" spans="1:64" ht="13.5" hidden="1" thickBot="1">
      <c r="A327" s="124"/>
      <c r="B327" s="177"/>
      <c r="C327" s="235"/>
      <c r="D327" s="588"/>
      <c r="E327" s="588"/>
      <c r="F327" s="471"/>
      <c r="G327" s="471"/>
      <c r="H327" s="471"/>
      <c r="I327" s="471"/>
      <c r="J327" s="471"/>
      <c r="K327" s="471"/>
      <c r="L327" s="471"/>
      <c r="M327" s="471"/>
      <c r="N327" s="471"/>
      <c r="O327" s="471"/>
      <c r="P327" s="471"/>
      <c r="Q327" s="471"/>
      <c r="R327" s="471"/>
      <c r="S327" s="471"/>
      <c r="T327" s="471"/>
      <c r="U327" s="471"/>
      <c r="V327" s="471"/>
      <c r="W327" s="471"/>
      <c r="X327" s="471"/>
      <c r="Y327" s="471"/>
      <c r="Z327" s="471"/>
      <c r="AA327" s="471"/>
      <c r="AB327" s="471"/>
      <c r="AC327" s="471"/>
      <c r="AD327" s="471"/>
      <c r="AE327" s="472"/>
      <c r="AF327" s="472"/>
      <c r="AG327" s="472"/>
      <c r="AH327" s="472"/>
      <c r="AI327" s="472"/>
      <c r="AJ327" s="472"/>
      <c r="AK327" s="472"/>
      <c r="AL327" s="472"/>
      <c r="AM327" s="472"/>
      <c r="AN327" s="472"/>
      <c r="AO327" s="481"/>
      <c r="AP327" s="169"/>
      <c r="AQ327" s="84" t="s">
        <v>395</v>
      </c>
      <c r="AU327" s="459" t="str">
        <f t="shared" ca="1" si="55"/>
        <v>AG</v>
      </c>
      <c r="AV327" s="459">
        <f t="shared" si="56"/>
        <v>300</v>
      </c>
      <c r="AW327" s="259" t="str">
        <f t="shared" ca="1" si="53"/>
        <v>AG300</v>
      </c>
      <c r="AX327" s="259">
        <f t="shared" si="51"/>
        <v>8</v>
      </c>
      <c r="AY327" s="259" t="str">
        <f t="shared" ca="1" si="52"/>
        <v>9. Ownership - Operating Costs</v>
      </c>
      <c r="AZ327" s="268" t="s">
        <v>1270</v>
      </c>
      <c r="BA327" s="259" t="s">
        <v>1291</v>
      </c>
      <c r="BB327" s="259">
        <f>$AG$8</f>
        <v>2047</v>
      </c>
      <c r="BC327" s="259" t="str">
        <f t="shared" ca="1" si="54"/>
        <v>8_AG300_Transmission_electric_to_point_of_delivery_POD_2047</v>
      </c>
      <c r="BD327" s="259" t="s">
        <v>540</v>
      </c>
      <c r="BE327" s="259"/>
      <c r="BF327" s="268" t="str">
        <f t="shared" si="46"/>
        <v>&gt;=0</v>
      </c>
      <c r="BG327" s="268" t="s">
        <v>85</v>
      </c>
      <c r="BH327" s="268" t="s">
        <v>85</v>
      </c>
      <c r="BI327" s="268"/>
      <c r="BJ327" s="268"/>
      <c r="BK327" s="268"/>
      <c r="BL327" s="268"/>
    </row>
    <row r="328" spans="1:64" ht="13.5" hidden="1" thickBot="1">
      <c r="A328" s="124"/>
      <c r="B328" s="177"/>
      <c r="C328" s="235"/>
      <c r="D328" s="588"/>
      <c r="E328" s="588"/>
      <c r="F328" s="471"/>
      <c r="G328" s="471"/>
      <c r="H328" s="471"/>
      <c r="I328" s="471"/>
      <c r="J328" s="471"/>
      <c r="K328" s="471"/>
      <c r="L328" s="471"/>
      <c r="M328" s="471"/>
      <c r="N328" s="471"/>
      <c r="O328" s="471"/>
      <c r="P328" s="471"/>
      <c r="Q328" s="471"/>
      <c r="R328" s="471"/>
      <c r="S328" s="471"/>
      <c r="T328" s="471"/>
      <c r="U328" s="471"/>
      <c r="V328" s="471"/>
      <c r="W328" s="471"/>
      <c r="X328" s="471"/>
      <c r="Y328" s="471"/>
      <c r="Z328" s="471"/>
      <c r="AA328" s="471"/>
      <c r="AB328" s="471"/>
      <c r="AC328" s="471"/>
      <c r="AD328" s="471"/>
      <c r="AE328" s="472"/>
      <c r="AF328" s="472"/>
      <c r="AG328" s="472"/>
      <c r="AH328" s="472"/>
      <c r="AI328" s="472"/>
      <c r="AJ328" s="472"/>
      <c r="AK328" s="472"/>
      <c r="AL328" s="472"/>
      <c r="AM328" s="472"/>
      <c r="AN328" s="472"/>
      <c r="AO328" s="481"/>
      <c r="AP328" s="169"/>
      <c r="AQ328" s="84" t="s">
        <v>395</v>
      </c>
      <c r="AU328" s="459" t="str">
        <f t="shared" ca="1" si="55"/>
        <v>AH</v>
      </c>
      <c r="AV328" s="459">
        <f t="shared" si="56"/>
        <v>300</v>
      </c>
      <c r="AW328" s="259" t="str">
        <f t="shared" ca="1" si="53"/>
        <v>AH300</v>
      </c>
      <c r="AX328" s="259">
        <f t="shared" si="51"/>
        <v>8</v>
      </c>
      <c r="AY328" s="259" t="str">
        <f t="shared" ca="1" si="52"/>
        <v>9. Ownership - Operating Costs</v>
      </c>
      <c r="AZ328" s="268" t="s">
        <v>1270</v>
      </c>
      <c r="BA328" s="259" t="s">
        <v>1291</v>
      </c>
      <c r="BB328" s="259">
        <f>$AH$8</f>
        <v>2048</v>
      </c>
      <c r="BC328" s="259" t="str">
        <f t="shared" ca="1" si="54"/>
        <v>8_AH300_Transmission_electric_to_point_of_delivery_POD_2048</v>
      </c>
      <c r="BD328" s="259" t="s">
        <v>540</v>
      </c>
      <c r="BE328" s="259"/>
      <c r="BF328" s="268" t="str">
        <f t="shared" ref="BF328:BF391" si="57">"&gt;=0"</f>
        <v>&gt;=0</v>
      </c>
      <c r="BG328" s="268" t="s">
        <v>85</v>
      </c>
      <c r="BH328" s="268" t="s">
        <v>85</v>
      </c>
      <c r="BI328" s="268"/>
      <c r="BJ328" s="268"/>
      <c r="BK328" s="268"/>
      <c r="BL328" s="268"/>
    </row>
    <row r="329" spans="1:64" ht="13.5" hidden="1" thickBot="1">
      <c r="A329" s="124"/>
      <c r="B329" s="177"/>
      <c r="C329" s="235"/>
      <c r="D329" s="588"/>
      <c r="E329" s="588"/>
      <c r="F329" s="471"/>
      <c r="G329" s="471"/>
      <c r="H329" s="471"/>
      <c r="I329" s="471"/>
      <c r="J329" s="471"/>
      <c r="K329" s="471"/>
      <c r="L329" s="471"/>
      <c r="M329" s="471"/>
      <c r="N329" s="471"/>
      <c r="O329" s="471"/>
      <c r="P329" s="471"/>
      <c r="Q329" s="471"/>
      <c r="R329" s="471"/>
      <c r="S329" s="471"/>
      <c r="T329" s="471"/>
      <c r="U329" s="471"/>
      <c r="V329" s="471"/>
      <c r="W329" s="471"/>
      <c r="X329" s="471"/>
      <c r="Y329" s="471"/>
      <c r="Z329" s="471"/>
      <c r="AA329" s="471"/>
      <c r="AB329" s="471"/>
      <c r="AC329" s="471"/>
      <c r="AD329" s="471"/>
      <c r="AE329" s="472"/>
      <c r="AF329" s="472"/>
      <c r="AG329" s="472"/>
      <c r="AH329" s="472"/>
      <c r="AI329" s="472"/>
      <c r="AJ329" s="472"/>
      <c r="AK329" s="472"/>
      <c r="AL329" s="472"/>
      <c r="AM329" s="472"/>
      <c r="AN329" s="472"/>
      <c r="AO329" s="481"/>
      <c r="AP329" s="169"/>
      <c r="AQ329" s="84" t="s">
        <v>395</v>
      </c>
      <c r="AU329" s="459" t="str">
        <f t="shared" ca="1" si="55"/>
        <v>AI</v>
      </c>
      <c r="AV329" s="459">
        <f t="shared" si="56"/>
        <v>300</v>
      </c>
      <c r="AW329" s="259" t="str">
        <f t="shared" ca="1" si="53"/>
        <v>AI300</v>
      </c>
      <c r="AX329" s="259">
        <f t="shared" si="51"/>
        <v>8</v>
      </c>
      <c r="AY329" s="259" t="str">
        <f t="shared" ca="1" si="52"/>
        <v>9. Ownership - Operating Costs</v>
      </c>
      <c r="AZ329" s="268" t="s">
        <v>1270</v>
      </c>
      <c r="BA329" s="259" t="s">
        <v>1291</v>
      </c>
      <c r="BB329" s="259">
        <f>$AI$8</f>
        <v>2049</v>
      </c>
      <c r="BC329" s="259" t="str">
        <f t="shared" ca="1" si="54"/>
        <v>8_AI300_Transmission_electric_to_point_of_delivery_POD_2049</v>
      </c>
      <c r="BD329" s="259" t="s">
        <v>540</v>
      </c>
      <c r="BE329" s="259"/>
      <c r="BF329" s="268" t="str">
        <f t="shared" si="57"/>
        <v>&gt;=0</v>
      </c>
      <c r="BG329" s="268" t="s">
        <v>85</v>
      </c>
      <c r="BH329" s="268" t="s">
        <v>85</v>
      </c>
      <c r="BI329" s="268"/>
      <c r="BJ329" s="268"/>
      <c r="BK329" s="268"/>
      <c r="BL329" s="268"/>
    </row>
    <row r="330" spans="1:64" ht="13.5" hidden="1" thickBot="1">
      <c r="A330" s="124"/>
      <c r="B330" s="177"/>
      <c r="C330" s="235"/>
      <c r="D330" s="588"/>
      <c r="E330" s="588"/>
      <c r="F330" s="471"/>
      <c r="G330" s="471"/>
      <c r="H330" s="471"/>
      <c r="I330" s="471"/>
      <c r="J330" s="471"/>
      <c r="K330" s="471"/>
      <c r="L330" s="471"/>
      <c r="M330" s="471"/>
      <c r="N330" s="471"/>
      <c r="O330" s="471"/>
      <c r="P330" s="471"/>
      <c r="Q330" s="471"/>
      <c r="R330" s="471"/>
      <c r="S330" s="471"/>
      <c r="T330" s="471"/>
      <c r="U330" s="471"/>
      <c r="V330" s="471"/>
      <c r="W330" s="471"/>
      <c r="X330" s="471"/>
      <c r="Y330" s="471"/>
      <c r="Z330" s="471"/>
      <c r="AA330" s="471"/>
      <c r="AB330" s="471"/>
      <c r="AC330" s="471"/>
      <c r="AD330" s="471"/>
      <c r="AE330" s="472"/>
      <c r="AF330" s="472"/>
      <c r="AG330" s="472"/>
      <c r="AH330" s="472"/>
      <c r="AI330" s="472"/>
      <c r="AJ330" s="472"/>
      <c r="AK330" s="472"/>
      <c r="AL330" s="472"/>
      <c r="AM330" s="472"/>
      <c r="AN330" s="472"/>
      <c r="AO330" s="481"/>
      <c r="AP330" s="169"/>
      <c r="AQ330" s="84" t="s">
        <v>395</v>
      </c>
      <c r="AU330" s="459" t="str">
        <f t="shared" ca="1" si="55"/>
        <v>AJ</v>
      </c>
      <c r="AV330" s="459">
        <f t="shared" si="56"/>
        <v>300</v>
      </c>
      <c r="AW330" s="259" t="str">
        <f t="shared" ca="1" si="53"/>
        <v>AJ300</v>
      </c>
      <c r="AX330" s="259">
        <f t="shared" si="51"/>
        <v>8</v>
      </c>
      <c r="AY330" s="259" t="str">
        <f t="shared" ca="1" si="52"/>
        <v>9. Ownership - Operating Costs</v>
      </c>
      <c r="AZ330" s="268" t="s">
        <v>1270</v>
      </c>
      <c r="BA330" s="259" t="s">
        <v>1291</v>
      </c>
      <c r="BB330" s="259">
        <f>$AJ$8</f>
        <v>2050</v>
      </c>
      <c r="BC330" s="259" t="str">
        <f t="shared" ca="1" si="54"/>
        <v>8_AJ300_Transmission_electric_to_point_of_delivery_POD_2050</v>
      </c>
      <c r="BD330" s="259" t="s">
        <v>540</v>
      </c>
      <c r="BE330" s="259"/>
      <c r="BF330" s="268" t="str">
        <f t="shared" si="57"/>
        <v>&gt;=0</v>
      </c>
      <c r="BG330" s="268" t="s">
        <v>85</v>
      </c>
      <c r="BH330" s="268" t="s">
        <v>85</v>
      </c>
      <c r="BI330" s="268"/>
      <c r="BJ330" s="268"/>
      <c r="BK330" s="268"/>
      <c r="BL330" s="268"/>
    </row>
    <row r="331" spans="1:64" ht="13.5" hidden="1" thickBot="1">
      <c r="A331" s="124"/>
      <c r="B331" s="177"/>
      <c r="C331" s="235"/>
      <c r="D331" s="588"/>
      <c r="E331" s="588"/>
      <c r="F331" s="471"/>
      <c r="G331" s="471"/>
      <c r="H331" s="471"/>
      <c r="I331" s="471"/>
      <c r="J331" s="471"/>
      <c r="K331" s="471"/>
      <c r="L331" s="471"/>
      <c r="M331" s="471"/>
      <c r="N331" s="471"/>
      <c r="O331" s="471"/>
      <c r="P331" s="471"/>
      <c r="Q331" s="471"/>
      <c r="R331" s="471"/>
      <c r="S331" s="471"/>
      <c r="T331" s="471"/>
      <c r="U331" s="471"/>
      <c r="V331" s="471"/>
      <c r="W331" s="471"/>
      <c r="X331" s="471"/>
      <c r="Y331" s="471"/>
      <c r="Z331" s="471"/>
      <c r="AA331" s="471"/>
      <c r="AB331" s="471"/>
      <c r="AC331" s="471"/>
      <c r="AD331" s="471"/>
      <c r="AE331" s="472"/>
      <c r="AF331" s="472"/>
      <c r="AG331" s="472"/>
      <c r="AH331" s="472"/>
      <c r="AI331" s="472"/>
      <c r="AJ331" s="472"/>
      <c r="AK331" s="472"/>
      <c r="AL331" s="472"/>
      <c r="AM331" s="472"/>
      <c r="AN331" s="472"/>
      <c r="AO331" s="481"/>
      <c r="AP331" s="169"/>
      <c r="AQ331" s="84" t="s">
        <v>395</v>
      </c>
      <c r="AU331" s="459" t="str">
        <f t="shared" ca="1" si="55"/>
        <v>AK</v>
      </c>
      <c r="AV331" s="459">
        <f t="shared" si="56"/>
        <v>300</v>
      </c>
      <c r="AW331" s="259" t="str">
        <f t="shared" ca="1" si="53"/>
        <v>AK300</v>
      </c>
      <c r="AX331" s="259">
        <f t="shared" si="51"/>
        <v>8</v>
      </c>
      <c r="AY331" s="259" t="str">
        <f t="shared" ca="1" si="52"/>
        <v>9. Ownership - Operating Costs</v>
      </c>
      <c r="AZ331" s="268" t="s">
        <v>1270</v>
      </c>
      <c r="BA331" s="259" t="s">
        <v>1291</v>
      </c>
      <c r="BB331" s="259">
        <f>$AK$8</f>
        <v>2051</v>
      </c>
      <c r="BC331" s="259" t="str">
        <f t="shared" ca="1" si="54"/>
        <v>8_AK300_Transmission_electric_to_point_of_delivery_POD_2051</v>
      </c>
      <c r="BD331" s="259" t="s">
        <v>540</v>
      </c>
      <c r="BE331" s="259"/>
      <c r="BF331" s="268" t="str">
        <f t="shared" si="57"/>
        <v>&gt;=0</v>
      </c>
      <c r="BG331" s="268" t="s">
        <v>85</v>
      </c>
      <c r="BH331" s="268" t="s">
        <v>85</v>
      </c>
      <c r="BI331" s="268"/>
      <c r="BJ331" s="268"/>
      <c r="BK331" s="268"/>
      <c r="BL331" s="268"/>
    </row>
    <row r="332" spans="1:64" ht="13.5" hidden="1" thickBot="1">
      <c r="A332" s="124"/>
      <c r="B332" s="177"/>
      <c r="C332" s="235"/>
      <c r="D332" s="588"/>
      <c r="E332" s="588"/>
      <c r="F332" s="471"/>
      <c r="G332" s="471"/>
      <c r="H332" s="471"/>
      <c r="I332" s="471"/>
      <c r="J332" s="471"/>
      <c r="K332" s="471"/>
      <c r="L332" s="471"/>
      <c r="M332" s="471"/>
      <c r="N332" s="471"/>
      <c r="O332" s="471"/>
      <c r="P332" s="471"/>
      <c r="Q332" s="471"/>
      <c r="R332" s="471"/>
      <c r="S332" s="471"/>
      <c r="T332" s="471"/>
      <c r="U332" s="471"/>
      <c r="V332" s="471"/>
      <c r="W332" s="471"/>
      <c r="X332" s="471"/>
      <c r="Y332" s="471"/>
      <c r="Z332" s="471"/>
      <c r="AA332" s="471"/>
      <c r="AB332" s="471"/>
      <c r="AC332" s="471"/>
      <c r="AD332" s="471"/>
      <c r="AE332" s="472"/>
      <c r="AF332" s="472"/>
      <c r="AG332" s="472"/>
      <c r="AH332" s="472"/>
      <c r="AI332" s="472"/>
      <c r="AJ332" s="472"/>
      <c r="AK332" s="472"/>
      <c r="AL332" s="472"/>
      <c r="AM332" s="472"/>
      <c r="AN332" s="472"/>
      <c r="AO332" s="481"/>
      <c r="AP332" s="169"/>
      <c r="AQ332" s="84" t="s">
        <v>395</v>
      </c>
      <c r="AU332" s="459" t="str">
        <f t="shared" ca="1" si="55"/>
        <v>AL</v>
      </c>
      <c r="AV332" s="459">
        <f t="shared" si="56"/>
        <v>300</v>
      </c>
      <c r="AW332" s="259" t="str">
        <f t="shared" ca="1" si="53"/>
        <v>AL300</v>
      </c>
      <c r="AX332" s="259">
        <f t="shared" si="51"/>
        <v>8</v>
      </c>
      <c r="AY332" s="259" t="str">
        <f t="shared" ca="1" si="52"/>
        <v>9. Ownership - Operating Costs</v>
      </c>
      <c r="AZ332" s="268" t="s">
        <v>1270</v>
      </c>
      <c r="BA332" s="259" t="s">
        <v>1291</v>
      </c>
      <c r="BB332" s="259">
        <f>$AL$8</f>
        <v>2052</v>
      </c>
      <c r="BC332" s="259" t="str">
        <f t="shared" ca="1" si="54"/>
        <v>8_AL300_Transmission_electric_to_point_of_delivery_POD_2052</v>
      </c>
      <c r="BD332" s="259" t="s">
        <v>540</v>
      </c>
      <c r="BE332" s="259"/>
      <c r="BF332" s="268" t="str">
        <f t="shared" si="57"/>
        <v>&gt;=0</v>
      </c>
      <c r="BG332" s="268" t="s">
        <v>85</v>
      </c>
      <c r="BH332" s="268" t="s">
        <v>85</v>
      </c>
      <c r="BI332" s="268"/>
      <c r="BJ332" s="268"/>
      <c r="BK332" s="268"/>
      <c r="BL332" s="268"/>
    </row>
    <row r="333" spans="1:64" ht="13.5" hidden="1" thickBot="1">
      <c r="A333" s="124"/>
      <c r="B333" s="177"/>
      <c r="C333" s="235"/>
      <c r="D333" s="588"/>
      <c r="E333" s="588"/>
      <c r="F333" s="471"/>
      <c r="G333" s="471"/>
      <c r="H333" s="471"/>
      <c r="I333" s="471"/>
      <c r="J333" s="471"/>
      <c r="K333" s="471"/>
      <c r="L333" s="471"/>
      <c r="M333" s="471"/>
      <c r="N333" s="471"/>
      <c r="O333" s="471"/>
      <c r="P333" s="471"/>
      <c r="Q333" s="471"/>
      <c r="R333" s="471"/>
      <c r="S333" s="471"/>
      <c r="T333" s="471"/>
      <c r="U333" s="471"/>
      <c r="V333" s="471"/>
      <c r="W333" s="471"/>
      <c r="X333" s="471"/>
      <c r="Y333" s="471"/>
      <c r="Z333" s="471"/>
      <c r="AA333" s="471"/>
      <c r="AB333" s="471"/>
      <c r="AC333" s="471"/>
      <c r="AD333" s="471"/>
      <c r="AE333" s="472"/>
      <c r="AF333" s="472"/>
      <c r="AG333" s="472"/>
      <c r="AH333" s="472"/>
      <c r="AI333" s="472"/>
      <c r="AJ333" s="472"/>
      <c r="AK333" s="472"/>
      <c r="AL333" s="472"/>
      <c r="AM333" s="472"/>
      <c r="AN333" s="472"/>
      <c r="AO333" s="481"/>
      <c r="AP333" s="169"/>
      <c r="AQ333" s="84" t="s">
        <v>395</v>
      </c>
      <c r="AU333" s="459" t="str">
        <f t="shared" ca="1" si="55"/>
        <v>AM</v>
      </c>
      <c r="AV333" s="459">
        <f t="shared" si="56"/>
        <v>300</v>
      </c>
      <c r="AW333" s="259" t="str">
        <f t="shared" ca="1" si="53"/>
        <v>AM300</v>
      </c>
      <c r="AX333" s="259">
        <f t="shared" si="51"/>
        <v>8</v>
      </c>
      <c r="AY333" s="259" t="str">
        <f t="shared" ca="1" si="52"/>
        <v>9. Ownership - Operating Costs</v>
      </c>
      <c r="AZ333" s="268" t="s">
        <v>1270</v>
      </c>
      <c r="BA333" s="259" t="s">
        <v>1291</v>
      </c>
      <c r="BB333" s="259">
        <f>$AM$8</f>
        <v>2053</v>
      </c>
      <c r="BC333" s="259" t="str">
        <f t="shared" ca="1" si="54"/>
        <v>8_AM300_Transmission_electric_to_point_of_delivery_POD_2053</v>
      </c>
      <c r="BD333" s="259" t="s">
        <v>540</v>
      </c>
      <c r="BE333" s="259"/>
      <c r="BF333" s="268" t="str">
        <f t="shared" si="57"/>
        <v>&gt;=0</v>
      </c>
      <c r="BG333" s="268" t="s">
        <v>85</v>
      </c>
      <c r="BH333" s="268" t="s">
        <v>85</v>
      </c>
      <c r="BI333" s="268"/>
      <c r="BJ333" s="268"/>
      <c r="BK333" s="268"/>
      <c r="BL333" s="268"/>
    </row>
    <row r="334" spans="1:64" ht="13.5" hidden="1" thickBot="1">
      <c r="A334" s="124"/>
      <c r="B334" s="177"/>
      <c r="C334" s="235"/>
      <c r="D334" s="588"/>
      <c r="E334" s="588"/>
      <c r="F334" s="471"/>
      <c r="G334" s="471"/>
      <c r="H334" s="471"/>
      <c r="I334" s="471"/>
      <c r="J334" s="471"/>
      <c r="K334" s="471"/>
      <c r="L334" s="471"/>
      <c r="M334" s="471"/>
      <c r="N334" s="471"/>
      <c r="O334" s="471"/>
      <c r="P334" s="471"/>
      <c r="Q334" s="471"/>
      <c r="R334" s="471"/>
      <c r="S334" s="471"/>
      <c r="T334" s="471"/>
      <c r="U334" s="471"/>
      <c r="V334" s="471"/>
      <c r="W334" s="471"/>
      <c r="X334" s="471"/>
      <c r="Y334" s="471"/>
      <c r="Z334" s="471"/>
      <c r="AA334" s="471"/>
      <c r="AB334" s="471"/>
      <c r="AC334" s="471"/>
      <c r="AD334" s="471"/>
      <c r="AE334" s="472"/>
      <c r="AF334" s="472"/>
      <c r="AG334" s="472"/>
      <c r="AH334" s="472"/>
      <c r="AI334" s="472"/>
      <c r="AJ334" s="472"/>
      <c r="AK334" s="472"/>
      <c r="AL334" s="472"/>
      <c r="AM334" s="472"/>
      <c r="AN334" s="472"/>
      <c r="AO334" s="481"/>
      <c r="AP334" s="169"/>
      <c r="AQ334" s="84" t="s">
        <v>395</v>
      </c>
      <c r="AU334" s="459" t="str">
        <f t="shared" ca="1" si="55"/>
        <v>AN</v>
      </c>
      <c r="AV334" s="459">
        <f t="shared" si="56"/>
        <v>300</v>
      </c>
      <c r="AW334" s="259" t="str">
        <f t="shared" ca="1" si="53"/>
        <v>AN300</v>
      </c>
      <c r="AX334" s="259">
        <f t="shared" si="51"/>
        <v>8</v>
      </c>
      <c r="AY334" s="259" t="str">
        <f t="shared" ca="1" si="52"/>
        <v>9. Ownership - Operating Costs</v>
      </c>
      <c r="AZ334" s="268" t="s">
        <v>1270</v>
      </c>
      <c r="BA334" s="259" t="s">
        <v>1291</v>
      </c>
      <c r="BB334" s="259">
        <f>$AN$8</f>
        <v>2054</v>
      </c>
      <c r="BC334" s="259" t="str">
        <f t="shared" ca="1" si="54"/>
        <v>8_AN300_Transmission_electric_to_point_of_delivery_POD_2054</v>
      </c>
      <c r="BD334" s="259" t="s">
        <v>540</v>
      </c>
      <c r="BE334" s="259"/>
      <c r="BF334" s="268" t="str">
        <f t="shared" si="57"/>
        <v>&gt;=0</v>
      </c>
      <c r="BG334" s="268" t="s">
        <v>85</v>
      </c>
      <c r="BH334" s="268" t="s">
        <v>85</v>
      </c>
      <c r="BI334" s="268"/>
      <c r="BJ334" s="268"/>
      <c r="BK334" s="268"/>
      <c r="BL334" s="268"/>
    </row>
    <row r="335" spans="1:64" ht="13.5" hidden="1" thickBot="1">
      <c r="A335" s="124"/>
      <c r="B335" s="177"/>
      <c r="C335" s="235"/>
      <c r="D335" s="588"/>
      <c r="E335" s="588"/>
      <c r="F335" s="471"/>
      <c r="G335" s="471"/>
      <c r="H335" s="471"/>
      <c r="I335" s="471"/>
      <c r="J335" s="471"/>
      <c r="K335" s="471"/>
      <c r="L335" s="471"/>
      <c r="M335" s="471"/>
      <c r="N335" s="471"/>
      <c r="O335" s="471"/>
      <c r="P335" s="471"/>
      <c r="Q335" s="471"/>
      <c r="R335" s="471"/>
      <c r="S335" s="471"/>
      <c r="T335" s="471"/>
      <c r="U335" s="471"/>
      <c r="V335" s="471"/>
      <c r="W335" s="471"/>
      <c r="X335" s="471"/>
      <c r="Y335" s="471"/>
      <c r="Z335" s="471"/>
      <c r="AA335" s="471"/>
      <c r="AB335" s="471"/>
      <c r="AC335" s="471"/>
      <c r="AD335" s="471"/>
      <c r="AE335" s="472"/>
      <c r="AF335" s="472"/>
      <c r="AG335" s="472"/>
      <c r="AH335" s="472"/>
      <c r="AI335" s="472"/>
      <c r="AJ335" s="472"/>
      <c r="AK335" s="472"/>
      <c r="AL335" s="472"/>
      <c r="AM335" s="472"/>
      <c r="AN335" s="472"/>
      <c r="AO335" s="481"/>
      <c r="AP335" s="169"/>
      <c r="AQ335" s="474" t="s">
        <v>395</v>
      </c>
      <c r="AR335" s="474"/>
      <c r="AS335" s="474"/>
      <c r="AT335" s="474"/>
      <c r="AU335" s="475" t="str">
        <f t="shared" ca="1" si="55"/>
        <v>AO</v>
      </c>
      <c r="AV335" s="475">
        <f t="shared" si="56"/>
        <v>300</v>
      </c>
      <c r="AW335" s="389" t="str">
        <f t="shared" ca="1" si="53"/>
        <v>AO300</v>
      </c>
      <c r="AX335" s="389">
        <f t="shared" si="51"/>
        <v>8</v>
      </c>
      <c r="AY335" s="389" t="str">
        <f t="shared" ca="1" si="52"/>
        <v>9. Ownership - Operating Costs</v>
      </c>
      <c r="AZ335" s="397" t="s">
        <v>1270</v>
      </c>
      <c r="BA335" s="389" t="s">
        <v>1291</v>
      </c>
      <c r="BB335" s="389" t="s">
        <v>1216</v>
      </c>
      <c r="BC335" s="389" t="str">
        <f t="shared" ca="1" si="54"/>
        <v>8_AO300_Transmission_electric_to_point_of_delivery_POD_Additional_Info</v>
      </c>
      <c r="BD335" s="397" t="s">
        <v>223</v>
      </c>
      <c r="BE335" s="397">
        <v>100</v>
      </c>
      <c r="BF335" s="397"/>
      <c r="BG335" s="397" t="s">
        <v>85</v>
      </c>
      <c r="BH335" s="397" t="s">
        <v>85</v>
      </c>
      <c r="BI335" s="268"/>
      <c r="BJ335" s="268"/>
      <c r="BK335" s="268"/>
      <c r="BL335" s="268"/>
    </row>
    <row r="336" spans="1:64" ht="13.5" thickBot="1">
      <c r="A336" s="124">
        <f>+A300+1</f>
        <v>14</v>
      </c>
      <c r="B336" s="177"/>
      <c r="C336" s="235" t="s">
        <v>1292</v>
      </c>
      <c r="D336" s="588" t="s">
        <v>1213</v>
      </c>
      <c r="E336" s="588"/>
      <c r="F336" s="445"/>
      <c r="G336" s="445"/>
      <c r="H336" s="445"/>
      <c r="I336" s="445"/>
      <c r="J336" s="445"/>
      <c r="K336" s="445"/>
      <c r="L336" s="445"/>
      <c r="M336" s="445"/>
      <c r="N336" s="445"/>
      <c r="O336" s="445"/>
      <c r="P336" s="445"/>
      <c r="Q336" s="445"/>
      <c r="R336" s="445"/>
      <c r="S336" s="445"/>
      <c r="T336" s="445"/>
      <c r="U336" s="445"/>
      <c r="V336" s="445"/>
      <c r="W336" s="445"/>
      <c r="X336" s="445"/>
      <c r="Y336" s="445"/>
      <c r="Z336" s="445"/>
      <c r="AA336" s="445"/>
      <c r="AB336" s="445"/>
      <c r="AC336" s="445"/>
      <c r="AD336" s="445"/>
      <c r="AE336" s="446"/>
      <c r="AF336" s="446"/>
      <c r="AG336" s="446"/>
      <c r="AH336" s="446"/>
      <c r="AI336" s="446"/>
      <c r="AJ336" s="446"/>
      <c r="AK336" s="446"/>
      <c r="AL336" s="446"/>
      <c r="AM336" s="446"/>
      <c r="AN336" s="446"/>
      <c r="AO336" s="337"/>
      <c r="AP336" s="169"/>
      <c r="AS336" s="84" t="s">
        <v>42</v>
      </c>
      <c r="AT336" s="84" t="str">
        <f ca="1">SUBSTITUTE(CELL("address",F336),"$","")</f>
        <v>F336</v>
      </c>
      <c r="AU336" s="350" t="str">
        <f ca="1">CHAR(CODE(AT336))</f>
        <v>F</v>
      </c>
      <c r="AV336" s="350">
        <f>ROW(AT336)</f>
        <v>336</v>
      </c>
      <c r="AW336" s="259" t="str">
        <f ca="1">CONCATENATE(AU336&amp;AV336)</f>
        <v>F336</v>
      </c>
      <c r="AX336" s="259">
        <f t="shared" ref="AX336:AX371" si="58">$AX$5</f>
        <v>8</v>
      </c>
      <c r="AY336" s="259" t="str">
        <f t="shared" ref="AY336:AY371" ca="1" si="59">MID(CELL("filename",AX336),FIND("]",CELL("filename",AX336))+1,256)</f>
        <v>9. Ownership - Operating Costs</v>
      </c>
      <c r="AZ336" s="268" t="s">
        <v>1270</v>
      </c>
      <c r="BA336" s="259" t="s">
        <v>1292</v>
      </c>
      <c r="BB336" s="259">
        <f>$F$8</f>
        <v>2020</v>
      </c>
      <c r="BC336" s="259" t="str">
        <f ca="1">AX336&amp;"_"&amp;AW336&amp;"_"&amp;BA336&amp;"_"&amp;BB336</f>
        <v>8_F336_Insurance_2020</v>
      </c>
      <c r="BD336" s="259" t="s">
        <v>540</v>
      </c>
      <c r="BE336" s="259"/>
      <c r="BF336" s="268" t="str">
        <f t="shared" si="57"/>
        <v>&gt;=0</v>
      </c>
      <c r="BG336" s="268" t="s">
        <v>85</v>
      </c>
      <c r="BH336" s="268" t="s">
        <v>85</v>
      </c>
      <c r="BI336" s="268"/>
      <c r="BJ336" s="268"/>
      <c r="BK336" s="268"/>
      <c r="BL336" s="268"/>
    </row>
    <row r="337" spans="1:64" ht="13.5" hidden="1" thickBot="1">
      <c r="A337" s="124"/>
      <c r="B337" s="177"/>
      <c r="C337" s="235"/>
      <c r="D337" s="588"/>
      <c r="E337" s="588"/>
      <c r="F337" s="471"/>
      <c r="G337" s="471"/>
      <c r="H337" s="471"/>
      <c r="I337" s="471"/>
      <c r="J337" s="471"/>
      <c r="K337" s="471"/>
      <c r="L337" s="471"/>
      <c r="M337" s="471"/>
      <c r="N337" s="471"/>
      <c r="O337" s="471"/>
      <c r="P337" s="471"/>
      <c r="Q337" s="471"/>
      <c r="R337" s="471"/>
      <c r="S337" s="471"/>
      <c r="T337" s="471"/>
      <c r="U337" s="471"/>
      <c r="V337" s="471"/>
      <c r="W337" s="471"/>
      <c r="X337" s="471"/>
      <c r="Y337" s="471"/>
      <c r="Z337" s="471"/>
      <c r="AA337" s="471"/>
      <c r="AB337" s="471"/>
      <c r="AC337" s="471"/>
      <c r="AD337" s="471"/>
      <c r="AE337" s="472"/>
      <c r="AF337" s="472"/>
      <c r="AG337" s="472"/>
      <c r="AH337" s="472"/>
      <c r="AI337" s="472"/>
      <c r="AJ337" s="472"/>
      <c r="AK337" s="472"/>
      <c r="AL337" s="472"/>
      <c r="AM337" s="472"/>
      <c r="AN337" s="472"/>
      <c r="AO337" s="481"/>
      <c r="AP337" s="169"/>
      <c r="AQ337" s="84" t="s">
        <v>395</v>
      </c>
      <c r="AU337" s="459" t="str">
        <f ca="1">IF(AU336="Z","AA",IF(LEN(AU336)=1,CHAR(CODE(AU336)+1),IF(RIGHT(AU336,1)="Z",CHAR(CODE(LEFT(AU336,1))+1),LEFT(AU336,1))&amp;CHAR(65+MOD(CODE(RIGHT(AU336,1))+1-65,26))))</f>
        <v>G</v>
      </c>
      <c r="AV337" s="459">
        <f>AV336</f>
        <v>336</v>
      </c>
      <c r="AW337" s="259" t="str">
        <f t="shared" ref="AW337:AW371" ca="1" si="60">CONCATENATE(AU337&amp;AV337)</f>
        <v>G336</v>
      </c>
      <c r="AX337" s="259">
        <f t="shared" si="58"/>
        <v>8</v>
      </c>
      <c r="AY337" s="259" t="str">
        <f t="shared" ca="1" si="59"/>
        <v>9. Ownership - Operating Costs</v>
      </c>
      <c r="AZ337" s="268" t="s">
        <v>1270</v>
      </c>
      <c r="BA337" s="259" t="s">
        <v>1292</v>
      </c>
      <c r="BB337" s="259">
        <f>$G$8</f>
        <v>2021</v>
      </c>
      <c r="BC337" s="259" t="str">
        <f t="shared" ref="BC337:BC371" ca="1" si="61">AX337&amp;"_"&amp;AW337&amp;"_"&amp;BA337&amp;"_"&amp;BB337</f>
        <v>8_G336_Insurance_2021</v>
      </c>
      <c r="BD337" s="259" t="s">
        <v>540</v>
      </c>
      <c r="BE337" s="259"/>
      <c r="BF337" s="268" t="str">
        <f t="shared" si="57"/>
        <v>&gt;=0</v>
      </c>
      <c r="BG337" s="268" t="s">
        <v>85</v>
      </c>
      <c r="BH337" s="268" t="s">
        <v>85</v>
      </c>
      <c r="BI337" s="268"/>
      <c r="BJ337" s="268"/>
      <c r="BK337" s="268"/>
      <c r="BL337" s="268"/>
    </row>
    <row r="338" spans="1:64" ht="13.5" hidden="1" thickBot="1">
      <c r="A338" s="124"/>
      <c r="B338" s="177"/>
      <c r="C338" s="235"/>
      <c r="D338" s="588"/>
      <c r="E338" s="588"/>
      <c r="F338" s="471"/>
      <c r="G338" s="471"/>
      <c r="H338" s="471"/>
      <c r="I338" s="471"/>
      <c r="J338" s="471"/>
      <c r="K338" s="471"/>
      <c r="L338" s="471"/>
      <c r="M338" s="471"/>
      <c r="N338" s="471"/>
      <c r="O338" s="471"/>
      <c r="P338" s="471"/>
      <c r="Q338" s="471"/>
      <c r="R338" s="471"/>
      <c r="S338" s="471"/>
      <c r="T338" s="471"/>
      <c r="U338" s="471"/>
      <c r="V338" s="471"/>
      <c r="W338" s="471"/>
      <c r="X338" s="471"/>
      <c r="Y338" s="471"/>
      <c r="Z338" s="471"/>
      <c r="AA338" s="471"/>
      <c r="AB338" s="471"/>
      <c r="AC338" s="471"/>
      <c r="AD338" s="471"/>
      <c r="AE338" s="472"/>
      <c r="AF338" s="472"/>
      <c r="AG338" s="472"/>
      <c r="AH338" s="472"/>
      <c r="AI338" s="472"/>
      <c r="AJ338" s="472"/>
      <c r="AK338" s="472"/>
      <c r="AL338" s="472"/>
      <c r="AM338" s="472"/>
      <c r="AN338" s="472"/>
      <c r="AO338" s="481"/>
      <c r="AP338" s="169"/>
      <c r="AQ338" s="84" t="s">
        <v>395</v>
      </c>
      <c r="AU338" s="459" t="str">
        <f t="shared" ref="AU338:AU371" ca="1" si="62">IF(AU337="Z","AA",IF(LEN(AU337)=1,CHAR(CODE(AU337)+1),IF(RIGHT(AU337,1)="Z",CHAR(CODE(LEFT(AU337,1))+1),LEFT(AU337,1))&amp;CHAR(65+MOD(CODE(RIGHT(AU337,1))+1-65,26))))</f>
        <v>H</v>
      </c>
      <c r="AV338" s="459">
        <f t="shared" ref="AV338:AV371" si="63">AV337</f>
        <v>336</v>
      </c>
      <c r="AW338" s="259" t="str">
        <f t="shared" ca="1" si="60"/>
        <v>H336</v>
      </c>
      <c r="AX338" s="259">
        <f t="shared" si="58"/>
        <v>8</v>
      </c>
      <c r="AY338" s="259" t="str">
        <f t="shared" ca="1" si="59"/>
        <v>9. Ownership - Operating Costs</v>
      </c>
      <c r="AZ338" s="268" t="s">
        <v>1270</v>
      </c>
      <c r="BA338" s="259" t="s">
        <v>1292</v>
      </c>
      <c r="BB338" s="259">
        <f>$H$8</f>
        <v>2022</v>
      </c>
      <c r="BC338" s="259" t="str">
        <f t="shared" ca="1" si="61"/>
        <v>8_H336_Insurance_2022</v>
      </c>
      <c r="BD338" s="259" t="s">
        <v>540</v>
      </c>
      <c r="BE338" s="259"/>
      <c r="BF338" s="268" t="str">
        <f t="shared" si="57"/>
        <v>&gt;=0</v>
      </c>
      <c r="BG338" s="268" t="s">
        <v>85</v>
      </c>
      <c r="BH338" s="268" t="s">
        <v>85</v>
      </c>
      <c r="BI338" s="268"/>
      <c r="BJ338" s="268"/>
      <c r="BK338" s="268"/>
      <c r="BL338" s="268"/>
    </row>
    <row r="339" spans="1:64" ht="13.5" hidden="1" thickBot="1">
      <c r="A339" s="124"/>
      <c r="B339" s="177"/>
      <c r="C339" s="235"/>
      <c r="D339" s="588"/>
      <c r="E339" s="588"/>
      <c r="F339" s="471"/>
      <c r="G339" s="471"/>
      <c r="H339" s="471"/>
      <c r="I339" s="471"/>
      <c r="J339" s="471"/>
      <c r="K339" s="471"/>
      <c r="L339" s="471"/>
      <c r="M339" s="471"/>
      <c r="N339" s="471"/>
      <c r="O339" s="471"/>
      <c r="P339" s="471"/>
      <c r="Q339" s="471"/>
      <c r="R339" s="471"/>
      <c r="S339" s="471"/>
      <c r="T339" s="471"/>
      <c r="U339" s="471"/>
      <c r="V339" s="471"/>
      <c r="W339" s="471"/>
      <c r="X339" s="471"/>
      <c r="Y339" s="471"/>
      <c r="Z339" s="471"/>
      <c r="AA339" s="471"/>
      <c r="AB339" s="471"/>
      <c r="AC339" s="471"/>
      <c r="AD339" s="471"/>
      <c r="AE339" s="472"/>
      <c r="AF339" s="472"/>
      <c r="AG339" s="472"/>
      <c r="AH339" s="472"/>
      <c r="AI339" s="472"/>
      <c r="AJ339" s="472"/>
      <c r="AK339" s="472"/>
      <c r="AL339" s="472"/>
      <c r="AM339" s="472"/>
      <c r="AN339" s="472"/>
      <c r="AO339" s="481"/>
      <c r="AP339" s="169"/>
      <c r="AQ339" s="84" t="s">
        <v>395</v>
      </c>
      <c r="AU339" s="459" t="str">
        <f t="shared" ca="1" si="62"/>
        <v>I</v>
      </c>
      <c r="AV339" s="459">
        <f t="shared" si="63"/>
        <v>336</v>
      </c>
      <c r="AW339" s="259" t="str">
        <f t="shared" ca="1" si="60"/>
        <v>I336</v>
      </c>
      <c r="AX339" s="259">
        <f t="shared" si="58"/>
        <v>8</v>
      </c>
      <c r="AY339" s="259" t="str">
        <f t="shared" ca="1" si="59"/>
        <v>9. Ownership - Operating Costs</v>
      </c>
      <c r="AZ339" s="268" t="s">
        <v>1270</v>
      </c>
      <c r="BA339" s="259" t="s">
        <v>1292</v>
      </c>
      <c r="BB339" s="259">
        <f>$I$8</f>
        <v>2023</v>
      </c>
      <c r="BC339" s="259" t="str">
        <f t="shared" ca="1" si="61"/>
        <v>8_I336_Insurance_2023</v>
      </c>
      <c r="BD339" s="259" t="s">
        <v>540</v>
      </c>
      <c r="BE339" s="259"/>
      <c r="BF339" s="268" t="str">
        <f t="shared" si="57"/>
        <v>&gt;=0</v>
      </c>
      <c r="BG339" s="268" t="s">
        <v>85</v>
      </c>
      <c r="BH339" s="268" t="s">
        <v>85</v>
      </c>
      <c r="BI339" s="268"/>
      <c r="BJ339" s="268"/>
      <c r="BK339" s="268"/>
      <c r="BL339" s="268"/>
    </row>
    <row r="340" spans="1:64" ht="13.5" hidden="1" thickBot="1">
      <c r="A340" s="124"/>
      <c r="B340" s="177"/>
      <c r="C340" s="235"/>
      <c r="D340" s="588"/>
      <c r="E340" s="588"/>
      <c r="F340" s="471"/>
      <c r="G340" s="471"/>
      <c r="H340" s="471"/>
      <c r="I340" s="471"/>
      <c r="J340" s="471"/>
      <c r="K340" s="471"/>
      <c r="L340" s="471"/>
      <c r="M340" s="471"/>
      <c r="N340" s="471"/>
      <c r="O340" s="471"/>
      <c r="P340" s="471"/>
      <c r="Q340" s="471"/>
      <c r="R340" s="471"/>
      <c r="S340" s="471"/>
      <c r="T340" s="471"/>
      <c r="U340" s="471"/>
      <c r="V340" s="471"/>
      <c r="W340" s="471"/>
      <c r="X340" s="471"/>
      <c r="Y340" s="471"/>
      <c r="Z340" s="471"/>
      <c r="AA340" s="471"/>
      <c r="AB340" s="471"/>
      <c r="AC340" s="471"/>
      <c r="AD340" s="471"/>
      <c r="AE340" s="472"/>
      <c r="AF340" s="472"/>
      <c r="AG340" s="472"/>
      <c r="AH340" s="472"/>
      <c r="AI340" s="472"/>
      <c r="AJ340" s="472"/>
      <c r="AK340" s="472"/>
      <c r="AL340" s="472"/>
      <c r="AM340" s="472"/>
      <c r="AN340" s="472"/>
      <c r="AO340" s="481"/>
      <c r="AP340" s="169"/>
      <c r="AQ340" s="84" t="s">
        <v>395</v>
      </c>
      <c r="AU340" s="459" t="str">
        <f t="shared" ca="1" si="62"/>
        <v>J</v>
      </c>
      <c r="AV340" s="459">
        <f t="shared" si="63"/>
        <v>336</v>
      </c>
      <c r="AW340" s="259" t="str">
        <f t="shared" ca="1" si="60"/>
        <v>J336</v>
      </c>
      <c r="AX340" s="259">
        <f t="shared" si="58"/>
        <v>8</v>
      </c>
      <c r="AY340" s="259" t="str">
        <f t="shared" ca="1" si="59"/>
        <v>9. Ownership - Operating Costs</v>
      </c>
      <c r="AZ340" s="268" t="s">
        <v>1270</v>
      </c>
      <c r="BA340" s="259" t="s">
        <v>1292</v>
      </c>
      <c r="BB340" s="259">
        <f>$J$8</f>
        <v>2024</v>
      </c>
      <c r="BC340" s="259" t="str">
        <f t="shared" ca="1" si="61"/>
        <v>8_J336_Insurance_2024</v>
      </c>
      <c r="BD340" s="259" t="s">
        <v>540</v>
      </c>
      <c r="BE340" s="259"/>
      <c r="BF340" s="268" t="str">
        <f t="shared" si="57"/>
        <v>&gt;=0</v>
      </c>
      <c r="BG340" s="268" t="s">
        <v>85</v>
      </c>
      <c r="BH340" s="268" t="s">
        <v>85</v>
      </c>
      <c r="BI340" s="268"/>
      <c r="BJ340" s="268"/>
      <c r="BK340" s="268"/>
      <c r="BL340" s="268"/>
    </row>
    <row r="341" spans="1:64" ht="13.5" hidden="1" thickBot="1">
      <c r="A341" s="124"/>
      <c r="B341" s="177"/>
      <c r="C341" s="235"/>
      <c r="D341" s="588"/>
      <c r="E341" s="588"/>
      <c r="F341" s="471"/>
      <c r="G341" s="471"/>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2"/>
      <c r="AF341" s="472"/>
      <c r="AG341" s="472"/>
      <c r="AH341" s="472"/>
      <c r="AI341" s="472"/>
      <c r="AJ341" s="472"/>
      <c r="AK341" s="472"/>
      <c r="AL341" s="472"/>
      <c r="AM341" s="472"/>
      <c r="AN341" s="472"/>
      <c r="AO341" s="481"/>
      <c r="AP341" s="169"/>
      <c r="AQ341" s="84" t="s">
        <v>395</v>
      </c>
      <c r="AU341" s="459" t="str">
        <f t="shared" ca="1" si="62"/>
        <v>K</v>
      </c>
      <c r="AV341" s="459">
        <f t="shared" si="63"/>
        <v>336</v>
      </c>
      <c r="AW341" s="259" t="str">
        <f t="shared" ca="1" si="60"/>
        <v>K336</v>
      </c>
      <c r="AX341" s="259">
        <f t="shared" si="58"/>
        <v>8</v>
      </c>
      <c r="AY341" s="259" t="str">
        <f t="shared" ca="1" si="59"/>
        <v>9. Ownership - Operating Costs</v>
      </c>
      <c r="AZ341" s="268" t="s">
        <v>1270</v>
      </c>
      <c r="BA341" s="259" t="s">
        <v>1292</v>
      </c>
      <c r="BB341" s="259">
        <f>$K$8</f>
        <v>2025</v>
      </c>
      <c r="BC341" s="259" t="str">
        <f t="shared" ca="1" si="61"/>
        <v>8_K336_Insurance_2025</v>
      </c>
      <c r="BD341" s="259" t="s">
        <v>540</v>
      </c>
      <c r="BE341" s="259"/>
      <c r="BF341" s="268" t="str">
        <f t="shared" si="57"/>
        <v>&gt;=0</v>
      </c>
      <c r="BG341" s="268" t="s">
        <v>85</v>
      </c>
      <c r="BH341" s="268" t="s">
        <v>85</v>
      </c>
      <c r="BI341" s="268"/>
      <c r="BJ341" s="268"/>
      <c r="BK341" s="268"/>
      <c r="BL341" s="268"/>
    </row>
    <row r="342" spans="1:64" ht="13.5" hidden="1" thickBot="1">
      <c r="A342" s="124"/>
      <c r="B342" s="177"/>
      <c r="C342" s="235"/>
      <c r="D342" s="588"/>
      <c r="E342" s="588"/>
      <c r="F342" s="471"/>
      <c r="G342" s="471"/>
      <c r="H342" s="471"/>
      <c r="I342" s="471"/>
      <c r="J342" s="471"/>
      <c r="K342" s="471"/>
      <c r="L342" s="471"/>
      <c r="M342" s="471"/>
      <c r="N342" s="471"/>
      <c r="O342" s="471"/>
      <c r="P342" s="471"/>
      <c r="Q342" s="471"/>
      <c r="R342" s="471"/>
      <c r="S342" s="471"/>
      <c r="T342" s="471"/>
      <c r="U342" s="471"/>
      <c r="V342" s="471"/>
      <c r="W342" s="471"/>
      <c r="X342" s="471"/>
      <c r="Y342" s="471"/>
      <c r="Z342" s="471"/>
      <c r="AA342" s="471"/>
      <c r="AB342" s="471"/>
      <c r="AC342" s="471"/>
      <c r="AD342" s="471"/>
      <c r="AE342" s="472"/>
      <c r="AF342" s="472"/>
      <c r="AG342" s="472"/>
      <c r="AH342" s="472"/>
      <c r="AI342" s="472"/>
      <c r="AJ342" s="472"/>
      <c r="AK342" s="472"/>
      <c r="AL342" s="472"/>
      <c r="AM342" s="472"/>
      <c r="AN342" s="472"/>
      <c r="AO342" s="481"/>
      <c r="AP342" s="169"/>
      <c r="AQ342" s="84" t="s">
        <v>395</v>
      </c>
      <c r="AU342" s="459" t="str">
        <f t="shared" ca="1" si="62"/>
        <v>L</v>
      </c>
      <c r="AV342" s="459">
        <f t="shared" si="63"/>
        <v>336</v>
      </c>
      <c r="AW342" s="259" t="str">
        <f t="shared" ca="1" si="60"/>
        <v>L336</v>
      </c>
      <c r="AX342" s="259">
        <f t="shared" si="58"/>
        <v>8</v>
      </c>
      <c r="AY342" s="259" t="str">
        <f t="shared" ca="1" si="59"/>
        <v>9. Ownership - Operating Costs</v>
      </c>
      <c r="AZ342" s="268" t="s">
        <v>1270</v>
      </c>
      <c r="BA342" s="259" t="s">
        <v>1292</v>
      </c>
      <c r="BB342" s="259">
        <f>$L$8</f>
        <v>2026</v>
      </c>
      <c r="BC342" s="259" t="str">
        <f t="shared" ca="1" si="61"/>
        <v>8_L336_Insurance_2026</v>
      </c>
      <c r="BD342" s="259" t="s">
        <v>540</v>
      </c>
      <c r="BE342" s="259"/>
      <c r="BF342" s="268" t="str">
        <f t="shared" si="57"/>
        <v>&gt;=0</v>
      </c>
      <c r="BG342" s="268" t="s">
        <v>85</v>
      </c>
      <c r="BH342" s="268" t="s">
        <v>85</v>
      </c>
      <c r="BI342" s="268"/>
      <c r="BJ342" s="268"/>
      <c r="BK342" s="268"/>
      <c r="BL342" s="268"/>
    </row>
    <row r="343" spans="1:64" ht="13.5" hidden="1" thickBot="1">
      <c r="A343" s="124"/>
      <c r="B343" s="177"/>
      <c r="C343" s="235"/>
      <c r="D343" s="588"/>
      <c r="E343" s="588"/>
      <c r="F343" s="471"/>
      <c r="G343" s="471"/>
      <c r="H343" s="471"/>
      <c r="I343" s="471"/>
      <c r="J343" s="471"/>
      <c r="K343" s="471"/>
      <c r="L343" s="471"/>
      <c r="M343" s="471"/>
      <c r="N343" s="471"/>
      <c r="O343" s="471"/>
      <c r="P343" s="471"/>
      <c r="Q343" s="471"/>
      <c r="R343" s="471"/>
      <c r="S343" s="471"/>
      <c r="T343" s="471"/>
      <c r="U343" s="471"/>
      <c r="V343" s="471"/>
      <c r="W343" s="471"/>
      <c r="X343" s="471"/>
      <c r="Y343" s="471"/>
      <c r="Z343" s="471"/>
      <c r="AA343" s="471"/>
      <c r="AB343" s="471"/>
      <c r="AC343" s="471"/>
      <c r="AD343" s="471"/>
      <c r="AE343" s="472"/>
      <c r="AF343" s="472"/>
      <c r="AG343" s="472"/>
      <c r="AH343" s="472"/>
      <c r="AI343" s="472"/>
      <c r="AJ343" s="472"/>
      <c r="AK343" s="472"/>
      <c r="AL343" s="472"/>
      <c r="AM343" s="472"/>
      <c r="AN343" s="472"/>
      <c r="AO343" s="481"/>
      <c r="AP343" s="169"/>
      <c r="AQ343" s="84" t="s">
        <v>395</v>
      </c>
      <c r="AU343" s="459" t="str">
        <f t="shared" ca="1" si="62"/>
        <v>M</v>
      </c>
      <c r="AV343" s="459">
        <f t="shared" si="63"/>
        <v>336</v>
      </c>
      <c r="AW343" s="259" t="str">
        <f t="shared" ca="1" si="60"/>
        <v>M336</v>
      </c>
      <c r="AX343" s="259">
        <f t="shared" si="58"/>
        <v>8</v>
      </c>
      <c r="AY343" s="259" t="str">
        <f t="shared" ca="1" si="59"/>
        <v>9. Ownership - Operating Costs</v>
      </c>
      <c r="AZ343" s="268" t="s">
        <v>1270</v>
      </c>
      <c r="BA343" s="259" t="s">
        <v>1292</v>
      </c>
      <c r="BB343" s="259">
        <f>$M$8</f>
        <v>2027</v>
      </c>
      <c r="BC343" s="259" t="str">
        <f t="shared" ca="1" si="61"/>
        <v>8_M336_Insurance_2027</v>
      </c>
      <c r="BD343" s="259" t="s">
        <v>540</v>
      </c>
      <c r="BE343" s="259"/>
      <c r="BF343" s="268" t="str">
        <f t="shared" si="57"/>
        <v>&gt;=0</v>
      </c>
      <c r="BG343" s="268" t="s">
        <v>85</v>
      </c>
      <c r="BH343" s="268" t="s">
        <v>85</v>
      </c>
      <c r="BI343" s="268"/>
      <c r="BJ343" s="268"/>
      <c r="BK343" s="268"/>
      <c r="BL343" s="268"/>
    </row>
    <row r="344" spans="1:64" ht="13.5" hidden="1" thickBot="1">
      <c r="A344" s="124"/>
      <c r="B344" s="177"/>
      <c r="C344" s="235"/>
      <c r="D344" s="588"/>
      <c r="E344" s="588"/>
      <c r="F344" s="471"/>
      <c r="G344" s="471"/>
      <c r="H344" s="471"/>
      <c r="I344" s="471"/>
      <c r="J344" s="471"/>
      <c r="K344" s="471"/>
      <c r="L344" s="471"/>
      <c r="M344" s="471"/>
      <c r="N344" s="471"/>
      <c r="O344" s="471"/>
      <c r="P344" s="471"/>
      <c r="Q344" s="471"/>
      <c r="R344" s="471"/>
      <c r="S344" s="471"/>
      <c r="T344" s="471"/>
      <c r="U344" s="471"/>
      <c r="V344" s="471"/>
      <c r="W344" s="471"/>
      <c r="X344" s="471"/>
      <c r="Y344" s="471"/>
      <c r="Z344" s="471"/>
      <c r="AA344" s="471"/>
      <c r="AB344" s="471"/>
      <c r="AC344" s="471"/>
      <c r="AD344" s="471"/>
      <c r="AE344" s="472"/>
      <c r="AF344" s="472"/>
      <c r="AG344" s="472"/>
      <c r="AH344" s="472"/>
      <c r="AI344" s="472"/>
      <c r="AJ344" s="472"/>
      <c r="AK344" s="472"/>
      <c r="AL344" s="472"/>
      <c r="AM344" s="472"/>
      <c r="AN344" s="472"/>
      <c r="AO344" s="481"/>
      <c r="AP344" s="169"/>
      <c r="AQ344" s="84" t="s">
        <v>395</v>
      </c>
      <c r="AU344" s="459" t="str">
        <f t="shared" ca="1" si="62"/>
        <v>N</v>
      </c>
      <c r="AV344" s="459">
        <f t="shared" si="63"/>
        <v>336</v>
      </c>
      <c r="AW344" s="259" t="str">
        <f t="shared" ca="1" si="60"/>
        <v>N336</v>
      </c>
      <c r="AX344" s="259">
        <f t="shared" si="58"/>
        <v>8</v>
      </c>
      <c r="AY344" s="259" t="str">
        <f t="shared" ca="1" si="59"/>
        <v>9. Ownership - Operating Costs</v>
      </c>
      <c r="AZ344" s="268" t="s">
        <v>1270</v>
      </c>
      <c r="BA344" s="259" t="s">
        <v>1292</v>
      </c>
      <c r="BB344" s="259">
        <f>$N$8</f>
        <v>2028</v>
      </c>
      <c r="BC344" s="259" t="str">
        <f t="shared" ca="1" si="61"/>
        <v>8_N336_Insurance_2028</v>
      </c>
      <c r="BD344" s="259" t="s">
        <v>540</v>
      </c>
      <c r="BE344" s="259"/>
      <c r="BF344" s="268" t="str">
        <f t="shared" si="57"/>
        <v>&gt;=0</v>
      </c>
      <c r="BG344" s="268" t="s">
        <v>85</v>
      </c>
      <c r="BH344" s="268" t="s">
        <v>85</v>
      </c>
      <c r="BI344" s="268"/>
      <c r="BJ344" s="268"/>
      <c r="BK344" s="268"/>
      <c r="BL344" s="268"/>
    </row>
    <row r="345" spans="1:64" ht="13.5" hidden="1" thickBot="1">
      <c r="A345" s="124"/>
      <c r="B345" s="177"/>
      <c r="C345" s="235"/>
      <c r="D345" s="588"/>
      <c r="E345" s="588"/>
      <c r="F345" s="471"/>
      <c r="G345" s="471"/>
      <c r="H345" s="471"/>
      <c r="I345" s="471"/>
      <c r="J345" s="471"/>
      <c r="K345" s="471"/>
      <c r="L345" s="471"/>
      <c r="M345" s="471"/>
      <c r="N345" s="471"/>
      <c r="O345" s="471"/>
      <c r="P345" s="471"/>
      <c r="Q345" s="471"/>
      <c r="R345" s="471"/>
      <c r="S345" s="471"/>
      <c r="T345" s="471"/>
      <c r="U345" s="471"/>
      <c r="V345" s="471"/>
      <c r="W345" s="471"/>
      <c r="X345" s="471"/>
      <c r="Y345" s="471"/>
      <c r="Z345" s="471"/>
      <c r="AA345" s="471"/>
      <c r="AB345" s="471"/>
      <c r="AC345" s="471"/>
      <c r="AD345" s="471"/>
      <c r="AE345" s="472"/>
      <c r="AF345" s="472"/>
      <c r="AG345" s="472"/>
      <c r="AH345" s="472"/>
      <c r="AI345" s="472"/>
      <c r="AJ345" s="472"/>
      <c r="AK345" s="472"/>
      <c r="AL345" s="472"/>
      <c r="AM345" s="472"/>
      <c r="AN345" s="472"/>
      <c r="AO345" s="481"/>
      <c r="AP345" s="169"/>
      <c r="AQ345" s="84" t="s">
        <v>395</v>
      </c>
      <c r="AU345" s="459" t="str">
        <f t="shared" ca="1" si="62"/>
        <v>O</v>
      </c>
      <c r="AV345" s="459">
        <f t="shared" si="63"/>
        <v>336</v>
      </c>
      <c r="AW345" s="259" t="str">
        <f t="shared" ca="1" si="60"/>
        <v>O336</v>
      </c>
      <c r="AX345" s="259">
        <f t="shared" si="58"/>
        <v>8</v>
      </c>
      <c r="AY345" s="259" t="str">
        <f t="shared" ca="1" si="59"/>
        <v>9. Ownership - Operating Costs</v>
      </c>
      <c r="AZ345" s="268" t="s">
        <v>1270</v>
      </c>
      <c r="BA345" s="259" t="s">
        <v>1292</v>
      </c>
      <c r="BB345" s="259">
        <f>$O$8</f>
        <v>2029</v>
      </c>
      <c r="BC345" s="259" t="str">
        <f t="shared" ca="1" si="61"/>
        <v>8_O336_Insurance_2029</v>
      </c>
      <c r="BD345" s="259" t="s">
        <v>540</v>
      </c>
      <c r="BE345" s="259"/>
      <c r="BF345" s="268" t="str">
        <f t="shared" si="57"/>
        <v>&gt;=0</v>
      </c>
      <c r="BG345" s="268" t="s">
        <v>85</v>
      </c>
      <c r="BH345" s="268" t="s">
        <v>85</v>
      </c>
      <c r="BI345" s="268"/>
      <c r="BJ345" s="268"/>
      <c r="BK345" s="268"/>
      <c r="BL345" s="268"/>
    </row>
    <row r="346" spans="1:64" ht="13.5" hidden="1" thickBot="1">
      <c r="A346" s="124"/>
      <c r="B346" s="177"/>
      <c r="C346" s="235"/>
      <c r="D346" s="588"/>
      <c r="E346" s="588"/>
      <c r="F346" s="471"/>
      <c r="G346" s="471"/>
      <c r="H346" s="471"/>
      <c r="I346" s="471"/>
      <c r="J346" s="471"/>
      <c r="K346" s="471"/>
      <c r="L346" s="471"/>
      <c r="M346" s="471"/>
      <c r="N346" s="471"/>
      <c r="O346" s="471"/>
      <c r="P346" s="471"/>
      <c r="Q346" s="471"/>
      <c r="R346" s="471"/>
      <c r="S346" s="471"/>
      <c r="T346" s="471"/>
      <c r="U346" s="471"/>
      <c r="V346" s="471"/>
      <c r="W346" s="471"/>
      <c r="X346" s="471"/>
      <c r="Y346" s="471"/>
      <c r="Z346" s="471"/>
      <c r="AA346" s="471"/>
      <c r="AB346" s="471"/>
      <c r="AC346" s="471"/>
      <c r="AD346" s="471"/>
      <c r="AE346" s="472"/>
      <c r="AF346" s="472"/>
      <c r="AG346" s="472"/>
      <c r="AH346" s="472"/>
      <c r="AI346" s="472"/>
      <c r="AJ346" s="472"/>
      <c r="AK346" s="472"/>
      <c r="AL346" s="472"/>
      <c r="AM346" s="472"/>
      <c r="AN346" s="472"/>
      <c r="AO346" s="481"/>
      <c r="AP346" s="169"/>
      <c r="AQ346" s="84" t="s">
        <v>395</v>
      </c>
      <c r="AU346" s="459" t="str">
        <f t="shared" ca="1" si="62"/>
        <v>P</v>
      </c>
      <c r="AV346" s="459">
        <f t="shared" si="63"/>
        <v>336</v>
      </c>
      <c r="AW346" s="259" t="str">
        <f t="shared" ca="1" si="60"/>
        <v>P336</v>
      </c>
      <c r="AX346" s="259">
        <f t="shared" si="58"/>
        <v>8</v>
      </c>
      <c r="AY346" s="259" t="str">
        <f t="shared" ca="1" si="59"/>
        <v>9. Ownership - Operating Costs</v>
      </c>
      <c r="AZ346" s="268" t="s">
        <v>1270</v>
      </c>
      <c r="BA346" s="259" t="s">
        <v>1292</v>
      </c>
      <c r="BB346" s="259">
        <f>$P$8</f>
        <v>2030</v>
      </c>
      <c r="BC346" s="259" t="str">
        <f t="shared" ca="1" si="61"/>
        <v>8_P336_Insurance_2030</v>
      </c>
      <c r="BD346" s="259" t="s">
        <v>540</v>
      </c>
      <c r="BE346" s="259"/>
      <c r="BF346" s="268" t="str">
        <f t="shared" si="57"/>
        <v>&gt;=0</v>
      </c>
      <c r="BG346" s="268" t="s">
        <v>85</v>
      </c>
      <c r="BH346" s="268" t="s">
        <v>85</v>
      </c>
      <c r="BI346" s="268"/>
      <c r="BJ346" s="268"/>
      <c r="BK346" s="268"/>
      <c r="BL346" s="268"/>
    </row>
    <row r="347" spans="1:64" ht="13.5" hidden="1" thickBot="1">
      <c r="A347" s="124"/>
      <c r="B347" s="177"/>
      <c r="C347" s="235"/>
      <c r="D347" s="588"/>
      <c r="E347" s="588"/>
      <c r="F347" s="471"/>
      <c r="G347" s="471"/>
      <c r="H347" s="471"/>
      <c r="I347" s="471"/>
      <c r="J347" s="471"/>
      <c r="K347" s="471"/>
      <c r="L347" s="471"/>
      <c r="M347" s="471"/>
      <c r="N347" s="471"/>
      <c r="O347" s="471"/>
      <c r="P347" s="471"/>
      <c r="Q347" s="471"/>
      <c r="R347" s="471"/>
      <c r="S347" s="471"/>
      <c r="T347" s="471"/>
      <c r="U347" s="471"/>
      <c r="V347" s="471"/>
      <c r="W347" s="471"/>
      <c r="X347" s="471"/>
      <c r="Y347" s="471"/>
      <c r="Z347" s="471"/>
      <c r="AA347" s="471"/>
      <c r="AB347" s="471"/>
      <c r="AC347" s="471"/>
      <c r="AD347" s="471"/>
      <c r="AE347" s="472"/>
      <c r="AF347" s="472"/>
      <c r="AG347" s="472"/>
      <c r="AH347" s="472"/>
      <c r="AI347" s="472"/>
      <c r="AJ347" s="472"/>
      <c r="AK347" s="472"/>
      <c r="AL347" s="472"/>
      <c r="AM347" s="472"/>
      <c r="AN347" s="472"/>
      <c r="AO347" s="481"/>
      <c r="AP347" s="169"/>
      <c r="AQ347" s="84" t="s">
        <v>395</v>
      </c>
      <c r="AU347" s="459" t="str">
        <f t="shared" ca="1" si="62"/>
        <v>Q</v>
      </c>
      <c r="AV347" s="459">
        <f t="shared" si="63"/>
        <v>336</v>
      </c>
      <c r="AW347" s="259" t="str">
        <f t="shared" ca="1" si="60"/>
        <v>Q336</v>
      </c>
      <c r="AX347" s="259">
        <f t="shared" si="58"/>
        <v>8</v>
      </c>
      <c r="AY347" s="259" t="str">
        <f t="shared" ca="1" si="59"/>
        <v>9. Ownership - Operating Costs</v>
      </c>
      <c r="AZ347" s="268" t="s">
        <v>1270</v>
      </c>
      <c r="BA347" s="259" t="s">
        <v>1292</v>
      </c>
      <c r="BB347" s="259">
        <f>$Q$8</f>
        <v>2031</v>
      </c>
      <c r="BC347" s="259" t="str">
        <f t="shared" ca="1" si="61"/>
        <v>8_Q336_Insurance_2031</v>
      </c>
      <c r="BD347" s="259" t="s">
        <v>540</v>
      </c>
      <c r="BE347" s="259"/>
      <c r="BF347" s="268" t="str">
        <f t="shared" si="57"/>
        <v>&gt;=0</v>
      </c>
      <c r="BG347" s="268" t="s">
        <v>85</v>
      </c>
      <c r="BH347" s="268" t="s">
        <v>85</v>
      </c>
      <c r="BI347" s="268"/>
      <c r="BJ347" s="268"/>
      <c r="BK347" s="268"/>
      <c r="BL347" s="268"/>
    </row>
    <row r="348" spans="1:64" ht="13.5" hidden="1" thickBot="1">
      <c r="A348" s="124"/>
      <c r="B348" s="177"/>
      <c r="C348" s="235"/>
      <c r="D348" s="588"/>
      <c r="E348" s="588"/>
      <c r="F348" s="471"/>
      <c r="G348" s="471"/>
      <c r="H348" s="471"/>
      <c r="I348" s="471"/>
      <c r="J348" s="471"/>
      <c r="K348" s="471"/>
      <c r="L348" s="471"/>
      <c r="M348" s="471"/>
      <c r="N348" s="471"/>
      <c r="O348" s="471"/>
      <c r="P348" s="471"/>
      <c r="Q348" s="471"/>
      <c r="R348" s="471"/>
      <c r="S348" s="471"/>
      <c r="T348" s="471"/>
      <c r="U348" s="471"/>
      <c r="V348" s="471"/>
      <c r="W348" s="471"/>
      <c r="X348" s="471"/>
      <c r="Y348" s="471"/>
      <c r="Z348" s="471"/>
      <c r="AA348" s="471"/>
      <c r="AB348" s="471"/>
      <c r="AC348" s="471"/>
      <c r="AD348" s="471"/>
      <c r="AE348" s="472"/>
      <c r="AF348" s="472"/>
      <c r="AG348" s="472"/>
      <c r="AH348" s="472"/>
      <c r="AI348" s="472"/>
      <c r="AJ348" s="472"/>
      <c r="AK348" s="472"/>
      <c r="AL348" s="472"/>
      <c r="AM348" s="472"/>
      <c r="AN348" s="472"/>
      <c r="AO348" s="481"/>
      <c r="AP348" s="169"/>
      <c r="AQ348" s="84" t="s">
        <v>395</v>
      </c>
      <c r="AU348" s="459" t="str">
        <f t="shared" ca="1" si="62"/>
        <v>R</v>
      </c>
      <c r="AV348" s="459">
        <f t="shared" si="63"/>
        <v>336</v>
      </c>
      <c r="AW348" s="259" t="str">
        <f t="shared" ca="1" si="60"/>
        <v>R336</v>
      </c>
      <c r="AX348" s="259">
        <f t="shared" si="58"/>
        <v>8</v>
      </c>
      <c r="AY348" s="259" t="str">
        <f t="shared" ca="1" si="59"/>
        <v>9. Ownership - Operating Costs</v>
      </c>
      <c r="AZ348" s="268" t="s">
        <v>1270</v>
      </c>
      <c r="BA348" s="259" t="s">
        <v>1292</v>
      </c>
      <c r="BB348" s="259">
        <f>$R$8</f>
        <v>2032</v>
      </c>
      <c r="BC348" s="259" t="str">
        <f t="shared" ca="1" si="61"/>
        <v>8_R336_Insurance_2032</v>
      </c>
      <c r="BD348" s="259" t="s">
        <v>540</v>
      </c>
      <c r="BE348" s="259"/>
      <c r="BF348" s="268" t="str">
        <f t="shared" si="57"/>
        <v>&gt;=0</v>
      </c>
      <c r="BG348" s="268" t="s">
        <v>85</v>
      </c>
      <c r="BH348" s="268" t="s">
        <v>85</v>
      </c>
      <c r="BI348" s="268"/>
      <c r="BJ348" s="268"/>
      <c r="BK348" s="268"/>
      <c r="BL348" s="268"/>
    </row>
    <row r="349" spans="1:64" ht="13.5" hidden="1" thickBot="1">
      <c r="A349" s="124"/>
      <c r="B349" s="177"/>
      <c r="C349" s="235"/>
      <c r="D349" s="588"/>
      <c r="E349" s="588"/>
      <c r="F349" s="471"/>
      <c r="G349" s="471"/>
      <c r="H349" s="471"/>
      <c r="I349" s="471"/>
      <c r="J349" s="471"/>
      <c r="K349" s="471"/>
      <c r="L349" s="471"/>
      <c r="M349" s="471"/>
      <c r="N349" s="471"/>
      <c r="O349" s="471"/>
      <c r="P349" s="471"/>
      <c r="Q349" s="471"/>
      <c r="R349" s="471"/>
      <c r="S349" s="471"/>
      <c r="T349" s="471"/>
      <c r="U349" s="471"/>
      <c r="V349" s="471"/>
      <c r="W349" s="471"/>
      <c r="X349" s="471"/>
      <c r="Y349" s="471"/>
      <c r="Z349" s="471"/>
      <c r="AA349" s="471"/>
      <c r="AB349" s="471"/>
      <c r="AC349" s="471"/>
      <c r="AD349" s="471"/>
      <c r="AE349" s="472"/>
      <c r="AF349" s="472"/>
      <c r="AG349" s="472"/>
      <c r="AH349" s="472"/>
      <c r="AI349" s="472"/>
      <c r="AJ349" s="472"/>
      <c r="AK349" s="472"/>
      <c r="AL349" s="472"/>
      <c r="AM349" s="472"/>
      <c r="AN349" s="472"/>
      <c r="AO349" s="481"/>
      <c r="AP349" s="169"/>
      <c r="AQ349" s="84" t="s">
        <v>395</v>
      </c>
      <c r="AU349" s="459" t="str">
        <f t="shared" ca="1" si="62"/>
        <v>S</v>
      </c>
      <c r="AV349" s="459">
        <f t="shared" si="63"/>
        <v>336</v>
      </c>
      <c r="AW349" s="259" t="str">
        <f t="shared" ca="1" si="60"/>
        <v>S336</v>
      </c>
      <c r="AX349" s="259">
        <f t="shared" si="58"/>
        <v>8</v>
      </c>
      <c r="AY349" s="259" t="str">
        <f t="shared" ca="1" si="59"/>
        <v>9. Ownership - Operating Costs</v>
      </c>
      <c r="AZ349" s="268" t="s">
        <v>1270</v>
      </c>
      <c r="BA349" s="259" t="s">
        <v>1292</v>
      </c>
      <c r="BB349" s="259">
        <f>$S$8</f>
        <v>2033</v>
      </c>
      <c r="BC349" s="259" t="str">
        <f t="shared" ca="1" si="61"/>
        <v>8_S336_Insurance_2033</v>
      </c>
      <c r="BD349" s="259" t="s">
        <v>540</v>
      </c>
      <c r="BE349" s="259"/>
      <c r="BF349" s="268" t="str">
        <f t="shared" si="57"/>
        <v>&gt;=0</v>
      </c>
      <c r="BG349" s="268" t="s">
        <v>85</v>
      </c>
      <c r="BH349" s="268" t="s">
        <v>85</v>
      </c>
      <c r="BI349" s="268"/>
      <c r="BJ349" s="268"/>
      <c r="BK349" s="268"/>
      <c r="BL349" s="268"/>
    </row>
    <row r="350" spans="1:64" ht="13.5" hidden="1" thickBot="1">
      <c r="A350" s="124"/>
      <c r="B350" s="177"/>
      <c r="C350" s="235"/>
      <c r="D350" s="588"/>
      <c r="E350" s="588"/>
      <c r="F350" s="471"/>
      <c r="G350" s="471"/>
      <c r="H350" s="471"/>
      <c r="I350" s="471"/>
      <c r="J350" s="471"/>
      <c r="K350" s="471"/>
      <c r="L350" s="471"/>
      <c r="M350" s="471"/>
      <c r="N350" s="471"/>
      <c r="O350" s="471"/>
      <c r="P350" s="471"/>
      <c r="Q350" s="471"/>
      <c r="R350" s="471"/>
      <c r="S350" s="471"/>
      <c r="T350" s="471"/>
      <c r="U350" s="471"/>
      <c r="V350" s="471"/>
      <c r="W350" s="471"/>
      <c r="X350" s="471"/>
      <c r="Y350" s="471"/>
      <c r="Z350" s="471"/>
      <c r="AA350" s="471"/>
      <c r="AB350" s="471"/>
      <c r="AC350" s="471"/>
      <c r="AD350" s="471"/>
      <c r="AE350" s="472"/>
      <c r="AF350" s="472"/>
      <c r="AG350" s="472"/>
      <c r="AH350" s="472"/>
      <c r="AI350" s="472"/>
      <c r="AJ350" s="472"/>
      <c r="AK350" s="472"/>
      <c r="AL350" s="472"/>
      <c r="AM350" s="472"/>
      <c r="AN350" s="472"/>
      <c r="AO350" s="481"/>
      <c r="AP350" s="169"/>
      <c r="AQ350" s="84" t="s">
        <v>395</v>
      </c>
      <c r="AU350" s="459" t="str">
        <f t="shared" ca="1" si="62"/>
        <v>T</v>
      </c>
      <c r="AV350" s="459">
        <f t="shared" si="63"/>
        <v>336</v>
      </c>
      <c r="AW350" s="259" t="str">
        <f t="shared" ca="1" si="60"/>
        <v>T336</v>
      </c>
      <c r="AX350" s="259">
        <f t="shared" si="58"/>
        <v>8</v>
      </c>
      <c r="AY350" s="259" t="str">
        <f t="shared" ca="1" si="59"/>
        <v>9. Ownership - Operating Costs</v>
      </c>
      <c r="AZ350" s="268" t="s">
        <v>1270</v>
      </c>
      <c r="BA350" s="259" t="s">
        <v>1292</v>
      </c>
      <c r="BB350" s="259">
        <f>$T$8</f>
        <v>2034</v>
      </c>
      <c r="BC350" s="259" t="str">
        <f t="shared" ca="1" si="61"/>
        <v>8_T336_Insurance_2034</v>
      </c>
      <c r="BD350" s="259" t="s">
        <v>540</v>
      </c>
      <c r="BE350" s="259"/>
      <c r="BF350" s="268" t="str">
        <f t="shared" si="57"/>
        <v>&gt;=0</v>
      </c>
      <c r="BG350" s="268" t="s">
        <v>85</v>
      </c>
      <c r="BH350" s="268" t="s">
        <v>85</v>
      </c>
      <c r="BI350" s="268"/>
      <c r="BJ350" s="268"/>
      <c r="BK350" s="268"/>
      <c r="BL350" s="268"/>
    </row>
    <row r="351" spans="1:64" ht="13.5" hidden="1" thickBot="1">
      <c r="A351" s="124"/>
      <c r="B351" s="177"/>
      <c r="C351" s="235"/>
      <c r="D351" s="588"/>
      <c r="E351" s="588"/>
      <c r="F351" s="471"/>
      <c r="G351" s="471"/>
      <c r="H351" s="471"/>
      <c r="I351" s="471"/>
      <c r="J351" s="471"/>
      <c r="K351" s="471"/>
      <c r="L351" s="471"/>
      <c r="M351" s="471"/>
      <c r="N351" s="471"/>
      <c r="O351" s="471"/>
      <c r="P351" s="471"/>
      <c r="Q351" s="471"/>
      <c r="R351" s="471"/>
      <c r="S351" s="471"/>
      <c r="T351" s="471"/>
      <c r="U351" s="471"/>
      <c r="V351" s="471"/>
      <c r="W351" s="471"/>
      <c r="X351" s="471"/>
      <c r="Y351" s="471"/>
      <c r="Z351" s="471"/>
      <c r="AA351" s="471"/>
      <c r="AB351" s="471"/>
      <c r="AC351" s="471"/>
      <c r="AD351" s="471"/>
      <c r="AE351" s="472"/>
      <c r="AF351" s="472"/>
      <c r="AG351" s="472"/>
      <c r="AH351" s="472"/>
      <c r="AI351" s="472"/>
      <c r="AJ351" s="472"/>
      <c r="AK351" s="472"/>
      <c r="AL351" s="472"/>
      <c r="AM351" s="472"/>
      <c r="AN351" s="472"/>
      <c r="AO351" s="481"/>
      <c r="AP351" s="169"/>
      <c r="AQ351" s="84" t="s">
        <v>395</v>
      </c>
      <c r="AU351" s="459" t="str">
        <f t="shared" ca="1" si="62"/>
        <v>U</v>
      </c>
      <c r="AV351" s="459">
        <f t="shared" si="63"/>
        <v>336</v>
      </c>
      <c r="AW351" s="259" t="str">
        <f t="shared" ca="1" si="60"/>
        <v>U336</v>
      </c>
      <c r="AX351" s="259">
        <f t="shared" si="58"/>
        <v>8</v>
      </c>
      <c r="AY351" s="259" t="str">
        <f t="shared" ca="1" si="59"/>
        <v>9. Ownership - Operating Costs</v>
      </c>
      <c r="AZ351" s="268" t="s">
        <v>1270</v>
      </c>
      <c r="BA351" s="259" t="s">
        <v>1292</v>
      </c>
      <c r="BB351" s="259">
        <f>$U$8</f>
        <v>2035</v>
      </c>
      <c r="BC351" s="259" t="str">
        <f t="shared" ca="1" si="61"/>
        <v>8_U336_Insurance_2035</v>
      </c>
      <c r="BD351" s="259" t="s">
        <v>540</v>
      </c>
      <c r="BE351" s="259"/>
      <c r="BF351" s="268" t="str">
        <f t="shared" si="57"/>
        <v>&gt;=0</v>
      </c>
      <c r="BG351" s="268" t="s">
        <v>85</v>
      </c>
      <c r="BH351" s="268" t="s">
        <v>85</v>
      </c>
      <c r="BI351" s="268"/>
      <c r="BJ351" s="268"/>
      <c r="BK351" s="268"/>
      <c r="BL351" s="268"/>
    </row>
    <row r="352" spans="1:64" ht="13.5" hidden="1" thickBot="1">
      <c r="A352" s="124"/>
      <c r="B352" s="177"/>
      <c r="C352" s="235"/>
      <c r="D352" s="588"/>
      <c r="E352" s="588"/>
      <c r="F352" s="471"/>
      <c r="G352" s="471"/>
      <c r="H352" s="471"/>
      <c r="I352" s="471"/>
      <c r="J352" s="471"/>
      <c r="K352" s="471"/>
      <c r="L352" s="471"/>
      <c r="M352" s="471"/>
      <c r="N352" s="471"/>
      <c r="O352" s="471"/>
      <c r="P352" s="471"/>
      <c r="Q352" s="471"/>
      <c r="R352" s="471"/>
      <c r="S352" s="471"/>
      <c r="T352" s="471"/>
      <c r="U352" s="471"/>
      <c r="V352" s="471"/>
      <c r="W352" s="471"/>
      <c r="X352" s="471"/>
      <c r="Y352" s="471"/>
      <c r="Z352" s="471"/>
      <c r="AA352" s="471"/>
      <c r="AB352" s="471"/>
      <c r="AC352" s="471"/>
      <c r="AD352" s="471"/>
      <c r="AE352" s="472"/>
      <c r="AF352" s="472"/>
      <c r="AG352" s="472"/>
      <c r="AH352" s="472"/>
      <c r="AI352" s="472"/>
      <c r="AJ352" s="472"/>
      <c r="AK352" s="472"/>
      <c r="AL352" s="472"/>
      <c r="AM352" s="472"/>
      <c r="AN352" s="472"/>
      <c r="AO352" s="481"/>
      <c r="AP352" s="169"/>
      <c r="AQ352" s="84" t="s">
        <v>395</v>
      </c>
      <c r="AU352" s="459" t="str">
        <f t="shared" ca="1" si="62"/>
        <v>V</v>
      </c>
      <c r="AV352" s="459">
        <f t="shared" si="63"/>
        <v>336</v>
      </c>
      <c r="AW352" s="259" t="str">
        <f t="shared" ca="1" si="60"/>
        <v>V336</v>
      </c>
      <c r="AX352" s="259">
        <f t="shared" si="58"/>
        <v>8</v>
      </c>
      <c r="AY352" s="259" t="str">
        <f t="shared" ca="1" si="59"/>
        <v>9. Ownership - Operating Costs</v>
      </c>
      <c r="AZ352" s="268" t="s">
        <v>1270</v>
      </c>
      <c r="BA352" s="259" t="s">
        <v>1292</v>
      </c>
      <c r="BB352" s="259">
        <f>$V$8</f>
        <v>2036</v>
      </c>
      <c r="BC352" s="259" t="str">
        <f t="shared" ca="1" si="61"/>
        <v>8_V336_Insurance_2036</v>
      </c>
      <c r="BD352" s="259" t="s">
        <v>540</v>
      </c>
      <c r="BE352" s="259"/>
      <c r="BF352" s="268" t="str">
        <f t="shared" si="57"/>
        <v>&gt;=0</v>
      </c>
      <c r="BG352" s="268" t="s">
        <v>85</v>
      </c>
      <c r="BH352" s="268" t="s">
        <v>85</v>
      </c>
      <c r="BI352" s="268"/>
      <c r="BJ352" s="268"/>
      <c r="BK352" s="268"/>
      <c r="BL352" s="268"/>
    </row>
    <row r="353" spans="1:64" ht="13.5" hidden="1" thickBot="1">
      <c r="A353" s="124"/>
      <c r="B353" s="177"/>
      <c r="C353" s="235"/>
      <c r="D353" s="588"/>
      <c r="E353" s="588"/>
      <c r="F353" s="471"/>
      <c r="G353" s="471"/>
      <c r="H353" s="471"/>
      <c r="I353" s="471"/>
      <c r="J353" s="471"/>
      <c r="K353" s="471"/>
      <c r="L353" s="471"/>
      <c r="M353" s="471"/>
      <c r="N353" s="471"/>
      <c r="O353" s="471"/>
      <c r="P353" s="471"/>
      <c r="Q353" s="471"/>
      <c r="R353" s="471"/>
      <c r="S353" s="471"/>
      <c r="T353" s="471"/>
      <c r="U353" s="471"/>
      <c r="V353" s="471"/>
      <c r="W353" s="471"/>
      <c r="X353" s="471"/>
      <c r="Y353" s="471"/>
      <c r="Z353" s="471"/>
      <c r="AA353" s="471"/>
      <c r="AB353" s="471"/>
      <c r="AC353" s="471"/>
      <c r="AD353" s="471"/>
      <c r="AE353" s="472"/>
      <c r="AF353" s="472"/>
      <c r="AG353" s="472"/>
      <c r="AH353" s="472"/>
      <c r="AI353" s="472"/>
      <c r="AJ353" s="472"/>
      <c r="AK353" s="472"/>
      <c r="AL353" s="472"/>
      <c r="AM353" s="472"/>
      <c r="AN353" s="472"/>
      <c r="AO353" s="481"/>
      <c r="AP353" s="169"/>
      <c r="AQ353" s="84" t="s">
        <v>395</v>
      </c>
      <c r="AU353" s="459" t="str">
        <f t="shared" ca="1" si="62"/>
        <v>W</v>
      </c>
      <c r="AV353" s="459">
        <f t="shared" si="63"/>
        <v>336</v>
      </c>
      <c r="AW353" s="259" t="str">
        <f t="shared" ca="1" si="60"/>
        <v>W336</v>
      </c>
      <c r="AX353" s="259">
        <f t="shared" si="58"/>
        <v>8</v>
      </c>
      <c r="AY353" s="259" t="str">
        <f t="shared" ca="1" si="59"/>
        <v>9. Ownership - Operating Costs</v>
      </c>
      <c r="AZ353" s="268" t="s">
        <v>1270</v>
      </c>
      <c r="BA353" s="259" t="s">
        <v>1292</v>
      </c>
      <c r="BB353" s="259">
        <f>$W$8</f>
        <v>2037</v>
      </c>
      <c r="BC353" s="259" t="str">
        <f t="shared" ca="1" si="61"/>
        <v>8_W336_Insurance_2037</v>
      </c>
      <c r="BD353" s="259" t="s">
        <v>540</v>
      </c>
      <c r="BE353" s="259"/>
      <c r="BF353" s="268" t="str">
        <f t="shared" si="57"/>
        <v>&gt;=0</v>
      </c>
      <c r="BG353" s="268" t="s">
        <v>85</v>
      </c>
      <c r="BH353" s="268" t="s">
        <v>85</v>
      </c>
      <c r="BI353" s="268"/>
      <c r="BJ353" s="268"/>
      <c r="BK353" s="268"/>
      <c r="BL353" s="268"/>
    </row>
    <row r="354" spans="1:64" ht="13.5" hidden="1" thickBot="1">
      <c r="A354" s="124"/>
      <c r="B354" s="177"/>
      <c r="C354" s="235"/>
      <c r="D354" s="588"/>
      <c r="E354" s="588"/>
      <c r="F354" s="471"/>
      <c r="G354" s="471"/>
      <c r="H354" s="471"/>
      <c r="I354" s="471"/>
      <c r="J354" s="471"/>
      <c r="K354" s="471"/>
      <c r="L354" s="471"/>
      <c r="M354" s="471"/>
      <c r="N354" s="471"/>
      <c r="O354" s="471"/>
      <c r="P354" s="471"/>
      <c r="Q354" s="471"/>
      <c r="R354" s="471"/>
      <c r="S354" s="471"/>
      <c r="T354" s="471"/>
      <c r="U354" s="471"/>
      <c r="V354" s="471"/>
      <c r="W354" s="471"/>
      <c r="X354" s="471"/>
      <c r="Y354" s="471"/>
      <c r="Z354" s="471"/>
      <c r="AA354" s="471"/>
      <c r="AB354" s="471"/>
      <c r="AC354" s="471"/>
      <c r="AD354" s="471"/>
      <c r="AE354" s="472"/>
      <c r="AF354" s="472"/>
      <c r="AG354" s="472"/>
      <c r="AH354" s="472"/>
      <c r="AI354" s="472"/>
      <c r="AJ354" s="472"/>
      <c r="AK354" s="472"/>
      <c r="AL354" s="472"/>
      <c r="AM354" s="472"/>
      <c r="AN354" s="472"/>
      <c r="AO354" s="481"/>
      <c r="AP354" s="169"/>
      <c r="AQ354" s="84" t="s">
        <v>395</v>
      </c>
      <c r="AU354" s="459" t="str">
        <f t="shared" ca="1" si="62"/>
        <v>X</v>
      </c>
      <c r="AV354" s="459">
        <f t="shared" si="63"/>
        <v>336</v>
      </c>
      <c r="AW354" s="259" t="str">
        <f t="shared" ca="1" si="60"/>
        <v>X336</v>
      </c>
      <c r="AX354" s="259">
        <f t="shared" si="58"/>
        <v>8</v>
      </c>
      <c r="AY354" s="259" t="str">
        <f t="shared" ca="1" si="59"/>
        <v>9. Ownership - Operating Costs</v>
      </c>
      <c r="AZ354" s="268" t="s">
        <v>1270</v>
      </c>
      <c r="BA354" s="259" t="s">
        <v>1292</v>
      </c>
      <c r="BB354" s="259">
        <f>$X$8</f>
        <v>2038</v>
      </c>
      <c r="BC354" s="259" t="str">
        <f t="shared" ca="1" si="61"/>
        <v>8_X336_Insurance_2038</v>
      </c>
      <c r="BD354" s="259" t="s">
        <v>540</v>
      </c>
      <c r="BE354" s="259"/>
      <c r="BF354" s="268" t="str">
        <f t="shared" si="57"/>
        <v>&gt;=0</v>
      </c>
      <c r="BG354" s="268" t="s">
        <v>85</v>
      </c>
      <c r="BH354" s="268" t="s">
        <v>85</v>
      </c>
      <c r="BI354" s="268"/>
      <c r="BJ354" s="268"/>
      <c r="BK354" s="268"/>
      <c r="BL354" s="268"/>
    </row>
    <row r="355" spans="1:64" ht="13.5" hidden="1" thickBot="1">
      <c r="A355" s="124"/>
      <c r="B355" s="177"/>
      <c r="C355" s="235"/>
      <c r="D355" s="588"/>
      <c r="E355" s="588"/>
      <c r="F355" s="471"/>
      <c r="G355" s="471"/>
      <c r="H355" s="471"/>
      <c r="I355" s="471"/>
      <c r="J355" s="471"/>
      <c r="K355" s="471"/>
      <c r="L355" s="471"/>
      <c r="M355" s="471"/>
      <c r="N355" s="471"/>
      <c r="O355" s="471"/>
      <c r="P355" s="471"/>
      <c r="Q355" s="471"/>
      <c r="R355" s="471"/>
      <c r="S355" s="471"/>
      <c r="T355" s="471"/>
      <c r="U355" s="471"/>
      <c r="V355" s="471"/>
      <c r="W355" s="471"/>
      <c r="X355" s="471"/>
      <c r="Y355" s="471"/>
      <c r="Z355" s="471"/>
      <c r="AA355" s="471"/>
      <c r="AB355" s="471"/>
      <c r="AC355" s="471"/>
      <c r="AD355" s="471"/>
      <c r="AE355" s="472"/>
      <c r="AF355" s="472"/>
      <c r="AG355" s="472"/>
      <c r="AH355" s="472"/>
      <c r="AI355" s="472"/>
      <c r="AJ355" s="472"/>
      <c r="AK355" s="472"/>
      <c r="AL355" s="472"/>
      <c r="AM355" s="472"/>
      <c r="AN355" s="472"/>
      <c r="AO355" s="481"/>
      <c r="AP355" s="169"/>
      <c r="AQ355" s="84" t="s">
        <v>395</v>
      </c>
      <c r="AU355" s="459" t="str">
        <f t="shared" ca="1" si="62"/>
        <v>Y</v>
      </c>
      <c r="AV355" s="459">
        <f t="shared" si="63"/>
        <v>336</v>
      </c>
      <c r="AW355" s="259" t="str">
        <f t="shared" ca="1" si="60"/>
        <v>Y336</v>
      </c>
      <c r="AX355" s="259">
        <f t="shared" si="58"/>
        <v>8</v>
      </c>
      <c r="AY355" s="259" t="str">
        <f t="shared" ca="1" si="59"/>
        <v>9. Ownership - Operating Costs</v>
      </c>
      <c r="AZ355" s="268" t="s">
        <v>1270</v>
      </c>
      <c r="BA355" s="259" t="s">
        <v>1292</v>
      </c>
      <c r="BB355" s="259">
        <f>$Y$8</f>
        <v>2039</v>
      </c>
      <c r="BC355" s="259" t="str">
        <f t="shared" ca="1" si="61"/>
        <v>8_Y336_Insurance_2039</v>
      </c>
      <c r="BD355" s="259" t="s">
        <v>540</v>
      </c>
      <c r="BE355" s="259"/>
      <c r="BF355" s="268" t="str">
        <f t="shared" si="57"/>
        <v>&gt;=0</v>
      </c>
      <c r="BG355" s="268" t="s">
        <v>85</v>
      </c>
      <c r="BH355" s="268" t="s">
        <v>85</v>
      </c>
      <c r="BI355" s="268"/>
      <c r="BJ355" s="268"/>
      <c r="BK355" s="268"/>
      <c r="BL355" s="268"/>
    </row>
    <row r="356" spans="1:64" ht="13.5" hidden="1" thickBot="1">
      <c r="A356" s="124"/>
      <c r="B356" s="177"/>
      <c r="C356" s="235"/>
      <c r="D356" s="588"/>
      <c r="E356" s="588"/>
      <c r="F356" s="471"/>
      <c r="G356" s="471"/>
      <c r="H356" s="471"/>
      <c r="I356" s="471"/>
      <c r="J356" s="471"/>
      <c r="K356" s="471"/>
      <c r="L356" s="471"/>
      <c r="M356" s="471"/>
      <c r="N356" s="471"/>
      <c r="O356" s="471"/>
      <c r="P356" s="471"/>
      <c r="Q356" s="471"/>
      <c r="R356" s="471"/>
      <c r="S356" s="471"/>
      <c r="T356" s="471"/>
      <c r="U356" s="471"/>
      <c r="V356" s="471"/>
      <c r="W356" s="471"/>
      <c r="X356" s="471"/>
      <c r="Y356" s="471"/>
      <c r="Z356" s="471"/>
      <c r="AA356" s="471"/>
      <c r="AB356" s="471"/>
      <c r="AC356" s="471"/>
      <c r="AD356" s="471"/>
      <c r="AE356" s="472"/>
      <c r="AF356" s="472"/>
      <c r="AG356" s="472"/>
      <c r="AH356" s="472"/>
      <c r="AI356" s="472"/>
      <c r="AJ356" s="472"/>
      <c r="AK356" s="472"/>
      <c r="AL356" s="472"/>
      <c r="AM356" s="472"/>
      <c r="AN356" s="472"/>
      <c r="AO356" s="481"/>
      <c r="AP356" s="169"/>
      <c r="AQ356" s="84" t="s">
        <v>395</v>
      </c>
      <c r="AU356" s="459" t="str">
        <f t="shared" ca="1" si="62"/>
        <v>Z</v>
      </c>
      <c r="AV356" s="459">
        <f t="shared" si="63"/>
        <v>336</v>
      </c>
      <c r="AW356" s="259" t="str">
        <f t="shared" ca="1" si="60"/>
        <v>Z336</v>
      </c>
      <c r="AX356" s="259">
        <f t="shared" si="58"/>
        <v>8</v>
      </c>
      <c r="AY356" s="259" t="str">
        <f t="shared" ca="1" si="59"/>
        <v>9. Ownership - Operating Costs</v>
      </c>
      <c r="AZ356" s="268" t="s">
        <v>1270</v>
      </c>
      <c r="BA356" s="259" t="s">
        <v>1292</v>
      </c>
      <c r="BB356" s="259">
        <f>$Z$8</f>
        <v>2040</v>
      </c>
      <c r="BC356" s="259" t="str">
        <f t="shared" ca="1" si="61"/>
        <v>8_Z336_Insurance_2040</v>
      </c>
      <c r="BD356" s="259" t="s">
        <v>540</v>
      </c>
      <c r="BE356" s="259"/>
      <c r="BF356" s="268" t="str">
        <f t="shared" si="57"/>
        <v>&gt;=0</v>
      </c>
      <c r="BG356" s="268" t="s">
        <v>85</v>
      </c>
      <c r="BH356" s="268" t="s">
        <v>85</v>
      </c>
      <c r="BI356" s="268"/>
      <c r="BJ356" s="268"/>
      <c r="BK356" s="268"/>
      <c r="BL356" s="268"/>
    </row>
    <row r="357" spans="1:64" ht="13.5" hidden="1" thickBot="1">
      <c r="A357" s="124"/>
      <c r="B357" s="177"/>
      <c r="C357" s="235"/>
      <c r="D357" s="588"/>
      <c r="E357" s="588"/>
      <c r="F357" s="471"/>
      <c r="G357" s="471"/>
      <c r="H357" s="471"/>
      <c r="I357" s="471"/>
      <c r="J357" s="471"/>
      <c r="K357" s="471"/>
      <c r="L357" s="471"/>
      <c r="M357" s="471"/>
      <c r="N357" s="471"/>
      <c r="O357" s="471"/>
      <c r="P357" s="471"/>
      <c r="Q357" s="471"/>
      <c r="R357" s="471"/>
      <c r="S357" s="471"/>
      <c r="T357" s="471"/>
      <c r="U357" s="471"/>
      <c r="V357" s="471"/>
      <c r="W357" s="471"/>
      <c r="X357" s="471"/>
      <c r="Y357" s="471"/>
      <c r="Z357" s="471"/>
      <c r="AA357" s="471"/>
      <c r="AB357" s="471"/>
      <c r="AC357" s="471"/>
      <c r="AD357" s="471"/>
      <c r="AE357" s="472"/>
      <c r="AF357" s="472"/>
      <c r="AG357" s="472"/>
      <c r="AH357" s="472"/>
      <c r="AI357" s="472"/>
      <c r="AJ357" s="472"/>
      <c r="AK357" s="472"/>
      <c r="AL357" s="472"/>
      <c r="AM357" s="472"/>
      <c r="AN357" s="472"/>
      <c r="AO357" s="481"/>
      <c r="AP357" s="169"/>
      <c r="AQ357" s="84" t="s">
        <v>395</v>
      </c>
      <c r="AU357" s="459" t="str">
        <f t="shared" ca="1" si="62"/>
        <v>AA</v>
      </c>
      <c r="AV357" s="459">
        <f t="shared" si="63"/>
        <v>336</v>
      </c>
      <c r="AW357" s="259" t="str">
        <f t="shared" ca="1" si="60"/>
        <v>AA336</v>
      </c>
      <c r="AX357" s="259">
        <f t="shared" si="58"/>
        <v>8</v>
      </c>
      <c r="AY357" s="259" t="str">
        <f t="shared" ca="1" si="59"/>
        <v>9. Ownership - Operating Costs</v>
      </c>
      <c r="AZ357" s="268" t="s">
        <v>1270</v>
      </c>
      <c r="BA357" s="259" t="s">
        <v>1292</v>
      </c>
      <c r="BB357" s="259">
        <f>$AA$8</f>
        <v>2041</v>
      </c>
      <c r="BC357" s="259" t="str">
        <f t="shared" ca="1" si="61"/>
        <v>8_AA336_Insurance_2041</v>
      </c>
      <c r="BD357" s="259" t="s">
        <v>540</v>
      </c>
      <c r="BE357" s="259"/>
      <c r="BF357" s="268" t="str">
        <f t="shared" si="57"/>
        <v>&gt;=0</v>
      </c>
      <c r="BG357" s="268" t="s">
        <v>85</v>
      </c>
      <c r="BH357" s="268" t="s">
        <v>85</v>
      </c>
      <c r="BI357" s="268"/>
      <c r="BJ357" s="268"/>
      <c r="BK357" s="268"/>
      <c r="BL357" s="268"/>
    </row>
    <row r="358" spans="1:64" ht="13.5" hidden="1" thickBot="1">
      <c r="A358" s="124"/>
      <c r="B358" s="177"/>
      <c r="C358" s="235"/>
      <c r="D358" s="588"/>
      <c r="E358" s="588"/>
      <c r="F358" s="471"/>
      <c r="G358" s="471"/>
      <c r="H358" s="471"/>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2"/>
      <c r="AF358" s="472"/>
      <c r="AG358" s="472"/>
      <c r="AH358" s="472"/>
      <c r="AI358" s="472"/>
      <c r="AJ358" s="472"/>
      <c r="AK358" s="472"/>
      <c r="AL358" s="472"/>
      <c r="AM358" s="472"/>
      <c r="AN358" s="472"/>
      <c r="AO358" s="481"/>
      <c r="AP358" s="169"/>
      <c r="AQ358" s="84" t="s">
        <v>395</v>
      </c>
      <c r="AU358" s="459" t="str">
        <f t="shared" ca="1" si="62"/>
        <v>AB</v>
      </c>
      <c r="AV358" s="459">
        <f t="shared" si="63"/>
        <v>336</v>
      </c>
      <c r="AW358" s="259" t="str">
        <f t="shared" ca="1" si="60"/>
        <v>AB336</v>
      </c>
      <c r="AX358" s="259">
        <f t="shared" si="58"/>
        <v>8</v>
      </c>
      <c r="AY358" s="259" t="str">
        <f t="shared" ca="1" si="59"/>
        <v>9. Ownership - Operating Costs</v>
      </c>
      <c r="AZ358" s="268" t="s">
        <v>1270</v>
      </c>
      <c r="BA358" s="259" t="s">
        <v>1292</v>
      </c>
      <c r="BB358" s="259">
        <f>$AB$8</f>
        <v>2042</v>
      </c>
      <c r="BC358" s="259" t="str">
        <f t="shared" ca="1" si="61"/>
        <v>8_AB336_Insurance_2042</v>
      </c>
      <c r="BD358" s="259" t="s">
        <v>540</v>
      </c>
      <c r="BE358" s="259"/>
      <c r="BF358" s="268" t="str">
        <f t="shared" si="57"/>
        <v>&gt;=0</v>
      </c>
      <c r="BG358" s="268" t="s">
        <v>85</v>
      </c>
      <c r="BH358" s="268" t="s">
        <v>85</v>
      </c>
      <c r="BI358" s="268"/>
      <c r="BJ358" s="268"/>
      <c r="BK358" s="268"/>
      <c r="BL358" s="268"/>
    </row>
    <row r="359" spans="1:64" ht="13.5" hidden="1" thickBot="1">
      <c r="A359" s="124"/>
      <c r="B359" s="177"/>
      <c r="C359" s="235"/>
      <c r="D359" s="588"/>
      <c r="E359" s="588"/>
      <c r="F359" s="471"/>
      <c r="G359" s="471"/>
      <c r="H359" s="471"/>
      <c r="I359" s="471"/>
      <c r="J359" s="471"/>
      <c r="K359" s="471"/>
      <c r="L359" s="471"/>
      <c r="M359" s="471"/>
      <c r="N359" s="471"/>
      <c r="O359" s="471"/>
      <c r="P359" s="471"/>
      <c r="Q359" s="471"/>
      <c r="R359" s="471"/>
      <c r="S359" s="471"/>
      <c r="T359" s="471"/>
      <c r="U359" s="471"/>
      <c r="V359" s="471"/>
      <c r="W359" s="471"/>
      <c r="X359" s="471"/>
      <c r="Y359" s="471"/>
      <c r="Z359" s="471"/>
      <c r="AA359" s="471"/>
      <c r="AB359" s="471"/>
      <c r="AC359" s="471"/>
      <c r="AD359" s="471"/>
      <c r="AE359" s="472"/>
      <c r="AF359" s="472"/>
      <c r="AG359" s="472"/>
      <c r="AH359" s="472"/>
      <c r="AI359" s="472"/>
      <c r="AJ359" s="472"/>
      <c r="AK359" s="472"/>
      <c r="AL359" s="472"/>
      <c r="AM359" s="472"/>
      <c r="AN359" s="472"/>
      <c r="AO359" s="481"/>
      <c r="AP359" s="169"/>
      <c r="AQ359" s="84" t="s">
        <v>395</v>
      </c>
      <c r="AU359" s="459" t="str">
        <f t="shared" ca="1" si="62"/>
        <v>AC</v>
      </c>
      <c r="AV359" s="459">
        <f t="shared" si="63"/>
        <v>336</v>
      </c>
      <c r="AW359" s="259" t="str">
        <f t="shared" ca="1" si="60"/>
        <v>AC336</v>
      </c>
      <c r="AX359" s="259">
        <f t="shared" si="58"/>
        <v>8</v>
      </c>
      <c r="AY359" s="259" t="str">
        <f t="shared" ca="1" si="59"/>
        <v>9. Ownership - Operating Costs</v>
      </c>
      <c r="AZ359" s="268" t="s">
        <v>1270</v>
      </c>
      <c r="BA359" s="259" t="s">
        <v>1292</v>
      </c>
      <c r="BB359" s="259">
        <f>$AC$8</f>
        <v>2043</v>
      </c>
      <c r="BC359" s="259" t="str">
        <f t="shared" ca="1" si="61"/>
        <v>8_AC336_Insurance_2043</v>
      </c>
      <c r="BD359" s="259" t="s">
        <v>540</v>
      </c>
      <c r="BE359" s="259"/>
      <c r="BF359" s="268" t="str">
        <f t="shared" si="57"/>
        <v>&gt;=0</v>
      </c>
      <c r="BG359" s="268" t="s">
        <v>85</v>
      </c>
      <c r="BH359" s="268" t="s">
        <v>85</v>
      </c>
      <c r="BI359" s="268"/>
      <c r="BJ359" s="268"/>
      <c r="BK359" s="268"/>
      <c r="BL359" s="268"/>
    </row>
    <row r="360" spans="1:64" ht="13.5" hidden="1" thickBot="1">
      <c r="A360" s="124"/>
      <c r="B360" s="177"/>
      <c r="C360" s="235"/>
      <c r="D360" s="588"/>
      <c r="E360" s="588"/>
      <c r="F360" s="471"/>
      <c r="G360" s="471"/>
      <c r="H360" s="471"/>
      <c r="I360" s="471"/>
      <c r="J360" s="471"/>
      <c r="K360" s="471"/>
      <c r="L360" s="471"/>
      <c r="M360" s="471"/>
      <c r="N360" s="471"/>
      <c r="O360" s="471"/>
      <c r="P360" s="471"/>
      <c r="Q360" s="471"/>
      <c r="R360" s="471"/>
      <c r="S360" s="471"/>
      <c r="T360" s="471"/>
      <c r="U360" s="471"/>
      <c r="V360" s="471"/>
      <c r="W360" s="471"/>
      <c r="X360" s="471"/>
      <c r="Y360" s="471"/>
      <c r="Z360" s="471"/>
      <c r="AA360" s="471"/>
      <c r="AB360" s="471"/>
      <c r="AC360" s="471"/>
      <c r="AD360" s="471"/>
      <c r="AE360" s="472"/>
      <c r="AF360" s="472"/>
      <c r="AG360" s="472"/>
      <c r="AH360" s="472"/>
      <c r="AI360" s="472"/>
      <c r="AJ360" s="472"/>
      <c r="AK360" s="472"/>
      <c r="AL360" s="472"/>
      <c r="AM360" s="472"/>
      <c r="AN360" s="472"/>
      <c r="AO360" s="481"/>
      <c r="AP360" s="169"/>
      <c r="AQ360" s="84" t="s">
        <v>395</v>
      </c>
      <c r="AU360" s="459" t="str">
        <f t="shared" ca="1" si="62"/>
        <v>AD</v>
      </c>
      <c r="AV360" s="459">
        <f t="shared" si="63"/>
        <v>336</v>
      </c>
      <c r="AW360" s="259" t="str">
        <f t="shared" ca="1" si="60"/>
        <v>AD336</v>
      </c>
      <c r="AX360" s="259">
        <f t="shared" si="58"/>
        <v>8</v>
      </c>
      <c r="AY360" s="259" t="str">
        <f t="shared" ca="1" si="59"/>
        <v>9. Ownership - Operating Costs</v>
      </c>
      <c r="AZ360" s="268" t="s">
        <v>1270</v>
      </c>
      <c r="BA360" s="259" t="s">
        <v>1292</v>
      </c>
      <c r="BB360" s="259">
        <f>$AD$8</f>
        <v>2044</v>
      </c>
      <c r="BC360" s="259" t="str">
        <f t="shared" ca="1" si="61"/>
        <v>8_AD336_Insurance_2044</v>
      </c>
      <c r="BD360" s="259" t="s">
        <v>540</v>
      </c>
      <c r="BE360" s="259"/>
      <c r="BF360" s="268" t="str">
        <f t="shared" si="57"/>
        <v>&gt;=0</v>
      </c>
      <c r="BG360" s="268" t="s">
        <v>85</v>
      </c>
      <c r="BH360" s="268" t="s">
        <v>85</v>
      </c>
      <c r="BI360" s="268"/>
      <c r="BJ360" s="268"/>
      <c r="BK360" s="268"/>
      <c r="BL360" s="268"/>
    </row>
    <row r="361" spans="1:64" ht="13.5" hidden="1" thickBot="1">
      <c r="A361" s="124"/>
      <c r="B361" s="177"/>
      <c r="C361" s="235"/>
      <c r="D361" s="588"/>
      <c r="E361" s="588"/>
      <c r="F361" s="471"/>
      <c r="G361" s="471"/>
      <c r="H361" s="471"/>
      <c r="I361" s="471"/>
      <c r="J361" s="471"/>
      <c r="K361" s="471"/>
      <c r="L361" s="471"/>
      <c r="M361" s="471"/>
      <c r="N361" s="471"/>
      <c r="O361" s="471"/>
      <c r="P361" s="471"/>
      <c r="Q361" s="471"/>
      <c r="R361" s="471"/>
      <c r="S361" s="471"/>
      <c r="T361" s="471"/>
      <c r="U361" s="471"/>
      <c r="V361" s="471"/>
      <c r="W361" s="471"/>
      <c r="X361" s="471"/>
      <c r="Y361" s="471"/>
      <c r="Z361" s="471"/>
      <c r="AA361" s="471"/>
      <c r="AB361" s="471"/>
      <c r="AC361" s="471"/>
      <c r="AD361" s="471"/>
      <c r="AE361" s="472"/>
      <c r="AF361" s="472"/>
      <c r="AG361" s="472"/>
      <c r="AH361" s="472"/>
      <c r="AI361" s="472"/>
      <c r="AJ361" s="472"/>
      <c r="AK361" s="472"/>
      <c r="AL361" s="472"/>
      <c r="AM361" s="472"/>
      <c r="AN361" s="472"/>
      <c r="AO361" s="481"/>
      <c r="AP361" s="169"/>
      <c r="AQ361" s="84" t="s">
        <v>395</v>
      </c>
      <c r="AU361" s="459" t="str">
        <f t="shared" ca="1" si="62"/>
        <v>AE</v>
      </c>
      <c r="AV361" s="459">
        <f t="shared" si="63"/>
        <v>336</v>
      </c>
      <c r="AW361" s="259" t="str">
        <f t="shared" ca="1" si="60"/>
        <v>AE336</v>
      </c>
      <c r="AX361" s="259">
        <f t="shared" si="58"/>
        <v>8</v>
      </c>
      <c r="AY361" s="259" t="str">
        <f t="shared" ca="1" si="59"/>
        <v>9. Ownership - Operating Costs</v>
      </c>
      <c r="AZ361" s="268" t="s">
        <v>1270</v>
      </c>
      <c r="BA361" s="259" t="s">
        <v>1292</v>
      </c>
      <c r="BB361" s="259">
        <f>$AE$8</f>
        <v>2045</v>
      </c>
      <c r="BC361" s="259" t="str">
        <f t="shared" ca="1" si="61"/>
        <v>8_AE336_Insurance_2045</v>
      </c>
      <c r="BD361" s="259" t="s">
        <v>540</v>
      </c>
      <c r="BE361" s="259"/>
      <c r="BF361" s="268" t="str">
        <f t="shared" si="57"/>
        <v>&gt;=0</v>
      </c>
      <c r="BG361" s="268" t="s">
        <v>85</v>
      </c>
      <c r="BH361" s="268" t="s">
        <v>85</v>
      </c>
      <c r="BI361" s="268"/>
      <c r="BJ361" s="268"/>
      <c r="BK361" s="268"/>
      <c r="BL361" s="268"/>
    </row>
    <row r="362" spans="1:64" ht="13.5" hidden="1" thickBot="1">
      <c r="A362" s="124"/>
      <c r="B362" s="177"/>
      <c r="C362" s="235"/>
      <c r="D362" s="588"/>
      <c r="E362" s="588"/>
      <c r="F362" s="471"/>
      <c r="G362" s="471"/>
      <c r="H362" s="471"/>
      <c r="I362" s="471"/>
      <c r="J362" s="471"/>
      <c r="K362" s="471"/>
      <c r="L362" s="471"/>
      <c r="M362" s="471"/>
      <c r="N362" s="471"/>
      <c r="O362" s="471"/>
      <c r="P362" s="471"/>
      <c r="Q362" s="471"/>
      <c r="R362" s="471"/>
      <c r="S362" s="471"/>
      <c r="T362" s="471"/>
      <c r="U362" s="471"/>
      <c r="V362" s="471"/>
      <c r="W362" s="471"/>
      <c r="X362" s="471"/>
      <c r="Y362" s="471"/>
      <c r="Z362" s="471"/>
      <c r="AA362" s="471"/>
      <c r="AB362" s="471"/>
      <c r="AC362" s="471"/>
      <c r="AD362" s="471"/>
      <c r="AE362" s="472"/>
      <c r="AF362" s="472"/>
      <c r="AG362" s="472"/>
      <c r="AH362" s="472"/>
      <c r="AI362" s="472"/>
      <c r="AJ362" s="472"/>
      <c r="AK362" s="472"/>
      <c r="AL362" s="472"/>
      <c r="AM362" s="472"/>
      <c r="AN362" s="472"/>
      <c r="AO362" s="481"/>
      <c r="AP362" s="169"/>
      <c r="AQ362" s="84" t="s">
        <v>395</v>
      </c>
      <c r="AU362" s="459" t="str">
        <f t="shared" ca="1" si="62"/>
        <v>AF</v>
      </c>
      <c r="AV362" s="459">
        <f t="shared" si="63"/>
        <v>336</v>
      </c>
      <c r="AW362" s="259" t="str">
        <f t="shared" ca="1" si="60"/>
        <v>AF336</v>
      </c>
      <c r="AX362" s="259">
        <f t="shared" si="58"/>
        <v>8</v>
      </c>
      <c r="AY362" s="259" t="str">
        <f t="shared" ca="1" si="59"/>
        <v>9. Ownership - Operating Costs</v>
      </c>
      <c r="AZ362" s="268" t="s">
        <v>1270</v>
      </c>
      <c r="BA362" s="259" t="s">
        <v>1292</v>
      </c>
      <c r="BB362" s="259">
        <f>$AF$8</f>
        <v>2046</v>
      </c>
      <c r="BC362" s="259" t="str">
        <f t="shared" ca="1" si="61"/>
        <v>8_AF336_Insurance_2046</v>
      </c>
      <c r="BD362" s="259" t="s">
        <v>540</v>
      </c>
      <c r="BE362" s="259"/>
      <c r="BF362" s="268" t="str">
        <f t="shared" si="57"/>
        <v>&gt;=0</v>
      </c>
      <c r="BG362" s="268" t="s">
        <v>85</v>
      </c>
      <c r="BH362" s="268" t="s">
        <v>85</v>
      </c>
      <c r="BI362" s="268"/>
      <c r="BJ362" s="268"/>
      <c r="BK362" s="268"/>
      <c r="BL362" s="268"/>
    </row>
    <row r="363" spans="1:64" ht="13.5" hidden="1" thickBot="1">
      <c r="A363" s="124"/>
      <c r="B363" s="177"/>
      <c r="C363" s="235"/>
      <c r="D363" s="588"/>
      <c r="E363" s="588"/>
      <c r="F363" s="471"/>
      <c r="G363" s="471"/>
      <c r="H363" s="471"/>
      <c r="I363" s="471"/>
      <c r="J363" s="471"/>
      <c r="K363" s="471"/>
      <c r="L363" s="471"/>
      <c r="M363" s="471"/>
      <c r="N363" s="471"/>
      <c r="O363" s="471"/>
      <c r="P363" s="471"/>
      <c r="Q363" s="471"/>
      <c r="R363" s="471"/>
      <c r="S363" s="471"/>
      <c r="T363" s="471"/>
      <c r="U363" s="471"/>
      <c r="V363" s="471"/>
      <c r="W363" s="471"/>
      <c r="X363" s="471"/>
      <c r="Y363" s="471"/>
      <c r="Z363" s="471"/>
      <c r="AA363" s="471"/>
      <c r="AB363" s="471"/>
      <c r="AC363" s="471"/>
      <c r="AD363" s="471"/>
      <c r="AE363" s="472"/>
      <c r="AF363" s="472"/>
      <c r="AG363" s="472"/>
      <c r="AH363" s="472"/>
      <c r="AI363" s="472"/>
      <c r="AJ363" s="472"/>
      <c r="AK363" s="472"/>
      <c r="AL363" s="472"/>
      <c r="AM363" s="472"/>
      <c r="AN363" s="472"/>
      <c r="AO363" s="481"/>
      <c r="AP363" s="169"/>
      <c r="AQ363" s="84" t="s">
        <v>395</v>
      </c>
      <c r="AU363" s="459" t="str">
        <f t="shared" ca="1" si="62"/>
        <v>AG</v>
      </c>
      <c r="AV363" s="459">
        <f t="shared" si="63"/>
        <v>336</v>
      </c>
      <c r="AW363" s="259" t="str">
        <f t="shared" ca="1" si="60"/>
        <v>AG336</v>
      </c>
      <c r="AX363" s="259">
        <f t="shared" si="58"/>
        <v>8</v>
      </c>
      <c r="AY363" s="259" t="str">
        <f t="shared" ca="1" si="59"/>
        <v>9. Ownership - Operating Costs</v>
      </c>
      <c r="AZ363" s="268" t="s">
        <v>1270</v>
      </c>
      <c r="BA363" s="259" t="s">
        <v>1292</v>
      </c>
      <c r="BB363" s="259">
        <f>$AG$8</f>
        <v>2047</v>
      </c>
      <c r="BC363" s="259" t="str">
        <f t="shared" ca="1" si="61"/>
        <v>8_AG336_Insurance_2047</v>
      </c>
      <c r="BD363" s="259" t="s">
        <v>540</v>
      </c>
      <c r="BE363" s="259"/>
      <c r="BF363" s="268" t="str">
        <f t="shared" si="57"/>
        <v>&gt;=0</v>
      </c>
      <c r="BG363" s="268" t="s">
        <v>85</v>
      </c>
      <c r="BH363" s="268" t="s">
        <v>85</v>
      </c>
      <c r="BI363" s="268"/>
      <c r="BJ363" s="268"/>
      <c r="BK363" s="268"/>
      <c r="BL363" s="268"/>
    </row>
    <row r="364" spans="1:64" ht="13.5" hidden="1" thickBot="1">
      <c r="A364" s="124"/>
      <c r="B364" s="177"/>
      <c r="C364" s="235"/>
      <c r="D364" s="588"/>
      <c r="E364" s="588"/>
      <c r="F364" s="471"/>
      <c r="G364" s="471"/>
      <c r="H364" s="471"/>
      <c r="I364" s="471"/>
      <c r="J364" s="471"/>
      <c r="K364" s="471"/>
      <c r="L364" s="471"/>
      <c r="M364" s="471"/>
      <c r="N364" s="471"/>
      <c r="O364" s="471"/>
      <c r="P364" s="471"/>
      <c r="Q364" s="471"/>
      <c r="R364" s="471"/>
      <c r="S364" s="471"/>
      <c r="T364" s="471"/>
      <c r="U364" s="471"/>
      <c r="V364" s="471"/>
      <c r="W364" s="471"/>
      <c r="X364" s="471"/>
      <c r="Y364" s="471"/>
      <c r="Z364" s="471"/>
      <c r="AA364" s="471"/>
      <c r="AB364" s="471"/>
      <c r="AC364" s="471"/>
      <c r="AD364" s="471"/>
      <c r="AE364" s="472"/>
      <c r="AF364" s="472"/>
      <c r="AG364" s="472"/>
      <c r="AH364" s="472"/>
      <c r="AI364" s="472"/>
      <c r="AJ364" s="472"/>
      <c r="AK364" s="472"/>
      <c r="AL364" s="472"/>
      <c r="AM364" s="472"/>
      <c r="AN364" s="472"/>
      <c r="AO364" s="481"/>
      <c r="AP364" s="169"/>
      <c r="AQ364" s="84" t="s">
        <v>395</v>
      </c>
      <c r="AU364" s="459" t="str">
        <f t="shared" ca="1" si="62"/>
        <v>AH</v>
      </c>
      <c r="AV364" s="459">
        <f t="shared" si="63"/>
        <v>336</v>
      </c>
      <c r="AW364" s="259" t="str">
        <f t="shared" ca="1" si="60"/>
        <v>AH336</v>
      </c>
      <c r="AX364" s="259">
        <f t="shared" si="58"/>
        <v>8</v>
      </c>
      <c r="AY364" s="259" t="str">
        <f t="shared" ca="1" si="59"/>
        <v>9. Ownership - Operating Costs</v>
      </c>
      <c r="AZ364" s="268" t="s">
        <v>1270</v>
      </c>
      <c r="BA364" s="259" t="s">
        <v>1292</v>
      </c>
      <c r="BB364" s="259">
        <f>$AH$8</f>
        <v>2048</v>
      </c>
      <c r="BC364" s="259" t="str">
        <f t="shared" ca="1" si="61"/>
        <v>8_AH336_Insurance_2048</v>
      </c>
      <c r="BD364" s="259" t="s">
        <v>540</v>
      </c>
      <c r="BE364" s="259"/>
      <c r="BF364" s="268" t="str">
        <f t="shared" si="57"/>
        <v>&gt;=0</v>
      </c>
      <c r="BG364" s="268" t="s">
        <v>85</v>
      </c>
      <c r="BH364" s="268" t="s">
        <v>85</v>
      </c>
      <c r="BI364" s="268"/>
      <c r="BJ364" s="268"/>
      <c r="BK364" s="268"/>
      <c r="BL364" s="268"/>
    </row>
    <row r="365" spans="1:64" ht="13.5" hidden="1" thickBot="1">
      <c r="A365" s="124"/>
      <c r="B365" s="177"/>
      <c r="C365" s="235"/>
      <c r="D365" s="588"/>
      <c r="E365" s="588"/>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2"/>
      <c r="AF365" s="472"/>
      <c r="AG365" s="472"/>
      <c r="AH365" s="472"/>
      <c r="AI365" s="472"/>
      <c r="AJ365" s="472"/>
      <c r="AK365" s="472"/>
      <c r="AL365" s="472"/>
      <c r="AM365" s="472"/>
      <c r="AN365" s="472"/>
      <c r="AO365" s="481"/>
      <c r="AP365" s="169"/>
      <c r="AQ365" s="84" t="s">
        <v>395</v>
      </c>
      <c r="AU365" s="459" t="str">
        <f t="shared" ca="1" si="62"/>
        <v>AI</v>
      </c>
      <c r="AV365" s="459">
        <f t="shared" si="63"/>
        <v>336</v>
      </c>
      <c r="AW365" s="259" t="str">
        <f t="shared" ca="1" si="60"/>
        <v>AI336</v>
      </c>
      <c r="AX365" s="259">
        <f t="shared" si="58"/>
        <v>8</v>
      </c>
      <c r="AY365" s="259" t="str">
        <f t="shared" ca="1" si="59"/>
        <v>9. Ownership - Operating Costs</v>
      </c>
      <c r="AZ365" s="268" t="s">
        <v>1270</v>
      </c>
      <c r="BA365" s="259" t="s">
        <v>1292</v>
      </c>
      <c r="BB365" s="259">
        <f>$AI$8</f>
        <v>2049</v>
      </c>
      <c r="BC365" s="259" t="str">
        <f t="shared" ca="1" si="61"/>
        <v>8_AI336_Insurance_2049</v>
      </c>
      <c r="BD365" s="259" t="s">
        <v>540</v>
      </c>
      <c r="BE365" s="259"/>
      <c r="BF365" s="268" t="str">
        <f t="shared" si="57"/>
        <v>&gt;=0</v>
      </c>
      <c r="BG365" s="268" t="s">
        <v>85</v>
      </c>
      <c r="BH365" s="268" t="s">
        <v>85</v>
      </c>
      <c r="BI365" s="268"/>
      <c r="BJ365" s="268"/>
      <c r="BK365" s="268"/>
      <c r="BL365" s="268"/>
    </row>
    <row r="366" spans="1:64" ht="13.5" hidden="1" thickBot="1">
      <c r="A366" s="124"/>
      <c r="B366" s="177"/>
      <c r="C366" s="235"/>
      <c r="D366" s="588"/>
      <c r="E366" s="588"/>
      <c r="F366" s="471"/>
      <c r="G366" s="471"/>
      <c r="H366" s="471"/>
      <c r="I366" s="471"/>
      <c r="J366" s="471"/>
      <c r="K366" s="471"/>
      <c r="L366" s="471"/>
      <c r="M366" s="471"/>
      <c r="N366" s="471"/>
      <c r="O366" s="471"/>
      <c r="P366" s="471"/>
      <c r="Q366" s="471"/>
      <c r="R366" s="471"/>
      <c r="S366" s="471"/>
      <c r="T366" s="471"/>
      <c r="U366" s="471"/>
      <c r="V366" s="471"/>
      <c r="W366" s="471"/>
      <c r="X366" s="471"/>
      <c r="Y366" s="471"/>
      <c r="Z366" s="471"/>
      <c r="AA366" s="471"/>
      <c r="AB366" s="471"/>
      <c r="AC366" s="471"/>
      <c r="AD366" s="471"/>
      <c r="AE366" s="472"/>
      <c r="AF366" s="472"/>
      <c r="AG366" s="472"/>
      <c r="AH366" s="472"/>
      <c r="AI366" s="472"/>
      <c r="AJ366" s="472"/>
      <c r="AK366" s="472"/>
      <c r="AL366" s="472"/>
      <c r="AM366" s="472"/>
      <c r="AN366" s="472"/>
      <c r="AO366" s="481"/>
      <c r="AP366" s="169"/>
      <c r="AQ366" s="84" t="s">
        <v>395</v>
      </c>
      <c r="AU366" s="459" t="str">
        <f t="shared" ca="1" si="62"/>
        <v>AJ</v>
      </c>
      <c r="AV366" s="459">
        <f t="shared" si="63"/>
        <v>336</v>
      </c>
      <c r="AW366" s="259" t="str">
        <f t="shared" ca="1" si="60"/>
        <v>AJ336</v>
      </c>
      <c r="AX366" s="259">
        <f t="shared" si="58"/>
        <v>8</v>
      </c>
      <c r="AY366" s="259" t="str">
        <f t="shared" ca="1" si="59"/>
        <v>9. Ownership - Operating Costs</v>
      </c>
      <c r="AZ366" s="268" t="s">
        <v>1270</v>
      </c>
      <c r="BA366" s="259" t="s">
        <v>1292</v>
      </c>
      <c r="BB366" s="259">
        <f>$AJ$8</f>
        <v>2050</v>
      </c>
      <c r="BC366" s="259" t="str">
        <f t="shared" ca="1" si="61"/>
        <v>8_AJ336_Insurance_2050</v>
      </c>
      <c r="BD366" s="259" t="s">
        <v>540</v>
      </c>
      <c r="BE366" s="259"/>
      <c r="BF366" s="268" t="str">
        <f t="shared" si="57"/>
        <v>&gt;=0</v>
      </c>
      <c r="BG366" s="268" t="s">
        <v>85</v>
      </c>
      <c r="BH366" s="268" t="s">
        <v>85</v>
      </c>
      <c r="BI366" s="268"/>
      <c r="BJ366" s="268"/>
      <c r="BK366" s="268"/>
      <c r="BL366" s="268"/>
    </row>
    <row r="367" spans="1:64" ht="13.5" hidden="1" thickBot="1">
      <c r="A367" s="124"/>
      <c r="B367" s="177"/>
      <c r="C367" s="235"/>
      <c r="D367" s="588"/>
      <c r="E367" s="588"/>
      <c r="F367" s="471"/>
      <c r="G367" s="471"/>
      <c r="H367" s="471"/>
      <c r="I367" s="471"/>
      <c r="J367" s="471"/>
      <c r="K367" s="471"/>
      <c r="L367" s="471"/>
      <c r="M367" s="471"/>
      <c r="N367" s="471"/>
      <c r="O367" s="471"/>
      <c r="P367" s="471"/>
      <c r="Q367" s="471"/>
      <c r="R367" s="471"/>
      <c r="S367" s="471"/>
      <c r="T367" s="471"/>
      <c r="U367" s="471"/>
      <c r="V367" s="471"/>
      <c r="W367" s="471"/>
      <c r="X367" s="471"/>
      <c r="Y367" s="471"/>
      <c r="Z367" s="471"/>
      <c r="AA367" s="471"/>
      <c r="AB367" s="471"/>
      <c r="AC367" s="471"/>
      <c r="AD367" s="471"/>
      <c r="AE367" s="472"/>
      <c r="AF367" s="472"/>
      <c r="AG367" s="472"/>
      <c r="AH367" s="472"/>
      <c r="AI367" s="472"/>
      <c r="AJ367" s="472"/>
      <c r="AK367" s="472"/>
      <c r="AL367" s="472"/>
      <c r="AM367" s="472"/>
      <c r="AN367" s="472"/>
      <c r="AO367" s="481"/>
      <c r="AP367" s="169"/>
      <c r="AQ367" s="84" t="s">
        <v>395</v>
      </c>
      <c r="AU367" s="459" t="str">
        <f t="shared" ca="1" si="62"/>
        <v>AK</v>
      </c>
      <c r="AV367" s="459">
        <f t="shared" si="63"/>
        <v>336</v>
      </c>
      <c r="AW367" s="259" t="str">
        <f t="shared" ca="1" si="60"/>
        <v>AK336</v>
      </c>
      <c r="AX367" s="259">
        <f t="shared" si="58"/>
        <v>8</v>
      </c>
      <c r="AY367" s="259" t="str">
        <f t="shared" ca="1" si="59"/>
        <v>9. Ownership - Operating Costs</v>
      </c>
      <c r="AZ367" s="268" t="s">
        <v>1270</v>
      </c>
      <c r="BA367" s="259" t="s">
        <v>1292</v>
      </c>
      <c r="BB367" s="259">
        <f>$AK$8</f>
        <v>2051</v>
      </c>
      <c r="BC367" s="259" t="str">
        <f t="shared" ca="1" si="61"/>
        <v>8_AK336_Insurance_2051</v>
      </c>
      <c r="BD367" s="259" t="s">
        <v>540</v>
      </c>
      <c r="BE367" s="259"/>
      <c r="BF367" s="268" t="str">
        <f t="shared" si="57"/>
        <v>&gt;=0</v>
      </c>
      <c r="BG367" s="268" t="s">
        <v>85</v>
      </c>
      <c r="BH367" s="268" t="s">
        <v>85</v>
      </c>
      <c r="BI367" s="268"/>
      <c r="BJ367" s="268"/>
      <c r="BK367" s="268"/>
      <c r="BL367" s="268"/>
    </row>
    <row r="368" spans="1:64" ht="13.5" hidden="1" thickBot="1">
      <c r="A368" s="124"/>
      <c r="B368" s="177"/>
      <c r="C368" s="235"/>
      <c r="D368" s="588"/>
      <c r="E368" s="588"/>
      <c r="F368" s="471"/>
      <c r="G368" s="471"/>
      <c r="H368" s="471"/>
      <c r="I368" s="471"/>
      <c r="J368" s="471"/>
      <c r="K368" s="471"/>
      <c r="L368" s="471"/>
      <c r="M368" s="471"/>
      <c r="N368" s="471"/>
      <c r="O368" s="471"/>
      <c r="P368" s="471"/>
      <c r="Q368" s="471"/>
      <c r="R368" s="471"/>
      <c r="S368" s="471"/>
      <c r="T368" s="471"/>
      <c r="U368" s="471"/>
      <c r="V368" s="471"/>
      <c r="W368" s="471"/>
      <c r="X368" s="471"/>
      <c r="Y368" s="471"/>
      <c r="Z368" s="471"/>
      <c r="AA368" s="471"/>
      <c r="AB368" s="471"/>
      <c r="AC368" s="471"/>
      <c r="AD368" s="471"/>
      <c r="AE368" s="472"/>
      <c r="AF368" s="472"/>
      <c r="AG368" s="472"/>
      <c r="AH368" s="472"/>
      <c r="AI368" s="472"/>
      <c r="AJ368" s="472"/>
      <c r="AK368" s="472"/>
      <c r="AL368" s="472"/>
      <c r="AM368" s="472"/>
      <c r="AN368" s="472"/>
      <c r="AO368" s="481"/>
      <c r="AP368" s="169"/>
      <c r="AQ368" s="84" t="s">
        <v>395</v>
      </c>
      <c r="AU368" s="459" t="str">
        <f t="shared" ca="1" si="62"/>
        <v>AL</v>
      </c>
      <c r="AV368" s="459">
        <f t="shared" si="63"/>
        <v>336</v>
      </c>
      <c r="AW368" s="259" t="str">
        <f t="shared" ca="1" si="60"/>
        <v>AL336</v>
      </c>
      <c r="AX368" s="259">
        <f t="shared" si="58"/>
        <v>8</v>
      </c>
      <c r="AY368" s="259" t="str">
        <f t="shared" ca="1" si="59"/>
        <v>9. Ownership - Operating Costs</v>
      </c>
      <c r="AZ368" s="268" t="s">
        <v>1270</v>
      </c>
      <c r="BA368" s="259" t="s">
        <v>1292</v>
      </c>
      <c r="BB368" s="259">
        <f>$AL$8</f>
        <v>2052</v>
      </c>
      <c r="BC368" s="259" t="str">
        <f t="shared" ca="1" si="61"/>
        <v>8_AL336_Insurance_2052</v>
      </c>
      <c r="BD368" s="259" t="s">
        <v>540</v>
      </c>
      <c r="BE368" s="259"/>
      <c r="BF368" s="268" t="str">
        <f t="shared" si="57"/>
        <v>&gt;=0</v>
      </c>
      <c r="BG368" s="268" t="s">
        <v>85</v>
      </c>
      <c r="BH368" s="268" t="s">
        <v>85</v>
      </c>
      <c r="BI368" s="268"/>
      <c r="BJ368" s="268"/>
      <c r="BK368" s="268"/>
      <c r="BL368" s="268"/>
    </row>
    <row r="369" spans="1:64" ht="13.5" hidden="1" thickBot="1">
      <c r="A369" s="124"/>
      <c r="B369" s="177"/>
      <c r="C369" s="235"/>
      <c r="D369" s="588"/>
      <c r="E369" s="588"/>
      <c r="F369" s="471"/>
      <c r="G369" s="471"/>
      <c r="H369" s="471"/>
      <c r="I369" s="471"/>
      <c r="J369" s="471"/>
      <c r="K369" s="471"/>
      <c r="L369" s="471"/>
      <c r="M369" s="471"/>
      <c r="N369" s="471"/>
      <c r="O369" s="471"/>
      <c r="P369" s="471"/>
      <c r="Q369" s="471"/>
      <c r="R369" s="471"/>
      <c r="S369" s="471"/>
      <c r="T369" s="471"/>
      <c r="U369" s="471"/>
      <c r="V369" s="471"/>
      <c r="W369" s="471"/>
      <c r="X369" s="471"/>
      <c r="Y369" s="471"/>
      <c r="Z369" s="471"/>
      <c r="AA369" s="471"/>
      <c r="AB369" s="471"/>
      <c r="AC369" s="471"/>
      <c r="AD369" s="471"/>
      <c r="AE369" s="472"/>
      <c r="AF369" s="472"/>
      <c r="AG369" s="472"/>
      <c r="AH369" s="472"/>
      <c r="AI369" s="472"/>
      <c r="AJ369" s="472"/>
      <c r="AK369" s="472"/>
      <c r="AL369" s="472"/>
      <c r="AM369" s="472"/>
      <c r="AN369" s="472"/>
      <c r="AO369" s="481"/>
      <c r="AP369" s="169"/>
      <c r="AQ369" s="84" t="s">
        <v>395</v>
      </c>
      <c r="AU369" s="459" t="str">
        <f t="shared" ca="1" si="62"/>
        <v>AM</v>
      </c>
      <c r="AV369" s="459">
        <f t="shared" si="63"/>
        <v>336</v>
      </c>
      <c r="AW369" s="259" t="str">
        <f t="shared" ca="1" si="60"/>
        <v>AM336</v>
      </c>
      <c r="AX369" s="259">
        <f t="shared" si="58"/>
        <v>8</v>
      </c>
      <c r="AY369" s="259" t="str">
        <f t="shared" ca="1" si="59"/>
        <v>9. Ownership - Operating Costs</v>
      </c>
      <c r="AZ369" s="268" t="s">
        <v>1270</v>
      </c>
      <c r="BA369" s="259" t="s">
        <v>1292</v>
      </c>
      <c r="BB369" s="259">
        <f>$AM$8</f>
        <v>2053</v>
      </c>
      <c r="BC369" s="259" t="str">
        <f t="shared" ca="1" si="61"/>
        <v>8_AM336_Insurance_2053</v>
      </c>
      <c r="BD369" s="259" t="s">
        <v>540</v>
      </c>
      <c r="BE369" s="259"/>
      <c r="BF369" s="268" t="str">
        <f t="shared" si="57"/>
        <v>&gt;=0</v>
      </c>
      <c r="BG369" s="268" t="s">
        <v>85</v>
      </c>
      <c r="BH369" s="268" t="s">
        <v>85</v>
      </c>
      <c r="BI369" s="268"/>
      <c r="BJ369" s="268"/>
      <c r="BK369" s="268"/>
      <c r="BL369" s="268"/>
    </row>
    <row r="370" spans="1:64" ht="13.5" hidden="1" thickBot="1">
      <c r="A370" s="124"/>
      <c r="B370" s="177"/>
      <c r="C370" s="235"/>
      <c r="D370" s="588"/>
      <c r="E370" s="588"/>
      <c r="F370" s="471"/>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E370" s="472"/>
      <c r="AF370" s="472"/>
      <c r="AG370" s="472"/>
      <c r="AH370" s="472"/>
      <c r="AI370" s="472"/>
      <c r="AJ370" s="472"/>
      <c r="AK370" s="472"/>
      <c r="AL370" s="472"/>
      <c r="AM370" s="472"/>
      <c r="AN370" s="472"/>
      <c r="AO370" s="481"/>
      <c r="AP370" s="169"/>
      <c r="AQ370" s="84" t="s">
        <v>395</v>
      </c>
      <c r="AU370" s="459" t="str">
        <f t="shared" ca="1" si="62"/>
        <v>AN</v>
      </c>
      <c r="AV370" s="459">
        <f t="shared" si="63"/>
        <v>336</v>
      </c>
      <c r="AW370" s="259" t="str">
        <f t="shared" ca="1" si="60"/>
        <v>AN336</v>
      </c>
      <c r="AX370" s="259">
        <f t="shared" si="58"/>
        <v>8</v>
      </c>
      <c r="AY370" s="259" t="str">
        <f t="shared" ca="1" si="59"/>
        <v>9. Ownership - Operating Costs</v>
      </c>
      <c r="AZ370" s="268" t="s">
        <v>1270</v>
      </c>
      <c r="BA370" s="259" t="s">
        <v>1292</v>
      </c>
      <c r="BB370" s="259">
        <f>$AN$8</f>
        <v>2054</v>
      </c>
      <c r="BC370" s="259" t="str">
        <f t="shared" ca="1" si="61"/>
        <v>8_AN336_Insurance_2054</v>
      </c>
      <c r="BD370" s="259" t="s">
        <v>540</v>
      </c>
      <c r="BE370" s="259"/>
      <c r="BF370" s="268" t="str">
        <f t="shared" si="57"/>
        <v>&gt;=0</v>
      </c>
      <c r="BG370" s="268" t="s">
        <v>85</v>
      </c>
      <c r="BH370" s="268" t="s">
        <v>85</v>
      </c>
      <c r="BI370" s="268"/>
      <c r="BJ370" s="268"/>
      <c r="BK370" s="268"/>
      <c r="BL370" s="268"/>
    </row>
    <row r="371" spans="1:64" ht="13.5" hidden="1" thickBot="1">
      <c r="A371" s="124"/>
      <c r="B371" s="177"/>
      <c r="C371" s="235"/>
      <c r="D371" s="588"/>
      <c r="E371" s="588"/>
      <c r="F371" s="471"/>
      <c r="G371" s="471"/>
      <c r="H371" s="471"/>
      <c r="I371" s="471"/>
      <c r="J371" s="471"/>
      <c r="K371" s="471"/>
      <c r="L371" s="471"/>
      <c r="M371" s="471"/>
      <c r="N371" s="471"/>
      <c r="O371" s="471"/>
      <c r="P371" s="471"/>
      <c r="Q371" s="471"/>
      <c r="R371" s="471"/>
      <c r="S371" s="471"/>
      <c r="T371" s="471"/>
      <c r="U371" s="471"/>
      <c r="V371" s="471"/>
      <c r="W371" s="471"/>
      <c r="X371" s="471"/>
      <c r="Y371" s="471"/>
      <c r="Z371" s="471"/>
      <c r="AA371" s="471"/>
      <c r="AB371" s="471"/>
      <c r="AC371" s="471"/>
      <c r="AD371" s="471"/>
      <c r="AE371" s="472"/>
      <c r="AF371" s="472"/>
      <c r="AG371" s="472"/>
      <c r="AH371" s="472"/>
      <c r="AI371" s="472"/>
      <c r="AJ371" s="472"/>
      <c r="AK371" s="472"/>
      <c r="AL371" s="472"/>
      <c r="AM371" s="472"/>
      <c r="AN371" s="472"/>
      <c r="AO371" s="481"/>
      <c r="AP371" s="169"/>
      <c r="AQ371" s="474" t="s">
        <v>395</v>
      </c>
      <c r="AR371" s="474"/>
      <c r="AS371" s="474"/>
      <c r="AT371" s="474"/>
      <c r="AU371" s="475" t="str">
        <f t="shared" ca="1" si="62"/>
        <v>AO</v>
      </c>
      <c r="AV371" s="475">
        <f t="shared" si="63"/>
        <v>336</v>
      </c>
      <c r="AW371" s="389" t="str">
        <f t="shared" ca="1" si="60"/>
        <v>AO336</v>
      </c>
      <c r="AX371" s="389">
        <f t="shared" si="58"/>
        <v>8</v>
      </c>
      <c r="AY371" s="389" t="str">
        <f t="shared" ca="1" si="59"/>
        <v>9. Ownership - Operating Costs</v>
      </c>
      <c r="AZ371" s="397" t="s">
        <v>1270</v>
      </c>
      <c r="BA371" s="389" t="s">
        <v>1292</v>
      </c>
      <c r="BB371" s="389" t="s">
        <v>1216</v>
      </c>
      <c r="BC371" s="389" t="str">
        <f t="shared" ca="1" si="61"/>
        <v>8_AO336_Insurance_Additional_Info</v>
      </c>
      <c r="BD371" s="397" t="s">
        <v>223</v>
      </c>
      <c r="BE371" s="397">
        <v>100</v>
      </c>
      <c r="BF371" s="397"/>
      <c r="BG371" s="397" t="s">
        <v>85</v>
      </c>
      <c r="BH371" s="397" t="s">
        <v>85</v>
      </c>
      <c r="BI371" s="268"/>
      <c r="BJ371" s="268"/>
      <c r="BK371" s="268"/>
      <c r="BL371" s="268"/>
    </row>
    <row r="372" spans="1:64" ht="13.5" thickBot="1">
      <c r="A372" s="124">
        <f>+A336+1</f>
        <v>15</v>
      </c>
      <c r="B372" s="177"/>
      <c r="C372" s="235" t="s">
        <v>1293</v>
      </c>
      <c r="D372" s="588" t="s">
        <v>1213</v>
      </c>
      <c r="E372" s="588"/>
      <c r="F372" s="445"/>
      <c r="G372" s="445"/>
      <c r="H372" s="445"/>
      <c r="I372" s="445"/>
      <c r="J372" s="445"/>
      <c r="K372" s="445"/>
      <c r="L372" s="445"/>
      <c r="M372" s="445"/>
      <c r="N372" s="445"/>
      <c r="O372" s="445"/>
      <c r="P372" s="445"/>
      <c r="Q372" s="445"/>
      <c r="R372" s="445"/>
      <c r="S372" s="445"/>
      <c r="T372" s="445"/>
      <c r="U372" s="445"/>
      <c r="V372" s="445"/>
      <c r="W372" s="445"/>
      <c r="X372" s="445"/>
      <c r="Y372" s="445"/>
      <c r="Z372" s="445"/>
      <c r="AA372" s="445"/>
      <c r="AB372" s="445"/>
      <c r="AC372" s="445"/>
      <c r="AD372" s="445"/>
      <c r="AE372" s="446"/>
      <c r="AF372" s="446"/>
      <c r="AG372" s="446"/>
      <c r="AH372" s="446"/>
      <c r="AI372" s="446"/>
      <c r="AJ372" s="446"/>
      <c r="AK372" s="446"/>
      <c r="AL372" s="446"/>
      <c r="AM372" s="446"/>
      <c r="AN372" s="446"/>
      <c r="AO372" s="337"/>
      <c r="AP372" s="169"/>
      <c r="AS372" s="84" t="s">
        <v>42</v>
      </c>
      <c r="AT372" s="84" t="str">
        <f ca="1">SUBSTITUTE(CELL("address",F372),"$","")</f>
        <v>F372</v>
      </c>
      <c r="AU372" s="350" t="str">
        <f ca="1">CHAR(CODE(AT372))</f>
        <v>F</v>
      </c>
      <c r="AV372" s="350">
        <f>ROW(AT372)</f>
        <v>372</v>
      </c>
      <c r="AW372" s="259" t="str">
        <f ca="1">CONCATENATE(AU372&amp;AV372)</f>
        <v>F372</v>
      </c>
      <c r="AX372" s="259">
        <f t="shared" ref="AX372:AX407" si="64">$AX$5</f>
        <v>8</v>
      </c>
      <c r="AY372" s="259" t="str">
        <f t="shared" ref="AY372:AY407" ca="1" si="65">MID(CELL("filename",AX372),FIND("]",CELL("filename",AX372))+1,256)</f>
        <v>9. Ownership - Operating Costs</v>
      </c>
      <c r="AZ372" s="268" t="s">
        <v>1270</v>
      </c>
      <c r="BA372" s="259" t="s">
        <v>1294</v>
      </c>
      <c r="BB372" s="259">
        <f>$F$8</f>
        <v>2020</v>
      </c>
      <c r="BC372" s="259" t="str">
        <f ca="1">AX372&amp;"_"&amp;AW372&amp;"_"&amp;BA372&amp;"_"&amp;BB372</f>
        <v>8_F372_Property_tax_2020</v>
      </c>
      <c r="BD372" s="259" t="s">
        <v>540</v>
      </c>
      <c r="BE372" s="259"/>
      <c r="BF372" s="268" t="str">
        <f t="shared" si="57"/>
        <v>&gt;=0</v>
      </c>
      <c r="BG372" s="268" t="s">
        <v>85</v>
      </c>
      <c r="BH372" s="268" t="s">
        <v>85</v>
      </c>
      <c r="BI372" s="268"/>
      <c r="BJ372" s="268"/>
      <c r="BK372" s="268"/>
      <c r="BL372" s="268"/>
    </row>
    <row r="373" spans="1:64" ht="13.5" hidden="1" thickBot="1">
      <c r="A373" s="124"/>
      <c r="B373" s="177"/>
      <c r="C373" s="235"/>
      <c r="D373" s="588"/>
      <c r="E373" s="588"/>
      <c r="F373" s="471"/>
      <c r="G373" s="471"/>
      <c r="H373" s="471"/>
      <c r="I373" s="471"/>
      <c r="J373" s="471"/>
      <c r="K373" s="471"/>
      <c r="L373" s="471"/>
      <c r="M373" s="471"/>
      <c r="N373" s="471"/>
      <c r="O373" s="471"/>
      <c r="P373" s="471"/>
      <c r="Q373" s="471"/>
      <c r="R373" s="471"/>
      <c r="S373" s="471"/>
      <c r="T373" s="471"/>
      <c r="U373" s="471"/>
      <c r="V373" s="471"/>
      <c r="W373" s="471"/>
      <c r="X373" s="471"/>
      <c r="Y373" s="471"/>
      <c r="Z373" s="471"/>
      <c r="AA373" s="471"/>
      <c r="AB373" s="471"/>
      <c r="AC373" s="471"/>
      <c r="AD373" s="471"/>
      <c r="AE373" s="472"/>
      <c r="AF373" s="472"/>
      <c r="AG373" s="472"/>
      <c r="AH373" s="472"/>
      <c r="AI373" s="472"/>
      <c r="AJ373" s="472"/>
      <c r="AK373" s="472"/>
      <c r="AL373" s="472"/>
      <c r="AM373" s="472"/>
      <c r="AN373" s="472"/>
      <c r="AO373" s="481"/>
      <c r="AP373" s="169"/>
      <c r="AQ373" s="84" t="s">
        <v>395</v>
      </c>
      <c r="AU373" s="459" t="str">
        <f ca="1">IF(AU372="Z","AA",IF(LEN(AU372)=1,CHAR(CODE(AU372)+1),IF(RIGHT(AU372,1)="Z",CHAR(CODE(LEFT(AU372,1))+1),LEFT(AU372,1))&amp;CHAR(65+MOD(CODE(RIGHT(AU372,1))+1-65,26))))</f>
        <v>G</v>
      </c>
      <c r="AV373" s="459">
        <f>AV372</f>
        <v>372</v>
      </c>
      <c r="AW373" s="259" t="str">
        <f t="shared" ref="AW373:AW407" ca="1" si="66">CONCATENATE(AU373&amp;AV373)</f>
        <v>G372</v>
      </c>
      <c r="AX373" s="259">
        <f t="shared" si="64"/>
        <v>8</v>
      </c>
      <c r="AY373" s="259" t="str">
        <f t="shared" ca="1" si="65"/>
        <v>9. Ownership - Operating Costs</v>
      </c>
      <c r="AZ373" s="268" t="s">
        <v>1270</v>
      </c>
      <c r="BA373" s="259" t="s">
        <v>1294</v>
      </c>
      <c r="BB373" s="259">
        <f>$G$8</f>
        <v>2021</v>
      </c>
      <c r="BC373" s="259" t="str">
        <f t="shared" ref="BC373:BC407" ca="1" si="67">AX373&amp;"_"&amp;AW373&amp;"_"&amp;BA373&amp;"_"&amp;BB373</f>
        <v>8_G372_Property_tax_2021</v>
      </c>
      <c r="BD373" s="259" t="s">
        <v>540</v>
      </c>
      <c r="BE373" s="259"/>
      <c r="BF373" s="268" t="str">
        <f t="shared" si="57"/>
        <v>&gt;=0</v>
      </c>
      <c r="BG373" s="268" t="s">
        <v>85</v>
      </c>
      <c r="BH373" s="268" t="s">
        <v>85</v>
      </c>
      <c r="BI373" s="268"/>
      <c r="BJ373" s="268"/>
      <c r="BK373" s="268"/>
      <c r="BL373" s="268"/>
    </row>
    <row r="374" spans="1:64" ht="13.5" hidden="1" thickBot="1">
      <c r="A374" s="124"/>
      <c r="B374" s="177"/>
      <c r="C374" s="235"/>
      <c r="D374" s="588"/>
      <c r="E374" s="588"/>
      <c r="F374" s="471"/>
      <c r="G374" s="471"/>
      <c r="H374" s="471"/>
      <c r="I374" s="471"/>
      <c r="J374" s="471"/>
      <c r="K374" s="471"/>
      <c r="L374" s="471"/>
      <c r="M374" s="471"/>
      <c r="N374" s="471"/>
      <c r="O374" s="471"/>
      <c r="P374" s="471"/>
      <c r="Q374" s="471"/>
      <c r="R374" s="471"/>
      <c r="S374" s="471"/>
      <c r="T374" s="471"/>
      <c r="U374" s="471"/>
      <c r="V374" s="471"/>
      <c r="W374" s="471"/>
      <c r="X374" s="471"/>
      <c r="Y374" s="471"/>
      <c r="Z374" s="471"/>
      <c r="AA374" s="471"/>
      <c r="AB374" s="471"/>
      <c r="AC374" s="471"/>
      <c r="AD374" s="471"/>
      <c r="AE374" s="472"/>
      <c r="AF374" s="472"/>
      <c r="AG374" s="472"/>
      <c r="AH374" s="472"/>
      <c r="AI374" s="472"/>
      <c r="AJ374" s="472"/>
      <c r="AK374" s="472"/>
      <c r="AL374" s="472"/>
      <c r="AM374" s="472"/>
      <c r="AN374" s="472"/>
      <c r="AO374" s="481"/>
      <c r="AP374" s="169"/>
      <c r="AQ374" s="84" t="s">
        <v>395</v>
      </c>
      <c r="AU374" s="459" t="str">
        <f t="shared" ref="AU374:AU407" ca="1" si="68">IF(AU373="Z","AA",IF(LEN(AU373)=1,CHAR(CODE(AU373)+1),IF(RIGHT(AU373,1)="Z",CHAR(CODE(LEFT(AU373,1))+1),LEFT(AU373,1))&amp;CHAR(65+MOD(CODE(RIGHT(AU373,1))+1-65,26))))</f>
        <v>H</v>
      </c>
      <c r="AV374" s="459">
        <f t="shared" ref="AV374:AV407" si="69">AV373</f>
        <v>372</v>
      </c>
      <c r="AW374" s="259" t="str">
        <f t="shared" ca="1" si="66"/>
        <v>H372</v>
      </c>
      <c r="AX374" s="259">
        <f t="shared" si="64"/>
        <v>8</v>
      </c>
      <c r="AY374" s="259" t="str">
        <f t="shared" ca="1" si="65"/>
        <v>9. Ownership - Operating Costs</v>
      </c>
      <c r="AZ374" s="268" t="s">
        <v>1270</v>
      </c>
      <c r="BA374" s="259" t="s">
        <v>1294</v>
      </c>
      <c r="BB374" s="259">
        <f>$H$8</f>
        <v>2022</v>
      </c>
      <c r="BC374" s="259" t="str">
        <f t="shared" ca="1" si="67"/>
        <v>8_H372_Property_tax_2022</v>
      </c>
      <c r="BD374" s="259" t="s">
        <v>540</v>
      </c>
      <c r="BE374" s="259"/>
      <c r="BF374" s="268" t="str">
        <f t="shared" si="57"/>
        <v>&gt;=0</v>
      </c>
      <c r="BG374" s="268" t="s">
        <v>85</v>
      </c>
      <c r="BH374" s="268" t="s">
        <v>85</v>
      </c>
      <c r="BI374" s="268"/>
      <c r="BJ374" s="268"/>
      <c r="BK374" s="268"/>
      <c r="BL374" s="268"/>
    </row>
    <row r="375" spans="1:64" ht="13.5" hidden="1" thickBot="1">
      <c r="A375" s="124"/>
      <c r="B375" s="177"/>
      <c r="C375" s="235"/>
      <c r="D375" s="588"/>
      <c r="E375" s="588"/>
      <c r="F375" s="471"/>
      <c r="G375" s="471"/>
      <c r="H375" s="471"/>
      <c r="I375" s="471"/>
      <c r="J375" s="471"/>
      <c r="K375" s="471"/>
      <c r="L375" s="471"/>
      <c r="M375" s="471"/>
      <c r="N375" s="471"/>
      <c r="O375" s="471"/>
      <c r="P375" s="471"/>
      <c r="Q375" s="471"/>
      <c r="R375" s="471"/>
      <c r="S375" s="471"/>
      <c r="T375" s="471"/>
      <c r="U375" s="471"/>
      <c r="V375" s="471"/>
      <c r="W375" s="471"/>
      <c r="X375" s="471"/>
      <c r="Y375" s="471"/>
      <c r="Z375" s="471"/>
      <c r="AA375" s="471"/>
      <c r="AB375" s="471"/>
      <c r="AC375" s="471"/>
      <c r="AD375" s="471"/>
      <c r="AE375" s="472"/>
      <c r="AF375" s="472"/>
      <c r="AG375" s="472"/>
      <c r="AH375" s="472"/>
      <c r="AI375" s="472"/>
      <c r="AJ375" s="472"/>
      <c r="AK375" s="472"/>
      <c r="AL375" s="472"/>
      <c r="AM375" s="472"/>
      <c r="AN375" s="472"/>
      <c r="AO375" s="481"/>
      <c r="AP375" s="169"/>
      <c r="AQ375" s="84" t="s">
        <v>395</v>
      </c>
      <c r="AU375" s="459" t="str">
        <f t="shared" ca="1" si="68"/>
        <v>I</v>
      </c>
      <c r="AV375" s="459">
        <f t="shared" si="69"/>
        <v>372</v>
      </c>
      <c r="AW375" s="259" t="str">
        <f t="shared" ca="1" si="66"/>
        <v>I372</v>
      </c>
      <c r="AX375" s="259">
        <f t="shared" si="64"/>
        <v>8</v>
      </c>
      <c r="AY375" s="259" t="str">
        <f t="shared" ca="1" si="65"/>
        <v>9. Ownership - Operating Costs</v>
      </c>
      <c r="AZ375" s="268" t="s">
        <v>1270</v>
      </c>
      <c r="BA375" s="259" t="s">
        <v>1294</v>
      </c>
      <c r="BB375" s="259">
        <f>$I$8</f>
        <v>2023</v>
      </c>
      <c r="BC375" s="259" t="str">
        <f t="shared" ca="1" si="67"/>
        <v>8_I372_Property_tax_2023</v>
      </c>
      <c r="BD375" s="259" t="s">
        <v>540</v>
      </c>
      <c r="BE375" s="259"/>
      <c r="BF375" s="268" t="str">
        <f t="shared" si="57"/>
        <v>&gt;=0</v>
      </c>
      <c r="BG375" s="268" t="s">
        <v>85</v>
      </c>
      <c r="BH375" s="268" t="s">
        <v>85</v>
      </c>
      <c r="BI375" s="268"/>
      <c r="BJ375" s="268"/>
      <c r="BK375" s="268"/>
      <c r="BL375" s="268"/>
    </row>
    <row r="376" spans="1:64" ht="13.5" hidden="1" thickBot="1">
      <c r="A376" s="124"/>
      <c r="B376" s="177"/>
      <c r="C376" s="235"/>
      <c r="D376" s="588"/>
      <c r="E376" s="588"/>
      <c r="F376" s="471"/>
      <c r="G376" s="471"/>
      <c r="H376" s="471"/>
      <c r="I376" s="471"/>
      <c r="J376" s="471"/>
      <c r="K376" s="471"/>
      <c r="L376" s="471"/>
      <c r="M376" s="471"/>
      <c r="N376" s="471"/>
      <c r="O376" s="471"/>
      <c r="P376" s="471"/>
      <c r="Q376" s="471"/>
      <c r="R376" s="471"/>
      <c r="S376" s="471"/>
      <c r="T376" s="471"/>
      <c r="U376" s="471"/>
      <c r="V376" s="471"/>
      <c r="W376" s="471"/>
      <c r="X376" s="471"/>
      <c r="Y376" s="471"/>
      <c r="Z376" s="471"/>
      <c r="AA376" s="471"/>
      <c r="AB376" s="471"/>
      <c r="AC376" s="471"/>
      <c r="AD376" s="471"/>
      <c r="AE376" s="472"/>
      <c r="AF376" s="472"/>
      <c r="AG376" s="472"/>
      <c r="AH376" s="472"/>
      <c r="AI376" s="472"/>
      <c r="AJ376" s="472"/>
      <c r="AK376" s="472"/>
      <c r="AL376" s="472"/>
      <c r="AM376" s="472"/>
      <c r="AN376" s="472"/>
      <c r="AO376" s="481"/>
      <c r="AP376" s="169"/>
      <c r="AQ376" s="84" t="s">
        <v>395</v>
      </c>
      <c r="AU376" s="459" t="str">
        <f t="shared" ca="1" si="68"/>
        <v>J</v>
      </c>
      <c r="AV376" s="459">
        <f t="shared" si="69"/>
        <v>372</v>
      </c>
      <c r="AW376" s="259" t="str">
        <f t="shared" ca="1" si="66"/>
        <v>J372</v>
      </c>
      <c r="AX376" s="259">
        <f t="shared" si="64"/>
        <v>8</v>
      </c>
      <c r="AY376" s="259" t="str">
        <f t="shared" ca="1" si="65"/>
        <v>9. Ownership - Operating Costs</v>
      </c>
      <c r="AZ376" s="268" t="s">
        <v>1270</v>
      </c>
      <c r="BA376" s="259" t="s">
        <v>1294</v>
      </c>
      <c r="BB376" s="259">
        <f>$J$8</f>
        <v>2024</v>
      </c>
      <c r="BC376" s="259" t="str">
        <f t="shared" ca="1" si="67"/>
        <v>8_J372_Property_tax_2024</v>
      </c>
      <c r="BD376" s="259" t="s">
        <v>540</v>
      </c>
      <c r="BE376" s="259"/>
      <c r="BF376" s="268" t="str">
        <f t="shared" si="57"/>
        <v>&gt;=0</v>
      </c>
      <c r="BG376" s="268" t="s">
        <v>85</v>
      </c>
      <c r="BH376" s="268" t="s">
        <v>85</v>
      </c>
      <c r="BI376" s="268"/>
      <c r="BJ376" s="268"/>
      <c r="BK376" s="268"/>
      <c r="BL376" s="268"/>
    </row>
    <row r="377" spans="1:64" ht="13.5" hidden="1" thickBot="1">
      <c r="A377" s="124"/>
      <c r="B377" s="177"/>
      <c r="C377" s="235"/>
      <c r="D377" s="588"/>
      <c r="E377" s="588"/>
      <c r="F377" s="471"/>
      <c r="G377" s="471"/>
      <c r="H377" s="471"/>
      <c r="I377" s="471"/>
      <c r="J377" s="471"/>
      <c r="K377" s="471"/>
      <c r="L377" s="471"/>
      <c r="M377" s="471"/>
      <c r="N377" s="471"/>
      <c r="O377" s="471"/>
      <c r="P377" s="471"/>
      <c r="Q377" s="471"/>
      <c r="R377" s="471"/>
      <c r="S377" s="471"/>
      <c r="T377" s="471"/>
      <c r="U377" s="471"/>
      <c r="V377" s="471"/>
      <c r="W377" s="471"/>
      <c r="X377" s="471"/>
      <c r="Y377" s="471"/>
      <c r="Z377" s="471"/>
      <c r="AA377" s="471"/>
      <c r="AB377" s="471"/>
      <c r="AC377" s="471"/>
      <c r="AD377" s="471"/>
      <c r="AE377" s="472"/>
      <c r="AF377" s="472"/>
      <c r="AG377" s="472"/>
      <c r="AH377" s="472"/>
      <c r="AI377" s="472"/>
      <c r="AJ377" s="472"/>
      <c r="AK377" s="472"/>
      <c r="AL377" s="472"/>
      <c r="AM377" s="472"/>
      <c r="AN377" s="472"/>
      <c r="AO377" s="481"/>
      <c r="AP377" s="169"/>
      <c r="AQ377" s="84" t="s">
        <v>395</v>
      </c>
      <c r="AU377" s="459" t="str">
        <f t="shared" ca="1" si="68"/>
        <v>K</v>
      </c>
      <c r="AV377" s="459">
        <f t="shared" si="69"/>
        <v>372</v>
      </c>
      <c r="AW377" s="259" t="str">
        <f t="shared" ca="1" si="66"/>
        <v>K372</v>
      </c>
      <c r="AX377" s="259">
        <f t="shared" si="64"/>
        <v>8</v>
      </c>
      <c r="AY377" s="259" t="str">
        <f t="shared" ca="1" si="65"/>
        <v>9. Ownership - Operating Costs</v>
      </c>
      <c r="AZ377" s="268" t="s">
        <v>1270</v>
      </c>
      <c r="BA377" s="259" t="s">
        <v>1294</v>
      </c>
      <c r="BB377" s="259">
        <f>$K$8</f>
        <v>2025</v>
      </c>
      <c r="BC377" s="259" t="str">
        <f t="shared" ca="1" si="67"/>
        <v>8_K372_Property_tax_2025</v>
      </c>
      <c r="BD377" s="259" t="s">
        <v>540</v>
      </c>
      <c r="BE377" s="259"/>
      <c r="BF377" s="268" t="str">
        <f t="shared" si="57"/>
        <v>&gt;=0</v>
      </c>
      <c r="BG377" s="268" t="s">
        <v>85</v>
      </c>
      <c r="BH377" s="268" t="s">
        <v>85</v>
      </c>
      <c r="BI377" s="268"/>
      <c r="BJ377" s="268"/>
      <c r="BK377" s="268"/>
      <c r="BL377" s="268"/>
    </row>
    <row r="378" spans="1:64" ht="13.5" hidden="1" thickBot="1">
      <c r="A378" s="124"/>
      <c r="B378" s="177"/>
      <c r="C378" s="235"/>
      <c r="D378" s="588"/>
      <c r="E378" s="588"/>
      <c r="F378" s="471"/>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E378" s="472"/>
      <c r="AF378" s="472"/>
      <c r="AG378" s="472"/>
      <c r="AH378" s="472"/>
      <c r="AI378" s="472"/>
      <c r="AJ378" s="472"/>
      <c r="AK378" s="472"/>
      <c r="AL378" s="472"/>
      <c r="AM378" s="472"/>
      <c r="AN378" s="472"/>
      <c r="AO378" s="481"/>
      <c r="AP378" s="169"/>
      <c r="AQ378" s="84" t="s">
        <v>395</v>
      </c>
      <c r="AU378" s="459" t="str">
        <f t="shared" ca="1" si="68"/>
        <v>L</v>
      </c>
      <c r="AV378" s="459">
        <f t="shared" si="69"/>
        <v>372</v>
      </c>
      <c r="AW378" s="259" t="str">
        <f t="shared" ca="1" si="66"/>
        <v>L372</v>
      </c>
      <c r="AX378" s="259">
        <f t="shared" si="64"/>
        <v>8</v>
      </c>
      <c r="AY378" s="259" t="str">
        <f t="shared" ca="1" si="65"/>
        <v>9. Ownership - Operating Costs</v>
      </c>
      <c r="AZ378" s="268" t="s">
        <v>1270</v>
      </c>
      <c r="BA378" s="259" t="s">
        <v>1294</v>
      </c>
      <c r="BB378" s="259">
        <f>$L$8</f>
        <v>2026</v>
      </c>
      <c r="BC378" s="259" t="str">
        <f t="shared" ca="1" si="67"/>
        <v>8_L372_Property_tax_2026</v>
      </c>
      <c r="BD378" s="259" t="s">
        <v>540</v>
      </c>
      <c r="BE378" s="259"/>
      <c r="BF378" s="268" t="str">
        <f t="shared" si="57"/>
        <v>&gt;=0</v>
      </c>
      <c r="BG378" s="268" t="s">
        <v>85</v>
      </c>
      <c r="BH378" s="268" t="s">
        <v>85</v>
      </c>
      <c r="BI378" s="268"/>
      <c r="BJ378" s="268"/>
      <c r="BK378" s="268"/>
      <c r="BL378" s="268"/>
    </row>
    <row r="379" spans="1:64" ht="13.5" hidden="1" thickBot="1">
      <c r="A379" s="124"/>
      <c r="B379" s="177"/>
      <c r="C379" s="235"/>
      <c r="D379" s="588"/>
      <c r="E379" s="588"/>
      <c r="F379" s="471"/>
      <c r="G379" s="471"/>
      <c r="H379" s="471"/>
      <c r="I379" s="471"/>
      <c r="J379" s="471"/>
      <c r="K379" s="471"/>
      <c r="L379" s="471"/>
      <c r="M379" s="471"/>
      <c r="N379" s="471"/>
      <c r="O379" s="471"/>
      <c r="P379" s="471"/>
      <c r="Q379" s="471"/>
      <c r="R379" s="471"/>
      <c r="S379" s="471"/>
      <c r="T379" s="471"/>
      <c r="U379" s="471"/>
      <c r="V379" s="471"/>
      <c r="W379" s="471"/>
      <c r="X379" s="471"/>
      <c r="Y379" s="471"/>
      <c r="Z379" s="471"/>
      <c r="AA379" s="471"/>
      <c r="AB379" s="471"/>
      <c r="AC379" s="471"/>
      <c r="AD379" s="471"/>
      <c r="AE379" s="472"/>
      <c r="AF379" s="472"/>
      <c r="AG379" s="472"/>
      <c r="AH379" s="472"/>
      <c r="AI379" s="472"/>
      <c r="AJ379" s="472"/>
      <c r="AK379" s="472"/>
      <c r="AL379" s="472"/>
      <c r="AM379" s="472"/>
      <c r="AN379" s="472"/>
      <c r="AO379" s="481"/>
      <c r="AP379" s="169"/>
      <c r="AQ379" s="84" t="s">
        <v>395</v>
      </c>
      <c r="AU379" s="459" t="str">
        <f t="shared" ca="1" si="68"/>
        <v>M</v>
      </c>
      <c r="AV379" s="459">
        <f t="shared" si="69"/>
        <v>372</v>
      </c>
      <c r="AW379" s="259" t="str">
        <f t="shared" ca="1" si="66"/>
        <v>M372</v>
      </c>
      <c r="AX379" s="259">
        <f t="shared" si="64"/>
        <v>8</v>
      </c>
      <c r="AY379" s="259" t="str">
        <f t="shared" ca="1" si="65"/>
        <v>9. Ownership - Operating Costs</v>
      </c>
      <c r="AZ379" s="268" t="s">
        <v>1270</v>
      </c>
      <c r="BA379" s="259" t="s">
        <v>1294</v>
      </c>
      <c r="BB379" s="259">
        <f>$M$8</f>
        <v>2027</v>
      </c>
      <c r="BC379" s="259" t="str">
        <f t="shared" ca="1" si="67"/>
        <v>8_M372_Property_tax_2027</v>
      </c>
      <c r="BD379" s="259" t="s">
        <v>540</v>
      </c>
      <c r="BE379" s="259"/>
      <c r="BF379" s="268" t="str">
        <f t="shared" si="57"/>
        <v>&gt;=0</v>
      </c>
      <c r="BG379" s="268" t="s">
        <v>85</v>
      </c>
      <c r="BH379" s="268" t="s">
        <v>85</v>
      </c>
      <c r="BI379" s="268"/>
      <c r="BJ379" s="268"/>
      <c r="BK379" s="268"/>
      <c r="BL379" s="268"/>
    </row>
    <row r="380" spans="1:64" ht="13.5" hidden="1" thickBot="1">
      <c r="A380" s="124"/>
      <c r="B380" s="177"/>
      <c r="C380" s="235"/>
      <c r="D380" s="588"/>
      <c r="E380" s="588"/>
      <c r="F380" s="471"/>
      <c r="G380" s="471"/>
      <c r="H380" s="471"/>
      <c r="I380" s="471"/>
      <c r="J380" s="471"/>
      <c r="K380" s="471"/>
      <c r="L380" s="471"/>
      <c r="M380" s="471"/>
      <c r="N380" s="471"/>
      <c r="O380" s="471"/>
      <c r="P380" s="471"/>
      <c r="Q380" s="471"/>
      <c r="R380" s="471"/>
      <c r="S380" s="471"/>
      <c r="T380" s="471"/>
      <c r="U380" s="471"/>
      <c r="V380" s="471"/>
      <c r="W380" s="471"/>
      <c r="X380" s="471"/>
      <c r="Y380" s="471"/>
      <c r="Z380" s="471"/>
      <c r="AA380" s="471"/>
      <c r="AB380" s="471"/>
      <c r="AC380" s="471"/>
      <c r="AD380" s="471"/>
      <c r="AE380" s="472"/>
      <c r="AF380" s="472"/>
      <c r="AG380" s="472"/>
      <c r="AH380" s="472"/>
      <c r="AI380" s="472"/>
      <c r="AJ380" s="472"/>
      <c r="AK380" s="472"/>
      <c r="AL380" s="472"/>
      <c r="AM380" s="472"/>
      <c r="AN380" s="472"/>
      <c r="AO380" s="481"/>
      <c r="AP380" s="169"/>
      <c r="AQ380" s="84" t="s">
        <v>395</v>
      </c>
      <c r="AU380" s="459" t="str">
        <f t="shared" ca="1" si="68"/>
        <v>N</v>
      </c>
      <c r="AV380" s="459">
        <f t="shared" si="69"/>
        <v>372</v>
      </c>
      <c r="AW380" s="259" t="str">
        <f t="shared" ca="1" si="66"/>
        <v>N372</v>
      </c>
      <c r="AX380" s="259">
        <f t="shared" si="64"/>
        <v>8</v>
      </c>
      <c r="AY380" s="259" t="str">
        <f t="shared" ca="1" si="65"/>
        <v>9. Ownership - Operating Costs</v>
      </c>
      <c r="AZ380" s="268" t="s">
        <v>1270</v>
      </c>
      <c r="BA380" s="259" t="s">
        <v>1294</v>
      </c>
      <c r="BB380" s="259">
        <f>$N$8</f>
        <v>2028</v>
      </c>
      <c r="BC380" s="259" t="str">
        <f t="shared" ca="1" si="67"/>
        <v>8_N372_Property_tax_2028</v>
      </c>
      <c r="BD380" s="259" t="s">
        <v>540</v>
      </c>
      <c r="BE380" s="259"/>
      <c r="BF380" s="268" t="str">
        <f t="shared" si="57"/>
        <v>&gt;=0</v>
      </c>
      <c r="BG380" s="268" t="s">
        <v>85</v>
      </c>
      <c r="BH380" s="268" t="s">
        <v>85</v>
      </c>
      <c r="BI380" s="268"/>
      <c r="BJ380" s="268"/>
      <c r="BK380" s="268"/>
      <c r="BL380" s="268"/>
    </row>
    <row r="381" spans="1:64" ht="13.5" hidden="1" thickBot="1">
      <c r="A381" s="124"/>
      <c r="B381" s="177"/>
      <c r="C381" s="235"/>
      <c r="D381" s="588"/>
      <c r="E381" s="588"/>
      <c r="F381" s="471"/>
      <c r="G381" s="471"/>
      <c r="H381" s="471"/>
      <c r="I381" s="471"/>
      <c r="J381" s="471"/>
      <c r="K381" s="471"/>
      <c r="L381" s="471"/>
      <c r="M381" s="471"/>
      <c r="N381" s="471"/>
      <c r="O381" s="471"/>
      <c r="P381" s="471"/>
      <c r="Q381" s="471"/>
      <c r="R381" s="471"/>
      <c r="S381" s="471"/>
      <c r="T381" s="471"/>
      <c r="U381" s="471"/>
      <c r="V381" s="471"/>
      <c r="W381" s="471"/>
      <c r="X381" s="471"/>
      <c r="Y381" s="471"/>
      <c r="Z381" s="471"/>
      <c r="AA381" s="471"/>
      <c r="AB381" s="471"/>
      <c r="AC381" s="471"/>
      <c r="AD381" s="471"/>
      <c r="AE381" s="472"/>
      <c r="AF381" s="472"/>
      <c r="AG381" s="472"/>
      <c r="AH381" s="472"/>
      <c r="AI381" s="472"/>
      <c r="AJ381" s="472"/>
      <c r="AK381" s="472"/>
      <c r="AL381" s="472"/>
      <c r="AM381" s="472"/>
      <c r="AN381" s="472"/>
      <c r="AO381" s="481"/>
      <c r="AP381" s="169"/>
      <c r="AQ381" s="84" t="s">
        <v>395</v>
      </c>
      <c r="AU381" s="459" t="str">
        <f t="shared" ca="1" si="68"/>
        <v>O</v>
      </c>
      <c r="AV381" s="459">
        <f t="shared" si="69"/>
        <v>372</v>
      </c>
      <c r="AW381" s="259" t="str">
        <f t="shared" ca="1" si="66"/>
        <v>O372</v>
      </c>
      <c r="AX381" s="259">
        <f t="shared" si="64"/>
        <v>8</v>
      </c>
      <c r="AY381" s="259" t="str">
        <f t="shared" ca="1" si="65"/>
        <v>9. Ownership - Operating Costs</v>
      </c>
      <c r="AZ381" s="268" t="s">
        <v>1270</v>
      </c>
      <c r="BA381" s="259" t="s">
        <v>1294</v>
      </c>
      <c r="BB381" s="259">
        <f>$O$8</f>
        <v>2029</v>
      </c>
      <c r="BC381" s="259" t="str">
        <f t="shared" ca="1" si="67"/>
        <v>8_O372_Property_tax_2029</v>
      </c>
      <c r="BD381" s="259" t="s">
        <v>540</v>
      </c>
      <c r="BE381" s="259"/>
      <c r="BF381" s="268" t="str">
        <f t="shared" si="57"/>
        <v>&gt;=0</v>
      </c>
      <c r="BG381" s="268" t="s">
        <v>85</v>
      </c>
      <c r="BH381" s="268" t="s">
        <v>85</v>
      </c>
      <c r="BI381" s="268"/>
      <c r="BJ381" s="268"/>
      <c r="BK381" s="268"/>
      <c r="BL381" s="268"/>
    </row>
    <row r="382" spans="1:64" ht="13.5" hidden="1" thickBot="1">
      <c r="A382" s="124"/>
      <c r="B382" s="177"/>
      <c r="C382" s="235"/>
      <c r="D382" s="588"/>
      <c r="E382" s="588"/>
      <c r="F382" s="471"/>
      <c r="G382" s="471"/>
      <c r="H382" s="471"/>
      <c r="I382" s="471"/>
      <c r="J382" s="471"/>
      <c r="K382" s="471"/>
      <c r="L382" s="471"/>
      <c r="M382" s="471"/>
      <c r="N382" s="471"/>
      <c r="O382" s="471"/>
      <c r="P382" s="471"/>
      <c r="Q382" s="471"/>
      <c r="R382" s="471"/>
      <c r="S382" s="471"/>
      <c r="T382" s="471"/>
      <c r="U382" s="471"/>
      <c r="V382" s="471"/>
      <c r="W382" s="471"/>
      <c r="X382" s="471"/>
      <c r="Y382" s="471"/>
      <c r="Z382" s="471"/>
      <c r="AA382" s="471"/>
      <c r="AB382" s="471"/>
      <c r="AC382" s="471"/>
      <c r="AD382" s="471"/>
      <c r="AE382" s="472"/>
      <c r="AF382" s="472"/>
      <c r="AG382" s="472"/>
      <c r="AH382" s="472"/>
      <c r="AI382" s="472"/>
      <c r="AJ382" s="472"/>
      <c r="AK382" s="472"/>
      <c r="AL382" s="472"/>
      <c r="AM382" s="472"/>
      <c r="AN382" s="472"/>
      <c r="AO382" s="481"/>
      <c r="AP382" s="169"/>
      <c r="AQ382" s="84" t="s">
        <v>395</v>
      </c>
      <c r="AU382" s="459" t="str">
        <f t="shared" ca="1" si="68"/>
        <v>P</v>
      </c>
      <c r="AV382" s="459">
        <f t="shared" si="69"/>
        <v>372</v>
      </c>
      <c r="AW382" s="259" t="str">
        <f t="shared" ca="1" si="66"/>
        <v>P372</v>
      </c>
      <c r="AX382" s="259">
        <f t="shared" si="64"/>
        <v>8</v>
      </c>
      <c r="AY382" s="259" t="str">
        <f t="shared" ca="1" si="65"/>
        <v>9. Ownership - Operating Costs</v>
      </c>
      <c r="AZ382" s="268" t="s">
        <v>1270</v>
      </c>
      <c r="BA382" s="259" t="s">
        <v>1294</v>
      </c>
      <c r="BB382" s="259">
        <f>$P$8</f>
        <v>2030</v>
      </c>
      <c r="BC382" s="259" t="str">
        <f t="shared" ca="1" si="67"/>
        <v>8_P372_Property_tax_2030</v>
      </c>
      <c r="BD382" s="259" t="s">
        <v>540</v>
      </c>
      <c r="BE382" s="259"/>
      <c r="BF382" s="268" t="str">
        <f t="shared" si="57"/>
        <v>&gt;=0</v>
      </c>
      <c r="BG382" s="268" t="s">
        <v>85</v>
      </c>
      <c r="BH382" s="268" t="s">
        <v>85</v>
      </c>
      <c r="BI382" s="268"/>
      <c r="BJ382" s="268"/>
      <c r="BK382" s="268"/>
      <c r="BL382" s="268"/>
    </row>
    <row r="383" spans="1:64" ht="13.5" hidden="1" thickBot="1">
      <c r="A383" s="124"/>
      <c r="B383" s="177"/>
      <c r="C383" s="235"/>
      <c r="D383" s="588"/>
      <c r="E383" s="588"/>
      <c r="F383" s="471"/>
      <c r="G383" s="471"/>
      <c r="H383" s="471"/>
      <c r="I383" s="471"/>
      <c r="J383" s="471"/>
      <c r="K383" s="471"/>
      <c r="L383" s="471"/>
      <c r="M383" s="471"/>
      <c r="N383" s="471"/>
      <c r="O383" s="471"/>
      <c r="P383" s="471"/>
      <c r="Q383" s="471"/>
      <c r="R383" s="471"/>
      <c r="S383" s="471"/>
      <c r="T383" s="471"/>
      <c r="U383" s="471"/>
      <c r="V383" s="471"/>
      <c r="W383" s="471"/>
      <c r="X383" s="471"/>
      <c r="Y383" s="471"/>
      <c r="Z383" s="471"/>
      <c r="AA383" s="471"/>
      <c r="AB383" s="471"/>
      <c r="AC383" s="471"/>
      <c r="AD383" s="471"/>
      <c r="AE383" s="472"/>
      <c r="AF383" s="472"/>
      <c r="AG383" s="472"/>
      <c r="AH383" s="472"/>
      <c r="AI383" s="472"/>
      <c r="AJ383" s="472"/>
      <c r="AK383" s="472"/>
      <c r="AL383" s="472"/>
      <c r="AM383" s="472"/>
      <c r="AN383" s="472"/>
      <c r="AO383" s="481"/>
      <c r="AP383" s="169"/>
      <c r="AQ383" s="84" t="s">
        <v>395</v>
      </c>
      <c r="AU383" s="459" t="str">
        <f t="shared" ca="1" si="68"/>
        <v>Q</v>
      </c>
      <c r="AV383" s="459">
        <f t="shared" si="69"/>
        <v>372</v>
      </c>
      <c r="AW383" s="259" t="str">
        <f t="shared" ca="1" si="66"/>
        <v>Q372</v>
      </c>
      <c r="AX383" s="259">
        <f t="shared" si="64"/>
        <v>8</v>
      </c>
      <c r="AY383" s="259" t="str">
        <f t="shared" ca="1" si="65"/>
        <v>9. Ownership - Operating Costs</v>
      </c>
      <c r="AZ383" s="268" t="s">
        <v>1270</v>
      </c>
      <c r="BA383" s="259" t="s">
        <v>1294</v>
      </c>
      <c r="BB383" s="259">
        <f>$Q$8</f>
        <v>2031</v>
      </c>
      <c r="BC383" s="259" t="str">
        <f t="shared" ca="1" si="67"/>
        <v>8_Q372_Property_tax_2031</v>
      </c>
      <c r="BD383" s="259" t="s">
        <v>540</v>
      </c>
      <c r="BE383" s="259"/>
      <c r="BF383" s="268" t="str">
        <f t="shared" si="57"/>
        <v>&gt;=0</v>
      </c>
      <c r="BG383" s="268" t="s">
        <v>85</v>
      </c>
      <c r="BH383" s="268" t="s">
        <v>85</v>
      </c>
      <c r="BI383" s="268"/>
      <c r="BJ383" s="268"/>
      <c r="BK383" s="268"/>
      <c r="BL383" s="268"/>
    </row>
    <row r="384" spans="1:64" ht="13.5" hidden="1" thickBot="1">
      <c r="A384" s="124"/>
      <c r="B384" s="177"/>
      <c r="C384" s="235"/>
      <c r="D384" s="588"/>
      <c r="E384" s="588"/>
      <c r="F384" s="471"/>
      <c r="G384" s="471"/>
      <c r="H384" s="471"/>
      <c r="I384" s="471"/>
      <c r="J384" s="471"/>
      <c r="K384" s="471"/>
      <c r="L384" s="471"/>
      <c r="M384" s="471"/>
      <c r="N384" s="471"/>
      <c r="O384" s="471"/>
      <c r="P384" s="471"/>
      <c r="Q384" s="471"/>
      <c r="R384" s="471"/>
      <c r="S384" s="471"/>
      <c r="T384" s="471"/>
      <c r="U384" s="471"/>
      <c r="V384" s="471"/>
      <c r="W384" s="471"/>
      <c r="X384" s="471"/>
      <c r="Y384" s="471"/>
      <c r="Z384" s="471"/>
      <c r="AA384" s="471"/>
      <c r="AB384" s="471"/>
      <c r="AC384" s="471"/>
      <c r="AD384" s="471"/>
      <c r="AE384" s="472"/>
      <c r="AF384" s="472"/>
      <c r="AG384" s="472"/>
      <c r="AH384" s="472"/>
      <c r="AI384" s="472"/>
      <c r="AJ384" s="472"/>
      <c r="AK384" s="472"/>
      <c r="AL384" s="472"/>
      <c r="AM384" s="472"/>
      <c r="AN384" s="472"/>
      <c r="AO384" s="481"/>
      <c r="AP384" s="169"/>
      <c r="AQ384" s="84" t="s">
        <v>395</v>
      </c>
      <c r="AU384" s="459" t="str">
        <f t="shared" ca="1" si="68"/>
        <v>R</v>
      </c>
      <c r="AV384" s="459">
        <f t="shared" si="69"/>
        <v>372</v>
      </c>
      <c r="AW384" s="259" t="str">
        <f t="shared" ca="1" si="66"/>
        <v>R372</v>
      </c>
      <c r="AX384" s="259">
        <f t="shared" si="64"/>
        <v>8</v>
      </c>
      <c r="AY384" s="259" t="str">
        <f t="shared" ca="1" si="65"/>
        <v>9. Ownership - Operating Costs</v>
      </c>
      <c r="AZ384" s="268" t="s">
        <v>1270</v>
      </c>
      <c r="BA384" s="259" t="s">
        <v>1294</v>
      </c>
      <c r="BB384" s="259">
        <f>$R$8</f>
        <v>2032</v>
      </c>
      <c r="BC384" s="259" t="str">
        <f t="shared" ca="1" si="67"/>
        <v>8_R372_Property_tax_2032</v>
      </c>
      <c r="BD384" s="259" t="s">
        <v>540</v>
      </c>
      <c r="BE384" s="259"/>
      <c r="BF384" s="268" t="str">
        <f t="shared" si="57"/>
        <v>&gt;=0</v>
      </c>
      <c r="BG384" s="268" t="s">
        <v>85</v>
      </c>
      <c r="BH384" s="268" t="s">
        <v>85</v>
      </c>
      <c r="BI384" s="268"/>
      <c r="BJ384" s="268"/>
      <c r="BK384" s="268"/>
      <c r="BL384" s="268"/>
    </row>
    <row r="385" spans="1:64" ht="13.5" hidden="1" thickBot="1">
      <c r="A385" s="124"/>
      <c r="B385" s="177"/>
      <c r="C385" s="235"/>
      <c r="D385" s="588"/>
      <c r="E385" s="588"/>
      <c r="F385" s="471"/>
      <c r="G385" s="471"/>
      <c r="H385" s="471"/>
      <c r="I385" s="471"/>
      <c r="J385" s="471"/>
      <c r="K385" s="471"/>
      <c r="L385" s="471"/>
      <c r="M385" s="471"/>
      <c r="N385" s="471"/>
      <c r="O385" s="471"/>
      <c r="P385" s="471"/>
      <c r="Q385" s="471"/>
      <c r="R385" s="471"/>
      <c r="S385" s="471"/>
      <c r="T385" s="471"/>
      <c r="U385" s="471"/>
      <c r="V385" s="471"/>
      <c r="W385" s="471"/>
      <c r="X385" s="471"/>
      <c r="Y385" s="471"/>
      <c r="Z385" s="471"/>
      <c r="AA385" s="471"/>
      <c r="AB385" s="471"/>
      <c r="AC385" s="471"/>
      <c r="AD385" s="471"/>
      <c r="AE385" s="472"/>
      <c r="AF385" s="472"/>
      <c r="AG385" s="472"/>
      <c r="AH385" s="472"/>
      <c r="AI385" s="472"/>
      <c r="AJ385" s="472"/>
      <c r="AK385" s="472"/>
      <c r="AL385" s="472"/>
      <c r="AM385" s="472"/>
      <c r="AN385" s="472"/>
      <c r="AO385" s="481"/>
      <c r="AP385" s="169"/>
      <c r="AQ385" s="84" t="s">
        <v>395</v>
      </c>
      <c r="AU385" s="459" t="str">
        <f t="shared" ca="1" si="68"/>
        <v>S</v>
      </c>
      <c r="AV385" s="459">
        <f t="shared" si="69"/>
        <v>372</v>
      </c>
      <c r="AW385" s="259" t="str">
        <f t="shared" ca="1" si="66"/>
        <v>S372</v>
      </c>
      <c r="AX385" s="259">
        <f t="shared" si="64"/>
        <v>8</v>
      </c>
      <c r="AY385" s="259" t="str">
        <f t="shared" ca="1" si="65"/>
        <v>9. Ownership - Operating Costs</v>
      </c>
      <c r="AZ385" s="268" t="s">
        <v>1270</v>
      </c>
      <c r="BA385" s="259" t="s">
        <v>1294</v>
      </c>
      <c r="BB385" s="259">
        <f>$S$8</f>
        <v>2033</v>
      </c>
      <c r="BC385" s="259" t="str">
        <f t="shared" ca="1" si="67"/>
        <v>8_S372_Property_tax_2033</v>
      </c>
      <c r="BD385" s="259" t="s">
        <v>540</v>
      </c>
      <c r="BE385" s="259"/>
      <c r="BF385" s="268" t="str">
        <f t="shared" si="57"/>
        <v>&gt;=0</v>
      </c>
      <c r="BG385" s="268" t="s">
        <v>85</v>
      </c>
      <c r="BH385" s="268" t="s">
        <v>85</v>
      </c>
      <c r="BI385" s="268"/>
      <c r="BJ385" s="268"/>
      <c r="BK385" s="268"/>
      <c r="BL385" s="268"/>
    </row>
    <row r="386" spans="1:64" ht="13.5" hidden="1" thickBot="1">
      <c r="A386" s="124"/>
      <c r="B386" s="177"/>
      <c r="C386" s="235"/>
      <c r="D386" s="588"/>
      <c r="E386" s="588"/>
      <c r="F386" s="471"/>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E386" s="472"/>
      <c r="AF386" s="472"/>
      <c r="AG386" s="472"/>
      <c r="AH386" s="472"/>
      <c r="AI386" s="472"/>
      <c r="AJ386" s="472"/>
      <c r="AK386" s="472"/>
      <c r="AL386" s="472"/>
      <c r="AM386" s="472"/>
      <c r="AN386" s="472"/>
      <c r="AO386" s="481"/>
      <c r="AP386" s="169"/>
      <c r="AQ386" s="84" t="s">
        <v>395</v>
      </c>
      <c r="AU386" s="459" t="str">
        <f t="shared" ca="1" si="68"/>
        <v>T</v>
      </c>
      <c r="AV386" s="459">
        <f t="shared" si="69"/>
        <v>372</v>
      </c>
      <c r="AW386" s="259" t="str">
        <f t="shared" ca="1" si="66"/>
        <v>T372</v>
      </c>
      <c r="AX386" s="259">
        <f t="shared" si="64"/>
        <v>8</v>
      </c>
      <c r="AY386" s="259" t="str">
        <f t="shared" ca="1" si="65"/>
        <v>9. Ownership - Operating Costs</v>
      </c>
      <c r="AZ386" s="268" t="s">
        <v>1270</v>
      </c>
      <c r="BA386" s="259" t="s">
        <v>1294</v>
      </c>
      <c r="BB386" s="259">
        <f>$T$8</f>
        <v>2034</v>
      </c>
      <c r="BC386" s="259" t="str">
        <f t="shared" ca="1" si="67"/>
        <v>8_T372_Property_tax_2034</v>
      </c>
      <c r="BD386" s="259" t="s">
        <v>540</v>
      </c>
      <c r="BE386" s="259"/>
      <c r="BF386" s="268" t="str">
        <f t="shared" si="57"/>
        <v>&gt;=0</v>
      </c>
      <c r="BG386" s="268" t="s">
        <v>85</v>
      </c>
      <c r="BH386" s="268" t="s">
        <v>85</v>
      </c>
      <c r="BI386" s="268"/>
      <c r="BJ386" s="268"/>
      <c r="BK386" s="268"/>
      <c r="BL386" s="268"/>
    </row>
    <row r="387" spans="1:64" ht="13.5" hidden="1" thickBot="1">
      <c r="A387" s="124"/>
      <c r="B387" s="177"/>
      <c r="C387" s="235"/>
      <c r="D387" s="588"/>
      <c r="E387" s="588"/>
      <c r="F387" s="471"/>
      <c r="G387" s="471"/>
      <c r="H387" s="471"/>
      <c r="I387" s="471"/>
      <c r="J387" s="471"/>
      <c r="K387" s="471"/>
      <c r="L387" s="471"/>
      <c r="M387" s="471"/>
      <c r="N387" s="471"/>
      <c r="O387" s="471"/>
      <c r="P387" s="471"/>
      <c r="Q387" s="471"/>
      <c r="R387" s="471"/>
      <c r="S387" s="471"/>
      <c r="T387" s="471"/>
      <c r="U387" s="471"/>
      <c r="V387" s="471"/>
      <c r="W387" s="471"/>
      <c r="X387" s="471"/>
      <c r="Y387" s="471"/>
      <c r="Z387" s="471"/>
      <c r="AA387" s="471"/>
      <c r="AB387" s="471"/>
      <c r="AC387" s="471"/>
      <c r="AD387" s="471"/>
      <c r="AE387" s="472"/>
      <c r="AF387" s="472"/>
      <c r="AG387" s="472"/>
      <c r="AH387" s="472"/>
      <c r="AI387" s="472"/>
      <c r="AJ387" s="472"/>
      <c r="AK387" s="472"/>
      <c r="AL387" s="472"/>
      <c r="AM387" s="472"/>
      <c r="AN387" s="472"/>
      <c r="AO387" s="481"/>
      <c r="AP387" s="169"/>
      <c r="AQ387" s="84" t="s">
        <v>395</v>
      </c>
      <c r="AU387" s="459" t="str">
        <f t="shared" ca="1" si="68"/>
        <v>U</v>
      </c>
      <c r="AV387" s="459">
        <f t="shared" si="69"/>
        <v>372</v>
      </c>
      <c r="AW387" s="259" t="str">
        <f t="shared" ca="1" si="66"/>
        <v>U372</v>
      </c>
      <c r="AX387" s="259">
        <f t="shared" si="64"/>
        <v>8</v>
      </c>
      <c r="AY387" s="259" t="str">
        <f t="shared" ca="1" si="65"/>
        <v>9. Ownership - Operating Costs</v>
      </c>
      <c r="AZ387" s="268" t="s">
        <v>1270</v>
      </c>
      <c r="BA387" s="259" t="s">
        <v>1294</v>
      </c>
      <c r="BB387" s="259">
        <f>$U$8</f>
        <v>2035</v>
      </c>
      <c r="BC387" s="259" t="str">
        <f t="shared" ca="1" si="67"/>
        <v>8_U372_Property_tax_2035</v>
      </c>
      <c r="BD387" s="259" t="s">
        <v>540</v>
      </c>
      <c r="BE387" s="259"/>
      <c r="BF387" s="268" t="str">
        <f t="shared" si="57"/>
        <v>&gt;=0</v>
      </c>
      <c r="BG387" s="268" t="s">
        <v>85</v>
      </c>
      <c r="BH387" s="268" t="s">
        <v>85</v>
      </c>
      <c r="BI387" s="268"/>
      <c r="BJ387" s="268"/>
      <c r="BK387" s="268"/>
      <c r="BL387" s="268"/>
    </row>
    <row r="388" spans="1:64" ht="13.5" hidden="1" thickBot="1">
      <c r="A388" s="124"/>
      <c r="B388" s="177"/>
      <c r="C388" s="235"/>
      <c r="D388" s="588"/>
      <c r="E388" s="588"/>
      <c r="F388" s="471"/>
      <c r="G388" s="471"/>
      <c r="H388" s="471"/>
      <c r="I388" s="471"/>
      <c r="J388" s="471"/>
      <c r="K388" s="471"/>
      <c r="L388" s="471"/>
      <c r="M388" s="471"/>
      <c r="N388" s="471"/>
      <c r="O388" s="471"/>
      <c r="P388" s="471"/>
      <c r="Q388" s="471"/>
      <c r="R388" s="471"/>
      <c r="S388" s="471"/>
      <c r="T388" s="471"/>
      <c r="U388" s="471"/>
      <c r="V388" s="471"/>
      <c r="W388" s="471"/>
      <c r="X388" s="471"/>
      <c r="Y388" s="471"/>
      <c r="Z388" s="471"/>
      <c r="AA388" s="471"/>
      <c r="AB388" s="471"/>
      <c r="AC388" s="471"/>
      <c r="AD388" s="471"/>
      <c r="AE388" s="472"/>
      <c r="AF388" s="472"/>
      <c r="AG388" s="472"/>
      <c r="AH388" s="472"/>
      <c r="AI388" s="472"/>
      <c r="AJ388" s="472"/>
      <c r="AK388" s="472"/>
      <c r="AL388" s="472"/>
      <c r="AM388" s="472"/>
      <c r="AN388" s="472"/>
      <c r="AO388" s="481"/>
      <c r="AP388" s="169"/>
      <c r="AQ388" s="84" t="s">
        <v>395</v>
      </c>
      <c r="AU388" s="459" t="str">
        <f t="shared" ca="1" si="68"/>
        <v>V</v>
      </c>
      <c r="AV388" s="459">
        <f t="shared" si="69"/>
        <v>372</v>
      </c>
      <c r="AW388" s="259" t="str">
        <f t="shared" ca="1" si="66"/>
        <v>V372</v>
      </c>
      <c r="AX388" s="259">
        <f t="shared" si="64"/>
        <v>8</v>
      </c>
      <c r="AY388" s="259" t="str">
        <f t="shared" ca="1" si="65"/>
        <v>9. Ownership - Operating Costs</v>
      </c>
      <c r="AZ388" s="268" t="s">
        <v>1270</v>
      </c>
      <c r="BA388" s="259" t="s">
        <v>1294</v>
      </c>
      <c r="BB388" s="259">
        <f>$V$8</f>
        <v>2036</v>
      </c>
      <c r="BC388" s="259" t="str">
        <f t="shared" ca="1" si="67"/>
        <v>8_V372_Property_tax_2036</v>
      </c>
      <c r="BD388" s="259" t="s">
        <v>540</v>
      </c>
      <c r="BE388" s="259"/>
      <c r="BF388" s="268" t="str">
        <f t="shared" si="57"/>
        <v>&gt;=0</v>
      </c>
      <c r="BG388" s="268" t="s">
        <v>85</v>
      </c>
      <c r="BH388" s="268" t="s">
        <v>85</v>
      </c>
      <c r="BI388" s="268"/>
      <c r="BJ388" s="268"/>
      <c r="BK388" s="268"/>
      <c r="BL388" s="268"/>
    </row>
    <row r="389" spans="1:64" ht="13.5" hidden="1" thickBot="1">
      <c r="A389" s="124"/>
      <c r="B389" s="177"/>
      <c r="C389" s="235"/>
      <c r="D389" s="588"/>
      <c r="E389" s="588"/>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1"/>
      <c r="AD389" s="471"/>
      <c r="AE389" s="472"/>
      <c r="AF389" s="472"/>
      <c r="AG389" s="472"/>
      <c r="AH389" s="472"/>
      <c r="AI389" s="472"/>
      <c r="AJ389" s="472"/>
      <c r="AK389" s="472"/>
      <c r="AL389" s="472"/>
      <c r="AM389" s="472"/>
      <c r="AN389" s="472"/>
      <c r="AO389" s="481"/>
      <c r="AP389" s="169"/>
      <c r="AQ389" s="84" t="s">
        <v>395</v>
      </c>
      <c r="AU389" s="459" t="str">
        <f t="shared" ca="1" si="68"/>
        <v>W</v>
      </c>
      <c r="AV389" s="459">
        <f t="shared" si="69"/>
        <v>372</v>
      </c>
      <c r="AW389" s="259" t="str">
        <f t="shared" ca="1" si="66"/>
        <v>W372</v>
      </c>
      <c r="AX389" s="259">
        <f t="shared" si="64"/>
        <v>8</v>
      </c>
      <c r="AY389" s="259" t="str">
        <f t="shared" ca="1" si="65"/>
        <v>9. Ownership - Operating Costs</v>
      </c>
      <c r="AZ389" s="268" t="s">
        <v>1270</v>
      </c>
      <c r="BA389" s="259" t="s">
        <v>1294</v>
      </c>
      <c r="BB389" s="259">
        <f>$W$8</f>
        <v>2037</v>
      </c>
      <c r="BC389" s="259" t="str">
        <f t="shared" ca="1" si="67"/>
        <v>8_W372_Property_tax_2037</v>
      </c>
      <c r="BD389" s="259" t="s">
        <v>540</v>
      </c>
      <c r="BE389" s="259"/>
      <c r="BF389" s="268" t="str">
        <f t="shared" si="57"/>
        <v>&gt;=0</v>
      </c>
      <c r="BG389" s="268" t="s">
        <v>85</v>
      </c>
      <c r="BH389" s="268" t="s">
        <v>85</v>
      </c>
      <c r="BI389" s="268"/>
      <c r="BJ389" s="268"/>
      <c r="BK389" s="268"/>
      <c r="BL389" s="268"/>
    </row>
    <row r="390" spans="1:64" ht="13.5" hidden="1" thickBot="1">
      <c r="A390" s="124"/>
      <c r="B390" s="177"/>
      <c r="C390" s="235"/>
      <c r="D390" s="588"/>
      <c r="E390" s="588"/>
      <c r="F390" s="471"/>
      <c r="G390" s="471"/>
      <c r="H390" s="471"/>
      <c r="I390" s="471"/>
      <c r="J390" s="471"/>
      <c r="K390" s="471"/>
      <c r="L390" s="471"/>
      <c r="M390" s="471"/>
      <c r="N390" s="471"/>
      <c r="O390" s="471"/>
      <c r="P390" s="471"/>
      <c r="Q390" s="471"/>
      <c r="R390" s="471"/>
      <c r="S390" s="471"/>
      <c r="T390" s="471"/>
      <c r="U390" s="471"/>
      <c r="V390" s="471"/>
      <c r="W390" s="471"/>
      <c r="X390" s="471"/>
      <c r="Y390" s="471"/>
      <c r="Z390" s="471"/>
      <c r="AA390" s="471"/>
      <c r="AB390" s="471"/>
      <c r="AC390" s="471"/>
      <c r="AD390" s="471"/>
      <c r="AE390" s="472"/>
      <c r="AF390" s="472"/>
      <c r="AG390" s="472"/>
      <c r="AH390" s="472"/>
      <c r="AI390" s="472"/>
      <c r="AJ390" s="472"/>
      <c r="AK390" s="472"/>
      <c r="AL390" s="472"/>
      <c r="AM390" s="472"/>
      <c r="AN390" s="472"/>
      <c r="AO390" s="481"/>
      <c r="AP390" s="169"/>
      <c r="AQ390" s="84" t="s">
        <v>395</v>
      </c>
      <c r="AU390" s="459" t="str">
        <f t="shared" ca="1" si="68"/>
        <v>X</v>
      </c>
      <c r="AV390" s="459">
        <f t="shared" si="69"/>
        <v>372</v>
      </c>
      <c r="AW390" s="259" t="str">
        <f t="shared" ca="1" si="66"/>
        <v>X372</v>
      </c>
      <c r="AX390" s="259">
        <f t="shared" si="64"/>
        <v>8</v>
      </c>
      <c r="AY390" s="259" t="str">
        <f t="shared" ca="1" si="65"/>
        <v>9. Ownership - Operating Costs</v>
      </c>
      <c r="AZ390" s="268" t="s">
        <v>1270</v>
      </c>
      <c r="BA390" s="259" t="s">
        <v>1294</v>
      </c>
      <c r="BB390" s="259">
        <f>$X$8</f>
        <v>2038</v>
      </c>
      <c r="BC390" s="259" t="str">
        <f t="shared" ca="1" si="67"/>
        <v>8_X372_Property_tax_2038</v>
      </c>
      <c r="BD390" s="259" t="s">
        <v>540</v>
      </c>
      <c r="BE390" s="259"/>
      <c r="BF390" s="268" t="str">
        <f t="shared" si="57"/>
        <v>&gt;=0</v>
      </c>
      <c r="BG390" s="268" t="s">
        <v>85</v>
      </c>
      <c r="BH390" s="268" t="s">
        <v>85</v>
      </c>
      <c r="BI390" s="268"/>
      <c r="BJ390" s="268"/>
      <c r="BK390" s="268"/>
      <c r="BL390" s="268"/>
    </row>
    <row r="391" spans="1:64" ht="13.5" hidden="1" thickBot="1">
      <c r="A391" s="124"/>
      <c r="B391" s="177"/>
      <c r="C391" s="235"/>
      <c r="D391" s="588"/>
      <c r="E391" s="588"/>
      <c r="F391" s="471"/>
      <c r="G391" s="471"/>
      <c r="H391" s="471"/>
      <c r="I391" s="471"/>
      <c r="J391" s="471"/>
      <c r="K391" s="471"/>
      <c r="L391" s="471"/>
      <c r="M391" s="471"/>
      <c r="N391" s="471"/>
      <c r="O391" s="471"/>
      <c r="P391" s="471"/>
      <c r="Q391" s="471"/>
      <c r="R391" s="471"/>
      <c r="S391" s="471"/>
      <c r="T391" s="471"/>
      <c r="U391" s="471"/>
      <c r="V391" s="471"/>
      <c r="W391" s="471"/>
      <c r="X391" s="471"/>
      <c r="Y391" s="471"/>
      <c r="Z391" s="471"/>
      <c r="AA391" s="471"/>
      <c r="AB391" s="471"/>
      <c r="AC391" s="471"/>
      <c r="AD391" s="471"/>
      <c r="AE391" s="472"/>
      <c r="AF391" s="472"/>
      <c r="AG391" s="472"/>
      <c r="AH391" s="472"/>
      <c r="AI391" s="472"/>
      <c r="AJ391" s="472"/>
      <c r="AK391" s="472"/>
      <c r="AL391" s="472"/>
      <c r="AM391" s="472"/>
      <c r="AN391" s="472"/>
      <c r="AO391" s="481"/>
      <c r="AP391" s="169"/>
      <c r="AQ391" s="84" t="s">
        <v>395</v>
      </c>
      <c r="AU391" s="459" t="str">
        <f t="shared" ca="1" si="68"/>
        <v>Y</v>
      </c>
      <c r="AV391" s="459">
        <f t="shared" si="69"/>
        <v>372</v>
      </c>
      <c r="AW391" s="259" t="str">
        <f t="shared" ca="1" si="66"/>
        <v>Y372</v>
      </c>
      <c r="AX391" s="259">
        <f t="shared" si="64"/>
        <v>8</v>
      </c>
      <c r="AY391" s="259" t="str">
        <f t="shared" ca="1" si="65"/>
        <v>9. Ownership - Operating Costs</v>
      </c>
      <c r="AZ391" s="268" t="s">
        <v>1270</v>
      </c>
      <c r="BA391" s="259" t="s">
        <v>1294</v>
      </c>
      <c r="BB391" s="259">
        <f>$Y$8</f>
        <v>2039</v>
      </c>
      <c r="BC391" s="259" t="str">
        <f t="shared" ca="1" si="67"/>
        <v>8_Y372_Property_tax_2039</v>
      </c>
      <c r="BD391" s="259" t="s">
        <v>540</v>
      </c>
      <c r="BE391" s="259"/>
      <c r="BF391" s="268" t="str">
        <f t="shared" si="57"/>
        <v>&gt;=0</v>
      </c>
      <c r="BG391" s="268" t="s">
        <v>85</v>
      </c>
      <c r="BH391" s="268" t="s">
        <v>85</v>
      </c>
      <c r="BI391" s="268"/>
      <c r="BJ391" s="268"/>
      <c r="BK391" s="268"/>
      <c r="BL391" s="268"/>
    </row>
    <row r="392" spans="1:64" ht="13.5" hidden="1" thickBot="1">
      <c r="A392" s="124"/>
      <c r="B392" s="177"/>
      <c r="C392" s="235"/>
      <c r="D392" s="588"/>
      <c r="E392" s="588"/>
      <c r="F392" s="471"/>
      <c r="G392" s="471"/>
      <c r="H392" s="471"/>
      <c r="I392" s="471"/>
      <c r="J392" s="471"/>
      <c r="K392" s="471"/>
      <c r="L392" s="471"/>
      <c r="M392" s="471"/>
      <c r="N392" s="471"/>
      <c r="O392" s="471"/>
      <c r="P392" s="471"/>
      <c r="Q392" s="471"/>
      <c r="R392" s="471"/>
      <c r="S392" s="471"/>
      <c r="T392" s="471"/>
      <c r="U392" s="471"/>
      <c r="V392" s="471"/>
      <c r="W392" s="471"/>
      <c r="X392" s="471"/>
      <c r="Y392" s="471"/>
      <c r="Z392" s="471"/>
      <c r="AA392" s="471"/>
      <c r="AB392" s="471"/>
      <c r="AC392" s="471"/>
      <c r="AD392" s="471"/>
      <c r="AE392" s="472"/>
      <c r="AF392" s="472"/>
      <c r="AG392" s="472"/>
      <c r="AH392" s="472"/>
      <c r="AI392" s="472"/>
      <c r="AJ392" s="472"/>
      <c r="AK392" s="472"/>
      <c r="AL392" s="472"/>
      <c r="AM392" s="472"/>
      <c r="AN392" s="472"/>
      <c r="AO392" s="481"/>
      <c r="AP392" s="169"/>
      <c r="AQ392" s="84" t="s">
        <v>395</v>
      </c>
      <c r="AU392" s="459" t="str">
        <f t="shared" ca="1" si="68"/>
        <v>Z</v>
      </c>
      <c r="AV392" s="459">
        <f t="shared" si="69"/>
        <v>372</v>
      </c>
      <c r="AW392" s="259" t="str">
        <f t="shared" ca="1" si="66"/>
        <v>Z372</v>
      </c>
      <c r="AX392" s="259">
        <f t="shared" si="64"/>
        <v>8</v>
      </c>
      <c r="AY392" s="259" t="str">
        <f t="shared" ca="1" si="65"/>
        <v>9. Ownership - Operating Costs</v>
      </c>
      <c r="AZ392" s="268" t="s">
        <v>1270</v>
      </c>
      <c r="BA392" s="259" t="s">
        <v>1294</v>
      </c>
      <c r="BB392" s="259">
        <f>$Z$8</f>
        <v>2040</v>
      </c>
      <c r="BC392" s="259" t="str">
        <f t="shared" ca="1" si="67"/>
        <v>8_Z372_Property_tax_2040</v>
      </c>
      <c r="BD392" s="259" t="s">
        <v>540</v>
      </c>
      <c r="BE392" s="259"/>
      <c r="BF392" s="268" t="str">
        <f t="shared" ref="BF392:BF455" si="70">"&gt;=0"</f>
        <v>&gt;=0</v>
      </c>
      <c r="BG392" s="268" t="s">
        <v>85</v>
      </c>
      <c r="BH392" s="268" t="s">
        <v>85</v>
      </c>
      <c r="BI392" s="268"/>
      <c r="BJ392" s="268"/>
      <c r="BK392" s="268"/>
      <c r="BL392" s="268"/>
    </row>
    <row r="393" spans="1:64" ht="13.5" hidden="1" thickBot="1">
      <c r="A393" s="124"/>
      <c r="B393" s="177"/>
      <c r="C393" s="235"/>
      <c r="D393" s="588"/>
      <c r="E393" s="588"/>
      <c r="F393" s="471"/>
      <c r="G393" s="471"/>
      <c r="H393" s="471"/>
      <c r="I393" s="471"/>
      <c r="J393" s="471"/>
      <c r="K393" s="471"/>
      <c r="L393" s="471"/>
      <c r="M393" s="471"/>
      <c r="N393" s="471"/>
      <c r="O393" s="471"/>
      <c r="P393" s="471"/>
      <c r="Q393" s="471"/>
      <c r="R393" s="471"/>
      <c r="S393" s="471"/>
      <c r="T393" s="471"/>
      <c r="U393" s="471"/>
      <c r="V393" s="471"/>
      <c r="W393" s="471"/>
      <c r="X393" s="471"/>
      <c r="Y393" s="471"/>
      <c r="Z393" s="471"/>
      <c r="AA393" s="471"/>
      <c r="AB393" s="471"/>
      <c r="AC393" s="471"/>
      <c r="AD393" s="471"/>
      <c r="AE393" s="472"/>
      <c r="AF393" s="472"/>
      <c r="AG393" s="472"/>
      <c r="AH393" s="472"/>
      <c r="AI393" s="472"/>
      <c r="AJ393" s="472"/>
      <c r="AK393" s="472"/>
      <c r="AL393" s="472"/>
      <c r="AM393" s="472"/>
      <c r="AN393" s="472"/>
      <c r="AO393" s="481"/>
      <c r="AP393" s="169"/>
      <c r="AQ393" s="84" t="s">
        <v>395</v>
      </c>
      <c r="AU393" s="459" t="str">
        <f t="shared" ca="1" si="68"/>
        <v>AA</v>
      </c>
      <c r="AV393" s="459">
        <f t="shared" si="69"/>
        <v>372</v>
      </c>
      <c r="AW393" s="259" t="str">
        <f t="shared" ca="1" si="66"/>
        <v>AA372</v>
      </c>
      <c r="AX393" s="259">
        <f t="shared" si="64"/>
        <v>8</v>
      </c>
      <c r="AY393" s="259" t="str">
        <f t="shared" ca="1" si="65"/>
        <v>9. Ownership - Operating Costs</v>
      </c>
      <c r="AZ393" s="268" t="s">
        <v>1270</v>
      </c>
      <c r="BA393" s="259" t="s">
        <v>1294</v>
      </c>
      <c r="BB393" s="259">
        <f>$AA$8</f>
        <v>2041</v>
      </c>
      <c r="BC393" s="259" t="str">
        <f t="shared" ca="1" si="67"/>
        <v>8_AA372_Property_tax_2041</v>
      </c>
      <c r="BD393" s="259" t="s">
        <v>540</v>
      </c>
      <c r="BE393" s="259"/>
      <c r="BF393" s="268" t="str">
        <f t="shared" si="70"/>
        <v>&gt;=0</v>
      </c>
      <c r="BG393" s="268" t="s">
        <v>85</v>
      </c>
      <c r="BH393" s="268" t="s">
        <v>85</v>
      </c>
      <c r="BI393" s="268"/>
      <c r="BJ393" s="268"/>
      <c r="BK393" s="268"/>
      <c r="BL393" s="268"/>
    </row>
    <row r="394" spans="1:64" ht="13.5" hidden="1" thickBot="1">
      <c r="A394" s="124"/>
      <c r="B394" s="177"/>
      <c r="C394" s="235"/>
      <c r="D394" s="588"/>
      <c r="E394" s="588"/>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2"/>
      <c r="AF394" s="472"/>
      <c r="AG394" s="472"/>
      <c r="AH394" s="472"/>
      <c r="AI394" s="472"/>
      <c r="AJ394" s="472"/>
      <c r="AK394" s="472"/>
      <c r="AL394" s="472"/>
      <c r="AM394" s="472"/>
      <c r="AN394" s="472"/>
      <c r="AO394" s="481"/>
      <c r="AP394" s="169"/>
      <c r="AQ394" s="84" t="s">
        <v>395</v>
      </c>
      <c r="AU394" s="459" t="str">
        <f t="shared" ca="1" si="68"/>
        <v>AB</v>
      </c>
      <c r="AV394" s="459">
        <f t="shared" si="69"/>
        <v>372</v>
      </c>
      <c r="AW394" s="259" t="str">
        <f t="shared" ca="1" si="66"/>
        <v>AB372</v>
      </c>
      <c r="AX394" s="259">
        <f t="shared" si="64"/>
        <v>8</v>
      </c>
      <c r="AY394" s="259" t="str">
        <f t="shared" ca="1" si="65"/>
        <v>9. Ownership - Operating Costs</v>
      </c>
      <c r="AZ394" s="268" t="s">
        <v>1270</v>
      </c>
      <c r="BA394" s="259" t="s">
        <v>1294</v>
      </c>
      <c r="BB394" s="259">
        <f>$AB$8</f>
        <v>2042</v>
      </c>
      <c r="BC394" s="259" t="str">
        <f t="shared" ca="1" si="67"/>
        <v>8_AB372_Property_tax_2042</v>
      </c>
      <c r="BD394" s="259" t="s">
        <v>540</v>
      </c>
      <c r="BE394" s="259"/>
      <c r="BF394" s="268" t="str">
        <f t="shared" si="70"/>
        <v>&gt;=0</v>
      </c>
      <c r="BG394" s="268" t="s">
        <v>85</v>
      </c>
      <c r="BH394" s="268" t="s">
        <v>85</v>
      </c>
      <c r="BI394" s="268"/>
      <c r="BJ394" s="268"/>
      <c r="BK394" s="268"/>
      <c r="BL394" s="268"/>
    </row>
    <row r="395" spans="1:64" ht="13.5" hidden="1" thickBot="1">
      <c r="A395" s="124"/>
      <c r="B395" s="177"/>
      <c r="C395" s="235"/>
      <c r="D395" s="588"/>
      <c r="E395" s="588"/>
      <c r="F395" s="471"/>
      <c r="G395" s="471"/>
      <c r="H395" s="471"/>
      <c r="I395" s="471"/>
      <c r="J395" s="471"/>
      <c r="K395" s="471"/>
      <c r="L395" s="471"/>
      <c r="M395" s="471"/>
      <c r="N395" s="471"/>
      <c r="O395" s="471"/>
      <c r="P395" s="471"/>
      <c r="Q395" s="471"/>
      <c r="R395" s="471"/>
      <c r="S395" s="471"/>
      <c r="T395" s="471"/>
      <c r="U395" s="471"/>
      <c r="V395" s="471"/>
      <c r="W395" s="471"/>
      <c r="X395" s="471"/>
      <c r="Y395" s="471"/>
      <c r="Z395" s="471"/>
      <c r="AA395" s="471"/>
      <c r="AB395" s="471"/>
      <c r="AC395" s="471"/>
      <c r="AD395" s="471"/>
      <c r="AE395" s="472"/>
      <c r="AF395" s="472"/>
      <c r="AG395" s="472"/>
      <c r="AH395" s="472"/>
      <c r="AI395" s="472"/>
      <c r="AJ395" s="472"/>
      <c r="AK395" s="472"/>
      <c r="AL395" s="472"/>
      <c r="AM395" s="472"/>
      <c r="AN395" s="472"/>
      <c r="AO395" s="481"/>
      <c r="AP395" s="169"/>
      <c r="AQ395" s="84" t="s">
        <v>395</v>
      </c>
      <c r="AU395" s="459" t="str">
        <f t="shared" ca="1" si="68"/>
        <v>AC</v>
      </c>
      <c r="AV395" s="459">
        <f t="shared" si="69"/>
        <v>372</v>
      </c>
      <c r="AW395" s="259" t="str">
        <f t="shared" ca="1" si="66"/>
        <v>AC372</v>
      </c>
      <c r="AX395" s="259">
        <f t="shared" si="64"/>
        <v>8</v>
      </c>
      <c r="AY395" s="259" t="str">
        <f t="shared" ca="1" si="65"/>
        <v>9. Ownership - Operating Costs</v>
      </c>
      <c r="AZ395" s="268" t="s">
        <v>1270</v>
      </c>
      <c r="BA395" s="259" t="s">
        <v>1294</v>
      </c>
      <c r="BB395" s="259">
        <f>$AC$8</f>
        <v>2043</v>
      </c>
      <c r="BC395" s="259" t="str">
        <f t="shared" ca="1" si="67"/>
        <v>8_AC372_Property_tax_2043</v>
      </c>
      <c r="BD395" s="259" t="s">
        <v>540</v>
      </c>
      <c r="BE395" s="259"/>
      <c r="BF395" s="268" t="str">
        <f t="shared" si="70"/>
        <v>&gt;=0</v>
      </c>
      <c r="BG395" s="268" t="s">
        <v>85</v>
      </c>
      <c r="BH395" s="268" t="s">
        <v>85</v>
      </c>
      <c r="BI395" s="268"/>
      <c r="BJ395" s="268"/>
      <c r="BK395" s="268"/>
      <c r="BL395" s="268"/>
    </row>
    <row r="396" spans="1:64" ht="13.5" hidden="1" thickBot="1">
      <c r="A396" s="124"/>
      <c r="B396" s="177"/>
      <c r="C396" s="235"/>
      <c r="D396" s="588"/>
      <c r="E396" s="588"/>
      <c r="F396" s="471"/>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E396" s="472"/>
      <c r="AF396" s="472"/>
      <c r="AG396" s="472"/>
      <c r="AH396" s="472"/>
      <c r="AI396" s="472"/>
      <c r="AJ396" s="472"/>
      <c r="AK396" s="472"/>
      <c r="AL396" s="472"/>
      <c r="AM396" s="472"/>
      <c r="AN396" s="472"/>
      <c r="AO396" s="481"/>
      <c r="AP396" s="169"/>
      <c r="AQ396" s="84" t="s">
        <v>395</v>
      </c>
      <c r="AU396" s="459" t="str">
        <f t="shared" ca="1" si="68"/>
        <v>AD</v>
      </c>
      <c r="AV396" s="459">
        <f t="shared" si="69"/>
        <v>372</v>
      </c>
      <c r="AW396" s="259" t="str">
        <f t="shared" ca="1" si="66"/>
        <v>AD372</v>
      </c>
      <c r="AX396" s="259">
        <f t="shared" si="64"/>
        <v>8</v>
      </c>
      <c r="AY396" s="259" t="str">
        <f t="shared" ca="1" si="65"/>
        <v>9. Ownership - Operating Costs</v>
      </c>
      <c r="AZ396" s="268" t="s">
        <v>1270</v>
      </c>
      <c r="BA396" s="259" t="s">
        <v>1294</v>
      </c>
      <c r="BB396" s="259">
        <f>$AD$8</f>
        <v>2044</v>
      </c>
      <c r="BC396" s="259" t="str">
        <f t="shared" ca="1" si="67"/>
        <v>8_AD372_Property_tax_2044</v>
      </c>
      <c r="BD396" s="259" t="s">
        <v>540</v>
      </c>
      <c r="BE396" s="259"/>
      <c r="BF396" s="268" t="str">
        <f t="shared" si="70"/>
        <v>&gt;=0</v>
      </c>
      <c r="BG396" s="268" t="s">
        <v>85</v>
      </c>
      <c r="BH396" s="268" t="s">
        <v>85</v>
      </c>
      <c r="BI396" s="268"/>
      <c r="BJ396" s="268"/>
      <c r="BK396" s="268"/>
      <c r="BL396" s="268"/>
    </row>
    <row r="397" spans="1:64" ht="13.5" hidden="1" thickBot="1">
      <c r="A397" s="124"/>
      <c r="B397" s="177"/>
      <c r="C397" s="235"/>
      <c r="D397" s="588"/>
      <c r="E397" s="588"/>
      <c r="F397" s="471"/>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E397" s="472"/>
      <c r="AF397" s="472"/>
      <c r="AG397" s="472"/>
      <c r="AH397" s="472"/>
      <c r="AI397" s="472"/>
      <c r="AJ397" s="472"/>
      <c r="AK397" s="472"/>
      <c r="AL397" s="472"/>
      <c r="AM397" s="472"/>
      <c r="AN397" s="472"/>
      <c r="AO397" s="481"/>
      <c r="AP397" s="169"/>
      <c r="AQ397" s="84" t="s">
        <v>395</v>
      </c>
      <c r="AU397" s="459" t="str">
        <f t="shared" ca="1" si="68"/>
        <v>AE</v>
      </c>
      <c r="AV397" s="459">
        <f t="shared" si="69"/>
        <v>372</v>
      </c>
      <c r="AW397" s="259" t="str">
        <f t="shared" ca="1" si="66"/>
        <v>AE372</v>
      </c>
      <c r="AX397" s="259">
        <f t="shared" si="64"/>
        <v>8</v>
      </c>
      <c r="AY397" s="259" t="str">
        <f t="shared" ca="1" si="65"/>
        <v>9. Ownership - Operating Costs</v>
      </c>
      <c r="AZ397" s="268" t="s">
        <v>1270</v>
      </c>
      <c r="BA397" s="259" t="s">
        <v>1294</v>
      </c>
      <c r="BB397" s="259">
        <f>$AE$8</f>
        <v>2045</v>
      </c>
      <c r="BC397" s="259" t="str">
        <f t="shared" ca="1" si="67"/>
        <v>8_AE372_Property_tax_2045</v>
      </c>
      <c r="BD397" s="259" t="s">
        <v>540</v>
      </c>
      <c r="BE397" s="259"/>
      <c r="BF397" s="268" t="str">
        <f t="shared" si="70"/>
        <v>&gt;=0</v>
      </c>
      <c r="BG397" s="268" t="s">
        <v>85</v>
      </c>
      <c r="BH397" s="268" t="s">
        <v>85</v>
      </c>
      <c r="BI397" s="268"/>
      <c r="BJ397" s="268"/>
      <c r="BK397" s="268"/>
      <c r="BL397" s="268"/>
    </row>
    <row r="398" spans="1:64" ht="13.5" hidden="1" thickBot="1">
      <c r="A398" s="124"/>
      <c r="B398" s="177"/>
      <c r="C398" s="235"/>
      <c r="D398" s="588"/>
      <c r="E398" s="588"/>
      <c r="F398" s="471"/>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E398" s="472"/>
      <c r="AF398" s="472"/>
      <c r="AG398" s="472"/>
      <c r="AH398" s="472"/>
      <c r="AI398" s="472"/>
      <c r="AJ398" s="472"/>
      <c r="AK398" s="472"/>
      <c r="AL398" s="472"/>
      <c r="AM398" s="472"/>
      <c r="AN398" s="472"/>
      <c r="AO398" s="481"/>
      <c r="AP398" s="169"/>
      <c r="AQ398" s="84" t="s">
        <v>395</v>
      </c>
      <c r="AU398" s="459" t="str">
        <f t="shared" ca="1" si="68"/>
        <v>AF</v>
      </c>
      <c r="AV398" s="459">
        <f t="shared" si="69"/>
        <v>372</v>
      </c>
      <c r="AW398" s="259" t="str">
        <f t="shared" ca="1" si="66"/>
        <v>AF372</v>
      </c>
      <c r="AX398" s="259">
        <f t="shared" si="64"/>
        <v>8</v>
      </c>
      <c r="AY398" s="259" t="str">
        <f t="shared" ca="1" si="65"/>
        <v>9. Ownership - Operating Costs</v>
      </c>
      <c r="AZ398" s="268" t="s">
        <v>1270</v>
      </c>
      <c r="BA398" s="259" t="s">
        <v>1294</v>
      </c>
      <c r="BB398" s="259">
        <f>$AF$8</f>
        <v>2046</v>
      </c>
      <c r="BC398" s="259" t="str">
        <f t="shared" ca="1" si="67"/>
        <v>8_AF372_Property_tax_2046</v>
      </c>
      <c r="BD398" s="259" t="s">
        <v>540</v>
      </c>
      <c r="BE398" s="259"/>
      <c r="BF398" s="268" t="str">
        <f t="shared" si="70"/>
        <v>&gt;=0</v>
      </c>
      <c r="BG398" s="268" t="s">
        <v>85</v>
      </c>
      <c r="BH398" s="268" t="s">
        <v>85</v>
      </c>
      <c r="BI398" s="268"/>
      <c r="BJ398" s="268"/>
      <c r="BK398" s="268"/>
      <c r="BL398" s="268"/>
    </row>
    <row r="399" spans="1:64" ht="13.5" hidden="1" thickBot="1">
      <c r="A399" s="124"/>
      <c r="B399" s="177"/>
      <c r="C399" s="235"/>
      <c r="D399" s="588"/>
      <c r="E399" s="588"/>
      <c r="F399" s="471"/>
      <c r="G399" s="471"/>
      <c r="H399" s="471"/>
      <c r="I399" s="471"/>
      <c r="J399" s="471"/>
      <c r="K399" s="471"/>
      <c r="L399" s="471"/>
      <c r="M399" s="471"/>
      <c r="N399" s="471"/>
      <c r="O399" s="471"/>
      <c r="P399" s="471"/>
      <c r="Q399" s="471"/>
      <c r="R399" s="471"/>
      <c r="S399" s="471"/>
      <c r="T399" s="471"/>
      <c r="U399" s="471"/>
      <c r="V399" s="471"/>
      <c r="W399" s="471"/>
      <c r="X399" s="471"/>
      <c r="Y399" s="471"/>
      <c r="Z399" s="471"/>
      <c r="AA399" s="471"/>
      <c r="AB399" s="471"/>
      <c r="AC399" s="471"/>
      <c r="AD399" s="471"/>
      <c r="AE399" s="472"/>
      <c r="AF399" s="472"/>
      <c r="AG399" s="472"/>
      <c r="AH399" s="472"/>
      <c r="AI399" s="472"/>
      <c r="AJ399" s="472"/>
      <c r="AK399" s="472"/>
      <c r="AL399" s="472"/>
      <c r="AM399" s="472"/>
      <c r="AN399" s="472"/>
      <c r="AO399" s="481"/>
      <c r="AP399" s="169"/>
      <c r="AQ399" s="84" t="s">
        <v>395</v>
      </c>
      <c r="AU399" s="459" t="str">
        <f t="shared" ca="1" si="68"/>
        <v>AG</v>
      </c>
      <c r="AV399" s="459">
        <f t="shared" si="69"/>
        <v>372</v>
      </c>
      <c r="AW399" s="259" t="str">
        <f t="shared" ca="1" si="66"/>
        <v>AG372</v>
      </c>
      <c r="AX399" s="259">
        <f t="shared" si="64"/>
        <v>8</v>
      </c>
      <c r="AY399" s="259" t="str">
        <f t="shared" ca="1" si="65"/>
        <v>9. Ownership - Operating Costs</v>
      </c>
      <c r="AZ399" s="268" t="s">
        <v>1270</v>
      </c>
      <c r="BA399" s="259" t="s">
        <v>1294</v>
      </c>
      <c r="BB399" s="259">
        <f>$AG$8</f>
        <v>2047</v>
      </c>
      <c r="BC399" s="259" t="str">
        <f t="shared" ca="1" si="67"/>
        <v>8_AG372_Property_tax_2047</v>
      </c>
      <c r="BD399" s="259" t="s">
        <v>540</v>
      </c>
      <c r="BE399" s="259"/>
      <c r="BF399" s="268" t="str">
        <f t="shared" si="70"/>
        <v>&gt;=0</v>
      </c>
      <c r="BG399" s="268" t="s">
        <v>85</v>
      </c>
      <c r="BH399" s="268" t="s">
        <v>85</v>
      </c>
      <c r="BI399" s="268"/>
      <c r="BJ399" s="268"/>
      <c r="BK399" s="268"/>
      <c r="BL399" s="268"/>
    </row>
    <row r="400" spans="1:64" ht="13.5" hidden="1" thickBot="1">
      <c r="A400" s="124"/>
      <c r="B400" s="177"/>
      <c r="C400" s="235"/>
      <c r="D400" s="588"/>
      <c r="E400" s="588"/>
      <c r="F400" s="471"/>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72"/>
      <c r="AF400" s="472"/>
      <c r="AG400" s="472"/>
      <c r="AH400" s="472"/>
      <c r="AI400" s="472"/>
      <c r="AJ400" s="472"/>
      <c r="AK400" s="472"/>
      <c r="AL400" s="472"/>
      <c r="AM400" s="472"/>
      <c r="AN400" s="472"/>
      <c r="AO400" s="481"/>
      <c r="AP400" s="169"/>
      <c r="AQ400" s="84" t="s">
        <v>395</v>
      </c>
      <c r="AU400" s="459" t="str">
        <f t="shared" ca="1" si="68"/>
        <v>AH</v>
      </c>
      <c r="AV400" s="459">
        <f t="shared" si="69"/>
        <v>372</v>
      </c>
      <c r="AW400" s="259" t="str">
        <f t="shared" ca="1" si="66"/>
        <v>AH372</v>
      </c>
      <c r="AX400" s="259">
        <f t="shared" si="64"/>
        <v>8</v>
      </c>
      <c r="AY400" s="259" t="str">
        <f t="shared" ca="1" si="65"/>
        <v>9. Ownership - Operating Costs</v>
      </c>
      <c r="AZ400" s="268" t="s">
        <v>1270</v>
      </c>
      <c r="BA400" s="259" t="s">
        <v>1294</v>
      </c>
      <c r="BB400" s="259">
        <f>$AH$8</f>
        <v>2048</v>
      </c>
      <c r="BC400" s="259" t="str">
        <f t="shared" ca="1" si="67"/>
        <v>8_AH372_Property_tax_2048</v>
      </c>
      <c r="BD400" s="259" t="s">
        <v>540</v>
      </c>
      <c r="BE400" s="259"/>
      <c r="BF400" s="268" t="str">
        <f t="shared" si="70"/>
        <v>&gt;=0</v>
      </c>
      <c r="BG400" s="268" t="s">
        <v>85</v>
      </c>
      <c r="BH400" s="268" t="s">
        <v>85</v>
      </c>
      <c r="BI400" s="268"/>
      <c r="BJ400" s="268"/>
      <c r="BK400" s="268"/>
      <c r="BL400" s="268"/>
    </row>
    <row r="401" spans="1:64" ht="13.5" hidden="1" thickBot="1">
      <c r="A401" s="124"/>
      <c r="B401" s="177"/>
      <c r="C401" s="235"/>
      <c r="D401" s="588"/>
      <c r="E401" s="588"/>
      <c r="F401" s="471"/>
      <c r="G401" s="471"/>
      <c r="H401" s="471"/>
      <c r="I401" s="471"/>
      <c r="J401" s="471"/>
      <c r="K401" s="471"/>
      <c r="L401" s="471"/>
      <c r="M401" s="471"/>
      <c r="N401" s="471"/>
      <c r="O401" s="471"/>
      <c r="P401" s="471"/>
      <c r="Q401" s="471"/>
      <c r="R401" s="471"/>
      <c r="S401" s="471"/>
      <c r="T401" s="471"/>
      <c r="U401" s="471"/>
      <c r="V401" s="471"/>
      <c r="W401" s="471"/>
      <c r="X401" s="471"/>
      <c r="Y401" s="471"/>
      <c r="Z401" s="471"/>
      <c r="AA401" s="471"/>
      <c r="AB401" s="471"/>
      <c r="AC401" s="471"/>
      <c r="AD401" s="471"/>
      <c r="AE401" s="472"/>
      <c r="AF401" s="472"/>
      <c r="AG401" s="472"/>
      <c r="AH401" s="472"/>
      <c r="AI401" s="472"/>
      <c r="AJ401" s="472"/>
      <c r="AK401" s="472"/>
      <c r="AL401" s="472"/>
      <c r="AM401" s="472"/>
      <c r="AN401" s="472"/>
      <c r="AO401" s="481"/>
      <c r="AP401" s="169"/>
      <c r="AQ401" s="84" t="s">
        <v>395</v>
      </c>
      <c r="AU401" s="459" t="str">
        <f t="shared" ca="1" si="68"/>
        <v>AI</v>
      </c>
      <c r="AV401" s="459">
        <f t="shared" si="69"/>
        <v>372</v>
      </c>
      <c r="AW401" s="259" t="str">
        <f t="shared" ca="1" si="66"/>
        <v>AI372</v>
      </c>
      <c r="AX401" s="259">
        <f t="shared" si="64"/>
        <v>8</v>
      </c>
      <c r="AY401" s="259" t="str">
        <f t="shared" ca="1" si="65"/>
        <v>9. Ownership - Operating Costs</v>
      </c>
      <c r="AZ401" s="268" t="s">
        <v>1270</v>
      </c>
      <c r="BA401" s="259" t="s">
        <v>1294</v>
      </c>
      <c r="BB401" s="259">
        <f>$AI$8</f>
        <v>2049</v>
      </c>
      <c r="BC401" s="259" t="str">
        <f t="shared" ca="1" si="67"/>
        <v>8_AI372_Property_tax_2049</v>
      </c>
      <c r="BD401" s="259" t="s">
        <v>540</v>
      </c>
      <c r="BE401" s="259"/>
      <c r="BF401" s="268" t="str">
        <f t="shared" si="70"/>
        <v>&gt;=0</v>
      </c>
      <c r="BG401" s="268" t="s">
        <v>85</v>
      </c>
      <c r="BH401" s="268" t="s">
        <v>85</v>
      </c>
      <c r="BI401" s="268"/>
      <c r="BJ401" s="268"/>
      <c r="BK401" s="268"/>
      <c r="BL401" s="268"/>
    </row>
    <row r="402" spans="1:64" ht="13.5" hidden="1" thickBot="1">
      <c r="A402" s="124"/>
      <c r="B402" s="177"/>
      <c r="C402" s="235"/>
      <c r="D402" s="588"/>
      <c r="E402" s="588"/>
      <c r="F402" s="471"/>
      <c r="G402" s="471"/>
      <c r="H402" s="471"/>
      <c r="I402" s="471"/>
      <c r="J402" s="471"/>
      <c r="K402" s="471"/>
      <c r="L402" s="471"/>
      <c r="M402" s="471"/>
      <c r="N402" s="471"/>
      <c r="O402" s="471"/>
      <c r="P402" s="471"/>
      <c r="Q402" s="471"/>
      <c r="R402" s="471"/>
      <c r="S402" s="471"/>
      <c r="T402" s="471"/>
      <c r="U402" s="471"/>
      <c r="V402" s="471"/>
      <c r="W402" s="471"/>
      <c r="X402" s="471"/>
      <c r="Y402" s="471"/>
      <c r="Z402" s="471"/>
      <c r="AA402" s="471"/>
      <c r="AB402" s="471"/>
      <c r="AC402" s="471"/>
      <c r="AD402" s="471"/>
      <c r="AE402" s="472"/>
      <c r="AF402" s="472"/>
      <c r="AG402" s="472"/>
      <c r="AH402" s="472"/>
      <c r="AI402" s="472"/>
      <c r="AJ402" s="472"/>
      <c r="AK402" s="472"/>
      <c r="AL402" s="472"/>
      <c r="AM402" s="472"/>
      <c r="AN402" s="472"/>
      <c r="AO402" s="481"/>
      <c r="AP402" s="169"/>
      <c r="AQ402" s="84" t="s">
        <v>395</v>
      </c>
      <c r="AU402" s="459" t="str">
        <f t="shared" ca="1" si="68"/>
        <v>AJ</v>
      </c>
      <c r="AV402" s="459">
        <f t="shared" si="69"/>
        <v>372</v>
      </c>
      <c r="AW402" s="259" t="str">
        <f t="shared" ca="1" si="66"/>
        <v>AJ372</v>
      </c>
      <c r="AX402" s="259">
        <f t="shared" si="64"/>
        <v>8</v>
      </c>
      <c r="AY402" s="259" t="str">
        <f t="shared" ca="1" si="65"/>
        <v>9. Ownership - Operating Costs</v>
      </c>
      <c r="AZ402" s="268" t="s">
        <v>1270</v>
      </c>
      <c r="BA402" s="259" t="s">
        <v>1294</v>
      </c>
      <c r="BB402" s="259">
        <f>$AJ$8</f>
        <v>2050</v>
      </c>
      <c r="BC402" s="259" t="str">
        <f t="shared" ca="1" si="67"/>
        <v>8_AJ372_Property_tax_2050</v>
      </c>
      <c r="BD402" s="259" t="s">
        <v>540</v>
      </c>
      <c r="BE402" s="259"/>
      <c r="BF402" s="268" t="str">
        <f t="shared" si="70"/>
        <v>&gt;=0</v>
      </c>
      <c r="BG402" s="268" t="s">
        <v>85</v>
      </c>
      <c r="BH402" s="268" t="s">
        <v>85</v>
      </c>
      <c r="BI402" s="268"/>
      <c r="BJ402" s="268"/>
      <c r="BK402" s="268"/>
      <c r="BL402" s="268"/>
    </row>
    <row r="403" spans="1:64" ht="13.5" hidden="1" thickBot="1">
      <c r="A403" s="124"/>
      <c r="B403" s="177"/>
      <c r="C403" s="235"/>
      <c r="D403" s="588"/>
      <c r="E403" s="588"/>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471"/>
      <c r="AE403" s="472"/>
      <c r="AF403" s="472"/>
      <c r="AG403" s="472"/>
      <c r="AH403" s="472"/>
      <c r="AI403" s="472"/>
      <c r="AJ403" s="472"/>
      <c r="AK403" s="472"/>
      <c r="AL403" s="472"/>
      <c r="AM403" s="472"/>
      <c r="AN403" s="472"/>
      <c r="AO403" s="481"/>
      <c r="AP403" s="169"/>
      <c r="AQ403" s="84" t="s">
        <v>395</v>
      </c>
      <c r="AU403" s="459" t="str">
        <f t="shared" ca="1" si="68"/>
        <v>AK</v>
      </c>
      <c r="AV403" s="459">
        <f t="shared" si="69"/>
        <v>372</v>
      </c>
      <c r="AW403" s="259" t="str">
        <f t="shared" ca="1" si="66"/>
        <v>AK372</v>
      </c>
      <c r="AX403" s="259">
        <f t="shared" si="64"/>
        <v>8</v>
      </c>
      <c r="AY403" s="259" t="str">
        <f t="shared" ca="1" si="65"/>
        <v>9. Ownership - Operating Costs</v>
      </c>
      <c r="AZ403" s="268" t="s">
        <v>1270</v>
      </c>
      <c r="BA403" s="259" t="s">
        <v>1294</v>
      </c>
      <c r="BB403" s="259">
        <f>$AK$8</f>
        <v>2051</v>
      </c>
      <c r="BC403" s="259" t="str">
        <f t="shared" ca="1" si="67"/>
        <v>8_AK372_Property_tax_2051</v>
      </c>
      <c r="BD403" s="259" t="s">
        <v>540</v>
      </c>
      <c r="BE403" s="259"/>
      <c r="BF403" s="268" t="str">
        <f t="shared" si="70"/>
        <v>&gt;=0</v>
      </c>
      <c r="BG403" s="268" t="s">
        <v>85</v>
      </c>
      <c r="BH403" s="268" t="s">
        <v>85</v>
      </c>
      <c r="BI403" s="268"/>
      <c r="BJ403" s="268"/>
      <c r="BK403" s="268"/>
      <c r="BL403" s="268"/>
    </row>
    <row r="404" spans="1:64" ht="13.5" hidden="1" thickBot="1">
      <c r="A404" s="124"/>
      <c r="B404" s="177"/>
      <c r="C404" s="235"/>
      <c r="D404" s="588"/>
      <c r="E404" s="588"/>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2"/>
      <c r="AF404" s="472"/>
      <c r="AG404" s="472"/>
      <c r="AH404" s="472"/>
      <c r="AI404" s="472"/>
      <c r="AJ404" s="472"/>
      <c r="AK404" s="472"/>
      <c r="AL404" s="472"/>
      <c r="AM404" s="472"/>
      <c r="AN404" s="472"/>
      <c r="AO404" s="481"/>
      <c r="AP404" s="169"/>
      <c r="AQ404" s="84" t="s">
        <v>395</v>
      </c>
      <c r="AU404" s="459" t="str">
        <f t="shared" ca="1" si="68"/>
        <v>AL</v>
      </c>
      <c r="AV404" s="459">
        <f t="shared" si="69"/>
        <v>372</v>
      </c>
      <c r="AW404" s="259" t="str">
        <f t="shared" ca="1" si="66"/>
        <v>AL372</v>
      </c>
      <c r="AX404" s="259">
        <f t="shared" si="64"/>
        <v>8</v>
      </c>
      <c r="AY404" s="259" t="str">
        <f t="shared" ca="1" si="65"/>
        <v>9. Ownership - Operating Costs</v>
      </c>
      <c r="AZ404" s="268" t="s">
        <v>1270</v>
      </c>
      <c r="BA404" s="259" t="s">
        <v>1294</v>
      </c>
      <c r="BB404" s="259">
        <f>$AL$8</f>
        <v>2052</v>
      </c>
      <c r="BC404" s="259" t="str">
        <f t="shared" ca="1" si="67"/>
        <v>8_AL372_Property_tax_2052</v>
      </c>
      <c r="BD404" s="259" t="s">
        <v>540</v>
      </c>
      <c r="BE404" s="259"/>
      <c r="BF404" s="268" t="str">
        <f t="shared" si="70"/>
        <v>&gt;=0</v>
      </c>
      <c r="BG404" s="268" t="s">
        <v>85</v>
      </c>
      <c r="BH404" s="268" t="s">
        <v>85</v>
      </c>
      <c r="BI404" s="268"/>
      <c r="BJ404" s="268"/>
      <c r="BK404" s="268"/>
      <c r="BL404" s="268"/>
    </row>
    <row r="405" spans="1:64" ht="13.5" hidden="1" thickBot="1">
      <c r="A405" s="124"/>
      <c r="B405" s="177"/>
      <c r="C405" s="235"/>
      <c r="D405" s="588"/>
      <c r="E405" s="588"/>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2"/>
      <c r="AF405" s="472"/>
      <c r="AG405" s="472"/>
      <c r="AH405" s="472"/>
      <c r="AI405" s="472"/>
      <c r="AJ405" s="472"/>
      <c r="AK405" s="472"/>
      <c r="AL405" s="472"/>
      <c r="AM405" s="472"/>
      <c r="AN405" s="472"/>
      <c r="AO405" s="481"/>
      <c r="AP405" s="169"/>
      <c r="AQ405" s="84" t="s">
        <v>395</v>
      </c>
      <c r="AU405" s="459" t="str">
        <f t="shared" ca="1" si="68"/>
        <v>AM</v>
      </c>
      <c r="AV405" s="459">
        <f t="shared" si="69"/>
        <v>372</v>
      </c>
      <c r="AW405" s="259" t="str">
        <f t="shared" ca="1" si="66"/>
        <v>AM372</v>
      </c>
      <c r="AX405" s="259">
        <f t="shared" si="64"/>
        <v>8</v>
      </c>
      <c r="AY405" s="259" t="str">
        <f t="shared" ca="1" si="65"/>
        <v>9. Ownership - Operating Costs</v>
      </c>
      <c r="AZ405" s="268" t="s">
        <v>1270</v>
      </c>
      <c r="BA405" s="259" t="s">
        <v>1294</v>
      </c>
      <c r="BB405" s="259">
        <f>$AM$8</f>
        <v>2053</v>
      </c>
      <c r="BC405" s="259" t="str">
        <f t="shared" ca="1" si="67"/>
        <v>8_AM372_Property_tax_2053</v>
      </c>
      <c r="BD405" s="259" t="s">
        <v>540</v>
      </c>
      <c r="BE405" s="259"/>
      <c r="BF405" s="268" t="str">
        <f t="shared" si="70"/>
        <v>&gt;=0</v>
      </c>
      <c r="BG405" s="268" t="s">
        <v>85</v>
      </c>
      <c r="BH405" s="268" t="s">
        <v>85</v>
      </c>
      <c r="BI405" s="268"/>
      <c r="BJ405" s="268"/>
      <c r="BK405" s="268"/>
      <c r="BL405" s="268"/>
    </row>
    <row r="406" spans="1:64" ht="13.5" hidden="1" thickBot="1">
      <c r="A406" s="124"/>
      <c r="B406" s="177"/>
      <c r="C406" s="235"/>
      <c r="D406" s="588"/>
      <c r="E406" s="588"/>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2"/>
      <c r="AF406" s="472"/>
      <c r="AG406" s="472"/>
      <c r="AH406" s="472"/>
      <c r="AI406" s="472"/>
      <c r="AJ406" s="472"/>
      <c r="AK406" s="472"/>
      <c r="AL406" s="472"/>
      <c r="AM406" s="472"/>
      <c r="AN406" s="472"/>
      <c r="AO406" s="481"/>
      <c r="AP406" s="169"/>
      <c r="AQ406" s="84" t="s">
        <v>395</v>
      </c>
      <c r="AU406" s="459" t="str">
        <f t="shared" ca="1" si="68"/>
        <v>AN</v>
      </c>
      <c r="AV406" s="459">
        <f t="shared" si="69"/>
        <v>372</v>
      </c>
      <c r="AW406" s="259" t="str">
        <f t="shared" ca="1" si="66"/>
        <v>AN372</v>
      </c>
      <c r="AX406" s="259">
        <f t="shared" si="64"/>
        <v>8</v>
      </c>
      <c r="AY406" s="259" t="str">
        <f t="shared" ca="1" si="65"/>
        <v>9. Ownership - Operating Costs</v>
      </c>
      <c r="AZ406" s="268" t="s">
        <v>1270</v>
      </c>
      <c r="BA406" s="259" t="s">
        <v>1294</v>
      </c>
      <c r="BB406" s="259">
        <f>$AN$8</f>
        <v>2054</v>
      </c>
      <c r="BC406" s="259" t="str">
        <f t="shared" ca="1" si="67"/>
        <v>8_AN372_Property_tax_2054</v>
      </c>
      <c r="BD406" s="259" t="s">
        <v>540</v>
      </c>
      <c r="BE406" s="259"/>
      <c r="BF406" s="268" t="str">
        <f t="shared" si="70"/>
        <v>&gt;=0</v>
      </c>
      <c r="BG406" s="268" t="s">
        <v>85</v>
      </c>
      <c r="BH406" s="268" t="s">
        <v>85</v>
      </c>
      <c r="BI406" s="268"/>
      <c r="BJ406" s="268"/>
      <c r="BK406" s="268"/>
      <c r="BL406" s="268"/>
    </row>
    <row r="407" spans="1:64" ht="13.5" hidden="1" thickBot="1">
      <c r="A407" s="124"/>
      <c r="B407" s="177"/>
      <c r="C407" s="235"/>
      <c r="D407" s="588"/>
      <c r="E407" s="588"/>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2"/>
      <c r="AF407" s="472"/>
      <c r="AG407" s="472"/>
      <c r="AH407" s="472"/>
      <c r="AI407" s="472"/>
      <c r="AJ407" s="472"/>
      <c r="AK407" s="472"/>
      <c r="AL407" s="472"/>
      <c r="AM407" s="472"/>
      <c r="AN407" s="472"/>
      <c r="AO407" s="481"/>
      <c r="AP407" s="169"/>
      <c r="AQ407" s="474" t="s">
        <v>395</v>
      </c>
      <c r="AR407" s="474"/>
      <c r="AS407" s="474"/>
      <c r="AT407" s="474"/>
      <c r="AU407" s="475" t="str">
        <f t="shared" ca="1" si="68"/>
        <v>AO</v>
      </c>
      <c r="AV407" s="475">
        <f t="shared" si="69"/>
        <v>372</v>
      </c>
      <c r="AW407" s="389" t="str">
        <f t="shared" ca="1" si="66"/>
        <v>AO372</v>
      </c>
      <c r="AX407" s="389">
        <f t="shared" si="64"/>
        <v>8</v>
      </c>
      <c r="AY407" s="389" t="str">
        <f t="shared" ca="1" si="65"/>
        <v>9. Ownership - Operating Costs</v>
      </c>
      <c r="AZ407" s="397" t="s">
        <v>1270</v>
      </c>
      <c r="BA407" s="389" t="s">
        <v>1294</v>
      </c>
      <c r="BB407" s="389" t="s">
        <v>1216</v>
      </c>
      <c r="BC407" s="389" t="str">
        <f t="shared" ca="1" si="67"/>
        <v>8_AO372_Property_tax_Additional_Info</v>
      </c>
      <c r="BD407" s="397" t="s">
        <v>223</v>
      </c>
      <c r="BE407" s="397">
        <v>100</v>
      </c>
      <c r="BF407" s="397"/>
      <c r="BG407" s="397" t="s">
        <v>85</v>
      </c>
      <c r="BH407" s="397" t="s">
        <v>85</v>
      </c>
      <c r="BI407" s="268"/>
      <c r="BJ407" s="268"/>
      <c r="BK407" s="268"/>
      <c r="BL407" s="268"/>
    </row>
    <row r="408" spans="1:64" ht="13.5" thickBot="1">
      <c r="A408" s="124">
        <f>+A372+1</f>
        <v>16</v>
      </c>
      <c r="B408" s="177"/>
      <c r="C408" s="235" t="s">
        <v>1295</v>
      </c>
      <c r="D408" s="588" t="s">
        <v>1213</v>
      </c>
      <c r="E408" s="588"/>
      <c r="F408" s="445"/>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E408" s="446"/>
      <c r="AF408" s="446"/>
      <c r="AG408" s="446"/>
      <c r="AH408" s="446"/>
      <c r="AI408" s="446"/>
      <c r="AJ408" s="446"/>
      <c r="AK408" s="446"/>
      <c r="AL408" s="446"/>
      <c r="AM408" s="446"/>
      <c r="AN408" s="446"/>
      <c r="AO408" s="337"/>
      <c r="AP408" s="169"/>
      <c r="AS408" s="84" t="s">
        <v>42</v>
      </c>
      <c r="AT408" s="84" t="str">
        <f ca="1">SUBSTITUTE(CELL("address",F408),"$","")</f>
        <v>F408</v>
      </c>
      <c r="AU408" s="350" t="str">
        <f ca="1">CHAR(CODE(AT408))</f>
        <v>F</v>
      </c>
      <c r="AV408" s="350">
        <f>ROW(AT408)</f>
        <v>408</v>
      </c>
      <c r="AW408" s="259" t="str">
        <f ca="1">CONCATENATE(AU408&amp;AV408)</f>
        <v>F408</v>
      </c>
      <c r="AX408" s="259">
        <f t="shared" ref="AX408:AX443" si="71">$AX$5</f>
        <v>8</v>
      </c>
      <c r="AY408" s="259" t="str">
        <f t="shared" ref="AY408:AY443" ca="1" si="72">MID(CELL("filename",AX408),FIND("]",CELL("filename",AX408))+1,256)</f>
        <v>9. Ownership - Operating Costs</v>
      </c>
      <c r="AZ408" s="268" t="s">
        <v>1270</v>
      </c>
      <c r="BA408" s="259" t="s">
        <v>1296</v>
      </c>
      <c r="BB408" s="259">
        <f>$F$8</f>
        <v>2020</v>
      </c>
      <c r="BC408" s="259" t="str">
        <f ca="1">AX408&amp;"_"&amp;AW408&amp;"_"&amp;BA408&amp;"_"&amp;BB408</f>
        <v>8_F408_Asset_management_fee_2020</v>
      </c>
      <c r="BD408" s="259" t="s">
        <v>540</v>
      </c>
      <c r="BE408" s="259"/>
      <c r="BF408" s="268" t="str">
        <f t="shared" si="70"/>
        <v>&gt;=0</v>
      </c>
      <c r="BG408" s="268" t="s">
        <v>85</v>
      </c>
      <c r="BH408" s="268" t="s">
        <v>85</v>
      </c>
      <c r="BI408" s="268"/>
      <c r="BJ408" s="268"/>
      <c r="BK408" s="268"/>
      <c r="BL408" s="268"/>
    </row>
    <row r="409" spans="1:64" ht="13.5" hidden="1" thickBot="1">
      <c r="A409" s="124"/>
      <c r="B409" s="177"/>
      <c r="C409" s="235"/>
      <c r="D409" s="588"/>
      <c r="E409" s="588"/>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2"/>
      <c r="AF409" s="472"/>
      <c r="AG409" s="472"/>
      <c r="AH409" s="472"/>
      <c r="AI409" s="472"/>
      <c r="AJ409" s="472"/>
      <c r="AK409" s="472"/>
      <c r="AL409" s="472"/>
      <c r="AM409" s="472"/>
      <c r="AN409" s="472"/>
      <c r="AO409" s="481"/>
      <c r="AP409" s="169"/>
      <c r="AQ409" s="84" t="s">
        <v>395</v>
      </c>
      <c r="AU409" s="459" t="str">
        <f ca="1">IF(AU408="Z","AA",IF(LEN(AU408)=1,CHAR(CODE(AU408)+1),IF(RIGHT(AU408,1)="Z",CHAR(CODE(LEFT(AU408,1))+1),LEFT(AU408,1))&amp;CHAR(65+MOD(CODE(RIGHT(AU408,1))+1-65,26))))</f>
        <v>G</v>
      </c>
      <c r="AV409" s="459">
        <f>AV408</f>
        <v>408</v>
      </c>
      <c r="AW409" s="259" t="str">
        <f t="shared" ref="AW409:AW443" ca="1" si="73">CONCATENATE(AU409&amp;AV409)</f>
        <v>G408</v>
      </c>
      <c r="AX409" s="259">
        <f t="shared" si="71"/>
        <v>8</v>
      </c>
      <c r="AY409" s="259" t="str">
        <f t="shared" ca="1" si="72"/>
        <v>9. Ownership - Operating Costs</v>
      </c>
      <c r="AZ409" s="268" t="s">
        <v>1270</v>
      </c>
      <c r="BA409" s="259" t="s">
        <v>1296</v>
      </c>
      <c r="BB409" s="259">
        <f>$G$8</f>
        <v>2021</v>
      </c>
      <c r="BC409" s="259" t="str">
        <f t="shared" ref="BC409:BC443" ca="1" si="74">AX409&amp;"_"&amp;AW409&amp;"_"&amp;BA409&amp;"_"&amp;BB409</f>
        <v>8_G408_Asset_management_fee_2021</v>
      </c>
      <c r="BD409" s="259" t="s">
        <v>540</v>
      </c>
      <c r="BE409" s="259"/>
      <c r="BF409" s="268" t="str">
        <f t="shared" si="70"/>
        <v>&gt;=0</v>
      </c>
      <c r="BG409" s="268" t="s">
        <v>85</v>
      </c>
      <c r="BH409" s="268" t="s">
        <v>85</v>
      </c>
      <c r="BI409" s="268"/>
      <c r="BJ409" s="268"/>
      <c r="BK409" s="268"/>
      <c r="BL409" s="268"/>
    </row>
    <row r="410" spans="1:64" ht="13.5" hidden="1" thickBot="1">
      <c r="A410" s="124"/>
      <c r="B410" s="177"/>
      <c r="C410" s="235"/>
      <c r="D410" s="588"/>
      <c r="E410" s="588"/>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2"/>
      <c r="AF410" s="472"/>
      <c r="AG410" s="472"/>
      <c r="AH410" s="472"/>
      <c r="AI410" s="472"/>
      <c r="AJ410" s="472"/>
      <c r="AK410" s="472"/>
      <c r="AL410" s="472"/>
      <c r="AM410" s="472"/>
      <c r="AN410" s="472"/>
      <c r="AO410" s="481"/>
      <c r="AP410" s="169"/>
      <c r="AQ410" s="84" t="s">
        <v>395</v>
      </c>
      <c r="AU410" s="459" t="str">
        <f t="shared" ref="AU410:AU443" ca="1" si="75">IF(AU409="Z","AA",IF(LEN(AU409)=1,CHAR(CODE(AU409)+1),IF(RIGHT(AU409,1)="Z",CHAR(CODE(LEFT(AU409,1))+1),LEFT(AU409,1))&amp;CHAR(65+MOD(CODE(RIGHT(AU409,1))+1-65,26))))</f>
        <v>H</v>
      </c>
      <c r="AV410" s="459">
        <f t="shared" ref="AV410:AV443" si="76">AV409</f>
        <v>408</v>
      </c>
      <c r="AW410" s="259" t="str">
        <f t="shared" ca="1" si="73"/>
        <v>H408</v>
      </c>
      <c r="AX410" s="259">
        <f t="shared" si="71"/>
        <v>8</v>
      </c>
      <c r="AY410" s="259" t="str">
        <f t="shared" ca="1" si="72"/>
        <v>9. Ownership - Operating Costs</v>
      </c>
      <c r="AZ410" s="268" t="s">
        <v>1270</v>
      </c>
      <c r="BA410" s="259" t="s">
        <v>1296</v>
      </c>
      <c r="BB410" s="259">
        <f>$H$8</f>
        <v>2022</v>
      </c>
      <c r="BC410" s="259" t="str">
        <f t="shared" ca="1" si="74"/>
        <v>8_H408_Asset_management_fee_2022</v>
      </c>
      <c r="BD410" s="259" t="s">
        <v>540</v>
      </c>
      <c r="BE410" s="259"/>
      <c r="BF410" s="268" t="str">
        <f t="shared" si="70"/>
        <v>&gt;=0</v>
      </c>
      <c r="BG410" s="268" t="s">
        <v>85</v>
      </c>
      <c r="BH410" s="268" t="s">
        <v>85</v>
      </c>
      <c r="BI410" s="268"/>
      <c r="BJ410" s="268"/>
      <c r="BK410" s="268"/>
      <c r="BL410" s="268"/>
    </row>
    <row r="411" spans="1:64" ht="13.5" hidden="1" thickBot="1">
      <c r="A411" s="124"/>
      <c r="B411" s="177"/>
      <c r="C411" s="235"/>
      <c r="D411" s="588"/>
      <c r="E411" s="588"/>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2"/>
      <c r="AF411" s="472"/>
      <c r="AG411" s="472"/>
      <c r="AH411" s="472"/>
      <c r="AI411" s="472"/>
      <c r="AJ411" s="472"/>
      <c r="AK411" s="472"/>
      <c r="AL411" s="472"/>
      <c r="AM411" s="472"/>
      <c r="AN411" s="472"/>
      <c r="AO411" s="481"/>
      <c r="AP411" s="169"/>
      <c r="AQ411" s="84" t="s">
        <v>395</v>
      </c>
      <c r="AU411" s="459" t="str">
        <f t="shared" ca="1" si="75"/>
        <v>I</v>
      </c>
      <c r="AV411" s="459">
        <f t="shared" si="76"/>
        <v>408</v>
      </c>
      <c r="AW411" s="259" t="str">
        <f t="shared" ca="1" si="73"/>
        <v>I408</v>
      </c>
      <c r="AX411" s="259">
        <f t="shared" si="71"/>
        <v>8</v>
      </c>
      <c r="AY411" s="259" t="str">
        <f t="shared" ca="1" si="72"/>
        <v>9. Ownership - Operating Costs</v>
      </c>
      <c r="AZ411" s="268" t="s">
        <v>1270</v>
      </c>
      <c r="BA411" s="259" t="s">
        <v>1296</v>
      </c>
      <c r="BB411" s="259">
        <f>$I$8</f>
        <v>2023</v>
      </c>
      <c r="BC411" s="259" t="str">
        <f t="shared" ca="1" si="74"/>
        <v>8_I408_Asset_management_fee_2023</v>
      </c>
      <c r="BD411" s="259" t="s">
        <v>540</v>
      </c>
      <c r="BE411" s="259"/>
      <c r="BF411" s="268" t="str">
        <f t="shared" si="70"/>
        <v>&gt;=0</v>
      </c>
      <c r="BG411" s="268" t="s">
        <v>85</v>
      </c>
      <c r="BH411" s="268" t="s">
        <v>85</v>
      </c>
      <c r="BI411" s="268"/>
      <c r="BJ411" s="268"/>
      <c r="BK411" s="268"/>
      <c r="BL411" s="268"/>
    </row>
    <row r="412" spans="1:64" ht="13.5" hidden="1" thickBot="1">
      <c r="A412" s="124"/>
      <c r="B412" s="177"/>
      <c r="C412" s="235"/>
      <c r="D412" s="588"/>
      <c r="E412" s="588"/>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2"/>
      <c r="AF412" s="472"/>
      <c r="AG412" s="472"/>
      <c r="AH412" s="472"/>
      <c r="AI412" s="472"/>
      <c r="AJ412" s="472"/>
      <c r="AK412" s="472"/>
      <c r="AL412" s="472"/>
      <c r="AM412" s="472"/>
      <c r="AN412" s="472"/>
      <c r="AO412" s="481"/>
      <c r="AP412" s="169"/>
      <c r="AQ412" s="84" t="s">
        <v>395</v>
      </c>
      <c r="AU412" s="459" t="str">
        <f t="shared" ca="1" si="75"/>
        <v>J</v>
      </c>
      <c r="AV412" s="459">
        <f t="shared" si="76"/>
        <v>408</v>
      </c>
      <c r="AW412" s="259" t="str">
        <f t="shared" ca="1" si="73"/>
        <v>J408</v>
      </c>
      <c r="AX412" s="259">
        <f t="shared" si="71"/>
        <v>8</v>
      </c>
      <c r="AY412" s="259" t="str">
        <f t="shared" ca="1" si="72"/>
        <v>9. Ownership - Operating Costs</v>
      </c>
      <c r="AZ412" s="268" t="s">
        <v>1270</v>
      </c>
      <c r="BA412" s="259" t="s">
        <v>1296</v>
      </c>
      <c r="BB412" s="259">
        <f>$J$8</f>
        <v>2024</v>
      </c>
      <c r="BC412" s="259" t="str">
        <f t="shared" ca="1" si="74"/>
        <v>8_J408_Asset_management_fee_2024</v>
      </c>
      <c r="BD412" s="259" t="s">
        <v>540</v>
      </c>
      <c r="BE412" s="259"/>
      <c r="BF412" s="268" t="str">
        <f t="shared" si="70"/>
        <v>&gt;=0</v>
      </c>
      <c r="BG412" s="268" t="s">
        <v>85</v>
      </c>
      <c r="BH412" s="268" t="s">
        <v>85</v>
      </c>
      <c r="BI412" s="268"/>
      <c r="BJ412" s="268"/>
      <c r="BK412" s="268"/>
      <c r="BL412" s="268"/>
    </row>
    <row r="413" spans="1:64" ht="13.5" hidden="1" thickBot="1">
      <c r="A413" s="124"/>
      <c r="B413" s="177"/>
      <c r="C413" s="235"/>
      <c r="D413" s="588"/>
      <c r="E413" s="588"/>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2"/>
      <c r="AF413" s="472"/>
      <c r="AG413" s="472"/>
      <c r="AH413" s="472"/>
      <c r="AI413" s="472"/>
      <c r="AJ413" s="472"/>
      <c r="AK413" s="472"/>
      <c r="AL413" s="472"/>
      <c r="AM413" s="472"/>
      <c r="AN413" s="472"/>
      <c r="AO413" s="481"/>
      <c r="AP413" s="169"/>
      <c r="AQ413" s="84" t="s">
        <v>395</v>
      </c>
      <c r="AU413" s="459" t="str">
        <f t="shared" ca="1" si="75"/>
        <v>K</v>
      </c>
      <c r="AV413" s="459">
        <f t="shared" si="76"/>
        <v>408</v>
      </c>
      <c r="AW413" s="259" t="str">
        <f t="shared" ca="1" si="73"/>
        <v>K408</v>
      </c>
      <c r="AX413" s="259">
        <f t="shared" si="71"/>
        <v>8</v>
      </c>
      <c r="AY413" s="259" t="str">
        <f t="shared" ca="1" si="72"/>
        <v>9. Ownership - Operating Costs</v>
      </c>
      <c r="AZ413" s="268" t="s">
        <v>1270</v>
      </c>
      <c r="BA413" s="259" t="s">
        <v>1296</v>
      </c>
      <c r="BB413" s="259">
        <f>$K$8</f>
        <v>2025</v>
      </c>
      <c r="BC413" s="259" t="str">
        <f t="shared" ca="1" si="74"/>
        <v>8_K408_Asset_management_fee_2025</v>
      </c>
      <c r="BD413" s="259" t="s">
        <v>540</v>
      </c>
      <c r="BE413" s="259"/>
      <c r="BF413" s="268" t="str">
        <f t="shared" si="70"/>
        <v>&gt;=0</v>
      </c>
      <c r="BG413" s="268" t="s">
        <v>85</v>
      </c>
      <c r="BH413" s="268" t="s">
        <v>85</v>
      </c>
      <c r="BI413" s="268"/>
      <c r="BJ413" s="268"/>
      <c r="BK413" s="268"/>
      <c r="BL413" s="268"/>
    </row>
    <row r="414" spans="1:64" ht="13.5" hidden="1" thickBot="1">
      <c r="A414" s="124"/>
      <c r="B414" s="177"/>
      <c r="C414" s="235"/>
      <c r="D414" s="588"/>
      <c r="E414" s="588"/>
      <c r="F414" s="47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72"/>
      <c r="AF414" s="472"/>
      <c r="AG414" s="472"/>
      <c r="AH414" s="472"/>
      <c r="AI414" s="472"/>
      <c r="AJ414" s="472"/>
      <c r="AK414" s="472"/>
      <c r="AL414" s="472"/>
      <c r="AM414" s="472"/>
      <c r="AN414" s="472"/>
      <c r="AO414" s="481"/>
      <c r="AP414" s="169"/>
      <c r="AQ414" s="84" t="s">
        <v>395</v>
      </c>
      <c r="AU414" s="459" t="str">
        <f t="shared" ca="1" si="75"/>
        <v>L</v>
      </c>
      <c r="AV414" s="459">
        <f t="shared" si="76"/>
        <v>408</v>
      </c>
      <c r="AW414" s="259" t="str">
        <f t="shared" ca="1" si="73"/>
        <v>L408</v>
      </c>
      <c r="AX414" s="259">
        <f t="shared" si="71"/>
        <v>8</v>
      </c>
      <c r="AY414" s="259" t="str">
        <f t="shared" ca="1" si="72"/>
        <v>9. Ownership - Operating Costs</v>
      </c>
      <c r="AZ414" s="268" t="s">
        <v>1270</v>
      </c>
      <c r="BA414" s="259" t="s">
        <v>1296</v>
      </c>
      <c r="BB414" s="259">
        <f>$L$8</f>
        <v>2026</v>
      </c>
      <c r="BC414" s="259" t="str">
        <f t="shared" ca="1" si="74"/>
        <v>8_L408_Asset_management_fee_2026</v>
      </c>
      <c r="BD414" s="259" t="s">
        <v>540</v>
      </c>
      <c r="BE414" s="259"/>
      <c r="BF414" s="268" t="str">
        <f t="shared" si="70"/>
        <v>&gt;=0</v>
      </c>
      <c r="BG414" s="268" t="s">
        <v>85</v>
      </c>
      <c r="BH414" s="268" t="s">
        <v>85</v>
      </c>
      <c r="BI414" s="268"/>
      <c r="BJ414" s="268"/>
      <c r="BK414" s="268"/>
      <c r="BL414" s="268"/>
    </row>
    <row r="415" spans="1:64" ht="13.5" hidden="1" thickBot="1">
      <c r="A415" s="124"/>
      <c r="B415" s="177"/>
      <c r="C415" s="235"/>
      <c r="D415" s="588"/>
      <c r="E415" s="588"/>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72"/>
      <c r="AF415" s="472"/>
      <c r="AG415" s="472"/>
      <c r="AH415" s="472"/>
      <c r="AI415" s="472"/>
      <c r="AJ415" s="472"/>
      <c r="AK415" s="472"/>
      <c r="AL415" s="472"/>
      <c r="AM415" s="472"/>
      <c r="AN415" s="472"/>
      <c r="AO415" s="481"/>
      <c r="AP415" s="169"/>
      <c r="AQ415" s="84" t="s">
        <v>395</v>
      </c>
      <c r="AU415" s="459" t="str">
        <f t="shared" ca="1" si="75"/>
        <v>M</v>
      </c>
      <c r="AV415" s="459">
        <f t="shared" si="76"/>
        <v>408</v>
      </c>
      <c r="AW415" s="259" t="str">
        <f t="shared" ca="1" si="73"/>
        <v>M408</v>
      </c>
      <c r="AX415" s="259">
        <f t="shared" si="71"/>
        <v>8</v>
      </c>
      <c r="AY415" s="259" t="str">
        <f t="shared" ca="1" si="72"/>
        <v>9. Ownership - Operating Costs</v>
      </c>
      <c r="AZ415" s="268" t="s">
        <v>1270</v>
      </c>
      <c r="BA415" s="259" t="s">
        <v>1296</v>
      </c>
      <c r="BB415" s="259">
        <f>$M$8</f>
        <v>2027</v>
      </c>
      <c r="BC415" s="259" t="str">
        <f t="shared" ca="1" si="74"/>
        <v>8_M408_Asset_management_fee_2027</v>
      </c>
      <c r="BD415" s="259" t="s">
        <v>540</v>
      </c>
      <c r="BE415" s="259"/>
      <c r="BF415" s="268" t="str">
        <f t="shared" si="70"/>
        <v>&gt;=0</v>
      </c>
      <c r="BG415" s="268" t="s">
        <v>85</v>
      </c>
      <c r="BH415" s="268" t="s">
        <v>85</v>
      </c>
      <c r="BI415" s="268"/>
      <c r="BJ415" s="268"/>
      <c r="BK415" s="268"/>
      <c r="BL415" s="268"/>
    </row>
    <row r="416" spans="1:64" ht="13.5" hidden="1" thickBot="1">
      <c r="A416" s="124"/>
      <c r="B416" s="177"/>
      <c r="C416" s="235"/>
      <c r="D416" s="588"/>
      <c r="E416" s="588"/>
      <c r="F416" s="471"/>
      <c r="G416" s="471"/>
      <c r="H416" s="471"/>
      <c r="I416" s="471"/>
      <c r="J416" s="471"/>
      <c r="K416" s="471"/>
      <c r="L416" s="471"/>
      <c r="M416" s="471"/>
      <c r="N416" s="471"/>
      <c r="O416" s="471"/>
      <c r="P416" s="471"/>
      <c r="Q416" s="471"/>
      <c r="R416" s="471"/>
      <c r="S416" s="471"/>
      <c r="T416" s="471"/>
      <c r="U416" s="471"/>
      <c r="V416" s="471"/>
      <c r="W416" s="471"/>
      <c r="X416" s="471"/>
      <c r="Y416" s="471"/>
      <c r="Z416" s="471"/>
      <c r="AA416" s="471"/>
      <c r="AB416" s="471"/>
      <c r="AC416" s="471"/>
      <c r="AD416" s="471"/>
      <c r="AE416" s="472"/>
      <c r="AF416" s="472"/>
      <c r="AG416" s="472"/>
      <c r="AH416" s="472"/>
      <c r="AI416" s="472"/>
      <c r="AJ416" s="472"/>
      <c r="AK416" s="472"/>
      <c r="AL416" s="472"/>
      <c r="AM416" s="472"/>
      <c r="AN416" s="472"/>
      <c r="AO416" s="481"/>
      <c r="AP416" s="169"/>
      <c r="AQ416" s="84" t="s">
        <v>395</v>
      </c>
      <c r="AU416" s="459" t="str">
        <f t="shared" ca="1" si="75"/>
        <v>N</v>
      </c>
      <c r="AV416" s="459">
        <f t="shared" si="76"/>
        <v>408</v>
      </c>
      <c r="AW416" s="259" t="str">
        <f t="shared" ca="1" si="73"/>
        <v>N408</v>
      </c>
      <c r="AX416" s="259">
        <f t="shared" si="71"/>
        <v>8</v>
      </c>
      <c r="AY416" s="259" t="str">
        <f t="shared" ca="1" si="72"/>
        <v>9. Ownership - Operating Costs</v>
      </c>
      <c r="AZ416" s="268" t="s">
        <v>1270</v>
      </c>
      <c r="BA416" s="259" t="s">
        <v>1296</v>
      </c>
      <c r="BB416" s="259">
        <f>$N$8</f>
        <v>2028</v>
      </c>
      <c r="BC416" s="259" t="str">
        <f t="shared" ca="1" si="74"/>
        <v>8_N408_Asset_management_fee_2028</v>
      </c>
      <c r="BD416" s="259" t="s">
        <v>540</v>
      </c>
      <c r="BE416" s="259"/>
      <c r="BF416" s="268" t="str">
        <f t="shared" si="70"/>
        <v>&gt;=0</v>
      </c>
      <c r="BG416" s="268" t="s">
        <v>85</v>
      </c>
      <c r="BH416" s="268" t="s">
        <v>85</v>
      </c>
      <c r="BI416" s="268"/>
      <c r="BJ416" s="268"/>
      <c r="BK416" s="268"/>
      <c r="BL416" s="268"/>
    </row>
    <row r="417" spans="1:64" ht="13.5" hidden="1" thickBot="1">
      <c r="A417" s="124"/>
      <c r="B417" s="177"/>
      <c r="C417" s="235"/>
      <c r="D417" s="588"/>
      <c r="E417" s="588"/>
      <c r="F417" s="471"/>
      <c r="G417" s="471"/>
      <c r="H417" s="471"/>
      <c r="I417" s="471"/>
      <c r="J417" s="471"/>
      <c r="K417" s="471"/>
      <c r="L417" s="471"/>
      <c r="M417" s="471"/>
      <c r="N417" s="471"/>
      <c r="O417" s="471"/>
      <c r="P417" s="471"/>
      <c r="Q417" s="471"/>
      <c r="R417" s="471"/>
      <c r="S417" s="471"/>
      <c r="T417" s="471"/>
      <c r="U417" s="471"/>
      <c r="V417" s="471"/>
      <c r="W417" s="471"/>
      <c r="X417" s="471"/>
      <c r="Y417" s="471"/>
      <c r="Z417" s="471"/>
      <c r="AA417" s="471"/>
      <c r="AB417" s="471"/>
      <c r="AC417" s="471"/>
      <c r="AD417" s="471"/>
      <c r="AE417" s="472"/>
      <c r="AF417" s="472"/>
      <c r="AG417" s="472"/>
      <c r="AH417" s="472"/>
      <c r="AI417" s="472"/>
      <c r="AJ417" s="472"/>
      <c r="AK417" s="472"/>
      <c r="AL417" s="472"/>
      <c r="AM417" s="472"/>
      <c r="AN417" s="472"/>
      <c r="AO417" s="481"/>
      <c r="AP417" s="169"/>
      <c r="AQ417" s="84" t="s">
        <v>395</v>
      </c>
      <c r="AU417" s="459" t="str">
        <f t="shared" ca="1" si="75"/>
        <v>O</v>
      </c>
      <c r="AV417" s="459">
        <f t="shared" si="76"/>
        <v>408</v>
      </c>
      <c r="AW417" s="259" t="str">
        <f t="shared" ca="1" si="73"/>
        <v>O408</v>
      </c>
      <c r="AX417" s="259">
        <f t="shared" si="71"/>
        <v>8</v>
      </c>
      <c r="AY417" s="259" t="str">
        <f t="shared" ca="1" si="72"/>
        <v>9. Ownership - Operating Costs</v>
      </c>
      <c r="AZ417" s="268" t="s">
        <v>1270</v>
      </c>
      <c r="BA417" s="259" t="s">
        <v>1296</v>
      </c>
      <c r="BB417" s="259">
        <f>$O$8</f>
        <v>2029</v>
      </c>
      <c r="BC417" s="259" t="str">
        <f t="shared" ca="1" si="74"/>
        <v>8_O408_Asset_management_fee_2029</v>
      </c>
      <c r="BD417" s="259" t="s">
        <v>540</v>
      </c>
      <c r="BE417" s="259"/>
      <c r="BF417" s="268" t="str">
        <f t="shared" si="70"/>
        <v>&gt;=0</v>
      </c>
      <c r="BG417" s="268" t="s">
        <v>85</v>
      </c>
      <c r="BH417" s="268" t="s">
        <v>85</v>
      </c>
      <c r="BI417" s="268"/>
      <c r="BJ417" s="268"/>
      <c r="BK417" s="268"/>
      <c r="BL417" s="268"/>
    </row>
    <row r="418" spans="1:64" ht="13.5" hidden="1" thickBot="1">
      <c r="A418" s="124"/>
      <c r="B418" s="177"/>
      <c r="C418" s="235"/>
      <c r="D418" s="588"/>
      <c r="E418" s="588"/>
      <c r="F418" s="471"/>
      <c r="G418" s="471"/>
      <c r="H418" s="471"/>
      <c r="I418" s="471"/>
      <c r="J418" s="471"/>
      <c r="K418" s="471"/>
      <c r="L418" s="471"/>
      <c r="M418" s="471"/>
      <c r="N418" s="471"/>
      <c r="O418" s="471"/>
      <c r="P418" s="471"/>
      <c r="Q418" s="471"/>
      <c r="R418" s="471"/>
      <c r="S418" s="471"/>
      <c r="T418" s="471"/>
      <c r="U418" s="471"/>
      <c r="V418" s="471"/>
      <c r="W418" s="471"/>
      <c r="X418" s="471"/>
      <c r="Y418" s="471"/>
      <c r="Z418" s="471"/>
      <c r="AA418" s="471"/>
      <c r="AB418" s="471"/>
      <c r="AC418" s="471"/>
      <c r="AD418" s="471"/>
      <c r="AE418" s="472"/>
      <c r="AF418" s="472"/>
      <c r="AG418" s="472"/>
      <c r="AH418" s="472"/>
      <c r="AI418" s="472"/>
      <c r="AJ418" s="472"/>
      <c r="AK418" s="472"/>
      <c r="AL418" s="472"/>
      <c r="AM418" s="472"/>
      <c r="AN418" s="472"/>
      <c r="AO418" s="481"/>
      <c r="AP418" s="169"/>
      <c r="AQ418" s="84" t="s">
        <v>395</v>
      </c>
      <c r="AU418" s="459" t="str">
        <f t="shared" ca="1" si="75"/>
        <v>P</v>
      </c>
      <c r="AV418" s="459">
        <f t="shared" si="76"/>
        <v>408</v>
      </c>
      <c r="AW418" s="259" t="str">
        <f t="shared" ca="1" si="73"/>
        <v>P408</v>
      </c>
      <c r="AX418" s="259">
        <f t="shared" si="71"/>
        <v>8</v>
      </c>
      <c r="AY418" s="259" t="str">
        <f t="shared" ca="1" si="72"/>
        <v>9. Ownership - Operating Costs</v>
      </c>
      <c r="AZ418" s="268" t="s">
        <v>1270</v>
      </c>
      <c r="BA418" s="259" t="s">
        <v>1296</v>
      </c>
      <c r="BB418" s="259">
        <f>$P$8</f>
        <v>2030</v>
      </c>
      <c r="BC418" s="259" t="str">
        <f t="shared" ca="1" si="74"/>
        <v>8_P408_Asset_management_fee_2030</v>
      </c>
      <c r="BD418" s="259" t="s">
        <v>540</v>
      </c>
      <c r="BE418" s="259"/>
      <c r="BF418" s="268" t="str">
        <f t="shared" si="70"/>
        <v>&gt;=0</v>
      </c>
      <c r="BG418" s="268" t="s">
        <v>85</v>
      </c>
      <c r="BH418" s="268" t="s">
        <v>85</v>
      </c>
      <c r="BI418" s="268"/>
      <c r="BJ418" s="268"/>
      <c r="BK418" s="268"/>
      <c r="BL418" s="268"/>
    </row>
    <row r="419" spans="1:64" ht="13.5" hidden="1" thickBot="1">
      <c r="A419" s="124"/>
      <c r="B419" s="177"/>
      <c r="C419" s="235"/>
      <c r="D419" s="588"/>
      <c r="E419" s="588"/>
      <c r="F419" s="471"/>
      <c r="G419" s="471"/>
      <c r="H419" s="471"/>
      <c r="I419" s="471"/>
      <c r="J419" s="471"/>
      <c r="K419" s="471"/>
      <c r="L419" s="471"/>
      <c r="M419" s="471"/>
      <c r="N419" s="471"/>
      <c r="O419" s="471"/>
      <c r="P419" s="471"/>
      <c r="Q419" s="471"/>
      <c r="R419" s="471"/>
      <c r="S419" s="471"/>
      <c r="T419" s="471"/>
      <c r="U419" s="471"/>
      <c r="V419" s="471"/>
      <c r="W419" s="471"/>
      <c r="X419" s="471"/>
      <c r="Y419" s="471"/>
      <c r="Z419" s="471"/>
      <c r="AA419" s="471"/>
      <c r="AB419" s="471"/>
      <c r="AC419" s="471"/>
      <c r="AD419" s="471"/>
      <c r="AE419" s="472"/>
      <c r="AF419" s="472"/>
      <c r="AG419" s="472"/>
      <c r="AH419" s="472"/>
      <c r="AI419" s="472"/>
      <c r="AJ419" s="472"/>
      <c r="AK419" s="472"/>
      <c r="AL419" s="472"/>
      <c r="AM419" s="472"/>
      <c r="AN419" s="472"/>
      <c r="AO419" s="481"/>
      <c r="AP419" s="169"/>
      <c r="AQ419" s="84" t="s">
        <v>395</v>
      </c>
      <c r="AU419" s="459" t="str">
        <f t="shared" ca="1" si="75"/>
        <v>Q</v>
      </c>
      <c r="AV419" s="459">
        <f t="shared" si="76"/>
        <v>408</v>
      </c>
      <c r="AW419" s="259" t="str">
        <f t="shared" ca="1" si="73"/>
        <v>Q408</v>
      </c>
      <c r="AX419" s="259">
        <f t="shared" si="71"/>
        <v>8</v>
      </c>
      <c r="AY419" s="259" t="str">
        <f t="shared" ca="1" si="72"/>
        <v>9. Ownership - Operating Costs</v>
      </c>
      <c r="AZ419" s="268" t="s">
        <v>1270</v>
      </c>
      <c r="BA419" s="259" t="s">
        <v>1296</v>
      </c>
      <c r="BB419" s="259">
        <f>$Q$8</f>
        <v>2031</v>
      </c>
      <c r="BC419" s="259" t="str">
        <f t="shared" ca="1" si="74"/>
        <v>8_Q408_Asset_management_fee_2031</v>
      </c>
      <c r="BD419" s="259" t="s">
        <v>540</v>
      </c>
      <c r="BE419" s="259"/>
      <c r="BF419" s="268" t="str">
        <f t="shared" si="70"/>
        <v>&gt;=0</v>
      </c>
      <c r="BG419" s="268" t="s">
        <v>85</v>
      </c>
      <c r="BH419" s="268" t="s">
        <v>85</v>
      </c>
      <c r="BI419" s="268"/>
      <c r="BJ419" s="268"/>
      <c r="BK419" s="268"/>
      <c r="BL419" s="268"/>
    </row>
    <row r="420" spans="1:64" ht="13.5" hidden="1" thickBot="1">
      <c r="A420" s="124"/>
      <c r="B420" s="177"/>
      <c r="C420" s="235"/>
      <c r="D420" s="588"/>
      <c r="E420" s="588"/>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2"/>
      <c r="AF420" s="472"/>
      <c r="AG420" s="472"/>
      <c r="AH420" s="472"/>
      <c r="AI420" s="472"/>
      <c r="AJ420" s="472"/>
      <c r="AK420" s="472"/>
      <c r="AL420" s="472"/>
      <c r="AM420" s="472"/>
      <c r="AN420" s="472"/>
      <c r="AO420" s="481"/>
      <c r="AP420" s="169"/>
      <c r="AQ420" s="84" t="s">
        <v>395</v>
      </c>
      <c r="AU420" s="459" t="str">
        <f t="shared" ca="1" si="75"/>
        <v>R</v>
      </c>
      <c r="AV420" s="459">
        <f t="shared" si="76"/>
        <v>408</v>
      </c>
      <c r="AW420" s="259" t="str">
        <f t="shared" ca="1" si="73"/>
        <v>R408</v>
      </c>
      <c r="AX420" s="259">
        <f t="shared" si="71"/>
        <v>8</v>
      </c>
      <c r="AY420" s="259" t="str">
        <f t="shared" ca="1" si="72"/>
        <v>9. Ownership - Operating Costs</v>
      </c>
      <c r="AZ420" s="268" t="s">
        <v>1270</v>
      </c>
      <c r="BA420" s="259" t="s">
        <v>1296</v>
      </c>
      <c r="BB420" s="259">
        <f>$R$8</f>
        <v>2032</v>
      </c>
      <c r="BC420" s="259" t="str">
        <f t="shared" ca="1" si="74"/>
        <v>8_R408_Asset_management_fee_2032</v>
      </c>
      <c r="BD420" s="259" t="s">
        <v>540</v>
      </c>
      <c r="BE420" s="259"/>
      <c r="BF420" s="268" t="str">
        <f t="shared" si="70"/>
        <v>&gt;=0</v>
      </c>
      <c r="BG420" s="268" t="s">
        <v>85</v>
      </c>
      <c r="BH420" s="268" t="s">
        <v>85</v>
      </c>
      <c r="BI420" s="268"/>
      <c r="BJ420" s="268"/>
      <c r="BK420" s="268"/>
      <c r="BL420" s="268"/>
    </row>
    <row r="421" spans="1:64" ht="13.5" hidden="1" thickBot="1">
      <c r="A421" s="124"/>
      <c r="B421" s="177"/>
      <c r="C421" s="235"/>
      <c r="D421" s="588"/>
      <c r="E421" s="588"/>
      <c r="F421" s="47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72"/>
      <c r="AF421" s="472"/>
      <c r="AG421" s="472"/>
      <c r="AH421" s="472"/>
      <c r="AI421" s="472"/>
      <c r="AJ421" s="472"/>
      <c r="AK421" s="472"/>
      <c r="AL421" s="472"/>
      <c r="AM421" s="472"/>
      <c r="AN421" s="472"/>
      <c r="AO421" s="481"/>
      <c r="AP421" s="169"/>
      <c r="AQ421" s="84" t="s">
        <v>395</v>
      </c>
      <c r="AU421" s="459" t="str">
        <f t="shared" ca="1" si="75"/>
        <v>S</v>
      </c>
      <c r="AV421" s="459">
        <f t="shared" si="76"/>
        <v>408</v>
      </c>
      <c r="AW421" s="259" t="str">
        <f t="shared" ca="1" si="73"/>
        <v>S408</v>
      </c>
      <c r="AX421" s="259">
        <f t="shared" si="71"/>
        <v>8</v>
      </c>
      <c r="AY421" s="259" t="str">
        <f t="shared" ca="1" si="72"/>
        <v>9. Ownership - Operating Costs</v>
      </c>
      <c r="AZ421" s="268" t="s">
        <v>1270</v>
      </c>
      <c r="BA421" s="259" t="s">
        <v>1296</v>
      </c>
      <c r="BB421" s="259">
        <f>$S$8</f>
        <v>2033</v>
      </c>
      <c r="BC421" s="259" t="str">
        <f t="shared" ca="1" si="74"/>
        <v>8_S408_Asset_management_fee_2033</v>
      </c>
      <c r="BD421" s="259" t="s">
        <v>540</v>
      </c>
      <c r="BE421" s="259"/>
      <c r="BF421" s="268" t="str">
        <f t="shared" si="70"/>
        <v>&gt;=0</v>
      </c>
      <c r="BG421" s="268" t="s">
        <v>85</v>
      </c>
      <c r="BH421" s="268" t="s">
        <v>85</v>
      </c>
      <c r="BI421" s="268"/>
      <c r="BJ421" s="268"/>
      <c r="BK421" s="268"/>
      <c r="BL421" s="268"/>
    </row>
    <row r="422" spans="1:64" ht="13.5" hidden="1" thickBot="1">
      <c r="A422" s="124"/>
      <c r="B422" s="177"/>
      <c r="C422" s="235"/>
      <c r="D422" s="588"/>
      <c r="E422" s="588"/>
      <c r="F422" s="471"/>
      <c r="G422" s="471"/>
      <c r="H422" s="471"/>
      <c r="I422" s="471"/>
      <c r="J422" s="471"/>
      <c r="K422" s="471"/>
      <c r="L422" s="471"/>
      <c r="M422" s="471"/>
      <c r="N422" s="471"/>
      <c r="O422" s="471"/>
      <c r="P422" s="471"/>
      <c r="Q422" s="471"/>
      <c r="R422" s="471"/>
      <c r="S422" s="471"/>
      <c r="T422" s="471"/>
      <c r="U422" s="471"/>
      <c r="V422" s="471"/>
      <c r="W422" s="471"/>
      <c r="X422" s="471"/>
      <c r="Y422" s="471"/>
      <c r="Z422" s="471"/>
      <c r="AA422" s="471"/>
      <c r="AB422" s="471"/>
      <c r="AC422" s="471"/>
      <c r="AD422" s="471"/>
      <c r="AE422" s="472"/>
      <c r="AF422" s="472"/>
      <c r="AG422" s="472"/>
      <c r="AH422" s="472"/>
      <c r="AI422" s="472"/>
      <c r="AJ422" s="472"/>
      <c r="AK422" s="472"/>
      <c r="AL422" s="472"/>
      <c r="AM422" s="472"/>
      <c r="AN422" s="472"/>
      <c r="AO422" s="481"/>
      <c r="AP422" s="169"/>
      <c r="AQ422" s="84" t="s">
        <v>395</v>
      </c>
      <c r="AU422" s="459" t="str">
        <f t="shared" ca="1" si="75"/>
        <v>T</v>
      </c>
      <c r="AV422" s="459">
        <f t="shared" si="76"/>
        <v>408</v>
      </c>
      <c r="AW422" s="259" t="str">
        <f t="shared" ca="1" si="73"/>
        <v>T408</v>
      </c>
      <c r="AX422" s="259">
        <f t="shared" si="71"/>
        <v>8</v>
      </c>
      <c r="AY422" s="259" t="str">
        <f t="shared" ca="1" si="72"/>
        <v>9. Ownership - Operating Costs</v>
      </c>
      <c r="AZ422" s="268" t="s">
        <v>1270</v>
      </c>
      <c r="BA422" s="259" t="s">
        <v>1296</v>
      </c>
      <c r="BB422" s="259">
        <f>$T$8</f>
        <v>2034</v>
      </c>
      <c r="BC422" s="259" t="str">
        <f t="shared" ca="1" si="74"/>
        <v>8_T408_Asset_management_fee_2034</v>
      </c>
      <c r="BD422" s="259" t="s">
        <v>540</v>
      </c>
      <c r="BE422" s="259"/>
      <c r="BF422" s="268" t="str">
        <f t="shared" si="70"/>
        <v>&gt;=0</v>
      </c>
      <c r="BG422" s="268" t="s">
        <v>85</v>
      </c>
      <c r="BH422" s="268" t="s">
        <v>85</v>
      </c>
      <c r="BI422" s="268"/>
      <c r="BJ422" s="268"/>
      <c r="BK422" s="268"/>
      <c r="BL422" s="268"/>
    </row>
    <row r="423" spans="1:64" ht="13.5" hidden="1" thickBot="1">
      <c r="A423" s="124"/>
      <c r="B423" s="177"/>
      <c r="C423" s="235"/>
      <c r="D423" s="588"/>
      <c r="E423" s="588"/>
      <c r="F423" s="471"/>
      <c r="G423" s="471"/>
      <c r="H423" s="471"/>
      <c r="I423" s="471"/>
      <c r="J423" s="471"/>
      <c r="K423" s="471"/>
      <c r="L423" s="471"/>
      <c r="M423" s="471"/>
      <c r="N423" s="471"/>
      <c r="O423" s="471"/>
      <c r="P423" s="471"/>
      <c r="Q423" s="471"/>
      <c r="R423" s="471"/>
      <c r="S423" s="471"/>
      <c r="T423" s="471"/>
      <c r="U423" s="471"/>
      <c r="V423" s="471"/>
      <c r="W423" s="471"/>
      <c r="X423" s="471"/>
      <c r="Y423" s="471"/>
      <c r="Z423" s="471"/>
      <c r="AA423" s="471"/>
      <c r="AB423" s="471"/>
      <c r="AC423" s="471"/>
      <c r="AD423" s="471"/>
      <c r="AE423" s="472"/>
      <c r="AF423" s="472"/>
      <c r="AG423" s="472"/>
      <c r="AH423" s="472"/>
      <c r="AI423" s="472"/>
      <c r="AJ423" s="472"/>
      <c r="AK423" s="472"/>
      <c r="AL423" s="472"/>
      <c r="AM423" s="472"/>
      <c r="AN423" s="472"/>
      <c r="AO423" s="481"/>
      <c r="AP423" s="169"/>
      <c r="AQ423" s="84" t="s">
        <v>395</v>
      </c>
      <c r="AU423" s="459" t="str">
        <f t="shared" ca="1" si="75"/>
        <v>U</v>
      </c>
      <c r="AV423" s="459">
        <f t="shared" si="76"/>
        <v>408</v>
      </c>
      <c r="AW423" s="259" t="str">
        <f t="shared" ca="1" si="73"/>
        <v>U408</v>
      </c>
      <c r="AX423" s="259">
        <f t="shared" si="71"/>
        <v>8</v>
      </c>
      <c r="AY423" s="259" t="str">
        <f t="shared" ca="1" si="72"/>
        <v>9. Ownership - Operating Costs</v>
      </c>
      <c r="AZ423" s="268" t="s">
        <v>1270</v>
      </c>
      <c r="BA423" s="259" t="s">
        <v>1296</v>
      </c>
      <c r="BB423" s="259">
        <f>$U$8</f>
        <v>2035</v>
      </c>
      <c r="BC423" s="259" t="str">
        <f t="shared" ca="1" si="74"/>
        <v>8_U408_Asset_management_fee_2035</v>
      </c>
      <c r="BD423" s="259" t="s">
        <v>540</v>
      </c>
      <c r="BE423" s="259"/>
      <c r="BF423" s="268" t="str">
        <f t="shared" si="70"/>
        <v>&gt;=0</v>
      </c>
      <c r="BG423" s="268" t="s">
        <v>85</v>
      </c>
      <c r="BH423" s="268" t="s">
        <v>85</v>
      </c>
      <c r="BI423" s="268"/>
      <c r="BJ423" s="268"/>
      <c r="BK423" s="268"/>
      <c r="BL423" s="268"/>
    </row>
    <row r="424" spans="1:64" ht="13.5" hidden="1" thickBot="1">
      <c r="A424" s="124"/>
      <c r="B424" s="177"/>
      <c r="C424" s="235"/>
      <c r="D424" s="588"/>
      <c r="E424" s="588"/>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471"/>
      <c r="AE424" s="472"/>
      <c r="AF424" s="472"/>
      <c r="AG424" s="472"/>
      <c r="AH424" s="472"/>
      <c r="AI424" s="472"/>
      <c r="AJ424" s="472"/>
      <c r="AK424" s="472"/>
      <c r="AL424" s="472"/>
      <c r="AM424" s="472"/>
      <c r="AN424" s="472"/>
      <c r="AO424" s="481"/>
      <c r="AP424" s="169"/>
      <c r="AQ424" s="84" t="s">
        <v>395</v>
      </c>
      <c r="AU424" s="459" t="str">
        <f t="shared" ca="1" si="75"/>
        <v>V</v>
      </c>
      <c r="AV424" s="459">
        <f t="shared" si="76"/>
        <v>408</v>
      </c>
      <c r="AW424" s="259" t="str">
        <f t="shared" ca="1" si="73"/>
        <v>V408</v>
      </c>
      <c r="AX424" s="259">
        <f t="shared" si="71"/>
        <v>8</v>
      </c>
      <c r="AY424" s="259" t="str">
        <f t="shared" ca="1" si="72"/>
        <v>9. Ownership - Operating Costs</v>
      </c>
      <c r="AZ424" s="268" t="s">
        <v>1270</v>
      </c>
      <c r="BA424" s="259" t="s">
        <v>1296</v>
      </c>
      <c r="BB424" s="259">
        <f>$V$8</f>
        <v>2036</v>
      </c>
      <c r="BC424" s="259" t="str">
        <f t="shared" ca="1" si="74"/>
        <v>8_V408_Asset_management_fee_2036</v>
      </c>
      <c r="BD424" s="259" t="s">
        <v>540</v>
      </c>
      <c r="BE424" s="259"/>
      <c r="BF424" s="268" t="str">
        <f t="shared" si="70"/>
        <v>&gt;=0</v>
      </c>
      <c r="BG424" s="268" t="s">
        <v>85</v>
      </c>
      <c r="BH424" s="268" t="s">
        <v>85</v>
      </c>
      <c r="BI424" s="268"/>
      <c r="BJ424" s="268"/>
      <c r="BK424" s="268"/>
      <c r="BL424" s="268"/>
    </row>
    <row r="425" spans="1:64" ht="13.5" hidden="1" thickBot="1">
      <c r="A425" s="124"/>
      <c r="B425" s="177"/>
      <c r="C425" s="235"/>
      <c r="D425" s="588"/>
      <c r="E425" s="588"/>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471"/>
      <c r="AE425" s="472"/>
      <c r="AF425" s="472"/>
      <c r="AG425" s="472"/>
      <c r="AH425" s="472"/>
      <c r="AI425" s="472"/>
      <c r="AJ425" s="472"/>
      <c r="AK425" s="472"/>
      <c r="AL425" s="472"/>
      <c r="AM425" s="472"/>
      <c r="AN425" s="472"/>
      <c r="AO425" s="481"/>
      <c r="AP425" s="169"/>
      <c r="AQ425" s="84" t="s">
        <v>395</v>
      </c>
      <c r="AU425" s="459" t="str">
        <f t="shared" ca="1" si="75"/>
        <v>W</v>
      </c>
      <c r="AV425" s="459">
        <f t="shared" si="76"/>
        <v>408</v>
      </c>
      <c r="AW425" s="259" t="str">
        <f t="shared" ca="1" si="73"/>
        <v>W408</v>
      </c>
      <c r="AX425" s="259">
        <f t="shared" si="71"/>
        <v>8</v>
      </c>
      <c r="AY425" s="259" t="str">
        <f t="shared" ca="1" si="72"/>
        <v>9. Ownership - Operating Costs</v>
      </c>
      <c r="AZ425" s="268" t="s">
        <v>1270</v>
      </c>
      <c r="BA425" s="259" t="s">
        <v>1296</v>
      </c>
      <c r="BB425" s="259">
        <f>$W$8</f>
        <v>2037</v>
      </c>
      <c r="BC425" s="259" t="str">
        <f t="shared" ca="1" si="74"/>
        <v>8_W408_Asset_management_fee_2037</v>
      </c>
      <c r="BD425" s="259" t="s">
        <v>540</v>
      </c>
      <c r="BE425" s="259"/>
      <c r="BF425" s="268" t="str">
        <f t="shared" si="70"/>
        <v>&gt;=0</v>
      </c>
      <c r="BG425" s="268" t="s">
        <v>85</v>
      </c>
      <c r="BH425" s="268" t="s">
        <v>85</v>
      </c>
      <c r="BI425" s="268"/>
      <c r="BJ425" s="268"/>
      <c r="BK425" s="268"/>
      <c r="BL425" s="268"/>
    </row>
    <row r="426" spans="1:64" ht="13.5" hidden="1" thickBot="1">
      <c r="A426" s="124"/>
      <c r="B426" s="177"/>
      <c r="C426" s="235"/>
      <c r="D426" s="588"/>
      <c r="E426" s="588"/>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471"/>
      <c r="AE426" s="472"/>
      <c r="AF426" s="472"/>
      <c r="AG426" s="472"/>
      <c r="AH426" s="472"/>
      <c r="AI426" s="472"/>
      <c r="AJ426" s="472"/>
      <c r="AK426" s="472"/>
      <c r="AL426" s="472"/>
      <c r="AM426" s="472"/>
      <c r="AN426" s="472"/>
      <c r="AO426" s="481"/>
      <c r="AP426" s="169"/>
      <c r="AQ426" s="84" t="s">
        <v>395</v>
      </c>
      <c r="AU426" s="459" t="str">
        <f t="shared" ca="1" si="75"/>
        <v>X</v>
      </c>
      <c r="AV426" s="459">
        <f t="shared" si="76"/>
        <v>408</v>
      </c>
      <c r="AW426" s="259" t="str">
        <f t="shared" ca="1" si="73"/>
        <v>X408</v>
      </c>
      <c r="AX426" s="259">
        <f t="shared" si="71"/>
        <v>8</v>
      </c>
      <c r="AY426" s="259" t="str">
        <f t="shared" ca="1" si="72"/>
        <v>9. Ownership - Operating Costs</v>
      </c>
      <c r="AZ426" s="268" t="s">
        <v>1270</v>
      </c>
      <c r="BA426" s="259" t="s">
        <v>1296</v>
      </c>
      <c r="BB426" s="259">
        <f>$X$8</f>
        <v>2038</v>
      </c>
      <c r="BC426" s="259" t="str">
        <f t="shared" ca="1" si="74"/>
        <v>8_X408_Asset_management_fee_2038</v>
      </c>
      <c r="BD426" s="259" t="s">
        <v>540</v>
      </c>
      <c r="BE426" s="259"/>
      <c r="BF426" s="268" t="str">
        <f t="shared" si="70"/>
        <v>&gt;=0</v>
      </c>
      <c r="BG426" s="268" t="s">
        <v>85</v>
      </c>
      <c r="BH426" s="268" t="s">
        <v>85</v>
      </c>
      <c r="BI426" s="268"/>
      <c r="BJ426" s="268"/>
      <c r="BK426" s="268"/>
      <c r="BL426" s="268"/>
    </row>
    <row r="427" spans="1:64" ht="13.5" hidden="1" thickBot="1">
      <c r="A427" s="124"/>
      <c r="B427" s="177"/>
      <c r="C427" s="235"/>
      <c r="D427" s="588"/>
      <c r="E427" s="588"/>
      <c r="F427" s="471"/>
      <c r="G427" s="471"/>
      <c r="H427" s="471"/>
      <c r="I427" s="471"/>
      <c r="J427" s="471"/>
      <c r="K427" s="471"/>
      <c r="L427" s="471"/>
      <c r="M427" s="471"/>
      <c r="N427" s="471"/>
      <c r="O427" s="471"/>
      <c r="P427" s="471"/>
      <c r="Q427" s="471"/>
      <c r="R427" s="471"/>
      <c r="S427" s="471"/>
      <c r="T427" s="471"/>
      <c r="U427" s="471"/>
      <c r="V427" s="471"/>
      <c r="W427" s="471"/>
      <c r="X427" s="471"/>
      <c r="Y427" s="471"/>
      <c r="Z427" s="471"/>
      <c r="AA427" s="471"/>
      <c r="AB427" s="471"/>
      <c r="AC427" s="471"/>
      <c r="AD427" s="471"/>
      <c r="AE427" s="472"/>
      <c r="AF427" s="472"/>
      <c r="AG427" s="472"/>
      <c r="AH427" s="472"/>
      <c r="AI427" s="472"/>
      <c r="AJ427" s="472"/>
      <c r="AK427" s="472"/>
      <c r="AL427" s="472"/>
      <c r="AM427" s="472"/>
      <c r="AN427" s="472"/>
      <c r="AO427" s="481"/>
      <c r="AP427" s="169"/>
      <c r="AQ427" s="84" t="s">
        <v>395</v>
      </c>
      <c r="AU427" s="459" t="str">
        <f t="shared" ca="1" si="75"/>
        <v>Y</v>
      </c>
      <c r="AV427" s="459">
        <f t="shared" si="76"/>
        <v>408</v>
      </c>
      <c r="AW427" s="259" t="str">
        <f t="shared" ca="1" si="73"/>
        <v>Y408</v>
      </c>
      <c r="AX427" s="259">
        <f t="shared" si="71"/>
        <v>8</v>
      </c>
      <c r="AY427" s="259" t="str">
        <f t="shared" ca="1" si="72"/>
        <v>9. Ownership - Operating Costs</v>
      </c>
      <c r="AZ427" s="268" t="s">
        <v>1270</v>
      </c>
      <c r="BA427" s="259" t="s">
        <v>1296</v>
      </c>
      <c r="BB427" s="259">
        <f>$Y$8</f>
        <v>2039</v>
      </c>
      <c r="BC427" s="259" t="str">
        <f t="shared" ca="1" si="74"/>
        <v>8_Y408_Asset_management_fee_2039</v>
      </c>
      <c r="BD427" s="259" t="s">
        <v>540</v>
      </c>
      <c r="BE427" s="259"/>
      <c r="BF427" s="268" t="str">
        <f t="shared" si="70"/>
        <v>&gt;=0</v>
      </c>
      <c r="BG427" s="268" t="s">
        <v>85</v>
      </c>
      <c r="BH427" s="268" t="s">
        <v>85</v>
      </c>
      <c r="BI427" s="268"/>
      <c r="BJ427" s="268"/>
      <c r="BK427" s="268"/>
      <c r="BL427" s="268"/>
    </row>
    <row r="428" spans="1:64" ht="13.5" hidden="1" thickBot="1">
      <c r="A428" s="124"/>
      <c r="B428" s="177"/>
      <c r="C428" s="235"/>
      <c r="D428" s="588"/>
      <c r="E428" s="588"/>
      <c r="F428" s="471"/>
      <c r="G428" s="471"/>
      <c r="H428" s="471"/>
      <c r="I428" s="471"/>
      <c r="J428" s="471"/>
      <c r="K428" s="471"/>
      <c r="L428" s="471"/>
      <c r="M428" s="471"/>
      <c r="N428" s="471"/>
      <c r="O428" s="471"/>
      <c r="P428" s="471"/>
      <c r="Q428" s="471"/>
      <c r="R428" s="471"/>
      <c r="S428" s="471"/>
      <c r="T428" s="471"/>
      <c r="U428" s="471"/>
      <c r="V428" s="471"/>
      <c r="W428" s="471"/>
      <c r="X428" s="471"/>
      <c r="Y428" s="471"/>
      <c r="Z428" s="471"/>
      <c r="AA428" s="471"/>
      <c r="AB428" s="471"/>
      <c r="AC428" s="471"/>
      <c r="AD428" s="471"/>
      <c r="AE428" s="472"/>
      <c r="AF428" s="472"/>
      <c r="AG428" s="472"/>
      <c r="AH428" s="472"/>
      <c r="AI428" s="472"/>
      <c r="AJ428" s="472"/>
      <c r="AK428" s="472"/>
      <c r="AL428" s="472"/>
      <c r="AM428" s="472"/>
      <c r="AN428" s="472"/>
      <c r="AO428" s="481"/>
      <c r="AP428" s="169"/>
      <c r="AQ428" s="84" t="s">
        <v>395</v>
      </c>
      <c r="AU428" s="459" t="str">
        <f t="shared" ca="1" si="75"/>
        <v>Z</v>
      </c>
      <c r="AV428" s="459">
        <f t="shared" si="76"/>
        <v>408</v>
      </c>
      <c r="AW428" s="259" t="str">
        <f t="shared" ca="1" si="73"/>
        <v>Z408</v>
      </c>
      <c r="AX428" s="259">
        <f t="shared" si="71"/>
        <v>8</v>
      </c>
      <c r="AY428" s="259" t="str">
        <f t="shared" ca="1" si="72"/>
        <v>9. Ownership - Operating Costs</v>
      </c>
      <c r="AZ428" s="268" t="s">
        <v>1270</v>
      </c>
      <c r="BA428" s="259" t="s">
        <v>1296</v>
      </c>
      <c r="BB428" s="259">
        <f>$Z$8</f>
        <v>2040</v>
      </c>
      <c r="BC428" s="259" t="str">
        <f t="shared" ca="1" si="74"/>
        <v>8_Z408_Asset_management_fee_2040</v>
      </c>
      <c r="BD428" s="259" t="s">
        <v>540</v>
      </c>
      <c r="BE428" s="259"/>
      <c r="BF428" s="268" t="str">
        <f t="shared" si="70"/>
        <v>&gt;=0</v>
      </c>
      <c r="BG428" s="268" t="s">
        <v>85</v>
      </c>
      <c r="BH428" s="268" t="s">
        <v>85</v>
      </c>
      <c r="BI428" s="268"/>
      <c r="BJ428" s="268"/>
      <c r="BK428" s="268"/>
      <c r="BL428" s="268"/>
    </row>
    <row r="429" spans="1:64" ht="13.5" hidden="1" thickBot="1">
      <c r="A429" s="124"/>
      <c r="B429" s="177"/>
      <c r="C429" s="235"/>
      <c r="D429" s="588"/>
      <c r="E429" s="588"/>
      <c r="F429" s="471"/>
      <c r="G429" s="471"/>
      <c r="H429" s="471"/>
      <c r="I429" s="471"/>
      <c r="J429" s="471"/>
      <c r="K429" s="471"/>
      <c r="L429" s="471"/>
      <c r="M429" s="471"/>
      <c r="N429" s="471"/>
      <c r="O429" s="471"/>
      <c r="P429" s="471"/>
      <c r="Q429" s="471"/>
      <c r="R429" s="471"/>
      <c r="S429" s="471"/>
      <c r="T429" s="471"/>
      <c r="U429" s="471"/>
      <c r="V429" s="471"/>
      <c r="W429" s="471"/>
      <c r="X429" s="471"/>
      <c r="Y429" s="471"/>
      <c r="Z429" s="471"/>
      <c r="AA429" s="471"/>
      <c r="AB429" s="471"/>
      <c r="AC429" s="471"/>
      <c r="AD429" s="471"/>
      <c r="AE429" s="472"/>
      <c r="AF429" s="472"/>
      <c r="AG429" s="472"/>
      <c r="AH429" s="472"/>
      <c r="AI429" s="472"/>
      <c r="AJ429" s="472"/>
      <c r="AK429" s="472"/>
      <c r="AL429" s="472"/>
      <c r="AM429" s="472"/>
      <c r="AN429" s="472"/>
      <c r="AO429" s="481"/>
      <c r="AP429" s="169"/>
      <c r="AQ429" s="84" t="s">
        <v>395</v>
      </c>
      <c r="AU429" s="459" t="str">
        <f t="shared" ca="1" si="75"/>
        <v>AA</v>
      </c>
      <c r="AV429" s="459">
        <f t="shared" si="76"/>
        <v>408</v>
      </c>
      <c r="AW429" s="259" t="str">
        <f t="shared" ca="1" si="73"/>
        <v>AA408</v>
      </c>
      <c r="AX429" s="259">
        <f t="shared" si="71"/>
        <v>8</v>
      </c>
      <c r="AY429" s="259" t="str">
        <f t="shared" ca="1" si="72"/>
        <v>9. Ownership - Operating Costs</v>
      </c>
      <c r="AZ429" s="268" t="s">
        <v>1270</v>
      </c>
      <c r="BA429" s="259" t="s">
        <v>1296</v>
      </c>
      <c r="BB429" s="259">
        <f>$AA$8</f>
        <v>2041</v>
      </c>
      <c r="BC429" s="259" t="str">
        <f t="shared" ca="1" si="74"/>
        <v>8_AA408_Asset_management_fee_2041</v>
      </c>
      <c r="BD429" s="259" t="s">
        <v>540</v>
      </c>
      <c r="BE429" s="259"/>
      <c r="BF429" s="268" t="str">
        <f t="shared" si="70"/>
        <v>&gt;=0</v>
      </c>
      <c r="BG429" s="268" t="s">
        <v>85</v>
      </c>
      <c r="BH429" s="268" t="s">
        <v>85</v>
      </c>
      <c r="BI429" s="268"/>
      <c r="BJ429" s="268"/>
      <c r="BK429" s="268"/>
      <c r="BL429" s="268"/>
    </row>
    <row r="430" spans="1:64" ht="13.5" hidden="1" thickBot="1">
      <c r="A430" s="124"/>
      <c r="B430" s="177"/>
      <c r="C430" s="235"/>
      <c r="D430" s="588"/>
      <c r="E430" s="588"/>
      <c r="F430" s="471"/>
      <c r="G430" s="471"/>
      <c r="H430" s="471"/>
      <c r="I430" s="471"/>
      <c r="J430" s="471"/>
      <c r="K430" s="471"/>
      <c r="L430" s="471"/>
      <c r="M430" s="471"/>
      <c r="N430" s="471"/>
      <c r="O430" s="471"/>
      <c r="P430" s="471"/>
      <c r="Q430" s="471"/>
      <c r="R430" s="471"/>
      <c r="S430" s="471"/>
      <c r="T430" s="471"/>
      <c r="U430" s="471"/>
      <c r="V430" s="471"/>
      <c r="W430" s="471"/>
      <c r="X430" s="471"/>
      <c r="Y430" s="471"/>
      <c r="Z430" s="471"/>
      <c r="AA430" s="471"/>
      <c r="AB430" s="471"/>
      <c r="AC430" s="471"/>
      <c r="AD430" s="471"/>
      <c r="AE430" s="472"/>
      <c r="AF430" s="472"/>
      <c r="AG430" s="472"/>
      <c r="AH430" s="472"/>
      <c r="AI430" s="472"/>
      <c r="AJ430" s="472"/>
      <c r="AK430" s="472"/>
      <c r="AL430" s="472"/>
      <c r="AM430" s="472"/>
      <c r="AN430" s="472"/>
      <c r="AO430" s="481"/>
      <c r="AP430" s="169"/>
      <c r="AQ430" s="84" t="s">
        <v>395</v>
      </c>
      <c r="AU430" s="459" t="str">
        <f t="shared" ca="1" si="75"/>
        <v>AB</v>
      </c>
      <c r="AV430" s="459">
        <f t="shared" si="76"/>
        <v>408</v>
      </c>
      <c r="AW430" s="259" t="str">
        <f t="shared" ca="1" si="73"/>
        <v>AB408</v>
      </c>
      <c r="AX430" s="259">
        <f t="shared" si="71"/>
        <v>8</v>
      </c>
      <c r="AY430" s="259" t="str">
        <f t="shared" ca="1" si="72"/>
        <v>9. Ownership - Operating Costs</v>
      </c>
      <c r="AZ430" s="268" t="s">
        <v>1270</v>
      </c>
      <c r="BA430" s="259" t="s">
        <v>1296</v>
      </c>
      <c r="BB430" s="259">
        <f>$AB$8</f>
        <v>2042</v>
      </c>
      <c r="BC430" s="259" t="str">
        <f t="shared" ca="1" si="74"/>
        <v>8_AB408_Asset_management_fee_2042</v>
      </c>
      <c r="BD430" s="259" t="s">
        <v>540</v>
      </c>
      <c r="BE430" s="259"/>
      <c r="BF430" s="268" t="str">
        <f t="shared" si="70"/>
        <v>&gt;=0</v>
      </c>
      <c r="BG430" s="268" t="s">
        <v>85</v>
      </c>
      <c r="BH430" s="268" t="s">
        <v>85</v>
      </c>
      <c r="BI430" s="268"/>
      <c r="BJ430" s="268"/>
      <c r="BK430" s="268"/>
      <c r="BL430" s="268"/>
    </row>
    <row r="431" spans="1:64" ht="13.5" hidden="1" thickBot="1">
      <c r="A431" s="124"/>
      <c r="B431" s="177"/>
      <c r="C431" s="235"/>
      <c r="D431" s="588"/>
      <c r="E431" s="588"/>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2"/>
      <c r="AF431" s="472"/>
      <c r="AG431" s="472"/>
      <c r="AH431" s="472"/>
      <c r="AI431" s="472"/>
      <c r="AJ431" s="472"/>
      <c r="AK431" s="472"/>
      <c r="AL431" s="472"/>
      <c r="AM431" s="472"/>
      <c r="AN431" s="472"/>
      <c r="AO431" s="481"/>
      <c r="AP431" s="169"/>
      <c r="AQ431" s="84" t="s">
        <v>395</v>
      </c>
      <c r="AU431" s="459" t="str">
        <f t="shared" ca="1" si="75"/>
        <v>AC</v>
      </c>
      <c r="AV431" s="459">
        <f t="shared" si="76"/>
        <v>408</v>
      </c>
      <c r="AW431" s="259" t="str">
        <f t="shared" ca="1" si="73"/>
        <v>AC408</v>
      </c>
      <c r="AX431" s="259">
        <f t="shared" si="71"/>
        <v>8</v>
      </c>
      <c r="AY431" s="259" t="str">
        <f t="shared" ca="1" si="72"/>
        <v>9. Ownership - Operating Costs</v>
      </c>
      <c r="AZ431" s="268" t="s">
        <v>1270</v>
      </c>
      <c r="BA431" s="259" t="s">
        <v>1296</v>
      </c>
      <c r="BB431" s="259">
        <f>$AC$8</f>
        <v>2043</v>
      </c>
      <c r="BC431" s="259" t="str">
        <f t="shared" ca="1" si="74"/>
        <v>8_AC408_Asset_management_fee_2043</v>
      </c>
      <c r="BD431" s="259" t="s">
        <v>540</v>
      </c>
      <c r="BE431" s="259"/>
      <c r="BF431" s="268" t="str">
        <f t="shared" si="70"/>
        <v>&gt;=0</v>
      </c>
      <c r="BG431" s="268" t="s">
        <v>85</v>
      </c>
      <c r="BH431" s="268" t="s">
        <v>85</v>
      </c>
      <c r="BI431" s="268"/>
      <c r="BJ431" s="268"/>
      <c r="BK431" s="268"/>
      <c r="BL431" s="268"/>
    </row>
    <row r="432" spans="1:64" ht="13.5" hidden="1" thickBot="1">
      <c r="A432" s="124"/>
      <c r="B432" s="177"/>
      <c r="C432" s="235"/>
      <c r="D432" s="588"/>
      <c r="E432" s="588"/>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2"/>
      <c r="AF432" s="472"/>
      <c r="AG432" s="472"/>
      <c r="AH432" s="472"/>
      <c r="AI432" s="472"/>
      <c r="AJ432" s="472"/>
      <c r="AK432" s="472"/>
      <c r="AL432" s="472"/>
      <c r="AM432" s="472"/>
      <c r="AN432" s="472"/>
      <c r="AO432" s="481"/>
      <c r="AP432" s="169"/>
      <c r="AQ432" s="84" t="s">
        <v>395</v>
      </c>
      <c r="AU432" s="459" t="str">
        <f t="shared" ca="1" si="75"/>
        <v>AD</v>
      </c>
      <c r="AV432" s="459">
        <f t="shared" si="76"/>
        <v>408</v>
      </c>
      <c r="AW432" s="259" t="str">
        <f t="shared" ca="1" si="73"/>
        <v>AD408</v>
      </c>
      <c r="AX432" s="259">
        <f t="shared" si="71"/>
        <v>8</v>
      </c>
      <c r="AY432" s="259" t="str">
        <f t="shared" ca="1" si="72"/>
        <v>9. Ownership - Operating Costs</v>
      </c>
      <c r="AZ432" s="268" t="s">
        <v>1270</v>
      </c>
      <c r="BA432" s="259" t="s">
        <v>1296</v>
      </c>
      <c r="BB432" s="259">
        <f>$AD$8</f>
        <v>2044</v>
      </c>
      <c r="BC432" s="259" t="str">
        <f t="shared" ca="1" si="74"/>
        <v>8_AD408_Asset_management_fee_2044</v>
      </c>
      <c r="BD432" s="259" t="s">
        <v>540</v>
      </c>
      <c r="BE432" s="259"/>
      <c r="BF432" s="268" t="str">
        <f t="shared" si="70"/>
        <v>&gt;=0</v>
      </c>
      <c r="BG432" s="268" t="s">
        <v>85</v>
      </c>
      <c r="BH432" s="268" t="s">
        <v>85</v>
      </c>
      <c r="BI432" s="268"/>
      <c r="BJ432" s="268"/>
      <c r="BK432" s="268"/>
      <c r="BL432" s="268"/>
    </row>
    <row r="433" spans="1:64" ht="13.5" hidden="1" thickBot="1">
      <c r="A433" s="124"/>
      <c r="B433" s="177"/>
      <c r="C433" s="235"/>
      <c r="D433" s="588"/>
      <c r="E433" s="588"/>
      <c r="F433" s="47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472"/>
      <c r="AF433" s="472"/>
      <c r="AG433" s="472"/>
      <c r="AH433" s="472"/>
      <c r="AI433" s="472"/>
      <c r="AJ433" s="472"/>
      <c r="AK433" s="472"/>
      <c r="AL433" s="472"/>
      <c r="AM433" s="472"/>
      <c r="AN433" s="472"/>
      <c r="AO433" s="481"/>
      <c r="AP433" s="169"/>
      <c r="AQ433" s="84" t="s">
        <v>395</v>
      </c>
      <c r="AU433" s="459" t="str">
        <f t="shared" ca="1" si="75"/>
        <v>AE</v>
      </c>
      <c r="AV433" s="459">
        <f t="shared" si="76"/>
        <v>408</v>
      </c>
      <c r="AW433" s="259" t="str">
        <f t="shared" ca="1" si="73"/>
        <v>AE408</v>
      </c>
      <c r="AX433" s="259">
        <f t="shared" si="71"/>
        <v>8</v>
      </c>
      <c r="AY433" s="259" t="str">
        <f t="shared" ca="1" si="72"/>
        <v>9. Ownership - Operating Costs</v>
      </c>
      <c r="AZ433" s="268" t="s">
        <v>1270</v>
      </c>
      <c r="BA433" s="259" t="s">
        <v>1296</v>
      </c>
      <c r="BB433" s="259">
        <f>$AE$8</f>
        <v>2045</v>
      </c>
      <c r="BC433" s="259" t="str">
        <f t="shared" ca="1" si="74"/>
        <v>8_AE408_Asset_management_fee_2045</v>
      </c>
      <c r="BD433" s="259" t="s">
        <v>540</v>
      </c>
      <c r="BE433" s="259"/>
      <c r="BF433" s="268" t="str">
        <f t="shared" si="70"/>
        <v>&gt;=0</v>
      </c>
      <c r="BG433" s="268" t="s">
        <v>85</v>
      </c>
      <c r="BH433" s="268" t="s">
        <v>85</v>
      </c>
      <c r="BI433" s="268"/>
      <c r="BJ433" s="268"/>
      <c r="BK433" s="268"/>
      <c r="BL433" s="268"/>
    </row>
    <row r="434" spans="1:64" ht="13.5" hidden="1" thickBot="1">
      <c r="A434" s="124"/>
      <c r="B434" s="177"/>
      <c r="C434" s="235"/>
      <c r="D434" s="588"/>
      <c r="E434" s="588"/>
      <c r="F434" s="471"/>
      <c r="G434" s="471"/>
      <c r="H434" s="471"/>
      <c r="I434" s="471"/>
      <c r="J434" s="471"/>
      <c r="K434" s="471"/>
      <c r="L434" s="471"/>
      <c r="M434" s="471"/>
      <c r="N434" s="471"/>
      <c r="O434" s="471"/>
      <c r="P434" s="471"/>
      <c r="Q434" s="471"/>
      <c r="R434" s="471"/>
      <c r="S434" s="471"/>
      <c r="T434" s="471"/>
      <c r="U434" s="471"/>
      <c r="V434" s="471"/>
      <c r="W434" s="471"/>
      <c r="X434" s="471"/>
      <c r="Y434" s="471"/>
      <c r="Z434" s="471"/>
      <c r="AA434" s="471"/>
      <c r="AB434" s="471"/>
      <c r="AC434" s="471"/>
      <c r="AD434" s="471"/>
      <c r="AE434" s="472"/>
      <c r="AF434" s="472"/>
      <c r="AG434" s="472"/>
      <c r="AH434" s="472"/>
      <c r="AI434" s="472"/>
      <c r="AJ434" s="472"/>
      <c r="AK434" s="472"/>
      <c r="AL434" s="472"/>
      <c r="AM434" s="472"/>
      <c r="AN434" s="472"/>
      <c r="AO434" s="481"/>
      <c r="AP434" s="169"/>
      <c r="AQ434" s="84" t="s">
        <v>395</v>
      </c>
      <c r="AU434" s="459" t="str">
        <f t="shared" ca="1" si="75"/>
        <v>AF</v>
      </c>
      <c r="AV434" s="459">
        <f t="shared" si="76"/>
        <v>408</v>
      </c>
      <c r="AW434" s="259" t="str">
        <f t="shared" ca="1" si="73"/>
        <v>AF408</v>
      </c>
      <c r="AX434" s="259">
        <f t="shared" si="71"/>
        <v>8</v>
      </c>
      <c r="AY434" s="259" t="str">
        <f t="shared" ca="1" si="72"/>
        <v>9. Ownership - Operating Costs</v>
      </c>
      <c r="AZ434" s="268" t="s">
        <v>1270</v>
      </c>
      <c r="BA434" s="259" t="s">
        <v>1296</v>
      </c>
      <c r="BB434" s="259">
        <f>$AF$8</f>
        <v>2046</v>
      </c>
      <c r="BC434" s="259" t="str">
        <f t="shared" ca="1" si="74"/>
        <v>8_AF408_Asset_management_fee_2046</v>
      </c>
      <c r="BD434" s="259" t="s">
        <v>540</v>
      </c>
      <c r="BE434" s="259"/>
      <c r="BF434" s="268" t="str">
        <f t="shared" si="70"/>
        <v>&gt;=0</v>
      </c>
      <c r="BG434" s="268" t="s">
        <v>85</v>
      </c>
      <c r="BH434" s="268" t="s">
        <v>85</v>
      </c>
      <c r="BI434" s="268"/>
      <c r="BJ434" s="268"/>
      <c r="BK434" s="268"/>
      <c r="BL434" s="268"/>
    </row>
    <row r="435" spans="1:64" ht="13.5" hidden="1" thickBot="1">
      <c r="A435" s="124"/>
      <c r="B435" s="177"/>
      <c r="C435" s="235"/>
      <c r="D435" s="588"/>
      <c r="E435" s="588"/>
      <c r="F435" s="471"/>
      <c r="G435" s="471"/>
      <c r="H435" s="471"/>
      <c r="I435" s="471"/>
      <c r="J435" s="471"/>
      <c r="K435" s="471"/>
      <c r="L435" s="471"/>
      <c r="M435" s="471"/>
      <c r="N435" s="471"/>
      <c r="O435" s="471"/>
      <c r="P435" s="471"/>
      <c r="Q435" s="471"/>
      <c r="R435" s="471"/>
      <c r="S435" s="471"/>
      <c r="T435" s="471"/>
      <c r="U435" s="471"/>
      <c r="V435" s="471"/>
      <c r="W435" s="471"/>
      <c r="X435" s="471"/>
      <c r="Y435" s="471"/>
      <c r="Z435" s="471"/>
      <c r="AA435" s="471"/>
      <c r="AB435" s="471"/>
      <c r="AC435" s="471"/>
      <c r="AD435" s="471"/>
      <c r="AE435" s="472"/>
      <c r="AF435" s="472"/>
      <c r="AG435" s="472"/>
      <c r="AH435" s="472"/>
      <c r="AI435" s="472"/>
      <c r="AJ435" s="472"/>
      <c r="AK435" s="472"/>
      <c r="AL435" s="472"/>
      <c r="AM435" s="472"/>
      <c r="AN435" s="472"/>
      <c r="AO435" s="481"/>
      <c r="AP435" s="169"/>
      <c r="AQ435" s="84" t="s">
        <v>395</v>
      </c>
      <c r="AU435" s="459" t="str">
        <f t="shared" ca="1" si="75"/>
        <v>AG</v>
      </c>
      <c r="AV435" s="459">
        <f t="shared" si="76"/>
        <v>408</v>
      </c>
      <c r="AW435" s="259" t="str">
        <f t="shared" ca="1" si="73"/>
        <v>AG408</v>
      </c>
      <c r="AX435" s="259">
        <f t="shared" si="71"/>
        <v>8</v>
      </c>
      <c r="AY435" s="259" t="str">
        <f t="shared" ca="1" si="72"/>
        <v>9. Ownership - Operating Costs</v>
      </c>
      <c r="AZ435" s="268" t="s">
        <v>1270</v>
      </c>
      <c r="BA435" s="259" t="s">
        <v>1296</v>
      </c>
      <c r="BB435" s="259">
        <f>$AG$8</f>
        <v>2047</v>
      </c>
      <c r="BC435" s="259" t="str">
        <f t="shared" ca="1" si="74"/>
        <v>8_AG408_Asset_management_fee_2047</v>
      </c>
      <c r="BD435" s="259" t="s">
        <v>540</v>
      </c>
      <c r="BE435" s="259"/>
      <c r="BF435" s="268" t="str">
        <f t="shared" si="70"/>
        <v>&gt;=0</v>
      </c>
      <c r="BG435" s="268" t="s">
        <v>85</v>
      </c>
      <c r="BH435" s="268" t="s">
        <v>85</v>
      </c>
      <c r="BI435" s="268"/>
      <c r="BJ435" s="268"/>
      <c r="BK435" s="268"/>
      <c r="BL435" s="268"/>
    </row>
    <row r="436" spans="1:64" ht="13.5" hidden="1" thickBot="1">
      <c r="A436" s="124"/>
      <c r="B436" s="177"/>
      <c r="C436" s="235"/>
      <c r="D436" s="588"/>
      <c r="E436" s="588"/>
      <c r="F436" s="471"/>
      <c r="G436" s="471"/>
      <c r="H436" s="471"/>
      <c r="I436" s="471"/>
      <c r="J436" s="471"/>
      <c r="K436" s="471"/>
      <c r="L436" s="471"/>
      <c r="M436" s="471"/>
      <c r="N436" s="471"/>
      <c r="O436" s="471"/>
      <c r="P436" s="471"/>
      <c r="Q436" s="471"/>
      <c r="R436" s="471"/>
      <c r="S436" s="471"/>
      <c r="T436" s="471"/>
      <c r="U436" s="471"/>
      <c r="V436" s="471"/>
      <c r="W436" s="471"/>
      <c r="X436" s="471"/>
      <c r="Y436" s="471"/>
      <c r="Z436" s="471"/>
      <c r="AA436" s="471"/>
      <c r="AB436" s="471"/>
      <c r="AC436" s="471"/>
      <c r="AD436" s="471"/>
      <c r="AE436" s="472"/>
      <c r="AF436" s="472"/>
      <c r="AG436" s="472"/>
      <c r="AH436" s="472"/>
      <c r="AI436" s="472"/>
      <c r="AJ436" s="472"/>
      <c r="AK436" s="472"/>
      <c r="AL436" s="472"/>
      <c r="AM436" s="472"/>
      <c r="AN436" s="472"/>
      <c r="AO436" s="481"/>
      <c r="AP436" s="169"/>
      <c r="AQ436" s="84" t="s">
        <v>395</v>
      </c>
      <c r="AU436" s="459" t="str">
        <f t="shared" ca="1" si="75"/>
        <v>AH</v>
      </c>
      <c r="AV436" s="459">
        <f t="shared" si="76"/>
        <v>408</v>
      </c>
      <c r="AW436" s="259" t="str">
        <f t="shared" ca="1" si="73"/>
        <v>AH408</v>
      </c>
      <c r="AX436" s="259">
        <f t="shared" si="71"/>
        <v>8</v>
      </c>
      <c r="AY436" s="259" t="str">
        <f t="shared" ca="1" si="72"/>
        <v>9. Ownership - Operating Costs</v>
      </c>
      <c r="AZ436" s="268" t="s">
        <v>1270</v>
      </c>
      <c r="BA436" s="259" t="s">
        <v>1296</v>
      </c>
      <c r="BB436" s="259">
        <f>$AH$8</f>
        <v>2048</v>
      </c>
      <c r="BC436" s="259" t="str">
        <f t="shared" ca="1" si="74"/>
        <v>8_AH408_Asset_management_fee_2048</v>
      </c>
      <c r="BD436" s="259" t="s">
        <v>540</v>
      </c>
      <c r="BE436" s="259"/>
      <c r="BF436" s="268" t="str">
        <f t="shared" si="70"/>
        <v>&gt;=0</v>
      </c>
      <c r="BG436" s="268" t="s">
        <v>85</v>
      </c>
      <c r="BH436" s="268" t="s">
        <v>85</v>
      </c>
      <c r="BI436" s="268"/>
      <c r="BJ436" s="268"/>
      <c r="BK436" s="268"/>
      <c r="BL436" s="268"/>
    </row>
    <row r="437" spans="1:64" ht="13.5" hidden="1" thickBot="1">
      <c r="A437" s="124"/>
      <c r="B437" s="177"/>
      <c r="C437" s="235"/>
      <c r="D437" s="588"/>
      <c r="E437" s="588"/>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2"/>
      <c r="AF437" s="472"/>
      <c r="AG437" s="472"/>
      <c r="AH437" s="472"/>
      <c r="AI437" s="472"/>
      <c r="AJ437" s="472"/>
      <c r="AK437" s="472"/>
      <c r="AL437" s="472"/>
      <c r="AM437" s="472"/>
      <c r="AN437" s="472"/>
      <c r="AO437" s="481"/>
      <c r="AP437" s="169"/>
      <c r="AQ437" s="84" t="s">
        <v>395</v>
      </c>
      <c r="AU437" s="459" t="str">
        <f t="shared" ca="1" si="75"/>
        <v>AI</v>
      </c>
      <c r="AV437" s="459">
        <f t="shared" si="76"/>
        <v>408</v>
      </c>
      <c r="AW437" s="259" t="str">
        <f t="shared" ca="1" si="73"/>
        <v>AI408</v>
      </c>
      <c r="AX437" s="259">
        <f t="shared" si="71"/>
        <v>8</v>
      </c>
      <c r="AY437" s="259" t="str">
        <f t="shared" ca="1" si="72"/>
        <v>9. Ownership - Operating Costs</v>
      </c>
      <c r="AZ437" s="268" t="s">
        <v>1270</v>
      </c>
      <c r="BA437" s="259" t="s">
        <v>1296</v>
      </c>
      <c r="BB437" s="259">
        <f>$AI$8</f>
        <v>2049</v>
      </c>
      <c r="BC437" s="259" t="str">
        <f t="shared" ca="1" si="74"/>
        <v>8_AI408_Asset_management_fee_2049</v>
      </c>
      <c r="BD437" s="259" t="s">
        <v>540</v>
      </c>
      <c r="BE437" s="259"/>
      <c r="BF437" s="268" t="str">
        <f t="shared" si="70"/>
        <v>&gt;=0</v>
      </c>
      <c r="BG437" s="268" t="s">
        <v>85</v>
      </c>
      <c r="BH437" s="268" t="s">
        <v>85</v>
      </c>
      <c r="BI437" s="268"/>
      <c r="BJ437" s="268"/>
      <c r="BK437" s="268"/>
      <c r="BL437" s="268"/>
    </row>
    <row r="438" spans="1:64" ht="13.5" hidden="1" thickBot="1">
      <c r="A438" s="124"/>
      <c r="B438" s="177"/>
      <c r="C438" s="235"/>
      <c r="D438" s="588"/>
      <c r="E438" s="588"/>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2"/>
      <c r="AF438" s="472"/>
      <c r="AG438" s="472"/>
      <c r="AH438" s="472"/>
      <c r="AI438" s="472"/>
      <c r="AJ438" s="472"/>
      <c r="AK438" s="472"/>
      <c r="AL438" s="472"/>
      <c r="AM438" s="472"/>
      <c r="AN438" s="472"/>
      <c r="AO438" s="481"/>
      <c r="AP438" s="169"/>
      <c r="AQ438" s="84" t="s">
        <v>395</v>
      </c>
      <c r="AU438" s="459" t="str">
        <f t="shared" ca="1" si="75"/>
        <v>AJ</v>
      </c>
      <c r="AV438" s="459">
        <f t="shared" si="76"/>
        <v>408</v>
      </c>
      <c r="AW438" s="259" t="str">
        <f t="shared" ca="1" si="73"/>
        <v>AJ408</v>
      </c>
      <c r="AX438" s="259">
        <f t="shared" si="71"/>
        <v>8</v>
      </c>
      <c r="AY438" s="259" t="str">
        <f t="shared" ca="1" si="72"/>
        <v>9. Ownership - Operating Costs</v>
      </c>
      <c r="AZ438" s="268" t="s">
        <v>1270</v>
      </c>
      <c r="BA438" s="259" t="s">
        <v>1296</v>
      </c>
      <c r="BB438" s="259">
        <f>$AJ$8</f>
        <v>2050</v>
      </c>
      <c r="BC438" s="259" t="str">
        <f t="shared" ca="1" si="74"/>
        <v>8_AJ408_Asset_management_fee_2050</v>
      </c>
      <c r="BD438" s="259" t="s">
        <v>540</v>
      </c>
      <c r="BE438" s="259"/>
      <c r="BF438" s="268" t="str">
        <f t="shared" si="70"/>
        <v>&gt;=0</v>
      </c>
      <c r="BG438" s="268" t="s">
        <v>85</v>
      </c>
      <c r="BH438" s="268" t="s">
        <v>85</v>
      </c>
      <c r="BI438" s="268"/>
      <c r="BJ438" s="268"/>
      <c r="BK438" s="268"/>
      <c r="BL438" s="268"/>
    </row>
    <row r="439" spans="1:64" ht="13.5" hidden="1" thickBot="1">
      <c r="A439" s="124"/>
      <c r="B439" s="177"/>
      <c r="C439" s="235"/>
      <c r="D439" s="588"/>
      <c r="E439" s="588"/>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2"/>
      <c r="AF439" s="472"/>
      <c r="AG439" s="472"/>
      <c r="AH439" s="472"/>
      <c r="AI439" s="472"/>
      <c r="AJ439" s="472"/>
      <c r="AK439" s="472"/>
      <c r="AL439" s="472"/>
      <c r="AM439" s="472"/>
      <c r="AN439" s="472"/>
      <c r="AO439" s="481"/>
      <c r="AP439" s="169"/>
      <c r="AQ439" s="84" t="s">
        <v>395</v>
      </c>
      <c r="AU439" s="459" t="str">
        <f t="shared" ca="1" si="75"/>
        <v>AK</v>
      </c>
      <c r="AV439" s="459">
        <f t="shared" si="76"/>
        <v>408</v>
      </c>
      <c r="AW439" s="259" t="str">
        <f t="shared" ca="1" si="73"/>
        <v>AK408</v>
      </c>
      <c r="AX439" s="259">
        <f t="shared" si="71"/>
        <v>8</v>
      </c>
      <c r="AY439" s="259" t="str">
        <f t="shared" ca="1" si="72"/>
        <v>9. Ownership - Operating Costs</v>
      </c>
      <c r="AZ439" s="268" t="s">
        <v>1270</v>
      </c>
      <c r="BA439" s="259" t="s">
        <v>1296</v>
      </c>
      <c r="BB439" s="259">
        <f>$AK$8</f>
        <v>2051</v>
      </c>
      <c r="BC439" s="259" t="str">
        <f t="shared" ca="1" si="74"/>
        <v>8_AK408_Asset_management_fee_2051</v>
      </c>
      <c r="BD439" s="259" t="s">
        <v>540</v>
      </c>
      <c r="BE439" s="259"/>
      <c r="BF439" s="268" t="str">
        <f t="shared" si="70"/>
        <v>&gt;=0</v>
      </c>
      <c r="BG439" s="268" t="s">
        <v>85</v>
      </c>
      <c r="BH439" s="268" t="s">
        <v>85</v>
      </c>
      <c r="BI439" s="268"/>
      <c r="BJ439" s="268"/>
      <c r="BK439" s="268"/>
      <c r="BL439" s="268"/>
    </row>
    <row r="440" spans="1:64" ht="13.5" hidden="1" thickBot="1">
      <c r="A440" s="124"/>
      <c r="B440" s="177"/>
      <c r="C440" s="235"/>
      <c r="D440" s="588"/>
      <c r="E440" s="588"/>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2"/>
      <c r="AF440" s="472"/>
      <c r="AG440" s="472"/>
      <c r="AH440" s="472"/>
      <c r="AI440" s="472"/>
      <c r="AJ440" s="472"/>
      <c r="AK440" s="472"/>
      <c r="AL440" s="472"/>
      <c r="AM440" s="472"/>
      <c r="AN440" s="472"/>
      <c r="AO440" s="481"/>
      <c r="AP440" s="169"/>
      <c r="AQ440" s="84" t="s">
        <v>395</v>
      </c>
      <c r="AU440" s="459" t="str">
        <f t="shared" ca="1" si="75"/>
        <v>AL</v>
      </c>
      <c r="AV440" s="459">
        <f t="shared" si="76"/>
        <v>408</v>
      </c>
      <c r="AW440" s="259" t="str">
        <f t="shared" ca="1" si="73"/>
        <v>AL408</v>
      </c>
      <c r="AX440" s="259">
        <f t="shared" si="71"/>
        <v>8</v>
      </c>
      <c r="AY440" s="259" t="str">
        <f t="shared" ca="1" si="72"/>
        <v>9. Ownership - Operating Costs</v>
      </c>
      <c r="AZ440" s="268" t="s">
        <v>1270</v>
      </c>
      <c r="BA440" s="259" t="s">
        <v>1296</v>
      </c>
      <c r="BB440" s="259">
        <f>$AL$8</f>
        <v>2052</v>
      </c>
      <c r="BC440" s="259" t="str">
        <f t="shared" ca="1" si="74"/>
        <v>8_AL408_Asset_management_fee_2052</v>
      </c>
      <c r="BD440" s="259" t="s">
        <v>540</v>
      </c>
      <c r="BE440" s="259"/>
      <c r="BF440" s="268" t="str">
        <f t="shared" si="70"/>
        <v>&gt;=0</v>
      </c>
      <c r="BG440" s="268" t="s">
        <v>85</v>
      </c>
      <c r="BH440" s="268" t="s">
        <v>85</v>
      </c>
      <c r="BI440" s="268"/>
      <c r="BJ440" s="268"/>
      <c r="BK440" s="268"/>
      <c r="BL440" s="268"/>
    </row>
    <row r="441" spans="1:64" ht="13.5" hidden="1" thickBot="1">
      <c r="A441" s="124"/>
      <c r="B441" s="177"/>
      <c r="C441" s="235"/>
      <c r="D441" s="588"/>
      <c r="E441" s="588"/>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2"/>
      <c r="AF441" s="472"/>
      <c r="AG441" s="472"/>
      <c r="AH441" s="472"/>
      <c r="AI441" s="472"/>
      <c r="AJ441" s="472"/>
      <c r="AK441" s="472"/>
      <c r="AL441" s="472"/>
      <c r="AM441" s="472"/>
      <c r="AN441" s="472"/>
      <c r="AO441" s="481"/>
      <c r="AP441" s="169"/>
      <c r="AQ441" s="84" t="s">
        <v>395</v>
      </c>
      <c r="AU441" s="459" t="str">
        <f t="shared" ca="1" si="75"/>
        <v>AM</v>
      </c>
      <c r="AV441" s="459">
        <f t="shared" si="76"/>
        <v>408</v>
      </c>
      <c r="AW441" s="259" t="str">
        <f t="shared" ca="1" si="73"/>
        <v>AM408</v>
      </c>
      <c r="AX441" s="259">
        <f t="shared" si="71"/>
        <v>8</v>
      </c>
      <c r="AY441" s="259" t="str">
        <f t="shared" ca="1" si="72"/>
        <v>9. Ownership - Operating Costs</v>
      </c>
      <c r="AZ441" s="268" t="s">
        <v>1270</v>
      </c>
      <c r="BA441" s="259" t="s">
        <v>1296</v>
      </c>
      <c r="BB441" s="259">
        <f>$AM$8</f>
        <v>2053</v>
      </c>
      <c r="BC441" s="259" t="str">
        <f t="shared" ca="1" si="74"/>
        <v>8_AM408_Asset_management_fee_2053</v>
      </c>
      <c r="BD441" s="259" t="s">
        <v>540</v>
      </c>
      <c r="BE441" s="259"/>
      <c r="BF441" s="268" t="str">
        <f t="shared" si="70"/>
        <v>&gt;=0</v>
      </c>
      <c r="BG441" s="268" t="s">
        <v>85</v>
      </c>
      <c r="BH441" s="268" t="s">
        <v>85</v>
      </c>
      <c r="BI441" s="268"/>
      <c r="BJ441" s="268"/>
      <c r="BK441" s="268"/>
      <c r="BL441" s="268"/>
    </row>
    <row r="442" spans="1:64" ht="13.5" hidden="1" thickBot="1">
      <c r="A442" s="124"/>
      <c r="B442" s="177"/>
      <c r="C442" s="235"/>
      <c r="D442" s="588"/>
      <c r="E442" s="588"/>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2"/>
      <c r="AF442" s="472"/>
      <c r="AG442" s="472"/>
      <c r="AH442" s="472"/>
      <c r="AI442" s="472"/>
      <c r="AJ442" s="472"/>
      <c r="AK442" s="472"/>
      <c r="AL442" s="472"/>
      <c r="AM442" s="472"/>
      <c r="AN442" s="472"/>
      <c r="AO442" s="481"/>
      <c r="AP442" s="169"/>
      <c r="AQ442" s="84" t="s">
        <v>395</v>
      </c>
      <c r="AU442" s="459" t="str">
        <f t="shared" ca="1" si="75"/>
        <v>AN</v>
      </c>
      <c r="AV442" s="459">
        <f t="shared" si="76"/>
        <v>408</v>
      </c>
      <c r="AW442" s="259" t="str">
        <f t="shared" ca="1" si="73"/>
        <v>AN408</v>
      </c>
      <c r="AX442" s="259">
        <f t="shared" si="71"/>
        <v>8</v>
      </c>
      <c r="AY442" s="259" t="str">
        <f t="shared" ca="1" si="72"/>
        <v>9. Ownership - Operating Costs</v>
      </c>
      <c r="AZ442" s="268" t="s">
        <v>1270</v>
      </c>
      <c r="BA442" s="259" t="s">
        <v>1296</v>
      </c>
      <c r="BB442" s="259">
        <f>$AN$8</f>
        <v>2054</v>
      </c>
      <c r="BC442" s="259" t="str">
        <f t="shared" ca="1" si="74"/>
        <v>8_AN408_Asset_management_fee_2054</v>
      </c>
      <c r="BD442" s="259" t="s">
        <v>540</v>
      </c>
      <c r="BE442" s="259"/>
      <c r="BF442" s="268" t="str">
        <f t="shared" si="70"/>
        <v>&gt;=0</v>
      </c>
      <c r="BG442" s="268" t="s">
        <v>85</v>
      </c>
      <c r="BH442" s="268" t="s">
        <v>85</v>
      </c>
      <c r="BI442" s="268"/>
      <c r="BJ442" s="268"/>
      <c r="BK442" s="268"/>
      <c r="BL442" s="268"/>
    </row>
    <row r="443" spans="1:64" ht="13.5" hidden="1" thickBot="1">
      <c r="A443" s="124"/>
      <c r="B443" s="177"/>
      <c r="C443" s="235"/>
      <c r="D443" s="588"/>
      <c r="E443" s="588"/>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2"/>
      <c r="AF443" s="472"/>
      <c r="AG443" s="472"/>
      <c r="AH443" s="472"/>
      <c r="AI443" s="472"/>
      <c r="AJ443" s="472"/>
      <c r="AK443" s="472"/>
      <c r="AL443" s="472"/>
      <c r="AM443" s="472"/>
      <c r="AN443" s="472"/>
      <c r="AO443" s="481"/>
      <c r="AP443" s="169"/>
      <c r="AQ443" s="474" t="s">
        <v>395</v>
      </c>
      <c r="AR443" s="474"/>
      <c r="AS443" s="474"/>
      <c r="AT443" s="474"/>
      <c r="AU443" s="475" t="str">
        <f t="shared" ca="1" si="75"/>
        <v>AO</v>
      </c>
      <c r="AV443" s="475">
        <f t="shared" si="76"/>
        <v>408</v>
      </c>
      <c r="AW443" s="389" t="str">
        <f t="shared" ca="1" si="73"/>
        <v>AO408</v>
      </c>
      <c r="AX443" s="389">
        <f t="shared" si="71"/>
        <v>8</v>
      </c>
      <c r="AY443" s="389" t="str">
        <f t="shared" ca="1" si="72"/>
        <v>9. Ownership - Operating Costs</v>
      </c>
      <c r="AZ443" s="397" t="s">
        <v>1270</v>
      </c>
      <c r="BA443" s="389" t="s">
        <v>1296</v>
      </c>
      <c r="BB443" s="389" t="s">
        <v>1216</v>
      </c>
      <c r="BC443" s="389" t="str">
        <f t="shared" ca="1" si="74"/>
        <v>8_AO408_Asset_management_fee_Additional_Info</v>
      </c>
      <c r="BD443" s="397" t="s">
        <v>223</v>
      </c>
      <c r="BE443" s="397">
        <v>100</v>
      </c>
      <c r="BF443" s="397"/>
      <c r="BG443" s="397" t="s">
        <v>85</v>
      </c>
      <c r="BH443" s="397" t="s">
        <v>85</v>
      </c>
      <c r="BI443" s="268"/>
      <c r="BJ443" s="268"/>
      <c r="BK443" s="268"/>
      <c r="BL443" s="268"/>
    </row>
    <row r="444" spans="1:64" ht="13.5" thickBot="1">
      <c r="A444" s="124">
        <f>+A408+1</f>
        <v>17</v>
      </c>
      <c r="B444" s="177"/>
      <c r="C444" s="235" t="s">
        <v>1297</v>
      </c>
      <c r="D444" s="588" t="s">
        <v>1213</v>
      </c>
      <c r="E444" s="588"/>
      <c r="F444" s="44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446"/>
      <c r="AF444" s="446"/>
      <c r="AG444" s="446"/>
      <c r="AH444" s="446"/>
      <c r="AI444" s="446"/>
      <c r="AJ444" s="446"/>
      <c r="AK444" s="446"/>
      <c r="AL444" s="446"/>
      <c r="AM444" s="446"/>
      <c r="AN444" s="446"/>
      <c r="AO444" s="337"/>
      <c r="AP444" s="169"/>
      <c r="AS444" s="84" t="s">
        <v>42</v>
      </c>
      <c r="AT444" s="84" t="str">
        <f ca="1">SUBSTITUTE(CELL("address",F444),"$","")</f>
        <v>F444</v>
      </c>
      <c r="AU444" s="350" t="str">
        <f ca="1">CHAR(CODE(AT444))</f>
        <v>F</v>
      </c>
      <c r="AV444" s="350">
        <f>ROW(AT444)</f>
        <v>444</v>
      </c>
      <c r="AW444" s="259" t="str">
        <f ca="1">CONCATENATE(AU444&amp;AV444)</f>
        <v>F444</v>
      </c>
      <c r="AX444" s="259">
        <f t="shared" ref="AX444:AX479" si="77">$AX$5</f>
        <v>8</v>
      </c>
      <c r="AY444" s="259" t="str">
        <f t="shared" ref="AY444:AY479" ca="1" si="78">MID(CELL("filename",AX444),FIND("]",CELL("filename",AX444))+1,256)</f>
        <v>9. Ownership - Operating Costs</v>
      </c>
      <c r="AZ444" s="268" t="s">
        <v>1270</v>
      </c>
      <c r="BA444" s="259" t="s">
        <v>1298</v>
      </c>
      <c r="BB444" s="259">
        <f>$F$8</f>
        <v>2020</v>
      </c>
      <c r="BC444" s="259" t="str">
        <f ca="1">AX444&amp;"_"&amp;AW444&amp;"_"&amp;BA444&amp;"_"&amp;BB444</f>
        <v>8_F444_Environmental_monitoring_2020</v>
      </c>
      <c r="BD444" s="259" t="s">
        <v>540</v>
      </c>
      <c r="BE444" s="259"/>
      <c r="BF444" s="268" t="str">
        <f t="shared" si="70"/>
        <v>&gt;=0</v>
      </c>
      <c r="BG444" s="268" t="s">
        <v>85</v>
      </c>
      <c r="BH444" s="268" t="s">
        <v>85</v>
      </c>
      <c r="BI444" s="268"/>
      <c r="BJ444" s="268"/>
      <c r="BK444" s="268"/>
      <c r="BL444" s="268"/>
    </row>
    <row r="445" spans="1:64" ht="13.5" hidden="1" thickBot="1">
      <c r="A445" s="124"/>
      <c r="B445" s="177"/>
      <c r="C445" s="235"/>
      <c r="D445" s="588"/>
      <c r="E445" s="588"/>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2"/>
      <c r="AF445" s="472"/>
      <c r="AG445" s="472"/>
      <c r="AH445" s="472"/>
      <c r="AI445" s="472"/>
      <c r="AJ445" s="472"/>
      <c r="AK445" s="472"/>
      <c r="AL445" s="472"/>
      <c r="AM445" s="472"/>
      <c r="AN445" s="472"/>
      <c r="AO445" s="481"/>
      <c r="AP445" s="169"/>
      <c r="AQ445" s="84" t="s">
        <v>395</v>
      </c>
      <c r="AU445" s="459" t="str">
        <f ca="1">IF(AU444="Z","AA",IF(LEN(AU444)=1,CHAR(CODE(AU444)+1),IF(RIGHT(AU444,1)="Z",CHAR(CODE(LEFT(AU444,1))+1),LEFT(AU444,1))&amp;CHAR(65+MOD(CODE(RIGHT(AU444,1))+1-65,26))))</f>
        <v>G</v>
      </c>
      <c r="AV445" s="459">
        <f>AV444</f>
        <v>444</v>
      </c>
      <c r="AW445" s="259" t="str">
        <f t="shared" ref="AW445:AW479" ca="1" si="79">CONCATENATE(AU445&amp;AV445)</f>
        <v>G444</v>
      </c>
      <c r="AX445" s="259">
        <f t="shared" si="77"/>
        <v>8</v>
      </c>
      <c r="AY445" s="259" t="str">
        <f t="shared" ca="1" si="78"/>
        <v>9. Ownership - Operating Costs</v>
      </c>
      <c r="AZ445" s="268" t="s">
        <v>1270</v>
      </c>
      <c r="BA445" s="259" t="s">
        <v>1298</v>
      </c>
      <c r="BB445" s="259">
        <f>$G$8</f>
        <v>2021</v>
      </c>
      <c r="BC445" s="259" t="str">
        <f t="shared" ref="BC445:BC479" ca="1" si="80">AX445&amp;"_"&amp;AW445&amp;"_"&amp;BA445&amp;"_"&amp;BB445</f>
        <v>8_G444_Environmental_monitoring_2021</v>
      </c>
      <c r="BD445" s="259" t="s">
        <v>540</v>
      </c>
      <c r="BE445" s="259"/>
      <c r="BF445" s="268" t="str">
        <f t="shared" si="70"/>
        <v>&gt;=0</v>
      </c>
      <c r="BG445" s="268" t="s">
        <v>85</v>
      </c>
      <c r="BH445" s="268" t="s">
        <v>85</v>
      </c>
      <c r="BI445" s="268"/>
      <c r="BJ445" s="268"/>
      <c r="BK445" s="268"/>
      <c r="BL445" s="268"/>
    </row>
    <row r="446" spans="1:64" ht="13.5" hidden="1" thickBot="1">
      <c r="A446" s="124"/>
      <c r="B446" s="177"/>
      <c r="C446" s="235"/>
      <c r="D446" s="588"/>
      <c r="E446" s="588"/>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2"/>
      <c r="AF446" s="472"/>
      <c r="AG446" s="472"/>
      <c r="AH446" s="472"/>
      <c r="AI446" s="472"/>
      <c r="AJ446" s="472"/>
      <c r="AK446" s="472"/>
      <c r="AL446" s="472"/>
      <c r="AM446" s="472"/>
      <c r="AN446" s="472"/>
      <c r="AO446" s="481"/>
      <c r="AP446" s="169"/>
      <c r="AQ446" s="84" t="s">
        <v>395</v>
      </c>
      <c r="AU446" s="459" t="str">
        <f t="shared" ref="AU446:AU479" ca="1" si="81">IF(AU445="Z","AA",IF(LEN(AU445)=1,CHAR(CODE(AU445)+1),IF(RIGHT(AU445,1)="Z",CHAR(CODE(LEFT(AU445,1))+1),LEFT(AU445,1))&amp;CHAR(65+MOD(CODE(RIGHT(AU445,1))+1-65,26))))</f>
        <v>H</v>
      </c>
      <c r="AV446" s="459">
        <f t="shared" ref="AV446:AV479" si="82">AV445</f>
        <v>444</v>
      </c>
      <c r="AW446" s="259" t="str">
        <f t="shared" ca="1" si="79"/>
        <v>H444</v>
      </c>
      <c r="AX446" s="259">
        <f t="shared" si="77"/>
        <v>8</v>
      </c>
      <c r="AY446" s="259" t="str">
        <f t="shared" ca="1" si="78"/>
        <v>9. Ownership - Operating Costs</v>
      </c>
      <c r="AZ446" s="268" t="s">
        <v>1270</v>
      </c>
      <c r="BA446" s="259" t="s">
        <v>1298</v>
      </c>
      <c r="BB446" s="259">
        <f>$H$8</f>
        <v>2022</v>
      </c>
      <c r="BC446" s="259" t="str">
        <f t="shared" ca="1" si="80"/>
        <v>8_H444_Environmental_monitoring_2022</v>
      </c>
      <c r="BD446" s="259" t="s">
        <v>540</v>
      </c>
      <c r="BE446" s="259"/>
      <c r="BF446" s="268" t="str">
        <f t="shared" si="70"/>
        <v>&gt;=0</v>
      </c>
      <c r="BG446" s="268" t="s">
        <v>85</v>
      </c>
      <c r="BH446" s="268" t="s">
        <v>85</v>
      </c>
      <c r="BI446" s="268"/>
      <c r="BJ446" s="268"/>
      <c r="BK446" s="268"/>
      <c r="BL446" s="268"/>
    </row>
    <row r="447" spans="1:64" ht="13.5" hidden="1" thickBot="1">
      <c r="A447" s="124"/>
      <c r="B447" s="177"/>
      <c r="C447" s="235"/>
      <c r="D447" s="588"/>
      <c r="E447" s="588"/>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2"/>
      <c r="AF447" s="472"/>
      <c r="AG447" s="472"/>
      <c r="AH447" s="472"/>
      <c r="AI447" s="472"/>
      <c r="AJ447" s="472"/>
      <c r="AK447" s="472"/>
      <c r="AL447" s="472"/>
      <c r="AM447" s="472"/>
      <c r="AN447" s="472"/>
      <c r="AO447" s="481"/>
      <c r="AP447" s="169"/>
      <c r="AQ447" s="84" t="s">
        <v>395</v>
      </c>
      <c r="AU447" s="459" t="str">
        <f t="shared" ca="1" si="81"/>
        <v>I</v>
      </c>
      <c r="AV447" s="459">
        <f t="shared" si="82"/>
        <v>444</v>
      </c>
      <c r="AW447" s="259" t="str">
        <f t="shared" ca="1" si="79"/>
        <v>I444</v>
      </c>
      <c r="AX447" s="259">
        <f t="shared" si="77"/>
        <v>8</v>
      </c>
      <c r="AY447" s="259" t="str">
        <f t="shared" ca="1" si="78"/>
        <v>9. Ownership - Operating Costs</v>
      </c>
      <c r="AZ447" s="268" t="s">
        <v>1270</v>
      </c>
      <c r="BA447" s="259" t="s">
        <v>1298</v>
      </c>
      <c r="BB447" s="259">
        <f>$I$8</f>
        <v>2023</v>
      </c>
      <c r="BC447" s="259" t="str">
        <f t="shared" ca="1" si="80"/>
        <v>8_I444_Environmental_monitoring_2023</v>
      </c>
      <c r="BD447" s="259" t="s">
        <v>540</v>
      </c>
      <c r="BE447" s="259"/>
      <c r="BF447" s="268" t="str">
        <f t="shared" si="70"/>
        <v>&gt;=0</v>
      </c>
      <c r="BG447" s="268" t="s">
        <v>85</v>
      </c>
      <c r="BH447" s="268" t="s">
        <v>85</v>
      </c>
      <c r="BI447" s="268"/>
      <c r="BJ447" s="268"/>
      <c r="BK447" s="268"/>
      <c r="BL447" s="268"/>
    </row>
    <row r="448" spans="1:64" ht="13.5" hidden="1" thickBot="1">
      <c r="A448" s="124"/>
      <c r="B448" s="177"/>
      <c r="C448" s="235"/>
      <c r="D448" s="588"/>
      <c r="E448" s="588"/>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2"/>
      <c r="AF448" s="472"/>
      <c r="AG448" s="472"/>
      <c r="AH448" s="472"/>
      <c r="AI448" s="472"/>
      <c r="AJ448" s="472"/>
      <c r="AK448" s="472"/>
      <c r="AL448" s="472"/>
      <c r="AM448" s="472"/>
      <c r="AN448" s="472"/>
      <c r="AO448" s="481"/>
      <c r="AP448" s="169"/>
      <c r="AQ448" s="84" t="s">
        <v>395</v>
      </c>
      <c r="AU448" s="459" t="str">
        <f t="shared" ca="1" si="81"/>
        <v>J</v>
      </c>
      <c r="AV448" s="459">
        <f t="shared" si="82"/>
        <v>444</v>
      </c>
      <c r="AW448" s="259" t="str">
        <f t="shared" ca="1" si="79"/>
        <v>J444</v>
      </c>
      <c r="AX448" s="259">
        <f t="shared" si="77"/>
        <v>8</v>
      </c>
      <c r="AY448" s="259" t="str">
        <f t="shared" ca="1" si="78"/>
        <v>9. Ownership - Operating Costs</v>
      </c>
      <c r="AZ448" s="268" t="s">
        <v>1270</v>
      </c>
      <c r="BA448" s="259" t="s">
        <v>1298</v>
      </c>
      <c r="BB448" s="259">
        <f>$J$8</f>
        <v>2024</v>
      </c>
      <c r="BC448" s="259" t="str">
        <f t="shared" ca="1" si="80"/>
        <v>8_J444_Environmental_monitoring_2024</v>
      </c>
      <c r="BD448" s="259" t="s">
        <v>540</v>
      </c>
      <c r="BE448" s="259"/>
      <c r="BF448" s="268" t="str">
        <f t="shared" si="70"/>
        <v>&gt;=0</v>
      </c>
      <c r="BG448" s="268" t="s">
        <v>85</v>
      </c>
      <c r="BH448" s="268" t="s">
        <v>85</v>
      </c>
      <c r="BI448" s="268"/>
      <c r="BJ448" s="268"/>
      <c r="BK448" s="268"/>
      <c r="BL448" s="268"/>
    </row>
    <row r="449" spans="1:64" ht="13.5" hidden="1" thickBot="1">
      <c r="A449" s="124"/>
      <c r="B449" s="177"/>
      <c r="C449" s="235"/>
      <c r="D449" s="588"/>
      <c r="E449" s="588"/>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2"/>
      <c r="AF449" s="472"/>
      <c r="AG449" s="472"/>
      <c r="AH449" s="472"/>
      <c r="AI449" s="472"/>
      <c r="AJ449" s="472"/>
      <c r="AK449" s="472"/>
      <c r="AL449" s="472"/>
      <c r="AM449" s="472"/>
      <c r="AN449" s="472"/>
      <c r="AO449" s="481"/>
      <c r="AP449" s="169"/>
      <c r="AQ449" s="84" t="s">
        <v>395</v>
      </c>
      <c r="AU449" s="459" t="str">
        <f t="shared" ca="1" si="81"/>
        <v>K</v>
      </c>
      <c r="AV449" s="459">
        <f t="shared" si="82"/>
        <v>444</v>
      </c>
      <c r="AW449" s="259" t="str">
        <f t="shared" ca="1" si="79"/>
        <v>K444</v>
      </c>
      <c r="AX449" s="259">
        <f t="shared" si="77"/>
        <v>8</v>
      </c>
      <c r="AY449" s="259" t="str">
        <f t="shared" ca="1" si="78"/>
        <v>9. Ownership - Operating Costs</v>
      </c>
      <c r="AZ449" s="268" t="s">
        <v>1270</v>
      </c>
      <c r="BA449" s="259" t="s">
        <v>1298</v>
      </c>
      <c r="BB449" s="259">
        <f>$K$8</f>
        <v>2025</v>
      </c>
      <c r="BC449" s="259" t="str">
        <f t="shared" ca="1" si="80"/>
        <v>8_K444_Environmental_monitoring_2025</v>
      </c>
      <c r="BD449" s="259" t="s">
        <v>540</v>
      </c>
      <c r="BE449" s="259"/>
      <c r="BF449" s="268" t="str">
        <f t="shared" si="70"/>
        <v>&gt;=0</v>
      </c>
      <c r="BG449" s="268" t="s">
        <v>85</v>
      </c>
      <c r="BH449" s="268" t="s">
        <v>85</v>
      </c>
      <c r="BI449" s="268"/>
      <c r="BJ449" s="268"/>
      <c r="BK449" s="268"/>
      <c r="BL449" s="268"/>
    </row>
    <row r="450" spans="1:64" ht="13.5" hidden="1" thickBot="1">
      <c r="A450" s="124"/>
      <c r="B450" s="177"/>
      <c r="C450" s="235"/>
      <c r="D450" s="588"/>
      <c r="E450" s="588"/>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2"/>
      <c r="AF450" s="472"/>
      <c r="AG450" s="472"/>
      <c r="AH450" s="472"/>
      <c r="AI450" s="472"/>
      <c r="AJ450" s="472"/>
      <c r="AK450" s="472"/>
      <c r="AL450" s="472"/>
      <c r="AM450" s="472"/>
      <c r="AN450" s="472"/>
      <c r="AO450" s="481"/>
      <c r="AP450" s="169"/>
      <c r="AQ450" s="84" t="s">
        <v>395</v>
      </c>
      <c r="AU450" s="459" t="str">
        <f t="shared" ca="1" si="81"/>
        <v>L</v>
      </c>
      <c r="AV450" s="459">
        <f t="shared" si="82"/>
        <v>444</v>
      </c>
      <c r="AW450" s="259" t="str">
        <f t="shared" ca="1" si="79"/>
        <v>L444</v>
      </c>
      <c r="AX450" s="259">
        <f t="shared" si="77"/>
        <v>8</v>
      </c>
      <c r="AY450" s="259" t="str">
        <f t="shared" ca="1" si="78"/>
        <v>9. Ownership - Operating Costs</v>
      </c>
      <c r="AZ450" s="268" t="s">
        <v>1270</v>
      </c>
      <c r="BA450" s="259" t="s">
        <v>1298</v>
      </c>
      <c r="BB450" s="259">
        <f>$L$8</f>
        <v>2026</v>
      </c>
      <c r="BC450" s="259" t="str">
        <f t="shared" ca="1" si="80"/>
        <v>8_L444_Environmental_monitoring_2026</v>
      </c>
      <c r="BD450" s="259" t="s">
        <v>540</v>
      </c>
      <c r="BE450" s="259"/>
      <c r="BF450" s="268" t="str">
        <f t="shared" si="70"/>
        <v>&gt;=0</v>
      </c>
      <c r="BG450" s="268" t="s">
        <v>85</v>
      </c>
      <c r="BH450" s="268" t="s">
        <v>85</v>
      </c>
      <c r="BI450" s="268"/>
      <c r="BJ450" s="268"/>
      <c r="BK450" s="268"/>
      <c r="BL450" s="268"/>
    </row>
    <row r="451" spans="1:64" ht="13.5" hidden="1" thickBot="1">
      <c r="A451" s="124"/>
      <c r="B451" s="177"/>
      <c r="C451" s="235"/>
      <c r="D451" s="588"/>
      <c r="E451" s="588"/>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471"/>
      <c r="AE451" s="472"/>
      <c r="AF451" s="472"/>
      <c r="AG451" s="472"/>
      <c r="AH451" s="472"/>
      <c r="AI451" s="472"/>
      <c r="AJ451" s="472"/>
      <c r="AK451" s="472"/>
      <c r="AL451" s="472"/>
      <c r="AM451" s="472"/>
      <c r="AN451" s="472"/>
      <c r="AO451" s="481"/>
      <c r="AP451" s="169"/>
      <c r="AQ451" s="84" t="s">
        <v>395</v>
      </c>
      <c r="AU451" s="459" t="str">
        <f t="shared" ca="1" si="81"/>
        <v>M</v>
      </c>
      <c r="AV451" s="459">
        <f t="shared" si="82"/>
        <v>444</v>
      </c>
      <c r="AW451" s="259" t="str">
        <f t="shared" ca="1" si="79"/>
        <v>M444</v>
      </c>
      <c r="AX451" s="259">
        <f t="shared" si="77"/>
        <v>8</v>
      </c>
      <c r="AY451" s="259" t="str">
        <f t="shared" ca="1" si="78"/>
        <v>9. Ownership - Operating Costs</v>
      </c>
      <c r="AZ451" s="268" t="s">
        <v>1270</v>
      </c>
      <c r="BA451" s="259" t="s">
        <v>1298</v>
      </c>
      <c r="BB451" s="259">
        <f>$M$8</f>
        <v>2027</v>
      </c>
      <c r="BC451" s="259" t="str">
        <f t="shared" ca="1" si="80"/>
        <v>8_M444_Environmental_monitoring_2027</v>
      </c>
      <c r="BD451" s="259" t="s">
        <v>540</v>
      </c>
      <c r="BE451" s="259"/>
      <c r="BF451" s="268" t="str">
        <f t="shared" si="70"/>
        <v>&gt;=0</v>
      </c>
      <c r="BG451" s="268" t="s">
        <v>85</v>
      </c>
      <c r="BH451" s="268" t="s">
        <v>85</v>
      </c>
      <c r="BI451" s="268"/>
      <c r="BJ451" s="268"/>
      <c r="BK451" s="268"/>
      <c r="BL451" s="268"/>
    </row>
    <row r="452" spans="1:64" ht="13.5" hidden="1" thickBot="1">
      <c r="A452" s="124"/>
      <c r="B452" s="177"/>
      <c r="C452" s="235"/>
      <c r="D452" s="588"/>
      <c r="E452" s="588"/>
      <c r="F452" s="471"/>
      <c r="G452" s="471"/>
      <c r="H452" s="471"/>
      <c r="I452" s="471"/>
      <c r="J452" s="471"/>
      <c r="K452" s="471"/>
      <c r="L452" s="471"/>
      <c r="M452" s="471"/>
      <c r="N452" s="471"/>
      <c r="O452" s="471"/>
      <c r="P452" s="471"/>
      <c r="Q452" s="471"/>
      <c r="R452" s="471"/>
      <c r="S452" s="471"/>
      <c r="T452" s="471"/>
      <c r="U452" s="471"/>
      <c r="V452" s="471"/>
      <c r="W452" s="471"/>
      <c r="X452" s="471"/>
      <c r="Y452" s="471"/>
      <c r="Z452" s="471"/>
      <c r="AA452" s="471"/>
      <c r="AB452" s="471"/>
      <c r="AC452" s="471"/>
      <c r="AD452" s="471"/>
      <c r="AE452" s="472"/>
      <c r="AF452" s="472"/>
      <c r="AG452" s="472"/>
      <c r="AH452" s="472"/>
      <c r="AI452" s="472"/>
      <c r="AJ452" s="472"/>
      <c r="AK452" s="472"/>
      <c r="AL452" s="472"/>
      <c r="AM452" s="472"/>
      <c r="AN452" s="472"/>
      <c r="AO452" s="481"/>
      <c r="AP452" s="169"/>
      <c r="AQ452" s="84" t="s">
        <v>395</v>
      </c>
      <c r="AU452" s="459" t="str">
        <f t="shared" ca="1" si="81"/>
        <v>N</v>
      </c>
      <c r="AV452" s="459">
        <f t="shared" si="82"/>
        <v>444</v>
      </c>
      <c r="AW452" s="259" t="str">
        <f t="shared" ca="1" si="79"/>
        <v>N444</v>
      </c>
      <c r="AX452" s="259">
        <f t="shared" si="77"/>
        <v>8</v>
      </c>
      <c r="AY452" s="259" t="str">
        <f t="shared" ca="1" si="78"/>
        <v>9. Ownership - Operating Costs</v>
      </c>
      <c r="AZ452" s="268" t="s">
        <v>1270</v>
      </c>
      <c r="BA452" s="259" t="s">
        <v>1298</v>
      </c>
      <c r="BB452" s="259">
        <f>$N$8</f>
        <v>2028</v>
      </c>
      <c r="BC452" s="259" t="str">
        <f t="shared" ca="1" si="80"/>
        <v>8_N444_Environmental_monitoring_2028</v>
      </c>
      <c r="BD452" s="259" t="s">
        <v>540</v>
      </c>
      <c r="BE452" s="259"/>
      <c r="BF452" s="268" t="str">
        <f t="shared" si="70"/>
        <v>&gt;=0</v>
      </c>
      <c r="BG452" s="268" t="s">
        <v>85</v>
      </c>
      <c r="BH452" s="268" t="s">
        <v>85</v>
      </c>
      <c r="BI452" s="268"/>
      <c r="BJ452" s="268"/>
      <c r="BK452" s="268"/>
      <c r="BL452" s="268"/>
    </row>
    <row r="453" spans="1:64" ht="13.5" hidden="1" thickBot="1">
      <c r="A453" s="124"/>
      <c r="B453" s="177"/>
      <c r="C453" s="235"/>
      <c r="D453" s="588"/>
      <c r="E453" s="588"/>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2"/>
      <c r="AF453" s="472"/>
      <c r="AG453" s="472"/>
      <c r="AH453" s="472"/>
      <c r="AI453" s="472"/>
      <c r="AJ453" s="472"/>
      <c r="AK453" s="472"/>
      <c r="AL453" s="472"/>
      <c r="AM453" s="472"/>
      <c r="AN453" s="472"/>
      <c r="AO453" s="481"/>
      <c r="AP453" s="169"/>
      <c r="AQ453" s="84" t="s">
        <v>395</v>
      </c>
      <c r="AU453" s="459" t="str">
        <f t="shared" ca="1" si="81"/>
        <v>O</v>
      </c>
      <c r="AV453" s="459">
        <f t="shared" si="82"/>
        <v>444</v>
      </c>
      <c r="AW453" s="259" t="str">
        <f t="shared" ca="1" si="79"/>
        <v>O444</v>
      </c>
      <c r="AX453" s="259">
        <f t="shared" si="77"/>
        <v>8</v>
      </c>
      <c r="AY453" s="259" t="str">
        <f t="shared" ca="1" si="78"/>
        <v>9. Ownership - Operating Costs</v>
      </c>
      <c r="AZ453" s="268" t="s">
        <v>1270</v>
      </c>
      <c r="BA453" s="259" t="s">
        <v>1298</v>
      </c>
      <c r="BB453" s="259">
        <f>$O$8</f>
        <v>2029</v>
      </c>
      <c r="BC453" s="259" t="str">
        <f t="shared" ca="1" si="80"/>
        <v>8_O444_Environmental_monitoring_2029</v>
      </c>
      <c r="BD453" s="259" t="s">
        <v>540</v>
      </c>
      <c r="BE453" s="259"/>
      <c r="BF453" s="268" t="str">
        <f t="shared" si="70"/>
        <v>&gt;=0</v>
      </c>
      <c r="BG453" s="268" t="s">
        <v>85</v>
      </c>
      <c r="BH453" s="268" t="s">
        <v>85</v>
      </c>
      <c r="BI453" s="268"/>
      <c r="BJ453" s="268"/>
      <c r="BK453" s="268"/>
      <c r="BL453" s="268"/>
    </row>
    <row r="454" spans="1:64" ht="13.5" hidden="1" thickBot="1">
      <c r="A454" s="124"/>
      <c r="B454" s="177"/>
      <c r="C454" s="235"/>
      <c r="D454" s="588"/>
      <c r="E454" s="588"/>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2"/>
      <c r="AF454" s="472"/>
      <c r="AG454" s="472"/>
      <c r="AH454" s="472"/>
      <c r="AI454" s="472"/>
      <c r="AJ454" s="472"/>
      <c r="AK454" s="472"/>
      <c r="AL454" s="472"/>
      <c r="AM454" s="472"/>
      <c r="AN454" s="472"/>
      <c r="AO454" s="481"/>
      <c r="AP454" s="169"/>
      <c r="AQ454" s="84" t="s">
        <v>395</v>
      </c>
      <c r="AU454" s="459" t="str">
        <f t="shared" ca="1" si="81"/>
        <v>P</v>
      </c>
      <c r="AV454" s="459">
        <f t="shared" si="82"/>
        <v>444</v>
      </c>
      <c r="AW454" s="259" t="str">
        <f t="shared" ca="1" si="79"/>
        <v>P444</v>
      </c>
      <c r="AX454" s="259">
        <f t="shared" si="77"/>
        <v>8</v>
      </c>
      <c r="AY454" s="259" t="str">
        <f t="shared" ca="1" si="78"/>
        <v>9. Ownership - Operating Costs</v>
      </c>
      <c r="AZ454" s="268" t="s">
        <v>1270</v>
      </c>
      <c r="BA454" s="259" t="s">
        <v>1298</v>
      </c>
      <c r="BB454" s="259">
        <f>$P$8</f>
        <v>2030</v>
      </c>
      <c r="BC454" s="259" t="str">
        <f t="shared" ca="1" si="80"/>
        <v>8_P444_Environmental_monitoring_2030</v>
      </c>
      <c r="BD454" s="259" t="s">
        <v>540</v>
      </c>
      <c r="BE454" s="259"/>
      <c r="BF454" s="268" t="str">
        <f t="shared" si="70"/>
        <v>&gt;=0</v>
      </c>
      <c r="BG454" s="268" t="s">
        <v>85</v>
      </c>
      <c r="BH454" s="268" t="s">
        <v>85</v>
      </c>
      <c r="BI454" s="268"/>
      <c r="BJ454" s="268"/>
      <c r="BK454" s="268"/>
      <c r="BL454" s="268"/>
    </row>
    <row r="455" spans="1:64" ht="13.5" hidden="1" thickBot="1">
      <c r="A455" s="124"/>
      <c r="B455" s="177"/>
      <c r="C455" s="235"/>
      <c r="D455" s="588"/>
      <c r="E455" s="588"/>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2"/>
      <c r="AF455" s="472"/>
      <c r="AG455" s="472"/>
      <c r="AH455" s="472"/>
      <c r="AI455" s="472"/>
      <c r="AJ455" s="472"/>
      <c r="AK455" s="472"/>
      <c r="AL455" s="472"/>
      <c r="AM455" s="472"/>
      <c r="AN455" s="472"/>
      <c r="AO455" s="481"/>
      <c r="AP455" s="169"/>
      <c r="AQ455" s="84" t="s">
        <v>395</v>
      </c>
      <c r="AU455" s="459" t="str">
        <f t="shared" ca="1" si="81"/>
        <v>Q</v>
      </c>
      <c r="AV455" s="459">
        <f t="shared" si="82"/>
        <v>444</v>
      </c>
      <c r="AW455" s="259" t="str">
        <f t="shared" ca="1" si="79"/>
        <v>Q444</v>
      </c>
      <c r="AX455" s="259">
        <f t="shared" si="77"/>
        <v>8</v>
      </c>
      <c r="AY455" s="259" t="str">
        <f t="shared" ca="1" si="78"/>
        <v>9. Ownership - Operating Costs</v>
      </c>
      <c r="AZ455" s="268" t="s">
        <v>1270</v>
      </c>
      <c r="BA455" s="259" t="s">
        <v>1298</v>
      </c>
      <c r="BB455" s="259">
        <f>$Q$8</f>
        <v>2031</v>
      </c>
      <c r="BC455" s="259" t="str">
        <f t="shared" ca="1" si="80"/>
        <v>8_Q444_Environmental_monitoring_2031</v>
      </c>
      <c r="BD455" s="259" t="s">
        <v>540</v>
      </c>
      <c r="BE455" s="259"/>
      <c r="BF455" s="268" t="str">
        <f t="shared" si="70"/>
        <v>&gt;=0</v>
      </c>
      <c r="BG455" s="268" t="s">
        <v>85</v>
      </c>
      <c r="BH455" s="268" t="s">
        <v>85</v>
      </c>
      <c r="BI455" s="268"/>
      <c r="BJ455" s="268"/>
      <c r="BK455" s="268"/>
      <c r="BL455" s="268"/>
    </row>
    <row r="456" spans="1:64" ht="13.5" hidden="1" thickBot="1">
      <c r="A456" s="124"/>
      <c r="B456" s="177"/>
      <c r="C456" s="235"/>
      <c r="D456" s="588"/>
      <c r="E456" s="588"/>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2"/>
      <c r="AF456" s="472"/>
      <c r="AG456" s="472"/>
      <c r="AH456" s="472"/>
      <c r="AI456" s="472"/>
      <c r="AJ456" s="472"/>
      <c r="AK456" s="472"/>
      <c r="AL456" s="472"/>
      <c r="AM456" s="472"/>
      <c r="AN456" s="472"/>
      <c r="AO456" s="481"/>
      <c r="AP456" s="169"/>
      <c r="AQ456" s="84" t="s">
        <v>395</v>
      </c>
      <c r="AU456" s="459" t="str">
        <f t="shared" ca="1" si="81"/>
        <v>R</v>
      </c>
      <c r="AV456" s="459">
        <f t="shared" si="82"/>
        <v>444</v>
      </c>
      <c r="AW456" s="259" t="str">
        <f t="shared" ca="1" si="79"/>
        <v>R444</v>
      </c>
      <c r="AX456" s="259">
        <f t="shared" si="77"/>
        <v>8</v>
      </c>
      <c r="AY456" s="259" t="str">
        <f t="shared" ca="1" si="78"/>
        <v>9. Ownership - Operating Costs</v>
      </c>
      <c r="AZ456" s="268" t="s">
        <v>1270</v>
      </c>
      <c r="BA456" s="259" t="s">
        <v>1298</v>
      </c>
      <c r="BB456" s="259">
        <f>$R$8</f>
        <v>2032</v>
      </c>
      <c r="BC456" s="259" t="str">
        <f t="shared" ca="1" si="80"/>
        <v>8_R444_Environmental_monitoring_2032</v>
      </c>
      <c r="BD456" s="259" t="s">
        <v>540</v>
      </c>
      <c r="BE456" s="259"/>
      <c r="BF456" s="268" t="str">
        <f t="shared" ref="BF456:BF519" si="83">"&gt;=0"</f>
        <v>&gt;=0</v>
      </c>
      <c r="BG456" s="268" t="s">
        <v>85</v>
      </c>
      <c r="BH456" s="268" t="s">
        <v>85</v>
      </c>
      <c r="BI456" s="268"/>
      <c r="BJ456" s="268"/>
      <c r="BK456" s="268"/>
      <c r="BL456" s="268"/>
    </row>
    <row r="457" spans="1:64" ht="13.5" hidden="1" thickBot="1">
      <c r="A457" s="124"/>
      <c r="B457" s="177"/>
      <c r="C457" s="235"/>
      <c r="D457" s="588"/>
      <c r="E457" s="588"/>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2"/>
      <c r="AF457" s="472"/>
      <c r="AG457" s="472"/>
      <c r="AH457" s="472"/>
      <c r="AI457" s="472"/>
      <c r="AJ457" s="472"/>
      <c r="AK457" s="472"/>
      <c r="AL457" s="472"/>
      <c r="AM457" s="472"/>
      <c r="AN457" s="472"/>
      <c r="AO457" s="481"/>
      <c r="AP457" s="169"/>
      <c r="AQ457" s="84" t="s">
        <v>395</v>
      </c>
      <c r="AU457" s="459" t="str">
        <f t="shared" ca="1" si="81"/>
        <v>S</v>
      </c>
      <c r="AV457" s="459">
        <f t="shared" si="82"/>
        <v>444</v>
      </c>
      <c r="AW457" s="259" t="str">
        <f t="shared" ca="1" si="79"/>
        <v>S444</v>
      </c>
      <c r="AX457" s="259">
        <f t="shared" si="77"/>
        <v>8</v>
      </c>
      <c r="AY457" s="259" t="str">
        <f t="shared" ca="1" si="78"/>
        <v>9. Ownership - Operating Costs</v>
      </c>
      <c r="AZ457" s="268" t="s">
        <v>1270</v>
      </c>
      <c r="BA457" s="259" t="s">
        <v>1298</v>
      </c>
      <c r="BB457" s="259">
        <f>$S$8</f>
        <v>2033</v>
      </c>
      <c r="BC457" s="259" t="str">
        <f t="shared" ca="1" si="80"/>
        <v>8_S444_Environmental_monitoring_2033</v>
      </c>
      <c r="BD457" s="259" t="s">
        <v>540</v>
      </c>
      <c r="BE457" s="259"/>
      <c r="BF457" s="268" t="str">
        <f t="shared" si="83"/>
        <v>&gt;=0</v>
      </c>
      <c r="BG457" s="268" t="s">
        <v>85</v>
      </c>
      <c r="BH457" s="268" t="s">
        <v>85</v>
      </c>
      <c r="BI457" s="268"/>
      <c r="BJ457" s="268"/>
      <c r="BK457" s="268"/>
      <c r="BL457" s="268"/>
    </row>
    <row r="458" spans="1:64" ht="13.5" hidden="1" thickBot="1">
      <c r="A458" s="124"/>
      <c r="B458" s="177"/>
      <c r="C458" s="235"/>
      <c r="D458" s="588"/>
      <c r="E458" s="588"/>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2"/>
      <c r="AF458" s="472"/>
      <c r="AG458" s="472"/>
      <c r="AH458" s="472"/>
      <c r="AI458" s="472"/>
      <c r="AJ458" s="472"/>
      <c r="AK458" s="472"/>
      <c r="AL458" s="472"/>
      <c r="AM458" s="472"/>
      <c r="AN458" s="472"/>
      <c r="AO458" s="481"/>
      <c r="AP458" s="169"/>
      <c r="AQ458" s="84" t="s">
        <v>395</v>
      </c>
      <c r="AU458" s="459" t="str">
        <f t="shared" ca="1" si="81"/>
        <v>T</v>
      </c>
      <c r="AV458" s="459">
        <f t="shared" si="82"/>
        <v>444</v>
      </c>
      <c r="AW458" s="259" t="str">
        <f t="shared" ca="1" si="79"/>
        <v>T444</v>
      </c>
      <c r="AX458" s="259">
        <f t="shared" si="77"/>
        <v>8</v>
      </c>
      <c r="AY458" s="259" t="str">
        <f t="shared" ca="1" si="78"/>
        <v>9. Ownership - Operating Costs</v>
      </c>
      <c r="AZ458" s="268" t="s">
        <v>1270</v>
      </c>
      <c r="BA458" s="259" t="s">
        <v>1298</v>
      </c>
      <c r="BB458" s="259">
        <f>$T$8</f>
        <v>2034</v>
      </c>
      <c r="BC458" s="259" t="str">
        <f t="shared" ca="1" si="80"/>
        <v>8_T444_Environmental_monitoring_2034</v>
      </c>
      <c r="BD458" s="259" t="s">
        <v>540</v>
      </c>
      <c r="BE458" s="259"/>
      <c r="BF458" s="268" t="str">
        <f t="shared" si="83"/>
        <v>&gt;=0</v>
      </c>
      <c r="BG458" s="268" t="s">
        <v>85</v>
      </c>
      <c r="BH458" s="268" t="s">
        <v>85</v>
      </c>
      <c r="BI458" s="268"/>
      <c r="BJ458" s="268"/>
      <c r="BK458" s="268"/>
      <c r="BL458" s="268"/>
    </row>
    <row r="459" spans="1:64" ht="13.5" hidden="1" thickBot="1">
      <c r="A459" s="124"/>
      <c r="B459" s="177"/>
      <c r="C459" s="235"/>
      <c r="D459" s="588"/>
      <c r="E459" s="588"/>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2"/>
      <c r="AF459" s="472"/>
      <c r="AG459" s="472"/>
      <c r="AH459" s="472"/>
      <c r="AI459" s="472"/>
      <c r="AJ459" s="472"/>
      <c r="AK459" s="472"/>
      <c r="AL459" s="472"/>
      <c r="AM459" s="472"/>
      <c r="AN459" s="472"/>
      <c r="AO459" s="481"/>
      <c r="AP459" s="169"/>
      <c r="AQ459" s="84" t="s">
        <v>395</v>
      </c>
      <c r="AU459" s="459" t="str">
        <f t="shared" ca="1" si="81"/>
        <v>U</v>
      </c>
      <c r="AV459" s="459">
        <f t="shared" si="82"/>
        <v>444</v>
      </c>
      <c r="AW459" s="259" t="str">
        <f t="shared" ca="1" si="79"/>
        <v>U444</v>
      </c>
      <c r="AX459" s="259">
        <f t="shared" si="77"/>
        <v>8</v>
      </c>
      <c r="AY459" s="259" t="str">
        <f t="shared" ca="1" si="78"/>
        <v>9. Ownership - Operating Costs</v>
      </c>
      <c r="AZ459" s="268" t="s">
        <v>1270</v>
      </c>
      <c r="BA459" s="259" t="s">
        <v>1298</v>
      </c>
      <c r="BB459" s="259">
        <f>$U$8</f>
        <v>2035</v>
      </c>
      <c r="BC459" s="259" t="str">
        <f t="shared" ca="1" si="80"/>
        <v>8_U444_Environmental_monitoring_2035</v>
      </c>
      <c r="BD459" s="259" t="s">
        <v>540</v>
      </c>
      <c r="BE459" s="259"/>
      <c r="BF459" s="268" t="str">
        <f t="shared" si="83"/>
        <v>&gt;=0</v>
      </c>
      <c r="BG459" s="268" t="s">
        <v>85</v>
      </c>
      <c r="BH459" s="268" t="s">
        <v>85</v>
      </c>
      <c r="BI459" s="268"/>
      <c r="BJ459" s="268"/>
      <c r="BK459" s="268"/>
      <c r="BL459" s="268"/>
    </row>
    <row r="460" spans="1:64" ht="13.5" hidden="1" thickBot="1">
      <c r="A460" s="124"/>
      <c r="B460" s="177"/>
      <c r="C460" s="235"/>
      <c r="D460" s="588"/>
      <c r="E460" s="588"/>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2"/>
      <c r="AF460" s="472"/>
      <c r="AG460" s="472"/>
      <c r="AH460" s="472"/>
      <c r="AI460" s="472"/>
      <c r="AJ460" s="472"/>
      <c r="AK460" s="472"/>
      <c r="AL460" s="472"/>
      <c r="AM460" s="472"/>
      <c r="AN460" s="472"/>
      <c r="AO460" s="481"/>
      <c r="AP460" s="169"/>
      <c r="AQ460" s="84" t="s">
        <v>395</v>
      </c>
      <c r="AU460" s="459" t="str">
        <f t="shared" ca="1" si="81"/>
        <v>V</v>
      </c>
      <c r="AV460" s="459">
        <f t="shared" si="82"/>
        <v>444</v>
      </c>
      <c r="AW460" s="259" t="str">
        <f t="shared" ca="1" si="79"/>
        <v>V444</v>
      </c>
      <c r="AX460" s="259">
        <f t="shared" si="77"/>
        <v>8</v>
      </c>
      <c r="AY460" s="259" t="str">
        <f t="shared" ca="1" si="78"/>
        <v>9. Ownership - Operating Costs</v>
      </c>
      <c r="AZ460" s="268" t="s">
        <v>1270</v>
      </c>
      <c r="BA460" s="259" t="s">
        <v>1298</v>
      </c>
      <c r="BB460" s="259">
        <f>$V$8</f>
        <v>2036</v>
      </c>
      <c r="BC460" s="259" t="str">
        <f t="shared" ca="1" si="80"/>
        <v>8_V444_Environmental_monitoring_2036</v>
      </c>
      <c r="BD460" s="259" t="s">
        <v>540</v>
      </c>
      <c r="BE460" s="259"/>
      <c r="BF460" s="268" t="str">
        <f t="shared" si="83"/>
        <v>&gt;=0</v>
      </c>
      <c r="BG460" s="268" t="s">
        <v>85</v>
      </c>
      <c r="BH460" s="268" t="s">
        <v>85</v>
      </c>
      <c r="BI460" s="268"/>
      <c r="BJ460" s="268"/>
      <c r="BK460" s="268"/>
      <c r="BL460" s="268"/>
    </row>
    <row r="461" spans="1:64" ht="13.5" hidden="1" thickBot="1">
      <c r="A461" s="124"/>
      <c r="B461" s="177"/>
      <c r="C461" s="235"/>
      <c r="D461" s="588"/>
      <c r="E461" s="588"/>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2"/>
      <c r="AF461" s="472"/>
      <c r="AG461" s="472"/>
      <c r="AH461" s="472"/>
      <c r="AI461" s="472"/>
      <c r="AJ461" s="472"/>
      <c r="AK461" s="472"/>
      <c r="AL461" s="472"/>
      <c r="AM461" s="472"/>
      <c r="AN461" s="472"/>
      <c r="AO461" s="481"/>
      <c r="AP461" s="169"/>
      <c r="AQ461" s="84" t="s">
        <v>395</v>
      </c>
      <c r="AU461" s="459" t="str">
        <f t="shared" ca="1" si="81"/>
        <v>W</v>
      </c>
      <c r="AV461" s="459">
        <f t="shared" si="82"/>
        <v>444</v>
      </c>
      <c r="AW461" s="259" t="str">
        <f t="shared" ca="1" si="79"/>
        <v>W444</v>
      </c>
      <c r="AX461" s="259">
        <f t="shared" si="77"/>
        <v>8</v>
      </c>
      <c r="AY461" s="259" t="str">
        <f t="shared" ca="1" si="78"/>
        <v>9. Ownership - Operating Costs</v>
      </c>
      <c r="AZ461" s="268" t="s">
        <v>1270</v>
      </c>
      <c r="BA461" s="259" t="s">
        <v>1298</v>
      </c>
      <c r="BB461" s="259">
        <f>$W$8</f>
        <v>2037</v>
      </c>
      <c r="BC461" s="259" t="str">
        <f t="shared" ca="1" si="80"/>
        <v>8_W444_Environmental_monitoring_2037</v>
      </c>
      <c r="BD461" s="259" t="s">
        <v>540</v>
      </c>
      <c r="BE461" s="259"/>
      <c r="BF461" s="268" t="str">
        <f t="shared" si="83"/>
        <v>&gt;=0</v>
      </c>
      <c r="BG461" s="268" t="s">
        <v>85</v>
      </c>
      <c r="BH461" s="268" t="s">
        <v>85</v>
      </c>
      <c r="BI461" s="268"/>
      <c r="BJ461" s="268"/>
      <c r="BK461" s="268"/>
      <c r="BL461" s="268"/>
    </row>
    <row r="462" spans="1:64" ht="13.5" hidden="1" thickBot="1">
      <c r="A462" s="124"/>
      <c r="B462" s="177"/>
      <c r="C462" s="235"/>
      <c r="D462" s="588"/>
      <c r="E462" s="588"/>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2"/>
      <c r="AF462" s="472"/>
      <c r="AG462" s="472"/>
      <c r="AH462" s="472"/>
      <c r="AI462" s="472"/>
      <c r="AJ462" s="472"/>
      <c r="AK462" s="472"/>
      <c r="AL462" s="472"/>
      <c r="AM462" s="472"/>
      <c r="AN462" s="472"/>
      <c r="AO462" s="481"/>
      <c r="AP462" s="169"/>
      <c r="AQ462" s="84" t="s">
        <v>395</v>
      </c>
      <c r="AU462" s="459" t="str">
        <f t="shared" ca="1" si="81"/>
        <v>X</v>
      </c>
      <c r="AV462" s="459">
        <f t="shared" si="82"/>
        <v>444</v>
      </c>
      <c r="AW462" s="259" t="str">
        <f t="shared" ca="1" si="79"/>
        <v>X444</v>
      </c>
      <c r="AX462" s="259">
        <f t="shared" si="77"/>
        <v>8</v>
      </c>
      <c r="AY462" s="259" t="str">
        <f t="shared" ca="1" si="78"/>
        <v>9. Ownership - Operating Costs</v>
      </c>
      <c r="AZ462" s="268" t="s">
        <v>1270</v>
      </c>
      <c r="BA462" s="259" t="s">
        <v>1298</v>
      </c>
      <c r="BB462" s="259">
        <f>$X$8</f>
        <v>2038</v>
      </c>
      <c r="BC462" s="259" t="str">
        <f t="shared" ca="1" si="80"/>
        <v>8_X444_Environmental_monitoring_2038</v>
      </c>
      <c r="BD462" s="259" t="s">
        <v>540</v>
      </c>
      <c r="BE462" s="259"/>
      <c r="BF462" s="268" t="str">
        <f t="shared" si="83"/>
        <v>&gt;=0</v>
      </c>
      <c r="BG462" s="268" t="s">
        <v>85</v>
      </c>
      <c r="BH462" s="268" t="s">
        <v>85</v>
      </c>
      <c r="BI462" s="268"/>
      <c r="BJ462" s="268"/>
      <c r="BK462" s="268"/>
      <c r="BL462" s="268"/>
    </row>
    <row r="463" spans="1:64" ht="13.5" hidden="1" thickBot="1">
      <c r="A463" s="124"/>
      <c r="B463" s="177"/>
      <c r="C463" s="235"/>
      <c r="D463" s="588"/>
      <c r="E463" s="588"/>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2"/>
      <c r="AF463" s="472"/>
      <c r="AG463" s="472"/>
      <c r="AH463" s="472"/>
      <c r="AI463" s="472"/>
      <c r="AJ463" s="472"/>
      <c r="AK463" s="472"/>
      <c r="AL463" s="472"/>
      <c r="AM463" s="472"/>
      <c r="AN463" s="472"/>
      <c r="AO463" s="481"/>
      <c r="AP463" s="169"/>
      <c r="AQ463" s="84" t="s">
        <v>395</v>
      </c>
      <c r="AU463" s="459" t="str">
        <f t="shared" ca="1" si="81"/>
        <v>Y</v>
      </c>
      <c r="AV463" s="459">
        <f t="shared" si="82"/>
        <v>444</v>
      </c>
      <c r="AW463" s="259" t="str">
        <f t="shared" ca="1" si="79"/>
        <v>Y444</v>
      </c>
      <c r="AX463" s="259">
        <f t="shared" si="77"/>
        <v>8</v>
      </c>
      <c r="AY463" s="259" t="str">
        <f t="shared" ca="1" si="78"/>
        <v>9. Ownership - Operating Costs</v>
      </c>
      <c r="AZ463" s="268" t="s">
        <v>1270</v>
      </c>
      <c r="BA463" s="259" t="s">
        <v>1298</v>
      </c>
      <c r="BB463" s="259">
        <f>$Y$8</f>
        <v>2039</v>
      </c>
      <c r="BC463" s="259" t="str">
        <f t="shared" ca="1" si="80"/>
        <v>8_Y444_Environmental_monitoring_2039</v>
      </c>
      <c r="BD463" s="259" t="s">
        <v>540</v>
      </c>
      <c r="BE463" s="259"/>
      <c r="BF463" s="268" t="str">
        <f t="shared" si="83"/>
        <v>&gt;=0</v>
      </c>
      <c r="BG463" s="268" t="s">
        <v>85</v>
      </c>
      <c r="BH463" s="268" t="s">
        <v>85</v>
      </c>
      <c r="BI463" s="268"/>
      <c r="BJ463" s="268"/>
      <c r="BK463" s="268"/>
      <c r="BL463" s="268"/>
    </row>
    <row r="464" spans="1:64" ht="13.5" hidden="1" thickBot="1">
      <c r="A464" s="124"/>
      <c r="B464" s="177"/>
      <c r="C464" s="235"/>
      <c r="D464" s="588"/>
      <c r="E464" s="588"/>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2"/>
      <c r="AF464" s="472"/>
      <c r="AG464" s="472"/>
      <c r="AH464" s="472"/>
      <c r="AI464" s="472"/>
      <c r="AJ464" s="472"/>
      <c r="AK464" s="472"/>
      <c r="AL464" s="472"/>
      <c r="AM464" s="472"/>
      <c r="AN464" s="472"/>
      <c r="AO464" s="481"/>
      <c r="AP464" s="169"/>
      <c r="AQ464" s="84" t="s">
        <v>395</v>
      </c>
      <c r="AU464" s="459" t="str">
        <f t="shared" ca="1" si="81"/>
        <v>Z</v>
      </c>
      <c r="AV464" s="459">
        <f t="shared" si="82"/>
        <v>444</v>
      </c>
      <c r="AW464" s="259" t="str">
        <f t="shared" ca="1" si="79"/>
        <v>Z444</v>
      </c>
      <c r="AX464" s="259">
        <f t="shared" si="77"/>
        <v>8</v>
      </c>
      <c r="AY464" s="259" t="str">
        <f t="shared" ca="1" si="78"/>
        <v>9. Ownership - Operating Costs</v>
      </c>
      <c r="AZ464" s="268" t="s">
        <v>1270</v>
      </c>
      <c r="BA464" s="259" t="s">
        <v>1298</v>
      </c>
      <c r="BB464" s="259">
        <f>$Z$8</f>
        <v>2040</v>
      </c>
      <c r="BC464" s="259" t="str">
        <f t="shared" ca="1" si="80"/>
        <v>8_Z444_Environmental_monitoring_2040</v>
      </c>
      <c r="BD464" s="259" t="s">
        <v>540</v>
      </c>
      <c r="BE464" s="259"/>
      <c r="BF464" s="268" t="str">
        <f t="shared" si="83"/>
        <v>&gt;=0</v>
      </c>
      <c r="BG464" s="268" t="s">
        <v>85</v>
      </c>
      <c r="BH464" s="268" t="s">
        <v>85</v>
      </c>
      <c r="BI464" s="268"/>
      <c r="BJ464" s="268"/>
      <c r="BK464" s="268"/>
      <c r="BL464" s="268"/>
    </row>
    <row r="465" spans="1:64" ht="13.5" hidden="1" thickBot="1">
      <c r="A465" s="124"/>
      <c r="B465" s="177"/>
      <c r="C465" s="235"/>
      <c r="D465" s="588"/>
      <c r="E465" s="588"/>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2"/>
      <c r="AF465" s="472"/>
      <c r="AG465" s="472"/>
      <c r="AH465" s="472"/>
      <c r="AI465" s="472"/>
      <c r="AJ465" s="472"/>
      <c r="AK465" s="472"/>
      <c r="AL465" s="472"/>
      <c r="AM465" s="472"/>
      <c r="AN465" s="472"/>
      <c r="AO465" s="481"/>
      <c r="AP465" s="169"/>
      <c r="AQ465" s="84" t="s">
        <v>395</v>
      </c>
      <c r="AU465" s="459" t="str">
        <f t="shared" ca="1" si="81"/>
        <v>AA</v>
      </c>
      <c r="AV465" s="459">
        <f t="shared" si="82"/>
        <v>444</v>
      </c>
      <c r="AW465" s="259" t="str">
        <f t="shared" ca="1" si="79"/>
        <v>AA444</v>
      </c>
      <c r="AX465" s="259">
        <f t="shared" si="77"/>
        <v>8</v>
      </c>
      <c r="AY465" s="259" t="str">
        <f t="shared" ca="1" si="78"/>
        <v>9. Ownership - Operating Costs</v>
      </c>
      <c r="AZ465" s="268" t="s">
        <v>1270</v>
      </c>
      <c r="BA465" s="259" t="s">
        <v>1298</v>
      </c>
      <c r="BB465" s="259">
        <f>$AA$8</f>
        <v>2041</v>
      </c>
      <c r="BC465" s="259" t="str">
        <f t="shared" ca="1" si="80"/>
        <v>8_AA444_Environmental_monitoring_2041</v>
      </c>
      <c r="BD465" s="259" t="s">
        <v>540</v>
      </c>
      <c r="BE465" s="259"/>
      <c r="BF465" s="268" t="str">
        <f t="shared" si="83"/>
        <v>&gt;=0</v>
      </c>
      <c r="BG465" s="268" t="s">
        <v>85</v>
      </c>
      <c r="BH465" s="268" t="s">
        <v>85</v>
      </c>
      <c r="BI465" s="268"/>
      <c r="BJ465" s="268"/>
      <c r="BK465" s="268"/>
      <c r="BL465" s="268"/>
    </row>
    <row r="466" spans="1:64" ht="13.5" hidden="1" thickBot="1">
      <c r="A466" s="124"/>
      <c r="B466" s="177"/>
      <c r="C466" s="235"/>
      <c r="D466" s="588"/>
      <c r="E466" s="588"/>
      <c r="F466" s="471"/>
      <c r="G466" s="471"/>
      <c r="H466" s="471"/>
      <c r="I466" s="471"/>
      <c r="J466" s="471"/>
      <c r="K466" s="471"/>
      <c r="L466" s="471"/>
      <c r="M466" s="471"/>
      <c r="N466" s="471"/>
      <c r="O466" s="471"/>
      <c r="P466" s="471"/>
      <c r="Q466" s="471"/>
      <c r="R466" s="471"/>
      <c r="S466" s="471"/>
      <c r="T466" s="471"/>
      <c r="U466" s="471"/>
      <c r="V466" s="471"/>
      <c r="W466" s="471"/>
      <c r="X466" s="471"/>
      <c r="Y466" s="471"/>
      <c r="Z466" s="471"/>
      <c r="AA466" s="471"/>
      <c r="AB466" s="471"/>
      <c r="AC466" s="471"/>
      <c r="AD466" s="471"/>
      <c r="AE466" s="472"/>
      <c r="AF466" s="472"/>
      <c r="AG466" s="472"/>
      <c r="AH466" s="472"/>
      <c r="AI466" s="472"/>
      <c r="AJ466" s="472"/>
      <c r="AK466" s="472"/>
      <c r="AL466" s="472"/>
      <c r="AM466" s="472"/>
      <c r="AN466" s="472"/>
      <c r="AO466" s="481"/>
      <c r="AP466" s="169"/>
      <c r="AQ466" s="84" t="s">
        <v>395</v>
      </c>
      <c r="AU466" s="459" t="str">
        <f t="shared" ca="1" si="81"/>
        <v>AB</v>
      </c>
      <c r="AV466" s="459">
        <f t="shared" si="82"/>
        <v>444</v>
      </c>
      <c r="AW466" s="259" t="str">
        <f t="shared" ca="1" si="79"/>
        <v>AB444</v>
      </c>
      <c r="AX466" s="259">
        <f t="shared" si="77"/>
        <v>8</v>
      </c>
      <c r="AY466" s="259" t="str">
        <f t="shared" ca="1" si="78"/>
        <v>9. Ownership - Operating Costs</v>
      </c>
      <c r="AZ466" s="268" t="s">
        <v>1270</v>
      </c>
      <c r="BA466" s="259" t="s">
        <v>1298</v>
      </c>
      <c r="BB466" s="259">
        <f>$AB$8</f>
        <v>2042</v>
      </c>
      <c r="BC466" s="259" t="str">
        <f t="shared" ca="1" si="80"/>
        <v>8_AB444_Environmental_monitoring_2042</v>
      </c>
      <c r="BD466" s="259" t="s">
        <v>540</v>
      </c>
      <c r="BE466" s="259"/>
      <c r="BF466" s="268" t="str">
        <f t="shared" si="83"/>
        <v>&gt;=0</v>
      </c>
      <c r="BG466" s="268" t="s">
        <v>85</v>
      </c>
      <c r="BH466" s="268" t="s">
        <v>85</v>
      </c>
      <c r="BI466" s="268"/>
      <c r="BJ466" s="268"/>
      <c r="BK466" s="268"/>
      <c r="BL466" s="268"/>
    </row>
    <row r="467" spans="1:64" ht="13.5" hidden="1" thickBot="1">
      <c r="A467" s="124"/>
      <c r="B467" s="177"/>
      <c r="C467" s="235"/>
      <c r="D467" s="588"/>
      <c r="E467" s="588"/>
      <c r="F467" s="471"/>
      <c r="G467" s="471"/>
      <c r="H467" s="471"/>
      <c r="I467" s="471"/>
      <c r="J467" s="471"/>
      <c r="K467" s="471"/>
      <c r="L467" s="471"/>
      <c r="M467" s="471"/>
      <c r="N467" s="471"/>
      <c r="O467" s="471"/>
      <c r="P467" s="471"/>
      <c r="Q467" s="471"/>
      <c r="R467" s="471"/>
      <c r="S467" s="471"/>
      <c r="T467" s="471"/>
      <c r="U467" s="471"/>
      <c r="V467" s="471"/>
      <c r="W467" s="471"/>
      <c r="X467" s="471"/>
      <c r="Y467" s="471"/>
      <c r="Z467" s="471"/>
      <c r="AA467" s="471"/>
      <c r="AB467" s="471"/>
      <c r="AC467" s="471"/>
      <c r="AD467" s="471"/>
      <c r="AE467" s="472"/>
      <c r="AF467" s="472"/>
      <c r="AG467" s="472"/>
      <c r="AH467" s="472"/>
      <c r="AI467" s="472"/>
      <c r="AJ467" s="472"/>
      <c r="AK467" s="472"/>
      <c r="AL467" s="472"/>
      <c r="AM467" s="472"/>
      <c r="AN467" s="472"/>
      <c r="AO467" s="481"/>
      <c r="AP467" s="169"/>
      <c r="AQ467" s="84" t="s">
        <v>395</v>
      </c>
      <c r="AU467" s="459" t="str">
        <f t="shared" ca="1" si="81"/>
        <v>AC</v>
      </c>
      <c r="AV467" s="459">
        <f t="shared" si="82"/>
        <v>444</v>
      </c>
      <c r="AW467" s="259" t="str">
        <f t="shared" ca="1" si="79"/>
        <v>AC444</v>
      </c>
      <c r="AX467" s="259">
        <f t="shared" si="77"/>
        <v>8</v>
      </c>
      <c r="AY467" s="259" t="str">
        <f t="shared" ca="1" si="78"/>
        <v>9. Ownership - Operating Costs</v>
      </c>
      <c r="AZ467" s="268" t="s">
        <v>1270</v>
      </c>
      <c r="BA467" s="259" t="s">
        <v>1298</v>
      </c>
      <c r="BB467" s="259">
        <f>$AC$8</f>
        <v>2043</v>
      </c>
      <c r="BC467" s="259" t="str">
        <f t="shared" ca="1" si="80"/>
        <v>8_AC444_Environmental_monitoring_2043</v>
      </c>
      <c r="BD467" s="259" t="s">
        <v>540</v>
      </c>
      <c r="BE467" s="259"/>
      <c r="BF467" s="268" t="str">
        <f t="shared" si="83"/>
        <v>&gt;=0</v>
      </c>
      <c r="BG467" s="268" t="s">
        <v>85</v>
      </c>
      <c r="BH467" s="268" t="s">
        <v>85</v>
      </c>
      <c r="BI467" s="268"/>
      <c r="BJ467" s="268"/>
      <c r="BK467" s="268"/>
      <c r="BL467" s="268"/>
    </row>
    <row r="468" spans="1:64" ht="13.5" hidden="1" thickBot="1">
      <c r="A468" s="124"/>
      <c r="B468" s="177"/>
      <c r="C468" s="235"/>
      <c r="D468" s="588"/>
      <c r="E468" s="588"/>
      <c r="F468" s="471"/>
      <c r="G468" s="471"/>
      <c r="H468" s="471"/>
      <c r="I468" s="471"/>
      <c r="J468" s="471"/>
      <c r="K468" s="471"/>
      <c r="L468" s="471"/>
      <c r="M468" s="471"/>
      <c r="N468" s="471"/>
      <c r="O468" s="471"/>
      <c r="P468" s="471"/>
      <c r="Q468" s="471"/>
      <c r="R468" s="471"/>
      <c r="S468" s="471"/>
      <c r="T468" s="471"/>
      <c r="U468" s="471"/>
      <c r="V468" s="471"/>
      <c r="W468" s="471"/>
      <c r="X468" s="471"/>
      <c r="Y468" s="471"/>
      <c r="Z468" s="471"/>
      <c r="AA468" s="471"/>
      <c r="AB468" s="471"/>
      <c r="AC468" s="471"/>
      <c r="AD468" s="471"/>
      <c r="AE468" s="472"/>
      <c r="AF468" s="472"/>
      <c r="AG468" s="472"/>
      <c r="AH468" s="472"/>
      <c r="AI468" s="472"/>
      <c r="AJ468" s="472"/>
      <c r="AK468" s="472"/>
      <c r="AL468" s="472"/>
      <c r="AM468" s="472"/>
      <c r="AN468" s="472"/>
      <c r="AO468" s="481"/>
      <c r="AP468" s="169"/>
      <c r="AQ468" s="84" t="s">
        <v>395</v>
      </c>
      <c r="AU468" s="459" t="str">
        <f t="shared" ca="1" si="81"/>
        <v>AD</v>
      </c>
      <c r="AV468" s="459">
        <f t="shared" si="82"/>
        <v>444</v>
      </c>
      <c r="AW468" s="259" t="str">
        <f t="shared" ca="1" si="79"/>
        <v>AD444</v>
      </c>
      <c r="AX468" s="259">
        <f t="shared" si="77"/>
        <v>8</v>
      </c>
      <c r="AY468" s="259" t="str">
        <f t="shared" ca="1" si="78"/>
        <v>9. Ownership - Operating Costs</v>
      </c>
      <c r="AZ468" s="268" t="s">
        <v>1270</v>
      </c>
      <c r="BA468" s="259" t="s">
        <v>1298</v>
      </c>
      <c r="BB468" s="259">
        <f>$AD$8</f>
        <v>2044</v>
      </c>
      <c r="BC468" s="259" t="str">
        <f t="shared" ca="1" si="80"/>
        <v>8_AD444_Environmental_monitoring_2044</v>
      </c>
      <c r="BD468" s="259" t="s">
        <v>540</v>
      </c>
      <c r="BE468" s="259"/>
      <c r="BF468" s="268" t="str">
        <f t="shared" si="83"/>
        <v>&gt;=0</v>
      </c>
      <c r="BG468" s="268" t="s">
        <v>85</v>
      </c>
      <c r="BH468" s="268" t="s">
        <v>85</v>
      </c>
      <c r="BI468" s="268"/>
      <c r="BJ468" s="268"/>
      <c r="BK468" s="268"/>
      <c r="BL468" s="268"/>
    </row>
    <row r="469" spans="1:64" ht="13.5" hidden="1" thickBot="1">
      <c r="A469" s="124"/>
      <c r="B469" s="177"/>
      <c r="C469" s="235"/>
      <c r="D469" s="588"/>
      <c r="E469" s="588"/>
      <c r="F469" s="471"/>
      <c r="G469" s="471"/>
      <c r="H469" s="471"/>
      <c r="I469" s="471"/>
      <c r="J469" s="471"/>
      <c r="K469" s="471"/>
      <c r="L469" s="471"/>
      <c r="M469" s="471"/>
      <c r="N469" s="471"/>
      <c r="O469" s="471"/>
      <c r="P469" s="471"/>
      <c r="Q469" s="471"/>
      <c r="R469" s="471"/>
      <c r="S469" s="471"/>
      <c r="T469" s="471"/>
      <c r="U469" s="471"/>
      <c r="V469" s="471"/>
      <c r="W469" s="471"/>
      <c r="X469" s="471"/>
      <c r="Y469" s="471"/>
      <c r="Z469" s="471"/>
      <c r="AA469" s="471"/>
      <c r="AB469" s="471"/>
      <c r="AC469" s="471"/>
      <c r="AD469" s="471"/>
      <c r="AE469" s="472"/>
      <c r="AF469" s="472"/>
      <c r="AG469" s="472"/>
      <c r="AH469" s="472"/>
      <c r="AI469" s="472"/>
      <c r="AJ469" s="472"/>
      <c r="AK469" s="472"/>
      <c r="AL469" s="472"/>
      <c r="AM469" s="472"/>
      <c r="AN469" s="472"/>
      <c r="AO469" s="481"/>
      <c r="AP469" s="169"/>
      <c r="AQ469" s="84" t="s">
        <v>395</v>
      </c>
      <c r="AU469" s="459" t="str">
        <f t="shared" ca="1" si="81"/>
        <v>AE</v>
      </c>
      <c r="AV469" s="459">
        <f t="shared" si="82"/>
        <v>444</v>
      </c>
      <c r="AW469" s="259" t="str">
        <f t="shared" ca="1" si="79"/>
        <v>AE444</v>
      </c>
      <c r="AX469" s="259">
        <f t="shared" si="77"/>
        <v>8</v>
      </c>
      <c r="AY469" s="259" t="str">
        <f t="shared" ca="1" si="78"/>
        <v>9. Ownership - Operating Costs</v>
      </c>
      <c r="AZ469" s="268" t="s">
        <v>1270</v>
      </c>
      <c r="BA469" s="259" t="s">
        <v>1298</v>
      </c>
      <c r="BB469" s="259">
        <f>$AE$8</f>
        <v>2045</v>
      </c>
      <c r="BC469" s="259" t="str">
        <f t="shared" ca="1" si="80"/>
        <v>8_AE444_Environmental_monitoring_2045</v>
      </c>
      <c r="BD469" s="259" t="s">
        <v>540</v>
      </c>
      <c r="BE469" s="259"/>
      <c r="BF469" s="268" t="str">
        <f t="shared" si="83"/>
        <v>&gt;=0</v>
      </c>
      <c r="BG469" s="268" t="s">
        <v>85</v>
      </c>
      <c r="BH469" s="268" t="s">
        <v>85</v>
      </c>
      <c r="BI469" s="268"/>
      <c r="BJ469" s="268"/>
      <c r="BK469" s="268"/>
      <c r="BL469" s="268"/>
    </row>
    <row r="470" spans="1:64" ht="13.5" hidden="1" thickBot="1">
      <c r="A470" s="124"/>
      <c r="B470" s="177"/>
      <c r="C470" s="235"/>
      <c r="D470" s="588"/>
      <c r="E470" s="588"/>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2"/>
      <c r="AF470" s="472"/>
      <c r="AG470" s="472"/>
      <c r="AH470" s="472"/>
      <c r="AI470" s="472"/>
      <c r="AJ470" s="472"/>
      <c r="AK470" s="472"/>
      <c r="AL470" s="472"/>
      <c r="AM470" s="472"/>
      <c r="AN470" s="472"/>
      <c r="AO470" s="481"/>
      <c r="AP470" s="169"/>
      <c r="AQ470" s="84" t="s">
        <v>395</v>
      </c>
      <c r="AU470" s="459" t="str">
        <f t="shared" ca="1" si="81"/>
        <v>AF</v>
      </c>
      <c r="AV470" s="459">
        <f t="shared" si="82"/>
        <v>444</v>
      </c>
      <c r="AW470" s="259" t="str">
        <f t="shared" ca="1" si="79"/>
        <v>AF444</v>
      </c>
      <c r="AX470" s="259">
        <f t="shared" si="77"/>
        <v>8</v>
      </c>
      <c r="AY470" s="259" t="str">
        <f t="shared" ca="1" si="78"/>
        <v>9. Ownership - Operating Costs</v>
      </c>
      <c r="AZ470" s="268" t="s">
        <v>1270</v>
      </c>
      <c r="BA470" s="259" t="s">
        <v>1298</v>
      </c>
      <c r="BB470" s="259">
        <f>$AF$8</f>
        <v>2046</v>
      </c>
      <c r="BC470" s="259" t="str">
        <f t="shared" ca="1" si="80"/>
        <v>8_AF444_Environmental_monitoring_2046</v>
      </c>
      <c r="BD470" s="259" t="s">
        <v>540</v>
      </c>
      <c r="BE470" s="259"/>
      <c r="BF470" s="268" t="str">
        <f t="shared" si="83"/>
        <v>&gt;=0</v>
      </c>
      <c r="BG470" s="268" t="s">
        <v>85</v>
      </c>
      <c r="BH470" s="268" t="s">
        <v>85</v>
      </c>
      <c r="BI470" s="268"/>
      <c r="BJ470" s="268"/>
      <c r="BK470" s="268"/>
      <c r="BL470" s="268"/>
    </row>
    <row r="471" spans="1:64" ht="13.5" hidden="1" thickBot="1">
      <c r="A471" s="124"/>
      <c r="B471" s="177"/>
      <c r="C471" s="235"/>
      <c r="D471" s="588"/>
      <c r="E471" s="588"/>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2"/>
      <c r="AF471" s="472"/>
      <c r="AG471" s="472"/>
      <c r="AH471" s="472"/>
      <c r="AI471" s="472"/>
      <c r="AJ471" s="472"/>
      <c r="AK471" s="472"/>
      <c r="AL471" s="472"/>
      <c r="AM471" s="472"/>
      <c r="AN471" s="472"/>
      <c r="AO471" s="481"/>
      <c r="AP471" s="169"/>
      <c r="AQ471" s="84" t="s">
        <v>395</v>
      </c>
      <c r="AU471" s="459" t="str">
        <f t="shared" ca="1" si="81"/>
        <v>AG</v>
      </c>
      <c r="AV471" s="459">
        <f t="shared" si="82"/>
        <v>444</v>
      </c>
      <c r="AW471" s="259" t="str">
        <f t="shared" ca="1" si="79"/>
        <v>AG444</v>
      </c>
      <c r="AX471" s="259">
        <f t="shared" si="77"/>
        <v>8</v>
      </c>
      <c r="AY471" s="259" t="str">
        <f t="shared" ca="1" si="78"/>
        <v>9. Ownership - Operating Costs</v>
      </c>
      <c r="AZ471" s="268" t="s">
        <v>1270</v>
      </c>
      <c r="BA471" s="259" t="s">
        <v>1298</v>
      </c>
      <c r="BB471" s="259">
        <f>$AG$8</f>
        <v>2047</v>
      </c>
      <c r="BC471" s="259" t="str">
        <f t="shared" ca="1" si="80"/>
        <v>8_AG444_Environmental_monitoring_2047</v>
      </c>
      <c r="BD471" s="259" t="s">
        <v>540</v>
      </c>
      <c r="BE471" s="259"/>
      <c r="BF471" s="268" t="str">
        <f t="shared" si="83"/>
        <v>&gt;=0</v>
      </c>
      <c r="BG471" s="268" t="s">
        <v>85</v>
      </c>
      <c r="BH471" s="268" t="s">
        <v>85</v>
      </c>
      <c r="BI471" s="268"/>
      <c r="BJ471" s="268"/>
      <c r="BK471" s="268"/>
      <c r="BL471" s="268"/>
    </row>
    <row r="472" spans="1:64" ht="13.5" hidden="1" thickBot="1">
      <c r="A472" s="124"/>
      <c r="B472" s="177"/>
      <c r="C472" s="235"/>
      <c r="D472" s="588"/>
      <c r="E472" s="588"/>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2"/>
      <c r="AF472" s="472"/>
      <c r="AG472" s="472"/>
      <c r="AH472" s="472"/>
      <c r="AI472" s="472"/>
      <c r="AJ472" s="472"/>
      <c r="AK472" s="472"/>
      <c r="AL472" s="472"/>
      <c r="AM472" s="472"/>
      <c r="AN472" s="472"/>
      <c r="AO472" s="481"/>
      <c r="AP472" s="169"/>
      <c r="AQ472" s="84" t="s">
        <v>395</v>
      </c>
      <c r="AU472" s="459" t="str">
        <f t="shared" ca="1" si="81"/>
        <v>AH</v>
      </c>
      <c r="AV472" s="459">
        <f t="shared" si="82"/>
        <v>444</v>
      </c>
      <c r="AW472" s="259" t="str">
        <f t="shared" ca="1" si="79"/>
        <v>AH444</v>
      </c>
      <c r="AX472" s="259">
        <f t="shared" si="77"/>
        <v>8</v>
      </c>
      <c r="AY472" s="259" t="str">
        <f t="shared" ca="1" si="78"/>
        <v>9. Ownership - Operating Costs</v>
      </c>
      <c r="AZ472" s="268" t="s">
        <v>1270</v>
      </c>
      <c r="BA472" s="259" t="s">
        <v>1298</v>
      </c>
      <c r="BB472" s="259">
        <f>$AH$8</f>
        <v>2048</v>
      </c>
      <c r="BC472" s="259" t="str">
        <f t="shared" ca="1" si="80"/>
        <v>8_AH444_Environmental_monitoring_2048</v>
      </c>
      <c r="BD472" s="259" t="s">
        <v>540</v>
      </c>
      <c r="BE472" s="259"/>
      <c r="BF472" s="268" t="str">
        <f t="shared" si="83"/>
        <v>&gt;=0</v>
      </c>
      <c r="BG472" s="268" t="s">
        <v>85</v>
      </c>
      <c r="BH472" s="268" t="s">
        <v>85</v>
      </c>
      <c r="BI472" s="268"/>
      <c r="BJ472" s="268"/>
      <c r="BK472" s="268"/>
      <c r="BL472" s="268"/>
    </row>
    <row r="473" spans="1:64" ht="13.5" hidden="1" thickBot="1">
      <c r="A473" s="124"/>
      <c r="B473" s="177"/>
      <c r="C473" s="235"/>
      <c r="D473" s="588"/>
      <c r="E473" s="588"/>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471"/>
      <c r="AE473" s="472"/>
      <c r="AF473" s="472"/>
      <c r="AG473" s="472"/>
      <c r="AH473" s="472"/>
      <c r="AI473" s="472"/>
      <c r="AJ473" s="472"/>
      <c r="AK473" s="472"/>
      <c r="AL473" s="472"/>
      <c r="AM473" s="472"/>
      <c r="AN473" s="472"/>
      <c r="AO473" s="481"/>
      <c r="AP473" s="169"/>
      <c r="AQ473" s="84" t="s">
        <v>395</v>
      </c>
      <c r="AU473" s="459" t="str">
        <f t="shared" ca="1" si="81"/>
        <v>AI</v>
      </c>
      <c r="AV473" s="459">
        <f t="shared" si="82"/>
        <v>444</v>
      </c>
      <c r="AW473" s="259" t="str">
        <f t="shared" ca="1" si="79"/>
        <v>AI444</v>
      </c>
      <c r="AX473" s="259">
        <f t="shared" si="77"/>
        <v>8</v>
      </c>
      <c r="AY473" s="259" t="str">
        <f t="shared" ca="1" si="78"/>
        <v>9. Ownership - Operating Costs</v>
      </c>
      <c r="AZ473" s="268" t="s">
        <v>1270</v>
      </c>
      <c r="BA473" s="259" t="s">
        <v>1298</v>
      </c>
      <c r="BB473" s="259">
        <f>$AI$8</f>
        <v>2049</v>
      </c>
      <c r="BC473" s="259" t="str">
        <f t="shared" ca="1" si="80"/>
        <v>8_AI444_Environmental_monitoring_2049</v>
      </c>
      <c r="BD473" s="259" t="s">
        <v>540</v>
      </c>
      <c r="BE473" s="259"/>
      <c r="BF473" s="268" t="str">
        <f t="shared" si="83"/>
        <v>&gt;=0</v>
      </c>
      <c r="BG473" s="268" t="s">
        <v>85</v>
      </c>
      <c r="BH473" s="268" t="s">
        <v>85</v>
      </c>
      <c r="BI473" s="268"/>
      <c r="BJ473" s="268"/>
      <c r="BK473" s="268"/>
      <c r="BL473" s="268"/>
    </row>
    <row r="474" spans="1:64" ht="13.5" hidden="1" thickBot="1">
      <c r="A474" s="124"/>
      <c r="B474" s="177"/>
      <c r="C474" s="235"/>
      <c r="D474" s="588"/>
      <c r="E474" s="588"/>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471"/>
      <c r="AE474" s="472"/>
      <c r="AF474" s="472"/>
      <c r="AG474" s="472"/>
      <c r="AH474" s="472"/>
      <c r="AI474" s="472"/>
      <c r="AJ474" s="472"/>
      <c r="AK474" s="472"/>
      <c r="AL474" s="472"/>
      <c r="AM474" s="472"/>
      <c r="AN474" s="472"/>
      <c r="AO474" s="481"/>
      <c r="AP474" s="169"/>
      <c r="AQ474" s="84" t="s">
        <v>395</v>
      </c>
      <c r="AU474" s="459" t="str">
        <f t="shared" ca="1" si="81"/>
        <v>AJ</v>
      </c>
      <c r="AV474" s="459">
        <f t="shared" si="82"/>
        <v>444</v>
      </c>
      <c r="AW474" s="259" t="str">
        <f t="shared" ca="1" si="79"/>
        <v>AJ444</v>
      </c>
      <c r="AX474" s="259">
        <f t="shared" si="77"/>
        <v>8</v>
      </c>
      <c r="AY474" s="259" t="str">
        <f t="shared" ca="1" si="78"/>
        <v>9. Ownership - Operating Costs</v>
      </c>
      <c r="AZ474" s="268" t="s">
        <v>1270</v>
      </c>
      <c r="BA474" s="259" t="s">
        <v>1298</v>
      </c>
      <c r="BB474" s="259">
        <f>$AJ$8</f>
        <v>2050</v>
      </c>
      <c r="BC474" s="259" t="str">
        <f t="shared" ca="1" si="80"/>
        <v>8_AJ444_Environmental_monitoring_2050</v>
      </c>
      <c r="BD474" s="259" t="s">
        <v>540</v>
      </c>
      <c r="BE474" s="259"/>
      <c r="BF474" s="268" t="str">
        <f t="shared" si="83"/>
        <v>&gt;=0</v>
      </c>
      <c r="BG474" s="268" t="s">
        <v>85</v>
      </c>
      <c r="BH474" s="268" t="s">
        <v>85</v>
      </c>
      <c r="BI474" s="268"/>
      <c r="BJ474" s="268"/>
      <c r="BK474" s="268"/>
      <c r="BL474" s="268"/>
    </row>
    <row r="475" spans="1:64" ht="13.5" hidden="1" thickBot="1">
      <c r="A475" s="124"/>
      <c r="B475" s="177"/>
      <c r="C475" s="235"/>
      <c r="D475" s="588"/>
      <c r="E475" s="588"/>
      <c r="F475" s="471"/>
      <c r="G475" s="471"/>
      <c r="H475" s="471"/>
      <c r="I475" s="471"/>
      <c r="J475" s="471"/>
      <c r="K475" s="471"/>
      <c r="L475" s="471"/>
      <c r="M475" s="471"/>
      <c r="N475" s="471"/>
      <c r="O475" s="471"/>
      <c r="P475" s="471"/>
      <c r="Q475" s="471"/>
      <c r="R475" s="471"/>
      <c r="S475" s="471"/>
      <c r="T475" s="471"/>
      <c r="U475" s="471"/>
      <c r="V475" s="471"/>
      <c r="W475" s="471"/>
      <c r="X475" s="471"/>
      <c r="Y475" s="471"/>
      <c r="Z475" s="471"/>
      <c r="AA475" s="471"/>
      <c r="AB475" s="471"/>
      <c r="AC475" s="471"/>
      <c r="AD475" s="471"/>
      <c r="AE475" s="472"/>
      <c r="AF475" s="472"/>
      <c r="AG475" s="472"/>
      <c r="AH475" s="472"/>
      <c r="AI475" s="472"/>
      <c r="AJ475" s="472"/>
      <c r="AK475" s="472"/>
      <c r="AL475" s="472"/>
      <c r="AM475" s="472"/>
      <c r="AN475" s="472"/>
      <c r="AO475" s="481"/>
      <c r="AP475" s="169"/>
      <c r="AQ475" s="84" t="s">
        <v>395</v>
      </c>
      <c r="AU475" s="459" t="str">
        <f t="shared" ca="1" si="81"/>
        <v>AK</v>
      </c>
      <c r="AV475" s="459">
        <f t="shared" si="82"/>
        <v>444</v>
      </c>
      <c r="AW475" s="259" t="str">
        <f t="shared" ca="1" si="79"/>
        <v>AK444</v>
      </c>
      <c r="AX475" s="259">
        <f t="shared" si="77"/>
        <v>8</v>
      </c>
      <c r="AY475" s="259" t="str">
        <f t="shared" ca="1" si="78"/>
        <v>9. Ownership - Operating Costs</v>
      </c>
      <c r="AZ475" s="268" t="s">
        <v>1270</v>
      </c>
      <c r="BA475" s="259" t="s">
        <v>1298</v>
      </c>
      <c r="BB475" s="259">
        <f>$AK$8</f>
        <v>2051</v>
      </c>
      <c r="BC475" s="259" t="str">
        <f t="shared" ca="1" si="80"/>
        <v>8_AK444_Environmental_monitoring_2051</v>
      </c>
      <c r="BD475" s="259" t="s">
        <v>540</v>
      </c>
      <c r="BE475" s="259"/>
      <c r="BF475" s="268" t="str">
        <f t="shared" si="83"/>
        <v>&gt;=0</v>
      </c>
      <c r="BG475" s="268" t="s">
        <v>85</v>
      </c>
      <c r="BH475" s="268" t="s">
        <v>85</v>
      </c>
      <c r="BI475" s="268"/>
      <c r="BJ475" s="268"/>
      <c r="BK475" s="268"/>
      <c r="BL475" s="268"/>
    </row>
    <row r="476" spans="1:64" ht="13.5" hidden="1" thickBot="1">
      <c r="A476" s="124"/>
      <c r="B476" s="177"/>
      <c r="C476" s="235"/>
      <c r="D476" s="588"/>
      <c r="E476" s="588"/>
      <c r="F476" s="471"/>
      <c r="G476" s="471"/>
      <c r="H476" s="471"/>
      <c r="I476" s="471"/>
      <c r="J476" s="471"/>
      <c r="K476" s="471"/>
      <c r="L476" s="471"/>
      <c r="M476" s="471"/>
      <c r="N476" s="471"/>
      <c r="O476" s="471"/>
      <c r="P476" s="471"/>
      <c r="Q476" s="471"/>
      <c r="R476" s="471"/>
      <c r="S476" s="471"/>
      <c r="T476" s="471"/>
      <c r="U476" s="471"/>
      <c r="V476" s="471"/>
      <c r="W476" s="471"/>
      <c r="X476" s="471"/>
      <c r="Y476" s="471"/>
      <c r="Z476" s="471"/>
      <c r="AA476" s="471"/>
      <c r="AB476" s="471"/>
      <c r="AC476" s="471"/>
      <c r="AD476" s="471"/>
      <c r="AE476" s="472"/>
      <c r="AF476" s="472"/>
      <c r="AG476" s="472"/>
      <c r="AH476" s="472"/>
      <c r="AI476" s="472"/>
      <c r="AJ476" s="472"/>
      <c r="AK476" s="472"/>
      <c r="AL476" s="472"/>
      <c r="AM476" s="472"/>
      <c r="AN476" s="472"/>
      <c r="AO476" s="481"/>
      <c r="AP476" s="169"/>
      <c r="AQ476" s="84" t="s">
        <v>395</v>
      </c>
      <c r="AU476" s="459" t="str">
        <f t="shared" ca="1" si="81"/>
        <v>AL</v>
      </c>
      <c r="AV476" s="459">
        <f t="shared" si="82"/>
        <v>444</v>
      </c>
      <c r="AW476" s="259" t="str">
        <f t="shared" ca="1" si="79"/>
        <v>AL444</v>
      </c>
      <c r="AX476" s="259">
        <f t="shared" si="77"/>
        <v>8</v>
      </c>
      <c r="AY476" s="259" t="str">
        <f t="shared" ca="1" si="78"/>
        <v>9. Ownership - Operating Costs</v>
      </c>
      <c r="AZ476" s="268" t="s">
        <v>1270</v>
      </c>
      <c r="BA476" s="259" t="s">
        <v>1298</v>
      </c>
      <c r="BB476" s="259">
        <f>$AL$8</f>
        <v>2052</v>
      </c>
      <c r="BC476" s="259" t="str">
        <f t="shared" ca="1" si="80"/>
        <v>8_AL444_Environmental_monitoring_2052</v>
      </c>
      <c r="BD476" s="259" t="s">
        <v>540</v>
      </c>
      <c r="BE476" s="259"/>
      <c r="BF476" s="268" t="str">
        <f t="shared" si="83"/>
        <v>&gt;=0</v>
      </c>
      <c r="BG476" s="268" t="s">
        <v>85</v>
      </c>
      <c r="BH476" s="268" t="s">
        <v>85</v>
      </c>
      <c r="BI476" s="268"/>
      <c r="BJ476" s="268"/>
      <c r="BK476" s="268"/>
      <c r="BL476" s="268"/>
    </row>
    <row r="477" spans="1:64" ht="13.5" hidden="1" thickBot="1">
      <c r="A477" s="124"/>
      <c r="B477" s="177"/>
      <c r="C477" s="235"/>
      <c r="D477" s="588"/>
      <c r="E477" s="588"/>
      <c r="F477" s="471"/>
      <c r="G477" s="471"/>
      <c r="H477" s="471"/>
      <c r="I477" s="471"/>
      <c r="J477" s="471"/>
      <c r="K477" s="471"/>
      <c r="L477" s="471"/>
      <c r="M477" s="471"/>
      <c r="N477" s="471"/>
      <c r="O477" s="471"/>
      <c r="P477" s="471"/>
      <c r="Q477" s="471"/>
      <c r="R477" s="471"/>
      <c r="S477" s="471"/>
      <c r="T477" s="471"/>
      <c r="U477" s="471"/>
      <c r="V477" s="471"/>
      <c r="W477" s="471"/>
      <c r="X477" s="471"/>
      <c r="Y477" s="471"/>
      <c r="Z477" s="471"/>
      <c r="AA477" s="471"/>
      <c r="AB477" s="471"/>
      <c r="AC477" s="471"/>
      <c r="AD477" s="471"/>
      <c r="AE477" s="472"/>
      <c r="AF477" s="472"/>
      <c r="AG477" s="472"/>
      <c r="AH477" s="472"/>
      <c r="AI477" s="472"/>
      <c r="AJ477" s="472"/>
      <c r="AK477" s="472"/>
      <c r="AL477" s="472"/>
      <c r="AM477" s="472"/>
      <c r="AN477" s="472"/>
      <c r="AO477" s="481"/>
      <c r="AP477" s="169"/>
      <c r="AQ477" s="84" t="s">
        <v>395</v>
      </c>
      <c r="AU477" s="459" t="str">
        <f t="shared" ca="1" si="81"/>
        <v>AM</v>
      </c>
      <c r="AV477" s="459">
        <f t="shared" si="82"/>
        <v>444</v>
      </c>
      <c r="AW477" s="259" t="str">
        <f t="shared" ca="1" si="79"/>
        <v>AM444</v>
      </c>
      <c r="AX477" s="259">
        <f t="shared" si="77"/>
        <v>8</v>
      </c>
      <c r="AY477" s="259" t="str">
        <f t="shared" ca="1" si="78"/>
        <v>9. Ownership - Operating Costs</v>
      </c>
      <c r="AZ477" s="268" t="s">
        <v>1270</v>
      </c>
      <c r="BA477" s="259" t="s">
        <v>1298</v>
      </c>
      <c r="BB477" s="259">
        <f>$AM$8</f>
        <v>2053</v>
      </c>
      <c r="BC477" s="259" t="str">
        <f t="shared" ca="1" si="80"/>
        <v>8_AM444_Environmental_monitoring_2053</v>
      </c>
      <c r="BD477" s="259" t="s">
        <v>540</v>
      </c>
      <c r="BE477" s="259"/>
      <c r="BF477" s="268" t="str">
        <f t="shared" si="83"/>
        <v>&gt;=0</v>
      </c>
      <c r="BG477" s="268" t="s">
        <v>85</v>
      </c>
      <c r="BH477" s="268" t="s">
        <v>85</v>
      </c>
      <c r="BI477" s="268"/>
      <c r="BJ477" s="268"/>
      <c r="BK477" s="268"/>
      <c r="BL477" s="268"/>
    </row>
    <row r="478" spans="1:64" ht="13.5" hidden="1" thickBot="1">
      <c r="A478" s="124"/>
      <c r="B478" s="177"/>
      <c r="C478" s="235"/>
      <c r="D478" s="588"/>
      <c r="E478" s="588"/>
      <c r="F478" s="471"/>
      <c r="G478" s="471"/>
      <c r="H478" s="471"/>
      <c r="I478" s="471"/>
      <c r="J478" s="471"/>
      <c r="K478" s="471"/>
      <c r="L478" s="471"/>
      <c r="M478" s="471"/>
      <c r="N478" s="471"/>
      <c r="O478" s="471"/>
      <c r="P478" s="471"/>
      <c r="Q478" s="471"/>
      <c r="R478" s="471"/>
      <c r="S478" s="471"/>
      <c r="T478" s="471"/>
      <c r="U478" s="471"/>
      <c r="V478" s="471"/>
      <c r="W478" s="471"/>
      <c r="X478" s="471"/>
      <c r="Y478" s="471"/>
      <c r="Z478" s="471"/>
      <c r="AA478" s="471"/>
      <c r="AB478" s="471"/>
      <c r="AC478" s="471"/>
      <c r="AD478" s="471"/>
      <c r="AE478" s="472"/>
      <c r="AF478" s="472"/>
      <c r="AG478" s="472"/>
      <c r="AH478" s="472"/>
      <c r="AI478" s="472"/>
      <c r="AJ478" s="472"/>
      <c r="AK478" s="472"/>
      <c r="AL478" s="472"/>
      <c r="AM478" s="472"/>
      <c r="AN478" s="472"/>
      <c r="AO478" s="481"/>
      <c r="AP478" s="169"/>
      <c r="AQ478" s="84" t="s">
        <v>395</v>
      </c>
      <c r="AU478" s="459" t="str">
        <f t="shared" ca="1" si="81"/>
        <v>AN</v>
      </c>
      <c r="AV478" s="459">
        <f t="shared" si="82"/>
        <v>444</v>
      </c>
      <c r="AW478" s="259" t="str">
        <f t="shared" ca="1" si="79"/>
        <v>AN444</v>
      </c>
      <c r="AX478" s="259">
        <f t="shared" si="77"/>
        <v>8</v>
      </c>
      <c r="AY478" s="259" t="str">
        <f t="shared" ca="1" si="78"/>
        <v>9. Ownership - Operating Costs</v>
      </c>
      <c r="AZ478" s="268" t="s">
        <v>1270</v>
      </c>
      <c r="BA478" s="259" t="s">
        <v>1298</v>
      </c>
      <c r="BB478" s="259">
        <f>$AN$8</f>
        <v>2054</v>
      </c>
      <c r="BC478" s="259" t="str">
        <f t="shared" ca="1" si="80"/>
        <v>8_AN444_Environmental_monitoring_2054</v>
      </c>
      <c r="BD478" s="259" t="s">
        <v>540</v>
      </c>
      <c r="BE478" s="259"/>
      <c r="BF478" s="268" t="str">
        <f t="shared" si="83"/>
        <v>&gt;=0</v>
      </c>
      <c r="BG478" s="268" t="s">
        <v>85</v>
      </c>
      <c r="BH478" s="268" t="s">
        <v>85</v>
      </c>
      <c r="BI478" s="268"/>
      <c r="BJ478" s="268"/>
      <c r="BK478" s="268"/>
      <c r="BL478" s="268"/>
    </row>
    <row r="479" spans="1:64" ht="13.5" hidden="1" thickBot="1">
      <c r="A479" s="124"/>
      <c r="B479" s="177"/>
      <c r="C479" s="235"/>
      <c r="D479" s="588"/>
      <c r="E479" s="588"/>
      <c r="F479" s="471"/>
      <c r="G479" s="471"/>
      <c r="H479" s="471"/>
      <c r="I479" s="471"/>
      <c r="J479" s="471"/>
      <c r="K479" s="471"/>
      <c r="L479" s="471"/>
      <c r="M479" s="471"/>
      <c r="N479" s="471"/>
      <c r="O479" s="471"/>
      <c r="P479" s="471"/>
      <c r="Q479" s="471"/>
      <c r="R479" s="471"/>
      <c r="S479" s="471"/>
      <c r="T479" s="471"/>
      <c r="U479" s="471"/>
      <c r="V479" s="471"/>
      <c r="W479" s="471"/>
      <c r="X479" s="471"/>
      <c r="Y479" s="471"/>
      <c r="Z479" s="471"/>
      <c r="AA479" s="471"/>
      <c r="AB479" s="471"/>
      <c r="AC479" s="471"/>
      <c r="AD479" s="471"/>
      <c r="AE479" s="472"/>
      <c r="AF479" s="472"/>
      <c r="AG479" s="472"/>
      <c r="AH479" s="472"/>
      <c r="AI479" s="472"/>
      <c r="AJ479" s="472"/>
      <c r="AK479" s="472"/>
      <c r="AL479" s="472"/>
      <c r="AM479" s="472"/>
      <c r="AN479" s="472"/>
      <c r="AO479" s="481"/>
      <c r="AP479" s="169"/>
      <c r="AQ479" s="474" t="s">
        <v>395</v>
      </c>
      <c r="AR479" s="474"/>
      <c r="AS479" s="474"/>
      <c r="AT479" s="474"/>
      <c r="AU479" s="475" t="str">
        <f t="shared" ca="1" si="81"/>
        <v>AO</v>
      </c>
      <c r="AV479" s="475">
        <f t="shared" si="82"/>
        <v>444</v>
      </c>
      <c r="AW479" s="389" t="str">
        <f t="shared" ca="1" si="79"/>
        <v>AO444</v>
      </c>
      <c r="AX479" s="389">
        <f t="shared" si="77"/>
        <v>8</v>
      </c>
      <c r="AY479" s="389" t="str">
        <f t="shared" ca="1" si="78"/>
        <v>9. Ownership - Operating Costs</v>
      </c>
      <c r="AZ479" s="397" t="s">
        <v>1270</v>
      </c>
      <c r="BA479" s="389" t="s">
        <v>1298</v>
      </c>
      <c r="BB479" s="389" t="s">
        <v>1216</v>
      </c>
      <c r="BC479" s="389" t="str">
        <f t="shared" ca="1" si="80"/>
        <v>8_AO444_Environmental_monitoring_Additional_Info</v>
      </c>
      <c r="BD479" s="397" t="s">
        <v>223</v>
      </c>
      <c r="BE479" s="397">
        <v>100</v>
      </c>
      <c r="BF479" s="397"/>
      <c r="BG479" s="397" t="s">
        <v>85</v>
      </c>
      <c r="BH479" s="397" t="s">
        <v>85</v>
      </c>
      <c r="BI479" s="268"/>
      <c r="BJ479" s="268"/>
      <c r="BK479" s="268"/>
      <c r="BL479" s="268"/>
    </row>
    <row r="480" spans="1:64" ht="13.5" thickBot="1">
      <c r="A480" s="124">
        <f>+A444+1</f>
        <v>18</v>
      </c>
      <c r="B480" s="177"/>
      <c r="C480" s="235" t="s">
        <v>1299</v>
      </c>
      <c r="D480" s="588" t="s">
        <v>1213</v>
      </c>
      <c r="E480" s="588"/>
      <c r="F480" s="445"/>
      <c r="G480" s="445"/>
      <c r="H480" s="445"/>
      <c r="I480" s="445"/>
      <c r="J480" s="445"/>
      <c r="K480" s="445"/>
      <c r="L480" s="445"/>
      <c r="M480" s="445"/>
      <c r="N480" s="445"/>
      <c r="O480" s="445"/>
      <c r="P480" s="445"/>
      <c r="Q480" s="445"/>
      <c r="R480" s="445"/>
      <c r="S480" s="445"/>
      <c r="T480" s="445"/>
      <c r="U480" s="445"/>
      <c r="V480" s="445"/>
      <c r="W480" s="445"/>
      <c r="X480" s="445"/>
      <c r="Y480" s="445"/>
      <c r="Z480" s="445"/>
      <c r="AA480" s="445"/>
      <c r="AB480" s="445"/>
      <c r="AC480" s="445"/>
      <c r="AD480" s="445"/>
      <c r="AE480" s="446"/>
      <c r="AF480" s="446"/>
      <c r="AG480" s="446"/>
      <c r="AH480" s="446"/>
      <c r="AI480" s="446"/>
      <c r="AJ480" s="446"/>
      <c r="AK480" s="446"/>
      <c r="AL480" s="446"/>
      <c r="AM480" s="446"/>
      <c r="AN480" s="446"/>
      <c r="AO480" s="337"/>
      <c r="AP480" s="169"/>
      <c r="AS480" s="84" t="s">
        <v>42</v>
      </c>
      <c r="AT480" s="84" t="str">
        <f ca="1">SUBSTITUTE(CELL("address",F480),"$","")</f>
        <v>F480</v>
      </c>
      <c r="AU480" s="350" t="str">
        <f ca="1">CHAR(CODE(AT480))</f>
        <v>F</v>
      </c>
      <c r="AV480" s="350">
        <f>ROW(AT480)</f>
        <v>480</v>
      </c>
      <c r="AW480" s="259" t="str">
        <f ca="1">CONCATENATE(AU480&amp;AV480)</f>
        <v>F480</v>
      </c>
      <c r="AX480" s="259">
        <f t="shared" si="2"/>
        <v>8</v>
      </c>
      <c r="AY480" s="259" t="str">
        <f t="shared" ref="AY480:AY515" ca="1" si="84">MID(CELL("filename",AX480),FIND("]",CELL("filename",AX480))+1,256)</f>
        <v>9. Ownership - Operating Costs</v>
      </c>
      <c r="AZ480" s="268" t="s">
        <v>1270</v>
      </c>
      <c r="BA480" s="259" t="s">
        <v>1300</v>
      </c>
      <c r="BB480" s="259">
        <f>$F$8</f>
        <v>2020</v>
      </c>
      <c r="BC480" s="259" t="str">
        <f ca="1">AX480&amp;"_"&amp;AW480&amp;"_"&amp;BA480&amp;"_"&amp;BB480</f>
        <v>8_F480_Outside_services_2020</v>
      </c>
      <c r="BD480" s="259" t="s">
        <v>540</v>
      </c>
      <c r="BE480" s="259"/>
      <c r="BF480" s="268" t="str">
        <f t="shared" si="83"/>
        <v>&gt;=0</v>
      </c>
      <c r="BG480" s="268" t="s">
        <v>85</v>
      </c>
      <c r="BH480" s="268" t="s">
        <v>85</v>
      </c>
      <c r="BI480" s="268"/>
      <c r="BJ480" s="268"/>
      <c r="BK480" s="268"/>
      <c r="BL480" s="268"/>
    </row>
    <row r="481" spans="1:64" ht="13.5" hidden="1" thickBot="1">
      <c r="A481" s="124"/>
      <c r="B481" s="177"/>
      <c r="C481" s="235"/>
      <c r="D481" s="588"/>
      <c r="E481" s="588"/>
      <c r="F481" s="471"/>
      <c r="G481" s="471"/>
      <c r="H481" s="471"/>
      <c r="I481" s="471"/>
      <c r="J481" s="471"/>
      <c r="K481" s="471"/>
      <c r="L481" s="471"/>
      <c r="M481" s="471"/>
      <c r="N481" s="471"/>
      <c r="O481" s="471"/>
      <c r="P481" s="471"/>
      <c r="Q481" s="471"/>
      <c r="R481" s="471"/>
      <c r="S481" s="471"/>
      <c r="T481" s="471"/>
      <c r="U481" s="471"/>
      <c r="V481" s="471"/>
      <c r="W481" s="471"/>
      <c r="X481" s="471"/>
      <c r="Y481" s="471"/>
      <c r="Z481" s="471"/>
      <c r="AA481" s="471"/>
      <c r="AB481" s="471"/>
      <c r="AC481" s="471"/>
      <c r="AD481" s="471"/>
      <c r="AE481" s="472"/>
      <c r="AF481" s="472"/>
      <c r="AG481" s="472"/>
      <c r="AH481" s="472"/>
      <c r="AI481" s="472"/>
      <c r="AJ481" s="472"/>
      <c r="AK481" s="472"/>
      <c r="AL481" s="472"/>
      <c r="AM481" s="472"/>
      <c r="AN481" s="472"/>
      <c r="AO481" s="481"/>
      <c r="AP481" s="169"/>
      <c r="AQ481" s="84" t="s">
        <v>395</v>
      </c>
      <c r="AU481" s="459" t="str">
        <f ca="1">IF(AU480="Z","AA",IF(LEN(AU480)=1,CHAR(CODE(AU480)+1),IF(RIGHT(AU480,1)="Z",CHAR(CODE(LEFT(AU480,1))+1),LEFT(AU480,1))&amp;CHAR(65+MOD(CODE(RIGHT(AU480,1))+1-65,26))))</f>
        <v>G</v>
      </c>
      <c r="AV481" s="459">
        <f>AV480</f>
        <v>480</v>
      </c>
      <c r="AW481" s="259" t="str">
        <f t="shared" ref="AW481:AW515" ca="1" si="85">CONCATENATE(AU481&amp;AV481)</f>
        <v>G480</v>
      </c>
      <c r="AX481" s="259">
        <f t="shared" ref="AX481:AX515" si="86">$AX$5</f>
        <v>8</v>
      </c>
      <c r="AY481" s="259" t="str">
        <f t="shared" ca="1" si="84"/>
        <v>9. Ownership - Operating Costs</v>
      </c>
      <c r="AZ481" s="268" t="s">
        <v>1270</v>
      </c>
      <c r="BA481" s="259" t="s">
        <v>1300</v>
      </c>
      <c r="BB481" s="259">
        <f>$G$8</f>
        <v>2021</v>
      </c>
      <c r="BC481" s="259" t="str">
        <f t="shared" ref="BC481:BC515" ca="1" si="87">AX481&amp;"_"&amp;AW481&amp;"_"&amp;BA481&amp;"_"&amp;BB481</f>
        <v>8_G480_Outside_services_2021</v>
      </c>
      <c r="BD481" s="259" t="s">
        <v>540</v>
      </c>
      <c r="BE481" s="259"/>
      <c r="BF481" s="268" t="str">
        <f t="shared" si="83"/>
        <v>&gt;=0</v>
      </c>
      <c r="BG481" s="268" t="s">
        <v>85</v>
      </c>
      <c r="BH481" s="268" t="s">
        <v>85</v>
      </c>
      <c r="BI481" s="268"/>
      <c r="BJ481" s="268"/>
      <c r="BK481" s="268"/>
      <c r="BL481" s="268"/>
    </row>
    <row r="482" spans="1:64" ht="13.5" hidden="1" thickBot="1">
      <c r="A482" s="124"/>
      <c r="B482" s="177"/>
      <c r="C482" s="235"/>
      <c r="D482" s="588"/>
      <c r="E482" s="588"/>
      <c r="F482" s="471"/>
      <c r="G482" s="471"/>
      <c r="H482" s="471"/>
      <c r="I482" s="471"/>
      <c r="J482" s="471"/>
      <c r="K482" s="471"/>
      <c r="L482" s="471"/>
      <c r="M482" s="471"/>
      <c r="N482" s="471"/>
      <c r="O482" s="471"/>
      <c r="P482" s="471"/>
      <c r="Q482" s="471"/>
      <c r="R482" s="471"/>
      <c r="S482" s="471"/>
      <c r="T482" s="471"/>
      <c r="U482" s="471"/>
      <c r="V482" s="471"/>
      <c r="W482" s="471"/>
      <c r="X482" s="471"/>
      <c r="Y482" s="471"/>
      <c r="Z482" s="471"/>
      <c r="AA482" s="471"/>
      <c r="AB482" s="471"/>
      <c r="AC482" s="471"/>
      <c r="AD482" s="471"/>
      <c r="AE482" s="472"/>
      <c r="AF482" s="472"/>
      <c r="AG482" s="472"/>
      <c r="AH482" s="472"/>
      <c r="AI482" s="472"/>
      <c r="AJ482" s="472"/>
      <c r="AK482" s="472"/>
      <c r="AL482" s="472"/>
      <c r="AM482" s="472"/>
      <c r="AN482" s="472"/>
      <c r="AO482" s="481"/>
      <c r="AP482" s="169"/>
      <c r="AQ482" s="84" t="s">
        <v>395</v>
      </c>
      <c r="AU482" s="459" t="str">
        <f t="shared" ref="AU482:AU515" ca="1" si="88">IF(AU481="Z","AA",IF(LEN(AU481)=1,CHAR(CODE(AU481)+1),IF(RIGHT(AU481,1)="Z",CHAR(CODE(LEFT(AU481,1))+1),LEFT(AU481,1))&amp;CHAR(65+MOD(CODE(RIGHT(AU481,1))+1-65,26))))</f>
        <v>H</v>
      </c>
      <c r="AV482" s="459">
        <f t="shared" ref="AV482:AV515" si="89">AV481</f>
        <v>480</v>
      </c>
      <c r="AW482" s="259" t="str">
        <f t="shared" ca="1" si="85"/>
        <v>H480</v>
      </c>
      <c r="AX482" s="259">
        <f t="shared" si="86"/>
        <v>8</v>
      </c>
      <c r="AY482" s="259" t="str">
        <f t="shared" ca="1" si="84"/>
        <v>9. Ownership - Operating Costs</v>
      </c>
      <c r="AZ482" s="268" t="s">
        <v>1270</v>
      </c>
      <c r="BA482" s="259" t="s">
        <v>1300</v>
      </c>
      <c r="BB482" s="259">
        <f>$H$8</f>
        <v>2022</v>
      </c>
      <c r="BC482" s="259" t="str">
        <f t="shared" ca="1" si="87"/>
        <v>8_H480_Outside_services_2022</v>
      </c>
      <c r="BD482" s="259" t="s">
        <v>540</v>
      </c>
      <c r="BE482" s="259"/>
      <c r="BF482" s="268" t="str">
        <f t="shared" si="83"/>
        <v>&gt;=0</v>
      </c>
      <c r="BG482" s="268" t="s">
        <v>85</v>
      </c>
      <c r="BH482" s="268" t="s">
        <v>85</v>
      </c>
      <c r="BI482" s="268"/>
      <c r="BJ482" s="268"/>
      <c r="BK482" s="268"/>
      <c r="BL482" s="268"/>
    </row>
    <row r="483" spans="1:64" ht="13.5" hidden="1" thickBot="1">
      <c r="A483" s="124"/>
      <c r="B483" s="177"/>
      <c r="C483" s="235"/>
      <c r="D483" s="588"/>
      <c r="E483" s="588"/>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471"/>
      <c r="AE483" s="472"/>
      <c r="AF483" s="472"/>
      <c r="AG483" s="472"/>
      <c r="AH483" s="472"/>
      <c r="AI483" s="472"/>
      <c r="AJ483" s="472"/>
      <c r="AK483" s="472"/>
      <c r="AL483" s="472"/>
      <c r="AM483" s="472"/>
      <c r="AN483" s="472"/>
      <c r="AO483" s="481"/>
      <c r="AP483" s="169"/>
      <c r="AQ483" s="84" t="s">
        <v>395</v>
      </c>
      <c r="AU483" s="459" t="str">
        <f t="shared" ca="1" si="88"/>
        <v>I</v>
      </c>
      <c r="AV483" s="459">
        <f t="shared" si="89"/>
        <v>480</v>
      </c>
      <c r="AW483" s="259" t="str">
        <f t="shared" ca="1" si="85"/>
        <v>I480</v>
      </c>
      <c r="AX483" s="259">
        <f t="shared" si="86"/>
        <v>8</v>
      </c>
      <c r="AY483" s="259" t="str">
        <f t="shared" ca="1" si="84"/>
        <v>9. Ownership - Operating Costs</v>
      </c>
      <c r="AZ483" s="268" t="s">
        <v>1270</v>
      </c>
      <c r="BA483" s="259" t="s">
        <v>1300</v>
      </c>
      <c r="BB483" s="259">
        <f>$I$8</f>
        <v>2023</v>
      </c>
      <c r="BC483" s="259" t="str">
        <f t="shared" ca="1" si="87"/>
        <v>8_I480_Outside_services_2023</v>
      </c>
      <c r="BD483" s="259" t="s">
        <v>540</v>
      </c>
      <c r="BE483" s="259"/>
      <c r="BF483" s="268" t="str">
        <f t="shared" si="83"/>
        <v>&gt;=0</v>
      </c>
      <c r="BG483" s="268" t="s">
        <v>85</v>
      </c>
      <c r="BH483" s="268" t="s">
        <v>85</v>
      </c>
      <c r="BI483" s="268"/>
      <c r="BJ483" s="268"/>
      <c r="BK483" s="268"/>
      <c r="BL483" s="268"/>
    </row>
    <row r="484" spans="1:64" ht="13.5" hidden="1" thickBot="1">
      <c r="A484" s="124"/>
      <c r="B484" s="177"/>
      <c r="C484" s="235"/>
      <c r="D484" s="588"/>
      <c r="E484" s="588"/>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471"/>
      <c r="AE484" s="472"/>
      <c r="AF484" s="472"/>
      <c r="AG484" s="472"/>
      <c r="AH484" s="472"/>
      <c r="AI484" s="472"/>
      <c r="AJ484" s="472"/>
      <c r="AK484" s="472"/>
      <c r="AL484" s="472"/>
      <c r="AM484" s="472"/>
      <c r="AN484" s="472"/>
      <c r="AO484" s="481"/>
      <c r="AP484" s="169"/>
      <c r="AQ484" s="84" t="s">
        <v>395</v>
      </c>
      <c r="AU484" s="459" t="str">
        <f t="shared" ca="1" si="88"/>
        <v>J</v>
      </c>
      <c r="AV484" s="459">
        <f t="shared" si="89"/>
        <v>480</v>
      </c>
      <c r="AW484" s="259" t="str">
        <f t="shared" ca="1" si="85"/>
        <v>J480</v>
      </c>
      <c r="AX484" s="259">
        <f t="shared" si="86"/>
        <v>8</v>
      </c>
      <c r="AY484" s="259" t="str">
        <f t="shared" ca="1" si="84"/>
        <v>9. Ownership - Operating Costs</v>
      </c>
      <c r="AZ484" s="268" t="s">
        <v>1270</v>
      </c>
      <c r="BA484" s="259" t="s">
        <v>1300</v>
      </c>
      <c r="BB484" s="259">
        <f>$J$8</f>
        <v>2024</v>
      </c>
      <c r="BC484" s="259" t="str">
        <f t="shared" ca="1" si="87"/>
        <v>8_J480_Outside_services_2024</v>
      </c>
      <c r="BD484" s="259" t="s">
        <v>540</v>
      </c>
      <c r="BE484" s="259"/>
      <c r="BF484" s="268" t="str">
        <f t="shared" si="83"/>
        <v>&gt;=0</v>
      </c>
      <c r="BG484" s="268" t="s">
        <v>85</v>
      </c>
      <c r="BH484" s="268" t="s">
        <v>85</v>
      </c>
      <c r="BI484" s="268"/>
      <c r="BJ484" s="268"/>
      <c r="BK484" s="268"/>
      <c r="BL484" s="268"/>
    </row>
    <row r="485" spans="1:64" ht="13.5" hidden="1" thickBot="1">
      <c r="A485" s="124"/>
      <c r="B485" s="177"/>
      <c r="C485" s="235"/>
      <c r="D485" s="588"/>
      <c r="E485" s="588"/>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471"/>
      <c r="AE485" s="472"/>
      <c r="AF485" s="472"/>
      <c r="AG485" s="472"/>
      <c r="AH485" s="472"/>
      <c r="AI485" s="472"/>
      <c r="AJ485" s="472"/>
      <c r="AK485" s="472"/>
      <c r="AL485" s="472"/>
      <c r="AM485" s="472"/>
      <c r="AN485" s="472"/>
      <c r="AO485" s="481"/>
      <c r="AP485" s="169"/>
      <c r="AQ485" s="84" t="s">
        <v>395</v>
      </c>
      <c r="AU485" s="459" t="str">
        <f t="shared" ca="1" si="88"/>
        <v>K</v>
      </c>
      <c r="AV485" s="459">
        <f t="shared" si="89"/>
        <v>480</v>
      </c>
      <c r="AW485" s="259" t="str">
        <f t="shared" ca="1" si="85"/>
        <v>K480</v>
      </c>
      <c r="AX485" s="259">
        <f t="shared" si="86"/>
        <v>8</v>
      </c>
      <c r="AY485" s="259" t="str">
        <f t="shared" ca="1" si="84"/>
        <v>9. Ownership - Operating Costs</v>
      </c>
      <c r="AZ485" s="268" t="s">
        <v>1270</v>
      </c>
      <c r="BA485" s="259" t="s">
        <v>1300</v>
      </c>
      <c r="BB485" s="259">
        <f>$K$8</f>
        <v>2025</v>
      </c>
      <c r="BC485" s="259" t="str">
        <f t="shared" ca="1" si="87"/>
        <v>8_K480_Outside_services_2025</v>
      </c>
      <c r="BD485" s="259" t="s">
        <v>540</v>
      </c>
      <c r="BE485" s="259"/>
      <c r="BF485" s="268" t="str">
        <f t="shared" si="83"/>
        <v>&gt;=0</v>
      </c>
      <c r="BG485" s="268" t="s">
        <v>85</v>
      </c>
      <c r="BH485" s="268" t="s">
        <v>85</v>
      </c>
      <c r="BI485" s="268"/>
      <c r="BJ485" s="268"/>
      <c r="BK485" s="268"/>
      <c r="BL485" s="268"/>
    </row>
    <row r="486" spans="1:64" ht="13.5" hidden="1" thickBot="1">
      <c r="A486" s="124"/>
      <c r="B486" s="177"/>
      <c r="C486" s="235"/>
      <c r="D486" s="588"/>
      <c r="E486" s="588"/>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471"/>
      <c r="AE486" s="472"/>
      <c r="AF486" s="472"/>
      <c r="AG486" s="472"/>
      <c r="AH486" s="472"/>
      <c r="AI486" s="472"/>
      <c r="AJ486" s="472"/>
      <c r="AK486" s="472"/>
      <c r="AL486" s="472"/>
      <c r="AM486" s="472"/>
      <c r="AN486" s="472"/>
      <c r="AO486" s="481"/>
      <c r="AP486" s="169"/>
      <c r="AQ486" s="84" t="s">
        <v>395</v>
      </c>
      <c r="AU486" s="459" t="str">
        <f t="shared" ca="1" si="88"/>
        <v>L</v>
      </c>
      <c r="AV486" s="459">
        <f t="shared" si="89"/>
        <v>480</v>
      </c>
      <c r="AW486" s="259" t="str">
        <f t="shared" ca="1" si="85"/>
        <v>L480</v>
      </c>
      <c r="AX486" s="259">
        <f t="shared" si="86"/>
        <v>8</v>
      </c>
      <c r="AY486" s="259" t="str">
        <f t="shared" ca="1" si="84"/>
        <v>9. Ownership - Operating Costs</v>
      </c>
      <c r="AZ486" s="268" t="s">
        <v>1270</v>
      </c>
      <c r="BA486" s="259" t="s">
        <v>1300</v>
      </c>
      <c r="BB486" s="259">
        <f>$L$8</f>
        <v>2026</v>
      </c>
      <c r="BC486" s="259" t="str">
        <f t="shared" ca="1" si="87"/>
        <v>8_L480_Outside_services_2026</v>
      </c>
      <c r="BD486" s="259" t="s">
        <v>540</v>
      </c>
      <c r="BE486" s="259"/>
      <c r="BF486" s="268" t="str">
        <f t="shared" si="83"/>
        <v>&gt;=0</v>
      </c>
      <c r="BG486" s="268" t="s">
        <v>85</v>
      </c>
      <c r="BH486" s="268" t="s">
        <v>85</v>
      </c>
      <c r="BI486" s="268"/>
      <c r="BJ486" s="268"/>
      <c r="BK486" s="268"/>
      <c r="BL486" s="268"/>
    </row>
    <row r="487" spans="1:64" ht="13.5" hidden="1" thickBot="1">
      <c r="A487" s="124"/>
      <c r="B487" s="177"/>
      <c r="C487" s="235"/>
      <c r="D487" s="588"/>
      <c r="E487" s="588"/>
      <c r="F487" s="471"/>
      <c r="G487" s="471"/>
      <c r="H487" s="471"/>
      <c r="I487" s="471"/>
      <c r="J487" s="471"/>
      <c r="K487" s="471"/>
      <c r="L487" s="471"/>
      <c r="M487" s="471"/>
      <c r="N487" s="471"/>
      <c r="O487" s="471"/>
      <c r="P487" s="471"/>
      <c r="Q487" s="471"/>
      <c r="R487" s="471"/>
      <c r="S487" s="471"/>
      <c r="T487" s="471"/>
      <c r="U487" s="471"/>
      <c r="V487" s="471"/>
      <c r="W487" s="471"/>
      <c r="X487" s="471"/>
      <c r="Y487" s="471"/>
      <c r="Z487" s="471"/>
      <c r="AA487" s="471"/>
      <c r="AB487" s="471"/>
      <c r="AC487" s="471"/>
      <c r="AD487" s="471"/>
      <c r="AE487" s="472"/>
      <c r="AF487" s="472"/>
      <c r="AG487" s="472"/>
      <c r="AH487" s="472"/>
      <c r="AI487" s="472"/>
      <c r="AJ487" s="472"/>
      <c r="AK487" s="472"/>
      <c r="AL487" s="472"/>
      <c r="AM487" s="472"/>
      <c r="AN487" s="472"/>
      <c r="AO487" s="481"/>
      <c r="AP487" s="169"/>
      <c r="AQ487" s="84" t="s">
        <v>395</v>
      </c>
      <c r="AU487" s="459" t="str">
        <f t="shared" ca="1" si="88"/>
        <v>M</v>
      </c>
      <c r="AV487" s="459">
        <f t="shared" si="89"/>
        <v>480</v>
      </c>
      <c r="AW487" s="259" t="str">
        <f t="shared" ca="1" si="85"/>
        <v>M480</v>
      </c>
      <c r="AX487" s="259">
        <f t="shared" si="86"/>
        <v>8</v>
      </c>
      <c r="AY487" s="259" t="str">
        <f t="shared" ca="1" si="84"/>
        <v>9. Ownership - Operating Costs</v>
      </c>
      <c r="AZ487" s="268" t="s">
        <v>1270</v>
      </c>
      <c r="BA487" s="259" t="s">
        <v>1300</v>
      </c>
      <c r="BB487" s="259">
        <f>$M$8</f>
        <v>2027</v>
      </c>
      <c r="BC487" s="259" t="str">
        <f t="shared" ca="1" si="87"/>
        <v>8_M480_Outside_services_2027</v>
      </c>
      <c r="BD487" s="259" t="s">
        <v>540</v>
      </c>
      <c r="BE487" s="259"/>
      <c r="BF487" s="268" t="str">
        <f t="shared" si="83"/>
        <v>&gt;=0</v>
      </c>
      <c r="BG487" s="268" t="s">
        <v>85</v>
      </c>
      <c r="BH487" s="268" t="s">
        <v>85</v>
      </c>
      <c r="BI487" s="268"/>
      <c r="BJ487" s="268"/>
      <c r="BK487" s="268"/>
      <c r="BL487" s="268"/>
    </row>
    <row r="488" spans="1:64" ht="13.5" hidden="1" thickBot="1">
      <c r="A488" s="124"/>
      <c r="B488" s="177"/>
      <c r="C488" s="235"/>
      <c r="D488" s="588"/>
      <c r="E488" s="588"/>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471"/>
      <c r="AE488" s="472"/>
      <c r="AF488" s="472"/>
      <c r="AG488" s="472"/>
      <c r="AH488" s="472"/>
      <c r="AI488" s="472"/>
      <c r="AJ488" s="472"/>
      <c r="AK488" s="472"/>
      <c r="AL488" s="472"/>
      <c r="AM488" s="472"/>
      <c r="AN488" s="472"/>
      <c r="AO488" s="481"/>
      <c r="AP488" s="169"/>
      <c r="AQ488" s="84" t="s">
        <v>395</v>
      </c>
      <c r="AU488" s="459" t="str">
        <f t="shared" ca="1" si="88"/>
        <v>N</v>
      </c>
      <c r="AV488" s="459">
        <f t="shared" si="89"/>
        <v>480</v>
      </c>
      <c r="AW488" s="259" t="str">
        <f t="shared" ca="1" si="85"/>
        <v>N480</v>
      </c>
      <c r="AX488" s="259">
        <f t="shared" si="86"/>
        <v>8</v>
      </c>
      <c r="AY488" s="259" t="str">
        <f t="shared" ca="1" si="84"/>
        <v>9. Ownership - Operating Costs</v>
      </c>
      <c r="AZ488" s="268" t="s">
        <v>1270</v>
      </c>
      <c r="BA488" s="259" t="s">
        <v>1300</v>
      </c>
      <c r="BB488" s="259">
        <f>$N$8</f>
        <v>2028</v>
      </c>
      <c r="BC488" s="259" t="str">
        <f t="shared" ca="1" si="87"/>
        <v>8_N480_Outside_services_2028</v>
      </c>
      <c r="BD488" s="259" t="s">
        <v>540</v>
      </c>
      <c r="BE488" s="259"/>
      <c r="BF488" s="268" t="str">
        <f t="shared" si="83"/>
        <v>&gt;=0</v>
      </c>
      <c r="BG488" s="268" t="s">
        <v>85</v>
      </c>
      <c r="BH488" s="268" t="s">
        <v>85</v>
      </c>
      <c r="BI488" s="268"/>
      <c r="BJ488" s="268"/>
      <c r="BK488" s="268"/>
      <c r="BL488" s="268"/>
    </row>
    <row r="489" spans="1:64" ht="13.5" hidden="1" thickBot="1">
      <c r="A489" s="124"/>
      <c r="B489" s="177"/>
      <c r="C489" s="235"/>
      <c r="D489" s="588"/>
      <c r="E489" s="588"/>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471"/>
      <c r="AE489" s="472"/>
      <c r="AF489" s="472"/>
      <c r="AG489" s="472"/>
      <c r="AH489" s="472"/>
      <c r="AI489" s="472"/>
      <c r="AJ489" s="472"/>
      <c r="AK489" s="472"/>
      <c r="AL489" s="472"/>
      <c r="AM489" s="472"/>
      <c r="AN489" s="472"/>
      <c r="AO489" s="481"/>
      <c r="AP489" s="169"/>
      <c r="AQ489" s="84" t="s">
        <v>395</v>
      </c>
      <c r="AU489" s="459" t="str">
        <f t="shared" ca="1" si="88"/>
        <v>O</v>
      </c>
      <c r="AV489" s="459">
        <f t="shared" si="89"/>
        <v>480</v>
      </c>
      <c r="AW489" s="259" t="str">
        <f t="shared" ca="1" si="85"/>
        <v>O480</v>
      </c>
      <c r="AX489" s="259">
        <f t="shared" si="86"/>
        <v>8</v>
      </c>
      <c r="AY489" s="259" t="str">
        <f t="shared" ca="1" si="84"/>
        <v>9. Ownership - Operating Costs</v>
      </c>
      <c r="AZ489" s="268" t="s">
        <v>1270</v>
      </c>
      <c r="BA489" s="259" t="s">
        <v>1300</v>
      </c>
      <c r="BB489" s="259">
        <f>$O$8</f>
        <v>2029</v>
      </c>
      <c r="BC489" s="259" t="str">
        <f t="shared" ca="1" si="87"/>
        <v>8_O480_Outside_services_2029</v>
      </c>
      <c r="BD489" s="259" t="s">
        <v>540</v>
      </c>
      <c r="BE489" s="259"/>
      <c r="BF489" s="268" t="str">
        <f t="shared" si="83"/>
        <v>&gt;=0</v>
      </c>
      <c r="BG489" s="268" t="s">
        <v>85</v>
      </c>
      <c r="BH489" s="268" t="s">
        <v>85</v>
      </c>
      <c r="BI489" s="268"/>
      <c r="BJ489" s="268"/>
      <c r="BK489" s="268"/>
      <c r="BL489" s="268"/>
    </row>
    <row r="490" spans="1:64" ht="13.5" hidden="1" thickBot="1">
      <c r="A490" s="124"/>
      <c r="B490" s="177"/>
      <c r="C490" s="235"/>
      <c r="D490" s="588"/>
      <c r="E490" s="588"/>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471"/>
      <c r="AE490" s="472"/>
      <c r="AF490" s="472"/>
      <c r="AG490" s="472"/>
      <c r="AH490" s="472"/>
      <c r="AI490" s="472"/>
      <c r="AJ490" s="472"/>
      <c r="AK490" s="472"/>
      <c r="AL490" s="472"/>
      <c r="AM490" s="472"/>
      <c r="AN490" s="472"/>
      <c r="AO490" s="481"/>
      <c r="AP490" s="169"/>
      <c r="AQ490" s="84" t="s">
        <v>395</v>
      </c>
      <c r="AU490" s="459" t="str">
        <f t="shared" ca="1" si="88"/>
        <v>P</v>
      </c>
      <c r="AV490" s="459">
        <f t="shared" si="89"/>
        <v>480</v>
      </c>
      <c r="AW490" s="259" t="str">
        <f t="shared" ca="1" si="85"/>
        <v>P480</v>
      </c>
      <c r="AX490" s="259">
        <f t="shared" si="86"/>
        <v>8</v>
      </c>
      <c r="AY490" s="259" t="str">
        <f t="shared" ca="1" si="84"/>
        <v>9. Ownership - Operating Costs</v>
      </c>
      <c r="AZ490" s="268" t="s">
        <v>1270</v>
      </c>
      <c r="BA490" s="259" t="s">
        <v>1300</v>
      </c>
      <c r="BB490" s="259">
        <f>$P$8</f>
        <v>2030</v>
      </c>
      <c r="BC490" s="259" t="str">
        <f t="shared" ca="1" si="87"/>
        <v>8_P480_Outside_services_2030</v>
      </c>
      <c r="BD490" s="259" t="s">
        <v>540</v>
      </c>
      <c r="BE490" s="259"/>
      <c r="BF490" s="268" t="str">
        <f t="shared" si="83"/>
        <v>&gt;=0</v>
      </c>
      <c r="BG490" s="268" t="s">
        <v>85</v>
      </c>
      <c r="BH490" s="268" t="s">
        <v>85</v>
      </c>
      <c r="BI490" s="268"/>
      <c r="BJ490" s="268"/>
      <c r="BK490" s="268"/>
      <c r="BL490" s="268"/>
    </row>
    <row r="491" spans="1:64" ht="13.5" hidden="1" thickBot="1">
      <c r="A491" s="124"/>
      <c r="B491" s="177"/>
      <c r="C491" s="235"/>
      <c r="D491" s="588"/>
      <c r="E491" s="588"/>
      <c r="F491" s="471"/>
      <c r="G491" s="471"/>
      <c r="H491" s="471"/>
      <c r="I491" s="471"/>
      <c r="J491" s="471"/>
      <c r="K491" s="471"/>
      <c r="L491" s="471"/>
      <c r="M491" s="471"/>
      <c r="N491" s="471"/>
      <c r="O491" s="471"/>
      <c r="P491" s="471"/>
      <c r="Q491" s="471"/>
      <c r="R491" s="471"/>
      <c r="S491" s="471"/>
      <c r="T491" s="471"/>
      <c r="U491" s="471"/>
      <c r="V491" s="471"/>
      <c r="W491" s="471"/>
      <c r="X491" s="471"/>
      <c r="Y491" s="471"/>
      <c r="Z491" s="471"/>
      <c r="AA491" s="471"/>
      <c r="AB491" s="471"/>
      <c r="AC491" s="471"/>
      <c r="AD491" s="471"/>
      <c r="AE491" s="472"/>
      <c r="AF491" s="472"/>
      <c r="AG491" s="472"/>
      <c r="AH491" s="472"/>
      <c r="AI491" s="472"/>
      <c r="AJ491" s="472"/>
      <c r="AK491" s="472"/>
      <c r="AL491" s="472"/>
      <c r="AM491" s="472"/>
      <c r="AN491" s="472"/>
      <c r="AO491" s="481"/>
      <c r="AP491" s="169"/>
      <c r="AQ491" s="84" t="s">
        <v>395</v>
      </c>
      <c r="AU491" s="459" t="str">
        <f t="shared" ca="1" si="88"/>
        <v>Q</v>
      </c>
      <c r="AV491" s="459">
        <f t="shared" si="89"/>
        <v>480</v>
      </c>
      <c r="AW491" s="259" t="str">
        <f t="shared" ca="1" si="85"/>
        <v>Q480</v>
      </c>
      <c r="AX491" s="259">
        <f t="shared" si="86"/>
        <v>8</v>
      </c>
      <c r="AY491" s="259" t="str">
        <f t="shared" ca="1" si="84"/>
        <v>9. Ownership - Operating Costs</v>
      </c>
      <c r="AZ491" s="268" t="s">
        <v>1270</v>
      </c>
      <c r="BA491" s="259" t="s">
        <v>1300</v>
      </c>
      <c r="BB491" s="259">
        <f>$Q$8</f>
        <v>2031</v>
      </c>
      <c r="BC491" s="259" t="str">
        <f t="shared" ca="1" si="87"/>
        <v>8_Q480_Outside_services_2031</v>
      </c>
      <c r="BD491" s="259" t="s">
        <v>540</v>
      </c>
      <c r="BE491" s="259"/>
      <c r="BF491" s="268" t="str">
        <f t="shared" si="83"/>
        <v>&gt;=0</v>
      </c>
      <c r="BG491" s="268" t="s">
        <v>85</v>
      </c>
      <c r="BH491" s="268" t="s">
        <v>85</v>
      </c>
      <c r="BI491" s="268"/>
      <c r="BJ491" s="268"/>
      <c r="BK491" s="268"/>
      <c r="BL491" s="268"/>
    </row>
    <row r="492" spans="1:64" ht="13.5" hidden="1" thickBot="1">
      <c r="A492" s="124"/>
      <c r="B492" s="177"/>
      <c r="C492" s="235"/>
      <c r="D492" s="588"/>
      <c r="E492" s="588"/>
      <c r="F492" s="471"/>
      <c r="G492" s="471"/>
      <c r="H492" s="471"/>
      <c r="I492" s="471"/>
      <c r="J492" s="471"/>
      <c r="K492" s="471"/>
      <c r="L492" s="471"/>
      <c r="M492" s="471"/>
      <c r="N492" s="471"/>
      <c r="O492" s="471"/>
      <c r="P492" s="471"/>
      <c r="Q492" s="471"/>
      <c r="R492" s="471"/>
      <c r="S492" s="471"/>
      <c r="T492" s="471"/>
      <c r="U492" s="471"/>
      <c r="V492" s="471"/>
      <c r="W492" s="471"/>
      <c r="X492" s="471"/>
      <c r="Y492" s="471"/>
      <c r="Z492" s="471"/>
      <c r="AA492" s="471"/>
      <c r="AB492" s="471"/>
      <c r="AC492" s="471"/>
      <c r="AD492" s="471"/>
      <c r="AE492" s="472"/>
      <c r="AF492" s="472"/>
      <c r="AG492" s="472"/>
      <c r="AH492" s="472"/>
      <c r="AI492" s="472"/>
      <c r="AJ492" s="472"/>
      <c r="AK492" s="472"/>
      <c r="AL492" s="472"/>
      <c r="AM492" s="472"/>
      <c r="AN492" s="472"/>
      <c r="AO492" s="481"/>
      <c r="AP492" s="169"/>
      <c r="AQ492" s="84" t="s">
        <v>395</v>
      </c>
      <c r="AU492" s="459" t="str">
        <f t="shared" ca="1" si="88"/>
        <v>R</v>
      </c>
      <c r="AV492" s="459">
        <f t="shared" si="89"/>
        <v>480</v>
      </c>
      <c r="AW492" s="259" t="str">
        <f t="shared" ca="1" si="85"/>
        <v>R480</v>
      </c>
      <c r="AX492" s="259">
        <f t="shared" si="86"/>
        <v>8</v>
      </c>
      <c r="AY492" s="259" t="str">
        <f t="shared" ca="1" si="84"/>
        <v>9. Ownership - Operating Costs</v>
      </c>
      <c r="AZ492" s="268" t="s">
        <v>1270</v>
      </c>
      <c r="BA492" s="259" t="s">
        <v>1300</v>
      </c>
      <c r="BB492" s="259">
        <f>$R$8</f>
        <v>2032</v>
      </c>
      <c r="BC492" s="259" t="str">
        <f t="shared" ca="1" si="87"/>
        <v>8_R480_Outside_services_2032</v>
      </c>
      <c r="BD492" s="259" t="s">
        <v>540</v>
      </c>
      <c r="BE492" s="259"/>
      <c r="BF492" s="268" t="str">
        <f t="shared" si="83"/>
        <v>&gt;=0</v>
      </c>
      <c r="BG492" s="268" t="s">
        <v>85</v>
      </c>
      <c r="BH492" s="268" t="s">
        <v>85</v>
      </c>
      <c r="BI492" s="268"/>
      <c r="BJ492" s="268"/>
      <c r="BK492" s="268"/>
      <c r="BL492" s="268"/>
    </row>
    <row r="493" spans="1:64" ht="13.5" hidden="1" thickBot="1">
      <c r="A493" s="124"/>
      <c r="B493" s="177"/>
      <c r="C493" s="235"/>
      <c r="D493" s="588"/>
      <c r="E493" s="588"/>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472"/>
      <c r="AF493" s="472"/>
      <c r="AG493" s="472"/>
      <c r="AH493" s="472"/>
      <c r="AI493" s="472"/>
      <c r="AJ493" s="472"/>
      <c r="AK493" s="472"/>
      <c r="AL493" s="472"/>
      <c r="AM493" s="472"/>
      <c r="AN493" s="472"/>
      <c r="AO493" s="481"/>
      <c r="AP493" s="169"/>
      <c r="AQ493" s="84" t="s">
        <v>395</v>
      </c>
      <c r="AU493" s="459" t="str">
        <f t="shared" ca="1" si="88"/>
        <v>S</v>
      </c>
      <c r="AV493" s="459">
        <f t="shared" si="89"/>
        <v>480</v>
      </c>
      <c r="AW493" s="259" t="str">
        <f t="shared" ca="1" si="85"/>
        <v>S480</v>
      </c>
      <c r="AX493" s="259">
        <f t="shared" si="86"/>
        <v>8</v>
      </c>
      <c r="AY493" s="259" t="str">
        <f t="shared" ca="1" si="84"/>
        <v>9. Ownership - Operating Costs</v>
      </c>
      <c r="AZ493" s="268" t="s">
        <v>1270</v>
      </c>
      <c r="BA493" s="259" t="s">
        <v>1300</v>
      </c>
      <c r="BB493" s="259">
        <f>$S$8</f>
        <v>2033</v>
      </c>
      <c r="BC493" s="259" t="str">
        <f t="shared" ca="1" si="87"/>
        <v>8_S480_Outside_services_2033</v>
      </c>
      <c r="BD493" s="259" t="s">
        <v>540</v>
      </c>
      <c r="BE493" s="259"/>
      <c r="BF493" s="268" t="str">
        <f t="shared" si="83"/>
        <v>&gt;=0</v>
      </c>
      <c r="BG493" s="268" t="s">
        <v>85</v>
      </c>
      <c r="BH493" s="268" t="s">
        <v>85</v>
      </c>
      <c r="BI493" s="268"/>
      <c r="BJ493" s="268"/>
      <c r="BK493" s="268"/>
      <c r="BL493" s="268"/>
    </row>
    <row r="494" spans="1:64" ht="13.5" hidden="1" thickBot="1">
      <c r="A494" s="124"/>
      <c r="B494" s="177"/>
      <c r="C494" s="235"/>
      <c r="D494" s="588"/>
      <c r="E494" s="588"/>
      <c r="F494" s="471"/>
      <c r="G494" s="471"/>
      <c r="H494" s="471"/>
      <c r="I494" s="471"/>
      <c r="J494" s="471"/>
      <c r="K494" s="471"/>
      <c r="L494" s="471"/>
      <c r="M494" s="471"/>
      <c r="N494" s="471"/>
      <c r="O494" s="471"/>
      <c r="P494" s="471"/>
      <c r="Q494" s="471"/>
      <c r="R494" s="471"/>
      <c r="S494" s="471"/>
      <c r="T494" s="471"/>
      <c r="U494" s="471"/>
      <c r="V494" s="471"/>
      <c r="W494" s="471"/>
      <c r="X494" s="471"/>
      <c r="Y494" s="471"/>
      <c r="Z494" s="471"/>
      <c r="AA494" s="471"/>
      <c r="AB494" s="471"/>
      <c r="AC494" s="471"/>
      <c r="AD494" s="471"/>
      <c r="AE494" s="472"/>
      <c r="AF494" s="472"/>
      <c r="AG494" s="472"/>
      <c r="AH494" s="472"/>
      <c r="AI494" s="472"/>
      <c r="AJ494" s="472"/>
      <c r="AK494" s="472"/>
      <c r="AL494" s="472"/>
      <c r="AM494" s="472"/>
      <c r="AN494" s="472"/>
      <c r="AO494" s="481"/>
      <c r="AP494" s="169"/>
      <c r="AQ494" s="84" t="s">
        <v>395</v>
      </c>
      <c r="AU494" s="459" t="str">
        <f t="shared" ca="1" si="88"/>
        <v>T</v>
      </c>
      <c r="AV494" s="459">
        <f t="shared" si="89"/>
        <v>480</v>
      </c>
      <c r="AW494" s="259" t="str">
        <f t="shared" ca="1" si="85"/>
        <v>T480</v>
      </c>
      <c r="AX494" s="259">
        <f t="shared" si="86"/>
        <v>8</v>
      </c>
      <c r="AY494" s="259" t="str">
        <f t="shared" ca="1" si="84"/>
        <v>9. Ownership - Operating Costs</v>
      </c>
      <c r="AZ494" s="268" t="s">
        <v>1270</v>
      </c>
      <c r="BA494" s="259" t="s">
        <v>1300</v>
      </c>
      <c r="BB494" s="259">
        <f>$T$8</f>
        <v>2034</v>
      </c>
      <c r="BC494" s="259" t="str">
        <f t="shared" ca="1" si="87"/>
        <v>8_T480_Outside_services_2034</v>
      </c>
      <c r="BD494" s="259" t="s">
        <v>540</v>
      </c>
      <c r="BE494" s="259"/>
      <c r="BF494" s="268" t="str">
        <f t="shared" si="83"/>
        <v>&gt;=0</v>
      </c>
      <c r="BG494" s="268" t="s">
        <v>85</v>
      </c>
      <c r="BH494" s="268" t="s">
        <v>85</v>
      </c>
      <c r="BI494" s="268"/>
      <c r="BJ494" s="268"/>
      <c r="BK494" s="268"/>
      <c r="BL494" s="268"/>
    </row>
    <row r="495" spans="1:64" ht="13.5" hidden="1" thickBot="1">
      <c r="A495" s="124"/>
      <c r="B495" s="177"/>
      <c r="C495" s="235"/>
      <c r="D495" s="588"/>
      <c r="E495" s="588"/>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471"/>
      <c r="AE495" s="472"/>
      <c r="AF495" s="472"/>
      <c r="AG495" s="472"/>
      <c r="AH495" s="472"/>
      <c r="AI495" s="472"/>
      <c r="AJ495" s="472"/>
      <c r="AK495" s="472"/>
      <c r="AL495" s="472"/>
      <c r="AM495" s="472"/>
      <c r="AN495" s="472"/>
      <c r="AO495" s="481"/>
      <c r="AP495" s="169"/>
      <c r="AQ495" s="84" t="s">
        <v>395</v>
      </c>
      <c r="AU495" s="459" t="str">
        <f t="shared" ca="1" si="88"/>
        <v>U</v>
      </c>
      <c r="AV495" s="459">
        <f t="shared" si="89"/>
        <v>480</v>
      </c>
      <c r="AW495" s="259" t="str">
        <f t="shared" ca="1" si="85"/>
        <v>U480</v>
      </c>
      <c r="AX495" s="259">
        <f t="shared" si="86"/>
        <v>8</v>
      </c>
      <c r="AY495" s="259" t="str">
        <f t="shared" ca="1" si="84"/>
        <v>9. Ownership - Operating Costs</v>
      </c>
      <c r="AZ495" s="268" t="s">
        <v>1270</v>
      </c>
      <c r="BA495" s="259" t="s">
        <v>1300</v>
      </c>
      <c r="BB495" s="259">
        <f>$U$8</f>
        <v>2035</v>
      </c>
      <c r="BC495" s="259" t="str">
        <f t="shared" ca="1" si="87"/>
        <v>8_U480_Outside_services_2035</v>
      </c>
      <c r="BD495" s="259" t="s">
        <v>540</v>
      </c>
      <c r="BE495" s="259"/>
      <c r="BF495" s="268" t="str">
        <f t="shared" si="83"/>
        <v>&gt;=0</v>
      </c>
      <c r="BG495" s="268" t="s">
        <v>85</v>
      </c>
      <c r="BH495" s="268" t="s">
        <v>85</v>
      </c>
      <c r="BI495" s="268"/>
      <c r="BJ495" s="268"/>
      <c r="BK495" s="268"/>
      <c r="BL495" s="268"/>
    </row>
    <row r="496" spans="1:64" ht="13.5" hidden="1" thickBot="1">
      <c r="A496" s="124"/>
      <c r="B496" s="177"/>
      <c r="C496" s="235"/>
      <c r="D496" s="588"/>
      <c r="E496" s="588"/>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471"/>
      <c r="AE496" s="472"/>
      <c r="AF496" s="472"/>
      <c r="AG496" s="472"/>
      <c r="AH496" s="472"/>
      <c r="AI496" s="472"/>
      <c r="AJ496" s="472"/>
      <c r="AK496" s="472"/>
      <c r="AL496" s="472"/>
      <c r="AM496" s="472"/>
      <c r="AN496" s="472"/>
      <c r="AO496" s="481"/>
      <c r="AP496" s="169"/>
      <c r="AQ496" s="84" t="s">
        <v>395</v>
      </c>
      <c r="AU496" s="459" t="str">
        <f t="shared" ca="1" si="88"/>
        <v>V</v>
      </c>
      <c r="AV496" s="459">
        <f t="shared" si="89"/>
        <v>480</v>
      </c>
      <c r="AW496" s="259" t="str">
        <f t="shared" ca="1" si="85"/>
        <v>V480</v>
      </c>
      <c r="AX496" s="259">
        <f t="shared" si="86"/>
        <v>8</v>
      </c>
      <c r="AY496" s="259" t="str">
        <f t="shared" ca="1" si="84"/>
        <v>9. Ownership - Operating Costs</v>
      </c>
      <c r="AZ496" s="268" t="s">
        <v>1270</v>
      </c>
      <c r="BA496" s="259" t="s">
        <v>1300</v>
      </c>
      <c r="BB496" s="259">
        <f>$V$8</f>
        <v>2036</v>
      </c>
      <c r="BC496" s="259" t="str">
        <f t="shared" ca="1" si="87"/>
        <v>8_V480_Outside_services_2036</v>
      </c>
      <c r="BD496" s="259" t="s">
        <v>540</v>
      </c>
      <c r="BE496" s="259"/>
      <c r="BF496" s="268" t="str">
        <f t="shared" si="83"/>
        <v>&gt;=0</v>
      </c>
      <c r="BG496" s="268" t="s">
        <v>85</v>
      </c>
      <c r="BH496" s="268" t="s">
        <v>85</v>
      </c>
      <c r="BI496" s="268"/>
      <c r="BJ496" s="268"/>
      <c r="BK496" s="268"/>
      <c r="BL496" s="268"/>
    </row>
    <row r="497" spans="1:64" ht="13.5" hidden="1" thickBot="1">
      <c r="A497" s="124"/>
      <c r="B497" s="177"/>
      <c r="C497" s="235"/>
      <c r="D497" s="588"/>
      <c r="E497" s="588"/>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471"/>
      <c r="AE497" s="472"/>
      <c r="AF497" s="472"/>
      <c r="AG497" s="472"/>
      <c r="AH497" s="472"/>
      <c r="AI497" s="472"/>
      <c r="AJ497" s="472"/>
      <c r="AK497" s="472"/>
      <c r="AL497" s="472"/>
      <c r="AM497" s="472"/>
      <c r="AN497" s="472"/>
      <c r="AO497" s="481"/>
      <c r="AP497" s="169"/>
      <c r="AQ497" s="84" t="s">
        <v>395</v>
      </c>
      <c r="AU497" s="459" t="str">
        <f t="shared" ca="1" si="88"/>
        <v>W</v>
      </c>
      <c r="AV497" s="459">
        <f t="shared" si="89"/>
        <v>480</v>
      </c>
      <c r="AW497" s="259" t="str">
        <f t="shared" ca="1" si="85"/>
        <v>W480</v>
      </c>
      <c r="AX497" s="259">
        <f t="shared" si="86"/>
        <v>8</v>
      </c>
      <c r="AY497" s="259" t="str">
        <f t="shared" ca="1" si="84"/>
        <v>9. Ownership - Operating Costs</v>
      </c>
      <c r="AZ497" s="268" t="s">
        <v>1270</v>
      </c>
      <c r="BA497" s="259" t="s">
        <v>1300</v>
      </c>
      <c r="BB497" s="259">
        <f>$W$8</f>
        <v>2037</v>
      </c>
      <c r="BC497" s="259" t="str">
        <f t="shared" ca="1" si="87"/>
        <v>8_W480_Outside_services_2037</v>
      </c>
      <c r="BD497" s="259" t="s">
        <v>540</v>
      </c>
      <c r="BE497" s="259"/>
      <c r="BF497" s="268" t="str">
        <f t="shared" si="83"/>
        <v>&gt;=0</v>
      </c>
      <c r="BG497" s="268" t="s">
        <v>85</v>
      </c>
      <c r="BH497" s="268" t="s">
        <v>85</v>
      </c>
      <c r="BI497" s="268"/>
      <c r="BJ497" s="268"/>
      <c r="BK497" s="268"/>
      <c r="BL497" s="268"/>
    </row>
    <row r="498" spans="1:64" ht="13.5" hidden="1" thickBot="1">
      <c r="A498" s="124"/>
      <c r="B498" s="177"/>
      <c r="C498" s="235"/>
      <c r="D498" s="588"/>
      <c r="E498" s="588"/>
      <c r="F498" s="471"/>
      <c r="G498" s="471"/>
      <c r="H498" s="471"/>
      <c r="I498" s="471"/>
      <c r="J498" s="471"/>
      <c r="K498" s="471"/>
      <c r="L498" s="471"/>
      <c r="M498" s="471"/>
      <c r="N498" s="471"/>
      <c r="O498" s="471"/>
      <c r="P498" s="471"/>
      <c r="Q498" s="471"/>
      <c r="R498" s="471"/>
      <c r="S498" s="471"/>
      <c r="T498" s="471"/>
      <c r="U498" s="471"/>
      <c r="V498" s="471"/>
      <c r="W498" s="471"/>
      <c r="X498" s="471"/>
      <c r="Y498" s="471"/>
      <c r="Z498" s="471"/>
      <c r="AA498" s="471"/>
      <c r="AB498" s="471"/>
      <c r="AC498" s="471"/>
      <c r="AD498" s="471"/>
      <c r="AE498" s="472"/>
      <c r="AF498" s="472"/>
      <c r="AG498" s="472"/>
      <c r="AH498" s="472"/>
      <c r="AI498" s="472"/>
      <c r="AJ498" s="472"/>
      <c r="AK498" s="472"/>
      <c r="AL498" s="472"/>
      <c r="AM498" s="472"/>
      <c r="AN498" s="472"/>
      <c r="AO498" s="481"/>
      <c r="AP498" s="169"/>
      <c r="AQ498" s="84" t="s">
        <v>395</v>
      </c>
      <c r="AU498" s="459" t="str">
        <f t="shared" ca="1" si="88"/>
        <v>X</v>
      </c>
      <c r="AV498" s="459">
        <f t="shared" si="89"/>
        <v>480</v>
      </c>
      <c r="AW498" s="259" t="str">
        <f t="shared" ca="1" si="85"/>
        <v>X480</v>
      </c>
      <c r="AX498" s="259">
        <f t="shared" si="86"/>
        <v>8</v>
      </c>
      <c r="AY498" s="259" t="str">
        <f t="shared" ca="1" si="84"/>
        <v>9. Ownership - Operating Costs</v>
      </c>
      <c r="AZ498" s="268" t="s">
        <v>1270</v>
      </c>
      <c r="BA498" s="259" t="s">
        <v>1300</v>
      </c>
      <c r="BB498" s="259">
        <f>$X$8</f>
        <v>2038</v>
      </c>
      <c r="BC498" s="259" t="str">
        <f t="shared" ca="1" si="87"/>
        <v>8_X480_Outside_services_2038</v>
      </c>
      <c r="BD498" s="259" t="s">
        <v>540</v>
      </c>
      <c r="BE498" s="259"/>
      <c r="BF498" s="268" t="str">
        <f t="shared" si="83"/>
        <v>&gt;=0</v>
      </c>
      <c r="BG498" s="268" t="s">
        <v>85</v>
      </c>
      <c r="BH498" s="268" t="s">
        <v>85</v>
      </c>
      <c r="BI498" s="268"/>
      <c r="BJ498" s="268"/>
      <c r="BK498" s="268"/>
      <c r="BL498" s="268"/>
    </row>
    <row r="499" spans="1:64" ht="13.5" hidden="1" thickBot="1">
      <c r="A499" s="124"/>
      <c r="B499" s="177"/>
      <c r="C499" s="235"/>
      <c r="D499" s="588"/>
      <c r="E499" s="588"/>
      <c r="F499" s="471"/>
      <c r="G499" s="471"/>
      <c r="H499" s="471"/>
      <c r="I499" s="471"/>
      <c r="J499" s="471"/>
      <c r="K499" s="471"/>
      <c r="L499" s="471"/>
      <c r="M499" s="471"/>
      <c r="N499" s="471"/>
      <c r="O499" s="471"/>
      <c r="P499" s="471"/>
      <c r="Q499" s="471"/>
      <c r="R499" s="471"/>
      <c r="S499" s="471"/>
      <c r="T499" s="471"/>
      <c r="U499" s="471"/>
      <c r="V499" s="471"/>
      <c r="W499" s="471"/>
      <c r="X499" s="471"/>
      <c r="Y499" s="471"/>
      <c r="Z499" s="471"/>
      <c r="AA499" s="471"/>
      <c r="AB499" s="471"/>
      <c r="AC499" s="471"/>
      <c r="AD499" s="471"/>
      <c r="AE499" s="472"/>
      <c r="AF499" s="472"/>
      <c r="AG499" s="472"/>
      <c r="AH499" s="472"/>
      <c r="AI499" s="472"/>
      <c r="AJ499" s="472"/>
      <c r="AK499" s="472"/>
      <c r="AL499" s="472"/>
      <c r="AM499" s="472"/>
      <c r="AN499" s="472"/>
      <c r="AO499" s="481"/>
      <c r="AP499" s="169"/>
      <c r="AQ499" s="84" t="s">
        <v>395</v>
      </c>
      <c r="AU499" s="459" t="str">
        <f t="shared" ca="1" si="88"/>
        <v>Y</v>
      </c>
      <c r="AV499" s="459">
        <f t="shared" si="89"/>
        <v>480</v>
      </c>
      <c r="AW499" s="259" t="str">
        <f t="shared" ca="1" si="85"/>
        <v>Y480</v>
      </c>
      <c r="AX499" s="259">
        <f t="shared" si="86"/>
        <v>8</v>
      </c>
      <c r="AY499" s="259" t="str">
        <f t="shared" ca="1" si="84"/>
        <v>9. Ownership - Operating Costs</v>
      </c>
      <c r="AZ499" s="268" t="s">
        <v>1270</v>
      </c>
      <c r="BA499" s="259" t="s">
        <v>1300</v>
      </c>
      <c r="BB499" s="259">
        <f>$Y$8</f>
        <v>2039</v>
      </c>
      <c r="BC499" s="259" t="str">
        <f t="shared" ca="1" si="87"/>
        <v>8_Y480_Outside_services_2039</v>
      </c>
      <c r="BD499" s="259" t="s">
        <v>540</v>
      </c>
      <c r="BE499" s="259"/>
      <c r="BF499" s="268" t="str">
        <f t="shared" si="83"/>
        <v>&gt;=0</v>
      </c>
      <c r="BG499" s="268" t="s">
        <v>85</v>
      </c>
      <c r="BH499" s="268" t="s">
        <v>85</v>
      </c>
      <c r="BI499" s="268"/>
      <c r="BJ499" s="268"/>
      <c r="BK499" s="268"/>
      <c r="BL499" s="268"/>
    </row>
    <row r="500" spans="1:64" ht="13.5" hidden="1" thickBot="1">
      <c r="A500" s="124"/>
      <c r="B500" s="177"/>
      <c r="C500" s="235"/>
      <c r="D500" s="588"/>
      <c r="E500" s="588"/>
      <c r="F500" s="471"/>
      <c r="G500" s="471"/>
      <c r="H500" s="471"/>
      <c r="I500" s="471"/>
      <c r="J500" s="471"/>
      <c r="K500" s="471"/>
      <c r="L500" s="471"/>
      <c r="M500" s="471"/>
      <c r="N500" s="471"/>
      <c r="O500" s="471"/>
      <c r="P500" s="471"/>
      <c r="Q500" s="471"/>
      <c r="R500" s="471"/>
      <c r="S500" s="471"/>
      <c r="T500" s="471"/>
      <c r="U500" s="471"/>
      <c r="V500" s="471"/>
      <c r="W500" s="471"/>
      <c r="X500" s="471"/>
      <c r="Y500" s="471"/>
      <c r="Z500" s="471"/>
      <c r="AA500" s="471"/>
      <c r="AB500" s="471"/>
      <c r="AC500" s="471"/>
      <c r="AD500" s="471"/>
      <c r="AE500" s="472"/>
      <c r="AF500" s="472"/>
      <c r="AG500" s="472"/>
      <c r="AH500" s="472"/>
      <c r="AI500" s="472"/>
      <c r="AJ500" s="472"/>
      <c r="AK500" s="472"/>
      <c r="AL500" s="472"/>
      <c r="AM500" s="472"/>
      <c r="AN500" s="472"/>
      <c r="AO500" s="481"/>
      <c r="AP500" s="169"/>
      <c r="AQ500" s="84" t="s">
        <v>395</v>
      </c>
      <c r="AU500" s="459" t="str">
        <f t="shared" ca="1" si="88"/>
        <v>Z</v>
      </c>
      <c r="AV500" s="459">
        <f t="shared" si="89"/>
        <v>480</v>
      </c>
      <c r="AW500" s="259" t="str">
        <f t="shared" ca="1" si="85"/>
        <v>Z480</v>
      </c>
      <c r="AX500" s="259">
        <f t="shared" si="86"/>
        <v>8</v>
      </c>
      <c r="AY500" s="259" t="str">
        <f t="shared" ca="1" si="84"/>
        <v>9. Ownership - Operating Costs</v>
      </c>
      <c r="AZ500" s="268" t="s">
        <v>1270</v>
      </c>
      <c r="BA500" s="259" t="s">
        <v>1300</v>
      </c>
      <c r="BB500" s="259">
        <f>$Z$8</f>
        <v>2040</v>
      </c>
      <c r="BC500" s="259" t="str">
        <f t="shared" ca="1" si="87"/>
        <v>8_Z480_Outside_services_2040</v>
      </c>
      <c r="BD500" s="259" t="s">
        <v>540</v>
      </c>
      <c r="BE500" s="259"/>
      <c r="BF500" s="268" t="str">
        <f t="shared" si="83"/>
        <v>&gt;=0</v>
      </c>
      <c r="BG500" s="268" t="s">
        <v>85</v>
      </c>
      <c r="BH500" s="268" t="s">
        <v>85</v>
      </c>
      <c r="BI500" s="268"/>
      <c r="BJ500" s="268"/>
      <c r="BK500" s="268"/>
      <c r="BL500" s="268"/>
    </row>
    <row r="501" spans="1:64" ht="13.5" hidden="1" thickBot="1">
      <c r="A501" s="124"/>
      <c r="B501" s="177"/>
      <c r="C501" s="235"/>
      <c r="D501" s="588"/>
      <c r="E501" s="588"/>
      <c r="F501" s="471"/>
      <c r="G501" s="471"/>
      <c r="H501" s="471"/>
      <c r="I501" s="471"/>
      <c r="J501" s="471"/>
      <c r="K501" s="471"/>
      <c r="L501" s="471"/>
      <c r="M501" s="471"/>
      <c r="N501" s="471"/>
      <c r="O501" s="471"/>
      <c r="P501" s="471"/>
      <c r="Q501" s="471"/>
      <c r="R501" s="471"/>
      <c r="S501" s="471"/>
      <c r="T501" s="471"/>
      <c r="U501" s="471"/>
      <c r="V501" s="471"/>
      <c r="W501" s="471"/>
      <c r="X501" s="471"/>
      <c r="Y501" s="471"/>
      <c r="Z501" s="471"/>
      <c r="AA501" s="471"/>
      <c r="AB501" s="471"/>
      <c r="AC501" s="471"/>
      <c r="AD501" s="471"/>
      <c r="AE501" s="472"/>
      <c r="AF501" s="472"/>
      <c r="AG501" s="472"/>
      <c r="AH501" s="472"/>
      <c r="AI501" s="472"/>
      <c r="AJ501" s="472"/>
      <c r="AK501" s="472"/>
      <c r="AL501" s="472"/>
      <c r="AM501" s="472"/>
      <c r="AN501" s="472"/>
      <c r="AO501" s="481"/>
      <c r="AP501" s="169"/>
      <c r="AQ501" s="84" t="s">
        <v>395</v>
      </c>
      <c r="AU501" s="459" t="str">
        <f t="shared" ca="1" si="88"/>
        <v>AA</v>
      </c>
      <c r="AV501" s="459">
        <f t="shared" si="89"/>
        <v>480</v>
      </c>
      <c r="AW501" s="259" t="str">
        <f t="shared" ca="1" si="85"/>
        <v>AA480</v>
      </c>
      <c r="AX501" s="259">
        <f t="shared" si="86"/>
        <v>8</v>
      </c>
      <c r="AY501" s="259" t="str">
        <f t="shared" ca="1" si="84"/>
        <v>9. Ownership - Operating Costs</v>
      </c>
      <c r="AZ501" s="268" t="s">
        <v>1270</v>
      </c>
      <c r="BA501" s="259" t="s">
        <v>1300</v>
      </c>
      <c r="BB501" s="259">
        <f>$AA$8</f>
        <v>2041</v>
      </c>
      <c r="BC501" s="259" t="str">
        <f t="shared" ca="1" si="87"/>
        <v>8_AA480_Outside_services_2041</v>
      </c>
      <c r="BD501" s="259" t="s">
        <v>540</v>
      </c>
      <c r="BE501" s="259"/>
      <c r="BF501" s="268" t="str">
        <f t="shared" si="83"/>
        <v>&gt;=0</v>
      </c>
      <c r="BG501" s="268" t="s">
        <v>85</v>
      </c>
      <c r="BH501" s="268" t="s">
        <v>85</v>
      </c>
      <c r="BI501" s="268"/>
      <c r="BJ501" s="268"/>
      <c r="BK501" s="268"/>
      <c r="BL501" s="268"/>
    </row>
    <row r="502" spans="1:64" ht="13.5" hidden="1" thickBot="1">
      <c r="A502" s="124"/>
      <c r="B502" s="177"/>
      <c r="C502" s="235"/>
      <c r="D502" s="588"/>
      <c r="E502" s="588"/>
      <c r="F502" s="471"/>
      <c r="G502" s="471"/>
      <c r="H502" s="471"/>
      <c r="I502" s="471"/>
      <c r="J502" s="471"/>
      <c r="K502" s="471"/>
      <c r="L502" s="471"/>
      <c r="M502" s="471"/>
      <c r="N502" s="471"/>
      <c r="O502" s="471"/>
      <c r="P502" s="471"/>
      <c r="Q502" s="471"/>
      <c r="R502" s="471"/>
      <c r="S502" s="471"/>
      <c r="T502" s="471"/>
      <c r="U502" s="471"/>
      <c r="V502" s="471"/>
      <c r="W502" s="471"/>
      <c r="X502" s="471"/>
      <c r="Y502" s="471"/>
      <c r="Z502" s="471"/>
      <c r="AA502" s="471"/>
      <c r="AB502" s="471"/>
      <c r="AC502" s="471"/>
      <c r="AD502" s="471"/>
      <c r="AE502" s="472"/>
      <c r="AF502" s="472"/>
      <c r="AG502" s="472"/>
      <c r="AH502" s="472"/>
      <c r="AI502" s="472"/>
      <c r="AJ502" s="472"/>
      <c r="AK502" s="472"/>
      <c r="AL502" s="472"/>
      <c r="AM502" s="472"/>
      <c r="AN502" s="472"/>
      <c r="AO502" s="481"/>
      <c r="AP502" s="169"/>
      <c r="AQ502" s="84" t="s">
        <v>395</v>
      </c>
      <c r="AU502" s="459" t="str">
        <f t="shared" ca="1" si="88"/>
        <v>AB</v>
      </c>
      <c r="AV502" s="459">
        <f t="shared" si="89"/>
        <v>480</v>
      </c>
      <c r="AW502" s="259" t="str">
        <f t="shared" ca="1" si="85"/>
        <v>AB480</v>
      </c>
      <c r="AX502" s="259">
        <f t="shared" si="86"/>
        <v>8</v>
      </c>
      <c r="AY502" s="259" t="str">
        <f t="shared" ca="1" si="84"/>
        <v>9. Ownership - Operating Costs</v>
      </c>
      <c r="AZ502" s="268" t="s">
        <v>1270</v>
      </c>
      <c r="BA502" s="259" t="s">
        <v>1300</v>
      </c>
      <c r="BB502" s="259">
        <f>$AB$8</f>
        <v>2042</v>
      </c>
      <c r="BC502" s="259" t="str">
        <f t="shared" ca="1" si="87"/>
        <v>8_AB480_Outside_services_2042</v>
      </c>
      <c r="BD502" s="259" t="s">
        <v>540</v>
      </c>
      <c r="BE502" s="259"/>
      <c r="BF502" s="268" t="str">
        <f t="shared" si="83"/>
        <v>&gt;=0</v>
      </c>
      <c r="BG502" s="268" t="s">
        <v>85</v>
      </c>
      <c r="BH502" s="268" t="s">
        <v>85</v>
      </c>
      <c r="BI502" s="268"/>
      <c r="BJ502" s="268"/>
      <c r="BK502" s="268"/>
      <c r="BL502" s="268"/>
    </row>
    <row r="503" spans="1:64" ht="13.5" hidden="1" thickBot="1">
      <c r="A503" s="124"/>
      <c r="B503" s="177"/>
      <c r="C503" s="235"/>
      <c r="D503" s="588"/>
      <c r="E503" s="588"/>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471"/>
      <c r="AE503" s="472"/>
      <c r="AF503" s="472"/>
      <c r="AG503" s="472"/>
      <c r="AH503" s="472"/>
      <c r="AI503" s="472"/>
      <c r="AJ503" s="472"/>
      <c r="AK503" s="472"/>
      <c r="AL503" s="472"/>
      <c r="AM503" s="472"/>
      <c r="AN503" s="472"/>
      <c r="AO503" s="481"/>
      <c r="AP503" s="169"/>
      <c r="AQ503" s="84" t="s">
        <v>395</v>
      </c>
      <c r="AU503" s="459" t="str">
        <f t="shared" ca="1" si="88"/>
        <v>AC</v>
      </c>
      <c r="AV503" s="459">
        <f t="shared" si="89"/>
        <v>480</v>
      </c>
      <c r="AW503" s="259" t="str">
        <f t="shared" ca="1" si="85"/>
        <v>AC480</v>
      </c>
      <c r="AX503" s="259">
        <f t="shared" si="86"/>
        <v>8</v>
      </c>
      <c r="AY503" s="259" t="str">
        <f t="shared" ca="1" si="84"/>
        <v>9. Ownership - Operating Costs</v>
      </c>
      <c r="AZ503" s="268" t="s">
        <v>1270</v>
      </c>
      <c r="BA503" s="259" t="s">
        <v>1300</v>
      </c>
      <c r="BB503" s="259">
        <f>$AC$8</f>
        <v>2043</v>
      </c>
      <c r="BC503" s="259" t="str">
        <f t="shared" ca="1" si="87"/>
        <v>8_AC480_Outside_services_2043</v>
      </c>
      <c r="BD503" s="259" t="s">
        <v>540</v>
      </c>
      <c r="BE503" s="259"/>
      <c r="BF503" s="268" t="str">
        <f t="shared" si="83"/>
        <v>&gt;=0</v>
      </c>
      <c r="BG503" s="268" t="s">
        <v>85</v>
      </c>
      <c r="BH503" s="268" t="s">
        <v>85</v>
      </c>
      <c r="BI503" s="268"/>
      <c r="BJ503" s="268"/>
      <c r="BK503" s="268"/>
      <c r="BL503" s="268"/>
    </row>
    <row r="504" spans="1:64" ht="13.5" hidden="1" thickBot="1">
      <c r="A504" s="124"/>
      <c r="B504" s="177"/>
      <c r="C504" s="235"/>
      <c r="D504" s="588"/>
      <c r="E504" s="588"/>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471"/>
      <c r="AE504" s="472"/>
      <c r="AF504" s="472"/>
      <c r="AG504" s="472"/>
      <c r="AH504" s="472"/>
      <c r="AI504" s="472"/>
      <c r="AJ504" s="472"/>
      <c r="AK504" s="472"/>
      <c r="AL504" s="472"/>
      <c r="AM504" s="472"/>
      <c r="AN504" s="472"/>
      <c r="AO504" s="481"/>
      <c r="AP504" s="169"/>
      <c r="AQ504" s="84" t="s">
        <v>395</v>
      </c>
      <c r="AU504" s="459" t="str">
        <f t="shared" ca="1" si="88"/>
        <v>AD</v>
      </c>
      <c r="AV504" s="459">
        <f t="shared" si="89"/>
        <v>480</v>
      </c>
      <c r="AW504" s="259" t="str">
        <f t="shared" ca="1" si="85"/>
        <v>AD480</v>
      </c>
      <c r="AX504" s="259">
        <f t="shared" si="86"/>
        <v>8</v>
      </c>
      <c r="AY504" s="259" t="str">
        <f t="shared" ca="1" si="84"/>
        <v>9. Ownership - Operating Costs</v>
      </c>
      <c r="AZ504" s="268" t="s">
        <v>1270</v>
      </c>
      <c r="BA504" s="259" t="s">
        <v>1300</v>
      </c>
      <c r="BB504" s="259">
        <f>$AD$8</f>
        <v>2044</v>
      </c>
      <c r="BC504" s="259" t="str">
        <f t="shared" ca="1" si="87"/>
        <v>8_AD480_Outside_services_2044</v>
      </c>
      <c r="BD504" s="259" t="s">
        <v>540</v>
      </c>
      <c r="BE504" s="259"/>
      <c r="BF504" s="268" t="str">
        <f t="shared" si="83"/>
        <v>&gt;=0</v>
      </c>
      <c r="BG504" s="268" t="s">
        <v>85</v>
      </c>
      <c r="BH504" s="268" t="s">
        <v>85</v>
      </c>
      <c r="BI504" s="268"/>
      <c r="BJ504" s="268"/>
      <c r="BK504" s="268"/>
      <c r="BL504" s="268"/>
    </row>
    <row r="505" spans="1:64" ht="13.5" hidden="1" thickBot="1">
      <c r="A505" s="124"/>
      <c r="B505" s="177"/>
      <c r="C505" s="235"/>
      <c r="D505" s="588"/>
      <c r="E505" s="588"/>
      <c r="F505" s="471"/>
      <c r="G505" s="471"/>
      <c r="H505" s="471"/>
      <c r="I505" s="471"/>
      <c r="J505" s="471"/>
      <c r="K505" s="471"/>
      <c r="L505" s="471"/>
      <c r="M505" s="471"/>
      <c r="N505" s="471"/>
      <c r="O505" s="471"/>
      <c r="P505" s="471"/>
      <c r="Q505" s="471"/>
      <c r="R505" s="471"/>
      <c r="S505" s="471"/>
      <c r="T505" s="471"/>
      <c r="U505" s="471"/>
      <c r="V505" s="471"/>
      <c r="W505" s="471"/>
      <c r="X505" s="471"/>
      <c r="Y505" s="471"/>
      <c r="Z505" s="471"/>
      <c r="AA505" s="471"/>
      <c r="AB505" s="471"/>
      <c r="AC505" s="471"/>
      <c r="AD505" s="471"/>
      <c r="AE505" s="472"/>
      <c r="AF505" s="472"/>
      <c r="AG505" s="472"/>
      <c r="AH505" s="472"/>
      <c r="AI505" s="472"/>
      <c r="AJ505" s="472"/>
      <c r="AK505" s="472"/>
      <c r="AL505" s="472"/>
      <c r="AM505" s="472"/>
      <c r="AN505" s="472"/>
      <c r="AO505" s="481"/>
      <c r="AP505" s="169"/>
      <c r="AQ505" s="84" t="s">
        <v>395</v>
      </c>
      <c r="AU505" s="459" t="str">
        <f t="shared" ca="1" si="88"/>
        <v>AE</v>
      </c>
      <c r="AV505" s="459">
        <f t="shared" si="89"/>
        <v>480</v>
      </c>
      <c r="AW505" s="259" t="str">
        <f t="shared" ca="1" si="85"/>
        <v>AE480</v>
      </c>
      <c r="AX505" s="259">
        <f t="shared" si="86"/>
        <v>8</v>
      </c>
      <c r="AY505" s="259" t="str">
        <f t="shared" ca="1" si="84"/>
        <v>9. Ownership - Operating Costs</v>
      </c>
      <c r="AZ505" s="268" t="s">
        <v>1270</v>
      </c>
      <c r="BA505" s="259" t="s">
        <v>1300</v>
      </c>
      <c r="BB505" s="259">
        <f>$AE$8</f>
        <v>2045</v>
      </c>
      <c r="BC505" s="259" t="str">
        <f t="shared" ca="1" si="87"/>
        <v>8_AE480_Outside_services_2045</v>
      </c>
      <c r="BD505" s="259" t="s">
        <v>540</v>
      </c>
      <c r="BE505" s="259"/>
      <c r="BF505" s="268" t="str">
        <f t="shared" si="83"/>
        <v>&gt;=0</v>
      </c>
      <c r="BG505" s="268" t="s">
        <v>85</v>
      </c>
      <c r="BH505" s="268" t="s">
        <v>85</v>
      </c>
      <c r="BI505" s="268"/>
      <c r="BJ505" s="268"/>
      <c r="BK505" s="268"/>
      <c r="BL505" s="268"/>
    </row>
    <row r="506" spans="1:64" ht="13.5" hidden="1" thickBot="1">
      <c r="A506" s="124"/>
      <c r="B506" s="177"/>
      <c r="C506" s="235"/>
      <c r="D506" s="588"/>
      <c r="E506" s="588"/>
      <c r="F506" s="471"/>
      <c r="G506" s="471"/>
      <c r="H506" s="471"/>
      <c r="I506" s="471"/>
      <c r="J506" s="471"/>
      <c r="K506" s="471"/>
      <c r="L506" s="471"/>
      <c r="M506" s="471"/>
      <c r="N506" s="471"/>
      <c r="O506" s="471"/>
      <c r="P506" s="471"/>
      <c r="Q506" s="471"/>
      <c r="R506" s="471"/>
      <c r="S506" s="471"/>
      <c r="T506" s="471"/>
      <c r="U506" s="471"/>
      <c r="V506" s="471"/>
      <c r="W506" s="471"/>
      <c r="X506" s="471"/>
      <c r="Y506" s="471"/>
      <c r="Z506" s="471"/>
      <c r="AA506" s="471"/>
      <c r="AB506" s="471"/>
      <c r="AC506" s="471"/>
      <c r="AD506" s="471"/>
      <c r="AE506" s="472"/>
      <c r="AF506" s="472"/>
      <c r="AG506" s="472"/>
      <c r="AH506" s="472"/>
      <c r="AI506" s="472"/>
      <c r="AJ506" s="472"/>
      <c r="AK506" s="472"/>
      <c r="AL506" s="472"/>
      <c r="AM506" s="472"/>
      <c r="AN506" s="472"/>
      <c r="AO506" s="481"/>
      <c r="AP506" s="169"/>
      <c r="AQ506" s="84" t="s">
        <v>395</v>
      </c>
      <c r="AU506" s="459" t="str">
        <f t="shared" ca="1" si="88"/>
        <v>AF</v>
      </c>
      <c r="AV506" s="459">
        <f t="shared" si="89"/>
        <v>480</v>
      </c>
      <c r="AW506" s="259" t="str">
        <f t="shared" ca="1" si="85"/>
        <v>AF480</v>
      </c>
      <c r="AX506" s="259">
        <f t="shared" si="86"/>
        <v>8</v>
      </c>
      <c r="AY506" s="259" t="str">
        <f t="shared" ca="1" si="84"/>
        <v>9. Ownership - Operating Costs</v>
      </c>
      <c r="AZ506" s="268" t="s">
        <v>1270</v>
      </c>
      <c r="BA506" s="259" t="s">
        <v>1300</v>
      </c>
      <c r="BB506" s="259">
        <f>$AF$8</f>
        <v>2046</v>
      </c>
      <c r="BC506" s="259" t="str">
        <f t="shared" ca="1" si="87"/>
        <v>8_AF480_Outside_services_2046</v>
      </c>
      <c r="BD506" s="259" t="s">
        <v>540</v>
      </c>
      <c r="BE506" s="259"/>
      <c r="BF506" s="268" t="str">
        <f t="shared" si="83"/>
        <v>&gt;=0</v>
      </c>
      <c r="BG506" s="268" t="s">
        <v>85</v>
      </c>
      <c r="BH506" s="268" t="s">
        <v>85</v>
      </c>
      <c r="BI506" s="268"/>
      <c r="BJ506" s="268"/>
      <c r="BK506" s="268"/>
      <c r="BL506" s="268"/>
    </row>
    <row r="507" spans="1:64" ht="13.5" hidden="1" thickBot="1">
      <c r="A507" s="124"/>
      <c r="B507" s="177"/>
      <c r="C507" s="235"/>
      <c r="D507" s="588"/>
      <c r="E507" s="588"/>
      <c r="F507" s="471"/>
      <c r="G507" s="471"/>
      <c r="H507" s="471"/>
      <c r="I507" s="471"/>
      <c r="J507" s="471"/>
      <c r="K507" s="471"/>
      <c r="L507" s="471"/>
      <c r="M507" s="471"/>
      <c r="N507" s="471"/>
      <c r="O507" s="471"/>
      <c r="P507" s="471"/>
      <c r="Q507" s="471"/>
      <c r="R507" s="471"/>
      <c r="S507" s="471"/>
      <c r="T507" s="471"/>
      <c r="U507" s="471"/>
      <c r="V507" s="471"/>
      <c r="W507" s="471"/>
      <c r="X507" s="471"/>
      <c r="Y507" s="471"/>
      <c r="Z507" s="471"/>
      <c r="AA507" s="471"/>
      <c r="AB507" s="471"/>
      <c r="AC507" s="471"/>
      <c r="AD507" s="471"/>
      <c r="AE507" s="472"/>
      <c r="AF507" s="472"/>
      <c r="AG507" s="472"/>
      <c r="AH507" s="472"/>
      <c r="AI507" s="472"/>
      <c r="AJ507" s="472"/>
      <c r="AK507" s="472"/>
      <c r="AL507" s="472"/>
      <c r="AM507" s="472"/>
      <c r="AN507" s="472"/>
      <c r="AO507" s="481"/>
      <c r="AP507" s="169"/>
      <c r="AQ507" s="84" t="s">
        <v>395</v>
      </c>
      <c r="AU507" s="459" t="str">
        <f t="shared" ca="1" si="88"/>
        <v>AG</v>
      </c>
      <c r="AV507" s="459">
        <f t="shared" si="89"/>
        <v>480</v>
      </c>
      <c r="AW507" s="259" t="str">
        <f t="shared" ca="1" si="85"/>
        <v>AG480</v>
      </c>
      <c r="AX507" s="259">
        <f t="shared" si="86"/>
        <v>8</v>
      </c>
      <c r="AY507" s="259" t="str">
        <f t="shared" ca="1" si="84"/>
        <v>9. Ownership - Operating Costs</v>
      </c>
      <c r="AZ507" s="268" t="s">
        <v>1270</v>
      </c>
      <c r="BA507" s="259" t="s">
        <v>1300</v>
      </c>
      <c r="BB507" s="259">
        <f>$AG$8</f>
        <v>2047</v>
      </c>
      <c r="BC507" s="259" t="str">
        <f t="shared" ca="1" si="87"/>
        <v>8_AG480_Outside_services_2047</v>
      </c>
      <c r="BD507" s="259" t="s">
        <v>540</v>
      </c>
      <c r="BE507" s="259"/>
      <c r="BF507" s="268" t="str">
        <f t="shared" si="83"/>
        <v>&gt;=0</v>
      </c>
      <c r="BG507" s="268" t="s">
        <v>85</v>
      </c>
      <c r="BH507" s="268" t="s">
        <v>85</v>
      </c>
      <c r="BI507" s="268"/>
      <c r="BJ507" s="268"/>
      <c r="BK507" s="268"/>
      <c r="BL507" s="268"/>
    </row>
    <row r="508" spans="1:64" ht="13.5" hidden="1" thickBot="1">
      <c r="A508" s="124"/>
      <c r="B508" s="177"/>
      <c r="C508" s="235"/>
      <c r="D508" s="588"/>
      <c r="E508" s="588"/>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472"/>
      <c r="AF508" s="472"/>
      <c r="AG508" s="472"/>
      <c r="AH508" s="472"/>
      <c r="AI508" s="472"/>
      <c r="AJ508" s="472"/>
      <c r="AK508" s="472"/>
      <c r="AL508" s="472"/>
      <c r="AM508" s="472"/>
      <c r="AN508" s="472"/>
      <c r="AO508" s="481"/>
      <c r="AP508" s="169"/>
      <c r="AQ508" s="84" t="s">
        <v>395</v>
      </c>
      <c r="AU508" s="459" t="str">
        <f t="shared" ca="1" si="88"/>
        <v>AH</v>
      </c>
      <c r="AV508" s="459">
        <f t="shared" si="89"/>
        <v>480</v>
      </c>
      <c r="AW508" s="259" t="str">
        <f t="shared" ca="1" si="85"/>
        <v>AH480</v>
      </c>
      <c r="AX508" s="259">
        <f t="shared" si="86"/>
        <v>8</v>
      </c>
      <c r="AY508" s="259" t="str">
        <f t="shared" ca="1" si="84"/>
        <v>9. Ownership - Operating Costs</v>
      </c>
      <c r="AZ508" s="268" t="s">
        <v>1270</v>
      </c>
      <c r="BA508" s="259" t="s">
        <v>1300</v>
      </c>
      <c r="BB508" s="259">
        <f>$AH$8</f>
        <v>2048</v>
      </c>
      <c r="BC508" s="259" t="str">
        <f t="shared" ca="1" si="87"/>
        <v>8_AH480_Outside_services_2048</v>
      </c>
      <c r="BD508" s="259" t="s">
        <v>540</v>
      </c>
      <c r="BE508" s="259"/>
      <c r="BF508" s="268" t="str">
        <f t="shared" si="83"/>
        <v>&gt;=0</v>
      </c>
      <c r="BG508" s="268" t="s">
        <v>85</v>
      </c>
      <c r="BH508" s="268" t="s">
        <v>85</v>
      </c>
      <c r="BI508" s="268"/>
      <c r="BJ508" s="268"/>
      <c r="BK508" s="268"/>
      <c r="BL508" s="268"/>
    </row>
    <row r="509" spans="1:64" ht="13.5" hidden="1" thickBot="1">
      <c r="A509" s="124"/>
      <c r="B509" s="177"/>
      <c r="C509" s="235"/>
      <c r="D509" s="588"/>
      <c r="E509" s="588"/>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471"/>
      <c r="AE509" s="472"/>
      <c r="AF509" s="472"/>
      <c r="AG509" s="472"/>
      <c r="AH509" s="472"/>
      <c r="AI509" s="472"/>
      <c r="AJ509" s="472"/>
      <c r="AK509" s="472"/>
      <c r="AL509" s="472"/>
      <c r="AM509" s="472"/>
      <c r="AN509" s="472"/>
      <c r="AO509" s="481"/>
      <c r="AP509" s="169"/>
      <c r="AQ509" s="84" t="s">
        <v>395</v>
      </c>
      <c r="AU509" s="459" t="str">
        <f t="shared" ca="1" si="88"/>
        <v>AI</v>
      </c>
      <c r="AV509" s="459">
        <f t="shared" si="89"/>
        <v>480</v>
      </c>
      <c r="AW509" s="259" t="str">
        <f t="shared" ca="1" si="85"/>
        <v>AI480</v>
      </c>
      <c r="AX509" s="259">
        <f t="shared" si="86"/>
        <v>8</v>
      </c>
      <c r="AY509" s="259" t="str">
        <f t="shared" ca="1" si="84"/>
        <v>9. Ownership - Operating Costs</v>
      </c>
      <c r="AZ509" s="268" t="s">
        <v>1270</v>
      </c>
      <c r="BA509" s="259" t="s">
        <v>1300</v>
      </c>
      <c r="BB509" s="259">
        <f>$AI$8</f>
        <v>2049</v>
      </c>
      <c r="BC509" s="259" t="str">
        <f t="shared" ca="1" si="87"/>
        <v>8_AI480_Outside_services_2049</v>
      </c>
      <c r="BD509" s="259" t="s">
        <v>540</v>
      </c>
      <c r="BE509" s="259"/>
      <c r="BF509" s="268" t="str">
        <f t="shared" si="83"/>
        <v>&gt;=0</v>
      </c>
      <c r="BG509" s="268" t="s">
        <v>85</v>
      </c>
      <c r="BH509" s="268" t="s">
        <v>85</v>
      </c>
      <c r="BI509" s="268"/>
      <c r="BJ509" s="268"/>
      <c r="BK509" s="268"/>
      <c r="BL509" s="268"/>
    </row>
    <row r="510" spans="1:64" ht="13.5" hidden="1" thickBot="1">
      <c r="A510" s="124"/>
      <c r="B510" s="177"/>
      <c r="C510" s="235"/>
      <c r="D510" s="588"/>
      <c r="E510" s="588"/>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471"/>
      <c r="AE510" s="472"/>
      <c r="AF510" s="472"/>
      <c r="AG510" s="472"/>
      <c r="AH510" s="472"/>
      <c r="AI510" s="472"/>
      <c r="AJ510" s="472"/>
      <c r="AK510" s="472"/>
      <c r="AL510" s="472"/>
      <c r="AM510" s="472"/>
      <c r="AN510" s="472"/>
      <c r="AO510" s="481"/>
      <c r="AP510" s="169"/>
      <c r="AQ510" s="84" t="s">
        <v>395</v>
      </c>
      <c r="AU510" s="459" t="str">
        <f t="shared" ca="1" si="88"/>
        <v>AJ</v>
      </c>
      <c r="AV510" s="459">
        <f t="shared" si="89"/>
        <v>480</v>
      </c>
      <c r="AW510" s="259" t="str">
        <f t="shared" ca="1" si="85"/>
        <v>AJ480</v>
      </c>
      <c r="AX510" s="259">
        <f t="shared" si="86"/>
        <v>8</v>
      </c>
      <c r="AY510" s="259" t="str">
        <f t="shared" ca="1" si="84"/>
        <v>9. Ownership - Operating Costs</v>
      </c>
      <c r="AZ510" s="268" t="s">
        <v>1270</v>
      </c>
      <c r="BA510" s="259" t="s">
        <v>1300</v>
      </c>
      <c r="BB510" s="259">
        <f>$AJ$8</f>
        <v>2050</v>
      </c>
      <c r="BC510" s="259" t="str">
        <f t="shared" ca="1" si="87"/>
        <v>8_AJ480_Outside_services_2050</v>
      </c>
      <c r="BD510" s="259" t="s">
        <v>540</v>
      </c>
      <c r="BE510" s="259"/>
      <c r="BF510" s="268" t="str">
        <f t="shared" si="83"/>
        <v>&gt;=0</v>
      </c>
      <c r="BG510" s="268" t="s">
        <v>85</v>
      </c>
      <c r="BH510" s="268" t="s">
        <v>85</v>
      </c>
      <c r="BI510" s="268"/>
      <c r="BJ510" s="268"/>
      <c r="BK510" s="268"/>
      <c r="BL510" s="268"/>
    </row>
    <row r="511" spans="1:64" ht="13.5" hidden="1" thickBot="1">
      <c r="A511" s="124"/>
      <c r="B511" s="177"/>
      <c r="C511" s="235"/>
      <c r="D511" s="588"/>
      <c r="E511" s="588"/>
      <c r="F511" s="471"/>
      <c r="G511" s="471"/>
      <c r="H511" s="471"/>
      <c r="I511" s="471"/>
      <c r="J511" s="471"/>
      <c r="K511" s="471"/>
      <c r="L511" s="471"/>
      <c r="M511" s="471"/>
      <c r="N511" s="471"/>
      <c r="O511" s="471"/>
      <c r="P511" s="471"/>
      <c r="Q511" s="471"/>
      <c r="R511" s="471"/>
      <c r="S511" s="471"/>
      <c r="T511" s="471"/>
      <c r="U511" s="471"/>
      <c r="V511" s="471"/>
      <c r="W511" s="471"/>
      <c r="X511" s="471"/>
      <c r="Y511" s="471"/>
      <c r="Z511" s="471"/>
      <c r="AA511" s="471"/>
      <c r="AB511" s="471"/>
      <c r="AC511" s="471"/>
      <c r="AD511" s="471"/>
      <c r="AE511" s="472"/>
      <c r="AF511" s="472"/>
      <c r="AG511" s="472"/>
      <c r="AH511" s="472"/>
      <c r="AI511" s="472"/>
      <c r="AJ511" s="472"/>
      <c r="AK511" s="472"/>
      <c r="AL511" s="472"/>
      <c r="AM511" s="472"/>
      <c r="AN511" s="472"/>
      <c r="AO511" s="481"/>
      <c r="AP511" s="169"/>
      <c r="AQ511" s="84" t="s">
        <v>395</v>
      </c>
      <c r="AU511" s="459" t="str">
        <f t="shared" ca="1" si="88"/>
        <v>AK</v>
      </c>
      <c r="AV511" s="459">
        <f t="shared" si="89"/>
        <v>480</v>
      </c>
      <c r="AW511" s="259" t="str">
        <f t="shared" ca="1" si="85"/>
        <v>AK480</v>
      </c>
      <c r="AX511" s="259">
        <f t="shared" si="86"/>
        <v>8</v>
      </c>
      <c r="AY511" s="259" t="str">
        <f t="shared" ca="1" si="84"/>
        <v>9. Ownership - Operating Costs</v>
      </c>
      <c r="AZ511" s="268" t="s">
        <v>1270</v>
      </c>
      <c r="BA511" s="259" t="s">
        <v>1300</v>
      </c>
      <c r="BB511" s="259">
        <f>$AK$8</f>
        <v>2051</v>
      </c>
      <c r="BC511" s="259" t="str">
        <f t="shared" ca="1" si="87"/>
        <v>8_AK480_Outside_services_2051</v>
      </c>
      <c r="BD511" s="259" t="s">
        <v>540</v>
      </c>
      <c r="BE511" s="259"/>
      <c r="BF511" s="268" t="str">
        <f t="shared" si="83"/>
        <v>&gt;=0</v>
      </c>
      <c r="BG511" s="268" t="s">
        <v>85</v>
      </c>
      <c r="BH511" s="268" t="s">
        <v>85</v>
      </c>
      <c r="BI511" s="268"/>
      <c r="BJ511" s="268"/>
      <c r="BK511" s="268"/>
      <c r="BL511" s="268"/>
    </row>
    <row r="512" spans="1:64" ht="13.5" hidden="1" thickBot="1">
      <c r="A512" s="124"/>
      <c r="B512" s="177"/>
      <c r="C512" s="235"/>
      <c r="D512" s="588"/>
      <c r="E512" s="588"/>
      <c r="F512" s="471"/>
      <c r="G512" s="471"/>
      <c r="H512" s="471"/>
      <c r="I512" s="471"/>
      <c r="J512" s="471"/>
      <c r="K512" s="471"/>
      <c r="L512" s="471"/>
      <c r="M512" s="471"/>
      <c r="N512" s="471"/>
      <c r="O512" s="471"/>
      <c r="P512" s="471"/>
      <c r="Q512" s="471"/>
      <c r="R512" s="471"/>
      <c r="S512" s="471"/>
      <c r="T512" s="471"/>
      <c r="U512" s="471"/>
      <c r="V512" s="471"/>
      <c r="W512" s="471"/>
      <c r="X512" s="471"/>
      <c r="Y512" s="471"/>
      <c r="Z512" s="471"/>
      <c r="AA512" s="471"/>
      <c r="AB512" s="471"/>
      <c r="AC512" s="471"/>
      <c r="AD512" s="471"/>
      <c r="AE512" s="472"/>
      <c r="AF512" s="472"/>
      <c r="AG512" s="472"/>
      <c r="AH512" s="472"/>
      <c r="AI512" s="472"/>
      <c r="AJ512" s="472"/>
      <c r="AK512" s="472"/>
      <c r="AL512" s="472"/>
      <c r="AM512" s="472"/>
      <c r="AN512" s="472"/>
      <c r="AO512" s="481"/>
      <c r="AP512" s="169"/>
      <c r="AQ512" s="84" t="s">
        <v>395</v>
      </c>
      <c r="AU512" s="459" t="str">
        <f t="shared" ca="1" si="88"/>
        <v>AL</v>
      </c>
      <c r="AV512" s="459">
        <f t="shared" si="89"/>
        <v>480</v>
      </c>
      <c r="AW512" s="259" t="str">
        <f t="shared" ca="1" si="85"/>
        <v>AL480</v>
      </c>
      <c r="AX512" s="259">
        <f t="shared" si="86"/>
        <v>8</v>
      </c>
      <c r="AY512" s="259" t="str">
        <f t="shared" ca="1" si="84"/>
        <v>9. Ownership - Operating Costs</v>
      </c>
      <c r="AZ512" s="268" t="s">
        <v>1270</v>
      </c>
      <c r="BA512" s="259" t="s">
        <v>1300</v>
      </c>
      <c r="BB512" s="259">
        <f>$AL$8</f>
        <v>2052</v>
      </c>
      <c r="BC512" s="259" t="str">
        <f t="shared" ca="1" si="87"/>
        <v>8_AL480_Outside_services_2052</v>
      </c>
      <c r="BD512" s="259" t="s">
        <v>540</v>
      </c>
      <c r="BE512" s="259"/>
      <c r="BF512" s="268" t="str">
        <f t="shared" si="83"/>
        <v>&gt;=0</v>
      </c>
      <c r="BG512" s="268" t="s">
        <v>85</v>
      </c>
      <c r="BH512" s="268" t="s">
        <v>85</v>
      </c>
      <c r="BI512" s="268"/>
      <c r="BJ512" s="268"/>
      <c r="BK512" s="268"/>
      <c r="BL512" s="268"/>
    </row>
    <row r="513" spans="1:64" ht="13.5" hidden="1" thickBot="1">
      <c r="A513" s="124"/>
      <c r="B513" s="177"/>
      <c r="C513" s="235"/>
      <c r="D513" s="588"/>
      <c r="E513" s="588"/>
      <c r="F513" s="471"/>
      <c r="G513" s="471"/>
      <c r="H513" s="471"/>
      <c r="I513" s="471"/>
      <c r="J513" s="471"/>
      <c r="K513" s="471"/>
      <c r="L513" s="471"/>
      <c r="M513" s="471"/>
      <c r="N513" s="471"/>
      <c r="O513" s="471"/>
      <c r="P513" s="471"/>
      <c r="Q513" s="471"/>
      <c r="R513" s="471"/>
      <c r="S513" s="471"/>
      <c r="T513" s="471"/>
      <c r="U513" s="471"/>
      <c r="V513" s="471"/>
      <c r="W513" s="471"/>
      <c r="X513" s="471"/>
      <c r="Y513" s="471"/>
      <c r="Z513" s="471"/>
      <c r="AA513" s="471"/>
      <c r="AB513" s="471"/>
      <c r="AC513" s="471"/>
      <c r="AD513" s="471"/>
      <c r="AE513" s="472"/>
      <c r="AF513" s="472"/>
      <c r="AG513" s="472"/>
      <c r="AH513" s="472"/>
      <c r="AI513" s="472"/>
      <c r="AJ513" s="472"/>
      <c r="AK513" s="472"/>
      <c r="AL513" s="472"/>
      <c r="AM513" s="472"/>
      <c r="AN513" s="472"/>
      <c r="AO513" s="481"/>
      <c r="AP513" s="169"/>
      <c r="AQ513" s="84" t="s">
        <v>395</v>
      </c>
      <c r="AU513" s="459" t="str">
        <f t="shared" ca="1" si="88"/>
        <v>AM</v>
      </c>
      <c r="AV513" s="459">
        <f t="shared" si="89"/>
        <v>480</v>
      </c>
      <c r="AW513" s="259" t="str">
        <f t="shared" ca="1" si="85"/>
        <v>AM480</v>
      </c>
      <c r="AX513" s="259">
        <f t="shared" si="86"/>
        <v>8</v>
      </c>
      <c r="AY513" s="259" t="str">
        <f t="shared" ca="1" si="84"/>
        <v>9. Ownership - Operating Costs</v>
      </c>
      <c r="AZ513" s="268" t="s">
        <v>1270</v>
      </c>
      <c r="BA513" s="259" t="s">
        <v>1300</v>
      </c>
      <c r="BB513" s="259">
        <f>$AM$8</f>
        <v>2053</v>
      </c>
      <c r="BC513" s="259" t="str">
        <f t="shared" ca="1" si="87"/>
        <v>8_AM480_Outside_services_2053</v>
      </c>
      <c r="BD513" s="259" t="s">
        <v>540</v>
      </c>
      <c r="BE513" s="259"/>
      <c r="BF513" s="268" t="str">
        <f t="shared" si="83"/>
        <v>&gt;=0</v>
      </c>
      <c r="BG513" s="268" t="s">
        <v>85</v>
      </c>
      <c r="BH513" s="268" t="s">
        <v>85</v>
      </c>
      <c r="BI513" s="268"/>
      <c r="BJ513" s="268"/>
      <c r="BK513" s="268"/>
      <c r="BL513" s="268"/>
    </row>
    <row r="514" spans="1:64" ht="13.5" hidden="1" thickBot="1">
      <c r="A514" s="124"/>
      <c r="B514" s="177"/>
      <c r="C514" s="235"/>
      <c r="D514" s="588"/>
      <c r="E514" s="588"/>
      <c r="F514" s="471"/>
      <c r="G514" s="471"/>
      <c r="H514" s="471"/>
      <c r="I514" s="471"/>
      <c r="J514" s="471"/>
      <c r="K514" s="471"/>
      <c r="L514" s="471"/>
      <c r="M514" s="471"/>
      <c r="N514" s="471"/>
      <c r="O514" s="471"/>
      <c r="P514" s="471"/>
      <c r="Q514" s="471"/>
      <c r="R514" s="471"/>
      <c r="S514" s="471"/>
      <c r="T514" s="471"/>
      <c r="U514" s="471"/>
      <c r="V514" s="471"/>
      <c r="W514" s="471"/>
      <c r="X514" s="471"/>
      <c r="Y514" s="471"/>
      <c r="Z514" s="471"/>
      <c r="AA514" s="471"/>
      <c r="AB514" s="471"/>
      <c r="AC514" s="471"/>
      <c r="AD514" s="471"/>
      <c r="AE514" s="472"/>
      <c r="AF514" s="472"/>
      <c r="AG514" s="472"/>
      <c r="AH514" s="472"/>
      <c r="AI514" s="472"/>
      <c r="AJ514" s="472"/>
      <c r="AK514" s="472"/>
      <c r="AL514" s="472"/>
      <c r="AM514" s="472"/>
      <c r="AN514" s="472"/>
      <c r="AO514" s="481"/>
      <c r="AP514" s="169"/>
      <c r="AQ514" s="84" t="s">
        <v>395</v>
      </c>
      <c r="AU514" s="459" t="str">
        <f t="shared" ca="1" si="88"/>
        <v>AN</v>
      </c>
      <c r="AV514" s="459">
        <f t="shared" si="89"/>
        <v>480</v>
      </c>
      <c r="AW514" s="259" t="str">
        <f t="shared" ca="1" si="85"/>
        <v>AN480</v>
      </c>
      <c r="AX514" s="259">
        <f t="shared" si="86"/>
        <v>8</v>
      </c>
      <c r="AY514" s="259" t="str">
        <f t="shared" ca="1" si="84"/>
        <v>9. Ownership - Operating Costs</v>
      </c>
      <c r="AZ514" s="268" t="s">
        <v>1270</v>
      </c>
      <c r="BA514" s="259" t="s">
        <v>1300</v>
      </c>
      <c r="BB514" s="259">
        <f>$AN$8</f>
        <v>2054</v>
      </c>
      <c r="BC514" s="259" t="str">
        <f t="shared" ca="1" si="87"/>
        <v>8_AN480_Outside_services_2054</v>
      </c>
      <c r="BD514" s="259" t="s">
        <v>540</v>
      </c>
      <c r="BE514" s="259"/>
      <c r="BF514" s="268" t="str">
        <f t="shared" si="83"/>
        <v>&gt;=0</v>
      </c>
      <c r="BG514" s="268" t="s">
        <v>85</v>
      </c>
      <c r="BH514" s="268" t="s">
        <v>85</v>
      </c>
      <c r="BI514" s="268"/>
      <c r="BJ514" s="268"/>
      <c r="BK514" s="268"/>
      <c r="BL514" s="268"/>
    </row>
    <row r="515" spans="1:64" ht="13.5" hidden="1" thickBot="1">
      <c r="A515" s="124"/>
      <c r="B515" s="177"/>
      <c r="C515" s="235"/>
      <c r="D515" s="588"/>
      <c r="E515" s="588"/>
      <c r="F515" s="471"/>
      <c r="G515" s="471"/>
      <c r="H515" s="471"/>
      <c r="I515" s="471"/>
      <c r="J515" s="471"/>
      <c r="K515" s="471"/>
      <c r="L515" s="471"/>
      <c r="M515" s="471"/>
      <c r="N515" s="471"/>
      <c r="O515" s="471"/>
      <c r="P515" s="471"/>
      <c r="Q515" s="471"/>
      <c r="R515" s="471"/>
      <c r="S515" s="471"/>
      <c r="T515" s="471"/>
      <c r="U515" s="471"/>
      <c r="V515" s="471"/>
      <c r="W515" s="471"/>
      <c r="X515" s="471"/>
      <c r="Y515" s="471"/>
      <c r="Z515" s="471"/>
      <c r="AA515" s="471"/>
      <c r="AB515" s="471"/>
      <c r="AC515" s="471"/>
      <c r="AD515" s="471"/>
      <c r="AE515" s="472"/>
      <c r="AF515" s="472"/>
      <c r="AG515" s="472"/>
      <c r="AH515" s="472"/>
      <c r="AI515" s="472"/>
      <c r="AJ515" s="472"/>
      <c r="AK515" s="472"/>
      <c r="AL515" s="472"/>
      <c r="AM515" s="472"/>
      <c r="AN515" s="472"/>
      <c r="AO515" s="481"/>
      <c r="AP515" s="169"/>
      <c r="AQ515" s="474" t="s">
        <v>395</v>
      </c>
      <c r="AR515" s="474"/>
      <c r="AS515" s="474"/>
      <c r="AT515" s="474"/>
      <c r="AU515" s="475" t="str">
        <f t="shared" ca="1" si="88"/>
        <v>AO</v>
      </c>
      <c r="AV515" s="475">
        <f t="shared" si="89"/>
        <v>480</v>
      </c>
      <c r="AW515" s="389" t="str">
        <f t="shared" ca="1" si="85"/>
        <v>AO480</v>
      </c>
      <c r="AX515" s="389">
        <f t="shared" si="86"/>
        <v>8</v>
      </c>
      <c r="AY515" s="389" t="str">
        <f t="shared" ca="1" si="84"/>
        <v>9. Ownership - Operating Costs</v>
      </c>
      <c r="AZ515" s="397" t="s">
        <v>1270</v>
      </c>
      <c r="BA515" s="389" t="s">
        <v>1300</v>
      </c>
      <c r="BB515" s="389" t="s">
        <v>1216</v>
      </c>
      <c r="BC515" s="389" t="str">
        <f t="shared" ca="1" si="87"/>
        <v>8_AO480_Outside_services_Additional_Info</v>
      </c>
      <c r="BD515" s="397" t="s">
        <v>223</v>
      </c>
      <c r="BE515" s="397">
        <v>100</v>
      </c>
      <c r="BF515" s="397"/>
      <c r="BG515" s="397" t="s">
        <v>85</v>
      </c>
      <c r="BH515" s="397" t="s">
        <v>85</v>
      </c>
      <c r="BI515" s="268"/>
      <c r="BJ515" s="268"/>
      <c r="BK515" s="268"/>
      <c r="BL515" s="268"/>
    </row>
    <row r="516" spans="1:64" ht="13.5" thickBot="1">
      <c r="A516" s="124">
        <f>+A480+1</f>
        <v>19</v>
      </c>
      <c r="B516" s="177"/>
      <c r="C516" s="235" t="s">
        <v>236</v>
      </c>
      <c r="D516" s="588" t="s">
        <v>1213</v>
      </c>
      <c r="E516" s="588"/>
      <c r="F516" s="445"/>
      <c r="G516" s="445"/>
      <c r="H516" s="445"/>
      <c r="I516" s="445"/>
      <c r="J516" s="445"/>
      <c r="K516" s="445"/>
      <c r="L516" s="445"/>
      <c r="M516" s="445"/>
      <c r="N516" s="445"/>
      <c r="O516" s="445"/>
      <c r="P516" s="445"/>
      <c r="Q516" s="445"/>
      <c r="R516" s="445"/>
      <c r="S516" s="445"/>
      <c r="T516" s="445"/>
      <c r="U516" s="445"/>
      <c r="V516" s="445"/>
      <c r="W516" s="445"/>
      <c r="X516" s="445"/>
      <c r="Y516" s="445"/>
      <c r="Z516" s="445"/>
      <c r="AA516" s="445"/>
      <c r="AB516" s="445"/>
      <c r="AC516" s="445"/>
      <c r="AD516" s="445"/>
      <c r="AE516" s="446"/>
      <c r="AF516" s="446"/>
      <c r="AG516" s="446"/>
      <c r="AH516" s="446"/>
      <c r="AI516" s="446"/>
      <c r="AJ516" s="446"/>
      <c r="AK516" s="446"/>
      <c r="AL516" s="446"/>
      <c r="AM516" s="446"/>
      <c r="AN516" s="446"/>
      <c r="AO516" s="337"/>
      <c r="AP516" s="169"/>
      <c r="AS516" s="84" t="s">
        <v>42</v>
      </c>
      <c r="AT516" s="84" t="str">
        <f ca="1">SUBSTITUTE(CELL("address",F516),"$","")</f>
        <v>F516</v>
      </c>
      <c r="AU516" s="350" t="str">
        <f ca="1">CHAR(CODE(AT516))</f>
        <v>F</v>
      </c>
      <c r="AV516" s="350">
        <f>ROW(AT516)</f>
        <v>516</v>
      </c>
      <c r="AW516" s="259" t="str">
        <f ca="1">CONCATENATE(AU516&amp;AV516)</f>
        <v>F516</v>
      </c>
      <c r="AX516" s="259">
        <f t="shared" ref="AX516:AX551" si="90">$AX$5</f>
        <v>8</v>
      </c>
      <c r="AY516" s="259" t="str">
        <f t="shared" ref="AY516:AY551" ca="1" si="91">MID(CELL("filename",AX516),FIND("]",CELL("filename",AX516))+1,256)</f>
        <v>9. Ownership - Operating Costs</v>
      </c>
      <c r="AZ516" s="268" t="s">
        <v>1270</v>
      </c>
      <c r="BA516" s="259" t="s">
        <v>236</v>
      </c>
      <c r="BB516" s="259">
        <f>$F$8</f>
        <v>2020</v>
      </c>
      <c r="BC516" s="259" t="str">
        <f ca="1">AX516&amp;"_"&amp;AW516&amp;"_"&amp;BA516&amp;"_"&amp;BB516</f>
        <v>8_F516_Other_2020</v>
      </c>
      <c r="BD516" s="259" t="s">
        <v>540</v>
      </c>
      <c r="BE516" s="259"/>
      <c r="BF516" s="268" t="str">
        <f t="shared" si="83"/>
        <v>&gt;=0</v>
      </c>
      <c r="BG516" s="268" t="s">
        <v>85</v>
      </c>
      <c r="BH516" s="268" t="s">
        <v>85</v>
      </c>
      <c r="BI516" s="268"/>
      <c r="BJ516" s="268"/>
      <c r="BK516" s="268"/>
      <c r="BL516" s="268"/>
    </row>
    <row r="517" spans="1:64" ht="13.5" hidden="1" thickBot="1">
      <c r="A517" s="124"/>
      <c r="B517" s="177"/>
      <c r="C517" s="235"/>
      <c r="D517" s="588"/>
      <c r="E517" s="588"/>
      <c r="F517" s="471"/>
      <c r="G517" s="471"/>
      <c r="H517" s="471"/>
      <c r="I517" s="471"/>
      <c r="J517" s="471"/>
      <c r="K517" s="471"/>
      <c r="L517" s="471"/>
      <c r="M517" s="471"/>
      <c r="N517" s="471"/>
      <c r="O517" s="471"/>
      <c r="P517" s="471"/>
      <c r="Q517" s="471"/>
      <c r="R517" s="471"/>
      <c r="S517" s="471"/>
      <c r="T517" s="471"/>
      <c r="U517" s="471"/>
      <c r="V517" s="471"/>
      <c r="W517" s="471"/>
      <c r="X517" s="471"/>
      <c r="Y517" s="471"/>
      <c r="Z517" s="471"/>
      <c r="AA517" s="471"/>
      <c r="AB517" s="471"/>
      <c r="AC517" s="471"/>
      <c r="AD517" s="471"/>
      <c r="AE517" s="472"/>
      <c r="AF517" s="472"/>
      <c r="AG517" s="472"/>
      <c r="AH517" s="472"/>
      <c r="AI517" s="472"/>
      <c r="AJ517" s="472"/>
      <c r="AK517" s="472"/>
      <c r="AL517" s="472"/>
      <c r="AM517" s="472"/>
      <c r="AN517" s="472"/>
      <c r="AO517" s="481"/>
      <c r="AP517" s="169"/>
      <c r="AQ517" s="84" t="s">
        <v>395</v>
      </c>
      <c r="AU517" s="459" t="str">
        <f ca="1">IF(AU516="Z","AA",IF(LEN(AU516)=1,CHAR(CODE(AU516)+1),IF(RIGHT(AU516,1)="Z",CHAR(CODE(LEFT(AU516,1))+1),LEFT(AU516,1))&amp;CHAR(65+MOD(CODE(RIGHT(AU516,1))+1-65,26))))</f>
        <v>G</v>
      </c>
      <c r="AV517" s="459">
        <f>AV516</f>
        <v>516</v>
      </c>
      <c r="AW517" s="259" t="str">
        <f t="shared" ref="AW517:AW551" ca="1" si="92">CONCATENATE(AU517&amp;AV517)</f>
        <v>G516</v>
      </c>
      <c r="AX517" s="259">
        <f t="shared" si="90"/>
        <v>8</v>
      </c>
      <c r="AY517" s="259" t="str">
        <f t="shared" ca="1" si="91"/>
        <v>9. Ownership - Operating Costs</v>
      </c>
      <c r="AZ517" s="268" t="s">
        <v>1270</v>
      </c>
      <c r="BA517" s="259" t="s">
        <v>236</v>
      </c>
      <c r="BB517" s="259">
        <f>$G$8</f>
        <v>2021</v>
      </c>
      <c r="BC517" s="259" t="str">
        <f t="shared" ref="BC517:BC551" ca="1" si="93">AX517&amp;"_"&amp;AW517&amp;"_"&amp;BA517&amp;"_"&amp;BB517</f>
        <v>8_G516_Other_2021</v>
      </c>
      <c r="BD517" s="259" t="s">
        <v>540</v>
      </c>
      <c r="BE517" s="259"/>
      <c r="BF517" s="268" t="str">
        <f t="shared" si="83"/>
        <v>&gt;=0</v>
      </c>
      <c r="BG517" s="268" t="s">
        <v>85</v>
      </c>
      <c r="BH517" s="268" t="s">
        <v>85</v>
      </c>
      <c r="BI517" s="268"/>
      <c r="BJ517" s="268"/>
      <c r="BK517" s="268"/>
      <c r="BL517" s="268"/>
    </row>
    <row r="518" spans="1:64" ht="13.5" hidden="1" thickBot="1">
      <c r="A518" s="124"/>
      <c r="B518" s="177"/>
      <c r="C518" s="235"/>
      <c r="D518" s="588"/>
      <c r="E518" s="588"/>
      <c r="F518" s="471"/>
      <c r="G518" s="471"/>
      <c r="H518" s="471"/>
      <c r="I518" s="471"/>
      <c r="J518" s="471"/>
      <c r="K518" s="471"/>
      <c r="L518" s="471"/>
      <c r="M518" s="471"/>
      <c r="N518" s="471"/>
      <c r="O518" s="471"/>
      <c r="P518" s="471"/>
      <c r="Q518" s="471"/>
      <c r="R518" s="471"/>
      <c r="S518" s="471"/>
      <c r="T518" s="471"/>
      <c r="U518" s="471"/>
      <c r="V518" s="471"/>
      <c r="W518" s="471"/>
      <c r="X518" s="471"/>
      <c r="Y518" s="471"/>
      <c r="Z518" s="471"/>
      <c r="AA518" s="471"/>
      <c r="AB518" s="471"/>
      <c r="AC518" s="471"/>
      <c r="AD518" s="471"/>
      <c r="AE518" s="472"/>
      <c r="AF518" s="472"/>
      <c r="AG518" s="472"/>
      <c r="AH518" s="472"/>
      <c r="AI518" s="472"/>
      <c r="AJ518" s="472"/>
      <c r="AK518" s="472"/>
      <c r="AL518" s="472"/>
      <c r="AM518" s="472"/>
      <c r="AN518" s="472"/>
      <c r="AO518" s="481"/>
      <c r="AP518" s="169"/>
      <c r="AQ518" s="84" t="s">
        <v>395</v>
      </c>
      <c r="AU518" s="459" t="str">
        <f t="shared" ref="AU518:AU551" ca="1" si="94">IF(AU517="Z","AA",IF(LEN(AU517)=1,CHAR(CODE(AU517)+1),IF(RIGHT(AU517,1)="Z",CHAR(CODE(LEFT(AU517,1))+1),LEFT(AU517,1))&amp;CHAR(65+MOD(CODE(RIGHT(AU517,1))+1-65,26))))</f>
        <v>H</v>
      </c>
      <c r="AV518" s="459">
        <f t="shared" ref="AV518:AV551" si="95">AV517</f>
        <v>516</v>
      </c>
      <c r="AW518" s="259" t="str">
        <f t="shared" ca="1" si="92"/>
        <v>H516</v>
      </c>
      <c r="AX518" s="259">
        <f t="shared" si="90"/>
        <v>8</v>
      </c>
      <c r="AY518" s="259" t="str">
        <f t="shared" ca="1" si="91"/>
        <v>9. Ownership - Operating Costs</v>
      </c>
      <c r="AZ518" s="268" t="s">
        <v>1270</v>
      </c>
      <c r="BA518" s="259" t="s">
        <v>236</v>
      </c>
      <c r="BB518" s="259">
        <f>$H$8</f>
        <v>2022</v>
      </c>
      <c r="BC518" s="259" t="str">
        <f t="shared" ca="1" si="93"/>
        <v>8_H516_Other_2022</v>
      </c>
      <c r="BD518" s="259" t="s">
        <v>540</v>
      </c>
      <c r="BE518" s="259"/>
      <c r="BF518" s="268" t="str">
        <f t="shared" si="83"/>
        <v>&gt;=0</v>
      </c>
      <c r="BG518" s="268" t="s">
        <v>85</v>
      </c>
      <c r="BH518" s="268" t="s">
        <v>85</v>
      </c>
      <c r="BI518" s="268"/>
      <c r="BJ518" s="268"/>
      <c r="BK518" s="268"/>
      <c r="BL518" s="268"/>
    </row>
    <row r="519" spans="1:64" ht="13.5" hidden="1" thickBot="1">
      <c r="A519" s="124"/>
      <c r="B519" s="177"/>
      <c r="C519" s="235"/>
      <c r="D519" s="588"/>
      <c r="E519" s="588"/>
      <c r="F519" s="471"/>
      <c r="G519" s="471"/>
      <c r="H519" s="471"/>
      <c r="I519" s="471"/>
      <c r="J519" s="471"/>
      <c r="K519" s="471"/>
      <c r="L519" s="471"/>
      <c r="M519" s="471"/>
      <c r="N519" s="471"/>
      <c r="O519" s="471"/>
      <c r="P519" s="471"/>
      <c r="Q519" s="471"/>
      <c r="R519" s="471"/>
      <c r="S519" s="471"/>
      <c r="T519" s="471"/>
      <c r="U519" s="471"/>
      <c r="V519" s="471"/>
      <c r="W519" s="471"/>
      <c r="X519" s="471"/>
      <c r="Y519" s="471"/>
      <c r="Z519" s="471"/>
      <c r="AA519" s="471"/>
      <c r="AB519" s="471"/>
      <c r="AC519" s="471"/>
      <c r="AD519" s="471"/>
      <c r="AE519" s="472"/>
      <c r="AF519" s="472"/>
      <c r="AG519" s="472"/>
      <c r="AH519" s="472"/>
      <c r="AI519" s="472"/>
      <c r="AJ519" s="472"/>
      <c r="AK519" s="472"/>
      <c r="AL519" s="472"/>
      <c r="AM519" s="472"/>
      <c r="AN519" s="472"/>
      <c r="AO519" s="481"/>
      <c r="AP519" s="169"/>
      <c r="AQ519" s="84" t="s">
        <v>395</v>
      </c>
      <c r="AU519" s="459" t="str">
        <f t="shared" ca="1" si="94"/>
        <v>I</v>
      </c>
      <c r="AV519" s="459">
        <f t="shared" si="95"/>
        <v>516</v>
      </c>
      <c r="AW519" s="259" t="str">
        <f t="shared" ca="1" si="92"/>
        <v>I516</v>
      </c>
      <c r="AX519" s="259">
        <f t="shared" si="90"/>
        <v>8</v>
      </c>
      <c r="AY519" s="259" t="str">
        <f t="shared" ca="1" si="91"/>
        <v>9. Ownership - Operating Costs</v>
      </c>
      <c r="AZ519" s="268" t="s">
        <v>1270</v>
      </c>
      <c r="BA519" s="259" t="s">
        <v>236</v>
      </c>
      <c r="BB519" s="259">
        <f>$I$8</f>
        <v>2023</v>
      </c>
      <c r="BC519" s="259" t="str">
        <f t="shared" ca="1" si="93"/>
        <v>8_I516_Other_2023</v>
      </c>
      <c r="BD519" s="259" t="s">
        <v>540</v>
      </c>
      <c r="BE519" s="259"/>
      <c r="BF519" s="268" t="str">
        <f t="shared" si="83"/>
        <v>&gt;=0</v>
      </c>
      <c r="BG519" s="268" t="s">
        <v>85</v>
      </c>
      <c r="BH519" s="268" t="s">
        <v>85</v>
      </c>
      <c r="BI519" s="268"/>
      <c r="BJ519" s="268"/>
      <c r="BK519" s="268"/>
      <c r="BL519" s="268"/>
    </row>
    <row r="520" spans="1:64" ht="13.5" hidden="1" thickBot="1">
      <c r="A520" s="124"/>
      <c r="B520" s="177"/>
      <c r="C520" s="235"/>
      <c r="D520" s="588"/>
      <c r="E520" s="588"/>
      <c r="F520" s="471"/>
      <c r="G520" s="471"/>
      <c r="H520" s="471"/>
      <c r="I520" s="471"/>
      <c r="J520" s="471"/>
      <c r="K520" s="471"/>
      <c r="L520" s="471"/>
      <c r="M520" s="471"/>
      <c r="N520" s="471"/>
      <c r="O520" s="471"/>
      <c r="P520" s="471"/>
      <c r="Q520" s="471"/>
      <c r="R520" s="471"/>
      <c r="S520" s="471"/>
      <c r="T520" s="471"/>
      <c r="U520" s="471"/>
      <c r="V520" s="471"/>
      <c r="W520" s="471"/>
      <c r="X520" s="471"/>
      <c r="Y520" s="471"/>
      <c r="Z520" s="471"/>
      <c r="AA520" s="471"/>
      <c r="AB520" s="471"/>
      <c r="AC520" s="471"/>
      <c r="AD520" s="471"/>
      <c r="AE520" s="472"/>
      <c r="AF520" s="472"/>
      <c r="AG520" s="472"/>
      <c r="AH520" s="472"/>
      <c r="AI520" s="472"/>
      <c r="AJ520" s="472"/>
      <c r="AK520" s="472"/>
      <c r="AL520" s="472"/>
      <c r="AM520" s="472"/>
      <c r="AN520" s="472"/>
      <c r="AO520" s="481"/>
      <c r="AP520" s="169"/>
      <c r="AQ520" s="84" t="s">
        <v>395</v>
      </c>
      <c r="AU520" s="459" t="str">
        <f t="shared" ca="1" si="94"/>
        <v>J</v>
      </c>
      <c r="AV520" s="459">
        <f t="shared" si="95"/>
        <v>516</v>
      </c>
      <c r="AW520" s="259" t="str">
        <f t="shared" ca="1" si="92"/>
        <v>J516</v>
      </c>
      <c r="AX520" s="259">
        <f t="shared" si="90"/>
        <v>8</v>
      </c>
      <c r="AY520" s="259" t="str">
        <f t="shared" ca="1" si="91"/>
        <v>9. Ownership - Operating Costs</v>
      </c>
      <c r="AZ520" s="268" t="s">
        <v>1270</v>
      </c>
      <c r="BA520" s="259" t="s">
        <v>236</v>
      </c>
      <c r="BB520" s="259">
        <f>$J$8</f>
        <v>2024</v>
      </c>
      <c r="BC520" s="259" t="str">
        <f t="shared" ca="1" si="93"/>
        <v>8_J516_Other_2024</v>
      </c>
      <c r="BD520" s="259" t="s">
        <v>540</v>
      </c>
      <c r="BE520" s="259"/>
      <c r="BF520" s="268" t="str">
        <f t="shared" ref="BF520:BF550" si="96">"&gt;=0"</f>
        <v>&gt;=0</v>
      </c>
      <c r="BG520" s="268" t="s">
        <v>85</v>
      </c>
      <c r="BH520" s="268" t="s">
        <v>85</v>
      </c>
      <c r="BI520" s="268"/>
      <c r="BJ520" s="268"/>
      <c r="BK520" s="268"/>
      <c r="BL520" s="268"/>
    </row>
    <row r="521" spans="1:64" ht="13.5" hidden="1" thickBot="1">
      <c r="A521" s="124"/>
      <c r="B521" s="177"/>
      <c r="C521" s="235"/>
      <c r="D521" s="588"/>
      <c r="E521" s="588"/>
      <c r="F521" s="471"/>
      <c r="G521" s="471"/>
      <c r="H521" s="471"/>
      <c r="I521" s="471"/>
      <c r="J521" s="471"/>
      <c r="K521" s="471"/>
      <c r="L521" s="471"/>
      <c r="M521" s="471"/>
      <c r="N521" s="471"/>
      <c r="O521" s="471"/>
      <c r="P521" s="471"/>
      <c r="Q521" s="471"/>
      <c r="R521" s="471"/>
      <c r="S521" s="471"/>
      <c r="T521" s="471"/>
      <c r="U521" s="471"/>
      <c r="V521" s="471"/>
      <c r="W521" s="471"/>
      <c r="X521" s="471"/>
      <c r="Y521" s="471"/>
      <c r="Z521" s="471"/>
      <c r="AA521" s="471"/>
      <c r="AB521" s="471"/>
      <c r="AC521" s="471"/>
      <c r="AD521" s="471"/>
      <c r="AE521" s="472"/>
      <c r="AF521" s="472"/>
      <c r="AG521" s="472"/>
      <c r="AH521" s="472"/>
      <c r="AI521" s="472"/>
      <c r="AJ521" s="472"/>
      <c r="AK521" s="472"/>
      <c r="AL521" s="472"/>
      <c r="AM521" s="472"/>
      <c r="AN521" s="472"/>
      <c r="AO521" s="481"/>
      <c r="AP521" s="169"/>
      <c r="AQ521" s="84" t="s">
        <v>395</v>
      </c>
      <c r="AU521" s="459" t="str">
        <f t="shared" ca="1" si="94"/>
        <v>K</v>
      </c>
      <c r="AV521" s="459">
        <f t="shared" si="95"/>
        <v>516</v>
      </c>
      <c r="AW521" s="259" t="str">
        <f t="shared" ca="1" si="92"/>
        <v>K516</v>
      </c>
      <c r="AX521" s="259">
        <f t="shared" si="90"/>
        <v>8</v>
      </c>
      <c r="AY521" s="259" t="str">
        <f t="shared" ca="1" si="91"/>
        <v>9. Ownership - Operating Costs</v>
      </c>
      <c r="AZ521" s="268" t="s">
        <v>1270</v>
      </c>
      <c r="BA521" s="259" t="s">
        <v>236</v>
      </c>
      <c r="BB521" s="259">
        <f>$K$8</f>
        <v>2025</v>
      </c>
      <c r="BC521" s="259" t="str">
        <f t="shared" ca="1" si="93"/>
        <v>8_K516_Other_2025</v>
      </c>
      <c r="BD521" s="259" t="s">
        <v>540</v>
      </c>
      <c r="BE521" s="259"/>
      <c r="BF521" s="268" t="str">
        <f t="shared" si="96"/>
        <v>&gt;=0</v>
      </c>
      <c r="BG521" s="268" t="s">
        <v>85</v>
      </c>
      <c r="BH521" s="268" t="s">
        <v>85</v>
      </c>
      <c r="BI521" s="268"/>
      <c r="BJ521" s="268"/>
      <c r="BK521" s="268"/>
      <c r="BL521" s="268"/>
    </row>
    <row r="522" spans="1:64" ht="13.5" hidden="1" thickBot="1">
      <c r="A522" s="124"/>
      <c r="B522" s="177"/>
      <c r="C522" s="235"/>
      <c r="D522" s="588"/>
      <c r="E522" s="588"/>
      <c r="F522" s="471"/>
      <c r="G522" s="471"/>
      <c r="H522" s="471"/>
      <c r="I522" s="471"/>
      <c r="J522" s="471"/>
      <c r="K522" s="471"/>
      <c r="L522" s="471"/>
      <c r="M522" s="471"/>
      <c r="N522" s="471"/>
      <c r="O522" s="471"/>
      <c r="P522" s="471"/>
      <c r="Q522" s="471"/>
      <c r="R522" s="471"/>
      <c r="S522" s="471"/>
      <c r="T522" s="471"/>
      <c r="U522" s="471"/>
      <c r="V522" s="471"/>
      <c r="W522" s="471"/>
      <c r="X522" s="471"/>
      <c r="Y522" s="471"/>
      <c r="Z522" s="471"/>
      <c r="AA522" s="471"/>
      <c r="AB522" s="471"/>
      <c r="AC522" s="471"/>
      <c r="AD522" s="471"/>
      <c r="AE522" s="472"/>
      <c r="AF522" s="472"/>
      <c r="AG522" s="472"/>
      <c r="AH522" s="472"/>
      <c r="AI522" s="472"/>
      <c r="AJ522" s="472"/>
      <c r="AK522" s="472"/>
      <c r="AL522" s="472"/>
      <c r="AM522" s="472"/>
      <c r="AN522" s="472"/>
      <c r="AO522" s="481"/>
      <c r="AP522" s="169"/>
      <c r="AQ522" s="84" t="s">
        <v>395</v>
      </c>
      <c r="AU522" s="459" t="str">
        <f t="shared" ca="1" si="94"/>
        <v>L</v>
      </c>
      <c r="AV522" s="459">
        <f t="shared" si="95"/>
        <v>516</v>
      </c>
      <c r="AW522" s="259" t="str">
        <f t="shared" ca="1" si="92"/>
        <v>L516</v>
      </c>
      <c r="AX522" s="259">
        <f t="shared" si="90"/>
        <v>8</v>
      </c>
      <c r="AY522" s="259" t="str">
        <f t="shared" ca="1" si="91"/>
        <v>9. Ownership - Operating Costs</v>
      </c>
      <c r="AZ522" s="268" t="s">
        <v>1270</v>
      </c>
      <c r="BA522" s="259" t="s">
        <v>236</v>
      </c>
      <c r="BB522" s="259">
        <f>$L$8</f>
        <v>2026</v>
      </c>
      <c r="BC522" s="259" t="str">
        <f t="shared" ca="1" si="93"/>
        <v>8_L516_Other_2026</v>
      </c>
      <c r="BD522" s="259" t="s">
        <v>540</v>
      </c>
      <c r="BE522" s="259"/>
      <c r="BF522" s="268" t="str">
        <f t="shared" si="96"/>
        <v>&gt;=0</v>
      </c>
      <c r="BG522" s="268" t="s">
        <v>85</v>
      </c>
      <c r="BH522" s="268" t="s">
        <v>85</v>
      </c>
      <c r="BI522" s="268"/>
      <c r="BJ522" s="268"/>
      <c r="BK522" s="268"/>
      <c r="BL522" s="268"/>
    </row>
    <row r="523" spans="1:64" ht="13.5" hidden="1" thickBot="1">
      <c r="A523" s="124"/>
      <c r="B523" s="177"/>
      <c r="C523" s="235"/>
      <c r="D523" s="588"/>
      <c r="E523" s="588"/>
      <c r="F523" s="471"/>
      <c r="G523" s="471"/>
      <c r="H523" s="471"/>
      <c r="I523" s="471"/>
      <c r="J523" s="471"/>
      <c r="K523" s="471"/>
      <c r="L523" s="471"/>
      <c r="M523" s="471"/>
      <c r="N523" s="471"/>
      <c r="O523" s="471"/>
      <c r="P523" s="471"/>
      <c r="Q523" s="471"/>
      <c r="R523" s="471"/>
      <c r="S523" s="471"/>
      <c r="T523" s="471"/>
      <c r="U523" s="471"/>
      <c r="V523" s="471"/>
      <c r="W523" s="471"/>
      <c r="X523" s="471"/>
      <c r="Y523" s="471"/>
      <c r="Z523" s="471"/>
      <c r="AA523" s="471"/>
      <c r="AB523" s="471"/>
      <c r="AC523" s="471"/>
      <c r="AD523" s="471"/>
      <c r="AE523" s="472"/>
      <c r="AF523" s="472"/>
      <c r="AG523" s="472"/>
      <c r="AH523" s="472"/>
      <c r="AI523" s="472"/>
      <c r="AJ523" s="472"/>
      <c r="AK523" s="472"/>
      <c r="AL523" s="472"/>
      <c r="AM523" s="472"/>
      <c r="AN523" s="472"/>
      <c r="AO523" s="481"/>
      <c r="AP523" s="169"/>
      <c r="AQ523" s="84" t="s">
        <v>395</v>
      </c>
      <c r="AU523" s="459" t="str">
        <f t="shared" ca="1" si="94"/>
        <v>M</v>
      </c>
      <c r="AV523" s="459">
        <f t="shared" si="95"/>
        <v>516</v>
      </c>
      <c r="AW523" s="259" t="str">
        <f t="shared" ca="1" si="92"/>
        <v>M516</v>
      </c>
      <c r="AX523" s="259">
        <f t="shared" si="90"/>
        <v>8</v>
      </c>
      <c r="AY523" s="259" t="str">
        <f t="shared" ca="1" si="91"/>
        <v>9. Ownership - Operating Costs</v>
      </c>
      <c r="AZ523" s="268" t="s">
        <v>1270</v>
      </c>
      <c r="BA523" s="259" t="s">
        <v>236</v>
      </c>
      <c r="BB523" s="259">
        <f>$M$8</f>
        <v>2027</v>
      </c>
      <c r="BC523" s="259" t="str">
        <f t="shared" ca="1" si="93"/>
        <v>8_M516_Other_2027</v>
      </c>
      <c r="BD523" s="259" t="s">
        <v>540</v>
      </c>
      <c r="BE523" s="259"/>
      <c r="BF523" s="268" t="str">
        <f t="shared" si="96"/>
        <v>&gt;=0</v>
      </c>
      <c r="BG523" s="268" t="s">
        <v>85</v>
      </c>
      <c r="BH523" s="268" t="s">
        <v>85</v>
      </c>
      <c r="BI523" s="268"/>
      <c r="BJ523" s="268"/>
      <c r="BK523" s="268"/>
      <c r="BL523" s="268"/>
    </row>
    <row r="524" spans="1:64" ht="13.5" hidden="1" thickBot="1">
      <c r="A524" s="124"/>
      <c r="B524" s="177"/>
      <c r="C524" s="235"/>
      <c r="D524" s="588"/>
      <c r="E524" s="588"/>
      <c r="F524" s="471"/>
      <c r="G524" s="471"/>
      <c r="H524" s="471"/>
      <c r="I524" s="471"/>
      <c r="J524" s="471"/>
      <c r="K524" s="471"/>
      <c r="L524" s="471"/>
      <c r="M524" s="471"/>
      <c r="N524" s="471"/>
      <c r="O524" s="471"/>
      <c r="P524" s="471"/>
      <c r="Q524" s="471"/>
      <c r="R524" s="471"/>
      <c r="S524" s="471"/>
      <c r="T524" s="471"/>
      <c r="U524" s="471"/>
      <c r="V524" s="471"/>
      <c r="W524" s="471"/>
      <c r="X524" s="471"/>
      <c r="Y524" s="471"/>
      <c r="Z524" s="471"/>
      <c r="AA524" s="471"/>
      <c r="AB524" s="471"/>
      <c r="AC524" s="471"/>
      <c r="AD524" s="471"/>
      <c r="AE524" s="472"/>
      <c r="AF524" s="472"/>
      <c r="AG524" s="472"/>
      <c r="AH524" s="472"/>
      <c r="AI524" s="472"/>
      <c r="AJ524" s="472"/>
      <c r="AK524" s="472"/>
      <c r="AL524" s="472"/>
      <c r="AM524" s="472"/>
      <c r="AN524" s="472"/>
      <c r="AO524" s="481"/>
      <c r="AP524" s="169"/>
      <c r="AQ524" s="84" t="s">
        <v>395</v>
      </c>
      <c r="AU524" s="459" t="str">
        <f t="shared" ca="1" si="94"/>
        <v>N</v>
      </c>
      <c r="AV524" s="459">
        <f t="shared" si="95"/>
        <v>516</v>
      </c>
      <c r="AW524" s="259" t="str">
        <f t="shared" ca="1" si="92"/>
        <v>N516</v>
      </c>
      <c r="AX524" s="259">
        <f t="shared" si="90"/>
        <v>8</v>
      </c>
      <c r="AY524" s="259" t="str">
        <f t="shared" ca="1" si="91"/>
        <v>9. Ownership - Operating Costs</v>
      </c>
      <c r="AZ524" s="268" t="s">
        <v>1270</v>
      </c>
      <c r="BA524" s="259" t="s">
        <v>236</v>
      </c>
      <c r="BB524" s="259">
        <f>$N$8</f>
        <v>2028</v>
      </c>
      <c r="BC524" s="259" t="str">
        <f t="shared" ca="1" si="93"/>
        <v>8_N516_Other_2028</v>
      </c>
      <c r="BD524" s="259" t="s">
        <v>540</v>
      </c>
      <c r="BE524" s="259"/>
      <c r="BF524" s="268" t="str">
        <f t="shared" si="96"/>
        <v>&gt;=0</v>
      </c>
      <c r="BG524" s="268" t="s">
        <v>85</v>
      </c>
      <c r="BH524" s="268" t="s">
        <v>85</v>
      </c>
      <c r="BI524" s="268"/>
      <c r="BJ524" s="268"/>
      <c r="BK524" s="268"/>
      <c r="BL524" s="268"/>
    </row>
    <row r="525" spans="1:64" ht="13.5" hidden="1" thickBot="1">
      <c r="A525" s="124"/>
      <c r="B525" s="177"/>
      <c r="C525" s="235"/>
      <c r="D525" s="588"/>
      <c r="E525" s="588"/>
      <c r="F525" s="471"/>
      <c r="G525" s="471"/>
      <c r="H525" s="471"/>
      <c r="I525" s="471"/>
      <c r="J525" s="471"/>
      <c r="K525" s="471"/>
      <c r="L525" s="471"/>
      <c r="M525" s="471"/>
      <c r="N525" s="471"/>
      <c r="O525" s="471"/>
      <c r="P525" s="471"/>
      <c r="Q525" s="471"/>
      <c r="R525" s="471"/>
      <c r="S525" s="471"/>
      <c r="T525" s="471"/>
      <c r="U525" s="471"/>
      <c r="V525" s="471"/>
      <c r="W525" s="471"/>
      <c r="X525" s="471"/>
      <c r="Y525" s="471"/>
      <c r="Z525" s="471"/>
      <c r="AA525" s="471"/>
      <c r="AB525" s="471"/>
      <c r="AC525" s="471"/>
      <c r="AD525" s="471"/>
      <c r="AE525" s="472"/>
      <c r="AF525" s="472"/>
      <c r="AG525" s="472"/>
      <c r="AH525" s="472"/>
      <c r="AI525" s="472"/>
      <c r="AJ525" s="472"/>
      <c r="AK525" s="472"/>
      <c r="AL525" s="472"/>
      <c r="AM525" s="472"/>
      <c r="AN525" s="472"/>
      <c r="AO525" s="481"/>
      <c r="AP525" s="169"/>
      <c r="AQ525" s="84" t="s">
        <v>395</v>
      </c>
      <c r="AU525" s="459" t="str">
        <f t="shared" ca="1" si="94"/>
        <v>O</v>
      </c>
      <c r="AV525" s="459">
        <f t="shared" si="95"/>
        <v>516</v>
      </c>
      <c r="AW525" s="259" t="str">
        <f t="shared" ca="1" si="92"/>
        <v>O516</v>
      </c>
      <c r="AX525" s="259">
        <f t="shared" si="90"/>
        <v>8</v>
      </c>
      <c r="AY525" s="259" t="str">
        <f t="shared" ca="1" si="91"/>
        <v>9. Ownership - Operating Costs</v>
      </c>
      <c r="AZ525" s="268" t="s">
        <v>1270</v>
      </c>
      <c r="BA525" s="259" t="s">
        <v>236</v>
      </c>
      <c r="BB525" s="259">
        <f>$O$8</f>
        <v>2029</v>
      </c>
      <c r="BC525" s="259" t="str">
        <f t="shared" ca="1" si="93"/>
        <v>8_O516_Other_2029</v>
      </c>
      <c r="BD525" s="259" t="s">
        <v>540</v>
      </c>
      <c r="BE525" s="259"/>
      <c r="BF525" s="268" t="str">
        <f t="shared" si="96"/>
        <v>&gt;=0</v>
      </c>
      <c r="BG525" s="268" t="s">
        <v>85</v>
      </c>
      <c r="BH525" s="268" t="s">
        <v>85</v>
      </c>
      <c r="BI525" s="268"/>
      <c r="BJ525" s="268"/>
      <c r="BK525" s="268"/>
      <c r="BL525" s="268"/>
    </row>
    <row r="526" spans="1:64" ht="13.5" hidden="1" thickBot="1">
      <c r="A526" s="124"/>
      <c r="B526" s="177"/>
      <c r="C526" s="235"/>
      <c r="D526" s="588"/>
      <c r="E526" s="588"/>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471"/>
      <c r="AE526" s="472"/>
      <c r="AF526" s="472"/>
      <c r="AG526" s="472"/>
      <c r="AH526" s="472"/>
      <c r="AI526" s="472"/>
      <c r="AJ526" s="472"/>
      <c r="AK526" s="472"/>
      <c r="AL526" s="472"/>
      <c r="AM526" s="472"/>
      <c r="AN526" s="472"/>
      <c r="AO526" s="481"/>
      <c r="AP526" s="169"/>
      <c r="AQ526" s="84" t="s">
        <v>395</v>
      </c>
      <c r="AU526" s="459" t="str">
        <f t="shared" ca="1" si="94"/>
        <v>P</v>
      </c>
      <c r="AV526" s="459">
        <f t="shared" si="95"/>
        <v>516</v>
      </c>
      <c r="AW526" s="259" t="str">
        <f t="shared" ca="1" si="92"/>
        <v>P516</v>
      </c>
      <c r="AX526" s="259">
        <f t="shared" si="90"/>
        <v>8</v>
      </c>
      <c r="AY526" s="259" t="str">
        <f t="shared" ca="1" si="91"/>
        <v>9. Ownership - Operating Costs</v>
      </c>
      <c r="AZ526" s="268" t="s">
        <v>1270</v>
      </c>
      <c r="BA526" s="259" t="s">
        <v>236</v>
      </c>
      <c r="BB526" s="259">
        <f>$P$8</f>
        <v>2030</v>
      </c>
      <c r="BC526" s="259" t="str">
        <f t="shared" ca="1" si="93"/>
        <v>8_P516_Other_2030</v>
      </c>
      <c r="BD526" s="259" t="s">
        <v>540</v>
      </c>
      <c r="BE526" s="259"/>
      <c r="BF526" s="268" t="str">
        <f t="shared" si="96"/>
        <v>&gt;=0</v>
      </c>
      <c r="BG526" s="268" t="s">
        <v>85</v>
      </c>
      <c r="BH526" s="268" t="s">
        <v>85</v>
      </c>
      <c r="BI526" s="268"/>
      <c r="BJ526" s="268"/>
      <c r="BK526" s="268"/>
      <c r="BL526" s="268"/>
    </row>
    <row r="527" spans="1:64" ht="13.5" hidden="1" thickBot="1">
      <c r="A527" s="124"/>
      <c r="B527" s="177"/>
      <c r="C527" s="235"/>
      <c r="D527" s="588"/>
      <c r="E527" s="588"/>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471"/>
      <c r="AE527" s="472"/>
      <c r="AF527" s="472"/>
      <c r="AG527" s="472"/>
      <c r="AH527" s="472"/>
      <c r="AI527" s="472"/>
      <c r="AJ527" s="472"/>
      <c r="AK527" s="472"/>
      <c r="AL527" s="472"/>
      <c r="AM527" s="472"/>
      <c r="AN527" s="472"/>
      <c r="AO527" s="481"/>
      <c r="AP527" s="169"/>
      <c r="AQ527" s="84" t="s">
        <v>395</v>
      </c>
      <c r="AU527" s="459" t="str">
        <f t="shared" ca="1" si="94"/>
        <v>Q</v>
      </c>
      <c r="AV527" s="459">
        <f t="shared" si="95"/>
        <v>516</v>
      </c>
      <c r="AW527" s="259" t="str">
        <f t="shared" ca="1" si="92"/>
        <v>Q516</v>
      </c>
      <c r="AX527" s="259">
        <f t="shared" si="90"/>
        <v>8</v>
      </c>
      <c r="AY527" s="259" t="str">
        <f t="shared" ca="1" si="91"/>
        <v>9. Ownership - Operating Costs</v>
      </c>
      <c r="AZ527" s="268" t="s">
        <v>1270</v>
      </c>
      <c r="BA527" s="259" t="s">
        <v>236</v>
      </c>
      <c r="BB527" s="259">
        <f>$Q$8</f>
        <v>2031</v>
      </c>
      <c r="BC527" s="259" t="str">
        <f t="shared" ca="1" si="93"/>
        <v>8_Q516_Other_2031</v>
      </c>
      <c r="BD527" s="259" t="s">
        <v>540</v>
      </c>
      <c r="BE527" s="259"/>
      <c r="BF527" s="268" t="str">
        <f t="shared" si="96"/>
        <v>&gt;=0</v>
      </c>
      <c r="BG527" s="268" t="s">
        <v>85</v>
      </c>
      <c r="BH527" s="268" t="s">
        <v>85</v>
      </c>
      <c r="BI527" s="268"/>
      <c r="BJ527" s="268"/>
      <c r="BK527" s="268"/>
      <c r="BL527" s="268"/>
    </row>
    <row r="528" spans="1:64" ht="13.5" hidden="1" thickBot="1">
      <c r="A528" s="124"/>
      <c r="B528" s="177"/>
      <c r="C528" s="235"/>
      <c r="D528" s="588"/>
      <c r="E528" s="588"/>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471"/>
      <c r="AE528" s="472"/>
      <c r="AF528" s="472"/>
      <c r="AG528" s="472"/>
      <c r="AH528" s="472"/>
      <c r="AI528" s="472"/>
      <c r="AJ528" s="472"/>
      <c r="AK528" s="472"/>
      <c r="AL528" s="472"/>
      <c r="AM528" s="472"/>
      <c r="AN528" s="472"/>
      <c r="AO528" s="481"/>
      <c r="AP528" s="169"/>
      <c r="AQ528" s="84" t="s">
        <v>395</v>
      </c>
      <c r="AU528" s="459" t="str">
        <f t="shared" ca="1" si="94"/>
        <v>R</v>
      </c>
      <c r="AV528" s="459">
        <f t="shared" si="95"/>
        <v>516</v>
      </c>
      <c r="AW528" s="259" t="str">
        <f t="shared" ca="1" si="92"/>
        <v>R516</v>
      </c>
      <c r="AX528" s="259">
        <f t="shared" si="90"/>
        <v>8</v>
      </c>
      <c r="AY528" s="259" t="str">
        <f t="shared" ca="1" si="91"/>
        <v>9. Ownership - Operating Costs</v>
      </c>
      <c r="AZ528" s="268" t="s">
        <v>1270</v>
      </c>
      <c r="BA528" s="259" t="s">
        <v>236</v>
      </c>
      <c r="BB528" s="259">
        <f>$R$8</f>
        <v>2032</v>
      </c>
      <c r="BC528" s="259" t="str">
        <f t="shared" ca="1" si="93"/>
        <v>8_R516_Other_2032</v>
      </c>
      <c r="BD528" s="259" t="s">
        <v>540</v>
      </c>
      <c r="BE528" s="259"/>
      <c r="BF528" s="268" t="str">
        <f t="shared" si="96"/>
        <v>&gt;=0</v>
      </c>
      <c r="BG528" s="268" t="s">
        <v>85</v>
      </c>
      <c r="BH528" s="268" t="s">
        <v>85</v>
      </c>
      <c r="BI528" s="268"/>
      <c r="BJ528" s="268"/>
      <c r="BK528" s="268"/>
      <c r="BL528" s="268"/>
    </row>
    <row r="529" spans="1:64" ht="13.5" hidden="1" thickBot="1">
      <c r="A529" s="124"/>
      <c r="B529" s="177"/>
      <c r="C529" s="235"/>
      <c r="D529" s="588"/>
      <c r="E529" s="588"/>
      <c r="F529" s="471"/>
      <c r="G529" s="471"/>
      <c r="H529" s="471"/>
      <c r="I529" s="471"/>
      <c r="J529" s="471"/>
      <c r="K529" s="471"/>
      <c r="L529" s="471"/>
      <c r="M529" s="471"/>
      <c r="N529" s="471"/>
      <c r="O529" s="471"/>
      <c r="P529" s="471"/>
      <c r="Q529" s="471"/>
      <c r="R529" s="471"/>
      <c r="S529" s="471"/>
      <c r="T529" s="471"/>
      <c r="U529" s="471"/>
      <c r="V529" s="471"/>
      <c r="W529" s="471"/>
      <c r="X529" s="471"/>
      <c r="Y529" s="471"/>
      <c r="Z529" s="471"/>
      <c r="AA529" s="471"/>
      <c r="AB529" s="471"/>
      <c r="AC529" s="471"/>
      <c r="AD529" s="471"/>
      <c r="AE529" s="472"/>
      <c r="AF529" s="472"/>
      <c r="AG529" s="472"/>
      <c r="AH529" s="472"/>
      <c r="AI529" s="472"/>
      <c r="AJ529" s="472"/>
      <c r="AK529" s="472"/>
      <c r="AL529" s="472"/>
      <c r="AM529" s="472"/>
      <c r="AN529" s="472"/>
      <c r="AO529" s="481"/>
      <c r="AP529" s="169"/>
      <c r="AQ529" s="84" t="s">
        <v>395</v>
      </c>
      <c r="AU529" s="459" t="str">
        <f t="shared" ca="1" si="94"/>
        <v>S</v>
      </c>
      <c r="AV529" s="459">
        <f t="shared" si="95"/>
        <v>516</v>
      </c>
      <c r="AW529" s="259" t="str">
        <f t="shared" ca="1" si="92"/>
        <v>S516</v>
      </c>
      <c r="AX529" s="259">
        <f t="shared" si="90"/>
        <v>8</v>
      </c>
      <c r="AY529" s="259" t="str">
        <f t="shared" ca="1" si="91"/>
        <v>9. Ownership - Operating Costs</v>
      </c>
      <c r="AZ529" s="268" t="s">
        <v>1270</v>
      </c>
      <c r="BA529" s="259" t="s">
        <v>236</v>
      </c>
      <c r="BB529" s="259">
        <f>$S$8</f>
        <v>2033</v>
      </c>
      <c r="BC529" s="259" t="str">
        <f t="shared" ca="1" si="93"/>
        <v>8_S516_Other_2033</v>
      </c>
      <c r="BD529" s="259" t="s">
        <v>540</v>
      </c>
      <c r="BE529" s="259"/>
      <c r="BF529" s="268" t="str">
        <f t="shared" si="96"/>
        <v>&gt;=0</v>
      </c>
      <c r="BG529" s="268" t="s">
        <v>85</v>
      </c>
      <c r="BH529" s="268" t="s">
        <v>85</v>
      </c>
      <c r="BI529" s="268"/>
      <c r="BJ529" s="268"/>
      <c r="BK529" s="268"/>
      <c r="BL529" s="268"/>
    </row>
    <row r="530" spans="1:64" ht="13.5" hidden="1" thickBot="1">
      <c r="A530" s="124"/>
      <c r="B530" s="177"/>
      <c r="C530" s="235"/>
      <c r="D530" s="588"/>
      <c r="E530" s="588"/>
      <c r="F530" s="471"/>
      <c r="G530" s="471"/>
      <c r="H530" s="471"/>
      <c r="I530" s="471"/>
      <c r="J530" s="471"/>
      <c r="K530" s="471"/>
      <c r="L530" s="471"/>
      <c r="M530" s="471"/>
      <c r="N530" s="471"/>
      <c r="O530" s="471"/>
      <c r="P530" s="471"/>
      <c r="Q530" s="471"/>
      <c r="R530" s="471"/>
      <c r="S530" s="471"/>
      <c r="T530" s="471"/>
      <c r="U530" s="471"/>
      <c r="V530" s="471"/>
      <c r="W530" s="471"/>
      <c r="X530" s="471"/>
      <c r="Y530" s="471"/>
      <c r="Z530" s="471"/>
      <c r="AA530" s="471"/>
      <c r="AB530" s="471"/>
      <c r="AC530" s="471"/>
      <c r="AD530" s="471"/>
      <c r="AE530" s="472"/>
      <c r="AF530" s="472"/>
      <c r="AG530" s="472"/>
      <c r="AH530" s="472"/>
      <c r="AI530" s="472"/>
      <c r="AJ530" s="472"/>
      <c r="AK530" s="472"/>
      <c r="AL530" s="472"/>
      <c r="AM530" s="472"/>
      <c r="AN530" s="472"/>
      <c r="AO530" s="481"/>
      <c r="AP530" s="169"/>
      <c r="AQ530" s="84" t="s">
        <v>395</v>
      </c>
      <c r="AU530" s="459" t="str">
        <f t="shared" ca="1" si="94"/>
        <v>T</v>
      </c>
      <c r="AV530" s="459">
        <f t="shared" si="95"/>
        <v>516</v>
      </c>
      <c r="AW530" s="259" t="str">
        <f t="shared" ca="1" si="92"/>
        <v>T516</v>
      </c>
      <c r="AX530" s="259">
        <f t="shared" si="90"/>
        <v>8</v>
      </c>
      <c r="AY530" s="259" t="str">
        <f t="shared" ca="1" si="91"/>
        <v>9. Ownership - Operating Costs</v>
      </c>
      <c r="AZ530" s="268" t="s">
        <v>1270</v>
      </c>
      <c r="BA530" s="259" t="s">
        <v>236</v>
      </c>
      <c r="BB530" s="259">
        <f>$T$8</f>
        <v>2034</v>
      </c>
      <c r="BC530" s="259" t="str">
        <f t="shared" ca="1" si="93"/>
        <v>8_T516_Other_2034</v>
      </c>
      <c r="BD530" s="259" t="s">
        <v>540</v>
      </c>
      <c r="BE530" s="259"/>
      <c r="BF530" s="268" t="str">
        <f t="shared" si="96"/>
        <v>&gt;=0</v>
      </c>
      <c r="BG530" s="268" t="s">
        <v>85</v>
      </c>
      <c r="BH530" s="268" t="s">
        <v>85</v>
      </c>
      <c r="BI530" s="268"/>
      <c r="BJ530" s="268"/>
      <c r="BK530" s="268"/>
      <c r="BL530" s="268"/>
    </row>
    <row r="531" spans="1:64" ht="13.5" hidden="1" thickBot="1">
      <c r="A531" s="124"/>
      <c r="B531" s="177"/>
      <c r="C531" s="235"/>
      <c r="D531" s="588"/>
      <c r="E531" s="588"/>
      <c r="F531" s="471"/>
      <c r="G531" s="471"/>
      <c r="H531" s="471"/>
      <c r="I531" s="471"/>
      <c r="J531" s="471"/>
      <c r="K531" s="471"/>
      <c r="L531" s="471"/>
      <c r="M531" s="471"/>
      <c r="N531" s="471"/>
      <c r="O531" s="471"/>
      <c r="P531" s="471"/>
      <c r="Q531" s="471"/>
      <c r="R531" s="471"/>
      <c r="S531" s="471"/>
      <c r="T531" s="471"/>
      <c r="U531" s="471"/>
      <c r="V531" s="471"/>
      <c r="W531" s="471"/>
      <c r="X531" s="471"/>
      <c r="Y531" s="471"/>
      <c r="Z531" s="471"/>
      <c r="AA531" s="471"/>
      <c r="AB531" s="471"/>
      <c r="AC531" s="471"/>
      <c r="AD531" s="471"/>
      <c r="AE531" s="472"/>
      <c r="AF531" s="472"/>
      <c r="AG531" s="472"/>
      <c r="AH531" s="472"/>
      <c r="AI531" s="472"/>
      <c r="AJ531" s="472"/>
      <c r="AK531" s="472"/>
      <c r="AL531" s="472"/>
      <c r="AM531" s="472"/>
      <c r="AN531" s="472"/>
      <c r="AO531" s="481"/>
      <c r="AP531" s="169"/>
      <c r="AQ531" s="84" t="s">
        <v>395</v>
      </c>
      <c r="AU531" s="459" t="str">
        <f t="shared" ca="1" si="94"/>
        <v>U</v>
      </c>
      <c r="AV531" s="459">
        <f t="shared" si="95"/>
        <v>516</v>
      </c>
      <c r="AW531" s="259" t="str">
        <f t="shared" ca="1" si="92"/>
        <v>U516</v>
      </c>
      <c r="AX531" s="259">
        <f t="shared" si="90"/>
        <v>8</v>
      </c>
      <c r="AY531" s="259" t="str">
        <f t="shared" ca="1" si="91"/>
        <v>9. Ownership - Operating Costs</v>
      </c>
      <c r="AZ531" s="268" t="s">
        <v>1270</v>
      </c>
      <c r="BA531" s="259" t="s">
        <v>236</v>
      </c>
      <c r="BB531" s="259">
        <f>$U$8</f>
        <v>2035</v>
      </c>
      <c r="BC531" s="259" t="str">
        <f t="shared" ca="1" si="93"/>
        <v>8_U516_Other_2035</v>
      </c>
      <c r="BD531" s="259" t="s">
        <v>540</v>
      </c>
      <c r="BE531" s="259"/>
      <c r="BF531" s="268" t="str">
        <f t="shared" si="96"/>
        <v>&gt;=0</v>
      </c>
      <c r="BG531" s="268" t="s">
        <v>85</v>
      </c>
      <c r="BH531" s="268" t="s">
        <v>85</v>
      </c>
      <c r="BI531" s="268"/>
      <c r="BJ531" s="268"/>
      <c r="BK531" s="268"/>
      <c r="BL531" s="268"/>
    </row>
    <row r="532" spans="1:64" ht="13.5" hidden="1" thickBot="1">
      <c r="A532" s="124"/>
      <c r="B532" s="177"/>
      <c r="C532" s="235"/>
      <c r="D532" s="588"/>
      <c r="E532" s="588"/>
      <c r="F532" s="471"/>
      <c r="G532" s="471"/>
      <c r="H532" s="471"/>
      <c r="I532" s="471"/>
      <c r="J532" s="471"/>
      <c r="K532" s="471"/>
      <c r="L532" s="471"/>
      <c r="M532" s="471"/>
      <c r="N532" s="471"/>
      <c r="O532" s="471"/>
      <c r="P532" s="471"/>
      <c r="Q532" s="471"/>
      <c r="R532" s="471"/>
      <c r="S532" s="471"/>
      <c r="T532" s="471"/>
      <c r="U532" s="471"/>
      <c r="V532" s="471"/>
      <c r="W532" s="471"/>
      <c r="X532" s="471"/>
      <c r="Y532" s="471"/>
      <c r="Z532" s="471"/>
      <c r="AA532" s="471"/>
      <c r="AB532" s="471"/>
      <c r="AC532" s="471"/>
      <c r="AD532" s="471"/>
      <c r="AE532" s="472"/>
      <c r="AF532" s="472"/>
      <c r="AG532" s="472"/>
      <c r="AH532" s="472"/>
      <c r="AI532" s="472"/>
      <c r="AJ532" s="472"/>
      <c r="AK532" s="472"/>
      <c r="AL532" s="472"/>
      <c r="AM532" s="472"/>
      <c r="AN532" s="472"/>
      <c r="AO532" s="481"/>
      <c r="AP532" s="169"/>
      <c r="AQ532" s="84" t="s">
        <v>395</v>
      </c>
      <c r="AU532" s="459" t="str">
        <f t="shared" ca="1" si="94"/>
        <v>V</v>
      </c>
      <c r="AV532" s="459">
        <f t="shared" si="95"/>
        <v>516</v>
      </c>
      <c r="AW532" s="259" t="str">
        <f t="shared" ca="1" si="92"/>
        <v>V516</v>
      </c>
      <c r="AX532" s="259">
        <f t="shared" si="90"/>
        <v>8</v>
      </c>
      <c r="AY532" s="259" t="str">
        <f t="shared" ca="1" si="91"/>
        <v>9. Ownership - Operating Costs</v>
      </c>
      <c r="AZ532" s="268" t="s">
        <v>1270</v>
      </c>
      <c r="BA532" s="259" t="s">
        <v>236</v>
      </c>
      <c r="BB532" s="259">
        <f>$V$8</f>
        <v>2036</v>
      </c>
      <c r="BC532" s="259" t="str">
        <f t="shared" ca="1" si="93"/>
        <v>8_V516_Other_2036</v>
      </c>
      <c r="BD532" s="259" t="s">
        <v>540</v>
      </c>
      <c r="BE532" s="259"/>
      <c r="BF532" s="268" t="str">
        <f t="shared" si="96"/>
        <v>&gt;=0</v>
      </c>
      <c r="BG532" s="268" t="s">
        <v>85</v>
      </c>
      <c r="BH532" s="268" t="s">
        <v>85</v>
      </c>
      <c r="BI532" s="268"/>
      <c r="BJ532" s="268"/>
      <c r="BK532" s="268"/>
      <c r="BL532" s="268"/>
    </row>
    <row r="533" spans="1:64" ht="13.5" hidden="1" thickBot="1">
      <c r="A533" s="124"/>
      <c r="B533" s="177"/>
      <c r="C533" s="235"/>
      <c r="D533" s="588"/>
      <c r="E533" s="588"/>
      <c r="F533" s="471"/>
      <c r="G533" s="471"/>
      <c r="H533" s="471"/>
      <c r="I533" s="471"/>
      <c r="J533" s="471"/>
      <c r="K533" s="471"/>
      <c r="L533" s="471"/>
      <c r="M533" s="471"/>
      <c r="N533" s="471"/>
      <c r="O533" s="471"/>
      <c r="P533" s="471"/>
      <c r="Q533" s="471"/>
      <c r="R533" s="471"/>
      <c r="S533" s="471"/>
      <c r="T533" s="471"/>
      <c r="U533" s="471"/>
      <c r="V533" s="471"/>
      <c r="W533" s="471"/>
      <c r="X533" s="471"/>
      <c r="Y533" s="471"/>
      <c r="Z533" s="471"/>
      <c r="AA533" s="471"/>
      <c r="AB533" s="471"/>
      <c r="AC533" s="471"/>
      <c r="AD533" s="471"/>
      <c r="AE533" s="472"/>
      <c r="AF533" s="472"/>
      <c r="AG533" s="472"/>
      <c r="AH533" s="472"/>
      <c r="AI533" s="472"/>
      <c r="AJ533" s="472"/>
      <c r="AK533" s="472"/>
      <c r="AL533" s="472"/>
      <c r="AM533" s="472"/>
      <c r="AN533" s="472"/>
      <c r="AO533" s="481"/>
      <c r="AP533" s="169"/>
      <c r="AQ533" s="84" t="s">
        <v>395</v>
      </c>
      <c r="AU533" s="459" t="str">
        <f t="shared" ca="1" si="94"/>
        <v>W</v>
      </c>
      <c r="AV533" s="459">
        <f t="shared" si="95"/>
        <v>516</v>
      </c>
      <c r="AW533" s="259" t="str">
        <f t="shared" ca="1" si="92"/>
        <v>W516</v>
      </c>
      <c r="AX533" s="259">
        <f t="shared" si="90"/>
        <v>8</v>
      </c>
      <c r="AY533" s="259" t="str">
        <f t="shared" ca="1" si="91"/>
        <v>9. Ownership - Operating Costs</v>
      </c>
      <c r="AZ533" s="268" t="s">
        <v>1270</v>
      </c>
      <c r="BA533" s="259" t="s">
        <v>236</v>
      </c>
      <c r="BB533" s="259">
        <f>$W$8</f>
        <v>2037</v>
      </c>
      <c r="BC533" s="259" t="str">
        <f t="shared" ca="1" si="93"/>
        <v>8_W516_Other_2037</v>
      </c>
      <c r="BD533" s="259" t="s">
        <v>540</v>
      </c>
      <c r="BE533" s="259"/>
      <c r="BF533" s="268" t="str">
        <f t="shared" si="96"/>
        <v>&gt;=0</v>
      </c>
      <c r="BG533" s="268" t="s">
        <v>85</v>
      </c>
      <c r="BH533" s="268" t="s">
        <v>85</v>
      </c>
      <c r="BI533" s="268"/>
      <c r="BJ533" s="268"/>
      <c r="BK533" s="268"/>
      <c r="BL533" s="268"/>
    </row>
    <row r="534" spans="1:64" ht="13.5" hidden="1" thickBot="1">
      <c r="A534" s="124"/>
      <c r="B534" s="177"/>
      <c r="C534" s="235"/>
      <c r="D534" s="588"/>
      <c r="E534" s="588"/>
      <c r="F534" s="47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2"/>
      <c r="AF534" s="472"/>
      <c r="AG534" s="472"/>
      <c r="AH534" s="472"/>
      <c r="AI534" s="472"/>
      <c r="AJ534" s="472"/>
      <c r="AK534" s="472"/>
      <c r="AL534" s="472"/>
      <c r="AM534" s="472"/>
      <c r="AN534" s="472"/>
      <c r="AO534" s="481"/>
      <c r="AP534" s="169"/>
      <c r="AQ534" s="84" t="s">
        <v>395</v>
      </c>
      <c r="AU534" s="459" t="str">
        <f t="shared" ca="1" si="94"/>
        <v>X</v>
      </c>
      <c r="AV534" s="459">
        <f t="shared" si="95"/>
        <v>516</v>
      </c>
      <c r="AW534" s="259" t="str">
        <f t="shared" ca="1" si="92"/>
        <v>X516</v>
      </c>
      <c r="AX534" s="259">
        <f t="shared" si="90"/>
        <v>8</v>
      </c>
      <c r="AY534" s="259" t="str">
        <f t="shared" ca="1" si="91"/>
        <v>9. Ownership - Operating Costs</v>
      </c>
      <c r="AZ534" s="268" t="s">
        <v>1270</v>
      </c>
      <c r="BA534" s="259" t="s">
        <v>236</v>
      </c>
      <c r="BB534" s="259">
        <f>$X$8</f>
        <v>2038</v>
      </c>
      <c r="BC534" s="259" t="str">
        <f t="shared" ca="1" si="93"/>
        <v>8_X516_Other_2038</v>
      </c>
      <c r="BD534" s="259" t="s">
        <v>540</v>
      </c>
      <c r="BE534" s="259"/>
      <c r="BF534" s="268" t="str">
        <f t="shared" si="96"/>
        <v>&gt;=0</v>
      </c>
      <c r="BG534" s="268" t="s">
        <v>85</v>
      </c>
      <c r="BH534" s="268" t="s">
        <v>85</v>
      </c>
      <c r="BI534" s="268"/>
      <c r="BJ534" s="268"/>
      <c r="BK534" s="268"/>
      <c r="BL534" s="268"/>
    </row>
    <row r="535" spans="1:64" ht="13.5" hidden="1" thickBot="1">
      <c r="A535" s="124"/>
      <c r="B535" s="177"/>
      <c r="C535" s="235"/>
      <c r="D535" s="588"/>
      <c r="E535" s="588"/>
      <c r="F535" s="471"/>
      <c r="G535" s="471"/>
      <c r="H535" s="471"/>
      <c r="I535" s="471"/>
      <c r="J535" s="471"/>
      <c r="K535" s="471"/>
      <c r="L535" s="471"/>
      <c r="M535" s="471"/>
      <c r="N535" s="471"/>
      <c r="O535" s="471"/>
      <c r="P535" s="471"/>
      <c r="Q535" s="471"/>
      <c r="R535" s="471"/>
      <c r="S535" s="471"/>
      <c r="T535" s="471"/>
      <c r="U535" s="471"/>
      <c r="V535" s="471"/>
      <c r="W535" s="471"/>
      <c r="X535" s="471"/>
      <c r="Y535" s="471"/>
      <c r="Z535" s="471"/>
      <c r="AA535" s="471"/>
      <c r="AB535" s="471"/>
      <c r="AC535" s="471"/>
      <c r="AD535" s="471"/>
      <c r="AE535" s="472"/>
      <c r="AF535" s="472"/>
      <c r="AG535" s="472"/>
      <c r="AH535" s="472"/>
      <c r="AI535" s="472"/>
      <c r="AJ535" s="472"/>
      <c r="AK535" s="472"/>
      <c r="AL535" s="472"/>
      <c r="AM535" s="472"/>
      <c r="AN535" s="472"/>
      <c r="AO535" s="481"/>
      <c r="AP535" s="169"/>
      <c r="AQ535" s="84" t="s">
        <v>395</v>
      </c>
      <c r="AU535" s="459" t="str">
        <f t="shared" ca="1" si="94"/>
        <v>Y</v>
      </c>
      <c r="AV535" s="459">
        <f t="shared" si="95"/>
        <v>516</v>
      </c>
      <c r="AW535" s="259" t="str">
        <f t="shared" ca="1" si="92"/>
        <v>Y516</v>
      </c>
      <c r="AX535" s="259">
        <f t="shared" si="90"/>
        <v>8</v>
      </c>
      <c r="AY535" s="259" t="str">
        <f t="shared" ca="1" si="91"/>
        <v>9. Ownership - Operating Costs</v>
      </c>
      <c r="AZ535" s="268" t="s">
        <v>1270</v>
      </c>
      <c r="BA535" s="259" t="s">
        <v>236</v>
      </c>
      <c r="BB535" s="259">
        <f>$Y$8</f>
        <v>2039</v>
      </c>
      <c r="BC535" s="259" t="str">
        <f t="shared" ca="1" si="93"/>
        <v>8_Y516_Other_2039</v>
      </c>
      <c r="BD535" s="259" t="s">
        <v>540</v>
      </c>
      <c r="BE535" s="259"/>
      <c r="BF535" s="268" t="str">
        <f t="shared" si="96"/>
        <v>&gt;=0</v>
      </c>
      <c r="BG535" s="268" t="s">
        <v>85</v>
      </c>
      <c r="BH535" s="268" t="s">
        <v>85</v>
      </c>
      <c r="BI535" s="268"/>
      <c r="BJ535" s="268"/>
      <c r="BK535" s="268"/>
      <c r="BL535" s="268"/>
    </row>
    <row r="536" spans="1:64" ht="13.5" hidden="1" thickBot="1">
      <c r="A536" s="124"/>
      <c r="B536" s="177"/>
      <c r="C536" s="235"/>
      <c r="D536" s="588"/>
      <c r="E536" s="588"/>
      <c r="F536" s="471"/>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2"/>
      <c r="AF536" s="472"/>
      <c r="AG536" s="472"/>
      <c r="AH536" s="472"/>
      <c r="AI536" s="472"/>
      <c r="AJ536" s="472"/>
      <c r="AK536" s="472"/>
      <c r="AL536" s="472"/>
      <c r="AM536" s="472"/>
      <c r="AN536" s="472"/>
      <c r="AO536" s="481"/>
      <c r="AP536" s="169"/>
      <c r="AQ536" s="84" t="s">
        <v>395</v>
      </c>
      <c r="AU536" s="459" t="str">
        <f t="shared" ca="1" si="94"/>
        <v>Z</v>
      </c>
      <c r="AV536" s="459">
        <f t="shared" si="95"/>
        <v>516</v>
      </c>
      <c r="AW536" s="259" t="str">
        <f t="shared" ca="1" si="92"/>
        <v>Z516</v>
      </c>
      <c r="AX536" s="259">
        <f t="shared" si="90"/>
        <v>8</v>
      </c>
      <c r="AY536" s="259" t="str">
        <f t="shared" ca="1" si="91"/>
        <v>9. Ownership - Operating Costs</v>
      </c>
      <c r="AZ536" s="268" t="s">
        <v>1270</v>
      </c>
      <c r="BA536" s="259" t="s">
        <v>236</v>
      </c>
      <c r="BB536" s="259">
        <f>$Z$8</f>
        <v>2040</v>
      </c>
      <c r="BC536" s="259" t="str">
        <f t="shared" ca="1" si="93"/>
        <v>8_Z516_Other_2040</v>
      </c>
      <c r="BD536" s="259" t="s">
        <v>540</v>
      </c>
      <c r="BE536" s="259"/>
      <c r="BF536" s="268" t="str">
        <f t="shared" si="96"/>
        <v>&gt;=0</v>
      </c>
      <c r="BG536" s="268" t="s">
        <v>85</v>
      </c>
      <c r="BH536" s="268" t="s">
        <v>85</v>
      </c>
      <c r="BI536" s="268"/>
      <c r="BJ536" s="268"/>
      <c r="BK536" s="268"/>
      <c r="BL536" s="268"/>
    </row>
    <row r="537" spans="1:64" ht="13.5" hidden="1" thickBot="1">
      <c r="A537" s="124"/>
      <c r="B537" s="177"/>
      <c r="C537" s="235"/>
      <c r="D537" s="588"/>
      <c r="E537" s="588"/>
      <c r="F537" s="471"/>
      <c r="G537" s="471"/>
      <c r="H537" s="471"/>
      <c r="I537" s="471"/>
      <c r="J537" s="471"/>
      <c r="K537" s="471"/>
      <c r="L537" s="471"/>
      <c r="M537" s="471"/>
      <c r="N537" s="471"/>
      <c r="O537" s="471"/>
      <c r="P537" s="471"/>
      <c r="Q537" s="471"/>
      <c r="R537" s="471"/>
      <c r="S537" s="471"/>
      <c r="T537" s="471"/>
      <c r="U537" s="471"/>
      <c r="V537" s="471"/>
      <c r="W537" s="471"/>
      <c r="X537" s="471"/>
      <c r="Y537" s="471"/>
      <c r="Z537" s="471"/>
      <c r="AA537" s="471"/>
      <c r="AB537" s="471"/>
      <c r="AC537" s="471"/>
      <c r="AD537" s="471"/>
      <c r="AE537" s="472"/>
      <c r="AF537" s="472"/>
      <c r="AG537" s="472"/>
      <c r="AH537" s="472"/>
      <c r="AI537" s="472"/>
      <c r="AJ537" s="472"/>
      <c r="AK537" s="472"/>
      <c r="AL537" s="472"/>
      <c r="AM537" s="472"/>
      <c r="AN537" s="472"/>
      <c r="AO537" s="481"/>
      <c r="AP537" s="169"/>
      <c r="AQ537" s="84" t="s">
        <v>395</v>
      </c>
      <c r="AU537" s="459" t="str">
        <f t="shared" ca="1" si="94"/>
        <v>AA</v>
      </c>
      <c r="AV537" s="459">
        <f t="shared" si="95"/>
        <v>516</v>
      </c>
      <c r="AW537" s="259" t="str">
        <f t="shared" ca="1" si="92"/>
        <v>AA516</v>
      </c>
      <c r="AX537" s="259">
        <f t="shared" si="90"/>
        <v>8</v>
      </c>
      <c r="AY537" s="259" t="str">
        <f t="shared" ca="1" si="91"/>
        <v>9. Ownership - Operating Costs</v>
      </c>
      <c r="AZ537" s="268" t="s">
        <v>1270</v>
      </c>
      <c r="BA537" s="259" t="s">
        <v>236</v>
      </c>
      <c r="BB537" s="259">
        <f>$AA$8</f>
        <v>2041</v>
      </c>
      <c r="BC537" s="259" t="str">
        <f t="shared" ca="1" si="93"/>
        <v>8_AA516_Other_2041</v>
      </c>
      <c r="BD537" s="259" t="s">
        <v>540</v>
      </c>
      <c r="BE537" s="259"/>
      <c r="BF537" s="268" t="str">
        <f t="shared" si="96"/>
        <v>&gt;=0</v>
      </c>
      <c r="BG537" s="268" t="s">
        <v>85</v>
      </c>
      <c r="BH537" s="268" t="s">
        <v>85</v>
      </c>
      <c r="BI537" s="268"/>
      <c r="BJ537" s="268"/>
      <c r="BK537" s="268"/>
      <c r="BL537" s="268"/>
    </row>
    <row r="538" spans="1:64" ht="13.5" hidden="1" thickBot="1">
      <c r="A538" s="124"/>
      <c r="B538" s="177"/>
      <c r="C538" s="235"/>
      <c r="D538" s="588"/>
      <c r="E538" s="588"/>
      <c r="F538" s="471"/>
      <c r="G538" s="471"/>
      <c r="H538" s="471"/>
      <c r="I538" s="471"/>
      <c r="J538" s="471"/>
      <c r="K538" s="471"/>
      <c r="L538" s="471"/>
      <c r="M538" s="471"/>
      <c r="N538" s="471"/>
      <c r="O538" s="471"/>
      <c r="P538" s="471"/>
      <c r="Q538" s="471"/>
      <c r="R538" s="471"/>
      <c r="S538" s="471"/>
      <c r="T538" s="471"/>
      <c r="U538" s="471"/>
      <c r="V538" s="471"/>
      <c r="W538" s="471"/>
      <c r="X538" s="471"/>
      <c r="Y538" s="471"/>
      <c r="Z538" s="471"/>
      <c r="AA538" s="471"/>
      <c r="AB538" s="471"/>
      <c r="AC538" s="471"/>
      <c r="AD538" s="471"/>
      <c r="AE538" s="472"/>
      <c r="AF538" s="472"/>
      <c r="AG538" s="472"/>
      <c r="AH538" s="472"/>
      <c r="AI538" s="472"/>
      <c r="AJ538" s="472"/>
      <c r="AK538" s="472"/>
      <c r="AL538" s="472"/>
      <c r="AM538" s="472"/>
      <c r="AN538" s="472"/>
      <c r="AO538" s="481"/>
      <c r="AP538" s="169"/>
      <c r="AQ538" s="84" t="s">
        <v>395</v>
      </c>
      <c r="AU538" s="459" t="str">
        <f t="shared" ca="1" si="94"/>
        <v>AB</v>
      </c>
      <c r="AV538" s="459">
        <f t="shared" si="95"/>
        <v>516</v>
      </c>
      <c r="AW538" s="259" t="str">
        <f t="shared" ca="1" si="92"/>
        <v>AB516</v>
      </c>
      <c r="AX538" s="259">
        <f t="shared" si="90"/>
        <v>8</v>
      </c>
      <c r="AY538" s="259" t="str">
        <f t="shared" ca="1" si="91"/>
        <v>9. Ownership - Operating Costs</v>
      </c>
      <c r="AZ538" s="268" t="s">
        <v>1270</v>
      </c>
      <c r="BA538" s="259" t="s">
        <v>236</v>
      </c>
      <c r="BB538" s="259">
        <f>$AB$8</f>
        <v>2042</v>
      </c>
      <c r="BC538" s="259" t="str">
        <f t="shared" ca="1" si="93"/>
        <v>8_AB516_Other_2042</v>
      </c>
      <c r="BD538" s="259" t="s">
        <v>540</v>
      </c>
      <c r="BE538" s="259"/>
      <c r="BF538" s="268" t="str">
        <f t="shared" si="96"/>
        <v>&gt;=0</v>
      </c>
      <c r="BG538" s="268" t="s">
        <v>85</v>
      </c>
      <c r="BH538" s="268" t="s">
        <v>85</v>
      </c>
      <c r="BI538" s="268"/>
      <c r="BJ538" s="268"/>
      <c r="BK538" s="268"/>
      <c r="BL538" s="268"/>
    </row>
    <row r="539" spans="1:64" ht="13.5" hidden="1" thickBot="1">
      <c r="A539" s="124"/>
      <c r="B539" s="177"/>
      <c r="C539" s="235"/>
      <c r="D539" s="588"/>
      <c r="E539" s="588"/>
      <c r="F539" s="471"/>
      <c r="G539" s="471"/>
      <c r="H539" s="471"/>
      <c r="I539" s="471"/>
      <c r="J539" s="471"/>
      <c r="K539" s="471"/>
      <c r="L539" s="471"/>
      <c r="M539" s="471"/>
      <c r="N539" s="471"/>
      <c r="O539" s="471"/>
      <c r="P539" s="471"/>
      <c r="Q539" s="471"/>
      <c r="R539" s="471"/>
      <c r="S539" s="471"/>
      <c r="T539" s="471"/>
      <c r="U539" s="471"/>
      <c r="V539" s="471"/>
      <c r="W539" s="471"/>
      <c r="X539" s="471"/>
      <c r="Y539" s="471"/>
      <c r="Z539" s="471"/>
      <c r="AA539" s="471"/>
      <c r="AB539" s="471"/>
      <c r="AC539" s="471"/>
      <c r="AD539" s="471"/>
      <c r="AE539" s="472"/>
      <c r="AF539" s="472"/>
      <c r="AG539" s="472"/>
      <c r="AH539" s="472"/>
      <c r="AI539" s="472"/>
      <c r="AJ539" s="472"/>
      <c r="AK539" s="472"/>
      <c r="AL539" s="472"/>
      <c r="AM539" s="472"/>
      <c r="AN539" s="472"/>
      <c r="AO539" s="481"/>
      <c r="AP539" s="169"/>
      <c r="AQ539" s="84" t="s">
        <v>395</v>
      </c>
      <c r="AU539" s="459" t="str">
        <f t="shared" ca="1" si="94"/>
        <v>AC</v>
      </c>
      <c r="AV539" s="459">
        <f t="shared" si="95"/>
        <v>516</v>
      </c>
      <c r="AW539" s="259" t="str">
        <f t="shared" ca="1" si="92"/>
        <v>AC516</v>
      </c>
      <c r="AX539" s="259">
        <f t="shared" si="90"/>
        <v>8</v>
      </c>
      <c r="AY539" s="259" t="str">
        <f t="shared" ca="1" si="91"/>
        <v>9. Ownership - Operating Costs</v>
      </c>
      <c r="AZ539" s="268" t="s">
        <v>1270</v>
      </c>
      <c r="BA539" s="259" t="s">
        <v>236</v>
      </c>
      <c r="BB539" s="259">
        <f>$AC$8</f>
        <v>2043</v>
      </c>
      <c r="BC539" s="259" t="str">
        <f t="shared" ca="1" si="93"/>
        <v>8_AC516_Other_2043</v>
      </c>
      <c r="BD539" s="259" t="s">
        <v>540</v>
      </c>
      <c r="BE539" s="259"/>
      <c r="BF539" s="268" t="str">
        <f t="shared" si="96"/>
        <v>&gt;=0</v>
      </c>
      <c r="BG539" s="268" t="s">
        <v>85</v>
      </c>
      <c r="BH539" s="268" t="s">
        <v>85</v>
      </c>
      <c r="BI539" s="268"/>
      <c r="BJ539" s="268"/>
      <c r="BK539" s="268"/>
      <c r="BL539" s="268"/>
    </row>
    <row r="540" spans="1:64" ht="13.5" hidden="1" thickBot="1">
      <c r="A540" s="124"/>
      <c r="B540" s="177"/>
      <c r="C540" s="235"/>
      <c r="D540" s="588"/>
      <c r="E540" s="588"/>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471"/>
      <c r="AE540" s="472"/>
      <c r="AF540" s="472"/>
      <c r="AG540" s="472"/>
      <c r="AH540" s="472"/>
      <c r="AI540" s="472"/>
      <c r="AJ540" s="472"/>
      <c r="AK540" s="472"/>
      <c r="AL540" s="472"/>
      <c r="AM540" s="472"/>
      <c r="AN540" s="472"/>
      <c r="AO540" s="481"/>
      <c r="AP540" s="169"/>
      <c r="AQ540" s="84" t="s">
        <v>395</v>
      </c>
      <c r="AU540" s="459" t="str">
        <f t="shared" ca="1" si="94"/>
        <v>AD</v>
      </c>
      <c r="AV540" s="459">
        <f t="shared" si="95"/>
        <v>516</v>
      </c>
      <c r="AW540" s="259" t="str">
        <f t="shared" ca="1" si="92"/>
        <v>AD516</v>
      </c>
      <c r="AX540" s="259">
        <f t="shared" si="90"/>
        <v>8</v>
      </c>
      <c r="AY540" s="259" t="str">
        <f t="shared" ca="1" si="91"/>
        <v>9. Ownership - Operating Costs</v>
      </c>
      <c r="AZ540" s="268" t="s">
        <v>1270</v>
      </c>
      <c r="BA540" s="259" t="s">
        <v>236</v>
      </c>
      <c r="BB540" s="259">
        <f>$AD$8</f>
        <v>2044</v>
      </c>
      <c r="BC540" s="259" t="str">
        <f t="shared" ca="1" si="93"/>
        <v>8_AD516_Other_2044</v>
      </c>
      <c r="BD540" s="259" t="s">
        <v>540</v>
      </c>
      <c r="BE540" s="259"/>
      <c r="BF540" s="268" t="str">
        <f t="shared" si="96"/>
        <v>&gt;=0</v>
      </c>
      <c r="BG540" s="268" t="s">
        <v>85</v>
      </c>
      <c r="BH540" s="268" t="s">
        <v>85</v>
      </c>
      <c r="BI540" s="268"/>
      <c r="BJ540" s="268"/>
      <c r="BK540" s="268"/>
      <c r="BL540" s="268"/>
    </row>
    <row r="541" spans="1:64" ht="13.5" hidden="1" thickBot="1">
      <c r="A541" s="124"/>
      <c r="B541" s="177"/>
      <c r="C541" s="235"/>
      <c r="D541" s="588"/>
      <c r="E541" s="588"/>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471"/>
      <c r="AE541" s="472"/>
      <c r="AF541" s="472"/>
      <c r="AG541" s="472"/>
      <c r="AH541" s="472"/>
      <c r="AI541" s="472"/>
      <c r="AJ541" s="472"/>
      <c r="AK541" s="472"/>
      <c r="AL541" s="472"/>
      <c r="AM541" s="472"/>
      <c r="AN541" s="472"/>
      <c r="AO541" s="481"/>
      <c r="AP541" s="169"/>
      <c r="AQ541" s="84" t="s">
        <v>395</v>
      </c>
      <c r="AU541" s="459" t="str">
        <f t="shared" ca="1" si="94"/>
        <v>AE</v>
      </c>
      <c r="AV541" s="459">
        <f t="shared" si="95"/>
        <v>516</v>
      </c>
      <c r="AW541" s="259" t="str">
        <f t="shared" ca="1" si="92"/>
        <v>AE516</v>
      </c>
      <c r="AX541" s="259">
        <f t="shared" si="90"/>
        <v>8</v>
      </c>
      <c r="AY541" s="259" t="str">
        <f t="shared" ca="1" si="91"/>
        <v>9. Ownership - Operating Costs</v>
      </c>
      <c r="AZ541" s="268" t="s">
        <v>1270</v>
      </c>
      <c r="BA541" s="259" t="s">
        <v>236</v>
      </c>
      <c r="BB541" s="259">
        <f>$AE$8</f>
        <v>2045</v>
      </c>
      <c r="BC541" s="259" t="str">
        <f t="shared" ca="1" si="93"/>
        <v>8_AE516_Other_2045</v>
      </c>
      <c r="BD541" s="259" t="s">
        <v>540</v>
      </c>
      <c r="BE541" s="259"/>
      <c r="BF541" s="268" t="str">
        <f t="shared" si="96"/>
        <v>&gt;=0</v>
      </c>
      <c r="BG541" s="268" t="s">
        <v>85</v>
      </c>
      <c r="BH541" s="268" t="s">
        <v>85</v>
      </c>
      <c r="BI541" s="268"/>
      <c r="BJ541" s="268"/>
      <c r="BK541" s="268"/>
      <c r="BL541" s="268"/>
    </row>
    <row r="542" spans="1:64" ht="13.5" hidden="1" thickBot="1">
      <c r="A542" s="124"/>
      <c r="B542" s="177"/>
      <c r="C542" s="235"/>
      <c r="D542" s="588"/>
      <c r="E542" s="588"/>
      <c r="F542" s="471"/>
      <c r="G542" s="471"/>
      <c r="H542" s="471"/>
      <c r="I542" s="471"/>
      <c r="J542" s="471"/>
      <c r="K542" s="471"/>
      <c r="L542" s="471"/>
      <c r="M542" s="471"/>
      <c r="N542" s="471"/>
      <c r="O542" s="471"/>
      <c r="P542" s="471"/>
      <c r="Q542" s="471"/>
      <c r="R542" s="471"/>
      <c r="S542" s="471"/>
      <c r="T542" s="471"/>
      <c r="U542" s="471"/>
      <c r="V542" s="471"/>
      <c r="W542" s="471"/>
      <c r="X542" s="471"/>
      <c r="Y542" s="471"/>
      <c r="Z542" s="471"/>
      <c r="AA542" s="471"/>
      <c r="AB542" s="471"/>
      <c r="AC542" s="471"/>
      <c r="AD542" s="471"/>
      <c r="AE542" s="472"/>
      <c r="AF542" s="472"/>
      <c r="AG542" s="472"/>
      <c r="AH542" s="472"/>
      <c r="AI542" s="472"/>
      <c r="AJ542" s="472"/>
      <c r="AK542" s="472"/>
      <c r="AL542" s="472"/>
      <c r="AM542" s="472"/>
      <c r="AN542" s="472"/>
      <c r="AO542" s="481"/>
      <c r="AP542" s="169"/>
      <c r="AQ542" s="84" t="s">
        <v>395</v>
      </c>
      <c r="AU542" s="459" t="str">
        <f t="shared" ca="1" si="94"/>
        <v>AF</v>
      </c>
      <c r="AV542" s="459">
        <f t="shared" si="95"/>
        <v>516</v>
      </c>
      <c r="AW542" s="259" t="str">
        <f t="shared" ca="1" si="92"/>
        <v>AF516</v>
      </c>
      <c r="AX542" s="259">
        <f t="shared" si="90"/>
        <v>8</v>
      </c>
      <c r="AY542" s="259" t="str">
        <f t="shared" ca="1" si="91"/>
        <v>9. Ownership - Operating Costs</v>
      </c>
      <c r="AZ542" s="268" t="s">
        <v>1270</v>
      </c>
      <c r="BA542" s="259" t="s">
        <v>236</v>
      </c>
      <c r="BB542" s="259">
        <f>$AF$8</f>
        <v>2046</v>
      </c>
      <c r="BC542" s="259" t="str">
        <f t="shared" ca="1" si="93"/>
        <v>8_AF516_Other_2046</v>
      </c>
      <c r="BD542" s="259" t="s">
        <v>540</v>
      </c>
      <c r="BE542" s="259"/>
      <c r="BF542" s="268" t="str">
        <f t="shared" si="96"/>
        <v>&gt;=0</v>
      </c>
      <c r="BG542" s="268" t="s">
        <v>85</v>
      </c>
      <c r="BH542" s="268" t="s">
        <v>85</v>
      </c>
      <c r="BI542" s="268"/>
      <c r="BJ542" s="268"/>
      <c r="BK542" s="268"/>
      <c r="BL542" s="268"/>
    </row>
    <row r="543" spans="1:64" ht="13.5" hidden="1" thickBot="1">
      <c r="A543" s="124"/>
      <c r="B543" s="177"/>
      <c r="C543" s="235"/>
      <c r="D543" s="588"/>
      <c r="E543" s="588"/>
      <c r="F543" s="471"/>
      <c r="G543" s="471"/>
      <c r="H543" s="471"/>
      <c r="I543" s="471"/>
      <c r="J543" s="471"/>
      <c r="K543" s="471"/>
      <c r="L543" s="471"/>
      <c r="M543" s="471"/>
      <c r="N543" s="471"/>
      <c r="O543" s="471"/>
      <c r="P543" s="471"/>
      <c r="Q543" s="471"/>
      <c r="R543" s="471"/>
      <c r="S543" s="471"/>
      <c r="T543" s="471"/>
      <c r="U543" s="471"/>
      <c r="V543" s="471"/>
      <c r="W543" s="471"/>
      <c r="X543" s="471"/>
      <c r="Y543" s="471"/>
      <c r="Z543" s="471"/>
      <c r="AA543" s="471"/>
      <c r="AB543" s="471"/>
      <c r="AC543" s="471"/>
      <c r="AD543" s="471"/>
      <c r="AE543" s="472"/>
      <c r="AF543" s="472"/>
      <c r="AG543" s="472"/>
      <c r="AH543" s="472"/>
      <c r="AI543" s="472"/>
      <c r="AJ543" s="472"/>
      <c r="AK543" s="472"/>
      <c r="AL543" s="472"/>
      <c r="AM543" s="472"/>
      <c r="AN543" s="472"/>
      <c r="AO543" s="481"/>
      <c r="AP543" s="169"/>
      <c r="AQ543" s="84" t="s">
        <v>395</v>
      </c>
      <c r="AU543" s="459" t="str">
        <f t="shared" ca="1" si="94"/>
        <v>AG</v>
      </c>
      <c r="AV543" s="459">
        <f t="shared" si="95"/>
        <v>516</v>
      </c>
      <c r="AW543" s="259" t="str">
        <f t="shared" ca="1" si="92"/>
        <v>AG516</v>
      </c>
      <c r="AX543" s="259">
        <f t="shared" si="90"/>
        <v>8</v>
      </c>
      <c r="AY543" s="259" t="str">
        <f t="shared" ca="1" si="91"/>
        <v>9. Ownership - Operating Costs</v>
      </c>
      <c r="AZ543" s="268" t="s">
        <v>1270</v>
      </c>
      <c r="BA543" s="259" t="s">
        <v>236</v>
      </c>
      <c r="BB543" s="259">
        <f>$AG$8</f>
        <v>2047</v>
      </c>
      <c r="BC543" s="259" t="str">
        <f t="shared" ca="1" si="93"/>
        <v>8_AG516_Other_2047</v>
      </c>
      <c r="BD543" s="259" t="s">
        <v>540</v>
      </c>
      <c r="BE543" s="259"/>
      <c r="BF543" s="268" t="str">
        <f t="shared" si="96"/>
        <v>&gt;=0</v>
      </c>
      <c r="BG543" s="268" t="s">
        <v>85</v>
      </c>
      <c r="BH543" s="268" t="s">
        <v>85</v>
      </c>
      <c r="BI543" s="268"/>
      <c r="BJ543" s="268"/>
      <c r="BK543" s="268"/>
      <c r="BL543" s="268"/>
    </row>
    <row r="544" spans="1:64" ht="13.5" hidden="1" thickBot="1">
      <c r="A544" s="124"/>
      <c r="B544" s="177"/>
      <c r="C544" s="235"/>
      <c r="D544" s="588"/>
      <c r="E544" s="588"/>
      <c r="F544" s="471"/>
      <c r="G544" s="471"/>
      <c r="H544" s="471"/>
      <c r="I544" s="471"/>
      <c r="J544" s="471"/>
      <c r="K544" s="471"/>
      <c r="L544" s="471"/>
      <c r="M544" s="471"/>
      <c r="N544" s="471"/>
      <c r="O544" s="471"/>
      <c r="P544" s="471"/>
      <c r="Q544" s="471"/>
      <c r="R544" s="471"/>
      <c r="S544" s="471"/>
      <c r="T544" s="471"/>
      <c r="U544" s="471"/>
      <c r="V544" s="471"/>
      <c r="W544" s="471"/>
      <c r="X544" s="471"/>
      <c r="Y544" s="471"/>
      <c r="Z544" s="471"/>
      <c r="AA544" s="471"/>
      <c r="AB544" s="471"/>
      <c r="AC544" s="471"/>
      <c r="AD544" s="471"/>
      <c r="AE544" s="472"/>
      <c r="AF544" s="472"/>
      <c r="AG544" s="472"/>
      <c r="AH544" s="472"/>
      <c r="AI544" s="472"/>
      <c r="AJ544" s="472"/>
      <c r="AK544" s="472"/>
      <c r="AL544" s="472"/>
      <c r="AM544" s="472"/>
      <c r="AN544" s="472"/>
      <c r="AO544" s="481"/>
      <c r="AP544" s="169"/>
      <c r="AQ544" s="84" t="s">
        <v>395</v>
      </c>
      <c r="AU544" s="459" t="str">
        <f t="shared" ca="1" si="94"/>
        <v>AH</v>
      </c>
      <c r="AV544" s="459">
        <f t="shared" si="95"/>
        <v>516</v>
      </c>
      <c r="AW544" s="259" t="str">
        <f t="shared" ca="1" si="92"/>
        <v>AH516</v>
      </c>
      <c r="AX544" s="259">
        <f t="shared" si="90"/>
        <v>8</v>
      </c>
      <c r="AY544" s="259" t="str">
        <f t="shared" ca="1" si="91"/>
        <v>9. Ownership - Operating Costs</v>
      </c>
      <c r="AZ544" s="268" t="s">
        <v>1270</v>
      </c>
      <c r="BA544" s="259" t="s">
        <v>236</v>
      </c>
      <c r="BB544" s="259">
        <f>$AH$8</f>
        <v>2048</v>
      </c>
      <c r="BC544" s="259" t="str">
        <f t="shared" ca="1" si="93"/>
        <v>8_AH516_Other_2048</v>
      </c>
      <c r="BD544" s="259" t="s">
        <v>540</v>
      </c>
      <c r="BE544" s="259"/>
      <c r="BF544" s="268" t="str">
        <f t="shared" si="96"/>
        <v>&gt;=0</v>
      </c>
      <c r="BG544" s="268" t="s">
        <v>85</v>
      </c>
      <c r="BH544" s="268" t="s">
        <v>85</v>
      </c>
      <c r="BI544" s="268"/>
      <c r="BJ544" s="268"/>
      <c r="BK544" s="268"/>
      <c r="BL544" s="268"/>
    </row>
    <row r="545" spans="1:64" ht="13.5" hidden="1" thickBot="1">
      <c r="A545" s="124"/>
      <c r="B545" s="177"/>
      <c r="C545" s="235"/>
      <c r="D545" s="588"/>
      <c r="E545" s="588"/>
      <c r="F545" s="471"/>
      <c r="G545" s="471"/>
      <c r="H545" s="471"/>
      <c r="I545" s="471"/>
      <c r="J545" s="471"/>
      <c r="K545" s="471"/>
      <c r="L545" s="471"/>
      <c r="M545" s="471"/>
      <c r="N545" s="471"/>
      <c r="O545" s="471"/>
      <c r="P545" s="471"/>
      <c r="Q545" s="471"/>
      <c r="R545" s="471"/>
      <c r="S545" s="471"/>
      <c r="T545" s="471"/>
      <c r="U545" s="471"/>
      <c r="V545" s="471"/>
      <c r="W545" s="471"/>
      <c r="X545" s="471"/>
      <c r="Y545" s="471"/>
      <c r="Z545" s="471"/>
      <c r="AA545" s="471"/>
      <c r="AB545" s="471"/>
      <c r="AC545" s="471"/>
      <c r="AD545" s="471"/>
      <c r="AE545" s="472"/>
      <c r="AF545" s="472"/>
      <c r="AG545" s="472"/>
      <c r="AH545" s="472"/>
      <c r="AI545" s="472"/>
      <c r="AJ545" s="472"/>
      <c r="AK545" s="472"/>
      <c r="AL545" s="472"/>
      <c r="AM545" s="472"/>
      <c r="AN545" s="472"/>
      <c r="AO545" s="481"/>
      <c r="AP545" s="169"/>
      <c r="AQ545" s="84" t="s">
        <v>395</v>
      </c>
      <c r="AU545" s="459" t="str">
        <f t="shared" ca="1" si="94"/>
        <v>AI</v>
      </c>
      <c r="AV545" s="459">
        <f t="shared" si="95"/>
        <v>516</v>
      </c>
      <c r="AW545" s="259" t="str">
        <f t="shared" ca="1" si="92"/>
        <v>AI516</v>
      </c>
      <c r="AX545" s="259">
        <f t="shared" si="90"/>
        <v>8</v>
      </c>
      <c r="AY545" s="259" t="str">
        <f t="shared" ca="1" si="91"/>
        <v>9. Ownership - Operating Costs</v>
      </c>
      <c r="AZ545" s="268" t="s">
        <v>1270</v>
      </c>
      <c r="BA545" s="259" t="s">
        <v>236</v>
      </c>
      <c r="BB545" s="259">
        <f>$AI$8</f>
        <v>2049</v>
      </c>
      <c r="BC545" s="259" t="str">
        <f t="shared" ca="1" si="93"/>
        <v>8_AI516_Other_2049</v>
      </c>
      <c r="BD545" s="259" t="s">
        <v>540</v>
      </c>
      <c r="BE545" s="259"/>
      <c r="BF545" s="268" t="str">
        <f t="shared" si="96"/>
        <v>&gt;=0</v>
      </c>
      <c r="BG545" s="268" t="s">
        <v>85</v>
      </c>
      <c r="BH545" s="268" t="s">
        <v>85</v>
      </c>
      <c r="BI545" s="268"/>
      <c r="BJ545" s="268"/>
      <c r="BK545" s="268"/>
      <c r="BL545" s="268"/>
    </row>
    <row r="546" spans="1:64" ht="13.5" hidden="1" thickBot="1">
      <c r="A546" s="124"/>
      <c r="B546" s="177"/>
      <c r="C546" s="235"/>
      <c r="D546" s="588"/>
      <c r="E546" s="588"/>
      <c r="F546" s="471"/>
      <c r="G546" s="471"/>
      <c r="H546" s="471"/>
      <c r="I546" s="471"/>
      <c r="J546" s="471"/>
      <c r="K546" s="471"/>
      <c r="L546" s="471"/>
      <c r="M546" s="471"/>
      <c r="N546" s="471"/>
      <c r="O546" s="471"/>
      <c r="P546" s="471"/>
      <c r="Q546" s="471"/>
      <c r="R546" s="471"/>
      <c r="S546" s="471"/>
      <c r="T546" s="471"/>
      <c r="U546" s="471"/>
      <c r="V546" s="471"/>
      <c r="W546" s="471"/>
      <c r="X546" s="471"/>
      <c r="Y546" s="471"/>
      <c r="Z546" s="471"/>
      <c r="AA546" s="471"/>
      <c r="AB546" s="471"/>
      <c r="AC546" s="471"/>
      <c r="AD546" s="471"/>
      <c r="AE546" s="472"/>
      <c r="AF546" s="472"/>
      <c r="AG546" s="472"/>
      <c r="AH546" s="472"/>
      <c r="AI546" s="472"/>
      <c r="AJ546" s="472"/>
      <c r="AK546" s="472"/>
      <c r="AL546" s="472"/>
      <c r="AM546" s="472"/>
      <c r="AN546" s="472"/>
      <c r="AO546" s="481"/>
      <c r="AP546" s="169"/>
      <c r="AQ546" s="84" t="s">
        <v>395</v>
      </c>
      <c r="AU546" s="459" t="str">
        <f t="shared" ca="1" si="94"/>
        <v>AJ</v>
      </c>
      <c r="AV546" s="459">
        <f t="shared" si="95"/>
        <v>516</v>
      </c>
      <c r="AW546" s="259" t="str">
        <f t="shared" ca="1" si="92"/>
        <v>AJ516</v>
      </c>
      <c r="AX546" s="259">
        <f t="shared" si="90"/>
        <v>8</v>
      </c>
      <c r="AY546" s="259" t="str">
        <f t="shared" ca="1" si="91"/>
        <v>9. Ownership - Operating Costs</v>
      </c>
      <c r="AZ546" s="268" t="s">
        <v>1270</v>
      </c>
      <c r="BA546" s="259" t="s">
        <v>236</v>
      </c>
      <c r="BB546" s="259">
        <f>$AJ$8</f>
        <v>2050</v>
      </c>
      <c r="BC546" s="259" t="str">
        <f t="shared" ca="1" si="93"/>
        <v>8_AJ516_Other_2050</v>
      </c>
      <c r="BD546" s="259" t="s">
        <v>540</v>
      </c>
      <c r="BE546" s="259"/>
      <c r="BF546" s="268" t="str">
        <f t="shared" si="96"/>
        <v>&gt;=0</v>
      </c>
      <c r="BG546" s="268" t="s">
        <v>85</v>
      </c>
      <c r="BH546" s="268" t="s">
        <v>85</v>
      </c>
      <c r="BI546" s="268"/>
      <c r="BJ546" s="268"/>
      <c r="BK546" s="268"/>
      <c r="BL546" s="268"/>
    </row>
    <row r="547" spans="1:64" ht="13.5" hidden="1" thickBot="1">
      <c r="A547" s="124"/>
      <c r="B547" s="177"/>
      <c r="C547" s="235"/>
      <c r="D547" s="588"/>
      <c r="E547" s="588"/>
      <c r="F547" s="471"/>
      <c r="G547" s="471"/>
      <c r="H547" s="471"/>
      <c r="I547" s="471"/>
      <c r="J547" s="471"/>
      <c r="K547" s="471"/>
      <c r="L547" s="471"/>
      <c r="M547" s="471"/>
      <c r="N547" s="471"/>
      <c r="O547" s="471"/>
      <c r="P547" s="471"/>
      <c r="Q547" s="471"/>
      <c r="R547" s="471"/>
      <c r="S547" s="471"/>
      <c r="T547" s="471"/>
      <c r="U547" s="471"/>
      <c r="V547" s="471"/>
      <c r="W547" s="471"/>
      <c r="X547" s="471"/>
      <c r="Y547" s="471"/>
      <c r="Z547" s="471"/>
      <c r="AA547" s="471"/>
      <c r="AB547" s="471"/>
      <c r="AC547" s="471"/>
      <c r="AD547" s="471"/>
      <c r="AE547" s="472"/>
      <c r="AF547" s="472"/>
      <c r="AG547" s="472"/>
      <c r="AH547" s="472"/>
      <c r="AI547" s="472"/>
      <c r="AJ547" s="472"/>
      <c r="AK547" s="472"/>
      <c r="AL547" s="472"/>
      <c r="AM547" s="472"/>
      <c r="AN547" s="472"/>
      <c r="AO547" s="481"/>
      <c r="AP547" s="169"/>
      <c r="AQ547" s="84" t="s">
        <v>395</v>
      </c>
      <c r="AU547" s="459" t="str">
        <f t="shared" ca="1" si="94"/>
        <v>AK</v>
      </c>
      <c r="AV547" s="459">
        <f t="shared" si="95"/>
        <v>516</v>
      </c>
      <c r="AW547" s="259" t="str">
        <f t="shared" ca="1" si="92"/>
        <v>AK516</v>
      </c>
      <c r="AX547" s="259">
        <f t="shared" si="90"/>
        <v>8</v>
      </c>
      <c r="AY547" s="259" t="str">
        <f t="shared" ca="1" si="91"/>
        <v>9. Ownership - Operating Costs</v>
      </c>
      <c r="AZ547" s="268" t="s">
        <v>1270</v>
      </c>
      <c r="BA547" s="259" t="s">
        <v>236</v>
      </c>
      <c r="BB547" s="259">
        <f>$AK$8</f>
        <v>2051</v>
      </c>
      <c r="BC547" s="259" t="str">
        <f t="shared" ca="1" si="93"/>
        <v>8_AK516_Other_2051</v>
      </c>
      <c r="BD547" s="259" t="s">
        <v>540</v>
      </c>
      <c r="BE547" s="259"/>
      <c r="BF547" s="268" t="str">
        <f t="shared" si="96"/>
        <v>&gt;=0</v>
      </c>
      <c r="BG547" s="268" t="s">
        <v>85</v>
      </c>
      <c r="BH547" s="268" t="s">
        <v>85</v>
      </c>
      <c r="BI547" s="268"/>
      <c r="BJ547" s="268"/>
      <c r="BK547" s="268"/>
      <c r="BL547" s="268"/>
    </row>
    <row r="548" spans="1:64" ht="13.5" hidden="1" thickBot="1">
      <c r="A548" s="124"/>
      <c r="B548" s="177"/>
      <c r="C548" s="235"/>
      <c r="D548" s="588"/>
      <c r="E548" s="588"/>
      <c r="F548" s="471"/>
      <c r="G548" s="471"/>
      <c r="H548" s="471"/>
      <c r="I548" s="471"/>
      <c r="J548" s="471"/>
      <c r="K548" s="471"/>
      <c r="L548" s="471"/>
      <c r="M548" s="471"/>
      <c r="N548" s="471"/>
      <c r="O548" s="471"/>
      <c r="P548" s="471"/>
      <c r="Q548" s="471"/>
      <c r="R548" s="471"/>
      <c r="S548" s="471"/>
      <c r="T548" s="471"/>
      <c r="U548" s="471"/>
      <c r="V548" s="471"/>
      <c r="W548" s="471"/>
      <c r="X548" s="471"/>
      <c r="Y548" s="471"/>
      <c r="Z548" s="471"/>
      <c r="AA548" s="471"/>
      <c r="AB548" s="471"/>
      <c r="AC548" s="471"/>
      <c r="AD548" s="471"/>
      <c r="AE548" s="472"/>
      <c r="AF548" s="472"/>
      <c r="AG548" s="472"/>
      <c r="AH548" s="472"/>
      <c r="AI548" s="472"/>
      <c r="AJ548" s="472"/>
      <c r="AK548" s="472"/>
      <c r="AL548" s="472"/>
      <c r="AM548" s="472"/>
      <c r="AN548" s="472"/>
      <c r="AO548" s="481"/>
      <c r="AP548" s="169"/>
      <c r="AQ548" s="84" t="s">
        <v>395</v>
      </c>
      <c r="AU548" s="459" t="str">
        <f t="shared" ca="1" si="94"/>
        <v>AL</v>
      </c>
      <c r="AV548" s="459">
        <f t="shared" si="95"/>
        <v>516</v>
      </c>
      <c r="AW548" s="259" t="str">
        <f t="shared" ca="1" si="92"/>
        <v>AL516</v>
      </c>
      <c r="AX548" s="259">
        <f t="shared" si="90"/>
        <v>8</v>
      </c>
      <c r="AY548" s="259" t="str">
        <f t="shared" ca="1" si="91"/>
        <v>9. Ownership - Operating Costs</v>
      </c>
      <c r="AZ548" s="268" t="s">
        <v>1270</v>
      </c>
      <c r="BA548" s="259" t="s">
        <v>236</v>
      </c>
      <c r="BB548" s="259">
        <f>$AL$8</f>
        <v>2052</v>
      </c>
      <c r="BC548" s="259" t="str">
        <f t="shared" ca="1" si="93"/>
        <v>8_AL516_Other_2052</v>
      </c>
      <c r="BD548" s="259" t="s">
        <v>540</v>
      </c>
      <c r="BE548" s="259"/>
      <c r="BF548" s="268" t="str">
        <f t="shared" si="96"/>
        <v>&gt;=0</v>
      </c>
      <c r="BG548" s="268" t="s">
        <v>85</v>
      </c>
      <c r="BH548" s="268" t="s">
        <v>85</v>
      </c>
      <c r="BI548" s="268"/>
      <c r="BJ548" s="268"/>
      <c r="BK548" s="268"/>
      <c r="BL548" s="268"/>
    </row>
    <row r="549" spans="1:64" ht="13.5" hidden="1" thickBot="1">
      <c r="A549" s="124"/>
      <c r="B549" s="177"/>
      <c r="C549" s="235"/>
      <c r="D549" s="588"/>
      <c r="E549" s="588"/>
      <c r="F549" s="471"/>
      <c r="G549" s="471"/>
      <c r="H549" s="471"/>
      <c r="I549" s="471"/>
      <c r="J549" s="471"/>
      <c r="K549" s="471"/>
      <c r="L549" s="471"/>
      <c r="M549" s="471"/>
      <c r="N549" s="471"/>
      <c r="O549" s="471"/>
      <c r="P549" s="471"/>
      <c r="Q549" s="471"/>
      <c r="R549" s="471"/>
      <c r="S549" s="471"/>
      <c r="T549" s="471"/>
      <c r="U549" s="471"/>
      <c r="V549" s="471"/>
      <c r="W549" s="471"/>
      <c r="X549" s="471"/>
      <c r="Y549" s="471"/>
      <c r="Z549" s="471"/>
      <c r="AA549" s="471"/>
      <c r="AB549" s="471"/>
      <c r="AC549" s="471"/>
      <c r="AD549" s="471"/>
      <c r="AE549" s="472"/>
      <c r="AF549" s="472"/>
      <c r="AG549" s="472"/>
      <c r="AH549" s="472"/>
      <c r="AI549" s="472"/>
      <c r="AJ549" s="472"/>
      <c r="AK549" s="472"/>
      <c r="AL549" s="472"/>
      <c r="AM549" s="472"/>
      <c r="AN549" s="472"/>
      <c r="AO549" s="481"/>
      <c r="AP549" s="169"/>
      <c r="AQ549" s="84" t="s">
        <v>395</v>
      </c>
      <c r="AU549" s="459" t="str">
        <f t="shared" ca="1" si="94"/>
        <v>AM</v>
      </c>
      <c r="AV549" s="459">
        <f t="shared" si="95"/>
        <v>516</v>
      </c>
      <c r="AW549" s="259" t="str">
        <f t="shared" ca="1" si="92"/>
        <v>AM516</v>
      </c>
      <c r="AX549" s="259">
        <f t="shared" si="90"/>
        <v>8</v>
      </c>
      <c r="AY549" s="259" t="str">
        <f t="shared" ca="1" si="91"/>
        <v>9. Ownership - Operating Costs</v>
      </c>
      <c r="AZ549" s="268" t="s">
        <v>1270</v>
      </c>
      <c r="BA549" s="259" t="s">
        <v>236</v>
      </c>
      <c r="BB549" s="259">
        <f>$AM$8</f>
        <v>2053</v>
      </c>
      <c r="BC549" s="259" t="str">
        <f t="shared" ca="1" si="93"/>
        <v>8_AM516_Other_2053</v>
      </c>
      <c r="BD549" s="259" t="s">
        <v>540</v>
      </c>
      <c r="BE549" s="259"/>
      <c r="BF549" s="268" t="str">
        <f t="shared" si="96"/>
        <v>&gt;=0</v>
      </c>
      <c r="BG549" s="268" t="s">
        <v>85</v>
      </c>
      <c r="BH549" s="268" t="s">
        <v>85</v>
      </c>
      <c r="BI549" s="268"/>
      <c r="BJ549" s="268"/>
      <c r="BK549" s="268"/>
      <c r="BL549" s="268"/>
    </row>
    <row r="550" spans="1:64" ht="13.5" hidden="1" thickBot="1">
      <c r="A550" s="124"/>
      <c r="B550" s="177"/>
      <c r="C550" s="235"/>
      <c r="D550" s="588"/>
      <c r="E550" s="588"/>
      <c r="F550" s="471"/>
      <c r="G550" s="471"/>
      <c r="H550" s="471"/>
      <c r="I550" s="471"/>
      <c r="J550" s="471"/>
      <c r="K550" s="471"/>
      <c r="L550" s="471"/>
      <c r="M550" s="471"/>
      <c r="N550" s="471"/>
      <c r="O550" s="471"/>
      <c r="P550" s="471"/>
      <c r="Q550" s="471"/>
      <c r="R550" s="471"/>
      <c r="S550" s="471"/>
      <c r="T550" s="471"/>
      <c r="U550" s="471"/>
      <c r="V550" s="471"/>
      <c r="W550" s="471"/>
      <c r="X550" s="471"/>
      <c r="Y550" s="471"/>
      <c r="Z550" s="471"/>
      <c r="AA550" s="471"/>
      <c r="AB550" s="471"/>
      <c r="AC550" s="471"/>
      <c r="AD550" s="471"/>
      <c r="AE550" s="472"/>
      <c r="AF550" s="472"/>
      <c r="AG550" s="472"/>
      <c r="AH550" s="472"/>
      <c r="AI550" s="472"/>
      <c r="AJ550" s="472"/>
      <c r="AK550" s="472"/>
      <c r="AL550" s="472"/>
      <c r="AM550" s="472"/>
      <c r="AN550" s="472"/>
      <c r="AO550" s="481"/>
      <c r="AP550" s="169"/>
      <c r="AQ550" s="84" t="s">
        <v>395</v>
      </c>
      <c r="AU550" s="459" t="str">
        <f t="shared" ca="1" si="94"/>
        <v>AN</v>
      </c>
      <c r="AV550" s="459">
        <f t="shared" si="95"/>
        <v>516</v>
      </c>
      <c r="AW550" s="259" t="str">
        <f t="shared" ca="1" si="92"/>
        <v>AN516</v>
      </c>
      <c r="AX550" s="259">
        <f t="shared" si="90"/>
        <v>8</v>
      </c>
      <c r="AY550" s="259" t="str">
        <f t="shared" ca="1" si="91"/>
        <v>9. Ownership - Operating Costs</v>
      </c>
      <c r="AZ550" s="268" t="s">
        <v>1270</v>
      </c>
      <c r="BA550" s="259" t="s">
        <v>236</v>
      </c>
      <c r="BB550" s="259">
        <f>$AN$8</f>
        <v>2054</v>
      </c>
      <c r="BC550" s="259" t="str">
        <f t="shared" ca="1" si="93"/>
        <v>8_AN516_Other_2054</v>
      </c>
      <c r="BD550" s="259" t="s">
        <v>540</v>
      </c>
      <c r="BE550" s="259"/>
      <c r="BF550" s="268" t="str">
        <f t="shared" si="96"/>
        <v>&gt;=0</v>
      </c>
      <c r="BG550" s="268" t="s">
        <v>85</v>
      </c>
      <c r="BH550" s="268" t="s">
        <v>85</v>
      </c>
      <c r="BI550" s="268"/>
      <c r="BJ550" s="268"/>
      <c r="BK550" s="268"/>
      <c r="BL550" s="268"/>
    </row>
    <row r="551" spans="1:64" ht="13.5" hidden="1" thickBot="1">
      <c r="A551" s="124"/>
      <c r="B551" s="177"/>
      <c r="C551" s="235"/>
      <c r="D551" s="588"/>
      <c r="E551" s="588"/>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472"/>
      <c r="AF551" s="472"/>
      <c r="AG551" s="472"/>
      <c r="AH551" s="472"/>
      <c r="AI551" s="472"/>
      <c r="AJ551" s="472"/>
      <c r="AK551" s="472"/>
      <c r="AL551" s="472"/>
      <c r="AM551" s="472"/>
      <c r="AN551" s="472"/>
      <c r="AO551" s="481"/>
      <c r="AP551" s="169"/>
      <c r="AQ551" s="474" t="s">
        <v>395</v>
      </c>
      <c r="AR551" s="474"/>
      <c r="AS551" s="474"/>
      <c r="AT551" s="474"/>
      <c r="AU551" s="475" t="str">
        <f t="shared" ca="1" si="94"/>
        <v>AO</v>
      </c>
      <c r="AV551" s="475">
        <f t="shared" si="95"/>
        <v>516</v>
      </c>
      <c r="AW551" s="389" t="str">
        <f t="shared" ca="1" si="92"/>
        <v>AO516</v>
      </c>
      <c r="AX551" s="389">
        <f t="shared" si="90"/>
        <v>8</v>
      </c>
      <c r="AY551" s="389" t="str">
        <f t="shared" ca="1" si="91"/>
        <v>9. Ownership - Operating Costs</v>
      </c>
      <c r="AZ551" s="397" t="s">
        <v>1270</v>
      </c>
      <c r="BA551" s="389" t="s">
        <v>236</v>
      </c>
      <c r="BB551" s="389" t="s">
        <v>1216</v>
      </c>
      <c r="BC551" s="389" t="str">
        <f t="shared" ca="1" si="93"/>
        <v>8_AO516_Other_Additional_Info</v>
      </c>
      <c r="BD551" s="397" t="s">
        <v>223</v>
      </c>
      <c r="BE551" s="397">
        <v>100</v>
      </c>
      <c r="BF551" s="397"/>
      <c r="BG551" s="397" t="s">
        <v>85</v>
      </c>
      <c r="BH551" s="397" t="s">
        <v>85</v>
      </c>
      <c r="BI551" s="268"/>
      <c r="BJ551" s="268"/>
      <c r="BK551" s="268"/>
      <c r="BL551" s="268"/>
    </row>
    <row r="552" spans="1:64" ht="13.5" hidden="1" thickBot="1">
      <c r="A552" s="124"/>
      <c r="B552" s="177"/>
      <c r="C552" s="235"/>
      <c r="D552" s="588"/>
      <c r="E552" s="588"/>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2"/>
      <c r="AF552" s="472"/>
      <c r="AG552" s="472"/>
      <c r="AH552" s="472"/>
      <c r="AI552" s="472"/>
      <c r="AJ552" s="472"/>
      <c r="AK552" s="472"/>
      <c r="AL552" s="472"/>
      <c r="AM552" s="472"/>
      <c r="AN552" s="472"/>
      <c r="AO552" s="481"/>
      <c r="AP552" s="169"/>
      <c r="AQ552" s="169"/>
      <c r="AR552" s="169"/>
      <c r="AS552" s="169"/>
      <c r="AT552" s="169"/>
      <c r="AU552" s="169"/>
      <c r="AV552" s="169"/>
      <c r="AW552" s="259"/>
      <c r="AX552" s="259"/>
      <c r="AY552" s="259"/>
      <c r="BA552" s="259"/>
      <c r="BB552" s="259"/>
      <c r="BC552" s="259"/>
      <c r="BD552" s="259"/>
      <c r="BE552" s="259"/>
      <c r="BH552" s="268"/>
      <c r="BI552" s="268"/>
      <c r="BJ552" s="268"/>
      <c r="BK552" s="268"/>
      <c r="BL552" s="268"/>
    </row>
    <row r="553" spans="1:64" ht="13.5" hidden="1" thickBot="1">
      <c r="A553" s="124">
        <f>+A516+1</f>
        <v>20</v>
      </c>
      <c r="B553" s="181"/>
      <c r="C553" s="235" t="s">
        <v>1301</v>
      </c>
      <c r="D553" s="235"/>
      <c r="E553" s="235"/>
      <c r="F553" s="447"/>
      <c r="G553" s="447"/>
      <c r="H553" s="447"/>
      <c r="I553" s="471"/>
      <c r="J553" s="471"/>
      <c r="K553" s="471"/>
      <c r="L553" s="471"/>
      <c r="M553" s="471"/>
      <c r="N553" s="471"/>
      <c r="O553" s="471"/>
      <c r="P553" s="471"/>
      <c r="Q553" s="471"/>
      <c r="R553" s="471"/>
      <c r="S553" s="471"/>
      <c r="T553" s="471"/>
      <c r="U553" s="471"/>
      <c r="V553" s="471"/>
      <c r="W553" s="471"/>
      <c r="X553" s="471"/>
      <c r="Y553" s="471"/>
      <c r="Z553" s="471"/>
      <c r="AA553" s="471"/>
      <c r="AB553" s="471"/>
      <c r="AC553" s="471"/>
      <c r="AD553" s="471"/>
      <c r="AE553" s="472"/>
      <c r="AF553" s="472"/>
      <c r="AG553" s="472"/>
      <c r="AH553" s="472"/>
      <c r="AI553" s="472"/>
      <c r="AJ553" s="472"/>
      <c r="AK553" s="472"/>
      <c r="AL553" s="472"/>
      <c r="AM553" s="472"/>
      <c r="AN553" s="472"/>
      <c r="AO553" s="481"/>
      <c r="AP553" s="169"/>
      <c r="AQ553" s="169"/>
      <c r="AR553" s="169"/>
      <c r="AS553" s="169"/>
      <c r="AT553" s="169"/>
      <c r="AU553" s="169"/>
      <c r="AV553" s="169"/>
      <c r="AW553" s="259"/>
      <c r="AX553" s="259"/>
      <c r="AY553" s="259"/>
      <c r="BA553" s="259"/>
      <c r="BB553" s="259"/>
      <c r="BC553" s="259"/>
      <c r="BD553" s="259"/>
      <c r="BE553" s="259"/>
      <c r="BH553" s="268"/>
      <c r="BI553" s="268"/>
      <c r="BJ553" s="268"/>
      <c r="BK553" s="268"/>
      <c r="BL553" s="268"/>
    </row>
    <row r="554" spans="1:64" ht="13.5" hidden="1" thickBot="1">
      <c r="A554" s="124">
        <f t="shared" si="41"/>
        <v>21</v>
      </c>
      <c r="B554" s="181"/>
      <c r="C554" s="236" t="s">
        <v>1302</v>
      </c>
      <c r="D554" s="588" t="s">
        <v>860</v>
      </c>
      <c r="E554" s="588"/>
      <c r="F554" s="445"/>
      <c r="G554" s="445"/>
      <c r="H554" s="445"/>
      <c r="I554" s="445"/>
      <c r="J554" s="445"/>
      <c r="K554" s="445"/>
      <c r="L554" s="445"/>
      <c r="M554" s="445"/>
      <c r="N554" s="445"/>
      <c r="O554" s="445"/>
      <c r="P554" s="445"/>
      <c r="Q554" s="445"/>
      <c r="R554" s="445"/>
      <c r="S554" s="445"/>
      <c r="T554" s="445"/>
      <c r="U554" s="445"/>
      <c r="V554" s="445"/>
      <c r="W554" s="445"/>
      <c r="X554" s="445"/>
      <c r="Y554" s="445"/>
      <c r="Z554" s="445"/>
      <c r="AA554" s="445"/>
      <c r="AB554" s="445"/>
      <c r="AC554" s="445"/>
      <c r="AD554" s="445"/>
      <c r="AE554" s="446"/>
      <c r="AF554" s="446"/>
      <c r="AG554" s="446"/>
      <c r="AH554" s="446"/>
      <c r="AI554" s="446"/>
      <c r="AJ554" s="446"/>
      <c r="AK554" s="446"/>
      <c r="AL554" s="446"/>
      <c r="AM554" s="446"/>
      <c r="AN554" s="446"/>
      <c r="AO554" s="337"/>
      <c r="AP554" s="169"/>
      <c r="AS554" s="84" t="s">
        <v>42</v>
      </c>
      <c r="AT554" s="84" t="str">
        <f ca="1">SUBSTITUTE(CELL("address",F554),"$","")</f>
        <v>F554</v>
      </c>
      <c r="AU554" s="350" t="str">
        <f ca="1">CHAR(CODE(AT554))</f>
        <v>F</v>
      </c>
      <c r="AV554" s="350">
        <f>ROW(AT554)</f>
        <v>554</v>
      </c>
      <c r="AW554" s="259" t="str">
        <f ca="1">CONCATENATE(AU554&amp;AV554)</f>
        <v>F554</v>
      </c>
      <c r="AX554" s="259">
        <f t="shared" ref="AX554:AX589" si="97">$AX$5</f>
        <v>8</v>
      </c>
      <c r="AY554" s="259" t="str">
        <f t="shared" ref="AY554:AY589" ca="1" si="98">MID(CELL("filename",AX554),FIND("]",CELL("filename",AX554))+1,256)</f>
        <v>9. Ownership - Operating Costs</v>
      </c>
      <c r="AZ554" s="268" t="s">
        <v>1270</v>
      </c>
      <c r="BA554" s="259" t="s">
        <v>1303</v>
      </c>
      <c r="BB554" s="259">
        <f>$F$8</f>
        <v>2020</v>
      </c>
      <c r="BC554" s="259" t="str">
        <f ca="1">AX554&amp;"_"&amp;AW554&amp;"_"&amp;BA554&amp;"_"&amp;BB554</f>
        <v>8_F554_Primary_fuel_source_2020</v>
      </c>
      <c r="BD554" s="259" t="s">
        <v>540</v>
      </c>
      <c r="BE554" s="259"/>
      <c r="BF554" s="268" t="str">
        <f t="shared" ref="BF554:BF585" si="99">"&gt;=0"</f>
        <v>&gt;=0</v>
      </c>
      <c r="BG554" s="268" t="s">
        <v>85</v>
      </c>
      <c r="BH554" s="268" t="s">
        <v>85</v>
      </c>
      <c r="BI554" s="268"/>
      <c r="BJ554" s="268"/>
      <c r="BK554" s="268"/>
      <c r="BL554" s="268"/>
    </row>
    <row r="555" spans="1:64" ht="13.5" hidden="1" thickBot="1">
      <c r="A555" s="124"/>
      <c r="B555" s="181"/>
      <c r="C555" s="236"/>
      <c r="D555" s="588"/>
      <c r="E555" s="588"/>
      <c r="F555" s="471"/>
      <c r="G555" s="471"/>
      <c r="H555" s="471"/>
      <c r="I555" s="471"/>
      <c r="J555" s="471"/>
      <c r="K555" s="471"/>
      <c r="L555" s="471"/>
      <c r="M555" s="471"/>
      <c r="N555" s="471"/>
      <c r="O555" s="471"/>
      <c r="P555" s="471"/>
      <c r="Q555" s="471"/>
      <c r="R555" s="471"/>
      <c r="S555" s="471"/>
      <c r="T555" s="471"/>
      <c r="U555" s="471"/>
      <c r="V555" s="471"/>
      <c r="W555" s="471"/>
      <c r="X555" s="471"/>
      <c r="Y555" s="471"/>
      <c r="Z555" s="471"/>
      <c r="AA555" s="471"/>
      <c r="AB555" s="471"/>
      <c r="AC555" s="471"/>
      <c r="AD555" s="471"/>
      <c r="AE555" s="472"/>
      <c r="AF555" s="472"/>
      <c r="AG555" s="472"/>
      <c r="AH555" s="472"/>
      <c r="AI555" s="472"/>
      <c r="AJ555" s="472"/>
      <c r="AK555" s="472"/>
      <c r="AL555" s="472"/>
      <c r="AM555" s="472"/>
      <c r="AN555" s="472"/>
      <c r="AO555" s="481"/>
      <c r="AP555" s="169"/>
      <c r="AQ555" s="84" t="s">
        <v>395</v>
      </c>
      <c r="AU555" s="459" t="str">
        <f ca="1">IF(AU554="Z","AA",IF(LEN(AU554)=1,CHAR(CODE(AU554)+1),IF(RIGHT(AU554,1)="Z",CHAR(CODE(LEFT(AU554,1))+1),LEFT(AU554,1))&amp;CHAR(65+MOD(CODE(RIGHT(AU554,1))+1-65,26))))</f>
        <v>G</v>
      </c>
      <c r="AV555" s="459">
        <f>AV554</f>
        <v>554</v>
      </c>
      <c r="AW555" s="259" t="str">
        <f t="shared" ref="AW555:AW589" ca="1" si="100">CONCATENATE(AU555&amp;AV555)</f>
        <v>G554</v>
      </c>
      <c r="AX555" s="259">
        <f t="shared" si="97"/>
        <v>8</v>
      </c>
      <c r="AY555" s="259" t="str">
        <f t="shared" ca="1" si="98"/>
        <v>9. Ownership - Operating Costs</v>
      </c>
      <c r="AZ555" s="268" t="s">
        <v>1270</v>
      </c>
      <c r="BA555" s="259" t="s">
        <v>1303</v>
      </c>
      <c r="BB555" s="259">
        <f>$G$8</f>
        <v>2021</v>
      </c>
      <c r="BC555" s="259" t="str">
        <f t="shared" ref="BC555:BC589" ca="1" si="101">AX555&amp;"_"&amp;AW555&amp;"_"&amp;BA555&amp;"_"&amp;BB555</f>
        <v>8_G554_Primary_fuel_source_2021</v>
      </c>
      <c r="BD555" s="259" t="s">
        <v>540</v>
      </c>
      <c r="BE555" s="259"/>
      <c r="BF555" s="268" t="str">
        <f t="shared" si="99"/>
        <v>&gt;=0</v>
      </c>
      <c r="BG555" s="268" t="s">
        <v>85</v>
      </c>
      <c r="BH555" s="268" t="s">
        <v>85</v>
      </c>
      <c r="BI555" s="268"/>
      <c r="BJ555" s="268"/>
      <c r="BK555" s="268"/>
      <c r="BL555" s="268"/>
    </row>
    <row r="556" spans="1:64" ht="13.5" hidden="1" thickBot="1">
      <c r="A556" s="124"/>
      <c r="B556" s="181"/>
      <c r="C556" s="236"/>
      <c r="D556" s="588"/>
      <c r="E556" s="588"/>
      <c r="F556" s="471"/>
      <c r="G556" s="471"/>
      <c r="H556" s="471"/>
      <c r="I556" s="471"/>
      <c r="J556" s="471"/>
      <c r="K556" s="471"/>
      <c r="L556" s="471"/>
      <c r="M556" s="471"/>
      <c r="N556" s="471"/>
      <c r="O556" s="471"/>
      <c r="P556" s="471"/>
      <c r="Q556" s="471"/>
      <c r="R556" s="471"/>
      <c r="S556" s="471"/>
      <c r="T556" s="471"/>
      <c r="U556" s="471"/>
      <c r="V556" s="471"/>
      <c r="W556" s="471"/>
      <c r="X556" s="471"/>
      <c r="Y556" s="471"/>
      <c r="Z556" s="471"/>
      <c r="AA556" s="471"/>
      <c r="AB556" s="471"/>
      <c r="AC556" s="471"/>
      <c r="AD556" s="471"/>
      <c r="AE556" s="472"/>
      <c r="AF556" s="472"/>
      <c r="AG556" s="472"/>
      <c r="AH556" s="472"/>
      <c r="AI556" s="472"/>
      <c r="AJ556" s="472"/>
      <c r="AK556" s="472"/>
      <c r="AL556" s="472"/>
      <c r="AM556" s="472"/>
      <c r="AN556" s="472"/>
      <c r="AO556" s="481"/>
      <c r="AP556" s="169"/>
      <c r="AQ556" s="84" t="s">
        <v>395</v>
      </c>
      <c r="AU556" s="459" t="str">
        <f t="shared" ref="AU556:AU589" ca="1" si="102">IF(AU555="Z","AA",IF(LEN(AU555)=1,CHAR(CODE(AU555)+1),IF(RIGHT(AU555,1)="Z",CHAR(CODE(LEFT(AU555,1))+1),LEFT(AU555,1))&amp;CHAR(65+MOD(CODE(RIGHT(AU555,1))+1-65,26))))</f>
        <v>H</v>
      </c>
      <c r="AV556" s="459">
        <f t="shared" ref="AV556:AV589" si="103">AV555</f>
        <v>554</v>
      </c>
      <c r="AW556" s="259" t="str">
        <f t="shared" ca="1" si="100"/>
        <v>H554</v>
      </c>
      <c r="AX556" s="259">
        <f t="shared" si="97"/>
        <v>8</v>
      </c>
      <c r="AY556" s="259" t="str">
        <f t="shared" ca="1" si="98"/>
        <v>9. Ownership - Operating Costs</v>
      </c>
      <c r="AZ556" s="268" t="s">
        <v>1270</v>
      </c>
      <c r="BA556" s="259" t="s">
        <v>1303</v>
      </c>
      <c r="BB556" s="259">
        <f>$H$8</f>
        <v>2022</v>
      </c>
      <c r="BC556" s="259" t="str">
        <f t="shared" ca="1" si="101"/>
        <v>8_H554_Primary_fuel_source_2022</v>
      </c>
      <c r="BD556" s="259" t="s">
        <v>540</v>
      </c>
      <c r="BE556" s="259"/>
      <c r="BF556" s="268" t="str">
        <f t="shared" si="99"/>
        <v>&gt;=0</v>
      </c>
      <c r="BG556" s="268" t="s">
        <v>85</v>
      </c>
      <c r="BH556" s="268" t="s">
        <v>85</v>
      </c>
      <c r="BI556" s="268"/>
      <c r="BJ556" s="268"/>
      <c r="BK556" s="268"/>
      <c r="BL556" s="268"/>
    </row>
    <row r="557" spans="1:64" ht="13.5" hidden="1" thickBot="1">
      <c r="A557" s="124"/>
      <c r="B557" s="181"/>
      <c r="C557" s="236"/>
      <c r="D557" s="588"/>
      <c r="E557" s="588"/>
      <c r="F557" s="471"/>
      <c r="G557" s="471"/>
      <c r="H557" s="471"/>
      <c r="I557" s="471"/>
      <c r="J557" s="471"/>
      <c r="K557" s="471"/>
      <c r="L557" s="471"/>
      <c r="M557" s="471"/>
      <c r="N557" s="471"/>
      <c r="O557" s="471"/>
      <c r="P557" s="471"/>
      <c r="Q557" s="471"/>
      <c r="R557" s="471"/>
      <c r="S557" s="471"/>
      <c r="T557" s="471"/>
      <c r="U557" s="471"/>
      <c r="V557" s="471"/>
      <c r="W557" s="471"/>
      <c r="X557" s="471"/>
      <c r="Y557" s="471"/>
      <c r="Z557" s="471"/>
      <c r="AA557" s="471"/>
      <c r="AB557" s="471"/>
      <c r="AC557" s="471"/>
      <c r="AD557" s="471"/>
      <c r="AE557" s="472"/>
      <c r="AF557" s="472"/>
      <c r="AG557" s="472"/>
      <c r="AH557" s="472"/>
      <c r="AI557" s="472"/>
      <c r="AJ557" s="472"/>
      <c r="AK557" s="472"/>
      <c r="AL557" s="472"/>
      <c r="AM557" s="472"/>
      <c r="AN557" s="472"/>
      <c r="AO557" s="481"/>
      <c r="AP557" s="169"/>
      <c r="AQ557" s="84" t="s">
        <v>395</v>
      </c>
      <c r="AU557" s="459" t="str">
        <f t="shared" ca="1" si="102"/>
        <v>I</v>
      </c>
      <c r="AV557" s="459">
        <f t="shared" si="103"/>
        <v>554</v>
      </c>
      <c r="AW557" s="259" t="str">
        <f t="shared" ca="1" si="100"/>
        <v>I554</v>
      </c>
      <c r="AX557" s="259">
        <f t="shared" si="97"/>
        <v>8</v>
      </c>
      <c r="AY557" s="259" t="str">
        <f t="shared" ca="1" si="98"/>
        <v>9. Ownership - Operating Costs</v>
      </c>
      <c r="AZ557" s="268" t="s">
        <v>1270</v>
      </c>
      <c r="BA557" s="259" t="s">
        <v>1303</v>
      </c>
      <c r="BB557" s="259">
        <f>$I$8</f>
        <v>2023</v>
      </c>
      <c r="BC557" s="259" t="str">
        <f t="shared" ca="1" si="101"/>
        <v>8_I554_Primary_fuel_source_2023</v>
      </c>
      <c r="BD557" s="259" t="s">
        <v>540</v>
      </c>
      <c r="BE557" s="259"/>
      <c r="BF557" s="268" t="str">
        <f t="shared" si="99"/>
        <v>&gt;=0</v>
      </c>
      <c r="BG557" s="268" t="s">
        <v>85</v>
      </c>
      <c r="BH557" s="268" t="s">
        <v>85</v>
      </c>
      <c r="BI557" s="268"/>
      <c r="BJ557" s="268"/>
      <c r="BK557" s="268"/>
      <c r="BL557" s="268"/>
    </row>
    <row r="558" spans="1:64" ht="13.5" hidden="1" thickBot="1">
      <c r="A558" s="124"/>
      <c r="B558" s="181"/>
      <c r="C558" s="236"/>
      <c r="D558" s="588"/>
      <c r="E558" s="588"/>
      <c r="F558" s="471"/>
      <c r="G558" s="471"/>
      <c r="H558" s="471"/>
      <c r="I558" s="471"/>
      <c r="J558" s="471"/>
      <c r="K558" s="471"/>
      <c r="L558" s="471"/>
      <c r="M558" s="471"/>
      <c r="N558" s="471"/>
      <c r="O558" s="471"/>
      <c r="P558" s="471"/>
      <c r="Q558" s="471"/>
      <c r="R558" s="471"/>
      <c r="S558" s="471"/>
      <c r="T558" s="471"/>
      <c r="U558" s="471"/>
      <c r="V558" s="471"/>
      <c r="W558" s="471"/>
      <c r="X558" s="471"/>
      <c r="Y558" s="471"/>
      <c r="Z558" s="471"/>
      <c r="AA558" s="471"/>
      <c r="AB558" s="471"/>
      <c r="AC558" s="471"/>
      <c r="AD558" s="471"/>
      <c r="AE558" s="472"/>
      <c r="AF558" s="472"/>
      <c r="AG558" s="472"/>
      <c r="AH558" s="472"/>
      <c r="AI558" s="472"/>
      <c r="AJ558" s="472"/>
      <c r="AK558" s="472"/>
      <c r="AL558" s="472"/>
      <c r="AM558" s="472"/>
      <c r="AN558" s="472"/>
      <c r="AO558" s="481"/>
      <c r="AP558" s="169"/>
      <c r="AQ558" s="84" t="s">
        <v>395</v>
      </c>
      <c r="AU558" s="459" t="str">
        <f t="shared" ca="1" si="102"/>
        <v>J</v>
      </c>
      <c r="AV558" s="459">
        <f t="shared" si="103"/>
        <v>554</v>
      </c>
      <c r="AW558" s="259" t="str">
        <f t="shared" ca="1" si="100"/>
        <v>J554</v>
      </c>
      <c r="AX558" s="259">
        <f t="shared" si="97"/>
        <v>8</v>
      </c>
      <c r="AY558" s="259" t="str">
        <f t="shared" ca="1" si="98"/>
        <v>9. Ownership - Operating Costs</v>
      </c>
      <c r="AZ558" s="268" t="s">
        <v>1270</v>
      </c>
      <c r="BA558" s="259" t="s">
        <v>1303</v>
      </c>
      <c r="BB558" s="259">
        <f>$J$8</f>
        <v>2024</v>
      </c>
      <c r="BC558" s="259" t="str">
        <f t="shared" ca="1" si="101"/>
        <v>8_J554_Primary_fuel_source_2024</v>
      </c>
      <c r="BD558" s="259" t="s">
        <v>540</v>
      </c>
      <c r="BE558" s="259"/>
      <c r="BF558" s="268" t="str">
        <f t="shared" si="99"/>
        <v>&gt;=0</v>
      </c>
      <c r="BG558" s="268" t="s">
        <v>85</v>
      </c>
      <c r="BH558" s="268" t="s">
        <v>85</v>
      </c>
      <c r="BI558" s="268"/>
      <c r="BJ558" s="268"/>
      <c r="BK558" s="268"/>
      <c r="BL558" s="268"/>
    </row>
    <row r="559" spans="1:64" ht="13.5" hidden="1" thickBot="1">
      <c r="A559" s="124"/>
      <c r="B559" s="181"/>
      <c r="C559" s="236"/>
      <c r="D559" s="588"/>
      <c r="E559" s="588"/>
      <c r="F559" s="471"/>
      <c r="G559" s="471"/>
      <c r="H559" s="471"/>
      <c r="I559" s="471"/>
      <c r="J559" s="471"/>
      <c r="K559" s="471"/>
      <c r="L559" s="471"/>
      <c r="M559" s="471"/>
      <c r="N559" s="471"/>
      <c r="O559" s="471"/>
      <c r="P559" s="471"/>
      <c r="Q559" s="471"/>
      <c r="R559" s="471"/>
      <c r="S559" s="471"/>
      <c r="T559" s="471"/>
      <c r="U559" s="471"/>
      <c r="V559" s="471"/>
      <c r="W559" s="471"/>
      <c r="X559" s="471"/>
      <c r="Y559" s="471"/>
      <c r="Z559" s="471"/>
      <c r="AA559" s="471"/>
      <c r="AB559" s="471"/>
      <c r="AC559" s="471"/>
      <c r="AD559" s="471"/>
      <c r="AE559" s="472"/>
      <c r="AF559" s="472"/>
      <c r="AG559" s="472"/>
      <c r="AH559" s="472"/>
      <c r="AI559" s="472"/>
      <c r="AJ559" s="472"/>
      <c r="AK559" s="472"/>
      <c r="AL559" s="472"/>
      <c r="AM559" s="472"/>
      <c r="AN559" s="472"/>
      <c r="AO559" s="481"/>
      <c r="AP559" s="169"/>
      <c r="AQ559" s="84" t="s">
        <v>395</v>
      </c>
      <c r="AU559" s="459" t="str">
        <f t="shared" ca="1" si="102"/>
        <v>K</v>
      </c>
      <c r="AV559" s="459">
        <f t="shared" si="103"/>
        <v>554</v>
      </c>
      <c r="AW559" s="259" t="str">
        <f t="shared" ca="1" si="100"/>
        <v>K554</v>
      </c>
      <c r="AX559" s="259">
        <f t="shared" si="97"/>
        <v>8</v>
      </c>
      <c r="AY559" s="259" t="str">
        <f t="shared" ca="1" si="98"/>
        <v>9. Ownership - Operating Costs</v>
      </c>
      <c r="AZ559" s="268" t="s">
        <v>1270</v>
      </c>
      <c r="BA559" s="259" t="s">
        <v>1303</v>
      </c>
      <c r="BB559" s="259">
        <f>$K$8</f>
        <v>2025</v>
      </c>
      <c r="BC559" s="259" t="str">
        <f t="shared" ca="1" si="101"/>
        <v>8_K554_Primary_fuel_source_2025</v>
      </c>
      <c r="BD559" s="259" t="s">
        <v>540</v>
      </c>
      <c r="BE559" s="259"/>
      <c r="BF559" s="268" t="str">
        <f t="shared" si="99"/>
        <v>&gt;=0</v>
      </c>
      <c r="BG559" s="268" t="s">
        <v>85</v>
      </c>
      <c r="BH559" s="268" t="s">
        <v>85</v>
      </c>
      <c r="BI559" s="268"/>
      <c r="BJ559" s="268"/>
      <c r="BK559" s="268"/>
      <c r="BL559" s="268"/>
    </row>
    <row r="560" spans="1:64" ht="13.5" hidden="1" thickBot="1">
      <c r="A560" s="124"/>
      <c r="B560" s="181"/>
      <c r="C560" s="236"/>
      <c r="D560" s="588"/>
      <c r="E560" s="588"/>
      <c r="F560" s="471"/>
      <c r="G560" s="471"/>
      <c r="H560" s="471"/>
      <c r="I560" s="471"/>
      <c r="J560" s="471"/>
      <c r="K560" s="471"/>
      <c r="L560" s="471"/>
      <c r="M560" s="471"/>
      <c r="N560" s="471"/>
      <c r="O560" s="471"/>
      <c r="P560" s="471"/>
      <c r="Q560" s="471"/>
      <c r="R560" s="471"/>
      <c r="S560" s="471"/>
      <c r="T560" s="471"/>
      <c r="U560" s="471"/>
      <c r="V560" s="471"/>
      <c r="W560" s="471"/>
      <c r="X560" s="471"/>
      <c r="Y560" s="471"/>
      <c r="Z560" s="471"/>
      <c r="AA560" s="471"/>
      <c r="AB560" s="471"/>
      <c r="AC560" s="471"/>
      <c r="AD560" s="471"/>
      <c r="AE560" s="472"/>
      <c r="AF560" s="472"/>
      <c r="AG560" s="472"/>
      <c r="AH560" s="472"/>
      <c r="AI560" s="472"/>
      <c r="AJ560" s="472"/>
      <c r="AK560" s="472"/>
      <c r="AL560" s="472"/>
      <c r="AM560" s="472"/>
      <c r="AN560" s="472"/>
      <c r="AO560" s="481"/>
      <c r="AP560" s="169"/>
      <c r="AQ560" s="84" t="s">
        <v>395</v>
      </c>
      <c r="AU560" s="459" t="str">
        <f t="shared" ca="1" si="102"/>
        <v>L</v>
      </c>
      <c r="AV560" s="459">
        <f t="shared" si="103"/>
        <v>554</v>
      </c>
      <c r="AW560" s="259" t="str">
        <f t="shared" ca="1" si="100"/>
        <v>L554</v>
      </c>
      <c r="AX560" s="259">
        <f t="shared" si="97"/>
        <v>8</v>
      </c>
      <c r="AY560" s="259" t="str">
        <f t="shared" ca="1" si="98"/>
        <v>9. Ownership - Operating Costs</v>
      </c>
      <c r="AZ560" s="268" t="s">
        <v>1270</v>
      </c>
      <c r="BA560" s="259" t="s">
        <v>1303</v>
      </c>
      <c r="BB560" s="259">
        <f>$L$8</f>
        <v>2026</v>
      </c>
      <c r="BC560" s="259" t="str">
        <f t="shared" ca="1" si="101"/>
        <v>8_L554_Primary_fuel_source_2026</v>
      </c>
      <c r="BD560" s="259" t="s">
        <v>540</v>
      </c>
      <c r="BE560" s="259"/>
      <c r="BF560" s="268" t="str">
        <f t="shared" si="99"/>
        <v>&gt;=0</v>
      </c>
      <c r="BG560" s="268" t="s">
        <v>85</v>
      </c>
      <c r="BH560" s="268" t="s">
        <v>85</v>
      </c>
      <c r="BI560" s="268"/>
      <c r="BJ560" s="268"/>
      <c r="BK560" s="268"/>
      <c r="BL560" s="268"/>
    </row>
    <row r="561" spans="1:64" ht="13.5" hidden="1" thickBot="1">
      <c r="A561" s="124"/>
      <c r="B561" s="181"/>
      <c r="C561" s="236"/>
      <c r="D561" s="588"/>
      <c r="E561" s="588"/>
      <c r="F561" s="471"/>
      <c r="G561" s="471"/>
      <c r="H561" s="471"/>
      <c r="I561" s="471"/>
      <c r="J561" s="471"/>
      <c r="K561" s="471"/>
      <c r="L561" s="471"/>
      <c r="M561" s="471"/>
      <c r="N561" s="471"/>
      <c r="O561" s="471"/>
      <c r="P561" s="471"/>
      <c r="Q561" s="471"/>
      <c r="R561" s="471"/>
      <c r="S561" s="471"/>
      <c r="T561" s="471"/>
      <c r="U561" s="471"/>
      <c r="V561" s="471"/>
      <c r="W561" s="471"/>
      <c r="X561" s="471"/>
      <c r="Y561" s="471"/>
      <c r="Z561" s="471"/>
      <c r="AA561" s="471"/>
      <c r="AB561" s="471"/>
      <c r="AC561" s="471"/>
      <c r="AD561" s="471"/>
      <c r="AE561" s="472"/>
      <c r="AF561" s="472"/>
      <c r="AG561" s="472"/>
      <c r="AH561" s="472"/>
      <c r="AI561" s="472"/>
      <c r="AJ561" s="472"/>
      <c r="AK561" s="472"/>
      <c r="AL561" s="472"/>
      <c r="AM561" s="472"/>
      <c r="AN561" s="472"/>
      <c r="AO561" s="481"/>
      <c r="AP561" s="169"/>
      <c r="AQ561" s="84" t="s">
        <v>395</v>
      </c>
      <c r="AU561" s="459" t="str">
        <f t="shared" ca="1" si="102"/>
        <v>M</v>
      </c>
      <c r="AV561" s="459">
        <f t="shared" si="103"/>
        <v>554</v>
      </c>
      <c r="AW561" s="259" t="str">
        <f t="shared" ca="1" si="100"/>
        <v>M554</v>
      </c>
      <c r="AX561" s="259">
        <f t="shared" si="97"/>
        <v>8</v>
      </c>
      <c r="AY561" s="259" t="str">
        <f t="shared" ca="1" si="98"/>
        <v>9. Ownership - Operating Costs</v>
      </c>
      <c r="AZ561" s="268" t="s">
        <v>1270</v>
      </c>
      <c r="BA561" s="259" t="s">
        <v>1303</v>
      </c>
      <c r="BB561" s="259">
        <f>$M$8</f>
        <v>2027</v>
      </c>
      <c r="BC561" s="259" t="str">
        <f t="shared" ca="1" si="101"/>
        <v>8_M554_Primary_fuel_source_2027</v>
      </c>
      <c r="BD561" s="259" t="s">
        <v>540</v>
      </c>
      <c r="BE561" s="259"/>
      <c r="BF561" s="268" t="str">
        <f t="shared" si="99"/>
        <v>&gt;=0</v>
      </c>
      <c r="BG561" s="268" t="s">
        <v>85</v>
      </c>
      <c r="BH561" s="268" t="s">
        <v>85</v>
      </c>
      <c r="BI561" s="268"/>
      <c r="BJ561" s="268"/>
      <c r="BK561" s="268"/>
      <c r="BL561" s="268"/>
    </row>
    <row r="562" spans="1:64" ht="13.5" hidden="1" thickBot="1">
      <c r="A562" s="124"/>
      <c r="B562" s="181"/>
      <c r="C562" s="236"/>
      <c r="D562" s="588"/>
      <c r="E562" s="588"/>
      <c r="F562" s="471"/>
      <c r="G562" s="471"/>
      <c r="H562" s="471"/>
      <c r="I562" s="471"/>
      <c r="J562" s="471"/>
      <c r="K562" s="471"/>
      <c r="L562" s="471"/>
      <c r="M562" s="471"/>
      <c r="N562" s="471"/>
      <c r="O562" s="471"/>
      <c r="P562" s="471"/>
      <c r="Q562" s="471"/>
      <c r="R562" s="471"/>
      <c r="S562" s="471"/>
      <c r="T562" s="471"/>
      <c r="U562" s="471"/>
      <c r="V562" s="471"/>
      <c r="W562" s="471"/>
      <c r="X562" s="471"/>
      <c r="Y562" s="471"/>
      <c r="Z562" s="471"/>
      <c r="AA562" s="471"/>
      <c r="AB562" s="471"/>
      <c r="AC562" s="471"/>
      <c r="AD562" s="471"/>
      <c r="AE562" s="472"/>
      <c r="AF562" s="472"/>
      <c r="AG562" s="472"/>
      <c r="AH562" s="472"/>
      <c r="AI562" s="472"/>
      <c r="AJ562" s="472"/>
      <c r="AK562" s="472"/>
      <c r="AL562" s="472"/>
      <c r="AM562" s="472"/>
      <c r="AN562" s="472"/>
      <c r="AO562" s="481"/>
      <c r="AP562" s="169"/>
      <c r="AQ562" s="84" t="s">
        <v>395</v>
      </c>
      <c r="AU562" s="459" t="str">
        <f t="shared" ca="1" si="102"/>
        <v>N</v>
      </c>
      <c r="AV562" s="459">
        <f t="shared" si="103"/>
        <v>554</v>
      </c>
      <c r="AW562" s="259" t="str">
        <f t="shared" ca="1" si="100"/>
        <v>N554</v>
      </c>
      <c r="AX562" s="259">
        <f t="shared" si="97"/>
        <v>8</v>
      </c>
      <c r="AY562" s="259" t="str">
        <f t="shared" ca="1" si="98"/>
        <v>9. Ownership - Operating Costs</v>
      </c>
      <c r="AZ562" s="268" t="s">
        <v>1270</v>
      </c>
      <c r="BA562" s="259" t="s">
        <v>1303</v>
      </c>
      <c r="BB562" s="259">
        <f>$N$8</f>
        <v>2028</v>
      </c>
      <c r="BC562" s="259" t="str">
        <f t="shared" ca="1" si="101"/>
        <v>8_N554_Primary_fuel_source_2028</v>
      </c>
      <c r="BD562" s="259" t="s">
        <v>540</v>
      </c>
      <c r="BE562" s="259"/>
      <c r="BF562" s="268" t="str">
        <f t="shared" si="99"/>
        <v>&gt;=0</v>
      </c>
      <c r="BG562" s="268" t="s">
        <v>85</v>
      </c>
      <c r="BH562" s="268" t="s">
        <v>85</v>
      </c>
      <c r="BI562" s="268"/>
      <c r="BJ562" s="268"/>
      <c r="BK562" s="268"/>
      <c r="BL562" s="268"/>
    </row>
    <row r="563" spans="1:64" ht="13.5" hidden="1" thickBot="1">
      <c r="A563" s="124"/>
      <c r="B563" s="181"/>
      <c r="C563" s="236"/>
      <c r="D563" s="588"/>
      <c r="E563" s="588"/>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2"/>
      <c r="AF563" s="472"/>
      <c r="AG563" s="472"/>
      <c r="AH563" s="472"/>
      <c r="AI563" s="472"/>
      <c r="AJ563" s="472"/>
      <c r="AK563" s="472"/>
      <c r="AL563" s="472"/>
      <c r="AM563" s="472"/>
      <c r="AN563" s="472"/>
      <c r="AO563" s="481"/>
      <c r="AP563" s="169"/>
      <c r="AQ563" s="84" t="s">
        <v>395</v>
      </c>
      <c r="AU563" s="459" t="str">
        <f t="shared" ca="1" si="102"/>
        <v>O</v>
      </c>
      <c r="AV563" s="459">
        <f t="shared" si="103"/>
        <v>554</v>
      </c>
      <c r="AW563" s="259" t="str">
        <f t="shared" ca="1" si="100"/>
        <v>O554</v>
      </c>
      <c r="AX563" s="259">
        <f t="shared" si="97"/>
        <v>8</v>
      </c>
      <c r="AY563" s="259" t="str">
        <f t="shared" ca="1" si="98"/>
        <v>9. Ownership - Operating Costs</v>
      </c>
      <c r="AZ563" s="268" t="s">
        <v>1270</v>
      </c>
      <c r="BA563" s="259" t="s">
        <v>1303</v>
      </c>
      <c r="BB563" s="259">
        <f>$O$8</f>
        <v>2029</v>
      </c>
      <c r="BC563" s="259" t="str">
        <f t="shared" ca="1" si="101"/>
        <v>8_O554_Primary_fuel_source_2029</v>
      </c>
      <c r="BD563" s="259" t="s">
        <v>540</v>
      </c>
      <c r="BE563" s="259"/>
      <c r="BF563" s="268" t="str">
        <f t="shared" si="99"/>
        <v>&gt;=0</v>
      </c>
      <c r="BG563" s="268" t="s">
        <v>85</v>
      </c>
      <c r="BH563" s="268" t="s">
        <v>85</v>
      </c>
      <c r="BI563" s="268"/>
      <c r="BJ563" s="268"/>
      <c r="BK563" s="268"/>
      <c r="BL563" s="268"/>
    </row>
    <row r="564" spans="1:64" ht="13.5" hidden="1" thickBot="1">
      <c r="A564" s="124"/>
      <c r="B564" s="181"/>
      <c r="C564" s="236"/>
      <c r="D564" s="588"/>
      <c r="E564" s="588"/>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2"/>
      <c r="AF564" s="472"/>
      <c r="AG564" s="472"/>
      <c r="AH564" s="472"/>
      <c r="AI564" s="472"/>
      <c r="AJ564" s="472"/>
      <c r="AK564" s="472"/>
      <c r="AL564" s="472"/>
      <c r="AM564" s="472"/>
      <c r="AN564" s="472"/>
      <c r="AO564" s="481"/>
      <c r="AP564" s="169"/>
      <c r="AQ564" s="84" t="s">
        <v>395</v>
      </c>
      <c r="AU564" s="459" t="str">
        <f t="shared" ca="1" si="102"/>
        <v>P</v>
      </c>
      <c r="AV564" s="459">
        <f t="shared" si="103"/>
        <v>554</v>
      </c>
      <c r="AW564" s="259" t="str">
        <f t="shared" ca="1" si="100"/>
        <v>P554</v>
      </c>
      <c r="AX564" s="259">
        <f t="shared" si="97"/>
        <v>8</v>
      </c>
      <c r="AY564" s="259" t="str">
        <f t="shared" ca="1" si="98"/>
        <v>9. Ownership - Operating Costs</v>
      </c>
      <c r="AZ564" s="268" t="s">
        <v>1270</v>
      </c>
      <c r="BA564" s="259" t="s">
        <v>1303</v>
      </c>
      <c r="BB564" s="259">
        <f>$P$8</f>
        <v>2030</v>
      </c>
      <c r="BC564" s="259" t="str">
        <f t="shared" ca="1" si="101"/>
        <v>8_P554_Primary_fuel_source_2030</v>
      </c>
      <c r="BD564" s="259" t="s">
        <v>540</v>
      </c>
      <c r="BE564" s="259"/>
      <c r="BF564" s="268" t="str">
        <f t="shared" si="99"/>
        <v>&gt;=0</v>
      </c>
      <c r="BG564" s="268" t="s">
        <v>85</v>
      </c>
      <c r="BH564" s="268" t="s">
        <v>85</v>
      </c>
      <c r="BI564" s="268"/>
      <c r="BJ564" s="268"/>
      <c r="BK564" s="268"/>
      <c r="BL564" s="268"/>
    </row>
    <row r="565" spans="1:64" ht="13.5" hidden="1" thickBot="1">
      <c r="A565" s="124"/>
      <c r="B565" s="181"/>
      <c r="C565" s="236"/>
      <c r="D565" s="588"/>
      <c r="E565" s="588"/>
      <c r="F565" s="471"/>
      <c r="G565" s="471"/>
      <c r="H565" s="471"/>
      <c r="I565" s="471"/>
      <c r="J565" s="471"/>
      <c r="K565" s="471"/>
      <c r="L565" s="471"/>
      <c r="M565" s="471"/>
      <c r="N565" s="471"/>
      <c r="O565" s="471"/>
      <c r="P565" s="471"/>
      <c r="Q565" s="471"/>
      <c r="R565" s="471"/>
      <c r="S565" s="471"/>
      <c r="T565" s="471"/>
      <c r="U565" s="471"/>
      <c r="V565" s="471"/>
      <c r="W565" s="471"/>
      <c r="X565" s="471"/>
      <c r="Y565" s="471"/>
      <c r="Z565" s="471"/>
      <c r="AA565" s="471"/>
      <c r="AB565" s="471"/>
      <c r="AC565" s="471"/>
      <c r="AD565" s="471"/>
      <c r="AE565" s="472"/>
      <c r="AF565" s="472"/>
      <c r="AG565" s="472"/>
      <c r="AH565" s="472"/>
      <c r="AI565" s="472"/>
      <c r="AJ565" s="472"/>
      <c r="AK565" s="472"/>
      <c r="AL565" s="472"/>
      <c r="AM565" s="472"/>
      <c r="AN565" s="472"/>
      <c r="AO565" s="481"/>
      <c r="AP565" s="169"/>
      <c r="AQ565" s="84" t="s">
        <v>395</v>
      </c>
      <c r="AU565" s="459" t="str">
        <f t="shared" ca="1" si="102"/>
        <v>Q</v>
      </c>
      <c r="AV565" s="459">
        <f t="shared" si="103"/>
        <v>554</v>
      </c>
      <c r="AW565" s="259" t="str">
        <f t="shared" ca="1" si="100"/>
        <v>Q554</v>
      </c>
      <c r="AX565" s="259">
        <f t="shared" si="97"/>
        <v>8</v>
      </c>
      <c r="AY565" s="259" t="str">
        <f t="shared" ca="1" si="98"/>
        <v>9. Ownership - Operating Costs</v>
      </c>
      <c r="AZ565" s="268" t="s">
        <v>1270</v>
      </c>
      <c r="BA565" s="259" t="s">
        <v>1303</v>
      </c>
      <c r="BB565" s="259">
        <f>$Q$8</f>
        <v>2031</v>
      </c>
      <c r="BC565" s="259" t="str">
        <f t="shared" ca="1" si="101"/>
        <v>8_Q554_Primary_fuel_source_2031</v>
      </c>
      <c r="BD565" s="259" t="s">
        <v>540</v>
      </c>
      <c r="BE565" s="259"/>
      <c r="BF565" s="268" t="str">
        <f t="shared" si="99"/>
        <v>&gt;=0</v>
      </c>
      <c r="BG565" s="268" t="s">
        <v>85</v>
      </c>
      <c r="BH565" s="268" t="s">
        <v>85</v>
      </c>
      <c r="BI565" s="268"/>
      <c r="BJ565" s="268"/>
      <c r="BK565" s="268"/>
      <c r="BL565" s="268"/>
    </row>
    <row r="566" spans="1:64" ht="13.5" hidden="1" thickBot="1">
      <c r="A566" s="124"/>
      <c r="B566" s="181"/>
      <c r="C566" s="236"/>
      <c r="D566" s="588"/>
      <c r="E566" s="588"/>
      <c r="F566" s="471"/>
      <c r="G566" s="471"/>
      <c r="H566" s="471"/>
      <c r="I566" s="471"/>
      <c r="J566" s="471"/>
      <c r="K566" s="471"/>
      <c r="L566" s="471"/>
      <c r="M566" s="471"/>
      <c r="N566" s="471"/>
      <c r="O566" s="471"/>
      <c r="P566" s="471"/>
      <c r="Q566" s="471"/>
      <c r="R566" s="471"/>
      <c r="S566" s="471"/>
      <c r="T566" s="471"/>
      <c r="U566" s="471"/>
      <c r="V566" s="471"/>
      <c r="W566" s="471"/>
      <c r="X566" s="471"/>
      <c r="Y566" s="471"/>
      <c r="Z566" s="471"/>
      <c r="AA566" s="471"/>
      <c r="AB566" s="471"/>
      <c r="AC566" s="471"/>
      <c r="AD566" s="471"/>
      <c r="AE566" s="472"/>
      <c r="AF566" s="472"/>
      <c r="AG566" s="472"/>
      <c r="AH566" s="472"/>
      <c r="AI566" s="472"/>
      <c r="AJ566" s="472"/>
      <c r="AK566" s="472"/>
      <c r="AL566" s="472"/>
      <c r="AM566" s="472"/>
      <c r="AN566" s="472"/>
      <c r="AO566" s="481"/>
      <c r="AP566" s="169"/>
      <c r="AQ566" s="84" t="s">
        <v>395</v>
      </c>
      <c r="AU566" s="459" t="str">
        <f t="shared" ca="1" si="102"/>
        <v>R</v>
      </c>
      <c r="AV566" s="459">
        <f t="shared" si="103"/>
        <v>554</v>
      </c>
      <c r="AW566" s="259" t="str">
        <f t="shared" ca="1" si="100"/>
        <v>R554</v>
      </c>
      <c r="AX566" s="259">
        <f t="shared" si="97"/>
        <v>8</v>
      </c>
      <c r="AY566" s="259" t="str">
        <f t="shared" ca="1" si="98"/>
        <v>9. Ownership - Operating Costs</v>
      </c>
      <c r="AZ566" s="268" t="s">
        <v>1270</v>
      </c>
      <c r="BA566" s="259" t="s">
        <v>1303</v>
      </c>
      <c r="BB566" s="259">
        <f>$R$8</f>
        <v>2032</v>
      </c>
      <c r="BC566" s="259" t="str">
        <f t="shared" ca="1" si="101"/>
        <v>8_R554_Primary_fuel_source_2032</v>
      </c>
      <c r="BD566" s="259" t="s">
        <v>540</v>
      </c>
      <c r="BE566" s="259"/>
      <c r="BF566" s="268" t="str">
        <f t="shared" si="99"/>
        <v>&gt;=0</v>
      </c>
      <c r="BG566" s="268" t="s">
        <v>85</v>
      </c>
      <c r="BH566" s="268" t="s">
        <v>85</v>
      </c>
      <c r="BI566" s="268"/>
      <c r="BJ566" s="268"/>
      <c r="BK566" s="268"/>
      <c r="BL566" s="268"/>
    </row>
    <row r="567" spans="1:64" ht="13.5" hidden="1" thickBot="1">
      <c r="A567" s="124"/>
      <c r="B567" s="181"/>
      <c r="C567" s="236"/>
      <c r="D567" s="588"/>
      <c r="E567" s="588"/>
      <c r="F567" s="471"/>
      <c r="G567" s="471"/>
      <c r="H567" s="471"/>
      <c r="I567" s="471"/>
      <c r="J567" s="471"/>
      <c r="K567" s="471"/>
      <c r="L567" s="471"/>
      <c r="M567" s="471"/>
      <c r="N567" s="471"/>
      <c r="O567" s="471"/>
      <c r="P567" s="471"/>
      <c r="Q567" s="471"/>
      <c r="R567" s="471"/>
      <c r="S567" s="471"/>
      <c r="T567" s="471"/>
      <c r="U567" s="471"/>
      <c r="V567" s="471"/>
      <c r="W567" s="471"/>
      <c r="X567" s="471"/>
      <c r="Y567" s="471"/>
      <c r="Z567" s="471"/>
      <c r="AA567" s="471"/>
      <c r="AB567" s="471"/>
      <c r="AC567" s="471"/>
      <c r="AD567" s="471"/>
      <c r="AE567" s="472"/>
      <c r="AF567" s="472"/>
      <c r="AG567" s="472"/>
      <c r="AH567" s="472"/>
      <c r="AI567" s="472"/>
      <c r="AJ567" s="472"/>
      <c r="AK567" s="472"/>
      <c r="AL567" s="472"/>
      <c r="AM567" s="472"/>
      <c r="AN567" s="472"/>
      <c r="AO567" s="481"/>
      <c r="AP567" s="169"/>
      <c r="AQ567" s="84" t="s">
        <v>395</v>
      </c>
      <c r="AU567" s="459" t="str">
        <f t="shared" ca="1" si="102"/>
        <v>S</v>
      </c>
      <c r="AV567" s="459">
        <f t="shared" si="103"/>
        <v>554</v>
      </c>
      <c r="AW567" s="259" t="str">
        <f t="shared" ca="1" si="100"/>
        <v>S554</v>
      </c>
      <c r="AX567" s="259">
        <f t="shared" si="97"/>
        <v>8</v>
      </c>
      <c r="AY567" s="259" t="str">
        <f t="shared" ca="1" si="98"/>
        <v>9. Ownership - Operating Costs</v>
      </c>
      <c r="AZ567" s="268" t="s">
        <v>1270</v>
      </c>
      <c r="BA567" s="259" t="s">
        <v>1303</v>
      </c>
      <c r="BB567" s="259">
        <f>$S$8</f>
        <v>2033</v>
      </c>
      <c r="BC567" s="259" t="str">
        <f t="shared" ca="1" si="101"/>
        <v>8_S554_Primary_fuel_source_2033</v>
      </c>
      <c r="BD567" s="259" t="s">
        <v>540</v>
      </c>
      <c r="BE567" s="259"/>
      <c r="BF567" s="268" t="str">
        <f t="shared" si="99"/>
        <v>&gt;=0</v>
      </c>
      <c r="BG567" s="268" t="s">
        <v>85</v>
      </c>
      <c r="BH567" s="268" t="s">
        <v>85</v>
      </c>
      <c r="BI567" s="268"/>
      <c r="BJ567" s="268"/>
      <c r="BK567" s="268"/>
      <c r="BL567" s="268"/>
    </row>
    <row r="568" spans="1:64" ht="13.5" hidden="1" thickBot="1">
      <c r="A568" s="124"/>
      <c r="B568" s="181"/>
      <c r="C568" s="236"/>
      <c r="D568" s="588"/>
      <c r="E568" s="588"/>
      <c r="F568" s="471"/>
      <c r="G568" s="471"/>
      <c r="H568" s="471"/>
      <c r="I568" s="471"/>
      <c r="J568" s="471"/>
      <c r="K568" s="471"/>
      <c r="L568" s="471"/>
      <c r="M568" s="471"/>
      <c r="N568" s="471"/>
      <c r="O568" s="471"/>
      <c r="P568" s="471"/>
      <c r="Q568" s="471"/>
      <c r="R568" s="471"/>
      <c r="S568" s="471"/>
      <c r="T568" s="471"/>
      <c r="U568" s="471"/>
      <c r="V568" s="471"/>
      <c r="W568" s="471"/>
      <c r="X568" s="471"/>
      <c r="Y568" s="471"/>
      <c r="Z568" s="471"/>
      <c r="AA568" s="471"/>
      <c r="AB568" s="471"/>
      <c r="AC568" s="471"/>
      <c r="AD568" s="471"/>
      <c r="AE568" s="472"/>
      <c r="AF568" s="472"/>
      <c r="AG568" s="472"/>
      <c r="AH568" s="472"/>
      <c r="AI568" s="472"/>
      <c r="AJ568" s="472"/>
      <c r="AK568" s="472"/>
      <c r="AL568" s="472"/>
      <c r="AM568" s="472"/>
      <c r="AN568" s="472"/>
      <c r="AO568" s="481"/>
      <c r="AP568" s="169"/>
      <c r="AQ568" s="84" t="s">
        <v>395</v>
      </c>
      <c r="AU568" s="459" t="str">
        <f t="shared" ca="1" si="102"/>
        <v>T</v>
      </c>
      <c r="AV568" s="459">
        <f t="shared" si="103"/>
        <v>554</v>
      </c>
      <c r="AW568" s="259" t="str">
        <f t="shared" ca="1" si="100"/>
        <v>T554</v>
      </c>
      <c r="AX568" s="259">
        <f t="shared" si="97"/>
        <v>8</v>
      </c>
      <c r="AY568" s="259" t="str">
        <f t="shared" ca="1" si="98"/>
        <v>9. Ownership - Operating Costs</v>
      </c>
      <c r="AZ568" s="268" t="s">
        <v>1270</v>
      </c>
      <c r="BA568" s="259" t="s">
        <v>1303</v>
      </c>
      <c r="BB568" s="259">
        <f>$T$8</f>
        <v>2034</v>
      </c>
      <c r="BC568" s="259" t="str">
        <f t="shared" ca="1" si="101"/>
        <v>8_T554_Primary_fuel_source_2034</v>
      </c>
      <c r="BD568" s="259" t="s">
        <v>540</v>
      </c>
      <c r="BE568" s="259"/>
      <c r="BF568" s="268" t="str">
        <f t="shared" si="99"/>
        <v>&gt;=0</v>
      </c>
      <c r="BG568" s="268" t="s">
        <v>85</v>
      </c>
      <c r="BH568" s="268" t="s">
        <v>85</v>
      </c>
      <c r="BI568" s="268"/>
      <c r="BJ568" s="268"/>
      <c r="BK568" s="268"/>
      <c r="BL568" s="268"/>
    </row>
    <row r="569" spans="1:64" ht="13.5" hidden="1" thickBot="1">
      <c r="A569" s="124"/>
      <c r="B569" s="181"/>
      <c r="C569" s="236"/>
      <c r="D569" s="588"/>
      <c r="E569" s="588"/>
      <c r="F569" s="471"/>
      <c r="G569" s="471"/>
      <c r="H569" s="471"/>
      <c r="I569" s="471"/>
      <c r="J569" s="471"/>
      <c r="K569" s="471"/>
      <c r="L569" s="471"/>
      <c r="M569" s="471"/>
      <c r="N569" s="471"/>
      <c r="O569" s="471"/>
      <c r="P569" s="471"/>
      <c r="Q569" s="471"/>
      <c r="R569" s="471"/>
      <c r="S569" s="471"/>
      <c r="T569" s="471"/>
      <c r="U569" s="471"/>
      <c r="V569" s="471"/>
      <c r="W569" s="471"/>
      <c r="X569" s="471"/>
      <c r="Y569" s="471"/>
      <c r="Z569" s="471"/>
      <c r="AA569" s="471"/>
      <c r="AB569" s="471"/>
      <c r="AC569" s="471"/>
      <c r="AD569" s="471"/>
      <c r="AE569" s="472"/>
      <c r="AF569" s="472"/>
      <c r="AG569" s="472"/>
      <c r="AH569" s="472"/>
      <c r="AI569" s="472"/>
      <c r="AJ569" s="472"/>
      <c r="AK569" s="472"/>
      <c r="AL569" s="472"/>
      <c r="AM569" s="472"/>
      <c r="AN569" s="472"/>
      <c r="AO569" s="481"/>
      <c r="AP569" s="169"/>
      <c r="AQ569" s="84" t="s">
        <v>395</v>
      </c>
      <c r="AU569" s="459" t="str">
        <f t="shared" ca="1" si="102"/>
        <v>U</v>
      </c>
      <c r="AV569" s="459">
        <f t="shared" si="103"/>
        <v>554</v>
      </c>
      <c r="AW569" s="259" t="str">
        <f t="shared" ca="1" si="100"/>
        <v>U554</v>
      </c>
      <c r="AX569" s="259">
        <f t="shared" si="97"/>
        <v>8</v>
      </c>
      <c r="AY569" s="259" t="str">
        <f t="shared" ca="1" si="98"/>
        <v>9. Ownership - Operating Costs</v>
      </c>
      <c r="AZ569" s="268" t="s">
        <v>1270</v>
      </c>
      <c r="BA569" s="259" t="s">
        <v>1303</v>
      </c>
      <c r="BB569" s="259">
        <f>$U$8</f>
        <v>2035</v>
      </c>
      <c r="BC569" s="259" t="str">
        <f t="shared" ca="1" si="101"/>
        <v>8_U554_Primary_fuel_source_2035</v>
      </c>
      <c r="BD569" s="259" t="s">
        <v>540</v>
      </c>
      <c r="BE569" s="259"/>
      <c r="BF569" s="268" t="str">
        <f t="shared" si="99"/>
        <v>&gt;=0</v>
      </c>
      <c r="BG569" s="268" t="s">
        <v>85</v>
      </c>
      <c r="BH569" s="268" t="s">
        <v>85</v>
      </c>
      <c r="BI569" s="268"/>
      <c r="BJ569" s="268"/>
      <c r="BK569" s="268"/>
      <c r="BL569" s="268"/>
    </row>
    <row r="570" spans="1:64" ht="13.5" hidden="1" thickBot="1">
      <c r="A570" s="124"/>
      <c r="B570" s="181"/>
      <c r="C570" s="236"/>
      <c r="D570" s="588"/>
      <c r="E570" s="588"/>
      <c r="F570" s="471"/>
      <c r="G570" s="471"/>
      <c r="H570" s="471"/>
      <c r="I570" s="471"/>
      <c r="J570" s="471"/>
      <c r="K570" s="471"/>
      <c r="L570" s="471"/>
      <c r="M570" s="471"/>
      <c r="N570" s="471"/>
      <c r="O570" s="471"/>
      <c r="P570" s="471"/>
      <c r="Q570" s="471"/>
      <c r="R570" s="471"/>
      <c r="S570" s="471"/>
      <c r="T570" s="471"/>
      <c r="U570" s="471"/>
      <c r="V570" s="471"/>
      <c r="W570" s="471"/>
      <c r="X570" s="471"/>
      <c r="Y570" s="471"/>
      <c r="Z570" s="471"/>
      <c r="AA570" s="471"/>
      <c r="AB570" s="471"/>
      <c r="AC570" s="471"/>
      <c r="AD570" s="471"/>
      <c r="AE570" s="472"/>
      <c r="AF570" s="472"/>
      <c r="AG570" s="472"/>
      <c r="AH570" s="472"/>
      <c r="AI570" s="472"/>
      <c r="AJ570" s="472"/>
      <c r="AK570" s="472"/>
      <c r="AL570" s="472"/>
      <c r="AM570" s="472"/>
      <c r="AN570" s="472"/>
      <c r="AO570" s="481"/>
      <c r="AP570" s="169"/>
      <c r="AQ570" s="84" t="s">
        <v>395</v>
      </c>
      <c r="AU570" s="459" t="str">
        <f t="shared" ca="1" si="102"/>
        <v>V</v>
      </c>
      <c r="AV570" s="459">
        <f t="shared" si="103"/>
        <v>554</v>
      </c>
      <c r="AW570" s="259" t="str">
        <f t="shared" ca="1" si="100"/>
        <v>V554</v>
      </c>
      <c r="AX570" s="259">
        <f t="shared" si="97"/>
        <v>8</v>
      </c>
      <c r="AY570" s="259" t="str">
        <f t="shared" ca="1" si="98"/>
        <v>9. Ownership - Operating Costs</v>
      </c>
      <c r="AZ570" s="268" t="s">
        <v>1270</v>
      </c>
      <c r="BA570" s="259" t="s">
        <v>1303</v>
      </c>
      <c r="BB570" s="259">
        <f>$V$8</f>
        <v>2036</v>
      </c>
      <c r="BC570" s="259" t="str">
        <f t="shared" ca="1" si="101"/>
        <v>8_V554_Primary_fuel_source_2036</v>
      </c>
      <c r="BD570" s="259" t="s">
        <v>540</v>
      </c>
      <c r="BE570" s="259"/>
      <c r="BF570" s="268" t="str">
        <f t="shared" si="99"/>
        <v>&gt;=0</v>
      </c>
      <c r="BG570" s="268" t="s">
        <v>85</v>
      </c>
      <c r="BH570" s="268" t="s">
        <v>85</v>
      </c>
      <c r="BI570" s="268"/>
      <c r="BJ570" s="268"/>
      <c r="BK570" s="268"/>
      <c r="BL570" s="268"/>
    </row>
    <row r="571" spans="1:64" ht="13.5" hidden="1" thickBot="1">
      <c r="A571" s="124"/>
      <c r="B571" s="181"/>
      <c r="C571" s="236"/>
      <c r="D571" s="588"/>
      <c r="E571" s="588"/>
      <c r="F571" s="471"/>
      <c r="G571" s="471"/>
      <c r="H571" s="471"/>
      <c r="I571" s="471"/>
      <c r="J571" s="471"/>
      <c r="K571" s="471"/>
      <c r="L571" s="471"/>
      <c r="M571" s="471"/>
      <c r="N571" s="471"/>
      <c r="O571" s="471"/>
      <c r="P571" s="471"/>
      <c r="Q571" s="471"/>
      <c r="R571" s="471"/>
      <c r="S571" s="471"/>
      <c r="T571" s="471"/>
      <c r="U571" s="471"/>
      <c r="V571" s="471"/>
      <c r="W571" s="471"/>
      <c r="X571" s="471"/>
      <c r="Y571" s="471"/>
      <c r="Z571" s="471"/>
      <c r="AA571" s="471"/>
      <c r="AB571" s="471"/>
      <c r="AC571" s="471"/>
      <c r="AD571" s="471"/>
      <c r="AE571" s="472"/>
      <c r="AF571" s="472"/>
      <c r="AG571" s="472"/>
      <c r="AH571" s="472"/>
      <c r="AI571" s="472"/>
      <c r="AJ571" s="472"/>
      <c r="AK571" s="472"/>
      <c r="AL571" s="472"/>
      <c r="AM571" s="472"/>
      <c r="AN571" s="472"/>
      <c r="AO571" s="481"/>
      <c r="AP571" s="169"/>
      <c r="AQ571" s="84" t="s">
        <v>395</v>
      </c>
      <c r="AU571" s="459" t="str">
        <f t="shared" ca="1" si="102"/>
        <v>W</v>
      </c>
      <c r="AV571" s="459">
        <f t="shared" si="103"/>
        <v>554</v>
      </c>
      <c r="AW571" s="259" t="str">
        <f t="shared" ca="1" si="100"/>
        <v>W554</v>
      </c>
      <c r="AX571" s="259">
        <f t="shared" si="97"/>
        <v>8</v>
      </c>
      <c r="AY571" s="259" t="str">
        <f t="shared" ca="1" si="98"/>
        <v>9. Ownership - Operating Costs</v>
      </c>
      <c r="AZ571" s="268" t="s">
        <v>1270</v>
      </c>
      <c r="BA571" s="259" t="s">
        <v>1303</v>
      </c>
      <c r="BB571" s="259">
        <f>$W$8</f>
        <v>2037</v>
      </c>
      <c r="BC571" s="259" t="str">
        <f t="shared" ca="1" si="101"/>
        <v>8_W554_Primary_fuel_source_2037</v>
      </c>
      <c r="BD571" s="259" t="s">
        <v>540</v>
      </c>
      <c r="BE571" s="259"/>
      <c r="BF571" s="268" t="str">
        <f t="shared" si="99"/>
        <v>&gt;=0</v>
      </c>
      <c r="BG571" s="268" t="s">
        <v>85</v>
      </c>
      <c r="BH571" s="268" t="s">
        <v>85</v>
      </c>
      <c r="BI571" s="268"/>
      <c r="BJ571" s="268"/>
      <c r="BK571" s="268"/>
      <c r="BL571" s="268"/>
    </row>
    <row r="572" spans="1:64" ht="13.5" hidden="1" thickBot="1">
      <c r="A572" s="124"/>
      <c r="B572" s="181"/>
      <c r="C572" s="236"/>
      <c r="D572" s="588"/>
      <c r="E572" s="588"/>
      <c r="F572" s="471"/>
      <c r="G572" s="471"/>
      <c r="H572" s="471"/>
      <c r="I572" s="471"/>
      <c r="J572" s="471"/>
      <c r="K572" s="471"/>
      <c r="L572" s="471"/>
      <c r="M572" s="471"/>
      <c r="N572" s="471"/>
      <c r="O572" s="471"/>
      <c r="P572" s="471"/>
      <c r="Q572" s="471"/>
      <c r="R572" s="471"/>
      <c r="S572" s="471"/>
      <c r="T572" s="471"/>
      <c r="U572" s="471"/>
      <c r="V572" s="471"/>
      <c r="W572" s="471"/>
      <c r="X572" s="471"/>
      <c r="Y572" s="471"/>
      <c r="Z572" s="471"/>
      <c r="AA572" s="471"/>
      <c r="AB572" s="471"/>
      <c r="AC572" s="471"/>
      <c r="AD572" s="471"/>
      <c r="AE572" s="472"/>
      <c r="AF572" s="472"/>
      <c r="AG572" s="472"/>
      <c r="AH572" s="472"/>
      <c r="AI572" s="472"/>
      <c r="AJ572" s="472"/>
      <c r="AK572" s="472"/>
      <c r="AL572" s="472"/>
      <c r="AM572" s="472"/>
      <c r="AN572" s="472"/>
      <c r="AO572" s="481"/>
      <c r="AP572" s="169"/>
      <c r="AQ572" s="84" t="s">
        <v>395</v>
      </c>
      <c r="AU572" s="459" t="str">
        <f t="shared" ca="1" si="102"/>
        <v>X</v>
      </c>
      <c r="AV572" s="459">
        <f t="shared" si="103"/>
        <v>554</v>
      </c>
      <c r="AW572" s="259" t="str">
        <f t="shared" ca="1" si="100"/>
        <v>X554</v>
      </c>
      <c r="AX572" s="259">
        <f t="shared" si="97"/>
        <v>8</v>
      </c>
      <c r="AY572" s="259" t="str">
        <f t="shared" ca="1" si="98"/>
        <v>9. Ownership - Operating Costs</v>
      </c>
      <c r="AZ572" s="268" t="s">
        <v>1270</v>
      </c>
      <c r="BA572" s="259" t="s">
        <v>1303</v>
      </c>
      <c r="BB572" s="259">
        <f>$X$8</f>
        <v>2038</v>
      </c>
      <c r="BC572" s="259" t="str">
        <f t="shared" ca="1" si="101"/>
        <v>8_X554_Primary_fuel_source_2038</v>
      </c>
      <c r="BD572" s="259" t="s">
        <v>540</v>
      </c>
      <c r="BE572" s="259"/>
      <c r="BF572" s="268" t="str">
        <f t="shared" si="99"/>
        <v>&gt;=0</v>
      </c>
      <c r="BG572" s="268" t="s">
        <v>85</v>
      </c>
      <c r="BH572" s="268" t="s">
        <v>85</v>
      </c>
      <c r="BI572" s="268"/>
      <c r="BJ572" s="268"/>
      <c r="BK572" s="268"/>
      <c r="BL572" s="268"/>
    </row>
    <row r="573" spans="1:64" ht="13.5" hidden="1" thickBot="1">
      <c r="A573" s="124"/>
      <c r="B573" s="181"/>
      <c r="C573" s="236"/>
      <c r="D573" s="588"/>
      <c r="E573" s="588"/>
      <c r="F573" s="471"/>
      <c r="G573" s="471"/>
      <c r="H573" s="471"/>
      <c r="I573" s="471"/>
      <c r="J573" s="471"/>
      <c r="K573" s="471"/>
      <c r="L573" s="471"/>
      <c r="M573" s="471"/>
      <c r="N573" s="471"/>
      <c r="O573" s="471"/>
      <c r="P573" s="471"/>
      <c r="Q573" s="471"/>
      <c r="R573" s="471"/>
      <c r="S573" s="471"/>
      <c r="T573" s="471"/>
      <c r="U573" s="471"/>
      <c r="V573" s="471"/>
      <c r="W573" s="471"/>
      <c r="X573" s="471"/>
      <c r="Y573" s="471"/>
      <c r="Z573" s="471"/>
      <c r="AA573" s="471"/>
      <c r="AB573" s="471"/>
      <c r="AC573" s="471"/>
      <c r="AD573" s="471"/>
      <c r="AE573" s="472"/>
      <c r="AF573" s="472"/>
      <c r="AG573" s="472"/>
      <c r="AH573" s="472"/>
      <c r="AI573" s="472"/>
      <c r="AJ573" s="472"/>
      <c r="AK573" s="472"/>
      <c r="AL573" s="472"/>
      <c r="AM573" s="472"/>
      <c r="AN573" s="472"/>
      <c r="AO573" s="481"/>
      <c r="AP573" s="169"/>
      <c r="AQ573" s="84" t="s">
        <v>395</v>
      </c>
      <c r="AU573" s="459" t="str">
        <f t="shared" ca="1" si="102"/>
        <v>Y</v>
      </c>
      <c r="AV573" s="459">
        <f t="shared" si="103"/>
        <v>554</v>
      </c>
      <c r="AW573" s="259" t="str">
        <f t="shared" ca="1" si="100"/>
        <v>Y554</v>
      </c>
      <c r="AX573" s="259">
        <f t="shared" si="97"/>
        <v>8</v>
      </c>
      <c r="AY573" s="259" t="str">
        <f t="shared" ca="1" si="98"/>
        <v>9. Ownership - Operating Costs</v>
      </c>
      <c r="AZ573" s="268" t="s">
        <v>1270</v>
      </c>
      <c r="BA573" s="259" t="s">
        <v>1303</v>
      </c>
      <c r="BB573" s="259">
        <f>$Y$8</f>
        <v>2039</v>
      </c>
      <c r="BC573" s="259" t="str">
        <f t="shared" ca="1" si="101"/>
        <v>8_Y554_Primary_fuel_source_2039</v>
      </c>
      <c r="BD573" s="259" t="s">
        <v>540</v>
      </c>
      <c r="BE573" s="259"/>
      <c r="BF573" s="268" t="str">
        <f t="shared" si="99"/>
        <v>&gt;=0</v>
      </c>
      <c r="BG573" s="268" t="s">
        <v>85</v>
      </c>
      <c r="BH573" s="268" t="s">
        <v>85</v>
      </c>
      <c r="BI573" s="268"/>
      <c r="BJ573" s="268"/>
      <c r="BK573" s="268"/>
      <c r="BL573" s="268"/>
    </row>
    <row r="574" spans="1:64" ht="13.5" hidden="1" thickBot="1">
      <c r="A574" s="124"/>
      <c r="B574" s="181"/>
      <c r="C574" s="236"/>
      <c r="D574" s="588"/>
      <c r="E574" s="588"/>
      <c r="F574" s="471"/>
      <c r="G574" s="471"/>
      <c r="H574" s="471"/>
      <c r="I574" s="471"/>
      <c r="J574" s="471"/>
      <c r="K574" s="471"/>
      <c r="L574" s="471"/>
      <c r="M574" s="471"/>
      <c r="N574" s="471"/>
      <c r="O574" s="471"/>
      <c r="P574" s="471"/>
      <c r="Q574" s="471"/>
      <c r="R574" s="471"/>
      <c r="S574" s="471"/>
      <c r="T574" s="471"/>
      <c r="U574" s="471"/>
      <c r="V574" s="471"/>
      <c r="W574" s="471"/>
      <c r="X574" s="471"/>
      <c r="Y574" s="471"/>
      <c r="Z574" s="471"/>
      <c r="AA574" s="471"/>
      <c r="AB574" s="471"/>
      <c r="AC574" s="471"/>
      <c r="AD574" s="471"/>
      <c r="AE574" s="472"/>
      <c r="AF574" s="472"/>
      <c r="AG574" s="472"/>
      <c r="AH574" s="472"/>
      <c r="AI574" s="472"/>
      <c r="AJ574" s="472"/>
      <c r="AK574" s="472"/>
      <c r="AL574" s="472"/>
      <c r="AM574" s="472"/>
      <c r="AN574" s="472"/>
      <c r="AO574" s="481"/>
      <c r="AP574" s="169"/>
      <c r="AQ574" s="84" t="s">
        <v>395</v>
      </c>
      <c r="AU574" s="459" t="str">
        <f t="shared" ca="1" si="102"/>
        <v>Z</v>
      </c>
      <c r="AV574" s="459">
        <f t="shared" si="103"/>
        <v>554</v>
      </c>
      <c r="AW574" s="259" t="str">
        <f t="shared" ca="1" si="100"/>
        <v>Z554</v>
      </c>
      <c r="AX574" s="259">
        <f t="shared" si="97"/>
        <v>8</v>
      </c>
      <c r="AY574" s="259" t="str">
        <f t="shared" ca="1" si="98"/>
        <v>9. Ownership - Operating Costs</v>
      </c>
      <c r="AZ574" s="268" t="s">
        <v>1270</v>
      </c>
      <c r="BA574" s="259" t="s">
        <v>1303</v>
      </c>
      <c r="BB574" s="259">
        <f>$Z$8</f>
        <v>2040</v>
      </c>
      <c r="BC574" s="259" t="str">
        <f t="shared" ca="1" si="101"/>
        <v>8_Z554_Primary_fuel_source_2040</v>
      </c>
      <c r="BD574" s="259" t="s">
        <v>540</v>
      </c>
      <c r="BE574" s="259"/>
      <c r="BF574" s="268" t="str">
        <f t="shared" si="99"/>
        <v>&gt;=0</v>
      </c>
      <c r="BG574" s="268" t="s">
        <v>85</v>
      </c>
      <c r="BH574" s="268" t="s">
        <v>85</v>
      </c>
      <c r="BI574" s="268"/>
      <c r="BJ574" s="268"/>
      <c r="BK574" s="268"/>
      <c r="BL574" s="268"/>
    </row>
    <row r="575" spans="1:64" ht="13.5" hidden="1" thickBot="1">
      <c r="A575" s="124"/>
      <c r="B575" s="181"/>
      <c r="C575" s="236"/>
      <c r="D575" s="588"/>
      <c r="E575" s="588"/>
      <c r="F575" s="471"/>
      <c r="G575" s="471"/>
      <c r="H575" s="471"/>
      <c r="I575" s="471"/>
      <c r="J575" s="471"/>
      <c r="K575" s="471"/>
      <c r="L575" s="471"/>
      <c r="M575" s="471"/>
      <c r="N575" s="471"/>
      <c r="O575" s="471"/>
      <c r="P575" s="471"/>
      <c r="Q575" s="471"/>
      <c r="R575" s="471"/>
      <c r="S575" s="471"/>
      <c r="T575" s="471"/>
      <c r="U575" s="471"/>
      <c r="V575" s="471"/>
      <c r="W575" s="471"/>
      <c r="X575" s="471"/>
      <c r="Y575" s="471"/>
      <c r="Z575" s="471"/>
      <c r="AA575" s="471"/>
      <c r="AB575" s="471"/>
      <c r="AC575" s="471"/>
      <c r="AD575" s="471"/>
      <c r="AE575" s="472"/>
      <c r="AF575" s="472"/>
      <c r="AG575" s="472"/>
      <c r="AH575" s="472"/>
      <c r="AI575" s="472"/>
      <c r="AJ575" s="472"/>
      <c r="AK575" s="472"/>
      <c r="AL575" s="472"/>
      <c r="AM575" s="472"/>
      <c r="AN575" s="472"/>
      <c r="AO575" s="481"/>
      <c r="AP575" s="169"/>
      <c r="AQ575" s="84" t="s">
        <v>395</v>
      </c>
      <c r="AU575" s="459" t="str">
        <f t="shared" ca="1" si="102"/>
        <v>AA</v>
      </c>
      <c r="AV575" s="459">
        <f t="shared" si="103"/>
        <v>554</v>
      </c>
      <c r="AW575" s="259" t="str">
        <f t="shared" ca="1" si="100"/>
        <v>AA554</v>
      </c>
      <c r="AX575" s="259">
        <f t="shared" si="97"/>
        <v>8</v>
      </c>
      <c r="AY575" s="259" t="str">
        <f t="shared" ca="1" si="98"/>
        <v>9. Ownership - Operating Costs</v>
      </c>
      <c r="AZ575" s="268" t="s">
        <v>1270</v>
      </c>
      <c r="BA575" s="259" t="s">
        <v>1303</v>
      </c>
      <c r="BB575" s="259">
        <f>$AA$8</f>
        <v>2041</v>
      </c>
      <c r="BC575" s="259" t="str">
        <f t="shared" ca="1" si="101"/>
        <v>8_AA554_Primary_fuel_source_2041</v>
      </c>
      <c r="BD575" s="259" t="s">
        <v>540</v>
      </c>
      <c r="BE575" s="259"/>
      <c r="BF575" s="268" t="str">
        <f t="shared" si="99"/>
        <v>&gt;=0</v>
      </c>
      <c r="BG575" s="268" t="s">
        <v>85</v>
      </c>
      <c r="BH575" s="268" t="s">
        <v>85</v>
      </c>
      <c r="BI575" s="268"/>
      <c r="BJ575" s="268"/>
      <c r="BK575" s="268"/>
      <c r="BL575" s="268"/>
    </row>
    <row r="576" spans="1:64" ht="13.5" hidden="1" thickBot="1">
      <c r="A576" s="124"/>
      <c r="B576" s="181"/>
      <c r="C576" s="236"/>
      <c r="D576" s="588"/>
      <c r="E576" s="588"/>
      <c r="F576" s="471"/>
      <c r="G576" s="471"/>
      <c r="H576" s="471"/>
      <c r="I576" s="471"/>
      <c r="J576" s="471"/>
      <c r="K576" s="471"/>
      <c r="L576" s="471"/>
      <c r="M576" s="471"/>
      <c r="N576" s="471"/>
      <c r="O576" s="471"/>
      <c r="P576" s="471"/>
      <c r="Q576" s="471"/>
      <c r="R576" s="471"/>
      <c r="S576" s="471"/>
      <c r="T576" s="471"/>
      <c r="U576" s="471"/>
      <c r="V576" s="471"/>
      <c r="W576" s="471"/>
      <c r="X576" s="471"/>
      <c r="Y576" s="471"/>
      <c r="Z576" s="471"/>
      <c r="AA576" s="471"/>
      <c r="AB576" s="471"/>
      <c r="AC576" s="471"/>
      <c r="AD576" s="471"/>
      <c r="AE576" s="472"/>
      <c r="AF576" s="472"/>
      <c r="AG576" s="472"/>
      <c r="AH576" s="472"/>
      <c r="AI576" s="472"/>
      <c r="AJ576" s="472"/>
      <c r="AK576" s="472"/>
      <c r="AL576" s="472"/>
      <c r="AM576" s="472"/>
      <c r="AN576" s="472"/>
      <c r="AO576" s="481"/>
      <c r="AP576" s="169"/>
      <c r="AQ576" s="84" t="s">
        <v>395</v>
      </c>
      <c r="AU576" s="459" t="str">
        <f t="shared" ca="1" si="102"/>
        <v>AB</v>
      </c>
      <c r="AV576" s="459">
        <f t="shared" si="103"/>
        <v>554</v>
      </c>
      <c r="AW576" s="259" t="str">
        <f t="shared" ca="1" si="100"/>
        <v>AB554</v>
      </c>
      <c r="AX576" s="259">
        <f t="shared" si="97"/>
        <v>8</v>
      </c>
      <c r="AY576" s="259" t="str">
        <f t="shared" ca="1" si="98"/>
        <v>9. Ownership - Operating Costs</v>
      </c>
      <c r="AZ576" s="268" t="s">
        <v>1270</v>
      </c>
      <c r="BA576" s="259" t="s">
        <v>1303</v>
      </c>
      <c r="BB576" s="259">
        <f>$AB$8</f>
        <v>2042</v>
      </c>
      <c r="BC576" s="259" t="str">
        <f t="shared" ca="1" si="101"/>
        <v>8_AB554_Primary_fuel_source_2042</v>
      </c>
      <c r="BD576" s="259" t="s">
        <v>540</v>
      </c>
      <c r="BE576" s="259"/>
      <c r="BF576" s="268" t="str">
        <f t="shared" si="99"/>
        <v>&gt;=0</v>
      </c>
      <c r="BG576" s="268" t="s">
        <v>85</v>
      </c>
      <c r="BH576" s="268" t="s">
        <v>85</v>
      </c>
      <c r="BI576" s="268"/>
      <c r="BJ576" s="268"/>
      <c r="BK576" s="268"/>
      <c r="BL576" s="268"/>
    </row>
    <row r="577" spans="1:64" ht="13.5" hidden="1" thickBot="1">
      <c r="A577" s="124"/>
      <c r="B577" s="181"/>
      <c r="C577" s="236"/>
      <c r="D577" s="588"/>
      <c r="E577" s="588"/>
      <c r="F577" s="471"/>
      <c r="G577" s="471"/>
      <c r="H577" s="471"/>
      <c r="I577" s="471"/>
      <c r="J577" s="471"/>
      <c r="K577" s="471"/>
      <c r="L577" s="471"/>
      <c r="M577" s="471"/>
      <c r="N577" s="471"/>
      <c r="O577" s="471"/>
      <c r="P577" s="471"/>
      <c r="Q577" s="471"/>
      <c r="R577" s="471"/>
      <c r="S577" s="471"/>
      <c r="T577" s="471"/>
      <c r="U577" s="471"/>
      <c r="V577" s="471"/>
      <c r="W577" s="471"/>
      <c r="X577" s="471"/>
      <c r="Y577" s="471"/>
      <c r="Z577" s="471"/>
      <c r="AA577" s="471"/>
      <c r="AB577" s="471"/>
      <c r="AC577" s="471"/>
      <c r="AD577" s="471"/>
      <c r="AE577" s="472"/>
      <c r="AF577" s="472"/>
      <c r="AG577" s="472"/>
      <c r="AH577" s="472"/>
      <c r="AI577" s="472"/>
      <c r="AJ577" s="472"/>
      <c r="AK577" s="472"/>
      <c r="AL577" s="472"/>
      <c r="AM577" s="472"/>
      <c r="AN577" s="472"/>
      <c r="AO577" s="481"/>
      <c r="AP577" s="169"/>
      <c r="AQ577" s="84" t="s">
        <v>395</v>
      </c>
      <c r="AU577" s="459" t="str">
        <f t="shared" ca="1" si="102"/>
        <v>AC</v>
      </c>
      <c r="AV577" s="459">
        <f t="shared" si="103"/>
        <v>554</v>
      </c>
      <c r="AW577" s="259" t="str">
        <f t="shared" ca="1" si="100"/>
        <v>AC554</v>
      </c>
      <c r="AX577" s="259">
        <f t="shared" si="97"/>
        <v>8</v>
      </c>
      <c r="AY577" s="259" t="str">
        <f t="shared" ca="1" si="98"/>
        <v>9. Ownership - Operating Costs</v>
      </c>
      <c r="AZ577" s="268" t="s">
        <v>1270</v>
      </c>
      <c r="BA577" s="259" t="s">
        <v>1303</v>
      </c>
      <c r="BB577" s="259">
        <f>$AC$8</f>
        <v>2043</v>
      </c>
      <c r="BC577" s="259" t="str">
        <f t="shared" ca="1" si="101"/>
        <v>8_AC554_Primary_fuel_source_2043</v>
      </c>
      <c r="BD577" s="259" t="s">
        <v>540</v>
      </c>
      <c r="BE577" s="259"/>
      <c r="BF577" s="268" t="str">
        <f t="shared" si="99"/>
        <v>&gt;=0</v>
      </c>
      <c r="BG577" s="268" t="s">
        <v>85</v>
      </c>
      <c r="BH577" s="268" t="s">
        <v>85</v>
      </c>
      <c r="BI577" s="268"/>
      <c r="BJ577" s="268"/>
      <c r="BK577" s="268"/>
      <c r="BL577" s="268"/>
    </row>
    <row r="578" spans="1:64" ht="13.5" hidden="1" thickBot="1">
      <c r="A578" s="124"/>
      <c r="B578" s="181"/>
      <c r="C578" s="236"/>
      <c r="D578" s="588"/>
      <c r="E578" s="588"/>
      <c r="F578" s="471"/>
      <c r="G578" s="471"/>
      <c r="H578" s="471"/>
      <c r="I578" s="471"/>
      <c r="J578" s="471"/>
      <c r="K578" s="471"/>
      <c r="L578" s="471"/>
      <c r="M578" s="471"/>
      <c r="N578" s="471"/>
      <c r="O578" s="471"/>
      <c r="P578" s="471"/>
      <c r="Q578" s="471"/>
      <c r="R578" s="471"/>
      <c r="S578" s="471"/>
      <c r="T578" s="471"/>
      <c r="U578" s="471"/>
      <c r="V578" s="471"/>
      <c r="W578" s="471"/>
      <c r="X578" s="471"/>
      <c r="Y578" s="471"/>
      <c r="Z578" s="471"/>
      <c r="AA578" s="471"/>
      <c r="AB578" s="471"/>
      <c r="AC578" s="471"/>
      <c r="AD578" s="471"/>
      <c r="AE578" s="472"/>
      <c r="AF578" s="472"/>
      <c r="AG578" s="472"/>
      <c r="AH578" s="472"/>
      <c r="AI578" s="472"/>
      <c r="AJ578" s="472"/>
      <c r="AK578" s="472"/>
      <c r="AL578" s="472"/>
      <c r="AM578" s="472"/>
      <c r="AN578" s="472"/>
      <c r="AO578" s="481"/>
      <c r="AP578" s="169"/>
      <c r="AQ578" s="84" t="s">
        <v>395</v>
      </c>
      <c r="AU578" s="459" t="str">
        <f t="shared" ca="1" si="102"/>
        <v>AD</v>
      </c>
      <c r="AV578" s="459">
        <f t="shared" si="103"/>
        <v>554</v>
      </c>
      <c r="AW578" s="259" t="str">
        <f t="shared" ca="1" si="100"/>
        <v>AD554</v>
      </c>
      <c r="AX578" s="259">
        <f t="shared" si="97"/>
        <v>8</v>
      </c>
      <c r="AY578" s="259" t="str">
        <f t="shared" ca="1" si="98"/>
        <v>9. Ownership - Operating Costs</v>
      </c>
      <c r="AZ578" s="268" t="s">
        <v>1270</v>
      </c>
      <c r="BA578" s="259" t="s">
        <v>1303</v>
      </c>
      <c r="BB578" s="259">
        <f>$AD$8</f>
        <v>2044</v>
      </c>
      <c r="BC578" s="259" t="str">
        <f t="shared" ca="1" si="101"/>
        <v>8_AD554_Primary_fuel_source_2044</v>
      </c>
      <c r="BD578" s="259" t="s">
        <v>540</v>
      </c>
      <c r="BE578" s="259"/>
      <c r="BF578" s="268" t="str">
        <f t="shared" si="99"/>
        <v>&gt;=0</v>
      </c>
      <c r="BG578" s="268" t="s">
        <v>85</v>
      </c>
      <c r="BH578" s="268" t="s">
        <v>85</v>
      </c>
      <c r="BI578" s="268"/>
      <c r="BJ578" s="268"/>
      <c r="BK578" s="268"/>
      <c r="BL578" s="268"/>
    </row>
    <row r="579" spans="1:64" ht="13.5" hidden="1" thickBot="1">
      <c r="A579" s="124"/>
      <c r="B579" s="181"/>
      <c r="C579" s="236"/>
      <c r="D579" s="588"/>
      <c r="E579" s="588"/>
      <c r="F579" s="471"/>
      <c r="G579" s="471"/>
      <c r="H579" s="471"/>
      <c r="I579" s="471"/>
      <c r="J579" s="471"/>
      <c r="K579" s="471"/>
      <c r="L579" s="471"/>
      <c r="M579" s="471"/>
      <c r="N579" s="471"/>
      <c r="O579" s="471"/>
      <c r="P579" s="471"/>
      <c r="Q579" s="471"/>
      <c r="R579" s="471"/>
      <c r="S579" s="471"/>
      <c r="T579" s="471"/>
      <c r="U579" s="471"/>
      <c r="V579" s="471"/>
      <c r="W579" s="471"/>
      <c r="X579" s="471"/>
      <c r="Y579" s="471"/>
      <c r="Z579" s="471"/>
      <c r="AA579" s="471"/>
      <c r="AB579" s="471"/>
      <c r="AC579" s="471"/>
      <c r="AD579" s="471"/>
      <c r="AE579" s="472"/>
      <c r="AF579" s="472"/>
      <c r="AG579" s="472"/>
      <c r="AH579" s="472"/>
      <c r="AI579" s="472"/>
      <c r="AJ579" s="472"/>
      <c r="AK579" s="472"/>
      <c r="AL579" s="472"/>
      <c r="AM579" s="472"/>
      <c r="AN579" s="472"/>
      <c r="AO579" s="481"/>
      <c r="AP579" s="169"/>
      <c r="AQ579" s="84" t="s">
        <v>395</v>
      </c>
      <c r="AU579" s="459" t="str">
        <f t="shared" ca="1" si="102"/>
        <v>AE</v>
      </c>
      <c r="AV579" s="459">
        <f t="shared" si="103"/>
        <v>554</v>
      </c>
      <c r="AW579" s="259" t="str">
        <f t="shared" ca="1" si="100"/>
        <v>AE554</v>
      </c>
      <c r="AX579" s="259">
        <f t="shared" si="97"/>
        <v>8</v>
      </c>
      <c r="AY579" s="259" t="str">
        <f t="shared" ca="1" si="98"/>
        <v>9. Ownership - Operating Costs</v>
      </c>
      <c r="AZ579" s="268" t="s">
        <v>1270</v>
      </c>
      <c r="BA579" s="259" t="s">
        <v>1303</v>
      </c>
      <c r="BB579" s="259">
        <f>$AE$8</f>
        <v>2045</v>
      </c>
      <c r="BC579" s="259" t="str">
        <f t="shared" ca="1" si="101"/>
        <v>8_AE554_Primary_fuel_source_2045</v>
      </c>
      <c r="BD579" s="259" t="s">
        <v>540</v>
      </c>
      <c r="BE579" s="259"/>
      <c r="BF579" s="268" t="str">
        <f t="shared" si="99"/>
        <v>&gt;=0</v>
      </c>
      <c r="BG579" s="268" t="s">
        <v>85</v>
      </c>
      <c r="BH579" s="268" t="s">
        <v>85</v>
      </c>
      <c r="BI579" s="268"/>
      <c r="BJ579" s="268"/>
      <c r="BK579" s="268"/>
      <c r="BL579" s="268"/>
    </row>
    <row r="580" spans="1:64" ht="13.5" hidden="1" thickBot="1">
      <c r="A580" s="124"/>
      <c r="B580" s="181"/>
      <c r="C580" s="236"/>
      <c r="D580" s="588"/>
      <c r="E580" s="588"/>
      <c r="F580" s="471"/>
      <c r="G580" s="471"/>
      <c r="H580" s="471"/>
      <c r="I580" s="471"/>
      <c r="J580" s="471"/>
      <c r="K580" s="471"/>
      <c r="L580" s="471"/>
      <c r="M580" s="471"/>
      <c r="N580" s="471"/>
      <c r="O580" s="471"/>
      <c r="P580" s="471"/>
      <c r="Q580" s="471"/>
      <c r="R580" s="471"/>
      <c r="S580" s="471"/>
      <c r="T580" s="471"/>
      <c r="U580" s="471"/>
      <c r="V580" s="471"/>
      <c r="W580" s="471"/>
      <c r="X580" s="471"/>
      <c r="Y580" s="471"/>
      <c r="Z580" s="471"/>
      <c r="AA580" s="471"/>
      <c r="AB580" s="471"/>
      <c r="AC580" s="471"/>
      <c r="AD580" s="471"/>
      <c r="AE580" s="472"/>
      <c r="AF580" s="472"/>
      <c r="AG580" s="472"/>
      <c r="AH580" s="472"/>
      <c r="AI580" s="472"/>
      <c r="AJ580" s="472"/>
      <c r="AK580" s="472"/>
      <c r="AL580" s="472"/>
      <c r="AM580" s="472"/>
      <c r="AN580" s="472"/>
      <c r="AO580" s="481"/>
      <c r="AP580" s="169"/>
      <c r="AQ580" s="84" t="s">
        <v>395</v>
      </c>
      <c r="AU580" s="459" t="str">
        <f t="shared" ca="1" si="102"/>
        <v>AF</v>
      </c>
      <c r="AV580" s="459">
        <f t="shared" si="103"/>
        <v>554</v>
      </c>
      <c r="AW580" s="259" t="str">
        <f t="shared" ca="1" si="100"/>
        <v>AF554</v>
      </c>
      <c r="AX580" s="259">
        <f t="shared" si="97"/>
        <v>8</v>
      </c>
      <c r="AY580" s="259" t="str">
        <f t="shared" ca="1" si="98"/>
        <v>9. Ownership - Operating Costs</v>
      </c>
      <c r="AZ580" s="268" t="s">
        <v>1270</v>
      </c>
      <c r="BA580" s="259" t="s">
        <v>1303</v>
      </c>
      <c r="BB580" s="259">
        <f>$AF$8</f>
        <v>2046</v>
      </c>
      <c r="BC580" s="259" t="str">
        <f t="shared" ca="1" si="101"/>
        <v>8_AF554_Primary_fuel_source_2046</v>
      </c>
      <c r="BD580" s="259" t="s">
        <v>540</v>
      </c>
      <c r="BE580" s="259"/>
      <c r="BF580" s="268" t="str">
        <f t="shared" si="99"/>
        <v>&gt;=0</v>
      </c>
      <c r="BG580" s="268" t="s">
        <v>85</v>
      </c>
      <c r="BH580" s="268" t="s">
        <v>85</v>
      </c>
      <c r="BI580" s="268"/>
      <c r="BJ580" s="268"/>
      <c r="BK580" s="268"/>
      <c r="BL580" s="268"/>
    </row>
    <row r="581" spans="1:64" ht="13.5" hidden="1" thickBot="1">
      <c r="A581" s="124"/>
      <c r="B581" s="181"/>
      <c r="C581" s="236"/>
      <c r="D581" s="588"/>
      <c r="E581" s="588"/>
      <c r="F581" s="471"/>
      <c r="G581" s="471"/>
      <c r="H581" s="471"/>
      <c r="I581" s="471"/>
      <c r="J581" s="471"/>
      <c r="K581" s="471"/>
      <c r="L581" s="471"/>
      <c r="M581" s="471"/>
      <c r="N581" s="471"/>
      <c r="O581" s="471"/>
      <c r="P581" s="471"/>
      <c r="Q581" s="471"/>
      <c r="R581" s="471"/>
      <c r="S581" s="471"/>
      <c r="T581" s="471"/>
      <c r="U581" s="471"/>
      <c r="V581" s="471"/>
      <c r="W581" s="471"/>
      <c r="X581" s="471"/>
      <c r="Y581" s="471"/>
      <c r="Z581" s="471"/>
      <c r="AA581" s="471"/>
      <c r="AB581" s="471"/>
      <c r="AC581" s="471"/>
      <c r="AD581" s="471"/>
      <c r="AE581" s="472"/>
      <c r="AF581" s="472"/>
      <c r="AG581" s="472"/>
      <c r="AH581" s="472"/>
      <c r="AI581" s="472"/>
      <c r="AJ581" s="472"/>
      <c r="AK581" s="472"/>
      <c r="AL581" s="472"/>
      <c r="AM581" s="472"/>
      <c r="AN581" s="472"/>
      <c r="AO581" s="481"/>
      <c r="AP581" s="169"/>
      <c r="AQ581" s="84" t="s">
        <v>395</v>
      </c>
      <c r="AU581" s="459" t="str">
        <f t="shared" ca="1" si="102"/>
        <v>AG</v>
      </c>
      <c r="AV581" s="459">
        <f t="shared" si="103"/>
        <v>554</v>
      </c>
      <c r="AW581" s="259" t="str">
        <f t="shared" ca="1" si="100"/>
        <v>AG554</v>
      </c>
      <c r="AX581" s="259">
        <f t="shared" si="97"/>
        <v>8</v>
      </c>
      <c r="AY581" s="259" t="str">
        <f t="shared" ca="1" si="98"/>
        <v>9. Ownership - Operating Costs</v>
      </c>
      <c r="AZ581" s="268" t="s">
        <v>1270</v>
      </c>
      <c r="BA581" s="259" t="s">
        <v>1303</v>
      </c>
      <c r="BB581" s="259">
        <f>$AG$8</f>
        <v>2047</v>
      </c>
      <c r="BC581" s="259" t="str">
        <f t="shared" ca="1" si="101"/>
        <v>8_AG554_Primary_fuel_source_2047</v>
      </c>
      <c r="BD581" s="259" t="s">
        <v>540</v>
      </c>
      <c r="BE581" s="259"/>
      <c r="BF581" s="268" t="str">
        <f t="shared" si="99"/>
        <v>&gt;=0</v>
      </c>
      <c r="BG581" s="268" t="s">
        <v>85</v>
      </c>
      <c r="BH581" s="268" t="s">
        <v>85</v>
      </c>
      <c r="BI581" s="268"/>
      <c r="BJ581" s="268"/>
      <c r="BK581" s="268"/>
      <c r="BL581" s="268"/>
    </row>
    <row r="582" spans="1:64" ht="13.5" hidden="1" thickBot="1">
      <c r="A582" s="124"/>
      <c r="B582" s="181"/>
      <c r="C582" s="236"/>
      <c r="D582" s="588"/>
      <c r="E582" s="588"/>
      <c r="F582" s="471"/>
      <c r="G582" s="471"/>
      <c r="H582" s="471"/>
      <c r="I582" s="471"/>
      <c r="J582" s="471"/>
      <c r="K582" s="471"/>
      <c r="L582" s="471"/>
      <c r="M582" s="471"/>
      <c r="N582" s="471"/>
      <c r="O582" s="471"/>
      <c r="P582" s="471"/>
      <c r="Q582" s="471"/>
      <c r="R582" s="471"/>
      <c r="S582" s="471"/>
      <c r="T582" s="471"/>
      <c r="U582" s="471"/>
      <c r="V582" s="471"/>
      <c r="W582" s="471"/>
      <c r="X582" s="471"/>
      <c r="Y582" s="471"/>
      <c r="Z582" s="471"/>
      <c r="AA582" s="471"/>
      <c r="AB582" s="471"/>
      <c r="AC582" s="471"/>
      <c r="AD582" s="471"/>
      <c r="AE582" s="472"/>
      <c r="AF582" s="472"/>
      <c r="AG582" s="472"/>
      <c r="AH582" s="472"/>
      <c r="AI582" s="472"/>
      <c r="AJ582" s="472"/>
      <c r="AK582" s="472"/>
      <c r="AL582" s="472"/>
      <c r="AM582" s="472"/>
      <c r="AN582" s="472"/>
      <c r="AO582" s="481"/>
      <c r="AP582" s="169"/>
      <c r="AQ582" s="84" t="s">
        <v>395</v>
      </c>
      <c r="AU582" s="459" t="str">
        <f t="shared" ca="1" si="102"/>
        <v>AH</v>
      </c>
      <c r="AV582" s="459">
        <f t="shared" si="103"/>
        <v>554</v>
      </c>
      <c r="AW582" s="259" t="str">
        <f t="shared" ca="1" si="100"/>
        <v>AH554</v>
      </c>
      <c r="AX582" s="259">
        <f t="shared" si="97"/>
        <v>8</v>
      </c>
      <c r="AY582" s="259" t="str">
        <f t="shared" ca="1" si="98"/>
        <v>9. Ownership - Operating Costs</v>
      </c>
      <c r="AZ582" s="268" t="s">
        <v>1270</v>
      </c>
      <c r="BA582" s="259" t="s">
        <v>1303</v>
      </c>
      <c r="BB582" s="259">
        <f>$AH$8</f>
        <v>2048</v>
      </c>
      <c r="BC582" s="259" t="str">
        <f t="shared" ca="1" si="101"/>
        <v>8_AH554_Primary_fuel_source_2048</v>
      </c>
      <c r="BD582" s="259" t="s">
        <v>540</v>
      </c>
      <c r="BE582" s="259"/>
      <c r="BF582" s="268" t="str">
        <f t="shared" si="99"/>
        <v>&gt;=0</v>
      </c>
      <c r="BG582" s="268" t="s">
        <v>85</v>
      </c>
      <c r="BH582" s="268" t="s">
        <v>85</v>
      </c>
      <c r="BI582" s="268"/>
      <c r="BJ582" s="268"/>
      <c r="BK582" s="268"/>
      <c r="BL582" s="268"/>
    </row>
    <row r="583" spans="1:64" ht="13.5" hidden="1" thickBot="1">
      <c r="A583" s="124"/>
      <c r="B583" s="181"/>
      <c r="C583" s="236"/>
      <c r="D583" s="588"/>
      <c r="E583" s="588"/>
      <c r="F583" s="471"/>
      <c r="G583" s="471"/>
      <c r="H583" s="471"/>
      <c r="I583" s="471"/>
      <c r="J583" s="471"/>
      <c r="K583" s="471"/>
      <c r="L583" s="471"/>
      <c r="M583" s="471"/>
      <c r="N583" s="471"/>
      <c r="O583" s="471"/>
      <c r="P583" s="471"/>
      <c r="Q583" s="471"/>
      <c r="R583" s="471"/>
      <c r="S583" s="471"/>
      <c r="T583" s="471"/>
      <c r="U583" s="471"/>
      <c r="V583" s="471"/>
      <c r="W583" s="471"/>
      <c r="X583" s="471"/>
      <c r="Y583" s="471"/>
      <c r="Z583" s="471"/>
      <c r="AA583" s="471"/>
      <c r="AB583" s="471"/>
      <c r="AC583" s="471"/>
      <c r="AD583" s="471"/>
      <c r="AE583" s="472"/>
      <c r="AF583" s="472"/>
      <c r="AG583" s="472"/>
      <c r="AH583" s="472"/>
      <c r="AI583" s="472"/>
      <c r="AJ583" s="472"/>
      <c r="AK583" s="472"/>
      <c r="AL583" s="472"/>
      <c r="AM583" s="472"/>
      <c r="AN583" s="472"/>
      <c r="AO583" s="481"/>
      <c r="AP583" s="169"/>
      <c r="AQ583" s="84" t="s">
        <v>395</v>
      </c>
      <c r="AU583" s="459" t="str">
        <f t="shared" ca="1" si="102"/>
        <v>AI</v>
      </c>
      <c r="AV583" s="459">
        <f t="shared" si="103"/>
        <v>554</v>
      </c>
      <c r="AW583" s="259" t="str">
        <f t="shared" ca="1" si="100"/>
        <v>AI554</v>
      </c>
      <c r="AX583" s="259">
        <f t="shared" si="97"/>
        <v>8</v>
      </c>
      <c r="AY583" s="259" t="str">
        <f t="shared" ca="1" si="98"/>
        <v>9. Ownership - Operating Costs</v>
      </c>
      <c r="AZ583" s="268" t="s">
        <v>1270</v>
      </c>
      <c r="BA583" s="259" t="s">
        <v>1303</v>
      </c>
      <c r="BB583" s="259">
        <f>$AI$8</f>
        <v>2049</v>
      </c>
      <c r="BC583" s="259" t="str">
        <f t="shared" ca="1" si="101"/>
        <v>8_AI554_Primary_fuel_source_2049</v>
      </c>
      <c r="BD583" s="259" t="s">
        <v>540</v>
      </c>
      <c r="BE583" s="259"/>
      <c r="BF583" s="268" t="str">
        <f t="shared" si="99"/>
        <v>&gt;=0</v>
      </c>
      <c r="BG583" s="268" t="s">
        <v>85</v>
      </c>
      <c r="BH583" s="268" t="s">
        <v>85</v>
      </c>
      <c r="BI583" s="268"/>
      <c r="BJ583" s="268"/>
      <c r="BK583" s="268"/>
      <c r="BL583" s="268"/>
    </row>
    <row r="584" spans="1:64" ht="13.5" hidden="1" thickBot="1">
      <c r="A584" s="124"/>
      <c r="B584" s="181"/>
      <c r="C584" s="236"/>
      <c r="D584" s="588"/>
      <c r="E584" s="588"/>
      <c r="F584" s="471"/>
      <c r="G584" s="471"/>
      <c r="H584" s="471"/>
      <c r="I584" s="471"/>
      <c r="J584" s="471"/>
      <c r="K584" s="471"/>
      <c r="L584" s="471"/>
      <c r="M584" s="471"/>
      <c r="N584" s="471"/>
      <c r="O584" s="471"/>
      <c r="P584" s="471"/>
      <c r="Q584" s="471"/>
      <c r="R584" s="471"/>
      <c r="S584" s="471"/>
      <c r="T584" s="471"/>
      <c r="U584" s="471"/>
      <c r="V584" s="471"/>
      <c r="W584" s="471"/>
      <c r="X584" s="471"/>
      <c r="Y584" s="471"/>
      <c r="Z584" s="471"/>
      <c r="AA584" s="471"/>
      <c r="AB584" s="471"/>
      <c r="AC584" s="471"/>
      <c r="AD584" s="471"/>
      <c r="AE584" s="472"/>
      <c r="AF584" s="472"/>
      <c r="AG584" s="472"/>
      <c r="AH584" s="472"/>
      <c r="AI584" s="472"/>
      <c r="AJ584" s="472"/>
      <c r="AK584" s="472"/>
      <c r="AL584" s="472"/>
      <c r="AM584" s="472"/>
      <c r="AN584" s="472"/>
      <c r="AO584" s="481"/>
      <c r="AP584" s="169"/>
      <c r="AQ584" s="84" t="s">
        <v>395</v>
      </c>
      <c r="AU584" s="459" t="str">
        <f t="shared" ca="1" si="102"/>
        <v>AJ</v>
      </c>
      <c r="AV584" s="459">
        <f t="shared" si="103"/>
        <v>554</v>
      </c>
      <c r="AW584" s="259" t="str">
        <f t="shared" ca="1" si="100"/>
        <v>AJ554</v>
      </c>
      <c r="AX584" s="259">
        <f t="shared" si="97"/>
        <v>8</v>
      </c>
      <c r="AY584" s="259" t="str">
        <f t="shared" ca="1" si="98"/>
        <v>9. Ownership - Operating Costs</v>
      </c>
      <c r="AZ584" s="268" t="s">
        <v>1270</v>
      </c>
      <c r="BA584" s="259" t="s">
        <v>1303</v>
      </c>
      <c r="BB584" s="259">
        <f>$AJ$8</f>
        <v>2050</v>
      </c>
      <c r="BC584" s="259" t="str">
        <f t="shared" ca="1" si="101"/>
        <v>8_AJ554_Primary_fuel_source_2050</v>
      </c>
      <c r="BD584" s="259" t="s">
        <v>540</v>
      </c>
      <c r="BE584" s="259"/>
      <c r="BF584" s="268" t="str">
        <f t="shared" si="99"/>
        <v>&gt;=0</v>
      </c>
      <c r="BG584" s="268" t="s">
        <v>85</v>
      </c>
      <c r="BH584" s="268" t="s">
        <v>85</v>
      </c>
      <c r="BI584" s="268"/>
      <c r="BJ584" s="268"/>
      <c r="BK584" s="268"/>
      <c r="BL584" s="268"/>
    </row>
    <row r="585" spans="1:64" ht="13.5" hidden="1" thickBot="1">
      <c r="A585" s="124"/>
      <c r="B585" s="181"/>
      <c r="C585" s="236"/>
      <c r="D585" s="588"/>
      <c r="E585" s="588"/>
      <c r="F585" s="471"/>
      <c r="G585" s="471"/>
      <c r="H585" s="471"/>
      <c r="I585" s="471"/>
      <c r="J585" s="471"/>
      <c r="K585" s="471"/>
      <c r="L585" s="471"/>
      <c r="M585" s="471"/>
      <c r="N585" s="471"/>
      <c r="O585" s="471"/>
      <c r="P585" s="471"/>
      <c r="Q585" s="471"/>
      <c r="R585" s="471"/>
      <c r="S585" s="471"/>
      <c r="T585" s="471"/>
      <c r="U585" s="471"/>
      <c r="V585" s="471"/>
      <c r="W585" s="471"/>
      <c r="X585" s="471"/>
      <c r="Y585" s="471"/>
      <c r="Z585" s="471"/>
      <c r="AA585" s="471"/>
      <c r="AB585" s="471"/>
      <c r="AC585" s="471"/>
      <c r="AD585" s="471"/>
      <c r="AE585" s="472"/>
      <c r="AF585" s="472"/>
      <c r="AG585" s="472"/>
      <c r="AH585" s="472"/>
      <c r="AI585" s="472"/>
      <c r="AJ585" s="472"/>
      <c r="AK585" s="472"/>
      <c r="AL585" s="472"/>
      <c r="AM585" s="472"/>
      <c r="AN585" s="472"/>
      <c r="AO585" s="481"/>
      <c r="AP585" s="169"/>
      <c r="AQ585" s="84" t="s">
        <v>395</v>
      </c>
      <c r="AU585" s="459" t="str">
        <f t="shared" ca="1" si="102"/>
        <v>AK</v>
      </c>
      <c r="AV585" s="459">
        <f t="shared" si="103"/>
        <v>554</v>
      </c>
      <c r="AW585" s="259" t="str">
        <f t="shared" ca="1" si="100"/>
        <v>AK554</v>
      </c>
      <c r="AX585" s="259">
        <f t="shared" si="97"/>
        <v>8</v>
      </c>
      <c r="AY585" s="259" t="str">
        <f t="shared" ca="1" si="98"/>
        <v>9. Ownership - Operating Costs</v>
      </c>
      <c r="AZ585" s="268" t="s">
        <v>1270</v>
      </c>
      <c r="BA585" s="259" t="s">
        <v>1303</v>
      </c>
      <c r="BB585" s="259">
        <f>$AK$8</f>
        <v>2051</v>
      </c>
      <c r="BC585" s="259" t="str">
        <f t="shared" ca="1" si="101"/>
        <v>8_AK554_Primary_fuel_source_2051</v>
      </c>
      <c r="BD585" s="259" t="s">
        <v>540</v>
      </c>
      <c r="BE585" s="259"/>
      <c r="BF585" s="268" t="str">
        <f t="shared" si="99"/>
        <v>&gt;=0</v>
      </c>
      <c r="BG585" s="268" t="s">
        <v>85</v>
      </c>
      <c r="BH585" s="268" t="s">
        <v>85</v>
      </c>
      <c r="BI585" s="268"/>
      <c r="BJ585" s="268"/>
      <c r="BK585" s="268"/>
      <c r="BL585" s="268"/>
    </row>
    <row r="586" spans="1:64" ht="13.5" hidden="1" thickBot="1">
      <c r="A586" s="124"/>
      <c r="B586" s="181"/>
      <c r="C586" s="236"/>
      <c r="D586" s="588"/>
      <c r="E586" s="588"/>
      <c r="F586" s="471"/>
      <c r="G586" s="471"/>
      <c r="H586" s="471"/>
      <c r="I586" s="471"/>
      <c r="J586" s="471"/>
      <c r="K586" s="471"/>
      <c r="L586" s="471"/>
      <c r="M586" s="471"/>
      <c r="N586" s="471"/>
      <c r="O586" s="471"/>
      <c r="P586" s="471"/>
      <c r="Q586" s="471"/>
      <c r="R586" s="471"/>
      <c r="S586" s="471"/>
      <c r="T586" s="471"/>
      <c r="U586" s="471"/>
      <c r="V586" s="471"/>
      <c r="W586" s="471"/>
      <c r="X586" s="471"/>
      <c r="Y586" s="471"/>
      <c r="Z586" s="471"/>
      <c r="AA586" s="471"/>
      <c r="AB586" s="471"/>
      <c r="AC586" s="471"/>
      <c r="AD586" s="471"/>
      <c r="AE586" s="472"/>
      <c r="AF586" s="472"/>
      <c r="AG586" s="472"/>
      <c r="AH586" s="472"/>
      <c r="AI586" s="472"/>
      <c r="AJ586" s="472"/>
      <c r="AK586" s="472"/>
      <c r="AL586" s="472"/>
      <c r="AM586" s="472"/>
      <c r="AN586" s="472"/>
      <c r="AO586" s="481"/>
      <c r="AP586" s="169"/>
      <c r="AQ586" s="84" t="s">
        <v>395</v>
      </c>
      <c r="AU586" s="459" t="str">
        <f t="shared" ca="1" si="102"/>
        <v>AL</v>
      </c>
      <c r="AV586" s="459">
        <f t="shared" si="103"/>
        <v>554</v>
      </c>
      <c r="AW586" s="259" t="str">
        <f t="shared" ca="1" si="100"/>
        <v>AL554</v>
      </c>
      <c r="AX586" s="259">
        <f t="shared" si="97"/>
        <v>8</v>
      </c>
      <c r="AY586" s="259" t="str">
        <f t="shared" ca="1" si="98"/>
        <v>9. Ownership - Operating Costs</v>
      </c>
      <c r="AZ586" s="268" t="s">
        <v>1270</v>
      </c>
      <c r="BA586" s="259" t="s">
        <v>1303</v>
      </c>
      <c r="BB586" s="259">
        <f>$AL$8</f>
        <v>2052</v>
      </c>
      <c r="BC586" s="259" t="str">
        <f t="shared" ca="1" si="101"/>
        <v>8_AL554_Primary_fuel_source_2052</v>
      </c>
      <c r="BD586" s="259" t="s">
        <v>540</v>
      </c>
      <c r="BE586" s="259"/>
      <c r="BF586" s="268" t="str">
        <f t="shared" ref="BF586:BF617" si="104">"&gt;=0"</f>
        <v>&gt;=0</v>
      </c>
      <c r="BG586" s="268" t="s">
        <v>85</v>
      </c>
      <c r="BH586" s="268" t="s">
        <v>85</v>
      </c>
      <c r="BI586" s="268"/>
      <c r="BJ586" s="268"/>
      <c r="BK586" s="268"/>
      <c r="BL586" s="268"/>
    </row>
    <row r="587" spans="1:64" ht="13.5" hidden="1" thickBot="1">
      <c r="A587" s="124"/>
      <c r="B587" s="181"/>
      <c r="C587" s="236"/>
      <c r="D587" s="588"/>
      <c r="E587" s="588"/>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2"/>
      <c r="AF587" s="472"/>
      <c r="AG587" s="472"/>
      <c r="AH587" s="472"/>
      <c r="AI587" s="472"/>
      <c r="AJ587" s="472"/>
      <c r="AK587" s="472"/>
      <c r="AL587" s="472"/>
      <c r="AM587" s="472"/>
      <c r="AN587" s="472"/>
      <c r="AO587" s="481"/>
      <c r="AP587" s="169"/>
      <c r="AQ587" s="84" t="s">
        <v>395</v>
      </c>
      <c r="AU587" s="459" t="str">
        <f t="shared" ca="1" si="102"/>
        <v>AM</v>
      </c>
      <c r="AV587" s="459">
        <f t="shared" si="103"/>
        <v>554</v>
      </c>
      <c r="AW587" s="259" t="str">
        <f t="shared" ca="1" si="100"/>
        <v>AM554</v>
      </c>
      <c r="AX587" s="259">
        <f t="shared" si="97"/>
        <v>8</v>
      </c>
      <c r="AY587" s="259" t="str">
        <f t="shared" ca="1" si="98"/>
        <v>9. Ownership - Operating Costs</v>
      </c>
      <c r="AZ587" s="268" t="s">
        <v>1270</v>
      </c>
      <c r="BA587" s="259" t="s">
        <v>1303</v>
      </c>
      <c r="BB587" s="259">
        <f>$AM$8</f>
        <v>2053</v>
      </c>
      <c r="BC587" s="259" t="str">
        <f t="shared" ca="1" si="101"/>
        <v>8_AM554_Primary_fuel_source_2053</v>
      </c>
      <c r="BD587" s="259" t="s">
        <v>540</v>
      </c>
      <c r="BE587" s="259"/>
      <c r="BF587" s="268" t="str">
        <f t="shared" si="104"/>
        <v>&gt;=0</v>
      </c>
      <c r="BG587" s="268" t="s">
        <v>85</v>
      </c>
      <c r="BH587" s="268" t="s">
        <v>85</v>
      </c>
      <c r="BI587" s="268"/>
      <c r="BJ587" s="268"/>
      <c r="BK587" s="268"/>
      <c r="BL587" s="268"/>
    </row>
    <row r="588" spans="1:64" ht="13.5" hidden="1" thickBot="1">
      <c r="A588" s="124"/>
      <c r="B588" s="181"/>
      <c r="C588" s="236"/>
      <c r="D588" s="588"/>
      <c r="E588" s="588"/>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2"/>
      <c r="AF588" s="472"/>
      <c r="AG588" s="472"/>
      <c r="AH588" s="472"/>
      <c r="AI588" s="472"/>
      <c r="AJ588" s="472"/>
      <c r="AK588" s="472"/>
      <c r="AL588" s="472"/>
      <c r="AM588" s="472"/>
      <c r="AN588" s="472"/>
      <c r="AO588" s="481"/>
      <c r="AP588" s="169"/>
      <c r="AQ588" s="84" t="s">
        <v>395</v>
      </c>
      <c r="AU588" s="459" t="str">
        <f t="shared" ca="1" si="102"/>
        <v>AN</v>
      </c>
      <c r="AV588" s="459">
        <f t="shared" si="103"/>
        <v>554</v>
      </c>
      <c r="AW588" s="259" t="str">
        <f t="shared" ca="1" si="100"/>
        <v>AN554</v>
      </c>
      <c r="AX588" s="259">
        <f t="shared" si="97"/>
        <v>8</v>
      </c>
      <c r="AY588" s="259" t="str">
        <f t="shared" ca="1" si="98"/>
        <v>9. Ownership - Operating Costs</v>
      </c>
      <c r="AZ588" s="268" t="s">
        <v>1270</v>
      </c>
      <c r="BA588" s="259" t="s">
        <v>1303</v>
      </c>
      <c r="BB588" s="259">
        <f>$AN$8</f>
        <v>2054</v>
      </c>
      <c r="BC588" s="259" t="str">
        <f t="shared" ca="1" si="101"/>
        <v>8_AN554_Primary_fuel_source_2054</v>
      </c>
      <c r="BD588" s="259" t="s">
        <v>540</v>
      </c>
      <c r="BE588" s="259"/>
      <c r="BF588" s="268" t="str">
        <f t="shared" si="104"/>
        <v>&gt;=0</v>
      </c>
      <c r="BG588" s="268" t="s">
        <v>85</v>
      </c>
      <c r="BH588" s="268" t="s">
        <v>85</v>
      </c>
      <c r="BI588" s="268"/>
      <c r="BJ588" s="268"/>
      <c r="BK588" s="268"/>
      <c r="BL588" s="268"/>
    </row>
    <row r="589" spans="1:64" ht="13.5" hidden="1" thickBot="1">
      <c r="A589" s="124"/>
      <c r="B589" s="181"/>
      <c r="C589" s="236"/>
      <c r="D589" s="588"/>
      <c r="E589" s="588"/>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2"/>
      <c r="AF589" s="472"/>
      <c r="AG589" s="472"/>
      <c r="AH589" s="472"/>
      <c r="AI589" s="472"/>
      <c r="AJ589" s="472"/>
      <c r="AK589" s="472"/>
      <c r="AL589" s="472"/>
      <c r="AM589" s="472"/>
      <c r="AN589" s="472"/>
      <c r="AO589" s="481"/>
      <c r="AP589" s="169"/>
      <c r="AQ589" s="474" t="s">
        <v>395</v>
      </c>
      <c r="AR589" s="474"/>
      <c r="AS589" s="474"/>
      <c r="AT589" s="474"/>
      <c r="AU589" s="475" t="str">
        <f t="shared" ca="1" si="102"/>
        <v>AO</v>
      </c>
      <c r="AV589" s="475">
        <f t="shared" si="103"/>
        <v>554</v>
      </c>
      <c r="AW589" s="389" t="str">
        <f t="shared" ca="1" si="100"/>
        <v>AO554</v>
      </c>
      <c r="AX589" s="389">
        <f t="shared" si="97"/>
        <v>8</v>
      </c>
      <c r="AY589" s="389" t="str">
        <f t="shared" ca="1" si="98"/>
        <v>9. Ownership - Operating Costs</v>
      </c>
      <c r="AZ589" s="397" t="s">
        <v>1270</v>
      </c>
      <c r="BA589" s="389" t="s">
        <v>1303</v>
      </c>
      <c r="BB589" s="389" t="s">
        <v>1216</v>
      </c>
      <c r="BC589" s="389" t="str">
        <f t="shared" ca="1" si="101"/>
        <v>8_AO554_Primary_fuel_source_Additional_Info</v>
      </c>
      <c r="BD589" s="397" t="s">
        <v>223</v>
      </c>
      <c r="BE589" s="397">
        <v>100</v>
      </c>
      <c r="BF589" s="397"/>
      <c r="BG589" s="397" t="s">
        <v>85</v>
      </c>
      <c r="BH589" s="397" t="s">
        <v>85</v>
      </c>
      <c r="BI589" s="268"/>
      <c r="BJ589" s="268"/>
      <c r="BK589" s="268"/>
      <c r="BL589" s="268"/>
    </row>
    <row r="590" spans="1:64" ht="13.5" hidden="1" thickBot="1">
      <c r="A590" s="124">
        <f>+A554+1</f>
        <v>22</v>
      </c>
      <c r="B590" s="181"/>
      <c r="C590" s="236" t="s">
        <v>1304</v>
      </c>
      <c r="D590" s="588" t="s">
        <v>860</v>
      </c>
      <c r="E590" s="588"/>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445"/>
      <c r="AE590" s="446"/>
      <c r="AF590" s="446"/>
      <c r="AG590" s="446"/>
      <c r="AH590" s="446"/>
      <c r="AI590" s="446"/>
      <c r="AJ590" s="446"/>
      <c r="AK590" s="446"/>
      <c r="AL590" s="446"/>
      <c r="AM590" s="446"/>
      <c r="AN590" s="446"/>
      <c r="AO590" s="337"/>
      <c r="AP590" s="169"/>
      <c r="AS590" s="84" t="s">
        <v>42</v>
      </c>
      <c r="AT590" s="84" t="str">
        <f ca="1">SUBSTITUTE(CELL("address",F590),"$","")</f>
        <v>F590</v>
      </c>
      <c r="AU590" s="350" t="str">
        <f ca="1">CHAR(CODE(AT590))</f>
        <v>F</v>
      </c>
      <c r="AV590" s="350">
        <f>ROW(AT590)</f>
        <v>590</v>
      </c>
      <c r="AW590" s="259" t="str">
        <f ca="1">CONCATENATE(AU590&amp;AV590)</f>
        <v>F590</v>
      </c>
      <c r="AX590" s="259">
        <f t="shared" ref="AX590:AX625" si="105">$AX$5</f>
        <v>8</v>
      </c>
      <c r="AY590" s="259" t="str">
        <f t="shared" ref="AY590:AY625" ca="1" si="106">MID(CELL("filename",AX590),FIND("]",CELL("filename",AX590))+1,256)</f>
        <v>9. Ownership - Operating Costs</v>
      </c>
      <c r="AZ590" s="268" t="s">
        <v>1270</v>
      </c>
      <c r="BA590" s="259" t="s">
        <v>1305</v>
      </c>
      <c r="BB590" s="259">
        <f>$F$8</f>
        <v>2020</v>
      </c>
      <c r="BC590" s="259" t="str">
        <f ca="1">AX590&amp;"_"&amp;AW590&amp;"_"&amp;BA590&amp;"_"&amp;BB590</f>
        <v>8_F590_Secondary_fuel_source_2020</v>
      </c>
      <c r="BD590" s="259" t="s">
        <v>540</v>
      </c>
      <c r="BE590" s="259"/>
      <c r="BF590" s="268" t="str">
        <f t="shared" si="104"/>
        <v>&gt;=0</v>
      </c>
      <c r="BG590" s="268" t="s">
        <v>85</v>
      </c>
      <c r="BH590" s="268" t="s">
        <v>85</v>
      </c>
      <c r="BI590" s="268"/>
      <c r="BJ590" s="268"/>
      <c r="BK590" s="268"/>
      <c r="BL590" s="268"/>
    </row>
    <row r="591" spans="1:64" ht="13.5" hidden="1" thickBot="1">
      <c r="A591" s="124"/>
      <c r="B591" s="181"/>
      <c r="C591" s="236"/>
      <c r="D591" s="588"/>
      <c r="E591" s="588"/>
      <c r="F591" s="471"/>
      <c r="G591" s="471"/>
      <c r="H591" s="471"/>
      <c r="I591" s="471"/>
      <c r="J591" s="471"/>
      <c r="K591" s="471"/>
      <c r="L591" s="471"/>
      <c r="M591" s="471"/>
      <c r="N591" s="471"/>
      <c r="O591" s="471"/>
      <c r="P591" s="471"/>
      <c r="Q591" s="471"/>
      <c r="R591" s="471"/>
      <c r="S591" s="471"/>
      <c r="T591" s="471"/>
      <c r="U591" s="471"/>
      <c r="V591" s="471"/>
      <c r="W591" s="471"/>
      <c r="X591" s="471"/>
      <c r="Y591" s="471"/>
      <c r="Z591" s="471"/>
      <c r="AA591" s="471"/>
      <c r="AB591" s="471"/>
      <c r="AC591" s="471"/>
      <c r="AD591" s="471"/>
      <c r="AE591" s="472"/>
      <c r="AF591" s="472"/>
      <c r="AG591" s="472"/>
      <c r="AH591" s="472"/>
      <c r="AI591" s="472"/>
      <c r="AJ591" s="472"/>
      <c r="AK591" s="472"/>
      <c r="AL591" s="472"/>
      <c r="AM591" s="472"/>
      <c r="AN591" s="472"/>
      <c r="AO591" s="481"/>
      <c r="AP591" s="169"/>
      <c r="AQ591" s="84" t="s">
        <v>395</v>
      </c>
      <c r="AU591" s="459" t="str">
        <f ca="1">IF(AU590="Z","AA",IF(LEN(AU590)=1,CHAR(CODE(AU590)+1),IF(RIGHT(AU590,1)="Z",CHAR(CODE(LEFT(AU590,1))+1),LEFT(AU590,1))&amp;CHAR(65+MOD(CODE(RIGHT(AU590,1))+1-65,26))))</f>
        <v>G</v>
      </c>
      <c r="AV591" s="459">
        <f>AV590</f>
        <v>590</v>
      </c>
      <c r="AW591" s="259" t="str">
        <f t="shared" ref="AW591:AW625" ca="1" si="107">CONCATENATE(AU591&amp;AV591)</f>
        <v>G590</v>
      </c>
      <c r="AX591" s="259">
        <f t="shared" si="105"/>
        <v>8</v>
      </c>
      <c r="AY591" s="259" t="str">
        <f t="shared" ca="1" si="106"/>
        <v>9. Ownership - Operating Costs</v>
      </c>
      <c r="AZ591" s="268" t="s">
        <v>1270</v>
      </c>
      <c r="BA591" s="259" t="s">
        <v>1305</v>
      </c>
      <c r="BB591" s="259">
        <f>$G$8</f>
        <v>2021</v>
      </c>
      <c r="BC591" s="259" t="str">
        <f t="shared" ref="BC591:BC625" ca="1" si="108">AX591&amp;"_"&amp;AW591&amp;"_"&amp;BA591&amp;"_"&amp;BB591</f>
        <v>8_G590_Secondary_fuel_source_2021</v>
      </c>
      <c r="BD591" s="259" t="s">
        <v>540</v>
      </c>
      <c r="BE591" s="259"/>
      <c r="BF591" s="268" t="str">
        <f t="shared" si="104"/>
        <v>&gt;=0</v>
      </c>
      <c r="BG591" s="268" t="s">
        <v>85</v>
      </c>
      <c r="BH591" s="268" t="s">
        <v>85</v>
      </c>
      <c r="BI591" s="268"/>
      <c r="BJ591" s="268"/>
      <c r="BK591" s="268"/>
      <c r="BL591" s="268"/>
    </row>
    <row r="592" spans="1:64" ht="13.5" hidden="1" thickBot="1">
      <c r="A592" s="124"/>
      <c r="B592" s="181"/>
      <c r="C592" s="236"/>
      <c r="D592" s="588"/>
      <c r="E592" s="588"/>
      <c r="F592" s="471"/>
      <c r="G592" s="471"/>
      <c r="H592" s="471"/>
      <c r="I592" s="471"/>
      <c r="J592" s="471"/>
      <c r="K592" s="471"/>
      <c r="L592" s="471"/>
      <c r="M592" s="471"/>
      <c r="N592" s="471"/>
      <c r="O592" s="471"/>
      <c r="P592" s="471"/>
      <c r="Q592" s="471"/>
      <c r="R592" s="471"/>
      <c r="S592" s="471"/>
      <c r="T592" s="471"/>
      <c r="U592" s="471"/>
      <c r="V592" s="471"/>
      <c r="W592" s="471"/>
      <c r="X592" s="471"/>
      <c r="Y592" s="471"/>
      <c r="Z592" s="471"/>
      <c r="AA592" s="471"/>
      <c r="AB592" s="471"/>
      <c r="AC592" s="471"/>
      <c r="AD592" s="471"/>
      <c r="AE592" s="472"/>
      <c r="AF592" s="472"/>
      <c r="AG592" s="472"/>
      <c r="AH592" s="472"/>
      <c r="AI592" s="472"/>
      <c r="AJ592" s="472"/>
      <c r="AK592" s="472"/>
      <c r="AL592" s="472"/>
      <c r="AM592" s="472"/>
      <c r="AN592" s="472"/>
      <c r="AO592" s="481"/>
      <c r="AP592" s="169"/>
      <c r="AQ592" s="84" t="s">
        <v>395</v>
      </c>
      <c r="AU592" s="459" t="str">
        <f t="shared" ref="AU592:AU625" ca="1" si="109">IF(AU591="Z","AA",IF(LEN(AU591)=1,CHAR(CODE(AU591)+1),IF(RIGHT(AU591,1)="Z",CHAR(CODE(LEFT(AU591,1))+1),LEFT(AU591,1))&amp;CHAR(65+MOD(CODE(RIGHT(AU591,1))+1-65,26))))</f>
        <v>H</v>
      </c>
      <c r="AV592" s="459">
        <f t="shared" ref="AV592:AV625" si="110">AV591</f>
        <v>590</v>
      </c>
      <c r="AW592" s="259" t="str">
        <f t="shared" ca="1" si="107"/>
        <v>H590</v>
      </c>
      <c r="AX592" s="259">
        <f t="shared" si="105"/>
        <v>8</v>
      </c>
      <c r="AY592" s="259" t="str">
        <f t="shared" ca="1" si="106"/>
        <v>9. Ownership - Operating Costs</v>
      </c>
      <c r="AZ592" s="268" t="s">
        <v>1270</v>
      </c>
      <c r="BA592" s="259" t="s">
        <v>1305</v>
      </c>
      <c r="BB592" s="259">
        <f>$H$8</f>
        <v>2022</v>
      </c>
      <c r="BC592" s="259" t="str">
        <f t="shared" ca="1" si="108"/>
        <v>8_H590_Secondary_fuel_source_2022</v>
      </c>
      <c r="BD592" s="259" t="s">
        <v>540</v>
      </c>
      <c r="BE592" s="259"/>
      <c r="BF592" s="268" t="str">
        <f t="shared" si="104"/>
        <v>&gt;=0</v>
      </c>
      <c r="BG592" s="268" t="s">
        <v>85</v>
      </c>
      <c r="BH592" s="268" t="s">
        <v>85</v>
      </c>
      <c r="BI592" s="268"/>
      <c r="BJ592" s="268"/>
      <c r="BK592" s="268"/>
      <c r="BL592" s="268"/>
    </row>
    <row r="593" spans="1:64" ht="13.5" hidden="1" thickBot="1">
      <c r="A593" s="124"/>
      <c r="B593" s="181"/>
      <c r="C593" s="236"/>
      <c r="D593" s="588"/>
      <c r="E593" s="588"/>
      <c r="F593" s="471"/>
      <c r="G593" s="471"/>
      <c r="H593" s="471"/>
      <c r="I593" s="471"/>
      <c r="J593" s="471"/>
      <c r="K593" s="471"/>
      <c r="L593" s="471"/>
      <c r="M593" s="471"/>
      <c r="N593" s="471"/>
      <c r="O593" s="471"/>
      <c r="P593" s="471"/>
      <c r="Q593" s="471"/>
      <c r="R593" s="471"/>
      <c r="S593" s="471"/>
      <c r="T593" s="471"/>
      <c r="U593" s="471"/>
      <c r="V593" s="471"/>
      <c r="W593" s="471"/>
      <c r="X593" s="471"/>
      <c r="Y593" s="471"/>
      <c r="Z593" s="471"/>
      <c r="AA593" s="471"/>
      <c r="AB593" s="471"/>
      <c r="AC593" s="471"/>
      <c r="AD593" s="471"/>
      <c r="AE593" s="472"/>
      <c r="AF593" s="472"/>
      <c r="AG593" s="472"/>
      <c r="AH593" s="472"/>
      <c r="AI593" s="472"/>
      <c r="AJ593" s="472"/>
      <c r="AK593" s="472"/>
      <c r="AL593" s="472"/>
      <c r="AM593" s="472"/>
      <c r="AN593" s="472"/>
      <c r="AO593" s="481"/>
      <c r="AP593" s="169"/>
      <c r="AQ593" s="84" t="s">
        <v>395</v>
      </c>
      <c r="AU593" s="459" t="str">
        <f t="shared" ca="1" si="109"/>
        <v>I</v>
      </c>
      <c r="AV593" s="459">
        <f t="shared" si="110"/>
        <v>590</v>
      </c>
      <c r="AW593" s="259" t="str">
        <f t="shared" ca="1" si="107"/>
        <v>I590</v>
      </c>
      <c r="AX593" s="259">
        <f t="shared" si="105"/>
        <v>8</v>
      </c>
      <c r="AY593" s="259" t="str">
        <f t="shared" ca="1" si="106"/>
        <v>9. Ownership - Operating Costs</v>
      </c>
      <c r="AZ593" s="268" t="s">
        <v>1270</v>
      </c>
      <c r="BA593" s="259" t="s">
        <v>1305</v>
      </c>
      <c r="BB593" s="259">
        <f>$I$8</f>
        <v>2023</v>
      </c>
      <c r="BC593" s="259" t="str">
        <f t="shared" ca="1" si="108"/>
        <v>8_I590_Secondary_fuel_source_2023</v>
      </c>
      <c r="BD593" s="259" t="s">
        <v>540</v>
      </c>
      <c r="BE593" s="259"/>
      <c r="BF593" s="268" t="str">
        <f t="shared" si="104"/>
        <v>&gt;=0</v>
      </c>
      <c r="BG593" s="268" t="s">
        <v>85</v>
      </c>
      <c r="BH593" s="268" t="s">
        <v>85</v>
      </c>
      <c r="BI593" s="268"/>
      <c r="BJ593" s="268"/>
      <c r="BK593" s="268"/>
      <c r="BL593" s="268"/>
    </row>
    <row r="594" spans="1:64" ht="13.5" hidden="1" thickBot="1">
      <c r="A594" s="124"/>
      <c r="B594" s="181"/>
      <c r="C594" s="236"/>
      <c r="D594" s="588"/>
      <c r="E594" s="588"/>
      <c r="F594" s="471"/>
      <c r="G594" s="471"/>
      <c r="H594" s="471"/>
      <c r="I594" s="471"/>
      <c r="J594" s="471"/>
      <c r="K594" s="471"/>
      <c r="L594" s="471"/>
      <c r="M594" s="471"/>
      <c r="N594" s="471"/>
      <c r="O594" s="471"/>
      <c r="P594" s="471"/>
      <c r="Q594" s="471"/>
      <c r="R594" s="471"/>
      <c r="S594" s="471"/>
      <c r="T594" s="471"/>
      <c r="U594" s="471"/>
      <c r="V594" s="471"/>
      <c r="W594" s="471"/>
      <c r="X594" s="471"/>
      <c r="Y594" s="471"/>
      <c r="Z594" s="471"/>
      <c r="AA594" s="471"/>
      <c r="AB594" s="471"/>
      <c r="AC594" s="471"/>
      <c r="AD594" s="471"/>
      <c r="AE594" s="472"/>
      <c r="AF594" s="472"/>
      <c r="AG594" s="472"/>
      <c r="AH594" s="472"/>
      <c r="AI594" s="472"/>
      <c r="AJ594" s="472"/>
      <c r="AK594" s="472"/>
      <c r="AL594" s="472"/>
      <c r="AM594" s="472"/>
      <c r="AN594" s="472"/>
      <c r="AO594" s="481"/>
      <c r="AP594" s="169"/>
      <c r="AQ594" s="84" t="s">
        <v>395</v>
      </c>
      <c r="AU594" s="459" t="str">
        <f t="shared" ca="1" si="109"/>
        <v>J</v>
      </c>
      <c r="AV594" s="459">
        <f t="shared" si="110"/>
        <v>590</v>
      </c>
      <c r="AW594" s="259" t="str">
        <f t="shared" ca="1" si="107"/>
        <v>J590</v>
      </c>
      <c r="AX594" s="259">
        <f t="shared" si="105"/>
        <v>8</v>
      </c>
      <c r="AY594" s="259" t="str">
        <f t="shared" ca="1" si="106"/>
        <v>9. Ownership - Operating Costs</v>
      </c>
      <c r="AZ594" s="268" t="s">
        <v>1270</v>
      </c>
      <c r="BA594" s="259" t="s">
        <v>1305</v>
      </c>
      <c r="BB594" s="259">
        <f>$J$8</f>
        <v>2024</v>
      </c>
      <c r="BC594" s="259" t="str">
        <f t="shared" ca="1" si="108"/>
        <v>8_J590_Secondary_fuel_source_2024</v>
      </c>
      <c r="BD594" s="259" t="s">
        <v>540</v>
      </c>
      <c r="BE594" s="259"/>
      <c r="BF594" s="268" t="str">
        <f t="shared" si="104"/>
        <v>&gt;=0</v>
      </c>
      <c r="BG594" s="268" t="s">
        <v>85</v>
      </c>
      <c r="BH594" s="268" t="s">
        <v>85</v>
      </c>
      <c r="BI594" s="268"/>
      <c r="BJ594" s="268"/>
      <c r="BK594" s="268"/>
      <c r="BL594" s="268"/>
    </row>
    <row r="595" spans="1:64" ht="13.5" hidden="1" thickBot="1">
      <c r="A595" s="124"/>
      <c r="B595" s="181"/>
      <c r="C595" s="236"/>
      <c r="D595" s="588"/>
      <c r="E595" s="588"/>
      <c r="F595" s="471"/>
      <c r="G595" s="471"/>
      <c r="H595" s="471"/>
      <c r="I595" s="471"/>
      <c r="J595" s="471"/>
      <c r="K595" s="471"/>
      <c r="L595" s="471"/>
      <c r="M595" s="471"/>
      <c r="N595" s="471"/>
      <c r="O595" s="471"/>
      <c r="P595" s="471"/>
      <c r="Q595" s="471"/>
      <c r="R595" s="471"/>
      <c r="S595" s="471"/>
      <c r="T595" s="471"/>
      <c r="U595" s="471"/>
      <c r="V595" s="471"/>
      <c r="W595" s="471"/>
      <c r="X595" s="471"/>
      <c r="Y595" s="471"/>
      <c r="Z595" s="471"/>
      <c r="AA595" s="471"/>
      <c r="AB595" s="471"/>
      <c r="AC595" s="471"/>
      <c r="AD595" s="471"/>
      <c r="AE595" s="472"/>
      <c r="AF595" s="472"/>
      <c r="AG595" s="472"/>
      <c r="AH595" s="472"/>
      <c r="AI595" s="472"/>
      <c r="AJ595" s="472"/>
      <c r="AK595" s="472"/>
      <c r="AL595" s="472"/>
      <c r="AM595" s="472"/>
      <c r="AN595" s="472"/>
      <c r="AO595" s="481"/>
      <c r="AP595" s="169"/>
      <c r="AQ595" s="84" t="s">
        <v>395</v>
      </c>
      <c r="AU595" s="459" t="str">
        <f t="shared" ca="1" si="109"/>
        <v>K</v>
      </c>
      <c r="AV595" s="459">
        <f t="shared" si="110"/>
        <v>590</v>
      </c>
      <c r="AW595" s="259" t="str">
        <f t="shared" ca="1" si="107"/>
        <v>K590</v>
      </c>
      <c r="AX595" s="259">
        <f t="shared" si="105"/>
        <v>8</v>
      </c>
      <c r="AY595" s="259" t="str">
        <f t="shared" ca="1" si="106"/>
        <v>9. Ownership - Operating Costs</v>
      </c>
      <c r="AZ595" s="268" t="s">
        <v>1270</v>
      </c>
      <c r="BA595" s="259" t="s">
        <v>1305</v>
      </c>
      <c r="BB595" s="259">
        <f>$K$8</f>
        <v>2025</v>
      </c>
      <c r="BC595" s="259" t="str">
        <f t="shared" ca="1" si="108"/>
        <v>8_K590_Secondary_fuel_source_2025</v>
      </c>
      <c r="BD595" s="259" t="s">
        <v>540</v>
      </c>
      <c r="BE595" s="259"/>
      <c r="BF595" s="268" t="str">
        <f t="shared" si="104"/>
        <v>&gt;=0</v>
      </c>
      <c r="BG595" s="268" t="s">
        <v>85</v>
      </c>
      <c r="BH595" s="268" t="s">
        <v>85</v>
      </c>
      <c r="BI595" s="268"/>
      <c r="BJ595" s="268"/>
      <c r="BK595" s="268"/>
      <c r="BL595" s="268"/>
    </row>
    <row r="596" spans="1:64" ht="13.5" hidden="1" thickBot="1">
      <c r="A596" s="124"/>
      <c r="B596" s="181"/>
      <c r="C596" s="236"/>
      <c r="D596" s="588"/>
      <c r="E596" s="588"/>
      <c r="F596" s="471"/>
      <c r="G596" s="471"/>
      <c r="H596" s="471"/>
      <c r="I596" s="471"/>
      <c r="J596" s="471"/>
      <c r="K596" s="471"/>
      <c r="L596" s="471"/>
      <c r="M596" s="471"/>
      <c r="N596" s="471"/>
      <c r="O596" s="471"/>
      <c r="P596" s="471"/>
      <c r="Q596" s="471"/>
      <c r="R596" s="471"/>
      <c r="S596" s="471"/>
      <c r="T596" s="471"/>
      <c r="U596" s="471"/>
      <c r="V596" s="471"/>
      <c r="W596" s="471"/>
      <c r="X596" s="471"/>
      <c r="Y596" s="471"/>
      <c r="Z596" s="471"/>
      <c r="AA596" s="471"/>
      <c r="AB596" s="471"/>
      <c r="AC596" s="471"/>
      <c r="AD596" s="471"/>
      <c r="AE596" s="472"/>
      <c r="AF596" s="472"/>
      <c r="AG596" s="472"/>
      <c r="AH596" s="472"/>
      <c r="AI596" s="472"/>
      <c r="AJ596" s="472"/>
      <c r="AK596" s="472"/>
      <c r="AL596" s="472"/>
      <c r="AM596" s="472"/>
      <c r="AN596" s="472"/>
      <c r="AO596" s="481"/>
      <c r="AP596" s="169"/>
      <c r="AQ596" s="84" t="s">
        <v>395</v>
      </c>
      <c r="AU596" s="459" t="str">
        <f t="shared" ca="1" si="109"/>
        <v>L</v>
      </c>
      <c r="AV596" s="459">
        <f t="shared" si="110"/>
        <v>590</v>
      </c>
      <c r="AW596" s="259" t="str">
        <f t="shared" ca="1" si="107"/>
        <v>L590</v>
      </c>
      <c r="AX596" s="259">
        <f t="shared" si="105"/>
        <v>8</v>
      </c>
      <c r="AY596" s="259" t="str">
        <f t="shared" ca="1" si="106"/>
        <v>9. Ownership - Operating Costs</v>
      </c>
      <c r="AZ596" s="268" t="s">
        <v>1270</v>
      </c>
      <c r="BA596" s="259" t="s">
        <v>1305</v>
      </c>
      <c r="BB596" s="259">
        <f>$L$8</f>
        <v>2026</v>
      </c>
      <c r="BC596" s="259" t="str">
        <f t="shared" ca="1" si="108"/>
        <v>8_L590_Secondary_fuel_source_2026</v>
      </c>
      <c r="BD596" s="259" t="s">
        <v>540</v>
      </c>
      <c r="BE596" s="259"/>
      <c r="BF596" s="268" t="str">
        <f t="shared" si="104"/>
        <v>&gt;=0</v>
      </c>
      <c r="BG596" s="268" t="s">
        <v>85</v>
      </c>
      <c r="BH596" s="268" t="s">
        <v>85</v>
      </c>
      <c r="BI596" s="268"/>
      <c r="BJ596" s="268"/>
      <c r="BK596" s="268"/>
      <c r="BL596" s="268"/>
    </row>
    <row r="597" spans="1:64" ht="13.5" hidden="1" thickBot="1">
      <c r="A597" s="124"/>
      <c r="B597" s="181"/>
      <c r="C597" s="236"/>
      <c r="D597" s="588"/>
      <c r="E597" s="588"/>
      <c r="F597" s="471"/>
      <c r="G597" s="471"/>
      <c r="H597" s="471"/>
      <c r="I597" s="471"/>
      <c r="J597" s="471"/>
      <c r="K597" s="471"/>
      <c r="L597" s="471"/>
      <c r="M597" s="471"/>
      <c r="N597" s="471"/>
      <c r="O597" s="471"/>
      <c r="P597" s="471"/>
      <c r="Q597" s="471"/>
      <c r="R597" s="471"/>
      <c r="S597" s="471"/>
      <c r="T597" s="471"/>
      <c r="U597" s="471"/>
      <c r="V597" s="471"/>
      <c r="W597" s="471"/>
      <c r="X597" s="471"/>
      <c r="Y597" s="471"/>
      <c r="Z597" s="471"/>
      <c r="AA597" s="471"/>
      <c r="AB597" s="471"/>
      <c r="AC597" s="471"/>
      <c r="AD597" s="471"/>
      <c r="AE597" s="472"/>
      <c r="AF597" s="472"/>
      <c r="AG597" s="472"/>
      <c r="AH597" s="472"/>
      <c r="AI597" s="472"/>
      <c r="AJ597" s="472"/>
      <c r="AK597" s="472"/>
      <c r="AL597" s="472"/>
      <c r="AM597" s="472"/>
      <c r="AN597" s="472"/>
      <c r="AO597" s="481"/>
      <c r="AP597" s="169"/>
      <c r="AQ597" s="84" t="s">
        <v>395</v>
      </c>
      <c r="AU597" s="459" t="str">
        <f t="shared" ca="1" si="109"/>
        <v>M</v>
      </c>
      <c r="AV597" s="459">
        <f t="shared" si="110"/>
        <v>590</v>
      </c>
      <c r="AW597" s="259" t="str">
        <f t="shared" ca="1" si="107"/>
        <v>M590</v>
      </c>
      <c r="AX597" s="259">
        <f t="shared" si="105"/>
        <v>8</v>
      </c>
      <c r="AY597" s="259" t="str">
        <f t="shared" ca="1" si="106"/>
        <v>9. Ownership - Operating Costs</v>
      </c>
      <c r="AZ597" s="268" t="s">
        <v>1270</v>
      </c>
      <c r="BA597" s="259" t="s">
        <v>1305</v>
      </c>
      <c r="BB597" s="259">
        <f>$M$8</f>
        <v>2027</v>
      </c>
      <c r="BC597" s="259" t="str">
        <f t="shared" ca="1" si="108"/>
        <v>8_M590_Secondary_fuel_source_2027</v>
      </c>
      <c r="BD597" s="259" t="s">
        <v>540</v>
      </c>
      <c r="BE597" s="259"/>
      <c r="BF597" s="268" t="str">
        <f t="shared" si="104"/>
        <v>&gt;=0</v>
      </c>
      <c r="BG597" s="268" t="s">
        <v>85</v>
      </c>
      <c r="BH597" s="268" t="s">
        <v>85</v>
      </c>
      <c r="BI597" s="268"/>
      <c r="BJ597" s="268"/>
      <c r="BK597" s="268"/>
      <c r="BL597" s="268"/>
    </row>
    <row r="598" spans="1:64" ht="13.5" hidden="1" thickBot="1">
      <c r="A598" s="124"/>
      <c r="B598" s="181"/>
      <c r="C598" s="236"/>
      <c r="D598" s="588"/>
      <c r="E598" s="588"/>
      <c r="F598" s="471"/>
      <c r="G598" s="471"/>
      <c r="H598" s="471"/>
      <c r="I598" s="471"/>
      <c r="J598" s="471"/>
      <c r="K598" s="471"/>
      <c r="L598" s="471"/>
      <c r="M598" s="471"/>
      <c r="N598" s="471"/>
      <c r="O598" s="471"/>
      <c r="P598" s="471"/>
      <c r="Q598" s="471"/>
      <c r="R598" s="471"/>
      <c r="S598" s="471"/>
      <c r="T598" s="471"/>
      <c r="U598" s="471"/>
      <c r="V598" s="471"/>
      <c r="W598" s="471"/>
      <c r="X598" s="471"/>
      <c r="Y598" s="471"/>
      <c r="Z598" s="471"/>
      <c r="AA598" s="471"/>
      <c r="AB598" s="471"/>
      <c r="AC598" s="471"/>
      <c r="AD598" s="471"/>
      <c r="AE598" s="472"/>
      <c r="AF598" s="472"/>
      <c r="AG598" s="472"/>
      <c r="AH598" s="472"/>
      <c r="AI598" s="472"/>
      <c r="AJ598" s="472"/>
      <c r="AK598" s="472"/>
      <c r="AL598" s="472"/>
      <c r="AM598" s="472"/>
      <c r="AN598" s="472"/>
      <c r="AO598" s="481"/>
      <c r="AP598" s="169"/>
      <c r="AQ598" s="84" t="s">
        <v>395</v>
      </c>
      <c r="AU598" s="459" t="str">
        <f t="shared" ca="1" si="109"/>
        <v>N</v>
      </c>
      <c r="AV598" s="459">
        <f t="shared" si="110"/>
        <v>590</v>
      </c>
      <c r="AW598" s="259" t="str">
        <f t="shared" ca="1" si="107"/>
        <v>N590</v>
      </c>
      <c r="AX598" s="259">
        <f t="shared" si="105"/>
        <v>8</v>
      </c>
      <c r="AY598" s="259" t="str">
        <f t="shared" ca="1" si="106"/>
        <v>9. Ownership - Operating Costs</v>
      </c>
      <c r="AZ598" s="268" t="s">
        <v>1270</v>
      </c>
      <c r="BA598" s="259" t="s">
        <v>1305</v>
      </c>
      <c r="BB598" s="259">
        <f>$N$8</f>
        <v>2028</v>
      </c>
      <c r="BC598" s="259" t="str">
        <f t="shared" ca="1" si="108"/>
        <v>8_N590_Secondary_fuel_source_2028</v>
      </c>
      <c r="BD598" s="259" t="s">
        <v>540</v>
      </c>
      <c r="BE598" s="259"/>
      <c r="BF598" s="268" t="str">
        <f t="shared" si="104"/>
        <v>&gt;=0</v>
      </c>
      <c r="BG598" s="268" t="s">
        <v>85</v>
      </c>
      <c r="BH598" s="268" t="s">
        <v>85</v>
      </c>
      <c r="BI598" s="268"/>
      <c r="BJ598" s="268"/>
      <c r="BK598" s="268"/>
      <c r="BL598" s="268"/>
    </row>
    <row r="599" spans="1:64" ht="13.5" hidden="1" thickBot="1">
      <c r="A599" s="124"/>
      <c r="B599" s="181"/>
      <c r="C599" s="236"/>
      <c r="D599" s="588"/>
      <c r="E599" s="588"/>
      <c r="F599" s="471"/>
      <c r="G599" s="471"/>
      <c r="H599" s="471"/>
      <c r="I599" s="471"/>
      <c r="J599" s="471"/>
      <c r="K599" s="471"/>
      <c r="L599" s="471"/>
      <c r="M599" s="471"/>
      <c r="N599" s="471"/>
      <c r="O599" s="471"/>
      <c r="P599" s="471"/>
      <c r="Q599" s="471"/>
      <c r="R599" s="471"/>
      <c r="S599" s="471"/>
      <c r="T599" s="471"/>
      <c r="U599" s="471"/>
      <c r="V599" s="471"/>
      <c r="W599" s="471"/>
      <c r="X599" s="471"/>
      <c r="Y599" s="471"/>
      <c r="Z599" s="471"/>
      <c r="AA599" s="471"/>
      <c r="AB599" s="471"/>
      <c r="AC599" s="471"/>
      <c r="AD599" s="471"/>
      <c r="AE599" s="472"/>
      <c r="AF599" s="472"/>
      <c r="AG599" s="472"/>
      <c r="AH599" s="472"/>
      <c r="AI599" s="472"/>
      <c r="AJ599" s="472"/>
      <c r="AK599" s="472"/>
      <c r="AL599" s="472"/>
      <c r="AM599" s="472"/>
      <c r="AN599" s="472"/>
      <c r="AO599" s="481"/>
      <c r="AP599" s="169"/>
      <c r="AQ599" s="84" t="s">
        <v>395</v>
      </c>
      <c r="AU599" s="459" t="str">
        <f t="shared" ca="1" si="109"/>
        <v>O</v>
      </c>
      <c r="AV599" s="459">
        <f t="shared" si="110"/>
        <v>590</v>
      </c>
      <c r="AW599" s="259" t="str">
        <f t="shared" ca="1" si="107"/>
        <v>O590</v>
      </c>
      <c r="AX599" s="259">
        <f t="shared" si="105"/>
        <v>8</v>
      </c>
      <c r="AY599" s="259" t="str">
        <f t="shared" ca="1" si="106"/>
        <v>9. Ownership - Operating Costs</v>
      </c>
      <c r="AZ599" s="268" t="s">
        <v>1270</v>
      </c>
      <c r="BA599" s="259" t="s">
        <v>1305</v>
      </c>
      <c r="BB599" s="259">
        <f>$O$8</f>
        <v>2029</v>
      </c>
      <c r="BC599" s="259" t="str">
        <f t="shared" ca="1" si="108"/>
        <v>8_O590_Secondary_fuel_source_2029</v>
      </c>
      <c r="BD599" s="259" t="s">
        <v>540</v>
      </c>
      <c r="BE599" s="259"/>
      <c r="BF599" s="268" t="str">
        <f t="shared" si="104"/>
        <v>&gt;=0</v>
      </c>
      <c r="BG599" s="268" t="s">
        <v>85</v>
      </c>
      <c r="BH599" s="268" t="s">
        <v>85</v>
      </c>
      <c r="BI599" s="268"/>
      <c r="BJ599" s="268"/>
      <c r="BK599" s="268"/>
      <c r="BL599" s="268"/>
    </row>
    <row r="600" spans="1:64" ht="13.5" hidden="1" thickBot="1">
      <c r="A600" s="124"/>
      <c r="B600" s="181"/>
      <c r="C600" s="236"/>
      <c r="D600" s="588"/>
      <c r="E600" s="588"/>
      <c r="F600" s="471"/>
      <c r="G600" s="471"/>
      <c r="H600" s="471"/>
      <c r="I600" s="471"/>
      <c r="J600" s="471"/>
      <c r="K600" s="471"/>
      <c r="L600" s="471"/>
      <c r="M600" s="471"/>
      <c r="N600" s="471"/>
      <c r="O600" s="471"/>
      <c r="P600" s="471"/>
      <c r="Q600" s="471"/>
      <c r="R600" s="471"/>
      <c r="S600" s="471"/>
      <c r="T600" s="471"/>
      <c r="U600" s="471"/>
      <c r="V600" s="471"/>
      <c r="W600" s="471"/>
      <c r="X600" s="471"/>
      <c r="Y600" s="471"/>
      <c r="Z600" s="471"/>
      <c r="AA600" s="471"/>
      <c r="AB600" s="471"/>
      <c r="AC600" s="471"/>
      <c r="AD600" s="471"/>
      <c r="AE600" s="472"/>
      <c r="AF600" s="472"/>
      <c r="AG600" s="472"/>
      <c r="AH600" s="472"/>
      <c r="AI600" s="472"/>
      <c r="AJ600" s="472"/>
      <c r="AK600" s="472"/>
      <c r="AL600" s="472"/>
      <c r="AM600" s="472"/>
      <c r="AN600" s="472"/>
      <c r="AO600" s="481"/>
      <c r="AP600" s="169"/>
      <c r="AQ600" s="84" t="s">
        <v>395</v>
      </c>
      <c r="AU600" s="459" t="str">
        <f t="shared" ca="1" si="109"/>
        <v>P</v>
      </c>
      <c r="AV600" s="459">
        <f t="shared" si="110"/>
        <v>590</v>
      </c>
      <c r="AW600" s="259" t="str">
        <f t="shared" ca="1" si="107"/>
        <v>P590</v>
      </c>
      <c r="AX600" s="259">
        <f t="shared" si="105"/>
        <v>8</v>
      </c>
      <c r="AY600" s="259" t="str">
        <f t="shared" ca="1" si="106"/>
        <v>9. Ownership - Operating Costs</v>
      </c>
      <c r="AZ600" s="268" t="s">
        <v>1270</v>
      </c>
      <c r="BA600" s="259" t="s">
        <v>1305</v>
      </c>
      <c r="BB600" s="259">
        <f>$P$8</f>
        <v>2030</v>
      </c>
      <c r="BC600" s="259" t="str">
        <f t="shared" ca="1" si="108"/>
        <v>8_P590_Secondary_fuel_source_2030</v>
      </c>
      <c r="BD600" s="259" t="s">
        <v>540</v>
      </c>
      <c r="BE600" s="259"/>
      <c r="BF600" s="268" t="str">
        <f t="shared" si="104"/>
        <v>&gt;=0</v>
      </c>
      <c r="BG600" s="268" t="s">
        <v>85</v>
      </c>
      <c r="BH600" s="268" t="s">
        <v>85</v>
      </c>
      <c r="BI600" s="268"/>
      <c r="BJ600" s="268"/>
      <c r="BK600" s="268"/>
      <c r="BL600" s="268"/>
    </row>
    <row r="601" spans="1:64" ht="13.5" hidden="1" thickBot="1">
      <c r="A601" s="124"/>
      <c r="B601" s="181"/>
      <c r="C601" s="236"/>
      <c r="D601" s="588"/>
      <c r="E601" s="588"/>
      <c r="F601" s="471"/>
      <c r="G601" s="471"/>
      <c r="H601" s="471"/>
      <c r="I601" s="471"/>
      <c r="J601" s="471"/>
      <c r="K601" s="471"/>
      <c r="L601" s="471"/>
      <c r="M601" s="471"/>
      <c r="N601" s="471"/>
      <c r="O601" s="471"/>
      <c r="P601" s="471"/>
      <c r="Q601" s="471"/>
      <c r="R601" s="471"/>
      <c r="S601" s="471"/>
      <c r="T601" s="471"/>
      <c r="U601" s="471"/>
      <c r="V601" s="471"/>
      <c r="W601" s="471"/>
      <c r="X601" s="471"/>
      <c r="Y601" s="471"/>
      <c r="Z601" s="471"/>
      <c r="AA601" s="471"/>
      <c r="AB601" s="471"/>
      <c r="AC601" s="471"/>
      <c r="AD601" s="471"/>
      <c r="AE601" s="472"/>
      <c r="AF601" s="472"/>
      <c r="AG601" s="472"/>
      <c r="AH601" s="472"/>
      <c r="AI601" s="472"/>
      <c r="AJ601" s="472"/>
      <c r="AK601" s="472"/>
      <c r="AL601" s="472"/>
      <c r="AM601" s="472"/>
      <c r="AN601" s="472"/>
      <c r="AO601" s="481"/>
      <c r="AP601" s="169"/>
      <c r="AQ601" s="84" t="s">
        <v>395</v>
      </c>
      <c r="AU601" s="459" t="str">
        <f t="shared" ca="1" si="109"/>
        <v>Q</v>
      </c>
      <c r="AV601" s="459">
        <f t="shared" si="110"/>
        <v>590</v>
      </c>
      <c r="AW601" s="259" t="str">
        <f t="shared" ca="1" si="107"/>
        <v>Q590</v>
      </c>
      <c r="AX601" s="259">
        <f t="shared" si="105"/>
        <v>8</v>
      </c>
      <c r="AY601" s="259" t="str">
        <f t="shared" ca="1" si="106"/>
        <v>9. Ownership - Operating Costs</v>
      </c>
      <c r="AZ601" s="268" t="s">
        <v>1270</v>
      </c>
      <c r="BA601" s="259" t="s">
        <v>1305</v>
      </c>
      <c r="BB601" s="259">
        <f>$Q$8</f>
        <v>2031</v>
      </c>
      <c r="BC601" s="259" t="str">
        <f t="shared" ca="1" si="108"/>
        <v>8_Q590_Secondary_fuel_source_2031</v>
      </c>
      <c r="BD601" s="259" t="s">
        <v>540</v>
      </c>
      <c r="BE601" s="259"/>
      <c r="BF601" s="268" t="str">
        <f t="shared" si="104"/>
        <v>&gt;=0</v>
      </c>
      <c r="BG601" s="268" t="s">
        <v>85</v>
      </c>
      <c r="BH601" s="268" t="s">
        <v>85</v>
      </c>
      <c r="BI601" s="268"/>
      <c r="BJ601" s="268"/>
      <c r="BK601" s="268"/>
      <c r="BL601" s="268"/>
    </row>
    <row r="602" spans="1:64" ht="13.5" hidden="1" thickBot="1">
      <c r="A602" s="124"/>
      <c r="B602" s="181"/>
      <c r="C602" s="236"/>
      <c r="D602" s="588"/>
      <c r="E602" s="588"/>
      <c r="F602" s="471"/>
      <c r="G602" s="471"/>
      <c r="H602" s="471"/>
      <c r="I602" s="471"/>
      <c r="J602" s="471"/>
      <c r="K602" s="471"/>
      <c r="L602" s="471"/>
      <c r="M602" s="471"/>
      <c r="N602" s="471"/>
      <c r="O602" s="471"/>
      <c r="P602" s="471"/>
      <c r="Q602" s="471"/>
      <c r="R602" s="471"/>
      <c r="S602" s="471"/>
      <c r="T602" s="471"/>
      <c r="U602" s="471"/>
      <c r="V602" s="471"/>
      <c r="W602" s="471"/>
      <c r="X602" s="471"/>
      <c r="Y602" s="471"/>
      <c r="Z602" s="471"/>
      <c r="AA602" s="471"/>
      <c r="AB602" s="471"/>
      <c r="AC602" s="471"/>
      <c r="AD602" s="471"/>
      <c r="AE602" s="472"/>
      <c r="AF602" s="472"/>
      <c r="AG602" s="472"/>
      <c r="AH602" s="472"/>
      <c r="AI602" s="472"/>
      <c r="AJ602" s="472"/>
      <c r="AK602" s="472"/>
      <c r="AL602" s="472"/>
      <c r="AM602" s="472"/>
      <c r="AN602" s="472"/>
      <c r="AO602" s="481"/>
      <c r="AP602" s="169"/>
      <c r="AQ602" s="84" t="s">
        <v>395</v>
      </c>
      <c r="AU602" s="459" t="str">
        <f t="shared" ca="1" si="109"/>
        <v>R</v>
      </c>
      <c r="AV602" s="459">
        <f t="shared" si="110"/>
        <v>590</v>
      </c>
      <c r="AW602" s="259" t="str">
        <f t="shared" ca="1" si="107"/>
        <v>R590</v>
      </c>
      <c r="AX602" s="259">
        <f t="shared" si="105"/>
        <v>8</v>
      </c>
      <c r="AY602" s="259" t="str">
        <f t="shared" ca="1" si="106"/>
        <v>9. Ownership - Operating Costs</v>
      </c>
      <c r="AZ602" s="268" t="s">
        <v>1270</v>
      </c>
      <c r="BA602" s="259" t="s">
        <v>1305</v>
      </c>
      <c r="BB602" s="259">
        <f>$R$8</f>
        <v>2032</v>
      </c>
      <c r="BC602" s="259" t="str">
        <f t="shared" ca="1" si="108"/>
        <v>8_R590_Secondary_fuel_source_2032</v>
      </c>
      <c r="BD602" s="259" t="s">
        <v>540</v>
      </c>
      <c r="BE602" s="259"/>
      <c r="BF602" s="268" t="str">
        <f t="shared" si="104"/>
        <v>&gt;=0</v>
      </c>
      <c r="BG602" s="268" t="s">
        <v>85</v>
      </c>
      <c r="BH602" s="268" t="s">
        <v>85</v>
      </c>
      <c r="BI602" s="268"/>
      <c r="BJ602" s="268"/>
      <c r="BK602" s="268"/>
      <c r="BL602" s="268"/>
    </row>
    <row r="603" spans="1:64" ht="13.5" hidden="1" thickBot="1">
      <c r="A603" s="124"/>
      <c r="B603" s="181"/>
      <c r="C603" s="236"/>
      <c r="D603" s="588"/>
      <c r="E603" s="588"/>
      <c r="F603" s="471"/>
      <c r="G603" s="471"/>
      <c r="H603" s="471"/>
      <c r="I603" s="471"/>
      <c r="J603" s="471"/>
      <c r="K603" s="471"/>
      <c r="L603" s="471"/>
      <c r="M603" s="471"/>
      <c r="N603" s="471"/>
      <c r="O603" s="471"/>
      <c r="P603" s="471"/>
      <c r="Q603" s="471"/>
      <c r="R603" s="471"/>
      <c r="S603" s="471"/>
      <c r="T603" s="471"/>
      <c r="U603" s="471"/>
      <c r="V603" s="471"/>
      <c r="W603" s="471"/>
      <c r="X603" s="471"/>
      <c r="Y603" s="471"/>
      <c r="Z603" s="471"/>
      <c r="AA603" s="471"/>
      <c r="AB603" s="471"/>
      <c r="AC603" s="471"/>
      <c r="AD603" s="471"/>
      <c r="AE603" s="472"/>
      <c r="AF603" s="472"/>
      <c r="AG603" s="472"/>
      <c r="AH603" s="472"/>
      <c r="AI603" s="472"/>
      <c r="AJ603" s="472"/>
      <c r="AK603" s="472"/>
      <c r="AL603" s="472"/>
      <c r="AM603" s="472"/>
      <c r="AN603" s="472"/>
      <c r="AO603" s="481"/>
      <c r="AP603" s="169"/>
      <c r="AQ603" s="84" t="s">
        <v>395</v>
      </c>
      <c r="AU603" s="459" t="str">
        <f t="shared" ca="1" si="109"/>
        <v>S</v>
      </c>
      <c r="AV603" s="459">
        <f t="shared" si="110"/>
        <v>590</v>
      </c>
      <c r="AW603" s="259" t="str">
        <f t="shared" ca="1" si="107"/>
        <v>S590</v>
      </c>
      <c r="AX603" s="259">
        <f t="shared" si="105"/>
        <v>8</v>
      </c>
      <c r="AY603" s="259" t="str">
        <f t="shared" ca="1" si="106"/>
        <v>9. Ownership - Operating Costs</v>
      </c>
      <c r="AZ603" s="268" t="s">
        <v>1270</v>
      </c>
      <c r="BA603" s="259" t="s">
        <v>1305</v>
      </c>
      <c r="BB603" s="259">
        <f>$S$8</f>
        <v>2033</v>
      </c>
      <c r="BC603" s="259" t="str">
        <f t="shared" ca="1" si="108"/>
        <v>8_S590_Secondary_fuel_source_2033</v>
      </c>
      <c r="BD603" s="259" t="s">
        <v>540</v>
      </c>
      <c r="BE603" s="259"/>
      <c r="BF603" s="268" t="str">
        <f t="shared" si="104"/>
        <v>&gt;=0</v>
      </c>
      <c r="BG603" s="268" t="s">
        <v>85</v>
      </c>
      <c r="BH603" s="268" t="s">
        <v>85</v>
      </c>
      <c r="BI603" s="268"/>
      <c r="BJ603" s="268"/>
      <c r="BK603" s="268"/>
      <c r="BL603" s="268"/>
    </row>
    <row r="604" spans="1:64" ht="13.5" hidden="1" thickBot="1">
      <c r="A604" s="124"/>
      <c r="B604" s="181"/>
      <c r="C604" s="236"/>
      <c r="D604" s="588"/>
      <c r="E604" s="588"/>
      <c r="F604" s="471"/>
      <c r="G604" s="471"/>
      <c r="H604" s="471"/>
      <c r="I604" s="471"/>
      <c r="J604" s="471"/>
      <c r="K604" s="471"/>
      <c r="L604" s="471"/>
      <c r="M604" s="471"/>
      <c r="N604" s="471"/>
      <c r="O604" s="471"/>
      <c r="P604" s="471"/>
      <c r="Q604" s="471"/>
      <c r="R604" s="471"/>
      <c r="S604" s="471"/>
      <c r="T604" s="471"/>
      <c r="U604" s="471"/>
      <c r="V604" s="471"/>
      <c r="W604" s="471"/>
      <c r="X604" s="471"/>
      <c r="Y604" s="471"/>
      <c r="Z604" s="471"/>
      <c r="AA604" s="471"/>
      <c r="AB604" s="471"/>
      <c r="AC604" s="471"/>
      <c r="AD604" s="471"/>
      <c r="AE604" s="472"/>
      <c r="AF604" s="472"/>
      <c r="AG604" s="472"/>
      <c r="AH604" s="472"/>
      <c r="AI604" s="472"/>
      <c r="AJ604" s="472"/>
      <c r="AK604" s="472"/>
      <c r="AL604" s="472"/>
      <c r="AM604" s="472"/>
      <c r="AN604" s="472"/>
      <c r="AO604" s="481"/>
      <c r="AP604" s="169"/>
      <c r="AQ604" s="84" t="s">
        <v>395</v>
      </c>
      <c r="AU604" s="459" t="str">
        <f t="shared" ca="1" si="109"/>
        <v>T</v>
      </c>
      <c r="AV604" s="459">
        <f t="shared" si="110"/>
        <v>590</v>
      </c>
      <c r="AW604" s="259" t="str">
        <f t="shared" ca="1" si="107"/>
        <v>T590</v>
      </c>
      <c r="AX604" s="259">
        <f t="shared" si="105"/>
        <v>8</v>
      </c>
      <c r="AY604" s="259" t="str">
        <f t="shared" ca="1" si="106"/>
        <v>9. Ownership - Operating Costs</v>
      </c>
      <c r="AZ604" s="268" t="s">
        <v>1270</v>
      </c>
      <c r="BA604" s="259" t="s">
        <v>1305</v>
      </c>
      <c r="BB604" s="259">
        <f>$T$8</f>
        <v>2034</v>
      </c>
      <c r="BC604" s="259" t="str">
        <f t="shared" ca="1" si="108"/>
        <v>8_T590_Secondary_fuel_source_2034</v>
      </c>
      <c r="BD604" s="259" t="s">
        <v>540</v>
      </c>
      <c r="BE604" s="259"/>
      <c r="BF604" s="268" t="str">
        <f t="shared" si="104"/>
        <v>&gt;=0</v>
      </c>
      <c r="BG604" s="268" t="s">
        <v>85</v>
      </c>
      <c r="BH604" s="268" t="s">
        <v>85</v>
      </c>
      <c r="BI604" s="268"/>
      <c r="BJ604" s="268"/>
      <c r="BK604" s="268"/>
      <c r="BL604" s="268"/>
    </row>
    <row r="605" spans="1:64" ht="13.5" hidden="1" thickBot="1">
      <c r="A605" s="124"/>
      <c r="B605" s="181"/>
      <c r="C605" s="236"/>
      <c r="D605" s="588"/>
      <c r="E605" s="588"/>
      <c r="F605" s="471"/>
      <c r="G605" s="471"/>
      <c r="H605" s="471"/>
      <c r="I605" s="471"/>
      <c r="J605" s="471"/>
      <c r="K605" s="471"/>
      <c r="L605" s="471"/>
      <c r="M605" s="471"/>
      <c r="N605" s="471"/>
      <c r="O605" s="471"/>
      <c r="P605" s="471"/>
      <c r="Q605" s="471"/>
      <c r="R605" s="471"/>
      <c r="S605" s="471"/>
      <c r="T605" s="471"/>
      <c r="U605" s="471"/>
      <c r="V605" s="471"/>
      <c r="W605" s="471"/>
      <c r="X605" s="471"/>
      <c r="Y605" s="471"/>
      <c r="Z605" s="471"/>
      <c r="AA605" s="471"/>
      <c r="AB605" s="471"/>
      <c r="AC605" s="471"/>
      <c r="AD605" s="471"/>
      <c r="AE605" s="472"/>
      <c r="AF605" s="472"/>
      <c r="AG605" s="472"/>
      <c r="AH605" s="472"/>
      <c r="AI605" s="472"/>
      <c r="AJ605" s="472"/>
      <c r="AK605" s="472"/>
      <c r="AL605" s="472"/>
      <c r="AM605" s="472"/>
      <c r="AN605" s="472"/>
      <c r="AO605" s="481"/>
      <c r="AP605" s="169"/>
      <c r="AQ605" s="84" t="s">
        <v>395</v>
      </c>
      <c r="AU605" s="459" t="str">
        <f t="shared" ca="1" si="109"/>
        <v>U</v>
      </c>
      <c r="AV605" s="459">
        <f t="shared" si="110"/>
        <v>590</v>
      </c>
      <c r="AW605" s="259" t="str">
        <f t="shared" ca="1" si="107"/>
        <v>U590</v>
      </c>
      <c r="AX605" s="259">
        <f t="shared" si="105"/>
        <v>8</v>
      </c>
      <c r="AY605" s="259" t="str">
        <f t="shared" ca="1" si="106"/>
        <v>9. Ownership - Operating Costs</v>
      </c>
      <c r="AZ605" s="268" t="s">
        <v>1270</v>
      </c>
      <c r="BA605" s="259" t="s">
        <v>1305</v>
      </c>
      <c r="BB605" s="259">
        <f>$U$8</f>
        <v>2035</v>
      </c>
      <c r="BC605" s="259" t="str">
        <f t="shared" ca="1" si="108"/>
        <v>8_U590_Secondary_fuel_source_2035</v>
      </c>
      <c r="BD605" s="259" t="s">
        <v>540</v>
      </c>
      <c r="BE605" s="259"/>
      <c r="BF605" s="268" t="str">
        <f t="shared" si="104"/>
        <v>&gt;=0</v>
      </c>
      <c r="BG605" s="268" t="s">
        <v>85</v>
      </c>
      <c r="BH605" s="268" t="s">
        <v>85</v>
      </c>
      <c r="BI605" s="268"/>
      <c r="BJ605" s="268"/>
      <c r="BK605" s="268"/>
      <c r="BL605" s="268"/>
    </row>
    <row r="606" spans="1:64" ht="13.5" hidden="1" thickBot="1">
      <c r="A606" s="124"/>
      <c r="B606" s="181"/>
      <c r="C606" s="236"/>
      <c r="D606" s="588"/>
      <c r="E606" s="588"/>
      <c r="F606" s="471"/>
      <c r="G606" s="471"/>
      <c r="H606" s="471"/>
      <c r="I606" s="471"/>
      <c r="J606" s="471"/>
      <c r="K606" s="471"/>
      <c r="L606" s="471"/>
      <c r="M606" s="471"/>
      <c r="N606" s="471"/>
      <c r="O606" s="471"/>
      <c r="P606" s="471"/>
      <c r="Q606" s="471"/>
      <c r="R606" s="471"/>
      <c r="S606" s="471"/>
      <c r="T606" s="471"/>
      <c r="U606" s="471"/>
      <c r="V606" s="471"/>
      <c r="W606" s="471"/>
      <c r="X606" s="471"/>
      <c r="Y606" s="471"/>
      <c r="Z606" s="471"/>
      <c r="AA606" s="471"/>
      <c r="AB606" s="471"/>
      <c r="AC606" s="471"/>
      <c r="AD606" s="471"/>
      <c r="AE606" s="472"/>
      <c r="AF606" s="472"/>
      <c r="AG606" s="472"/>
      <c r="AH606" s="472"/>
      <c r="AI606" s="472"/>
      <c r="AJ606" s="472"/>
      <c r="AK606" s="472"/>
      <c r="AL606" s="472"/>
      <c r="AM606" s="472"/>
      <c r="AN606" s="472"/>
      <c r="AO606" s="481"/>
      <c r="AP606" s="169"/>
      <c r="AQ606" s="84" t="s">
        <v>395</v>
      </c>
      <c r="AU606" s="459" t="str">
        <f t="shared" ca="1" si="109"/>
        <v>V</v>
      </c>
      <c r="AV606" s="459">
        <f t="shared" si="110"/>
        <v>590</v>
      </c>
      <c r="AW606" s="259" t="str">
        <f t="shared" ca="1" si="107"/>
        <v>V590</v>
      </c>
      <c r="AX606" s="259">
        <f t="shared" si="105"/>
        <v>8</v>
      </c>
      <c r="AY606" s="259" t="str">
        <f t="shared" ca="1" si="106"/>
        <v>9. Ownership - Operating Costs</v>
      </c>
      <c r="AZ606" s="268" t="s">
        <v>1270</v>
      </c>
      <c r="BA606" s="259" t="s">
        <v>1305</v>
      </c>
      <c r="BB606" s="259">
        <f>$V$8</f>
        <v>2036</v>
      </c>
      <c r="BC606" s="259" t="str">
        <f t="shared" ca="1" si="108"/>
        <v>8_V590_Secondary_fuel_source_2036</v>
      </c>
      <c r="BD606" s="259" t="s">
        <v>540</v>
      </c>
      <c r="BE606" s="259"/>
      <c r="BF606" s="268" t="str">
        <f t="shared" si="104"/>
        <v>&gt;=0</v>
      </c>
      <c r="BG606" s="268" t="s">
        <v>85</v>
      </c>
      <c r="BH606" s="268" t="s">
        <v>85</v>
      </c>
      <c r="BI606" s="268"/>
      <c r="BJ606" s="268"/>
      <c r="BK606" s="268"/>
      <c r="BL606" s="268"/>
    </row>
    <row r="607" spans="1:64" ht="13.5" hidden="1" thickBot="1">
      <c r="A607" s="124"/>
      <c r="B607" s="181"/>
      <c r="C607" s="236"/>
      <c r="D607" s="588"/>
      <c r="E607" s="588"/>
      <c r="F607" s="471"/>
      <c r="G607" s="471"/>
      <c r="H607" s="471"/>
      <c r="I607" s="471"/>
      <c r="J607" s="471"/>
      <c r="K607" s="471"/>
      <c r="L607" s="471"/>
      <c r="M607" s="471"/>
      <c r="N607" s="471"/>
      <c r="O607" s="471"/>
      <c r="P607" s="471"/>
      <c r="Q607" s="471"/>
      <c r="R607" s="471"/>
      <c r="S607" s="471"/>
      <c r="T607" s="471"/>
      <c r="U607" s="471"/>
      <c r="V607" s="471"/>
      <c r="W607" s="471"/>
      <c r="X607" s="471"/>
      <c r="Y607" s="471"/>
      <c r="Z607" s="471"/>
      <c r="AA607" s="471"/>
      <c r="AB607" s="471"/>
      <c r="AC607" s="471"/>
      <c r="AD607" s="471"/>
      <c r="AE607" s="472"/>
      <c r="AF607" s="472"/>
      <c r="AG607" s="472"/>
      <c r="AH607" s="472"/>
      <c r="AI607" s="472"/>
      <c r="AJ607" s="472"/>
      <c r="AK607" s="472"/>
      <c r="AL607" s="472"/>
      <c r="AM607" s="472"/>
      <c r="AN607" s="472"/>
      <c r="AO607" s="481"/>
      <c r="AP607" s="169"/>
      <c r="AQ607" s="84" t="s">
        <v>395</v>
      </c>
      <c r="AU607" s="459" t="str">
        <f t="shared" ca="1" si="109"/>
        <v>W</v>
      </c>
      <c r="AV607" s="459">
        <f t="shared" si="110"/>
        <v>590</v>
      </c>
      <c r="AW607" s="259" t="str">
        <f t="shared" ca="1" si="107"/>
        <v>W590</v>
      </c>
      <c r="AX607" s="259">
        <f t="shared" si="105"/>
        <v>8</v>
      </c>
      <c r="AY607" s="259" t="str">
        <f t="shared" ca="1" si="106"/>
        <v>9. Ownership - Operating Costs</v>
      </c>
      <c r="AZ607" s="268" t="s">
        <v>1270</v>
      </c>
      <c r="BA607" s="259" t="s">
        <v>1305</v>
      </c>
      <c r="BB607" s="259">
        <f>$W$8</f>
        <v>2037</v>
      </c>
      <c r="BC607" s="259" t="str">
        <f t="shared" ca="1" si="108"/>
        <v>8_W590_Secondary_fuel_source_2037</v>
      </c>
      <c r="BD607" s="259" t="s">
        <v>540</v>
      </c>
      <c r="BE607" s="259"/>
      <c r="BF607" s="268" t="str">
        <f t="shared" si="104"/>
        <v>&gt;=0</v>
      </c>
      <c r="BG607" s="268" t="s">
        <v>85</v>
      </c>
      <c r="BH607" s="268" t="s">
        <v>85</v>
      </c>
      <c r="BI607" s="268"/>
      <c r="BJ607" s="268"/>
      <c r="BK607" s="268"/>
      <c r="BL607" s="268"/>
    </row>
    <row r="608" spans="1:64" ht="13.5" hidden="1" thickBot="1">
      <c r="A608" s="124"/>
      <c r="B608" s="181"/>
      <c r="C608" s="236"/>
      <c r="D608" s="588"/>
      <c r="E608" s="588"/>
      <c r="F608" s="471"/>
      <c r="G608" s="471"/>
      <c r="H608" s="471"/>
      <c r="I608" s="471"/>
      <c r="J608" s="471"/>
      <c r="K608" s="471"/>
      <c r="L608" s="471"/>
      <c r="M608" s="471"/>
      <c r="N608" s="471"/>
      <c r="O608" s="471"/>
      <c r="P608" s="471"/>
      <c r="Q608" s="471"/>
      <c r="R608" s="471"/>
      <c r="S608" s="471"/>
      <c r="T608" s="471"/>
      <c r="U608" s="471"/>
      <c r="V608" s="471"/>
      <c r="W608" s="471"/>
      <c r="X608" s="471"/>
      <c r="Y608" s="471"/>
      <c r="Z608" s="471"/>
      <c r="AA608" s="471"/>
      <c r="AB608" s="471"/>
      <c r="AC608" s="471"/>
      <c r="AD608" s="471"/>
      <c r="AE608" s="472"/>
      <c r="AF608" s="472"/>
      <c r="AG608" s="472"/>
      <c r="AH608" s="472"/>
      <c r="AI608" s="472"/>
      <c r="AJ608" s="472"/>
      <c r="AK608" s="472"/>
      <c r="AL608" s="472"/>
      <c r="AM608" s="472"/>
      <c r="AN608" s="472"/>
      <c r="AO608" s="481"/>
      <c r="AP608" s="169"/>
      <c r="AQ608" s="84" t="s">
        <v>395</v>
      </c>
      <c r="AU608" s="459" t="str">
        <f t="shared" ca="1" si="109"/>
        <v>X</v>
      </c>
      <c r="AV608" s="459">
        <f t="shared" si="110"/>
        <v>590</v>
      </c>
      <c r="AW608" s="259" t="str">
        <f t="shared" ca="1" si="107"/>
        <v>X590</v>
      </c>
      <c r="AX608" s="259">
        <f t="shared" si="105"/>
        <v>8</v>
      </c>
      <c r="AY608" s="259" t="str">
        <f t="shared" ca="1" si="106"/>
        <v>9. Ownership - Operating Costs</v>
      </c>
      <c r="AZ608" s="268" t="s">
        <v>1270</v>
      </c>
      <c r="BA608" s="259" t="s">
        <v>1305</v>
      </c>
      <c r="BB608" s="259">
        <f>$X$8</f>
        <v>2038</v>
      </c>
      <c r="BC608" s="259" t="str">
        <f t="shared" ca="1" si="108"/>
        <v>8_X590_Secondary_fuel_source_2038</v>
      </c>
      <c r="BD608" s="259" t="s">
        <v>540</v>
      </c>
      <c r="BE608" s="259"/>
      <c r="BF608" s="268" t="str">
        <f t="shared" si="104"/>
        <v>&gt;=0</v>
      </c>
      <c r="BG608" s="268" t="s">
        <v>85</v>
      </c>
      <c r="BH608" s="268" t="s">
        <v>85</v>
      </c>
      <c r="BI608" s="268"/>
      <c r="BJ608" s="268"/>
      <c r="BK608" s="268"/>
      <c r="BL608" s="268"/>
    </row>
    <row r="609" spans="1:64" ht="13.5" hidden="1" thickBot="1">
      <c r="A609" s="124"/>
      <c r="B609" s="181"/>
      <c r="C609" s="236"/>
      <c r="D609" s="588"/>
      <c r="E609" s="588"/>
      <c r="F609" s="471"/>
      <c r="G609" s="471"/>
      <c r="H609" s="471"/>
      <c r="I609" s="471"/>
      <c r="J609" s="471"/>
      <c r="K609" s="471"/>
      <c r="L609" s="471"/>
      <c r="M609" s="471"/>
      <c r="N609" s="471"/>
      <c r="O609" s="471"/>
      <c r="P609" s="471"/>
      <c r="Q609" s="471"/>
      <c r="R609" s="471"/>
      <c r="S609" s="471"/>
      <c r="T609" s="471"/>
      <c r="U609" s="471"/>
      <c r="V609" s="471"/>
      <c r="W609" s="471"/>
      <c r="X609" s="471"/>
      <c r="Y609" s="471"/>
      <c r="Z609" s="471"/>
      <c r="AA609" s="471"/>
      <c r="AB609" s="471"/>
      <c r="AC609" s="471"/>
      <c r="AD609" s="471"/>
      <c r="AE609" s="472"/>
      <c r="AF609" s="472"/>
      <c r="AG609" s="472"/>
      <c r="AH609" s="472"/>
      <c r="AI609" s="472"/>
      <c r="AJ609" s="472"/>
      <c r="AK609" s="472"/>
      <c r="AL609" s="472"/>
      <c r="AM609" s="472"/>
      <c r="AN609" s="472"/>
      <c r="AO609" s="481"/>
      <c r="AP609" s="169"/>
      <c r="AQ609" s="84" t="s">
        <v>395</v>
      </c>
      <c r="AU609" s="459" t="str">
        <f t="shared" ca="1" si="109"/>
        <v>Y</v>
      </c>
      <c r="AV609" s="459">
        <f t="shared" si="110"/>
        <v>590</v>
      </c>
      <c r="AW609" s="259" t="str">
        <f t="shared" ca="1" si="107"/>
        <v>Y590</v>
      </c>
      <c r="AX609" s="259">
        <f t="shared" si="105"/>
        <v>8</v>
      </c>
      <c r="AY609" s="259" t="str">
        <f t="shared" ca="1" si="106"/>
        <v>9. Ownership - Operating Costs</v>
      </c>
      <c r="AZ609" s="268" t="s">
        <v>1270</v>
      </c>
      <c r="BA609" s="259" t="s">
        <v>1305</v>
      </c>
      <c r="BB609" s="259">
        <f>$Y$8</f>
        <v>2039</v>
      </c>
      <c r="BC609" s="259" t="str">
        <f t="shared" ca="1" si="108"/>
        <v>8_Y590_Secondary_fuel_source_2039</v>
      </c>
      <c r="BD609" s="259" t="s">
        <v>540</v>
      </c>
      <c r="BE609" s="259"/>
      <c r="BF609" s="268" t="str">
        <f t="shared" si="104"/>
        <v>&gt;=0</v>
      </c>
      <c r="BG609" s="268" t="s">
        <v>85</v>
      </c>
      <c r="BH609" s="268" t="s">
        <v>85</v>
      </c>
      <c r="BI609" s="268"/>
      <c r="BJ609" s="268"/>
      <c r="BK609" s="268"/>
      <c r="BL609" s="268"/>
    </row>
    <row r="610" spans="1:64" ht="13.5" hidden="1" thickBot="1">
      <c r="A610" s="124"/>
      <c r="B610" s="181"/>
      <c r="C610" s="236"/>
      <c r="D610" s="588"/>
      <c r="E610" s="588"/>
      <c r="F610" s="471"/>
      <c r="G610" s="471"/>
      <c r="H610" s="471"/>
      <c r="I610" s="471"/>
      <c r="J610" s="471"/>
      <c r="K610" s="471"/>
      <c r="L610" s="471"/>
      <c r="M610" s="471"/>
      <c r="N610" s="471"/>
      <c r="O610" s="471"/>
      <c r="P610" s="471"/>
      <c r="Q610" s="471"/>
      <c r="R610" s="471"/>
      <c r="S610" s="471"/>
      <c r="T610" s="471"/>
      <c r="U610" s="471"/>
      <c r="V610" s="471"/>
      <c r="W610" s="471"/>
      <c r="X610" s="471"/>
      <c r="Y610" s="471"/>
      <c r="Z610" s="471"/>
      <c r="AA610" s="471"/>
      <c r="AB610" s="471"/>
      <c r="AC610" s="471"/>
      <c r="AD610" s="471"/>
      <c r="AE610" s="472"/>
      <c r="AF610" s="472"/>
      <c r="AG610" s="472"/>
      <c r="AH610" s="472"/>
      <c r="AI610" s="472"/>
      <c r="AJ610" s="472"/>
      <c r="AK610" s="472"/>
      <c r="AL610" s="472"/>
      <c r="AM610" s="472"/>
      <c r="AN610" s="472"/>
      <c r="AO610" s="481"/>
      <c r="AP610" s="169"/>
      <c r="AQ610" s="84" t="s">
        <v>395</v>
      </c>
      <c r="AU610" s="459" t="str">
        <f t="shared" ca="1" si="109"/>
        <v>Z</v>
      </c>
      <c r="AV610" s="459">
        <f t="shared" si="110"/>
        <v>590</v>
      </c>
      <c r="AW610" s="259" t="str">
        <f t="shared" ca="1" si="107"/>
        <v>Z590</v>
      </c>
      <c r="AX610" s="259">
        <f t="shared" si="105"/>
        <v>8</v>
      </c>
      <c r="AY610" s="259" t="str">
        <f t="shared" ca="1" si="106"/>
        <v>9. Ownership - Operating Costs</v>
      </c>
      <c r="AZ610" s="268" t="s">
        <v>1270</v>
      </c>
      <c r="BA610" s="259" t="s">
        <v>1305</v>
      </c>
      <c r="BB610" s="259">
        <f>$Z$8</f>
        <v>2040</v>
      </c>
      <c r="BC610" s="259" t="str">
        <f t="shared" ca="1" si="108"/>
        <v>8_Z590_Secondary_fuel_source_2040</v>
      </c>
      <c r="BD610" s="259" t="s">
        <v>540</v>
      </c>
      <c r="BE610" s="259"/>
      <c r="BF610" s="268" t="str">
        <f t="shared" si="104"/>
        <v>&gt;=0</v>
      </c>
      <c r="BG610" s="268" t="s">
        <v>85</v>
      </c>
      <c r="BH610" s="268" t="s">
        <v>85</v>
      </c>
      <c r="BI610" s="268"/>
      <c r="BJ610" s="268"/>
      <c r="BK610" s="268"/>
      <c r="BL610" s="268"/>
    </row>
    <row r="611" spans="1:64" ht="13.5" hidden="1" thickBot="1">
      <c r="A611" s="124"/>
      <c r="B611" s="181"/>
      <c r="C611" s="236"/>
      <c r="D611" s="588"/>
      <c r="E611" s="588"/>
      <c r="F611" s="471"/>
      <c r="G611" s="471"/>
      <c r="H611" s="471"/>
      <c r="I611" s="471"/>
      <c r="J611" s="471"/>
      <c r="K611" s="471"/>
      <c r="L611" s="471"/>
      <c r="M611" s="471"/>
      <c r="N611" s="471"/>
      <c r="O611" s="471"/>
      <c r="P611" s="471"/>
      <c r="Q611" s="471"/>
      <c r="R611" s="471"/>
      <c r="S611" s="471"/>
      <c r="T611" s="471"/>
      <c r="U611" s="471"/>
      <c r="V611" s="471"/>
      <c r="W611" s="471"/>
      <c r="X611" s="471"/>
      <c r="Y611" s="471"/>
      <c r="Z611" s="471"/>
      <c r="AA611" s="471"/>
      <c r="AB611" s="471"/>
      <c r="AC611" s="471"/>
      <c r="AD611" s="471"/>
      <c r="AE611" s="472"/>
      <c r="AF611" s="472"/>
      <c r="AG611" s="472"/>
      <c r="AH611" s="472"/>
      <c r="AI611" s="472"/>
      <c r="AJ611" s="472"/>
      <c r="AK611" s="472"/>
      <c r="AL611" s="472"/>
      <c r="AM611" s="472"/>
      <c r="AN611" s="472"/>
      <c r="AO611" s="481"/>
      <c r="AP611" s="169"/>
      <c r="AQ611" s="84" t="s">
        <v>395</v>
      </c>
      <c r="AU611" s="459" t="str">
        <f t="shared" ca="1" si="109"/>
        <v>AA</v>
      </c>
      <c r="AV611" s="459">
        <f t="shared" si="110"/>
        <v>590</v>
      </c>
      <c r="AW611" s="259" t="str">
        <f t="shared" ca="1" si="107"/>
        <v>AA590</v>
      </c>
      <c r="AX611" s="259">
        <f t="shared" si="105"/>
        <v>8</v>
      </c>
      <c r="AY611" s="259" t="str">
        <f t="shared" ca="1" si="106"/>
        <v>9. Ownership - Operating Costs</v>
      </c>
      <c r="AZ611" s="268" t="s">
        <v>1270</v>
      </c>
      <c r="BA611" s="259" t="s">
        <v>1305</v>
      </c>
      <c r="BB611" s="259">
        <f>$AA$8</f>
        <v>2041</v>
      </c>
      <c r="BC611" s="259" t="str">
        <f t="shared" ca="1" si="108"/>
        <v>8_AA590_Secondary_fuel_source_2041</v>
      </c>
      <c r="BD611" s="259" t="s">
        <v>540</v>
      </c>
      <c r="BE611" s="259"/>
      <c r="BF611" s="268" t="str">
        <f t="shared" si="104"/>
        <v>&gt;=0</v>
      </c>
      <c r="BG611" s="268" t="s">
        <v>85</v>
      </c>
      <c r="BH611" s="268" t="s">
        <v>85</v>
      </c>
      <c r="BI611" s="268"/>
      <c r="BJ611" s="268"/>
      <c r="BK611" s="268"/>
      <c r="BL611" s="268"/>
    </row>
    <row r="612" spans="1:64" ht="13.5" hidden="1" thickBot="1">
      <c r="A612" s="124"/>
      <c r="B612" s="181"/>
      <c r="C612" s="236"/>
      <c r="D612" s="588"/>
      <c r="E612" s="588"/>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2"/>
      <c r="AF612" s="472"/>
      <c r="AG612" s="472"/>
      <c r="AH612" s="472"/>
      <c r="AI612" s="472"/>
      <c r="AJ612" s="472"/>
      <c r="AK612" s="472"/>
      <c r="AL612" s="472"/>
      <c r="AM612" s="472"/>
      <c r="AN612" s="472"/>
      <c r="AO612" s="481"/>
      <c r="AP612" s="169"/>
      <c r="AQ612" s="84" t="s">
        <v>395</v>
      </c>
      <c r="AU612" s="459" t="str">
        <f t="shared" ca="1" si="109"/>
        <v>AB</v>
      </c>
      <c r="AV612" s="459">
        <f t="shared" si="110"/>
        <v>590</v>
      </c>
      <c r="AW612" s="259" t="str">
        <f t="shared" ca="1" si="107"/>
        <v>AB590</v>
      </c>
      <c r="AX612" s="259">
        <f t="shared" si="105"/>
        <v>8</v>
      </c>
      <c r="AY612" s="259" t="str">
        <f t="shared" ca="1" si="106"/>
        <v>9. Ownership - Operating Costs</v>
      </c>
      <c r="AZ612" s="268" t="s">
        <v>1270</v>
      </c>
      <c r="BA612" s="259" t="s">
        <v>1305</v>
      </c>
      <c r="BB612" s="259">
        <f>$AB$8</f>
        <v>2042</v>
      </c>
      <c r="BC612" s="259" t="str">
        <f t="shared" ca="1" si="108"/>
        <v>8_AB590_Secondary_fuel_source_2042</v>
      </c>
      <c r="BD612" s="259" t="s">
        <v>540</v>
      </c>
      <c r="BE612" s="259"/>
      <c r="BF612" s="268" t="str">
        <f t="shared" si="104"/>
        <v>&gt;=0</v>
      </c>
      <c r="BG612" s="268" t="s">
        <v>85</v>
      </c>
      <c r="BH612" s="268" t="s">
        <v>85</v>
      </c>
      <c r="BI612" s="268"/>
      <c r="BJ612" s="268"/>
      <c r="BK612" s="268"/>
      <c r="BL612" s="268"/>
    </row>
    <row r="613" spans="1:64" ht="13.5" hidden="1" thickBot="1">
      <c r="A613" s="124"/>
      <c r="B613" s="181"/>
      <c r="C613" s="236"/>
      <c r="D613" s="588"/>
      <c r="E613" s="588"/>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2"/>
      <c r="AF613" s="472"/>
      <c r="AG613" s="472"/>
      <c r="AH613" s="472"/>
      <c r="AI613" s="472"/>
      <c r="AJ613" s="472"/>
      <c r="AK613" s="472"/>
      <c r="AL613" s="472"/>
      <c r="AM613" s="472"/>
      <c r="AN613" s="472"/>
      <c r="AO613" s="481"/>
      <c r="AP613" s="169"/>
      <c r="AQ613" s="84" t="s">
        <v>395</v>
      </c>
      <c r="AU613" s="459" t="str">
        <f t="shared" ca="1" si="109"/>
        <v>AC</v>
      </c>
      <c r="AV613" s="459">
        <f t="shared" si="110"/>
        <v>590</v>
      </c>
      <c r="AW613" s="259" t="str">
        <f t="shared" ca="1" si="107"/>
        <v>AC590</v>
      </c>
      <c r="AX613" s="259">
        <f t="shared" si="105"/>
        <v>8</v>
      </c>
      <c r="AY613" s="259" t="str">
        <f t="shared" ca="1" si="106"/>
        <v>9. Ownership - Operating Costs</v>
      </c>
      <c r="AZ613" s="268" t="s">
        <v>1270</v>
      </c>
      <c r="BA613" s="259" t="s">
        <v>1305</v>
      </c>
      <c r="BB613" s="259">
        <f>$AC$8</f>
        <v>2043</v>
      </c>
      <c r="BC613" s="259" t="str">
        <f t="shared" ca="1" si="108"/>
        <v>8_AC590_Secondary_fuel_source_2043</v>
      </c>
      <c r="BD613" s="259" t="s">
        <v>540</v>
      </c>
      <c r="BE613" s="259"/>
      <c r="BF613" s="268" t="str">
        <f t="shared" si="104"/>
        <v>&gt;=0</v>
      </c>
      <c r="BG613" s="268" t="s">
        <v>85</v>
      </c>
      <c r="BH613" s="268" t="s">
        <v>85</v>
      </c>
      <c r="BI613" s="268"/>
      <c r="BJ613" s="268"/>
      <c r="BK613" s="268"/>
      <c r="BL613" s="268"/>
    </row>
    <row r="614" spans="1:64" ht="13.5" hidden="1" thickBot="1">
      <c r="A614" s="124"/>
      <c r="B614" s="181"/>
      <c r="C614" s="236"/>
      <c r="D614" s="588"/>
      <c r="E614" s="588"/>
      <c r="F614" s="471"/>
      <c r="G614" s="471"/>
      <c r="H614" s="471"/>
      <c r="I614" s="471"/>
      <c r="J614" s="471"/>
      <c r="K614" s="471"/>
      <c r="L614" s="471"/>
      <c r="M614" s="471"/>
      <c r="N614" s="471"/>
      <c r="O614" s="471"/>
      <c r="P614" s="471"/>
      <c r="Q614" s="471"/>
      <c r="R614" s="471"/>
      <c r="S614" s="471"/>
      <c r="T614" s="471"/>
      <c r="U614" s="471"/>
      <c r="V614" s="471"/>
      <c r="W614" s="471"/>
      <c r="X614" s="471"/>
      <c r="Y614" s="471"/>
      <c r="Z614" s="471"/>
      <c r="AA614" s="471"/>
      <c r="AB614" s="471"/>
      <c r="AC614" s="471"/>
      <c r="AD614" s="471"/>
      <c r="AE614" s="472"/>
      <c r="AF614" s="472"/>
      <c r="AG614" s="472"/>
      <c r="AH614" s="472"/>
      <c r="AI614" s="472"/>
      <c r="AJ614" s="472"/>
      <c r="AK614" s="472"/>
      <c r="AL614" s="472"/>
      <c r="AM614" s="472"/>
      <c r="AN614" s="472"/>
      <c r="AO614" s="481"/>
      <c r="AP614" s="169"/>
      <c r="AQ614" s="84" t="s">
        <v>395</v>
      </c>
      <c r="AU614" s="459" t="str">
        <f t="shared" ca="1" si="109"/>
        <v>AD</v>
      </c>
      <c r="AV614" s="459">
        <f t="shared" si="110"/>
        <v>590</v>
      </c>
      <c r="AW614" s="259" t="str">
        <f t="shared" ca="1" si="107"/>
        <v>AD590</v>
      </c>
      <c r="AX614" s="259">
        <f t="shared" si="105"/>
        <v>8</v>
      </c>
      <c r="AY614" s="259" t="str">
        <f t="shared" ca="1" si="106"/>
        <v>9. Ownership - Operating Costs</v>
      </c>
      <c r="AZ614" s="268" t="s">
        <v>1270</v>
      </c>
      <c r="BA614" s="259" t="s">
        <v>1305</v>
      </c>
      <c r="BB614" s="259">
        <f>$AD$8</f>
        <v>2044</v>
      </c>
      <c r="BC614" s="259" t="str">
        <f t="shared" ca="1" si="108"/>
        <v>8_AD590_Secondary_fuel_source_2044</v>
      </c>
      <c r="BD614" s="259" t="s">
        <v>540</v>
      </c>
      <c r="BE614" s="259"/>
      <c r="BF614" s="268" t="str">
        <f t="shared" si="104"/>
        <v>&gt;=0</v>
      </c>
      <c r="BG614" s="268" t="s">
        <v>85</v>
      </c>
      <c r="BH614" s="268" t="s">
        <v>85</v>
      </c>
      <c r="BI614" s="268"/>
      <c r="BJ614" s="268"/>
      <c r="BK614" s="268"/>
      <c r="BL614" s="268"/>
    </row>
    <row r="615" spans="1:64" ht="13.5" hidden="1" thickBot="1">
      <c r="A615" s="124"/>
      <c r="B615" s="181"/>
      <c r="C615" s="236"/>
      <c r="D615" s="588"/>
      <c r="E615" s="588"/>
      <c r="F615" s="471"/>
      <c r="G615" s="471"/>
      <c r="H615" s="471"/>
      <c r="I615" s="471"/>
      <c r="J615" s="471"/>
      <c r="K615" s="471"/>
      <c r="L615" s="471"/>
      <c r="M615" s="471"/>
      <c r="N615" s="471"/>
      <c r="O615" s="471"/>
      <c r="P615" s="471"/>
      <c r="Q615" s="471"/>
      <c r="R615" s="471"/>
      <c r="S615" s="471"/>
      <c r="T615" s="471"/>
      <c r="U615" s="471"/>
      <c r="V615" s="471"/>
      <c r="W615" s="471"/>
      <c r="X615" s="471"/>
      <c r="Y615" s="471"/>
      <c r="Z615" s="471"/>
      <c r="AA615" s="471"/>
      <c r="AB615" s="471"/>
      <c r="AC615" s="471"/>
      <c r="AD615" s="471"/>
      <c r="AE615" s="472"/>
      <c r="AF615" s="472"/>
      <c r="AG615" s="472"/>
      <c r="AH615" s="472"/>
      <c r="AI615" s="472"/>
      <c r="AJ615" s="472"/>
      <c r="AK615" s="472"/>
      <c r="AL615" s="472"/>
      <c r="AM615" s="472"/>
      <c r="AN615" s="472"/>
      <c r="AO615" s="481"/>
      <c r="AP615" s="169"/>
      <c r="AQ615" s="84" t="s">
        <v>395</v>
      </c>
      <c r="AU615" s="459" t="str">
        <f t="shared" ca="1" si="109"/>
        <v>AE</v>
      </c>
      <c r="AV615" s="459">
        <f t="shared" si="110"/>
        <v>590</v>
      </c>
      <c r="AW615" s="259" t="str">
        <f t="shared" ca="1" si="107"/>
        <v>AE590</v>
      </c>
      <c r="AX615" s="259">
        <f t="shared" si="105"/>
        <v>8</v>
      </c>
      <c r="AY615" s="259" t="str">
        <f t="shared" ca="1" si="106"/>
        <v>9. Ownership - Operating Costs</v>
      </c>
      <c r="AZ615" s="268" t="s">
        <v>1270</v>
      </c>
      <c r="BA615" s="259" t="s">
        <v>1305</v>
      </c>
      <c r="BB615" s="259">
        <f>$AE$8</f>
        <v>2045</v>
      </c>
      <c r="BC615" s="259" t="str">
        <f t="shared" ca="1" si="108"/>
        <v>8_AE590_Secondary_fuel_source_2045</v>
      </c>
      <c r="BD615" s="259" t="s">
        <v>540</v>
      </c>
      <c r="BE615" s="259"/>
      <c r="BF615" s="268" t="str">
        <f t="shared" si="104"/>
        <v>&gt;=0</v>
      </c>
      <c r="BG615" s="268" t="s">
        <v>85</v>
      </c>
      <c r="BH615" s="268" t="s">
        <v>85</v>
      </c>
      <c r="BI615" s="268"/>
      <c r="BJ615" s="268"/>
      <c r="BK615" s="268"/>
      <c r="BL615" s="268"/>
    </row>
    <row r="616" spans="1:64" ht="13.5" hidden="1" thickBot="1">
      <c r="A616" s="124"/>
      <c r="B616" s="181"/>
      <c r="C616" s="236"/>
      <c r="D616" s="588"/>
      <c r="E616" s="588"/>
      <c r="F616" s="471"/>
      <c r="G616" s="471"/>
      <c r="H616" s="471"/>
      <c r="I616" s="471"/>
      <c r="J616" s="471"/>
      <c r="K616" s="471"/>
      <c r="L616" s="471"/>
      <c r="M616" s="471"/>
      <c r="N616" s="471"/>
      <c r="O616" s="471"/>
      <c r="P616" s="471"/>
      <c r="Q616" s="471"/>
      <c r="R616" s="471"/>
      <c r="S616" s="471"/>
      <c r="T616" s="471"/>
      <c r="U616" s="471"/>
      <c r="V616" s="471"/>
      <c r="W616" s="471"/>
      <c r="X616" s="471"/>
      <c r="Y616" s="471"/>
      <c r="Z616" s="471"/>
      <c r="AA616" s="471"/>
      <c r="AB616" s="471"/>
      <c r="AC616" s="471"/>
      <c r="AD616" s="471"/>
      <c r="AE616" s="472"/>
      <c r="AF616" s="472"/>
      <c r="AG616" s="472"/>
      <c r="AH616" s="472"/>
      <c r="AI616" s="472"/>
      <c r="AJ616" s="472"/>
      <c r="AK616" s="472"/>
      <c r="AL616" s="472"/>
      <c r="AM616" s="472"/>
      <c r="AN616" s="472"/>
      <c r="AO616" s="481"/>
      <c r="AP616" s="169"/>
      <c r="AQ616" s="84" t="s">
        <v>395</v>
      </c>
      <c r="AU616" s="459" t="str">
        <f t="shared" ca="1" si="109"/>
        <v>AF</v>
      </c>
      <c r="AV616" s="459">
        <f t="shared" si="110"/>
        <v>590</v>
      </c>
      <c r="AW616" s="259" t="str">
        <f t="shared" ca="1" si="107"/>
        <v>AF590</v>
      </c>
      <c r="AX616" s="259">
        <f t="shared" si="105"/>
        <v>8</v>
      </c>
      <c r="AY616" s="259" t="str">
        <f t="shared" ca="1" si="106"/>
        <v>9. Ownership - Operating Costs</v>
      </c>
      <c r="AZ616" s="268" t="s">
        <v>1270</v>
      </c>
      <c r="BA616" s="259" t="s">
        <v>1305</v>
      </c>
      <c r="BB616" s="259">
        <f>$AF$8</f>
        <v>2046</v>
      </c>
      <c r="BC616" s="259" t="str">
        <f t="shared" ca="1" si="108"/>
        <v>8_AF590_Secondary_fuel_source_2046</v>
      </c>
      <c r="BD616" s="259" t="s">
        <v>540</v>
      </c>
      <c r="BE616" s="259"/>
      <c r="BF616" s="268" t="str">
        <f t="shared" si="104"/>
        <v>&gt;=0</v>
      </c>
      <c r="BG616" s="268" t="s">
        <v>85</v>
      </c>
      <c r="BH616" s="268" t="s">
        <v>85</v>
      </c>
      <c r="BI616" s="268"/>
      <c r="BJ616" s="268"/>
      <c r="BK616" s="268"/>
      <c r="BL616" s="268"/>
    </row>
    <row r="617" spans="1:64" ht="13.5" hidden="1" thickBot="1">
      <c r="A617" s="124"/>
      <c r="B617" s="181"/>
      <c r="C617" s="236"/>
      <c r="D617" s="588"/>
      <c r="E617" s="588"/>
      <c r="F617" s="471"/>
      <c r="G617" s="471"/>
      <c r="H617" s="471"/>
      <c r="I617" s="471"/>
      <c r="J617" s="471"/>
      <c r="K617" s="471"/>
      <c r="L617" s="471"/>
      <c r="M617" s="471"/>
      <c r="N617" s="471"/>
      <c r="O617" s="471"/>
      <c r="P617" s="471"/>
      <c r="Q617" s="471"/>
      <c r="R617" s="471"/>
      <c r="S617" s="471"/>
      <c r="T617" s="471"/>
      <c r="U617" s="471"/>
      <c r="V617" s="471"/>
      <c r="W617" s="471"/>
      <c r="X617" s="471"/>
      <c r="Y617" s="471"/>
      <c r="Z617" s="471"/>
      <c r="AA617" s="471"/>
      <c r="AB617" s="471"/>
      <c r="AC617" s="471"/>
      <c r="AD617" s="471"/>
      <c r="AE617" s="472"/>
      <c r="AF617" s="472"/>
      <c r="AG617" s="472"/>
      <c r="AH617" s="472"/>
      <c r="AI617" s="472"/>
      <c r="AJ617" s="472"/>
      <c r="AK617" s="472"/>
      <c r="AL617" s="472"/>
      <c r="AM617" s="472"/>
      <c r="AN617" s="472"/>
      <c r="AO617" s="481"/>
      <c r="AP617" s="169"/>
      <c r="AQ617" s="84" t="s">
        <v>395</v>
      </c>
      <c r="AU617" s="459" t="str">
        <f t="shared" ca="1" si="109"/>
        <v>AG</v>
      </c>
      <c r="AV617" s="459">
        <f t="shared" si="110"/>
        <v>590</v>
      </c>
      <c r="AW617" s="259" t="str">
        <f t="shared" ca="1" si="107"/>
        <v>AG590</v>
      </c>
      <c r="AX617" s="259">
        <f t="shared" si="105"/>
        <v>8</v>
      </c>
      <c r="AY617" s="259" t="str">
        <f t="shared" ca="1" si="106"/>
        <v>9. Ownership - Operating Costs</v>
      </c>
      <c r="AZ617" s="268" t="s">
        <v>1270</v>
      </c>
      <c r="BA617" s="259" t="s">
        <v>1305</v>
      </c>
      <c r="BB617" s="259">
        <f>$AG$8</f>
        <v>2047</v>
      </c>
      <c r="BC617" s="259" t="str">
        <f t="shared" ca="1" si="108"/>
        <v>8_AG590_Secondary_fuel_source_2047</v>
      </c>
      <c r="BD617" s="259" t="s">
        <v>540</v>
      </c>
      <c r="BE617" s="259"/>
      <c r="BF617" s="268" t="str">
        <f t="shared" si="104"/>
        <v>&gt;=0</v>
      </c>
      <c r="BG617" s="268" t="s">
        <v>85</v>
      </c>
      <c r="BH617" s="268" t="s">
        <v>85</v>
      </c>
      <c r="BI617" s="268"/>
      <c r="BJ617" s="268"/>
      <c r="BK617" s="268"/>
      <c r="BL617" s="268"/>
    </row>
    <row r="618" spans="1:64" ht="13.5" hidden="1" thickBot="1">
      <c r="A618" s="124"/>
      <c r="B618" s="181"/>
      <c r="C618" s="236"/>
      <c r="D618" s="588"/>
      <c r="E618" s="588"/>
      <c r="F618" s="471"/>
      <c r="G618" s="471"/>
      <c r="H618" s="471"/>
      <c r="I618" s="471"/>
      <c r="J618" s="471"/>
      <c r="K618" s="471"/>
      <c r="L618" s="471"/>
      <c r="M618" s="471"/>
      <c r="N618" s="471"/>
      <c r="O618" s="471"/>
      <c r="P618" s="471"/>
      <c r="Q618" s="471"/>
      <c r="R618" s="471"/>
      <c r="S618" s="471"/>
      <c r="T618" s="471"/>
      <c r="U618" s="471"/>
      <c r="V618" s="471"/>
      <c r="W618" s="471"/>
      <c r="X618" s="471"/>
      <c r="Y618" s="471"/>
      <c r="Z618" s="471"/>
      <c r="AA618" s="471"/>
      <c r="AB618" s="471"/>
      <c r="AC618" s="471"/>
      <c r="AD618" s="471"/>
      <c r="AE618" s="472"/>
      <c r="AF618" s="472"/>
      <c r="AG618" s="472"/>
      <c r="AH618" s="472"/>
      <c r="AI618" s="472"/>
      <c r="AJ618" s="472"/>
      <c r="AK618" s="472"/>
      <c r="AL618" s="472"/>
      <c r="AM618" s="472"/>
      <c r="AN618" s="472"/>
      <c r="AO618" s="481"/>
      <c r="AP618" s="169"/>
      <c r="AQ618" s="84" t="s">
        <v>395</v>
      </c>
      <c r="AU618" s="459" t="str">
        <f t="shared" ca="1" si="109"/>
        <v>AH</v>
      </c>
      <c r="AV618" s="459">
        <f t="shared" si="110"/>
        <v>590</v>
      </c>
      <c r="AW618" s="259" t="str">
        <f t="shared" ca="1" si="107"/>
        <v>AH590</v>
      </c>
      <c r="AX618" s="259">
        <f t="shared" si="105"/>
        <v>8</v>
      </c>
      <c r="AY618" s="259" t="str">
        <f t="shared" ca="1" si="106"/>
        <v>9. Ownership - Operating Costs</v>
      </c>
      <c r="AZ618" s="268" t="s">
        <v>1270</v>
      </c>
      <c r="BA618" s="259" t="s">
        <v>1305</v>
      </c>
      <c r="BB618" s="259">
        <f>$AH$8</f>
        <v>2048</v>
      </c>
      <c r="BC618" s="259" t="str">
        <f t="shared" ca="1" si="108"/>
        <v>8_AH590_Secondary_fuel_source_2048</v>
      </c>
      <c r="BD618" s="259" t="s">
        <v>540</v>
      </c>
      <c r="BE618" s="259"/>
      <c r="BF618" s="268" t="str">
        <f t="shared" ref="BF618:BF649" si="111">"&gt;=0"</f>
        <v>&gt;=0</v>
      </c>
      <c r="BG618" s="268" t="s">
        <v>85</v>
      </c>
      <c r="BH618" s="268" t="s">
        <v>85</v>
      </c>
      <c r="BI618" s="268"/>
      <c r="BJ618" s="268"/>
      <c r="BK618" s="268"/>
      <c r="BL618" s="268"/>
    </row>
    <row r="619" spans="1:64" ht="13.5" hidden="1" thickBot="1">
      <c r="A619" s="124"/>
      <c r="B619" s="181"/>
      <c r="C619" s="236"/>
      <c r="D619" s="588"/>
      <c r="E619" s="588"/>
      <c r="F619" s="471"/>
      <c r="G619" s="471"/>
      <c r="H619" s="471"/>
      <c r="I619" s="471"/>
      <c r="J619" s="471"/>
      <c r="K619" s="471"/>
      <c r="L619" s="471"/>
      <c r="M619" s="471"/>
      <c r="N619" s="471"/>
      <c r="O619" s="471"/>
      <c r="P619" s="471"/>
      <c r="Q619" s="471"/>
      <c r="R619" s="471"/>
      <c r="S619" s="471"/>
      <c r="T619" s="471"/>
      <c r="U619" s="471"/>
      <c r="V619" s="471"/>
      <c r="W619" s="471"/>
      <c r="X619" s="471"/>
      <c r="Y619" s="471"/>
      <c r="Z619" s="471"/>
      <c r="AA619" s="471"/>
      <c r="AB619" s="471"/>
      <c r="AC619" s="471"/>
      <c r="AD619" s="471"/>
      <c r="AE619" s="472"/>
      <c r="AF619" s="472"/>
      <c r="AG619" s="472"/>
      <c r="AH619" s="472"/>
      <c r="AI619" s="472"/>
      <c r="AJ619" s="472"/>
      <c r="AK619" s="472"/>
      <c r="AL619" s="472"/>
      <c r="AM619" s="472"/>
      <c r="AN619" s="472"/>
      <c r="AO619" s="481"/>
      <c r="AP619" s="169"/>
      <c r="AQ619" s="84" t="s">
        <v>395</v>
      </c>
      <c r="AU619" s="459" t="str">
        <f t="shared" ca="1" si="109"/>
        <v>AI</v>
      </c>
      <c r="AV619" s="459">
        <f t="shared" si="110"/>
        <v>590</v>
      </c>
      <c r="AW619" s="259" t="str">
        <f t="shared" ca="1" si="107"/>
        <v>AI590</v>
      </c>
      <c r="AX619" s="259">
        <f t="shared" si="105"/>
        <v>8</v>
      </c>
      <c r="AY619" s="259" t="str">
        <f t="shared" ca="1" si="106"/>
        <v>9. Ownership - Operating Costs</v>
      </c>
      <c r="AZ619" s="268" t="s">
        <v>1270</v>
      </c>
      <c r="BA619" s="259" t="s">
        <v>1305</v>
      </c>
      <c r="BB619" s="259">
        <f>$AI$8</f>
        <v>2049</v>
      </c>
      <c r="BC619" s="259" t="str">
        <f t="shared" ca="1" si="108"/>
        <v>8_AI590_Secondary_fuel_source_2049</v>
      </c>
      <c r="BD619" s="259" t="s">
        <v>540</v>
      </c>
      <c r="BE619" s="259"/>
      <c r="BF619" s="268" t="str">
        <f t="shared" si="111"/>
        <v>&gt;=0</v>
      </c>
      <c r="BG619" s="268" t="s">
        <v>85</v>
      </c>
      <c r="BH619" s="268" t="s">
        <v>85</v>
      </c>
      <c r="BI619" s="268"/>
      <c r="BJ619" s="268"/>
      <c r="BK619" s="268"/>
      <c r="BL619" s="268"/>
    </row>
    <row r="620" spans="1:64" ht="13.5" hidden="1" thickBot="1">
      <c r="A620" s="124"/>
      <c r="B620" s="181"/>
      <c r="C620" s="236"/>
      <c r="D620" s="588"/>
      <c r="E620" s="588"/>
      <c r="F620" s="471"/>
      <c r="G620" s="471"/>
      <c r="H620" s="471"/>
      <c r="I620" s="471"/>
      <c r="J620" s="471"/>
      <c r="K620" s="471"/>
      <c r="L620" s="471"/>
      <c r="M620" s="471"/>
      <c r="N620" s="471"/>
      <c r="O620" s="471"/>
      <c r="P620" s="471"/>
      <c r="Q620" s="471"/>
      <c r="R620" s="471"/>
      <c r="S620" s="471"/>
      <c r="T620" s="471"/>
      <c r="U620" s="471"/>
      <c r="V620" s="471"/>
      <c r="W620" s="471"/>
      <c r="X620" s="471"/>
      <c r="Y620" s="471"/>
      <c r="Z620" s="471"/>
      <c r="AA620" s="471"/>
      <c r="AB620" s="471"/>
      <c r="AC620" s="471"/>
      <c r="AD620" s="471"/>
      <c r="AE620" s="472"/>
      <c r="AF620" s="472"/>
      <c r="AG620" s="472"/>
      <c r="AH620" s="472"/>
      <c r="AI620" s="472"/>
      <c r="AJ620" s="472"/>
      <c r="AK620" s="472"/>
      <c r="AL620" s="472"/>
      <c r="AM620" s="472"/>
      <c r="AN620" s="472"/>
      <c r="AO620" s="481"/>
      <c r="AP620" s="169"/>
      <c r="AQ620" s="84" t="s">
        <v>395</v>
      </c>
      <c r="AU620" s="459" t="str">
        <f t="shared" ca="1" si="109"/>
        <v>AJ</v>
      </c>
      <c r="AV620" s="459">
        <f t="shared" si="110"/>
        <v>590</v>
      </c>
      <c r="AW620" s="259" t="str">
        <f t="shared" ca="1" si="107"/>
        <v>AJ590</v>
      </c>
      <c r="AX620" s="259">
        <f t="shared" si="105"/>
        <v>8</v>
      </c>
      <c r="AY620" s="259" t="str">
        <f t="shared" ca="1" si="106"/>
        <v>9. Ownership - Operating Costs</v>
      </c>
      <c r="AZ620" s="268" t="s">
        <v>1270</v>
      </c>
      <c r="BA620" s="259" t="s">
        <v>1305</v>
      </c>
      <c r="BB620" s="259">
        <f>$AJ$8</f>
        <v>2050</v>
      </c>
      <c r="BC620" s="259" t="str">
        <f t="shared" ca="1" si="108"/>
        <v>8_AJ590_Secondary_fuel_source_2050</v>
      </c>
      <c r="BD620" s="259" t="s">
        <v>540</v>
      </c>
      <c r="BE620" s="259"/>
      <c r="BF620" s="268" t="str">
        <f t="shared" si="111"/>
        <v>&gt;=0</v>
      </c>
      <c r="BG620" s="268" t="s">
        <v>85</v>
      </c>
      <c r="BH620" s="268" t="s">
        <v>85</v>
      </c>
      <c r="BI620" s="268"/>
      <c r="BJ620" s="268"/>
      <c r="BK620" s="268"/>
      <c r="BL620" s="268"/>
    </row>
    <row r="621" spans="1:64" ht="13.5" hidden="1" thickBot="1">
      <c r="A621" s="124"/>
      <c r="B621" s="181"/>
      <c r="C621" s="236"/>
      <c r="D621" s="588"/>
      <c r="E621" s="588"/>
      <c r="F621" s="471"/>
      <c r="G621" s="471"/>
      <c r="H621" s="471"/>
      <c r="I621" s="471"/>
      <c r="J621" s="471"/>
      <c r="K621" s="471"/>
      <c r="L621" s="471"/>
      <c r="M621" s="471"/>
      <c r="N621" s="471"/>
      <c r="O621" s="471"/>
      <c r="P621" s="471"/>
      <c r="Q621" s="471"/>
      <c r="R621" s="471"/>
      <c r="S621" s="471"/>
      <c r="T621" s="471"/>
      <c r="U621" s="471"/>
      <c r="V621" s="471"/>
      <c r="W621" s="471"/>
      <c r="X621" s="471"/>
      <c r="Y621" s="471"/>
      <c r="Z621" s="471"/>
      <c r="AA621" s="471"/>
      <c r="AB621" s="471"/>
      <c r="AC621" s="471"/>
      <c r="AD621" s="471"/>
      <c r="AE621" s="472"/>
      <c r="AF621" s="472"/>
      <c r="AG621" s="472"/>
      <c r="AH621" s="472"/>
      <c r="AI621" s="472"/>
      <c r="AJ621" s="472"/>
      <c r="AK621" s="472"/>
      <c r="AL621" s="472"/>
      <c r="AM621" s="472"/>
      <c r="AN621" s="472"/>
      <c r="AO621" s="481"/>
      <c r="AP621" s="169"/>
      <c r="AQ621" s="84" t="s">
        <v>395</v>
      </c>
      <c r="AU621" s="459" t="str">
        <f t="shared" ca="1" si="109"/>
        <v>AK</v>
      </c>
      <c r="AV621" s="459">
        <f t="shared" si="110"/>
        <v>590</v>
      </c>
      <c r="AW621" s="259" t="str">
        <f t="shared" ca="1" si="107"/>
        <v>AK590</v>
      </c>
      <c r="AX621" s="259">
        <f t="shared" si="105"/>
        <v>8</v>
      </c>
      <c r="AY621" s="259" t="str">
        <f t="shared" ca="1" si="106"/>
        <v>9. Ownership - Operating Costs</v>
      </c>
      <c r="AZ621" s="268" t="s">
        <v>1270</v>
      </c>
      <c r="BA621" s="259" t="s">
        <v>1305</v>
      </c>
      <c r="BB621" s="259">
        <f>$AK$8</f>
        <v>2051</v>
      </c>
      <c r="BC621" s="259" t="str">
        <f t="shared" ca="1" si="108"/>
        <v>8_AK590_Secondary_fuel_source_2051</v>
      </c>
      <c r="BD621" s="259" t="s">
        <v>540</v>
      </c>
      <c r="BE621" s="259"/>
      <c r="BF621" s="268" t="str">
        <f t="shared" si="111"/>
        <v>&gt;=0</v>
      </c>
      <c r="BG621" s="268" t="s">
        <v>85</v>
      </c>
      <c r="BH621" s="268" t="s">
        <v>85</v>
      </c>
      <c r="BI621" s="268"/>
      <c r="BJ621" s="268"/>
      <c r="BK621" s="268"/>
      <c r="BL621" s="268"/>
    </row>
    <row r="622" spans="1:64" ht="13.5" hidden="1" thickBot="1">
      <c r="A622" s="124"/>
      <c r="B622" s="181"/>
      <c r="C622" s="236"/>
      <c r="D622" s="588"/>
      <c r="E622" s="588"/>
      <c r="F622" s="471"/>
      <c r="G622" s="471"/>
      <c r="H622" s="471"/>
      <c r="I622" s="471"/>
      <c r="J622" s="471"/>
      <c r="K622" s="471"/>
      <c r="L622" s="471"/>
      <c r="M622" s="471"/>
      <c r="N622" s="471"/>
      <c r="O622" s="471"/>
      <c r="P622" s="471"/>
      <c r="Q622" s="471"/>
      <c r="R622" s="471"/>
      <c r="S622" s="471"/>
      <c r="T622" s="471"/>
      <c r="U622" s="471"/>
      <c r="V622" s="471"/>
      <c r="W622" s="471"/>
      <c r="X622" s="471"/>
      <c r="Y622" s="471"/>
      <c r="Z622" s="471"/>
      <c r="AA622" s="471"/>
      <c r="AB622" s="471"/>
      <c r="AC622" s="471"/>
      <c r="AD622" s="471"/>
      <c r="AE622" s="472"/>
      <c r="AF622" s="472"/>
      <c r="AG622" s="472"/>
      <c r="AH622" s="472"/>
      <c r="AI622" s="472"/>
      <c r="AJ622" s="472"/>
      <c r="AK622" s="472"/>
      <c r="AL622" s="472"/>
      <c r="AM622" s="472"/>
      <c r="AN622" s="472"/>
      <c r="AO622" s="481"/>
      <c r="AP622" s="169"/>
      <c r="AQ622" s="84" t="s">
        <v>395</v>
      </c>
      <c r="AU622" s="459" t="str">
        <f t="shared" ca="1" si="109"/>
        <v>AL</v>
      </c>
      <c r="AV622" s="459">
        <f t="shared" si="110"/>
        <v>590</v>
      </c>
      <c r="AW622" s="259" t="str">
        <f t="shared" ca="1" si="107"/>
        <v>AL590</v>
      </c>
      <c r="AX622" s="259">
        <f t="shared" si="105"/>
        <v>8</v>
      </c>
      <c r="AY622" s="259" t="str">
        <f t="shared" ca="1" si="106"/>
        <v>9. Ownership - Operating Costs</v>
      </c>
      <c r="AZ622" s="268" t="s">
        <v>1270</v>
      </c>
      <c r="BA622" s="259" t="s">
        <v>1305</v>
      </c>
      <c r="BB622" s="259">
        <f>$AL$8</f>
        <v>2052</v>
      </c>
      <c r="BC622" s="259" t="str">
        <f t="shared" ca="1" si="108"/>
        <v>8_AL590_Secondary_fuel_source_2052</v>
      </c>
      <c r="BD622" s="259" t="s">
        <v>540</v>
      </c>
      <c r="BE622" s="259"/>
      <c r="BF622" s="268" t="str">
        <f t="shared" si="111"/>
        <v>&gt;=0</v>
      </c>
      <c r="BG622" s="268" t="s">
        <v>85</v>
      </c>
      <c r="BH622" s="268" t="s">
        <v>85</v>
      </c>
      <c r="BI622" s="268"/>
      <c r="BJ622" s="268"/>
      <c r="BK622" s="268"/>
      <c r="BL622" s="268"/>
    </row>
    <row r="623" spans="1:64" ht="13.5" hidden="1" thickBot="1">
      <c r="A623" s="124"/>
      <c r="B623" s="181"/>
      <c r="C623" s="236"/>
      <c r="D623" s="588"/>
      <c r="E623" s="588"/>
      <c r="F623" s="471"/>
      <c r="G623" s="471"/>
      <c r="H623" s="471"/>
      <c r="I623" s="471"/>
      <c r="J623" s="471"/>
      <c r="K623" s="471"/>
      <c r="L623" s="471"/>
      <c r="M623" s="471"/>
      <c r="N623" s="471"/>
      <c r="O623" s="471"/>
      <c r="P623" s="471"/>
      <c r="Q623" s="471"/>
      <c r="R623" s="471"/>
      <c r="S623" s="471"/>
      <c r="T623" s="471"/>
      <c r="U623" s="471"/>
      <c r="V623" s="471"/>
      <c r="W623" s="471"/>
      <c r="X623" s="471"/>
      <c r="Y623" s="471"/>
      <c r="Z623" s="471"/>
      <c r="AA623" s="471"/>
      <c r="AB623" s="471"/>
      <c r="AC623" s="471"/>
      <c r="AD623" s="471"/>
      <c r="AE623" s="472"/>
      <c r="AF623" s="472"/>
      <c r="AG623" s="472"/>
      <c r="AH623" s="472"/>
      <c r="AI623" s="472"/>
      <c r="AJ623" s="472"/>
      <c r="AK623" s="472"/>
      <c r="AL623" s="472"/>
      <c r="AM623" s="472"/>
      <c r="AN623" s="472"/>
      <c r="AO623" s="481"/>
      <c r="AP623" s="169"/>
      <c r="AQ623" s="84" t="s">
        <v>395</v>
      </c>
      <c r="AU623" s="459" t="str">
        <f t="shared" ca="1" si="109"/>
        <v>AM</v>
      </c>
      <c r="AV623" s="459">
        <f t="shared" si="110"/>
        <v>590</v>
      </c>
      <c r="AW623" s="259" t="str">
        <f t="shared" ca="1" si="107"/>
        <v>AM590</v>
      </c>
      <c r="AX623" s="259">
        <f t="shared" si="105"/>
        <v>8</v>
      </c>
      <c r="AY623" s="259" t="str">
        <f t="shared" ca="1" si="106"/>
        <v>9. Ownership - Operating Costs</v>
      </c>
      <c r="AZ623" s="268" t="s">
        <v>1270</v>
      </c>
      <c r="BA623" s="259" t="s">
        <v>1305</v>
      </c>
      <c r="BB623" s="259">
        <f>$AM$8</f>
        <v>2053</v>
      </c>
      <c r="BC623" s="259" t="str">
        <f t="shared" ca="1" si="108"/>
        <v>8_AM590_Secondary_fuel_source_2053</v>
      </c>
      <c r="BD623" s="259" t="s">
        <v>540</v>
      </c>
      <c r="BE623" s="259"/>
      <c r="BF623" s="268" t="str">
        <f t="shared" si="111"/>
        <v>&gt;=0</v>
      </c>
      <c r="BG623" s="268" t="s">
        <v>85</v>
      </c>
      <c r="BH623" s="268" t="s">
        <v>85</v>
      </c>
      <c r="BI623" s="268"/>
      <c r="BJ623" s="268"/>
      <c r="BK623" s="268"/>
      <c r="BL623" s="268"/>
    </row>
    <row r="624" spans="1:64" ht="13.5" hidden="1" thickBot="1">
      <c r="A624" s="124"/>
      <c r="B624" s="181"/>
      <c r="C624" s="236"/>
      <c r="D624" s="588"/>
      <c r="E624" s="588"/>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2"/>
      <c r="AF624" s="472"/>
      <c r="AG624" s="472"/>
      <c r="AH624" s="472"/>
      <c r="AI624" s="472"/>
      <c r="AJ624" s="472"/>
      <c r="AK624" s="472"/>
      <c r="AL624" s="472"/>
      <c r="AM624" s="472"/>
      <c r="AN624" s="472"/>
      <c r="AO624" s="481"/>
      <c r="AP624" s="169"/>
      <c r="AQ624" s="84" t="s">
        <v>395</v>
      </c>
      <c r="AU624" s="459" t="str">
        <f t="shared" ca="1" si="109"/>
        <v>AN</v>
      </c>
      <c r="AV624" s="459">
        <f t="shared" si="110"/>
        <v>590</v>
      </c>
      <c r="AW624" s="259" t="str">
        <f t="shared" ca="1" si="107"/>
        <v>AN590</v>
      </c>
      <c r="AX624" s="259">
        <f t="shared" si="105"/>
        <v>8</v>
      </c>
      <c r="AY624" s="259" t="str">
        <f t="shared" ca="1" si="106"/>
        <v>9. Ownership - Operating Costs</v>
      </c>
      <c r="AZ624" s="268" t="s">
        <v>1270</v>
      </c>
      <c r="BA624" s="259" t="s">
        <v>1305</v>
      </c>
      <c r="BB624" s="259">
        <f>$AN$8</f>
        <v>2054</v>
      </c>
      <c r="BC624" s="259" t="str">
        <f t="shared" ca="1" si="108"/>
        <v>8_AN590_Secondary_fuel_source_2054</v>
      </c>
      <c r="BD624" s="259" t="s">
        <v>540</v>
      </c>
      <c r="BE624" s="259"/>
      <c r="BF624" s="268" t="str">
        <f t="shared" si="111"/>
        <v>&gt;=0</v>
      </c>
      <c r="BG624" s="268" t="s">
        <v>85</v>
      </c>
      <c r="BH624" s="268" t="s">
        <v>85</v>
      </c>
      <c r="BI624" s="268"/>
      <c r="BJ624" s="268"/>
      <c r="BK624" s="268"/>
      <c r="BL624" s="268"/>
    </row>
    <row r="625" spans="1:64" ht="13.5" hidden="1" thickBot="1">
      <c r="A625" s="124"/>
      <c r="B625" s="181"/>
      <c r="C625" s="236"/>
      <c r="D625" s="588"/>
      <c r="E625" s="588"/>
      <c r="F625" s="471"/>
      <c r="G625" s="471"/>
      <c r="H625" s="471"/>
      <c r="I625" s="471"/>
      <c r="J625" s="471"/>
      <c r="K625" s="471"/>
      <c r="L625" s="471"/>
      <c r="M625" s="471"/>
      <c r="N625" s="471"/>
      <c r="O625" s="471"/>
      <c r="P625" s="471"/>
      <c r="Q625" s="471"/>
      <c r="R625" s="471"/>
      <c r="S625" s="471"/>
      <c r="T625" s="471"/>
      <c r="U625" s="471"/>
      <c r="V625" s="471"/>
      <c r="W625" s="471"/>
      <c r="X625" s="471"/>
      <c r="Y625" s="471"/>
      <c r="Z625" s="471"/>
      <c r="AA625" s="471"/>
      <c r="AB625" s="471"/>
      <c r="AC625" s="471"/>
      <c r="AD625" s="471"/>
      <c r="AE625" s="472"/>
      <c r="AF625" s="472"/>
      <c r="AG625" s="472"/>
      <c r="AH625" s="472"/>
      <c r="AI625" s="472"/>
      <c r="AJ625" s="472"/>
      <c r="AK625" s="472"/>
      <c r="AL625" s="472"/>
      <c r="AM625" s="472"/>
      <c r="AN625" s="472"/>
      <c r="AO625" s="481"/>
      <c r="AP625" s="169"/>
      <c r="AQ625" s="474" t="s">
        <v>395</v>
      </c>
      <c r="AR625" s="474"/>
      <c r="AS625" s="474"/>
      <c r="AT625" s="474"/>
      <c r="AU625" s="475" t="str">
        <f t="shared" ca="1" si="109"/>
        <v>AO</v>
      </c>
      <c r="AV625" s="475">
        <f t="shared" si="110"/>
        <v>590</v>
      </c>
      <c r="AW625" s="389" t="str">
        <f t="shared" ca="1" si="107"/>
        <v>AO590</v>
      </c>
      <c r="AX625" s="389">
        <f t="shared" si="105"/>
        <v>8</v>
      </c>
      <c r="AY625" s="389" t="str">
        <f t="shared" ca="1" si="106"/>
        <v>9. Ownership - Operating Costs</v>
      </c>
      <c r="AZ625" s="397" t="s">
        <v>1270</v>
      </c>
      <c r="BA625" s="389" t="s">
        <v>1305</v>
      </c>
      <c r="BB625" s="389" t="s">
        <v>1216</v>
      </c>
      <c r="BC625" s="389" t="str">
        <f t="shared" ca="1" si="108"/>
        <v>8_AO590_Secondary_fuel_source_Additional_Info</v>
      </c>
      <c r="BD625" s="397" t="s">
        <v>223</v>
      </c>
      <c r="BE625" s="397">
        <v>100</v>
      </c>
      <c r="BF625" s="397"/>
      <c r="BG625" s="397" t="s">
        <v>85</v>
      </c>
      <c r="BH625" s="397" t="s">
        <v>85</v>
      </c>
      <c r="BI625" s="268"/>
      <c r="BJ625" s="268"/>
      <c r="BK625" s="268"/>
      <c r="BL625" s="268"/>
    </row>
    <row r="626" spans="1:64" ht="13.5" hidden="1" thickBot="1">
      <c r="A626" s="124">
        <f>+A590+1</f>
        <v>23</v>
      </c>
      <c r="B626" s="181"/>
      <c r="C626" s="236" t="s">
        <v>1306</v>
      </c>
      <c r="D626" s="588" t="s">
        <v>860</v>
      </c>
      <c r="E626" s="588"/>
      <c r="F626" s="445"/>
      <c r="G626" s="445"/>
      <c r="H626" s="445"/>
      <c r="I626" s="445"/>
      <c r="J626" s="445"/>
      <c r="K626" s="445"/>
      <c r="L626" s="445"/>
      <c r="M626" s="445"/>
      <c r="N626" s="445"/>
      <c r="O626" s="445"/>
      <c r="P626" s="445"/>
      <c r="Q626" s="445"/>
      <c r="R626" s="445"/>
      <c r="S626" s="445"/>
      <c r="T626" s="445"/>
      <c r="U626" s="445"/>
      <c r="V626" s="445"/>
      <c r="W626" s="445"/>
      <c r="X626" s="445"/>
      <c r="Y626" s="445"/>
      <c r="Z626" s="445"/>
      <c r="AA626" s="445"/>
      <c r="AB626" s="445"/>
      <c r="AC626" s="445"/>
      <c r="AD626" s="445"/>
      <c r="AE626" s="446"/>
      <c r="AF626" s="446"/>
      <c r="AG626" s="446"/>
      <c r="AH626" s="446"/>
      <c r="AI626" s="446"/>
      <c r="AJ626" s="446"/>
      <c r="AK626" s="446"/>
      <c r="AL626" s="446"/>
      <c r="AM626" s="446"/>
      <c r="AN626" s="446"/>
      <c r="AO626" s="337"/>
      <c r="AP626" s="169"/>
      <c r="AS626" s="84" t="s">
        <v>42</v>
      </c>
      <c r="AT626" s="84" t="str">
        <f ca="1">SUBSTITUTE(CELL("address",F626),"$","")</f>
        <v>F626</v>
      </c>
      <c r="AU626" s="350" t="str">
        <f ca="1">CHAR(CODE(AT626))</f>
        <v>F</v>
      </c>
      <c r="AV626" s="350">
        <f>ROW(AT626)</f>
        <v>626</v>
      </c>
      <c r="AW626" s="259" t="str">
        <f ca="1">CONCATENATE(AU626&amp;AV626)</f>
        <v>F626</v>
      </c>
      <c r="AX626" s="259">
        <f t="shared" ref="AX626:AX661" si="112">$AX$5</f>
        <v>8</v>
      </c>
      <c r="AY626" s="259" t="str">
        <f t="shared" ref="AY626:AY661" ca="1" si="113">MID(CELL("filename",AX626),FIND("]",CELL("filename",AX626))+1,256)</f>
        <v>9. Ownership - Operating Costs</v>
      </c>
      <c r="AZ626" s="268" t="s">
        <v>1270</v>
      </c>
      <c r="BA626" s="259" t="s">
        <v>1307</v>
      </c>
      <c r="BB626" s="259">
        <f>$F$8</f>
        <v>2020</v>
      </c>
      <c r="BC626" s="259" t="str">
        <f ca="1">AX626&amp;"_"&amp;AW626&amp;"_"&amp;BA626&amp;"_"&amp;BB626</f>
        <v>8_F626_Primary_fuel_transportation_2020</v>
      </c>
      <c r="BD626" s="259" t="s">
        <v>540</v>
      </c>
      <c r="BE626" s="259"/>
      <c r="BF626" s="268" t="str">
        <f t="shared" si="111"/>
        <v>&gt;=0</v>
      </c>
      <c r="BG626" s="268" t="s">
        <v>85</v>
      </c>
      <c r="BH626" s="268" t="s">
        <v>85</v>
      </c>
      <c r="BI626" s="268"/>
      <c r="BJ626" s="268"/>
      <c r="BK626" s="268"/>
      <c r="BL626" s="268"/>
    </row>
    <row r="627" spans="1:64" ht="13.5" hidden="1" thickBot="1">
      <c r="A627" s="124"/>
      <c r="B627" s="181"/>
      <c r="C627" s="236"/>
      <c r="D627" s="588"/>
      <c r="E627" s="588"/>
      <c r="F627" s="471"/>
      <c r="G627" s="471"/>
      <c r="H627" s="471"/>
      <c r="I627" s="471"/>
      <c r="J627" s="471"/>
      <c r="K627" s="471"/>
      <c r="L627" s="471"/>
      <c r="M627" s="471"/>
      <c r="N627" s="471"/>
      <c r="O627" s="471"/>
      <c r="P627" s="471"/>
      <c r="Q627" s="471"/>
      <c r="R627" s="471"/>
      <c r="S627" s="471"/>
      <c r="T627" s="471"/>
      <c r="U627" s="471"/>
      <c r="V627" s="471"/>
      <c r="W627" s="471"/>
      <c r="X627" s="471"/>
      <c r="Y627" s="471"/>
      <c r="Z627" s="471"/>
      <c r="AA627" s="471"/>
      <c r="AB627" s="471"/>
      <c r="AC627" s="471"/>
      <c r="AD627" s="471"/>
      <c r="AE627" s="472"/>
      <c r="AF627" s="472"/>
      <c r="AG627" s="472"/>
      <c r="AH627" s="472"/>
      <c r="AI627" s="472"/>
      <c r="AJ627" s="472"/>
      <c r="AK627" s="472"/>
      <c r="AL627" s="472"/>
      <c r="AM627" s="472"/>
      <c r="AN627" s="472"/>
      <c r="AO627" s="481"/>
      <c r="AP627" s="169"/>
      <c r="AQ627" s="84" t="s">
        <v>395</v>
      </c>
      <c r="AU627" s="459" t="str">
        <f ca="1">IF(AU626="Z","AA",IF(LEN(AU626)=1,CHAR(CODE(AU626)+1),IF(RIGHT(AU626,1)="Z",CHAR(CODE(LEFT(AU626,1))+1),LEFT(AU626,1))&amp;CHAR(65+MOD(CODE(RIGHT(AU626,1))+1-65,26))))</f>
        <v>G</v>
      </c>
      <c r="AV627" s="459">
        <f>AV626</f>
        <v>626</v>
      </c>
      <c r="AW627" s="259" t="str">
        <f t="shared" ref="AW627:AW661" ca="1" si="114">CONCATENATE(AU627&amp;AV627)</f>
        <v>G626</v>
      </c>
      <c r="AX627" s="259">
        <f t="shared" si="112"/>
        <v>8</v>
      </c>
      <c r="AY627" s="259" t="str">
        <f t="shared" ca="1" si="113"/>
        <v>9. Ownership - Operating Costs</v>
      </c>
      <c r="AZ627" s="268" t="s">
        <v>1270</v>
      </c>
      <c r="BA627" s="259" t="s">
        <v>1307</v>
      </c>
      <c r="BB627" s="259">
        <f>$G$8</f>
        <v>2021</v>
      </c>
      <c r="BC627" s="259" t="str">
        <f t="shared" ref="BC627:BC661" ca="1" si="115">AX627&amp;"_"&amp;AW627&amp;"_"&amp;BA627&amp;"_"&amp;BB627</f>
        <v>8_G626_Primary_fuel_transportation_2021</v>
      </c>
      <c r="BD627" s="259" t="s">
        <v>540</v>
      </c>
      <c r="BE627" s="259"/>
      <c r="BF627" s="268" t="str">
        <f t="shared" si="111"/>
        <v>&gt;=0</v>
      </c>
      <c r="BG627" s="268" t="s">
        <v>85</v>
      </c>
      <c r="BH627" s="268" t="s">
        <v>85</v>
      </c>
      <c r="BI627" s="268"/>
      <c r="BJ627" s="268"/>
      <c r="BK627" s="268"/>
      <c r="BL627" s="268"/>
    </row>
    <row r="628" spans="1:64" ht="13.5" hidden="1" thickBot="1">
      <c r="A628" s="124"/>
      <c r="B628" s="181"/>
      <c r="C628" s="236"/>
      <c r="D628" s="588"/>
      <c r="E628" s="588"/>
      <c r="F628" s="471"/>
      <c r="G628" s="471"/>
      <c r="H628" s="471"/>
      <c r="I628" s="471"/>
      <c r="J628" s="471"/>
      <c r="K628" s="471"/>
      <c r="L628" s="471"/>
      <c r="M628" s="471"/>
      <c r="N628" s="471"/>
      <c r="O628" s="471"/>
      <c r="P628" s="471"/>
      <c r="Q628" s="471"/>
      <c r="R628" s="471"/>
      <c r="S628" s="471"/>
      <c r="T628" s="471"/>
      <c r="U628" s="471"/>
      <c r="V628" s="471"/>
      <c r="W628" s="471"/>
      <c r="X628" s="471"/>
      <c r="Y628" s="471"/>
      <c r="Z628" s="471"/>
      <c r="AA628" s="471"/>
      <c r="AB628" s="471"/>
      <c r="AC628" s="471"/>
      <c r="AD628" s="471"/>
      <c r="AE628" s="472"/>
      <c r="AF628" s="472"/>
      <c r="AG628" s="472"/>
      <c r="AH628" s="472"/>
      <c r="AI628" s="472"/>
      <c r="AJ628" s="472"/>
      <c r="AK628" s="472"/>
      <c r="AL628" s="472"/>
      <c r="AM628" s="472"/>
      <c r="AN628" s="472"/>
      <c r="AO628" s="481"/>
      <c r="AP628" s="169"/>
      <c r="AQ628" s="84" t="s">
        <v>395</v>
      </c>
      <c r="AU628" s="459" t="str">
        <f t="shared" ref="AU628:AU661" ca="1" si="116">IF(AU627="Z","AA",IF(LEN(AU627)=1,CHAR(CODE(AU627)+1),IF(RIGHT(AU627,1)="Z",CHAR(CODE(LEFT(AU627,1))+1),LEFT(AU627,1))&amp;CHAR(65+MOD(CODE(RIGHT(AU627,1))+1-65,26))))</f>
        <v>H</v>
      </c>
      <c r="AV628" s="459">
        <f t="shared" ref="AV628:AV661" si="117">AV627</f>
        <v>626</v>
      </c>
      <c r="AW628" s="259" t="str">
        <f t="shared" ca="1" si="114"/>
        <v>H626</v>
      </c>
      <c r="AX628" s="259">
        <f t="shared" si="112"/>
        <v>8</v>
      </c>
      <c r="AY628" s="259" t="str">
        <f t="shared" ca="1" si="113"/>
        <v>9. Ownership - Operating Costs</v>
      </c>
      <c r="AZ628" s="268" t="s">
        <v>1270</v>
      </c>
      <c r="BA628" s="259" t="s">
        <v>1307</v>
      </c>
      <c r="BB628" s="259">
        <f>$H$8</f>
        <v>2022</v>
      </c>
      <c r="BC628" s="259" t="str">
        <f t="shared" ca="1" si="115"/>
        <v>8_H626_Primary_fuel_transportation_2022</v>
      </c>
      <c r="BD628" s="259" t="s">
        <v>540</v>
      </c>
      <c r="BE628" s="259"/>
      <c r="BF628" s="268" t="str">
        <f t="shared" si="111"/>
        <v>&gt;=0</v>
      </c>
      <c r="BG628" s="268" t="s">
        <v>85</v>
      </c>
      <c r="BH628" s="268" t="s">
        <v>85</v>
      </c>
      <c r="BI628" s="268"/>
      <c r="BJ628" s="268"/>
      <c r="BK628" s="268"/>
      <c r="BL628" s="268"/>
    </row>
    <row r="629" spans="1:64" ht="13.5" hidden="1" thickBot="1">
      <c r="A629" s="124"/>
      <c r="B629" s="181"/>
      <c r="C629" s="236"/>
      <c r="D629" s="588"/>
      <c r="E629" s="588"/>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2"/>
      <c r="AF629" s="472"/>
      <c r="AG629" s="472"/>
      <c r="AH629" s="472"/>
      <c r="AI629" s="472"/>
      <c r="AJ629" s="472"/>
      <c r="AK629" s="472"/>
      <c r="AL629" s="472"/>
      <c r="AM629" s="472"/>
      <c r="AN629" s="472"/>
      <c r="AO629" s="481"/>
      <c r="AP629" s="169"/>
      <c r="AQ629" s="84" t="s">
        <v>395</v>
      </c>
      <c r="AU629" s="459" t="str">
        <f t="shared" ca="1" si="116"/>
        <v>I</v>
      </c>
      <c r="AV629" s="459">
        <f t="shared" si="117"/>
        <v>626</v>
      </c>
      <c r="AW629" s="259" t="str">
        <f t="shared" ca="1" si="114"/>
        <v>I626</v>
      </c>
      <c r="AX629" s="259">
        <f t="shared" si="112"/>
        <v>8</v>
      </c>
      <c r="AY629" s="259" t="str">
        <f t="shared" ca="1" si="113"/>
        <v>9. Ownership - Operating Costs</v>
      </c>
      <c r="AZ629" s="268" t="s">
        <v>1270</v>
      </c>
      <c r="BA629" s="259" t="s">
        <v>1307</v>
      </c>
      <c r="BB629" s="259">
        <f>$I$8</f>
        <v>2023</v>
      </c>
      <c r="BC629" s="259" t="str">
        <f t="shared" ca="1" si="115"/>
        <v>8_I626_Primary_fuel_transportation_2023</v>
      </c>
      <c r="BD629" s="259" t="s">
        <v>540</v>
      </c>
      <c r="BE629" s="259"/>
      <c r="BF629" s="268" t="str">
        <f t="shared" si="111"/>
        <v>&gt;=0</v>
      </c>
      <c r="BG629" s="268" t="s">
        <v>85</v>
      </c>
      <c r="BH629" s="268" t="s">
        <v>85</v>
      </c>
      <c r="BI629" s="268"/>
      <c r="BJ629" s="268"/>
      <c r="BK629" s="268"/>
      <c r="BL629" s="268"/>
    </row>
    <row r="630" spans="1:64" ht="13.5" hidden="1" thickBot="1">
      <c r="A630" s="124"/>
      <c r="B630" s="181"/>
      <c r="C630" s="236"/>
      <c r="D630" s="588"/>
      <c r="E630" s="588"/>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2"/>
      <c r="AF630" s="472"/>
      <c r="AG630" s="472"/>
      <c r="AH630" s="472"/>
      <c r="AI630" s="472"/>
      <c r="AJ630" s="472"/>
      <c r="AK630" s="472"/>
      <c r="AL630" s="472"/>
      <c r="AM630" s="472"/>
      <c r="AN630" s="472"/>
      <c r="AO630" s="481"/>
      <c r="AP630" s="169"/>
      <c r="AQ630" s="84" t="s">
        <v>395</v>
      </c>
      <c r="AU630" s="459" t="str">
        <f t="shared" ca="1" si="116"/>
        <v>J</v>
      </c>
      <c r="AV630" s="459">
        <f t="shared" si="117"/>
        <v>626</v>
      </c>
      <c r="AW630" s="259" t="str">
        <f t="shared" ca="1" si="114"/>
        <v>J626</v>
      </c>
      <c r="AX630" s="259">
        <f t="shared" si="112"/>
        <v>8</v>
      </c>
      <c r="AY630" s="259" t="str">
        <f t="shared" ca="1" si="113"/>
        <v>9. Ownership - Operating Costs</v>
      </c>
      <c r="AZ630" s="268" t="s">
        <v>1270</v>
      </c>
      <c r="BA630" s="259" t="s">
        <v>1307</v>
      </c>
      <c r="BB630" s="259">
        <f>$J$8</f>
        <v>2024</v>
      </c>
      <c r="BC630" s="259" t="str">
        <f t="shared" ca="1" si="115"/>
        <v>8_J626_Primary_fuel_transportation_2024</v>
      </c>
      <c r="BD630" s="259" t="s">
        <v>540</v>
      </c>
      <c r="BE630" s="259"/>
      <c r="BF630" s="268" t="str">
        <f t="shared" si="111"/>
        <v>&gt;=0</v>
      </c>
      <c r="BG630" s="268" t="s">
        <v>85</v>
      </c>
      <c r="BH630" s="268" t="s">
        <v>85</v>
      </c>
      <c r="BI630" s="268"/>
      <c r="BJ630" s="268"/>
      <c r="BK630" s="268"/>
      <c r="BL630" s="268"/>
    </row>
    <row r="631" spans="1:64" ht="13.5" hidden="1" thickBot="1">
      <c r="A631" s="124"/>
      <c r="B631" s="181"/>
      <c r="C631" s="236"/>
      <c r="D631" s="588"/>
      <c r="E631" s="588"/>
      <c r="F631" s="471"/>
      <c r="G631" s="471"/>
      <c r="H631" s="471"/>
      <c r="I631" s="471"/>
      <c r="J631" s="471"/>
      <c r="K631" s="471"/>
      <c r="L631" s="471"/>
      <c r="M631" s="471"/>
      <c r="N631" s="471"/>
      <c r="O631" s="471"/>
      <c r="P631" s="471"/>
      <c r="Q631" s="471"/>
      <c r="R631" s="471"/>
      <c r="S631" s="471"/>
      <c r="T631" s="471"/>
      <c r="U631" s="471"/>
      <c r="V631" s="471"/>
      <c r="W631" s="471"/>
      <c r="X631" s="471"/>
      <c r="Y631" s="471"/>
      <c r="Z631" s="471"/>
      <c r="AA631" s="471"/>
      <c r="AB631" s="471"/>
      <c r="AC631" s="471"/>
      <c r="AD631" s="471"/>
      <c r="AE631" s="472"/>
      <c r="AF631" s="472"/>
      <c r="AG631" s="472"/>
      <c r="AH631" s="472"/>
      <c r="AI631" s="472"/>
      <c r="AJ631" s="472"/>
      <c r="AK631" s="472"/>
      <c r="AL631" s="472"/>
      <c r="AM631" s="472"/>
      <c r="AN631" s="472"/>
      <c r="AO631" s="481"/>
      <c r="AP631" s="169"/>
      <c r="AQ631" s="84" t="s">
        <v>395</v>
      </c>
      <c r="AU631" s="459" t="str">
        <f t="shared" ca="1" si="116"/>
        <v>K</v>
      </c>
      <c r="AV631" s="459">
        <f t="shared" si="117"/>
        <v>626</v>
      </c>
      <c r="AW631" s="259" t="str">
        <f t="shared" ca="1" si="114"/>
        <v>K626</v>
      </c>
      <c r="AX631" s="259">
        <f t="shared" si="112"/>
        <v>8</v>
      </c>
      <c r="AY631" s="259" t="str">
        <f t="shared" ca="1" si="113"/>
        <v>9. Ownership - Operating Costs</v>
      </c>
      <c r="AZ631" s="268" t="s">
        <v>1270</v>
      </c>
      <c r="BA631" s="259" t="s">
        <v>1307</v>
      </c>
      <c r="BB631" s="259">
        <f>$K$8</f>
        <v>2025</v>
      </c>
      <c r="BC631" s="259" t="str">
        <f t="shared" ca="1" si="115"/>
        <v>8_K626_Primary_fuel_transportation_2025</v>
      </c>
      <c r="BD631" s="259" t="s">
        <v>540</v>
      </c>
      <c r="BE631" s="259"/>
      <c r="BF631" s="268" t="str">
        <f t="shared" si="111"/>
        <v>&gt;=0</v>
      </c>
      <c r="BG631" s="268" t="s">
        <v>85</v>
      </c>
      <c r="BH631" s="268" t="s">
        <v>85</v>
      </c>
      <c r="BI631" s="268"/>
      <c r="BJ631" s="268"/>
      <c r="BK631" s="268"/>
      <c r="BL631" s="268"/>
    </row>
    <row r="632" spans="1:64" ht="13.5" hidden="1" thickBot="1">
      <c r="A632" s="124"/>
      <c r="B632" s="181"/>
      <c r="C632" s="236"/>
      <c r="D632" s="588"/>
      <c r="E632" s="588"/>
      <c r="F632" s="471"/>
      <c r="G632" s="471"/>
      <c r="H632" s="471"/>
      <c r="I632" s="471"/>
      <c r="J632" s="471"/>
      <c r="K632" s="471"/>
      <c r="L632" s="471"/>
      <c r="M632" s="471"/>
      <c r="N632" s="471"/>
      <c r="O632" s="471"/>
      <c r="P632" s="471"/>
      <c r="Q632" s="471"/>
      <c r="R632" s="471"/>
      <c r="S632" s="471"/>
      <c r="T632" s="471"/>
      <c r="U632" s="471"/>
      <c r="V632" s="471"/>
      <c r="W632" s="471"/>
      <c r="X632" s="471"/>
      <c r="Y632" s="471"/>
      <c r="Z632" s="471"/>
      <c r="AA632" s="471"/>
      <c r="AB632" s="471"/>
      <c r="AC632" s="471"/>
      <c r="AD632" s="471"/>
      <c r="AE632" s="472"/>
      <c r="AF632" s="472"/>
      <c r="AG632" s="472"/>
      <c r="AH632" s="472"/>
      <c r="AI632" s="472"/>
      <c r="AJ632" s="472"/>
      <c r="AK632" s="472"/>
      <c r="AL632" s="472"/>
      <c r="AM632" s="472"/>
      <c r="AN632" s="472"/>
      <c r="AO632" s="481"/>
      <c r="AP632" s="169"/>
      <c r="AQ632" s="84" t="s">
        <v>395</v>
      </c>
      <c r="AU632" s="459" t="str">
        <f t="shared" ca="1" si="116"/>
        <v>L</v>
      </c>
      <c r="AV632" s="459">
        <f t="shared" si="117"/>
        <v>626</v>
      </c>
      <c r="AW632" s="259" t="str">
        <f t="shared" ca="1" si="114"/>
        <v>L626</v>
      </c>
      <c r="AX632" s="259">
        <f t="shared" si="112"/>
        <v>8</v>
      </c>
      <c r="AY632" s="259" t="str">
        <f t="shared" ca="1" si="113"/>
        <v>9. Ownership - Operating Costs</v>
      </c>
      <c r="AZ632" s="268" t="s">
        <v>1270</v>
      </c>
      <c r="BA632" s="259" t="s">
        <v>1307</v>
      </c>
      <c r="BB632" s="259">
        <f>$L$8</f>
        <v>2026</v>
      </c>
      <c r="BC632" s="259" t="str">
        <f t="shared" ca="1" si="115"/>
        <v>8_L626_Primary_fuel_transportation_2026</v>
      </c>
      <c r="BD632" s="259" t="s">
        <v>540</v>
      </c>
      <c r="BE632" s="259"/>
      <c r="BF632" s="268" t="str">
        <f t="shared" si="111"/>
        <v>&gt;=0</v>
      </c>
      <c r="BG632" s="268" t="s">
        <v>85</v>
      </c>
      <c r="BH632" s="268" t="s">
        <v>85</v>
      </c>
      <c r="BI632" s="268"/>
      <c r="BJ632" s="268"/>
      <c r="BK632" s="268"/>
      <c r="BL632" s="268"/>
    </row>
    <row r="633" spans="1:64" ht="13.5" hidden="1" thickBot="1">
      <c r="A633" s="124"/>
      <c r="B633" s="181"/>
      <c r="C633" s="236"/>
      <c r="D633" s="588"/>
      <c r="E633" s="588"/>
      <c r="F633" s="471"/>
      <c r="G633" s="471"/>
      <c r="H633" s="471"/>
      <c r="I633" s="471"/>
      <c r="J633" s="471"/>
      <c r="K633" s="471"/>
      <c r="L633" s="471"/>
      <c r="M633" s="471"/>
      <c r="N633" s="471"/>
      <c r="O633" s="471"/>
      <c r="P633" s="471"/>
      <c r="Q633" s="471"/>
      <c r="R633" s="471"/>
      <c r="S633" s="471"/>
      <c r="T633" s="471"/>
      <c r="U633" s="471"/>
      <c r="V633" s="471"/>
      <c r="W633" s="471"/>
      <c r="X633" s="471"/>
      <c r="Y633" s="471"/>
      <c r="Z633" s="471"/>
      <c r="AA633" s="471"/>
      <c r="AB633" s="471"/>
      <c r="AC633" s="471"/>
      <c r="AD633" s="471"/>
      <c r="AE633" s="472"/>
      <c r="AF633" s="472"/>
      <c r="AG633" s="472"/>
      <c r="AH633" s="472"/>
      <c r="AI633" s="472"/>
      <c r="AJ633" s="472"/>
      <c r="AK633" s="472"/>
      <c r="AL633" s="472"/>
      <c r="AM633" s="472"/>
      <c r="AN633" s="472"/>
      <c r="AO633" s="481"/>
      <c r="AP633" s="169"/>
      <c r="AQ633" s="84" t="s">
        <v>395</v>
      </c>
      <c r="AU633" s="459" t="str">
        <f t="shared" ca="1" si="116"/>
        <v>M</v>
      </c>
      <c r="AV633" s="459">
        <f t="shared" si="117"/>
        <v>626</v>
      </c>
      <c r="AW633" s="259" t="str">
        <f t="shared" ca="1" si="114"/>
        <v>M626</v>
      </c>
      <c r="AX633" s="259">
        <f t="shared" si="112"/>
        <v>8</v>
      </c>
      <c r="AY633" s="259" t="str">
        <f t="shared" ca="1" si="113"/>
        <v>9. Ownership - Operating Costs</v>
      </c>
      <c r="AZ633" s="268" t="s">
        <v>1270</v>
      </c>
      <c r="BA633" s="259" t="s">
        <v>1307</v>
      </c>
      <c r="BB633" s="259">
        <f>$M$8</f>
        <v>2027</v>
      </c>
      <c r="BC633" s="259" t="str">
        <f t="shared" ca="1" si="115"/>
        <v>8_M626_Primary_fuel_transportation_2027</v>
      </c>
      <c r="BD633" s="259" t="s">
        <v>540</v>
      </c>
      <c r="BE633" s="259"/>
      <c r="BF633" s="268" t="str">
        <f t="shared" si="111"/>
        <v>&gt;=0</v>
      </c>
      <c r="BG633" s="268" t="s">
        <v>85</v>
      </c>
      <c r="BH633" s="268" t="s">
        <v>85</v>
      </c>
      <c r="BI633" s="268"/>
      <c r="BJ633" s="268"/>
      <c r="BK633" s="268"/>
      <c r="BL633" s="268"/>
    </row>
    <row r="634" spans="1:64" ht="13.5" hidden="1" thickBot="1">
      <c r="A634" s="124"/>
      <c r="B634" s="181"/>
      <c r="C634" s="236"/>
      <c r="D634" s="588"/>
      <c r="E634" s="588"/>
      <c r="F634" s="471"/>
      <c r="G634" s="471"/>
      <c r="H634" s="471"/>
      <c r="I634" s="471"/>
      <c r="J634" s="471"/>
      <c r="K634" s="471"/>
      <c r="L634" s="471"/>
      <c r="M634" s="471"/>
      <c r="N634" s="471"/>
      <c r="O634" s="471"/>
      <c r="P634" s="471"/>
      <c r="Q634" s="471"/>
      <c r="R634" s="471"/>
      <c r="S634" s="471"/>
      <c r="T634" s="471"/>
      <c r="U634" s="471"/>
      <c r="V634" s="471"/>
      <c r="W634" s="471"/>
      <c r="X634" s="471"/>
      <c r="Y634" s="471"/>
      <c r="Z634" s="471"/>
      <c r="AA634" s="471"/>
      <c r="AB634" s="471"/>
      <c r="AC634" s="471"/>
      <c r="AD634" s="471"/>
      <c r="AE634" s="472"/>
      <c r="AF634" s="472"/>
      <c r="AG634" s="472"/>
      <c r="AH634" s="472"/>
      <c r="AI634" s="472"/>
      <c r="AJ634" s="472"/>
      <c r="AK634" s="472"/>
      <c r="AL634" s="472"/>
      <c r="AM634" s="472"/>
      <c r="AN634" s="472"/>
      <c r="AO634" s="481"/>
      <c r="AP634" s="169"/>
      <c r="AQ634" s="84" t="s">
        <v>395</v>
      </c>
      <c r="AU634" s="459" t="str">
        <f t="shared" ca="1" si="116"/>
        <v>N</v>
      </c>
      <c r="AV634" s="459">
        <f t="shared" si="117"/>
        <v>626</v>
      </c>
      <c r="AW634" s="259" t="str">
        <f t="shared" ca="1" si="114"/>
        <v>N626</v>
      </c>
      <c r="AX634" s="259">
        <f t="shared" si="112"/>
        <v>8</v>
      </c>
      <c r="AY634" s="259" t="str">
        <f t="shared" ca="1" si="113"/>
        <v>9. Ownership - Operating Costs</v>
      </c>
      <c r="AZ634" s="268" t="s">
        <v>1270</v>
      </c>
      <c r="BA634" s="259" t="s">
        <v>1307</v>
      </c>
      <c r="BB634" s="259">
        <f>$N$8</f>
        <v>2028</v>
      </c>
      <c r="BC634" s="259" t="str">
        <f t="shared" ca="1" si="115"/>
        <v>8_N626_Primary_fuel_transportation_2028</v>
      </c>
      <c r="BD634" s="259" t="s">
        <v>540</v>
      </c>
      <c r="BE634" s="259"/>
      <c r="BF634" s="268" t="str">
        <f t="shared" si="111"/>
        <v>&gt;=0</v>
      </c>
      <c r="BG634" s="268" t="s">
        <v>85</v>
      </c>
      <c r="BH634" s="268" t="s">
        <v>85</v>
      </c>
      <c r="BI634" s="268"/>
      <c r="BJ634" s="268"/>
      <c r="BK634" s="268"/>
      <c r="BL634" s="268"/>
    </row>
    <row r="635" spans="1:64" ht="13.5" hidden="1" thickBot="1">
      <c r="A635" s="124"/>
      <c r="B635" s="181"/>
      <c r="C635" s="236"/>
      <c r="D635" s="588"/>
      <c r="E635" s="588"/>
      <c r="F635" s="471"/>
      <c r="G635" s="471"/>
      <c r="H635" s="471"/>
      <c r="I635" s="471"/>
      <c r="J635" s="471"/>
      <c r="K635" s="471"/>
      <c r="L635" s="471"/>
      <c r="M635" s="471"/>
      <c r="N635" s="471"/>
      <c r="O635" s="471"/>
      <c r="P635" s="471"/>
      <c r="Q635" s="471"/>
      <c r="R635" s="471"/>
      <c r="S635" s="471"/>
      <c r="T635" s="471"/>
      <c r="U635" s="471"/>
      <c r="V635" s="471"/>
      <c r="W635" s="471"/>
      <c r="X635" s="471"/>
      <c r="Y635" s="471"/>
      <c r="Z635" s="471"/>
      <c r="AA635" s="471"/>
      <c r="AB635" s="471"/>
      <c r="AC635" s="471"/>
      <c r="AD635" s="471"/>
      <c r="AE635" s="472"/>
      <c r="AF635" s="472"/>
      <c r="AG635" s="472"/>
      <c r="AH635" s="472"/>
      <c r="AI635" s="472"/>
      <c r="AJ635" s="472"/>
      <c r="AK635" s="472"/>
      <c r="AL635" s="472"/>
      <c r="AM635" s="472"/>
      <c r="AN635" s="472"/>
      <c r="AO635" s="481"/>
      <c r="AP635" s="169"/>
      <c r="AQ635" s="84" t="s">
        <v>395</v>
      </c>
      <c r="AU635" s="459" t="str">
        <f t="shared" ca="1" si="116"/>
        <v>O</v>
      </c>
      <c r="AV635" s="459">
        <f t="shared" si="117"/>
        <v>626</v>
      </c>
      <c r="AW635" s="259" t="str">
        <f t="shared" ca="1" si="114"/>
        <v>O626</v>
      </c>
      <c r="AX635" s="259">
        <f t="shared" si="112"/>
        <v>8</v>
      </c>
      <c r="AY635" s="259" t="str">
        <f t="shared" ca="1" si="113"/>
        <v>9. Ownership - Operating Costs</v>
      </c>
      <c r="AZ635" s="268" t="s">
        <v>1270</v>
      </c>
      <c r="BA635" s="259" t="s">
        <v>1307</v>
      </c>
      <c r="BB635" s="259">
        <f>$O$8</f>
        <v>2029</v>
      </c>
      <c r="BC635" s="259" t="str">
        <f t="shared" ca="1" si="115"/>
        <v>8_O626_Primary_fuel_transportation_2029</v>
      </c>
      <c r="BD635" s="259" t="s">
        <v>540</v>
      </c>
      <c r="BE635" s="259"/>
      <c r="BF635" s="268" t="str">
        <f t="shared" si="111"/>
        <v>&gt;=0</v>
      </c>
      <c r="BG635" s="268" t="s">
        <v>85</v>
      </c>
      <c r="BH635" s="268" t="s">
        <v>85</v>
      </c>
      <c r="BI635" s="268"/>
      <c r="BJ635" s="268"/>
      <c r="BK635" s="268"/>
      <c r="BL635" s="268"/>
    </row>
    <row r="636" spans="1:64" ht="13.5" hidden="1" thickBot="1">
      <c r="A636" s="124"/>
      <c r="B636" s="181"/>
      <c r="C636" s="236"/>
      <c r="D636" s="588"/>
      <c r="E636" s="588"/>
      <c r="F636" s="471"/>
      <c r="G636" s="471"/>
      <c r="H636" s="471"/>
      <c r="I636" s="471"/>
      <c r="J636" s="471"/>
      <c r="K636" s="471"/>
      <c r="L636" s="471"/>
      <c r="M636" s="471"/>
      <c r="N636" s="471"/>
      <c r="O636" s="471"/>
      <c r="P636" s="471"/>
      <c r="Q636" s="471"/>
      <c r="R636" s="471"/>
      <c r="S636" s="471"/>
      <c r="T636" s="471"/>
      <c r="U636" s="471"/>
      <c r="V636" s="471"/>
      <c r="W636" s="471"/>
      <c r="X636" s="471"/>
      <c r="Y636" s="471"/>
      <c r="Z636" s="471"/>
      <c r="AA636" s="471"/>
      <c r="AB636" s="471"/>
      <c r="AC636" s="471"/>
      <c r="AD636" s="471"/>
      <c r="AE636" s="472"/>
      <c r="AF636" s="472"/>
      <c r="AG636" s="472"/>
      <c r="AH636" s="472"/>
      <c r="AI636" s="472"/>
      <c r="AJ636" s="472"/>
      <c r="AK636" s="472"/>
      <c r="AL636" s="472"/>
      <c r="AM636" s="472"/>
      <c r="AN636" s="472"/>
      <c r="AO636" s="481"/>
      <c r="AP636" s="169"/>
      <c r="AQ636" s="84" t="s">
        <v>395</v>
      </c>
      <c r="AU636" s="459" t="str">
        <f t="shared" ca="1" si="116"/>
        <v>P</v>
      </c>
      <c r="AV636" s="459">
        <f t="shared" si="117"/>
        <v>626</v>
      </c>
      <c r="AW636" s="259" t="str">
        <f t="shared" ca="1" si="114"/>
        <v>P626</v>
      </c>
      <c r="AX636" s="259">
        <f t="shared" si="112"/>
        <v>8</v>
      </c>
      <c r="AY636" s="259" t="str">
        <f t="shared" ca="1" si="113"/>
        <v>9. Ownership - Operating Costs</v>
      </c>
      <c r="AZ636" s="268" t="s">
        <v>1270</v>
      </c>
      <c r="BA636" s="259" t="s">
        <v>1307</v>
      </c>
      <c r="BB636" s="259">
        <f>$P$8</f>
        <v>2030</v>
      </c>
      <c r="BC636" s="259" t="str">
        <f t="shared" ca="1" si="115"/>
        <v>8_P626_Primary_fuel_transportation_2030</v>
      </c>
      <c r="BD636" s="259" t="s">
        <v>540</v>
      </c>
      <c r="BE636" s="259"/>
      <c r="BF636" s="268" t="str">
        <f t="shared" si="111"/>
        <v>&gt;=0</v>
      </c>
      <c r="BG636" s="268" t="s">
        <v>85</v>
      </c>
      <c r="BH636" s="268" t="s">
        <v>85</v>
      </c>
      <c r="BI636" s="268"/>
      <c r="BJ636" s="268"/>
      <c r="BK636" s="268"/>
      <c r="BL636" s="268"/>
    </row>
    <row r="637" spans="1:64" ht="13.5" hidden="1" thickBot="1">
      <c r="A637" s="124"/>
      <c r="B637" s="181"/>
      <c r="C637" s="236"/>
      <c r="D637" s="588"/>
      <c r="E637" s="588"/>
      <c r="F637" s="471"/>
      <c r="G637" s="471"/>
      <c r="H637" s="471"/>
      <c r="I637" s="471"/>
      <c r="J637" s="471"/>
      <c r="K637" s="471"/>
      <c r="L637" s="471"/>
      <c r="M637" s="471"/>
      <c r="N637" s="471"/>
      <c r="O637" s="471"/>
      <c r="P637" s="471"/>
      <c r="Q637" s="471"/>
      <c r="R637" s="471"/>
      <c r="S637" s="471"/>
      <c r="T637" s="471"/>
      <c r="U637" s="471"/>
      <c r="V637" s="471"/>
      <c r="W637" s="471"/>
      <c r="X637" s="471"/>
      <c r="Y637" s="471"/>
      <c r="Z637" s="471"/>
      <c r="AA637" s="471"/>
      <c r="AB637" s="471"/>
      <c r="AC637" s="471"/>
      <c r="AD637" s="471"/>
      <c r="AE637" s="472"/>
      <c r="AF637" s="472"/>
      <c r="AG637" s="472"/>
      <c r="AH637" s="472"/>
      <c r="AI637" s="472"/>
      <c r="AJ637" s="472"/>
      <c r="AK637" s="472"/>
      <c r="AL637" s="472"/>
      <c r="AM637" s="472"/>
      <c r="AN637" s="472"/>
      <c r="AO637" s="481"/>
      <c r="AP637" s="169"/>
      <c r="AQ637" s="84" t="s">
        <v>395</v>
      </c>
      <c r="AU637" s="459" t="str">
        <f t="shared" ca="1" si="116"/>
        <v>Q</v>
      </c>
      <c r="AV637" s="459">
        <f t="shared" si="117"/>
        <v>626</v>
      </c>
      <c r="AW637" s="259" t="str">
        <f t="shared" ca="1" si="114"/>
        <v>Q626</v>
      </c>
      <c r="AX637" s="259">
        <f t="shared" si="112"/>
        <v>8</v>
      </c>
      <c r="AY637" s="259" t="str">
        <f t="shared" ca="1" si="113"/>
        <v>9. Ownership - Operating Costs</v>
      </c>
      <c r="AZ637" s="268" t="s">
        <v>1270</v>
      </c>
      <c r="BA637" s="259" t="s">
        <v>1307</v>
      </c>
      <c r="BB637" s="259">
        <f>$Q$8</f>
        <v>2031</v>
      </c>
      <c r="BC637" s="259" t="str">
        <f t="shared" ca="1" si="115"/>
        <v>8_Q626_Primary_fuel_transportation_2031</v>
      </c>
      <c r="BD637" s="259" t="s">
        <v>540</v>
      </c>
      <c r="BE637" s="259"/>
      <c r="BF637" s="268" t="str">
        <f t="shared" si="111"/>
        <v>&gt;=0</v>
      </c>
      <c r="BG637" s="268" t="s">
        <v>85</v>
      </c>
      <c r="BH637" s="268" t="s">
        <v>85</v>
      </c>
      <c r="BI637" s="268"/>
      <c r="BJ637" s="268"/>
      <c r="BK637" s="268"/>
      <c r="BL637" s="268"/>
    </row>
    <row r="638" spans="1:64" ht="13.5" hidden="1" thickBot="1">
      <c r="A638" s="124"/>
      <c r="B638" s="181"/>
      <c r="C638" s="236"/>
      <c r="D638" s="588"/>
      <c r="E638" s="588"/>
      <c r="F638" s="471"/>
      <c r="G638" s="471"/>
      <c r="H638" s="471"/>
      <c r="I638" s="471"/>
      <c r="J638" s="471"/>
      <c r="K638" s="471"/>
      <c r="L638" s="471"/>
      <c r="M638" s="471"/>
      <c r="N638" s="471"/>
      <c r="O638" s="471"/>
      <c r="P638" s="471"/>
      <c r="Q638" s="471"/>
      <c r="R638" s="471"/>
      <c r="S638" s="471"/>
      <c r="T638" s="471"/>
      <c r="U638" s="471"/>
      <c r="V638" s="471"/>
      <c r="W638" s="471"/>
      <c r="X638" s="471"/>
      <c r="Y638" s="471"/>
      <c r="Z638" s="471"/>
      <c r="AA638" s="471"/>
      <c r="AB638" s="471"/>
      <c r="AC638" s="471"/>
      <c r="AD638" s="471"/>
      <c r="AE638" s="472"/>
      <c r="AF638" s="472"/>
      <c r="AG638" s="472"/>
      <c r="AH638" s="472"/>
      <c r="AI638" s="472"/>
      <c r="AJ638" s="472"/>
      <c r="AK638" s="472"/>
      <c r="AL638" s="472"/>
      <c r="AM638" s="472"/>
      <c r="AN638" s="472"/>
      <c r="AO638" s="481"/>
      <c r="AP638" s="169"/>
      <c r="AQ638" s="84" t="s">
        <v>395</v>
      </c>
      <c r="AU638" s="459" t="str">
        <f t="shared" ca="1" si="116"/>
        <v>R</v>
      </c>
      <c r="AV638" s="459">
        <f t="shared" si="117"/>
        <v>626</v>
      </c>
      <c r="AW638" s="259" t="str">
        <f t="shared" ca="1" si="114"/>
        <v>R626</v>
      </c>
      <c r="AX638" s="259">
        <f t="shared" si="112"/>
        <v>8</v>
      </c>
      <c r="AY638" s="259" t="str">
        <f t="shared" ca="1" si="113"/>
        <v>9. Ownership - Operating Costs</v>
      </c>
      <c r="AZ638" s="268" t="s">
        <v>1270</v>
      </c>
      <c r="BA638" s="259" t="s">
        <v>1307</v>
      </c>
      <c r="BB638" s="259">
        <f>$R$8</f>
        <v>2032</v>
      </c>
      <c r="BC638" s="259" t="str">
        <f t="shared" ca="1" si="115"/>
        <v>8_R626_Primary_fuel_transportation_2032</v>
      </c>
      <c r="BD638" s="259" t="s">
        <v>540</v>
      </c>
      <c r="BE638" s="259"/>
      <c r="BF638" s="268" t="str">
        <f t="shared" si="111"/>
        <v>&gt;=0</v>
      </c>
      <c r="BG638" s="268" t="s">
        <v>85</v>
      </c>
      <c r="BH638" s="268" t="s">
        <v>85</v>
      </c>
      <c r="BI638" s="268"/>
      <c r="BJ638" s="268"/>
      <c r="BK638" s="268"/>
      <c r="BL638" s="268"/>
    </row>
    <row r="639" spans="1:64" ht="13.5" hidden="1" thickBot="1">
      <c r="A639" s="124"/>
      <c r="B639" s="181"/>
      <c r="C639" s="236"/>
      <c r="D639" s="588"/>
      <c r="E639" s="588"/>
      <c r="F639" s="471"/>
      <c r="G639" s="471"/>
      <c r="H639" s="471"/>
      <c r="I639" s="471"/>
      <c r="J639" s="471"/>
      <c r="K639" s="471"/>
      <c r="L639" s="471"/>
      <c r="M639" s="471"/>
      <c r="N639" s="471"/>
      <c r="O639" s="471"/>
      <c r="P639" s="471"/>
      <c r="Q639" s="471"/>
      <c r="R639" s="471"/>
      <c r="S639" s="471"/>
      <c r="T639" s="471"/>
      <c r="U639" s="471"/>
      <c r="V639" s="471"/>
      <c r="W639" s="471"/>
      <c r="X639" s="471"/>
      <c r="Y639" s="471"/>
      <c r="Z639" s="471"/>
      <c r="AA639" s="471"/>
      <c r="AB639" s="471"/>
      <c r="AC639" s="471"/>
      <c r="AD639" s="471"/>
      <c r="AE639" s="472"/>
      <c r="AF639" s="472"/>
      <c r="AG639" s="472"/>
      <c r="AH639" s="472"/>
      <c r="AI639" s="472"/>
      <c r="AJ639" s="472"/>
      <c r="AK639" s="472"/>
      <c r="AL639" s="472"/>
      <c r="AM639" s="472"/>
      <c r="AN639" s="472"/>
      <c r="AO639" s="481"/>
      <c r="AP639" s="169"/>
      <c r="AQ639" s="84" t="s">
        <v>395</v>
      </c>
      <c r="AU639" s="459" t="str">
        <f t="shared" ca="1" si="116"/>
        <v>S</v>
      </c>
      <c r="AV639" s="459">
        <f t="shared" si="117"/>
        <v>626</v>
      </c>
      <c r="AW639" s="259" t="str">
        <f t="shared" ca="1" si="114"/>
        <v>S626</v>
      </c>
      <c r="AX639" s="259">
        <f t="shared" si="112"/>
        <v>8</v>
      </c>
      <c r="AY639" s="259" t="str">
        <f t="shared" ca="1" si="113"/>
        <v>9. Ownership - Operating Costs</v>
      </c>
      <c r="AZ639" s="268" t="s">
        <v>1270</v>
      </c>
      <c r="BA639" s="259" t="s">
        <v>1307</v>
      </c>
      <c r="BB639" s="259">
        <f>$S$8</f>
        <v>2033</v>
      </c>
      <c r="BC639" s="259" t="str">
        <f t="shared" ca="1" si="115"/>
        <v>8_S626_Primary_fuel_transportation_2033</v>
      </c>
      <c r="BD639" s="259" t="s">
        <v>540</v>
      </c>
      <c r="BE639" s="259"/>
      <c r="BF639" s="268" t="str">
        <f t="shared" si="111"/>
        <v>&gt;=0</v>
      </c>
      <c r="BG639" s="268" t="s">
        <v>85</v>
      </c>
      <c r="BH639" s="268" t="s">
        <v>85</v>
      </c>
      <c r="BI639" s="268"/>
      <c r="BJ639" s="268"/>
      <c r="BK639" s="268"/>
      <c r="BL639" s="268"/>
    </row>
    <row r="640" spans="1:64" ht="13.5" hidden="1" thickBot="1">
      <c r="A640" s="124"/>
      <c r="B640" s="181"/>
      <c r="C640" s="236"/>
      <c r="D640" s="588"/>
      <c r="E640" s="588"/>
      <c r="F640" s="471"/>
      <c r="G640" s="471"/>
      <c r="H640" s="471"/>
      <c r="I640" s="471"/>
      <c r="J640" s="471"/>
      <c r="K640" s="471"/>
      <c r="L640" s="471"/>
      <c r="M640" s="471"/>
      <c r="N640" s="471"/>
      <c r="O640" s="471"/>
      <c r="P640" s="471"/>
      <c r="Q640" s="471"/>
      <c r="R640" s="471"/>
      <c r="S640" s="471"/>
      <c r="T640" s="471"/>
      <c r="U640" s="471"/>
      <c r="V640" s="471"/>
      <c r="W640" s="471"/>
      <c r="X640" s="471"/>
      <c r="Y640" s="471"/>
      <c r="Z640" s="471"/>
      <c r="AA640" s="471"/>
      <c r="AB640" s="471"/>
      <c r="AC640" s="471"/>
      <c r="AD640" s="471"/>
      <c r="AE640" s="472"/>
      <c r="AF640" s="472"/>
      <c r="AG640" s="472"/>
      <c r="AH640" s="472"/>
      <c r="AI640" s="472"/>
      <c r="AJ640" s="472"/>
      <c r="AK640" s="472"/>
      <c r="AL640" s="472"/>
      <c r="AM640" s="472"/>
      <c r="AN640" s="472"/>
      <c r="AO640" s="481"/>
      <c r="AP640" s="169"/>
      <c r="AQ640" s="84" t="s">
        <v>395</v>
      </c>
      <c r="AU640" s="459" t="str">
        <f t="shared" ca="1" si="116"/>
        <v>T</v>
      </c>
      <c r="AV640" s="459">
        <f t="shared" si="117"/>
        <v>626</v>
      </c>
      <c r="AW640" s="259" t="str">
        <f t="shared" ca="1" si="114"/>
        <v>T626</v>
      </c>
      <c r="AX640" s="259">
        <f t="shared" si="112"/>
        <v>8</v>
      </c>
      <c r="AY640" s="259" t="str">
        <f t="shared" ca="1" si="113"/>
        <v>9. Ownership - Operating Costs</v>
      </c>
      <c r="AZ640" s="268" t="s">
        <v>1270</v>
      </c>
      <c r="BA640" s="259" t="s">
        <v>1307</v>
      </c>
      <c r="BB640" s="259">
        <f>$T$8</f>
        <v>2034</v>
      </c>
      <c r="BC640" s="259" t="str">
        <f t="shared" ca="1" si="115"/>
        <v>8_T626_Primary_fuel_transportation_2034</v>
      </c>
      <c r="BD640" s="259" t="s">
        <v>540</v>
      </c>
      <c r="BE640" s="259"/>
      <c r="BF640" s="268" t="str">
        <f t="shared" si="111"/>
        <v>&gt;=0</v>
      </c>
      <c r="BG640" s="268" t="s">
        <v>85</v>
      </c>
      <c r="BH640" s="268" t="s">
        <v>85</v>
      </c>
      <c r="BI640" s="268"/>
      <c r="BJ640" s="268"/>
      <c r="BK640" s="268"/>
      <c r="BL640" s="268"/>
    </row>
    <row r="641" spans="1:64" ht="13.5" hidden="1" thickBot="1">
      <c r="A641" s="124"/>
      <c r="B641" s="181"/>
      <c r="C641" s="236"/>
      <c r="D641" s="588"/>
      <c r="E641" s="588"/>
      <c r="F641" s="471"/>
      <c r="G641" s="471"/>
      <c r="H641" s="471"/>
      <c r="I641" s="471"/>
      <c r="J641" s="471"/>
      <c r="K641" s="471"/>
      <c r="L641" s="471"/>
      <c r="M641" s="471"/>
      <c r="N641" s="471"/>
      <c r="O641" s="471"/>
      <c r="P641" s="471"/>
      <c r="Q641" s="471"/>
      <c r="R641" s="471"/>
      <c r="S641" s="471"/>
      <c r="T641" s="471"/>
      <c r="U641" s="471"/>
      <c r="V641" s="471"/>
      <c r="W641" s="471"/>
      <c r="X641" s="471"/>
      <c r="Y641" s="471"/>
      <c r="Z641" s="471"/>
      <c r="AA641" s="471"/>
      <c r="AB641" s="471"/>
      <c r="AC641" s="471"/>
      <c r="AD641" s="471"/>
      <c r="AE641" s="472"/>
      <c r="AF641" s="472"/>
      <c r="AG641" s="472"/>
      <c r="AH641" s="472"/>
      <c r="AI641" s="472"/>
      <c r="AJ641" s="472"/>
      <c r="AK641" s="472"/>
      <c r="AL641" s="472"/>
      <c r="AM641" s="472"/>
      <c r="AN641" s="472"/>
      <c r="AO641" s="481"/>
      <c r="AP641" s="169"/>
      <c r="AQ641" s="84" t="s">
        <v>395</v>
      </c>
      <c r="AU641" s="459" t="str">
        <f t="shared" ca="1" si="116"/>
        <v>U</v>
      </c>
      <c r="AV641" s="459">
        <f t="shared" si="117"/>
        <v>626</v>
      </c>
      <c r="AW641" s="259" t="str">
        <f t="shared" ca="1" si="114"/>
        <v>U626</v>
      </c>
      <c r="AX641" s="259">
        <f t="shared" si="112"/>
        <v>8</v>
      </c>
      <c r="AY641" s="259" t="str">
        <f t="shared" ca="1" si="113"/>
        <v>9. Ownership - Operating Costs</v>
      </c>
      <c r="AZ641" s="268" t="s">
        <v>1270</v>
      </c>
      <c r="BA641" s="259" t="s">
        <v>1307</v>
      </c>
      <c r="BB641" s="259">
        <f>$U$8</f>
        <v>2035</v>
      </c>
      <c r="BC641" s="259" t="str">
        <f t="shared" ca="1" si="115"/>
        <v>8_U626_Primary_fuel_transportation_2035</v>
      </c>
      <c r="BD641" s="259" t="s">
        <v>540</v>
      </c>
      <c r="BE641" s="259"/>
      <c r="BF641" s="268" t="str">
        <f t="shared" si="111"/>
        <v>&gt;=0</v>
      </c>
      <c r="BG641" s="268" t="s">
        <v>85</v>
      </c>
      <c r="BH641" s="268" t="s">
        <v>85</v>
      </c>
      <c r="BI641" s="268"/>
      <c r="BJ641" s="268"/>
      <c r="BK641" s="268"/>
      <c r="BL641" s="268"/>
    </row>
    <row r="642" spans="1:64" ht="13.5" hidden="1" thickBot="1">
      <c r="A642" s="124"/>
      <c r="B642" s="181"/>
      <c r="C642" s="236"/>
      <c r="D642" s="588"/>
      <c r="E642" s="588"/>
      <c r="F642" s="471"/>
      <c r="G642" s="471"/>
      <c r="H642" s="471"/>
      <c r="I642" s="471"/>
      <c r="J642" s="471"/>
      <c r="K642" s="471"/>
      <c r="L642" s="471"/>
      <c r="M642" s="471"/>
      <c r="N642" s="471"/>
      <c r="O642" s="471"/>
      <c r="P642" s="471"/>
      <c r="Q642" s="471"/>
      <c r="R642" s="471"/>
      <c r="S642" s="471"/>
      <c r="T642" s="471"/>
      <c r="U642" s="471"/>
      <c r="V642" s="471"/>
      <c r="W642" s="471"/>
      <c r="X642" s="471"/>
      <c r="Y642" s="471"/>
      <c r="Z642" s="471"/>
      <c r="AA642" s="471"/>
      <c r="AB642" s="471"/>
      <c r="AC642" s="471"/>
      <c r="AD642" s="471"/>
      <c r="AE642" s="472"/>
      <c r="AF642" s="472"/>
      <c r="AG642" s="472"/>
      <c r="AH642" s="472"/>
      <c r="AI642" s="472"/>
      <c r="AJ642" s="472"/>
      <c r="AK642" s="472"/>
      <c r="AL642" s="472"/>
      <c r="AM642" s="472"/>
      <c r="AN642" s="472"/>
      <c r="AO642" s="481"/>
      <c r="AP642" s="169"/>
      <c r="AQ642" s="84" t="s">
        <v>395</v>
      </c>
      <c r="AU642" s="459" t="str">
        <f t="shared" ca="1" si="116"/>
        <v>V</v>
      </c>
      <c r="AV642" s="459">
        <f t="shared" si="117"/>
        <v>626</v>
      </c>
      <c r="AW642" s="259" t="str">
        <f t="shared" ca="1" si="114"/>
        <v>V626</v>
      </c>
      <c r="AX642" s="259">
        <f t="shared" si="112"/>
        <v>8</v>
      </c>
      <c r="AY642" s="259" t="str">
        <f t="shared" ca="1" si="113"/>
        <v>9. Ownership - Operating Costs</v>
      </c>
      <c r="AZ642" s="268" t="s">
        <v>1270</v>
      </c>
      <c r="BA642" s="259" t="s">
        <v>1307</v>
      </c>
      <c r="BB642" s="259">
        <f>$V$8</f>
        <v>2036</v>
      </c>
      <c r="BC642" s="259" t="str">
        <f t="shared" ca="1" si="115"/>
        <v>8_V626_Primary_fuel_transportation_2036</v>
      </c>
      <c r="BD642" s="259" t="s">
        <v>540</v>
      </c>
      <c r="BE642" s="259"/>
      <c r="BF642" s="268" t="str">
        <f t="shared" si="111"/>
        <v>&gt;=0</v>
      </c>
      <c r="BG642" s="268" t="s">
        <v>85</v>
      </c>
      <c r="BH642" s="268" t="s">
        <v>85</v>
      </c>
      <c r="BI642" s="268"/>
      <c r="BJ642" s="268"/>
      <c r="BK642" s="268"/>
      <c r="BL642" s="268"/>
    </row>
    <row r="643" spans="1:64" ht="13.5" hidden="1" thickBot="1">
      <c r="A643" s="124"/>
      <c r="B643" s="181"/>
      <c r="C643" s="236"/>
      <c r="D643" s="588"/>
      <c r="E643" s="588"/>
      <c r="F643" s="471"/>
      <c r="G643" s="471"/>
      <c r="H643" s="471"/>
      <c r="I643" s="471"/>
      <c r="J643" s="471"/>
      <c r="K643" s="471"/>
      <c r="L643" s="471"/>
      <c r="M643" s="471"/>
      <c r="N643" s="471"/>
      <c r="O643" s="471"/>
      <c r="P643" s="471"/>
      <c r="Q643" s="471"/>
      <c r="R643" s="471"/>
      <c r="S643" s="471"/>
      <c r="T643" s="471"/>
      <c r="U643" s="471"/>
      <c r="V643" s="471"/>
      <c r="W643" s="471"/>
      <c r="X643" s="471"/>
      <c r="Y643" s="471"/>
      <c r="Z643" s="471"/>
      <c r="AA643" s="471"/>
      <c r="AB643" s="471"/>
      <c r="AC643" s="471"/>
      <c r="AD643" s="471"/>
      <c r="AE643" s="472"/>
      <c r="AF643" s="472"/>
      <c r="AG643" s="472"/>
      <c r="AH643" s="472"/>
      <c r="AI643" s="472"/>
      <c r="AJ643" s="472"/>
      <c r="AK643" s="472"/>
      <c r="AL643" s="472"/>
      <c r="AM643" s="472"/>
      <c r="AN643" s="472"/>
      <c r="AO643" s="481"/>
      <c r="AP643" s="169"/>
      <c r="AQ643" s="84" t="s">
        <v>395</v>
      </c>
      <c r="AU643" s="459" t="str">
        <f t="shared" ca="1" si="116"/>
        <v>W</v>
      </c>
      <c r="AV643" s="459">
        <f t="shared" si="117"/>
        <v>626</v>
      </c>
      <c r="AW643" s="259" t="str">
        <f t="shared" ca="1" si="114"/>
        <v>W626</v>
      </c>
      <c r="AX643" s="259">
        <f t="shared" si="112"/>
        <v>8</v>
      </c>
      <c r="AY643" s="259" t="str">
        <f t="shared" ca="1" si="113"/>
        <v>9. Ownership - Operating Costs</v>
      </c>
      <c r="AZ643" s="268" t="s">
        <v>1270</v>
      </c>
      <c r="BA643" s="259" t="s">
        <v>1307</v>
      </c>
      <c r="BB643" s="259">
        <f>$W$8</f>
        <v>2037</v>
      </c>
      <c r="BC643" s="259" t="str">
        <f t="shared" ca="1" si="115"/>
        <v>8_W626_Primary_fuel_transportation_2037</v>
      </c>
      <c r="BD643" s="259" t="s">
        <v>540</v>
      </c>
      <c r="BE643" s="259"/>
      <c r="BF643" s="268" t="str">
        <f t="shared" si="111"/>
        <v>&gt;=0</v>
      </c>
      <c r="BG643" s="268" t="s">
        <v>85</v>
      </c>
      <c r="BH643" s="268" t="s">
        <v>85</v>
      </c>
      <c r="BI643" s="268"/>
      <c r="BJ643" s="268"/>
      <c r="BK643" s="268"/>
      <c r="BL643" s="268"/>
    </row>
    <row r="644" spans="1:64" ht="13.5" hidden="1" thickBot="1">
      <c r="A644" s="124"/>
      <c r="B644" s="181"/>
      <c r="C644" s="236"/>
      <c r="D644" s="588"/>
      <c r="E644" s="588"/>
      <c r="F644" s="471"/>
      <c r="G644" s="471"/>
      <c r="H644" s="471"/>
      <c r="I644" s="471"/>
      <c r="J644" s="471"/>
      <c r="K644" s="471"/>
      <c r="L644" s="471"/>
      <c r="M644" s="471"/>
      <c r="N644" s="471"/>
      <c r="O644" s="471"/>
      <c r="P644" s="471"/>
      <c r="Q644" s="471"/>
      <c r="R644" s="471"/>
      <c r="S644" s="471"/>
      <c r="T644" s="471"/>
      <c r="U644" s="471"/>
      <c r="V644" s="471"/>
      <c r="W644" s="471"/>
      <c r="X644" s="471"/>
      <c r="Y644" s="471"/>
      <c r="Z644" s="471"/>
      <c r="AA644" s="471"/>
      <c r="AB644" s="471"/>
      <c r="AC644" s="471"/>
      <c r="AD644" s="471"/>
      <c r="AE644" s="472"/>
      <c r="AF644" s="472"/>
      <c r="AG644" s="472"/>
      <c r="AH644" s="472"/>
      <c r="AI644" s="472"/>
      <c r="AJ644" s="472"/>
      <c r="AK644" s="472"/>
      <c r="AL644" s="472"/>
      <c r="AM644" s="472"/>
      <c r="AN644" s="472"/>
      <c r="AO644" s="481"/>
      <c r="AP644" s="169"/>
      <c r="AQ644" s="84" t="s">
        <v>395</v>
      </c>
      <c r="AU644" s="459" t="str">
        <f t="shared" ca="1" si="116"/>
        <v>X</v>
      </c>
      <c r="AV644" s="459">
        <f t="shared" si="117"/>
        <v>626</v>
      </c>
      <c r="AW644" s="259" t="str">
        <f t="shared" ca="1" si="114"/>
        <v>X626</v>
      </c>
      <c r="AX644" s="259">
        <f t="shared" si="112"/>
        <v>8</v>
      </c>
      <c r="AY644" s="259" t="str">
        <f t="shared" ca="1" si="113"/>
        <v>9. Ownership - Operating Costs</v>
      </c>
      <c r="AZ644" s="268" t="s">
        <v>1270</v>
      </c>
      <c r="BA644" s="259" t="s">
        <v>1307</v>
      </c>
      <c r="BB644" s="259">
        <f>$X$8</f>
        <v>2038</v>
      </c>
      <c r="BC644" s="259" t="str">
        <f t="shared" ca="1" si="115"/>
        <v>8_X626_Primary_fuel_transportation_2038</v>
      </c>
      <c r="BD644" s="259" t="s">
        <v>540</v>
      </c>
      <c r="BE644" s="259"/>
      <c r="BF644" s="268" t="str">
        <f t="shared" si="111"/>
        <v>&gt;=0</v>
      </c>
      <c r="BG644" s="268" t="s">
        <v>85</v>
      </c>
      <c r="BH644" s="268" t="s">
        <v>85</v>
      </c>
      <c r="BI644" s="268"/>
      <c r="BJ644" s="268"/>
      <c r="BK644" s="268"/>
      <c r="BL644" s="268"/>
    </row>
    <row r="645" spans="1:64" ht="13.5" hidden="1" thickBot="1">
      <c r="A645" s="124"/>
      <c r="B645" s="181"/>
      <c r="C645" s="236"/>
      <c r="D645" s="588"/>
      <c r="E645" s="588"/>
      <c r="F645" s="471"/>
      <c r="G645" s="471"/>
      <c r="H645" s="471"/>
      <c r="I645" s="471"/>
      <c r="J645" s="471"/>
      <c r="K645" s="471"/>
      <c r="L645" s="471"/>
      <c r="M645" s="471"/>
      <c r="N645" s="471"/>
      <c r="O645" s="471"/>
      <c r="P645" s="471"/>
      <c r="Q645" s="471"/>
      <c r="R645" s="471"/>
      <c r="S645" s="471"/>
      <c r="T645" s="471"/>
      <c r="U645" s="471"/>
      <c r="V645" s="471"/>
      <c r="W645" s="471"/>
      <c r="X645" s="471"/>
      <c r="Y645" s="471"/>
      <c r="Z645" s="471"/>
      <c r="AA645" s="471"/>
      <c r="AB645" s="471"/>
      <c r="AC645" s="471"/>
      <c r="AD645" s="471"/>
      <c r="AE645" s="472"/>
      <c r="AF645" s="472"/>
      <c r="AG645" s="472"/>
      <c r="AH645" s="472"/>
      <c r="AI645" s="472"/>
      <c r="AJ645" s="472"/>
      <c r="AK645" s="472"/>
      <c r="AL645" s="472"/>
      <c r="AM645" s="472"/>
      <c r="AN645" s="472"/>
      <c r="AO645" s="481"/>
      <c r="AP645" s="169"/>
      <c r="AQ645" s="84" t="s">
        <v>395</v>
      </c>
      <c r="AU645" s="459" t="str">
        <f t="shared" ca="1" si="116"/>
        <v>Y</v>
      </c>
      <c r="AV645" s="459">
        <f t="shared" si="117"/>
        <v>626</v>
      </c>
      <c r="AW645" s="259" t="str">
        <f t="shared" ca="1" si="114"/>
        <v>Y626</v>
      </c>
      <c r="AX645" s="259">
        <f t="shared" si="112"/>
        <v>8</v>
      </c>
      <c r="AY645" s="259" t="str">
        <f t="shared" ca="1" si="113"/>
        <v>9. Ownership - Operating Costs</v>
      </c>
      <c r="AZ645" s="268" t="s">
        <v>1270</v>
      </c>
      <c r="BA645" s="259" t="s">
        <v>1307</v>
      </c>
      <c r="BB645" s="259">
        <f>$Y$8</f>
        <v>2039</v>
      </c>
      <c r="BC645" s="259" t="str">
        <f t="shared" ca="1" si="115"/>
        <v>8_Y626_Primary_fuel_transportation_2039</v>
      </c>
      <c r="BD645" s="259" t="s">
        <v>540</v>
      </c>
      <c r="BE645" s="259"/>
      <c r="BF645" s="268" t="str">
        <f t="shared" si="111"/>
        <v>&gt;=0</v>
      </c>
      <c r="BG645" s="268" t="s">
        <v>85</v>
      </c>
      <c r="BH645" s="268" t="s">
        <v>85</v>
      </c>
      <c r="BI645" s="268"/>
      <c r="BJ645" s="268"/>
      <c r="BK645" s="268"/>
      <c r="BL645" s="268"/>
    </row>
    <row r="646" spans="1:64" ht="13.5" hidden="1" thickBot="1">
      <c r="A646" s="124"/>
      <c r="B646" s="181"/>
      <c r="C646" s="236"/>
      <c r="D646" s="588"/>
      <c r="E646" s="588"/>
      <c r="F646" s="471"/>
      <c r="G646" s="471"/>
      <c r="H646" s="471"/>
      <c r="I646" s="471"/>
      <c r="J646" s="471"/>
      <c r="K646" s="471"/>
      <c r="L646" s="471"/>
      <c r="M646" s="471"/>
      <c r="N646" s="471"/>
      <c r="O646" s="471"/>
      <c r="P646" s="471"/>
      <c r="Q646" s="471"/>
      <c r="R646" s="471"/>
      <c r="S646" s="471"/>
      <c r="T646" s="471"/>
      <c r="U646" s="471"/>
      <c r="V646" s="471"/>
      <c r="W646" s="471"/>
      <c r="X646" s="471"/>
      <c r="Y646" s="471"/>
      <c r="Z646" s="471"/>
      <c r="AA646" s="471"/>
      <c r="AB646" s="471"/>
      <c r="AC646" s="471"/>
      <c r="AD646" s="471"/>
      <c r="AE646" s="472"/>
      <c r="AF646" s="472"/>
      <c r="AG646" s="472"/>
      <c r="AH646" s="472"/>
      <c r="AI646" s="472"/>
      <c r="AJ646" s="472"/>
      <c r="AK646" s="472"/>
      <c r="AL646" s="472"/>
      <c r="AM646" s="472"/>
      <c r="AN646" s="472"/>
      <c r="AO646" s="481"/>
      <c r="AP646" s="169"/>
      <c r="AQ646" s="84" t="s">
        <v>395</v>
      </c>
      <c r="AU646" s="459" t="str">
        <f t="shared" ca="1" si="116"/>
        <v>Z</v>
      </c>
      <c r="AV646" s="459">
        <f t="shared" si="117"/>
        <v>626</v>
      </c>
      <c r="AW646" s="259" t="str">
        <f t="shared" ca="1" si="114"/>
        <v>Z626</v>
      </c>
      <c r="AX646" s="259">
        <f t="shared" si="112"/>
        <v>8</v>
      </c>
      <c r="AY646" s="259" t="str">
        <f t="shared" ca="1" si="113"/>
        <v>9. Ownership - Operating Costs</v>
      </c>
      <c r="AZ646" s="268" t="s">
        <v>1270</v>
      </c>
      <c r="BA646" s="259" t="s">
        <v>1307</v>
      </c>
      <c r="BB646" s="259">
        <f>$Z$8</f>
        <v>2040</v>
      </c>
      <c r="BC646" s="259" t="str">
        <f t="shared" ca="1" si="115"/>
        <v>8_Z626_Primary_fuel_transportation_2040</v>
      </c>
      <c r="BD646" s="259" t="s">
        <v>540</v>
      </c>
      <c r="BE646" s="259"/>
      <c r="BF646" s="268" t="str">
        <f t="shared" si="111"/>
        <v>&gt;=0</v>
      </c>
      <c r="BG646" s="268" t="s">
        <v>85</v>
      </c>
      <c r="BH646" s="268" t="s">
        <v>85</v>
      </c>
      <c r="BI646" s="268"/>
      <c r="BJ646" s="268"/>
      <c r="BK646" s="268"/>
      <c r="BL646" s="268"/>
    </row>
    <row r="647" spans="1:64" ht="13.5" hidden="1" thickBot="1">
      <c r="A647" s="124"/>
      <c r="B647" s="181"/>
      <c r="C647" s="236"/>
      <c r="D647" s="588"/>
      <c r="E647" s="588"/>
      <c r="F647" s="471"/>
      <c r="G647" s="471"/>
      <c r="H647" s="471"/>
      <c r="I647" s="471"/>
      <c r="J647" s="471"/>
      <c r="K647" s="471"/>
      <c r="L647" s="471"/>
      <c r="M647" s="471"/>
      <c r="N647" s="471"/>
      <c r="O647" s="471"/>
      <c r="P647" s="471"/>
      <c r="Q647" s="471"/>
      <c r="R647" s="471"/>
      <c r="S647" s="471"/>
      <c r="T647" s="471"/>
      <c r="U647" s="471"/>
      <c r="V647" s="471"/>
      <c r="W647" s="471"/>
      <c r="X647" s="471"/>
      <c r="Y647" s="471"/>
      <c r="Z647" s="471"/>
      <c r="AA647" s="471"/>
      <c r="AB647" s="471"/>
      <c r="AC647" s="471"/>
      <c r="AD647" s="471"/>
      <c r="AE647" s="472"/>
      <c r="AF647" s="472"/>
      <c r="AG647" s="472"/>
      <c r="AH647" s="472"/>
      <c r="AI647" s="472"/>
      <c r="AJ647" s="472"/>
      <c r="AK647" s="472"/>
      <c r="AL647" s="472"/>
      <c r="AM647" s="472"/>
      <c r="AN647" s="472"/>
      <c r="AO647" s="481"/>
      <c r="AP647" s="169"/>
      <c r="AQ647" s="84" t="s">
        <v>395</v>
      </c>
      <c r="AU647" s="459" t="str">
        <f t="shared" ca="1" si="116"/>
        <v>AA</v>
      </c>
      <c r="AV647" s="459">
        <f t="shared" si="117"/>
        <v>626</v>
      </c>
      <c r="AW647" s="259" t="str">
        <f t="shared" ca="1" si="114"/>
        <v>AA626</v>
      </c>
      <c r="AX647" s="259">
        <f t="shared" si="112"/>
        <v>8</v>
      </c>
      <c r="AY647" s="259" t="str">
        <f t="shared" ca="1" si="113"/>
        <v>9. Ownership - Operating Costs</v>
      </c>
      <c r="AZ647" s="268" t="s">
        <v>1270</v>
      </c>
      <c r="BA647" s="259" t="s">
        <v>1307</v>
      </c>
      <c r="BB647" s="259">
        <f>$AA$8</f>
        <v>2041</v>
      </c>
      <c r="BC647" s="259" t="str">
        <f t="shared" ca="1" si="115"/>
        <v>8_AA626_Primary_fuel_transportation_2041</v>
      </c>
      <c r="BD647" s="259" t="s">
        <v>540</v>
      </c>
      <c r="BE647" s="259"/>
      <c r="BF647" s="268" t="str">
        <f t="shared" si="111"/>
        <v>&gt;=0</v>
      </c>
      <c r="BG647" s="268" t="s">
        <v>85</v>
      </c>
      <c r="BH647" s="268" t="s">
        <v>85</v>
      </c>
      <c r="BI647" s="268"/>
      <c r="BJ647" s="268"/>
      <c r="BK647" s="268"/>
      <c r="BL647" s="268"/>
    </row>
    <row r="648" spans="1:64" ht="13.5" hidden="1" thickBot="1">
      <c r="A648" s="124"/>
      <c r="B648" s="181"/>
      <c r="C648" s="236"/>
      <c r="D648" s="588"/>
      <c r="E648" s="588"/>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2"/>
      <c r="AF648" s="472"/>
      <c r="AG648" s="472"/>
      <c r="AH648" s="472"/>
      <c r="AI648" s="472"/>
      <c r="AJ648" s="472"/>
      <c r="AK648" s="472"/>
      <c r="AL648" s="472"/>
      <c r="AM648" s="472"/>
      <c r="AN648" s="472"/>
      <c r="AO648" s="481"/>
      <c r="AP648" s="169"/>
      <c r="AQ648" s="84" t="s">
        <v>395</v>
      </c>
      <c r="AU648" s="459" t="str">
        <f t="shared" ca="1" si="116"/>
        <v>AB</v>
      </c>
      <c r="AV648" s="459">
        <f t="shared" si="117"/>
        <v>626</v>
      </c>
      <c r="AW648" s="259" t="str">
        <f t="shared" ca="1" si="114"/>
        <v>AB626</v>
      </c>
      <c r="AX648" s="259">
        <f t="shared" si="112"/>
        <v>8</v>
      </c>
      <c r="AY648" s="259" t="str">
        <f t="shared" ca="1" si="113"/>
        <v>9. Ownership - Operating Costs</v>
      </c>
      <c r="AZ648" s="268" t="s">
        <v>1270</v>
      </c>
      <c r="BA648" s="259" t="s">
        <v>1307</v>
      </c>
      <c r="BB648" s="259">
        <f>$AB$8</f>
        <v>2042</v>
      </c>
      <c r="BC648" s="259" t="str">
        <f t="shared" ca="1" si="115"/>
        <v>8_AB626_Primary_fuel_transportation_2042</v>
      </c>
      <c r="BD648" s="259" t="s">
        <v>540</v>
      </c>
      <c r="BE648" s="259"/>
      <c r="BF648" s="268" t="str">
        <f t="shared" si="111"/>
        <v>&gt;=0</v>
      </c>
      <c r="BG648" s="268" t="s">
        <v>85</v>
      </c>
      <c r="BH648" s="268" t="s">
        <v>85</v>
      </c>
      <c r="BI648" s="268"/>
      <c r="BJ648" s="268"/>
      <c r="BK648" s="268"/>
      <c r="BL648" s="268"/>
    </row>
    <row r="649" spans="1:64" ht="13.5" hidden="1" thickBot="1">
      <c r="A649" s="124"/>
      <c r="B649" s="181"/>
      <c r="C649" s="236"/>
      <c r="D649" s="588"/>
      <c r="E649" s="588"/>
      <c r="F649" s="471"/>
      <c r="G649" s="471"/>
      <c r="H649" s="471"/>
      <c r="I649" s="471"/>
      <c r="J649" s="471"/>
      <c r="K649" s="471"/>
      <c r="L649" s="471"/>
      <c r="M649" s="471"/>
      <c r="N649" s="471"/>
      <c r="O649" s="471"/>
      <c r="P649" s="471"/>
      <c r="Q649" s="471"/>
      <c r="R649" s="471"/>
      <c r="S649" s="471"/>
      <c r="T649" s="471"/>
      <c r="U649" s="471"/>
      <c r="V649" s="471"/>
      <c r="W649" s="471"/>
      <c r="X649" s="471"/>
      <c r="Y649" s="471"/>
      <c r="Z649" s="471"/>
      <c r="AA649" s="471"/>
      <c r="AB649" s="471"/>
      <c r="AC649" s="471"/>
      <c r="AD649" s="471"/>
      <c r="AE649" s="472"/>
      <c r="AF649" s="472"/>
      <c r="AG649" s="472"/>
      <c r="AH649" s="472"/>
      <c r="AI649" s="472"/>
      <c r="AJ649" s="472"/>
      <c r="AK649" s="472"/>
      <c r="AL649" s="472"/>
      <c r="AM649" s="472"/>
      <c r="AN649" s="472"/>
      <c r="AO649" s="481"/>
      <c r="AP649" s="169"/>
      <c r="AQ649" s="84" t="s">
        <v>395</v>
      </c>
      <c r="AU649" s="459" t="str">
        <f t="shared" ca="1" si="116"/>
        <v>AC</v>
      </c>
      <c r="AV649" s="459">
        <f t="shared" si="117"/>
        <v>626</v>
      </c>
      <c r="AW649" s="259" t="str">
        <f t="shared" ca="1" si="114"/>
        <v>AC626</v>
      </c>
      <c r="AX649" s="259">
        <f t="shared" si="112"/>
        <v>8</v>
      </c>
      <c r="AY649" s="259" t="str">
        <f t="shared" ca="1" si="113"/>
        <v>9. Ownership - Operating Costs</v>
      </c>
      <c r="AZ649" s="268" t="s">
        <v>1270</v>
      </c>
      <c r="BA649" s="259" t="s">
        <v>1307</v>
      </c>
      <c r="BB649" s="259">
        <f>$AC$8</f>
        <v>2043</v>
      </c>
      <c r="BC649" s="259" t="str">
        <f t="shared" ca="1" si="115"/>
        <v>8_AC626_Primary_fuel_transportation_2043</v>
      </c>
      <c r="BD649" s="259" t="s">
        <v>540</v>
      </c>
      <c r="BE649" s="259"/>
      <c r="BF649" s="268" t="str">
        <f t="shared" si="111"/>
        <v>&gt;=0</v>
      </c>
      <c r="BG649" s="268" t="s">
        <v>85</v>
      </c>
      <c r="BH649" s="268" t="s">
        <v>85</v>
      </c>
      <c r="BI649" s="268"/>
      <c r="BJ649" s="268"/>
      <c r="BK649" s="268"/>
      <c r="BL649" s="268"/>
    </row>
    <row r="650" spans="1:64" ht="13.5" hidden="1" thickBot="1">
      <c r="A650" s="124"/>
      <c r="B650" s="181"/>
      <c r="C650" s="236"/>
      <c r="D650" s="588"/>
      <c r="E650" s="588"/>
      <c r="F650" s="471"/>
      <c r="G650" s="471"/>
      <c r="H650" s="471"/>
      <c r="I650" s="471"/>
      <c r="J650" s="471"/>
      <c r="K650" s="471"/>
      <c r="L650" s="471"/>
      <c r="M650" s="471"/>
      <c r="N650" s="471"/>
      <c r="O650" s="471"/>
      <c r="P650" s="471"/>
      <c r="Q650" s="471"/>
      <c r="R650" s="471"/>
      <c r="S650" s="471"/>
      <c r="T650" s="471"/>
      <c r="U650" s="471"/>
      <c r="V650" s="471"/>
      <c r="W650" s="471"/>
      <c r="X650" s="471"/>
      <c r="Y650" s="471"/>
      <c r="Z650" s="471"/>
      <c r="AA650" s="471"/>
      <c r="AB650" s="471"/>
      <c r="AC650" s="471"/>
      <c r="AD650" s="471"/>
      <c r="AE650" s="472"/>
      <c r="AF650" s="472"/>
      <c r="AG650" s="472"/>
      <c r="AH650" s="472"/>
      <c r="AI650" s="472"/>
      <c r="AJ650" s="472"/>
      <c r="AK650" s="472"/>
      <c r="AL650" s="472"/>
      <c r="AM650" s="472"/>
      <c r="AN650" s="472"/>
      <c r="AO650" s="481"/>
      <c r="AP650" s="169"/>
      <c r="AQ650" s="84" t="s">
        <v>395</v>
      </c>
      <c r="AU650" s="459" t="str">
        <f t="shared" ca="1" si="116"/>
        <v>AD</v>
      </c>
      <c r="AV650" s="459">
        <f t="shared" si="117"/>
        <v>626</v>
      </c>
      <c r="AW650" s="259" t="str">
        <f t="shared" ca="1" si="114"/>
        <v>AD626</v>
      </c>
      <c r="AX650" s="259">
        <f t="shared" si="112"/>
        <v>8</v>
      </c>
      <c r="AY650" s="259" t="str">
        <f t="shared" ca="1" si="113"/>
        <v>9. Ownership - Operating Costs</v>
      </c>
      <c r="AZ650" s="268" t="s">
        <v>1270</v>
      </c>
      <c r="BA650" s="259" t="s">
        <v>1307</v>
      </c>
      <c r="BB650" s="259">
        <f>$AD$8</f>
        <v>2044</v>
      </c>
      <c r="BC650" s="259" t="str">
        <f t="shared" ca="1" si="115"/>
        <v>8_AD626_Primary_fuel_transportation_2044</v>
      </c>
      <c r="BD650" s="259" t="s">
        <v>540</v>
      </c>
      <c r="BE650" s="259"/>
      <c r="BF650" s="268" t="str">
        <f t="shared" ref="BF650:BF681" si="118">"&gt;=0"</f>
        <v>&gt;=0</v>
      </c>
      <c r="BG650" s="268" t="s">
        <v>85</v>
      </c>
      <c r="BH650" s="268" t="s">
        <v>85</v>
      </c>
      <c r="BI650" s="268"/>
      <c r="BJ650" s="268"/>
      <c r="BK650" s="268"/>
      <c r="BL650" s="268"/>
    </row>
    <row r="651" spans="1:64" ht="13.5" hidden="1" thickBot="1">
      <c r="A651" s="124"/>
      <c r="B651" s="181"/>
      <c r="C651" s="236"/>
      <c r="D651" s="588"/>
      <c r="E651" s="588"/>
      <c r="F651" s="471"/>
      <c r="G651" s="471"/>
      <c r="H651" s="471"/>
      <c r="I651" s="471"/>
      <c r="J651" s="471"/>
      <c r="K651" s="471"/>
      <c r="L651" s="471"/>
      <c r="M651" s="471"/>
      <c r="N651" s="471"/>
      <c r="O651" s="471"/>
      <c r="P651" s="471"/>
      <c r="Q651" s="471"/>
      <c r="R651" s="471"/>
      <c r="S651" s="471"/>
      <c r="T651" s="471"/>
      <c r="U651" s="471"/>
      <c r="V651" s="471"/>
      <c r="W651" s="471"/>
      <c r="X651" s="471"/>
      <c r="Y651" s="471"/>
      <c r="Z651" s="471"/>
      <c r="AA651" s="471"/>
      <c r="AB651" s="471"/>
      <c r="AC651" s="471"/>
      <c r="AD651" s="471"/>
      <c r="AE651" s="472"/>
      <c r="AF651" s="472"/>
      <c r="AG651" s="472"/>
      <c r="AH651" s="472"/>
      <c r="AI651" s="472"/>
      <c r="AJ651" s="472"/>
      <c r="AK651" s="472"/>
      <c r="AL651" s="472"/>
      <c r="AM651" s="472"/>
      <c r="AN651" s="472"/>
      <c r="AO651" s="481"/>
      <c r="AP651" s="169"/>
      <c r="AQ651" s="84" t="s">
        <v>395</v>
      </c>
      <c r="AU651" s="459" t="str">
        <f t="shared" ca="1" si="116"/>
        <v>AE</v>
      </c>
      <c r="AV651" s="459">
        <f t="shared" si="117"/>
        <v>626</v>
      </c>
      <c r="AW651" s="259" t="str">
        <f t="shared" ca="1" si="114"/>
        <v>AE626</v>
      </c>
      <c r="AX651" s="259">
        <f t="shared" si="112"/>
        <v>8</v>
      </c>
      <c r="AY651" s="259" t="str">
        <f t="shared" ca="1" si="113"/>
        <v>9. Ownership - Operating Costs</v>
      </c>
      <c r="AZ651" s="268" t="s">
        <v>1270</v>
      </c>
      <c r="BA651" s="259" t="s">
        <v>1307</v>
      </c>
      <c r="BB651" s="259">
        <f>$AE$8</f>
        <v>2045</v>
      </c>
      <c r="BC651" s="259" t="str">
        <f t="shared" ca="1" si="115"/>
        <v>8_AE626_Primary_fuel_transportation_2045</v>
      </c>
      <c r="BD651" s="259" t="s">
        <v>540</v>
      </c>
      <c r="BE651" s="259"/>
      <c r="BF651" s="268" t="str">
        <f t="shared" si="118"/>
        <v>&gt;=0</v>
      </c>
      <c r="BG651" s="268" t="s">
        <v>85</v>
      </c>
      <c r="BH651" s="268" t="s">
        <v>85</v>
      </c>
      <c r="BI651" s="268"/>
      <c r="BJ651" s="268"/>
      <c r="BK651" s="268"/>
      <c r="BL651" s="268"/>
    </row>
    <row r="652" spans="1:64" ht="13.5" hidden="1" thickBot="1">
      <c r="A652" s="124"/>
      <c r="B652" s="181"/>
      <c r="C652" s="236"/>
      <c r="D652" s="588"/>
      <c r="E652" s="588"/>
      <c r="F652" s="471"/>
      <c r="G652" s="471"/>
      <c r="H652" s="471"/>
      <c r="I652" s="471"/>
      <c r="J652" s="471"/>
      <c r="K652" s="471"/>
      <c r="L652" s="471"/>
      <c r="M652" s="471"/>
      <c r="N652" s="471"/>
      <c r="O652" s="471"/>
      <c r="P652" s="471"/>
      <c r="Q652" s="471"/>
      <c r="R652" s="471"/>
      <c r="S652" s="471"/>
      <c r="T652" s="471"/>
      <c r="U652" s="471"/>
      <c r="V652" s="471"/>
      <c r="W652" s="471"/>
      <c r="X652" s="471"/>
      <c r="Y652" s="471"/>
      <c r="Z652" s="471"/>
      <c r="AA652" s="471"/>
      <c r="AB652" s="471"/>
      <c r="AC652" s="471"/>
      <c r="AD652" s="471"/>
      <c r="AE652" s="472"/>
      <c r="AF652" s="472"/>
      <c r="AG652" s="472"/>
      <c r="AH652" s="472"/>
      <c r="AI652" s="472"/>
      <c r="AJ652" s="472"/>
      <c r="AK652" s="472"/>
      <c r="AL652" s="472"/>
      <c r="AM652" s="472"/>
      <c r="AN652" s="472"/>
      <c r="AO652" s="481"/>
      <c r="AP652" s="169"/>
      <c r="AQ652" s="84" t="s">
        <v>395</v>
      </c>
      <c r="AU652" s="459" t="str">
        <f t="shared" ca="1" si="116"/>
        <v>AF</v>
      </c>
      <c r="AV652" s="459">
        <f t="shared" si="117"/>
        <v>626</v>
      </c>
      <c r="AW652" s="259" t="str">
        <f t="shared" ca="1" si="114"/>
        <v>AF626</v>
      </c>
      <c r="AX652" s="259">
        <f t="shared" si="112"/>
        <v>8</v>
      </c>
      <c r="AY652" s="259" t="str">
        <f t="shared" ca="1" si="113"/>
        <v>9. Ownership - Operating Costs</v>
      </c>
      <c r="AZ652" s="268" t="s">
        <v>1270</v>
      </c>
      <c r="BA652" s="259" t="s">
        <v>1307</v>
      </c>
      <c r="BB652" s="259">
        <f>$AF$8</f>
        <v>2046</v>
      </c>
      <c r="BC652" s="259" t="str">
        <f t="shared" ca="1" si="115"/>
        <v>8_AF626_Primary_fuel_transportation_2046</v>
      </c>
      <c r="BD652" s="259" t="s">
        <v>540</v>
      </c>
      <c r="BE652" s="259"/>
      <c r="BF652" s="268" t="str">
        <f t="shared" si="118"/>
        <v>&gt;=0</v>
      </c>
      <c r="BG652" s="268" t="s">
        <v>85</v>
      </c>
      <c r="BH652" s="268" t="s">
        <v>85</v>
      </c>
      <c r="BI652" s="268"/>
      <c r="BJ652" s="268"/>
      <c r="BK652" s="268"/>
      <c r="BL652" s="268"/>
    </row>
    <row r="653" spans="1:64" ht="13.5" hidden="1" thickBot="1">
      <c r="A653" s="124"/>
      <c r="B653" s="181"/>
      <c r="C653" s="236"/>
      <c r="D653" s="588"/>
      <c r="E653" s="588"/>
      <c r="F653" s="471"/>
      <c r="G653" s="471"/>
      <c r="H653" s="471"/>
      <c r="I653" s="471"/>
      <c r="J653" s="471"/>
      <c r="K653" s="471"/>
      <c r="L653" s="471"/>
      <c r="M653" s="471"/>
      <c r="N653" s="471"/>
      <c r="O653" s="471"/>
      <c r="P653" s="471"/>
      <c r="Q653" s="471"/>
      <c r="R653" s="471"/>
      <c r="S653" s="471"/>
      <c r="T653" s="471"/>
      <c r="U653" s="471"/>
      <c r="V653" s="471"/>
      <c r="W653" s="471"/>
      <c r="X653" s="471"/>
      <c r="Y653" s="471"/>
      <c r="Z653" s="471"/>
      <c r="AA653" s="471"/>
      <c r="AB653" s="471"/>
      <c r="AC653" s="471"/>
      <c r="AD653" s="471"/>
      <c r="AE653" s="472"/>
      <c r="AF653" s="472"/>
      <c r="AG653" s="472"/>
      <c r="AH653" s="472"/>
      <c r="AI653" s="472"/>
      <c r="AJ653" s="472"/>
      <c r="AK653" s="472"/>
      <c r="AL653" s="472"/>
      <c r="AM653" s="472"/>
      <c r="AN653" s="472"/>
      <c r="AO653" s="481"/>
      <c r="AP653" s="169"/>
      <c r="AQ653" s="84" t="s">
        <v>395</v>
      </c>
      <c r="AU653" s="459" t="str">
        <f t="shared" ca="1" si="116"/>
        <v>AG</v>
      </c>
      <c r="AV653" s="459">
        <f t="shared" si="117"/>
        <v>626</v>
      </c>
      <c r="AW653" s="259" t="str">
        <f t="shared" ca="1" si="114"/>
        <v>AG626</v>
      </c>
      <c r="AX653" s="259">
        <f t="shared" si="112"/>
        <v>8</v>
      </c>
      <c r="AY653" s="259" t="str">
        <f t="shared" ca="1" si="113"/>
        <v>9. Ownership - Operating Costs</v>
      </c>
      <c r="AZ653" s="268" t="s">
        <v>1270</v>
      </c>
      <c r="BA653" s="259" t="s">
        <v>1307</v>
      </c>
      <c r="BB653" s="259">
        <f>$AG$8</f>
        <v>2047</v>
      </c>
      <c r="BC653" s="259" t="str">
        <f t="shared" ca="1" si="115"/>
        <v>8_AG626_Primary_fuel_transportation_2047</v>
      </c>
      <c r="BD653" s="259" t="s">
        <v>540</v>
      </c>
      <c r="BE653" s="259"/>
      <c r="BF653" s="268" t="str">
        <f t="shared" si="118"/>
        <v>&gt;=0</v>
      </c>
      <c r="BG653" s="268" t="s">
        <v>85</v>
      </c>
      <c r="BH653" s="268" t="s">
        <v>85</v>
      </c>
      <c r="BI653" s="268"/>
      <c r="BJ653" s="268"/>
      <c r="BK653" s="268"/>
      <c r="BL653" s="268"/>
    </row>
    <row r="654" spans="1:64" ht="13.5" hidden="1" thickBot="1">
      <c r="A654" s="124"/>
      <c r="B654" s="181"/>
      <c r="C654" s="236"/>
      <c r="D654" s="588"/>
      <c r="E654" s="588"/>
      <c r="F654" s="471"/>
      <c r="G654" s="471"/>
      <c r="H654" s="471"/>
      <c r="I654" s="471"/>
      <c r="J654" s="471"/>
      <c r="K654" s="471"/>
      <c r="L654" s="471"/>
      <c r="M654" s="471"/>
      <c r="N654" s="471"/>
      <c r="O654" s="471"/>
      <c r="P654" s="471"/>
      <c r="Q654" s="471"/>
      <c r="R654" s="471"/>
      <c r="S654" s="471"/>
      <c r="T654" s="471"/>
      <c r="U654" s="471"/>
      <c r="V654" s="471"/>
      <c r="W654" s="471"/>
      <c r="X654" s="471"/>
      <c r="Y654" s="471"/>
      <c r="Z654" s="471"/>
      <c r="AA654" s="471"/>
      <c r="AB654" s="471"/>
      <c r="AC654" s="471"/>
      <c r="AD654" s="471"/>
      <c r="AE654" s="472"/>
      <c r="AF654" s="472"/>
      <c r="AG654" s="472"/>
      <c r="AH654" s="472"/>
      <c r="AI654" s="472"/>
      <c r="AJ654" s="472"/>
      <c r="AK654" s="472"/>
      <c r="AL654" s="472"/>
      <c r="AM654" s="472"/>
      <c r="AN654" s="472"/>
      <c r="AO654" s="481"/>
      <c r="AP654" s="169"/>
      <c r="AQ654" s="84" t="s">
        <v>395</v>
      </c>
      <c r="AU654" s="459" t="str">
        <f t="shared" ca="1" si="116"/>
        <v>AH</v>
      </c>
      <c r="AV654" s="459">
        <f t="shared" si="117"/>
        <v>626</v>
      </c>
      <c r="AW654" s="259" t="str">
        <f t="shared" ca="1" si="114"/>
        <v>AH626</v>
      </c>
      <c r="AX654" s="259">
        <f t="shared" si="112"/>
        <v>8</v>
      </c>
      <c r="AY654" s="259" t="str">
        <f t="shared" ca="1" si="113"/>
        <v>9. Ownership - Operating Costs</v>
      </c>
      <c r="AZ654" s="268" t="s">
        <v>1270</v>
      </c>
      <c r="BA654" s="259" t="s">
        <v>1307</v>
      </c>
      <c r="BB654" s="259">
        <f>$AH$8</f>
        <v>2048</v>
      </c>
      <c r="BC654" s="259" t="str">
        <f t="shared" ca="1" si="115"/>
        <v>8_AH626_Primary_fuel_transportation_2048</v>
      </c>
      <c r="BD654" s="259" t="s">
        <v>540</v>
      </c>
      <c r="BE654" s="259"/>
      <c r="BF654" s="268" t="str">
        <f t="shared" si="118"/>
        <v>&gt;=0</v>
      </c>
      <c r="BG654" s="268" t="s">
        <v>85</v>
      </c>
      <c r="BH654" s="268" t="s">
        <v>85</v>
      </c>
      <c r="BI654" s="268"/>
      <c r="BJ654" s="268"/>
      <c r="BK654" s="268"/>
      <c r="BL654" s="268"/>
    </row>
    <row r="655" spans="1:64" ht="13.5" hidden="1" thickBot="1">
      <c r="A655" s="124"/>
      <c r="B655" s="181"/>
      <c r="C655" s="236"/>
      <c r="D655" s="588"/>
      <c r="E655" s="588"/>
      <c r="F655" s="471"/>
      <c r="G655" s="471"/>
      <c r="H655" s="471"/>
      <c r="I655" s="471"/>
      <c r="J655" s="471"/>
      <c r="K655" s="471"/>
      <c r="L655" s="471"/>
      <c r="M655" s="471"/>
      <c r="N655" s="471"/>
      <c r="O655" s="471"/>
      <c r="P655" s="471"/>
      <c r="Q655" s="471"/>
      <c r="R655" s="471"/>
      <c r="S655" s="471"/>
      <c r="T655" s="471"/>
      <c r="U655" s="471"/>
      <c r="V655" s="471"/>
      <c r="W655" s="471"/>
      <c r="X655" s="471"/>
      <c r="Y655" s="471"/>
      <c r="Z655" s="471"/>
      <c r="AA655" s="471"/>
      <c r="AB655" s="471"/>
      <c r="AC655" s="471"/>
      <c r="AD655" s="471"/>
      <c r="AE655" s="472"/>
      <c r="AF655" s="472"/>
      <c r="AG655" s="472"/>
      <c r="AH655" s="472"/>
      <c r="AI655" s="472"/>
      <c r="AJ655" s="472"/>
      <c r="AK655" s="472"/>
      <c r="AL655" s="472"/>
      <c r="AM655" s="472"/>
      <c r="AN655" s="472"/>
      <c r="AO655" s="481"/>
      <c r="AP655" s="169"/>
      <c r="AQ655" s="84" t="s">
        <v>395</v>
      </c>
      <c r="AU655" s="459" t="str">
        <f t="shared" ca="1" si="116"/>
        <v>AI</v>
      </c>
      <c r="AV655" s="459">
        <f t="shared" si="117"/>
        <v>626</v>
      </c>
      <c r="AW655" s="259" t="str">
        <f t="shared" ca="1" si="114"/>
        <v>AI626</v>
      </c>
      <c r="AX655" s="259">
        <f t="shared" si="112"/>
        <v>8</v>
      </c>
      <c r="AY655" s="259" t="str">
        <f t="shared" ca="1" si="113"/>
        <v>9. Ownership - Operating Costs</v>
      </c>
      <c r="AZ655" s="268" t="s">
        <v>1270</v>
      </c>
      <c r="BA655" s="259" t="s">
        <v>1307</v>
      </c>
      <c r="BB655" s="259">
        <f>$AI$8</f>
        <v>2049</v>
      </c>
      <c r="BC655" s="259" t="str">
        <f t="shared" ca="1" si="115"/>
        <v>8_AI626_Primary_fuel_transportation_2049</v>
      </c>
      <c r="BD655" s="259" t="s">
        <v>540</v>
      </c>
      <c r="BE655" s="259"/>
      <c r="BF655" s="268" t="str">
        <f t="shared" si="118"/>
        <v>&gt;=0</v>
      </c>
      <c r="BG655" s="268" t="s">
        <v>85</v>
      </c>
      <c r="BH655" s="268" t="s">
        <v>85</v>
      </c>
      <c r="BI655" s="268"/>
      <c r="BJ655" s="268"/>
      <c r="BK655" s="268"/>
      <c r="BL655" s="268"/>
    </row>
    <row r="656" spans="1:64" ht="13.5" hidden="1" thickBot="1">
      <c r="A656" s="124"/>
      <c r="B656" s="181"/>
      <c r="C656" s="236"/>
      <c r="D656" s="588"/>
      <c r="E656" s="588"/>
      <c r="F656" s="471"/>
      <c r="G656" s="471"/>
      <c r="H656" s="471"/>
      <c r="I656" s="471"/>
      <c r="J656" s="471"/>
      <c r="K656" s="471"/>
      <c r="L656" s="471"/>
      <c r="M656" s="471"/>
      <c r="N656" s="471"/>
      <c r="O656" s="471"/>
      <c r="P656" s="471"/>
      <c r="Q656" s="471"/>
      <c r="R656" s="471"/>
      <c r="S656" s="471"/>
      <c r="T656" s="471"/>
      <c r="U656" s="471"/>
      <c r="V656" s="471"/>
      <c r="W656" s="471"/>
      <c r="X656" s="471"/>
      <c r="Y656" s="471"/>
      <c r="Z656" s="471"/>
      <c r="AA656" s="471"/>
      <c r="AB656" s="471"/>
      <c r="AC656" s="471"/>
      <c r="AD656" s="471"/>
      <c r="AE656" s="472"/>
      <c r="AF656" s="472"/>
      <c r="AG656" s="472"/>
      <c r="AH656" s="472"/>
      <c r="AI656" s="472"/>
      <c r="AJ656" s="472"/>
      <c r="AK656" s="472"/>
      <c r="AL656" s="472"/>
      <c r="AM656" s="472"/>
      <c r="AN656" s="472"/>
      <c r="AO656" s="481"/>
      <c r="AP656" s="169"/>
      <c r="AQ656" s="84" t="s">
        <v>395</v>
      </c>
      <c r="AU656" s="459" t="str">
        <f t="shared" ca="1" si="116"/>
        <v>AJ</v>
      </c>
      <c r="AV656" s="459">
        <f t="shared" si="117"/>
        <v>626</v>
      </c>
      <c r="AW656" s="259" t="str">
        <f t="shared" ca="1" si="114"/>
        <v>AJ626</v>
      </c>
      <c r="AX656" s="259">
        <f t="shared" si="112"/>
        <v>8</v>
      </c>
      <c r="AY656" s="259" t="str">
        <f t="shared" ca="1" si="113"/>
        <v>9. Ownership - Operating Costs</v>
      </c>
      <c r="AZ656" s="268" t="s">
        <v>1270</v>
      </c>
      <c r="BA656" s="259" t="s">
        <v>1307</v>
      </c>
      <c r="BB656" s="259">
        <f>$AJ$8</f>
        <v>2050</v>
      </c>
      <c r="BC656" s="259" t="str">
        <f t="shared" ca="1" si="115"/>
        <v>8_AJ626_Primary_fuel_transportation_2050</v>
      </c>
      <c r="BD656" s="259" t="s">
        <v>540</v>
      </c>
      <c r="BE656" s="259"/>
      <c r="BF656" s="268" t="str">
        <f t="shared" si="118"/>
        <v>&gt;=0</v>
      </c>
      <c r="BG656" s="268" t="s">
        <v>85</v>
      </c>
      <c r="BH656" s="268" t="s">
        <v>85</v>
      </c>
      <c r="BI656" s="268"/>
      <c r="BJ656" s="268"/>
      <c r="BK656" s="268"/>
      <c r="BL656" s="268"/>
    </row>
    <row r="657" spans="1:64" ht="13.5" hidden="1" thickBot="1">
      <c r="A657" s="124"/>
      <c r="B657" s="181"/>
      <c r="C657" s="236"/>
      <c r="D657" s="588"/>
      <c r="E657" s="588"/>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2"/>
      <c r="AF657" s="472"/>
      <c r="AG657" s="472"/>
      <c r="AH657" s="472"/>
      <c r="AI657" s="472"/>
      <c r="AJ657" s="472"/>
      <c r="AK657" s="472"/>
      <c r="AL657" s="472"/>
      <c r="AM657" s="472"/>
      <c r="AN657" s="472"/>
      <c r="AO657" s="481"/>
      <c r="AP657" s="169"/>
      <c r="AQ657" s="84" t="s">
        <v>395</v>
      </c>
      <c r="AU657" s="459" t="str">
        <f t="shared" ca="1" si="116"/>
        <v>AK</v>
      </c>
      <c r="AV657" s="459">
        <f t="shared" si="117"/>
        <v>626</v>
      </c>
      <c r="AW657" s="259" t="str">
        <f t="shared" ca="1" si="114"/>
        <v>AK626</v>
      </c>
      <c r="AX657" s="259">
        <f t="shared" si="112"/>
        <v>8</v>
      </c>
      <c r="AY657" s="259" t="str">
        <f t="shared" ca="1" si="113"/>
        <v>9. Ownership - Operating Costs</v>
      </c>
      <c r="AZ657" s="268" t="s">
        <v>1270</v>
      </c>
      <c r="BA657" s="259" t="s">
        <v>1307</v>
      </c>
      <c r="BB657" s="259">
        <f>$AK$8</f>
        <v>2051</v>
      </c>
      <c r="BC657" s="259" t="str">
        <f t="shared" ca="1" si="115"/>
        <v>8_AK626_Primary_fuel_transportation_2051</v>
      </c>
      <c r="BD657" s="259" t="s">
        <v>540</v>
      </c>
      <c r="BE657" s="259"/>
      <c r="BF657" s="268" t="str">
        <f t="shared" si="118"/>
        <v>&gt;=0</v>
      </c>
      <c r="BG657" s="268" t="s">
        <v>85</v>
      </c>
      <c r="BH657" s="268" t="s">
        <v>85</v>
      </c>
      <c r="BI657" s="268"/>
      <c r="BJ657" s="268"/>
      <c r="BK657" s="268"/>
      <c r="BL657" s="268"/>
    </row>
    <row r="658" spans="1:64" ht="13.5" hidden="1" thickBot="1">
      <c r="A658" s="124"/>
      <c r="B658" s="181"/>
      <c r="C658" s="236"/>
      <c r="D658" s="588"/>
      <c r="E658" s="588"/>
      <c r="F658" s="471"/>
      <c r="G658" s="471"/>
      <c r="H658" s="471"/>
      <c r="I658" s="471"/>
      <c r="J658" s="471"/>
      <c r="K658" s="471"/>
      <c r="L658" s="471"/>
      <c r="M658" s="471"/>
      <c r="N658" s="471"/>
      <c r="O658" s="471"/>
      <c r="P658" s="471"/>
      <c r="Q658" s="471"/>
      <c r="R658" s="471"/>
      <c r="S658" s="471"/>
      <c r="T658" s="471"/>
      <c r="U658" s="471"/>
      <c r="V658" s="471"/>
      <c r="W658" s="471"/>
      <c r="X658" s="471"/>
      <c r="Y658" s="471"/>
      <c r="Z658" s="471"/>
      <c r="AA658" s="471"/>
      <c r="AB658" s="471"/>
      <c r="AC658" s="471"/>
      <c r="AD658" s="471"/>
      <c r="AE658" s="472"/>
      <c r="AF658" s="472"/>
      <c r="AG658" s="472"/>
      <c r="AH658" s="472"/>
      <c r="AI658" s="472"/>
      <c r="AJ658" s="472"/>
      <c r="AK658" s="472"/>
      <c r="AL658" s="472"/>
      <c r="AM658" s="472"/>
      <c r="AN658" s="472"/>
      <c r="AO658" s="481"/>
      <c r="AP658" s="169"/>
      <c r="AQ658" s="84" t="s">
        <v>395</v>
      </c>
      <c r="AU658" s="459" t="str">
        <f t="shared" ca="1" si="116"/>
        <v>AL</v>
      </c>
      <c r="AV658" s="459">
        <f t="shared" si="117"/>
        <v>626</v>
      </c>
      <c r="AW658" s="259" t="str">
        <f t="shared" ca="1" si="114"/>
        <v>AL626</v>
      </c>
      <c r="AX658" s="259">
        <f t="shared" si="112"/>
        <v>8</v>
      </c>
      <c r="AY658" s="259" t="str">
        <f t="shared" ca="1" si="113"/>
        <v>9. Ownership - Operating Costs</v>
      </c>
      <c r="AZ658" s="268" t="s">
        <v>1270</v>
      </c>
      <c r="BA658" s="259" t="s">
        <v>1307</v>
      </c>
      <c r="BB658" s="259">
        <f>$AL$8</f>
        <v>2052</v>
      </c>
      <c r="BC658" s="259" t="str">
        <f t="shared" ca="1" si="115"/>
        <v>8_AL626_Primary_fuel_transportation_2052</v>
      </c>
      <c r="BD658" s="259" t="s">
        <v>540</v>
      </c>
      <c r="BE658" s="259"/>
      <c r="BF658" s="268" t="str">
        <f t="shared" si="118"/>
        <v>&gt;=0</v>
      </c>
      <c r="BG658" s="268" t="s">
        <v>85</v>
      </c>
      <c r="BH658" s="268" t="s">
        <v>85</v>
      </c>
      <c r="BI658" s="268"/>
      <c r="BJ658" s="268"/>
      <c r="BK658" s="268"/>
      <c r="BL658" s="268"/>
    </row>
    <row r="659" spans="1:64" ht="13.5" hidden="1" thickBot="1">
      <c r="A659" s="124"/>
      <c r="B659" s="181"/>
      <c r="C659" s="236"/>
      <c r="D659" s="588"/>
      <c r="E659" s="588"/>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2"/>
      <c r="AF659" s="472"/>
      <c r="AG659" s="472"/>
      <c r="AH659" s="472"/>
      <c r="AI659" s="472"/>
      <c r="AJ659" s="472"/>
      <c r="AK659" s="472"/>
      <c r="AL659" s="472"/>
      <c r="AM659" s="472"/>
      <c r="AN659" s="472"/>
      <c r="AO659" s="481"/>
      <c r="AP659" s="169"/>
      <c r="AQ659" s="84" t="s">
        <v>395</v>
      </c>
      <c r="AU659" s="459" t="str">
        <f t="shared" ca="1" si="116"/>
        <v>AM</v>
      </c>
      <c r="AV659" s="459">
        <f t="shared" si="117"/>
        <v>626</v>
      </c>
      <c r="AW659" s="259" t="str">
        <f t="shared" ca="1" si="114"/>
        <v>AM626</v>
      </c>
      <c r="AX659" s="259">
        <f t="shared" si="112"/>
        <v>8</v>
      </c>
      <c r="AY659" s="259" t="str">
        <f t="shared" ca="1" si="113"/>
        <v>9. Ownership - Operating Costs</v>
      </c>
      <c r="AZ659" s="268" t="s">
        <v>1270</v>
      </c>
      <c r="BA659" s="259" t="s">
        <v>1307</v>
      </c>
      <c r="BB659" s="259">
        <f>$AM$8</f>
        <v>2053</v>
      </c>
      <c r="BC659" s="259" t="str">
        <f t="shared" ca="1" si="115"/>
        <v>8_AM626_Primary_fuel_transportation_2053</v>
      </c>
      <c r="BD659" s="259" t="s">
        <v>540</v>
      </c>
      <c r="BE659" s="259"/>
      <c r="BF659" s="268" t="str">
        <f t="shared" si="118"/>
        <v>&gt;=0</v>
      </c>
      <c r="BG659" s="268" t="s">
        <v>85</v>
      </c>
      <c r="BH659" s="268" t="s">
        <v>85</v>
      </c>
      <c r="BI659" s="268"/>
      <c r="BJ659" s="268"/>
      <c r="BK659" s="268"/>
      <c r="BL659" s="268"/>
    </row>
    <row r="660" spans="1:64" ht="13.5" hidden="1" thickBot="1">
      <c r="A660" s="124"/>
      <c r="B660" s="181"/>
      <c r="C660" s="236"/>
      <c r="D660" s="588"/>
      <c r="E660" s="588"/>
      <c r="F660" s="471"/>
      <c r="G660" s="471"/>
      <c r="H660" s="471"/>
      <c r="I660" s="471"/>
      <c r="J660" s="471"/>
      <c r="K660" s="471"/>
      <c r="L660" s="471"/>
      <c r="M660" s="471"/>
      <c r="N660" s="471"/>
      <c r="O660" s="471"/>
      <c r="P660" s="471"/>
      <c r="Q660" s="471"/>
      <c r="R660" s="471"/>
      <c r="S660" s="471"/>
      <c r="T660" s="471"/>
      <c r="U660" s="471"/>
      <c r="V660" s="471"/>
      <c r="W660" s="471"/>
      <c r="X660" s="471"/>
      <c r="Y660" s="471"/>
      <c r="Z660" s="471"/>
      <c r="AA660" s="471"/>
      <c r="AB660" s="471"/>
      <c r="AC660" s="471"/>
      <c r="AD660" s="471"/>
      <c r="AE660" s="472"/>
      <c r="AF660" s="472"/>
      <c r="AG660" s="472"/>
      <c r="AH660" s="472"/>
      <c r="AI660" s="472"/>
      <c r="AJ660" s="472"/>
      <c r="AK660" s="472"/>
      <c r="AL660" s="472"/>
      <c r="AM660" s="472"/>
      <c r="AN660" s="472"/>
      <c r="AO660" s="481"/>
      <c r="AP660" s="169"/>
      <c r="AQ660" s="84" t="s">
        <v>395</v>
      </c>
      <c r="AU660" s="459" t="str">
        <f t="shared" ca="1" si="116"/>
        <v>AN</v>
      </c>
      <c r="AV660" s="459">
        <f t="shared" si="117"/>
        <v>626</v>
      </c>
      <c r="AW660" s="259" t="str">
        <f t="shared" ca="1" si="114"/>
        <v>AN626</v>
      </c>
      <c r="AX660" s="259">
        <f t="shared" si="112"/>
        <v>8</v>
      </c>
      <c r="AY660" s="259" t="str">
        <f t="shared" ca="1" si="113"/>
        <v>9. Ownership - Operating Costs</v>
      </c>
      <c r="AZ660" s="268" t="s">
        <v>1270</v>
      </c>
      <c r="BA660" s="259" t="s">
        <v>1307</v>
      </c>
      <c r="BB660" s="259">
        <f>$AN$8</f>
        <v>2054</v>
      </c>
      <c r="BC660" s="259" t="str">
        <f t="shared" ca="1" si="115"/>
        <v>8_AN626_Primary_fuel_transportation_2054</v>
      </c>
      <c r="BD660" s="259" t="s">
        <v>540</v>
      </c>
      <c r="BE660" s="259"/>
      <c r="BF660" s="268" t="str">
        <f t="shared" si="118"/>
        <v>&gt;=0</v>
      </c>
      <c r="BG660" s="268" t="s">
        <v>85</v>
      </c>
      <c r="BH660" s="268" t="s">
        <v>85</v>
      </c>
      <c r="BI660" s="268"/>
      <c r="BJ660" s="268"/>
      <c r="BK660" s="268"/>
      <c r="BL660" s="268"/>
    </row>
    <row r="661" spans="1:64" ht="13.5" hidden="1" thickBot="1">
      <c r="A661" s="124"/>
      <c r="B661" s="181"/>
      <c r="C661" s="236"/>
      <c r="D661" s="588"/>
      <c r="E661" s="588"/>
      <c r="F661" s="471"/>
      <c r="G661" s="471"/>
      <c r="H661" s="471"/>
      <c r="I661" s="471"/>
      <c r="J661" s="471"/>
      <c r="K661" s="471"/>
      <c r="L661" s="471"/>
      <c r="M661" s="471"/>
      <c r="N661" s="471"/>
      <c r="O661" s="471"/>
      <c r="P661" s="471"/>
      <c r="Q661" s="471"/>
      <c r="R661" s="471"/>
      <c r="S661" s="471"/>
      <c r="T661" s="471"/>
      <c r="U661" s="471"/>
      <c r="V661" s="471"/>
      <c r="W661" s="471"/>
      <c r="X661" s="471"/>
      <c r="Y661" s="471"/>
      <c r="Z661" s="471"/>
      <c r="AA661" s="471"/>
      <c r="AB661" s="471"/>
      <c r="AC661" s="471"/>
      <c r="AD661" s="471"/>
      <c r="AE661" s="472"/>
      <c r="AF661" s="472"/>
      <c r="AG661" s="472"/>
      <c r="AH661" s="472"/>
      <c r="AI661" s="472"/>
      <c r="AJ661" s="472"/>
      <c r="AK661" s="472"/>
      <c r="AL661" s="472"/>
      <c r="AM661" s="472"/>
      <c r="AN661" s="472"/>
      <c r="AO661" s="481"/>
      <c r="AP661" s="169"/>
      <c r="AQ661" s="474" t="s">
        <v>395</v>
      </c>
      <c r="AR661" s="474"/>
      <c r="AS661" s="474"/>
      <c r="AT661" s="474"/>
      <c r="AU661" s="475" t="str">
        <f t="shared" ca="1" si="116"/>
        <v>AO</v>
      </c>
      <c r="AV661" s="475">
        <f t="shared" si="117"/>
        <v>626</v>
      </c>
      <c r="AW661" s="389" t="str">
        <f t="shared" ca="1" si="114"/>
        <v>AO626</v>
      </c>
      <c r="AX661" s="389">
        <f t="shared" si="112"/>
        <v>8</v>
      </c>
      <c r="AY661" s="389" t="str">
        <f t="shared" ca="1" si="113"/>
        <v>9. Ownership - Operating Costs</v>
      </c>
      <c r="AZ661" s="397" t="s">
        <v>1270</v>
      </c>
      <c r="BA661" s="389" t="s">
        <v>1307</v>
      </c>
      <c r="BB661" s="389" t="s">
        <v>1216</v>
      </c>
      <c r="BC661" s="389" t="str">
        <f t="shared" ca="1" si="115"/>
        <v>8_AO626_Primary_fuel_transportation_Additional_Info</v>
      </c>
      <c r="BD661" s="397" t="s">
        <v>223</v>
      </c>
      <c r="BE661" s="397">
        <v>100</v>
      </c>
      <c r="BF661" s="397"/>
      <c r="BG661" s="397" t="s">
        <v>85</v>
      </c>
      <c r="BH661" s="397" t="s">
        <v>85</v>
      </c>
      <c r="BI661" s="268"/>
      <c r="BJ661" s="268"/>
      <c r="BK661" s="268"/>
      <c r="BL661" s="268"/>
    </row>
    <row r="662" spans="1:64" ht="13.5" hidden="1" thickBot="1">
      <c r="A662" s="124">
        <f>+A626+1</f>
        <v>24</v>
      </c>
      <c r="B662" s="181"/>
      <c r="C662" s="236" t="s">
        <v>1308</v>
      </c>
      <c r="D662" s="588" t="s">
        <v>860</v>
      </c>
      <c r="E662" s="588"/>
      <c r="F662" s="445"/>
      <c r="G662" s="445"/>
      <c r="H662" s="445"/>
      <c r="I662" s="445"/>
      <c r="J662" s="445"/>
      <c r="K662" s="445"/>
      <c r="L662" s="445"/>
      <c r="M662" s="445"/>
      <c r="N662" s="445"/>
      <c r="O662" s="445"/>
      <c r="P662" s="445"/>
      <c r="Q662" s="445"/>
      <c r="R662" s="445"/>
      <c r="S662" s="445"/>
      <c r="T662" s="445"/>
      <c r="U662" s="445"/>
      <c r="V662" s="445"/>
      <c r="W662" s="445"/>
      <c r="X662" s="445"/>
      <c r="Y662" s="445"/>
      <c r="Z662" s="445"/>
      <c r="AA662" s="445"/>
      <c r="AB662" s="445"/>
      <c r="AC662" s="445"/>
      <c r="AD662" s="445"/>
      <c r="AE662" s="446"/>
      <c r="AF662" s="446"/>
      <c r="AG662" s="446"/>
      <c r="AH662" s="446"/>
      <c r="AI662" s="446"/>
      <c r="AJ662" s="446"/>
      <c r="AK662" s="446"/>
      <c r="AL662" s="446"/>
      <c r="AM662" s="446"/>
      <c r="AN662" s="446"/>
      <c r="AO662" s="337"/>
      <c r="AP662" s="169"/>
      <c r="AS662" s="84" t="s">
        <v>42</v>
      </c>
      <c r="AT662" s="84" t="str">
        <f ca="1">SUBSTITUTE(CELL("address",F662),"$","")</f>
        <v>F662</v>
      </c>
      <c r="AU662" s="350" t="str">
        <f ca="1">CHAR(CODE(AT662))</f>
        <v>F</v>
      </c>
      <c r="AV662" s="350">
        <f>ROW(AT662)</f>
        <v>662</v>
      </c>
      <c r="AW662" s="259" t="str">
        <f ca="1">CONCATENATE(AU662&amp;AV662)</f>
        <v>F662</v>
      </c>
      <c r="AX662" s="259">
        <f t="shared" ref="AX662:AX697" si="119">$AX$5</f>
        <v>8</v>
      </c>
      <c r="AY662" s="259" t="str">
        <f t="shared" ref="AY662:AY697" ca="1" si="120">MID(CELL("filename",AX662),FIND("]",CELL("filename",AX662))+1,256)</f>
        <v>9. Ownership - Operating Costs</v>
      </c>
      <c r="AZ662" s="268" t="s">
        <v>1270</v>
      </c>
      <c r="BA662" s="259" t="s">
        <v>1309</v>
      </c>
      <c r="BB662" s="259">
        <f>$F$8</f>
        <v>2020</v>
      </c>
      <c r="BC662" s="259" t="str">
        <f ca="1">AX662&amp;"_"&amp;AW662&amp;"_"&amp;BA662&amp;"_"&amp;BB662</f>
        <v>8_F662_Secondary_fuel_transportation_2020</v>
      </c>
      <c r="BD662" s="259" t="s">
        <v>540</v>
      </c>
      <c r="BE662" s="259"/>
      <c r="BF662" s="268" t="str">
        <f t="shared" si="118"/>
        <v>&gt;=0</v>
      </c>
      <c r="BG662" s="268" t="s">
        <v>85</v>
      </c>
      <c r="BH662" s="268" t="s">
        <v>85</v>
      </c>
      <c r="BI662" s="268"/>
      <c r="BJ662" s="268"/>
      <c r="BK662" s="268"/>
      <c r="BL662" s="268"/>
    </row>
    <row r="663" spans="1:64" ht="13.5" hidden="1" thickBot="1">
      <c r="A663" s="124"/>
      <c r="B663" s="181"/>
      <c r="C663" s="236"/>
      <c r="D663" s="588"/>
      <c r="E663" s="588"/>
      <c r="F663" s="471"/>
      <c r="G663" s="471"/>
      <c r="H663" s="471"/>
      <c r="I663" s="471"/>
      <c r="J663" s="471"/>
      <c r="K663" s="471"/>
      <c r="L663" s="471"/>
      <c r="M663" s="471"/>
      <c r="N663" s="471"/>
      <c r="O663" s="471"/>
      <c r="P663" s="471"/>
      <c r="Q663" s="471"/>
      <c r="R663" s="471"/>
      <c r="S663" s="471"/>
      <c r="T663" s="471"/>
      <c r="U663" s="471"/>
      <c r="V663" s="471"/>
      <c r="W663" s="471"/>
      <c r="X663" s="471"/>
      <c r="Y663" s="471"/>
      <c r="Z663" s="471"/>
      <c r="AA663" s="471"/>
      <c r="AB663" s="471"/>
      <c r="AC663" s="471"/>
      <c r="AD663" s="471"/>
      <c r="AE663" s="472"/>
      <c r="AF663" s="472"/>
      <c r="AG663" s="472"/>
      <c r="AH663" s="472"/>
      <c r="AI663" s="472"/>
      <c r="AJ663" s="472"/>
      <c r="AK663" s="472"/>
      <c r="AL663" s="472"/>
      <c r="AM663" s="472"/>
      <c r="AN663" s="472"/>
      <c r="AO663" s="481"/>
      <c r="AP663" s="169"/>
      <c r="AQ663" s="84" t="s">
        <v>395</v>
      </c>
      <c r="AU663" s="459" t="str">
        <f ca="1">IF(AU662="Z","AA",IF(LEN(AU662)=1,CHAR(CODE(AU662)+1),IF(RIGHT(AU662,1)="Z",CHAR(CODE(LEFT(AU662,1))+1),LEFT(AU662,1))&amp;CHAR(65+MOD(CODE(RIGHT(AU662,1))+1-65,26))))</f>
        <v>G</v>
      </c>
      <c r="AV663" s="459">
        <f>AV662</f>
        <v>662</v>
      </c>
      <c r="AW663" s="259" t="str">
        <f t="shared" ref="AW663:AW697" ca="1" si="121">CONCATENATE(AU663&amp;AV663)</f>
        <v>G662</v>
      </c>
      <c r="AX663" s="259">
        <f t="shared" si="119"/>
        <v>8</v>
      </c>
      <c r="AY663" s="259" t="str">
        <f t="shared" ca="1" si="120"/>
        <v>9. Ownership - Operating Costs</v>
      </c>
      <c r="AZ663" s="268" t="s">
        <v>1270</v>
      </c>
      <c r="BA663" s="259" t="s">
        <v>1309</v>
      </c>
      <c r="BB663" s="259">
        <f>$G$8</f>
        <v>2021</v>
      </c>
      <c r="BC663" s="259" t="str">
        <f t="shared" ref="BC663:BC697" ca="1" si="122">AX663&amp;"_"&amp;AW663&amp;"_"&amp;BA663&amp;"_"&amp;BB663</f>
        <v>8_G662_Secondary_fuel_transportation_2021</v>
      </c>
      <c r="BD663" s="259" t="s">
        <v>540</v>
      </c>
      <c r="BE663" s="259"/>
      <c r="BF663" s="268" t="str">
        <f t="shared" si="118"/>
        <v>&gt;=0</v>
      </c>
      <c r="BG663" s="268" t="s">
        <v>85</v>
      </c>
      <c r="BH663" s="268" t="s">
        <v>85</v>
      </c>
      <c r="BI663" s="268"/>
      <c r="BJ663" s="268"/>
      <c r="BK663" s="268"/>
      <c r="BL663" s="268"/>
    </row>
    <row r="664" spans="1:64" ht="13.5" hidden="1" thickBot="1">
      <c r="A664" s="124"/>
      <c r="B664" s="181"/>
      <c r="C664" s="236"/>
      <c r="D664" s="588"/>
      <c r="E664" s="588"/>
      <c r="F664" s="471"/>
      <c r="G664" s="471"/>
      <c r="H664" s="471"/>
      <c r="I664" s="471"/>
      <c r="J664" s="471"/>
      <c r="K664" s="471"/>
      <c r="L664" s="471"/>
      <c r="M664" s="471"/>
      <c r="N664" s="471"/>
      <c r="O664" s="471"/>
      <c r="P664" s="471"/>
      <c r="Q664" s="471"/>
      <c r="R664" s="471"/>
      <c r="S664" s="471"/>
      <c r="T664" s="471"/>
      <c r="U664" s="471"/>
      <c r="V664" s="471"/>
      <c r="W664" s="471"/>
      <c r="X664" s="471"/>
      <c r="Y664" s="471"/>
      <c r="Z664" s="471"/>
      <c r="AA664" s="471"/>
      <c r="AB664" s="471"/>
      <c r="AC664" s="471"/>
      <c r="AD664" s="471"/>
      <c r="AE664" s="472"/>
      <c r="AF664" s="472"/>
      <c r="AG664" s="472"/>
      <c r="AH664" s="472"/>
      <c r="AI664" s="472"/>
      <c r="AJ664" s="472"/>
      <c r="AK664" s="472"/>
      <c r="AL664" s="472"/>
      <c r="AM664" s="472"/>
      <c r="AN664" s="472"/>
      <c r="AO664" s="481"/>
      <c r="AP664" s="169"/>
      <c r="AQ664" s="84" t="s">
        <v>395</v>
      </c>
      <c r="AU664" s="459" t="str">
        <f t="shared" ref="AU664:AU697" ca="1" si="123">IF(AU663="Z","AA",IF(LEN(AU663)=1,CHAR(CODE(AU663)+1),IF(RIGHT(AU663,1)="Z",CHAR(CODE(LEFT(AU663,1))+1),LEFT(AU663,1))&amp;CHAR(65+MOD(CODE(RIGHT(AU663,1))+1-65,26))))</f>
        <v>H</v>
      </c>
      <c r="AV664" s="459">
        <f t="shared" ref="AV664:AV697" si="124">AV663</f>
        <v>662</v>
      </c>
      <c r="AW664" s="259" t="str">
        <f t="shared" ca="1" si="121"/>
        <v>H662</v>
      </c>
      <c r="AX664" s="259">
        <f t="shared" si="119"/>
        <v>8</v>
      </c>
      <c r="AY664" s="259" t="str">
        <f t="shared" ca="1" si="120"/>
        <v>9. Ownership - Operating Costs</v>
      </c>
      <c r="AZ664" s="268" t="s">
        <v>1270</v>
      </c>
      <c r="BA664" s="259" t="s">
        <v>1309</v>
      </c>
      <c r="BB664" s="259">
        <f>$H$8</f>
        <v>2022</v>
      </c>
      <c r="BC664" s="259" t="str">
        <f t="shared" ca="1" si="122"/>
        <v>8_H662_Secondary_fuel_transportation_2022</v>
      </c>
      <c r="BD664" s="259" t="s">
        <v>540</v>
      </c>
      <c r="BE664" s="259"/>
      <c r="BF664" s="268" t="str">
        <f t="shared" si="118"/>
        <v>&gt;=0</v>
      </c>
      <c r="BG664" s="268" t="s">
        <v>85</v>
      </c>
      <c r="BH664" s="268" t="s">
        <v>85</v>
      </c>
      <c r="BI664" s="268"/>
      <c r="BJ664" s="268"/>
      <c r="BK664" s="268"/>
      <c r="BL664" s="268"/>
    </row>
    <row r="665" spans="1:64" ht="13.5" hidden="1" thickBot="1">
      <c r="A665" s="124"/>
      <c r="B665" s="181"/>
      <c r="C665" s="236"/>
      <c r="D665" s="588"/>
      <c r="E665" s="588"/>
      <c r="F665" s="471"/>
      <c r="G665" s="471"/>
      <c r="H665" s="471"/>
      <c r="I665" s="471"/>
      <c r="J665" s="471"/>
      <c r="K665" s="471"/>
      <c r="L665" s="471"/>
      <c r="M665" s="471"/>
      <c r="N665" s="471"/>
      <c r="O665" s="471"/>
      <c r="P665" s="471"/>
      <c r="Q665" s="471"/>
      <c r="R665" s="471"/>
      <c r="S665" s="471"/>
      <c r="T665" s="471"/>
      <c r="U665" s="471"/>
      <c r="V665" s="471"/>
      <c r="W665" s="471"/>
      <c r="X665" s="471"/>
      <c r="Y665" s="471"/>
      <c r="Z665" s="471"/>
      <c r="AA665" s="471"/>
      <c r="AB665" s="471"/>
      <c r="AC665" s="471"/>
      <c r="AD665" s="471"/>
      <c r="AE665" s="472"/>
      <c r="AF665" s="472"/>
      <c r="AG665" s="472"/>
      <c r="AH665" s="472"/>
      <c r="AI665" s="472"/>
      <c r="AJ665" s="472"/>
      <c r="AK665" s="472"/>
      <c r="AL665" s="472"/>
      <c r="AM665" s="472"/>
      <c r="AN665" s="472"/>
      <c r="AO665" s="481"/>
      <c r="AP665" s="169"/>
      <c r="AQ665" s="84" t="s">
        <v>395</v>
      </c>
      <c r="AU665" s="459" t="str">
        <f t="shared" ca="1" si="123"/>
        <v>I</v>
      </c>
      <c r="AV665" s="459">
        <f t="shared" si="124"/>
        <v>662</v>
      </c>
      <c r="AW665" s="259" t="str">
        <f t="shared" ca="1" si="121"/>
        <v>I662</v>
      </c>
      <c r="AX665" s="259">
        <f t="shared" si="119"/>
        <v>8</v>
      </c>
      <c r="AY665" s="259" t="str">
        <f t="shared" ca="1" si="120"/>
        <v>9. Ownership - Operating Costs</v>
      </c>
      <c r="AZ665" s="268" t="s">
        <v>1270</v>
      </c>
      <c r="BA665" s="259" t="s">
        <v>1309</v>
      </c>
      <c r="BB665" s="259">
        <f>$I$8</f>
        <v>2023</v>
      </c>
      <c r="BC665" s="259" t="str">
        <f t="shared" ca="1" si="122"/>
        <v>8_I662_Secondary_fuel_transportation_2023</v>
      </c>
      <c r="BD665" s="259" t="s">
        <v>540</v>
      </c>
      <c r="BE665" s="259"/>
      <c r="BF665" s="268" t="str">
        <f t="shared" si="118"/>
        <v>&gt;=0</v>
      </c>
      <c r="BG665" s="268" t="s">
        <v>85</v>
      </c>
      <c r="BH665" s="268" t="s">
        <v>85</v>
      </c>
      <c r="BI665" s="268"/>
      <c r="BJ665" s="268"/>
      <c r="BK665" s="268"/>
      <c r="BL665" s="268"/>
    </row>
    <row r="666" spans="1:64" ht="13.5" hidden="1" thickBot="1">
      <c r="A666" s="124"/>
      <c r="B666" s="181"/>
      <c r="C666" s="236"/>
      <c r="D666" s="588"/>
      <c r="E666" s="588"/>
      <c r="F666" s="471"/>
      <c r="G666" s="471"/>
      <c r="H666" s="471"/>
      <c r="I666" s="471"/>
      <c r="J666" s="471"/>
      <c r="K666" s="471"/>
      <c r="L666" s="471"/>
      <c r="M666" s="471"/>
      <c r="N666" s="471"/>
      <c r="O666" s="471"/>
      <c r="P666" s="471"/>
      <c r="Q666" s="471"/>
      <c r="R666" s="471"/>
      <c r="S666" s="471"/>
      <c r="T666" s="471"/>
      <c r="U666" s="471"/>
      <c r="V666" s="471"/>
      <c r="W666" s="471"/>
      <c r="X666" s="471"/>
      <c r="Y666" s="471"/>
      <c r="Z666" s="471"/>
      <c r="AA666" s="471"/>
      <c r="AB666" s="471"/>
      <c r="AC666" s="471"/>
      <c r="AD666" s="471"/>
      <c r="AE666" s="472"/>
      <c r="AF666" s="472"/>
      <c r="AG666" s="472"/>
      <c r="AH666" s="472"/>
      <c r="AI666" s="472"/>
      <c r="AJ666" s="472"/>
      <c r="AK666" s="472"/>
      <c r="AL666" s="472"/>
      <c r="AM666" s="472"/>
      <c r="AN666" s="472"/>
      <c r="AO666" s="481"/>
      <c r="AP666" s="169"/>
      <c r="AQ666" s="84" t="s">
        <v>395</v>
      </c>
      <c r="AU666" s="459" t="str">
        <f t="shared" ca="1" si="123"/>
        <v>J</v>
      </c>
      <c r="AV666" s="459">
        <f t="shared" si="124"/>
        <v>662</v>
      </c>
      <c r="AW666" s="259" t="str">
        <f t="shared" ca="1" si="121"/>
        <v>J662</v>
      </c>
      <c r="AX666" s="259">
        <f t="shared" si="119"/>
        <v>8</v>
      </c>
      <c r="AY666" s="259" t="str">
        <f t="shared" ca="1" si="120"/>
        <v>9. Ownership - Operating Costs</v>
      </c>
      <c r="AZ666" s="268" t="s">
        <v>1270</v>
      </c>
      <c r="BA666" s="259" t="s">
        <v>1309</v>
      </c>
      <c r="BB666" s="259">
        <f>$J$8</f>
        <v>2024</v>
      </c>
      <c r="BC666" s="259" t="str">
        <f t="shared" ca="1" si="122"/>
        <v>8_J662_Secondary_fuel_transportation_2024</v>
      </c>
      <c r="BD666" s="259" t="s">
        <v>540</v>
      </c>
      <c r="BE666" s="259"/>
      <c r="BF666" s="268" t="str">
        <f t="shared" si="118"/>
        <v>&gt;=0</v>
      </c>
      <c r="BG666" s="268" t="s">
        <v>85</v>
      </c>
      <c r="BH666" s="268" t="s">
        <v>85</v>
      </c>
      <c r="BI666" s="268"/>
      <c r="BJ666" s="268"/>
      <c r="BK666" s="268"/>
      <c r="BL666" s="268"/>
    </row>
    <row r="667" spans="1:64" ht="13.5" hidden="1" thickBot="1">
      <c r="A667" s="124"/>
      <c r="B667" s="181"/>
      <c r="C667" s="236"/>
      <c r="D667" s="588"/>
      <c r="E667" s="588"/>
      <c r="F667" s="471"/>
      <c r="G667" s="471"/>
      <c r="H667" s="471"/>
      <c r="I667" s="471"/>
      <c r="J667" s="471"/>
      <c r="K667" s="471"/>
      <c r="L667" s="471"/>
      <c r="M667" s="471"/>
      <c r="N667" s="471"/>
      <c r="O667" s="471"/>
      <c r="P667" s="471"/>
      <c r="Q667" s="471"/>
      <c r="R667" s="471"/>
      <c r="S667" s="471"/>
      <c r="T667" s="471"/>
      <c r="U667" s="471"/>
      <c r="V667" s="471"/>
      <c r="W667" s="471"/>
      <c r="X667" s="471"/>
      <c r="Y667" s="471"/>
      <c r="Z667" s="471"/>
      <c r="AA667" s="471"/>
      <c r="AB667" s="471"/>
      <c r="AC667" s="471"/>
      <c r="AD667" s="471"/>
      <c r="AE667" s="472"/>
      <c r="AF667" s="472"/>
      <c r="AG667" s="472"/>
      <c r="AH667" s="472"/>
      <c r="AI667" s="472"/>
      <c r="AJ667" s="472"/>
      <c r="AK667" s="472"/>
      <c r="AL667" s="472"/>
      <c r="AM667" s="472"/>
      <c r="AN667" s="472"/>
      <c r="AO667" s="481"/>
      <c r="AP667" s="169"/>
      <c r="AQ667" s="84" t="s">
        <v>395</v>
      </c>
      <c r="AU667" s="459" t="str">
        <f t="shared" ca="1" si="123"/>
        <v>K</v>
      </c>
      <c r="AV667" s="459">
        <f t="shared" si="124"/>
        <v>662</v>
      </c>
      <c r="AW667" s="259" t="str">
        <f t="shared" ca="1" si="121"/>
        <v>K662</v>
      </c>
      <c r="AX667" s="259">
        <f t="shared" si="119"/>
        <v>8</v>
      </c>
      <c r="AY667" s="259" t="str">
        <f t="shared" ca="1" si="120"/>
        <v>9. Ownership - Operating Costs</v>
      </c>
      <c r="AZ667" s="268" t="s">
        <v>1270</v>
      </c>
      <c r="BA667" s="259" t="s">
        <v>1309</v>
      </c>
      <c r="BB667" s="259">
        <f>$K$8</f>
        <v>2025</v>
      </c>
      <c r="BC667" s="259" t="str">
        <f t="shared" ca="1" si="122"/>
        <v>8_K662_Secondary_fuel_transportation_2025</v>
      </c>
      <c r="BD667" s="259" t="s">
        <v>540</v>
      </c>
      <c r="BE667" s="259"/>
      <c r="BF667" s="268" t="str">
        <f t="shared" si="118"/>
        <v>&gt;=0</v>
      </c>
      <c r="BG667" s="268" t="s">
        <v>85</v>
      </c>
      <c r="BH667" s="268" t="s">
        <v>85</v>
      </c>
      <c r="BI667" s="268"/>
      <c r="BJ667" s="268"/>
      <c r="BK667" s="268"/>
      <c r="BL667" s="268"/>
    </row>
    <row r="668" spans="1:64" ht="13.5" hidden="1" thickBot="1">
      <c r="A668" s="124"/>
      <c r="B668" s="181"/>
      <c r="C668" s="236"/>
      <c r="D668" s="588"/>
      <c r="E668" s="588"/>
      <c r="F668" s="471"/>
      <c r="G668" s="471"/>
      <c r="H668" s="471"/>
      <c r="I668" s="471"/>
      <c r="J668" s="471"/>
      <c r="K668" s="471"/>
      <c r="L668" s="471"/>
      <c r="M668" s="471"/>
      <c r="N668" s="471"/>
      <c r="O668" s="471"/>
      <c r="P668" s="471"/>
      <c r="Q668" s="471"/>
      <c r="R668" s="471"/>
      <c r="S668" s="471"/>
      <c r="T668" s="471"/>
      <c r="U668" s="471"/>
      <c r="V668" s="471"/>
      <c r="W668" s="471"/>
      <c r="X668" s="471"/>
      <c r="Y668" s="471"/>
      <c r="Z668" s="471"/>
      <c r="AA668" s="471"/>
      <c r="AB668" s="471"/>
      <c r="AC668" s="471"/>
      <c r="AD668" s="471"/>
      <c r="AE668" s="472"/>
      <c r="AF668" s="472"/>
      <c r="AG668" s="472"/>
      <c r="AH668" s="472"/>
      <c r="AI668" s="472"/>
      <c r="AJ668" s="472"/>
      <c r="AK668" s="472"/>
      <c r="AL668" s="472"/>
      <c r="AM668" s="472"/>
      <c r="AN668" s="472"/>
      <c r="AO668" s="481"/>
      <c r="AP668" s="169"/>
      <c r="AQ668" s="84" t="s">
        <v>395</v>
      </c>
      <c r="AU668" s="459" t="str">
        <f t="shared" ca="1" si="123"/>
        <v>L</v>
      </c>
      <c r="AV668" s="459">
        <f t="shared" si="124"/>
        <v>662</v>
      </c>
      <c r="AW668" s="259" t="str">
        <f t="shared" ca="1" si="121"/>
        <v>L662</v>
      </c>
      <c r="AX668" s="259">
        <f t="shared" si="119"/>
        <v>8</v>
      </c>
      <c r="AY668" s="259" t="str">
        <f t="shared" ca="1" si="120"/>
        <v>9. Ownership - Operating Costs</v>
      </c>
      <c r="AZ668" s="268" t="s">
        <v>1270</v>
      </c>
      <c r="BA668" s="259" t="s">
        <v>1309</v>
      </c>
      <c r="BB668" s="259">
        <f>$L$8</f>
        <v>2026</v>
      </c>
      <c r="BC668" s="259" t="str">
        <f t="shared" ca="1" si="122"/>
        <v>8_L662_Secondary_fuel_transportation_2026</v>
      </c>
      <c r="BD668" s="259" t="s">
        <v>540</v>
      </c>
      <c r="BE668" s="259"/>
      <c r="BF668" s="268" t="str">
        <f t="shared" si="118"/>
        <v>&gt;=0</v>
      </c>
      <c r="BG668" s="268" t="s">
        <v>85</v>
      </c>
      <c r="BH668" s="268" t="s">
        <v>85</v>
      </c>
      <c r="BI668" s="268"/>
      <c r="BJ668" s="268"/>
      <c r="BK668" s="268"/>
      <c r="BL668" s="268"/>
    </row>
    <row r="669" spans="1:64" ht="13.5" hidden="1" thickBot="1">
      <c r="A669" s="124"/>
      <c r="B669" s="181"/>
      <c r="C669" s="236"/>
      <c r="D669" s="588"/>
      <c r="E669" s="588"/>
      <c r="F669" s="471"/>
      <c r="G669" s="471"/>
      <c r="H669" s="471"/>
      <c r="I669" s="471"/>
      <c r="J669" s="471"/>
      <c r="K669" s="471"/>
      <c r="L669" s="471"/>
      <c r="M669" s="471"/>
      <c r="N669" s="471"/>
      <c r="O669" s="471"/>
      <c r="P669" s="471"/>
      <c r="Q669" s="471"/>
      <c r="R669" s="471"/>
      <c r="S669" s="471"/>
      <c r="T669" s="471"/>
      <c r="U669" s="471"/>
      <c r="V669" s="471"/>
      <c r="W669" s="471"/>
      <c r="X669" s="471"/>
      <c r="Y669" s="471"/>
      <c r="Z669" s="471"/>
      <c r="AA669" s="471"/>
      <c r="AB669" s="471"/>
      <c r="AC669" s="471"/>
      <c r="AD669" s="471"/>
      <c r="AE669" s="472"/>
      <c r="AF669" s="472"/>
      <c r="AG669" s="472"/>
      <c r="AH669" s="472"/>
      <c r="AI669" s="472"/>
      <c r="AJ669" s="472"/>
      <c r="AK669" s="472"/>
      <c r="AL669" s="472"/>
      <c r="AM669" s="472"/>
      <c r="AN669" s="472"/>
      <c r="AO669" s="481"/>
      <c r="AP669" s="169"/>
      <c r="AQ669" s="84" t="s">
        <v>395</v>
      </c>
      <c r="AU669" s="459" t="str">
        <f t="shared" ca="1" si="123"/>
        <v>M</v>
      </c>
      <c r="AV669" s="459">
        <f t="shared" si="124"/>
        <v>662</v>
      </c>
      <c r="AW669" s="259" t="str">
        <f t="shared" ca="1" si="121"/>
        <v>M662</v>
      </c>
      <c r="AX669" s="259">
        <f t="shared" si="119"/>
        <v>8</v>
      </c>
      <c r="AY669" s="259" t="str">
        <f t="shared" ca="1" si="120"/>
        <v>9. Ownership - Operating Costs</v>
      </c>
      <c r="AZ669" s="268" t="s">
        <v>1270</v>
      </c>
      <c r="BA669" s="259" t="s">
        <v>1309</v>
      </c>
      <c r="BB669" s="259">
        <f>$M$8</f>
        <v>2027</v>
      </c>
      <c r="BC669" s="259" t="str">
        <f t="shared" ca="1" si="122"/>
        <v>8_M662_Secondary_fuel_transportation_2027</v>
      </c>
      <c r="BD669" s="259" t="s">
        <v>540</v>
      </c>
      <c r="BE669" s="259"/>
      <c r="BF669" s="268" t="str">
        <f t="shared" si="118"/>
        <v>&gt;=0</v>
      </c>
      <c r="BG669" s="268" t="s">
        <v>85</v>
      </c>
      <c r="BH669" s="268" t="s">
        <v>85</v>
      </c>
      <c r="BI669" s="268"/>
      <c r="BJ669" s="268"/>
      <c r="BK669" s="268"/>
      <c r="BL669" s="268"/>
    </row>
    <row r="670" spans="1:64" ht="13.5" hidden="1" thickBot="1">
      <c r="A670" s="124"/>
      <c r="B670" s="181"/>
      <c r="C670" s="236"/>
      <c r="D670" s="588"/>
      <c r="E670" s="588"/>
      <c r="F670" s="471"/>
      <c r="G670" s="471"/>
      <c r="H670" s="471"/>
      <c r="I670" s="471"/>
      <c r="J670" s="471"/>
      <c r="K670" s="471"/>
      <c r="L670" s="471"/>
      <c r="M670" s="471"/>
      <c r="N670" s="471"/>
      <c r="O670" s="471"/>
      <c r="P670" s="471"/>
      <c r="Q670" s="471"/>
      <c r="R670" s="471"/>
      <c r="S670" s="471"/>
      <c r="T670" s="471"/>
      <c r="U670" s="471"/>
      <c r="V670" s="471"/>
      <c r="W670" s="471"/>
      <c r="X670" s="471"/>
      <c r="Y670" s="471"/>
      <c r="Z670" s="471"/>
      <c r="AA670" s="471"/>
      <c r="AB670" s="471"/>
      <c r="AC670" s="471"/>
      <c r="AD670" s="471"/>
      <c r="AE670" s="472"/>
      <c r="AF670" s="472"/>
      <c r="AG670" s="472"/>
      <c r="AH670" s="472"/>
      <c r="AI670" s="472"/>
      <c r="AJ670" s="472"/>
      <c r="AK670" s="472"/>
      <c r="AL670" s="472"/>
      <c r="AM670" s="472"/>
      <c r="AN670" s="472"/>
      <c r="AO670" s="481"/>
      <c r="AP670" s="169"/>
      <c r="AQ670" s="84" t="s">
        <v>395</v>
      </c>
      <c r="AU670" s="459" t="str">
        <f t="shared" ca="1" si="123"/>
        <v>N</v>
      </c>
      <c r="AV670" s="459">
        <f t="shared" si="124"/>
        <v>662</v>
      </c>
      <c r="AW670" s="259" t="str">
        <f t="shared" ca="1" si="121"/>
        <v>N662</v>
      </c>
      <c r="AX670" s="259">
        <f t="shared" si="119"/>
        <v>8</v>
      </c>
      <c r="AY670" s="259" t="str">
        <f t="shared" ca="1" si="120"/>
        <v>9. Ownership - Operating Costs</v>
      </c>
      <c r="AZ670" s="268" t="s">
        <v>1270</v>
      </c>
      <c r="BA670" s="259" t="s">
        <v>1309</v>
      </c>
      <c r="BB670" s="259">
        <f>$N$8</f>
        <v>2028</v>
      </c>
      <c r="BC670" s="259" t="str">
        <f t="shared" ca="1" si="122"/>
        <v>8_N662_Secondary_fuel_transportation_2028</v>
      </c>
      <c r="BD670" s="259" t="s">
        <v>540</v>
      </c>
      <c r="BE670" s="259"/>
      <c r="BF670" s="268" t="str">
        <f t="shared" si="118"/>
        <v>&gt;=0</v>
      </c>
      <c r="BG670" s="268" t="s">
        <v>85</v>
      </c>
      <c r="BH670" s="268" t="s">
        <v>85</v>
      </c>
      <c r="BI670" s="268"/>
      <c r="BJ670" s="268"/>
      <c r="BK670" s="268"/>
      <c r="BL670" s="268"/>
    </row>
    <row r="671" spans="1:64" ht="13.5" hidden="1" thickBot="1">
      <c r="A671" s="124"/>
      <c r="B671" s="181"/>
      <c r="C671" s="236"/>
      <c r="D671" s="588"/>
      <c r="E671" s="588"/>
      <c r="F671" s="471"/>
      <c r="G671" s="471"/>
      <c r="H671" s="471"/>
      <c r="I671" s="471"/>
      <c r="J671" s="471"/>
      <c r="K671" s="471"/>
      <c r="L671" s="471"/>
      <c r="M671" s="471"/>
      <c r="N671" s="471"/>
      <c r="O671" s="471"/>
      <c r="P671" s="471"/>
      <c r="Q671" s="471"/>
      <c r="R671" s="471"/>
      <c r="S671" s="471"/>
      <c r="T671" s="471"/>
      <c r="U671" s="471"/>
      <c r="V671" s="471"/>
      <c r="W671" s="471"/>
      <c r="X671" s="471"/>
      <c r="Y671" s="471"/>
      <c r="Z671" s="471"/>
      <c r="AA671" s="471"/>
      <c r="AB671" s="471"/>
      <c r="AC671" s="471"/>
      <c r="AD671" s="471"/>
      <c r="AE671" s="472"/>
      <c r="AF671" s="472"/>
      <c r="AG671" s="472"/>
      <c r="AH671" s="472"/>
      <c r="AI671" s="472"/>
      <c r="AJ671" s="472"/>
      <c r="AK671" s="472"/>
      <c r="AL671" s="472"/>
      <c r="AM671" s="472"/>
      <c r="AN671" s="472"/>
      <c r="AO671" s="481"/>
      <c r="AP671" s="169"/>
      <c r="AQ671" s="84" t="s">
        <v>395</v>
      </c>
      <c r="AU671" s="459" t="str">
        <f t="shared" ca="1" si="123"/>
        <v>O</v>
      </c>
      <c r="AV671" s="459">
        <f t="shared" si="124"/>
        <v>662</v>
      </c>
      <c r="AW671" s="259" t="str">
        <f t="shared" ca="1" si="121"/>
        <v>O662</v>
      </c>
      <c r="AX671" s="259">
        <f t="shared" si="119"/>
        <v>8</v>
      </c>
      <c r="AY671" s="259" t="str">
        <f t="shared" ca="1" si="120"/>
        <v>9. Ownership - Operating Costs</v>
      </c>
      <c r="AZ671" s="268" t="s">
        <v>1270</v>
      </c>
      <c r="BA671" s="259" t="s">
        <v>1309</v>
      </c>
      <c r="BB671" s="259">
        <f>$O$8</f>
        <v>2029</v>
      </c>
      <c r="BC671" s="259" t="str">
        <f t="shared" ca="1" si="122"/>
        <v>8_O662_Secondary_fuel_transportation_2029</v>
      </c>
      <c r="BD671" s="259" t="s">
        <v>540</v>
      </c>
      <c r="BE671" s="259"/>
      <c r="BF671" s="268" t="str">
        <f t="shared" si="118"/>
        <v>&gt;=0</v>
      </c>
      <c r="BG671" s="268" t="s">
        <v>85</v>
      </c>
      <c r="BH671" s="268" t="s">
        <v>85</v>
      </c>
      <c r="BI671" s="268"/>
      <c r="BJ671" s="268"/>
      <c r="BK671" s="268"/>
      <c r="BL671" s="268"/>
    </row>
    <row r="672" spans="1:64" ht="13.5" hidden="1" thickBot="1">
      <c r="A672" s="124"/>
      <c r="B672" s="181"/>
      <c r="C672" s="236"/>
      <c r="D672" s="588"/>
      <c r="E672" s="588"/>
      <c r="F672" s="471"/>
      <c r="G672" s="471"/>
      <c r="H672" s="471"/>
      <c r="I672" s="471"/>
      <c r="J672" s="471"/>
      <c r="K672" s="471"/>
      <c r="L672" s="471"/>
      <c r="M672" s="471"/>
      <c r="N672" s="471"/>
      <c r="O672" s="471"/>
      <c r="P672" s="471"/>
      <c r="Q672" s="471"/>
      <c r="R672" s="471"/>
      <c r="S672" s="471"/>
      <c r="T672" s="471"/>
      <c r="U672" s="471"/>
      <c r="V672" s="471"/>
      <c r="W672" s="471"/>
      <c r="X672" s="471"/>
      <c r="Y672" s="471"/>
      <c r="Z672" s="471"/>
      <c r="AA672" s="471"/>
      <c r="AB672" s="471"/>
      <c r="AC672" s="471"/>
      <c r="AD672" s="471"/>
      <c r="AE672" s="472"/>
      <c r="AF672" s="472"/>
      <c r="AG672" s="472"/>
      <c r="AH672" s="472"/>
      <c r="AI672" s="472"/>
      <c r="AJ672" s="472"/>
      <c r="AK672" s="472"/>
      <c r="AL672" s="472"/>
      <c r="AM672" s="472"/>
      <c r="AN672" s="472"/>
      <c r="AO672" s="481"/>
      <c r="AP672" s="169"/>
      <c r="AQ672" s="84" t="s">
        <v>395</v>
      </c>
      <c r="AU672" s="459" t="str">
        <f t="shared" ca="1" si="123"/>
        <v>P</v>
      </c>
      <c r="AV672" s="459">
        <f t="shared" si="124"/>
        <v>662</v>
      </c>
      <c r="AW672" s="259" t="str">
        <f t="shared" ca="1" si="121"/>
        <v>P662</v>
      </c>
      <c r="AX672" s="259">
        <f t="shared" si="119"/>
        <v>8</v>
      </c>
      <c r="AY672" s="259" t="str">
        <f t="shared" ca="1" si="120"/>
        <v>9. Ownership - Operating Costs</v>
      </c>
      <c r="AZ672" s="268" t="s">
        <v>1270</v>
      </c>
      <c r="BA672" s="259" t="s">
        <v>1309</v>
      </c>
      <c r="BB672" s="259">
        <f>$P$8</f>
        <v>2030</v>
      </c>
      <c r="BC672" s="259" t="str">
        <f t="shared" ca="1" si="122"/>
        <v>8_P662_Secondary_fuel_transportation_2030</v>
      </c>
      <c r="BD672" s="259" t="s">
        <v>540</v>
      </c>
      <c r="BE672" s="259"/>
      <c r="BF672" s="268" t="str">
        <f t="shared" si="118"/>
        <v>&gt;=0</v>
      </c>
      <c r="BG672" s="268" t="s">
        <v>85</v>
      </c>
      <c r="BH672" s="268" t="s">
        <v>85</v>
      </c>
      <c r="BI672" s="268"/>
      <c r="BJ672" s="268"/>
      <c r="BK672" s="268"/>
      <c r="BL672" s="268"/>
    </row>
    <row r="673" spans="1:64" ht="13.5" hidden="1" thickBot="1">
      <c r="A673" s="124"/>
      <c r="B673" s="181"/>
      <c r="C673" s="236"/>
      <c r="D673" s="588"/>
      <c r="E673" s="588"/>
      <c r="F673" s="471"/>
      <c r="G673" s="471"/>
      <c r="H673" s="471"/>
      <c r="I673" s="471"/>
      <c r="J673" s="471"/>
      <c r="K673" s="471"/>
      <c r="L673" s="471"/>
      <c r="M673" s="471"/>
      <c r="N673" s="471"/>
      <c r="O673" s="471"/>
      <c r="P673" s="471"/>
      <c r="Q673" s="471"/>
      <c r="R673" s="471"/>
      <c r="S673" s="471"/>
      <c r="T673" s="471"/>
      <c r="U673" s="471"/>
      <c r="V673" s="471"/>
      <c r="W673" s="471"/>
      <c r="X673" s="471"/>
      <c r="Y673" s="471"/>
      <c r="Z673" s="471"/>
      <c r="AA673" s="471"/>
      <c r="AB673" s="471"/>
      <c r="AC673" s="471"/>
      <c r="AD673" s="471"/>
      <c r="AE673" s="472"/>
      <c r="AF673" s="472"/>
      <c r="AG673" s="472"/>
      <c r="AH673" s="472"/>
      <c r="AI673" s="472"/>
      <c r="AJ673" s="472"/>
      <c r="AK673" s="472"/>
      <c r="AL673" s="472"/>
      <c r="AM673" s="472"/>
      <c r="AN673" s="472"/>
      <c r="AO673" s="481"/>
      <c r="AP673" s="169"/>
      <c r="AQ673" s="84" t="s">
        <v>395</v>
      </c>
      <c r="AU673" s="459" t="str">
        <f t="shared" ca="1" si="123"/>
        <v>Q</v>
      </c>
      <c r="AV673" s="459">
        <f t="shared" si="124"/>
        <v>662</v>
      </c>
      <c r="AW673" s="259" t="str">
        <f t="shared" ca="1" si="121"/>
        <v>Q662</v>
      </c>
      <c r="AX673" s="259">
        <f t="shared" si="119"/>
        <v>8</v>
      </c>
      <c r="AY673" s="259" t="str">
        <f t="shared" ca="1" si="120"/>
        <v>9. Ownership - Operating Costs</v>
      </c>
      <c r="AZ673" s="268" t="s">
        <v>1270</v>
      </c>
      <c r="BA673" s="259" t="s">
        <v>1309</v>
      </c>
      <c r="BB673" s="259">
        <f>$Q$8</f>
        <v>2031</v>
      </c>
      <c r="BC673" s="259" t="str">
        <f t="shared" ca="1" si="122"/>
        <v>8_Q662_Secondary_fuel_transportation_2031</v>
      </c>
      <c r="BD673" s="259" t="s">
        <v>540</v>
      </c>
      <c r="BE673" s="259"/>
      <c r="BF673" s="268" t="str">
        <f t="shared" si="118"/>
        <v>&gt;=0</v>
      </c>
      <c r="BG673" s="268" t="s">
        <v>85</v>
      </c>
      <c r="BH673" s="268" t="s">
        <v>85</v>
      </c>
      <c r="BI673" s="268"/>
      <c r="BJ673" s="268"/>
      <c r="BK673" s="268"/>
      <c r="BL673" s="268"/>
    </row>
    <row r="674" spans="1:64" ht="13.5" hidden="1" thickBot="1">
      <c r="A674" s="124"/>
      <c r="B674" s="181"/>
      <c r="C674" s="236"/>
      <c r="D674" s="588"/>
      <c r="E674" s="588"/>
      <c r="F674" s="471"/>
      <c r="G674" s="471"/>
      <c r="H674" s="471"/>
      <c r="I674" s="471"/>
      <c r="J674" s="471"/>
      <c r="K674" s="471"/>
      <c r="L674" s="471"/>
      <c r="M674" s="471"/>
      <c r="N674" s="471"/>
      <c r="O674" s="471"/>
      <c r="P674" s="471"/>
      <c r="Q674" s="471"/>
      <c r="R674" s="471"/>
      <c r="S674" s="471"/>
      <c r="T674" s="471"/>
      <c r="U674" s="471"/>
      <c r="V674" s="471"/>
      <c r="W674" s="471"/>
      <c r="X674" s="471"/>
      <c r="Y674" s="471"/>
      <c r="Z674" s="471"/>
      <c r="AA674" s="471"/>
      <c r="AB674" s="471"/>
      <c r="AC674" s="471"/>
      <c r="AD674" s="471"/>
      <c r="AE674" s="472"/>
      <c r="AF674" s="472"/>
      <c r="AG674" s="472"/>
      <c r="AH674" s="472"/>
      <c r="AI674" s="472"/>
      <c r="AJ674" s="472"/>
      <c r="AK674" s="472"/>
      <c r="AL674" s="472"/>
      <c r="AM674" s="472"/>
      <c r="AN674" s="472"/>
      <c r="AO674" s="481"/>
      <c r="AP674" s="169"/>
      <c r="AQ674" s="84" t="s">
        <v>395</v>
      </c>
      <c r="AU674" s="459" t="str">
        <f t="shared" ca="1" si="123"/>
        <v>R</v>
      </c>
      <c r="AV674" s="459">
        <f t="shared" si="124"/>
        <v>662</v>
      </c>
      <c r="AW674" s="259" t="str">
        <f t="shared" ca="1" si="121"/>
        <v>R662</v>
      </c>
      <c r="AX674" s="259">
        <f t="shared" si="119"/>
        <v>8</v>
      </c>
      <c r="AY674" s="259" t="str">
        <f t="shared" ca="1" si="120"/>
        <v>9. Ownership - Operating Costs</v>
      </c>
      <c r="AZ674" s="268" t="s">
        <v>1270</v>
      </c>
      <c r="BA674" s="259" t="s">
        <v>1309</v>
      </c>
      <c r="BB674" s="259">
        <f>$R$8</f>
        <v>2032</v>
      </c>
      <c r="BC674" s="259" t="str">
        <f t="shared" ca="1" si="122"/>
        <v>8_R662_Secondary_fuel_transportation_2032</v>
      </c>
      <c r="BD674" s="259" t="s">
        <v>540</v>
      </c>
      <c r="BE674" s="259"/>
      <c r="BF674" s="268" t="str">
        <f t="shared" si="118"/>
        <v>&gt;=0</v>
      </c>
      <c r="BG674" s="268" t="s">
        <v>85</v>
      </c>
      <c r="BH674" s="268" t="s">
        <v>85</v>
      </c>
      <c r="BI674" s="268"/>
      <c r="BJ674" s="268"/>
      <c r="BK674" s="268"/>
      <c r="BL674" s="268"/>
    </row>
    <row r="675" spans="1:64" ht="13.5" hidden="1" thickBot="1">
      <c r="A675" s="124"/>
      <c r="B675" s="181"/>
      <c r="C675" s="236"/>
      <c r="D675" s="588"/>
      <c r="E675" s="588"/>
      <c r="F675" s="471"/>
      <c r="G675" s="471"/>
      <c r="H675" s="471"/>
      <c r="I675" s="471"/>
      <c r="J675" s="471"/>
      <c r="K675" s="471"/>
      <c r="L675" s="471"/>
      <c r="M675" s="471"/>
      <c r="N675" s="471"/>
      <c r="O675" s="471"/>
      <c r="P675" s="471"/>
      <c r="Q675" s="471"/>
      <c r="R675" s="471"/>
      <c r="S675" s="471"/>
      <c r="T675" s="471"/>
      <c r="U675" s="471"/>
      <c r="V675" s="471"/>
      <c r="W675" s="471"/>
      <c r="X675" s="471"/>
      <c r="Y675" s="471"/>
      <c r="Z675" s="471"/>
      <c r="AA675" s="471"/>
      <c r="AB675" s="471"/>
      <c r="AC675" s="471"/>
      <c r="AD675" s="471"/>
      <c r="AE675" s="472"/>
      <c r="AF675" s="472"/>
      <c r="AG675" s="472"/>
      <c r="AH675" s="472"/>
      <c r="AI675" s="472"/>
      <c r="AJ675" s="472"/>
      <c r="AK675" s="472"/>
      <c r="AL675" s="472"/>
      <c r="AM675" s="472"/>
      <c r="AN675" s="472"/>
      <c r="AO675" s="481"/>
      <c r="AP675" s="169"/>
      <c r="AQ675" s="84" t="s">
        <v>395</v>
      </c>
      <c r="AU675" s="459" t="str">
        <f t="shared" ca="1" si="123"/>
        <v>S</v>
      </c>
      <c r="AV675" s="459">
        <f t="shared" si="124"/>
        <v>662</v>
      </c>
      <c r="AW675" s="259" t="str">
        <f t="shared" ca="1" si="121"/>
        <v>S662</v>
      </c>
      <c r="AX675" s="259">
        <f t="shared" si="119"/>
        <v>8</v>
      </c>
      <c r="AY675" s="259" t="str">
        <f t="shared" ca="1" si="120"/>
        <v>9. Ownership - Operating Costs</v>
      </c>
      <c r="AZ675" s="268" t="s">
        <v>1270</v>
      </c>
      <c r="BA675" s="259" t="s">
        <v>1309</v>
      </c>
      <c r="BB675" s="259">
        <f>$S$8</f>
        <v>2033</v>
      </c>
      <c r="BC675" s="259" t="str">
        <f t="shared" ca="1" si="122"/>
        <v>8_S662_Secondary_fuel_transportation_2033</v>
      </c>
      <c r="BD675" s="259" t="s">
        <v>540</v>
      </c>
      <c r="BE675" s="259"/>
      <c r="BF675" s="268" t="str">
        <f t="shared" si="118"/>
        <v>&gt;=0</v>
      </c>
      <c r="BG675" s="268" t="s">
        <v>85</v>
      </c>
      <c r="BH675" s="268" t="s">
        <v>85</v>
      </c>
      <c r="BI675" s="268"/>
      <c r="BJ675" s="268"/>
      <c r="BK675" s="268"/>
      <c r="BL675" s="268"/>
    </row>
    <row r="676" spans="1:64" ht="13.5" hidden="1" thickBot="1">
      <c r="A676" s="124"/>
      <c r="B676" s="181"/>
      <c r="C676" s="236"/>
      <c r="D676" s="588"/>
      <c r="E676" s="588"/>
      <c r="F676" s="471"/>
      <c r="G676" s="471"/>
      <c r="H676" s="471"/>
      <c r="I676" s="471"/>
      <c r="J676" s="471"/>
      <c r="K676" s="471"/>
      <c r="L676" s="471"/>
      <c r="M676" s="471"/>
      <c r="N676" s="471"/>
      <c r="O676" s="471"/>
      <c r="P676" s="471"/>
      <c r="Q676" s="471"/>
      <c r="R676" s="471"/>
      <c r="S676" s="471"/>
      <c r="T676" s="471"/>
      <c r="U676" s="471"/>
      <c r="V676" s="471"/>
      <c r="W676" s="471"/>
      <c r="X676" s="471"/>
      <c r="Y676" s="471"/>
      <c r="Z676" s="471"/>
      <c r="AA676" s="471"/>
      <c r="AB676" s="471"/>
      <c r="AC676" s="471"/>
      <c r="AD676" s="471"/>
      <c r="AE676" s="472"/>
      <c r="AF676" s="472"/>
      <c r="AG676" s="472"/>
      <c r="AH676" s="472"/>
      <c r="AI676" s="472"/>
      <c r="AJ676" s="472"/>
      <c r="AK676" s="472"/>
      <c r="AL676" s="472"/>
      <c r="AM676" s="472"/>
      <c r="AN676" s="472"/>
      <c r="AO676" s="481"/>
      <c r="AP676" s="169"/>
      <c r="AQ676" s="84" t="s">
        <v>395</v>
      </c>
      <c r="AU676" s="459" t="str">
        <f t="shared" ca="1" si="123"/>
        <v>T</v>
      </c>
      <c r="AV676" s="459">
        <f t="shared" si="124"/>
        <v>662</v>
      </c>
      <c r="AW676" s="259" t="str">
        <f t="shared" ca="1" si="121"/>
        <v>T662</v>
      </c>
      <c r="AX676" s="259">
        <f t="shared" si="119"/>
        <v>8</v>
      </c>
      <c r="AY676" s="259" t="str">
        <f t="shared" ca="1" si="120"/>
        <v>9. Ownership - Operating Costs</v>
      </c>
      <c r="AZ676" s="268" t="s">
        <v>1270</v>
      </c>
      <c r="BA676" s="259" t="s">
        <v>1309</v>
      </c>
      <c r="BB676" s="259">
        <f>$T$8</f>
        <v>2034</v>
      </c>
      <c r="BC676" s="259" t="str">
        <f t="shared" ca="1" si="122"/>
        <v>8_T662_Secondary_fuel_transportation_2034</v>
      </c>
      <c r="BD676" s="259" t="s">
        <v>540</v>
      </c>
      <c r="BE676" s="259"/>
      <c r="BF676" s="268" t="str">
        <f t="shared" si="118"/>
        <v>&gt;=0</v>
      </c>
      <c r="BG676" s="268" t="s">
        <v>85</v>
      </c>
      <c r="BH676" s="268" t="s">
        <v>85</v>
      </c>
      <c r="BI676" s="268"/>
      <c r="BJ676" s="268"/>
      <c r="BK676" s="268"/>
      <c r="BL676" s="268"/>
    </row>
    <row r="677" spans="1:64" ht="13.5" hidden="1" thickBot="1">
      <c r="A677" s="124"/>
      <c r="B677" s="181"/>
      <c r="C677" s="236"/>
      <c r="D677" s="588"/>
      <c r="E677" s="588"/>
      <c r="F677" s="471"/>
      <c r="G677" s="471"/>
      <c r="H677" s="471"/>
      <c r="I677" s="471"/>
      <c r="J677" s="471"/>
      <c r="K677" s="471"/>
      <c r="L677" s="471"/>
      <c r="M677" s="471"/>
      <c r="N677" s="471"/>
      <c r="O677" s="471"/>
      <c r="P677" s="471"/>
      <c r="Q677" s="471"/>
      <c r="R677" s="471"/>
      <c r="S677" s="471"/>
      <c r="T677" s="471"/>
      <c r="U677" s="471"/>
      <c r="V677" s="471"/>
      <c r="W677" s="471"/>
      <c r="X677" s="471"/>
      <c r="Y677" s="471"/>
      <c r="Z677" s="471"/>
      <c r="AA677" s="471"/>
      <c r="AB677" s="471"/>
      <c r="AC677" s="471"/>
      <c r="AD677" s="471"/>
      <c r="AE677" s="472"/>
      <c r="AF677" s="472"/>
      <c r="AG677" s="472"/>
      <c r="AH677" s="472"/>
      <c r="AI677" s="472"/>
      <c r="AJ677" s="472"/>
      <c r="AK677" s="472"/>
      <c r="AL677" s="472"/>
      <c r="AM677" s="472"/>
      <c r="AN677" s="472"/>
      <c r="AO677" s="481"/>
      <c r="AP677" s="169"/>
      <c r="AQ677" s="84" t="s">
        <v>395</v>
      </c>
      <c r="AU677" s="459" t="str">
        <f t="shared" ca="1" si="123"/>
        <v>U</v>
      </c>
      <c r="AV677" s="459">
        <f t="shared" si="124"/>
        <v>662</v>
      </c>
      <c r="AW677" s="259" t="str">
        <f t="shared" ca="1" si="121"/>
        <v>U662</v>
      </c>
      <c r="AX677" s="259">
        <f t="shared" si="119"/>
        <v>8</v>
      </c>
      <c r="AY677" s="259" t="str">
        <f t="shared" ca="1" si="120"/>
        <v>9. Ownership - Operating Costs</v>
      </c>
      <c r="AZ677" s="268" t="s">
        <v>1270</v>
      </c>
      <c r="BA677" s="259" t="s">
        <v>1309</v>
      </c>
      <c r="BB677" s="259">
        <f>$U$8</f>
        <v>2035</v>
      </c>
      <c r="BC677" s="259" t="str">
        <f t="shared" ca="1" si="122"/>
        <v>8_U662_Secondary_fuel_transportation_2035</v>
      </c>
      <c r="BD677" s="259" t="s">
        <v>540</v>
      </c>
      <c r="BE677" s="259"/>
      <c r="BF677" s="268" t="str">
        <f t="shared" si="118"/>
        <v>&gt;=0</v>
      </c>
      <c r="BG677" s="268" t="s">
        <v>85</v>
      </c>
      <c r="BH677" s="268" t="s">
        <v>85</v>
      </c>
      <c r="BI677" s="268"/>
      <c r="BJ677" s="268"/>
      <c r="BK677" s="268"/>
      <c r="BL677" s="268"/>
    </row>
    <row r="678" spans="1:64" ht="13.5" hidden="1" thickBot="1">
      <c r="A678" s="124"/>
      <c r="B678" s="181"/>
      <c r="C678" s="236"/>
      <c r="D678" s="588"/>
      <c r="E678" s="588"/>
      <c r="F678" s="471"/>
      <c r="G678" s="471"/>
      <c r="H678" s="471"/>
      <c r="I678" s="471"/>
      <c r="J678" s="471"/>
      <c r="K678" s="471"/>
      <c r="L678" s="471"/>
      <c r="M678" s="471"/>
      <c r="N678" s="471"/>
      <c r="O678" s="471"/>
      <c r="P678" s="471"/>
      <c r="Q678" s="471"/>
      <c r="R678" s="471"/>
      <c r="S678" s="471"/>
      <c r="T678" s="471"/>
      <c r="U678" s="471"/>
      <c r="V678" s="471"/>
      <c r="W678" s="471"/>
      <c r="X678" s="471"/>
      <c r="Y678" s="471"/>
      <c r="Z678" s="471"/>
      <c r="AA678" s="471"/>
      <c r="AB678" s="471"/>
      <c r="AC678" s="471"/>
      <c r="AD678" s="471"/>
      <c r="AE678" s="472"/>
      <c r="AF678" s="472"/>
      <c r="AG678" s="472"/>
      <c r="AH678" s="472"/>
      <c r="AI678" s="472"/>
      <c r="AJ678" s="472"/>
      <c r="AK678" s="472"/>
      <c r="AL678" s="472"/>
      <c r="AM678" s="472"/>
      <c r="AN678" s="472"/>
      <c r="AO678" s="481"/>
      <c r="AP678" s="169"/>
      <c r="AQ678" s="84" t="s">
        <v>395</v>
      </c>
      <c r="AU678" s="459" t="str">
        <f t="shared" ca="1" si="123"/>
        <v>V</v>
      </c>
      <c r="AV678" s="459">
        <f t="shared" si="124"/>
        <v>662</v>
      </c>
      <c r="AW678" s="259" t="str">
        <f t="shared" ca="1" si="121"/>
        <v>V662</v>
      </c>
      <c r="AX678" s="259">
        <f t="shared" si="119"/>
        <v>8</v>
      </c>
      <c r="AY678" s="259" t="str">
        <f t="shared" ca="1" si="120"/>
        <v>9. Ownership - Operating Costs</v>
      </c>
      <c r="AZ678" s="268" t="s">
        <v>1270</v>
      </c>
      <c r="BA678" s="259" t="s">
        <v>1309</v>
      </c>
      <c r="BB678" s="259">
        <f>$V$8</f>
        <v>2036</v>
      </c>
      <c r="BC678" s="259" t="str">
        <f t="shared" ca="1" si="122"/>
        <v>8_V662_Secondary_fuel_transportation_2036</v>
      </c>
      <c r="BD678" s="259" t="s">
        <v>540</v>
      </c>
      <c r="BE678" s="259"/>
      <c r="BF678" s="268" t="str">
        <f t="shared" si="118"/>
        <v>&gt;=0</v>
      </c>
      <c r="BG678" s="268" t="s">
        <v>85</v>
      </c>
      <c r="BH678" s="268" t="s">
        <v>85</v>
      </c>
      <c r="BI678" s="268"/>
      <c r="BJ678" s="268"/>
      <c r="BK678" s="268"/>
      <c r="BL678" s="268"/>
    </row>
    <row r="679" spans="1:64" ht="13.5" hidden="1" thickBot="1">
      <c r="A679" s="124"/>
      <c r="B679" s="181"/>
      <c r="C679" s="236"/>
      <c r="D679" s="588"/>
      <c r="E679" s="588"/>
      <c r="F679" s="471"/>
      <c r="G679" s="471"/>
      <c r="H679" s="471"/>
      <c r="I679" s="471"/>
      <c r="J679" s="471"/>
      <c r="K679" s="471"/>
      <c r="L679" s="471"/>
      <c r="M679" s="471"/>
      <c r="N679" s="471"/>
      <c r="O679" s="471"/>
      <c r="P679" s="471"/>
      <c r="Q679" s="471"/>
      <c r="R679" s="471"/>
      <c r="S679" s="471"/>
      <c r="T679" s="471"/>
      <c r="U679" s="471"/>
      <c r="V679" s="471"/>
      <c r="W679" s="471"/>
      <c r="X679" s="471"/>
      <c r="Y679" s="471"/>
      <c r="Z679" s="471"/>
      <c r="AA679" s="471"/>
      <c r="AB679" s="471"/>
      <c r="AC679" s="471"/>
      <c r="AD679" s="471"/>
      <c r="AE679" s="472"/>
      <c r="AF679" s="472"/>
      <c r="AG679" s="472"/>
      <c r="AH679" s="472"/>
      <c r="AI679" s="472"/>
      <c r="AJ679" s="472"/>
      <c r="AK679" s="472"/>
      <c r="AL679" s="472"/>
      <c r="AM679" s="472"/>
      <c r="AN679" s="472"/>
      <c r="AO679" s="481"/>
      <c r="AP679" s="169"/>
      <c r="AQ679" s="84" t="s">
        <v>395</v>
      </c>
      <c r="AU679" s="459" t="str">
        <f t="shared" ca="1" si="123"/>
        <v>W</v>
      </c>
      <c r="AV679" s="459">
        <f t="shared" si="124"/>
        <v>662</v>
      </c>
      <c r="AW679" s="259" t="str">
        <f t="shared" ca="1" si="121"/>
        <v>W662</v>
      </c>
      <c r="AX679" s="259">
        <f t="shared" si="119"/>
        <v>8</v>
      </c>
      <c r="AY679" s="259" t="str">
        <f t="shared" ca="1" si="120"/>
        <v>9. Ownership - Operating Costs</v>
      </c>
      <c r="AZ679" s="268" t="s">
        <v>1270</v>
      </c>
      <c r="BA679" s="259" t="s">
        <v>1309</v>
      </c>
      <c r="BB679" s="259">
        <f>$W$8</f>
        <v>2037</v>
      </c>
      <c r="BC679" s="259" t="str">
        <f t="shared" ca="1" si="122"/>
        <v>8_W662_Secondary_fuel_transportation_2037</v>
      </c>
      <c r="BD679" s="259" t="s">
        <v>540</v>
      </c>
      <c r="BE679" s="259"/>
      <c r="BF679" s="268" t="str">
        <f t="shared" si="118"/>
        <v>&gt;=0</v>
      </c>
      <c r="BG679" s="268" t="s">
        <v>85</v>
      </c>
      <c r="BH679" s="268" t="s">
        <v>85</v>
      </c>
      <c r="BI679" s="268"/>
      <c r="BJ679" s="268"/>
      <c r="BK679" s="268"/>
      <c r="BL679" s="268"/>
    </row>
    <row r="680" spans="1:64" ht="13.5" hidden="1" thickBot="1">
      <c r="A680" s="124"/>
      <c r="B680" s="181"/>
      <c r="C680" s="236"/>
      <c r="D680" s="588"/>
      <c r="E680" s="588"/>
      <c r="F680" s="471"/>
      <c r="G680" s="471"/>
      <c r="H680" s="471"/>
      <c r="I680" s="471"/>
      <c r="J680" s="471"/>
      <c r="K680" s="471"/>
      <c r="L680" s="471"/>
      <c r="M680" s="471"/>
      <c r="N680" s="471"/>
      <c r="O680" s="471"/>
      <c r="P680" s="471"/>
      <c r="Q680" s="471"/>
      <c r="R680" s="471"/>
      <c r="S680" s="471"/>
      <c r="T680" s="471"/>
      <c r="U680" s="471"/>
      <c r="V680" s="471"/>
      <c r="W680" s="471"/>
      <c r="X680" s="471"/>
      <c r="Y680" s="471"/>
      <c r="Z680" s="471"/>
      <c r="AA680" s="471"/>
      <c r="AB680" s="471"/>
      <c r="AC680" s="471"/>
      <c r="AD680" s="471"/>
      <c r="AE680" s="472"/>
      <c r="AF680" s="472"/>
      <c r="AG680" s="472"/>
      <c r="AH680" s="472"/>
      <c r="AI680" s="472"/>
      <c r="AJ680" s="472"/>
      <c r="AK680" s="472"/>
      <c r="AL680" s="472"/>
      <c r="AM680" s="472"/>
      <c r="AN680" s="472"/>
      <c r="AO680" s="481"/>
      <c r="AP680" s="169"/>
      <c r="AQ680" s="84" t="s">
        <v>395</v>
      </c>
      <c r="AU680" s="459" t="str">
        <f t="shared" ca="1" si="123"/>
        <v>X</v>
      </c>
      <c r="AV680" s="459">
        <f t="shared" si="124"/>
        <v>662</v>
      </c>
      <c r="AW680" s="259" t="str">
        <f t="shared" ca="1" si="121"/>
        <v>X662</v>
      </c>
      <c r="AX680" s="259">
        <f t="shared" si="119"/>
        <v>8</v>
      </c>
      <c r="AY680" s="259" t="str">
        <f t="shared" ca="1" si="120"/>
        <v>9. Ownership - Operating Costs</v>
      </c>
      <c r="AZ680" s="268" t="s">
        <v>1270</v>
      </c>
      <c r="BA680" s="259" t="s">
        <v>1309</v>
      </c>
      <c r="BB680" s="259">
        <f>$X$8</f>
        <v>2038</v>
      </c>
      <c r="BC680" s="259" t="str">
        <f t="shared" ca="1" si="122"/>
        <v>8_X662_Secondary_fuel_transportation_2038</v>
      </c>
      <c r="BD680" s="259" t="s">
        <v>540</v>
      </c>
      <c r="BE680" s="259"/>
      <c r="BF680" s="268" t="str">
        <f t="shared" si="118"/>
        <v>&gt;=0</v>
      </c>
      <c r="BG680" s="268" t="s">
        <v>85</v>
      </c>
      <c r="BH680" s="268" t="s">
        <v>85</v>
      </c>
      <c r="BI680" s="268"/>
      <c r="BJ680" s="268"/>
      <c r="BK680" s="268"/>
      <c r="BL680" s="268"/>
    </row>
    <row r="681" spans="1:64" ht="13.5" hidden="1" thickBot="1">
      <c r="A681" s="124"/>
      <c r="B681" s="181"/>
      <c r="C681" s="236"/>
      <c r="D681" s="588"/>
      <c r="E681" s="588"/>
      <c r="F681" s="471"/>
      <c r="G681" s="471"/>
      <c r="H681" s="471"/>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2"/>
      <c r="AF681" s="472"/>
      <c r="AG681" s="472"/>
      <c r="AH681" s="472"/>
      <c r="AI681" s="472"/>
      <c r="AJ681" s="472"/>
      <c r="AK681" s="472"/>
      <c r="AL681" s="472"/>
      <c r="AM681" s="472"/>
      <c r="AN681" s="472"/>
      <c r="AO681" s="481"/>
      <c r="AP681" s="169"/>
      <c r="AQ681" s="84" t="s">
        <v>395</v>
      </c>
      <c r="AU681" s="459" t="str">
        <f t="shared" ca="1" si="123"/>
        <v>Y</v>
      </c>
      <c r="AV681" s="459">
        <f t="shared" si="124"/>
        <v>662</v>
      </c>
      <c r="AW681" s="259" t="str">
        <f t="shared" ca="1" si="121"/>
        <v>Y662</v>
      </c>
      <c r="AX681" s="259">
        <f t="shared" si="119"/>
        <v>8</v>
      </c>
      <c r="AY681" s="259" t="str">
        <f t="shared" ca="1" si="120"/>
        <v>9. Ownership - Operating Costs</v>
      </c>
      <c r="AZ681" s="268" t="s">
        <v>1270</v>
      </c>
      <c r="BA681" s="259" t="s">
        <v>1309</v>
      </c>
      <c r="BB681" s="259">
        <f>$Y$8</f>
        <v>2039</v>
      </c>
      <c r="BC681" s="259" t="str">
        <f t="shared" ca="1" si="122"/>
        <v>8_Y662_Secondary_fuel_transportation_2039</v>
      </c>
      <c r="BD681" s="259" t="s">
        <v>540</v>
      </c>
      <c r="BE681" s="259"/>
      <c r="BF681" s="268" t="str">
        <f t="shared" si="118"/>
        <v>&gt;=0</v>
      </c>
      <c r="BG681" s="268" t="s">
        <v>85</v>
      </c>
      <c r="BH681" s="268" t="s">
        <v>85</v>
      </c>
      <c r="BI681" s="268"/>
      <c r="BJ681" s="268"/>
      <c r="BK681" s="268"/>
      <c r="BL681" s="268"/>
    </row>
    <row r="682" spans="1:64" ht="13.5" hidden="1" thickBot="1">
      <c r="A682" s="124"/>
      <c r="B682" s="181"/>
      <c r="C682" s="236"/>
      <c r="D682" s="588"/>
      <c r="E682" s="588"/>
      <c r="F682" s="471"/>
      <c r="G682" s="471"/>
      <c r="H682" s="471"/>
      <c r="I682" s="471"/>
      <c r="J682" s="471"/>
      <c r="K682" s="471"/>
      <c r="L682" s="471"/>
      <c r="M682" s="471"/>
      <c r="N682" s="471"/>
      <c r="O682" s="471"/>
      <c r="P682" s="471"/>
      <c r="Q682" s="471"/>
      <c r="R682" s="471"/>
      <c r="S682" s="471"/>
      <c r="T682" s="471"/>
      <c r="U682" s="471"/>
      <c r="V682" s="471"/>
      <c r="W682" s="471"/>
      <c r="X682" s="471"/>
      <c r="Y682" s="471"/>
      <c r="Z682" s="471"/>
      <c r="AA682" s="471"/>
      <c r="AB682" s="471"/>
      <c r="AC682" s="471"/>
      <c r="AD682" s="471"/>
      <c r="AE682" s="472"/>
      <c r="AF682" s="472"/>
      <c r="AG682" s="472"/>
      <c r="AH682" s="472"/>
      <c r="AI682" s="472"/>
      <c r="AJ682" s="472"/>
      <c r="AK682" s="472"/>
      <c r="AL682" s="472"/>
      <c r="AM682" s="472"/>
      <c r="AN682" s="472"/>
      <c r="AO682" s="481"/>
      <c r="AP682" s="169"/>
      <c r="AQ682" s="84" t="s">
        <v>395</v>
      </c>
      <c r="AU682" s="459" t="str">
        <f t="shared" ca="1" si="123"/>
        <v>Z</v>
      </c>
      <c r="AV682" s="459">
        <f t="shared" si="124"/>
        <v>662</v>
      </c>
      <c r="AW682" s="259" t="str">
        <f t="shared" ca="1" si="121"/>
        <v>Z662</v>
      </c>
      <c r="AX682" s="259">
        <f t="shared" si="119"/>
        <v>8</v>
      </c>
      <c r="AY682" s="259" t="str">
        <f t="shared" ca="1" si="120"/>
        <v>9. Ownership - Operating Costs</v>
      </c>
      <c r="AZ682" s="268" t="s">
        <v>1270</v>
      </c>
      <c r="BA682" s="259" t="s">
        <v>1309</v>
      </c>
      <c r="BB682" s="259">
        <f>$Z$8</f>
        <v>2040</v>
      </c>
      <c r="BC682" s="259" t="str">
        <f t="shared" ca="1" si="122"/>
        <v>8_Z662_Secondary_fuel_transportation_2040</v>
      </c>
      <c r="BD682" s="259" t="s">
        <v>540</v>
      </c>
      <c r="BE682" s="259"/>
      <c r="BF682" s="268" t="str">
        <f t="shared" ref="BF682:BF696" si="125">"&gt;=0"</f>
        <v>&gt;=0</v>
      </c>
      <c r="BG682" s="268" t="s">
        <v>85</v>
      </c>
      <c r="BH682" s="268" t="s">
        <v>85</v>
      </c>
      <c r="BI682" s="268"/>
      <c r="BJ682" s="268"/>
      <c r="BK682" s="268"/>
      <c r="BL682" s="268"/>
    </row>
    <row r="683" spans="1:64" ht="13.5" hidden="1" thickBot="1">
      <c r="A683" s="124"/>
      <c r="B683" s="181"/>
      <c r="C683" s="236"/>
      <c r="D683" s="588"/>
      <c r="E683" s="588"/>
      <c r="F683" s="471"/>
      <c r="G683" s="471"/>
      <c r="H683" s="471"/>
      <c r="I683" s="471"/>
      <c r="J683" s="471"/>
      <c r="K683" s="471"/>
      <c r="L683" s="471"/>
      <c r="M683" s="471"/>
      <c r="N683" s="471"/>
      <c r="O683" s="471"/>
      <c r="P683" s="471"/>
      <c r="Q683" s="471"/>
      <c r="R683" s="471"/>
      <c r="S683" s="471"/>
      <c r="T683" s="471"/>
      <c r="U683" s="471"/>
      <c r="V683" s="471"/>
      <c r="W683" s="471"/>
      <c r="X683" s="471"/>
      <c r="Y683" s="471"/>
      <c r="Z683" s="471"/>
      <c r="AA683" s="471"/>
      <c r="AB683" s="471"/>
      <c r="AC683" s="471"/>
      <c r="AD683" s="471"/>
      <c r="AE683" s="472"/>
      <c r="AF683" s="472"/>
      <c r="AG683" s="472"/>
      <c r="AH683" s="472"/>
      <c r="AI683" s="472"/>
      <c r="AJ683" s="472"/>
      <c r="AK683" s="472"/>
      <c r="AL683" s="472"/>
      <c r="AM683" s="472"/>
      <c r="AN683" s="472"/>
      <c r="AO683" s="481"/>
      <c r="AP683" s="169"/>
      <c r="AQ683" s="84" t="s">
        <v>395</v>
      </c>
      <c r="AU683" s="459" t="str">
        <f t="shared" ca="1" si="123"/>
        <v>AA</v>
      </c>
      <c r="AV683" s="459">
        <f t="shared" si="124"/>
        <v>662</v>
      </c>
      <c r="AW683" s="259" t="str">
        <f t="shared" ca="1" si="121"/>
        <v>AA662</v>
      </c>
      <c r="AX683" s="259">
        <f t="shared" si="119"/>
        <v>8</v>
      </c>
      <c r="AY683" s="259" t="str">
        <f t="shared" ca="1" si="120"/>
        <v>9. Ownership - Operating Costs</v>
      </c>
      <c r="AZ683" s="268" t="s">
        <v>1270</v>
      </c>
      <c r="BA683" s="259" t="s">
        <v>1309</v>
      </c>
      <c r="BB683" s="259">
        <f>$AA$8</f>
        <v>2041</v>
      </c>
      <c r="BC683" s="259" t="str">
        <f t="shared" ca="1" si="122"/>
        <v>8_AA662_Secondary_fuel_transportation_2041</v>
      </c>
      <c r="BD683" s="259" t="s">
        <v>540</v>
      </c>
      <c r="BE683" s="259"/>
      <c r="BF683" s="268" t="str">
        <f t="shared" si="125"/>
        <v>&gt;=0</v>
      </c>
      <c r="BG683" s="268" t="s">
        <v>85</v>
      </c>
      <c r="BH683" s="268" t="s">
        <v>85</v>
      </c>
      <c r="BI683" s="268"/>
      <c r="BJ683" s="268"/>
      <c r="BK683" s="268"/>
      <c r="BL683" s="268"/>
    </row>
    <row r="684" spans="1:64" ht="13.5" hidden="1" thickBot="1">
      <c r="A684" s="124"/>
      <c r="B684" s="181"/>
      <c r="C684" s="236"/>
      <c r="D684" s="588"/>
      <c r="E684" s="588"/>
      <c r="F684" s="471"/>
      <c r="G684" s="471"/>
      <c r="H684" s="471"/>
      <c r="I684" s="471"/>
      <c r="J684" s="471"/>
      <c r="K684" s="471"/>
      <c r="L684" s="471"/>
      <c r="M684" s="471"/>
      <c r="N684" s="471"/>
      <c r="O684" s="471"/>
      <c r="P684" s="471"/>
      <c r="Q684" s="471"/>
      <c r="R684" s="471"/>
      <c r="S684" s="471"/>
      <c r="T684" s="471"/>
      <c r="U684" s="471"/>
      <c r="V684" s="471"/>
      <c r="W684" s="471"/>
      <c r="X684" s="471"/>
      <c r="Y684" s="471"/>
      <c r="Z684" s="471"/>
      <c r="AA684" s="471"/>
      <c r="AB684" s="471"/>
      <c r="AC684" s="471"/>
      <c r="AD684" s="471"/>
      <c r="AE684" s="472"/>
      <c r="AF684" s="472"/>
      <c r="AG684" s="472"/>
      <c r="AH684" s="472"/>
      <c r="AI684" s="472"/>
      <c r="AJ684" s="472"/>
      <c r="AK684" s="472"/>
      <c r="AL684" s="472"/>
      <c r="AM684" s="472"/>
      <c r="AN684" s="472"/>
      <c r="AO684" s="481"/>
      <c r="AP684" s="169"/>
      <c r="AQ684" s="84" t="s">
        <v>395</v>
      </c>
      <c r="AU684" s="459" t="str">
        <f t="shared" ca="1" si="123"/>
        <v>AB</v>
      </c>
      <c r="AV684" s="459">
        <f t="shared" si="124"/>
        <v>662</v>
      </c>
      <c r="AW684" s="259" t="str">
        <f t="shared" ca="1" si="121"/>
        <v>AB662</v>
      </c>
      <c r="AX684" s="259">
        <f t="shared" si="119"/>
        <v>8</v>
      </c>
      <c r="AY684" s="259" t="str">
        <f t="shared" ca="1" si="120"/>
        <v>9. Ownership - Operating Costs</v>
      </c>
      <c r="AZ684" s="268" t="s">
        <v>1270</v>
      </c>
      <c r="BA684" s="259" t="s">
        <v>1309</v>
      </c>
      <c r="BB684" s="259">
        <f>$AB$8</f>
        <v>2042</v>
      </c>
      <c r="BC684" s="259" t="str">
        <f t="shared" ca="1" si="122"/>
        <v>8_AB662_Secondary_fuel_transportation_2042</v>
      </c>
      <c r="BD684" s="259" t="s">
        <v>540</v>
      </c>
      <c r="BE684" s="259"/>
      <c r="BF684" s="268" t="str">
        <f t="shared" si="125"/>
        <v>&gt;=0</v>
      </c>
      <c r="BG684" s="268" t="s">
        <v>85</v>
      </c>
      <c r="BH684" s="268" t="s">
        <v>85</v>
      </c>
      <c r="BI684" s="268"/>
      <c r="BJ684" s="268"/>
      <c r="BK684" s="268"/>
      <c r="BL684" s="268"/>
    </row>
    <row r="685" spans="1:64" ht="13.5" hidden="1" thickBot="1">
      <c r="A685" s="124"/>
      <c r="B685" s="181"/>
      <c r="C685" s="236"/>
      <c r="D685" s="588"/>
      <c r="E685" s="588"/>
      <c r="F685" s="471"/>
      <c r="G685" s="471"/>
      <c r="H685" s="471"/>
      <c r="I685" s="471"/>
      <c r="J685" s="471"/>
      <c r="K685" s="471"/>
      <c r="L685" s="471"/>
      <c r="M685" s="471"/>
      <c r="N685" s="471"/>
      <c r="O685" s="471"/>
      <c r="P685" s="471"/>
      <c r="Q685" s="471"/>
      <c r="R685" s="471"/>
      <c r="S685" s="471"/>
      <c r="T685" s="471"/>
      <c r="U685" s="471"/>
      <c r="V685" s="471"/>
      <c r="W685" s="471"/>
      <c r="X685" s="471"/>
      <c r="Y685" s="471"/>
      <c r="Z685" s="471"/>
      <c r="AA685" s="471"/>
      <c r="AB685" s="471"/>
      <c r="AC685" s="471"/>
      <c r="AD685" s="471"/>
      <c r="AE685" s="472"/>
      <c r="AF685" s="472"/>
      <c r="AG685" s="472"/>
      <c r="AH685" s="472"/>
      <c r="AI685" s="472"/>
      <c r="AJ685" s="472"/>
      <c r="AK685" s="472"/>
      <c r="AL685" s="472"/>
      <c r="AM685" s="472"/>
      <c r="AN685" s="472"/>
      <c r="AO685" s="481"/>
      <c r="AP685" s="169"/>
      <c r="AQ685" s="84" t="s">
        <v>395</v>
      </c>
      <c r="AU685" s="459" t="str">
        <f t="shared" ca="1" si="123"/>
        <v>AC</v>
      </c>
      <c r="AV685" s="459">
        <f t="shared" si="124"/>
        <v>662</v>
      </c>
      <c r="AW685" s="259" t="str">
        <f t="shared" ca="1" si="121"/>
        <v>AC662</v>
      </c>
      <c r="AX685" s="259">
        <f t="shared" si="119"/>
        <v>8</v>
      </c>
      <c r="AY685" s="259" t="str">
        <f t="shared" ca="1" si="120"/>
        <v>9. Ownership - Operating Costs</v>
      </c>
      <c r="AZ685" s="268" t="s">
        <v>1270</v>
      </c>
      <c r="BA685" s="259" t="s">
        <v>1309</v>
      </c>
      <c r="BB685" s="259">
        <f>$AC$8</f>
        <v>2043</v>
      </c>
      <c r="BC685" s="259" t="str">
        <f t="shared" ca="1" si="122"/>
        <v>8_AC662_Secondary_fuel_transportation_2043</v>
      </c>
      <c r="BD685" s="259" t="s">
        <v>540</v>
      </c>
      <c r="BE685" s="259"/>
      <c r="BF685" s="268" t="str">
        <f t="shared" si="125"/>
        <v>&gt;=0</v>
      </c>
      <c r="BG685" s="268" t="s">
        <v>85</v>
      </c>
      <c r="BH685" s="268" t="s">
        <v>85</v>
      </c>
      <c r="BI685" s="268"/>
      <c r="BJ685" s="268"/>
      <c r="BK685" s="268"/>
      <c r="BL685" s="268"/>
    </row>
    <row r="686" spans="1:64" ht="13.5" hidden="1" thickBot="1">
      <c r="A686" s="124"/>
      <c r="B686" s="181"/>
      <c r="C686" s="236"/>
      <c r="D686" s="588"/>
      <c r="E686" s="588"/>
      <c r="F686" s="471"/>
      <c r="G686" s="471"/>
      <c r="H686" s="471"/>
      <c r="I686" s="471"/>
      <c r="J686" s="471"/>
      <c r="K686" s="471"/>
      <c r="L686" s="471"/>
      <c r="M686" s="471"/>
      <c r="N686" s="471"/>
      <c r="O686" s="471"/>
      <c r="P686" s="471"/>
      <c r="Q686" s="471"/>
      <c r="R686" s="471"/>
      <c r="S686" s="471"/>
      <c r="T686" s="471"/>
      <c r="U686" s="471"/>
      <c r="V686" s="471"/>
      <c r="W686" s="471"/>
      <c r="X686" s="471"/>
      <c r="Y686" s="471"/>
      <c r="Z686" s="471"/>
      <c r="AA686" s="471"/>
      <c r="AB686" s="471"/>
      <c r="AC686" s="471"/>
      <c r="AD686" s="471"/>
      <c r="AE686" s="472"/>
      <c r="AF686" s="472"/>
      <c r="AG686" s="472"/>
      <c r="AH686" s="472"/>
      <c r="AI686" s="472"/>
      <c r="AJ686" s="472"/>
      <c r="AK686" s="472"/>
      <c r="AL686" s="472"/>
      <c r="AM686" s="472"/>
      <c r="AN686" s="472"/>
      <c r="AO686" s="481"/>
      <c r="AP686" s="169"/>
      <c r="AQ686" s="84" t="s">
        <v>395</v>
      </c>
      <c r="AU686" s="459" t="str">
        <f t="shared" ca="1" si="123"/>
        <v>AD</v>
      </c>
      <c r="AV686" s="459">
        <f t="shared" si="124"/>
        <v>662</v>
      </c>
      <c r="AW686" s="259" t="str">
        <f t="shared" ca="1" si="121"/>
        <v>AD662</v>
      </c>
      <c r="AX686" s="259">
        <f t="shared" si="119"/>
        <v>8</v>
      </c>
      <c r="AY686" s="259" t="str">
        <f t="shared" ca="1" si="120"/>
        <v>9. Ownership - Operating Costs</v>
      </c>
      <c r="AZ686" s="268" t="s">
        <v>1270</v>
      </c>
      <c r="BA686" s="259" t="s">
        <v>1309</v>
      </c>
      <c r="BB686" s="259">
        <f>$AD$8</f>
        <v>2044</v>
      </c>
      <c r="BC686" s="259" t="str">
        <f t="shared" ca="1" si="122"/>
        <v>8_AD662_Secondary_fuel_transportation_2044</v>
      </c>
      <c r="BD686" s="259" t="s">
        <v>540</v>
      </c>
      <c r="BE686" s="259"/>
      <c r="BF686" s="268" t="str">
        <f t="shared" si="125"/>
        <v>&gt;=0</v>
      </c>
      <c r="BG686" s="268" t="s">
        <v>85</v>
      </c>
      <c r="BH686" s="268" t="s">
        <v>85</v>
      </c>
      <c r="BI686" s="268"/>
      <c r="BJ686" s="268"/>
      <c r="BK686" s="268"/>
      <c r="BL686" s="268"/>
    </row>
    <row r="687" spans="1:64" ht="13.5" hidden="1" thickBot="1">
      <c r="A687" s="124"/>
      <c r="B687" s="181"/>
      <c r="C687" s="236"/>
      <c r="D687" s="588"/>
      <c r="E687" s="588"/>
      <c r="F687" s="471"/>
      <c r="G687" s="471"/>
      <c r="H687" s="471"/>
      <c r="I687" s="471"/>
      <c r="J687" s="471"/>
      <c r="K687" s="471"/>
      <c r="L687" s="471"/>
      <c r="M687" s="471"/>
      <c r="N687" s="471"/>
      <c r="O687" s="471"/>
      <c r="P687" s="471"/>
      <c r="Q687" s="471"/>
      <c r="R687" s="471"/>
      <c r="S687" s="471"/>
      <c r="T687" s="471"/>
      <c r="U687" s="471"/>
      <c r="V687" s="471"/>
      <c r="W687" s="471"/>
      <c r="X687" s="471"/>
      <c r="Y687" s="471"/>
      <c r="Z687" s="471"/>
      <c r="AA687" s="471"/>
      <c r="AB687" s="471"/>
      <c r="AC687" s="471"/>
      <c r="AD687" s="471"/>
      <c r="AE687" s="472"/>
      <c r="AF687" s="472"/>
      <c r="AG687" s="472"/>
      <c r="AH687" s="472"/>
      <c r="AI687" s="472"/>
      <c r="AJ687" s="472"/>
      <c r="AK687" s="472"/>
      <c r="AL687" s="472"/>
      <c r="AM687" s="472"/>
      <c r="AN687" s="472"/>
      <c r="AO687" s="481"/>
      <c r="AP687" s="169"/>
      <c r="AQ687" s="84" t="s">
        <v>395</v>
      </c>
      <c r="AU687" s="459" t="str">
        <f t="shared" ca="1" si="123"/>
        <v>AE</v>
      </c>
      <c r="AV687" s="459">
        <f t="shared" si="124"/>
        <v>662</v>
      </c>
      <c r="AW687" s="259" t="str">
        <f t="shared" ca="1" si="121"/>
        <v>AE662</v>
      </c>
      <c r="AX687" s="259">
        <f t="shared" si="119"/>
        <v>8</v>
      </c>
      <c r="AY687" s="259" t="str">
        <f t="shared" ca="1" si="120"/>
        <v>9. Ownership - Operating Costs</v>
      </c>
      <c r="AZ687" s="268" t="s">
        <v>1270</v>
      </c>
      <c r="BA687" s="259" t="s">
        <v>1309</v>
      </c>
      <c r="BB687" s="259">
        <f>$AE$8</f>
        <v>2045</v>
      </c>
      <c r="BC687" s="259" t="str">
        <f t="shared" ca="1" si="122"/>
        <v>8_AE662_Secondary_fuel_transportation_2045</v>
      </c>
      <c r="BD687" s="259" t="s">
        <v>540</v>
      </c>
      <c r="BE687" s="259"/>
      <c r="BF687" s="268" t="str">
        <f t="shared" si="125"/>
        <v>&gt;=0</v>
      </c>
      <c r="BG687" s="268" t="s">
        <v>85</v>
      </c>
      <c r="BH687" s="268" t="s">
        <v>85</v>
      </c>
      <c r="BI687" s="268"/>
      <c r="BJ687" s="268"/>
      <c r="BK687" s="268"/>
      <c r="BL687" s="268"/>
    </row>
    <row r="688" spans="1:64" ht="13.5" hidden="1" thickBot="1">
      <c r="A688" s="124"/>
      <c r="B688" s="181"/>
      <c r="C688" s="236"/>
      <c r="D688" s="588"/>
      <c r="E688" s="588"/>
      <c r="F688" s="471"/>
      <c r="G688" s="471"/>
      <c r="H688" s="471"/>
      <c r="I688" s="471"/>
      <c r="J688" s="471"/>
      <c r="K688" s="471"/>
      <c r="L688" s="471"/>
      <c r="M688" s="471"/>
      <c r="N688" s="471"/>
      <c r="O688" s="471"/>
      <c r="P688" s="471"/>
      <c r="Q688" s="471"/>
      <c r="R688" s="471"/>
      <c r="S688" s="471"/>
      <c r="T688" s="471"/>
      <c r="U688" s="471"/>
      <c r="V688" s="471"/>
      <c r="W688" s="471"/>
      <c r="X688" s="471"/>
      <c r="Y688" s="471"/>
      <c r="Z688" s="471"/>
      <c r="AA688" s="471"/>
      <c r="AB688" s="471"/>
      <c r="AC688" s="471"/>
      <c r="AD688" s="471"/>
      <c r="AE688" s="472"/>
      <c r="AF688" s="472"/>
      <c r="AG688" s="472"/>
      <c r="AH688" s="472"/>
      <c r="AI688" s="472"/>
      <c r="AJ688" s="472"/>
      <c r="AK688" s="472"/>
      <c r="AL688" s="472"/>
      <c r="AM688" s="472"/>
      <c r="AN688" s="472"/>
      <c r="AO688" s="481"/>
      <c r="AP688" s="169"/>
      <c r="AQ688" s="84" t="s">
        <v>395</v>
      </c>
      <c r="AU688" s="459" t="str">
        <f t="shared" ca="1" si="123"/>
        <v>AF</v>
      </c>
      <c r="AV688" s="459">
        <f t="shared" si="124"/>
        <v>662</v>
      </c>
      <c r="AW688" s="259" t="str">
        <f t="shared" ca="1" si="121"/>
        <v>AF662</v>
      </c>
      <c r="AX688" s="259">
        <f t="shared" si="119"/>
        <v>8</v>
      </c>
      <c r="AY688" s="259" t="str">
        <f t="shared" ca="1" si="120"/>
        <v>9. Ownership - Operating Costs</v>
      </c>
      <c r="AZ688" s="268" t="s">
        <v>1270</v>
      </c>
      <c r="BA688" s="259" t="s">
        <v>1309</v>
      </c>
      <c r="BB688" s="259">
        <f>$AF$8</f>
        <v>2046</v>
      </c>
      <c r="BC688" s="259" t="str">
        <f t="shared" ca="1" si="122"/>
        <v>8_AF662_Secondary_fuel_transportation_2046</v>
      </c>
      <c r="BD688" s="259" t="s">
        <v>540</v>
      </c>
      <c r="BE688" s="259"/>
      <c r="BF688" s="268" t="str">
        <f t="shared" si="125"/>
        <v>&gt;=0</v>
      </c>
      <c r="BG688" s="268" t="s">
        <v>85</v>
      </c>
      <c r="BH688" s="268" t="s">
        <v>85</v>
      </c>
      <c r="BI688" s="268"/>
      <c r="BJ688" s="268"/>
      <c r="BK688" s="268"/>
      <c r="BL688" s="268"/>
    </row>
    <row r="689" spans="1:64" ht="13.5" hidden="1" thickBot="1">
      <c r="A689" s="124"/>
      <c r="B689" s="181"/>
      <c r="C689" s="236"/>
      <c r="D689" s="588"/>
      <c r="E689" s="588"/>
      <c r="F689" s="471"/>
      <c r="G689" s="471"/>
      <c r="H689" s="471"/>
      <c r="I689" s="471"/>
      <c r="J689" s="471"/>
      <c r="K689" s="471"/>
      <c r="L689" s="471"/>
      <c r="M689" s="471"/>
      <c r="N689" s="471"/>
      <c r="O689" s="471"/>
      <c r="P689" s="471"/>
      <c r="Q689" s="471"/>
      <c r="R689" s="471"/>
      <c r="S689" s="471"/>
      <c r="T689" s="471"/>
      <c r="U689" s="471"/>
      <c r="V689" s="471"/>
      <c r="W689" s="471"/>
      <c r="X689" s="471"/>
      <c r="Y689" s="471"/>
      <c r="Z689" s="471"/>
      <c r="AA689" s="471"/>
      <c r="AB689" s="471"/>
      <c r="AC689" s="471"/>
      <c r="AD689" s="471"/>
      <c r="AE689" s="472"/>
      <c r="AF689" s="472"/>
      <c r="AG689" s="472"/>
      <c r="AH689" s="472"/>
      <c r="AI689" s="472"/>
      <c r="AJ689" s="472"/>
      <c r="AK689" s="472"/>
      <c r="AL689" s="472"/>
      <c r="AM689" s="472"/>
      <c r="AN689" s="472"/>
      <c r="AO689" s="481"/>
      <c r="AP689" s="169"/>
      <c r="AQ689" s="84" t="s">
        <v>395</v>
      </c>
      <c r="AU689" s="459" t="str">
        <f t="shared" ca="1" si="123"/>
        <v>AG</v>
      </c>
      <c r="AV689" s="459">
        <f t="shared" si="124"/>
        <v>662</v>
      </c>
      <c r="AW689" s="259" t="str">
        <f t="shared" ca="1" si="121"/>
        <v>AG662</v>
      </c>
      <c r="AX689" s="259">
        <f t="shared" si="119"/>
        <v>8</v>
      </c>
      <c r="AY689" s="259" t="str">
        <f t="shared" ca="1" si="120"/>
        <v>9. Ownership - Operating Costs</v>
      </c>
      <c r="AZ689" s="268" t="s">
        <v>1270</v>
      </c>
      <c r="BA689" s="259" t="s">
        <v>1309</v>
      </c>
      <c r="BB689" s="259">
        <f>$AG$8</f>
        <v>2047</v>
      </c>
      <c r="BC689" s="259" t="str">
        <f t="shared" ca="1" si="122"/>
        <v>8_AG662_Secondary_fuel_transportation_2047</v>
      </c>
      <c r="BD689" s="259" t="s">
        <v>540</v>
      </c>
      <c r="BE689" s="259"/>
      <c r="BF689" s="268" t="str">
        <f t="shared" si="125"/>
        <v>&gt;=0</v>
      </c>
      <c r="BG689" s="268" t="s">
        <v>85</v>
      </c>
      <c r="BH689" s="268" t="s">
        <v>85</v>
      </c>
      <c r="BI689" s="268"/>
      <c r="BJ689" s="268"/>
      <c r="BK689" s="268"/>
      <c r="BL689" s="268"/>
    </row>
    <row r="690" spans="1:64" ht="13.5" hidden="1" thickBot="1">
      <c r="A690" s="124"/>
      <c r="B690" s="181"/>
      <c r="C690" s="236"/>
      <c r="D690" s="588"/>
      <c r="E690" s="588"/>
      <c r="F690" s="471"/>
      <c r="G690" s="471"/>
      <c r="H690" s="471"/>
      <c r="I690" s="471"/>
      <c r="J690" s="471"/>
      <c r="K690" s="471"/>
      <c r="L690" s="471"/>
      <c r="M690" s="471"/>
      <c r="N690" s="471"/>
      <c r="O690" s="471"/>
      <c r="P690" s="471"/>
      <c r="Q690" s="471"/>
      <c r="R690" s="471"/>
      <c r="S690" s="471"/>
      <c r="T690" s="471"/>
      <c r="U690" s="471"/>
      <c r="V690" s="471"/>
      <c r="W690" s="471"/>
      <c r="X690" s="471"/>
      <c r="Y690" s="471"/>
      <c r="Z690" s="471"/>
      <c r="AA690" s="471"/>
      <c r="AB690" s="471"/>
      <c r="AC690" s="471"/>
      <c r="AD690" s="471"/>
      <c r="AE690" s="472"/>
      <c r="AF690" s="472"/>
      <c r="AG690" s="472"/>
      <c r="AH690" s="472"/>
      <c r="AI690" s="472"/>
      <c r="AJ690" s="472"/>
      <c r="AK690" s="472"/>
      <c r="AL690" s="472"/>
      <c r="AM690" s="472"/>
      <c r="AN690" s="472"/>
      <c r="AO690" s="481"/>
      <c r="AP690" s="169"/>
      <c r="AQ690" s="84" t="s">
        <v>395</v>
      </c>
      <c r="AU690" s="459" t="str">
        <f t="shared" ca="1" si="123"/>
        <v>AH</v>
      </c>
      <c r="AV690" s="459">
        <f t="shared" si="124"/>
        <v>662</v>
      </c>
      <c r="AW690" s="259" t="str">
        <f t="shared" ca="1" si="121"/>
        <v>AH662</v>
      </c>
      <c r="AX690" s="259">
        <f t="shared" si="119"/>
        <v>8</v>
      </c>
      <c r="AY690" s="259" t="str">
        <f t="shared" ca="1" si="120"/>
        <v>9. Ownership - Operating Costs</v>
      </c>
      <c r="AZ690" s="268" t="s">
        <v>1270</v>
      </c>
      <c r="BA690" s="259" t="s">
        <v>1309</v>
      </c>
      <c r="BB690" s="259">
        <f>$AH$8</f>
        <v>2048</v>
      </c>
      <c r="BC690" s="259" t="str">
        <f t="shared" ca="1" si="122"/>
        <v>8_AH662_Secondary_fuel_transportation_2048</v>
      </c>
      <c r="BD690" s="259" t="s">
        <v>540</v>
      </c>
      <c r="BE690" s="259"/>
      <c r="BF690" s="268" t="str">
        <f t="shared" si="125"/>
        <v>&gt;=0</v>
      </c>
      <c r="BG690" s="268" t="s">
        <v>85</v>
      </c>
      <c r="BH690" s="268" t="s">
        <v>85</v>
      </c>
      <c r="BI690" s="268"/>
      <c r="BJ690" s="268"/>
      <c r="BK690" s="268"/>
      <c r="BL690" s="268"/>
    </row>
    <row r="691" spans="1:64" ht="13.5" hidden="1" thickBot="1">
      <c r="A691" s="124"/>
      <c r="B691" s="181"/>
      <c r="C691" s="236"/>
      <c r="D691" s="588"/>
      <c r="E691" s="588"/>
      <c r="F691" s="471"/>
      <c r="G691" s="471"/>
      <c r="H691" s="471"/>
      <c r="I691" s="471"/>
      <c r="J691" s="471"/>
      <c r="K691" s="471"/>
      <c r="L691" s="471"/>
      <c r="M691" s="471"/>
      <c r="N691" s="471"/>
      <c r="O691" s="471"/>
      <c r="P691" s="471"/>
      <c r="Q691" s="471"/>
      <c r="R691" s="471"/>
      <c r="S691" s="471"/>
      <c r="T691" s="471"/>
      <c r="U691" s="471"/>
      <c r="V691" s="471"/>
      <c r="W691" s="471"/>
      <c r="X691" s="471"/>
      <c r="Y691" s="471"/>
      <c r="Z691" s="471"/>
      <c r="AA691" s="471"/>
      <c r="AB691" s="471"/>
      <c r="AC691" s="471"/>
      <c r="AD691" s="471"/>
      <c r="AE691" s="472"/>
      <c r="AF691" s="472"/>
      <c r="AG691" s="472"/>
      <c r="AH691" s="472"/>
      <c r="AI691" s="472"/>
      <c r="AJ691" s="472"/>
      <c r="AK691" s="472"/>
      <c r="AL691" s="472"/>
      <c r="AM691" s="472"/>
      <c r="AN691" s="472"/>
      <c r="AO691" s="481"/>
      <c r="AP691" s="169"/>
      <c r="AQ691" s="84" t="s">
        <v>395</v>
      </c>
      <c r="AU691" s="459" t="str">
        <f t="shared" ca="1" si="123"/>
        <v>AI</v>
      </c>
      <c r="AV691" s="459">
        <f t="shared" si="124"/>
        <v>662</v>
      </c>
      <c r="AW691" s="259" t="str">
        <f t="shared" ca="1" si="121"/>
        <v>AI662</v>
      </c>
      <c r="AX691" s="259">
        <f t="shared" si="119"/>
        <v>8</v>
      </c>
      <c r="AY691" s="259" t="str">
        <f t="shared" ca="1" si="120"/>
        <v>9. Ownership - Operating Costs</v>
      </c>
      <c r="AZ691" s="268" t="s">
        <v>1270</v>
      </c>
      <c r="BA691" s="259" t="s">
        <v>1309</v>
      </c>
      <c r="BB691" s="259">
        <f>$AI$8</f>
        <v>2049</v>
      </c>
      <c r="BC691" s="259" t="str">
        <f t="shared" ca="1" si="122"/>
        <v>8_AI662_Secondary_fuel_transportation_2049</v>
      </c>
      <c r="BD691" s="259" t="s">
        <v>540</v>
      </c>
      <c r="BE691" s="259"/>
      <c r="BF691" s="268" t="str">
        <f t="shared" si="125"/>
        <v>&gt;=0</v>
      </c>
      <c r="BG691" s="268" t="s">
        <v>85</v>
      </c>
      <c r="BH691" s="268" t="s">
        <v>85</v>
      </c>
      <c r="BI691" s="268"/>
      <c r="BJ691" s="268"/>
      <c r="BK691" s="268"/>
      <c r="BL691" s="268"/>
    </row>
    <row r="692" spans="1:64" ht="13.5" hidden="1" thickBot="1">
      <c r="A692" s="124"/>
      <c r="B692" s="181"/>
      <c r="C692" s="236"/>
      <c r="D692" s="588"/>
      <c r="E692" s="588"/>
      <c r="F692" s="471"/>
      <c r="G692" s="471"/>
      <c r="H692" s="471"/>
      <c r="I692" s="471"/>
      <c r="J692" s="471"/>
      <c r="K692" s="471"/>
      <c r="L692" s="471"/>
      <c r="M692" s="471"/>
      <c r="N692" s="471"/>
      <c r="O692" s="471"/>
      <c r="P692" s="471"/>
      <c r="Q692" s="471"/>
      <c r="R692" s="471"/>
      <c r="S692" s="471"/>
      <c r="T692" s="471"/>
      <c r="U692" s="471"/>
      <c r="V692" s="471"/>
      <c r="W692" s="471"/>
      <c r="X692" s="471"/>
      <c r="Y692" s="471"/>
      <c r="Z692" s="471"/>
      <c r="AA692" s="471"/>
      <c r="AB692" s="471"/>
      <c r="AC692" s="471"/>
      <c r="AD692" s="471"/>
      <c r="AE692" s="472"/>
      <c r="AF692" s="472"/>
      <c r="AG692" s="472"/>
      <c r="AH692" s="472"/>
      <c r="AI692" s="472"/>
      <c r="AJ692" s="472"/>
      <c r="AK692" s="472"/>
      <c r="AL692" s="472"/>
      <c r="AM692" s="472"/>
      <c r="AN692" s="472"/>
      <c r="AO692" s="481"/>
      <c r="AP692" s="169"/>
      <c r="AQ692" s="84" t="s">
        <v>395</v>
      </c>
      <c r="AU692" s="459" t="str">
        <f t="shared" ca="1" si="123"/>
        <v>AJ</v>
      </c>
      <c r="AV692" s="459">
        <f t="shared" si="124"/>
        <v>662</v>
      </c>
      <c r="AW692" s="259" t="str">
        <f t="shared" ca="1" si="121"/>
        <v>AJ662</v>
      </c>
      <c r="AX692" s="259">
        <f t="shared" si="119"/>
        <v>8</v>
      </c>
      <c r="AY692" s="259" t="str">
        <f t="shared" ca="1" si="120"/>
        <v>9. Ownership - Operating Costs</v>
      </c>
      <c r="AZ692" s="268" t="s">
        <v>1270</v>
      </c>
      <c r="BA692" s="259" t="s">
        <v>1309</v>
      </c>
      <c r="BB692" s="259">
        <f>$AJ$8</f>
        <v>2050</v>
      </c>
      <c r="BC692" s="259" t="str">
        <f t="shared" ca="1" si="122"/>
        <v>8_AJ662_Secondary_fuel_transportation_2050</v>
      </c>
      <c r="BD692" s="259" t="s">
        <v>540</v>
      </c>
      <c r="BE692" s="259"/>
      <c r="BF692" s="268" t="str">
        <f t="shared" si="125"/>
        <v>&gt;=0</v>
      </c>
      <c r="BG692" s="268" t="s">
        <v>85</v>
      </c>
      <c r="BH692" s="268" t="s">
        <v>85</v>
      </c>
      <c r="BI692" s="268"/>
      <c r="BJ692" s="268"/>
      <c r="BK692" s="268"/>
      <c r="BL692" s="268"/>
    </row>
    <row r="693" spans="1:64" ht="13.5" hidden="1" thickBot="1">
      <c r="A693" s="124"/>
      <c r="B693" s="181"/>
      <c r="C693" s="236"/>
      <c r="D693" s="588"/>
      <c r="E693" s="588"/>
      <c r="F693" s="471"/>
      <c r="G693" s="471"/>
      <c r="H693" s="471"/>
      <c r="I693" s="471"/>
      <c r="J693" s="471"/>
      <c r="K693" s="471"/>
      <c r="L693" s="471"/>
      <c r="M693" s="471"/>
      <c r="N693" s="471"/>
      <c r="O693" s="471"/>
      <c r="P693" s="471"/>
      <c r="Q693" s="471"/>
      <c r="R693" s="471"/>
      <c r="S693" s="471"/>
      <c r="T693" s="471"/>
      <c r="U693" s="471"/>
      <c r="V693" s="471"/>
      <c r="W693" s="471"/>
      <c r="X693" s="471"/>
      <c r="Y693" s="471"/>
      <c r="Z693" s="471"/>
      <c r="AA693" s="471"/>
      <c r="AB693" s="471"/>
      <c r="AC693" s="471"/>
      <c r="AD693" s="471"/>
      <c r="AE693" s="472"/>
      <c r="AF693" s="472"/>
      <c r="AG693" s="472"/>
      <c r="AH693" s="472"/>
      <c r="AI693" s="472"/>
      <c r="AJ693" s="472"/>
      <c r="AK693" s="472"/>
      <c r="AL693" s="472"/>
      <c r="AM693" s="472"/>
      <c r="AN693" s="472"/>
      <c r="AO693" s="481"/>
      <c r="AP693" s="169"/>
      <c r="AQ693" s="84" t="s">
        <v>395</v>
      </c>
      <c r="AU693" s="459" t="str">
        <f t="shared" ca="1" si="123"/>
        <v>AK</v>
      </c>
      <c r="AV693" s="459">
        <f t="shared" si="124"/>
        <v>662</v>
      </c>
      <c r="AW693" s="259" t="str">
        <f t="shared" ca="1" si="121"/>
        <v>AK662</v>
      </c>
      <c r="AX693" s="259">
        <f t="shared" si="119"/>
        <v>8</v>
      </c>
      <c r="AY693" s="259" t="str">
        <f t="shared" ca="1" si="120"/>
        <v>9. Ownership - Operating Costs</v>
      </c>
      <c r="AZ693" s="268" t="s">
        <v>1270</v>
      </c>
      <c r="BA693" s="259" t="s">
        <v>1309</v>
      </c>
      <c r="BB693" s="259">
        <f>$AK$8</f>
        <v>2051</v>
      </c>
      <c r="BC693" s="259" t="str">
        <f t="shared" ca="1" si="122"/>
        <v>8_AK662_Secondary_fuel_transportation_2051</v>
      </c>
      <c r="BD693" s="259" t="s">
        <v>540</v>
      </c>
      <c r="BE693" s="259"/>
      <c r="BF693" s="268" t="str">
        <f t="shared" si="125"/>
        <v>&gt;=0</v>
      </c>
      <c r="BG693" s="268" t="s">
        <v>85</v>
      </c>
      <c r="BH693" s="268" t="s">
        <v>85</v>
      </c>
      <c r="BI693" s="268"/>
      <c r="BJ693" s="268"/>
      <c r="BK693" s="268"/>
      <c r="BL693" s="268"/>
    </row>
    <row r="694" spans="1:64" ht="13.5" hidden="1" thickBot="1">
      <c r="A694" s="124"/>
      <c r="B694" s="181"/>
      <c r="C694" s="236"/>
      <c r="D694" s="588"/>
      <c r="E694" s="588"/>
      <c r="F694" s="471"/>
      <c r="G694" s="471"/>
      <c r="H694" s="471"/>
      <c r="I694" s="471"/>
      <c r="J694" s="471"/>
      <c r="K694" s="471"/>
      <c r="L694" s="471"/>
      <c r="M694" s="471"/>
      <c r="N694" s="471"/>
      <c r="O694" s="471"/>
      <c r="P694" s="471"/>
      <c r="Q694" s="471"/>
      <c r="R694" s="471"/>
      <c r="S694" s="471"/>
      <c r="T694" s="471"/>
      <c r="U694" s="471"/>
      <c r="V694" s="471"/>
      <c r="W694" s="471"/>
      <c r="X694" s="471"/>
      <c r="Y694" s="471"/>
      <c r="Z694" s="471"/>
      <c r="AA694" s="471"/>
      <c r="AB694" s="471"/>
      <c r="AC694" s="471"/>
      <c r="AD694" s="471"/>
      <c r="AE694" s="472"/>
      <c r="AF694" s="472"/>
      <c r="AG694" s="472"/>
      <c r="AH694" s="472"/>
      <c r="AI694" s="472"/>
      <c r="AJ694" s="472"/>
      <c r="AK694" s="472"/>
      <c r="AL694" s="472"/>
      <c r="AM694" s="472"/>
      <c r="AN694" s="472"/>
      <c r="AO694" s="481"/>
      <c r="AP694" s="169"/>
      <c r="AQ694" s="84" t="s">
        <v>395</v>
      </c>
      <c r="AU694" s="459" t="str">
        <f t="shared" ca="1" si="123"/>
        <v>AL</v>
      </c>
      <c r="AV694" s="459">
        <f t="shared" si="124"/>
        <v>662</v>
      </c>
      <c r="AW694" s="259" t="str">
        <f t="shared" ca="1" si="121"/>
        <v>AL662</v>
      </c>
      <c r="AX694" s="259">
        <f t="shared" si="119"/>
        <v>8</v>
      </c>
      <c r="AY694" s="259" t="str">
        <f t="shared" ca="1" si="120"/>
        <v>9. Ownership - Operating Costs</v>
      </c>
      <c r="AZ694" s="268" t="s">
        <v>1270</v>
      </c>
      <c r="BA694" s="259" t="s">
        <v>1309</v>
      </c>
      <c r="BB694" s="259">
        <f>$AL$8</f>
        <v>2052</v>
      </c>
      <c r="BC694" s="259" t="str">
        <f t="shared" ca="1" si="122"/>
        <v>8_AL662_Secondary_fuel_transportation_2052</v>
      </c>
      <c r="BD694" s="259" t="s">
        <v>540</v>
      </c>
      <c r="BE694" s="259"/>
      <c r="BF694" s="268" t="str">
        <f t="shared" si="125"/>
        <v>&gt;=0</v>
      </c>
      <c r="BG694" s="268" t="s">
        <v>85</v>
      </c>
      <c r="BH694" s="268" t="s">
        <v>85</v>
      </c>
      <c r="BI694" s="268"/>
      <c r="BJ694" s="268"/>
      <c r="BK694" s="268"/>
      <c r="BL694" s="268"/>
    </row>
    <row r="695" spans="1:64" ht="13.5" hidden="1" thickBot="1">
      <c r="A695" s="124"/>
      <c r="B695" s="181"/>
      <c r="C695" s="236"/>
      <c r="D695" s="588"/>
      <c r="E695" s="588"/>
      <c r="F695" s="471"/>
      <c r="G695" s="471"/>
      <c r="H695" s="471"/>
      <c r="I695" s="471"/>
      <c r="J695" s="471"/>
      <c r="K695" s="471"/>
      <c r="L695" s="471"/>
      <c r="M695" s="471"/>
      <c r="N695" s="471"/>
      <c r="O695" s="471"/>
      <c r="P695" s="471"/>
      <c r="Q695" s="471"/>
      <c r="R695" s="471"/>
      <c r="S695" s="471"/>
      <c r="T695" s="471"/>
      <c r="U695" s="471"/>
      <c r="V695" s="471"/>
      <c r="W695" s="471"/>
      <c r="X695" s="471"/>
      <c r="Y695" s="471"/>
      <c r="Z695" s="471"/>
      <c r="AA695" s="471"/>
      <c r="AB695" s="471"/>
      <c r="AC695" s="471"/>
      <c r="AD695" s="471"/>
      <c r="AE695" s="472"/>
      <c r="AF695" s="472"/>
      <c r="AG695" s="472"/>
      <c r="AH695" s="472"/>
      <c r="AI695" s="472"/>
      <c r="AJ695" s="472"/>
      <c r="AK695" s="472"/>
      <c r="AL695" s="472"/>
      <c r="AM695" s="472"/>
      <c r="AN695" s="472"/>
      <c r="AO695" s="481"/>
      <c r="AP695" s="169"/>
      <c r="AQ695" s="84" t="s">
        <v>395</v>
      </c>
      <c r="AU695" s="459" t="str">
        <f t="shared" ca="1" si="123"/>
        <v>AM</v>
      </c>
      <c r="AV695" s="459">
        <f t="shared" si="124"/>
        <v>662</v>
      </c>
      <c r="AW695" s="259" t="str">
        <f t="shared" ca="1" si="121"/>
        <v>AM662</v>
      </c>
      <c r="AX695" s="259">
        <f t="shared" si="119"/>
        <v>8</v>
      </c>
      <c r="AY695" s="259" t="str">
        <f t="shared" ca="1" si="120"/>
        <v>9. Ownership - Operating Costs</v>
      </c>
      <c r="AZ695" s="268" t="s">
        <v>1270</v>
      </c>
      <c r="BA695" s="259" t="s">
        <v>1309</v>
      </c>
      <c r="BB695" s="259">
        <f>$AM$8</f>
        <v>2053</v>
      </c>
      <c r="BC695" s="259" t="str">
        <f t="shared" ca="1" si="122"/>
        <v>8_AM662_Secondary_fuel_transportation_2053</v>
      </c>
      <c r="BD695" s="259" t="s">
        <v>540</v>
      </c>
      <c r="BE695" s="259"/>
      <c r="BF695" s="268" t="str">
        <f t="shared" si="125"/>
        <v>&gt;=0</v>
      </c>
      <c r="BG695" s="268" t="s">
        <v>85</v>
      </c>
      <c r="BH695" s="268" t="s">
        <v>85</v>
      </c>
      <c r="BI695" s="268"/>
      <c r="BJ695" s="268"/>
      <c r="BK695" s="268"/>
      <c r="BL695" s="268"/>
    </row>
    <row r="696" spans="1:64" ht="13.5" hidden="1" thickBot="1">
      <c r="A696" s="124"/>
      <c r="B696" s="181"/>
      <c r="C696" s="236"/>
      <c r="D696" s="588"/>
      <c r="E696" s="588"/>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71"/>
      <c r="AB696" s="471"/>
      <c r="AC696" s="471"/>
      <c r="AD696" s="471"/>
      <c r="AE696" s="472"/>
      <c r="AF696" s="472"/>
      <c r="AG696" s="472"/>
      <c r="AH696" s="472"/>
      <c r="AI696" s="472"/>
      <c r="AJ696" s="472"/>
      <c r="AK696" s="472"/>
      <c r="AL696" s="472"/>
      <c r="AM696" s="472"/>
      <c r="AN696" s="472"/>
      <c r="AO696" s="481"/>
      <c r="AP696" s="169"/>
      <c r="AQ696" s="84" t="s">
        <v>395</v>
      </c>
      <c r="AU696" s="459" t="str">
        <f t="shared" ca="1" si="123"/>
        <v>AN</v>
      </c>
      <c r="AV696" s="459">
        <f t="shared" si="124"/>
        <v>662</v>
      </c>
      <c r="AW696" s="259" t="str">
        <f t="shared" ca="1" si="121"/>
        <v>AN662</v>
      </c>
      <c r="AX696" s="259">
        <f t="shared" si="119"/>
        <v>8</v>
      </c>
      <c r="AY696" s="259" t="str">
        <f t="shared" ca="1" si="120"/>
        <v>9. Ownership - Operating Costs</v>
      </c>
      <c r="AZ696" s="268" t="s">
        <v>1270</v>
      </c>
      <c r="BA696" s="259" t="s">
        <v>1309</v>
      </c>
      <c r="BB696" s="259">
        <f>$AN$8</f>
        <v>2054</v>
      </c>
      <c r="BC696" s="259" t="str">
        <f t="shared" ca="1" si="122"/>
        <v>8_AN662_Secondary_fuel_transportation_2054</v>
      </c>
      <c r="BD696" s="259" t="s">
        <v>540</v>
      </c>
      <c r="BE696" s="259"/>
      <c r="BF696" s="268" t="str">
        <f t="shared" si="125"/>
        <v>&gt;=0</v>
      </c>
      <c r="BG696" s="268" t="s">
        <v>85</v>
      </c>
      <c r="BH696" s="268" t="s">
        <v>85</v>
      </c>
      <c r="BI696" s="268"/>
      <c r="BJ696" s="268"/>
      <c r="BK696" s="268"/>
      <c r="BL696" s="268"/>
    </row>
    <row r="697" spans="1:64" ht="13.5" hidden="1" thickBot="1">
      <c r="A697" s="124"/>
      <c r="B697" s="181"/>
      <c r="C697" s="236"/>
      <c r="D697" s="588"/>
      <c r="E697" s="588"/>
      <c r="F697" s="471"/>
      <c r="G697" s="471"/>
      <c r="H697" s="471"/>
      <c r="I697" s="471"/>
      <c r="J697" s="471"/>
      <c r="K697" s="471"/>
      <c r="L697" s="471"/>
      <c r="M697" s="471"/>
      <c r="N697" s="471"/>
      <c r="O697" s="471"/>
      <c r="P697" s="471"/>
      <c r="Q697" s="471"/>
      <c r="R697" s="471"/>
      <c r="S697" s="471"/>
      <c r="T697" s="471"/>
      <c r="U697" s="471"/>
      <c r="V697" s="471"/>
      <c r="W697" s="471"/>
      <c r="X697" s="471"/>
      <c r="Y697" s="471"/>
      <c r="Z697" s="471"/>
      <c r="AA697" s="471"/>
      <c r="AB697" s="471"/>
      <c r="AC697" s="471"/>
      <c r="AD697" s="471"/>
      <c r="AE697" s="472"/>
      <c r="AF697" s="472"/>
      <c r="AG697" s="472"/>
      <c r="AH697" s="472"/>
      <c r="AI697" s="472"/>
      <c r="AJ697" s="472"/>
      <c r="AK697" s="472"/>
      <c r="AL697" s="472"/>
      <c r="AM697" s="472"/>
      <c r="AN697" s="472"/>
      <c r="AO697" s="481"/>
      <c r="AP697" s="169"/>
      <c r="AQ697" s="474" t="s">
        <v>395</v>
      </c>
      <c r="AR697" s="474"/>
      <c r="AS697" s="474"/>
      <c r="AT697" s="474"/>
      <c r="AU697" s="475" t="str">
        <f t="shared" ca="1" si="123"/>
        <v>AO</v>
      </c>
      <c r="AV697" s="475">
        <f t="shared" si="124"/>
        <v>662</v>
      </c>
      <c r="AW697" s="389" t="str">
        <f t="shared" ca="1" si="121"/>
        <v>AO662</v>
      </c>
      <c r="AX697" s="389">
        <f t="shared" si="119"/>
        <v>8</v>
      </c>
      <c r="AY697" s="389" t="str">
        <f t="shared" ca="1" si="120"/>
        <v>9. Ownership - Operating Costs</v>
      </c>
      <c r="AZ697" s="397" t="s">
        <v>1270</v>
      </c>
      <c r="BA697" s="389" t="s">
        <v>1309</v>
      </c>
      <c r="BB697" s="389" t="s">
        <v>1216</v>
      </c>
      <c r="BC697" s="389" t="str">
        <f t="shared" ca="1" si="122"/>
        <v>8_AO662_Secondary_fuel_transportation_Additional_Info</v>
      </c>
      <c r="BD697" s="397" t="s">
        <v>223</v>
      </c>
      <c r="BE697" s="397">
        <v>100</v>
      </c>
      <c r="BF697" s="397"/>
      <c r="BG697" s="397" t="s">
        <v>85</v>
      </c>
      <c r="BH697" s="397" t="s">
        <v>85</v>
      </c>
      <c r="BI697" s="268"/>
      <c r="BJ697" s="268"/>
      <c r="BK697" s="268"/>
      <c r="BL697" s="268"/>
    </row>
    <row r="698" spans="1:64" ht="13.5" thickBot="1">
      <c r="A698" s="124">
        <f>+A662+1</f>
        <v>25</v>
      </c>
      <c r="B698" s="181"/>
      <c r="C698" s="235" t="s">
        <v>1310</v>
      </c>
      <c r="D698" s="588"/>
      <c r="E698" s="588"/>
      <c r="F698" s="447"/>
      <c r="G698" s="447"/>
      <c r="H698" s="447"/>
      <c r="I698" s="471"/>
      <c r="J698" s="471"/>
      <c r="K698" s="471"/>
      <c r="L698" s="471"/>
      <c r="M698" s="471"/>
      <c r="N698" s="471"/>
      <c r="O698" s="471"/>
      <c r="P698" s="471"/>
      <c r="Q698" s="471"/>
      <c r="R698" s="471"/>
      <c r="S698" s="471"/>
      <c r="T698" s="471"/>
      <c r="U698" s="471"/>
      <c r="V698" s="471"/>
      <c r="W698" s="471"/>
      <c r="X698" s="471"/>
      <c r="Y698" s="471"/>
      <c r="Z698" s="471"/>
      <c r="AA698" s="471"/>
      <c r="AB698" s="471"/>
      <c r="AC698" s="471"/>
      <c r="AD698" s="471"/>
      <c r="AE698" s="472"/>
      <c r="AF698" s="472"/>
      <c r="AG698" s="472"/>
      <c r="AH698" s="472"/>
      <c r="AI698" s="472"/>
      <c r="AJ698" s="472"/>
      <c r="AK698" s="472"/>
      <c r="AL698" s="472"/>
      <c r="AM698" s="472"/>
      <c r="AN698" s="472"/>
      <c r="AO698" s="481"/>
      <c r="AP698" s="169"/>
      <c r="AQ698" s="169"/>
      <c r="AR698" s="169"/>
      <c r="AS698" s="84" t="s">
        <v>42</v>
      </c>
      <c r="AT698" s="169"/>
      <c r="AU698" s="169"/>
      <c r="AV698" s="169"/>
      <c r="AW698" s="259"/>
      <c r="AX698" s="259"/>
      <c r="AY698" s="259"/>
      <c r="BA698" s="259"/>
      <c r="BB698" s="259"/>
      <c r="BC698" s="259"/>
      <c r="BD698" s="259"/>
      <c r="BE698" s="259"/>
      <c r="BH698" s="268"/>
      <c r="BI698" s="268"/>
      <c r="BJ698" s="268"/>
      <c r="BK698" s="268"/>
      <c r="BL698" s="268"/>
    </row>
    <row r="699" spans="1:64" ht="13.5" hidden="1" thickBot="1">
      <c r="A699" s="124">
        <f t="shared" si="41"/>
        <v>26</v>
      </c>
      <c r="B699" s="169"/>
      <c r="C699" s="238" t="s">
        <v>1311</v>
      </c>
      <c r="D699" s="588" t="s">
        <v>860</v>
      </c>
      <c r="E699" s="588"/>
      <c r="F699" s="445"/>
      <c r="G699" s="445"/>
      <c r="H699" s="445"/>
      <c r="I699" s="445"/>
      <c r="J699" s="445"/>
      <c r="K699" s="445"/>
      <c r="L699" s="445"/>
      <c r="M699" s="445"/>
      <c r="N699" s="445"/>
      <c r="O699" s="445"/>
      <c r="P699" s="445"/>
      <c r="Q699" s="445"/>
      <c r="R699" s="445"/>
      <c r="S699" s="445"/>
      <c r="T699" s="445"/>
      <c r="U699" s="445"/>
      <c r="V699" s="445"/>
      <c r="W699" s="445"/>
      <c r="X699" s="445"/>
      <c r="Y699" s="445"/>
      <c r="Z699" s="445"/>
      <c r="AA699" s="445"/>
      <c r="AB699" s="445"/>
      <c r="AC699" s="445"/>
      <c r="AD699" s="445"/>
      <c r="AE699" s="446"/>
      <c r="AF699" s="446"/>
      <c r="AG699" s="446"/>
      <c r="AH699" s="446"/>
      <c r="AI699" s="446"/>
      <c r="AJ699" s="446"/>
      <c r="AK699" s="446"/>
      <c r="AL699" s="446"/>
      <c r="AM699" s="446"/>
      <c r="AN699" s="446"/>
      <c r="AO699" s="337"/>
      <c r="AP699" s="169"/>
      <c r="AS699" s="84" t="s">
        <v>42</v>
      </c>
      <c r="AT699" s="84" t="str">
        <f ca="1">SUBSTITUTE(CELL("address",F699),"$","")</f>
        <v>F699</v>
      </c>
      <c r="AU699" s="350" t="str">
        <f ca="1">CHAR(CODE(AT699))</f>
        <v>F</v>
      </c>
      <c r="AV699" s="350">
        <f>ROW(AT699)</f>
        <v>699</v>
      </c>
      <c r="AW699" s="259" t="str">
        <f ca="1">CONCATENATE(AU699&amp;AV699)</f>
        <v>F699</v>
      </c>
      <c r="AX699" s="259">
        <f t="shared" ref="AX699:AX734" si="126">$AX$5</f>
        <v>8</v>
      </c>
      <c r="AY699" s="259" t="str">
        <f t="shared" ref="AY699:AY734" ca="1" si="127">MID(CELL("filename",AX699),FIND("]",CELL("filename",AX699))+1,256)</f>
        <v>9. Ownership - Operating Costs</v>
      </c>
      <c r="AZ699" s="268" t="s">
        <v>1270</v>
      </c>
      <c r="BA699" s="259" t="s">
        <v>1312</v>
      </c>
      <c r="BB699" s="259">
        <f>$F$8</f>
        <v>2020</v>
      </c>
      <c r="BC699" s="259" t="str">
        <f ca="1">AX699&amp;"_"&amp;AW699&amp;"_"&amp;BA699&amp;"_"&amp;BB699</f>
        <v>8_F699_Turbine_Generator_OM_service_agreement_2020</v>
      </c>
      <c r="BD699" s="259" t="s">
        <v>540</v>
      </c>
      <c r="BE699" s="259"/>
      <c r="BF699" s="268" t="str">
        <f t="shared" ref="BF699:BF762" si="128">"&gt;=0"</f>
        <v>&gt;=0</v>
      </c>
      <c r="BG699" s="268" t="s">
        <v>85</v>
      </c>
      <c r="BH699" s="268" t="s">
        <v>85</v>
      </c>
      <c r="BI699" s="268"/>
      <c r="BJ699" s="268"/>
      <c r="BK699" s="268"/>
      <c r="BL699" s="268"/>
    </row>
    <row r="700" spans="1:64" ht="13.5" hidden="1" thickBot="1">
      <c r="A700" s="124"/>
      <c r="B700" s="169"/>
      <c r="C700" s="238"/>
      <c r="D700" s="588"/>
      <c r="E700" s="588"/>
      <c r="F700" s="471"/>
      <c r="G700" s="471"/>
      <c r="H700" s="471"/>
      <c r="I700" s="471"/>
      <c r="J700" s="471"/>
      <c r="K700" s="471"/>
      <c r="L700" s="471"/>
      <c r="M700" s="471"/>
      <c r="N700" s="471"/>
      <c r="O700" s="471"/>
      <c r="P700" s="471"/>
      <c r="Q700" s="471"/>
      <c r="R700" s="471"/>
      <c r="S700" s="471"/>
      <c r="T700" s="471"/>
      <c r="U700" s="471"/>
      <c r="V700" s="471"/>
      <c r="W700" s="471"/>
      <c r="X700" s="471"/>
      <c r="Y700" s="471"/>
      <c r="Z700" s="471"/>
      <c r="AA700" s="471"/>
      <c r="AB700" s="471"/>
      <c r="AC700" s="471"/>
      <c r="AD700" s="471"/>
      <c r="AE700" s="472"/>
      <c r="AF700" s="472"/>
      <c r="AG700" s="472"/>
      <c r="AH700" s="472"/>
      <c r="AI700" s="472"/>
      <c r="AJ700" s="472"/>
      <c r="AK700" s="472"/>
      <c r="AL700" s="472"/>
      <c r="AM700" s="472"/>
      <c r="AN700" s="472"/>
      <c r="AO700" s="481"/>
      <c r="AP700" s="169"/>
      <c r="AQ700" s="84" t="s">
        <v>395</v>
      </c>
      <c r="AU700" s="459" t="str">
        <f ca="1">IF(AU699="Z","AA",IF(LEN(AU699)=1,CHAR(CODE(AU699)+1),IF(RIGHT(AU699,1)="Z",CHAR(CODE(LEFT(AU699,1))+1),LEFT(AU699,1))&amp;CHAR(65+MOD(CODE(RIGHT(AU699,1))+1-65,26))))</f>
        <v>G</v>
      </c>
      <c r="AV700" s="459">
        <f>AV699</f>
        <v>699</v>
      </c>
      <c r="AW700" s="259" t="str">
        <f t="shared" ref="AW700:AW734" ca="1" si="129">CONCATENATE(AU700&amp;AV700)</f>
        <v>G699</v>
      </c>
      <c r="AX700" s="259">
        <f t="shared" si="126"/>
        <v>8</v>
      </c>
      <c r="AY700" s="259" t="str">
        <f t="shared" ca="1" si="127"/>
        <v>9. Ownership - Operating Costs</v>
      </c>
      <c r="AZ700" s="268" t="s">
        <v>1270</v>
      </c>
      <c r="BA700" s="259" t="s">
        <v>1312</v>
      </c>
      <c r="BB700" s="259">
        <f>$G$8</f>
        <v>2021</v>
      </c>
      <c r="BC700" s="259" t="str">
        <f t="shared" ref="BC700:BC734" ca="1" si="130">AX700&amp;"_"&amp;AW700&amp;"_"&amp;BA700&amp;"_"&amp;BB700</f>
        <v>8_G699_Turbine_Generator_OM_service_agreement_2021</v>
      </c>
      <c r="BD700" s="259" t="s">
        <v>540</v>
      </c>
      <c r="BE700" s="259"/>
      <c r="BF700" s="268" t="str">
        <f t="shared" si="128"/>
        <v>&gt;=0</v>
      </c>
      <c r="BG700" s="268" t="s">
        <v>85</v>
      </c>
      <c r="BH700" s="268" t="s">
        <v>85</v>
      </c>
      <c r="BI700" s="268"/>
      <c r="BJ700" s="268"/>
      <c r="BK700" s="268"/>
      <c r="BL700" s="268"/>
    </row>
    <row r="701" spans="1:64" ht="13.5" hidden="1" thickBot="1">
      <c r="A701" s="124"/>
      <c r="B701" s="169"/>
      <c r="C701" s="238"/>
      <c r="D701" s="588"/>
      <c r="E701" s="588"/>
      <c r="F701" s="471"/>
      <c r="G701" s="471"/>
      <c r="H701" s="471"/>
      <c r="I701" s="471"/>
      <c r="J701" s="471"/>
      <c r="K701" s="471"/>
      <c r="L701" s="471"/>
      <c r="M701" s="471"/>
      <c r="N701" s="471"/>
      <c r="O701" s="471"/>
      <c r="P701" s="471"/>
      <c r="Q701" s="471"/>
      <c r="R701" s="471"/>
      <c r="S701" s="471"/>
      <c r="T701" s="471"/>
      <c r="U701" s="471"/>
      <c r="V701" s="471"/>
      <c r="W701" s="471"/>
      <c r="X701" s="471"/>
      <c r="Y701" s="471"/>
      <c r="Z701" s="471"/>
      <c r="AA701" s="471"/>
      <c r="AB701" s="471"/>
      <c r="AC701" s="471"/>
      <c r="AD701" s="471"/>
      <c r="AE701" s="472"/>
      <c r="AF701" s="472"/>
      <c r="AG701" s="472"/>
      <c r="AH701" s="472"/>
      <c r="AI701" s="472"/>
      <c r="AJ701" s="472"/>
      <c r="AK701" s="472"/>
      <c r="AL701" s="472"/>
      <c r="AM701" s="472"/>
      <c r="AN701" s="472"/>
      <c r="AO701" s="481"/>
      <c r="AP701" s="169"/>
      <c r="AQ701" s="84" t="s">
        <v>395</v>
      </c>
      <c r="AU701" s="459" t="str">
        <f t="shared" ref="AU701:AU734" ca="1" si="131">IF(AU700="Z","AA",IF(LEN(AU700)=1,CHAR(CODE(AU700)+1),IF(RIGHT(AU700,1)="Z",CHAR(CODE(LEFT(AU700,1))+1),LEFT(AU700,1))&amp;CHAR(65+MOD(CODE(RIGHT(AU700,1))+1-65,26))))</f>
        <v>H</v>
      </c>
      <c r="AV701" s="459">
        <f t="shared" ref="AV701:AV734" si="132">AV700</f>
        <v>699</v>
      </c>
      <c r="AW701" s="259" t="str">
        <f t="shared" ca="1" si="129"/>
        <v>H699</v>
      </c>
      <c r="AX701" s="259">
        <f t="shared" si="126"/>
        <v>8</v>
      </c>
      <c r="AY701" s="259" t="str">
        <f t="shared" ca="1" si="127"/>
        <v>9. Ownership - Operating Costs</v>
      </c>
      <c r="AZ701" s="268" t="s">
        <v>1270</v>
      </c>
      <c r="BA701" s="259" t="s">
        <v>1312</v>
      </c>
      <c r="BB701" s="259">
        <f>$H$8</f>
        <v>2022</v>
      </c>
      <c r="BC701" s="259" t="str">
        <f t="shared" ca="1" si="130"/>
        <v>8_H699_Turbine_Generator_OM_service_agreement_2022</v>
      </c>
      <c r="BD701" s="259" t="s">
        <v>540</v>
      </c>
      <c r="BE701" s="259"/>
      <c r="BF701" s="268" t="str">
        <f t="shared" si="128"/>
        <v>&gt;=0</v>
      </c>
      <c r="BG701" s="268" t="s">
        <v>85</v>
      </c>
      <c r="BH701" s="268" t="s">
        <v>85</v>
      </c>
      <c r="BI701" s="268"/>
      <c r="BJ701" s="268"/>
      <c r="BK701" s="268"/>
      <c r="BL701" s="268"/>
    </row>
    <row r="702" spans="1:64" ht="13.5" hidden="1" thickBot="1">
      <c r="A702" s="124"/>
      <c r="B702" s="169"/>
      <c r="C702" s="238"/>
      <c r="D702" s="588"/>
      <c r="E702" s="588"/>
      <c r="F702" s="471"/>
      <c r="G702" s="471"/>
      <c r="H702" s="471"/>
      <c r="I702" s="471"/>
      <c r="J702" s="471"/>
      <c r="K702" s="471"/>
      <c r="L702" s="471"/>
      <c r="M702" s="471"/>
      <c r="N702" s="471"/>
      <c r="O702" s="471"/>
      <c r="P702" s="471"/>
      <c r="Q702" s="471"/>
      <c r="R702" s="471"/>
      <c r="S702" s="471"/>
      <c r="T702" s="471"/>
      <c r="U702" s="471"/>
      <c r="V702" s="471"/>
      <c r="W702" s="471"/>
      <c r="X702" s="471"/>
      <c r="Y702" s="471"/>
      <c r="Z702" s="471"/>
      <c r="AA702" s="471"/>
      <c r="AB702" s="471"/>
      <c r="AC702" s="471"/>
      <c r="AD702" s="471"/>
      <c r="AE702" s="472"/>
      <c r="AF702" s="472"/>
      <c r="AG702" s="472"/>
      <c r="AH702" s="472"/>
      <c r="AI702" s="472"/>
      <c r="AJ702" s="472"/>
      <c r="AK702" s="472"/>
      <c r="AL702" s="472"/>
      <c r="AM702" s="472"/>
      <c r="AN702" s="472"/>
      <c r="AO702" s="481"/>
      <c r="AP702" s="169"/>
      <c r="AQ702" s="84" t="s">
        <v>395</v>
      </c>
      <c r="AU702" s="459" t="str">
        <f t="shared" ca="1" si="131"/>
        <v>I</v>
      </c>
      <c r="AV702" s="459">
        <f t="shared" si="132"/>
        <v>699</v>
      </c>
      <c r="AW702" s="259" t="str">
        <f t="shared" ca="1" si="129"/>
        <v>I699</v>
      </c>
      <c r="AX702" s="259">
        <f t="shared" si="126"/>
        <v>8</v>
      </c>
      <c r="AY702" s="259" t="str">
        <f t="shared" ca="1" si="127"/>
        <v>9. Ownership - Operating Costs</v>
      </c>
      <c r="AZ702" s="268" t="s">
        <v>1270</v>
      </c>
      <c r="BA702" s="259" t="s">
        <v>1312</v>
      </c>
      <c r="BB702" s="259">
        <f>$I$8</f>
        <v>2023</v>
      </c>
      <c r="BC702" s="259" t="str">
        <f t="shared" ca="1" si="130"/>
        <v>8_I699_Turbine_Generator_OM_service_agreement_2023</v>
      </c>
      <c r="BD702" s="259" t="s">
        <v>540</v>
      </c>
      <c r="BE702" s="259"/>
      <c r="BF702" s="268" t="str">
        <f t="shared" si="128"/>
        <v>&gt;=0</v>
      </c>
      <c r="BG702" s="268" t="s">
        <v>85</v>
      </c>
      <c r="BH702" s="268" t="s">
        <v>85</v>
      </c>
      <c r="BI702" s="268"/>
      <c r="BJ702" s="268"/>
      <c r="BK702" s="268"/>
      <c r="BL702" s="268"/>
    </row>
    <row r="703" spans="1:64" ht="13.5" hidden="1" thickBot="1">
      <c r="A703" s="124"/>
      <c r="B703" s="169"/>
      <c r="C703" s="238"/>
      <c r="D703" s="588"/>
      <c r="E703" s="588"/>
      <c r="F703" s="471"/>
      <c r="G703" s="471"/>
      <c r="H703" s="471"/>
      <c r="I703" s="471"/>
      <c r="J703" s="471"/>
      <c r="K703" s="471"/>
      <c r="L703" s="471"/>
      <c r="M703" s="471"/>
      <c r="N703" s="471"/>
      <c r="O703" s="471"/>
      <c r="P703" s="471"/>
      <c r="Q703" s="471"/>
      <c r="R703" s="471"/>
      <c r="S703" s="471"/>
      <c r="T703" s="471"/>
      <c r="U703" s="471"/>
      <c r="V703" s="471"/>
      <c r="W703" s="471"/>
      <c r="X703" s="471"/>
      <c r="Y703" s="471"/>
      <c r="Z703" s="471"/>
      <c r="AA703" s="471"/>
      <c r="AB703" s="471"/>
      <c r="AC703" s="471"/>
      <c r="AD703" s="471"/>
      <c r="AE703" s="472"/>
      <c r="AF703" s="472"/>
      <c r="AG703" s="472"/>
      <c r="AH703" s="472"/>
      <c r="AI703" s="472"/>
      <c r="AJ703" s="472"/>
      <c r="AK703" s="472"/>
      <c r="AL703" s="472"/>
      <c r="AM703" s="472"/>
      <c r="AN703" s="472"/>
      <c r="AO703" s="481"/>
      <c r="AP703" s="169"/>
      <c r="AQ703" s="84" t="s">
        <v>395</v>
      </c>
      <c r="AU703" s="459" t="str">
        <f t="shared" ca="1" si="131"/>
        <v>J</v>
      </c>
      <c r="AV703" s="459">
        <f t="shared" si="132"/>
        <v>699</v>
      </c>
      <c r="AW703" s="259" t="str">
        <f t="shared" ca="1" si="129"/>
        <v>J699</v>
      </c>
      <c r="AX703" s="259">
        <f t="shared" si="126"/>
        <v>8</v>
      </c>
      <c r="AY703" s="259" t="str">
        <f t="shared" ca="1" si="127"/>
        <v>9. Ownership - Operating Costs</v>
      </c>
      <c r="AZ703" s="268" t="s">
        <v>1270</v>
      </c>
      <c r="BA703" s="259" t="s">
        <v>1312</v>
      </c>
      <c r="BB703" s="259">
        <f>$J$8</f>
        <v>2024</v>
      </c>
      <c r="BC703" s="259" t="str">
        <f t="shared" ca="1" si="130"/>
        <v>8_J699_Turbine_Generator_OM_service_agreement_2024</v>
      </c>
      <c r="BD703" s="259" t="s">
        <v>540</v>
      </c>
      <c r="BE703" s="259"/>
      <c r="BF703" s="268" t="str">
        <f t="shared" si="128"/>
        <v>&gt;=0</v>
      </c>
      <c r="BG703" s="268" t="s">
        <v>85</v>
      </c>
      <c r="BH703" s="268" t="s">
        <v>85</v>
      </c>
      <c r="BI703" s="268"/>
      <c r="BJ703" s="268"/>
      <c r="BK703" s="268"/>
      <c r="BL703" s="268"/>
    </row>
    <row r="704" spans="1:64" ht="13.5" hidden="1" thickBot="1">
      <c r="A704" s="124"/>
      <c r="B704" s="169"/>
      <c r="C704" s="238"/>
      <c r="D704" s="588"/>
      <c r="E704" s="588"/>
      <c r="F704" s="471"/>
      <c r="G704" s="471"/>
      <c r="H704" s="471"/>
      <c r="I704" s="471"/>
      <c r="J704" s="471"/>
      <c r="K704" s="471"/>
      <c r="L704" s="471"/>
      <c r="M704" s="471"/>
      <c r="N704" s="471"/>
      <c r="O704" s="471"/>
      <c r="P704" s="471"/>
      <c r="Q704" s="471"/>
      <c r="R704" s="471"/>
      <c r="S704" s="471"/>
      <c r="T704" s="471"/>
      <c r="U704" s="471"/>
      <c r="V704" s="471"/>
      <c r="W704" s="471"/>
      <c r="X704" s="471"/>
      <c r="Y704" s="471"/>
      <c r="Z704" s="471"/>
      <c r="AA704" s="471"/>
      <c r="AB704" s="471"/>
      <c r="AC704" s="471"/>
      <c r="AD704" s="471"/>
      <c r="AE704" s="472"/>
      <c r="AF704" s="472"/>
      <c r="AG704" s="472"/>
      <c r="AH704" s="472"/>
      <c r="AI704" s="472"/>
      <c r="AJ704" s="472"/>
      <c r="AK704" s="472"/>
      <c r="AL704" s="472"/>
      <c r="AM704" s="472"/>
      <c r="AN704" s="472"/>
      <c r="AO704" s="481"/>
      <c r="AP704" s="169"/>
      <c r="AQ704" s="84" t="s">
        <v>395</v>
      </c>
      <c r="AU704" s="459" t="str">
        <f t="shared" ca="1" si="131"/>
        <v>K</v>
      </c>
      <c r="AV704" s="459">
        <f t="shared" si="132"/>
        <v>699</v>
      </c>
      <c r="AW704" s="259" t="str">
        <f t="shared" ca="1" si="129"/>
        <v>K699</v>
      </c>
      <c r="AX704" s="259">
        <f t="shared" si="126"/>
        <v>8</v>
      </c>
      <c r="AY704" s="259" t="str">
        <f t="shared" ca="1" si="127"/>
        <v>9. Ownership - Operating Costs</v>
      </c>
      <c r="AZ704" s="268" t="s">
        <v>1270</v>
      </c>
      <c r="BA704" s="259" t="s">
        <v>1312</v>
      </c>
      <c r="BB704" s="259">
        <f>$K$8</f>
        <v>2025</v>
      </c>
      <c r="BC704" s="259" t="str">
        <f t="shared" ca="1" si="130"/>
        <v>8_K699_Turbine_Generator_OM_service_agreement_2025</v>
      </c>
      <c r="BD704" s="259" t="s">
        <v>540</v>
      </c>
      <c r="BE704" s="259"/>
      <c r="BF704" s="268" t="str">
        <f t="shared" si="128"/>
        <v>&gt;=0</v>
      </c>
      <c r="BG704" s="268" t="s">
        <v>85</v>
      </c>
      <c r="BH704" s="268" t="s">
        <v>85</v>
      </c>
      <c r="BI704" s="268"/>
      <c r="BJ704" s="268"/>
      <c r="BK704" s="268"/>
      <c r="BL704" s="268"/>
    </row>
    <row r="705" spans="1:64" ht="13.5" hidden="1" thickBot="1">
      <c r="A705" s="124"/>
      <c r="B705" s="169"/>
      <c r="C705" s="238"/>
      <c r="D705" s="588"/>
      <c r="E705" s="588"/>
      <c r="F705" s="471"/>
      <c r="G705" s="471"/>
      <c r="H705" s="471"/>
      <c r="I705" s="471"/>
      <c r="J705" s="471"/>
      <c r="K705" s="471"/>
      <c r="L705" s="471"/>
      <c r="M705" s="471"/>
      <c r="N705" s="471"/>
      <c r="O705" s="471"/>
      <c r="P705" s="471"/>
      <c r="Q705" s="471"/>
      <c r="R705" s="471"/>
      <c r="S705" s="471"/>
      <c r="T705" s="471"/>
      <c r="U705" s="471"/>
      <c r="V705" s="471"/>
      <c r="W705" s="471"/>
      <c r="X705" s="471"/>
      <c r="Y705" s="471"/>
      <c r="Z705" s="471"/>
      <c r="AA705" s="471"/>
      <c r="AB705" s="471"/>
      <c r="AC705" s="471"/>
      <c r="AD705" s="471"/>
      <c r="AE705" s="472"/>
      <c r="AF705" s="472"/>
      <c r="AG705" s="472"/>
      <c r="AH705" s="472"/>
      <c r="AI705" s="472"/>
      <c r="AJ705" s="472"/>
      <c r="AK705" s="472"/>
      <c r="AL705" s="472"/>
      <c r="AM705" s="472"/>
      <c r="AN705" s="472"/>
      <c r="AO705" s="481"/>
      <c r="AP705" s="169"/>
      <c r="AQ705" s="84" t="s">
        <v>395</v>
      </c>
      <c r="AU705" s="459" t="str">
        <f t="shared" ca="1" si="131"/>
        <v>L</v>
      </c>
      <c r="AV705" s="459">
        <f t="shared" si="132"/>
        <v>699</v>
      </c>
      <c r="AW705" s="259" t="str">
        <f t="shared" ca="1" si="129"/>
        <v>L699</v>
      </c>
      <c r="AX705" s="259">
        <f t="shared" si="126"/>
        <v>8</v>
      </c>
      <c r="AY705" s="259" t="str">
        <f t="shared" ca="1" si="127"/>
        <v>9. Ownership - Operating Costs</v>
      </c>
      <c r="AZ705" s="268" t="s">
        <v>1270</v>
      </c>
      <c r="BA705" s="259" t="s">
        <v>1312</v>
      </c>
      <c r="BB705" s="259">
        <f>$L$8</f>
        <v>2026</v>
      </c>
      <c r="BC705" s="259" t="str">
        <f t="shared" ca="1" si="130"/>
        <v>8_L699_Turbine_Generator_OM_service_agreement_2026</v>
      </c>
      <c r="BD705" s="259" t="s">
        <v>540</v>
      </c>
      <c r="BE705" s="259"/>
      <c r="BF705" s="268" t="str">
        <f t="shared" si="128"/>
        <v>&gt;=0</v>
      </c>
      <c r="BG705" s="268" t="s">
        <v>85</v>
      </c>
      <c r="BH705" s="268" t="s">
        <v>85</v>
      </c>
      <c r="BI705" s="268"/>
      <c r="BJ705" s="268"/>
      <c r="BK705" s="268"/>
      <c r="BL705" s="268"/>
    </row>
    <row r="706" spans="1:64" ht="13.5" hidden="1" thickBot="1">
      <c r="A706" s="124"/>
      <c r="B706" s="169"/>
      <c r="C706" s="238"/>
      <c r="D706" s="588"/>
      <c r="E706" s="588"/>
      <c r="F706" s="471"/>
      <c r="G706" s="471"/>
      <c r="H706" s="471"/>
      <c r="I706" s="471"/>
      <c r="J706" s="471"/>
      <c r="K706" s="471"/>
      <c r="L706" s="471"/>
      <c r="M706" s="471"/>
      <c r="N706" s="471"/>
      <c r="O706" s="471"/>
      <c r="P706" s="471"/>
      <c r="Q706" s="471"/>
      <c r="R706" s="471"/>
      <c r="S706" s="471"/>
      <c r="T706" s="471"/>
      <c r="U706" s="471"/>
      <c r="V706" s="471"/>
      <c r="W706" s="471"/>
      <c r="X706" s="471"/>
      <c r="Y706" s="471"/>
      <c r="Z706" s="471"/>
      <c r="AA706" s="471"/>
      <c r="AB706" s="471"/>
      <c r="AC706" s="471"/>
      <c r="AD706" s="471"/>
      <c r="AE706" s="472"/>
      <c r="AF706" s="472"/>
      <c r="AG706" s="472"/>
      <c r="AH706" s="472"/>
      <c r="AI706" s="472"/>
      <c r="AJ706" s="472"/>
      <c r="AK706" s="472"/>
      <c r="AL706" s="472"/>
      <c r="AM706" s="472"/>
      <c r="AN706" s="472"/>
      <c r="AO706" s="481"/>
      <c r="AP706" s="169"/>
      <c r="AQ706" s="84" t="s">
        <v>395</v>
      </c>
      <c r="AU706" s="459" t="str">
        <f t="shared" ca="1" si="131"/>
        <v>M</v>
      </c>
      <c r="AV706" s="459">
        <f t="shared" si="132"/>
        <v>699</v>
      </c>
      <c r="AW706" s="259" t="str">
        <f t="shared" ca="1" si="129"/>
        <v>M699</v>
      </c>
      <c r="AX706" s="259">
        <f t="shared" si="126"/>
        <v>8</v>
      </c>
      <c r="AY706" s="259" t="str">
        <f t="shared" ca="1" si="127"/>
        <v>9. Ownership - Operating Costs</v>
      </c>
      <c r="AZ706" s="268" t="s">
        <v>1270</v>
      </c>
      <c r="BA706" s="259" t="s">
        <v>1312</v>
      </c>
      <c r="BB706" s="259">
        <f>$M$8</f>
        <v>2027</v>
      </c>
      <c r="BC706" s="259" t="str">
        <f t="shared" ca="1" si="130"/>
        <v>8_M699_Turbine_Generator_OM_service_agreement_2027</v>
      </c>
      <c r="BD706" s="259" t="s">
        <v>540</v>
      </c>
      <c r="BE706" s="259"/>
      <c r="BF706" s="268" t="str">
        <f t="shared" si="128"/>
        <v>&gt;=0</v>
      </c>
      <c r="BG706" s="268" t="s">
        <v>85</v>
      </c>
      <c r="BH706" s="268" t="s">
        <v>85</v>
      </c>
      <c r="BI706" s="268"/>
      <c r="BJ706" s="268"/>
      <c r="BK706" s="268"/>
      <c r="BL706" s="268"/>
    </row>
    <row r="707" spans="1:64" ht="13.5" hidden="1" thickBot="1">
      <c r="A707" s="124"/>
      <c r="B707" s="169"/>
      <c r="C707" s="238"/>
      <c r="D707" s="588"/>
      <c r="E707" s="588"/>
      <c r="F707" s="471"/>
      <c r="G707" s="471"/>
      <c r="H707" s="471"/>
      <c r="I707" s="471"/>
      <c r="J707" s="471"/>
      <c r="K707" s="471"/>
      <c r="L707" s="471"/>
      <c r="M707" s="471"/>
      <c r="N707" s="471"/>
      <c r="O707" s="471"/>
      <c r="P707" s="471"/>
      <c r="Q707" s="471"/>
      <c r="R707" s="471"/>
      <c r="S707" s="471"/>
      <c r="T707" s="471"/>
      <c r="U707" s="471"/>
      <c r="V707" s="471"/>
      <c r="W707" s="471"/>
      <c r="X707" s="471"/>
      <c r="Y707" s="471"/>
      <c r="Z707" s="471"/>
      <c r="AA707" s="471"/>
      <c r="AB707" s="471"/>
      <c r="AC707" s="471"/>
      <c r="AD707" s="471"/>
      <c r="AE707" s="472"/>
      <c r="AF707" s="472"/>
      <c r="AG707" s="472"/>
      <c r="AH707" s="472"/>
      <c r="AI707" s="472"/>
      <c r="AJ707" s="472"/>
      <c r="AK707" s="472"/>
      <c r="AL707" s="472"/>
      <c r="AM707" s="472"/>
      <c r="AN707" s="472"/>
      <c r="AO707" s="481"/>
      <c r="AP707" s="169"/>
      <c r="AQ707" s="84" t="s">
        <v>395</v>
      </c>
      <c r="AU707" s="459" t="str">
        <f t="shared" ca="1" si="131"/>
        <v>N</v>
      </c>
      <c r="AV707" s="459">
        <f t="shared" si="132"/>
        <v>699</v>
      </c>
      <c r="AW707" s="259" t="str">
        <f t="shared" ca="1" si="129"/>
        <v>N699</v>
      </c>
      <c r="AX707" s="259">
        <f t="shared" si="126"/>
        <v>8</v>
      </c>
      <c r="AY707" s="259" t="str">
        <f t="shared" ca="1" si="127"/>
        <v>9. Ownership - Operating Costs</v>
      </c>
      <c r="AZ707" s="268" t="s">
        <v>1270</v>
      </c>
      <c r="BA707" s="259" t="s">
        <v>1312</v>
      </c>
      <c r="BB707" s="259">
        <f>$N$8</f>
        <v>2028</v>
      </c>
      <c r="BC707" s="259" t="str">
        <f t="shared" ca="1" si="130"/>
        <v>8_N699_Turbine_Generator_OM_service_agreement_2028</v>
      </c>
      <c r="BD707" s="259" t="s">
        <v>540</v>
      </c>
      <c r="BE707" s="259"/>
      <c r="BF707" s="268" t="str">
        <f t="shared" si="128"/>
        <v>&gt;=0</v>
      </c>
      <c r="BG707" s="268" t="s">
        <v>85</v>
      </c>
      <c r="BH707" s="268" t="s">
        <v>85</v>
      </c>
      <c r="BI707" s="268"/>
      <c r="BJ707" s="268"/>
      <c r="BK707" s="268"/>
      <c r="BL707" s="268"/>
    </row>
    <row r="708" spans="1:64" ht="13.5" hidden="1" thickBot="1">
      <c r="A708" s="124"/>
      <c r="B708" s="169"/>
      <c r="C708" s="238"/>
      <c r="D708" s="588"/>
      <c r="E708" s="588"/>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2"/>
      <c r="AF708" s="472"/>
      <c r="AG708" s="472"/>
      <c r="AH708" s="472"/>
      <c r="AI708" s="472"/>
      <c r="AJ708" s="472"/>
      <c r="AK708" s="472"/>
      <c r="AL708" s="472"/>
      <c r="AM708" s="472"/>
      <c r="AN708" s="472"/>
      <c r="AO708" s="481"/>
      <c r="AP708" s="169"/>
      <c r="AQ708" s="84" t="s">
        <v>395</v>
      </c>
      <c r="AU708" s="459" t="str">
        <f t="shared" ca="1" si="131"/>
        <v>O</v>
      </c>
      <c r="AV708" s="459">
        <f t="shared" si="132"/>
        <v>699</v>
      </c>
      <c r="AW708" s="259" t="str">
        <f t="shared" ca="1" si="129"/>
        <v>O699</v>
      </c>
      <c r="AX708" s="259">
        <f t="shared" si="126"/>
        <v>8</v>
      </c>
      <c r="AY708" s="259" t="str">
        <f t="shared" ca="1" si="127"/>
        <v>9. Ownership - Operating Costs</v>
      </c>
      <c r="AZ708" s="268" t="s">
        <v>1270</v>
      </c>
      <c r="BA708" s="259" t="s">
        <v>1312</v>
      </c>
      <c r="BB708" s="259">
        <f>$O$8</f>
        <v>2029</v>
      </c>
      <c r="BC708" s="259" t="str">
        <f t="shared" ca="1" si="130"/>
        <v>8_O699_Turbine_Generator_OM_service_agreement_2029</v>
      </c>
      <c r="BD708" s="259" t="s">
        <v>540</v>
      </c>
      <c r="BE708" s="259"/>
      <c r="BF708" s="268" t="str">
        <f t="shared" si="128"/>
        <v>&gt;=0</v>
      </c>
      <c r="BG708" s="268" t="s">
        <v>85</v>
      </c>
      <c r="BH708" s="268" t="s">
        <v>85</v>
      </c>
      <c r="BI708" s="268"/>
      <c r="BJ708" s="268"/>
      <c r="BK708" s="268"/>
      <c r="BL708" s="268"/>
    </row>
    <row r="709" spans="1:64" ht="13.5" hidden="1" thickBot="1">
      <c r="A709" s="124"/>
      <c r="B709" s="169"/>
      <c r="C709" s="238"/>
      <c r="D709" s="588"/>
      <c r="E709" s="588"/>
      <c r="F709" s="471"/>
      <c r="G709" s="471"/>
      <c r="H709" s="471"/>
      <c r="I709" s="471"/>
      <c r="J709" s="471"/>
      <c r="K709" s="471"/>
      <c r="L709" s="471"/>
      <c r="M709" s="471"/>
      <c r="N709" s="471"/>
      <c r="O709" s="471"/>
      <c r="P709" s="471"/>
      <c r="Q709" s="471"/>
      <c r="R709" s="471"/>
      <c r="S709" s="471"/>
      <c r="T709" s="471"/>
      <c r="U709" s="471"/>
      <c r="V709" s="471"/>
      <c r="W709" s="471"/>
      <c r="X709" s="471"/>
      <c r="Y709" s="471"/>
      <c r="Z709" s="471"/>
      <c r="AA709" s="471"/>
      <c r="AB709" s="471"/>
      <c r="AC709" s="471"/>
      <c r="AD709" s="471"/>
      <c r="AE709" s="472"/>
      <c r="AF709" s="472"/>
      <c r="AG709" s="472"/>
      <c r="AH709" s="472"/>
      <c r="AI709" s="472"/>
      <c r="AJ709" s="472"/>
      <c r="AK709" s="472"/>
      <c r="AL709" s="472"/>
      <c r="AM709" s="472"/>
      <c r="AN709" s="472"/>
      <c r="AO709" s="481"/>
      <c r="AP709" s="169"/>
      <c r="AQ709" s="84" t="s">
        <v>395</v>
      </c>
      <c r="AU709" s="459" t="str">
        <f t="shared" ca="1" si="131"/>
        <v>P</v>
      </c>
      <c r="AV709" s="459">
        <f t="shared" si="132"/>
        <v>699</v>
      </c>
      <c r="AW709" s="259" t="str">
        <f t="shared" ca="1" si="129"/>
        <v>P699</v>
      </c>
      <c r="AX709" s="259">
        <f t="shared" si="126"/>
        <v>8</v>
      </c>
      <c r="AY709" s="259" t="str">
        <f t="shared" ca="1" si="127"/>
        <v>9. Ownership - Operating Costs</v>
      </c>
      <c r="AZ709" s="268" t="s">
        <v>1270</v>
      </c>
      <c r="BA709" s="259" t="s">
        <v>1312</v>
      </c>
      <c r="BB709" s="259">
        <f>$P$8</f>
        <v>2030</v>
      </c>
      <c r="BC709" s="259" t="str">
        <f t="shared" ca="1" si="130"/>
        <v>8_P699_Turbine_Generator_OM_service_agreement_2030</v>
      </c>
      <c r="BD709" s="259" t="s">
        <v>540</v>
      </c>
      <c r="BE709" s="259"/>
      <c r="BF709" s="268" t="str">
        <f t="shared" si="128"/>
        <v>&gt;=0</v>
      </c>
      <c r="BG709" s="268" t="s">
        <v>85</v>
      </c>
      <c r="BH709" s="268" t="s">
        <v>85</v>
      </c>
      <c r="BI709" s="268"/>
      <c r="BJ709" s="268"/>
      <c r="BK709" s="268"/>
      <c r="BL709" s="268"/>
    </row>
    <row r="710" spans="1:64" ht="13.5" hidden="1" thickBot="1">
      <c r="A710" s="124"/>
      <c r="B710" s="169"/>
      <c r="C710" s="238"/>
      <c r="D710" s="588"/>
      <c r="E710" s="588"/>
      <c r="F710" s="471"/>
      <c r="G710" s="471"/>
      <c r="H710" s="471"/>
      <c r="I710" s="471"/>
      <c r="J710" s="471"/>
      <c r="K710" s="471"/>
      <c r="L710" s="471"/>
      <c r="M710" s="471"/>
      <c r="N710" s="471"/>
      <c r="O710" s="471"/>
      <c r="P710" s="471"/>
      <c r="Q710" s="471"/>
      <c r="R710" s="471"/>
      <c r="S710" s="471"/>
      <c r="T710" s="471"/>
      <c r="U710" s="471"/>
      <c r="V710" s="471"/>
      <c r="W710" s="471"/>
      <c r="X710" s="471"/>
      <c r="Y710" s="471"/>
      <c r="Z710" s="471"/>
      <c r="AA710" s="471"/>
      <c r="AB710" s="471"/>
      <c r="AC710" s="471"/>
      <c r="AD710" s="471"/>
      <c r="AE710" s="472"/>
      <c r="AF710" s="472"/>
      <c r="AG710" s="472"/>
      <c r="AH710" s="472"/>
      <c r="AI710" s="472"/>
      <c r="AJ710" s="472"/>
      <c r="AK710" s="472"/>
      <c r="AL710" s="472"/>
      <c r="AM710" s="472"/>
      <c r="AN710" s="472"/>
      <c r="AO710" s="481"/>
      <c r="AP710" s="169"/>
      <c r="AQ710" s="84" t="s">
        <v>395</v>
      </c>
      <c r="AU710" s="459" t="str">
        <f t="shared" ca="1" si="131"/>
        <v>Q</v>
      </c>
      <c r="AV710" s="459">
        <f t="shared" si="132"/>
        <v>699</v>
      </c>
      <c r="AW710" s="259" t="str">
        <f t="shared" ca="1" si="129"/>
        <v>Q699</v>
      </c>
      <c r="AX710" s="259">
        <f t="shared" si="126"/>
        <v>8</v>
      </c>
      <c r="AY710" s="259" t="str">
        <f t="shared" ca="1" si="127"/>
        <v>9. Ownership - Operating Costs</v>
      </c>
      <c r="AZ710" s="268" t="s">
        <v>1270</v>
      </c>
      <c r="BA710" s="259" t="s">
        <v>1312</v>
      </c>
      <c r="BB710" s="259">
        <f>$Q$8</f>
        <v>2031</v>
      </c>
      <c r="BC710" s="259" t="str">
        <f t="shared" ca="1" si="130"/>
        <v>8_Q699_Turbine_Generator_OM_service_agreement_2031</v>
      </c>
      <c r="BD710" s="259" t="s">
        <v>540</v>
      </c>
      <c r="BE710" s="259"/>
      <c r="BF710" s="268" t="str">
        <f t="shared" si="128"/>
        <v>&gt;=0</v>
      </c>
      <c r="BG710" s="268" t="s">
        <v>85</v>
      </c>
      <c r="BH710" s="268" t="s">
        <v>85</v>
      </c>
      <c r="BI710" s="268"/>
      <c r="BJ710" s="268"/>
      <c r="BK710" s="268"/>
      <c r="BL710" s="268"/>
    </row>
    <row r="711" spans="1:64" ht="13.5" hidden="1" thickBot="1">
      <c r="A711" s="124"/>
      <c r="B711" s="169"/>
      <c r="C711" s="238"/>
      <c r="D711" s="588"/>
      <c r="E711" s="588"/>
      <c r="F711" s="471"/>
      <c r="G711" s="471"/>
      <c r="H711" s="471"/>
      <c r="I711" s="471"/>
      <c r="J711" s="471"/>
      <c r="K711" s="471"/>
      <c r="L711" s="471"/>
      <c r="M711" s="471"/>
      <c r="N711" s="471"/>
      <c r="O711" s="471"/>
      <c r="P711" s="471"/>
      <c r="Q711" s="471"/>
      <c r="R711" s="471"/>
      <c r="S711" s="471"/>
      <c r="T711" s="471"/>
      <c r="U711" s="471"/>
      <c r="V711" s="471"/>
      <c r="W711" s="471"/>
      <c r="X711" s="471"/>
      <c r="Y711" s="471"/>
      <c r="Z711" s="471"/>
      <c r="AA711" s="471"/>
      <c r="AB711" s="471"/>
      <c r="AC711" s="471"/>
      <c r="AD711" s="471"/>
      <c r="AE711" s="472"/>
      <c r="AF711" s="472"/>
      <c r="AG711" s="472"/>
      <c r="AH711" s="472"/>
      <c r="AI711" s="472"/>
      <c r="AJ711" s="472"/>
      <c r="AK711" s="472"/>
      <c r="AL711" s="472"/>
      <c r="AM711" s="472"/>
      <c r="AN711" s="472"/>
      <c r="AO711" s="481"/>
      <c r="AP711" s="169"/>
      <c r="AQ711" s="84" t="s">
        <v>395</v>
      </c>
      <c r="AU711" s="459" t="str">
        <f t="shared" ca="1" si="131"/>
        <v>R</v>
      </c>
      <c r="AV711" s="459">
        <f t="shared" si="132"/>
        <v>699</v>
      </c>
      <c r="AW711" s="259" t="str">
        <f t="shared" ca="1" si="129"/>
        <v>R699</v>
      </c>
      <c r="AX711" s="259">
        <f t="shared" si="126"/>
        <v>8</v>
      </c>
      <c r="AY711" s="259" t="str">
        <f t="shared" ca="1" si="127"/>
        <v>9. Ownership - Operating Costs</v>
      </c>
      <c r="AZ711" s="268" t="s">
        <v>1270</v>
      </c>
      <c r="BA711" s="259" t="s">
        <v>1312</v>
      </c>
      <c r="BB711" s="259">
        <f>$R$8</f>
        <v>2032</v>
      </c>
      <c r="BC711" s="259" t="str">
        <f t="shared" ca="1" si="130"/>
        <v>8_R699_Turbine_Generator_OM_service_agreement_2032</v>
      </c>
      <c r="BD711" s="259" t="s">
        <v>540</v>
      </c>
      <c r="BE711" s="259"/>
      <c r="BF711" s="268" t="str">
        <f t="shared" si="128"/>
        <v>&gt;=0</v>
      </c>
      <c r="BG711" s="268" t="s">
        <v>85</v>
      </c>
      <c r="BH711" s="268" t="s">
        <v>85</v>
      </c>
      <c r="BI711" s="268"/>
      <c r="BJ711" s="268"/>
      <c r="BK711" s="268"/>
      <c r="BL711" s="268"/>
    </row>
    <row r="712" spans="1:64" ht="13.5" hidden="1" thickBot="1">
      <c r="A712" s="124"/>
      <c r="B712" s="169"/>
      <c r="C712" s="238"/>
      <c r="D712" s="588"/>
      <c r="E712" s="588"/>
      <c r="F712" s="471"/>
      <c r="G712" s="471"/>
      <c r="H712" s="471"/>
      <c r="I712" s="471"/>
      <c r="J712" s="471"/>
      <c r="K712" s="471"/>
      <c r="L712" s="471"/>
      <c r="M712" s="471"/>
      <c r="N712" s="471"/>
      <c r="O712" s="471"/>
      <c r="P712" s="471"/>
      <c r="Q712" s="471"/>
      <c r="R712" s="471"/>
      <c r="S712" s="471"/>
      <c r="T712" s="471"/>
      <c r="U712" s="471"/>
      <c r="V712" s="471"/>
      <c r="W712" s="471"/>
      <c r="X712" s="471"/>
      <c r="Y712" s="471"/>
      <c r="Z712" s="471"/>
      <c r="AA712" s="471"/>
      <c r="AB712" s="471"/>
      <c r="AC712" s="471"/>
      <c r="AD712" s="471"/>
      <c r="AE712" s="472"/>
      <c r="AF712" s="472"/>
      <c r="AG712" s="472"/>
      <c r="AH712" s="472"/>
      <c r="AI712" s="472"/>
      <c r="AJ712" s="472"/>
      <c r="AK712" s="472"/>
      <c r="AL712" s="472"/>
      <c r="AM712" s="472"/>
      <c r="AN712" s="472"/>
      <c r="AO712" s="481"/>
      <c r="AP712" s="169"/>
      <c r="AQ712" s="84" t="s">
        <v>395</v>
      </c>
      <c r="AU712" s="459" t="str">
        <f t="shared" ca="1" si="131"/>
        <v>S</v>
      </c>
      <c r="AV712" s="459">
        <f t="shared" si="132"/>
        <v>699</v>
      </c>
      <c r="AW712" s="259" t="str">
        <f t="shared" ca="1" si="129"/>
        <v>S699</v>
      </c>
      <c r="AX712" s="259">
        <f t="shared" si="126"/>
        <v>8</v>
      </c>
      <c r="AY712" s="259" t="str">
        <f t="shared" ca="1" si="127"/>
        <v>9. Ownership - Operating Costs</v>
      </c>
      <c r="AZ712" s="268" t="s">
        <v>1270</v>
      </c>
      <c r="BA712" s="259" t="s">
        <v>1312</v>
      </c>
      <c r="BB712" s="259">
        <f>$S$8</f>
        <v>2033</v>
      </c>
      <c r="BC712" s="259" t="str">
        <f t="shared" ca="1" si="130"/>
        <v>8_S699_Turbine_Generator_OM_service_agreement_2033</v>
      </c>
      <c r="BD712" s="259" t="s">
        <v>540</v>
      </c>
      <c r="BE712" s="259"/>
      <c r="BF712" s="268" t="str">
        <f t="shared" si="128"/>
        <v>&gt;=0</v>
      </c>
      <c r="BG712" s="268" t="s">
        <v>85</v>
      </c>
      <c r="BH712" s="268" t="s">
        <v>85</v>
      </c>
      <c r="BI712" s="268"/>
      <c r="BJ712" s="268"/>
      <c r="BK712" s="268"/>
      <c r="BL712" s="268"/>
    </row>
    <row r="713" spans="1:64" ht="13.5" hidden="1" thickBot="1">
      <c r="A713" s="124"/>
      <c r="B713" s="169"/>
      <c r="C713" s="238"/>
      <c r="D713" s="588"/>
      <c r="E713" s="588"/>
      <c r="F713" s="471"/>
      <c r="G713" s="471"/>
      <c r="H713" s="471"/>
      <c r="I713" s="471"/>
      <c r="J713" s="471"/>
      <c r="K713" s="471"/>
      <c r="L713" s="471"/>
      <c r="M713" s="471"/>
      <c r="N713" s="471"/>
      <c r="O713" s="471"/>
      <c r="P713" s="471"/>
      <c r="Q713" s="471"/>
      <c r="R713" s="471"/>
      <c r="S713" s="471"/>
      <c r="T713" s="471"/>
      <c r="U713" s="471"/>
      <c r="V713" s="471"/>
      <c r="W713" s="471"/>
      <c r="X713" s="471"/>
      <c r="Y713" s="471"/>
      <c r="Z713" s="471"/>
      <c r="AA713" s="471"/>
      <c r="AB713" s="471"/>
      <c r="AC713" s="471"/>
      <c r="AD713" s="471"/>
      <c r="AE713" s="472"/>
      <c r="AF713" s="472"/>
      <c r="AG713" s="472"/>
      <c r="AH713" s="472"/>
      <c r="AI713" s="472"/>
      <c r="AJ713" s="472"/>
      <c r="AK713" s="472"/>
      <c r="AL713" s="472"/>
      <c r="AM713" s="472"/>
      <c r="AN713" s="472"/>
      <c r="AO713" s="481"/>
      <c r="AP713" s="169"/>
      <c r="AQ713" s="84" t="s">
        <v>395</v>
      </c>
      <c r="AU713" s="459" t="str">
        <f t="shared" ca="1" si="131"/>
        <v>T</v>
      </c>
      <c r="AV713" s="459">
        <f t="shared" si="132"/>
        <v>699</v>
      </c>
      <c r="AW713" s="259" t="str">
        <f t="shared" ca="1" si="129"/>
        <v>T699</v>
      </c>
      <c r="AX713" s="259">
        <f t="shared" si="126"/>
        <v>8</v>
      </c>
      <c r="AY713" s="259" t="str">
        <f t="shared" ca="1" si="127"/>
        <v>9. Ownership - Operating Costs</v>
      </c>
      <c r="AZ713" s="268" t="s">
        <v>1270</v>
      </c>
      <c r="BA713" s="259" t="s">
        <v>1312</v>
      </c>
      <c r="BB713" s="259">
        <f>$T$8</f>
        <v>2034</v>
      </c>
      <c r="BC713" s="259" t="str">
        <f t="shared" ca="1" si="130"/>
        <v>8_T699_Turbine_Generator_OM_service_agreement_2034</v>
      </c>
      <c r="BD713" s="259" t="s">
        <v>540</v>
      </c>
      <c r="BE713" s="259"/>
      <c r="BF713" s="268" t="str">
        <f t="shared" si="128"/>
        <v>&gt;=0</v>
      </c>
      <c r="BG713" s="268" t="s">
        <v>85</v>
      </c>
      <c r="BH713" s="268" t="s">
        <v>85</v>
      </c>
      <c r="BI713" s="268"/>
      <c r="BJ713" s="268"/>
      <c r="BK713" s="268"/>
      <c r="BL713" s="268"/>
    </row>
    <row r="714" spans="1:64" ht="13.5" hidden="1" thickBot="1">
      <c r="A714" s="124"/>
      <c r="B714" s="169"/>
      <c r="C714" s="238"/>
      <c r="D714" s="588"/>
      <c r="E714" s="588"/>
      <c r="F714" s="471"/>
      <c r="G714" s="471"/>
      <c r="H714" s="471"/>
      <c r="I714" s="471"/>
      <c r="J714" s="471"/>
      <c r="K714" s="471"/>
      <c r="L714" s="471"/>
      <c r="M714" s="471"/>
      <c r="N714" s="471"/>
      <c r="O714" s="471"/>
      <c r="P714" s="471"/>
      <c r="Q714" s="471"/>
      <c r="R714" s="471"/>
      <c r="S714" s="471"/>
      <c r="T714" s="471"/>
      <c r="U714" s="471"/>
      <c r="V714" s="471"/>
      <c r="W714" s="471"/>
      <c r="X714" s="471"/>
      <c r="Y714" s="471"/>
      <c r="Z714" s="471"/>
      <c r="AA714" s="471"/>
      <c r="AB714" s="471"/>
      <c r="AC714" s="471"/>
      <c r="AD714" s="471"/>
      <c r="AE714" s="472"/>
      <c r="AF714" s="472"/>
      <c r="AG714" s="472"/>
      <c r="AH714" s="472"/>
      <c r="AI714" s="472"/>
      <c r="AJ714" s="472"/>
      <c r="AK714" s="472"/>
      <c r="AL714" s="472"/>
      <c r="AM714" s="472"/>
      <c r="AN714" s="472"/>
      <c r="AO714" s="481"/>
      <c r="AP714" s="169"/>
      <c r="AQ714" s="84" t="s">
        <v>395</v>
      </c>
      <c r="AU714" s="459" t="str">
        <f t="shared" ca="1" si="131"/>
        <v>U</v>
      </c>
      <c r="AV714" s="459">
        <f t="shared" si="132"/>
        <v>699</v>
      </c>
      <c r="AW714" s="259" t="str">
        <f t="shared" ca="1" si="129"/>
        <v>U699</v>
      </c>
      <c r="AX714" s="259">
        <f t="shared" si="126"/>
        <v>8</v>
      </c>
      <c r="AY714" s="259" t="str">
        <f t="shared" ca="1" si="127"/>
        <v>9. Ownership - Operating Costs</v>
      </c>
      <c r="AZ714" s="268" t="s">
        <v>1270</v>
      </c>
      <c r="BA714" s="259" t="s">
        <v>1312</v>
      </c>
      <c r="BB714" s="259">
        <f>$U$8</f>
        <v>2035</v>
      </c>
      <c r="BC714" s="259" t="str">
        <f t="shared" ca="1" si="130"/>
        <v>8_U699_Turbine_Generator_OM_service_agreement_2035</v>
      </c>
      <c r="BD714" s="259" t="s">
        <v>540</v>
      </c>
      <c r="BE714" s="259"/>
      <c r="BF714" s="268" t="str">
        <f t="shared" si="128"/>
        <v>&gt;=0</v>
      </c>
      <c r="BG714" s="268" t="s">
        <v>85</v>
      </c>
      <c r="BH714" s="268" t="s">
        <v>85</v>
      </c>
      <c r="BI714" s="268"/>
      <c r="BJ714" s="268"/>
      <c r="BK714" s="268"/>
      <c r="BL714" s="268"/>
    </row>
    <row r="715" spans="1:64" ht="13.5" hidden="1" thickBot="1">
      <c r="A715" s="124"/>
      <c r="B715" s="169"/>
      <c r="C715" s="238"/>
      <c r="D715" s="588"/>
      <c r="E715" s="588"/>
      <c r="F715" s="471"/>
      <c r="G715" s="471"/>
      <c r="H715" s="471"/>
      <c r="I715" s="471"/>
      <c r="J715" s="471"/>
      <c r="K715" s="471"/>
      <c r="L715" s="471"/>
      <c r="M715" s="471"/>
      <c r="N715" s="471"/>
      <c r="O715" s="471"/>
      <c r="P715" s="471"/>
      <c r="Q715" s="471"/>
      <c r="R715" s="471"/>
      <c r="S715" s="471"/>
      <c r="T715" s="471"/>
      <c r="U715" s="471"/>
      <c r="V715" s="471"/>
      <c r="W715" s="471"/>
      <c r="X715" s="471"/>
      <c r="Y715" s="471"/>
      <c r="Z715" s="471"/>
      <c r="AA715" s="471"/>
      <c r="AB715" s="471"/>
      <c r="AC715" s="471"/>
      <c r="AD715" s="471"/>
      <c r="AE715" s="472"/>
      <c r="AF715" s="472"/>
      <c r="AG715" s="472"/>
      <c r="AH715" s="472"/>
      <c r="AI715" s="472"/>
      <c r="AJ715" s="472"/>
      <c r="AK715" s="472"/>
      <c r="AL715" s="472"/>
      <c r="AM715" s="472"/>
      <c r="AN715" s="472"/>
      <c r="AO715" s="481"/>
      <c r="AP715" s="169"/>
      <c r="AQ715" s="84" t="s">
        <v>395</v>
      </c>
      <c r="AU715" s="459" t="str">
        <f t="shared" ca="1" si="131"/>
        <v>V</v>
      </c>
      <c r="AV715" s="459">
        <f t="shared" si="132"/>
        <v>699</v>
      </c>
      <c r="AW715" s="259" t="str">
        <f t="shared" ca="1" si="129"/>
        <v>V699</v>
      </c>
      <c r="AX715" s="259">
        <f t="shared" si="126"/>
        <v>8</v>
      </c>
      <c r="AY715" s="259" t="str">
        <f t="shared" ca="1" si="127"/>
        <v>9. Ownership - Operating Costs</v>
      </c>
      <c r="AZ715" s="268" t="s">
        <v>1270</v>
      </c>
      <c r="BA715" s="259" t="s">
        <v>1312</v>
      </c>
      <c r="BB715" s="259">
        <f>$V$8</f>
        <v>2036</v>
      </c>
      <c r="BC715" s="259" t="str">
        <f t="shared" ca="1" si="130"/>
        <v>8_V699_Turbine_Generator_OM_service_agreement_2036</v>
      </c>
      <c r="BD715" s="259" t="s">
        <v>540</v>
      </c>
      <c r="BE715" s="259"/>
      <c r="BF715" s="268" t="str">
        <f t="shared" si="128"/>
        <v>&gt;=0</v>
      </c>
      <c r="BG715" s="268" t="s">
        <v>85</v>
      </c>
      <c r="BH715" s="268" t="s">
        <v>85</v>
      </c>
      <c r="BI715" s="268"/>
      <c r="BJ715" s="268"/>
      <c r="BK715" s="268"/>
      <c r="BL715" s="268"/>
    </row>
    <row r="716" spans="1:64" ht="13.5" hidden="1" thickBot="1">
      <c r="A716" s="124"/>
      <c r="B716" s="169"/>
      <c r="C716" s="238"/>
      <c r="D716" s="588"/>
      <c r="E716" s="588"/>
      <c r="F716" s="471"/>
      <c r="G716" s="471"/>
      <c r="H716" s="471"/>
      <c r="I716" s="471"/>
      <c r="J716" s="471"/>
      <c r="K716" s="471"/>
      <c r="L716" s="471"/>
      <c r="M716" s="471"/>
      <c r="N716" s="471"/>
      <c r="O716" s="471"/>
      <c r="P716" s="471"/>
      <c r="Q716" s="471"/>
      <c r="R716" s="471"/>
      <c r="S716" s="471"/>
      <c r="T716" s="471"/>
      <c r="U716" s="471"/>
      <c r="V716" s="471"/>
      <c r="W716" s="471"/>
      <c r="X716" s="471"/>
      <c r="Y716" s="471"/>
      <c r="Z716" s="471"/>
      <c r="AA716" s="471"/>
      <c r="AB716" s="471"/>
      <c r="AC716" s="471"/>
      <c r="AD716" s="471"/>
      <c r="AE716" s="472"/>
      <c r="AF716" s="472"/>
      <c r="AG716" s="472"/>
      <c r="AH716" s="472"/>
      <c r="AI716" s="472"/>
      <c r="AJ716" s="472"/>
      <c r="AK716" s="472"/>
      <c r="AL716" s="472"/>
      <c r="AM716" s="472"/>
      <c r="AN716" s="472"/>
      <c r="AO716" s="481"/>
      <c r="AP716" s="169"/>
      <c r="AQ716" s="84" t="s">
        <v>395</v>
      </c>
      <c r="AU716" s="459" t="str">
        <f t="shared" ca="1" si="131"/>
        <v>W</v>
      </c>
      <c r="AV716" s="459">
        <f t="shared" si="132"/>
        <v>699</v>
      </c>
      <c r="AW716" s="259" t="str">
        <f t="shared" ca="1" si="129"/>
        <v>W699</v>
      </c>
      <c r="AX716" s="259">
        <f t="shared" si="126"/>
        <v>8</v>
      </c>
      <c r="AY716" s="259" t="str">
        <f t="shared" ca="1" si="127"/>
        <v>9. Ownership - Operating Costs</v>
      </c>
      <c r="AZ716" s="268" t="s">
        <v>1270</v>
      </c>
      <c r="BA716" s="259" t="s">
        <v>1312</v>
      </c>
      <c r="BB716" s="259">
        <f>$W$8</f>
        <v>2037</v>
      </c>
      <c r="BC716" s="259" t="str">
        <f t="shared" ca="1" si="130"/>
        <v>8_W699_Turbine_Generator_OM_service_agreement_2037</v>
      </c>
      <c r="BD716" s="259" t="s">
        <v>540</v>
      </c>
      <c r="BE716" s="259"/>
      <c r="BF716" s="268" t="str">
        <f t="shared" si="128"/>
        <v>&gt;=0</v>
      </c>
      <c r="BG716" s="268" t="s">
        <v>85</v>
      </c>
      <c r="BH716" s="268" t="s">
        <v>85</v>
      </c>
      <c r="BI716" s="268"/>
      <c r="BJ716" s="268"/>
      <c r="BK716" s="268"/>
      <c r="BL716" s="268"/>
    </row>
    <row r="717" spans="1:64" ht="13.5" hidden="1" thickBot="1">
      <c r="A717" s="124"/>
      <c r="B717" s="169"/>
      <c r="C717" s="238"/>
      <c r="D717" s="588"/>
      <c r="E717" s="588"/>
      <c r="F717" s="471"/>
      <c r="G717" s="471"/>
      <c r="H717" s="471"/>
      <c r="I717" s="471"/>
      <c r="J717" s="471"/>
      <c r="K717" s="471"/>
      <c r="L717" s="471"/>
      <c r="M717" s="471"/>
      <c r="N717" s="471"/>
      <c r="O717" s="471"/>
      <c r="P717" s="471"/>
      <c r="Q717" s="471"/>
      <c r="R717" s="471"/>
      <c r="S717" s="471"/>
      <c r="T717" s="471"/>
      <c r="U717" s="471"/>
      <c r="V717" s="471"/>
      <c r="W717" s="471"/>
      <c r="X717" s="471"/>
      <c r="Y717" s="471"/>
      <c r="Z717" s="471"/>
      <c r="AA717" s="471"/>
      <c r="AB717" s="471"/>
      <c r="AC717" s="471"/>
      <c r="AD717" s="471"/>
      <c r="AE717" s="472"/>
      <c r="AF717" s="472"/>
      <c r="AG717" s="472"/>
      <c r="AH717" s="472"/>
      <c r="AI717" s="472"/>
      <c r="AJ717" s="472"/>
      <c r="AK717" s="472"/>
      <c r="AL717" s="472"/>
      <c r="AM717" s="472"/>
      <c r="AN717" s="472"/>
      <c r="AO717" s="481"/>
      <c r="AP717" s="169"/>
      <c r="AQ717" s="84" t="s">
        <v>395</v>
      </c>
      <c r="AU717" s="459" t="str">
        <f t="shared" ca="1" si="131"/>
        <v>X</v>
      </c>
      <c r="AV717" s="459">
        <f t="shared" si="132"/>
        <v>699</v>
      </c>
      <c r="AW717" s="259" t="str">
        <f t="shared" ca="1" si="129"/>
        <v>X699</v>
      </c>
      <c r="AX717" s="259">
        <f t="shared" si="126"/>
        <v>8</v>
      </c>
      <c r="AY717" s="259" t="str">
        <f t="shared" ca="1" si="127"/>
        <v>9. Ownership - Operating Costs</v>
      </c>
      <c r="AZ717" s="268" t="s">
        <v>1270</v>
      </c>
      <c r="BA717" s="259" t="s">
        <v>1312</v>
      </c>
      <c r="BB717" s="259">
        <f>$X$8</f>
        <v>2038</v>
      </c>
      <c r="BC717" s="259" t="str">
        <f t="shared" ca="1" si="130"/>
        <v>8_X699_Turbine_Generator_OM_service_agreement_2038</v>
      </c>
      <c r="BD717" s="259" t="s">
        <v>540</v>
      </c>
      <c r="BE717" s="259"/>
      <c r="BF717" s="268" t="str">
        <f t="shared" si="128"/>
        <v>&gt;=0</v>
      </c>
      <c r="BG717" s="268" t="s">
        <v>85</v>
      </c>
      <c r="BH717" s="268" t="s">
        <v>85</v>
      </c>
      <c r="BI717" s="268"/>
      <c r="BJ717" s="268"/>
      <c r="BK717" s="268"/>
      <c r="BL717" s="268"/>
    </row>
    <row r="718" spans="1:64" ht="13.5" hidden="1" thickBot="1">
      <c r="A718" s="124"/>
      <c r="B718" s="169"/>
      <c r="C718" s="238"/>
      <c r="D718" s="588"/>
      <c r="E718" s="588"/>
      <c r="F718" s="471"/>
      <c r="G718" s="471"/>
      <c r="H718" s="471"/>
      <c r="I718" s="471"/>
      <c r="J718" s="471"/>
      <c r="K718" s="471"/>
      <c r="L718" s="471"/>
      <c r="M718" s="471"/>
      <c r="N718" s="471"/>
      <c r="O718" s="471"/>
      <c r="P718" s="471"/>
      <c r="Q718" s="471"/>
      <c r="R718" s="471"/>
      <c r="S718" s="471"/>
      <c r="T718" s="471"/>
      <c r="U718" s="471"/>
      <c r="V718" s="471"/>
      <c r="W718" s="471"/>
      <c r="X718" s="471"/>
      <c r="Y718" s="471"/>
      <c r="Z718" s="471"/>
      <c r="AA718" s="471"/>
      <c r="AB718" s="471"/>
      <c r="AC718" s="471"/>
      <c r="AD718" s="471"/>
      <c r="AE718" s="472"/>
      <c r="AF718" s="472"/>
      <c r="AG718" s="472"/>
      <c r="AH718" s="472"/>
      <c r="AI718" s="472"/>
      <c r="AJ718" s="472"/>
      <c r="AK718" s="472"/>
      <c r="AL718" s="472"/>
      <c r="AM718" s="472"/>
      <c r="AN718" s="472"/>
      <c r="AO718" s="481"/>
      <c r="AP718" s="169"/>
      <c r="AQ718" s="84" t="s">
        <v>395</v>
      </c>
      <c r="AU718" s="459" t="str">
        <f t="shared" ca="1" si="131"/>
        <v>Y</v>
      </c>
      <c r="AV718" s="459">
        <f t="shared" si="132"/>
        <v>699</v>
      </c>
      <c r="AW718" s="259" t="str">
        <f t="shared" ca="1" si="129"/>
        <v>Y699</v>
      </c>
      <c r="AX718" s="259">
        <f t="shared" si="126"/>
        <v>8</v>
      </c>
      <c r="AY718" s="259" t="str">
        <f t="shared" ca="1" si="127"/>
        <v>9. Ownership - Operating Costs</v>
      </c>
      <c r="AZ718" s="268" t="s">
        <v>1270</v>
      </c>
      <c r="BA718" s="259" t="s">
        <v>1312</v>
      </c>
      <c r="BB718" s="259">
        <f>$Y$8</f>
        <v>2039</v>
      </c>
      <c r="BC718" s="259" t="str">
        <f t="shared" ca="1" si="130"/>
        <v>8_Y699_Turbine_Generator_OM_service_agreement_2039</v>
      </c>
      <c r="BD718" s="259" t="s">
        <v>540</v>
      </c>
      <c r="BE718" s="259"/>
      <c r="BF718" s="268" t="str">
        <f t="shared" si="128"/>
        <v>&gt;=0</v>
      </c>
      <c r="BG718" s="268" t="s">
        <v>85</v>
      </c>
      <c r="BH718" s="268" t="s">
        <v>85</v>
      </c>
      <c r="BI718" s="268"/>
      <c r="BJ718" s="268"/>
      <c r="BK718" s="268"/>
      <c r="BL718" s="268"/>
    </row>
    <row r="719" spans="1:64" ht="13.5" hidden="1" thickBot="1">
      <c r="A719" s="124"/>
      <c r="B719" s="169"/>
      <c r="C719" s="238"/>
      <c r="D719" s="588"/>
      <c r="E719" s="588"/>
      <c r="F719" s="471"/>
      <c r="G719" s="471"/>
      <c r="H719" s="471"/>
      <c r="I719" s="471"/>
      <c r="J719" s="471"/>
      <c r="K719" s="471"/>
      <c r="L719" s="471"/>
      <c r="M719" s="471"/>
      <c r="N719" s="471"/>
      <c r="O719" s="471"/>
      <c r="P719" s="471"/>
      <c r="Q719" s="471"/>
      <c r="R719" s="471"/>
      <c r="S719" s="471"/>
      <c r="T719" s="471"/>
      <c r="U719" s="471"/>
      <c r="V719" s="471"/>
      <c r="W719" s="471"/>
      <c r="X719" s="471"/>
      <c r="Y719" s="471"/>
      <c r="Z719" s="471"/>
      <c r="AA719" s="471"/>
      <c r="AB719" s="471"/>
      <c r="AC719" s="471"/>
      <c r="AD719" s="471"/>
      <c r="AE719" s="472"/>
      <c r="AF719" s="472"/>
      <c r="AG719" s="472"/>
      <c r="AH719" s="472"/>
      <c r="AI719" s="472"/>
      <c r="AJ719" s="472"/>
      <c r="AK719" s="472"/>
      <c r="AL719" s="472"/>
      <c r="AM719" s="472"/>
      <c r="AN719" s="472"/>
      <c r="AO719" s="481"/>
      <c r="AP719" s="169"/>
      <c r="AQ719" s="84" t="s">
        <v>395</v>
      </c>
      <c r="AU719" s="459" t="str">
        <f t="shared" ca="1" si="131"/>
        <v>Z</v>
      </c>
      <c r="AV719" s="459">
        <f t="shared" si="132"/>
        <v>699</v>
      </c>
      <c r="AW719" s="259" t="str">
        <f t="shared" ca="1" si="129"/>
        <v>Z699</v>
      </c>
      <c r="AX719" s="259">
        <f t="shared" si="126"/>
        <v>8</v>
      </c>
      <c r="AY719" s="259" t="str">
        <f t="shared" ca="1" si="127"/>
        <v>9. Ownership - Operating Costs</v>
      </c>
      <c r="AZ719" s="268" t="s">
        <v>1270</v>
      </c>
      <c r="BA719" s="259" t="s">
        <v>1312</v>
      </c>
      <c r="BB719" s="259">
        <f>$Z$8</f>
        <v>2040</v>
      </c>
      <c r="BC719" s="259" t="str">
        <f t="shared" ca="1" si="130"/>
        <v>8_Z699_Turbine_Generator_OM_service_agreement_2040</v>
      </c>
      <c r="BD719" s="259" t="s">
        <v>540</v>
      </c>
      <c r="BE719" s="259"/>
      <c r="BF719" s="268" t="str">
        <f t="shared" si="128"/>
        <v>&gt;=0</v>
      </c>
      <c r="BG719" s="268" t="s">
        <v>85</v>
      </c>
      <c r="BH719" s="268" t="s">
        <v>85</v>
      </c>
      <c r="BI719" s="268"/>
      <c r="BJ719" s="268"/>
      <c r="BK719" s="268"/>
      <c r="BL719" s="268"/>
    </row>
    <row r="720" spans="1:64" ht="13.5" hidden="1" thickBot="1">
      <c r="A720" s="124"/>
      <c r="B720" s="169"/>
      <c r="C720" s="238"/>
      <c r="D720" s="588"/>
      <c r="E720" s="588"/>
      <c r="F720" s="471"/>
      <c r="G720" s="471"/>
      <c r="H720" s="471"/>
      <c r="I720" s="471"/>
      <c r="J720" s="471"/>
      <c r="K720" s="471"/>
      <c r="L720" s="471"/>
      <c r="M720" s="471"/>
      <c r="N720" s="471"/>
      <c r="O720" s="471"/>
      <c r="P720" s="471"/>
      <c r="Q720" s="471"/>
      <c r="R720" s="471"/>
      <c r="S720" s="471"/>
      <c r="T720" s="471"/>
      <c r="U720" s="471"/>
      <c r="V720" s="471"/>
      <c r="W720" s="471"/>
      <c r="X720" s="471"/>
      <c r="Y720" s="471"/>
      <c r="Z720" s="471"/>
      <c r="AA720" s="471"/>
      <c r="AB720" s="471"/>
      <c r="AC720" s="471"/>
      <c r="AD720" s="471"/>
      <c r="AE720" s="472"/>
      <c r="AF720" s="472"/>
      <c r="AG720" s="472"/>
      <c r="AH720" s="472"/>
      <c r="AI720" s="472"/>
      <c r="AJ720" s="472"/>
      <c r="AK720" s="472"/>
      <c r="AL720" s="472"/>
      <c r="AM720" s="472"/>
      <c r="AN720" s="472"/>
      <c r="AO720" s="481"/>
      <c r="AP720" s="169"/>
      <c r="AQ720" s="84" t="s">
        <v>395</v>
      </c>
      <c r="AU720" s="459" t="str">
        <f t="shared" ca="1" si="131"/>
        <v>AA</v>
      </c>
      <c r="AV720" s="459">
        <f t="shared" si="132"/>
        <v>699</v>
      </c>
      <c r="AW720" s="259" t="str">
        <f t="shared" ca="1" si="129"/>
        <v>AA699</v>
      </c>
      <c r="AX720" s="259">
        <f t="shared" si="126"/>
        <v>8</v>
      </c>
      <c r="AY720" s="259" t="str">
        <f t="shared" ca="1" si="127"/>
        <v>9. Ownership - Operating Costs</v>
      </c>
      <c r="AZ720" s="268" t="s">
        <v>1270</v>
      </c>
      <c r="BA720" s="259" t="s">
        <v>1312</v>
      </c>
      <c r="BB720" s="259">
        <f>$AA$8</f>
        <v>2041</v>
      </c>
      <c r="BC720" s="259" t="str">
        <f t="shared" ca="1" si="130"/>
        <v>8_AA699_Turbine_Generator_OM_service_agreement_2041</v>
      </c>
      <c r="BD720" s="259" t="s">
        <v>540</v>
      </c>
      <c r="BE720" s="259"/>
      <c r="BF720" s="268" t="str">
        <f t="shared" si="128"/>
        <v>&gt;=0</v>
      </c>
      <c r="BG720" s="268" t="s">
        <v>85</v>
      </c>
      <c r="BH720" s="268" t="s">
        <v>85</v>
      </c>
      <c r="BI720" s="268"/>
      <c r="BJ720" s="268"/>
      <c r="BK720" s="268"/>
      <c r="BL720" s="268"/>
    </row>
    <row r="721" spans="1:64" ht="13.5" hidden="1" thickBot="1">
      <c r="A721" s="124"/>
      <c r="B721" s="169"/>
      <c r="C721" s="238"/>
      <c r="D721" s="588"/>
      <c r="E721" s="588"/>
      <c r="F721" s="471"/>
      <c r="G721" s="471"/>
      <c r="H721" s="471"/>
      <c r="I721" s="471"/>
      <c r="J721" s="471"/>
      <c r="K721" s="471"/>
      <c r="L721" s="471"/>
      <c r="M721" s="471"/>
      <c r="N721" s="471"/>
      <c r="O721" s="471"/>
      <c r="P721" s="471"/>
      <c r="Q721" s="471"/>
      <c r="R721" s="471"/>
      <c r="S721" s="471"/>
      <c r="T721" s="471"/>
      <c r="U721" s="471"/>
      <c r="V721" s="471"/>
      <c r="W721" s="471"/>
      <c r="X721" s="471"/>
      <c r="Y721" s="471"/>
      <c r="Z721" s="471"/>
      <c r="AA721" s="471"/>
      <c r="AB721" s="471"/>
      <c r="AC721" s="471"/>
      <c r="AD721" s="471"/>
      <c r="AE721" s="472"/>
      <c r="AF721" s="472"/>
      <c r="AG721" s="472"/>
      <c r="AH721" s="472"/>
      <c r="AI721" s="472"/>
      <c r="AJ721" s="472"/>
      <c r="AK721" s="472"/>
      <c r="AL721" s="472"/>
      <c r="AM721" s="472"/>
      <c r="AN721" s="472"/>
      <c r="AO721" s="481"/>
      <c r="AP721" s="169"/>
      <c r="AQ721" s="84" t="s">
        <v>395</v>
      </c>
      <c r="AU721" s="459" t="str">
        <f t="shared" ca="1" si="131"/>
        <v>AB</v>
      </c>
      <c r="AV721" s="459">
        <f t="shared" si="132"/>
        <v>699</v>
      </c>
      <c r="AW721" s="259" t="str">
        <f t="shared" ca="1" si="129"/>
        <v>AB699</v>
      </c>
      <c r="AX721" s="259">
        <f t="shared" si="126"/>
        <v>8</v>
      </c>
      <c r="AY721" s="259" t="str">
        <f t="shared" ca="1" si="127"/>
        <v>9. Ownership - Operating Costs</v>
      </c>
      <c r="AZ721" s="268" t="s">
        <v>1270</v>
      </c>
      <c r="BA721" s="259" t="s">
        <v>1312</v>
      </c>
      <c r="BB721" s="259">
        <f>$AB$8</f>
        <v>2042</v>
      </c>
      <c r="BC721" s="259" t="str">
        <f t="shared" ca="1" si="130"/>
        <v>8_AB699_Turbine_Generator_OM_service_agreement_2042</v>
      </c>
      <c r="BD721" s="259" t="s">
        <v>540</v>
      </c>
      <c r="BE721" s="259"/>
      <c r="BF721" s="268" t="str">
        <f t="shared" si="128"/>
        <v>&gt;=0</v>
      </c>
      <c r="BG721" s="268" t="s">
        <v>85</v>
      </c>
      <c r="BH721" s="268" t="s">
        <v>85</v>
      </c>
      <c r="BI721" s="268"/>
      <c r="BJ721" s="268"/>
      <c r="BK721" s="268"/>
      <c r="BL721" s="268"/>
    </row>
    <row r="722" spans="1:64" ht="13.5" hidden="1" thickBot="1">
      <c r="A722" s="124"/>
      <c r="B722" s="169"/>
      <c r="C722" s="238"/>
      <c r="D722" s="588"/>
      <c r="E722" s="588"/>
      <c r="F722" s="471"/>
      <c r="G722" s="471"/>
      <c r="H722" s="471"/>
      <c r="I722" s="471"/>
      <c r="J722" s="471"/>
      <c r="K722" s="471"/>
      <c r="L722" s="471"/>
      <c r="M722" s="471"/>
      <c r="N722" s="471"/>
      <c r="O722" s="471"/>
      <c r="P722" s="471"/>
      <c r="Q722" s="471"/>
      <c r="R722" s="471"/>
      <c r="S722" s="471"/>
      <c r="T722" s="471"/>
      <c r="U722" s="471"/>
      <c r="V722" s="471"/>
      <c r="W722" s="471"/>
      <c r="X722" s="471"/>
      <c r="Y722" s="471"/>
      <c r="Z722" s="471"/>
      <c r="AA722" s="471"/>
      <c r="AB722" s="471"/>
      <c r="AC722" s="471"/>
      <c r="AD722" s="471"/>
      <c r="AE722" s="472"/>
      <c r="AF722" s="472"/>
      <c r="AG722" s="472"/>
      <c r="AH722" s="472"/>
      <c r="AI722" s="472"/>
      <c r="AJ722" s="472"/>
      <c r="AK722" s="472"/>
      <c r="AL722" s="472"/>
      <c r="AM722" s="472"/>
      <c r="AN722" s="472"/>
      <c r="AO722" s="481"/>
      <c r="AP722" s="169"/>
      <c r="AQ722" s="84" t="s">
        <v>395</v>
      </c>
      <c r="AU722" s="459" t="str">
        <f t="shared" ca="1" si="131"/>
        <v>AC</v>
      </c>
      <c r="AV722" s="459">
        <f t="shared" si="132"/>
        <v>699</v>
      </c>
      <c r="AW722" s="259" t="str">
        <f t="shared" ca="1" si="129"/>
        <v>AC699</v>
      </c>
      <c r="AX722" s="259">
        <f t="shared" si="126"/>
        <v>8</v>
      </c>
      <c r="AY722" s="259" t="str">
        <f t="shared" ca="1" si="127"/>
        <v>9. Ownership - Operating Costs</v>
      </c>
      <c r="AZ722" s="268" t="s">
        <v>1270</v>
      </c>
      <c r="BA722" s="259" t="s">
        <v>1312</v>
      </c>
      <c r="BB722" s="259">
        <f>$AC$8</f>
        <v>2043</v>
      </c>
      <c r="BC722" s="259" t="str">
        <f t="shared" ca="1" si="130"/>
        <v>8_AC699_Turbine_Generator_OM_service_agreement_2043</v>
      </c>
      <c r="BD722" s="259" t="s">
        <v>540</v>
      </c>
      <c r="BE722" s="259"/>
      <c r="BF722" s="268" t="str">
        <f t="shared" si="128"/>
        <v>&gt;=0</v>
      </c>
      <c r="BG722" s="268" t="s">
        <v>85</v>
      </c>
      <c r="BH722" s="268" t="s">
        <v>85</v>
      </c>
      <c r="BI722" s="268"/>
      <c r="BJ722" s="268"/>
      <c r="BK722" s="268"/>
      <c r="BL722" s="268"/>
    </row>
    <row r="723" spans="1:64" ht="13.5" hidden="1" thickBot="1">
      <c r="A723" s="124"/>
      <c r="B723" s="169"/>
      <c r="C723" s="238"/>
      <c r="D723" s="588"/>
      <c r="E723" s="588"/>
      <c r="F723" s="471"/>
      <c r="G723" s="471"/>
      <c r="H723" s="471"/>
      <c r="I723" s="471"/>
      <c r="J723" s="471"/>
      <c r="K723" s="471"/>
      <c r="L723" s="471"/>
      <c r="M723" s="471"/>
      <c r="N723" s="471"/>
      <c r="O723" s="471"/>
      <c r="P723" s="471"/>
      <c r="Q723" s="471"/>
      <c r="R723" s="471"/>
      <c r="S723" s="471"/>
      <c r="T723" s="471"/>
      <c r="U723" s="471"/>
      <c r="V723" s="471"/>
      <c r="W723" s="471"/>
      <c r="X723" s="471"/>
      <c r="Y723" s="471"/>
      <c r="Z723" s="471"/>
      <c r="AA723" s="471"/>
      <c r="AB723" s="471"/>
      <c r="AC723" s="471"/>
      <c r="AD723" s="471"/>
      <c r="AE723" s="472"/>
      <c r="AF723" s="472"/>
      <c r="AG723" s="472"/>
      <c r="AH723" s="472"/>
      <c r="AI723" s="472"/>
      <c r="AJ723" s="472"/>
      <c r="AK723" s="472"/>
      <c r="AL723" s="472"/>
      <c r="AM723" s="472"/>
      <c r="AN723" s="472"/>
      <c r="AO723" s="481"/>
      <c r="AP723" s="169"/>
      <c r="AQ723" s="84" t="s">
        <v>395</v>
      </c>
      <c r="AU723" s="459" t="str">
        <f t="shared" ca="1" si="131"/>
        <v>AD</v>
      </c>
      <c r="AV723" s="459">
        <f t="shared" si="132"/>
        <v>699</v>
      </c>
      <c r="AW723" s="259" t="str">
        <f t="shared" ca="1" si="129"/>
        <v>AD699</v>
      </c>
      <c r="AX723" s="259">
        <f t="shared" si="126"/>
        <v>8</v>
      </c>
      <c r="AY723" s="259" t="str">
        <f t="shared" ca="1" si="127"/>
        <v>9. Ownership - Operating Costs</v>
      </c>
      <c r="AZ723" s="268" t="s">
        <v>1270</v>
      </c>
      <c r="BA723" s="259" t="s">
        <v>1312</v>
      </c>
      <c r="BB723" s="259">
        <f>$AD$8</f>
        <v>2044</v>
      </c>
      <c r="BC723" s="259" t="str">
        <f t="shared" ca="1" si="130"/>
        <v>8_AD699_Turbine_Generator_OM_service_agreement_2044</v>
      </c>
      <c r="BD723" s="259" t="s">
        <v>540</v>
      </c>
      <c r="BE723" s="259"/>
      <c r="BF723" s="268" t="str">
        <f t="shared" si="128"/>
        <v>&gt;=0</v>
      </c>
      <c r="BG723" s="268" t="s">
        <v>85</v>
      </c>
      <c r="BH723" s="268" t="s">
        <v>85</v>
      </c>
      <c r="BI723" s="268"/>
      <c r="BJ723" s="268"/>
      <c r="BK723" s="268"/>
      <c r="BL723" s="268"/>
    </row>
    <row r="724" spans="1:64" ht="13.5" hidden="1" thickBot="1">
      <c r="A724" s="124"/>
      <c r="B724" s="169"/>
      <c r="C724" s="238"/>
      <c r="D724" s="588"/>
      <c r="E724" s="588"/>
      <c r="F724" s="471"/>
      <c r="G724" s="471"/>
      <c r="H724" s="471"/>
      <c r="I724" s="471"/>
      <c r="J724" s="471"/>
      <c r="K724" s="471"/>
      <c r="L724" s="471"/>
      <c r="M724" s="471"/>
      <c r="N724" s="471"/>
      <c r="O724" s="471"/>
      <c r="P724" s="471"/>
      <c r="Q724" s="471"/>
      <c r="R724" s="471"/>
      <c r="S724" s="471"/>
      <c r="T724" s="471"/>
      <c r="U724" s="471"/>
      <c r="V724" s="471"/>
      <c r="W724" s="471"/>
      <c r="X724" s="471"/>
      <c r="Y724" s="471"/>
      <c r="Z724" s="471"/>
      <c r="AA724" s="471"/>
      <c r="AB724" s="471"/>
      <c r="AC724" s="471"/>
      <c r="AD724" s="471"/>
      <c r="AE724" s="472"/>
      <c r="AF724" s="472"/>
      <c r="AG724" s="472"/>
      <c r="AH724" s="472"/>
      <c r="AI724" s="472"/>
      <c r="AJ724" s="472"/>
      <c r="AK724" s="472"/>
      <c r="AL724" s="472"/>
      <c r="AM724" s="472"/>
      <c r="AN724" s="472"/>
      <c r="AO724" s="481"/>
      <c r="AP724" s="169"/>
      <c r="AQ724" s="84" t="s">
        <v>395</v>
      </c>
      <c r="AU724" s="459" t="str">
        <f t="shared" ca="1" si="131"/>
        <v>AE</v>
      </c>
      <c r="AV724" s="459">
        <f t="shared" si="132"/>
        <v>699</v>
      </c>
      <c r="AW724" s="259" t="str">
        <f t="shared" ca="1" si="129"/>
        <v>AE699</v>
      </c>
      <c r="AX724" s="259">
        <f t="shared" si="126"/>
        <v>8</v>
      </c>
      <c r="AY724" s="259" t="str">
        <f t="shared" ca="1" si="127"/>
        <v>9. Ownership - Operating Costs</v>
      </c>
      <c r="AZ724" s="268" t="s">
        <v>1270</v>
      </c>
      <c r="BA724" s="259" t="s">
        <v>1312</v>
      </c>
      <c r="BB724" s="259">
        <f>$AE$8</f>
        <v>2045</v>
      </c>
      <c r="BC724" s="259" t="str">
        <f t="shared" ca="1" si="130"/>
        <v>8_AE699_Turbine_Generator_OM_service_agreement_2045</v>
      </c>
      <c r="BD724" s="259" t="s">
        <v>540</v>
      </c>
      <c r="BE724" s="259"/>
      <c r="BF724" s="268" t="str">
        <f t="shared" si="128"/>
        <v>&gt;=0</v>
      </c>
      <c r="BG724" s="268" t="s">
        <v>85</v>
      </c>
      <c r="BH724" s="268" t="s">
        <v>85</v>
      </c>
      <c r="BI724" s="268"/>
      <c r="BJ724" s="268"/>
      <c r="BK724" s="268"/>
      <c r="BL724" s="268"/>
    </row>
    <row r="725" spans="1:64" ht="13.5" hidden="1" thickBot="1">
      <c r="A725" s="124"/>
      <c r="B725" s="169"/>
      <c r="C725" s="238"/>
      <c r="D725" s="588"/>
      <c r="E725" s="588"/>
      <c r="F725" s="471"/>
      <c r="G725" s="471"/>
      <c r="H725" s="471"/>
      <c r="I725" s="471"/>
      <c r="J725" s="471"/>
      <c r="K725" s="471"/>
      <c r="L725" s="471"/>
      <c r="M725" s="471"/>
      <c r="N725" s="471"/>
      <c r="O725" s="471"/>
      <c r="P725" s="471"/>
      <c r="Q725" s="471"/>
      <c r="R725" s="471"/>
      <c r="S725" s="471"/>
      <c r="T725" s="471"/>
      <c r="U725" s="471"/>
      <c r="V725" s="471"/>
      <c r="W725" s="471"/>
      <c r="X725" s="471"/>
      <c r="Y725" s="471"/>
      <c r="Z725" s="471"/>
      <c r="AA725" s="471"/>
      <c r="AB725" s="471"/>
      <c r="AC725" s="471"/>
      <c r="AD725" s="471"/>
      <c r="AE725" s="472"/>
      <c r="AF725" s="472"/>
      <c r="AG725" s="472"/>
      <c r="AH725" s="472"/>
      <c r="AI725" s="472"/>
      <c r="AJ725" s="472"/>
      <c r="AK725" s="472"/>
      <c r="AL725" s="472"/>
      <c r="AM725" s="472"/>
      <c r="AN725" s="472"/>
      <c r="AO725" s="481"/>
      <c r="AP725" s="169"/>
      <c r="AQ725" s="84" t="s">
        <v>395</v>
      </c>
      <c r="AU725" s="459" t="str">
        <f t="shared" ca="1" si="131"/>
        <v>AF</v>
      </c>
      <c r="AV725" s="459">
        <f t="shared" si="132"/>
        <v>699</v>
      </c>
      <c r="AW725" s="259" t="str">
        <f t="shared" ca="1" si="129"/>
        <v>AF699</v>
      </c>
      <c r="AX725" s="259">
        <f t="shared" si="126"/>
        <v>8</v>
      </c>
      <c r="AY725" s="259" t="str">
        <f t="shared" ca="1" si="127"/>
        <v>9. Ownership - Operating Costs</v>
      </c>
      <c r="AZ725" s="268" t="s">
        <v>1270</v>
      </c>
      <c r="BA725" s="259" t="s">
        <v>1312</v>
      </c>
      <c r="BB725" s="259">
        <f>$AF$8</f>
        <v>2046</v>
      </c>
      <c r="BC725" s="259" t="str">
        <f t="shared" ca="1" si="130"/>
        <v>8_AF699_Turbine_Generator_OM_service_agreement_2046</v>
      </c>
      <c r="BD725" s="259" t="s">
        <v>540</v>
      </c>
      <c r="BE725" s="259"/>
      <c r="BF725" s="268" t="str">
        <f t="shared" si="128"/>
        <v>&gt;=0</v>
      </c>
      <c r="BG725" s="268" t="s">
        <v>85</v>
      </c>
      <c r="BH725" s="268" t="s">
        <v>85</v>
      </c>
      <c r="BI725" s="268"/>
      <c r="BJ725" s="268"/>
      <c r="BK725" s="268"/>
      <c r="BL725" s="268"/>
    </row>
    <row r="726" spans="1:64" ht="13.5" hidden="1" thickBot="1">
      <c r="A726" s="124"/>
      <c r="B726" s="169"/>
      <c r="C726" s="238"/>
      <c r="D726" s="588"/>
      <c r="E726" s="588"/>
      <c r="F726" s="471"/>
      <c r="G726" s="471"/>
      <c r="H726" s="471"/>
      <c r="I726" s="471"/>
      <c r="J726" s="471"/>
      <c r="K726" s="471"/>
      <c r="L726" s="471"/>
      <c r="M726" s="471"/>
      <c r="N726" s="471"/>
      <c r="O726" s="471"/>
      <c r="P726" s="471"/>
      <c r="Q726" s="471"/>
      <c r="R726" s="471"/>
      <c r="S726" s="471"/>
      <c r="T726" s="471"/>
      <c r="U726" s="471"/>
      <c r="V726" s="471"/>
      <c r="W726" s="471"/>
      <c r="X726" s="471"/>
      <c r="Y726" s="471"/>
      <c r="Z726" s="471"/>
      <c r="AA726" s="471"/>
      <c r="AB726" s="471"/>
      <c r="AC726" s="471"/>
      <c r="AD726" s="471"/>
      <c r="AE726" s="472"/>
      <c r="AF726" s="472"/>
      <c r="AG726" s="472"/>
      <c r="AH726" s="472"/>
      <c r="AI726" s="472"/>
      <c r="AJ726" s="472"/>
      <c r="AK726" s="472"/>
      <c r="AL726" s="472"/>
      <c r="AM726" s="472"/>
      <c r="AN726" s="472"/>
      <c r="AO726" s="481"/>
      <c r="AP726" s="169"/>
      <c r="AQ726" s="84" t="s">
        <v>395</v>
      </c>
      <c r="AU726" s="459" t="str">
        <f t="shared" ca="1" si="131"/>
        <v>AG</v>
      </c>
      <c r="AV726" s="459">
        <f t="shared" si="132"/>
        <v>699</v>
      </c>
      <c r="AW726" s="259" t="str">
        <f t="shared" ca="1" si="129"/>
        <v>AG699</v>
      </c>
      <c r="AX726" s="259">
        <f t="shared" si="126"/>
        <v>8</v>
      </c>
      <c r="AY726" s="259" t="str">
        <f t="shared" ca="1" si="127"/>
        <v>9. Ownership - Operating Costs</v>
      </c>
      <c r="AZ726" s="268" t="s">
        <v>1270</v>
      </c>
      <c r="BA726" s="259" t="s">
        <v>1312</v>
      </c>
      <c r="BB726" s="259">
        <f>$AG$8</f>
        <v>2047</v>
      </c>
      <c r="BC726" s="259" t="str">
        <f t="shared" ca="1" si="130"/>
        <v>8_AG699_Turbine_Generator_OM_service_agreement_2047</v>
      </c>
      <c r="BD726" s="259" t="s">
        <v>540</v>
      </c>
      <c r="BE726" s="259"/>
      <c r="BF726" s="268" t="str">
        <f t="shared" si="128"/>
        <v>&gt;=0</v>
      </c>
      <c r="BG726" s="268" t="s">
        <v>85</v>
      </c>
      <c r="BH726" s="268" t="s">
        <v>85</v>
      </c>
      <c r="BI726" s="268"/>
      <c r="BJ726" s="268"/>
      <c r="BK726" s="268"/>
      <c r="BL726" s="268"/>
    </row>
    <row r="727" spans="1:64" ht="13.5" hidden="1" thickBot="1">
      <c r="A727" s="124"/>
      <c r="B727" s="169"/>
      <c r="C727" s="238"/>
      <c r="D727" s="588"/>
      <c r="E727" s="588"/>
      <c r="F727" s="471"/>
      <c r="G727" s="471"/>
      <c r="H727" s="471"/>
      <c r="I727" s="471"/>
      <c r="J727" s="471"/>
      <c r="K727" s="471"/>
      <c r="L727" s="471"/>
      <c r="M727" s="471"/>
      <c r="N727" s="471"/>
      <c r="O727" s="471"/>
      <c r="P727" s="471"/>
      <c r="Q727" s="471"/>
      <c r="R727" s="471"/>
      <c r="S727" s="471"/>
      <c r="T727" s="471"/>
      <c r="U727" s="471"/>
      <c r="V727" s="471"/>
      <c r="W727" s="471"/>
      <c r="X727" s="471"/>
      <c r="Y727" s="471"/>
      <c r="Z727" s="471"/>
      <c r="AA727" s="471"/>
      <c r="AB727" s="471"/>
      <c r="AC727" s="471"/>
      <c r="AD727" s="471"/>
      <c r="AE727" s="472"/>
      <c r="AF727" s="472"/>
      <c r="AG727" s="472"/>
      <c r="AH727" s="472"/>
      <c r="AI727" s="472"/>
      <c r="AJ727" s="472"/>
      <c r="AK727" s="472"/>
      <c r="AL727" s="472"/>
      <c r="AM727" s="472"/>
      <c r="AN727" s="472"/>
      <c r="AO727" s="481"/>
      <c r="AP727" s="169"/>
      <c r="AQ727" s="84" t="s">
        <v>395</v>
      </c>
      <c r="AU727" s="459" t="str">
        <f t="shared" ca="1" si="131"/>
        <v>AH</v>
      </c>
      <c r="AV727" s="459">
        <f t="shared" si="132"/>
        <v>699</v>
      </c>
      <c r="AW727" s="259" t="str">
        <f t="shared" ca="1" si="129"/>
        <v>AH699</v>
      </c>
      <c r="AX727" s="259">
        <f t="shared" si="126"/>
        <v>8</v>
      </c>
      <c r="AY727" s="259" t="str">
        <f t="shared" ca="1" si="127"/>
        <v>9. Ownership - Operating Costs</v>
      </c>
      <c r="AZ727" s="268" t="s">
        <v>1270</v>
      </c>
      <c r="BA727" s="259" t="s">
        <v>1312</v>
      </c>
      <c r="BB727" s="259">
        <f>$AH$8</f>
        <v>2048</v>
      </c>
      <c r="BC727" s="259" t="str">
        <f t="shared" ca="1" si="130"/>
        <v>8_AH699_Turbine_Generator_OM_service_agreement_2048</v>
      </c>
      <c r="BD727" s="259" t="s">
        <v>540</v>
      </c>
      <c r="BE727" s="259"/>
      <c r="BF727" s="268" t="str">
        <f t="shared" si="128"/>
        <v>&gt;=0</v>
      </c>
      <c r="BG727" s="268" t="s">
        <v>85</v>
      </c>
      <c r="BH727" s="268" t="s">
        <v>85</v>
      </c>
      <c r="BI727" s="268"/>
      <c r="BJ727" s="268"/>
      <c r="BK727" s="268"/>
      <c r="BL727" s="268"/>
    </row>
    <row r="728" spans="1:64" ht="13.5" hidden="1" thickBot="1">
      <c r="A728" s="124"/>
      <c r="B728" s="169"/>
      <c r="C728" s="238"/>
      <c r="D728" s="588"/>
      <c r="E728" s="588"/>
      <c r="F728" s="471"/>
      <c r="G728" s="471"/>
      <c r="H728" s="471"/>
      <c r="I728" s="471"/>
      <c r="J728" s="471"/>
      <c r="K728" s="471"/>
      <c r="L728" s="471"/>
      <c r="M728" s="471"/>
      <c r="N728" s="471"/>
      <c r="O728" s="471"/>
      <c r="P728" s="471"/>
      <c r="Q728" s="471"/>
      <c r="R728" s="471"/>
      <c r="S728" s="471"/>
      <c r="T728" s="471"/>
      <c r="U728" s="471"/>
      <c r="V728" s="471"/>
      <c r="W728" s="471"/>
      <c r="X728" s="471"/>
      <c r="Y728" s="471"/>
      <c r="Z728" s="471"/>
      <c r="AA728" s="471"/>
      <c r="AB728" s="471"/>
      <c r="AC728" s="471"/>
      <c r="AD728" s="471"/>
      <c r="AE728" s="472"/>
      <c r="AF728" s="472"/>
      <c r="AG728" s="472"/>
      <c r="AH728" s="472"/>
      <c r="AI728" s="472"/>
      <c r="AJ728" s="472"/>
      <c r="AK728" s="472"/>
      <c r="AL728" s="472"/>
      <c r="AM728" s="472"/>
      <c r="AN728" s="472"/>
      <c r="AO728" s="481"/>
      <c r="AP728" s="169"/>
      <c r="AQ728" s="84" t="s">
        <v>395</v>
      </c>
      <c r="AU728" s="459" t="str">
        <f t="shared" ca="1" si="131"/>
        <v>AI</v>
      </c>
      <c r="AV728" s="459">
        <f t="shared" si="132"/>
        <v>699</v>
      </c>
      <c r="AW728" s="259" t="str">
        <f t="shared" ca="1" si="129"/>
        <v>AI699</v>
      </c>
      <c r="AX728" s="259">
        <f t="shared" si="126"/>
        <v>8</v>
      </c>
      <c r="AY728" s="259" t="str">
        <f t="shared" ca="1" si="127"/>
        <v>9. Ownership - Operating Costs</v>
      </c>
      <c r="AZ728" s="268" t="s">
        <v>1270</v>
      </c>
      <c r="BA728" s="259" t="s">
        <v>1312</v>
      </c>
      <c r="BB728" s="259">
        <f>$AI$8</f>
        <v>2049</v>
      </c>
      <c r="BC728" s="259" t="str">
        <f t="shared" ca="1" si="130"/>
        <v>8_AI699_Turbine_Generator_OM_service_agreement_2049</v>
      </c>
      <c r="BD728" s="259" t="s">
        <v>540</v>
      </c>
      <c r="BE728" s="259"/>
      <c r="BF728" s="268" t="str">
        <f t="shared" si="128"/>
        <v>&gt;=0</v>
      </c>
      <c r="BG728" s="268" t="s">
        <v>85</v>
      </c>
      <c r="BH728" s="268" t="s">
        <v>85</v>
      </c>
      <c r="BI728" s="268"/>
      <c r="BJ728" s="268"/>
      <c r="BK728" s="268"/>
      <c r="BL728" s="268"/>
    </row>
    <row r="729" spans="1:64" ht="13.5" hidden="1" thickBot="1">
      <c r="A729" s="124"/>
      <c r="B729" s="169"/>
      <c r="C729" s="238"/>
      <c r="D729" s="588"/>
      <c r="E729" s="588"/>
      <c r="F729" s="471"/>
      <c r="G729" s="471"/>
      <c r="H729" s="471"/>
      <c r="I729" s="471"/>
      <c r="J729" s="471"/>
      <c r="K729" s="471"/>
      <c r="L729" s="471"/>
      <c r="M729" s="471"/>
      <c r="N729" s="471"/>
      <c r="O729" s="471"/>
      <c r="P729" s="471"/>
      <c r="Q729" s="471"/>
      <c r="R729" s="471"/>
      <c r="S729" s="471"/>
      <c r="T729" s="471"/>
      <c r="U729" s="471"/>
      <c r="V729" s="471"/>
      <c r="W729" s="471"/>
      <c r="X729" s="471"/>
      <c r="Y729" s="471"/>
      <c r="Z729" s="471"/>
      <c r="AA729" s="471"/>
      <c r="AB729" s="471"/>
      <c r="AC729" s="471"/>
      <c r="AD729" s="471"/>
      <c r="AE729" s="472"/>
      <c r="AF729" s="472"/>
      <c r="AG729" s="472"/>
      <c r="AH729" s="472"/>
      <c r="AI729" s="472"/>
      <c r="AJ729" s="472"/>
      <c r="AK729" s="472"/>
      <c r="AL729" s="472"/>
      <c r="AM729" s="472"/>
      <c r="AN729" s="472"/>
      <c r="AO729" s="481"/>
      <c r="AP729" s="169"/>
      <c r="AQ729" s="84" t="s">
        <v>395</v>
      </c>
      <c r="AU729" s="459" t="str">
        <f t="shared" ca="1" si="131"/>
        <v>AJ</v>
      </c>
      <c r="AV729" s="459">
        <f t="shared" si="132"/>
        <v>699</v>
      </c>
      <c r="AW729" s="259" t="str">
        <f t="shared" ca="1" si="129"/>
        <v>AJ699</v>
      </c>
      <c r="AX729" s="259">
        <f t="shared" si="126"/>
        <v>8</v>
      </c>
      <c r="AY729" s="259" t="str">
        <f t="shared" ca="1" si="127"/>
        <v>9. Ownership - Operating Costs</v>
      </c>
      <c r="AZ729" s="268" t="s">
        <v>1270</v>
      </c>
      <c r="BA729" s="259" t="s">
        <v>1312</v>
      </c>
      <c r="BB729" s="259">
        <f>$AJ$8</f>
        <v>2050</v>
      </c>
      <c r="BC729" s="259" t="str">
        <f t="shared" ca="1" si="130"/>
        <v>8_AJ699_Turbine_Generator_OM_service_agreement_2050</v>
      </c>
      <c r="BD729" s="259" t="s">
        <v>540</v>
      </c>
      <c r="BE729" s="259"/>
      <c r="BF729" s="268" t="str">
        <f t="shared" si="128"/>
        <v>&gt;=0</v>
      </c>
      <c r="BG729" s="268" t="s">
        <v>85</v>
      </c>
      <c r="BH729" s="268" t="s">
        <v>85</v>
      </c>
      <c r="BI729" s="268"/>
      <c r="BJ729" s="268"/>
      <c r="BK729" s="268"/>
      <c r="BL729" s="268"/>
    </row>
    <row r="730" spans="1:64" ht="13.5" hidden="1" thickBot="1">
      <c r="A730" s="124"/>
      <c r="B730" s="169"/>
      <c r="C730" s="238"/>
      <c r="D730" s="588"/>
      <c r="E730" s="588"/>
      <c r="F730" s="471"/>
      <c r="G730" s="471"/>
      <c r="H730" s="471"/>
      <c r="I730" s="471"/>
      <c r="J730" s="471"/>
      <c r="K730" s="471"/>
      <c r="L730" s="471"/>
      <c r="M730" s="471"/>
      <c r="N730" s="471"/>
      <c r="O730" s="471"/>
      <c r="P730" s="471"/>
      <c r="Q730" s="471"/>
      <c r="R730" s="471"/>
      <c r="S730" s="471"/>
      <c r="T730" s="471"/>
      <c r="U730" s="471"/>
      <c r="V730" s="471"/>
      <c r="W730" s="471"/>
      <c r="X730" s="471"/>
      <c r="Y730" s="471"/>
      <c r="Z730" s="471"/>
      <c r="AA730" s="471"/>
      <c r="AB730" s="471"/>
      <c r="AC730" s="471"/>
      <c r="AD730" s="471"/>
      <c r="AE730" s="472"/>
      <c r="AF730" s="472"/>
      <c r="AG730" s="472"/>
      <c r="AH730" s="472"/>
      <c r="AI730" s="472"/>
      <c r="AJ730" s="472"/>
      <c r="AK730" s="472"/>
      <c r="AL730" s="472"/>
      <c r="AM730" s="472"/>
      <c r="AN730" s="472"/>
      <c r="AO730" s="481"/>
      <c r="AP730" s="169"/>
      <c r="AQ730" s="84" t="s">
        <v>395</v>
      </c>
      <c r="AU730" s="459" t="str">
        <f t="shared" ca="1" si="131"/>
        <v>AK</v>
      </c>
      <c r="AV730" s="459">
        <f t="shared" si="132"/>
        <v>699</v>
      </c>
      <c r="AW730" s="259" t="str">
        <f t="shared" ca="1" si="129"/>
        <v>AK699</v>
      </c>
      <c r="AX730" s="259">
        <f t="shared" si="126"/>
        <v>8</v>
      </c>
      <c r="AY730" s="259" t="str">
        <f t="shared" ca="1" si="127"/>
        <v>9. Ownership - Operating Costs</v>
      </c>
      <c r="AZ730" s="268" t="s">
        <v>1270</v>
      </c>
      <c r="BA730" s="259" t="s">
        <v>1312</v>
      </c>
      <c r="BB730" s="259">
        <f>$AK$8</f>
        <v>2051</v>
      </c>
      <c r="BC730" s="259" t="str">
        <f t="shared" ca="1" si="130"/>
        <v>8_AK699_Turbine_Generator_OM_service_agreement_2051</v>
      </c>
      <c r="BD730" s="259" t="s">
        <v>540</v>
      </c>
      <c r="BE730" s="259"/>
      <c r="BF730" s="268" t="str">
        <f t="shared" si="128"/>
        <v>&gt;=0</v>
      </c>
      <c r="BG730" s="268" t="s">
        <v>85</v>
      </c>
      <c r="BH730" s="268" t="s">
        <v>85</v>
      </c>
      <c r="BI730" s="268"/>
      <c r="BJ730" s="268"/>
      <c r="BK730" s="268"/>
      <c r="BL730" s="268"/>
    </row>
    <row r="731" spans="1:64" ht="13.5" hidden="1" thickBot="1">
      <c r="A731" s="124"/>
      <c r="B731" s="169"/>
      <c r="C731" s="238"/>
      <c r="D731" s="588"/>
      <c r="E731" s="588"/>
      <c r="F731" s="471"/>
      <c r="G731" s="471"/>
      <c r="H731" s="471"/>
      <c r="I731" s="471"/>
      <c r="J731" s="471"/>
      <c r="K731" s="471"/>
      <c r="L731" s="471"/>
      <c r="M731" s="471"/>
      <c r="N731" s="471"/>
      <c r="O731" s="471"/>
      <c r="P731" s="471"/>
      <c r="Q731" s="471"/>
      <c r="R731" s="471"/>
      <c r="S731" s="471"/>
      <c r="T731" s="471"/>
      <c r="U731" s="471"/>
      <c r="V731" s="471"/>
      <c r="W731" s="471"/>
      <c r="X731" s="471"/>
      <c r="Y731" s="471"/>
      <c r="Z731" s="471"/>
      <c r="AA731" s="471"/>
      <c r="AB731" s="471"/>
      <c r="AC731" s="471"/>
      <c r="AD731" s="471"/>
      <c r="AE731" s="472"/>
      <c r="AF731" s="472"/>
      <c r="AG731" s="472"/>
      <c r="AH731" s="472"/>
      <c r="AI731" s="472"/>
      <c r="AJ731" s="472"/>
      <c r="AK731" s="472"/>
      <c r="AL731" s="472"/>
      <c r="AM731" s="472"/>
      <c r="AN731" s="472"/>
      <c r="AO731" s="481"/>
      <c r="AP731" s="169"/>
      <c r="AQ731" s="84" t="s">
        <v>395</v>
      </c>
      <c r="AU731" s="459" t="str">
        <f t="shared" ca="1" si="131"/>
        <v>AL</v>
      </c>
      <c r="AV731" s="459">
        <f t="shared" si="132"/>
        <v>699</v>
      </c>
      <c r="AW731" s="259" t="str">
        <f t="shared" ca="1" si="129"/>
        <v>AL699</v>
      </c>
      <c r="AX731" s="259">
        <f t="shared" si="126"/>
        <v>8</v>
      </c>
      <c r="AY731" s="259" t="str">
        <f t="shared" ca="1" si="127"/>
        <v>9. Ownership - Operating Costs</v>
      </c>
      <c r="AZ731" s="268" t="s">
        <v>1270</v>
      </c>
      <c r="BA731" s="259" t="s">
        <v>1312</v>
      </c>
      <c r="BB731" s="259">
        <f>$AL$8</f>
        <v>2052</v>
      </c>
      <c r="BC731" s="259" t="str">
        <f t="shared" ca="1" si="130"/>
        <v>8_AL699_Turbine_Generator_OM_service_agreement_2052</v>
      </c>
      <c r="BD731" s="259" t="s">
        <v>540</v>
      </c>
      <c r="BE731" s="259"/>
      <c r="BF731" s="268" t="str">
        <f t="shared" si="128"/>
        <v>&gt;=0</v>
      </c>
      <c r="BG731" s="268" t="s">
        <v>85</v>
      </c>
      <c r="BH731" s="268" t="s">
        <v>85</v>
      </c>
      <c r="BI731" s="268"/>
      <c r="BJ731" s="268"/>
      <c r="BK731" s="268"/>
      <c r="BL731" s="268"/>
    </row>
    <row r="732" spans="1:64" ht="13.5" hidden="1" thickBot="1">
      <c r="A732" s="124"/>
      <c r="B732" s="169"/>
      <c r="C732" s="238"/>
      <c r="D732" s="588"/>
      <c r="E732" s="588"/>
      <c r="F732" s="471"/>
      <c r="G732" s="471"/>
      <c r="H732" s="471"/>
      <c r="I732" s="471"/>
      <c r="J732" s="471"/>
      <c r="K732" s="471"/>
      <c r="L732" s="471"/>
      <c r="M732" s="471"/>
      <c r="N732" s="471"/>
      <c r="O732" s="471"/>
      <c r="P732" s="471"/>
      <c r="Q732" s="471"/>
      <c r="R732" s="471"/>
      <c r="S732" s="471"/>
      <c r="T732" s="471"/>
      <c r="U732" s="471"/>
      <c r="V732" s="471"/>
      <c r="W732" s="471"/>
      <c r="X732" s="471"/>
      <c r="Y732" s="471"/>
      <c r="Z732" s="471"/>
      <c r="AA732" s="471"/>
      <c r="AB732" s="471"/>
      <c r="AC732" s="471"/>
      <c r="AD732" s="471"/>
      <c r="AE732" s="472"/>
      <c r="AF732" s="472"/>
      <c r="AG732" s="472"/>
      <c r="AH732" s="472"/>
      <c r="AI732" s="472"/>
      <c r="AJ732" s="472"/>
      <c r="AK732" s="472"/>
      <c r="AL732" s="472"/>
      <c r="AM732" s="472"/>
      <c r="AN732" s="472"/>
      <c r="AO732" s="481"/>
      <c r="AP732" s="169"/>
      <c r="AQ732" s="84" t="s">
        <v>395</v>
      </c>
      <c r="AU732" s="459" t="str">
        <f t="shared" ca="1" si="131"/>
        <v>AM</v>
      </c>
      <c r="AV732" s="459">
        <f t="shared" si="132"/>
        <v>699</v>
      </c>
      <c r="AW732" s="259" t="str">
        <f t="shared" ca="1" si="129"/>
        <v>AM699</v>
      </c>
      <c r="AX732" s="259">
        <f t="shared" si="126"/>
        <v>8</v>
      </c>
      <c r="AY732" s="259" t="str">
        <f t="shared" ca="1" si="127"/>
        <v>9. Ownership - Operating Costs</v>
      </c>
      <c r="AZ732" s="268" t="s">
        <v>1270</v>
      </c>
      <c r="BA732" s="259" t="s">
        <v>1312</v>
      </c>
      <c r="BB732" s="259">
        <f>$AM$8</f>
        <v>2053</v>
      </c>
      <c r="BC732" s="259" t="str">
        <f t="shared" ca="1" si="130"/>
        <v>8_AM699_Turbine_Generator_OM_service_agreement_2053</v>
      </c>
      <c r="BD732" s="259" t="s">
        <v>540</v>
      </c>
      <c r="BE732" s="259"/>
      <c r="BF732" s="268" t="str">
        <f t="shared" si="128"/>
        <v>&gt;=0</v>
      </c>
      <c r="BG732" s="268" t="s">
        <v>85</v>
      </c>
      <c r="BH732" s="268" t="s">
        <v>85</v>
      </c>
      <c r="BI732" s="268"/>
      <c r="BJ732" s="268"/>
      <c r="BK732" s="268"/>
      <c r="BL732" s="268"/>
    </row>
    <row r="733" spans="1:64" ht="13.5" hidden="1" thickBot="1">
      <c r="A733" s="124"/>
      <c r="B733" s="169"/>
      <c r="C733" s="238"/>
      <c r="D733" s="588"/>
      <c r="E733" s="588"/>
      <c r="F733" s="471"/>
      <c r="G733" s="471"/>
      <c r="H733" s="471"/>
      <c r="I733" s="471"/>
      <c r="J733" s="471"/>
      <c r="K733" s="471"/>
      <c r="L733" s="471"/>
      <c r="M733" s="471"/>
      <c r="N733" s="471"/>
      <c r="O733" s="471"/>
      <c r="P733" s="471"/>
      <c r="Q733" s="471"/>
      <c r="R733" s="471"/>
      <c r="S733" s="471"/>
      <c r="T733" s="471"/>
      <c r="U733" s="471"/>
      <c r="V733" s="471"/>
      <c r="W733" s="471"/>
      <c r="X733" s="471"/>
      <c r="Y733" s="471"/>
      <c r="Z733" s="471"/>
      <c r="AA733" s="471"/>
      <c r="AB733" s="471"/>
      <c r="AC733" s="471"/>
      <c r="AD733" s="471"/>
      <c r="AE733" s="472"/>
      <c r="AF733" s="472"/>
      <c r="AG733" s="472"/>
      <c r="AH733" s="472"/>
      <c r="AI733" s="472"/>
      <c r="AJ733" s="472"/>
      <c r="AK733" s="472"/>
      <c r="AL733" s="472"/>
      <c r="AM733" s="472"/>
      <c r="AN733" s="472"/>
      <c r="AO733" s="481"/>
      <c r="AP733" s="169"/>
      <c r="AQ733" s="84" t="s">
        <v>395</v>
      </c>
      <c r="AU733" s="459" t="str">
        <f t="shared" ca="1" si="131"/>
        <v>AN</v>
      </c>
      <c r="AV733" s="459">
        <f t="shared" si="132"/>
        <v>699</v>
      </c>
      <c r="AW733" s="259" t="str">
        <f t="shared" ca="1" si="129"/>
        <v>AN699</v>
      </c>
      <c r="AX733" s="259">
        <f t="shared" si="126"/>
        <v>8</v>
      </c>
      <c r="AY733" s="259" t="str">
        <f t="shared" ca="1" si="127"/>
        <v>9. Ownership - Operating Costs</v>
      </c>
      <c r="AZ733" s="268" t="s">
        <v>1270</v>
      </c>
      <c r="BA733" s="259" t="s">
        <v>1312</v>
      </c>
      <c r="BB733" s="259">
        <f>$AN$8</f>
        <v>2054</v>
      </c>
      <c r="BC733" s="259" t="str">
        <f t="shared" ca="1" si="130"/>
        <v>8_AN699_Turbine_Generator_OM_service_agreement_2054</v>
      </c>
      <c r="BD733" s="259" t="s">
        <v>540</v>
      </c>
      <c r="BE733" s="259"/>
      <c r="BF733" s="268" t="str">
        <f t="shared" si="128"/>
        <v>&gt;=0</v>
      </c>
      <c r="BG733" s="268" t="s">
        <v>85</v>
      </c>
      <c r="BH733" s="268" t="s">
        <v>85</v>
      </c>
      <c r="BI733" s="268"/>
      <c r="BJ733" s="268"/>
      <c r="BK733" s="268"/>
      <c r="BL733" s="268"/>
    </row>
    <row r="734" spans="1:64" ht="13.5" hidden="1" thickBot="1">
      <c r="A734" s="124"/>
      <c r="B734" s="169"/>
      <c r="C734" s="238"/>
      <c r="D734" s="588"/>
      <c r="E734" s="588"/>
      <c r="F734" s="471"/>
      <c r="G734" s="471"/>
      <c r="H734" s="471"/>
      <c r="I734" s="471"/>
      <c r="J734" s="471"/>
      <c r="K734" s="471"/>
      <c r="L734" s="471"/>
      <c r="M734" s="471"/>
      <c r="N734" s="471"/>
      <c r="O734" s="471"/>
      <c r="P734" s="471"/>
      <c r="Q734" s="471"/>
      <c r="R734" s="471"/>
      <c r="S734" s="471"/>
      <c r="T734" s="471"/>
      <c r="U734" s="471"/>
      <c r="V734" s="471"/>
      <c r="W734" s="471"/>
      <c r="X734" s="471"/>
      <c r="Y734" s="471"/>
      <c r="Z734" s="471"/>
      <c r="AA734" s="471"/>
      <c r="AB734" s="471"/>
      <c r="AC734" s="471"/>
      <c r="AD734" s="471"/>
      <c r="AE734" s="472"/>
      <c r="AF734" s="472"/>
      <c r="AG734" s="472"/>
      <c r="AH734" s="472"/>
      <c r="AI734" s="472"/>
      <c r="AJ734" s="472"/>
      <c r="AK734" s="472"/>
      <c r="AL734" s="472"/>
      <c r="AM734" s="472"/>
      <c r="AN734" s="472"/>
      <c r="AO734" s="481"/>
      <c r="AP734" s="169"/>
      <c r="AQ734" s="474" t="s">
        <v>395</v>
      </c>
      <c r="AR734" s="474"/>
      <c r="AS734" s="474"/>
      <c r="AT734" s="474"/>
      <c r="AU734" s="475" t="str">
        <f t="shared" ca="1" si="131"/>
        <v>AO</v>
      </c>
      <c r="AV734" s="475">
        <f t="shared" si="132"/>
        <v>699</v>
      </c>
      <c r="AW734" s="389" t="str">
        <f t="shared" ca="1" si="129"/>
        <v>AO699</v>
      </c>
      <c r="AX734" s="389">
        <f t="shared" si="126"/>
        <v>8</v>
      </c>
      <c r="AY734" s="389" t="str">
        <f t="shared" ca="1" si="127"/>
        <v>9. Ownership - Operating Costs</v>
      </c>
      <c r="AZ734" s="397" t="s">
        <v>1270</v>
      </c>
      <c r="BA734" s="389" t="s">
        <v>1312</v>
      </c>
      <c r="BB734" s="389" t="s">
        <v>1216</v>
      </c>
      <c r="BC734" s="389" t="str">
        <f t="shared" ca="1" si="130"/>
        <v>8_AO699_Turbine_Generator_OM_service_agreement_Additional_Info</v>
      </c>
      <c r="BD734" s="397" t="s">
        <v>223</v>
      </c>
      <c r="BE734" s="397">
        <v>100</v>
      </c>
      <c r="BF734" s="397"/>
      <c r="BG734" s="397" t="s">
        <v>85</v>
      </c>
      <c r="BH734" s="397" t="s">
        <v>85</v>
      </c>
      <c r="BI734" s="268"/>
      <c r="BJ734" s="268"/>
      <c r="BK734" s="268"/>
      <c r="BL734" s="268"/>
    </row>
    <row r="735" spans="1:64" ht="13.5" hidden="1" thickBot="1">
      <c r="A735" s="124">
        <f>+A699+1</f>
        <v>27</v>
      </c>
      <c r="B735" s="169"/>
      <c r="C735" s="238" t="s">
        <v>1313</v>
      </c>
      <c r="D735" s="588" t="s">
        <v>860</v>
      </c>
      <c r="E735" s="588"/>
      <c r="F735" s="445"/>
      <c r="G735" s="445"/>
      <c r="H735" s="445"/>
      <c r="I735" s="445"/>
      <c r="J735" s="445"/>
      <c r="K735" s="445"/>
      <c r="L735" s="445"/>
      <c r="M735" s="445"/>
      <c r="N735" s="445"/>
      <c r="O735" s="445"/>
      <c r="P735" s="445"/>
      <c r="Q735" s="445"/>
      <c r="R735" s="445"/>
      <c r="S735" s="445"/>
      <c r="T735" s="445"/>
      <c r="U735" s="445"/>
      <c r="V735" s="445"/>
      <c r="W735" s="445"/>
      <c r="X735" s="445"/>
      <c r="Y735" s="445"/>
      <c r="Z735" s="445"/>
      <c r="AA735" s="445"/>
      <c r="AB735" s="445"/>
      <c r="AC735" s="445"/>
      <c r="AD735" s="445"/>
      <c r="AE735" s="446"/>
      <c r="AF735" s="446"/>
      <c r="AG735" s="446"/>
      <c r="AH735" s="446"/>
      <c r="AI735" s="446"/>
      <c r="AJ735" s="446"/>
      <c r="AK735" s="446"/>
      <c r="AL735" s="446"/>
      <c r="AM735" s="446"/>
      <c r="AN735" s="446"/>
      <c r="AO735" s="337"/>
      <c r="AP735" s="169"/>
      <c r="AS735" s="84" t="s">
        <v>42</v>
      </c>
      <c r="AT735" s="84" t="str">
        <f ca="1">SUBSTITUTE(CELL("address",F735),"$","")</f>
        <v>F735</v>
      </c>
      <c r="AU735" s="350" t="str">
        <f ca="1">CHAR(CODE(AT735))</f>
        <v>F</v>
      </c>
      <c r="AV735" s="350">
        <f>ROW(AT735)</f>
        <v>735</v>
      </c>
      <c r="AW735" s="259" t="str">
        <f ca="1">CONCATENATE(AU735&amp;AV735)</f>
        <v>F735</v>
      </c>
      <c r="AX735" s="259">
        <f t="shared" ref="AX735:AX798" si="133">$AX$5</f>
        <v>8</v>
      </c>
      <c r="AY735" s="259" t="str">
        <f t="shared" ref="AY735:AY798" ca="1" si="134">MID(CELL("filename",AX735),FIND("]",CELL("filename",AX735))+1,256)</f>
        <v>9. Ownership - Operating Costs</v>
      </c>
      <c r="AZ735" s="268" t="s">
        <v>1270</v>
      </c>
      <c r="BA735" s="259" t="s">
        <v>1314</v>
      </c>
      <c r="BB735" s="259">
        <f>$F$8</f>
        <v>2020</v>
      </c>
      <c r="BC735" s="259" t="str">
        <f ca="1">AX735&amp;"_"&amp;AW735&amp;"_"&amp;BA735&amp;"_"&amp;BB735</f>
        <v>8_F735_Remaining_plant_OM_service_agreement_2020</v>
      </c>
      <c r="BD735" s="259" t="s">
        <v>540</v>
      </c>
      <c r="BE735" s="259"/>
      <c r="BF735" s="268" t="str">
        <f t="shared" si="128"/>
        <v>&gt;=0</v>
      </c>
      <c r="BG735" s="268" t="s">
        <v>85</v>
      </c>
      <c r="BH735" s="268" t="s">
        <v>85</v>
      </c>
      <c r="BI735" s="268"/>
      <c r="BJ735" s="268"/>
      <c r="BK735" s="268"/>
      <c r="BL735" s="268"/>
    </row>
    <row r="736" spans="1:64" ht="13.5" hidden="1" thickBot="1">
      <c r="A736" s="124"/>
      <c r="B736" s="169"/>
      <c r="C736" s="238"/>
      <c r="D736" s="588"/>
      <c r="E736" s="588"/>
      <c r="F736" s="471"/>
      <c r="G736" s="471"/>
      <c r="H736" s="471"/>
      <c r="I736" s="471"/>
      <c r="J736" s="471"/>
      <c r="K736" s="471"/>
      <c r="L736" s="471"/>
      <c r="M736" s="471"/>
      <c r="N736" s="471"/>
      <c r="O736" s="471"/>
      <c r="P736" s="471"/>
      <c r="Q736" s="471"/>
      <c r="R736" s="471"/>
      <c r="S736" s="471"/>
      <c r="T736" s="471"/>
      <c r="U736" s="471"/>
      <c r="V736" s="471"/>
      <c r="W736" s="471"/>
      <c r="X736" s="471"/>
      <c r="Y736" s="471"/>
      <c r="Z736" s="471"/>
      <c r="AA736" s="471"/>
      <c r="AB736" s="471"/>
      <c r="AC736" s="471"/>
      <c r="AD736" s="471"/>
      <c r="AE736" s="472"/>
      <c r="AF736" s="472"/>
      <c r="AG736" s="472"/>
      <c r="AH736" s="472"/>
      <c r="AI736" s="472"/>
      <c r="AJ736" s="472"/>
      <c r="AK736" s="472"/>
      <c r="AL736" s="472"/>
      <c r="AM736" s="472"/>
      <c r="AN736" s="472"/>
      <c r="AO736" s="481"/>
      <c r="AP736" s="169"/>
      <c r="AQ736" s="84" t="s">
        <v>395</v>
      </c>
      <c r="AU736" s="459" t="str">
        <f ca="1">IF(AU735="Z","AA",IF(LEN(AU735)=1,CHAR(CODE(AU735)+1),IF(RIGHT(AU735,1)="Z",CHAR(CODE(LEFT(AU735,1))+1),LEFT(AU735,1))&amp;CHAR(65+MOD(CODE(RIGHT(AU735,1))+1-65,26))))</f>
        <v>G</v>
      </c>
      <c r="AV736" s="459">
        <f>AV735</f>
        <v>735</v>
      </c>
      <c r="AW736" s="259" t="str">
        <f t="shared" ref="AW736:AW770" ca="1" si="135">CONCATENATE(AU736&amp;AV736)</f>
        <v>G735</v>
      </c>
      <c r="AX736" s="259">
        <f t="shared" si="133"/>
        <v>8</v>
      </c>
      <c r="AY736" s="259" t="str">
        <f t="shared" ca="1" si="134"/>
        <v>9. Ownership - Operating Costs</v>
      </c>
      <c r="AZ736" s="268" t="s">
        <v>1270</v>
      </c>
      <c r="BA736" s="259" t="s">
        <v>1314</v>
      </c>
      <c r="BB736" s="259">
        <f>$G$8</f>
        <v>2021</v>
      </c>
      <c r="BC736" s="259" t="str">
        <f t="shared" ref="BC736:BC770" ca="1" si="136">AX736&amp;"_"&amp;AW736&amp;"_"&amp;BA736&amp;"_"&amp;BB736</f>
        <v>8_G735_Remaining_plant_OM_service_agreement_2021</v>
      </c>
      <c r="BD736" s="259" t="s">
        <v>540</v>
      </c>
      <c r="BE736" s="259"/>
      <c r="BF736" s="268" t="str">
        <f t="shared" si="128"/>
        <v>&gt;=0</v>
      </c>
      <c r="BG736" s="268" t="s">
        <v>85</v>
      </c>
      <c r="BH736" s="268" t="s">
        <v>85</v>
      </c>
      <c r="BI736" s="268"/>
      <c r="BJ736" s="268"/>
      <c r="BK736" s="268"/>
      <c r="BL736" s="268"/>
    </row>
    <row r="737" spans="1:64" ht="13.5" hidden="1" thickBot="1">
      <c r="A737" s="124"/>
      <c r="B737" s="169"/>
      <c r="C737" s="238"/>
      <c r="D737" s="588"/>
      <c r="E737" s="588"/>
      <c r="F737" s="471"/>
      <c r="G737" s="471"/>
      <c r="H737" s="471"/>
      <c r="I737" s="471"/>
      <c r="J737" s="471"/>
      <c r="K737" s="471"/>
      <c r="L737" s="471"/>
      <c r="M737" s="471"/>
      <c r="N737" s="471"/>
      <c r="O737" s="471"/>
      <c r="P737" s="471"/>
      <c r="Q737" s="471"/>
      <c r="R737" s="471"/>
      <c r="S737" s="471"/>
      <c r="T737" s="471"/>
      <c r="U737" s="471"/>
      <c r="V737" s="471"/>
      <c r="W737" s="471"/>
      <c r="X737" s="471"/>
      <c r="Y737" s="471"/>
      <c r="Z737" s="471"/>
      <c r="AA737" s="471"/>
      <c r="AB737" s="471"/>
      <c r="AC737" s="471"/>
      <c r="AD737" s="471"/>
      <c r="AE737" s="472"/>
      <c r="AF737" s="472"/>
      <c r="AG737" s="472"/>
      <c r="AH737" s="472"/>
      <c r="AI737" s="472"/>
      <c r="AJ737" s="472"/>
      <c r="AK737" s="472"/>
      <c r="AL737" s="472"/>
      <c r="AM737" s="472"/>
      <c r="AN737" s="472"/>
      <c r="AO737" s="481"/>
      <c r="AP737" s="169"/>
      <c r="AQ737" s="84" t="s">
        <v>395</v>
      </c>
      <c r="AU737" s="459" t="str">
        <f t="shared" ref="AU737:AU770" ca="1" si="137">IF(AU736="Z","AA",IF(LEN(AU736)=1,CHAR(CODE(AU736)+1),IF(RIGHT(AU736,1)="Z",CHAR(CODE(LEFT(AU736,1))+1),LEFT(AU736,1))&amp;CHAR(65+MOD(CODE(RIGHT(AU736,1))+1-65,26))))</f>
        <v>H</v>
      </c>
      <c r="AV737" s="459">
        <f t="shared" ref="AV737:AV770" si="138">AV736</f>
        <v>735</v>
      </c>
      <c r="AW737" s="259" t="str">
        <f t="shared" ca="1" si="135"/>
        <v>H735</v>
      </c>
      <c r="AX737" s="259">
        <f t="shared" si="133"/>
        <v>8</v>
      </c>
      <c r="AY737" s="259" t="str">
        <f t="shared" ca="1" si="134"/>
        <v>9. Ownership - Operating Costs</v>
      </c>
      <c r="AZ737" s="268" t="s">
        <v>1270</v>
      </c>
      <c r="BA737" s="259" t="s">
        <v>1314</v>
      </c>
      <c r="BB737" s="259">
        <f>$H$8</f>
        <v>2022</v>
      </c>
      <c r="BC737" s="259" t="str">
        <f t="shared" ca="1" si="136"/>
        <v>8_H735_Remaining_plant_OM_service_agreement_2022</v>
      </c>
      <c r="BD737" s="259" t="s">
        <v>540</v>
      </c>
      <c r="BE737" s="259"/>
      <c r="BF737" s="268" t="str">
        <f t="shared" si="128"/>
        <v>&gt;=0</v>
      </c>
      <c r="BG737" s="268" t="s">
        <v>85</v>
      </c>
      <c r="BH737" s="268" t="s">
        <v>85</v>
      </c>
      <c r="BI737" s="268"/>
      <c r="BJ737" s="268"/>
      <c r="BK737" s="268"/>
      <c r="BL737" s="268"/>
    </row>
    <row r="738" spans="1:64" ht="13.5" hidden="1" thickBot="1">
      <c r="A738" s="124"/>
      <c r="B738" s="169"/>
      <c r="C738" s="238"/>
      <c r="D738" s="588"/>
      <c r="E738" s="588"/>
      <c r="F738" s="471"/>
      <c r="G738" s="471"/>
      <c r="H738" s="471"/>
      <c r="I738" s="471"/>
      <c r="J738" s="471"/>
      <c r="K738" s="471"/>
      <c r="L738" s="471"/>
      <c r="M738" s="471"/>
      <c r="N738" s="471"/>
      <c r="O738" s="471"/>
      <c r="P738" s="471"/>
      <c r="Q738" s="471"/>
      <c r="R738" s="471"/>
      <c r="S738" s="471"/>
      <c r="T738" s="471"/>
      <c r="U738" s="471"/>
      <c r="V738" s="471"/>
      <c r="W738" s="471"/>
      <c r="X738" s="471"/>
      <c r="Y738" s="471"/>
      <c r="Z738" s="471"/>
      <c r="AA738" s="471"/>
      <c r="AB738" s="471"/>
      <c r="AC738" s="471"/>
      <c r="AD738" s="471"/>
      <c r="AE738" s="472"/>
      <c r="AF738" s="472"/>
      <c r="AG738" s="472"/>
      <c r="AH738" s="472"/>
      <c r="AI738" s="472"/>
      <c r="AJ738" s="472"/>
      <c r="AK738" s="472"/>
      <c r="AL738" s="472"/>
      <c r="AM738" s="472"/>
      <c r="AN738" s="472"/>
      <c r="AO738" s="481"/>
      <c r="AP738" s="169"/>
      <c r="AQ738" s="84" t="s">
        <v>395</v>
      </c>
      <c r="AU738" s="459" t="str">
        <f t="shared" ca="1" si="137"/>
        <v>I</v>
      </c>
      <c r="AV738" s="459">
        <f t="shared" si="138"/>
        <v>735</v>
      </c>
      <c r="AW738" s="259" t="str">
        <f t="shared" ca="1" si="135"/>
        <v>I735</v>
      </c>
      <c r="AX738" s="259">
        <f t="shared" si="133"/>
        <v>8</v>
      </c>
      <c r="AY738" s="259" t="str">
        <f t="shared" ca="1" si="134"/>
        <v>9. Ownership - Operating Costs</v>
      </c>
      <c r="AZ738" s="268" t="s">
        <v>1270</v>
      </c>
      <c r="BA738" s="259" t="s">
        <v>1314</v>
      </c>
      <c r="BB738" s="259">
        <f>$I$8</f>
        <v>2023</v>
      </c>
      <c r="BC738" s="259" t="str">
        <f t="shared" ca="1" si="136"/>
        <v>8_I735_Remaining_plant_OM_service_agreement_2023</v>
      </c>
      <c r="BD738" s="259" t="s">
        <v>540</v>
      </c>
      <c r="BE738" s="259"/>
      <c r="BF738" s="268" t="str">
        <f t="shared" si="128"/>
        <v>&gt;=0</v>
      </c>
      <c r="BG738" s="268" t="s">
        <v>85</v>
      </c>
      <c r="BH738" s="268" t="s">
        <v>85</v>
      </c>
      <c r="BI738" s="268"/>
      <c r="BJ738" s="268"/>
      <c r="BK738" s="268"/>
      <c r="BL738" s="268"/>
    </row>
    <row r="739" spans="1:64" ht="13.5" hidden="1" thickBot="1">
      <c r="A739" s="124"/>
      <c r="B739" s="169"/>
      <c r="C739" s="238"/>
      <c r="D739" s="588"/>
      <c r="E739" s="588"/>
      <c r="F739" s="471"/>
      <c r="G739" s="471"/>
      <c r="H739" s="471"/>
      <c r="I739" s="471"/>
      <c r="J739" s="471"/>
      <c r="K739" s="471"/>
      <c r="L739" s="471"/>
      <c r="M739" s="471"/>
      <c r="N739" s="471"/>
      <c r="O739" s="471"/>
      <c r="P739" s="471"/>
      <c r="Q739" s="471"/>
      <c r="R739" s="471"/>
      <c r="S739" s="471"/>
      <c r="T739" s="471"/>
      <c r="U739" s="471"/>
      <c r="V739" s="471"/>
      <c r="W739" s="471"/>
      <c r="X739" s="471"/>
      <c r="Y739" s="471"/>
      <c r="Z739" s="471"/>
      <c r="AA739" s="471"/>
      <c r="AB739" s="471"/>
      <c r="AC739" s="471"/>
      <c r="AD739" s="471"/>
      <c r="AE739" s="472"/>
      <c r="AF739" s="472"/>
      <c r="AG739" s="472"/>
      <c r="AH739" s="472"/>
      <c r="AI739" s="472"/>
      <c r="AJ739" s="472"/>
      <c r="AK739" s="472"/>
      <c r="AL739" s="472"/>
      <c r="AM739" s="472"/>
      <c r="AN739" s="472"/>
      <c r="AO739" s="481"/>
      <c r="AP739" s="169"/>
      <c r="AQ739" s="84" t="s">
        <v>395</v>
      </c>
      <c r="AU739" s="459" t="str">
        <f t="shared" ca="1" si="137"/>
        <v>J</v>
      </c>
      <c r="AV739" s="459">
        <f t="shared" si="138"/>
        <v>735</v>
      </c>
      <c r="AW739" s="259" t="str">
        <f t="shared" ca="1" si="135"/>
        <v>J735</v>
      </c>
      <c r="AX739" s="259">
        <f t="shared" si="133"/>
        <v>8</v>
      </c>
      <c r="AY739" s="259" t="str">
        <f t="shared" ca="1" si="134"/>
        <v>9. Ownership - Operating Costs</v>
      </c>
      <c r="AZ739" s="268" t="s">
        <v>1270</v>
      </c>
      <c r="BA739" s="259" t="s">
        <v>1314</v>
      </c>
      <c r="BB739" s="259">
        <f>$J$8</f>
        <v>2024</v>
      </c>
      <c r="BC739" s="259" t="str">
        <f t="shared" ca="1" si="136"/>
        <v>8_J735_Remaining_plant_OM_service_agreement_2024</v>
      </c>
      <c r="BD739" s="259" t="s">
        <v>540</v>
      </c>
      <c r="BE739" s="259"/>
      <c r="BF739" s="268" t="str">
        <f t="shared" si="128"/>
        <v>&gt;=0</v>
      </c>
      <c r="BG739" s="268" t="s">
        <v>85</v>
      </c>
      <c r="BH739" s="268" t="s">
        <v>85</v>
      </c>
      <c r="BI739" s="268"/>
      <c r="BJ739" s="268"/>
      <c r="BK739" s="268"/>
      <c r="BL739" s="268"/>
    </row>
    <row r="740" spans="1:64" ht="13.5" hidden="1" thickBot="1">
      <c r="A740" s="124"/>
      <c r="B740" s="169"/>
      <c r="C740" s="238"/>
      <c r="D740" s="588"/>
      <c r="E740" s="588"/>
      <c r="F740" s="471"/>
      <c r="G740" s="471"/>
      <c r="H740" s="471"/>
      <c r="I740" s="471"/>
      <c r="J740" s="471"/>
      <c r="K740" s="471"/>
      <c r="L740" s="471"/>
      <c r="M740" s="471"/>
      <c r="N740" s="471"/>
      <c r="O740" s="471"/>
      <c r="P740" s="471"/>
      <c r="Q740" s="471"/>
      <c r="R740" s="471"/>
      <c r="S740" s="471"/>
      <c r="T740" s="471"/>
      <c r="U740" s="471"/>
      <c r="V740" s="471"/>
      <c r="W740" s="471"/>
      <c r="X740" s="471"/>
      <c r="Y740" s="471"/>
      <c r="Z740" s="471"/>
      <c r="AA740" s="471"/>
      <c r="AB740" s="471"/>
      <c r="AC740" s="471"/>
      <c r="AD740" s="471"/>
      <c r="AE740" s="472"/>
      <c r="AF740" s="472"/>
      <c r="AG740" s="472"/>
      <c r="AH740" s="472"/>
      <c r="AI740" s="472"/>
      <c r="AJ740" s="472"/>
      <c r="AK740" s="472"/>
      <c r="AL740" s="472"/>
      <c r="AM740" s="472"/>
      <c r="AN740" s="472"/>
      <c r="AO740" s="481"/>
      <c r="AP740" s="169"/>
      <c r="AQ740" s="84" t="s">
        <v>395</v>
      </c>
      <c r="AU740" s="459" t="str">
        <f t="shared" ca="1" si="137"/>
        <v>K</v>
      </c>
      <c r="AV740" s="459">
        <f t="shared" si="138"/>
        <v>735</v>
      </c>
      <c r="AW740" s="259" t="str">
        <f t="shared" ca="1" si="135"/>
        <v>K735</v>
      </c>
      <c r="AX740" s="259">
        <f t="shared" si="133"/>
        <v>8</v>
      </c>
      <c r="AY740" s="259" t="str">
        <f t="shared" ca="1" si="134"/>
        <v>9. Ownership - Operating Costs</v>
      </c>
      <c r="AZ740" s="268" t="s">
        <v>1270</v>
      </c>
      <c r="BA740" s="259" t="s">
        <v>1314</v>
      </c>
      <c r="BB740" s="259">
        <f>$K$8</f>
        <v>2025</v>
      </c>
      <c r="BC740" s="259" t="str">
        <f t="shared" ca="1" si="136"/>
        <v>8_K735_Remaining_plant_OM_service_agreement_2025</v>
      </c>
      <c r="BD740" s="259" t="s">
        <v>540</v>
      </c>
      <c r="BE740" s="259"/>
      <c r="BF740" s="268" t="str">
        <f t="shared" si="128"/>
        <v>&gt;=0</v>
      </c>
      <c r="BG740" s="268" t="s">
        <v>85</v>
      </c>
      <c r="BH740" s="268" t="s">
        <v>85</v>
      </c>
      <c r="BI740" s="268"/>
      <c r="BJ740" s="268"/>
      <c r="BK740" s="268"/>
      <c r="BL740" s="268"/>
    </row>
    <row r="741" spans="1:64" ht="13.5" hidden="1" thickBot="1">
      <c r="A741" s="124"/>
      <c r="B741" s="169"/>
      <c r="C741" s="238"/>
      <c r="D741" s="588"/>
      <c r="E741" s="588"/>
      <c r="F741" s="471"/>
      <c r="G741" s="471"/>
      <c r="H741" s="471"/>
      <c r="I741" s="471"/>
      <c r="J741" s="471"/>
      <c r="K741" s="471"/>
      <c r="L741" s="471"/>
      <c r="M741" s="471"/>
      <c r="N741" s="471"/>
      <c r="O741" s="471"/>
      <c r="P741" s="471"/>
      <c r="Q741" s="471"/>
      <c r="R741" s="471"/>
      <c r="S741" s="471"/>
      <c r="T741" s="471"/>
      <c r="U741" s="471"/>
      <c r="V741" s="471"/>
      <c r="W741" s="471"/>
      <c r="X741" s="471"/>
      <c r="Y741" s="471"/>
      <c r="Z741" s="471"/>
      <c r="AA741" s="471"/>
      <c r="AB741" s="471"/>
      <c r="AC741" s="471"/>
      <c r="AD741" s="471"/>
      <c r="AE741" s="472"/>
      <c r="AF741" s="472"/>
      <c r="AG741" s="472"/>
      <c r="AH741" s="472"/>
      <c r="AI741" s="472"/>
      <c r="AJ741" s="472"/>
      <c r="AK741" s="472"/>
      <c r="AL741" s="472"/>
      <c r="AM741" s="472"/>
      <c r="AN741" s="472"/>
      <c r="AO741" s="481"/>
      <c r="AP741" s="169"/>
      <c r="AQ741" s="84" t="s">
        <v>395</v>
      </c>
      <c r="AU741" s="459" t="str">
        <f t="shared" ca="1" si="137"/>
        <v>L</v>
      </c>
      <c r="AV741" s="459">
        <f t="shared" si="138"/>
        <v>735</v>
      </c>
      <c r="AW741" s="259" t="str">
        <f t="shared" ca="1" si="135"/>
        <v>L735</v>
      </c>
      <c r="AX741" s="259">
        <f t="shared" si="133"/>
        <v>8</v>
      </c>
      <c r="AY741" s="259" t="str">
        <f t="shared" ca="1" si="134"/>
        <v>9. Ownership - Operating Costs</v>
      </c>
      <c r="AZ741" s="268" t="s">
        <v>1270</v>
      </c>
      <c r="BA741" s="259" t="s">
        <v>1314</v>
      </c>
      <c r="BB741" s="259">
        <f>$L$8</f>
        <v>2026</v>
      </c>
      <c r="BC741" s="259" t="str">
        <f t="shared" ca="1" si="136"/>
        <v>8_L735_Remaining_plant_OM_service_agreement_2026</v>
      </c>
      <c r="BD741" s="259" t="s">
        <v>540</v>
      </c>
      <c r="BE741" s="259"/>
      <c r="BF741" s="268" t="str">
        <f t="shared" si="128"/>
        <v>&gt;=0</v>
      </c>
      <c r="BG741" s="268" t="s">
        <v>85</v>
      </c>
      <c r="BH741" s="268" t="s">
        <v>85</v>
      </c>
      <c r="BI741" s="268"/>
      <c r="BJ741" s="268"/>
      <c r="BK741" s="268"/>
      <c r="BL741" s="268"/>
    </row>
    <row r="742" spans="1:64" ht="13.5" hidden="1" thickBot="1">
      <c r="A742" s="124"/>
      <c r="B742" s="169"/>
      <c r="C742" s="238"/>
      <c r="D742" s="588"/>
      <c r="E742" s="588"/>
      <c r="F742" s="471"/>
      <c r="G742" s="471"/>
      <c r="H742" s="471"/>
      <c r="I742" s="471"/>
      <c r="J742" s="471"/>
      <c r="K742" s="471"/>
      <c r="L742" s="471"/>
      <c r="M742" s="471"/>
      <c r="N742" s="471"/>
      <c r="O742" s="471"/>
      <c r="P742" s="471"/>
      <c r="Q742" s="471"/>
      <c r="R742" s="471"/>
      <c r="S742" s="471"/>
      <c r="T742" s="471"/>
      <c r="U742" s="471"/>
      <c r="V742" s="471"/>
      <c r="W742" s="471"/>
      <c r="X742" s="471"/>
      <c r="Y742" s="471"/>
      <c r="Z742" s="471"/>
      <c r="AA742" s="471"/>
      <c r="AB742" s="471"/>
      <c r="AC742" s="471"/>
      <c r="AD742" s="471"/>
      <c r="AE742" s="472"/>
      <c r="AF742" s="472"/>
      <c r="AG742" s="472"/>
      <c r="AH742" s="472"/>
      <c r="AI742" s="472"/>
      <c r="AJ742" s="472"/>
      <c r="AK742" s="472"/>
      <c r="AL742" s="472"/>
      <c r="AM742" s="472"/>
      <c r="AN742" s="472"/>
      <c r="AO742" s="481"/>
      <c r="AP742" s="169"/>
      <c r="AQ742" s="84" t="s">
        <v>395</v>
      </c>
      <c r="AU742" s="459" t="str">
        <f t="shared" ca="1" si="137"/>
        <v>M</v>
      </c>
      <c r="AV742" s="459">
        <f t="shared" si="138"/>
        <v>735</v>
      </c>
      <c r="AW742" s="259" t="str">
        <f t="shared" ca="1" si="135"/>
        <v>M735</v>
      </c>
      <c r="AX742" s="259">
        <f t="shared" si="133"/>
        <v>8</v>
      </c>
      <c r="AY742" s="259" t="str">
        <f t="shared" ca="1" si="134"/>
        <v>9. Ownership - Operating Costs</v>
      </c>
      <c r="AZ742" s="268" t="s">
        <v>1270</v>
      </c>
      <c r="BA742" s="259" t="s">
        <v>1314</v>
      </c>
      <c r="BB742" s="259">
        <f>$M$8</f>
        <v>2027</v>
      </c>
      <c r="BC742" s="259" t="str">
        <f t="shared" ca="1" si="136"/>
        <v>8_M735_Remaining_plant_OM_service_agreement_2027</v>
      </c>
      <c r="BD742" s="259" t="s">
        <v>540</v>
      </c>
      <c r="BE742" s="259"/>
      <c r="BF742" s="268" t="str">
        <f t="shared" si="128"/>
        <v>&gt;=0</v>
      </c>
      <c r="BG742" s="268" t="s">
        <v>85</v>
      </c>
      <c r="BH742" s="268" t="s">
        <v>85</v>
      </c>
      <c r="BI742" s="268"/>
      <c r="BJ742" s="268"/>
      <c r="BK742" s="268"/>
      <c r="BL742" s="268"/>
    </row>
    <row r="743" spans="1:64" ht="13.5" hidden="1" thickBot="1">
      <c r="A743" s="124"/>
      <c r="B743" s="169"/>
      <c r="C743" s="238"/>
      <c r="D743" s="588"/>
      <c r="E743" s="588"/>
      <c r="F743" s="471"/>
      <c r="G743" s="471"/>
      <c r="H743" s="471"/>
      <c r="I743" s="471"/>
      <c r="J743" s="471"/>
      <c r="K743" s="471"/>
      <c r="L743" s="471"/>
      <c r="M743" s="471"/>
      <c r="N743" s="471"/>
      <c r="O743" s="471"/>
      <c r="P743" s="471"/>
      <c r="Q743" s="471"/>
      <c r="R743" s="471"/>
      <c r="S743" s="471"/>
      <c r="T743" s="471"/>
      <c r="U743" s="471"/>
      <c r="V743" s="471"/>
      <c r="W743" s="471"/>
      <c r="X743" s="471"/>
      <c r="Y743" s="471"/>
      <c r="Z743" s="471"/>
      <c r="AA743" s="471"/>
      <c r="AB743" s="471"/>
      <c r="AC743" s="471"/>
      <c r="AD743" s="471"/>
      <c r="AE743" s="472"/>
      <c r="AF743" s="472"/>
      <c r="AG743" s="472"/>
      <c r="AH743" s="472"/>
      <c r="AI743" s="472"/>
      <c r="AJ743" s="472"/>
      <c r="AK743" s="472"/>
      <c r="AL743" s="472"/>
      <c r="AM743" s="472"/>
      <c r="AN743" s="472"/>
      <c r="AO743" s="481"/>
      <c r="AP743" s="169"/>
      <c r="AQ743" s="84" t="s">
        <v>395</v>
      </c>
      <c r="AU743" s="459" t="str">
        <f t="shared" ca="1" si="137"/>
        <v>N</v>
      </c>
      <c r="AV743" s="459">
        <f t="shared" si="138"/>
        <v>735</v>
      </c>
      <c r="AW743" s="259" t="str">
        <f t="shared" ca="1" si="135"/>
        <v>N735</v>
      </c>
      <c r="AX743" s="259">
        <f t="shared" si="133"/>
        <v>8</v>
      </c>
      <c r="AY743" s="259" t="str">
        <f t="shared" ca="1" si="134"/>
        <v>9. Ownership - Operating Costs</v>
      </c>
      <c r="AZ743" s="268" t="s">
        <v>1270</v>
      </c>
      <c r="BA743" s="259" t="s">
        <v>1314</v>
      </c>
      <c r="BB743" s="259">
        <f>$N$8</f>
        <v>2028</v>
      </c>
      <c r="BC743" s="259" t="str">
        <f t="shared" ca="1" si="136"/>
        <v>8_N735_Remaining_plant_OM_service_agreement_2028</v>
      </c>
      <c r="BD743" s="259" t="s">
        <v>540</v>
      </c>
      <c r="BE743" s="259"/>
      <c r="BF743" s="268" t="str">
        <f t="shared" si="128"/>
        <v>&gt;=0</v>
      </c>
      <c r="BG743" s="268" t="s">
        <v>85</v>
      </c>
      <c r="BH743" s="268" t="s">
        <v>85</v>
      </c>
      <c r="BI743" s="268"/>
      <c r="BJ743" s="268"/>
      <c r="BK743" s="268"/>
      <c r="BL743" s="268"/>
    </row>
    <row r="744" spans="1:64" ht="13.5" hidden="1" thickBot="1">
      <c r="A744" s="124"/>
      <c r="B744" s="169"/>
      <c r="C744" s="238"/>
      <c r="D744" s="588"/>
      <c r="E744" s="588"/>
      <c r="F744" s="471"/>
      <c r="G744" s="471"/>
      <c r="H744" s="471"/>
      <c r="I744" s="471"/>
      <c r="J744" s="471"/>
      <c r="K744" s="471"/>
      <c r="L744" s="471"/>
      <c r="M744" s="471"/>
      <c r="N744" s="471"/>
      <c r="O744" s="471"/>
      <c r="P744" s="471"/>
      <c r="Q744" s="471"/>
      <c r="R744" s="471"/>
      <c r="S744" s="471"/>
      <c r="T744" s="471"/>
      <c r="U744" s="471"/>
      <c r="V744" s="471"/>
      <c r="W744" s="471"/>
      <c r="X744" s="471"/>
      <c r="Y744" s="471"/>
      <c r="Z744" s="471"/>
      <c r="AA744" s="471"/>
      <c r="AB744" s="471"/>
      <c r="AC744" s="471"/>
      <c r="AD744" s="471"/>
      <c r="AE744" s="472"/>
      <c r="AF744" s="472"/>
      <c r="AG744" s="472"/>
      <c r="AH744" s="472"/>
      <c r="AI744" s="472"/>
      <c r="AJ744" s="472"/>
      <c r="AK744" s="472"/>
      <c r="AL744" s="472"/>
      <c r="AM744" s="472"/>
      <c r="AN744" s="472"/>
      <c r="AO744" s="481"/>
      <c r="AP744" s="169"/>
      <c r="AQ744" s="84" t="s">
        <v>395</v>
      </c>
      <c r="AU744" s="459" t="str">
        <f t="shared" ca="1" si="137"/>
        <v>O</v>
      </c>
      <c r="AV744" s="459">
        <f t="shared" si="138"/>
        <v>735</v>
      </c>
      <c r="AW744" s="259" t="str">
        <f t="shared" ca="1" si="135"/>
        <v>O735</v>
      </c>
      <c r="AX744" s="259">
        <f t="shared" si="133"/>
        <v>8</v>
      </c>
      <c r="AY744" s="259" t="str">
        <f t="shared" ca="1" si="134"/>
        <v>9. Ownership - Operating Costs</v>
      </c>
      <c r="AZ744" s="268" t="s">
        <v>1270</v>
      </c>
      <c r="BA744" s="259" t="s">
        <v>1314</v>
      </c>
      <c r="BB744" s="259">
        <f>$O$8</f>
        <v>2029</v>
      </c>
      <c r="BC744" s="259" t="str">
        <f t="shared" ca="1" si="136"/>
        <v>8_O735_Remaining_plant_OM_service_agreement_2029</v>
      </c>
      <c r="BD744" s="259" t="s">
        <v>540</v>
      </c>
      <c r="BE744" s="259"/>
      <c r="BF744" s="268" t="str">
        <f t="shared" si="128"/>
        <v>&gt;=0</v>
      </c>
      <c r="BG744" s="268" t="s">
        <v>85</v>
      </c>
      <c r="BH744" s="268" t="s">
        <v>85</v>
      </c>
      <c r="BI744" s="268"/>
      <c r="BJ744" s="268"/>
      <c r="BK744" s="268"/>
      <c r="BL744" s="268"/>
    </row>
    <row r="745" spans="1:64" ht="13.5" hidden="1" thickBot="1">
      <c r="A745" s="124"/>
      <c r="B745" s="169"/>
      <c r="C745" s="238"/>
      <c r="D745" s="588"/>
      <c r="E745" s="588"/>
      <c r="F745" s="471"/>
      <c r="G745" s="471"/>
      <c r="H745" s="471"/>
      <c r="I745" s="471"/>
      <c r="J745" s="471"/>
      <c r="K745" s="471"/>
      <c r="L745" s="471"/>
      <c r="M745" s="471"/>
      <c r="N745" s="471"/>
      <c r="O745" s="471"/>
      <c r="P745" s="471"/>
      <c r="Q745" s="471"/>
      <c r="R745" s="471"/>
      <c r="S745" s="471"/>
      <c r="T745" s="471"/>
      <c r="U745" s="471"/>
      <c r="V745" s="471"/>
      <c r="W745" s="471"/>
      <c r="X745" s="471"/>
      <c r="Y745" s="471"/>
      <c r="Z745" s="471"/>
      <c r="AA745" s="471"/>
      <c r="AB745" s="471"/>
      <c r="AC745" s="471"/>
      <c r="AD745" s="471"/>
      <c r="AE745" s="472"/>
      <c r="AF745" s="472"/>
      <c r="AG745" s="472"/>
      <c r="AH745" s="472"/>
      <c r="AI745" s="472"/>
      <c r="AJ745" s="472"/>
      <c r="AK745" s="472"/>
      <c r="AL745" s="472"/>
      <c r="AM745" s="472"/>
      <c r="AN745" s="472"/>
      <c r="AO745" s="481"/>
      <c r="AP745" s="169"/>
      <c r="AQ745" s="84" t="s">
        <v>395</v>
      </c>
      <c r="AU745" s="459" t="str">
        <f t="shared" ca="1" si="137"/>
        <v>P</v>
      </c>
      <c r="AV745" s="459">
        <f t="shared" si="138"/>
        <v>735</v>
      </c>
      <c r="AW745" s="259" t="str">
        <f t="shared" ca="1" si="135"/>
        <v>P735</v>
      </c>
      <c r="AX745" s="259">
        <f t="shared" si="133"/>
        <v>8</v>
      </c>
      <c r="AY745" s="259" t="str">
        <f t="shared" ca="1" si="134"/>
        <v>9. Ownership - Operating Costs</v>
      </c>
      <c r="AZ745" s="268" t="s">
        <v>1270</v>
      </c>
      <c r="BA745" s="259" t="s">
        <v>1314</v>
      </c>
      <c r="BB745" s="259">
        <f>$P$8</f>
        <v>2030</v>
      </c>
      <c r="BC745" s="259" t="str">
        <f t="shared" ca="1" si="136"/>
        <v>8_P735_Remaining_plant_OM_service_agreement_2030</v>
      </c>
      <c r="BD745" s="259" t="s">
        <v>540</v>
      </c>
      <c r="BE745" s="259"/>
      <c r="BF745" s="268" t="str">
        <f t="shared" si="128"/>
        <v>&gt;=0</v>
      </c>
      <c r="BG745" s="268" t="s">
        <v>85</v>
      </c>
      <c r="BH745" s="268" t="s">
        <v>85</v>
      </c>
      <c r="BI745" s="268"/>
      <c r="BJ745" s="268"/>
      <c r="BK745" s="268"/>
      <c r="BL745" s="268"/>
    </row>
    <row r="746" spans="1:64" ht="13.5" hidden="1" thickBot="1">
      <c r="A746" s="124"/>
      <c r="B746" s="169"/>
      <c r="C746" s="238"/>
      <c r="D746" s="588"/>
      <c r="E746" s="588"/>
      <c r="F746" s="471"/>
      <c r="G746" s="471"/>
      <c r="H746" s="471"/>
      <c r="I746" s="471"/>
      <c r="J746" s="471"/>
      <c r="K746" s="471"/>
      <c r="L746" s="471"/>
      <c r="M746" s="471"/>
      <c r="N746" s="471"/>
      <c r="O746" s="471"/>
      <c r="P746" s="471"/>
      <c r="Q746" s="471"/>
      <c r="R746" s="471"/>
      <c r="S746" s="471"/>
      <c r="T746" s="471"/>
      <c r="U746" s="471"/>
      <c r="V746" s="471"/>
      <c r="W746" s="471"/>
      <c r="X746" s="471"/>
      <c r="Y746" s="471"/>
      <c r="Z746" s="471"/>
      <c r="AA746" s="471"/>
      <c r="AB746" s="471"/>
      <c r="AC746" s="471"/>
      <c r="AD746" s="471"/>
      <c r="AE746" s="472"/>
      <c r="AF746" s="472"/>
      <c r="AG746" s="472"/>
      <c r="AH746" s="472"/>
      <c r="AI746" s="472"/>
      <c r="AJ746" s="472"/>
      <c r="AK746" s="472"/>
      <c r="AL746" s="472"/>
      <c r="AM746" s="472"/>
      <c r="AN746" s="472"/>
      <c r="AO746" s="481"/>
      <c r="AP746" s="169"/>
      <c r="AQ746" s="84" t="s">
        <v>395</v>
      </c>
      <c r="AU746" s="459" t="str">
        <f t="shared" ca="1" si="137"/>
        <v>Q</v>
      </c>
      <c r="AV746" s="459">
        <f t="shared" si="138"/>
        <v>735</v>
      </c>
      <c r="AW746" s="259" t="str">
        <f t="shared" ca="1" si="135"/>
        <v>Q735</v>
      </c>
      <c r="AX746" s="259">
        <f t="shared" si="133"/>
        <v>8</v>
      </c>
      <c r="AY746" s="259" t="str">
        <f t="shared" ca="1" si="134"/>
        <v>9. Ownership - Operating Costs</v>
      </c>
      <c r="AZ746" s="268" t="s">
        <v>1270</v>
      </c>
      <c r="BA746" s="259" t="s">
        <v>1314</v>
      </c>
      <c r="BB746" s="259">
        <f>$Q$8</f>
        <v>2031</v>
      </c>
      <c r="BC746" s="259" t="str">
        <f t="shared" ca="1" si="136"/>
        <v>8_Q735_Remaining_plant_OM_service_agreement_2031</v>
      </c>
      <c r="BD746" s="259" t="s">
        <v>540</v>
      </c>
      <c r="BE746" s="259"/>
      <c r="BF746" s="268" t="str">
        <f t="shared" si="128"/>
        <v>&gt;=0</v>
      </c>
      <c r="BG746" s="268" t="s">
        <v>85</v>
      </c>
      <c r="BH746" s="268" t="s">
        <v>85</v>
      </c>
      <c r="BI746" s="268"/>
      <c r="BJ746" s="268"/>
      <c r="BK746" s="268"/>
      <c r="BL746" s="268"/>
    </row>
    <row r="747" spans="1:64" ht="13.5" hidden="1" thickBot="1">
      <c r="A747" s="124"/>
      <c r="B747" s="169"/>
      <c r="C747" s="238"/>
      <c r="D747" s="588"/>
      <c r="E747" s="588"/>
      <c r="F747" s="471"/>
      <c r="G747" s="471"/>
      <c r="H747" s="471"/>
      <c r="I747" s="471"/>
      <c r="J747" s="471"/>
      <c r="K747" s="471"/>
      <c r="L747" s="471"/>
      <c r="M747" s="471"/>
      <c r="N747" s="471"/>
      <c r="O747" s="471"/>
      <c r="P747" s="471"/>
      <c r="Q747" s="471"/>
      <c r="R747" s="471"/>
      <c r="S747" s="471"/>
      <c r="T747" s="471"/>
      <c r="U747" s="471"/>
      <c r="V747" s="471"/>
      <c r="W747" s="471"/>
      <c r="X747" s="471"/>
      <c r="Y747" s="471"/>
      <c r="Z747" s="471"/>
      <c r="AA747" s="471"/>
      <c r="AB747" s="471"/>
      <c r="AC747" s="471"/>
      <c r="AD747" s="471"/>
      <c r="AE747" s="472"/>
      <c r="AF747" s="472"/>
      <c r="AG747" s="472"/>
      <c r="AH747" s="472"/>
      <c r="AI747" s="472"/>
      <c r="AJ747" s="472"/>
      <c r="AK747" s="472"/>
      <c r="AL747" s="472"/>
      <c r="AM747" s="472"/>
      <c r="AN747" s="472"/>
      <c r="AO747" s="481"/>
      <c r="AP747" s="169"/>
      <c r="AQ747" s="84" t="s">
        <v>395</v>
      </c>
      <c r="AU747" s="459" t="str">
        <f t="shared" ca="1" si="137"/>
        <v>R</v>
      </c>
      <c r="AV747" s="459">
        <f t="shared" si="138"/>
        <v>735</v>
      </c>
      <c r="AW747" s="259" t="str">
        <f t="shared" ca="1" si="135"/>
        <v>R735</v>
      </c>
      <c r="AX747" s="259">
        <f t="shared" si="133"/>
        <v>8</v>
      </c>
      <c r="AY747" s="259" t="str">
        <f t="shared" ca="1" si="134"/>
        <v>9. Ownership - Operating Costs</v>
      </c>
      <c r="AZ747" s="268" t="s">
        <v>1270</v>
      </c>
      <c r="BA747" s="259" t="s">
        <v>1314</v>
      </c>
      <c r="BB747" s="259">
        <f>$R$8</f>
        <v>2032</v>
      </c>
      <c r="BC747" s="259" t="str">
        <f t="shared" ca="1" si="136"/>
        <v>8_R735_Remaining_plant_OM_service_agreement_2032</v>
      </c>
      <c r="BD747" s="259" t="s">
        <v>540</v>
      </c>
      <c r="BE747" s="259"/>
      <c r="BF747" s="268" t="str">
        <f t="shared" si="128"/>
        <v>&gt;=0</v>
      </c>
      <c r="BG747" s="268" t="s">
        <v>85</v>
      </c>
      <c r="BH747" s="268" t="s">
        <v>85</v>
      </c>
      <c r="BI747" s="268"/>
      <c r="BJ747" s="268"/>
      <c r="BK747" s="268"/>
      <c r="BL747" s="268"/>
    </row>
    <row r="748" spans="1:64" ht="13.5" hidden="1" thickBot="1">
      <c r="A748" s="124"/>
      <c r="B748" s="169"/>
      <c r="C748" s="238"/>
      <c r="D748" s="588"/>
      <c r="E748" s="588"/>
      <c r="F748" s="471"/>
      <c r="G748" s="471"/>
      <c r="H748" s="471"/>
      <c r="I748" s="471"/>
      <c r="J748" s="471"/>
      <c r="K748" s="471"/>
      <c r="L748" s="471"/>
      <c r="M748" s="471"/>
      <c r="N748" s="471"/>
      <c r="O748" s="471"/>
      <c r="P748" s="471"/>
      <c r="Q748" s="471"/>
      <c r="R748" s="471"/>
      <c r="S748" s="471"/>
      <c r="T748" s="471"/>
      <c r="U748" s="471"/>
      <c r="V748" s="471"/>
      <c r="W748" s="471"/>
      <c r="X748" s="471"/>
      <c r="Y748" s="471"/>
      <c r="Z748" s="471"/>
      <c r="AA748" s="471"/>
      <c r="AB748" s="471"/>
      <c r="AC748" s="471"/>
      <c r="AD748" s="471"/>
      <c r="AE748" s="472"/>
      <c r="AF748" s="472"/>
      <c r="AG748" s="472"/>
      <c r="AH748" s="472"/>
      <c r="AI748" s="472"/>
      <c r="AJ748" s="472"/>
      <c r="AK748" s="472"/>
      <c r="AL748" s="472"/>
      <c r="AM748" s="472"/>
      <c r="AN748" s="472"/>
      <c r="AO748" s="481"/>
      <c r="AP748" s="169"/>
      <c r="AQ748" s="84" t="s">
        <v>395</v>
      </c>
      <c r="AU748" s="459" t="str">
        <f t="shared" ca="1" si="137"/>
        <v>S</v>
      </c>
      <c r="AV748" s="459">
        <f t="shared" si="138"/>
        <v>735</v>
      </c>
      <c r="AW748" s="259" t="str">
        <f t="shared" ca="1" si="135"/>
        <v>S735</v>
      </c>
      <c r="AX748" s="259">
        <f t="shared" si="133"/>
        <v>8</v>
      </c>
      <c r="AY748" s="259" t="str">
        <f t="shared" ca="1" si="134"/>
        <v>9. Ownership - Operating Costs</v>
      </c>
      <c r="AZ748" s="268" t="s">
        <v>1270</v>
      </c>
      <c r="BA748" s="259" t="s">
        <v>1314</v>
      </c>
      <c r="BB748" s="259">
        <f>$S$8</f>
        <v>2033</v>
      </c>
      <c r="BC748" s="259" t="str">
        <f t="shared" ca="1" si="136"/>
        <v>8_S735_Remaining_plant_OM_service_agreement_2033</v>
      </c>
      <c r="BD748" s="259" t="s">
        <v>540</v>
      </c>
      <c r="BE748" s="259"/>
      <c r="BF748" s="268" t="str">
        <f t="shared" si="128"/>
        <v>&gt;=0</v>
      </c>
      <c r="BG748" s="268" t="s">
        <v>85</v>
      </c>
      <c r="BH748" s="268" t="s">
        <v>85</v>
      </c>
      <c r="BI748" s="268"/>
      <c r="BJ748" s="268"/>
      <c r="BK748" s="268"/>
      <c r="BL748" s="268"/>
    </row>
    <row r="749" spans="1:64" ht="13.5" hidden="1" thickBot="1">
      <c r="A749" s="124"/>
      <c r="B749" s="169"/>
      <c r="C749" s="238"/>
      <c r="D749" s="588"/>
      <c r="E749" s="588"/>
      <c r="F749" s="471"/>
      <c r="G749" s="471"/>
      <c r="H749" s="471"/>
      <c r="I749" s="471"/>
      <c r="J749" s="471"/>
      <c r="K749" s="471"/>
      <c r="L749" s="471"/>
      <c r="M749" s="471"/>
      <c r="N749" s="471"/>
      <c r="O749" s="471"/>
      <c r="P749" s="471"/>
      <c r="Q749" s="471"/>
      <c r="R749" s="471"/>
      <c r="S749" s="471"/>
      <c r="T749" s="471"/>
      <c r="U749" s="471"/>
      <c r="V749" s="471"/>
      <c r="W749" s="471"/>
      <c r="X749" s="471"/>
      <c r="Y749" s="471"/>
      <c r="Z749" s="471"/>
      <c r="AA749" s="471"/>
      <c r="AB749" s="471"/>
      <c r="AC749" s="471"/>
      <c r="AD749" s="471"/>
      <c r="AE749" s="472"/>
      <c r="AF749" s="472"/>
      <c r="AG749" s="472"/>
      <c r="AH749" s="472"/>
      <c r="AI749" s="472"/>
      <c r="AJ749" s="472"/>
      <c r="AK749" s="472"/>
      <c r="AL749" s="472"/>
      <c r="AM749" s="472"/>
      <c r="AN749" s="472"/>
      <c r="AO749" s="481"/>
      <c r="AP749" s="169"/>
      <c r="AQ749" s="84" t="s">
        <v>395</v>
      </c>
      <c r="AU749" s="459" t="str">
        <f t="shared" ca="1" si="137"/>
        <v>T</v>
      </c>
      <c r="AV749" s="459">
        <f t="shared" si="138"/>
        <v>735</v>
      </c>
      <c r="AW749" s="259" t="str">
        <f t="shared" ca="1" si="135"/>
        <v>T735</v>
      </c>
      <c r="AX749" s="259">
        <f t="shared" si="133"/>
        <v>8</v>
      </c>
      <c r="AY749" s="259" t="str">
        <f t="shared" ca="1" si="134"/>
        <v>9. Ownership - Operating Costs</v>
      </c>
      <c r="AZ749" s="268" t="s">
        <v>1270</v>
      </c>
      <c r="BA749" s="259" t="s">
        <v>1314</v>
      </c>
      <c r="BB749" s="259">
        <f>$T$8</f>
        <v>2034</v>
      </c>
      <c r="BC749" s="259" t="str">
        <f t="shared" ca="1" si="136"/>
        <v>8_T735_Remaining_plant_OM_service_agreement_2034</v>
      </c>
      <c r="BD749" s="259" t="s">
        <v>540</v>
      </c>
      <c r="BE749" s="259"/>
      <c r="BF749" s="268" t="str">
        <f t="shared" si="128"/>
        <v>&gt;=0</v>
      </c>
      <c r="BG749" s="268" t="s">
        <v>85</v>
      </c>
      <c r="BH749" s="268" t="s">
        <v>85</v>
      </c>
      <c r="BI749" s="268"/>
      <c r="BJ749" s="268"/>
      <c r="BK749" s="268"/>
      <c r="BL749" s="268"/>
    </row>
    <row r="750" spans="1:64" ht="13.5" hidden="1" thickBot="1">
      <c r="A750" s="124"/>
      <c r="B750" s="169"/>
      <c r="C750" s="238"/>
      <c r="D750" s="588"/>
      <c r="E750" s="588"/>
      <c r="F750" s="471"/>
      <c r="G750" s="471"/>
      <c r="H750" s="471"/>
      <c r="I750" s="471"/>
      <c r="J750" s="471"/>
      <c r="K750" s="471"/>
      <c r="L750" s="471"/>
      <c r="M750" s="471"/>
      <c r="N750" s="471"/>
      <c r="O750" s="471"/>
      <c r="P750" s="471"/>
      <c r="Q750" s="471"/>
      <c r="R750" s="471"/>
      <c r="S750" s="471"/>
      <c r="T750" s="471"/>
      <c r="U750" s="471"/>
      <c r="V750" s="471"/>
      <c r="W750" s="471"/>
      <c r="X750" s="471"/>
      <c r="Y750" s="471"/>
      <c r="Z750" s="471"/>
      <c r="AA750" s="471"/>
      <c r="AB750" s="471"/>
      <c r="AC750" s="471"/>
      <c r="AD750" s="471"/>
      <c r="AE750" s="472"/>
      <c r="AF750" s="472"/>
      <c r="AG750" s="472"/>
      <c r="AH750" s="472"/>
      <c r="AI750" s="472"/>
      <c r="AJ750" s="472"/>
      <c r="AK750" s="472"/>
      <c r="AL750" s="472"/>
      <c r="AM750" s="472"/>
      <c r="AN750" s="472"/>
      <c r="AO750" s="481"/>
      <c r="AP750" s="169"/>
      <c r="AQ750" s="84" t="s">
        <v>395</v>
      </c>
      <c r="AU750" s="459" t="str">
        <f t="shared" ca="1" si="137"/>
        <v>U</v>
      </c>
      <c r="AV750" s="459">
        <f t="shared" si="138"/>
        <v>735</v>
      </c>
      <c r="AW750" s="259" t="str">
        <f t="shared" ca="1" si="135"/>
        <v>U735</v>
      </c>
      <c r="AX750" s="259">
        <f t="shared" si="133"/>
        <v>8</v>
      </c>
      <c r="AY750" s="259" t="str">
        <f t="shared" ca="1" si="134"/>
        <v>9. Ownership - Operating Costs</v>
      </c>
      <c r="AZ750" s="268" t="s">
        <v>1270</v>
      </c>
      <c r="BA750" s="259" t="s">
        <v>1314</v>
      </c>
      <c r="BB750" s="259">
        <f>$U$8</f>
        <v>2035</v>
      </c>
      <c r="BC750" s="259" t="str">
        <f t="shared" ca="1" si="136"/>
        <v>8_U735_Remaining_plant_OM_service_agreement_2035</v>
      </c>
      <c r="BD750" s="259" t="s">
        <v>540</v>
      </c>
      <c r="BE750" s="259"/>
      <c r="BF750" s="268" t="str">
        <f t="shared" si="128"/>
        <v>&gt;=0</v>
      </c>
      <c r="BG750" s="268" t="s">
        <v>85</v>
      </c>
      <c r="BH750" s="268" t="s">
        <v>85</v>
      </c>
      <c r="BI750" s="268"/>
      <c r="BJ750" s="268"/>
      <c r="BK750" s="268"/>
      <c r="BL750" s="268"/>
    </row>
    <row r="751" spans="1:64" ht="13.5" hidden="1" thickBot="1">
      <c r="A751" s="124"/>
      <c r="B751" s="169"/>
      <c r="C751" s="238"/>
      <c r="D751" s="588"/>
      <c r="E751" s="588"/>
      <c r="F751" s="471"/>
      <c r="G751" s="471"/>
      <c r="H751" s="471"/>
      <c r="I751" s="471"/>
      <c r="J751" s="471"/>
      <c r="K751" s="471"/>
      <c r="L751" s="471"/>
      <c r="M751" s="471"/>
      <c r="N751" s="471"/>
      <c r="O751" s="471"/>
      <c r="P751" s="471"/>
      <c r="Q751" s="471"/>
      <c r="R751" s="471"/>
      <c r="S751" s="471"/>
      <c r="T751" s="471"/>
      <c r="U751" s="471"/>
      <c r="V751" s="471"/>
      <c r="W751" s="471"/>
      <c r="X751" s="471"/>
      <c r="Y751" s="471"/>
      <c r="Z751" s="471"/>
      <c r="AA751" s="471"/>
      <c r="AB751" s="471"/>
      <c r="AC751" s="471"/>
      <c r="AD751" s="471"/>
      <c r="AE751" s="472"/>
      <c r="AF751" s="472"/>
      <c r="AG751" s="472"/>
      <c r="AH751" s="472"/>
      <c r="AI751" s="472"/>
      <c r="AJ751" s="472"/>
      <c r="AK751" s="472"/>
      <c r="AL751" s="472"/>
      <c r="AM751" s="472"/>
      <c r="AN751" s="472"/>
      <c r="AO751" s="481"/>
      <c r="AP751" s="169"/>
      <c r="AQ751" s="84" t="s">
        <v>395</v>
      </c>
      <c r="AU751" s="459" t="str">
        <f t="shared" ca="1" si="137"/>
        <v>V</v>
      </c>
      <c r="AV751" s="459">
        <f t="shared" si="138"/>
        <v>735</v>
      </c>
      <c r="AW751" s="259" t="str">
        <f t="shared" ca="1" si="135"/>
        <v>V735</v>
      </c>
      <c r="AX751" s="259">
        <f t="shared" si="133"/>
        <v>8</v>
      </c>
      <c r="AY751" s="259" t="str">
        <f t="shared" ca="1" si="134"/>
        <v>9. Ownership - Operating Costs</v>
      </c>
      <c r="AZ751" s="268" t="s">
        <v>1270</v>
      </c>
      <c r="BA751" s="259" t="s">
        <v>1314</v>
      </c>
      <c r="BB751" s="259">
        <f>$V$8</f>
        <v>2036</v>
      </c>
      <c r="BC751" s="259" t="str">
        <f t="shared" ca="1" si="136"/>
        <v>8_V735_Remaining_plant_OM_service_agreement_2036</v>
      </c>
      <c r="BD751" s="259" t="s">
        <v>540</v>
      </c>
      <c r="BE751" s="259"/>
      <c r="BF751" s="268" t="str">
        <f t="shared" si="128"/>
        <v>&gt;=0</v>
      </c>
      <c r="BG751" s="268" t="s">
        <v>85</v>
      </c>
      <c r="BH751" s="268" t="s">
        <v>85</v>
      </c>
      <c r="BI751" s="268"/>
      <c r="BJ751" s="268"/>
      <c r="BK751" s="268"/>
      <c r="BL751" s="268"/>
    </row>
    <row r="752" spans="1:64" ht="13.5" hidden="1" thickBot="1">
      <c r="A752" s="124"/>
      <c r="B752" s="169"/>
      <c r="C752" s="238"/>
      <c r="D752" s="588"/>
      <c r="E752" s="588"/>
      <c r="F752" s="471"/>
      <c r="G752" s="471"/>
      <c r="H752" s="471"/>
      <c r="I752" s="471"/>
      <c r="J752" s="471"/>
      <c r="K752" s="471"/>
      <c r="L752" s="471"/>
      <c r="M752" s="471"/>
      <c r="N752" s="471"/>
      <c r="O752" s="471"/>
      <c r="P752" s="471"/>
      <c r="Q752" s="471"/>
      <c r="R752" s="471"/>
      <c r="S752" s="471"/>
      <c r="T752" s="471"/>
      <c r="U752" s="471"/>
      <c r="V752" s="471"/>
      <c r="W752" s="471"/>
      <c r="X752" s="471"/>
      <c r="Y752" s="471"/>
      <c r="Z752" s="471"/>
      <c r="AA752" s="471"/>
      <c r="AB752" s="471"/>
      <c r="AC752" s="471"/>
      <c r="AD752" s="471"/>
      <c r="AE752" s="472"/>
      <c r="AF752" s="472"/>
      <c r="AG752" s="472"/>
      <c r="AH752" s="472"/>
      <c r="AI752" s="472"/>
      <c r="AJ752" s="472"/>
      <c r="AK752" s="472"/>
      <c r="AL752" s="472"/>
      <c r="AM752" s="472"/>
      <c r="AN752" s="472"/>
      <c r="AO752" s="481"/>
      <c r="AP752" s="169"/>
      <c r="AQ752" s="84" t="s">
        <v>395</v>
      </c>
      <c r="AU752" s="459" t="str">
        <f t="shared" ca="1" si="137"/>
        <v>W</v>
      </c>
      <c r="AV752" s="459">
        <f t="shared" si="138"/>
        <v>735</v>
      </c>
      <c r="AW752" s="259" t="str">
        <f t="shared" ca="1" si="135"/>
        <v>W735</v>
      </c>
      <c r="AX752" s="259">
        <f t="shared" si="133"/>
        <v>8</v>
      </c>
      <c r="AY752" s="259" t="str">
        <f t="shared" ca="1" si="134"/>
        <v>9. Ownership - Operating Costs</v>
      </c>
      <c r="AZ752" s="268" t="s">
        <v>1270</v>
      </c>
      <c r="BA752" s="259" t="s">
        <v>1314</v>
      </c>
      <c r="BB752" s="259">
        <f>$W$8</f>
        <v>2037</v>
      </c>
      <c r="BC752" s="259" t="str">
        <f t="shared" ca="1" si="136"/>
        <v>8_W735_Remaining_plant_OM_service_agreement_2037</v>
      </c>
      <c r="BD752" s="259" t="s">
        <v>540</v>
      </c>
      <c r="BE752" s="259"/>
      <c r="BF752" s="268" t="str">
        <f t="shared" si="128"/>
        <v>&gt;=0</v>
      </c>
      <c r="BG752" s="268" t="s">
        <v>85</v>
      </c>
      <c r="BH752" s="268" t="s">
        <v>85</v>
      </c>
      <c r="BI752" s="268"/>
      <c r="BJ752" s="268"/>
      <c r="BK752" s="268"/>
      <c r="BL752" s="268"/>
    </row>
    <row r="753" spans="1:64" ht="13.5" hidden="1" thickBot="1">
      <c r="A753" s="124"/>
      <c r="B753" s="169"/>
      <c r="C753" s="238"/>
      <c r="D753" s="588"/>
      <c r="E753" s="588"/>
      <c r="F753" s="471"/>
      <c r="G753" s="471"/>
      <c r="H753" s="471"/>
      <c r="I753" s="471"/>
      <c r="J753" s="471"/>
      <c r="K753" s="471"/>
      <c r="L753" s="471"/>
      <c r="M753" s="471"/>
      <c r="N753" s="471"/>
      <c r="O753" s="471"/>
      <c r="P753" s="471"/>
      <c r="Q753" s="471"/>
      <c r="R753" s="471"/>
      <c r="S753" s="471"/>
      <c r="T753" s="471"/>
      <c r="U753" s="471"/>
      <c r="V753" s="471"/>
      <c r="W753" s="471"/>
      <c r="X753" s="471"/>
      <c r="Y753" s="471"/>
      <c r="Z753" s="471"/>
      <c r="AA753" s="471"/>
      <c r="AB753" s="471"/>
      <c r="AC753" s="471"/>
      <c r="AD753" s="471"/>
      <c r="AE753" s="472"/>
      <c r="AF753" s="472"/>
      <c r="AG753" s="472"/>
      <c r="AH753" s="472"/>
      <c r="AI753" s="472"/>
      <c r="AJ753" s="472"/>
      <c r="AK753" s="472"/>
      <c r="AL753" s="472"/>
      <c r="AM753" s="472"/>
      <c r="AN753" s="472"/>
      <c r="AO753" s="481"/>
      <c r="AP753" s="169"/>
      <c r="AQ753" s="84" t="s">
        <v>395</v>
      </c>
      <c r="AU753" s="459" t="str">
        <f t="shared" ca="1" si="137"/>
        <v>X</v>
      </c>
      <c r="AV753" s="459">
        <f t="shared" si="138"/>
        <v>735</v>
      </c>
      <c r="AW753" s="259" t="str">
        <f t="shared" ca="1" si="135"/>
        <v>X735</v>
      </c>
      <c r="AX753" s="259">
        <f t="shared" si="133"/>
        <v>8</v>
      </c>
      <c r="AY753" s="259" t="str">
        <f t="shared" ca="1" si="134"/>
        <v>9. Ownership - Operating Costs</v>
      </c>
      <c r="AZ753" s="268" t="s">
        <v>1270</v>
      </c>
      <c r="BA753" s="259" t="s">
        <v>1314</v>
      </c>
      <c r="BB753" s="259">
        <f>$X$8</f>
        <v>2038</v>
      </c>
      <c r="BC753" s="259" t="str">
        <f t="shared" ca="1" si="136"/>
        <v>8_X735_Remaining_plant_OM_service_agreement_2038</v>
      </c>
      <c r="BD753" s="259" t="s">
        <v>540</v>
      </c>
      <c r="BE753" s="259"/>
      <c r="BF753" s="268" t="str">
        <f t="shared" si="128"/>
        <v>&gt;=0</v>
      </c>
      <c r="BG753" s="268" t="s">
        <v>85</v>
      </c>
      <c r="BH753" s="268" t="s">
        <v>85</v>
      </c>
      <c r="BI753" s="268"/>
      <c r="BJ753" s="268"/>
      <c r="BK753" s="268"/>
      <c r="BL753" s="268"/>
    </row>
    <row r="754" spans="1:64" ht="13.5" hidden="1" thickBot="1">
      <c r="A754" s="124"/>
      <c r="B754" s="169"/>
      <c r="C754" s="238"/>
      <c r="D754" s="588"/>
      <c r="E754" s="588"/>
      <c r="F754" s="471"/>
      <c r="G754" s="471"/>
      <c r="H754" s="471"/>
      <c r="I754" s="471"/>
      <c r="J754" s="471"/>
      <c r="K754" s="471"/>
      <c r="L754" s="471"/>
      <c r="M754" s="471"/>
      <c r="N754" s="471"/>
      <c r="O754" s="471"/>
      <c r="P754" s="471"/>
      <c r="Q754" s="471"/>
      <c r="R754" s="471"/>
      <c r="S754" s="471"/>
      <c r="T754" s="471"/>
      <c r="U754" s="471"/>
      <c r="V754" s="471"/>
      <c r="W754" s="471"/>
      <c r="X754" s="471"/>
      <c r="Y754" s="471"/>
      <c r="Z754" s="471"/>
      <c r="AA754" s="471"/>
      <c r="AB754" s="471"/>
      <c r="AC754" s="471"/>
      <c r="AD754" s="471"/>
      <c r="AE754" s="472"/>
      <c r="AF754" s="472"/>
      <c r="AG754" s="472"/>
      <c r="AH754" s="472"/>
      <c r="AI754" s="472"/>
      <c r="AJ754" s="472"/>
      <c r="AK754" s="472"/>
      <c r="AL754" s="472"/>
      <c r="AM754" s="472"/>
      <c r="AN754" s="472"/>
      <c r="AO754" s="481"/>
      <c r="AP754" s="169"/>
      <c r="AQ754" s="84" t="s">
        <v>395</v>
      </c>
      <c r="AU754" s="459" t="str">
        <f t="shared" ca="1" si="137"/>
        <v>Y</v>
      </c>
      <c r="AV754" s="459">
        <f t="shared" si="138"/>
        <v>735</v>
      </c>
      <c r="AW754" s="259" t="str">
        <f t="shared" ca="1" si="135"/>
        <v>Y735</v>
      </c>
      <c r="AX754" s="259">
        <f t="shared" si="133"/>
        <v>8</v>
      </c>
      <c r="AY754" s="259" t="str">
        <f t="shared" ca="1" si="134"/>
        <v>9. Ownership - Operating Costs</v>
      </c>
      <c r="AZ754" s="268" t="s">
        <v>1270</v>
      </c>
      <c r="BA754" s="259" t="s">
        <v>1314</v>
      </c>
      <c r="BB754" s="259">
        <f>$Y$8</f>
        <v>2039</v>
      </c>
      <c r="BC754" s="259" t="str">
        <f t="shared" ca="1" si="136"/>
        <v>8_Y735_Remaining_plant_OM_service_agreement_2039</v>
      </c>
      <c r="BD754" s="259" t="s">
        <v>540</v>
      </c>
      <c r="BE754" s="259"/>
      <c r="BF754" s="268" t="str">
        <f t="shared" si="128"/>
        <v>&gt;=0</v>
      </c>
      <c r="BG754" s="268" t="s">
        <v>85</v>
      </c>
      <c r="BH754" s="268" t="s">
        <v>85</v>
      </c>
      <c r="BI754" s="268"/>
      <c r="BJ754" s="268"/>
      <c r="BK754" s="268"/>
      <c r="BL754" s="268"/>
    </row>
    <row r="755" spans="1:64" ht="13.5" hidden="1" thickBot="1">
      <c r="A755" s="124"/>
      <c r="B755" s="169"/>
      <c r="C755" s="238"/>
      <c r="D755" s="588"/>
      <c r="E755" s="588"/>
      <c r="F755" s="471"/>
      <c r="G755" s="471"/>
      <c r="H755" s="471"/>
      <c r="I755" s="471"/>
      <c r="J755" s="471"/>
      <c r="K755" s="471"/>
      <c r="L755" s="471"/>
      <c r="M755" s="471"/>
      <c r="N755" s="471"/>
      <c r="O755" s="471"/>
      <c r="P755" s="471"/>
      <c r="Q755" s="471"/>
      <c r="R755" s="471"/>
      <c r="S755" s="471"/>
      <c r="T755" s="471"/>
      <c r="U755" s="471"/>
      <c r="V755" s="471"/>
      <c r="W755" s="471"/>
      <c r="X755" s="471"/>
      <c r="Y755" s="471"/>
      <c r="Z755" s="471"/>
      <c r="AA755" s="471"/>
      <c r="AB755" s="471"/>
      <c r="AC755" s="471"/>
      <c r="AD755" s="471"/>
      <c r="AE755" s="472"/>
      <c r="AF755" s="472"/>
      <c r="AG755" s="472"/>
      <c r="AH755" s="472"/>
      <c r="AI755" s="472"/>
      <c r="AJ755" s="472"/>
      <c r="AK755" s="472"/>
      <c r="AL755" s="472"/>
      <c r="AM755" s="472"/>
      <c r="AN755" s="472"/>
      <c r="AO755" s="481"/>
      <c r="AP755" s="169"/>
      <c r="AQ755" s="84" t="s">
        <v>395</v>
      </c>
      <c r="AU755" s="459" t="str">
        <f t="shared" ca="1" si="137"/>
        <v>Z</v>
      </c>
      <c r="AV755" s="459">
        <f t="shared" si="138"/>
        <v>735</v>
      </c>
      <c r="AW755" s="259" t="str">
        <f t="shared" ca="1" si="135"/>
        <v>Z735</v>
      </c>
      <c r="AX755" s="259">
        <f t="shared" si="133"/>
        <v>8</v>
      </c>
      <c r="AY755" s="259" t="str">
        <f t="shared" ca="1" si="134"/>
        <v>9. Ownership - Operating Costs</v>
      </c>
      <c r="AZ755" s="268" t="s">
        <v>1270</v>
      </c>
      <c r="BA755" s="259" t="s">
        <v>1314</v>
      </c>
      <c r="BB755" s="259">
        <f>$Z$8</f>
        <v>2040</v>
      </c>
      <c r="BC755" s="259" t="str">
        <f t="shared" ca="1" si="136"/>
        <v>8_Z735_Remaining_plant_OM_service_agreement_2040</v>
      </c>
      <c r="BD755" s="259" t="s">
        <v>540</v>
      </c>
      <c r="BE755" s="259"/>
      <c r="BF755" s="268" t="str">
        <f t="shared" si="128"/>
        <v>&gt;=0</v>
      </c>
      <c r="BG755" s="268" t="s">
        <v>85</v>
      </c>
      <c r="BH755" s="268" t="s">
        <v>85</v>
      </c>
      <c r="BI755" s="268"/>
      <c r="BJ755" s="268"/>
      <c r="BK755" s="268"/>
      <c r="BL755" s="268"/>
    </row>
    <row r="756" spans="1:64" ht="13.5" hidden="1" thickBot="1">
      <c r="A756" s="124"/>
      <c r="B756" s="169"/>
      <c r="C756" s="238"/>
      <c r="D756" s="588"/>
      <c r="E756" s="588"/>
      <c r="F756" s="471"/>
      <c r="G756" s="471"/>
      <c r="H756" s="471"/>
      <c r="I756" s="471"/>
      <c r="J756" s="471"/>
      <c r="K756" s="471"/>
      <c r="L756" s="471"/>
      <c r="M756" s="471"/>
      <c r="N756" s="471"/>
      <c r="O756" s="471"/>
      <c r="P756" s="471"/>
      <c r="Q756" s="471"/>
      <c r="R756" s="471"/>
      <c r="S756" s="471"/>
      <c r="T756" s="471"/>
      <c r="U756" s="471"/>
      <c r="V756" s="471"/>
      <c r="W756" s="471"/>
      <c r="X756" s="471"/>
      <c r="Y756" s="471"/>
      <c r="Z756" s="471"/>
      <c r="AA756" s="471"/>
      <c r="AB756" s="471"/>
      <c r="AC756" s="471"/>
      <c r="AD756" s="471"/>
      <c r="AE756" s="472"/>
      <c r="AF756" s="472"/>
      <c r="AG756" s="472"/>
      <c r="AH756" s="472"/>
      <c r="AI756" s="472"/>
      <c r="AJ756" s="472"/>
      <c r="AK756" s="472"/>
      <c r="AL756" s="472"/>
      <c r="AM756" s="472"/>
      <c r="AN756" s="472"/>
      <c r="AO756" s="481"/>
      <c r="AP756" s="169"/>
      <c r="AQ756" s="84" t="s">
        <v>395</v>
      </c>
      <c r="AU756" s="459" t="str">
        <f t="shared" ca="1" si="137"/>
        <v>AA</v>
      </c>
      <c r="AV756" s="459">
        <f t="shared" si="138"/>
        <v>735</v>
      </c>
      <c r="AW756" s="259" t="str">
        <f t="shared" ca="1" si="135"/>
        <v>AA735</v>
      </c>
      <c r="AX756" s="259">
        <f t="shared" si="133"/>
        <v>8</v>
      </c>
      <c r="AY756" s="259" t="str">
        <f t="shared" ca="1" si="134"/>
        <v>9. Ownership - Operating Costs</v>
      </c>
      <c r="AZ756" s="268" t="s">
        <v>1270</v>
      </c>
      <c r="BA756" s="259" t="s">
        <v>1314</v>
      </c>
      <c r="BB756" s="259">
        <f>$AA$8</f>
        <v>2041</v>
      </c>
      <c r="BC756" s="259" t="str">
        <f t="shared" ca="1" si="136"/>
        <v>8_AA735_Remaining_plant_OM_service_agreement_2041</v>
      </c>
      <c r="BD756" s="259" t="s">
        <v>540</v>
      </c>
      <c r="BE756" s="259"/>
      <c r="BF756" s="268" t="str">
        <f t="shared" si="128"/>
        <v>&gt;=0</v>
      </c>
      <c r="BG756" s="268" t="s">
        <v>85</v>
      </c>
      <c r="BH756" s="268" t="s">
        <v>85</v>
      </c>
      <c r="BI756" s="268"/>
      <c r="BJ756" s="268"/>
      <c r="BK756" s="268"/>
      <c r="BL756" s="268"/>
    </row>
    <row r="757" spans="1:64" ht="13.5" hidden="1" thickBot="1">
      <c r="A757" s="124"/>
      <c r="B757" s="169"/>
      <c r="C757" s="238"/>
      <c r="D757" s="588"/>
      <c r="E757" s="588"/>
      <c r="F757" s="471"/>
      <c r="G757" s="471"/>
      <c r="H757" s="471"/>
      <c r="I757" s="471"/>
      <c r="J757" s="471"/>
      <c r="K757" s="471"/>
      <c r="L757" s="471"/>
      <c r="M757" s="471"/>
      <c r="N757" s="471"/>
      <c r="O757" s="471"/>
      <c r="P757" s="471"/>
      <c r="Q757" s="471"/>
      <c r="R757" s="471"/>
      <c r="S757" s="471"/>
      <c r="T757" s="471"/>
      <c r="U757" s="471"/>
      <c r="V757" s="471"/>
      <c r="W757" s="471"/>
      <c r="X757" s="471"/>
      <c r="Y757" s="471"/>
      <c r="Z757" s="471"/>
      <c r="AA757" s="471"/>
      <c r="AB757" s="471"/>
      <c r="AC757" s="471"/>
      <c r="AD757" s="471"/>
      <c r="AE757" s="472"/>
      <c r="AF757" s="472"/>
      <c r="AG757" s="472"/>
      <c r="AH757" s="472"/>
      <c r="AI757" s="472"/>
      <c r="AJ757" s="472"/>
      <c r="AK757" s="472"/>
      <c r="AL757" s="472"/>
      <c r="AM757" s="472"/>
      <c r="AN757" s="472"/>
      <c r="AO757" s="481"/>
      <c r="AP757" s="169"/>
      <c r="AQ757" s="84" t="s">
        <v>395</v>
      </c>
      <c r="AU757" s="459" t="str">
        <f t="shared" ca="1" si="137"/>
        <v>AB</v>
      </c>
      <c r="AV757" s="459">
        <f t="shared" si="138"/>
        <v>735</v>
      </c>
      <c r="AW757" s="259" t="str">
        <f t="shared" ca="1" si="135"/>
        <v>AB735</v>
      </c>
      <c r="AX757" s="259">
        <f t="shared" si="133"/>
        <v>8</v>
      </c>
      <c r="AY757" s="259" t="str">
        <f t="shared" ca="1" si="134"/>
        <v>9. Ownership - Operating Costs</v>
      </c>
      <c r="AZ757" s="268" t="s">
        <v>1270</v>
      </c>
      <c r="BA757" s="259" t="s">
        <v>1314</v>
      </c>
      <c r="BB757" s="259">
        <f>$AB$8</f>
        <v>2042</v>
      </c>
      <c r="BC757" s="259" t="str">
        <f t="shared" ca="1" si="136"/>
        <v>8_AB735_Remaining_plant_OM_service_agreement_2042</v>
      </c>
      <c r="BD757" s="259" t="s">
        <v>540</v>
      </c>
      <c r="BE757" s="259"/>
      <c r="BF757" s="268" t="str">
        <f t="shared" si="128"/>
        <v>&gt;=0</v>
      </c>
      <c r="BG757" s="268" t="s">
        <v>85</v>
      </c>
      <c r="BH757" s="268" t="s">
        <v>85</v>
      </c>
      <c r="BI757" s="268"/>
      <c r="BJ757" s="268"/>
      <c r="BK757" s="268"/>
      <c r="BL757" s="268"/>
    </row>
    <row r="758" spans="1:64" ht="13.5" hidden="1" thickBot="1">
      <c r="A758" s="124"/>
      <c r="B758" s="169"/>
      <c r="C758" s="238"/>
      <c r="D758" s="588"/>
      <c r="E758" s="588"/>
      <c r="F758" s="471"/>
      <c r="G758" s="471"/>
      <c r="H758" s="471"/>
      <c r="I758" s="471"/>
      <c r="J758" s="471"/>
      <c r="K758" s="471"/>
      <c r="L758" s="471"/>
      <c r="M758" s="471"/>
      <c r="N758" s="471"/>
      <c r="O758" s="471"/>
      <c r="P758" s="471"/>
      <c r="Q758" s="471"/>
      <c r="R758" s="471"/>
      <c r="S758" s="471"/>
      <c r="T758" s="471"/>
      <c r="U758" s="471"/>
      <c r="V758" s="471"/>
      <c r="W758" s="471"/>
      <c r="X758" s="471"/>
      <c r="Y758" s="471"/>
      <c r="Z758" s="471"/>
      <c r="AA758" s="471"/>
      <c r="AB758" s="471"/>
      <c r="AC758" s="471"/>
      <c r="AD758" s="471"/>
      <c r="AE758" s="472"/>
      <c r="AF758" s="472"/>
      <c r="AG758" s="472"/>
      <c r="AH758" s="472"/>
      <c r="AI758" s="472"/>
      <c r="AJ758" s="472"/>
      <c r="AK758" s="472"/>
      <c r="AL758" s="472"/>
      <c r="AM758" s="472"/>
      <c r="AN758" s="472"/>
      <c r="AO758" s="481"/>
      <c r="AP758" s="169"/>
      <c r="AQ758" s="84" t="s">
        <v>395</v>
      </c>
      <c r="AU758" s="459" t="str">
        <f t="shared" ca="1" si="137"/>
        <v>AC</v>
      </c>
      <c r="AV758" s="459">
        <f t="shared" si="138"/>
        <v>735</v>
      </c>
      <c r="AW758" s="259" t="str">
        <f t="shared" ca="1" si="135"/>
        <v>AC735</v>
      </c>
      <c r="AX758" s="259">
        <f t="shared" si="133"/>
        <v>8</v>
      </c>
      <c r="AY758" s="259" t="str">
        <f t="shared" ca="1" si="134"/>
        <v>9. Ownership - Operating Costs</v>
      </c>
      <c r="AZ758" s="268" t="s">
        <v>1270</v>
      </c>
      <c r="BA758" s="259" t="s">
        <v>1314</v>
      </c>
      <c r="BB758" s="259">
        <f>$AC$8</f>
        <v>2043</v>
      </c>
      <c r="BC758" s="259" t="str">
        <f t="shared" ca="1" si="136"/>
        <v>8_AC735_Remaining_plant_OM_service_agreement_2043</v>
      </c>
      <c r="BD758" s="259" t="s">
        <v>540</v>
      </c>
      <c r="BE758" s="259"/>
      <c r="BF758" s="268" t="str">
        <f t="shared" si="128"/>
        <v>&gt;=0</v>
      </c>
      <c r="BG758" s="268" t="s">
        <v>85</v>
      </c>
      <c r="BH758" s="268" t="s">
        <v>85</v>
      </c>
      <c r="BI758" s="268"/>
      <c r="BJ758" s="268"/>
      <c r="BK758" s="268"/>
      <c r="BL758" s="268"/>
    </row>
    <row r="759" spans="1:64" ht="13.5" hidden="1" thickBot="1">
      <c r="A759" s="124"/>
      <c r="B759" s="169"/>
      <c r="C759" s="238"/>
      <c r="D759" s="588"/>
      <c r="E759" s="588"/>
      <c r="F759" s="471"/>
      <c r="G759" s="471"/>
      <c r="H759" s="471"/>
      <c r="I759" s="471"/>
      <c r="J759" s="471"/>
      <c r="K759" s="471"/>
      <c r="L759" s="471"/>
      <c r="M759" s="471"/>
      <c r="N759" s="471"/>
      <c r="O759" s="471"/>
      <c r="P759" s="471"/>
      <c r="Q759" s="471"/>
      <c r="R759" s="471"/>
      <c r="S759" s="471"/>
      <c r="T759" s="471"/>
      <c r="U759" s="471"/>
      <c r="V759" s="471"/>
      <c r="W759" s="471"/>
      <c r="X759" s="471"/>
      <c r="Y759" s="471"/>
      <c r="Z759" s="471"/>
      <c r="AA759" s="471"/>
      <c r="AB759" s="471"/>
      <c r="AC759" s="471"/>
      <c r="AD759" s="471"/>
      <c r="AE759" s="472"/>
      <c r="AF759" s="472"/>
      <c r="AG759" s="472"/>
      <c r="AH759" s="472"/>
      <c r="AI759" s="472"/>
      <c r="AJ759" s="472"/>
      <c r="AK759" s="472"/>
      <c r="AL759" s="472"/>
      <c r="AM759" s="472"/>
      <c r="AN759" s="472"/>
      <c r="AO759" s="481"/>
      <c r="AP759" s="169"/>
      <c r="AQ759" s="84" t="s">
        <v>395</v>
      </c>
      <c r="AU759" s="459" t="str">
        <f t="shared" ca="1" si="137"/>
        <v>AD</v>
      </c>
      <c r="AV759" s="459">
        <f t="shared" si="138"/>
        <v>735</v>
      </c>
      <c r="AW759" s="259" t="str">
        <f t="shared" ca="1" si="135"/>
        <v>AD735</v>
      </c>
      <c r="AX759" s="259">
        <f t="shared" si="133"/>
        <v>8</v>
      </c>
      <c r="AY759" s="259" t="str">
        <f t="shared" ca="1" si="134"/>
        <v>9. Ownership - Operating Costs</v>
      </c>
      <c r="AZ759" s="268" t="s">
        <v>1270</v>
      </c>
      <c r="BA759" s="259" t="s">
        <v>1314</v>
      </c>
      <c r="BB759" s="259">
        <f>$AD$8</f>
        <v>2044</v>
      </c>
      <c r="BC759" s="259" t="str">
        <f t="shared" ca="1" si="136"/>
        <v>8_AD735_Remaining_plant_OM_service_agreement_2044</v>
      </c>
      <c r="BD759" s="259" t="s">
        <v>540</v>
      </c>
      <c r="BE759" s="259"/>
      <c r="BF759" s="268" t="str">
        <f t="shared" si="128"/>
        <v>&gt;=0</v>
      </c>
      <c r="BG759" s="268" t="s">
        <v>85</v>
      </c>
      <c r="BH759" s="268" t="s">
        <v>85</v>
      </c>
      <c r="BI759" s="268"/>
      <c r="BJ759" s="268"/>
      <c r="BK759" s="268"/>
      <c r="BL759" s="268"/>
    </row>
    <row r="760" spans="1:64" ht="13.5" hidden="1" thickBot="1">
      <c r="A760" s="124"/>
      <c r="B760" s="169"/>
      <c r="C760" s="238"/>
      <c r="D760" s="588"/>
      <c r="E760" s="588"/>
      <c r="F760" s="471"/>
      <c r="G760" s="471"/>
      <c r="H760" s="471"/>
      <c r="I760" s="471"/>
      <c r="J760" s="471"/>
      <c r="K760" s="471"/>
      <c r="L760" s="471"/>
      <c r="M760" s="471"/>
      <c r="N760" s="471"/>
      <c r="O760" s="471"/>
      <c r="P760" s="471"/>
      <c r="Q760" s="471"/>
      <c r="R760" s="471"/>
      <c r="S760" s="471"/>
      <c r="T760" s="471"/>
      <c r="U760" s="471"/>
      <c r="V760" s="471"/>
      <c r="W760" s="471"/>
      <c r="X760" s="471"/>
      <c r="Y760" s="471"/>
      <c r="Z760" s="471"/>
      <c r="AA760" s="471"/>
      <c r="AB760" s="471"/>
      <c r="AC760" s="471"/>
      <c r="AD760" s="471"/>
      <c r="AE760" s="472"/>
      <c r="AF760" s="472"/>
      <c r="AG760" s="472"/>
      <c r="AH760" s="472"/>
      <c r="AI760" s="472"/>
      <c r="AJ760" s="472"/>
      <c r="AK760" s="472"/>
      <c r="AL760" s="472"/>
      <c r="AM760" s="472"/>
      <c r="AN760" s="472"/>
      <c r="AO760" s="481"/>
      <c r="AP760" s="169"/>
      <c r="AQ760" s="84" t="s">
        <v>395</v>
      </c>
      <c r="AU760" s="459" t="str">
        <f t="shared" ca="1" si="137"/>
        <v>AE</v>
      </c>
      <c r="AV760" s="459">
        <f t="shared" si="138"/>
        <v>735</v>
      </c>
      <c r="AW760" s="259" t="str">
        <f t="shared" ca="1" si="135"/>
        <v>AE735</v>
      </c>
      <c r="AX760" s="259">
        <f t="shared" si="133"/>
        <v>8</v>
      </c>
      <c r="AY760" s="259" t="str">
        <f t="shared" ca="1" si="134"/>
        <v>9. Ownership - Operating Costs</v>
      </c>
      <c r="AZ760" s="268" t="s">
        <v>1270</v>
      </c>
      <c r="BA760" s="259" t="s">
        <v>1314</v>
      </c>
      <c r="BB760" s="259">
        <f>$AE$8</f>
        <v>2045</v>
      </c>
      <c r="BC760" s="259" t="str">
        <f t="shared" ca="1" si="136"/>
        <v>8_AE735_Remaining_plant_OM_service_agreement_2045</v>
      </c>
      <c r="BD760" s="259" t="s">
        <v>540</v>
      </c>
      <c r="BE760" s="259"/>
      <c r="BF760" s="268" t="str">
        <f t="shared" si="128"/>
        <v>&gt;=0</v>
      </c>
      <c r="BG760" s="268" t="s">
        <v>85</v>
      </c>
      <c r="BH760" s="268" t="s">
        <v>85</v>
      </c>
      <c r="BI760" s="268"/>
      <c r="BJ760" s="268"/>
      <c r="BK760" s="268"/>
      <c r="BL760" s="268"/>
    </row>
    <row r="761" spans="1:64" ht="13.5" hidden="1" thickBot="1">
      <c r="A761" s="124"/>
      <c r="B761" s="169"/>
      <c r="C761" s="238"/>
      <c r="D761" s="588"/>
      <c r="E761" s="588"/>
      <c r="F761" s="471"/>
      <c r="G761" s="471"/>
      <c r="H761" s="471"/>
      <c r="I761" s="471"/>
      <c r="J761" s="471"/>
      <c r="K761" s="471"/>
      <c r="L761" s="471"/>
      <c r="M761" s="471"/>
      <c r="N761" s="471"/>
      <c r="O761" s="471"/>
      <c r="P761" s="471"/>
      <c r="Q761" s="471"/>
      <c r="R761" s="471"/>
      <c r="S761" s="471"/>
      <c r="T761" s="471"/>
      <c r="U761" s="471"/>
      <c r="V761" s="471"/>
      <c r="W761" s="471"/>
      <c r="X761" s="471"/>
      <c r="Y761" s="471"/>
      <c r="Z761" s="471"/>
      <c r="AA761" s="471"/>
      <c r="AB761" s="471"/>
      <c r="AC761" s="471"/>
      <c r="AD761" s="471"/>
      <c r="AE761" s="472"/>
      <c r="AF761" s="472"/>
      <c r="AG761" s="472"/>
      <c r="AH761" s="472"/>
      <c r="AI761" s="472"/>
      <c r="AJ761" s="472"/>
      <c r="AK761" s="472"/>
      <c r="AL761" s="472"/>
      <c r="AM761" s="472"/>
      <c r="AN761" s="472"/>
      <c r="AO761" s="481"/>
      <c r="AP761" s="169"/>
      <c r="AQ761" s="84" t="s">
        <v>395</v>
      </c>
      <c r="AU761" s="459" t="str">
        <f t="shared" ca="1" si="137"/>
        <v>AF</v>
      </c>
      <c r="AV761" s="459">
        <f t="shared" si="138"/>
        <v>735</v>
      </c>
      <c r="AW761" s="259" t="str">
        <f t="shared" ca="1" si="135"/>
        <v>AF735</v>
      </c>
      <c r="AX761" s="259">
        <f t="shared" si="133"/>
        <v>8</v>
      </c>
      <c r="AY761" s="259" t="str">
        <f t="shared" ca="1" si="134"/>
        <v>9. Ownership - Operating Costs</v>
      </c>
      <c r="AZ761" s="268" t="s">
        <v>1270</v>
      </c>
      <c r="BA761" s="259" t="s">
        <v>1314</v>
      </c>
      <c r="BB761" s="259">
        <f>$AF$8</f>
        <v>2046</v>
      </c>
      <c r="BC761" s="259" t="str">
        <f t="shared" ca="1" si="136"/>
        <v>8_AF735_Remaining_plant_OM_service_agreement_2046</v>
      </c>
      <c r="BD761" s="259" t="s">
        <v>540</v>
      </c>
      <c r="BE761" s="259"/>
      <c r="BF761" s="268" t="str">
        <f t="shared" si="128"/>
        <v>&gt;=0</v>
      </c>
      <c r="BG761" s="268" t="s">
        <v>85</v>
      </c>
      <c r="BH761" s="268" t="s">
        <v>85</v>
      </c>
      <c r="BI761" s="268"/>
      <c r="BJ761" s="268"/>
      <c r="BK761" s="268"/>
      <c r="BL761" s="268"/>
    </row>
    <row r="762" spans="1:64" ht="13.5" hidden="1" thickBot="1">
      <c r="A762" s="124"/>
      <c r="B762" s="169"/>
      <c r="C762" s="238"/>
      <c r="D762" s="588"/>
      <c r="E762" s="588"/>
      <c r="F762" s="471"/>
      <c r="G762" s="471"/>
      <c r="H762" s="471"/>
      <c r="I762" s="471"/>
      <c r="J762" s="471"/>
      <c r="K762" s="471"/>
      <c r="L762" s="471"/>
      <c r="M762" s="471"/>
      <c r="N762" s="471"/>
      <c r="O762" s="471"/>
      <c r="P762" s="471"/>
      <c r="Q762" s="471"/>
      <c r="R762" s="471"/>
      <c r="S762" s="471"/>
      <c r="T762" s="471"/>
      <c r="U762" s="471"/>
      <c r="V762" s="471"/>
      <c r="W762" s="471"/>
      <c r="X762" s="471"/>
      <c r="Y762" s="471"/>
      <c r="Z762" s="471"/>
      <c r="AA762" s="471"/>
      <c r="AB762" s="471"/>
      <c r="AC762" s="471"/>
      <c r="AD762" s="471"/>
      <c r="AE762" s="472"/>
      <c r="AF762" s="472"/>
      <c r="AG762" s="472"/>
      <c r="AH762" s="472"/>
      <c r="AI762" s="472"/>
      <c r="AJ762" s="472"/>
      <c r="AK762" s="472"/>
      <c r="AL762" s="472"/>
      <c r="AM762" s="472"/>
      <c r="AN762" s="472"/>
      <c r="AO762" s="481"/>
      <c r="AP762" s="169"/>
      <c r="AQ762" s="84" t="s">
        <v>395</v>
      </c>
      <c r="AU762" s="459" t="str">
        <f t="shared" ca="1" si="137"/>
        <v>AG</v>
      </c>
      <c r="AV762" s="459">
        <f t="shared" si="138"/>
        <v>735</v>
      </c>
      <c r="AW762" s="259" t="str">
        <f t="shared" ca="1" si="135"/>
        <v>AG735</v>
      </c>
      <c r="AX762" s="259">
        <f t="shared" si="133"/>
        <v>8</v>
      </c>
      <c r="AY762" s="259" t="str">
        <f t="shared" ca="1" si="134"/>
        <v>9. Ownership - Operating Costs</v>
      </c>
      <c r="AZ762" s="268" t="s">
        <v>1270</v>
      </c>
      <c r="BA762" s="259" t="s">
        <v>1314</v>
      </c>
      <c r="BB762" s="259">
        <f>$AG$8</f>
        <v>2047</v>
      </c>
      <c r="BC762" s="259" t="str">
        <f t="shared" ca="1" si="136"/>
        <v>8_AG735_Remaining_plant_OM_service_agreement_2047</v>
      </c>
      <c r="BD762" s="259" t="s">
        <v>540</v>
      </c>
      <c r="BE762" s="259"/>
      <c r="BF762" s="268" t="str">
        <f t="shared" si="128"/>
        <v>&gt;=0</v>
      </c>
      <c r="BG762" s="268" t="s">
        <v>85</v>
      </c>
      <c r="BH762" s="268" t="s">
        <v>85</v>
      </c>
      <c r="BI762" s="268"/>
      <c r="BJ762" s="268"/>
      <c r="BK762" s="268"/>
      <c r="BL762" s="268"/>
    </row>
    <row r="763" spans="1:64" ht="13.5" hidden="1" thickBot="1">
      <c r="A763" s="124"/>
      <c r="B763" s="169"/>
      <c r="C763" s="238"/>
      <c r="D763" s="588"/>
      <c r="E763" s="588"/>
      <c r="F763" s="471"/>
      <c r="G763" s="471"/>
      <c r="H763" s="471"/>
      <c r="I763" s="471"/>
      <c r="J763" s="471"/>
      <c r="K763" s="471"/>
      <c r="L763" s="471"/>
      <c r="M763" s="471"/>
      <c r="N763" s="471"/>
      <c r="O763" s="471"/>
      <c r="P763" s="471"/>
      <c r="Q763" s="471"/>
      <c r="R763" s="471"/>
      <c r="S763" s="471"/>
      <c r="T763" s="471"/>
      <c r="U763" s="471"/>
      <c r="V763" s="471"/>
      <c r="W763" s="471"/>
      <c r="X763" s="471"/>
      <c r="Y763" s="471"/>
      <c r="Z763" s="471"/>
      <c r="AA763" s="471"/>
      <c r="AB763" s="471"/>
      <c r="AC763" s="471"/>
      <c r="AD763" s="471"/>
      <c r="AE763" s="472"/>
      <c r="AF763" s="472"/>
      <c r="AG763" s="472"/>
      <c r="AH763" s="472"/>
      <c r="AI763" s="472"/>
      <c r="AJ763" s="472"/>
      <c r="AK763" s="472"/>
      <c r="AL763" s="472"/>
      <c r="AM763" s="472"/>
      <c r="AN763" s="472"/>
      <c r="AO763" s="481"/>
      <c r="AP763" s="169"/>
      <c r="AQ763" s="84" t="s">
        <v>395</v>
      </c>
      <c r="AU763" s="459" t="str">
        <f t="shared" ca="1" si="137"/>
        <v>AH</v>
      </c>
      <c r="AV763" s="459">
        <f t="shared" si="138"/>
        <v>735</v>
      </c>
      <c r="AW763" s="259" t="str">
        <f t="shared" ca="1" si="135"/>
        <v>AH735</v>
      </c>
      <c r="AX763" s="259">
        <f t="shared" si="133"/>
        <v>8</v>
      </c>
      <c r="AY763" s="259" t="str">
        <f t="shared" ca="1" si="134"/>
        <v>9. Ownership - Operating Costs</v>
      </c>
      <c r="AZ763" s="268" t="s">
        <v>1270</v>
      </c>
      <c r="BA763" s="259" t="s">
        <v>1314</v>
      </c>
      <c r="BB763" s="259">
        <f>$AH$8</f>
        <v>2048</v>
      </c>
      <c r="BC763" s="259" t="str">
        <f t="shared" ca="1" si="136"/>
        <v>8_AH735_Remaining_plant_OM_service_agreement_2048</v>
      </c>
      <c r="BD763" s="259" t="s">
        <v>540</v>
      </c>
      <c r="BE763" s="259"/>
      <c r="BF763" s="268" t="str">
        <f t="shared" ref="BF763:BF826" si="139">"&gt;=0"</f>
        <v>&gt;=0</v>
      </c>
      <c r="BG763" s="268" t="s">
        <v>85</v>
      </c>
      <c r="BH763" s="268" t="s">
        <v>85</v>
      </c>
      <c r="BI763" s="268"/>
      <c r="BJ763" s="268"/>
      <c r="BK763" s="268"/>
      <c r="BL763" s="268"/>
    </row>
    <row r="764" spans="1:64" ht="13.5" hidden="1" thickBot="1">
      <c r="A764" s="124"/>
      <c r="B764" s="169"/>
      <c r="C764" s="238"/>
      <c r="D764" s="588"/>
      <c r="E764" s="588"/>
      <c r="F764" s="471"/>
      <c r="G764" s="471"/>
      <c r="H764" s="471"/>
      <c r="I764" s="471"/>
      <c r="J764" s="471"/>
      <c r="K764" s="471"/>
      <c r="L764" s="471"/>
      <c r="M764" s="471"/>
      <c r="N764" s="471"/>
      <c r="O764" s="471"/>
      <c r="P764" s="471"/>
      <c r="Q764" s="471"/>
      <c r="R764" s="471"/>
      <c r="S764" s="471"/>
      <c r="T764" s="471"/>
      <c r="U764" s="471"/>
      <c r="V764" s="471"/>
      <c r="W764" s="471"/>
      <c r="X764" s="471"/>
      <c r="Y764" s="471"/>
      <c r="Z764" s="471"/>
      <c r="AA764" s="471"/>
      <c r="AB764" s="471"/>
      <c r="AC764" s="471"/>
      <c r="AD764" s="471"/>
      <c r="AE764" s="472"/>
      <c r="AF764" s="472"/>
      <c r="AG764" s="472"/>
      <c r="AH764" s="472"/>
      <c r="AI764" s="472"/>
      <c r="AJ764" s="472"/>
      <c r="AK764" s="472"/>
      <c r="AL764" s="472"/>
      <c r="AM764" s="472"/>
      <c r="AN764" s="472"/>
      <c r="AO764" s="481"/>
      <c r="AP764" s="169"/>
      <c r="AQ764" s="84" t="s">
        <v>395</v>
      </c>
      <c r="AU764" s="459" t="str">
        <f t="shared" ca="1" si="137"/>
        <v>AI</v>
      </c>
      <c r="AV764" s="459">
        <f t="shared" si="138"/>
        <v>735</v>
      </c>
      <c r="AW764" s="259" t="str">
        <f t="shared" ca="1" si="135"/>
        <v>AI735</v>
      </c>
      <c r="AX764" s="259">
        <f t="shared" si="133"/>
        <v>8</v>
      </c>
      <c r="AY764" s="259" t="str">
        <f t="shared" ca="1" si="134"/>
        <v>9. Ownership - Operating Costs</v>
      </c>
      <c r="AZ764" s="268" t="s">
        <v>1270</v>
      </c>
      <c r="BA764" s="259" t="s">
        <v>1314</v>
      </c>
      <c r="BB764" s="259">
        <f>$AI$8</f>
        <v>2049</v>
      </c>
      <c r="BC764" s="259" t="str">
        <f t="shared" ca="1" si="136"/>
        <v>8_AI735_Remaining_plant_OM_service_agreement_2049</v>
      </c>
      <c r="BD764" s="259" t="s">
        <v>540</v>
      </c>
      <c r="BE764" s="259"/>
      <c r="BF764" s="268" t="str">
        <f t="shared" si="139"/>
        <v>&gt;=0</v>
      </c>
      <c r="BG764" s="268" t="s">
        <v>85</v>
      </c>
      <c r="BH764" s="268" t="s">
        <v>85</v>
      </c>
      <c r="BI764" s="268"/>
      <c r="BJ764" s="268"/>
      <c r="BK764" s="268"/>
      <c r="BL764" s="268"/>
    </row>
    <row r="765" spans="1:64" ht="13.5" hidden="1" thickBot="1">
      <c r="A765" s="124"/>
      <c r="B765" s="169"/>
      <c r="C765" s="238"/>
      <c r="D765" s="588"/>
      <c r="E765" s="588"/>
      <c r="F765" s="471"/>
      <c r="G765" s="471"/>
      <c r="H765" s="471"/>
      <c r="I765" s="471"/>
      <c r="J765" s="471"/>
      <c r="K765" s="471"/>
      <c r="L765" s="471"/>
      <c r="M765" s="471"/>
      <c r="N765" s="471"/>
      <c r="O765" s="471"/>
      <c r="P765" s="471"/>
      <c r="Q765" s="471"/>
      <c r="R765" s="471"/>
      <c r="S765" s="471"/>
      <c r="T765" s="471"/>
      <c r="U765" s="471"/>
      <c r="V765" s="471"/>
      <c r="W765" s="471"/>
      <c r="X765" s="471"/>
      <c r="Y765" s="471"/>
      <c r="Z765" s="471"/>
      <c r="AA765" s="471"/>
      <c r="AB765" s="471"/>
      <c r="AC765" s="471"/>
      <c r="AD765" s="471"/>
      <c r="AE765" s="472"/>
      <c r="AF765" s="472"/>
      <c r="AG765" s="472"/>
      <c r="AH765" s="472"/>
      <c r="AI765" s="472"/>
      <c r="AJ765" s="472"/>
      <c r="AK765" s="472"/>
      <c r="AL765" s="472"/>
      <c r="AM765" s="472"/>
      <c r="AN765" s="472"/>
      <c r="AO765" s="481"/>
      <c r="AP765" s="169"/>
      <c r="AQ765" s="84" t="s">
        <v>395</v>
      </c>
      <c r="AU765" s="459" t="str">
        <f t="shared" ca="1" si="137"/>
        <v>AJ</v>
      </c>
      <c r="AV765" s="459">
        <f t="shared" si="138"/>
        <v>735</v>
      </c>
      <c r="AW765" s="259" t="str">
        <f t="shared" ca="1" si="135"/>
        <v>AJ735</v>
      </c>
      <c r="AX765" s="259">
        <f t="shared" si="133"/>
        <v>8</v>
      </c>
      <c r="AY765" s="259" t="str">
        <f t="shared" ca="1" si="134"/>
        <v>9. Ownership - Operating Costs</v>
      </c>
      <c r="AZ765" s="268" t="s">
        <v>1270</v>
      </c>
      <c r="BA765" s="259" t="s">
        <v>1314</v>
      </c>
      <c r="BB765" s="259">
        <f>$AJ$8</f>
        <v>2050</v>
      </c>
      <c r="BC765" s="259" t="str">
        <f t="shared" ca="1" si="136"/>
        <v>8_AJ735_Remaining_plant_OM_service_agreement_2050</v>
      </c>
      <c r="BD765" s="259" t="s">
        <v>540</v>
      </c>
      <c r="BE765" s="259"/>
      <c r="BF765" s="268" t="str">
        <f t="shared" si="139"/>
        <v>&gt;=0</v>
      </c>
      <c r="BG765" s="268" t="s">
        <v>85</v>
      </c>
      <c r="BH765" s="268" t="s">
        <v>85</v>
      </c>
      <c r="BI765" s="268"/>
      <c r="BJ765" s="268"/>
      <c r="BK765" s="268"/>
      <c r="BL765" s="268"/>
    </row>
    <row r="766" spans="1:64" ht="13.5" hidden="1" thickBot="1">
      <c r="A766" s="124"/>
      <c r="B766" s="169"/>
      <c r="C766" s="238"/>
      <c r="D766" s="588"/>
      <c r="E766" s="588"/>
      <c r="F766" s="471"/>
      <c r="G766" s="471"/>
      <c r="H766" s="471"/>
      <c r="I766" s="471"/>
      <c r="J766" s="471"/>
      <c r="K766" s="471"/>
      <c r="L766" s="471"/>
      <c r="M766" s="471"/>
      <c r="N766" s="471"/>
      <c r="O766" s="471"/>
      <c r="P766" s="471"/>
      <c r="Q766" s="471"/>
      <c r="R766" s="471"/>
      <c r="S766" s="471"/>
      <c r="T766" s="471"/>
      <c r="U766" s="471"/>
      <c r="V766" s="471"/>
      <c r="W766" s="471"/>
      <c r="X766" s="471"/>
      <c r="Y766" s="471"/>
      <c r="Z766" s="471"/>
      <c r="AA766" s="471"/>
      <c r="AB766" s="471"/>
      <c r="AC766" s="471"/>
      <c r="AD766" s="471"/>
      <c r="AE766" s="472"/>
      <c r="AF766" s="472"/>
      <c r="AG766" s="472"/>
      <c r="AH766" s="472"/>
      <c r="AI766" s="472"/>
      <c r="AJ766" s="472"/>
      <c r="AK766" s="472"/>
      <c r="AL766" s="472"/>
      <c r="AM766" s="472"/>
      <c r="AN766" s="472"/>
      <c r="AO766" s="481"/>
      <c r="AP766" s="169"/>
      <c r="AQ766" s="84" t="s">
        <v>395</v>
      </c>
      <c r="AU766" s="459" t="str">
        <f t="shared" ca="1" si="137"/>
        <v>AK</v>
      </c>
      <c r="AV766" s="459">
        <f t="shared" si="138"/>
        <v>735</v>
      </c>
      <c r="AW766" s="259" t="str">
        <f t="shared" ca="1" si="135"/>
        <v>AK735</v>
      </c>
      <c r="AX766" s="259">
        <f t="shared" si="133"/>
        <v>8</v>
      </c>
      <c r="AY766" s="259" t="str">
        <f t="shared" ca="1" si="134"/>
        <v>9. Ownership - Operating Costs</v>
      </c>
      <c r="AZ766" s="268" t="s">
        <v>1270</v>
      </c>
      <c r="BA766" s="259" t="s">
        <v>1314</v>
      </c>
      <c r="BB766" s="259">
        <f>$AK$8</f>
        <v>2051</v>
      </c>
      <c r="BC766" s="259" t="str">
        <f t="shared" ca="1" si="136"/>
        <v>8_AK735_Remaining_plant_OM_service_agreement_2051</v>
      </c>
      <c r="BD766" s="259" t="s">
        <v>540</v>
      </c>
      <c r="BE766" s="259"/>
      <c r="BF766" s="268" t="str">
        <f t="shared" si="139"/>
        <v>&gt;=0</v>
      </c>
      <c r="BG766" s="268" t="s">
        <v>85</v>
      </c>
      <c r="BH766" s="268" t="s">
        <v>85</v>
      </c>
      <c r="BI766" s="268"/>
      <c r="BJ766" s="268"/>
      <c r="BK766" s="268"/>
      <c r="BL766" s="268"/>
    </row>
    <row r="767" spans="1:64" ht="13.5" hidden="1" thickBot="1">
      <c r="A767" s="124"/>
      <c r="B767" s="169"/>
      <c r="C767" s="238"/>
      <c r="D767" s="588"/>
      <c r="E767" s="588"/>
      <c r="F767" s="471"/>
      <c r="G767" s="471"/>
      <c r="H767" s="471"/>
      <c r="I767" s="471"/>
      <c r="J767" s="471"/>
      <c r="K767" s="471"/>
      <c r="L767" s="471"/>
      <c r="M767" s="471"/>
      <c r="N767" s="471"/>
      <c r="O767" s="471"/>
      <c r="P767" s="471"/>
      <c r="Q767" s="471"/>
      <c r="R767" s="471"/>
      <c r="S767" s="471"/>
      <c r="T767" s="471"/>
      <c r="U767" s="471"/>
      <c r="V767" s="471"/>
      <c r="W767" s="471"/>
      <c r="X767" s="471"/>
      <c r="Y767" s="471"/>
      <c r="Z767" s="471"/>
      <c r="AA767" s="471"/>
      <c r="AB767" s="471"/>
      <c r="AC767" s="471"/>
      <c r="AD767" s="471"/>
      <c r="AE767" s="472"/>
      <c r="AF767" s="472"/>
      <c r="AG767" s="472"/>
      <c r="AH767" s="472"/>
      <c r="AI767" s="472"/>
      <c r="AJ767" s="472"/>
      <c r="AK767" s="472"/>
      <c r="AL767" s="472"/>
      <c r="AM767" s="472"/>
      <c r="AN767" s="472"/>
      <c r="AO767" s="481"/>
      <c r="AP767" s="169"/>
      <c r="AQ767" s="84" t="s">
        <v>395</v>
      </c>
      <c r="AU767" s="459" t="str">
        <f t="shared" ca="1" si="137"/>
        <v>AL</v>
      </c>
      <c r="AV767" s="459">
        <f t="shared" si="138"/>
        <v>735</v>
      </c>
      <c r="AW767" s="259" t="str">
        <f t="shared" ca="1" si="135"/>
        <v>AL735</v>
      </c>
      <c r="AX767" s="259">
        <f t="shared" si="133"/>
        <v>8</v>
      </c>
      <c r="AY767" s="259" t="str">
        <f t="shared" ca="1" si="134"/>
        <v>9. Ownership - Operating Costs</v>
      </c>
      <c r="AZ767" s="268" t="s">
        <v>1270</v>
      </c>
      <c r="BA767" s="259" t="s">
        <v>1314</v>
      </c>
      <c r="BB767" s="259">
        <f>$AL$8</f>
        <v>2052</v>
      </c>
      <c r="BC767" s="259" t="str">
        <f t="shared" ca="1" si="136"/>
        <v>8_AL735_Remaining_plant_OM_service_agreement_2052</v>
      </c>
      <c r="BD767" s="259" t="s">
        <v>540</v>
      </c>
      <c r="BE767" s="259"/>
      <c r="BF767" s="268" t="str">
        <f t="shared" si="139"/>
        <v>&gt;=0</v>
      </c>
      <c r="BG767" s="268" t="s">
        <v>85</v>
      </c>
      <c r="BH767" s="268" t="s">
        <v>85</v>
      </c>
      <c r="BI767" s="268"/>
      <c r="BJ767" s="268"/>
      <c r="BK767" s="268"/>
      <c r="BL767" s="268"/>
    </row>
    <row r="768" spans="1:64" ht="13.5" hidden="1" thickBot="1">
      <c r="A768" s="124"/>
      <c r="B768" s="169"/>
      <c r="C768" s="238"/>
      <c r="D768" s="588"/>
      <c r="E768" s="588"/>
      <c r="F768" s="471"/>
      <c r="G768" s="471"/>
      <c r="H768" s="471"/>
      <c r="I768" s="471"/>
      <c r="J768" s="471"/>
      <c r="K768" s="471"/>
      <c r="L768" s="471"/>
      <c r="M768" s="471"/>
      <c r="N768" s="471"/>
      <c r="O768" s="471"/>
      <c r="P768" s="471"/>
      <c r="Q768" s="471"/>
      <c r="R768" s="471"/>
      <c r="S768" s="471"/>
      <c r="T768" s="471"/>
      <c r="U768" s="471"/>
      <c r="V768" s="471"/>
      <c r="W768" s="471"/>
      <c r="X768" s="471"/>
      <c r="Y768" s="471"/>
      <c r="Z768" s="471"/>
      <c r="AA768" s="471"/>
      <c r="AB768" s="471"/>
      <c r="AC768" s="471"/>
      <c r="AD768" s="471"/>
      <c r="AE768" s="472"/>
      <c r="AF768" s="472"/>
      <c r="AG768" s="472"/>
      <c r="AH768" s="472"/>
      <c r="AI768" s="472"/>
      <c r="AJ768" s="472"/>
      <c r="AK768" s="472"/>
      <c r="AL768" s="472"/>
      <c r="AM768" s="472"/>
      <c r="AN768" s="472"/>
      <c r="AO768" s="481"/>
      <c r="AP768" s="169"/>
      <c r="AQ768" s="84" t="s">
        <v>395</v>
      </c>
      <c r="AU768" s="459" t="str">
        <f t="shared" ca="1" si="137"/>
        <v>AM</v>
      </c>
      <c r="AV768" s="459">
        <f t="shared" si="138"/>
        <v>735</v>
      </c>
      <c r="AW768" s="259" t="str">
        <f t="shared" ca="1" si="135"/>
        <v>AM735</v>
      </c>
      <c r="AX768" s="259">
        <f t="shared" si="133"/>
        <v>8</v>
      </c>
      <c r="AY768" s="259" t="str">
        <f t="shared" ca="1" si="134"/>
        <v>9. Ownership - Operating Costs</v>
      </c>
      <c r="AZ768" s="268" t="s">
        <v>1270</v>
      </c>
      <c r="BA768" s="259" t="s">
        <v>1314</v>
      </c>
      <c r="BB768" s="259">
        <f>$AM$8</f>
        <v>2053</v>
      </c>
      <c r="BC768" s="259" t="str">
        <f t="shared" ca="1" si="136"/>
        <v>8_AM735_Remaining_plant_OM_service_agreement_2053</v>
      </c>
      <c r="BD768" s="259" t="s">
        <v>540</v>
      </c>
      <c r="BE768" s="259"/>
      <c r="BF768" s="268" t="str">
        <f t="shared" si="139"/>
        <v>&gt;=0</v>
      </c>
      <c r="BG768" s="268" t="s">
        <v>85</v>
      </c>
      <c r="BH768" s="268" t="s">
        <v>85</v>
      </c>
      <c r="BI768" s="268"/>
      <c r="BJ768" s="268"/>
      <c r="BK768" s="268"/>
      <c r="BL768" s="268"/>
    </row>
    <row r="769" spans="1:64" ht="13.5" hidden="1" thickBot="1">
      <c r="A769" s="124"/>
      <c r="B769" s="169"/>
      <c r="C769" s="238"/>
      <c r="D769" s="588"/>
      <c r="E769" s="588"/>
      <c r="F769" s="471"/>
      <c r="G769" s="471"/>
      <c r="H769" s="471"/>
      <c r="I769" s="471"/>
      <c r="J769" s="471"/>
      <c r="K769" s="471"/>
      <c r="L769" s="471"/>
      <c r="M769" s="471"/>
      <c r="N769" s="471"/>
      <c r="O769" s="471"/>
      <c r="P769" s="471"/>
      <c r="Q769" s="471"/>
      <c r="R769" s="471"/>
      <c r="S769" s="471"/>
      <c r="T769" s="471"/>
      <c r="U769" s="471"/>
      <c r="V769" s="471"/>
      <c r="W769" s="471"/>
      <c r="X769" s="471"/>
      <c r="Y769" s="471"/>
      <c r="Z769" s="471"/>
      <c r="AA769" s="471"/>
      <c r="AB769" s="471"/>
      <c r="AC769" s="471"/>
      <c r="AD769" s="471"/>
      <c r="AE769" s="472"/>
      <c r="AF769" s="472"/>
      <c r="AG769" s="472"/>
      <c r="AH769" s="472"/>
      <c r="AI769" s="472"/>
      <c r="AJ769" s="472"/>
      <c r="AK769" s="472"/>
      <c r="AL769" s="472"/>
      <c r="AM769" s="472"/>
      <c r="AN769" s="472"/>
      <c r="AO769" s="481"/>
      <c r="AP769" s="169"/>
      <c r="AQ769" s="84" t="s">
        <v>395</v>
      </c>
      <c r="AU769" s="459" t="str">
        <f t="shared" ca="1" si="137"/>
        <v>AN</v>
      </c>
      <c r="AV769" s="459">
        <f t="shared" si="138"/>
        <v>735</v>
      </c>
      <c r="AW769" s="259" t="str">
        <f t="shared" ca="1" si="135"/>
        <v>AN735</v>
      </c>
      <c r="AX769" s="259">
        <f t="shared" si="133"/>
        <v>8</v>
      </c>
      <c r="AY769" s="259" t="str">
        <f t="shared" ca="1" si="134"/>
        <v>9. Ownership - Operating Costs</v>
      </c>
      <c r="AZ769" s="268" t="s">
        <v>1270</v>
      </c>
      <c r="BA769" s="259" t="s">
        <v>1314</v>
      </c>
      <c r="BB769" s="259">
        <f>$AN$8</f>
        <v>2054</v>
      </c>
      <c r="BC769" s="259" t="str">
        <f t="shared" ca="1" si="136"/>
        <v>8_AN735_Remaining_plant_OM_service_agreement_2054</v>
      </c>
      <c r="BD769" s="259" t="s">
        <v>540</v>
      </c>
      <c r="BE769" s="259"/>
      <c r="BF769" s="268" t="str">
        <f t="shared" si="139"/>
        <v>&gt;=0</v>
      </c>
      <c r="BG769" s="268" t="s">
        <v>85</v>
      </c>
      <c r="BH769" s="268" t="s">
        <v>85</v>
      </c>
      <c r="BI769" s="268"/>
      <c r="BJ769" s="268"/>
      <c r="BK769" s="268"/>
      <c r="BL769" s="268"/>
    </row>
    <row r="770" spans="1:64" ht="13.5" hidden="1" thickBot="1">
      <c r="A770" s="124"/>
      <c r="B770" s="169"/>
      <c r="C770" s="238"/>
      <c r="D770" s="588"/>
      <c r="E770" s="588"/>
      <c r="F770" s="471"/>
      <c r="G770" s="471"/>
      <c r="H770" s="471"/>
      <c r="I770" s="471"/>
      <c r="J770" s="471"/>
      <c r="K770" s="471"/>
      <c r="L770" s="471"/>
      <c r="M770" s="471"/>
      <c r="N770" s="471"/>
      <c r="O770" s="471"/>
      <c r="P770" s="471"/>
      <c r="Q770" s="471"/>
      <c r="R770" s="471"/>
      <c r="S770" s="471"/>
      <c r="T770" s="471"/>
      <c r="U770" s="471"/>
      <c r="V770" s="471"/>
      <c r="W770" s="471"/>
      <c r="X770" s="471"/>
      <c r="Y770" s="471"/>
      <c r="Z770" s="471"/>
      <c r="AA770" s="471"/>
      <c r="AB770" s="471"/>
      <c r="AC770" s="471"/>
      <c r="AD770" s="471"/>
      <c r="AE770" s="472"/>
      <c r="AF770" s="472"/>
      <c r="AG770" s="472"/>
      <c r="AH770" s="472"/>
      <c r="AI770" s="472"/>
      <c r="AJ770" s="472"/>
      <c r="AK770" s="472"/>
      <c r="AL770" s="472"/>
      <c r="AM770" s="472"/>
      <c r="AN770" s="472"/>
      <c r="AO770" s="481"/>
      <c r="AP770" s="169"/>
      <c r="AQ770" s="474" t="s">
        <v>395</v>
      </c>
      <c r="AR770" s="474"/>
      <c r="AS770" s="474"/>
      <c r="AT770" s="474"/>
      <c r="AU770" s="475" t="str">
        <f t="shared" ca="1" si="137"/>
        <v>AO</v>
      </c>
      <c r="AV770" s="475">
        <f t="shared" si="138"/>
        <v>735</v>
      </c>
      <c r="AW770" s="389" t="str">
        <f t="shared" ca="1" si="135"/>
        <v>AO735</v>
      </c>
      <c r="AX770" s="389">
        <f t="shared" si="133"/>
        <v>8</v>
      </c>
      <c r="AY770" s="389" t="str">
        <f t="shared" ca="1" si="134"/>
        <v>9. Ownership - Operating Costs</v>
      </c>
      <c r="AZ770" s="397" t="s">
        <v>1270</v>
      </c>
      <c r="BA770" s="389" t="s">
        <v>1314</v>
      </c>
      <c r="BB770" s="389" t="s">
        <v>1216</v>
      </c>
      <c r="BC770" s="389" t="str">
        <f t="shared" ca="1" si="136"/>
        <v>8_AO735_Remaining_plant_OM_service_agreement_Additional_Info</v>
      </c>
      <c r="BD770" s="397" t="s">
        <v>223</v>
      </c>
      <c r="BE770" s="397">
        <v>100</v>
      </c>
      <c r="BF770" s="397"/>
      <c r="BG770" s="397" t="s">
        <v>85</v>
      </c>
      <c r="BH770" s="397" t="s">
        <v>85</v>
      </c>
      <c r="BI770" s="268"/>
      <c r="BJ770" s="268"/>
      <c r="BK770" s="268"/>
      <c r="BL770" s="268"/>
    </row>
    <row r="771" spans="1:64" ht="13.5" thickBot="1">
      <c r="A771" s="124">
        <f>+A735+1</f>
        <v>28</v>
      </c>
      <c r="B771" s="169"/>
      <c r="C771" s="238" t="s">
        <v>1315</v>
      </c>
      <c r="D771" s="588" t="s">
        <v>860</v>
      </c>
      <c r="E771" s="588"/>
      <c r="F771" s="445"/>
      <c r="G771" s="445"/>
      <c r="H771" s="445"/>
      <c r="I771" s="445"/>
      <c r="J771" s="445"/>
      <c r="K771" s="445"/>
      <c r="L771" s="445"/>
      <c r="M771" s="445"/>
      <c r="N771" s="445"/>
      <c r="O771" s="445"/>
      <c r="P771" s="445"/>
      <c r="Q771" s="445"/>
      <c r="R771" s="445"/>
      <c r="S771" s="445"/>
      <c r="T771" s="445"/>
      <c r="U771" s="445"/>
      <c r="V771" s="445"/>
      <c r="W771" s="445"/>
      <c r="X771" s="445"/>
      <c r="Y771" s="445"/>
      <c r="Z771" s="445"/>
      <c r="AA771" s="445"/>
      <c r="AB771" s="445"/>
      <c r="AC771" s="445"/>
      <c r="AD771" s="445"/>
      <c r="AE771" s="446"/>
      <c r="AF771" s="446"/>
      <c r="AG771" s="446"/>
      <c r="AH771" s="446"/>
      <c r="AI771" s="446"/>
      <c r="AJ771" s="446"/>
      <c r="AK771" s="446"/>
      <c r="AL771" s="446"/>
      <c r="AM771" s="446"/>
      <c r="AN771" s="446"/>
      <c r="AO771" s="337"/>
      <c r="AP771" s="169"/>
      <c r="AS771" s="84" t="s">
        <v>42</v>
      </c>
      <c r="AT771" s="84" t="str">
        <f ca="1">SUBSTITUTE(CELL("address",F771),"$","")</f>
        <v>F771</v>
      </c>
      <c r="AU771" s="350" t="str">
        <f ca="1">CHAR(CODE(AT771))</f>
        <v>F</v>
      </c>
      <c r="AV771" s="350">
        <f>ROW(AT771)</f>
        <v>771</v>
      </c>
      <c r="AW771" s="259" t="str">
        <f ca="1">CONCATENATE(AU771&amp;AV771)</f>
        <v>F771</v>
      </c>
      <c r="AX771" s="259">
        <f t="shared" si="133"/>
        <v>8</v>
      </c>
      <c r="AY771" s="259" t="str">
        <f t="shared" ca="1" si="134"/>
        <v>9. Ownership - Operating Costs</v>
      </c>
      <c r="AZ771" s="268" t="s">
        <v>1270</v>
      </c>
      <c r="BA771" s="259" t="s">
        <v>1316</v>
      </c>
      <c r="BB771" s="259">
        <f>$F$8</f>
        <v>2020</v>
      </c>
      <c r="BC771" s="259" t="str">
        <f ca="1">AX771&amp;"_"&amp;AW771&amp;"_"&amp;BA771&amp;"_"&amp;BB771</f>
        <v>8_F771_Capacity_payment_2020</v>
      </c>
      <c r="BD771" s="259" t="s">
        <v>540</v>
      </c>
      <c r="BE771" s="259"/>
      <c r="BF771" s="268" t="str">
        <f t="shared" si="139"/>
        <v>&gt;=0</v>
      </c>
      <c r="BG771" s="268" t="s">
        <v>85</v>
      </c>
      <c r="BH771" s="268" t="s">
        <v>85</v>
      </c>
      <c r="BI771" s="268"/>
      <c r="BJ771" s="268"/>
      <c r="BK771" s="268"/>
      <c r="BL771" s="268"/>
    </row>
    <row r="772" spans="1:64" ht="13.5" hidden="1" thickBot="1">
      <c r="A772" s="124"/>
      <c r="B772" s="169"/>
      <c r="C772" s="238"/>
      <c r="D772" s="588"/>
      <c r="E772" s="588"/>
      <c r="F772" s="471"/>
      <c r="G772" s="471"/>
      <c r="H772" s="471"/>
      <c r="I772" s="471"/>
      <c r="J772" s="471"/>
      <c r="K772" s="471"/>
      <c r="L772" s="471"/>
      <c r="M772" s="471"/>
      <c r="N772" s="471"/>
      <c r="O772" s="471"/>
      <c r="P772" s="471"/>
      <c r="Q772" s="471"/>
      <c r="R772" s="471"/>
      <c r="S772" s="471"/>
      <c r="T772" s="471"/>
      <c r="U772" s="471"/>
      <c r="V772" s="471"/>
      <c r="W772" s="471"/>
      <c r="X772" s="471"/>
      <c r="Y772" s="471"/>
      <c r="Z772" s="471"/>
      <c r="AA772" s="471"/>
      <c r="AB772" s="471"/>
      <c r="AC772" s="471"/>
      <c r="AD772" s="471"/>
      <c r="AE772" s="472"/>
      <c r="AF772" s="472"/>
      <c r="AG772" s="472"/>
      <c r="AH772" s="472"/>
      <c r="AI772" s="472"/>
      <c r="AJ772" s="472"/>
      <c r="AK772" s="472"/>
      <c r="AL772" s="472"/>
      <c r="AM772" s="472"/>
      <c r="AN772" s="472"/>
      <c r="AO772" s="481"/>
      <c r="AP772" s="169"/>
      <c r="AQ772" s="84" t="s">
        <v>395</v>
      </c>
      <c r="AU772" s="459" t="str">
        <f ca="1">IF(AU771="Z","AA",IF(LEN(AU771)=1,CHAR(CODE(AU771)+1),IF(RIGHT(AU771,1)="Z",CHAR(CODE(LEFT(AU771,1))+1),LEFT(AU771,1))&amp;CHAR(65+MOD(CODE(RIGHT(AU771,1))+1-65,26))))</f>
        <v>G</v>
      </c>
      <c r="AV772" s="459">
        <f>AV771</f>
        <v>771</v>
      </c>
      <c r="AW772" s="259" t="str">
        <f t="shared" ref="AW772:AW806" ca="1" si="140">CONCATENATE(AU772&amp;AV772)</f>
        <v>G771</v>
      </c>
      <c r="AX772" s="259">
        <f t="shared" si="133"/>
        <v>8</v>
      </c>
      <c r="AY772" s="259" t="str">
        <f t="shared" ca="1" si="134"/>
        <v>9. Ownership - Operating Costs</v>
      </c>
      <c r="AZ772" s="268" t="s">
        <v>1270</v>
      </c>
      <c r="BA772" s="259" t="s">
        <v>1316</v>
      </c>
      <c r="BB772" s="259">
        <f>$G$8</f>
        <v>2021</v>
      </c>
      <c r="BC772" s="259" t="str">
        <f t="shared" ref="BC772:BC806" ca="1" si="141">AX772&amp;"_"&amp;AW772&amp;"_"&amp;BA772&amp;"_"&amp;BB772</f>
        <v>8_G771_Capacity_payment_2021</v>
      </c>
      <c r="BD772" s="259" t="s">
        <v>540</v>
      </c>
      <c r="BE772" s="259"/>
      <c r="BF772" s="268" t="str">
        <f t="shared" si="139"/>
        <v>&gt;=0</v>
      </c>
      <c r="BG772" s="268" t="s">
        <v>85</v>
      </c>
      <c r="BH772" s="268" t="s">
        <v>85</v>
      </c>
      <c r="BI772" s="268"/>
      <c r="BJ772" s="268"/>
      <c r="BK772" s="268"/>
      <c r="BL772" s="268"/>
    </row>
    <row r="773" spans="1:64" ht="13.5" hidden="1" thickBot="1">
      <c r="A773" s="124"/>
      <c r="B773" s="169"/>
      <c r="C773" s="238"/>
      <c r="D773" s="588"/>
      <c r="E773" s="588"/>
      <c r="F773" s="471"/>
      <c r="G773" s="471"/>
      <c r="H773" s="471"/>
      <c r="I773" s="471"/>
      <c r="J773" s="471"/>
      <c r="K773" s="471"/>
      <c r="L773" s="471"/>
      <c r="M773" s="471"/>
      <c r="N773" s="471"/>
      <c r="O773" s="471"/>
      <c r="P773" s="471"/>
      <c r="Q773" s="471"/>
      <c r="R773" s="471"/>
      <c r="S773" s="471"/>
      <c r="T773" s="471"/>
      <c r="U773" s="471"/>
      <c r="V773" s="471"/>
      <c r="W773" s="471"/>
      <c r="X773" s="471"/>
      <c r="Y773" s="471"/>
      <c r="Z773" s="471"/>
      <c r="AA773" s="471"/>
      <c r="AB773" s="471"/>
      <c r="AC773" s="471"/>
      <c r="AD773" s="471"/>
      <c r="AE773" s="472"/>
      <c r="AF773" s="472"/>
      <c r="AG773" s="472"/>
      <c r="AH773" s="472"/>
      <c r="AI773" s="472"/>
      <c r="AJ773" s="472"/>
      <c r="AK773" s="472"/>
      <c r="AL773" s="472"/>
      <c r="AM773" s="472"/>
      <c r="AN773" s="472"/>
      <c r="AO773" s="481"/>
      <c r="AP773" s="169"/>
      <c r="AQ773" s="84" t="s">
        <v>395</v>
      </c>
      <c r="AU773" s="459" t="str">
        <f t="shared" ref="AU773:AU806" ca="1" si="142">IF(AU772="Z","AA",IF(LEN(AU772)=1,CHAR(CODE(AU772)+1),IF(RIGHT(AU772,1)="Z",CHAR(CODE(LEFT(AU772,1))+1),LEFT(AU772,1))&amp;CHAR(65+MOD(CODE(RIGHT(AU772,1))+1-65,26))))</f>
        <v>H</v>
      </c>
      <c r="AV773" s="459">
        <f t="shared" ref="AV773:AV806" si="143">AV772</f>
        <v>771</v>
      </c>
      <c r="AW773" s="259" t="str">
        <f t="shared" ca="1" si="140"/>
        <v>H771</v>
      </c>
      <c r="AX773" s="259">
        <f t="shared" si="133"/>
        <v>8</v>
      </c>
      <c r="AY773" s="259" t="str">
        <f t="shared" ca="1" si="134"/>
        <v>9. Ownership - Operating Costs</v>
      </c>
      <c r="AZ773" s="268" t="s">
        <v>1270</v>
      </c>
      <c r="BA773" s="259" t="s">
        <v>1316</v>
      </c>
      <c r="BB773" s="259">
        <f>$H$8</f>
        <v>2022</v>
      </c>
      <c r="BC773" s="259" t="str">
        <f t="shared" ca="1" si="141"/>
        <v>8_H771_Capacity_payment_2022</v>
      </c>
      <c r="BD773" s="259" t="s">
        <v>540</v>
      </c>
      <c r="BE773" s="259"/>
      <c r="BF773" s="268" t="str">
        <f t="shared" si="139"/>
        <v>&gt;=0</v>
      </c>
      <c r="BG773" s="268" t="s">
        <v>85</v>
      </c>
      <c r="BH773" s="268" t="s">
        <v>85</v>
      </c>
      <c r="BI773" s="268"/>
      <c r="BJ773" s="268"/>
      <c r="BK773" s="268"/>
      <c r="BL773" s="268"/>
    </row>
    <row r="774" spans="1:64" ht="13.5" hidden="1" thickBot="1">
      <c r="A774" s="124"/>
      <c r="B774" s="169"/>
      <c r="C774" s="238"/>
      <c r="D774" s="588"/>
      <c r="E774" s="588"/>
      <c r="F774" s="471"/>
      <c r="G774" s="471"/>
      <c r="H774" s="471"/>
      <c r="I774" s="471"/>
      <c r="J774" s="471"/>
      <c r="K774" s="471"/>
      <c r="L774" s="471"/>
      <c r="M774" s="471"/>
      <c r="N774" s="471"/>
      <c r="O774" s="471"/>
      <c r="P774" s="471"/>
      <c r="Q774" s="471"/>
      <c r="R774" s="471"/>
      <c r="S774" s="471"/>
      <c r="T774" s="471"/>
      <c r="U774" s="471"/>
      <c r="V774" s="471"/>
      <c r="W774" s="471"/>
      <c r="X774" s="471"/>
      <c r="Y774" s="471"/>
      <c r="Z774" s="471"/>
      <c r="AA774" s="471"/>
      <c r="AB774" s="471"/>
      <c r="AC774" s="471"/>
      <c r="AD774" s="471"/>
      <c r="AE774" s="472"/>
      <c r="AF774" s="472"/>
      <c r="AG774" s="472"/>
      <c r="AH774" s="472"/>
      <c r="AI774" s="472"/>
      <c r="AJ774" s="472"/>
      <c r="AK774" s="472"/>
      <c r="AL774" s="472"/>
      <c r="AM774" s="472"/>
      <c r="AN774" s="472"/>
      <c r="AO774" s="481"/>
      <c r="AP774" s="169"/>
      <c r="AQ774" s="84" t="s">
        <v>395</v>
      </c>
      <c r="AU774" s="459" t="str">
        <f t="shared" ca="1" si="142"/>
        <v>I</v>
      </c>
      <c r="AV774" s="459">
        <f t="shared" si="143"/>
        <v>771</v>
      </c>
      <c r="AW774" s="259" t="str">
        <f t="shared" ca="1" si="140"/>
        <v>I771</v>
      </c>
      <c r="AX774" s="259">
        <f t="shared" si="133"/>
        <v>8</v>
      </c>
      <c r="AY774" s="259" t="str">
        <f t="shared" ca="1" si="134"/>
        <v>9. Ownership - Operating Costs</v>
      </c>
      <c r="AZ774" s="268" t="s">
        <v>1270</v>
      </c>
      <c r="BA774" s="259" t="s">
        <v>1316</v>
      </c>
      <c r="BB774" s="259">
        <f>$I$8</f>
        <v>2023</v>
      </c>
      <c r="BC774" s="259" t="str">
        <f t="shared" ca="1" si="141"/>
        <v>8_I771_Capacity_payment_2023</v>
      </c>
      <c r="BD774" s="259" t="s">
        <v>540</v>
      </c>
      <c r="BE774" s="259"/>
      <c r="BF774" s="268" t="str">
        <f t="shared" si="139"/>
        <v>&gt;=0</v>
      </c>
      <c r="BG774" s="268" t="s">
        <v>85</v>
      </c>
      <c r="BH774" s="268" t="s">
        <v>85</v>
      </c>
      <c r="BI774" s="268"/>
      <c r="BJ774" s="268"/>
      <c r="BK774" s="268"/>
      <c r="BL774" s="268"/>
    </row>
    <row r="775" spans="1:64" ht="13.5" hidden="1" thickBot="1">
      <c r="A775" s="124"/>
      <c r="B775" s="169"/>
      <c r="C775" s="238"/>
      <c r="D775" s="588"/>
      <c r="E775" s="588"/>
      <c r="F775" s="471"/>
      <c r="G775" s="471"/>
      <c r="H775" s="471"/>
      <c r="I775" s="471"/>
      <c r="J775" s="471"/>
      <c r="K775" s="471"/>
      <c r="L775" s="471"/>
      <c r="M775" s="471"/>
      <c r="N775" s="471"/>
      <c r="O775" s="471"/>
      <c r="P775" s="471"/>
      <c r="Q775" s="471"/>
      <c r="R775" s="471"/>
      <c r="S775" s="471"/>
      <c r="T775" s="471"/>
      <c r="U775" s="471"/>
      <c r="V775" s="471"/>
      <c r="W775" s="471"/>
      <c r="X775" s="471"/>
      <c r="Y775" s="471"/>
      <c r="Z775" s="471"/>
      <c r="AA775" s="471"/>
      <c r="AB775" s="471"/>
      <c r="AC775" s="471"/>
      <c r="AD775" s="471"/>
      <c r="AE775" s="472"/>
      <c r="AF775" s="472"/>
      <c r="AG775" s="472"/>
      <c r="AH775" s="472"/>
      <c r="AI775" s="472"/>
      <c r="AJ775" s="472"/>
      <c r="AK775" s="472"/>
      <c r="AL775" s="472"/>
      <c r="AM775" s="472"/>
      <c r="AN775" s="472"/>
      <c r="AO775" s="481"/>
      <c r="AP775" s="169"/>
      <c r="AQ775" s="84" t="s">
        <v>395</v>
      </c>
      <c r="AU775" s="459" t="str">
        <f t="shared" ca="1" si="142"/>
        <v>J</v>
      </c>
      <c r="AV775" s="459">
        <f t="shared" si="143"/>
        <v>771</v>
      </c>
      <c r="AW775" s="259" t="str">
        <f t="shared" ca="1" si="140"/>
        <v>J771</v>
      </c>
      <c r="AX775" s="259">
        <f t="shared" si="133"/>
        <v>8</v>
      </c>
      <c r="AY775" s="259" t="str">
        <f t="shared" ca="1" si="134"/>
        <v>9. Ownership - Operating Costs</v>
      </c>
      <c r="AZ775" s="268" t="s">
        <v>1270</v>
      </c>
      <c r="BA775" s="259" t="s">
        <v>1316</v>
      </c>
      <c r="BB775" s="259">
        <f>$J$8</f>
        <v>2024</v>
      </c>
      <c r="BC775" s="259" t="str">
        <f t="shared" ca="1" si="141"/>
        <v>8_J771_Capacity_payment_2024</v>
      </c>
      <c r="BD775" s="259" t="s">
        <v>540</v>
      </c>
      <c r="BE775" s="259"/>
      <c r="BF775" s="268" t="str">
        <f t="shared" si="139"/>
        <v>&gt;=0</v>
      </c>
      <c r="BG775" s="268" t="s">
        <v>85</v>
      </c>
      <c r="BH775" s="268" t="s">
        <v>85</v>
      </c>
      <c r="BI775" s="268"/>
      <c r="BJ775" s="268"/>
      <c r="BK775" s="268"/>
      <c r="BL775" s="268"/>
    </row>
    <row r="776" spans="1:64" ht="13.5" hidden="1" thickBot="1">
      <c r="A776" s="124"/>
      <c r="B776" s="169"/>
      <c r="C776" s="238"/>
      <c r="D776" s="588"/>
      <c r="E776" s="588"/>
      <c r="F776" s="471"/>
      <c r="G776" s="471"/>
      <c r="H776" s="471"/>
      <c r="I776" s="471"/>
      <c r="J776" s="471"/>
      <c r="K776" s="471"/>
      <c r="L776" s="471"/>
      <c r="M776" s="471"/>
      <c r="N776" s="471"/>
      <c r="O776" s="471"/>
      <c r="P776" s="471"/>
      <c r="Q776" s="471"/>
      <c r="R776" s="471"/>
      <c r="S776" s="471"/>
      <c r="T776" s="471"/>
      <c r="U776" s="471"/>
      <c r="V776" s="471"/>
      <c r="W776" s="471"/>
      <c r="X776" s="471"/>
      <c r="Y776" s="471"/>
      <c r="Z776" s="471"/>
      <c r="AA776" s="471"/>
      <c r="AB776" s="471"/>
      <c r="AC776" s="471"/>
      <c r="AD776" s="471"/>
      <c r="AE776" s="472"/>
      <c r="AF776" s="472"/>
      <c r="AG776" s="472"/>
      <c r="AH776" s="472"/>
      <c r="AI776" s="472"/>
      <c r="AJ776" s="472"/>
      <c r="AK776" s="472"/>
      <c r="AL776" s="472"/>
      <c r="AM776" s="472"/>
      <c r="AN776" s="472"/>
      <c r="AO776" s="481"/>
      <c r="AP776" s="169"/>
      <c r="AQ776" s="84" t="s">
        <v>395</v>
      </c>
      <c r="AU776" s="459" t="str">
        <f t="shared" ca="1" si="142"/>
        <v>K</v>
      </c>
      <c r="AV776" s="459">
        <f t="shared" si="143"/>
        <v>771</v>
      </c>
      <c r="AW776" s="259" t="str">
        <f t="shared" ca="1" si="140"/>
        <v>K771</v>
      </c>
      <c r="AX776" s="259">
        <f t="shared" si="133"/>
        <v>8</v>
      </c>
      <c r="AY776" s="259" t="str">
        <f t="shared" ca="1" si="134"/>
        <v>9. Ownership - Operating Costs</v>
      </c>
      <c r="AZ776" s="268" t="s">
        <v>1270</v>
      </c>
      <c r="BA776" s="259" t="s">
        <v>1316</v>
      </c>
      <c r="BB776" s="259">
        <f>$K$8</f>
        <v>2025</v>
      </c>
      <c r="BC776" s="259" t="str">
        <f t="shared" ca="1" si="141"/>
        <v>8_K771_Capacity_payment_2025</v>
      </c>
      <c r="BD776" s="259" t="s">
        <v>540</v>
      </c>
      <c r="BE776" s="259"/>
      <c r="BF776" s="268" t="str">
        <f t="shared" si="139"/>
        <v>&gt;=0</v>
      </c>
      <c r="BG776" s="268" t="s">
        <v>85</v>
      </c>
      <c r="BH776" s="268" t="s">
        <v>85</v>
      </c>
      <c r="BI776" s="268"/>
      <c r="BJ776" s="268"/>
      <c r="BK776" s="268"/>
      <c r="BL776" s="268"/>
    </row>
    <row r="777" spans="1:64" ht="13.5" hidden="1" thickBot="1">
      <c r="A777" s="124"/>
      <c r="B777" s="169"/>
      <c r="C777" s="238"/>
      <c r="D777" s="588"/>
      <c r="E777" s="588"/>
      <c r="F777" s="471"/>
      <c r="G777" s="471"/>
      <c r="H777" s="471"/>
      <c r="I777" s="471"/>
      <c r="J777" s="471"/>
      <c r="K777" s="471"/>
      <c r="L777" s="471"/>
      <c r="M777" s="471"/>
      <c r="N777" s="471"/>
      <c r="O777" s="471"/>
      <c r="P777" s="471"/>
      <c r="Q777" s="471"/>
      <c r="R777" s="471"/>
      <c r="S777" s="471"/>
      <c r="T777" s="471"/>
      <c r="U777" s="471"/>
      <c r="V777" s="471"/>
      <c r="W777" s="471"/>
      <c r="X777" s="471"/>
      <c r="Y777" s="471"/>
      <c r="Z777" s="471"/>
      <c r="AA777" s="471"/>
      <c r="AB777" s="471"/>
      <c r="AC777" s="471"/>
      <c r="AD777" s="471"/>
      <c r="AE777" s="472"/>
      <c r="AF777" s="472"/>
      <c r="AG777" s="472"/>
      <c r="AH777" s="472"/>
      <c r="AI777" s="472"/>
      <c r="AJ777" s="472"/>
      <c r="AK777" s="472"/>
      <c r="AL777" s="472"/>
      <c r="AM777" s="472"/>
      <c r="AN777" s="472"/>
      <c r="AO777" s="481"/>
      <c r="AP777" s="169"/>
      <c r="AQ777" s="84" t="s">
        <v>395</v>
      </c>
      <c r="AU777" s="459" t="str">
        <f t="shared" ca="1" si="142"/>
        <v>L</v>
      </c>
      <c r="AV777" s="459">
        <f t="shared" si="143"/>
        <v>771</v>
      </c>
      <c r="AW777" s="259" t="str">
        <f t="shared" ca="1" si="140"/>
        <v>L771</v>
      </c>
      <c r="AX777" s="259">
        <f t="shared" si="133"/>
        <v>8</v>
      </c>
      <c r="AY777" s="259" t="str">
        <f t="shared" ca="1" si="134"/>
        <v>9. Ownership - Operating Costs</v>
      </c>
      <c r="AZ777" s="268" t="s">
        <v>1270</v>
      </c>
      <c r="BA777" s="259" t="s">
        <v>1316</v>
      </c>
      <c r="BB777" s="259">
        <f>$L$8</f>
        <v>2026</v>
      </c>
      <c r="BC777" s="259" t="str">
        <f t="shared" ca="1" si="141"/>
        <v>8_L771_Capacity_payment_2026</v>
      </c>
      <c r="BD777" s="259" t="s">
        <v>540</v>
      </c>
      <c r="BE777" s="259"/>
      <c r="BF777" s="268" t="str">
        <f t="shared" si="139"/>
        <v>&gt;=0</v>
      </c>
      <c r="BG777" s="268" t="s">
        <v>85</v>
      </c>
      <c r="BH777" s="268" t="s">
        <v>85</v>
      </c>
      <c r="BI777" s="268"/>
      <c r="BJ777" s="268"/>
      <c r="BK777" s="268"/>
      <c r="BL777" s="268"/>
    </row>
    <row r="778" spans="1:64" ht="13.5" hidden="1" thickBot="1">
      <c r="A778" s="124"/>
      <c r="B778" s="169"/>
      <c r="C778" s="238"/>
      <c r="D778" s="588"/>
      <c r="E778" s="588"/>
      <c r="F778" s="471"/>
      <c r="G778" s="471"/>
      <c r="H778" s="471"/>
      <c r="I778" s="471"/>
      <c r="J778" s="471"/>
      <c r="K778" s="471"/>
      <c r="L778" s="471"/>
      <c r="M778" s="471"/>
      <c r="N778" s="471"/>
      <c r="O778" s="471"/>
      <c r="P778" s="471"/>
      <c r="Q778" s="471"/>
      <c r="R778" s="471"/>
      <c r="S778" s="471"/>
      <c r="T778" s="471"/>
      <c r="U778" s="471"/>
      <c r="V778" s="471"/>
      <c r="W778" s="471"/>
      <c r="X778" s="471"/>
      <c r="Y778" s="471"/>
      <c r="Z778" s="471"/>
      <c r="AA778" s="471"/>
      <c r="AB778" s="471"/>
      <c r="AC778" s="471"/>
      <c r="AD778" s="471"/>
      <c r="AE778" s="472"/>
      <c r="AF778" s="472"/>
      <c r="AG778" s="472"/>
      <c r="AH778" s="472"/>
      <c r="AI778" s="472"/>
      <c r="AJ778" s="472"/>
      <c r="AK778" s="472"/>
      <c r="AL778" s="472"/>
      <c r="AM778" s="472"/>
      <c r="AN778" s="472"/>
      <c r="AO778" s="481"/>
      <c r="AP778" s="169"/>
      <c r="AQ778" s="84" t="s">
        <v>395</v>
      </c>
      <c r="AU778" s="459" t="str">
        <f t="shared" ca="1" si="142"/>
        <v>M</v>
      </c>
      <c r="AV778" s="459">
        <f t="shared" si="143"/>
        <v>771</v>
      </c>
      <c r="AW778" s="259" t="str">
        <f t="shared" ca="1" si="140"/>
        <v>M771</v>
      </c>
      <c r="AX778" s="259">
        <f t="shared" si="133"/>
        <v>8</v>
      </c>
      <c r="AY778" s="259" t="str">
        <f t="shared" ca="1" si="134"/>
        <v>9. Ownership - Operating Costs</v>
      </c>
      <c r="AZ778" s="268" t="s">
        <v>1270</v>
      </c>
      <c r="BA778" s="259" t="s">
        <v>1316</v>
      </c>
      <c r="BB778" s="259">
        <f>$M$8</f>
        <v>2027</v>
      </c>
      <c r="BC778" s="259" t="str">
        <f t="shared" ca="1" si="141"/>
        <v>8_M771_Capacity_payment_2027</v>
      </c>
      <c r="BD778" s="259" t="s">
        <v>540</v>
      </c>
      <c r="BE778" s="259"/>
      <c r="BF778" s="268" t="str">
        <f t="shared" si="139"/>
        <v>&gt;=0</v>
      </c>
      <c r="BG778" s="268" t="s">
        <v>85</v>
      </c>
      <c r="BH778" s="268" t="s">
        <v>85</v>
      </c>
      <c r="BI778" s="268"/>
      <c r="BJ778" s="268"/>
      <c r="BK778" s="268"/>
      <c r="BL778" s="268"/>
    </row>
    <row r="779" spans="1:64" ht="13.5" hidden="1" thickBot="1">
      <c r="A779" s="124"/>
      <c r="B779" s="169"/>
      <c r="C779" s="238"/>
      <c r="D779" s="588"/>
      <c r="E779" s="588"/>
      <c r="F779" s="471"/>
      <c r="G779" s="471"/>
      <c r="H779" s="471"/>
      <c r="I779" s="471"/>
      <c r="J779" s="471"/>
      <c r="K779" s="471"/>
      <c r="L779" s="471"/>
      <c r="M779" s="471"/>
      <c r="N779" s="471"/>
      <c r="O779" s="471"/>
      <c r="P779" s="471"/>
      <c r="Q779" s="471"/>
      <c r="R779" s="471"/>
      <c r="S779" s="471"/>
      <c r="T779" s="471"/>
      <c r="U779" s="471"/>
      <c r="V779" s="471"/>
      <c r="W779" s="471"/>
      <c r="X779" s="471"/>
      <c r="Y779" s="471"/>
      <c r="Z779" s="471"/>
      <c r="AA779" s="471"/>
      <c r="AB779" s="471"/>
      <c r="AC779" s="471"/>
      <c r="AD779" s="471"/>
      <c r="AE779" s="472"/>
      <c r="AF779" s="472"/>
      <c r="AG779" s="472"/>
      <c r="AH779" s="472"/>
      <c r="AI779" s="472"/>
      <c r="AJ779" s="472"/>
      <c r="AK779" s="472"/>
      <c r="AL779" s="472"/>
      <c r="AM779" s="472"/>
      <c r="AN779" s="472"/>
      <c r="AO779" s="481"/>
      <c r="AP779" s="169"/>
      <c r="AQ779" s="84" t="s">
        <v>395</v>
      </c>
      <c r="AU779" s="459" t="str">
        <f t="shared" ca="1" si="142"/>
        <v>N</v>
      </c>
      <c r="AV779" s="459">
        <f t="shared" si="143"/>
        <v>771</v>
      </c>
      <c r="AW779" s="259" t="str">
        <f t="shared" ca="1" si="140"/>
        <v>N771</v>
      </c>
      <c r="AX779" s="259">
        <f t="shared" si="133"/>
        <v>8</v>
      </c>
      <c r="AY779" s="259" t="str">
        <f t="shared" ca="1" si="134"/>
        <v>9. Ownership - Operating Costs</v>
      </c>
      <c r="AZ779" s="268" t="s">
        <v>1270</v>
      </c>
      <c r="BA779" s="259" t="s">
        <v>1316</v>
      </c>
      <c r="BB779" s="259">
        <f>$N$8</f>
        <v>2028</v>
      </c>
      <c r="BC779" s="259" t="str">
        <f t="shared" ca="1" si="141"/>
        <v>8_N771_Capacity_payment_2028</v>
      </c>
      <c r="BD779" s="259" t="s">
        <v>540</v>
      </c>
      <c r="BE779" s="259"/>
      <c r="BF779" s="268" t="str">
        <f t="shared" si="139"/>
        <v>&gt;=0</v>
      </c>
      <c r="BG779" s="268" t="s">
        <v>85</v>
      </c>
      <c r="BH779" s="268" t="s">
        <v>85</v>
      </c>
      <c r="BI779" s="268"/>
      <c r="BJ779" s="268"/>
      <c r="BK779" s="268"/>
      <c r="BL779" s="268"/>
    </row>
    <row r="780" spans="1:64" ht="13.5" hidden="1" thickBot="1">
      <c r="A780" s="124"/>
      <c r="B780" s="169"/>
      <c r="C780" s="238"/>
      <c r="D780" s="588"/>
      <c r="E780" s="588"/>
      <c r="F780" s="471"/>
      <c r="G780" s="471"/>
      <c r="H780" s="471"/>
      <c r="I780" s="471"/>
      <c r="J780" s="471"/>
      <c r="K780" s="471"/>
      <c r="L780" s="471"/>
      <c r="M780" s="471"/>
      <c r="N780" s="471"/>
      <c r="O780" s="471"/>
      <c r="P780" s="471"/>
      <c r="Q780" s="471"/>
      <c r="R780" s="471"/>
      <c r="S780" s="471"/>
      <c r="T780" s="471"/>
      <c r="U780" s="471"/>
      <c r="V780" s="471"/>
      <c r="W780" s="471"/>
      <c r="X780" s="471"/>
      <c r="Y780" s="471"/>
      <c r="Z780" s="471"/>
      <c r="AA780" s="471"/>
      <c r="AB780" s="471"/>
      <c r="AC780" s="471"/>
      <c r="AD780" s="471"/>
      <c r="AE780" s="472"/>
      <c r="AF780" s="472"/>
      <c r="AG780" s="472"/>
      <c r="AH780" s="472"/>
      <c r="AI780" s="472"/>
      <c r="AJ780" s="472"/>
      <c r="AK780" s="472"/>
      <c r="AL780" s="472"/>
      <c r="AM780" s="472"/>
      <c r="AN780" s="472"/>
      <c r="AO780" s="481"/>
      <c r="AP780" s="169"/>
      <c r="AQ780" s="84" t="s">
        <v>395</v>
      </c>
      <c r="AU780" s="459" t="str">
        <f t="shared" ca="1" si="142"/>
        <v>O</v>
      </c>
      <c r="AV780" s="459">
        <f t="shared" si="143"/>
        <v>771</v>
      </c>
      <c r="AW780" s="259" t="str">
        <f t="shared" ca="1" si="140"/>
        <v>O771</v>
      </c>
      <c r="AX780" s="259">
        <f t="shared" si="133"/>
        <v>8</v>
      </c>
      <c r="AY780" s="259" t="str">
        <f t="shared" ca="1" si="134"/>
        <v>9. Ownership - Operating Costs</v>
      </c>
      <c r="AZ780" s="268" t="s">
        <v>1270</v>
      </c>
      <c r="BA780" s="259" t="s">
        <v>1316</v>
      </c>
      <c r="BB780" s="259">
        <f>$O$8</f>
        <v>2029</v>
      </c>
      <c r="BC780" s="259" t="str">
        <f t="shared" ca="1" si="141"/>
        <v>8_O771_Capacity_payment_2029</v>
      </c>
      <c r="BD780" s="259" t="s">
        <v>540</v>
      </c>
      <c r="BE780" s="259"/>
      <c r="BF780" s="268" t="str">
        <f t="shared" si="139"/>
        <v>&gt;=0</v>
      </c>
      <c r="BG780" s="268" t="s">
        <v>85</v>
      </c>
      <c r="BH780" s="268" t="s">
        <v>85</v>
      </c>
      <c r="BI780" s="268"/>
      <c r="BJ780" s="268"/>
      <c r="BK780" s="268"/>
      <c r="BL780" s="268"/>
    </row>
    <row r="781" spans="1:64" ht="13.5" hidden="1" thickBot="1">
      <c r="A781" s="124"/>
      <c r="B781" s="169"/>
      <c r="C781" s="238"/>
      <c r="D781" s="588"/>
      <c r="E781" s="588"/>
      <c r="F781" s="471"/>
      <c r="G781" s="471"/>
      <c r="H781" s="471"/>
      <c r="I781" s="471"/>
      <c r="J781" s="471"/>
      <c r="K781" s="471"/>
      <c r="L781" s="471"/>
      <c r="M781" s="471"/>
      <c r="N781" s="471"/>
      <c r="O781" s="471"/>
      <c r="P781" s="471"/>
      <c r="Q781" s="471"/>
      <c r="R781" s="471"/>
      <c r="S781" s="471"/>
      <c r="T781" s="471"/>
      <c r="U781" s="471"/>
      <c r="V781" s="471"/>
      <c r="W781" s="471"/>
      <c r="X781" s="471"/>
      <c r="Y781" s="471"/>
      <c r="Z781" s="471"/>
      <c r="AA781" s="471"/>
      <c r="AB781" s="471"/>
      <c r="AC781" s="471"/>
      <c r="AD781" s="471"/>
      <c r="AE781" s="472"/>
      <c r="AF781" s="472"/>
      <c r="AG781" s="472"/>
      <c r="AH781" s="472"/>
      <c r="AI781" s="472"/>
      <c r="AJ781" s="472"/>
      <c r="AK781" s="472"/>
      <c r="AL781" s="472"/>
      <c r="AM781" s="472"/>
      <c r="AN781" s="472"/>
      <c r="AO781" s="481"/>
      <c r="AP781" s="169"/>
      <c r="AQ781" s="84" t="s">
        <v>395</v>
      </c>
      <c r="AU781" s="459" t="str">
        <f t="shared" ca="1" si="142"/>
        <v>P</v>
      </c>
      <c r="AV781" s="459">
        <f t="shared" si="143"/>
        <v>771</v>
      </c>
      <c r="AW781" s="259" t="str">
        <f t="shared" ca="1" si="140"/>
        <v>P771</v>
      </c>
      <c r="AX781" s="259">
        <f t="shared" si="133"/>
        <v>8</v>
      </c>
      <c r="AY781" s="259" t="str">
        <f t="shared" ca="1" si="134"/>
        <v>9. Ownership - Operating Costs</v>
      </c>
      <c r="AZ781" s="268" t="s">
        <v>1270</v>
      </c>
      <c r="BA781" s="259" t="s">
        <v>1316</v>
      </c>
      <c r="BB781" s="259">
        <f>$P$8</f>
        <v>2030</v>
      </c>
      <c r="BC781" s="259" t="str">
        <f t="shared" ca="1" si="141"/>
        <v>8_P771_Capacity_payment_2030</v>
      </c>
      <c r="BD781" s="259" t="s">
        <v>540</v>
      </c>
      <c r="BE781" s="259"/>
      <c r="BF781" s="268" t="str">
        <f t="shared" si="139"/>
        <v>&gt;=0</v>
      </c>
      <c r="BG781" s="268" t="s">
        <v>85</v>
      </c>
      <c r="BH781" s="268" t="s">
        <v>85</v>
      </c>
      <c r="BI781" s="268"/>
      <c r="BJ781" s="268"/>
      <c r="BK781" s="268"/>
      <c r="BL781" s="268"/>
    </row>
    <row r="782" spans="1:64" ht="13.5" hidden="1" thickBot="1">
      <c r="A782" s="124"/>
      <c r="B782" s="169"/>
      <c r="C782" s="238"/>
      <c r="D782" s="588"/>
      <c r="E782" s="588"/>
      <c r="F782" s="471"/>
      <c r="G782" s="471"/>
      <c r="H782" s="471"/>
      <c r="I782" s="471"/>
      <c r="J782" s="471"/>
      <c r="K782" s="471"/>
      <c r="L782" s="471"/>
      <c r="M782" s="471"/>
      <c r="N782" s="471"/>
      <c r="O782" s="471"/>
      <c r="P782" s="471"/>
      <c r="Q782" s="471"/>
      <c r="R782" s="471"/>
      <c r="S782" s="471"/>
      <c r="T782" s="471"/>
      <c r="U782" s="471"/>
      <c r="V782" s="471"/>
      <c r="W782" s="471"/>
      <c r="X782" s="471"/>
      <c r="Y782" s="471"/>
      <c r="Z782" s="471"/>
      <c r="AA782" s="471"/>
      <c r="AB782" s="471"/>
      <c r="AC782" s="471"/>
      <c r="AD782" s="471"/>
      <c r="AE782" s="472"/>
      <c r="AF782" s="472"/>
      <c r="AG782" s="472"/>
      <c r="AH782" s="472"/>
      <c r="AI782" s="472"/>
      <c r="AJ782" s="472"/>
      <c r="AK782" s="472"/>
      <c r="AL782" s="472"/>
      <c r="AM782" s="472"/>
      <c r="AN782" s="472"/>
      <c r="AO782" s="481"/>
      <c r="AP782" s="169"/>
      <c r="AQ782" s="84" t="s">
        <v>395</v>
      </c>
      <c r="AU782" s="459" t="str">
        <f t="shared" ca="1" si="142"/>
        <v>Q</v>
      </c>
      <c r="AV782" s="459">
        <f t="shared" si="143"/>
        <v>771</v>
      </c>
      <c r="AW782" s="259" t="str">
        <f t="shared" ca="1" si="140"/>
        <v>Q771</v>
      </c>
      <c r="AX782" s="259">
        <f t="shared" si="133"/>
        <v>8</v>
      </c>
      <c r="AY782" s="259" t="str">
        <f t="shared" ca="1" si="134"/>
        <v>9. Ownership - Operating Costs</v>
      </c>
      <c r="AZ782" s="268" t="s">
        <v>1270</v>
      </c>
      <c r="BA782" s="259" t="s">
        <v>1316</v>
      </c>
      <c r="BB782" s="259">
        <f>$Q$8</f>
        <v>2031</v>
      </c>
      <c r="BC782" s="259" t="str">
        <f t="shared" ca="1" si="141"/>
        <v>8_Q771_Capacity_payment_2031</v>
      </c>
      <c r="BD782" s="259" t="s">
        <v>540</v>
      </c>
      <c r="BE782" s="259"/>
      <c r="BF782" s="268" t="str">
        <f t="shared" si="139"/>
        <v>&gt;=0</v>
      </c>
      <c r="BG782" s="268" t="s">
        <v>85</v>
      </c>
      <c r="BH782" s="268" t="s">
        <v>85</v>
      </c>
      <c r="BI782" s="268"/>
      <c r="BJ782" s="268"/>
      <c r="BK782" s="268"/>
      <c r="BL782" s="268"/>
    </row>
    <row r="783" spans="1:64" ht="13.5" hidden="1" thickBot="1">
      <c r="A783" s="124"/>
      <c r="B783" s="169"/>
      <c r="C783" s="238"/>
      <c r="D783" s="588"/>
      <c r="E783" s="588"/>
      <c r="F783" s="471"/>
      <c r="G783" s="471"/>
      <c r="H783" s="471"/>
      <c r="I783" s="471"/>
      <c r="J783" s="471"/>
      <c r="K783" s="471"/>
      <c r="L783" s="471"/>
      <c r="M783" s="471"/>
      <c r="N783" s="471"/>
      <c r="O783" s="471"/>
      <c r="P783" s="471"/>
      <c r="Q783" s="471"/>
      <c r="R783" s="471"/>
      <c r="S783" s="471"/>
      <c r="T783" s="471"/>
      <c r="U783" s="471"/>
      <c r="V783" s="471"/>
      <c r="W783" s="471"/>
      <c r="X783" s="471"/>
      <c r="Y783" s="471"/>
      <c r="Z783" s="471"/>
      <c r="AA783" s="471"/>
      <c r="AB783" s="471"/>
      <c r="AC783" s="471"/>
      <c r="AD783" s="471"/>
      <c r="AE783" s="472"/>
      <c r="AF783" s="472"/>
      <c r="AG783" s="472"/>
      <c r="AH783" s="472"/>
      <c r="AI783" s="472"/>
      <c r="AJ783" s="472"/>
      <c r="AK783" s="472"/>
      <c r="AL783" s="472"/>
      <c r="AM783" s="472"/>
      <c r="AN783" s="472"/>
      <c r="AO783" s="481"/>
      <c r="AP783" s="169"/>
      <c r="AQ783" s="84" t="s">
        <v>395</v>
      </c>
      <c r="AU783" s="459" t="str">
        <f t="shared" ca="1" si="142"/>
        <v>R</v>
      </c>
      <c r="AV783" s="459">
        <f t="shared" si="143"/>
        <v>771</v>
      </c>
      <c r="AW783" s="259" t="str">
        <f t="shared" ca="1" si="140"/>
        <v>R771</v>
      </c>
      <c r="AX783" s="259">
        <f t="shared" si="133"/>
        <v>8</v>
      </c>
      <c r="AY783" s="259" t="str">
        <f t="shared" ca="1" si="134"/>
        <v>9. Ownership - Operating Costs</v>
      </c>
      <c r="AZ783" s="268" t="s">
        <v>1270</v>
      </c>
      <c r="BA783" s="259" t="s">
        <v>1316</v>
      </c>
      <c r="BB783" s="259">
        <f>$R$8</f>
        <v>2032</v>
      </c>
      <c r="BC783" s="259" t="str">
        <f t="shared" ca="1" si="141"/>
        <v>8_R771_Capacity_payment_2032</v>
      </c>
      <c r="BD783" s="259" t="s">
        <v>540</v>
      </c>
      <c r="BE783" s="259"/>
      <c r="BF783" s="268" t="str">
        <f t="shared" si="139"/>
        <v>&gt;=0</v>
      </c>
      <c r="BG783" s="268" t="s">
        <v>85</v>
      </c>
      <c r="BH783" s="268" t="s">
        <v>85</v>
      </c>
      <c r="BI783" s="268"/>
      <c r="BJ783" s="268"/>
      <c r="BK783" s="268"/>
      <c r="BL783" s="268"/>
    </row>
    <row r="784" spans="1:64" ht="13.5" hidden="1" thickBot="1">
      <c r="A784" s="124"/>
      <c r="B784" s="169"/>
      <c r="C784" s="238"/>
      <c r="D784" s="588"/>
      <c r="E784" s="588"/>
      <c r="F784" s="471"/>
      <c r="G784" s="471"/>
      <c r="H784" s="471"/>
      <c r="I784" s="471"/>
      <c r="J784" s="471"/>
      <c r="K784" s="471"/>
      <c r="L784" s="471"/>
      <c r="M784" s="471"/>
      <c r="N784" s="471"/>
      <c r="O784" s="471"/>
      <c r="P784" s="471"/>
      <c r="Q784" s="471"/>
      <c r="R784" s="471"/>
      <c r="S784" s="471"/>
      <c r="T784" s="471"/>
      <c r="U784" s="471"/>
      <c r="V784" s="471"/>
      <c r="W784" s="471"/>
      <c r="X784" s="471"/>
      <c r="Y784" s="471"/>
      <c r="Z784" s="471"/>
      <c r="AA784" s="471"/>
      <c r="AB784" s="471"/>
      <c r="AC784" s="471"/>
      <c r="AD784" s="471"/>
      <c r="AE784" s="472"/>
      <c r="AF784" s="472"/>
      <c r="AG784" s="472"/>
      <c r="AH784" s="472"/>
      <c r="AI784" s="472"/>
      <c r="AJ784" s="472"/>
      <c r="AK784" s="472"/>
      <c r="AL784" s="472"/>
      <c r="AM784" s="472"/>
      <c r="AN784" s="472"/>
      <c r="AO784" s="481"/>
      <c r="AP784" s="169"/>
      <c r="AQ784" s="84" t="s">
        <v>395</v>
      </c>
      <c r="AU784" s="459" t="str">
        <f t="shared" ca="1" si="142"/>
        <v>S</v>
      </c>
      <c r="AV784" s="459">
        <f t="shared" si="143"/>
        <v>771</v>
      </c>
      <c r="AW784" s="259" t="str">
        <f t="shared" ca="1" si="140"/>
        <v>S771</v>
      </c>
      <c r="AX784" s="259">
        <f t="shared" si="133"/>
        <v>8</v>
      </c>
      <c r="AY784" s="259" t="str">
        <f t="shared" ca="1" si="134"/>
        <v>9. Ownership - Operating Costs</v>
      </c>
      <c r="AZ784" s="268" t="s">
        <v>1270</v>
      </c>
      <c r="BA784" s="259" t="s">
        <v>1316</v>
      </c>
      <c r="BB784" s="259">
        <f>$S$8</f>
        <v>2033</v>
      </c>
      <c r="BC784" s="259" t="str">
        <f t="shared" ca="1" si="141"/>
        <v>8_S771_Capacity_payment_2033</v>
      </c>
      <c r="BD784" s="259" t="s">
        <v>540</v>
      </c>
      <c r="BE784" s="259"/>
      <c r="BF784" s="268" t="str">
        <f t="shared" si="139"/>
        <v>&gt;=0</v>
      </c>
      <c r="BG784" s="268" t="s">
        <v>85</v>
      </c>
      <c r="BH784" s="268" t="s">
        <v>85</v>
      </c>
      <c r="BI784" s="268"/>
      <c r="BJ784" s="268"/>
      <c r="BK784" s="268"/>
      <c r="BL784" s="268"/>
    </row>
    <row r="785" spans="1:64" ht="13.5" hidden="1" thickBot="1">
      <c r="A785" s="124"/>
      <c r="B785" s="169"/>
      <c r="C785" s="238"/>
      <c r="D785" s="588"/>
      <c r="E785" s="588"/>
      <c r="F785" s="471"/>
      <c r="G785" s="471"/>
      <c r="H785" s="471"/>
      <c r="I785" s="471"/>
      <c r="J785" s="471"/>
      <c r="K785" s="471"/>
      <c r="L785" s="471"/>
      <c r="M785" s="471"/>
      <c r="N785" s="471"/>
      <c r="O785" s="471"/>
      <c r="P785" s="471"/>
      <c r="Q785" s="471"/>
      <c r="R785" s="471"/>
      <c r="S785" s="471"/>
      <c r="T785" s="471"/>
      <c r="U785" s="471"/>
      <c r="V785" s="471"/>
      <c r="W785" s="471"/>
      <c r="X785" s="471"/>
      <c r="Y785" s="471"/>
      <c r="Z785" s="471"/>
      <c r="AA785" s="471"/>
      <c r="AB785" s="471"/>
      <c r="AC785" s="471"/>
      <c r="AD785" s="471"/>
      <c r="AE785" s="472"/>
      <c r="AF785" s="472"/>
      <c r="AG785" s="472"/>
      <c r="AH785" s="472"/>
      <c r="AI785" s="472"/>
      <c r="AJ785" s="472"/>
      <c r="AK785" s="472"/>
      <c r="AL785" s="472"/>
      <c r="AM785" s="472"/>
      <c r="AN785" s="472"/>
      <c r="AO785" s="481"/>
      <c r="AP785" s="169"/>
      <c r="AQ785" s="84" t="s">
        <v>395</v>
      </c>
      <c r="AU785" s="459" t="str">
        <f t="shared" ca="1" si="142"/>
        <v>T</v>
      </c>
      <c r="AV785" s="459">
        <f t="shared" si="143"/>
        <v>771</v>
      </c>
      <c r="AW785" s="259" t="str">
        <f t="shared" ca="1" si="140"/>
        <v>T771</v>
      </c>
      <c r="AX785" s="259">
        <f t="shared" si="133"/>
        <v>8</v>
      </c>
      <c r="AY785" s="259" t="str">
        <f t="shared" ca="1" si="134"/>
        <v>9. Ownership - Operating Costs</v>
      </c>
      <c r="AZ785" s="268" t="s">
        <v>1270</v>
      </c>
      <c r="BA785" s="259" t="s">
        <v>1316</v>
      </c>
      <c r="BB785" s="259">
        <f>$T$8</f>
        <v>2034</v>
      </c>
      <c r="BC785" s="259" t="str">
        <f t="shared" ca="1" si="141"/>
        <v>8_T771_Capacity_payment_2034</v>
      </c>
      <c r="BD785" s="259" t="s">
        <v>540</v>
      </c>
      <c r="BE785" s="259"/>
      <c r="BF785" s="268" t="str">
        <f t="shared" si="139"/>
        <v>&gt;=0</v>
      </c>
      <c r="BG785" s="268" t="s">
        <v>85</v>
      </c>
      <c r="BH785" s="268" t="s">
        <v>85</v>
      </c>
      <c r="BI785" s="268"/>
      <c r="BJ785" s="268"/>
      <c r="BK785" s="268"/>
      <c r="BL785" s="268"/>
    </row>
    <row r="786" spans="1:64" ht="13.5" hidden="1" thickBot="1">
      <c r="A786" s="124"/>
      <c r="B786" s="169"/>
      <c r="C786" s="238"/>
      <c r="D786" s="588"/>
      <c r="E786" s="588"/>
      <c r="F786" s="471"/>
      <c r="G786" s="471"/>
      <c r="H786" s="471"/>
      <c r="I786" s="471"/>
      <c r="J786" s="471"/>
      <c r="K786" s="471"/>
      <c r="L786" s="471"/>
      <c r="M786" s="471"/>
      <c r="N786" s="471"/>
      <c r="O786" s="471"/>
      <c r="P786" s="471"/>
      <c r="Q786" s="471"/>
      <c r="R786" s="471"/>
      <c r="S786" s="471"/>
      <c r="T786" s="471"/>
      <c r="U786" s="471"/>
      <c r="V786" s="471"/>
      <c r="W786" s="471"/>
      <c r="X786" s="471"/>
      <c r="Y786" s="471"/>
      <c r="Z786" s="471"/>
      <c r="AA786" s="471"/>
      <c r="AB786" s="471"/>
      <c r="AC786" s="471"/>
      <c r="AD786" s="471"/>
      <c r="AE786" s="472"/>
      <c r="AF786" s="472"/>
      <c r="AG786" s="472"/>
      <c r="AH786" s="472"/>
      <c r="AI786" s="472"/>
      <c r="AJ786" s="472"/>
      <c r="AK786" s="472"/>
      <c r="AL786" s="472"/>
      <c r="AM786" s="472"/>
      <c r="AN786" s="472"/>
      <c r="AO786" s="481"/>
      <c r="AP786" s="169"/>
      <c r="AQ786" s="84" t="s">
        <v>395</v>
      </c>
      <c r="AU786" s="459" t="str">
        <f t="shared" ca="1" si="142"/>
        <v>U</v>
      </c>
      <c r="AV786" s="459">
        <f t="shared" si="143"/>
        <v>771</v>
      </c>
      <c r="AW786" s="259" t="str">
        <f t="shared" ca="1" si="140"/>
        <v>U771</v>
      </c>
      <c r="AX786" s="259">
        <f t="shared" si="133"/>
        <v>8</v>
      </c>
      <c r="AY786" s="259" t="str">
        <f t="shared" ca="1" si="134"/>
        <v>9. Ownership - Operating Costs</v>
      </c>
      <c r="AZ786" s="268" t="s">
        <v>1270</v>
      </c>
      <c r="BA786" s="259" t="s">
        <v>1316</v>
      </c>
      <c r="BB786" s="259">
        <f>$U$8</f>
        <v>2035</v>
      </c>
      <c r="BC786" s="259" t="str">
        <f t="shared" ca="1" si="141"/>
        <v>8_U771_Capacity_payment_2035</v>
      </c>
      <c r="BD786" s="259" t="s">
        <v>540</v>
      </c>
      <c r="BE786" s="259"/>
      <c r="BF786" s="268" t="str">
        <f t="shared" si="139"/>
        <v>&gt;=0</v>
      </c>
      <c r="BG786" s="268" t="s">
        <v>85</v>
      </c>
      <c r="BH786" s="268" t="s">
        <v>85</v>
      </c>
      <c r="BI786" s="268"/>
      <c r="BJ786" s="268"/>
      <c r="BK786" s="268"/>
      <c r="BL786" s="268"/>
    </row>
    <row r="787" spans="1:64" ht="13.5" hidden="1" thickBot="1">
      <c r="A787" s="124"/>
      <c r="B787" s="169"/>
      <c r="C787" s="238"/>
      <c r="D787" s="588"/>
      <c r="E787" s="588"/>
      <c r="F787" s="471"/>
      <c r="G787" s="471"/>
      <c r="H787" s="471"/>
      <c r="I787" s="471"/>
      <c r="J787" s="471"/>
      <c r="K787" s="471"/>
      <c r="L787" s="471"/>
      <c r="M787" s="471"/>
      <c r="N787" s="471"/>
      <c r="O787" s="471"/>
      <c r="P787" s="471"/>
      <c r="Q787" s="471"/>
      <c r="R787" s="471"/>
      <c r="S787" s="471"/>
      <c r="T787" s="471"/>
      <c r="U787" s="471"/>
      <c r="V787" s="471"/>
      <c r="W787" s="471"/>
      <c r="X787" s="471"/>
      <c r="Y787" s="471"/>
      <c r="Z787" s="471"/>
      <c r="AA787" s="471"/>
      <c r="AB787" s="471"/>
      <c r="AC787" s="471"/>
      <c r="AD787" s="471"/>
      <c r="AE787" s="472"/>
      <c r="AF787" s="472"/>
      <c r="AG787" s="472"/>
      <c r="AH787" s="472"/>
      <c r="AI787" s="472"/>
      <c r="AJ787" s="472"/>
      <c r="AK787" s="472"/>
      <c r="AL787" s="472"/>
      <c r="AM787" s="472"/>
      <c r="AN787" s="472"/>
      <c r="AO787" s="481"/>
      <c r="AP787" s="169"/>
      <c r="AQ787" s="84" t="s">
        <v>395</v>
      </c>
      <c r="AU787" s="459" t="str">
        <f t="shared" ca="1" si="142"/>
        <v>V</v>
      </c>
      <c r="AV787" s="459">
        <f t="shared" si="143"/>
        <v>771</v>
      </c>
      <c r="AW787" s="259" t="str">
        <f t="shared" ca="1" si="140"/>
        <v>V771</v>
      </c>
      <c r="AX787" s="259">
        <f t="shared" si="133"/>
        <v>8</v>
      </c>
      <c r="AY787" s="259" t="str">
        <f t="shared" ca="1" si="134"/>
        <v>9. Ownership - Operating Costs</v>
      </c>
      <c r="AZ787" s="268" t="s">
        <v>1270</v>
      </c>
      <c r="BA787" s="259" t="s">
        <v>1316</v>
      </c>
      <c r="BB787" s="259">
        <f>$V$8</f>
        <v>2036</v>
      </c>
      <c r="BC787" s="259" t="str">
        <f t="shared" ca="1" si="141"/>
        <v>8_V771_Capacity_payment_2036</v>
      </c>
      <c r="BD787" s="259" t="s">
        <v>540</v>
      </c>
      <c r="BE787" s="259"/>
      <c r="BF787" s="268" t="str">
        <f t="shared" si="139"/>
        <v>&gt;=0</v>
      </c>
      <c r="BG787" s="268" t="s">
        <v>85</v>
      </c>
      <c r="BH787" s="268" t="s">
        <v>85</v>
      </c>
      <c r="BI787" s="268"/>
      <c r="BJ787" s="268"/>
      <c r="BK787" s="268"/>
      <c r="BL787" s="268"/>
    </row>
    <row r="788" spans="1:64" ht="13.5" hidden="1" thickBot="1">
      <c r="A788" s="124"/>
      <c r="B788" s="169"/>
      <c r="C788" s="238"/>
      <c r="D788" s="588"/>
      <c r="E788" s="588"/>
      <c r="F788" s="471"/>
      <c r="G788" s="471"/>
      <c r="H788" s="471"/>
      <c r="I788" s="471"/>
      <c r="J788" s="471"/>
      <c r="K788" s="471"/>
      <c r="L788" s="471"/>
      <c r="M788" s="471"/>
      <c r="N788" s="471"/>
      <c r="O788" s="471"/>
      <c r="P788" s="471"/>
      <c r="Q788" s="471"/>
      <c r="R788" s="471"/>
      <c r="S788" s="471"/>
      <c r="T788" s="471"/>
      <c r="U788" s="471"/>
      <c r="V788" s="471"/>
      <c r="W788" s="471"/>
      <c r="X788" s="471"/>
      <c r="Y788" s="471"/>
      <c r="Z788" s="471"/>
      <c r="AA788" s="471"/>
      <c r="AB788" s="471"/>
      <c r="AC788" s="471"/>
      <c r="AD788" s="471"/>
      <c r="AE788" s="472"/>
      <c r="AF788" s="472"/>
      <c r="AG788" s="472"/>
      <c r="AH788" s="472"/>
      <c r="AI788" s="472"/>
      <c r="AJ788" s="472"/>
      <c r="AK788" s="472"/>
      <c r="AL788" s="472"/>
      <c r="AM788" s="472"/>
      <c r="AN788" s="472"/>
      <c r="AO788" s="481"/>
      <c r="AP788" s="169"/>
      <c r="AQ788" s="84" t="s">
        <v>395</v>
      </c>
      <c r="AU788" s="459" t="str">
        <f t="shared" ca="1" si="142"/>
        <v>W</v>
      </c>
      <c r="AV788" s="459">
        <f t="shared" si="143"/>
        <v>771</v>
      </c>
      <c r="AW788" s="259" t="str">
        <f t="shared" ca="1" si="140"/>
        <v>W771</v>
      </c>
      <c r="AX788" s="259">
        <f t="shared" si="133"/>
        <v>8</v>
      </c>
      <c r="AY788" s="259" t="str">
        <f t="shared" ca="1" si="134"/>
        <v>9. Ownership - Operating Costs</v>
      </c>
      <c r="AZ788" s="268" t="s">
        <v>1270</v>
      </c>
      <c r="BA788" s="259" t="s">
        <v>1316</v>
      </c>
      <c r="BB788" s="259">
        <f>$W$8</f>
        <v>2037</v>
      </c>
      <c r="BC788" s="259" t="str">
        <f t="shared" ca="1" si="141"/>
        <v>8_W771_Capacity_payment_2037</v>
      </c>
      <c r="BD788" s="259" t="s">
        <v>540</v>
      </c>
      <c r="BE788" s="259"/>
      <c r="BF788" s="268" t="str">
        <f t="shared" si="139"/>
        <v>&gt;=0</v>
      </c>
      <c r="BG788" s="268" t="s">
        <v>85</v>
      </c>
      <c r="BH788" s="268" t="s">
        <v>85</v>
      </c>
      <c r="BI788" s="268"/>
      <c r="BJ788" s="268"/>
      <c r="BK788" s="268"/>
      <c r="BL788" s="268"/>
    </row>
    <row r="789" spans="1:64" ht="13.5" hidden="1" thickBot="1">
      <c r="A789" s="124"/>
      <c r="B789" s="169"/>
      <c r="C789" s="238"/>
      <c r="D789" s="588"/>
      <c r="E789" s="588"/>
      <c r="F789" s="471"/>
      <c r="G789" s="471"/>
      <c r="H789" s="471"/>
      <c r="I789" s="471"/>
      <c r="J789" s="471"/>
      <c r="K789" s="471"/>
      <c r="L789" s="471"/>
      <c r="M789" s="471"/>
      <c r="N789" s="471"/>
      <c r="O789" s="471"/>
      <c r="P789" s="471"/>
      <c r="Q789" s="471"/>
      <c r="R789" s="471"/>
      <c r="S789" s="471"/>
      <c r="T789" s="471"/>
      <c r="U789" s="471"/>
      <c r="V789" s="471"/>
      <c r="W789" s="471"/>
      <c r="X789" s="471"/>
      <c r="Y789" s="471"/>
      <c r="Z789" s="471"/>
      <c r="AA789" s="471"/>
      <c r="AB789" s="471"/>
      <c r="AC789" s="471"/>
      <c r="AD789" s="471"/>
      <c r="AE789" s="472"/>
      <c r="AF789" s="472"/>
      <c r="AG789" s="472"/>
      <c r="AH789" s="472"/>
      <c r="AI789" s="472"/>
      <c r="AJ789" s="472"/>
      <c r="AK789" s="472"/>
      <c r="AL789" s="472"/>
      <c r="AM789" s="472"/>
      <c r="AN789" s="472"/>
      <c r="AO789" s="481"/>
      <c r="AP789" s="169"/>
      <c r="AQ789" s="84" t="s">
        <v>395</v>
      </c>
      <c r="AU789" s="459" t="str">
        <f t="shared" ca="1" si="142"/>
        <v>X</v>
      </c>
      <c r="AV789" s="459">
        <f t="shared" si="143"/>
        <v>771</v>
      </c>
      <c r="AW789" s="259" t="str">
        <f t="shared" ca="1" si="140"/>
        <v>X771</v>
      </c>
      <c r="AX789" s="259">
        <f t="shared" si="133"/>
        <v>8</v>
      </c>
      <c r="AY789" s="259" t="str">
        <f t="shared" ca="1" si="134"/>
        <v>9. Ownership - Operating Costs</v>
      </c>
      <c r="AZ789" s="268" t="s">
        <v>1270</v>
      </c>
      <c r="BA789" s="259" t="s">
        <v>1316</v>
      </c>
      <c r="BB789" s="259">
        <f>$X$8</f>
        <v>2038</v>
      </c>
      <c r="BC789" s="259" t="str">
        <f t="shared" ca="1" si="141"/>
        <v>8_X771_Capacity_payment_2038</v>
      </c>
      <c r="BD789" s="259" t="s">
        <v>540</v>
      </c>
      <c r="BE789" s="259"/>
      <c r="BF789" s="268" t="str">
        <f t="shared" si="139"/>
        <v>&gt;=0</v>
      </c>
      <c r="BG789" s="268" t="s">
        <v>85</v>
      </c>
      <c r="BH789" s="268" t="s">
        <v>85</v>
      </c>
      <c r="BI789" s="268"/>
      <c r="BJ789" s="268"/>
      <c r="BK789" s="268"/>
      <c r="BL789" s="268"/>
    </row>
    <row r="790" spans="1:64" ht="13.5" hidden="1" thickBot="1">
      <c r="A790" s="124"/>
      <c r="B790" s="169"/>
      <c r="C790" s="238"/>
      <c r="D790" s="588"/>
      <c r="E790" s="588"/>
      <c r="F790" s="471"/>
      <c r="G790" s="471"/>
      <c r="H790" s="471"/>
      <c r="I790" s="471"/>
      <c r="J790" s="471"/>
      <c r="K790" s="471"/>
      <c r="L790" s="471"/>
      <c r="M790" s="471"/>
      <c r="N790" s="471"/>
      <c r="O790" s="471"/>
      <c r="P790" s="471"/>
      <c r="Q790" s="471"/>
      <c r="R790" s="471"/>
      <c r="S790" s="471"/>
      <c r="T790" s="471"/>
      <c r="U790" s="471"/>
      <c r="V790" s="471"/>
      <c r="W790" s="471"/>
      <c r="X790" s="471"/>
      <c r="Y790" s="471"/>
      <c r="Z790" s="471"/>
      <c r="AA790" s="471"/>
      <c r="AB790" s="471"/>
      <c r="AC790" s="471"/>
      <c r="AD790" s="471"/>
      <c r="AE790" s="472"/>
      <c r="AF790" s="472"/>
      <c r="AG790" s="472"/>
      <c r="AH790" s="472"/>
      <c r="AI790" s="472"/>
      <c r="AJ790" s="472"/>
      <c r="AK790" s="472"/>
      <c r="AL790" s="472"/>
      <c r="AM790" s="472"/>
      <c r="AN790" s="472"/>
      <c r="AO790" s="481"/>
      <c r="AP790" s="169"/>
      <c r="AQ790" s="84" t="s">
        <v>395</v>
      </c>
      <c r="AU790" s="459" t="str">
        <f t="shared" ca="1" si="142"/>
        <v>Y</v>
      </c>
      <c r="AV790" s="459">
        <f t="shared" si="143"/>
        <v>771</v>
      </c>
      <c r="AW790" s="259" t="str">
        <f t="shared" ca="1" si="140"/>
        <v>Y771</v>
      </c>
      <c r="AX790" s="259">
        <f t="shared" si="133"/>
        <v>8</v>
      </c>
      <c r="AY790" s="259" t="str">
        <f t="shared" ca="1" si="134"/>
        <v>9. Ownership - Operating Costs</v>
      </c>
      <c r="AZ790" s="268" t="s">
        <v>1270</v>
      </c>
      <c r="BA790" s="259" t="s">
        <v>1316</v>
      </c>
      <c r="BB790" s="259">
        <f>$Y$8</f>
        <v>2039</v>
      </c>
      <c r="BC790" s="259" t="str">
        <f t="shared" ca="1" si="141"/>
        <v>8_Y771_Capacity_payment_2039</v>
      </c>
      <c r="BD790" s="259" t="s">
        <v>540</v>
      </c>
      <c r="BE790" s="259"/>
      <c r="BF790" s="268" t="str">
        <f t="shared" si="139"/>
        <v>&gt;=0</v>
      </c>
      <c r="BG790" s="268" t="s">
        <v>85</v>
      </c>
      <c r="BH790" s="268" t="s">
        <v>85</v>
      </c>
      <c r="BI790" s="268"/>
      <c r="BJ790" s="268"/>
      <c r="BK790" s="268"/>
      <c r="BL790" s="268"/>
    </row>
    <row r="791" spans="1:64" ht="13.5" hidden="1" thickBot="1">
      <c r="A791" s="124"/>
      <c r="B791" s="169"/>
      <c r="C791" s="238"/>
      <c r="D791" s="588"/>
      <c r="E791" s="588"/>
      <c r="F791" s="471"/>
      <c r="G791" s="471"/>
      <c r="H791" s="471"/>
      <c r="I791" s="471"/>
      <c r="J791" s="471"/>
      <c r="K791" s="471"/>
      <c r="L791" s="471"/>
      <c r="M791" s="471"/>
      <c r="N791" s="471"/>
      <c r="O791" s="471"/>
      <c r="P791" s="471"/>
      <c r="Q791" s="471"/>
      <c r="R791" s="471"/>
      <c r="S791" s="471"/>
      <c r="T791" s="471"/>
      <c r="U791" s="471"/>
      <c r="V791" s="471"/>
      <c r="W791" s="471"/>
      <c r="X791" s="471"/>
      <c r="Y791" s="471"/>
      <c r="Z791" s="471"/>
      <c r="AA791" s="471"/>
      <c r="AB791" s="471"/>
      <c r="AC791" s="471"/>
      <c r="AD791" s="471"/>
      <c r="AE791" s="472"/>
      <c r="AF791" s="472"/>
      <c r="AG791" s="472"/>
      <c r="AH791" s="472"/>
      <c r="AI791" s="472"/>
      <c r="AJ791" s="472"/>
      <c r="AK791" s="472"/>
      <c r="AL791" s="472"/>
      <c r="AM791" s="472"/>
      <c r="AN791" s="472"/>
      <c r="AO791" s="481"/>
      <c r="AP791" s="169"/>
      <c r="AQ791" s="84" t="s">
        <v>395</v>
      </c>
      <c r="AU791" s="459" t="str">
        <f t="shared" ca="1" si="142"/>
        <v>Z</v>
      </c>
      <c r="AV791" s="459">
        <f t="shared" si="143"/>
        <v>771</v>
      </c>
      <c r="AW791" s="259" t="str">
        <f t="shared" ca="1" si="140"/>
        <v>Z771</v>
      </c>
      <c r="AX791" s="259">
        <f t="shared" si="133"/>
        <v>8</v>
      </c>
      <c r="AY791" s="259" t="str">
        <f t="shared" ca="1" si="134"/>
        <v>9. Ownership - Operating Costs</v>
      </c>
      <c r="AZ791" s="268" t="s">
        <v>1270</v>
      </c>
      <c r="BA791" s="259" t="s">
        <v>1316</v>
      </c>
      <c r="BB791" s="259">
        <f>$Z$8</f>
        <v>2040</v>
      </c>
      <c r="BC791" s="259" t="str">
        <f t="shared" ca="1" si="141"/>
        <v>8_Z771_Capacity_payment_2040</v>
      </c>
      <c r="BD791" s="259" t="s">
        <v>540</v>
      </c>
      <c r="BE791" s="259"/>
      <c r="BF791" s="268" t="str">
        <f t="shared" si="139"/>
        <v>&gt;=0</v>
      </c>
      <c r="BG791" s="268" t="s">
        <v>85</v>
      </c>
      <c r="BH791" s="268" t="s">
        <v>85</v>
      </c>
      <c r="BI791" s="268"/>
      <c r="BJ791" s="268"/>
      <c r="BK791" s="268"/>
      <c r="BL791" s="268"/>
    </row>
    <row r="792" spans="1:64" ht="13.5" hidden="1" thickBot="1">
      <c r="A792" s="124"/>
      <c r="B792" s="169"/>
      <c r="C792" s="238"/>
      <c r="D792" s="588"/>
      <c r="E792" s="588"/>
      <c r="F792" s="471"/>
      <c r="G792" s="471"/>
      <c r="H792" s="471"/>
      <c r="I792" s="471"/>
      <c r="J792" s="471"/>
      <c r="K792" s="471"/>
      <c r="L792" s="471"/>
      <c r="M792" s="471"/>
      <c r="N792" s="471"/>
      <c r="O792" s="471"/>
      <c r="P792" s="471"/>
      <c r="Q792" s="471"/>
      <c r="R792" s="471"/>
      <c r="S792" s="471"/>
      <c r="T792" s="471"/>
      <c r="U792" s="471"/>
      <c r="V792" s="471"/>
      <c r="W792" s="471"/>
      <c r="X792" s="471"/>
      <c r="Y792" s="471"/>
      <c r="Z792" s="471"/>
      <c r="AA792" s="471"/>
      <c r="AB792" s="471"/>
      <c r="AC792" s="471"/>
      <c r="AD792" s="471"/>
      <c r="AE792" s="472"/>
      <c r="AF792" s="472"/>
      <c r="AG792" s="472"/>
      <c r="AH792" s="472"/>
      <c r="AI792" s="472"/>
      <c r="AJ792" s="472"/>
      <c r="AK792" s="472"/>
      <c r="AL792" s="472"/>
      <c r="AM792" s="472"/>
      <c r="AN792" s="472"/>
      <c r="AO792" s="481"/>
      <c r="AP792" s="169"/>
      <c r="AQ792" s="84" t="s">
        <v>395</v>
      </c>
      <c r="AU792" s="459" t="str">
        <f t="shared" ca="1" si="142"/>
        <v>AA</v>
      </c>
      <c r="AV792" s="459">
        <f t="shared" si="143"/>
        <v>771</v>
      </c>
      <c r="AW792" s="259" t="str">
        <f t="shared" ca="1" si="140"/>
        <v>AA771</v>
      </c>
      <c r="AX792" s="259">
        <f t="shared" si="133"/>
        <v>8</v>
      </c>
      <c r="AY792" s="259" t="str">
        <f t="shared" ca="1" si="134"/>
        <v>9. Ownership - Operating Costs</v>
      </c>
      <c r="AZ792" s="268" t="s">
        <v>1270</v>
      </c>
      <c r="BA792" s="259" t="s">
        <v>1316</v>
      </c>
      <c r="BB792" s="259">
        <f>$AA$8</f>
        <v>2041</v>
      </c>
      <c r="BC792" s="259" t="str">
        <f t="shared" ca="1" si="141"/>
        <v>8_AA771_Capacity_payment_2041</v>
      </c>
      <c r="BD792" s="259" t="s">
        <v>540</v>
      </c>
      <c r="BE792" s="259"/>
      <c r="BF792" s="268" t="str">
        <f t="shared" si="139"/>
        <v>&gt;=0</v>
      </c>
      <c r="BG792" s="268" t="s">
        <v>85</v>
      </c>
      <c r="BH792" s="268" t="s">
        <v>85</v>
      </c>
      <c r="BI792" s="268"/>
      <c r="BJ792" s="268"/>
      <c r="BK792" s="268"/>
      <c r="BL792" s="268"/>
    </row>
    <row r="793" spans="1:64" ht="13.5" hidden="1" thickBot="1">
      <c r="A793" s="124"/>
      <c r="B793" s="169"/>
      <c r="C793" s="238"/>
      <c r="D793" s="588"/>
      <c r="E793" s="588"/>
      <c r="F793" s="471"/>
      <c r="G793" s="471"/>
      <c r="H793" s="471"/>
      <c r="I793" s="471"/>
      <c r="J793" s="471"/>
      <c r="K793" s="471"/>
      <c r="L793" s="471"/>
      <c r="M793" s="471"/>
      <c r="N793" s="471"/>
      <c r="O793" s="471"/>
      <c r="P793" s="471"/>
      <c r="Q793" s="471"/>
      <c r="R793" s="471"/>
      <c r="S793" s="471"/>
      <c r="T793" s="471"/>
      <c r="U793" s="471"/>
      <c r="V793" s="471"/>
      <c r="W793" s="471"/>
      <c r="X793" s="471"/>
      <c r="Y793" s="471"/>
      <c r="Z793" s="471"/>
      <c r="AA793" s="471"/>
      <c r="AB793" s="471"/>
      <c r="AC793" s="471"/>
      <c r="AD793" s="471"/>
      <c r="AE793" s="472"/>
      <c r="AF793" s="472"/>
      <c r="AG793" s="472"/>
      <c r="AH793" s="472"/>
      <c r="AI793" s="472"/>
      <c r="AJ793" s="472"/>
      <c r="AK793" s="472"/>
      <c r="AL793" s="472"/>
      <c r="AM793" s="472"/>
      <c r="AN793" s="472"/>
      <c r="AO793" s="481"/>
      <c r="AP793" s="169"/>
      <c r="AQ793" s="84" t="s">
        <v>395</v>
      </c>
      <c r="AU793" s="459" t="str">
        <f t="shared" ca="1" si="142"/>
        <v>AB</v>
      </c>
      <c r="AV793" s="459">
        <f t="shared" si="143"/>
        <v>771</v>
      </c>
      <c r="AW793" s="259" t="str">
        <f t="shared" ca="1" si="140"/>
        <v>AB771</v>
      </c>
      <c r="AX793" s="259">
        <f t="shared" si="133"/>
        <v>8</v>
      </c>
      <c r="AY793" s="259" t="str">
        <f t="shared" ca="1" si="134"/>
        <v>9. Ownership - Operating Costs</v>
      </c>
      <c r="AZ793" s="268" t="s">
        <v>1270</v>
      </c>
      <c r="BA793" s="259" t="s">
        <v>1316</v>
      </c>
      <c r="BB793" s="259">
        <f>$AB$8</f>
        <v>2042</v>
      </c>
      <c r="BC793" s="259" t="str">
        <f t="shared" ca="1" si="141"/>
        <v>8_AB771_Capacity_payment_2042</v>
      </c>
      <c r="BD793" s="259" t="s">
        <v>540</v>
      </c>
      <c r="BE793" s="259"/>
      <c r="BF793" s="268" t="str">
        <f t="shared" si="139"/>
        <v>&gt;=0</v>
      </c>
      <c r="BG793" s="268" t="s">
        <v>85</v>
      </c>
      <c r="BH793" s="268" t="s">
        <v>85</v>
      </c>
      <c r="BI793" s="268"/>
      <c r="BJ793" s="268"/>
      <c r="BK793" s="268"/>
      <c r="BL793" s="268"/>
    </row>
    <row r="794" spans="1:64" ht="13.5" hidden="1" thickBot="1">
      <c r="A794" s="124"/>
      <c r="B794" s="169"/>
      <c r="C794" s="238"/>
      <c r="D794" s="588"/>
      <c r="E794" s="588"/>
      <c r="F794" s="471"/>
      <c r="G794" s="471"/>
      <c r="H794" s="471"/>
      <c r="I794" s="471"/>
      <c r="J794" s="471"/>
      <c r="K794" s="471"/>
      <c r="L794" s="471"/>
      <c r="M794" s="471"/>
      <c r="N794" s="471"/>
      <c r="O794" s="471"/>
      <c r="P794" s="471"/>
      <c r="Q794" s="471"/>
      <c r="R794" s="471"/>
      <c r="S794" s="471"/>
      <c r="T794" s="471"/>
      <c r="U794" s="471"/>
      <c r="V794" s="471"/>
      <c r="W794" s="471"/>
      <c r="X794" s="471"/>
      <c r="Y794" s="471"/>
      <c r="Z794" s="471"/>
      <c r="AA794" s="471"/>
      <c r="AB794" s="471"/>
      <c r="AC794" s="471"/>
      <c r="AD794" s="471"/>
      <c r="AE794" s="472"/>
      <c r="AF794" s="472"/>
      <c r="AG794" s="472"/>
      <c r="AH794" s="472"/>
      <c r="AI794" s="472"/>
      <c r="AJ794" s="472"/>
      <c r="AK794" s="472"/>
      <c r="AL794" s="472"/>
      <c r="AM794" s="472"/>
      <c r="AN794" s="472"/>
      <c r="AO794" s="481"/>
      <c r="AP794" s="169"/>
      <c r="AQ794" s="84" t="s">
        <v>395</v>
      </c>
      <c r="AU794" s="459" t="str">
        <f t="shared" ca="1" si="142"/>
        <v>AC</v>
      </c>
      <c r="AV794" s="459">
        <f t="shared" si="143"/>
        <v>771</v>
      </c>
      <c r="AW794" s="259" t="str">
        <f t="shared" ca="1" si="140"/>
        <v>AC771</v>
      </c>
      <c r="AX794" s="259">
        <f t="shared" si="133"/>
        <v>8</v>
      </c>
      <c r="AY794" s="259" t="str">
        <f t="shared" ca="1" si="134"/>
        <v>9. Ownership - Operating Costs</v>
      </c>
      <c r="AZ794" s="268" t="s">
        <v>1270</v>
      </c>
      <c r="BA794" s="259" t="s">
        <v>1316</v>
      </c>
      <c r="BB794" s="259">
        <f>$AC$8</f>
        <v>2043</v>
      </c>
      <c r="BC794" s="259" t="str">
        <f t="shared" ca="1" si="141"/>
        <v>8_AC771_Capacity_payment_2043</v>
      </c>
      <c r="BD794" s="259" t="s">
        <v>540</v>
      </c>
      <c r="BE794" s="259"/>
      <c r="BF794" s="268" t="str">
        <f t="shared" si="139"/>
        <v>&gt;=0</v>
      </c>
      <c r="BG794" s="268" t="s">
        <v>85</v>
      </c>
      <c r="BH794" s="268" t="s">
        <v>85</v>
      </c>
      <c r="BI794" s="268"/>
      <c r="BJ794" s="268"/>
      <c r="BK794" s="268"/>
      <c r="BL794" s="268"/>
    </row>
    <row r="795" spans="1:64" ht="13.5" hidden="1" thickBot="1">
      <c r="A795" s="124"/>
      <c r="B795" s="169"/>
      <c r="C795" s="238"/>
      <c r="D795" s="588"/>
      <c r="E795" s="588"/>
      <c r="F795" s="471"/>
      <c r="G795" s="471"/>
      <c r="H795" s="471"/>
      <c r="I795" s="471"/>
      <c r="J795" s="471"/>
      <c r="K795" s="471"/>
      <c r="L795" s="471"/>
      <c r="M795" s="471"/>
      <c r="N795" s="471"/>
      <c r="O795" s="471"/>
      <c r="P795" s="471"/>
      <c r="Q795" s="471"/>
      <c r="R795" s="471"/>
      <c r="S795" s="471"/>
      <c r="T795" s="471"/>
      <c r="U795" s="471"/>
      <c r="V795" s="471"/>
      <c r="W795" s="471"/>
      <c r="X795" s="471"/>
      <c r="Y795" s="471"/>
      <c r="Z795" s="471"/>
      <c r="AA795" s="471"/>
      <c r="AB795" s="471"/>
      <c r="AC795" s="471"/>
      <c r="AD795" s="471"/>
      <c r="AE795" s="472"/>
      <c r="AF795" s="472"/>
      <c r="AG795" s="472"/>
      <c r="AH795" s="472"/>
      <c r="AI795" s="472"/>
      <c r="AJ795" s="472"/>
      <c r="AK795" s="472"/>
      <c r="AL795" s="472"/>
      <c r="AM795" s="472"/>
      <c r="AN795" s="472"/>
      <c r="AO795" s="481"/>
      <c r="AP795" s="169"/>
      <c r="AQ795" s="84" t="s">
        <v>395</v>
      </c>
      <c r="AU795" s="459" t="str">
        <f t="shared" ca="1" si="142"/>
        <v>AD</v>
      </c>
      <c r="AV795" s="459">
        <f t="shared" si="143"/>
        <v>771</v>
      </c>
      <c r="AW795" s="259" t="str">
        <f t="shared" ca="1" si="140"/>
        <v>AD771</v>
      </c>
      <c r="AX795" s="259">
        <f t="shared" si="133"/>
        <v>8</v>
      </c>
      <c r="AY795" s="259" t="str">
        <f t="shared" ca="1" si="134"/>
        <v>9. Ownership - Operating Costs</v>
      </c>
      <c r="AZ795" s="268" t="s">
        <v>1270</v>
      </c>
      <c r="BA795" s="259" t="s">
        <v>1316</v>
      </c>
      <c r="BB795" s="259">
        <f>$AD$8</f>
        <v>2044</v>
      </c>
      <c r="BC795" s="259" t="str">
        <f t="shared" ca="1" si="141"/>
        <v>8_AD771_Capacity_payment_2044</v>
      </c>
      <c r="BD795" s="259" t="s">
        <v>540</v>
      </c>
      <c r="BE795" s="259"/>
      <c r="BF795" s="268" t="str">
        <f t="shared" si="139"/>
        <v>&gt;=0</v>
      </c>
      <c r="BG795" s="268" t="s">
        <v>85</v>
      </c>
      <c r="BH795" s="268" t="s">
        <v>85</v>
      </c>
      <c r="BI795" s="268"/>
      <c r="BJ795" s="268"/>
      <c r="BK795" s="268"/>
      <c r="BL795" s="268"/>
    </row>
    <row r="796" spans="1:64" ht="13.5" hidden="1" thickBot="1">
      <c r="A796" s="124"/>
      <c r="B796" s="169"/>
      <c r="C796" s="238"/>
      <c r="D796" s="588"/>
      <c r="E796" s="588"/>
      <c r="F796" s="471"/>
      <c r="G796" s="471"/>
      <c r="H796" s="471"/>
      <c r="I796" s="471"/>
      <c r="J796" s="471"/>
      <c r="K796" s="471"/>
      <c r="L796" s="471"/>
      <c r="M796" s="471"/>
      <c r="N796" s="471"/>
      <c r="O796" s="471"/>
      <c r="P796" s="471"/>
      <c r="Q796" s="471"/>
      <c r="R796" s="471"/>
      <c r="S796" s="471"/>
      <c r="T796" s="471"/>
      <c r="U796" s="471"/>
      <c r="V796" s="471"/>
      <c r="W796" s="471"/>
      <c r="X796" s="471"/>
      <c r="Y796" s="471"/>
      <c r="Z796" s="471"/>
      <c r="AA796" s="471"/>
      <c r="AB796" s="471"/>
      <c r="AC796" s="471"/>
      <c r="AD796" s="471"/>
      <c r="AE796" s="472"/>
      <c r="AF796" s="472"/>
      <c r="AG796" s="472"/>
      <c r="AH796" s="472"/>
      <c r="AI796" s="472"/>
      <c r="AJ796" s="472"/>
      <c r="AK796" s="472"/>
      <c r="AL796" s="472"/>
      <c r="AM796" s="472"/>
      <c r="AN796" s="472"/>
      <c r="AO796" s="481"/>
      <c r="AP796" s="169"/>
      <c r="AQ796" s="84" t="s">
        <v>395</v>
      </c>
      <c r="AU796" s="459" t="str">
        <f t="shared" ca="1" si="142"/>
        <v>AE</v>
      </c>
      <c r="AV796" s="459">
        <f t="shared" si="143"/>
        <v>771</v>
      </c>
      <c r="AW796" s="259" t="str">
        <f t="shared" ca="1" si="140"/>
        <v>AE771</v>
      </c>
      <c r="AX796" s="259">
        <f t="shared" si="133"/>
        <v>8</v>
      </c>
      <c r="AY796" s="259" t="str">
        <f t="shared" ca="1" si="134"/>
        <v>9. Ownership - Operating Costs</v>
      </c>
      <c r="AZ796" s="268" t="s">
        <v>1270</v>
      </c>
      <c r="BA796" s="259" t="s">
        <v>1316</v>
      </c>
      <c r="BB796" s="259">
        <f>$AE$8</f>
        <v>2045</v>
      </c>
      <c r="BC796" s="259" t="str">
        <f t="shared" ca="1" si="141"/>
        <v>8_AE771_Capacity_payment_2045</v>
      </c>
      <c r="BD796" s="259" t="s">
        <v>540</v>
      </c>
      <c r="BE796" s="259"/>
      <c r="BF796" s="268" t="str">
        <f t="shared" si="139"/>
        <v>&gt;=0</v>
      </c>
      <c r="BG796" s="268" t="s">
        <v>85</v>
      </c>
      <c r="BH796" s="268" t="s">
        <v>85</v>
      </c>
      <c r="BI796" s="268"/>
      <c r="BJ796" s="268"/>
      <c r="BK796" s="268"/>
      <c r="BL796" s="268"/>
    </row>
    <row r="797" spans="1:64" ht="13.5" hidden="1" thickBot="1">
      <c r="A797" s="124"/>
      <c r="B797" s="169"/>
      <c r="C797" s="238"/>
      <c r="D797" s="588"/>
      <c r="E797" s="588"/>
      <c r="F797" s="471"/>
      <c r="G797" s="471"/>
      <c r="H797" s="471"/>
      <c r="I797" s="471"/>
      <c r="J797" s="471"/>
      <c r="K797" s="471"/>
      <c r="L797" s="471"/>
      <c r="M797" s="471"/>
      <c r="N797" s="471"/>
      <c r="O797" s="471"/>
      <c r="P797" s="471"/>
      <c r="Q797" s="471"/>
      <c r="R797" s="471"/>
      <c r="S797" s="471"/>
      <c r="T797" s="471"/>
      <c r="U797" s="471"/>
      <c r="V797" s="471"/>
      <c r="W797" s="471"/>
      <c r="X797" s="471"/>
      <c r="Y797" s="471"/>
      <c r="Z797" s="471"/>
      <c r="AA797" s="471"/>
      <c r="AB797" s="471"/>
      <c r="AC797" s="471"/>
      <c r="AD797" s="471"/>
      <c r="AE797" s="472"/>
      <c r="AF797" s="472"/>
      <c r="AG797" s="472"/>
      <c r="AH797" s="472"/>
      <c r="AI797" s="472"/>
      <c r="AJ797" s="472"/>
      <c r="AK797" s="472"/>
      <c r="AL797" s="472"/>
      <c r="AM797" s="472"/>
      <c r="AN797" s="472"/>
      <c r="AO797" s="481"/>
      <c r="AP797" s="169"/>
      <c r="AQ797" s="84" t="s">
        <v>395</v>
      </c>
      <c r="AU797" s="459" t="str">
        <f t="shared" ca="1" si="142"/>
        <v>AF</v>
      </c>
      <c r="AV797" s="459">
        <f t="shared" si="143"/>
        <v>771</v>
      </c>
      <c r="AW797" s="259" t="str">
        <f t="shared" ca="1" si="140"/>
        <v>AF771</v>
      </c>
      <c r="AX797" s="259">
        <f t="shared" si="133"/>
        <v>8</v>
      </c>
      <c r="AY797" s="259" t="str">
        <f t="shared" ca="1" si="134"/>
        <v>9. Ownership - Operating Costs</v>
      </c>
      <c r="AZ797" s="268" t="s">
        <v>1270</v>
      </c>
      <c r="BA797" s="259" t="s">
        <v>1316</v>
      </c>
      <c r="BB797" s="259">
        <f>$AF$8</f>
        <v>2046</v>
      </c>
      <c r="BC797" s="259" t="str">
        <f t="shared" ca="1" si="141"/>
        <v>8_AF771_Capacity_payment_2046</v>
      </c>
      <c r="BD797" s="259" t="s">
        <v>540</v>
      </c>
      <c r="BE797" s="259"/>
      <c r="BF797" s="268" t="str">
        <f t="shared" si="139"/>
        <v>&gt;=0</v>
      </c>
      <c r="BG797" s="268" t="s">
        <v>85</v>
      </c>
      <c r="BH797" s="268" t="s">
        <v>85</v>
      </c>
      <c r="BI797" s="268"/>
      <c r="BJ797" s="268"/>
      <c r="BK797" s="268"/>
      <c r="BL797" s="268"/>
    </row>
    <row r="798" spans="1:64" ht="13.5" hidden="1" thickBot="1">
      <c r="A798" s="124"/>
      <c r="B798" s="169"/>
      <c r="C798" s="238"/>
      <c r="D798" s="588"/>
      <c r="E798" s="588"/>
      <c r="F798" s="471"/>
      <c r="G798" s="471"/>
      <c r="H798" s="471"/>
      <c r="I798" s="471"/>
      <c r="J798" s="471"/>
      <c r="K798" s="471"/>
      <c r="L798" s="471"/>
      <c r="M798" s="471"/>
      <c r="N798" s="471"/>
      <c r="O798" s="471"/>
      <c r="P798" s="471"/>
      <c r="Q798" s="471"/>
      <c r="R798" s="471"/>
      <c r="S798" s="471"/>
      <c r="T798" s="471"/>
      <c r="U798" s="471"/>
      <c r="V798" s="471"/>
      <c r="W798" s="471"/>
      <c r="X798" s="471"/>
      <c r="Y798" s="471"/>
      <c r="Z798" s="471"/>
      <c r="AA798" s="471"/>
      <c r="AB798" s="471"/>
      <c r="AC798" s="471"/>
      <c r="AD798" s="471"/>
      <c r="AE798" s="472"/>
      <c r="AF798" s="472"/>
      <c r="AG798" s="472"/>
      <c r="AH798" s="472"/>
      <c r="AI798" s="472"/>
      <c r="AJ798" s="472"/>
      <c r="AK798" s="472"/>
      <c r="AL798" s="472"/>
      <c r="AM798" s="472"/>
      <c r="AN798" s="472"/>
      <c r="AO798" s="481"/>
      <c r="AP798" s="169"/>
      <c r="AQ798" s="84" t="s">
        <v>395</v>
      </c>
      <c r="AU798" s="459" t="str">
        <f t="shared" ca="1" si="142"/>
        <v>AG</v>
      </c>
      <c r="AV798" s="459">
        <f t="shared" si="143"/>
        <v>771</v>
      </c>
      <c r="AW798" s="259" t="str">
        <f t="shared" ca="1" si="140"/>
        <v>AG771</v>
      </c>
      <c r="AX798" s="259">
        <f t="shared" si="133"/>
        <v>8</v>
      </c>
      <c r="AY798" s="259" t="str">
        <f t="shared" ca="1" si="134"/>
        <v>9. Ownership - Operating Costs</v>
      </c>
      <c r="AZ798" s="268" t="s">
        <v>1270</v>
      </c>
      <c r="BA798" s="259" t="s">
        <v>1316</v>
      </c>
      <c r="BB798" s="259">
        <f>$AG$8</f>
        <v>2047</v>
      </c>
      <c r="BC798" s="259" t="str">
        <f t="shared" ca="1" si="141"/>
        <v>8_AG771_Capacity_payment_2047</v>
      </c>
      <c r="BD798" s="259" t="s">
        <v>540</v>
      </c>
      <c r="BE798" s="259"/>
      <c r="BF798" s="268" t="str">
        <f t="shared" si="139"/>
        <v>&gt;=0</v>
      </c>
      <c r="BG798" s="268" t="s">
        <v>85</v>
      </c>
      <c r="BH798" s="268" t="s">
        <v>85</v>
      </c>
      <c r="BI798" s="268"/>
      <c r="BJ798" s="268"/>
      <c r="BK798" s="268"/>
      <c r="BL798" s="268"/>
    </row>
    <row r="799" spans="1:64" ht="13.5" hidden="1" thickBot="1">
      <c r="A799" s="124"/>
      <c r="B799" s="169"/>
      <c r="C799" s="238"/>
      <c r="D799" s="588"/>
      <c r="E799" s="588"/>
      <c r="F799" s="471"/>
      <c r="G799" s="471"/>
      <c r="H799" s="471"/>
      <c r="I799" s="471"/>
      <c r="J799" s="471"/>
      <c r="K799" s="471"/>
      <c r="L799" s="471"/>
      <c r="M799" s="471"/>
      <c r="N799" s="471"/>
      <c r="O799" s="471"/>
      <c r="P799" s="471"/>
      <c r="Q799" s="471"/>
      <c r="R799" s="471"/>
      <c r="S799" s="471"/>
      <c r="T799" s="471"/>
      <c r="U799" s="471"/>
      <c r="V799" s="471"/>
      <c r="W799" s="471"/>
      <c r="X799" s="471"/>
      <c r="Y799" s="471"/>
      <c r="Z799" s="471"/>
      <c r="AA799" s="471"/>
      <c r="AB799" s="471"/>
      <c r="AC799" s="471"/>
      <c r="AD799" s="471"/>
      <c r="AE799" s="472"/>
      <c r="AF799" s="472"/>
      <c r="AG799" s="472"/>
      <c r="AH799" s="472"/>
      <c r="AI799" s="472"/>
      <c r="AJ799" s="472"/>
      <c r="AK799" s="472"/>
      <c r="AL799" s="472"/>
      <c r="AM799" s="472"/>
      <c r="AN799" s="472"/>
      <c r="AO799" s="481"/>
      <c r="AP799" s="169"/>
      <c r="AQ799" s="84" t="s">
        <v>395</v>
      </c>
      <c r="AU799" s="459" t="str">
        <f t="shared" ca="1" si="142"/>
        <v>AH</v>
      </c>
      <c r="AV799" s="459">
        <f t="shared" si="143"/>
        <v>771</v>
      </c>
      <c r="AW799" s="259" t="str">
        <f t="shared" ca="1" si="140"/>
        <v>AH771</v>
      </c>
      <c r="AX799" s="259">
        <f t="shared" ref="AX799:AX842" si="144">$AX$5</f>
        <v>8</v>
      </c>
      <c r="AY799" s="259" t="str">
        <f t="shared" ref="AY799:AY834" ca="1" si="145">MID(CELL("filename",AX799),FIND("]",CELL("filename",AX799))+1,256)</f>
        <v>9. Ownership - Operating Costs</v>
      </c>
      <c r="AZ799" s="268" t="s">
        <v>1270</v>
      </c>
      <c r="BA799" s="259" t="s">
        <v>1316</v>
      </c>
      <c r="BB799" s="259">
        <f>$AH$8</f>
        <v>2048</v>
      </c>
      <c r="BC799" s="259" t="str">
        <f t="shared" ca="1" si="141"/>
        <v>8_AH771_Capacity_payment_2048</v>
      </c>
      <c r="BD799" s="259" t="s">
        <v>540</v>
      </c>
      <c r="BE799" s="259"/>
      <c r="BF799" s="268" t="str">
        <f t="shared" si="139"/>
        <v>&gt;=0</v>
      </c>
      <c r="BG799" s="268" t="s">
        <v>85</v>
      </c>
      <c r="BH799" s="268" t="s">
        <v>85</v>
      </c>
      <c r="BI799" s="268"/>
      <c r="BJ799" s="268"/>
      <c r="BK799" s="268"/>
      <c r="BL799" s="268"/>
    </row>
    <row r="800" spans="1:64" ht="13.5" hidden="1" thickBot="1">
      <c r="A800" s="124"/>
      <c r="B800" s="169"/>
      <c r="C800" s="238"/>
      <c r="D800" s="588"/>
      <c r="E800" s="588"/>
      <c r="F800" s="471"/>
      <c r="G800" s="471"/>
      <c r="H800" s="471"/>
      <c r="I800" s="471"/>
      <c r="J800" s="471"/>
      <c r="K800" s="471"/>
      <c r="L800" s="471"/>
      <c r="M800" s="471"/>
      <c r="N800" s="471"/>
      <c r="O800" s="471"/>
      <c r="P800" s="471"/>
      <c r="Q800" s="471"/>
      <c r="R800" s="471"/>
      <c r="S800" s="471"/>
      <c r="T800" s="471"/>
      <c r="U800" s="471"/>
      <c r="V800" s="471"/>
      <c r="W800" s="471"/>
      <c r="X800" s="471"/>
      <c r="Y800" s="471"/>
      <c r="Z800" s="471"/>
      <c r="AA800" s="471"/>
      <c r="AB800" s="471"/>
      <c r="AC800" s="471"/>
      <c r="AD800" s="471"/>
      <c r="AE800" s="472"/>
      <c r="AF800" s="472"/>
      <c r="AG800" s="472"/>
      <c r="AH800" s="472"/>
      <c r="AI800" s="472"/>
      <c r="AJ800" s="472"/>
      <c r="AK800" s="472"/>
      <c r="AL800" s="472"/>
      <c r="AM800" s="472"/>
      <c r="AN800" s="472"/>
      <c r="AO800" s="481"/>
      <c r="AP800" s="169"/>
      <c r="AQ800" s="84" t="s">
        <v>395</v>
      </c>
      <c r="AU800" s="459" t="str">
        <f t="shared" ca="1" si="142"/>
        <v>AI</v>
      </c>
      <c r="AV800" s="459">
        <f t="shared" si="143"/>
        <v>771</v>
      </c>
      <c r="AW800" s="259" t="str">
        <f t="shared" ca="1" si="140"/>
        <v>AI771</v>
      </c>
      <c r="AX800" s="259">
        <f t="shared" si="144"/>
        <v>8</v>
      </c>
      <c r="AY800" s="259" t="str">
        <f t="shared" ca="1" si="145"/>
        <v>9. Ownership - Operating Costs</v>
      </c>
      <c r="AZ800" s="268" t="s">
        <v>1270</v>
      </c>
      <c r="BA800" s="259" t="s">
        <v>1316</v>
      </c>
      <c r="BB800" s="259">
        <f>$AI$8</f>
        <v>2049</v>
      </c>
      <c r="BC800" s="259" t="str">
        <f t="shared" ca="1" si="141"/>
        <v>8_AI771_Capacity_payment_2049</v>
      </c>
      <c r="BD800" s="259" t="s">
        <v>540</v>
      </c>
      <c r="BE800" s="259"/>
      <c r="BF800" s="268" t="str">
        <f t="shared" si="139"/>
        <v>&gt;=0</v>
      </c>
      <c r="BG800" s="268" t="s">
        <v>85</v>
      </c>
      <c r="BH800" s="268" t="s">
        <v>85</v>
      </c>
      <c r="BI800" s="268"/>
      <c r="BJ800" s="268"/>
      <c r="BK800" s="268"/>
      <c r="BL800" s="268"/>
    </row>
    <row r="801" spans="1:64" ht="13.5" hidden="1" thickBot="1">
      <c r="A801" s="124"/>
      <c r="B801" s="169"/>
      <c r="C801" s="238"/>
      <c r="D801" s="588"/>
      <c r="E801" s="588"/>
      <c r="F801" s="471"/>
      <c r="G801" s="471"/>
      <c r="H801" s="471"/>
      <c r="I801" s="471"/>
      <c r="J801" s="471"/>
      <c r="K801" s="471"/>
      <c r="L801" s="471"/>
      <c r="M801" s="471"/>
      <c r="N801" s="471"/>
      <c r="O801" s="471"/>
      <c r="P801" s="471"/>
      <c r="Q801" s="471"/>
      <c r="R801" s="471"/>
      <c r="S801" s="471"/>
      <c r="T801" s="471"/>
      <c r="U801" s="471"/>
      <c r="V801" s="471"/>
      <c r="W801" s="471"/>
      <c r="X801" s="471"/>
      <c r="Y801" s="471"/>
      <c r="Z801" s="471"/>
      <c r="AA801" s="471"/>
      <c r="AB801" s="471"/>
      <c r="AC801" s="471"/>
      <c r="AD801" s="471"/>
      <c r="AE801" s="472"/>
      <c r="AF801" s="472"/>
      <c r="AG801" s="472"/>
      <c r="AH801" s="472"/>
      <c r="AI801" s="472"/>
      <c r="AJ801" s="472"/>
      <c r="AK801" s="472"/>
      <c r="AL801" s="472"/>
      <c r="AM801" s="472"/>
      <c r="AN801" s="472"/>
      <c r="AO801" s="481"/>
      <c r="AP801" s="169"/>
      <c r="AQ801" s="84" t="s">
        <v>395</v>
      </c>
      <c r="AU801" s="459" t="str">
        <f t="shared" ca="1" si="142"/>
        <v>AJ</v>
      </c>
      <c r="AV801" s="459">
        <f t="shared" si="143"/>
        <v>771</v>
      </c>
      <c r="AW801" s="259" t="str">
        <f t="shared" ca="1" si="140"/>
        <v>AJ771</v>
      </c>
      <c r="AX801" s="259">
        <f t="shared" si="144"/>
        <v>8</v>
      </c>
      <c r="AY801" s="259" t="str">
        <f t="shared" ca="1" si="145"/>
        <v>9. Ownership - Operating Costs</v>
      </c>
      <c r="AZ801" s="268" t="s">
        <v>1270</v>
      </c>
      <c r="BA801" s="259" t="s">
        <v>1316</v>
      </c>
      <c r="BB801" s="259">
        <f>$AJ$8</f>
        <v>2050</v>
      </c>
      <c r="BC801" s="259" t="str">
        <f t="shared" ca="1" si="141"/>
        <v>8_AJ771_Capacity_payment_2050</v>
      </c>
      <c r="BD801" s="259" t="s">
        <v>540</v>
      </c>
      <c r="BE801" s="259"/>
      <c r="BF801" s="268" t="str">
        <f t="shared" si="139"/>
        <v>&gt;=0</v>
      </c>
      <c r="BG801" s="268" t="s">
        <v>85</v>
      </c>
      <c r="BH801" s="268" t="s">
        <v>85</v>
      </c>
      <c r="BI801" s="268"/>
      <c r="BJ801" s="268"/>
      <c r="BK801" s="268"/>
      <c r="BL801" s="268"/>
    </row>
    <row r="802" spans="1:64" ht="13.5" hidden="1" thickBot="1">
      <c r="A802" s="124"/>
      <c r="B802" s="169"/>
      <c r="C802" s="238"/>
      <c r="D802" s="588"/>
      <c r="E802" s="588"/>
      <c r="F802" s="471"/>
      <c r="G802" s="471"/>
      <c r="H802" s="471"/>
      <c r="I802" s="471"/>
      <c r="J802" s="471"/>
      <c r="K802" s="471"/>
      <c r="L802" s="471"/>
      <c r="M802" s="471"/>
      <c r="N802" s="471"/>
      <c r="O802" s="471"/>
      <c r="P802" s="471"/>
      <c r="Q802" s="471"/>
      <c r="R802" s="471"/>
      <c r="S802" s="471"/>
      <c r="T802" s="471"/>
      <c r="U802" s="471"/>
      <c r="V802" s="471"/>
      <c r="W802" s="471"/>
      <c r="X802" s="471"/>
      <c r="Y802" s="471"/>
      <c r="Z802" s="471"/>
      <c r="AA802" s="471"/>
      <c r="AB802" s="471"/>
      <c r="AC802" s="471"/>
      <c r="AD802" s="471"/>
      <c r="AE802" s="472"/>
      <c r="AF802" s="472"/>
      <c r="AG802" s="472"/>
      <c r="AH802" s="472"/>
      <c r="AI802" s="472"/>
      <c r="AJ802" s="472"/>
      <c r="AK802" s="472"/>
      <c r="AL802" s="472"/>
      <c r="AM802" s="472"/>
      <c r="AN802" s="472"/>
      <c r="AO802" s="481"/>
      <c r="AP802" s="169"/>
      <c r="AQ802" s="84" t="s">
        <v>395</v>
      </c>
      <c r="AU802" s="459" t="str">
        <f t="shared" ca="1" si="142"/>
        <v>AK</v>
      </c>
      <c r="AV802" s="459">
        <f t="shared" si="143"/>
        <v>771</v>
      </c>
      <c r="AW802" s="259" t="str">
        <f t="shared" ca="1" si="140"/>
        <v>AK771</v>
      </c>
      <c r="AX802" s="259">
        <f t="shared" si="144"/>
        <v>8</v>
      </c>
      <c r="AY802" s="259" t="str">
        <f t="shared" ca="1" si="145"/>
        <v>9. Ownership - Operating Costs</v>
      </c>
      <c r="AZ802" s="268" t="s">
        <v>1270</v>
      </c>
      <c r="BA802" s="259" t="s">
        <v>1316</v>
      </c>
      <c r="BB802" s="259">
        <f>$AK$8</f>
        <v>2051</v>
      </c>
      <c r="BC802" s="259" t="str">
        <f t="shared" ca="1" si="141"/>
        <v>8_AK771_Capacity_payment_2051</v>
      </c>
      <c r="BD802" s="259" t="s">
        <v>540</v>
      </c>
      <c r="BE802" s="259"/>
      <c r="BF802" s="268" t="str">
        <f t="shared" si="139"/>
        <v>&gt;=0</v>
      </c>
      <c r="BG802" s="268" t="s">
        <v>85</v>
      </c>
      <c r="BH802" s="268" t="s">
        <v>85</v>
      </c>
      <c r="BI802" s="268"/>
      <c r="BJ802" s="268"/>
      <c r="BK802" s="268"/>
      <c r="BL802" s="268"/>
    </row>
    <row r="803" spans="1:64" ht="13.5" hidden="1" thickBot="1">
      <c r="A803" s="124"/>
      <c r="B803" s="169"/>
      <c r="C803" s="238"/>
      <c r="D803" s="588"/>
      <c r="E803" s="588"/>
      <c r="F803" s="471"/>
      <c r="G803" s="471"/>
      <c r="H803" s="471"/>
      <c r="I803" s="471"/>
      <c r="J803" s="471"/>
      <c r="K803" s="471"/>
      <c r="L803" s="471"/>
      <c r="M803" s="471"/>
      <c r="N803" s="471"/>
      <c r="O803" s="471"/>
      <c r="P803" s="471"/>
      <c r="Q803" s="471"/>
      <c r="R803" s="471"/>
      <c r="S803" s="471"/>
      <c r="T803" s="471"/>
      <c r="U803" s="471"/>
      <c r="V803" s="471"/>
      <c r="W803" s="471"/>
      <c r="X803" s="471"/>
      <c r="Y803" s="471"/>
      <c r="Z803" s="471"/>
      <c r="AA803" s="471"/>
      <c r="AB803" s="471"/>
      <c r="AC803" s="471"/>
      <c r="AD803" s="471"/>
      <c r="AE803" s="472"/>
      <c r="AF803" s="472"/>
      <c r="AG803" s="472"/>
      <c r="AH803" s="472"/>
      <c r="AI803" s="472"/>
      <c r="AJ803" s="472"/>
      <c r="AK803" s="472"/>
      <c r="AL803" s="472"/>
      <c r="AM803" s="472"/>
      <c r="AN803" s="472"/>
      <c r="AO803" s="481"/>
      <c r="AP803" s="169"/>
      <c r="AQ803" s="84" t="s">
        <v>395</v>
      </c>
      <c r="AU803" s="459" t="str">
        <f t="shared" ca="1" si="142"/>
        <v>AL</v>
      </c>
      <c r="AV803" s="459">
        <f t="shared" si="143"/>
        <v>771</v>
      </c>
      <c r="AW803" s="259" t="str">
        <f t="shared" ca="1" si="140"/>
        <v>AL771</v>
      </c>
      <c r="AX803" s="259">
        <f t="shared" si="144"/>
        <v>8</v>
      </c>
      <c r="AY803" s="259" t="str">
        <f t="shared" ca="1" si="145"/>
        <v>9. Ownership - Operating Costs</v>
      </c>
      <c r="AZ803" s="268" t="s">
        <v>1270</v>
      </c>
      <c r="BA803" s="259" t="s">
        <v>1316</v>
      </c>
      <c r="BB803" s="259">
        <f>$AL$8</f>
        <v>2052</v>
      </c>
      <c r="BC803" s="259" t="str">
        <f t="shared" ca="1" si="141"/>
        <v>8_AL771_Capacity_payment_2052</v>
      </c>
      <c r="BD803" s="259" t="s">
        <v>540</v>
      </c>
      <c r="BE803" s="259"/>
      <c r="BF803" s="268" t="str">
        <f t="shared" si="139"/>
        <v>&gt;=0</v>
      </c>
      <c r="BG803" s="268" t="s">
        <v>85</v>
      </c>
      <c r="BH803" s="268" t="s">
        <v>85</v>
      </c>
      <c r="BI803" s="268"/>
      <c r="BJ803" s="268"/>
      <c r="BK803" s="268"/>
      <c r="BL803" s="268"/>
    </row>
    <row r="804" spans="1:64" ht="13.5" hidden="1" thickBot="1">
      <c r="A804" s="124"/>
      <c r="B804" s="169"/>
      <c r="C804" s="238"/>
      <c r="D804" s="588"/>
      <c r="E804" s="588"/>
      <c r="F804" s="471"/>
      <c r="G804" s="471"/>
      <c r="H804" s="471"/>
      <c r="I804" s="471"/>
      <c r="J804" s="471"/>
      <c r="K804" s="471"/>
      <c r="L804" s="471"/>
      <c r="M804" s="471"/>
      <c r="N804" s="471"/>
      <c r="O804" s="471"/>
      <c r="P804" s="471"/>
      <c r="Q804" s="471"/>
      <c r="R804" s="471"/>
      <c r="S804" s="471"/>
      <c r="T804" s="471"/>
      <c r="U804" s="471"/>
      <c r="V804" s="471"/>
      <c r="W804" s="471"/>
      <c r="X804" s="471"/>
      <c r="Y804" s="471"/>
      <c r="Z804" s="471"/>
      <c r="AA804" s="471"/>
      <c r="AB804" s="471"/>
      <c r="AC804" s="471"/>
      <c r="AD804" s="471"/>
      <c r="AE804" s="472"/>
      <c r="AF804" s="472"/>
      <c r="AG804" s="472"/>
      <c r="AH804" s="472"/>
      <c r="AI804" s="472"/>
      <c r="AJ804" s="472"/>
      <c r="AK804" s="472"/>
      <c r="AL804" s="472"/>
      <c r="AM804" s="472"/>
      <c r="AN804" s="472"/>
      <c r="AO804" s="481"/>
      <c r="AP804" s="169"/>
      <c r="AQ804" s="84" t="s">
        <v>395</v>
      </c>
      <c r="AU804" s="459" t="str">
        <f t="shared" ca="1" si="142"/>
        <v>AM</v>
      </c>
      <c r="AV804" s="459">
        <f t="shared" si="143"/>
        <v>771</v>
      </c>
      <c r="AW804" s="259" t="str">
        <f t="shared" ca="1" si="140"/>
        <v>AM771</v>
      </c>
      <c r="AX804" s="259">
        <f t="shared" si="144"/>
        <v>8</v>
      </c>
      <c r="AY804" s="259" t="str">
        <f t="shared" ca="1" si="145"/>
        <v>9. Ownership - Operating Costs</v>
      </c>
      <c r="AZ804" s="268" t="s">
        <v>1270</v>
      </c>
      <c r="BA804" s="259" t="s">
        <v>1316</v>
      </c>
      <c r="BB804" s="259">
        <f>$AM$8</f>
        <v>2053</v>
      </c>
      <c r="BC804" s="259" t="str">
        <f t="shared" ca="1" si="141"/>
        <v>8_AM771_Capacity_payment_2053</v>
      </c>
      <c r="BD804" s="259" t="s">
        <v>540</v>
      </c>
      <c r="BE804" s="259"/>
      <c r="BF804" s="268" t="str">
        <f t="shared" si="139"/>
        <v>&gt;=0</v>
      </c>
      <c r="BG804" s="268" t="s">
        <v>85</v>
      </c>
      <c r="BH804" s="268" t="s">
        <v>85</v>
      </c>
      <c r="BI804" s="268"/>
      <c r="BJ804" s="268"/>
      <c r="BK804" s="268"/>
      <c r="BL804" s="268"/>
    </row>
    <row r="805" spans="1:64" ht="13.5" hidden="1" thickBot="1">
      <c r="A805" s="124"/>
      <c r="B805" s="169"/>
      <c r="C805" s="238"/>
      <c r="D805" s="588"/>
      <c r="E805" s="588"/>
      <c r="F805" s="471"/>
      <c r="G805" s="471"/>
      <c r="H805" s="471"/>
      <c r="I805" s="471"/>
      <c r="J805" s="471"/>
      <c r="K805" s="471"/>
      <c r="L805" s="471"/>
      <c r="M805" s="471"/>
      <c r="N805" s="471"/>
      <c r="O805" s="471"/>
      <c r="P805" s="471"/>
      <c r="Q805" s="471"/>
      <c r="R805" s="471"/>
      <c r="S805" s="471"/>
      <c r="T805" s="471"/>
      <c r="U805" s="471"/>
      <c r="V805" s="471"/>
      <c r="W805" s="471"/>
      <c r="X805" s="471"/>
      <c r="Y805" s="471"/>
      <c r="Z805" s="471"/>
      <c r="AA805" s="471"/>
      <c r="AB805" s="471"/>
      <c r="AC805" s="471"/>
      <c r="AD805" s="471"/>
      <c r="AE805" s="472"/>
      <c r="AF805" s="472"/>
      <c r="AG805" s="472"/>
      <c r="AH805" s="472"/>
      <c r="AI805" s="472"/>
      <c r="AJ805" s="472"/>
      <c r="AK805" s="472"/>
      <c r="AL805" s="472"/>
      <c r="AM805" s="472"/>
      <c r="AN805" s="472"/>
      <c r="AO805" s="481"/>
      <c r="AP805" s="169"/>
      <c r="AQ805" s="84" t="s">
        <v>395</v>
      </c>
      <c r="AU805" s="459" t="str">
        <f t="shared" ca="1" si="142"/>
        <v>AN</v>
      </c>
      <c r="AV805" s="459">
        <f t="shared" si="143"/>
        <v>771</v>
      </c>
      <c r="AW805" s="259" t="str">
        <f t="shared" ca="1" si="140"/>
        <v>AN771</v>
      </c>
      <c r="AX805" s="259">
        <f t="shared" si="144"/>
        <v>8</v>
      </c>
      <c r="AY805" s="259" t="str">
        <f t="shared" ca="1" si="145"/>
        <v>9. Ownership - Operating Costs</v>
      </c>
      <c r="AZ805" s="268" t="s">
        <v>1270</v>
      </c>
      <c r="BA805" s="259" t="s">
        <v>1316</v>
      </c>
      <c r="BB805" s="259">
        <f>$AN$8</f>
        <v>2054</v>
      </c>
      <c r="BC805" s="259" t="str">
        <f t="shared" ca="1" si="141"/>
        <v>8_AN771_Capacity_payment_2054</v>
      </c>
      <c r="BD805" s="259" t="s">
        <v>540</v>
      </c>
      <c r="BE805" s="259"/>
      <c r="BF805" s="268" t="str">
        <f t="shared" si="139"/>
        <v>&gt;=0</v>
      </c>
      <c r="BG805" s="268" t="s">
        <v>85</v>
      </c>
      <c r="BH805" s="268" t="s">
        <v>85</v>
      </c>
      <c r="BI805" s="268"/>
      <c r="BJ805" s="268"/>
      <c r="BK805" s="268"/>
      <c r="BL805" s="268"/>
    </row>
    <row r="806" spans="1:64" ht="13.5" hidden="1" thickBot="1">
      <c r="A806" s="124"/>
      <c r="B806" s="169"/>
      <c r="C806" s="238"/>
      <c r="D806" s="588"/>
      <c r="E806" s="588"/>
      <c r="F806" s="471"/>
      <c r="G806" s="471"/>
      <c r="H806" s="471"/>
      <c r="I806" s="471"/>
      <c r="J806" s="471"/>
      <c r="K806" s="471"/>
      <c r="L806" s="471"/>
      <c r="M806" s="471"/>
      <c r="N806" s="471"/>
      <c r="O806" s="471"/>
      <c r="P806" s="471"/>
      <c r="Q806" s="471"/>
      <c r="R806" s="471"/>
      <c r="S806" s="471"/>
      <c r="T806" s="471"/>
      <c r="U806" s="471"/>
      <c r="V806" s="471"/>
      <c r="W806" s="471"/>
      <c r="X806" s="471"/>
      <c r="Y806" s="471"/>
      <c r="Z806" s="471"/>
      <c r="AA806" s="471"/>
      <c r="AB806" s="471"/>
      <c r="AC806" s="471"/>
      <c r="AD806" s="471"/>
      <c r="AE806" s="472"/>
      <c r="AF806" s="472"/>
      <c r="AG806" s="472"/>
      <c r="AH806" s="472"/>
      <c r="AI806" s="472"/>
      <c r="AJ806" s="472"/>
      <c r="AK806" s="472"/>
      <c r="AL806" s="472"/>
      <c r="AM806" s="472"/>
      <c r="AN806" s="472"/>
      <c r="AO806" s="481"/>
      <c r="AP806" s="169"/>
      <c r="AQ806" s="474" t="s">
        <v>395</v>
      </c>
      <c r="AR806" s="474"/>
      <c r="AS806" s="474"/>
      <c r="AT806" s="474"/>
      <c r="AU806" s="475" t="str">
        <f t="shared" ca="1" si="142"/>
        <v>AO</v>
      </c>
      <c r="AV806" s="475">
        <f t="shared" si="143"/>
        <v>771</v>
      </c>
      <c r="AW806" s="389" t="str">
        <f t="shared" ca="1" si="140"/>
        <v>AO771</v>
      </c>
      <c r="AX806" s="389">
        <f t="shared" si="144"/>
        <v>8</v>
      </c>
      <c r="AY806" s="389" t="str">
        <f t="shared" ca="1" si="145"/>
        <v>9. Ownership - Operating Costs</v>
      </c>
      <c r="AZ806" s="397" t="s">
        <v>1270</v>
      </c>
      <c r="BA806" s="389" t="s">
        <v>1316</v>
      </c>
      <c r="BB806" s="389" t="s">
        <v>1216</v>
      </c>
      <c r="BC806" s="389" t="str">
        <f t="shared" ca="1" si="141"/>
        <v>8_AO771_Capacity_payment_Additional_Info</v>
      </c>
      <c r="BD806" s="397" t="s">
        <v>223</v>
      </c>
      <c r="BE806" s="397">
        <v>100</v>
      </c>
      <c r="BF806" s="397"/>
      <c r="BG806" s="397" t="s">
        <v>85</v>
      </c>
      <c r="BH806" s="397" t="s">
        <v>85</v>
      </c>
      <c r="BI806" s="268"/>
      <c r="BJ806" s="268"/>
      <c r="BK806" s="268"/>
      <c r="BL806" s="268"/>
    </row>
    <row r="807" spans="1:64" ht="13.5" hidden="1" thickBot="1">
      <c r="A807" s="124">
        <f>+A771+1</f>
        <v>29</v>
      </c>
      <c r="B807" s="169"/>
      <c r="C807" s="237" t="s">
        <v>1317</v>
      </c>
      <c r="D807" s="588" t="s">
        <v>860</v>
      </c>
      <c r="E807" s="588"/>
      <c r="F807" s="445"/>
      <c r="G807" s="445"/>
      <c r="H807" s="445"/>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446"/>
      <c r="AF807" s="446"/>
      <c r="AG807" s="446"/>
      <c r="AH807" s="446"/>
      <c r="AI807" s="446"/>
      <c r="AJ807" s="446"/>
      <c r="AK807" s="446"/>
      <c r="AL807" s="446"/>
      <c r="AM807" s="446"/>
      <c r="AN807" s="446"/>
      <c r="AO807" s="337"/>
      <c r="AP807" s="169"/>
      <c r="AS807" s="84" t="s">
        <v>42</v>
      </c>
      <c r="AT807" s="84" t="str">
        <f ca="1">SUBSTITUTE(CELL("address",F807),"$","")</f>
        <v>F807</v>
      </c>
      <c r="AU807" s="350" t="str">
        <f ca="1">CHAR(CODE(AT807))</f>
        <v>F</v>
      </c>
      <c r="AV807" s="350">
        <f>ROW(AT807)</f>
        <v>807</v>
      </c>
      <c r="AW807" s="259" t="str">
        <f ca="1">CONCATENATE(AU807&amp;AV807)</f>
        <v>F807</v>
      </c>
      <c r="AX807" s="259">
        <f t="shared" si="144"/>
        <v>8</v>
      </c>
      <c r="AY807" s="259" t="str">
        <f t="shared" ca="1" si="145"/>
        <v>9. Ownership - Operating Costs</v>
      </c>
      <c r="AZ807" s="268" t="s">
        <v>1270</v>
      </c>
      <c r="BA807" s="259" t="s">
        <v>1318</v>
      </c>
      <c r="BB807" s="259">
        <f>$F$8</f>
        <v>2020</v>
      </c>
      <c r="BC807" s="259" t="str">
        <f ca="1">AX807&amp;"_"&amp;AW807&amp;"_"&amp;BA807&amp;"_"&amp;BB807</f>
        <v>8_F807_Water_Wastewater_treatment_2020</v>
      </c>
      <c r="BD807" s="259" t="s">
        <v>540</v>
      </c>
      <c r="BE807" s="259"/>
      <c r="BF807" s="268" t="str">
        <f t="shared" si="139"/>
        <v>&gt;=0</v>
      </c>
      <c r="BG807" s="268" t="s">
        <v>85</v>
      </c>
      <c r="BH807" s="268" t="s">
        <v>85</v>
      </c>
      <c r="BI807" s="268"/>
      <c r="BJ807" s="268"/>
      <c r="BK807" s="268"/>
      <c r="BL807" s="268"/>
    </row>
    <row r="808" spans="1:64" ht="13.5" hidden="1" thickBot="1">
      <c r="A808" s="124"/>
      <c r="B808" s="169"/>
      <c r="C808" s="237"/>
      <c r="D808" s="588"/>
      <c r="E808" s="588"/>
      <c r="F808" s="471"/>
      <c r="G808" s="471"/>
      <c r="H808" s="471"/>
      <c r="I808" s="471"/>
      <c r="J808" s="471"/>
      <c r="K808" s="471"/>
      <c r="L808" s="471"/>
      <c r="M808" s="471"/>
      <c r="N808" s="471"/>
      <c r="O808" s="471"/>
      <c r="P808" s="471"/>
      <c r="Q808" s="471"/>
      <c r="R808" s="471"/>
      <c r="S808" s="471"/>
      <c r="T808" s="471"/>
      <c r="U808" s="471"/>
      <c r="V808" s="471"/>
      <c r="W808" s="471"/>
      <c r="X808" s="471"/>
      <c r="Y808" s="471"/>
      <c r="Z808" s="471"/>
      <c r="AA808" s="471"/>
      <c r="AB808" s="471"/>
      <c r="AC808" s="471"/>
      <c r="AD808" s="471"/>
      <c r="AE808" s="472"/>
      <c r="AF808" s="472"/>
      <c r="AG808" s="472"/>
      <c r="AH808" s="472"/>
      <c r="AI808" s="472"/>
      <c r="AJ808" s="472"/>
      <c r="AK808" s="472"/>
      <c r="AL808" s="472"/>
      <c r="AM808" s="472"/>
      <c r="AN808" s="472"/>
      <c r="AO808" s="481"/>
      <c r="AP808" s="169"/>
      <c r="AQ808" s="84" t="s">
        <v>395</v>
      </c>
      <c r="AU808" s="459" t="str">
        <f ca="1">IF(AU807="Z","AA",IF(LEN(AU807)=1,CHAR(CODE(AU807)+1),IF(RIGHT(AU807,1)="Z",CHAR(CODE(LEFT(AU807,1))+1),LEFT(AU807,1))&amp;CHAR(65+MOD(CODE(RIGHT(AU807,1))+1-65,26))))</f>
        <v>G</v>
      </c>
      <c r="AV808" s="459">
        <f>AV807</f>
        <v>807</v>
      </c>
      <c r="AW808" s="259" t="str">
        <f t="shared" ref="AW808:AW842" ca="1" si="146">CONCATENATE(AU808&amp;AV808)</f>
        <v>G807</v>
      </c>
      <c r="AX808" s="259">
        <f t="shared" si="144"/>
        <v>8</v>
      </c>
      <c r="AY808" s="259" t="str">
        <f t="shared" ca="1" si="145"/>
        <v>9. Ownership - Operating Costs</v>
      </c>
      <c r="AZ808" s="268" t="s">
        <v>1270</v>
      </c>
      <c r="BA808" s="259" t="s">
        <v>1318</v>
      </c>
      <c r="BB808" s="259">
        <f>$G$8</f>
        <v>2021</v>
      </c>
      <c r="BC808" s="259" t="str">
        <f t="shared" ref="BC808:BC842" ca="1" si="147">AX808&amp;"_"&amp;AW808&amp;"_"&amp;BA808&amp;"_"&amp;BB808</f>
        <v>8_G807_Water_Wastewater_treatment_2021</v>
      </c>
      <c r="BD808" s="259" t="s">
        <v>540</v>
      </c>
      <c r="BE808" s="259"/>
      <c r="BF808" s="268" t="str">
        <f t="shared" si="139"/>
        <v>&gt;=0</v>
      </c>
      <c r="BG808" s="268" t="s">
        <v>85</v>
      </c>
      <c r="BH808" s="268" t="s">
        <v>85</v>
      </c>
      <c r="BI808" s="268"/>
      <c r="BJ808" s="268"/>
      <c r="BK808" s="268"/>
      <c r="BL808" s="268"/>
    </row>
    <row r="809" spans="1:64" ht="13.5" hidden="1" thickBot="1">
      <c r="A809" s="124"/>
      <c r="B809" s="169"/>
      <c r="C809" s="237"/>
      <c r="D809" s="588"/>
      <c r="E809" s="588"/>
      <c r="F809" s="471"/>
      <c r="G809" s="471"/>
      <c r="H809" s="471"/>
      <c r="I809" s="471"/>
      <c r="J809" s="471"/>
      <c r="K809" s="471"/>
      <c r="L809" s="471"/>
      <c r="M809" s="471"/>
      <c r="N809" s="471"/>
      <c r="O809" s="471"/>
      <c r="P809" s="471"/>
      <c r="Q809" s="471"/>
      <c r="R809" s="471"/>
      <c r="S809" s="471"/>
      <c r="T809" s="471"/>
      <c r="U809" s="471"/>
      <c r="V809" s="471"/>
      <c r="W809" s="471"/>
      <c r="X809" s="471"/>
      <c r="Y809" s="471"/>
      <c r="Z809" s="471"/>
      <c r="AA809" s="471"/>
      <c r="AB809" s="471"/>
      <c r="AC809" s="471"/>
      <c r="AD809" s="471"/>
      <c r="AE809" s="472"/>
      <c r="AF809" s="472"/>
      <c r="AG809" s="472"/>
      <c r="AH809" s="472"/>
      <c r="AI809" s="472"/>
      <c r="AJ809" s="472"/>
      <c r="AK809" s="472"/>
      <c r="AL809" s="472"/>
      <c r="AM809" s="472"/>
      <c r="AN809" s="472"/>
      <c r="AO809" s="481"/>
      <c r="AP809" s="169"/>
      <c r="AQ809" s="84" t="s">
        <v>395</v>
      </c>
      <c r="AU809" s="459" t="str">
        <f t="shared" ref="AU809:AU842" ca="1" si="148">IF(AU808="Z","AA",IF(LEN(AU808)=1,CHAR(CODE(AU808)+1),IF(RIGHT(AU808,1)="Z",CHAR(CODE(LEFT(AU808,1))+1),LEFT(AU808,1))&amp;CHAR(65+MOD(CODE(RIGHT(AU808,1))+1-65,26))))</f>
        <v>H</v>
      </c>
      <c r="AV809" s="459">
        <f t="shared" ref="AV809:AV842" si="149">AV808</f>
        <v>807</v>
      </c>
      <c r="AW809" s="259" t="str">
        <f t="shared" ca="1" si="146"/>
        <v>H807</v>
      </c>
      <c r="AX809" s="259">
        <f t="shared" si="144"/>
        <v>8</v>
      </c>
      <c r="AY809" s="259" t="str">
        <f t="shared" ca="1" si="145"/>
        <v>9. Ownership - Operating Costs</v>
      </c>
      <c r="AZ809" s="268" t="s">
        <v>1270</v>
      </c>
      <c r="BA809" s="259" t="s">
        <v>1318</v>
      </c>
      <c r="BB809" s="259">
        <f>$H$8</f>
        <v>2022</v>
      </c>
      <c r="BC809" s="259" t="str">
        <f t="shared" ca="1" si="147"/>
        <v>8_H807_Water_Wastewater_treatment_2022</v>
      </c>
      <c r="BD809" s="259" t="s">
        <v>540</v>
      </c>
      <c r="BE809" s="259"/>
      <c r="BF809" s="268" t="str">
        <f t="shared" si="139"/>
        <v>&gt;=0</v>
      </c>
      <c r="BG809" s="268" t="s">
        <v>85</v>
      </c>
      <c r="BH809" s="268" t="s">
        <v>85</v>
      </c>
      <c r="BI809" s="268"/>
      <c r="BJ809" s="268"/>
      <c r="BK809" s="268"/>
      <c r="BL809" s="268"/>
    </row>
    <row r="810" spans="1:64" ht="13.5" hidden="1" thickBot="1">
      <c r="A810" s="124"/>
      <c r="B810" s="169"/>
      <c r="C810" s="237"/>
      <c r="D810" s="588"/>
      <c r="E810" s="588"/>
      <c r="F810" s="471"/>
      <c r="G810" s="471"/>
      <c r="H810" s="471"/>
      <c r="I810" s="471"/>
      <c r="J810" s="471"/>
      <c r="K810" s="471"/>
      <c r="L810" s="471"/>
      <c r="M810" s="471"/>
      <c r="N810" s="471"/>
      <c r="O810" s="471"/>
      <c r="P810" s="471"/>
      <c r="Q810" s="471"/>
      <c r="R810" s="471"/>
      <c r="S810" s="471"/>
      <c r="T810" s="471"/>
      <c r="U810" s="471"/>
      <c r="V810" s="471"/>
      <c r="W810" s="471"/>
      <c r="X810" s="471"/>
      <c r="Y810" s="471"/>
      <c r="Z810" s="471"/>
      <c r="AA810" s="471"/>
      <c r="AB810" s="471"/>
      <c r="AC810" s="471"/>
      <c r="AD810" s="471"/>
      <c r="AE810" s="472"/>
      <c r="AF810" s="472"/>
      <c r="AG810" s="472"/>
      <c r="AH810" s="472"/>
      <c r="AI810" s="472"/>
      <c r="AJ810" s="472"/>
      <c r="AK810" s="472"/>
      <c r="AL810" s="472"/>
      <c r="AM810" s="472"/>
      <c r="AN810" s="472"/>
      <c r="AO810" s="481"/>
      <c r="AP810" s="169"/>
      <c r="AQ810" s="84" t="s">
        <v>395</v>
      </c>
      <c r="AU810" s="459" t="str">
        <f t="shared" ca="1" si="148"/>
        <v>I</v>
      </c>
      <c r="AV810" s="459">
        <f t="shared" si="149"/>
        <v>807</v>
      </c>
      <c r="AW810" s="259" t="str">
        <f t="shared" ca="1" si="146"/>
        <v>I807</v>
      </c>
      <c r="AX810" s="259">
        <f t="shared" si="144"/>
        <v>8</v>
      </c>
      <c r="AY810" s="259" t="str">
        <f t="shared" ca="1" si="145"/>
        <v>9. Ownership - Operating Costs</v>
      </c>
      <c r="AZ810" s="268" t="s">
        <v>1270</v>
      </c>
      <c r="BA810" s="259" t="s">
        <v>1318</v>
      </c>
      <c r="BB810" s="259">
        <f>$I$8</f>
        <v>2023</v>
      </c>
      <c r="BC810" s="259" t="str">
        <f t="shared" ca="1" si="147"/>
        <v>8_I807_Water_Wastewater_treatment_2023</v>
      </c>
      <c r="BD810" s="259" t="s">
        <v>540</v>
      </c>
      <c r="BE810" s="259"/>
      <c r="BF810" s="268" t="str">
        <f t="shared" si="139"/>
        <v>&gt;=0</v>
      </c>
      <c r="BG810" s="268" t="s">
        <v>85</v>
      </c>
      <c r="BH810" s="268" t="s">
        <v>85</v>
      </c>
      <c r="BI810" s="268"/>
      <c r="BJ810" s="268"/>
      <c r="BK810" s="268"/>
      <c r="BL810" s="268"/>
    </row>
    <row r="811" spans="1:64" ht="13.5" hidden="1" thickBot="1">
      <c r="A811" s="124"/>
      <c r="B811" s="169"/>
      <c r="C811" s="237"/>
      <c r="D811" s="588"/>
      <c r="E811" s="588"/>
      <c r="F811" s="471"/>
      <c r="G811" s="471"/>
      <c r="H811" s="471"/>
      <c r="I811" s="471"/>
      <c r="J811" s="471"/>
      <c r="K811" s="471"/>
      <c r="L811" s="471"/>
      <c r="M811" s="471"/>
      <c r="N811" s="471"/>
      <c r="O811" s="471"/>
      <c r="P811" s="471"/>
      <c r="Q811" s="471"/>
      <c r="R811" s="471"/>
      <c r="S811" s="471"/>
      <c r="T811" s="471"/>
      <c r="U811" s="471"/>
      <c r="V811" s="471"/>
      <c r="W811" s="471"/>
      <c r="X811" s="471"/>
      <c r="Y811" s="471"/>
      <c r="Z811" s="471"/>
      <c r="AA811" s="471"/>
      <c r="AB811" s="471"/>
      <c r="AC811" s="471"/>
      <c r="AD811" s="471"/>
      <c r="AE811" s="472"/>
      <c r="AF811" s="472"/>
      <c r="AG811" s="472"/>
      <c r="AH811" s="472"/>
      <c r="AI811" s="472"/>
      <c r="AJ811" s="472"/>
      <c r="AK811" s="472"/>
      <c r="AL811" s="472"/>
      <c r="AM811" s="472"/>
      <c r="AN811" s="472"/>
      <c r="AO811" s="481"/>
      <c r="AP811" s="169"/>
      <c r="AQ811" s="84" t="s">
        <v>395</v>
      </c>
      <c r="AU811" s="459" t="str">
        <f t="shared" ca="1" si="148"/>
        <v>J</v>
      </c>
      <c r="AV811" s="459">
        <f t="shared" si="149"/>
        <v>807</v>
      </c>
      <c r="AW811" s="259" t="str">
        <f t="shared" ca="1" si="146"/>
        <v>J807</v>
      </c>
      <c r="AX811" s="259">
        <f t="shared" si="144"/>
        <v>8</v>
      </c>
      <c r="AY811" s="259" t="str">
        <f t="shared" ca="1" si="145"/>
        <v>9. Ownership - Operating Costs</v>
      </c>
      <c r="AZ811" s="268" t="s">
        <v>1270</v>
      </c>
      <c r="BA811" s="259" t="s">
        <v>1318</v>
      </c>
      <c r="BB811" s="259">
        <f>$J$8</f>
        <v>2024</v>
      </c>
      <c r="BC811" s="259" t="str">
        <f t="shared" ca="1" si="147"/>
        <v>8_J807_Water_Wastewater_treatment_2024</v>
      </c>
      <c r="BD811" s="259" t="s">
        <v>540</v>
      </c>
      <c r="BE811" s="259"/>
      <c r="BF811" s="268" t="str">
        <f t="shared" si="139"/>
        <v>&gt;=0</v>
      </c>
      <c r="BG811" s="268" t="s">
        <v>85</v>
      </c>
      <c r="BH811" s="268" t="s">
        <v>85</v>
      </c>
      <c r="BI811" s="268"/>
      <c r="BJ811" s="268"/>
      <c r="BK811" s="268"/>
      <c r="BL811" s="268"/>
    </row>
    <row r="812" spans="1:64" ht="13.5" hidden="1" thickBot="1">
      <c r="A812" s="124"/>
      <c r="B812" s="169"/>
      <c r="C812" s="237"/>
      <c r="D812" s="588"/>
      <c r="E812" s="588"/>
      <c r="F812" s="471"/>
      <c r="G812" s="471"/>
      <c r="H812" s="471"/>
      <c r="I812" s="471"/>
      <c r="J812" s="471"/>
      <c r="K812" s="471"/>
      <c r="L812" s="471"/>
      <c r="M812" s="471"/>
      <c r="N812" s="471"/>
      <c r="O812" s="471"/>
      <c r="P812" s="471"/>
      <c r="Q812" s="471"/>
      <c r="R812" s="471"/>
      <c r="S812" s="471"/>
      <c r="T812" s="471"/>
      <c r="U812" s="471"/>
      <c r="V812" s="471"/>
      <c r="W812" s="471"/>
      <c r="X812" s="471"/>
      <c r="Y812" s="471"/>
      <c r="Z812" s="471"/>
      <c r="AA812" s="471"/>
      <c r="AB812" s="471"/>
      <c r="AC812" s="471"/>
      <c r="AD812" s="471"/>
      <c r="AE812" s="472"/>
      <c r="AF812" s="472"/>
      <c r="AG812" s="472"/>
      <c r="AH812" s="472"/>
      <c r="AI812" s="472"/>
      <c r="AJ812" s="472"/>
      <c r="AK812" s="472"/>
      <c r="AL812" s="472"/>
      <c r="AM812" s="472"/>
      <c r="AN812" s="472"/>
      <c r="AO812" s="481"/>
      <c r="AP812" s="169"/>
      <c r="AQ812" s="84" t="s">
        <v>395</v>
      </c>
      <c r="AU812" s="459" t="str">
        <f t="shared" ca="1" si="148"/>
        <v>K</v>
      </c>
      <c r="AV812" s="459">
        <f t="shared" si="149"/>
        <v>807</v>
      </c>
      <c r="AW812" s="259" t="str">
        <f t="shared" ca="1" si="146"/>
        <v>K807</v>
      </c>
      <c r="AX812" s="259">
        <f t="shared" si="144"/>
        <v>8</v>
      </c>
      <c r="AY812" s="259" t="str">
        <f t="shared" ca="1" si="145"/>
        <v>9. Ownership - Operating Costs</v>
      </c>
      <c r="AZ812" s="268" t="s">
        <v>1270</v>
      </c>
      <c r="BA812" s="259" t="s">
        <v>1318</v>
      </c>
      <c r="BB812" s="259">
        <f>$K$8</f>
        <v>2025</v>
      </c>
      <c r="BC812" s="259" t="str">
        <f t="shared" ca="1" si="147"/>
        <v>8_K807_Water_Wastewater_treatment_2025</v>
      </c>
      <c r="BD812" s="259" t="s">
        <v>540</v>
      </c>
      <c r="BE812" s="259"/>
      <c r="BF812" s="268" t="str">
        <f t="shared" si="139"/>
        <v>&gt;=0</v>
      </c>
      <c r="BG812" s="268" t="s">
        <v>85</v>
      </c>
      <c r="BH812" s="268" t="s">
        <v>85</v>
      </c>
      <c r="BI812" s="268"/>
      <c r="BJ812" s="268"/>
      <c r="BK812" s="268"/>
      <c r="BL812" s="268"/>
    </row>
    <row r="813" spans="1:64" ht="13.5" hidden="1" thickBot="1">
      <c r="A813" s="124"/>
      <c r="B813" s="169"/>
      <c r="C813" s="237"/>
      <c r="D813" s="588"/>
      <c r="E813" s="588"/>
      <c r="F813" s="471"/>
      <c r="G813" s="471"/>
      <c r="H813" s="471"/>
      <c r="I813" s="471"/>
      <c r="J813" s="471"/>
      <c r="K813" s="471"/>
      <c r="L813" s="471"/>
      <c r="M813" s="471"/>
      <c r="N813" s="471"/>
      <c r="O813" s="471"/>
      <c r="P813" s="471"/>
      <c r="Q813" s="471"/>
      <c r="R813" s="471"/>
      <c r="S813" s="471"/>
      <c r="T813" s="471"/>
      <c r="U813" s="471"/>
      <c r="V813" s="471"/>
      <c r="W813" s="471"/>
      <c r="X813" s="471"/>
      <c r="Y813" s="471"/>
      <c r="Z813" s="471"/>
      <c r="AA813" s="471"/>
      <c r="AB813" s="471"/>
      <c r="AC813" s="471"/>
      <c r="AD813" s="471"/>
      <c r="AE813" s="472"/>
      <c r="AF813" s="472"/>
      <c r="AG813" s="472"/>
      <c r="AH813" s="472"/>
      <c r="AI813" s="472"/>
      <c r="AJ813" s="472"/>
      <c r="AK813" s="472"/>
      <c r="AL813" s="472"/>
      <c r="AM813" s="472"/>
      <c r="AN813" s="472"/>
      <c r="AO813" s="481"/>
      <c r="AP813" s="169"/>
      <c r="AQ813" s="84" t="s">
        <v>395</v>
      </c>
      <c r="AU813" s="459" t="str">
        <f t="shared" ca="1" si="148"/>
        <v>L</v>
      </c>
      <c r="AV813" s="459">
        <f t="shared" si="149"/>
        <v>807</v>
      </c>
      <c r="AW813" s="259" t="str">
        <f t="shared" ca="1" si="146"/>
        <v>L807</v>
      </c>
      <c r="AX813" s="259">
        <f t="shared" si="144"/>
        <v>8</v>
      </c>
      <c r="AY813" s="259" t="str">
        <f t="shared" ca="1" si="145"/>
        <v>9. Ownership - Operating Costs</v>
      </c>
      <c r="AZ813" s="268" t="s">
        <v>1270</v>
      </c>
      <c r="BA813" s="259" t="s">
        <v>1318</v>
      </c>
      <c r="BB813" s="259">
        <f>$L$8</f>
        <v>2026</v>
      </c>
      <c r="BC813" s="259" t="str">
        <f t="shared" ca="1" si="147"/>
        <v>8_L807_Water_Wastewater_treatment_2026</v>
      </c>
      <c r="BD813" s="259" t="s">
        <v>540</v>
      </c>
      <c r="BE813" s="259"/>
      <c r="BF813" s="268" t="str">
        <f t="shared" si="139"/>
        <v>&gt;=0</v>
      </c>
      <c r="BG813" s="268" t="s">
        <v>85</v>
      </c>
      <c r="BH813" s="268" t="s">
        <v>85</v>
      </c>
      <c r="BI813" s="268"/>
      <c r="BJ813" s="268"/>
      <c r="BK813" s="268"/>
      <c r="BL813" s="268"/>
    </row>
    <row r="814" spans="1:64" ht="13.5" hidden="1" thickBot="1">
      <c r="A814" s="124"/>
      <c r="B814" s="169"/>
      <c r="C814" s="237"/>
      <c r="D814" s="588"/>
      <c r="E814" s="588"/>
      <c r="F814" s="471"/>
      <c r="G814" s="471"/>
      <c r="H814" s="471"/>
      <c r="I814" s="471"/>
      <c r="J814" s="471"/>
      <c r="K814" s="471"/>
      <c r="L814" s="471"/>
      <c r="M814" s="471"/>
      <c r="N814" s="471"/>
      <c r="O814" s="471"/>
      <c r="P814" s="471"/>
      <c r="Q814" s="471"/>
      <c r="R814" s="471"/>
      <c r="S814" s="471"/>
      <c r="T814" s="471"/>
      <c r="U814" s="471"/>
      <c r="V814" s="471"/>
      <c r="W814" s="471"/>
      <c r="X814" s="471"/>
      <c r="Y814" s="471"/>
      <c r="Z814" s="471"/>
      <c r="AA814" s="471"/>
      <c r="AB814" s="471"/>
      <c r="AC814" s="471"/>
      <c r="AD814" s="471"/>
      <c r="AE814" s="472"/>
      <c r="AF814" s="472"/>
      <c r="AG814" s="472"/>
      <c r="AH814" s="472"/>
      <c r="AI814" s="472"/>
      <c r="AJ814" s="472"/>
      <c r="AK814" s="472"/>
      <c r="AL814" s="472"/>
      <c r="AM814" s="472"/>
      <c r="AN814" s="472"/>
      <c r="AO814" s="481"/>
      <c r="AP814" s="169"/>
      <c r="AQ814" s="84" t="s">
        <v>395</v>
      </c>
      <c r="AU814" s="459" t="str">
        <f t="shared" ca="1" si="148"/>
        <v>M</v>
      </c>
      <c r="AV814" s="459">
        <f t="shared" si="149"/>
        <v>807</v>
      </c>
      <c r="AW814" s="259" t="str">
        <f t="shared" ca="1" si="146"/>
        <v>M807</v>
      </c>
      <c r="AX814" s="259">
        <f t="shared" si="144"/>
        <v>8</v>
      </c>
      <c r="AY814" s="259" t="str">
        <f t="shared" ca="1" si="145"/>
        <v>9. Ownership - Operating Costs</v>
      </c>
      <c r="AZ814" s="268" t="s">
        <v>1270</v>
      </c>
      <c r="BA814" s="259" t="s">
        <v>1318</v>
      </c>
      <c r="BB814" s="259">
        <f>$M$8</f>
        <v>2027</v>
      </c>
      <c r="BC814" s="259" t="str">
        <f t="shared" ca="1" si="147"/>
        <v>8_M807_Water_Wastewater_treatment_2027</v>
      </c>
      <c r="BD814" s="259" t="s">
        <v>540</v>
      </c>
      <c r="BE814" s="259"/>
      <c r="BF814" s="268" t="str">
        <f t="shared" si="139"/>
        <v>&gt;=0</v>
      </c>
      <c r="BG814" s="268" t="s">
        <v>85</v>
      </c>
      <c r="BH814" s="268" t="s">
        <v>85</v>
      </c>
      <c r="BI814" s="268"/>
      <c r="BJ814" s="268"/>
      <c r="BK814" s="268"/>
      <c r="BL814" s="268"/>
    </row>
    <row r="815" spans="1:64" ht="13.5" hidden="1" thickBot="1">
      <c r="A815" s="124"/>
      <c r="B815" s="169"/>
      <c r="C815" s="237"/>
      <c r="D815" s="588"/>
      <c r="E815" s="588"/>
      <c r="F815" s="471"/>
      <c r="G815" s="471"/>
      <c r="H815" s="471"/>
      <c r="I815" s="471"/>
      <c r="J815" s="471"/>
      <c r="K815" s="471"/>
      <c r="L815" s="471"/>
      <c r="M815" s="471"/>
      <c r="N815" s="471"/>
      <c r="O815" s="471"/>
      <c r="P815" s="471"/>
      <c r="Q815" s="471"/>
      <c r="R815" s="471"/>
      <c r="S815" s="471"/>
      <c r="T815" s="471"/>
      <c r="U815" s="471"/>
      <c r="V815" s="471"/>
      <c r="W815" s="471"/>
      <c r="X815" s="471"/>
      <c r="Y815" s="471"/>
      <c r="Z815" s="471"/>
      <c r="AA815" s="471"/>
      <c r="AB815" s="471"/>
      <c r="AC815" s="471"/>
      <c r="AD815" s="471"/>
      <c r="AE815" s="472"/>
      <c r="AF815" s="472"/>
      <c r="AG815" s="472"/>
      <c r="AH815" s="472"/>
      <c r="AI815" s="472"/>
      <c r="AJ815" s="472"/>
      <c r="AK815" s="472"/>
      <c r="AL815" s="472"/>
      <c r="AM815" s="472"/>
      <c r="AN815" s="472"/>
      <c r="AO815" s="481"/>
      <c r="AP815" s="169"/>
      <c r="AQ815" s="84" t="s">
        <v>395</v>
      </c>
      <c r="AU815" s="459" t="str">
        <f t="shared" ca="1" si="148"/>
        <v>N</v>
      </c>
      <c r="AV815" s="459">
        <f t="shared" si="149"/>
        <v>807</v>
      </c>
      <c r="AW815" s="259" t="str">
        <f t="shared" ca="1" si="146"/>
        <v>N807</v>
      </c>
      <c r="AX815" s="259">
        <f t="shared" si="144"/>
        <v>8</v>
      </c>
      <c r="AY815" s="259" t="str">
        <f t="shared" ca="1" si="145"/>
        <v>9. Ownership - Operating Costs</v>
      </c>
      <c r="AZ815" s="268" t="s">
        <v>1270</v>
      </c>
      <c r="BA815" s="259" t="s">
        <v>1318</v>
      </c>
      <c r="BB815" s="259">
        <f>$N$8</f>
        <v>2028</v>
      </c>
      <c r="BC815" s="259" t="str">
        <f t="shared" ca="1" si="147"/>
        <v>8_N807_Water_Wastewater_treatment_2028</v>
      </c>
      <c r="BD815" s="259" t="s">
        <v>540</v>
      </c>
      <c r="BE815" s="259"/>
      <c r="BF815" s="268" t="str">
        <f t="shared" si="139"/>
        <v>&gt;=0</v>
      </c>
      <c r="BG815" s="268" t="s">
        <v>85</v>
      </c>
      <c r="BH815" s="268" t="s">
        <v>85</v>
      </c>
      <c r="BI815" s="268"/>
      <c r="BJ815" s="268"/>
      <c r="BK815" s="268"/>
      <c r="BL815" s="268"/>
    </row>
    <row r="816" spans="1:64" ht="13.5" hidden="1" thickBot="1">
      <c r="A816" s="124"/>
      <c r="B816" s="169"/>
      <c r="C816" s="237"/>
      <c r="D816" s="588"/>
      <c r="E816" s="588"/>
      <c r="F816" s="471"/>
      <c r="G816" s="471"/>
      <c r="H816" s="471"/>
      <c r="I816" s="471"/>
      <c r="J816" s="471"/>
      <c r="K816" s="471"/>
      <c r="L816" s="471"/>
      <c r="M816" s="471"/>
      <c r="N816" s="471"/>
      <c r="O816" s="471"/>
      <c r="P816" s="471"/>
      <c r="Q816" s="471"/>
      <c r="R816" s="471"/>
      <c r="S816" s="471"/>
      <c r="T816" s="471"/>
      <c r="U816" s="471"/>
      <c r="V816" s="471"/>
      <c r="W816" s="471"/>
      <c r="X816" s="471"/>
      <c r="Y816" s="471"/>
      <c r="Z816" s="471"/>
      <c r="AA816" s="471"/>
      <c r="AB816" s="471"/>
      <c r="AC816" s="471"/>
      <c r="AD816" s="471"/>
      <c r="AE816" s="472"/>
      <c r="AF816" s="472"/>
      <c r="AG816" s="472"/>
      <c r="AH816" s="472"/>
      <c r="AI816" s="472"/>
      <c r="AJ816" s="472"/>
      <c r="AK816" s="472"/>
      <c r="AL816" s="472"/>
      <c r="AM816" s="472"/>
      <c r="AN816" s="472"/>
      <c r="AO816" s="481"/>
      <c r="AP816" s="169"/>
      <c r="AQ816" s="84" t="s">
        <v>395</v>
      </c>
      <c r="AU816" s="459" t="str">
        <f t="shared" ca="1" si="148"/>
        <v>O</v>
      </c>
      <c r="AV816" s="459">
        <f t="shared" si="149"/>
        <v>807</v>
      </c>
      <c r="AW816" s="259" t="str">
        <f t="shared" ca="1" si="146"/>
        <v>O807</v>
      </c>
      <c r="AX816" s="259">
        <f t="shared" si="144"/>
        <v>8</v>
      </c>
      <c r="AY816" s="259" t="str">
        <f t="shared" ca="1" si="145"/>
        <v>9. Ownership - Operating Costs</v>
      </c>
      <c r="AZ816" s="268" t="s">
        <v>1270</v>
      </c>
      <c r="BA816" s="259" t="s">
        <v>1318</v>
      </c>
      <c r="BB816" s="259">
        <f>$O$8</f>
        <v>2029</v>
      </c>
      <c r="BC816" s="259" t="str">
        <f t="shared" ca="1" si="147"/>
        <v>8_O807_Water_Wastewater_treatment_2029</v>
      </c>
      <c r="BD816" s="259" t="s">
        <v>540</v>
      </c>
      <c r="BE816" s="259"/>
      <c r="BF816" s="268" t="str">
        <f t="shared" si="139"/>
        <v>&gt;=0</v>
      </c>
      <c r="BG816" s="268" t="s">
        <v>85</v>
      </c>
      <c r="BH816" s="268" t="s">
        <v>85</v>
      </c>
      <c r="BI816" s="268"/>
      <c r="BJ816" s="268"/>
      <c r="BK816" s="268"/>
      <c r="BL816" s="268"/>
    </row>
    <row r="817" spans="1:64" ht="13.5" hidden="1" thickBot="1">
      <c r="A817" s="124"/>
      <c r="B817" s="169"/>
      <c r="C817" s="237"/>
      <c r="D817" s="588"/>
      <c r="E817" s="588"/>
      <c r="F817" s="471"/>
      <c r="G817" s="471"/>
      <c r="H817" s="471"/>
      <c r="I817" s="471"/>
      <c r="J817" s="471"/>
      <c r="K817" s="471"/>
      <c r="L817" s="471"/>
      <c r="M817" s="471"/>
      <c r="N817" s="471"/>
      <c r="O817" s="471"/>
      <c r="P817" s="471"/>
      <c r="Q817" s="471"/>
      <c r="R817" s="471"/>
      <c r="S817" s="471"/>
      <c r="T817" s="471"/>
      <c r="U817" s="471"/>
      <c r="V817" s="471"/>
      <c r="W817" s="471"/>
      <c r="X817" s="471"/>
      <c r="Y817" s="471"/>
      <c r="Z817" s="471"/>
      <c r="AA817" s="471"/>
      <c r="AB817" s="471"/>
      <c r="AC817" s="471"/>
      <c r="AD817" s="471"/>
      <c r="AE817" s="472"/>
      <c r="AF817" s="472"/>
      <c r="AG817" s="472"/>
      <c r="AH817" s="472"/>
      <c r="AI817" s="472"/>
      <c r="AJ817" s="472"/>
      <c r="AK817" s="472"/>
      <c r="AL817" s="472"/>
      <c r="AM817" s="472"/>
      <c r="AN817" s="472"/>
      <c r="AO817" s="481"/>
      <c r="AP817" s="169"/>
      <c r="AQ817" s="84" t="s">
        <v>395</v>
      </c>
      <c r="AU817" s="459" t="str">
        <f t="shared" ca="1" si="148"/>
        <v>P</v>
      </c>
      <c r="AV817" s="459">
        <f t="shared" si="149"/>
        <v>807</v>
      </c>
      <c r="AW817" s="259" t="str">
        <f t="shared" ca="1" si="146"/>
        <v>P807</v>
      </c>
      <c r="AX817" s="259">
        <f t="shared" si="144"/>
        <v>8</v>
      </c>
      <c r="AY817" s="259" t="str">
        <f t="shared" ca="1" si="145"/>
        <v>9. Ownership - Operating Costs</v>
      </c>
      <c r="AZ817" s="268" t="s">
        <v>1270</v>
      </c>
      <c r="BA817" s="259" t="s">
        <v>1318</v>
      </c>
      <c r="BB817" s="259">
        <f>$P$8</f>
        <v>2030</v>
      </c>
      <c r="BC817" s="259" t="str">
        <f t="shared" ca="1" si="147"/>
        <v>8_P807_Water_Wastewater_treatment_2030</v>
      </c>
      <c r="BD817" s="259" t="s">
        <v>540</v>
      </c>
      <c r="BE817" s="259"/>
      <c r="BF817" s="268" t="str">
        <f t="shared" si="139"/>
        <v>&gt;=0</v>
      </c>
      <c r="BG817" s="268" t="s">
        <v>85</v>
      </c>
      <c r="BH817" s="268" t="s">
        <v>85</v>
      </c>
      <c r="BI817" s="268"/>
      <c r="BJ817" s="268"/>
      <c r="BK817" s="268"/>
      <c r="BL817" s="268"/>
    </row>
    <row r="818" spans="1:64" ht="13.5" hidden="1" thickBot="1">
      <c r="A818" s="124"/>
      <c r="B818" s="169"/>
      <c r="C818" s="237"/>
      <c r="D818" s="588"/>
      <c r="E818" s="588"/>
      <c r="F818" s="471"/>
      <c r="G818" s="471"/>
      <c r="H818" s="471"/>
      <c r="I818" s="471"/>
      <c r="J818" s="471"/>
      <c r="K818" s="471"/>
      <c r="L818" s="471"/>
      <c r="M818" s="471"/>
      <c r="N818" s="471"/>
      <c r="O818" s="471"/>
      <c r="P818" s="471"/>
      <c r="Q818" s="471"/>
      <c r="R818" s="471"/>
      <c r="S818" s="471"/>
      <c r="T818" s="471"/>
      <c r="U818" s="471"/>
      <c r="V818" s="471"/>
      <c r="W818" s="471"/>
      <c r="X818" s="471"/>
      <c r="Y818" s="471"/>
      <c r="Z818" s="471"/>
      <c r="AA818" s="471"/>
      <c r="AB818" s="471"/>
      <c r="AC818" s="471"/>
      <c r="AD818" s="471"/>
      <c r="AE818" s="472"/>
      <c r="AF818" s="472"/>
      <c r="AG818" s="472"/>
      <c r="AH818" s="472"/>
      <c r="AI818" s="472"/>
      <c r="AJ818" s="472"/>
      <c r="AK818" s="472"/>
      <c r="AL818" s="472"/>
      <c r="AM818" s="472"/>
      <c r="AN818" s="472"/>
      <c r="AO818" s="481"/>
      <c r="AP818" s="169"/>
      <c r="AQ818" s="84" t="s">
        <v>395</v>
      </c>
      <c r="AU818" s="459" t="str">
        <f t="shared" ca="1" si="148"/>
        <v>Q</v>
      </c>
      <c r="AV818" s="459">
        <f t="shared" si="149"/>
        <v>807</v>
      </c>
      <c r="AW818" s="259" t="str">
        <f t="shared" ca="1" si="146"/>
        <v>Q807</v>
      </c>
      <c r="AX818" s="259">
        <f t="shared" si="144"/>
        <v>8</v>
      </c>
      <c r="AY818" s="259" t="str">
        <f t="shared" ca="1" si="145"/>
        <v>9. Ownership - Operating Costs</v>
      </c>
      <c r="AZ818" s="268" t="s">
        <v>1270</v>
      </c>
      <c r="BA818" s="259" t="s">
        <v>1318</v>
      </c>
      <c r="BB818" s="259">
        <f>$Q$8</f>
        <v>2031</v>
      </c>
      <c r="BC818" s="259" t="str">
        <f t="shared" ca="1" si="147"/>
        <v>8_Q807_Water_Wastewater_treatment_2031</v>
      </c>
      <c r="BD818" s="259" t="s">
        <v>540</v>
      </c>
      <c r="BE818" s="259"/>
      <c r="BF818" s="268" t="str">
        <f t="shared" si="139"/>
        <v>&gt;=0</v>
      </c>
      <c r="BG818" s="268" t="s">
        <v>85</v>
      </c>
      <c r="BH818" s="268" t="s">
        <v>85</v>
      </c>
      <c r="BI818" s="268"/>
      <c r="BJ818" s="268"/>
      <c r="BK818" s="268"/>
      <c r="BL818" s="268"/>
    </row>
    <row r="819" spans="1:64" ht="13.5" hidden="1" thickBot="1">
      <c r="A819" s="124"/>
      <c r="B819" s="169"/>
      <c r="C819" s="237"/>
      <c r="D819" s="588"/>
      <c r="E819" s="588"/>
      <c r="F819" s="471"/>
      <c r="G819" s="471"/>
      <c r="H819" s="471"/>
      <c r="I819" s="471"/>
      <c r="J819" s="471"/>
      <c r="K819" s="471"/>
      <c r="L819" s="471"/>
      <c r="M819" s="471"/>
      <c r="N819" s="471"/>
      <c r="O819" s="471"/>
      <c r="P819" s="471"/>
      <c r="Q819" s="471"/>
      <c r="R819" s="471"/>
      <c r="S819" s="471"/>
      <c r="T819" s="471"/>
      <c r="U819" s="471"/>
      <c r="V819" s="471"/>
      <c r="W819" s="471"/>
      <c r="X819" s="471"/>
      <c r="Y819" s="471"/>
      <c r="Z819" s="471"/>
      <c r="AA819" s="471"/>
      <c r="AB819" s="471"/>
      <c r="AC819" s="471"/>
      <c r="AD819" s="471"/>
      <c r="AE819" s="472"/>
      <c r="AF819" s="472"/>
      <c r="AG819" s="472"/>
      <c r="AH819" s="472"/>
      <c r="AI819" s="472"/>
      <c r="AJ819" s="472"/>
      <c r="AK819" s="472"/>
      <c r="AL819" s="472"/>
      <c r="AM819" s="472"/>
      <c r="AN819" s="472"/>
      <c r="AO819" s="481"/>
      <c r="AP819" s="169"/>
      <c r="AQ819" s="84" t="s">
        <v>395</v>
      </c>
      <c r="AU819" s="459" t="str">
        <f t="shared" ca="1" si="148"/>
        <v>R</v>
      </c>
      <c r="AV819" s="459">
        <f t="shared" si="149"/>
        <v>807</v>
      </c>
      <c r="AW819" s="259" t="str">
        <f t="shared" ca="1" si="146"/>
        <v>R807</v>
      </c>
      <c r="AX819" s="259">
        <f t="shared" si="144"/>
        <v>8</v>
      </c>
      <c r="AY819" s="259" t="str">
        <f t="shared" ca="1" si="145"/>
        <v>9. Ownership - Operating Costs</v>
      </c>
      <c r="AZ819" s="268" t="s">
        <v>1270</v>
      </c>
      <c r="BA819" s="259" t="s">
        <v>1318</v>
      </c>
      <c r="BB819" s="259">
        <f>$R$8</f>
        <v>2032</v>
      </c>
      <c r="BC819" s="259" t="str">
        <f t="shared" ca="1" si="147"/>
        <v>8_R807_Water_Wastewater_treatment_2032</v>
      </c>
      <c r="BD819" s="259" t="s">
        <v>540</v>
      </c>
      <c r="BE819" s="259"/>
      <c r="BF819" s="268" t="str">
        <f t="shared" si="139"/>
        <v>&gt;=0</v>
      </c>
      <c r="BG819" s="268" t="s">
        <v>85</v>
      </c>
      <c r="BH819" s="268" t="s">
        <v>85</v>
      </c>
      <c r="BI819" s="268"/>
      <c r="BJ819" s="268"/>
      <c r="BK819" s="268"/>
      <c r="BL819" s="268"/>
    </row>
    <row r="820" spans="1:64" ht="13.5" hidden="1" thickBot="1">
      <c r="A820" s="124"/>
      <c r="B820" s="169"/>
      <c r="C820" s="237"/>
      <c r="D820" s="588"/>
      <c r="E820" s="588"/>
      <c r="F820" s="471"/>
      <c r="G820" s="471"/>
      <c r="H820" s="471"/>
      <c r="I820" s="471"/>
      <c r="J820" s="471"/>
      <c r="K820" s="471"/>
      <c r="L820" s="471"/>
      <c r="M820" s="471"/>
      <c r="N820" s="471"/>
      <c r="O820" s="471"/>
      <c r="P820" s="471"/>
      <c r="Q820" s="471"/>
      <c r="R820" s="471"/>
      <c r="S820" s="471"/>
      <c r="T820" s="471"/>
      <c r="U820" s="471"/>
      <c r="V820" s="471"/>
      <c r="W820" s="471"/>
      <c r="X820" s="471"/>
      <c r="Y820" s="471"/>
      <c r="Z820" s="471"/>
      <c r="AA820" s="471"/>
      <c r="AB820" s="471"/>
      <c r="AC820" s="471"/>
      <c r="AD820" s="471"/>
      <c r="AE820" s="472"/>
      <c r="AF820" s="472"/>
      <c r="AG820" s="472"/>
      <c r="AH820" s="472"/>
      <c r="AI820" s="472"/>
      <c r="AJ820" s="472"/>
      <c r="AK820" s="472"/>
      <c r="AL820" s="472"/>
      <c r="AM820" s="472"/>
      <c r="AN820" s="472"/>
      <c r="AO820" s="481"/>
      <c r="AP820" s="169"/>
      <c r="AQ820" s="84" t="s">
        <v>395</v>
      </c>
      <c r="AU820" s="459" t="str">
        <f t="shared" ca="1" si="148"/>
        <v>S</v>
      </c>
      <c r="AV820" s="459">
        <f t="shared" si="149"/>
        <v>807</v>
      </c>
      <c r="AW820" s="259" t="str">
        <f t="shared" ca="1" si="146"/>
        <v>S807</v>
      </c>
      <c r="AX820" s="259">
        <f t="shared" si="144"/>
        <v>8</v>
      </c>
      <c r="AY820" s="259" t="str">
        <f t="shared" ca="1" si="145"/>
        <v>9. Ownership - Operating Costs</v>
      </c>
      <c r="AZ820" s="268" t="s">
        <v>1270</v>
      </c>
      <c r="BA820" s="259" t="s">
        <v>1318</v>
      </c>
      <c r="BB820" s="259">
        <f>$S$8</f>
        <v>2033</v>
      </c>
      <c r="BC820" s="259" t="str">
        <f t="shared" ca="1" si="147"/>
        <v>8_S807_Water_Wastewater_treatment_2033</v>
      </c>
      <c r="BD820" s="259" t="s">
        <v>540</v>
      </c>
      <c r="BE820" s="259"/>
      <c r="BF820" s="268" t="str">
        <f t="shared" si="139"/>
        <v>&gt;=0</v>
      </c>
      <c r="BG820" s="268" t="s">
        <v>85</v>
      </c>
      <c r="BH820" s="268" t="s">
        <v>85</v>
      </c>
      <c r="BI820" s="268"/>
      <c r="BJ820" s="268"/>
      <c r="BK820" s="268"/>
      <c r="BL820" s="268"/>
    </row>
    <row r="821" spans="1:64" ht="13.5" hidden="1" thickBot="1">
      <c r="A821" s="124"/>
      <c r="B821" s="169"/>
      <c r="C821" s="237"/>
      <c r="D821" s="588"/>
      <c r="E821" s="588"/>
      <c r="F821" s="471"/>
      <c r="G821" s="471"/>
      <c r="H821" s="471"/>
      <c r="I821" s="471"/>
      <c r="J821" s="471"/>
      <c r="K821" s="471"/>
      <c r="L821" s="471"/>
      <c r="M821" s="471"/>
      <c r="N821" s="471"/>
      <c r="O821" s="471"/>
      <c r="P821" s="471"/>
      <c r="Q821" s="471"/>
      <c r="R821" s="471"/>
      <c r="S821" s="471"/>
      <c r="T821" s="471"/>
      <c r="U821" s="471"/>
      <c r="V821" s="471"/>
      <c r="W821" s="471"/>
      <c r="X821" s="471"/>
      <c r="Y821" s="471"/>
      <c r="Z821" s="471"/>
      <c r="AA821" s="471"/>
      <c r="AB821" s="471"/>
      <c r="AC821" s="471"/>
      <c r="AD821" s="471"/>
      <c r="AE821" s="472"/>
      <c r="AF821" s="472"/>
      <c r="AG821" s="472"/>
      <c r="AH821" s="472"/>
      <c r="AI821" s="472"/>
      <c r="AJ821" s="472"/>
      <c r="AK821" s="472"/>
      <c r="AL821" s="472"/>
      <c r="AM821" s="472"/>
      <c r="AN821" s="472"/>
      <c r="AO821" s="481"/>
      <c r="AP821" s="169"/>
      <c r="AQ821" s="84" t="s">
        <v>395</v>
      </c>
      <c r="AU821" s="459" t="str">
        <f t="shared" ca="1" si="148"/>
        <v>T</v>
      </c>
      <c r="AV821" s="459">
        <f t="shared" si="149"/>
        <v>807</v>
      </c>
      <c r="AW821" s="259" t="str">
        <f t="shared" ca="1" si="146"/>
        <v>T807</v>
      </c>
      <c r="AX821" s="259">
        <f t="shared" si="144"/>
        <v>8</v>
      </c>
      <c r="AY821" s="259" t="str">
        <f t="shared" ca="1" si="145"/>
        <v>9. Ownership - Operating Costs</v>
      </c>
      <c r="AZ821" s="268" t="s">
        <v>1270</v>
      </c>
      <c r="BA821" s="259" t="s">
        <v>1318</v>
      </c>
      <c r="BB821" s="259">
        <f>$T$8</f>
        <v>2034</v>
      </c>
      <c r="BC821" s="259" t="str">
        <f t="shared" ca="1" si="147"/>
        <v>8_T807_Water_Wastewater_treatment_2034</v>
      </c>
      <c r="BD821" s="259" t="s">
        <v>540</v>
      </c>
      <c r="BE821" s="259"/>
      <c r="BF821" s="268" t="str">
        <f t="shared" si="139"/>
        <v>&gt;=0</v>
      </c>
      <c r="BG821" s="268" t="s">
        <v>85</v>
      </c>
      <c r="BH821" s="268" t="s">
        <v>85</v>
      </c>
      <c r="BI821" s="268"/>
      <c r="BJ821" s="268"/>
      <c r="BK821" s="268"/>
      <c r="BL821" s="268"/>
    </row>
    <row r="822" spans="1:64" ht="13.5" hidden="1" thickBot="1">
      <c r="A822" s="124"/>
      <c r="B822" s="169"/>
      <c r="C822" s="237"/>
      <c r="D822" s="588"/>
      <c r="E822" s="588"/>
      <c r="F822" s="471"/>
      <c r="G822" s="471"/>
      <c r="H822" s="471"/>
      <c r="I822" s="471"/>
      <c r="J822" s="471"/>
      <c r="K822" s="471"/>
      <c r="L822" s="471"/>
      <c r="M822" s="471"/>
      <c r="N822" s="471"/>
      <c r="O822" s="471"/>
      <c r="P822" s="471"/>
      <c r="Q822" s="471"/>
      <c r="R822" s="471"/>
      <c r="S822" s="471"/>
      <c r="T822" s="471"/>
      <c r="U822" s="471"/>
      <c r="V822" s="471"/>
      <c r="W822" s="471"/>
      <c r="X822" s="471"/>
      <c r="Y822" s="471"/>
      <c r="Z822" s="471"/>
      <c r="AA822" s="471"/>
      <c r="AB822" s="471"/>
      <c r="AC822" s="471"/>
      <c r="AD822" s="471"/>
      <c r="AE822" s="472"/>
      <c r="AF822" s="472"/>
      <c r="AG822" s="472"/>
      <c r="AH822" s="472"/>
      <c r="AI822" s="472"/>
      <c r="AJ822" s="472"/>
      <c r="AK822" s="472"/>
      <c r="AL822" s="472"/>
      <c r="AM822" s="472"/>
      <c r="AN822" s="472"/>
      <c r="AO822" s="481"/>
      <c r="AP822" s="169"/>
      <c r="AQ822" s="84" t="s">
        <v>395</v>
      </c>
      <c r="AU822" s="459" t="str">
        <f t="shared" ca="1" si="148"/>
        <v>U</v>
      </c>
      <c r="AV822" s="459">
        <f t="shared" si="149"/>
        <v>807</v>
      </c>
      <c r="AW822" s="259" t="str">
        <f t="shared" ca="1" si="146"/>
        <v>U807</v>
      </c>
      <c r="AX822" s="259">
        <f t="shared" si="144"/>
        <v>8</v>
      </c>
      <c r="AY822" s="259" t="str">
        <f t="shared" ca="1" si="145"/>
        <v>9. Ownership - Operating Costs</v>
      </c>
      <c r="AZ822" s="268" t="s">
        <v>1270</v>
      </c>
      <c r="BA822" s="259" t="s">
        <v>1318</v>
      </c>
      <c r="BB822" s="259">
        <f>$U$8</f>
        <v>2035</v>
      </c>
      <c r="BC822" s="259" t="str">
        <f t="shared" ca="1" si="147"/>
        <v>8_U807_Water_Wastewater_treatment_2035</v>
      </c>
      <c r="BD822" s="259" t="s">
        <v>540</v>
      </c>
      <c r="BE822" s="259"/>
      <c r="BF822" s="268" t="str">
        <f t="shared" si="139"/>
        <v>&gt;=0</v>
      </c>
      <c r="BG822" s="268" t="s">
        <v>85</v>
      </c>
      <c r="BH822" s="268" t="s">
        <v>85</v>
      </c>
      <c r="BI822" s="268"/>
      <c r="BJ822" s="268"/>
      <c r="BK822" s="268"/>
      <c r="BL822" s="268"/>
    </row>
    <row r="823" spans="1:64" ht="13.5" hidden="1" thickBot="1">
      <c r="A823" s="124"/>
      <c r="B823" s="169"/>
      <c r="C823" s="237"/>
      <c r="D823" s="588"/>
      <c r="E823" s="588"/>
      <c r="F823" s="471"/>
      <c r="G823" s="471"/>
      <c r="H823" s="471"/>
      <c r="I823" s="471"/>
      <c r="J823" s="471"/>
      <c r="K823" s="471"/>
      <c r="L823" s="471"/>
      <c r="M823" s="471"/>
      <c r="N823" s="471"/>
      <c r="O823" s="471"/>
      <c r="P823" s="471"/>
      <c r="Q823" s="471"/>
      <c r="R823" s="471"/>
      <c r="S823" s="471"/>
      <c r="T823" s="471"/>
      <c r="U823" s="471"/>
      <c r="V823" s="471"/>
      <c r="W823" s="471"/>
      <c r="X823" s="471"/>
      <c r="Y823" s="471"/>
      <c r="Z823" s="471"/>
      <c r="AA823" s="471"/>
      <c r="AB823" s="471"/>
      <c r="AC823" s="471"/>
      <c r="AD823" s="471"/>
      <c r="AE823" s="472"/>
      <c r="AF823" s="472"/>
      <c r="AG823" s="472"/>
      <c r="AH823" s="472"/>
      <c r="AI823" s="472"/>
      <c r="AJ823" s="472"/>
      <c r="AK823" s="472"/>
      <c r="AL823" s="472"/>
      <c r="AM823" s="472"/>
      <c r="AN823" s="472"/>
      <c r="AO823" s="481"/>
      <c r="AP823" s="169"/>
      <c r="AQ823" s="84" t="s">
        <v>395</v>
      </c>
      <c r="AU823" s="459" t="str">
        <f t="shared" ca="1" si="148"/>
        <v>V</v>
      </c>
      <c r="AV823" s="459">
        <f t="shared" si="149"/>
        <v>807</v>
      </c>
      <c r="AW823" s="259" t="str">
        <f t="shared" ca="1" si="146"/>
        <v>V807</v>
      </c>
      <c r="AX823" s="259">
        <f t="shared" si="144"/>
        <v>8</v>
      </c>
      <c r="AY823" s="259" t="str">
        <f t="shared" ca="1" si="145"/>
        <v>9. Ownership - Operating Costs</v>
      </c>
      <c r="AZ823" s="268" t="s">
        <v>1270</v>
      </c>
      <c r="BA823" s="259" t="s">
        <v>1318</v>
      </c>
      <c r="BB823" s="259">
        <f>$V$8</f>
        <v>2036</v>
      </c>
      <c r="BC823" s="259" t="str">
        <f t="shared" ca="1" si="147"/>
        <v>8_V807_Water_Wastewater_treatment_2036</v>
      </c>
      <c r="BD823" s="259" t="s">
        <v>540</v>
      </c>
      <c r="BE823" s="259"/>
      <c r="BF823" s="268" t="str">
        <f t="shared" si="139"/>
        <v>&gt;=0</v>
      </c>
      <c r="BG823" s="268" t="s">
        <v>85</v>
      </c>
      <c r="BH823" s="268" t="s">
        <v>85</v>
      </c>
      <c r="BI823" s="268"/>
      <c r="BJ823" s="268"/>
      <c r="BK823" s="268"/>
      <c r="BL823" s="268"/>
    </row>
    <row r="824" spans="1:64" ht="13.5" hidden="1" thickBot="1">
      <c r="A824" s="124"/>
      <c r="B824" s="169"/>
      <c r="C824" s="237"/>
      <c r="D824" s="588"/>
      <c r="E824" s="588"/>
      <c r="F824" s="471"/>
      <c r="G824" s="471"/>
      <c r="H824" s="471"/>
      <c r="I824" s="471"/>
      <c r="J824" s="471"/>
      <c r="K824" s="471"/>
      <c r="L824" s="471"/>
      <c r="M824" s="471"/>
      <c r="N824" s="471"/>
      <c r="O824" s="471"/>
      <c r="P824" s="471"/>
      <c r="Q824" s="471"/>
      <c r="R824" s="471"/>
      <c r="S824" s="471"/>
      <c r="T824" s="471"/>
      <c r="U824" s="471"/>
      <c r="V824" s="471"/>
      <c r="W824" s="471"/>
      <c r="X824" s="471"/>
      <c r="Y824" s="471"/>
      <c r="Z824" s="471"/>
      <c r="AA824" s="471"/>
      <c r="AB824" s="471"/>
      <c r="AC824" s="471"/>
      <c r="AD824" s="471"/>
      <c r="AE824" s="472"/>
      <c r="AF824" s="472"/>
      <c r="AG824" s="472"/>
      <c r="AH824" s="472"/>
      <c r="AI824" s="472"/>
      <c r="AJ824" s="472"/>
      <c r="AK824" s="472"/>
      <c r="AL824" s="472"/>
      <c r="AM824" s="472"/>
      <c r="AN824" s="472"/>
      <c r="AO824" s="481"/>
      <c r="AP824" s="169"/>
      <c r="AQ824" s="84" t="s">
        <v>395</v>
      </c>
      <c r="AU824" s="459" t="str">
        <f t="shared" ca="1" si="148"/>
        <v>W</v>
      </c>
      <c r="AV824" s="459">
        <f t="shared" si="149"/>
        <v>807</v>
      </c>
      <c r="AW824" s="259" t="str">
        <f t="shared" ca="1" si="146"/>
        <v>W807</v>
      </c>
      <c r="AX824" s="259">
        <f t="shared" si="144"/>
        <v>8</v>
      </c>
      <c r="AY824" s="259" t="str">
        <f t="shared" ca="1" si="145"/>
        <v>9. Ownership - Operating Costs</v>
      </c>
      <c r="AZ824" s="268" t="s">
        <v>1270</v>
      </c>
      <c r="BA824" s="259" t="s">
        <v>1318</v>
      </c>
      <c r="BB824" s="259">
        <f>$W$8</f>
        <v>2037</v>
      </c>
      <c r="BC824" s="259" t="str">
        <f t="shared" ca="1" si="147"/>
        <v>8_W807_Water_Wastewater_treatment_2037</v>
      </c>
      <c r="BD824" s="259" t="s">
        <v>540</v>
      </c>
      <c r="BE824" s="259"/>
      <c r="BF824" s="268" t="str">
        <f t="shared" si="139"/>
        <v>&gt;=0</v>
      </c>
      <c r="BG824" s="268" t="s">
        <v>85</v>
      </c>
      <c r="BH824" s="268" t="s">
        <v>85</v>
      </c>
      <c r="BI824" s="268"/>
      <c r="BJ824" s="268"/>
      <c r="BK824" s="268"/>
      <c r="BL824" s="268"/>
    </row>
    <row r="825" spans="1:64" ht="13.5" hidden="1" thickBot="1">
      <c r="A825" s="124"/>
      <c r="B825" s="169"/>
      <c r="C825" s="237"/>
      <c r="D825" s="588"/>
      <c r="E825" s="588"/>
      <c r="F825" s="471"/>
      <c r="G825" s="471"/>
      <c r="H825" s="471"/>
      <c r="I825" s="471"/>
      <c r="J825" s="471"/>
      <c r="K825" s="471"/>
      <c r="L825" s="471"/>
      <c r="M825" s="471"/>
      <c r="N825" s="471"/>
      <c r="O825" s="471"/>
      <c r="P825" s="471"/>
      <c r="Q825" s="471"/>
      <c r="R825" s="471"/>
      <c r="S825" s="471"/>
      <c r="T825" s="471"/>
      <c r="U825" s="471"/>
      <c r="V825" s="471"/>
      <c r="W825" s="471"/>
      <c r="X825" s="471"/>
      <c r="Y825" s="471"/>
      <c r="Z825" s="471"/>
      <c r="AA825" s="471"/>
      <c r="AB825" s="471"/>
      <c r="AC825" s="471"/>
      <c r="AD825" s="471"/>
      <c r="AE825" s="472"/>
      <c r="AF825" s="472"/>
      <c r="AG825" s="472"/>
      <c r="AH825" s="472"/>
      <c r="AI825" s="472"/>
      <c r="AJ825" s="472"/>
      <c r="AK825" s="472"/>
      <c r="AL825" s="472"/>
      <c r="AM825" s="472"/>
      <c r="AN825" s="472"/>
      <c r="AO825" s="481"/>
      <c r="AP825" s="169"/>
      <c r="AQ825" s="84" t="s">
        <v>395</v>
      </c>
      <c r="AU825" s="459" t="str">
        <f t="shared" ca="1" si="148"/>
        <v>X</v>
      </c>
      <c r="AV825" s="459">
        <f t="shared" si="149"/>
        <v>807</v>
      </c>
      <c r="AW825" s="259" t="str">
        <f t="shared" ca="1" si="146"/>
        <v>X807</v>
      </c>
      <c r="AX825" s="259">
        <f t="shared" si="144"/>
        <v>8</v>
      </c>
      <c r="AY825" s="259" t="str">
        <f t="shared" ca="1" si="145"/>
        <v>9. Ownership - Operating Costs</v>
      </c>
      <c r="AZ825" s="268" t="s">
        <v>1270</v>
      </c>
      <c r="BA825" s="259" t="s">
        <v>1318</v>
      </c>
      <c r="BB825" s="259">
        <f>$X$8</f>
        <v>2038</v>
      </c>
      <c r="BC825" s="259" t="str">
        <f t="shared" ca="1" si="147"/>
        <v>8_X807_Water_Wastewater_treatment_2038</v>
      </c>
      <c r="BD825" s="259" t="s">
        <v>540</v>
      </c>
      <c r="BE825" s="259"/>
      <c r="BF825" s="268" t="str">
        <f t="shared" si="139"/>
        <v>&gt;=0</v>
      </c>
      <c r="BG825" s="268" t="s">
        <v>85</v>
      </c>
      <c r="BH825" s="268" t="s">
        <v>85</v>
      </c>
      <c r="BI825" s="268"/>
      <c r="BJ825" s="268"/>
      <c r="BK825" s="268"/>
      <c r="BL825" s="268"/>
    </row>
    <row r="826" spans="1:64" ht="13.5" hidden="1" thickBot="1">
      <c r="A826" s="124"/>
      <c r="B826" s="169"/>
      <c r="C826" s="237"/>
      <c r="D826" s="588"/>
      <c r="E826" s="588"/>
      <c r="F826" s="471"/>
      <c r="G826" s="471"/>
      <c r="H826" s="471"/>
      <c r="I826" s="471"/>
      <c r="J826" s="471"/>
      <c r="K826" s="471"/>
      <c r="L826" s="471"/>
      <c r="M826" s="471"/>
      <c r="N826" s="471"/>
      <c r="O826" s="471"/>
      <c r="P826" s="471"/>
      <c r="Q826" s="471"/>
      <c r="R826" s="471"/>
      <c r="S826" s="471"/>
      <c r="T826" s="471"/>
      <c r="U826" s="471"/>
      <c r="V826" s="471"/>
      <c r="W826" s="471"/>
      <c r="X826" s="471"/>
      <c r="Y826" s="471"/>
      <c r="Z826" s="471"/>
      <c r="AA826" s="471"/>
      <c r="AB826" s="471"/>
      <c r="AC826" s="471"/>
      <c r="AD826" s="471"/>
      <c r="AE826" s="472"/>
      <c r="AF826" s="472"/>
      <c r="AG826" s="472"/>
      <c r="AH826" s="472"/>
      <c r="AI826" s="472"/>
      <c r="AJ826" s="472"/>
      <c r="AK826" s="472"/>
      <c r="AL826" s="472"/>
      <c r="AM826" s="472"/>
      <c r="AN826" s="472"/>
      <c r="AO826" s="481"/>
      <c r="AP826" s="169"/>
      <c r="AQ826" s="84" t="s">
        <v>395</v>
      </c>
      <c r="AU826" s="459" t="str">
        <f t="shared" ca="1" si="148"/>
        <v>Y</v>
      </c>
      <c r="AV826" s="459">
        <f t="shared" si="149"/>
        <v>807</v>
      </c>
      <c r="AW826" s="259" t="str">
        <f t="shared" ca="1" si="146"/>
        <v>Y807</v>
      </c>
      <c r="AX826" s="259">
        <f t="shared" si="144"/>
        <v>8</v>
      </c>
      <c r="AY826" s="259" t="str">
        <f t="shared" ca="1" si="145"/>
        <v>9. Ownership - Operating Costs</v>
      </c>
      <c r="AZ826" s="268" t="s">
        <v>1270</v>
      </c>
      <c r="BA826" s="259" t="s">
        <v>1318</v>
      </c>
      <c r="BB826" s="259">
        <f>$Y$8</f>
        <v>2039</v>
      </c>
      <c r="BC826" s="259" t="str">
        <f t="shared" ca="1" si="147"/>
        <v>8_Y807_Water_Wastewater_treatment_2039</v>
      </c>
      <c r="BD826" s="259" t="s">
        <v>540</v>
      </c>
      <c r="BE826" s="259"/>
      <c r="BF826" s="268" t="str">
        <f t="shared" si="139"/>
        <v>&gt;=0</v>
      </c>
      <c r="BG826" s="268" t="s">
        <v>85</v>
      </c>
      <c r="BH826" s="268" t="s">
        <v>85</v>
      </c>
      <c r="BI826" s="268"/>
      <c r="BJ826" s="268"/>
      <c r="BK826" s="268"/>
      <c r="BL826" s="268"/>
    </row>
    <row r="827" spans="1:64" ht="13.5" hidden="1" thickBot="1">
      <c r="A827" s="124"/>
      <c r="B827" s="169"/>
      <c r="C827" s="237"/>
      <c r="D827" s="588"/>
      <c r="E827" s="588"/>
      <c r="F827" s="471"/>
      <c r="G827" s="471"/>
      <c r="H827" s="471"/>
      <c r="I827" s="471"/>
      <c r="J827" s="471"/>
      <c r="K827" s="471"/>
      <c r="L827" s="471"/>
      <c r="M827" s="471"/>
      <c r="N827" s="471"/>
      <c r="O827" s="471"/>
      <c r="P827" s="471"/>
      <c r="Q827" s="471"/>
      <c r="R827" s="471"/>
      <c r="S827" s="471"/>
      <c r="T827" s="471"/>
      <c r="U827" s="471"/>
      <c r="V827" s="471"/>
      <c r="W827" s="471"/>
      <c r="X827" s="471"/>
      <c r="Y827" s="471"/>
      <c r="Z827" s="471"/>
      <c r="AA827" s="471"/>
      <c r="AB827" s="471"/>
      <c r="AC827" s="471"/>
      <c r="AD827" s="471"/>
      <c r="AE827" s="472"/>
      <c r="AF827" s="472"/>
      <c r="AG827" s="472"/>
      <c r="AH827" s="472"/>
      <c r="AI827" s="472"/>
      <c r="AJ827" s="472"/>
      <c r="AK827" s="472"/>
      <c r="AL827" s="472"/>
      <c r="AM827" s="472"/>
      <c r="AN827" s="472"/>
      <c r="AO827" s="481"/>
      <c r="AP827" s="169"/>
      <c r="AQ827" s="84" t="s">
        <v>395</v>
      </c>
      <c r="AU827" s="459" t="str">
        <f t="shared" ca="1" si="148"/>
        <v>Z</v>
      </c>
      <c r="AV827" s="459">
        <f t="shared" si="149"/>
        <v>807</v>
      </c>
      <c r="AW827" s="259" t="str">
        <f t="shared" ca="1" si="146"/>
        <v>Z807</v>
      </c>
      <c r="AX827" s="259">
        <f t="shared" si="144"/>
        <v>8</v>
      </c>
      <c r="AY827" s="259" t="str">
        <f t="shared" ca="1" si="145"/>
        <v>9. Ownership - Operating Costs</v>
      </c>
      <c r="AZ827" s="268" t="s">
        <v>1270</v>
      </c>
      <c r="BA827" s="259" t="s">
        <v>1318</v>
      </c>
      <c r="BB827" s="259">
        <f>$Z$8</f>
        <v>2040</v>
      </c>
      <c r="BC827" s="259" t="str">
        <f t="shared" ca="1" si="147"/>
        <v>8_Z807_Water_Wastewater_treatment_2040</v>
      </c>
      <c r="BD827" s="259" t="s">
        <v>540</v>
      </c>
      <c r="BE827" s="259"/>
      <c r="BF827" s="268" t="str">
        <f t="shared" ref="BF827:BF890" si="150">"&gt;=0"</f>
        <v>&gt;=0</v>
      </c>
      <c r="BG827" s="268" t="s">
        <v>85</v>
      </c>
      <c r="BH827" s="268" t="s">
        <v>85</v>
      </c>
      <c r="BI827" s="268"/>
      <c r="BJ827" s="268"/>
      <c r="BK827" s="268"/>
      <c r="BL827" s="268"/>
    </row>
    <row r="828" spans="1:64" ht="13.5" hidden="1" thickBot="1">
      <c r="A828" s="124"/>
      <c r="B828" s="169"/>
      <c r="C828" s="237"/>
      <c r="D828" s="588"/>
      <c r="E828" s="588"/>
      <c r="F828" s="471"/>
      <c r="G828" s="471"/>
      <c r="H828" s="471"/>
      <c r="I828" s="471"/>
      <c r="J828" s="471"/>
      <c r="K828" s="471"/>
      <c r="L828" s="471"/>
      <c r="M828" s="471"/>
      <c r="N828" s="471"/>
      <c r="O828" s="471"/>
      <c r="P828" s="471"/>
      <c r="Q828" s="471"/>
      <c r="R828" s="471"/>
      <c r="S828" s="471"/>
      <c r="T828" s="471"/>
      <c r="U828" s="471"/>
      <c r="V828" s="471"/>
      <c r="W828" s="471"/>
      <c r="X828" s="471"/>
      <c r="Y828" s="471"/>
      <c r="Z828" s="471"/>
      <c r="AA828" s="471"/>
      <c r="AB828" s="471"/>
      <c r="AC828" s="471"/>
      <c r="AD828" s="471"/>
      <c r="AE828" s="472"/>
      <c r="AF828" s="472"/>
      <c r="AG828" s="472"/>
      <c r="AH828" s="472"/>
      <c r="AI828" s="472"/>
      <c r="AJ828" s="472"/>
      <c r="AK828" s="472"/>
      <c r="AL828" s="472"/>
      <c r="AM828" s="472"/>
      <c r="AN828" s="472"/>
      <c r="AO828" s="481"/>
      <c r="AP828" s="169"/>
      <c r="AQ828" s="84" t="s">
        <v>395</v>
      </c>
      <c r="AU828" s="459" t="str">
        <f t="shared" ca="1" si="148"/>
        <v>AA</v>
      </c>
      <c r="AV828" s="459">
        <f t="shared" si="149"/>
        <v>807</v>
      </c>
      <c r="AW828" s="259" t="str">
        <f t="shared" ca="1" si="146"/>
        <v>AA807</v>
      </c>
      <c r="AX828" s="259">
        <f t="shared" si="144"/>
        <v>8</v>
      </c>
      <c r="AY828" s="259" t="str">
        <f t="shared" ca="1" si="145"/>
        <v>9. Ownership - Operating Costs</v>
      </c>
      <c r="AZ828" s="268" t="s">
        <v>1270</v>
      </c>
      <c r="BA828" s="259" t="s">
        <v>1318</v>
      </c>
      <c r="BB828" s="259">
        <f>$AA$8</f>
        <v>2041</v>
      </c>
      <c r="BC828" s="259" t="str">
        <f t="shared" ca="1" si="147"/>
        <v>8_AA807_Water_Wastewater_treatment_2041</v>
      </c>
      <c r="BD828" s="259" t="s">
        <v>540</v>
      </c>
      <c r="BE828" s="259"/>
      <c r="BF828" s="268" t="str">
        <f t="shared" si="150"/>
        <v>&gt;=0</v>
      </c>
      <c r="BG828" s="268" t="s">
        <v>85</v>
      </c>
      <c r="BH828" s="268" t="s">
        <v>85</v>
      </c>
      <c r="BI828" s="268"/>
      <c r="BJ828" s="268"/>
      <c r="BK828" s="268"/>
      <c r="BL828" s="268"/>
    </row>
    <row r="829" spans="1:64" ht="13.5" hidden="1" thickBot="1">
      <c r="A829" s="124"/>
      <c r="B829" s="169"/>
      <c r="C829" s="237"/>
      <c r="D829" s="588"/>
      <c r="E829" s="588"/>
      <c r="F829" s="471"/>
      <c r="G829" s="471"/>
      <c r="H829" s="471"/>
      <c r="I829" s="471"/>
      <c r="J829" s="471"/>
      <c r="K829" s="471"/>
      <c r="L829" s="471"/>
      <c r="M829" s="471"/>
      <c r="N829" s="471"/>
      <c r="O829" s="471"/>
      <c r="P829" s="471"/>
      <c r="Q829" s="471"/>
      <c r="R829" s="471"/>
      <c r="S829" s="471"/>
      <c r="T829" s="471"/>
      <c r="U829" s="471"/>
      <c r="V829" s="471"/>
      <c r="W829" s="471"/>
      <c r="X829" s="471"/>
      <c r="Y829" s="471"/>
      <c r="Z829" s="471"/>
      <c r="AA829" s="471"/>
      <c r="AB829" s="471"/>
      <c r="AC829" s="471"/>
      <c r="AD829" s="471"/>
      <c r="AE829" s="472"/>
      <c r="AF829" s="472"/>
      <c r="AG829" s="472"/>
      <c r="AH829" s="472"/>
      <c r="AI829" s="472"/>
      <c r="AJ829" s="472"/>
      <c r="AK829" s="472"/>
      <c r="AL829" s="472"/>
      <c r="AM829" s="472"/>
      <c r="AN829" s="472"/>
      <c r="AO829" s="481"/>
      <c r="AP829" s="169"/>
      <c r="AQ829" s="84" t="s">
        <v>395</v>
      </c>
      <c r="AU829" s="459" t="str">
        <f t="shared" ca="1" si="148"/>
        <v>AB</v>
      </c>
      <c r="AV829" s="459">
        <f t="shared" si="149"/>
        <v>807</v>
      </c>
      <c r="AW829" s="259" t="str">
        <f t="shared" ca="1" si="146"/>
        <v>AB807</v>
      </c>
      <c r="AX829" s="259">
        <f t="shared" si="144"/>
        <v>8</v>
      </c>
      <c r="AY829" s="259" t="str">
        <f t="shared" ca="1" si="145"/>
        <v>9. Ownership - Operating Costs</v>
      </c>
      <c r="AZ829" s="268" t="s">
        <v>1270</v>
      </c>
      <c r="BA829" s="259" t="s">
        <v>1318</v>
      </c>
      <c r="BB829" s="259">
        <f>$AB$8</f>
        <v>2042</v>
      </c>
      <c r="BC829" s="259" t="str">
        <f t="shared" ca="1" si="147"/>
        <v>8_AB807_Water_Wastewater_treatment_2042</v>
      </c>
      <c r="BD829" s="259" t="s">
        <v>540</v>
      </c>
      <c r="BE829" s="259"/>
      <c r="BF829" s="268" t="str">
        <f t="shared" si="150"/>
        <v>&gt;=0</v>
      </c>
      <c r="BG829" s="268" t="s">
        <v>85</v>
      </c>
      <c r="BH829" s="268" t="s">
        <v>85</v>
      </c>
      <c r="BI829" s="268"/>
      <c r="BJ829" s="268"/>
      <c r="BK829" s="268"/>
      <c r="BL829" s="268"/>
    </row>
    <row r="830" spans="1:64" ht="13.5" hidden="1" thickBot="1">
      <c r="A830" s="124"/>
      <c r="B830" s="169"/>
      <c r="C830" s="237"/>
      <c r="D830" s="588"/>
      <c r="E830" s="588"/>
      <c r="F830" s="471"/>
      <c r="G830" s="471"/>
      <c r="H830" s="471"/>
      <c r="I830" s="471"/>
      <c r="J830" s="471"/>
      <c r="K830" s="471"/>
      <c r="L830" s="471"/>
      <c r="M830" s="471"/>
      <c r="N830" s="471"/>
      <c r="O830" s="471"/>
      <c r="P830" s="471"/>
      <c r="Q830" s="471"/>
      <c r="R830" s="471"/>
      <c r="S830" s="471"/>
      <c r="T830" s="471"/>
      <c r="U830" s="471"/>
      <c r="V830" s="471"/>
      <c r="W830" s="471"/>
      <c r="X830" s="471"/>
      <c r="Y830" s="471"/>
      <c r="Z830" s="471"/>
      <c r="AA830" s="471"/>
      <c r="AB830" s="471"/>
      <c r="AC830" s="471"/>
      <c r="AD830" s="471"/>
      <c r="AE830" s="472"/>
      <c r="AF830" s="472"/>
      <c r="AG830" s="472"/>
      <c r="AH830" s="472"/>
      <c r="AI830" s="472"/>
      <c r="AJ830" s="472"/>
      <c r="AK830" s="472"/>
      <c r="AL830" s="472"/>
      <c r="AM830" s="472"/>
      <c r="AN830" s="472"/>
      <c r="AO830" s="481"/>
      <c r="AP830" s="169"/>
      <c r="AQ830" s="84" t="s">
        <v>395</v>
      </c>
      <c r="AU830" s="459" t="str">
        <f t="shared" ca="1" si="148"/>
        <v>AC</v>
      </c>
      <c r="AV830" s="459">
        <f t="shared" si="149"/>
        <v>807</v>
      </c>
      <c r="AW830" s="259" t="str">
        <f t="shared" ca="1" si="146"/>
        <v>AC807</v>
      </c>
      <c r="AX830" s="259">
        <f t="shared" si="144"/>
        <v>8</v>
      </c>
      <c r="AY830" s="259" t="str">
        <f t="shared" ca="1" si="145"/>
        <v>9. Ownership - Operating Costs</v>
      </c>
      <c r="AZ830" s="268" t="s">
        <v>1270</v>
      </c>
      <c r="BA830" s="259" t="s">
        <v>1318</v>
      </c>
      <c r="BB830" s="259">
        <f>$AC$8</f>
        <v>2043</v>
      </c>
      <c r="BC830" s="259" t="str">
        <f t="shared" ca="1" si="147"/>
        <v>8_AC807_Water_Wastewater_treatment_2043</v>
      </c>
      <c r="BD830" s="259" t="s">
        <v>540</v>
      </c>
      <c r="BE830" s="259"/>
      <c r="BF830" s="268" t="str">
        <f t="shared" si="150"/>
        <v>&gt;=0</v>
      </c>
      <c r="BG830" s="268" t="s">
        <v>85</v>
      </c>
      <c r="BH830" s="268" t="s">
        <v>85</v>
      </c>
      <c r="BI830" s="268"/>
      <c r="BJ830" s="268"/>
      <c r="BK830" s="268"/>
      <c r="BL830" s="268"/>
    </row>
    <row r="831" spans="1:64" ht="13.5" hidden="1" thickBot="1">
      <c r="A831" s="124"/>
      <c r="B831" s="169"/>
      <c r="C831" s="237"/>
      <c r="D831" s="588"/>
      <c r="E831" s="588"/>
      <c r="F831" s="471"/>
      <c r="G831" s="471"/>
      <c r="H831" s="471"/>
      <c r="I831" s="471"/>
      <c r="J831" s="471"/>
      <c r="K831" s="471"/>
      <c r="L831" s="471"/>
      <c r="M831" s="471"/>
      <c r="N831" s="471"/>
      <c r="O831" s="471"/>
      <c r="P831" s="471"/>
      <c r="Q831" s="471"/>
      <c r="R831" s="471"/>
      <c r="S831" s="471"/>
      <c r="T831" s="471"/>
      <c r="U831" s="471"/>
      <c r="V831" s="471"/>
      <c r="W831" s="471"/>
      <c r="X831" s="471"/>
      <c r="Y831" s="471"/>
      <c r="Z831" s="471"/>
      <c r="AA831" s="471"/>
      <c r="AB831" s="471"/>
      <c r="AC831" s="471"/>
      <c r="AD831" s="471"/>
      <c r="AE831" s="472"/>
      <c r="AF831" s="472"/>
      <c r="AG831" s="472"/>
      <c r="AH831" s="472"/>
      <c r="AI831" s="472"/>
      <c r="AJ831" s="472"/>
      <c r="AK831" s="472"/>
      <c r="AL831" s="472"/>
      <c r="AM831" s="472"/>
      <c r="AN831" s="472"/>
      <c r="AO831" s="481"/>
      <c r="AP831" s="169"/>
      <c r="AQ831" s="84" t="s">
        <v>395</v>
      </c>
      <c r="AU831" s="459" t="str">
        <f t="shared" ca="1" si="148"/>
        <v>AD</v>
      </c>
      <c r="AV831" s="459">
        <f t="shared" si="149"/>
        <v>807</v>
      </c>
      <c r="AW831" s="259" t="str">
        <f t="shared" ca="1" si="146"/>
        <v>AD807</v>
      </c>
      <c r="AX831" s="259">
        <f t="shared" si="144"/>
        <v>8</v>
      </c>
      <c r="AY831" s="259" t="str">
        <f t="shared" ca="1" si="145"/>
        <v>9. Ownership - Operating Costs</v>
      </c>
      <c r="AZ831" s="268" t="s">
        <v>1270</v>
      </c>
      <c r="BA831" s="259" t="s">
        <v>1318</v>
      </c>
      <c r="BB831" s="259">
        <f>$AD$8</f>
        <v>2044</v>
      </c>
      <c r="BC831" s="259" t="str">
        <f t="shared" ca="1" si="147"/>
        <v>8_AD807_Water_Wastewater_treatment_2044</v>
      </c>
      <c r="BD831" s="259" t="s">
        <v>540</v>
      </c>
      <c r="BE831" s="259"/>
      <c r="BF831" s="268" t="str">
        <f t="shared" si="150"/>
        <v>&gt;=0</v>
      </c>
      <c r="BG831" s="268" t="s">
        <v>85</v>
      </c>
      <c r="BH831" s="268" t="s">
        <v>85</v>
      </c>
      <c r="BI831" s="268"/>
      <c r="BJ831" s="268"/>
      <c r="BK831" s="268"/>
      <c r="BL831" s="268"/>
    </row>
    <row r="832" spans="1:64" ht="13.5" hidden="1" thickBot="1">
      <c r="A832" s="124"/>
      <c r="B832" s="169"/>
      <c r="C832" s="237"/>
      <c r="D832" s="588"/>
      <c r="E832" s="588"/>
      <c r="F832" s="471"/>
      <c r="G832" s="471"/>
      <c r="H832" s="471"/>
      <c r="I832" s="471"/>
      <c r="J832" s="471"/>
      <c r="K832" s="471"/>
      <c r="L832" s="471"/>
      <c r="M832" s="471"/>
      <c r="N832" s="471"/>
      <c r="O832" s="471"/>
      <c r="P832" s="471"/>
      <c r="Q832" s="471"/>
      <c r="R832" s="471"/>
      <c r="S832" s="471"/>
      <c r="T832" s="471"/>
      <c r="U832" s="471"/>
      <c r="V832" s="471"/>
      <c r="W832" s="471"/>
      <c r="X832" s="471"/>
      <c r="Y832" s="471"/>
      <c r="Z832" s="471"/>
      <c r="AA832" s="471"/>
      <c r="AB832" s="471"/>
      <c r="AC832" s="471"/>
      <c r="AD832" s="471"/>
      <c r="AE832" s="472"/>
      <c r="AF832" s="472"/>
      <c r="AG832" s="472"/>
      <c r="AH832" s="472"/>
      <c r="AI832" s="472"/>
      <c r="AJ832" s="472"/>
      <c r="AK832" s="472"/>
      <c r="AL832" s="472"/>
      <c r="AM832" s="472"/>
      <c r="AN832" s="472"/>
      <c r="AO832" s="481"/>
      <c r="AP832" s="169"/>
      <c r="AQ832" s="84" t="s">
        <v>395</v>
      </c>
      <c r="AU832" s="459" t="str">
        <f t="shared" ca="1" si="148"/>
        <v>AE</v>
      </c>
      <c r="AV832" s="459">
        <f t="shared" si="149"/>
        <v>807</v>
      </c>
      <c r="AW832" s="259" t="str">
        <f t="shared" ca="1" si="146"/>
        <v>AE807</v>
      </c>
      <c r="AX832" s="259">
        <f t="shared" si="144"/>
        <v>8</v>
      </c>
      <c r="AY832" s="259" t="str">
        <f t="shared" ca="1" si="145"/>
        <v>9. Ownership - Operating Costs</v>
      </c>
      <c r="AZ832" s="268" t="s">
        <v>1270</v>
      </c>
      <c r="BA832" s="259" t="s">
        <v>1318</v>
      </c>
      <c r="BB832" s="259">
        <f>$AE$8</f>
        <v>2045</v>
      </c>
      <c r="BC832" s="259" t="str">
        <f t="shared" ca="1" si="147"/>
        <v>8_AE807_Water_Wastewater_treatment_2045</v>
      </c>
      <c r="BD832" s="259" t="s">
        <v>540</v>
      </c>
      <c r="BE832" s="259"/>
      <c r="BF832" s="268" t="str">
        <f t="shared" si="150"/>
        <v>&gt;=0</v>
      </c>
      <c r="BG832" s="268" t="s">
        <v>85</v>
      </c>
      <c r="BH832" s="268" t="s">
        <v>85</v>
      </c>
      <c r="BI832" s="268"/>
      <c r="BJ832" s="268"/>
      <c r="BK832" s="268"/>
      <c r="BL832" s="268"/>
    </row>
    <row r="833" spans="1:64" ht="13.5" hidden="1" thickBot="1">
      <c r="A833" s="124"/>
      <c r="B833" s="169"/>
      <c r="C833" s="237"/>
      <c r="D833" s="588"/>
      <c r="E833" s="588"/>
      <c r="F833" s="471"/>
      <c r="G833" s="471"/>
      <c r="H833" s="471"/>
      <c r="I833" s="471"/>
      <c r="J833" s="471"/>
      <c r="K833" s="471"/>
      <c r="L833" s="471"/>
      <c r="M833" s="471"/>
      <c r="N833" s="471"/>
      <c r="O833" s="471"/>
      <c r="P833" s="471"/>
      <c r="Q833" s="471"/>
      <c r="R833" s="471"/>
      <c r="S833" s="471"/>
      <c r="T833" s="471"/>
      <c r="U833" s="471"/>
      <c r="V833" s="471"/>
      <c r="W833" s="471"/>
      <c r="X833" s="471"/>
      <c r="Y833" s="471"/>
      <c r="Z833" s="471"/>
      <c r="AA833" s="471"/>
      <c r="AB833" s="471"/>
      <c r="AC833" s="471"/>
      <c r="AD833" s="471"/>
      <c r="AE833" s="472"/>
      <c r="AF833" s="472"/>
      <c r="AG833" s="472"/>
      <c r="AH833" s="472"/>
      <c r="AI833" s="472"/>
      <c r="AJ833" s="472"/>
      <c r="AK833" s="472"/>
      <c r="AL833" s="472"/>
      <c r="AM833" s="472"/>
      <c r="AN833" s="472"/>
      <c r="AO833" s="481"/>
      <c r="AP833" s="169"/>
      <c r="AQ833" s="84" t="s">
        <v>395</v>
      </c>
      <c r="AU833" s="459" t="str">
        <f t="shared" ca="1" si="148"/>
        <v>AF</v>
      </c>
      <c r="AV833" s="459">
        <f t="shared" si="149"/>
        <v>807</v>
      </c>
      <c r="AW833" s="259" t="str">
        <f t="shared" ca="1" si="146"/>
        <v>AF807</v>
      </c>
      <c r="AX833" s="259">
        <f t="shared" si="144"/>
        <v>8</v>
      </c>
      <c r="AY833" s="259" t="str">
        <f t="shared" ca="1" si="145"/>
        <v>9. Ownership - Operating Costs</v>
      </c>
      <c r="AZ833" s="268" t="s">
        <v>1270</v>
      </c>
      <c r="BA833" s="259" t="s">
        <v>1318</v>
      </c>
      <c r="BB833" s="259">
        <f>$AF$8</f>
        <v>2046</v>
      </c>
      <c r="BC833" s="259" t="str">
        <f t="shared" ca="1" si="147"/>
        <v>8_AF807_Water_Wastewater_treatment_2046</v>
      </c>
      <c r="BD833" s="259" t="s">
        <v>540</v>
      </c>
      <c r="BE833" s="259"/>
      <c r="BF833" s="268" t="str">
        <f t="shared" si="150"/>
        <v>&gt;=0</v>
      </c>
      <c r="BG833" s="268" t="s">
        <v>85</v>
      </c>
      <c r="BH833" s="268" t="s">
        <v>85</v>
      </c>
      <c r="BI833" s="268"/>
      <c r="BJ833" s="268"/>
      <c r="BK833" s="268"/>
      <c r="BL833" s="268"/>
    </row>
    <row r="834" spans="1:64" ht="13.5" hidden="1" thickBot="1">
      <c r="A834" s="124"/>
      <c r="B834" s="169"/>
      <c r="C834" s="237"/>
      <c r="D834" s="588"/>
      <c r="E834" s="588"/>
      <c r="F834" s="471"/>
      <c r="G834" s="471"/>
      <c r="H834" s="471"/>
      <c r="I834" s="471"/>
      <c r="J834" s="471"/>
      <c r="K834" s="471"/>
      <c r="L834" s="471"/>
      <c r="M834" s="471"/>
      <c r="N834" s="471"/>
      <c r="O834" s="471"/>
      <c r="P834" s="471"/>
      <c r="Q834" s="471"/>
      <c r="R834" s="471"/>
      <c r="S834" s="471"/>
      <c r="T834" s="471"/>
      <c r="U834" s="471"/>
      <c r="V834" s="471"/>
      <c r="W834" s="471"/>
      <c r="X834" s="471"/>
      <c r="Y834" s="471"/>
      <c r="Z834" s="471"/>
      <c r="AA834" s="471"/>
      <c r="AB834" s="471"/>
      <c r="AC834" s="471"/>
      <c r="AD834" s="471"/>
      <c r="AE834" s="472"/>
      <c r="AF834" s="472"/>
      <c r="AG834" s="472"/>
      <c r="AH834" s="472"/>
      <c r="AI834" s="472"/>
      <c r="AJ834" s="472"/>
      <c r="AK834" s="472"/>
      <c r="AL834" s="472"/>
      <c r="AM834" s="472"/>
      <c r="AN834" s="472"/>
      <c r="AO834" s="481"/>
      <c r="AP834" s="169"/>
      <c r="AQ834" s="84" t="s">
        <v>395</v>
      </c>
      <c r="AU834" s="459" t="str">
        <f t="shared" ca="1" si="148"/>
        <v>AG</v>
      </c>
      <c r="AV834" s="459">
        <f t="shared" si="149"/>
        <v>807</v>
      </c>
      <c r="AW834" s="259" t="str">
        <f t="shared" ca="1" si="146"/>
        <v>AG807</v>
      </c>
      <c r="AX834" s="259">
        <f t="shared" si="144"/>
        <v>8</v>
      </c>
      <c r="AY834" s="259" t="str">
        <f t="shared" ca="1" si="145"/>
        <v>9. Ownership - Operating Costs</v>
      </c>
      <c r="AZ834" s="268" t="s">
        <v>1270</v>
      </c>
      <c r="BA834" s="259" t="s">
        <v>1318</v>
      </c>
      <c r="BB834" s="259">
        <f>$AG$8</f>
        <v>2047</v>
      </c>
      <c r="BC834" s="259" t="str">
        <f t="shared" ca="1" si="147"/>
        <v>8_AG807_Water_Wastewater_treatment_2047</v>
      </c>
      <c r="BD834" s="259" t="s">
        <v>540</v>
      </c>
      <c r="BE834" s="259"/>
      <c r="BF834" s="268" t="str">
        <f t="shared" si="150"/>
        <v>&gt;=0</v>
      </c>
      <c r="BG834" s="268" t="s">
        <v>85</v>
      </c>
      <c r="BH834" s="268" t="s">
        <v>85</v>
      </c>
      <c r="BI834" s="268"/>
      <c r="BJ834" s="268"/>
      <c r="BK834" s="268"/>
      <c r="BL834" s="268"/>
    </row>
    <row r="835" spans="1:64" ht="13.5" hidden="1" thickBot="1">
      <c r="A835" s="124"/>
      <c r="B835" s="169"/>
      <c r="C835" s="237"/>
      <c r="D835" s="588"/>
      <c r="E835" s="588"/>
      <c r="F835" s="471"/>
      <c r="G835" s="471"/>
      <c r="H835" s="471"/>
      <c r="I835" s="471"/>
      <c r="J835" s="471"/>
      <c r="K835" s="471"/>
      <c r="L835" s="471"/>
      <c r="M835" s="471"/>
      <c r="N835" s="471"/>
      <c r="O835" s="471"/>
      <c r="P835" s="471"/>
      <c r="Q835" s="471"/>
      <c r="R835" s="471"/>
      <c r="S835" s="471"/>
      <c r="T835" s="471"/>
      <c r="U835" s="471"/>
      <c r="V835" s="471"/>
      <c r="W835" s="471"/>
      <c r="X835" s="471"/>
      <c r="Y835" s="471"/>
      <c r="Z835" s="471"/>
      <c r="AA835" s="471"/>
      <c r="AB835" s="471"/>
      <c r="AC835" s="471"/>
      <c r="AD835" s="471"/>
      <c r="AE835" s="472"/>
      <c r="AF835" s="472"/>
      <c r="AG835" s="472"/>
      <c r="AH835" s="472"/>
      <c r="AI835" s="472"/>
      <c r="AJ835" s="472"/>
      <c r="AK835" s="472"/>
      <c r="AL835" s="472"/>
      <c r="AM835" s="472"/>
      <c r="AN835" s="472"/>
      <c r="AO835" s="481"/>
      <c r="AP835" s="169"/>
      <c r="AQ835" s="84" t="s">
        <v>395</v>
      </c>
      <c r="AU835" s="459" t="str">
        <f t="shared" ca="1" si="148"/>
        <v>AH</v>
      </c>
      <c r="AV835" s="459">
        <f t="shared" si="149"/>
        <v>807</v>
      </c>
      <c r="AW835" s="259" t="str">
        <f t="shared" ca="1" si="146"/>
        <v>AH807</v>
      </c>
      <c r="AX835" s="259">
        <f t="shared" si="144"/>
        <v>8</v>
      </c>
      <c r="AY835" s="259" t="str">
        <f t="shared" ref="AY835:AY842" ca="1" si="151">MID(CELL("filename",AX835),FIND("]",CELL("filename",AX835))+1,256)</f>
        <v>9. Ownership - Operating Costs</v>
      </c>
      <c r="AZ835" s="268" t="s">
        <v>1270</v>
      </c>
      <c r="BA835" s="259" t="s">
        <v>1318</v>
      </c>
      <c r="BB835" s="259">
        <f>$AH$8</f>
        <v>2048</v>
      </c>
      <c r="BC835" s="259" t="str">
        <f t="shared" ca="1" si="147"/>
        <v>8_AH807_Water_Wastewater_treatment_2048</v>
      </c>
      <c r="BD835" s="259" t="s">
        <v>540</v>
      </c>
      <c r="BE835" s="259"/>
      <c r="BF835" s="268" t="str">
        <f t="shared" si="150"/>
        <v>&gt;=0</v>
      </c>
      <c r="BG835" s="268" t="s">
        <v>85</v>
      </c>
      <c r="BH835" s="268" t="s">
        <v>85</v>
      </c>
      <c r="BI835" s="268"/>
      <c r="BJ835" s="268"/>
      <c r="BK835" s="268"/>
      <c r="BL835" s="268"/>
    </row>
    <row r="836" spans="1:64" ht="13.5" hidden="1" thickBot="1">
      <c r="A836" s="124"/>
      <c r="B836" s="169"/>
      <c r="C836" s="237"/>
      <c r="D836" s="588"/>
      <c r="E836" s="588"/>
      <c r="F836" s="471"/>
      <c r="G836" s="471"/>
      <c r="H836" s="471"/>
      <c r="I836" s="471"/>
      <c r="J836" s="471"/>
      <c r="K836" s="471"/>
      <c r="L836" s="471"/>
      <c r="M836" s="471"/>
      <c r="N836" s="471"/>
      <c r="O836" s="471"/>
      <c r="P836" s="471"/>
      <c r="Q836" s="471"/>
      <c r="R836" s="471"/>
      <c r="S836" s="471"/>
      <c r="T836" s="471"/>
      <c r="U836" s="471"/>
      <c r="V836" s="471"/>
      <c r="W836" s="471"/>
      <c r="X836" s="471"/>
      <c r="Y836" s="471"/>
      <c r="Z836" s="471"/>
      <c r="AA836" s="471"/>
      <c r="AB836" s="471"/>
      <c r="AC836" s="471"/>
      <c r="AD836" s="471"/>
      <c r="AE836" s="472"/>
      <c r="AF836" s="472"/>
      <c r="AG836" s="472"/>
      <c r="AH836" s="472"/>
      <c r="AI836" s="472"/>
      <c r="AJ836" s="472"/>
      <c r="AK836" s="472"/>
      <c r="AL836" s="472"/>
      <c r="AM836" s="472"/>
      <c r="AN836" s="472"/>
      <c r="AO836" s="481"/>
      <c r="AP836" s="169"/>
      <c r="AQ836" s="84" t="s">
        <v>395</v>
      </c>
      <c r="AU836" s="459" t="str">
        <f t="shared" ca="1" si="148"/>
        <v>AI</v>
      </c>
      <c r="AV836" s="459">
        <f t="shared" si="149"/>
        <v>807</v>
      </c>
      <c r="AW836" s="259" t="str">
        <f t="shared" ca="1" si="146"/>
        <v>AI807</v>
      </c>
      <c r="AX836" s="259">
        <f t="shared" si="144"/>
        <v>8</v>
      </c>
      <c r="AY836" s="259" t="str">
        <f t="shared" ca="1" si="151"/>
        <v>9. Ownership - Operating Costs</v>
      </c>
      <c r="AZ836" s="268" t="s">
        <v>1270</v>
      </c>
      <c r="BA836" s="259" t="s">
        <v>1318</v>
      </c>
      <c r="BB836" s="259">
        <f>$AI$8</f>
        <v>2049</v>
      </c>
      <c r="BC836" s="259" t="str">
        <f t="shared" ca="1" si="147"/>
        <v>8_AI807_Water_Wastewater_treatment_2049</v>
      </c>
      <c r="BD836" s="259" t="s">
        <v>540</v>
      </c>
      <c r="BE836" s="259"/>
      <c r="BF836" s="268" t="str">
        <f t="shared" si="150"/>
        <v>&gt;=0</v>
      </c>
      <c r="BG836" s="268" t="s">
        <v>85</v>
      </c>
      <c r="BH836" s="268" t="s">
        <v>85</v>
      </c>
      <c r="BI836" s="268"/>
      <c r="BJ836" s="268"/>
      <c r="BK836" s="268"/>
      <c r="BL836" s="268"/>
    </row>
    <row r="837" spans="1:64" ht="13.5" hidden="1" thickBot="1">
      <c r="A837" s="124"/>
      <c r="B837" s="169"/>
      <c r="C837" s="237"/>
      <c r="D837" s="588"/>
      <c r="E837" s="588"/>
      <c r="F837" s="471"/>
      <c r="G837" s="471"/>
      <c r="H837" s="471"/>
      <c r="I837" s="471"/>
      <c r="J837" s="471"/>
      <c r="K837" s="471"/>
      <c r="L837" s="471"/>
      <c r="M837" s="471"/>
      <c r="N837" s="471"/>
      <c r="O837" s="471"/>
      <c r="P837" s="471"/>
      <c r="Q837" s="471"/>
      <c r="R837" s="471"/>
      <c r="S837" s="471"/>
      <c r="T837" s="471"/>
      <c r="U837" s="471"/>
      <c r="V837" s="471"/>
      <c r="W837" s="471"/>
      <c r="X837" s="471"/>
      <c r="Y837" s="471"/>
      <c r="Z837" s="471"/>
      <c r="AA837" s="471"/>
      <c r="AB837" s="471"/>
      <c r="AC837" s="471"/>
      <c r="AD837" s="471"/>
      <c r="AE837" s="472"/>
      <c r="AF837" s="472"/>
      <c r="AG837" s="472"/>
      <c r="AH837" s="472"/>
      <c r="AI837" s="472"/>
      <c r="AJ837" s="472"/>
      <c r="AK837" s="472"/>
      <c r="AL837" s="472"/>
      <c r="AM837" s="472"/>
      <c r="AN837" s="472"/>
      <c r="AO837" s="481"/>
      <c r="AP837" s="169"/>
      <c r="AQ837" s="84" t="s">
        <v>395</v>
      </c>
      <c r="AU837" s="459" t="str">
        <f t="shared" ca="1" si="148"/>
        <v>AJ</v>
      </c>
      <c r="AV837" s="459">
        <f t="shared" si="149"/>
        <v>807</v>
      </c>
      <c r="AW837" s="259" t="str">
        <f t="shared" ca="1" si="146"/>
        <v>AJ807</v>
      </c>
      <c r="AX837" s="259">
        <f t="shared" si="144"/>
        <v>8</v>
      </c>
      <c r="AY837" s="259" t="str">
        <f t="shared" ca="1" si="151"/>
        <v>9. Ownership - Operating Costs</v>
      </c>
      <c r="AZ837" s="268" t="s">
        <v>1270</v>
      </c>
      <c r="BA837" s="259" t="s">
        <v>1318</v>
      </c>
      <c r="BB837" s="259">
        <f>$AJ$8</f>
        <v>2050</v>
      </c>
      <c r="BC837" s="259" t="str">
        <f t="shared" ca="1" si="147"/>
        <v>8_AJ807_Water_Wastewater_treatment_2050</v>
      </c>
      <c r="BD837" s="259" t="s">
        <v>540</v>
      </c>
      <c r="BE837" s="259"/>
      <c r="BF837" s="268" t="str">
        <f t="shared" si="150"/>
        <v>&gt;=0</v>
      </c>
      <c r="BG837" s="268" t="s">
        <v>85</v>
      </c>
      <c r="BH837" s="268" t="s">
        <v>85</v>
      </c>
      <c r="BI837" s="268"/>
      <c r="BJ837" s="268"/>
      <c r="BK837" s="268"/>
      <c r="BL837" s="268"/>
    </row>
    <row r="838" spans="1:64" ht="13.5" hidden="1" thickBot="1">
      <c r="A838" s="124"/>
      <c r="B838" s="169"/>
      <c r="C838" s="237"/>
      <c r="D838" s="588"/>
      <c r="E838" s="588"/>
      <c r="F838" s="471"/>
      <c r="G838" s="471"/>
      <c r="H838" s="471"/>
      <c r="I838" s="471"/>
      <c r="J838" s="471"/>
      <c r="K838" s="471"/>
      <c r="L838" s="471"/>
      <c r="M838" s="471"/>
      <c r="N838" s="471"/>
      <c r="O838" s="471"/>
      <c r="P838" s="471"/>
      <c r="Q838" s="471"/>
      <c r="R838" s="471"/>
      <c r="S838" s="471"/>
      <c r="T838" s="471"/>
      <c r="U838" s="471"/>
      <c r="V838" s="471"/>
      <c r="W838" s="471"/>
      <c r="X838" s="471"/>
      <c r="Y838" s="471"/>
      <c r="Z838" s="471"/>
      <c r="AA838" s="471"/>
      <c r="AB838" s="471"/>
      <c r="AC838" s="471"/>
      <c r="AD838" s="471"/>
      <c r="AE838" s="472"/>
      <c r="AF838" s="472"/>
      <c r="AG838" s="472"/>
      <c r="AH838" s="472"/>
      <c r="AI838" s="472"/>
      <c r="AJ838" s="472"/>
      <c r="AK838" s="472"/>
      <c r="AL838" s="472"/>
      <c r="AM838" s="472"/>
      <c r="AN838" s="472"/>
      <c r="AO838" s="481"/>
      <c r="AP838" s="169"/>
      <c r="AQ838" s="84" t="s">
        <v>395</v>
      </c>
      <c r="AU838" s="459" t="str">
        <f t="shared" ca="1" si="148"/>
        <v>AK</v>
      </c>
      <c r="AV838" s="459">
        <f t="shared" si="149"/>
        <v>807</v>
      </c>
      <c r="AW838" s="259" t="str">
        <f t="shared" ca="1" si="146"/>
        <v>AK807</v>
      </c>
      <c r="AX838" s="259">
        <f t="shared" si="144"/>
        <v>8</v>
      </c>
      <c r="AY838" s="259" t="str">
        <f t="shared" ca="1" si="151"/>
        <v>9. Ownership - Operating Costs</v>
      </c>
      <c r="AZ838" s="268" t="s">
        <v>1270</v>
      </c>
      <c r="BA838" s="259" t="s">
        <v>1318</v>
      </c>
      <c r="BB838" s="259">
        <f>$AK$8</f>
        <v>2051</v>
      </c>
      <c r="BC838" s="259" t="str">
        <f t="shared" ca="1" si="147"/>
        <v>8_AK807_Water_Wastewater_treatment_2051</v>
      </c>
      <c r="BD838" s="259" t="s">
        <v>540</v>
      </c>
      <c r="BE838" s="259"/>
      <c r="BF838" s="268" t="str">
        <f t="shared" si="150"/>
        <v>&gt;=0</v>
      </c>
      <c r="BG838" s="268" t="s">
        <v>85</v>
      </c>
      <c r="BH838" s="268" t="s">
        <v>85</v>
      </c>
      <c r="BI838" s="268"/>
      <c r="BJ838" s="268"/>
      <c r="BK838" s="268"/>
      <c r="BL838" s="268"/>
    </row>
    <row r="839" spans="1:64" ht="13.5" hidden="1" thickBot="1">
      <c r="A839" s="124"/>
      <c r="B839" s="169"/>
      <c r="C839" s="237"/>
      <c r="D839" s="588"/>
      <c r="E839" s="588"/>
      <c r="F839" s="471"/>
      <c r="G839" s="471"/>
      <c r="H839" s="471"/>
      <c r="I839" s="471"/>
      <c r="J839" s="471"/>
      <c r="K839" s="471"/>
      <c r="L839" s="471"/>
      <c r="M839" s="471"/>
      <c r="N839" s="471"/>
      <c r="O839" s="471"/>
      <c r="P839" s="471"/>
      <c r="Q839" s="471"/>
      <c r="R839" s="471"/>
      <c r="S839" s="471"/>
      <c r="T839" s="471"/>
      <c r="U839" s="471"/>
      <c r="V839" s="471"/>
      <c r="W839" s="471"/>
      <c r="X839" s="471"/>
      <c r="Y839" s="471"/>
      <c r="Z839" s="471"/>
      <c r="AA839" s="471"/>
      <c r="AB839" s="471"/>
      <c r="AC839" s="471"/>
      <c r="AD839" s="471"/>
      <c r="AE839" s="472"/>
      <c r="AF839" s="472"/>
      <c r="AG839" s="472"/>
      <c r="AH839" s="472"/>
      <c r="AI839" s="472"/>
      <c r="AJ839" s="472"/>
      <c r="AK839" s="472"/>
      <c r="AL839" s="472"/>
      <c r="AM839" s="472"/>
      <c r="AN839" s="472"/>
      <c r="AO839" s="481"/>
      <c r="AP839" s="169"/>
      <c r="AQ839" s="84" t="s">
        <v>395</v>
      </c>
      <c r="AU839" s="459" t="str">
        <f t="shared" ca="1" si="148"/>
        <v>AL</v>
      </c>
      <c r="AV839" s="459">
        <f t="shared" si="149"/>
        <v>807</v>
      </c>
      <c r="AW839" s="259" t="str">
        <f t="shared" ca="1" si="146"/>
        <v>AL807</v>
      </c>
      <c r="AX839" s="259">
        <f t="shared" si="144"/>
        <v>8</v>
      </c>
      <c r="AY839" s="259" t="str">
        <f t="shared" ca="1" si="151"/>
        <v>9. Ownership - Operating Costs</v>
      </c>
      <c r="AZ839" s="268" t="s">
        <v>1270</v>
      </c>
      <c r="BA839" s="259" t="s">
        <v>1318</v>
      </c>
      <c r="BB839" s="259">
        <f>$AL$8</f>
        <v>2052</v>
      </c>
      <c r="BC839" s="259" t="str">
        <f t="shared" ca="1" si="147"/>
        <v>8_AL807_Water_Wastewater_treatment_2052</v>
      </c>
      <c r="BD839" s="259" t="s">
        <v>540</v>
      </c>
      <c r="BE839" s="259"/>
      <c r="BF839" s="268" t="str">
        <f t="shared" si="150"/>
        <v>&gt;=0</v>
      </c>
      <c r="BG839" s="268" t="s">
        <v>85</v>
      </c>
      <c r="BH839" s="268" t="s">
        <v>85</v>
      </c>
      <c r="BI839" s="268"/>
      <c r="BJ839" s="268"/>
      <c r="BK839" s="268"/>
      <c r="BL839" s="268"/>
    </row>
    <row r="840" spans="1:64" ht="13.5" hidden="1" thickBot="1">
      <c r="A840" s="124"/>
      <c r="B840" s="169"/>
      <c r="C840" s="237"/>
      <c r="D840" s="588"/>
      <c r="E840" s="588"/>
      <c r="F840" s="471"/>
      <c r="G840" s="471"/>
      <c r="H840" s="471"/>
      <c r="I840" s="471"/>
      <c r="J840" s="471"/>
      <c r="K840" s="471"/>
      <c r="L840" s="471"/>
      <c r="M840" s="471"/>
      <c r="N840" s="471"/>
      <c r="O840" s="471"/>
      <c r="P840" s="471"/>
      <c r="Q840" s="471"/>
      <c r="R840" s="471"/>
      <c r="S840" s="471"/>
      <c r="T840" s="471"/>
      <c r="U840" s="471"/>
      <c r="V840" s="471"/>
      <c r="W840" s="471"/>
      <c r="X840" s="471"/>
      <c r="Y840" s="471"/>
      <c r="Z840" s="471"/>
      <c r="AA840" s="471"/>
      <c r="AB840" s="471"/>
      <c r="AC840" s="471"/>
      <c r="AD840" s="471"/>
      <c r="AE840" s="472"/>
      <c r="AF840" s="472"/>
      <c r="AG840" s="472"/>
      <c r="AH840" s="472"/>
      <c r="AI840" s="472"/>
      <c r="AJ840" s="472"/>
      <c r="AK840" s="472"/>
      <c r="AL840" s="472"/>
      <c r="AM840" s="472"/>
      <c r="AN840" s="472"/>
      <c r="AO840" s="481"/>
      <c r="AP840" s="169"/>
      <c r="AQ840" s="84" t="s">
        <v>395</v>
      </c>
      <c r="AU840" s="459" t="str">
        <f t="shared" ca="1" si="148"/>
        <v>AM</v>
      </c>
      <c r="AV840" s="459">
        <f t="shared" si="149"/>
        <v>807</v>
      </c>
      <c r="AW840" s="259" t="str">
        <f t="shared" ca="1" si="146"/>
        <v>AM807</v>
      </c>
      <c r="AX840" s="259">
        <f t="shared" si="144"/>
        <v>8</v>
      </c>
      <c r="AY840" s="259" t="str">
        <f t="shared" ca="1" si="151"/>
        <v>9. Ownership - Operating Costs</v>
      </c>
      <c r="AZ840" s="268" t="s">
        <v>1270</v>
      </c>
      <c r="BA840" s="259" t="s">
        <v>1318</v>
      </c>
      <c r="BB840" s="259">
        <f>$AM$8</f>
        <v>2053</v>
      </c>
      <c r="BC840" s="259" t="str">
        <f t="shared" ca="1" si="147"/>
        <v>8_AM807_Water_Wastewater_treatment_2053</v>
      </c>
      <c r="BD840" s="259" t="s">
        <v>540</v>
      </c>
      <c r="BE840" s="259"/>
      <c r="BF840" s="268" t="str">
        <f t="shared" si="150"/>
        <v>&gt;=0</v>
      </c>
      <c r="BG840" s="268" t="s">
        <v>85</v>
      </c>
      <c r="BH840" s="268" t="s">
        <v>85</v>
      </c>
      <c r="BI840" s="268"/>
      <c r="BJ840" s="268"/>
      <c r="BK840" s="268"/>
      <c r="BL840" s="268"/>
    </row>
    <row r="841" spans="1:64" ht="13.5" hidden="1" thickBot="1">
      <c r="A841" s="124"/>
      <c r="B841" s="169"/>
      <c r="C841" s="237"/>
      <c r="D841" s="588"/>
      <c r="E841" s="588"/>
      <c r="F841" s="471"/>
      <c r="G841" s="471"/>
      <c r="H841" s="471"/>
      <c r="I841" s="471"/>
      <c r="J841" s="471"/>
      <c r="K841" s="471"/>
      <c r="L841" s="471"/>
      <c r="M841" s="471"/>
      <c r="N841" s="471"/>
      <c r="O841" s="471"/>
      <c r="P841" s="471"/>
      <c r="Q841" s="471"/>
      <c r="R841" s="471"/>
      <c r="S841" s="471"/>
      <c r="T841" s="471"/>
      <c r="U841" s="471"/>
      <c r="V841" s="471"/>
      <c r="W841" s="471"/>
      <c r="X841" s="471"/>
      <c r="Y841" s="471"/>
      <c r="Z841" s="471"/>
      <c r="AA841" s="471"/>
      <c r="AB841" s="471"/>
      <c r="AC841" s="471"/>
      <c r="AD841" s="471"/>
      <c r="AE841" s="472"/>
      <c r="AF841" s="472"/>
      <c r="AG841" s="472"/>
      <c r="AH841" s="472"/>
      <c r="AI841" s="472"/>
      <c r="AJ841" s="472"/>
      <c r="AK841" s="472"/>
      <c r="AL841" s="472"/>
      <c r="AM841" s="472"/>
      <c r="AN841" s="472"/>
      <c r="AO841" s="481"/>
      <c r="AP841" s="169"/>
      <c r="AQ841" s="84" t="s">
        <v>395</v>
      </c>
      <c r="AU841" s="459" t="str">
        <f t="shared" ca="1" si="148"/>
        <v>AN</v>
      </c>
      <c r="AV841" s="459">
        <f t="shared" si="149"/>
        <v>807</v>
      </c>
      <c r="AW841" s="259" t="str">
        <f t="shared" ca="1" si="146"/>
        <v>AN807</v>
      </c>
      <c r="AX841" s="259">
        <f t="shared" si="144"/>
        <v>8</v>
      </c>
      <c r="AY841" s="259" t="str">
        <f t="shared" ca="1" si="151"/>
        <v>9. Ownership - Operating Costs</v>
      </c>
      <c r="AZ841" s="268" t="s">
        <v>1270</v>
      </c>
      <c r="BA841" s="259" t="s">
        <v>1318</v>
      </c>
      <c r="BB841" s="259">
        <f>$AN$8</f>
        <v>2054</v>
      </c>
      <c r="BC841" s="259" t="str">
        <f t="shared" ca="1" si="147"/>
        <v>8_AN807_Water_Wastewater_treatment_2054</v>
      </c>
      <c r="BD841" s="259" t="s">
        <v>540</v>
      </c>
      <c r="BE841" s="259"/>
      <c r="BF841" s="268" t="str">
        <f t="shared" si="150"/>
        <v>&gt;=0</v>
      </c>
      <c r="BG841" s="268" t="s">
        <v>85</v>
      </c>
      <c r="BH841" s="268" t="s">
        <v>85</v>
      </c>
      <c r="BI841" s="268"/>
      <c r="BJ841" s="268"/>
      <c r="BK841" s="268"/>
      <c r="BL841" s="268"/>
    </row>
    <row r="842" spans="1:64" ht="13.5" hidden="1" thickBot="1">
      <c r="A842" s="124"/>
      <c r="B842" s="169"/>
      <c r="C842" s="237"/>
      <c r="D842" s="588"/>
      <c r="E842" s="588"/>
      <c r="F842" s="471"/>
      <c r="G842" s="471"/>
      <c r="H842" s="471"/>
      <c r="I842" s="471"/>
      <c r="J842" s="471"/>
      <c r="K842" s="471"/>
      <c r="L842" s="471"/>
      <c r="M842" s="471"/>
      <c r="N842" s="471"/>
      <c r="O842" s="471"/>
      <c r="P842" s="471"/>
      <c r="Q842" s="471"/>
      <c r="R842" s="471"/>
      <c r="S842" s="471"/>
      <c r="T842" s="471"/>
      <c r="U842" s="471"/>
      <c r="V842" s="471"/>
      <c r="W842" s="471"/>
      <c r="X842" s="471"/>
      <c r="Y842" s="471"/>
      <c r="Z842" s="471"/>
      <c r="AA842" s="471"/>
      <c r="AB842" s="471"/>
      <c r="AC842" s="471"/>
      <c r="AD842" s="471"/>
      <c r="AE842" s="472"/>
      <c r="AF842" s="472"/>
      <c r="AG842" s="472"/>
      <c r="AH842" s="472"/>
      <c r="AI842" s="472"/>
      <c r="AJ842" s="472"/>
      <c r="AK842" s="472"/>
      <c r="AL842" s="472"/>
      <c r="AM842" s="472"/>
      <c r="AN842" s="472"/>
      <c r="AO842" s="481"/>
      <c r="AP842" s="169"/>
      <c r="AQ842" s="474" t="s">
        <v>395</v>
      </c>
      <c r="AR842" s="474"/>
      <c r="AS842" s="474"/>
      <c r="AT842" s="474"/>
      <c r="AU842" s="475" t="str">
        <f t="shared" ca="1" si="148"/>
        <v>AO</v>
      </c>
      <c r="AV842" s="475">
        <f t="shared" si="149"/>
        <v>807</v>
      </c>
      <c r="AW842" s="389" t="str">
        <f t="shared" ca="1" si="146"/>
        <v>AO807</v>
      </c>
      <c r="AX842" s="389">
        <f t="shared" si="144"/>
        <v>8</v>
      </c>
      <c r="AY842" s="389" t="str">
        <f t="shared" ca="1" si="151"/>
        <v>9. Ownership - Operating Costs</v>
      </c>
      <c r="AZ842" s="397" t="s">
        <v>1270</v>
      </c>
      <c r="BA842" s="389" t="s">
        <v>1318</v>
      </c>
      <c r="BB842" s="389" t="s">
        <v>1216</v>
      </c>
      <c r="BC842" s="389" t="str">
        <f t="shared" ca="1" si="147"/>
        <v>8_AO807_Water_Wastewater_treatment_Additional_Info</v>
      </c>
      <c r="BD842" s="397" t="s">
        <v>223</v>
      </c>
      <c r="BE842" s="397">
        <v>100</v>
      </c>
      <c r="BF842" s="397"/>
      <c r="BG842" s="397" t="s">
        <v>85</v>
      </c>
      <c r="BH842" s="397" t="s">
        <v>85</v>
      </c>
      <c r="BI842" s="268"/>
      <c r="BJ842" s="268"/>
      <c r="BK842" s="268"/>
      <c r="BL842" s="268"/>
    </row>
    <row r="843" spans="1:64" ht="13.5" thickBot="1">
      <c r="A843" s="124">
        <f>+A807+1</f>
        <v>30</v>
      </c>
      <c r="B843" s="169"/>
      <c r="C843" s="235" t="s">
        <v>1319</v>
      </c>
      <c r="D843" s="588" t="s">
        <v>860</v>
      </c>
      <c r="E843" s="588"/>
      <c r="F843" s="445"/>
      <c r="G843" s="445"/>
      <c r="H843" s="445"/>
      <c r="I843" s="445"/>
      <c r="J843" s="445"/>
      <c r="K843" s="445"/>
      <c r="L843" s="445"/>
      <c r="M843" s="445"/>
      <c r="N843" s="445"/>
      <c r="O843" s="445"/>
      <c r="P843" s="445"/>
      <c r="Q843" s="445"/>
      <c r="R843" s="445"/>
      <c r="S843" s="445"/>
      <c r="T843" s="445"/>
      <c r="U843" s="445"/>
      <c r="V843" s="445"/>
      <c r="W843" s="445"/>
      <c r="X843" s="445"/>
      <c r="Y843" s="445"/>
      <c r="Z843" s="445"/>
      <c r="AA843" s="445"/>
      <c r="AB843" s="445"/>
      <c r="AC843" s="445"/>
      <c r="AD843" s="445"/>
      <c r="AE843" s="446"/>
      <c r="AF843" s="446"/>
      <c r="AG843" s="446"/>
      <c r="AH843" s="446"/>
      <c r="AI843" s="446"/>
      <c r="AJ843" s="446"/>
      <c r="AK843" s="446"/>
      <c r="AL843" s="446"/>
      <c r="AM843" s="446"/>
      <c r="AN843" s="446"/>
      <c r="AO843" s="337"/>
      <c r="AP843" s="169"/>
      <c r="AS843" s="84" t="s">
        <v>42</v>
      </c>
      <c r="AT843" s="84" t="str">
        <f ca="1">SUBSTITUTE(CELL("address",F843),"$","")</f>
        <v>F843</v>
      </c>
      <c r="AU843" s="350" t="str">
        <f ca="1">CHAR(CODE(AT843))</f>
        <v>F</v>
      </c>
      <c r="AV843" s="350">
        <f>ROW(AT843)</f>
        <v>843</v>
      </c>
      <c r="AW843" s="259" t="str">
        <f ca="1">CONCATENATE(AU843&amp;AV843)</f>
        <v>F843</v>
      </c>
      <c r="AX843" s="259">
        <f t="shared" ref="AX843:AX878" si="152">$AX$5</f>
        <v>8</v>
      </c>
      <c r="AY843" s="259" t="str">
        <f t="shared" ref="AY843:AY878" ca="1" si="153">MID(CELL("filename",AX843),FIND("]",CELL("filename",AX843))+1,256)</f>
        <v>9. Ownership - Operating Costs</v>
      </c>
      <c r="AZ843" s="268" t="s">
        <v>1270</v>
      </c>
      <c r="BA843" s="259" t="s">
        <v>1241</v>
      </c>
      <c r="BB843" s="259">
        <f>$F$8</f>
        <v>2020</v>
      </c>
      <c r="BC843" s="259" t="str">
        <f ca="1">AX843&amp;"_"&amp;AW843&amp;"_"&amp;BA843&amp;"_"&amp;BB843</f>
        <v>8_F843_Spare_parts_2020</v>
      </c>
      <c r="BD843" s="259" t="s">
        <v>540</v>
      </c>
      <c r="BE843" s="259"/>
      <c r="BF843" s="268" t="str">
        <f t="shared" si="150"/>
        <v>&gt;=0</v>
      </c>
      <c r="BG843" s="268" t="s">
        <v>85</v>
      </c>
      <c r="BH843" s="268" t="s">
        <v>85</v>
      </c>
      <c r="BI843" s="268"/>
      <c r="BJ843" s="268"/>
      <c r="BK843" s="268"/>
      <c r="BL843" s="268"/>
    </row>
    <row r="844" spans="1:64" ht="13.5" hidden="1" thickBot="1">
      <c r="A844" s="124"/>
      <c r="B844" s="169"/>
      <c r="C844" s="235"/>
      <c r="D844" s="588"/>
      <c r="E844" s="588"/>
      <c r="F844" s="471"/>
      <c r="G844" s="471"/>
      <c r="H844" s="471"/>
      <c r="I844" s="471"/>
      <c r="J844" s="471"/>
      <c r="K844" s="471"/>
      <c r="L844" s="471"/>
      <c r="M844" s="471"/>
      <c r="N844" s="471"/>
      <c r="O844" s="471"/>
      <c r="P844" s="471"/>
      <c r="Q844" s="471"/>
      <c r="R844" s="471"/>
      <c r="S844" s="471"/>
      <c r="T844" s="471"/>
      <c r="U844" s="471"/>
      <c r="V844" s="471"/>
      <c r="W844" s="471"/>
      <c r="X844" s="471"/>
      <c r="Y844" s="471"/>
      <c r="Z844" s="471"/>
      <c r="AA844" s="471"/>
      <c r="AB844" s="471"/>
      <c r="AC844" s="471"/>
      <c r="AD844" s="471"/>
      <c r="AE844" s="472"/>
      <c r="AF844" s="472"/>
      <c r="AG844" s="472"/>
      <c r="AH844" s="472"/>
      <c r="AI844" s="472"/>
      <c r="AJ844" s="472"/>
      <c r="AK844" s="472"/>
      <c r="AL844" s="472"/>
      <c r="AM844" s="472"/>
      <c r="AN844" s="472"/>
      <c r="AO844" s="481"/>
      <c r="AP844" s="169"/>
      <c r="AQ844" s="84" t="s">
        <v>395</v>
      </c>
      <c r="AU844" s="459" t="str">
        <f ca="1">IF(AU843="Z","AA",IF(LEN(AU843)=1,CHAR(CODE(AU843)+1),IF(RIGHT(AU843,1)="Z",CHAR(CODE(LEFT(AU843,1))+1),LEFT(AU843,1))&amp;CHAR(65+MOD(CODE(RIGHT(AU843,1))+1-65,26))))</f>
        <v>G</v>
      </c>
      <c r="AV844" s="459">
        <f>AV843</f>
        <v>843</v>
      </c>
      <c r="AW844" s="259" t="str">
        <f t="shared" ref="AW844:AW878" ca="1" si="154">CONCATENATE(AU844&amp;AV844)</f>
        <v>G843</v>
      </c>
      <c r="AX844" s="259">
        <f t="shared" si="152"/>
        <v>8</v>
      </c>
      <c r="AY844" s="259" t="str">
        <f t="shared" ca="1" si="153"/>
        <v>9. Ownership - Operating Costs</v>
      </c>
      <c r="AZ844" s="268" t="s">
        <v>1270</v>
      </c>
      <c r="BA844" s="259" t="s">
        <v>1241</v>
      </c>
      <c r="BB844" s="259">
        <f>$G$8</f>
        <v>2021</v>
      </c>
      <c r="BC844" s="259" t="str">
        <f t="shared" ref="BC844:BC878" ca="1" si="155">AX844&amp;"_"&amp;AW844&amp;"_"&amp;BA844&amp;"_"&amp;BB844</f>
        <v>8_G843_Spare_parts_2021</v>
      </c>
      <c r="BD844" s="259" t="s">
        <v>540</v>
      </c>
      <c r="BE844" s="259"/>
      <c r="BF844" s="268" t="str">
        <f t="shared" si="150"/>
        <v>&gt;=0</v>
      </c>
      <c r="BG844" s="268" t="s">
        <v>85</v>
      </c>
      <c r="BH844" s="268" t="s">
        <v>85</v>
      </c>
      <c r="BI844" s="268"/>
      <c r="BJ844" s="268"/>
      <c r="BK844" s="268"/>
      <c r="BL844" s="268"/>
    </row>
    <row r="845" spans="1:64" ht="13.5" hidden="1" thickBot="1">
      <c r="A845" s="124"/>
      <c r="B845" s="169"/>
      <c r="C845" s="235"/>
      <c r="D845" s="588"/>
      <c r="E845" s="588"/>
      <c r="F845" s="471"/>
      <c r="G845" s="471"/>
      <c r="H845" s="471"/>
      <c r="I845" s="471"/>
      <c r="J845" s="471"/>
      <c r="K845" s="471"/>
      <c r="L845" s="471"/>
      <c r="M845" s="471"/>
      <c r="N845" s="471"/>
      <c r="O845" s="471"/>
      <c r="P845" s="471"/>
      <c r="Q845" s="471"/>
      <c r="R845" s="471"/>
      <c r="S845" s="471"/>
      <c r="T845" s="471"/>
      <c r="U845" s="471"/>
      <c r="V845" s="471"/>
      <c r="W845" s="471"/>
      <c r="X845" s="471"/>
      <c r="Y845" s="471"/>
      <c r="Z845" s="471"/>
      <c r="AA845" s="471"/>
      <c r="AB845" s="471"/>
      <c r="AC845" s="471"/>
      <c r="AD845" s="471"/>
      <c r="AE845" s="472"/>
      <c r="AF845" s="472"/>
      <c r="AG845" s="472"/>
      <c r="AH845" s="472"/>
      <c r="AI845" s="472"/>
      <c r="AJ845" s="472"/>
      <c r="AK845" s="472"/>
      <c r="AL845" s="472"/>
      <c r="AM845" s="472"/>
      <c r="AN845" s="472"/>
      <c r="AO845" s="481"/>
      <c r="AP845" s="169"/>
      <c r="AQ845" s="84" t="s">
        <v>395</v>
      </c>
      <c r="AU845" s="459" t="str">
        <f t="shared" ref="AU845:AU878" ca="1" si="156">IF(AU844="Z","AA",IF(LEN(AU844)=1,CHAR(CODE(AU844)+1),IF(RIGHT(AU844,1)="Z",CHAR(CODE(LEFT(AU844,1))+1),LEFT(AU844,1))&amp;CHAR(65+MOD(CODE(RIGHT(AU844,1))+1-65,26))))</f>
        <v>H</v>
      </c>
      <c r="AV845" s="459">
        <f t="shared" ref="AV845:AV878" si="157">AV844</f>
        <v>843</v>
      </c>
      <c r="AW845" s="259" t="str">
        <f t="shared" ca="1" si="154"/>
        <v>H843</v>
      </c>
      <c r="AX845" s="259">
        <f t="shared" si="152"/>
        <v>8</v>
      </c>
      <c r="AY845" s="259" t="str">
        <f t="shared" ca="1" si="153"/>
        <v>9. Ownership - Operating Costs</v>
      </c>
      <c r="AZ845" s="268" t="s">
        <v>1270</v>
      </c>
      <c r="BA845" s="259" t="s">
        <v>1241</v>
      </c>
      <c r="BB845" s="259">
        <f>$H$8</f>
        <v>2022</v>
      </c>
      <c r="BC845" s="259" t="str">
        <f t="shared" ca="1" si="155"/>
        <v>8_H843_Spare_parts_2022</v>
      </c>
      <c r="BD845" s="259" t="s">
        <v>540</v>
      </c>
      <c r="BE845" s="259"/>
      <c r="BF845" s="268" t="str">
        <f t="shared" si="150"/>
        <v>&gt;=0</v>
      </c>
      <c r="BG845" s="268" t="s">
        <v>85</v>
      </c>
      <c r="BH845" s="268" t="s">
        <v>85</v>
      </c>
      <c r="BI845" s="268"/>
      <c r="BJ845" s="268"/>
      <c r="BK845" s="268"/>
      <c r="BL845" s="268"/>
    </row>
    <row r="846" spans="1:64" ht="13.5" hidden="1" thickBot="1">
      <c r="A846" s="124"/>
      <c r="B846" s="169"/>
      <c r="C846" s="235"/>
      <c r="D846" s="588"/>
      <c r="E846" s="588"/>
      <c r="F846" s="471"/>
      <c r="G846" s="471"/>
      <c r="H846" s="471"/>
      <c r="I846" s="471"/>
      <c r="J846" s="471"/>
      <c r="K846" s="471"/>
      <c r="L846" s="471"/>
      <c r="M846" s="471"/>
      <c r="N846" s="471"/>
      <c r="O846" s="471"/>
      <c r="P846" s="471"/>
      <c r="Q846" s="471"/>
      <c r="R846" s="471"/>
      <c r="S846" s="471"/>
      <c r="T846" s="471"/>
      <c r="U846" s="471"/>
      <c r="V846" s="471"/>
      <c r="W846" s="471"/>
      <c r="X846" s="471"/>
      <c r="Y846" s="471"/>
      <c r="Z846" s="471"/>
      <c r="AA846" s="471"/>
      <c r="AB846" s="471"/>
      <c r="AC846" s="471"/>
      <c r="AD846" s="471"/>
      <c r="AE846" s="472"/>
      <c r="AF846" s="472"/>
      <c r="AG846" s="472"/>
      <c r="AH846" s="472"/>
      <c r="AI846" s="472"/>
      <c r="AJ846" s="472"/>
      <c r="AK846" s="472"/>
      <c r="AL846" s="472"/>
      <c r="AM846" s="472"/>
      <c r="AN846" s="472"/>
      <c r="AO846" s="481"/>
      <c r="AP846" s="169"/>
      <c r="AQ846" s="84" t="s">
        <v>395</v>
      </c>
      <c r="AU846" s="459" t="str">
        <f t="shared" ca="1" si="156"/>
        <v>I</v>
      </c>
      <c r="AV846" s="459">
        <f t="shared" si="157"/>
        <v>843</v>
      </c>
      <c r="AW846" s="259" t="str">
        <f t="shared" ca="1" si="154"/>
        <v>I843</v>
      </c>
      <c r="AX846" s="259">
        <f t="shared" si="152"/>
        <v>8</v>
      </c>
      <c r="AY846" s="259" t="str">
        <f t="shared" ca="1" si="153"/>
        <v>9. Ownership - Operating Costs</v>
      </c>
      <c r="AZ846" s="268" t="s">
        <v>1270</v>
      </c>
      <c r="BA846" s="259" t="s">
        <v>1241</v>
      </c>
      <c r="BB846" s="259">
        <f>$I$8</f>
        <v>2023</v>
      </c>
      <c r="BC846" s="259" t="str">
        <f t="shared" ca="1" si="155"/>
        <v>8_I843_Spare_parts_2023</v>
      </c>
      <c r="BD846" s="259" t="s">
        <v>540</v>
      </c>
      <c r="BE846" s="259"/>
      <c r="BF846" s="268" t="str">
        <f t="shared" si="150"/>
        <v>&gt;=0</v>
      </c>
      <c r="BG846" s="268" t="s">
        <v>85</v>
      </c>
      <c r="BH846" s="268" t="s">
        <v>85</v>
      </c>
      <c r="BI846" s="268"/>
      <c r="BJ846" s="268"/>
      <c r="BK846" s="268"/>
      <c r="BL846" s="268"/>
    </row>
    <row r="847" spans="1:64" ht="13.5" hidden="1" thickBot="1">
      <c r="A847" s="124"/>
      <c r="B847" s="169"/>
      <c r="C847" s="235"/>
      <c r="D847" s="588"/>
      <c r="E847" s="588"/>
      <c r="F847" s="471"/>
      <c r="G847" s="471"/>
      <c r="H847" s="471"/>
      <c r="I847" s="471"/>
      <c r="J847" s="471"/>
      <c r="K847" s="471"/>
      <c r="L847" s="471"/>
      <c r="M847" s="471"/>
      <c r="N847" s="471"/>
      <c r="O847" s="471"/>
      <c r="P847" s="471"/>
      <c r="Q847" s="471"/>
      <c r="R847" s="471"/>
      <c r="S847" s="471"/>
      <c r="T847" s="471"/>
      <c r="U847" s="471"/>
      <c r="V847" s="471"/>
      <c r="W847" s="471"/>
      <c r="X847" s="471"/>
      <c r="Y847" s="471"/>
      <c r="Z847" s="471"/>
      <c r="AA847" s="471"/>
      <c r="AB847" s="471"/>
      <c r="AC847" s="471"/>
      <c r="AD847" s="471"/>
      <c r="AE847" s="472"/>
      <c r="AF847" s="472"/>
      <c r="AG847" s="472"/>
      <c r="AH847" s="472"/>
      <c r="AI847" s="472"/>
      <c r="AJ847" s="472"/>
      <c r="AK847" s="472"/>
      <c r="AL847" s="472"/>
      <c r="AM847" s="472"/>
      <c r="AN847" s="472"/>
      <c r="AO847" s="481"/>
      <c r="AP847" s="169"/>
      <c r="AQ847" s="84" t="s">
        <v>395</v>
      </c>
      <c r="AU847" s="459" t="str">
        <f t="shared" ca="1" si="156"/>
        <v>J</v>
      </c>
      <c r="AV847" s="459">
        <f t="shared" si="157"/>
        <v>843</v>
      </c>
      <c r="AW847" s="259" t="str">
        <f t="shared" ca="1" si="154"/>
        <v>J843</v>
      </c>
      <c r="AX847" s="259">
        <f t="shared" si="152"/>
        <v>8</v>
      </c>
      <c r="AY847" s="259" t="str">
        <f t="shared" ca="1" si="153"/>
        <v>9. Ownership - Operating Costs</v>
      </c>
      <c r="AZ847" s="268" t="s">
        <v>1270</v>
      </c>
      <c r="BA847" s="259" t="s">
        <v>1241</v>
      </c>
      <c r="BB847" s="259">
        <f>$J$8</f>
        <v>2024</v>
      </c>
      <c r="BC847" s="259" t="str">
        <f t="shared" ca="1" si="155"/>
        <v>8_J843_Spare_parts_2024</v>
      </c>
      <c r="BD847" s="259" t="s">
        <v>540</v>
      </c>
      <c r="BE847" s="259"/>
      <c r="BF847" s="268" t="str">
        <f t="shared" si="150"/>
        <v>&gt;=0</v>
      </c>
      <c r="BG847" s="268" t="s">
        <v>85</v>
      </c>
      <c r="BH847" s="268" t="s">
        <v>85</v>
      </c>
      <c r="BI847" s="268"/>
      <c r="BJ847" s="268"/>
      <c r="BK847" s="268"/>
      <c r="BL847" s="268"/>
    </row>
    <row r="848" spans="1:64" ht="13.5" hidden="1" thickBot="1">
      <c r="A848" s="124"/>
      <c r="B848" s="169"/>
      <c r="C848" s="235"/>
      <c r="D848" s="588"/>
      <c r="E848" s="588"/>
      <c r="F848" s="471"/>
      <c r="G848" s="471"/>
      <c r="H848" s="471"/>
      <c r="I848" s="471"/>
      <c r="J848" s="471"/>
      <c r="K848" s="471"/>
      <c r="L848" s="471"/>
      <c r="M848" s="471"/>
      <c r="N848" s="471"/>
      <c r="O848" s="471"/>
      <c r="P848" s="471"/>
      <c r="Q848" s="471"/>
      <c r="R848" s="471"/>
      <c r="S848" s="471"/>
      <c r="T848" s="471"/>
      <c r="U848" s="471"/>
      <c r="V848" s="471"/>
      <c r="W848" s="471"/>
      <c r="X848" s="471"/>
      <c r="Y848" s="471"/>
      <c r="Z848" s="471"/>
      <c r="AA848" s="471"/>
      <c r="AB848" s="471"/>
      <c r="AC848" s="471"/>
      <c r="AD848" s="471"/>
      <c r="AE848" s="472"/>
      <c r="AF848" s="472"/>
      <c r="AG848" s="472"/>
      <c r="AH848" s="472"/>
      <c r="AI848" s="472"/>
      <c r="AJ848" s="472"/>
      <c r="AK848" s="472"/>
      <c r="AL848" s="472"/>
      <c r="AM848" s="472"/>
      <c r="AN848" s="472"/>
      <c r="AO848" s="481"/>
      <c r="AP848" s="169"/>
      <c r="AQ848" s="84" t="s">
        <v>395</v>
      </c>
      <c r="AU848" s="459" t="str">
        <f t="shared" ca="1" si="156"/>
        <v>K</v>
      </c>
      <c r="AV848" s="459">
        <f t="shared" si="157"/>
        <v>843</v>
      </c>
      <c r="AW848" s="259" t="str">
        <f t="shared" ca="1" si="154"/>
        <v>K843</v>
      </c>
      <c r="AX848" s="259">
        <f t="shared" si="152"/>
        <v>8</v>
      </c>
      <c r="AY848" s="259" t="str">
        <f t="shared" ca="1" si="153"/>
        <v>9. Ownership - Operating Costs</v>
      </c>
      <c r="AZ848" s="268" t="s">
        <v>1270</v>
      </c>
      <c r="BA848" s="259" t="s">
        <v>1241</v>
      </c>
      <c r="BB848" s="259">
        <f>$K$8</f>
        <v>2025</v>
      </c>
      <c r="BC848" s="259" t="str">
        <f t="shared" ca="1" si="155"/>
        <v>8_K843_Spare_parts_2025</v>
      </c>
      <c r="BD848" s="259" t="s">
        <v>540</v>
      </c>
      <c r="BE848" s="259"/>
      <c r="BF848" s="268" t="str">
        <f t="shared" si="150"/>
        <v>&gt;=0</v>
      </c>
      <c r="BG848" s="268" t="s">
        <v>85</v>
      </c>
      <c r="BH848" s="268" t="s">
        <v>85</v>
      </c>
      <c r="BI848" s="268"/>
      <c r="BJ848" s="268"/>
      <c r="BK848" s="268"/>
      <c r="BL848" s="268"/>
    </row>
    <row r="849" spans="1:64" ht="13.5" hidden="1" thickBot="1">
      <c r="A849" s="124"/>
      <c r="B849" s="169"/>
      <c r="C849" s="235"/>
      <c r="D849" s="588"/>
      <c r="E849" s="588"/>
      <c r="F849" s="471"/>
      <c r="G849" s="471"/>
      <c r="H849" s="471"/>
      <c r="I849" s="471"/>
      <c r="J849" s="471"/>
      <c r="K849" s="471"/>
      <c r="L849" s="471"/>
      <c r="M849" s="471"/>
      <c r="N849" s="471"/>
      <c r="O849" s="471"/>
      <c r="P849" s="471"/>
      <c r="Q849" s="471"/>
      <c r="R849" s="471"/>
      <c r="S849" s="471"/>
      <c r="T849" s="471"/>
      <c r="U849" s="471"/>
      <c r="V849" s="471"/>
      <c r="W849" s="471"/>
      <c r="X849" s="471"/>
      <c r="Y849" s="471"/>
      <c r="Z849" s="471"/>
      <c r="AA849" s="471"/>
      <c r="AB849" s="471"/>
      <c r="AC849" s="471"/>
      <c r="AD849" s="471"/>
      <c r="AE849" s="472"/>
      <c r="AF849" s="472"/>
      <c r="AG849" s="472"/>
      <c r="AH849" s="472"/>
      <c r="AI849" s="472"/>
      <c r="AJ849" s="472"/>
      <c r="AK849" s="472"/>
      <c r="AL849" s="472"/>
      <c r="AM849" s="472"/>
      <c r="AN849" s="472"/>
      <c r="AO849" s="481"/>
      <c r="AP849" s="169"/>
      <c r="AQ849" s="84" t="s">
        <v>395</v>
      </c>
      <c r="AU849" s="459" t="str">
        <f t="shared" ca="1" si="156"/>
        <v>L</v>
      </c>
      <c r="AV849" s="459">
        <f t="shared" si="157"/>
        <v>843</v>
      </c>
      <c r="AW849" s="259" t="str">
        <f t="shared" ca="1" si="154"/>
        <v>L843</v>
      </c>
      <c r="AX849" s="259">
        <f t="shared" si="152"/>
        <v>8</v>
      </c>
      <c r="AY849" s="259" t="str">
        <f t="shared" ca="1" si="153"/>
        <v>9. Ownership - Operating Costs</v>
      </c>
      <c r="AZ849" s="268" t="s">
        <v>1270</v>
      </c>
      <c r="BA849" s="259" t="s">
        <v>1241</v>
      </c>
      <c r="BB849" s="259">
        <f>$L$8</f>
        <v>2026</v>
      </c>
      <c r="BC849" s="259" t="str">
        <f t="shared" ca="1" si="155"/>
        <v>8_L843_Spare_parts_2026</v>
      </c>
      <c r="BD849" s="259" t="s">
        <v>540</v>
      </c>
      <c r="BE849" s="259"/>
      <c r="BF849" s="268" t="str">
        <f t="shared" si="150"/>
        <v>&gt;=0</v>
      </c>
      <c r="BG849" s="268" t="s">
        <v>85</v>
      </c>
      <c r="BH849" s="268" t="s">
        <v>85</v>
      </c>
      <c r="BI849" s="268"/>
      <c r="BJ849" s="268"/>
      <c r="BK849" s="268"/>
      <c r="BL849" s="268"/>
    </row>
    <row r="850" spans="1:64" ht="13.5" hidden="1" thickBot="1">
      <c r="A850" s="124"/>
      <c r="B850" s="169"/>
      <c r="C850" s="235"/>
      <c r="D850" s="588"/>
      <c r="E850" s="588"/>
      <c r="F850" s="471"/>
      <c r="G850" s="471"/>
      <c r="H850" s="471"/>
      <c r="I850" s="471"/>
      <c r="J850" s="471"/>
      <c r="K850" s="471"/>
      <c r="L850" s="471"/>
      <c r="M850" s="471"/>
      <c r="N850" s="471"/>
      <c r="O850" s="471"/>
      <c r="P850" s="471"/>
      <c r="Q850" s="471"/>
      <c r="R850" s="471"/>
      <c r="S850" s="471"/>
      <c r="T850" s="471"/>
      <c r="U850" s="471"/>
      <c r="V850" s="471"/>
      <c r="W850" s="471"/>
      <c r="X850" s="471"/>
      <c r="Y850" s="471"/>
      <c r="Z850" s="471"/>
      <c r="AA850" s="471"/>
      <c r="AB850" s="471"/>
      <c r="AC850" s="471"/>
      <c r="AD850" s="471"/>
      <c r="AE850" s="472"/>
      <c r="AF850" s="472"/>
      <c r="AG850" s="472"/>
      <c r="AH850" s="472"/>
      <c r="AI850" s="472"/>
      <c r="AJ850" s="472"/>
      <c r="AK850" s="472"/>
      <c r="AL850" s="472"/>
      <c r="AM850" s="472"/>
      <c r="AN850" s="472"/>
      <c r="AO850" s="481"/>
      <c r="AP850" s="169"/>
      <c r="AQ850" s="84" t="s">
        <v>395</v>
      </c>
      <c r="AU850" s="459" t="str">
        <f t="shared" ca="1" si="156"/>
        <v>M</v>
      </c>
      <c r="AV850" s="459">
        <f t="shared" si="157"/>
        <v>843</v>
      </c>
      <c r="AW850" s="259" t="str">
        <f t="shared" ca="1" si="154"/>
        <v>M843</v>
      </c>
      <c r="AX850" s="259">
        <f t="shared" si="152"/>
        <v>8</v>
      </c>
      <c r="AY850" s="259" t="str">
        <f t="shared" ca="1" si="153"/>
        <v>9. Ownership - Operating Costs</v>
      </c>
      <c r="AZ850" s="268" t="s">
        <v>1270</v>
      </c>
      <c r="BA850" s="259" t="s">
        <v>1241</v>
      </c>
      <c r="BB850" s="259">
        <f>$M$8</f>
        <v>2027</v>
      </c>
      <c r="BC850" s="259" t="str">
        <f t="shared" ca="1" si="155"/>
        <v>8_M843_Spare_parts_2027</v>
      </c>
      <c r="BD850" s="259" t="s">
        <v>540</v>
      </c>
      <c r="BE850" s="259"/>
      <c r="BF850" s="268" t="str">
        <f t="shared" si="150"/>
        <v>&gt;=0</v>
      </c>
      <c r="BG850" s="268" t="s">
        <v>85</v>
      </c>
      <c r="BH850" s="268" t="s">
        <v>85</v>
      </c>
      <c r="BI850" s="268"/>
      <c r="BJ850" s="268"/>
      <c r="BK850" s="268"/>
      <c r="BL850" s="268"/>
    </row>
    <row r="851" spans="1:64" ht="13.5" hidden="1" thickBot="1">
      <c r="A851" s="124"/>
      <c r="B851" s="169"/>
      <c r="C851" s="235"/>
      <c r="D851" s="588"/>
      <c r="E851" s="588"/>
      <c r="F851" s="471"/>
      <c r="G851" s="471"/>
      <c r="H851" s="471"/>
      <c r="I851" s="471"/>
      <c r="J851" s="471"/>
      <c r="K851" s="471"/>
      <c r="L851" s="471"/>
      <c r="M851" s="471"/>
      <c r="N851" s="471"/>
      <c r="O851" s="471"/>
      <c r="P851" s="471"/>
      <c r="Q851" s="471"/>
      <c r="R851" s="471"/>
      <c r="S851" s="471"/>
      <c r="T851" s="471"/>
      <c r="U851" s="471"/>
      <c r="V851" s="471"/>
      <c r="W851" s="471"/>
      <c r="X851" s="471"/>
      <c r="Y851" s="471"/>
      <c r="Z851" s="471"/>
      <c r="AA851" s="471"/>
      <c r="AB851" s="471"/>
      <c r="AC851" s="471"/>
      <c r="AD851" s="471"/>
      <c r="AE851" s="472"/>
      <c r="AF851" s="472"/>
      <c r="AG851" s="472"/>
      <c r="AH851" s="472"/>
      <c r="AI851" s="472"/>
      <c r="AJ851" s="472"/>
      <c r="AK851" s="472"/>
      <c r="AL851" s="472"/>
      <c r="AM851" s="472"/>
      <c r="AN851" s="472"/>
      <c r="AO851" s="481"/>
      <c r="AP851" s="169"/>
      <c r="AQ851" s="84" t="s">
        <v>395</v>
      </c>
      <c r="AU851" s="459" t="str">
        <f t="shared" ca="1" si="156"/>
        <v>N</v>
      </c>
      <c r="AV851" s="459">
        <f t="shared" si="157"/>
        <v>843</v>
      </c>
      <c r="AW851" s="259" t="str">
        <f t="shared" ca="1" si="154"/>
        <v>N843</v>
      </c>
      <c r="AX851" s="259">
        <f t="shared" si="152"/>
        <v>8</v>
      </c>
      <c r="AY851" s="259" t="str">
        <f t="shared" ca="1" si="153"/>
        <v>9. Ownership - Operating Costs</v>
      </c>
      <c r="AZ851" s="268" t="s">
        <v>1270</v>
      </c>
      <c r="BA851" s="259" t="s">
        <v>1241</v>
      </c>
      <c r="BB851" s="259">
        <f>$N$8</f>
        <v>2028</v>
      </c>
      <c r="BC851" s="259" t="str">
        <f t="shared" ca="1" si="155"/>
        <v>8_N843_Spare_parts_2028</v>
      </c>
      <c r="BD851" s="259" t="s">
        <v>540</v>
      </c>
      <c r="BE851" s="259"/>
      <c r="BF851" s="268" t="str">
        <f t="shared" si="150"/>
        <v>&gt;=0</v>
      </c>
      <c r="BG851" s="268" t="s">
        <v>85</v>
      </c>
      <c r="BH851" s="268" t="s">
        <v>85</v>
      </c>
      <c r="BI851" s="268"/>
      <c r="BJ851" s="268"/>
      <c r="BK851" s="268"/>
      <c r="BL851" s="268"/>
    </row>
    <row r="852" spans="1:64" ht="13.5" hidden="1" thickBot="1">
      <c r="A852" s="124"/>
      <c r="B852" s="169"/>
      <c r="C852" s="235"/>
      <c r="D852" s="588"/>
      <c r="E852" s="588"/>
      <c r="F852" s="471"/>
      <c r="G852" s="471"/>
      <c r="H852" s="471"/>
      <c r="I852" s="471"/>
      <c r="J852" s="471"/>
      <c r="K852" s="471"/>
      <c r="L852" s="471"/>
      <c r="M852" s="471"/>
      <c r="N852" s="471"/>
      <c r="O852" s="471"/>
      <c r="P852" s="471"/>
      <c r="Q852" s="471"/>
      <c r="R852" s="471"/>
      <c r="S852" s="471"/>
      <c r="T852" s="471"/>
      <c r="U852" s="471"/>
      <c r="V852" s="471"/>
      <c r="W852" s="471"/>
      <c r="X852" s="471"/>
      <c r="Y852" s="471"/>
      <c r="Z852" s="471"/>
      <c r="AA852" s="471"/>
      <c r="AB852" s="471"/>
      <c r="AC852" s="471"/>
      <c r="AD852" s="471"/>
      <c r="AE852" s="472"/>
      <c r="AF852" s="472"/>
      <c r="AG852" s="472"/>
      <c r="AH852" s="472"/>
      <c r="AI852" s="472"/>
      <c r="AJ852" s="472"/>
      <c r="AK852" s="472"/>
      <c r="AL852" s="472"/>
      <c r="AM852" s="472"/>
      <c r="AN852" s="472"/>
      <c r="AO852" s="481"/>
      <c r="AP852" s="169"/>
      <c r="AQ852" s="84" t="s">
        <v>395</v>
      </c>
      <c r="AU852" s="459" t="str">
        <f t="shared" ca="1" si="156"/>
        <v>O</v>
      </c>
      <c r="AV852" s="459">
        <f t="shared" si="157"/>
        <v>843</v>
      </c>
      <c r="AW852" s="259" t="str">
        <f t="shared" ca="1" si="154"/>
        <v>O843</v>
      </c>
      <c r="AX852" s="259">
        <f t="shared" si="152"/>
        <v>8</v>
      </c>
      <c r="AY852" s="259" t="str">
        <f t="shared" ca="1" si="153"/>
        <v>9. Ownership - Operating Costs</v>
      </c>
      <c r="AZ852" s="268" t="s">
        <v>1270</v>
      </c>
      <c r="BA852" s="259" t="s">
        <v>1241</v>
      </c>
      <c r="BB852" s="259">
        <f>$O$8</f>
        <v>2029</v>
      </c>
      <c r="BC852" s="259" t="str">
        <f t="shared" ca="1" si="155"/>
        <v>8_O843_Spare_parts_2029</v>
      </c>
      <c r="BD852" s="259" t="s">
        <v>540</v>
      </c>
      <c r="BE852" s="259"/>
      <c r="BF852" s="268" t="str">
        <f t="shared" si="150"/>
        <v>&gt;=0</v>
      </c>
      <c r="BG852" s="268" t="s">
        <v>85</v>
      </c>
      <c r="BH852" s="268" t="s">
        <v>85</v>
      </c>
      <c r="BI852" s="268"/>
      <c r="BJ852" s="268"/>
      <c r="BK852" s="268"/>
      <c r="BL852" s="268"/>
    </row>
    <row r="853" spans="1:64" ht="13.5" hidden="1" thickBot="1">
      <c r="A853" s="124"/>
      <c r="B853" s="169"/>
      <c r="C853" s="235"/>
      <c r="D853" s="588"/>
      <c r="E853" s="588"/>
      <c r="F853" s="471"/>
      <c r="G853" s="471"/>
      <c r="H853" s="471"/>
      <c r="I853" s="471"/>
      <c r="J853" s="471"/>
      <c r="K853" s="471"/>
      <c r="L853" s="471"/>
      <c r="M853" s="471"/>
      <c r="N853" s="471"/>
      <c r="O853" s="471"/>
      <c r="P853" s="471"/>
      <c r="Q853" s="471"/>
      <c r="R853" s="471"/>
      <c r="S853" s="471"/>
      <c r="T853" s="471"/>
      <c r="U853" s="471"/>
      <c r="V853" s="471"/>
      <c r="W853" s="471"/>
      <c r="X853" s="471"/>
      <c r="Y853" s="471"/>
      <c r="Z853" s="471"/>
      <c r="AA853" s="471"/>
      <c r="AB853" s="471"/>
      <c r="AC853" s="471"/>
      <c r="AD853" s="471"/>
      <c r="AE853" s="472"/>
      <c r="AF853" s="472"/>
      <c r="AG853" s="472"/>
      <c r="AH853" s="472"/>
      <c r="AI853" s="472"/>
      <c r="AJ853" s="472"/>
      <c r="AK853" s="472"/>
      <c r="AL853" s="472"/>
      <c r="AM853" s="472"/>
      <c r="AN853" s="472"/>
      <c r="AO853" s="481"/>
      <c r="AP853" s="169"/>
      <c r="AQ853" s="84" t="s">
        <v>395</v>
      </c>
      <c r="AU853" s="459" t="str">
        <f t="shared" ca="1" si="156"/>
        <v>P</v>
      </c>
      <c r="AV853" s="459">
        <f t="shared" si="157"/>
        <v>843</v>
      </c>
      <c r="AW853" s="259" t="str">
        <f t="shared" ca="1" si="154"/>
        <v>P843</v>
      </c>
      <c r="AX853" s="259">
        <f t="shared" si="152"/>
        <v>8</v>
      </c>
      <c r="AY853" s="259" t="str">
        <f t="shared" ca="1" si="153"/>
        <v>9. Ownership - Operating Costs</v>
      </c>
      <c r="AZ853" s="268" t="s">
        <v>1270</v>
      </c>
      <c r="BA853" s="259" t="s">
        <v>1241</v>
      </c>
      <c r="BB853" s="259">
        <f>$P$8</f>
        <v>2030</v>
      </c>
      <c r="BC853" s="259" t="str">
        <f t="shared" ca="1" si="155"/>
        <v>8_P843_Spare_parts_2030</v>
      </c>
      <c r="BD853" s="259" t="s">
        <v>540</v>
      </c>
      <c r="BE853" s="259"/>
      <c r="BF853" s="268" t="str">
        <f t="shared" si="150"/>
        <v>&gt;=0</v>
      </c>
      <c r="BG853" s="268" t="s">
        <v>85</v>
      </c>
      <c r="BH853" s="268" t="s">
        <v>85</v>
      </c>
      <c r="BI853" s="268"/>
      <c r="BJ853" s="268"/>
      <c r="BK853" s="268"/>
      <c r="BL853" s="268"/>
    </row>
    <row r="854" spans="1:64" ht="13.5" hidden="1" thickBot="1">
      <c r="A854" s="124"/>
      <c r="B854" s="169"/>
      <c r="C854" s="235"/>
      <c r="D854" s="588"/>
      <c r="E854" s="588"/>
      <c r="F854" s="471"/>
      <c r="G854" s="471"/>
      <c r="H854" s="471"/>
      <c r="I854" s="471"/>
      <c r="J854" s="471"/>
      <c r="K854" s="471"/>
      <c r="L854" s="471"/>
      <c r="M854" s="471"/>
      <c r="N854" s="471"/>
      <c r="O854" s="471"/>
      <c r="P854" s="471"/>
      <c r="Q854" s="471"/>
      <c r="R854" s="471"/>
      <c r="S854" s="471"/>
      <c r="T854" s="471"/>
      <c r="U854" s="471"/>
      <c r="V854" s="471"/>
      <c r="W854" s="471"/>
      <c r="X854" s="471"/>
      <c r="Y854" s="471"/>
      <c r="Z854" s="471"/>
      <c r="AA854" s="471"/>
      <c r="AB854" s="471"/>
      <c r="AC854" s="471"/>
      <c r="AD854" s="471"/>
      <c r="AE854" s="472"/>
      <c r="AF854" s="472"/>
      <c r="AG854" s="472"/>
      <c r="AH854" s="472"/>
      <c r="AI854" s="472"/>
      <c r="AJ854" s="472"/>
      <c r="AK854" s="472"/>
      <c r="AL854" s="472"/>
      <c r="AM854" s="472"/>
      <c r="AN854" s="472"/>
      <c r="AO854" s="481"/>
      <c r="AP854" s="169"/>
      <c r="AQ854" s="84" t="s">
        <v>395</v>
      </c>
      <c r="AU854" s="459" t="str">
        <f t="shared" ca="1" si="156"/>
        <v>Q</v>
      </c>
      <c r="AV854" s="459">
        <f t="shared" si="157"/>
        <v>843</v>
      </c>
      <c r="AW854" s="259" t="str">
        <f t="shared" ca="1" si="154"/>
        <v>Q843</v>
      </c>
      <c r="AX854" s="259">
        <f t="shared" si="152"/>
        <v>8</v>
      </c>
      <c r="AY854" s="259" t="str">
        <f t="shared" ca="1" si="153"/>
        <v>9. Ownership - Operating Costs</v>
      </c>
      <c r="AZ854" s="268" t="s">
        <v>1270</v>
      </c>
      <c r="BA854" s="259" t="s">
        <v>1241</v>
      </c>
      <c r="BB854" s="259">
        <f>$Q$8</f>
        <v>2031</v>
      </c>
      <c r="BC854" s="259" t="str">
        <f t="shared" ca="1" si="155"/>
        <v>8_Q843_Spare_parts_2031</v>
      </c>
      <c r="BD854" s="259" t="s">
        <v>540</v>
      </c>
      <c r="BE854" s="259"/>
      <c r="BF854" s="268" t="str">
        <f t="shared" si="150"/>
        <v>&gt;=0</v>
      </c>
      <c r="BG854" s="268" t="s">
        <v>85</v>
      </c>
      <c r="BH854" s="268" t="s">
        <v>85</v>
      </c>
      <c r="BI854" s="268"/>
      <c r="BJ854" s="268"/>
      <c r="BK854" s="268"/>
      <c r="BL854" s="268"/>
    </row>
    <row r="855" spans="1:64" ht="13.5" hidden="1" thickBot="1">
      <c r="A855" s="124"/>
      <c r="B855" s="169"/>
      <c r="C855" s="235"/>
      <c r="D855" s="588"/>
      <c r="E855" s="588"/>
      <c r="F855" s="471"/>
      <c r="G855" s="471"/>
      <c r="H855" s="471"/>
      <c r="I855" s="471"/>
      <c r="J855" s="471"/>
      <c r="K855" s="471"/>
      <c r="L855" s="471"/>
      <c r="M855" s="471"/>
      <c r="N855" s="471"/>
      <c r="O855" s="471"/>
      <c r="P855" s="471"/>
      <c r="Q855" s="471"/>
      <c r="R855" s="471"/>
      <c r="S855" s="471"/>
      <c r="T855" s="471"/>
      <c r="U855" s="471"/>
      <c r="V855" s="471"/>
      <c r="W855" s="471"/>
      <c r="X855" s="471"/>
      <c r="Y855" s="471"/>
      <c r="Z855" s="471"/>
      <c r="AA855" s="471"/>
      <c r="AB855" s="471"/>
      <c r="AC855" s="471"/>
      <c r="AD855" s="471"/>
      <c r="AE855" s="472"/>
      <c r="AF855" s="472"/>
      <c r="AG855" s="472"/>
      <c r="AH855" s="472"/>
      <c r="AI855" s="472"/>
      <c r="AJ855" s="472"/>
      <c r="AK855" s="472"/>
      <c r="AL855" s="472"/>
      <c r="AM855" s="472"/>
      <c r="AN855" s="472"/>
      <c r="AO855" s="481"/>
      <c r="AP855" s="169"/>
      <c r="AQ855" s="84" t="s">
        <v>395</v>
      </c>
      <c r="AU855" s="459" t="str">
        <f t="shared" ca="1" si="156"/>
        <v>R</v>
      </c>
      <c r="AV855" s="459">
        <f t="shared" si="157"/>
        <v>843</v>
      </c>
      <c r="AW855" s="259" t="str">
        <f t="shared" ca="1" si="154"/>
        <v>R843</v>
      </c>
      <c r="AX855" s="259">
        <f t="shared" si="152"/>
        <v>8</v>
      </c>
      <c r="AY855" s="259" t="str">
        <f t="shared" ca="1" si="153"/>
        <v>9. Ownership - Operating Costs</v>
      </c>
      <c r="AZ855" s="268" t="s">
        <v>1270</v>
      </c>
      <c r="BA855" s="259" t="s">
        <v>1241</v>
      </c>
      <c r="BB855" s="259">
        <f>$R$8</f>
        <v>2032</v>
      </c>
      <c r="BC855" s="259" t="str">
        <f t="shared" ca="1" si="155"/>
        <v>8_R843_Spare_parts_2032</v>
      </c>
      <c r="BD855" s="259" t="s">
        <v>540</v>
      </c>
      <c r="BE855" s="259"/>
      <c r="BF855" s="268" t="str">
        <f t="shared" si="150"/>
        <v>&gt;=0</v>
      </c>
      <c r="BG855" s="268" t="s">
        <v>85</v>
      </c>
      <c r="BH855" s="268" t="s">
        <v>85</v>
      </c>
      <c r="BI855" s="268"/>
      <c r="BJ855" s="268"/>
      <c r="BK855" s="268"/>
      <c r="BL855" s="268"/>
    </row>
    <row r="856" spans="1:64" ht="13.5" hidden="1" thickBot="1">
      <c r="A856" s="124"/>
      <c r="B856" s="169"/>
      <c r="C856" s="235"/>
      <c r="D856" s="588"/>
      <c r="E856" s="588"/>
      <c r="F856" s="471"/>
      <c r="G856" s="471"/>
      <c r="H856" s="471"/>
      <c r="I856" s="471"/>
      <c r="J856" s="471"/>
      <c r="K856" s="471"/>
      <c r="L856" s="471"/>
      <c r="M856" s="471"/>
      <c r="N856" s="471"/>
      <c r="O856" s="471"/>
      <c r="P856" s="471"/>
      <c r="Q856" s="471"/>
      <c r="R856" s="471"/>
      <c r="S856" s="471"/>
      <c r="T856" s="471"/>
      <c r="U856" s="471"/>
      <c r="V856" s="471"/>
      <c r="W856" s="471"/>
      <c r="X856" s="471"/>
      <c r="Y856" s="471"/>
      <c r="Z856" s="471"/>
      <c r="AA856" s="471"/>
      <c r="AB856" s="471"/>
      <c r="AC856" s="471"/>
      <c r="AD856" s="471"/>
      <c r="AE856" s="472"/>
      <c r="AF856" s="472"/>
      <c r="AG856" s="472"/>
      <c r="AH856" s="472"/>
      <c r="AI856" s="472"/>
      <c r="AJ856" s="472"/>
      <c r="AK856" s="472"/>
      <c r="AL856" s="472"/>
      <c r="AM856" s="472"/>
      <c r="AN856" s="472"/>
      <c r="AO856" s="481"/>
      <c r="AP856" s="169"/>
      <c r="AQ856" s="84" t="s">
        <v>395</v>
      </c>
      <c r="AU856" s="459" t="str">
        <f t="shared" ca="1" si="156"/>
        <v>S</v>
      </c>
      <c r="AV856" s="459">
        <f t="shared" si="157"/>
        <v>843</v>
      </c>
      <c r="AW856" s="259" t="str">
        <f t="shared" ca="1" si="154"/>
        <v>S843</v>
      </c>
      <c r="AX856" s="259">
        <f t="shared" si="152"/>
        <v>8</v>
      </c>
      <c r="AY856" s="259" t="str">
        <f t="shared" ca="1" si="153"/>
        <v>9. Ownership - Operating Costs</v>
      </c>
      <c r="AZ856" s="268" t="s">
        <v>1270</v>
      </c>
      <c r="BA856" s="259" t="s">
        <v>1241</v>
      </c>
      <c r="BB856" s="259">
        <f>$S$8</f>
        <v>2033</v>
      </c>
      <c r="BC856" s="259" t="str">
        <f t="shared" ca="1" si="155"/>
        <v>8_S843_Spare_parts_2033</v>
      </c>
      <c r="BD856" s="259" t="s">
        <v>540</v>
      </c>
      <c r="BE856" s="259"/>
      <c r="BF856" s="268" t="str">
        <f t="shared" si="150"/>
        <v>&gt;=0</v>
      </c>
      <c r="BG856" s="268" t="s">
        <v>85</v>
      </c>
      <c r="BH856" s="268" t="s">
        <v>85</v>
      </c>
      <c r="BI856" s="268"/>
      <c r="BJ856" s="268"/>
      <c r="BK856" s="268"/>
      <c r="BL856" s="268"/>
    </row>
    <row r="857" spans="1:64" ht="13.5" hidden="1" thickBot="1">
      <c r="A857" s="124"/>
      <c r="B857" s="169"/>
      <c r="C857" s="235"/>
      <c r="D857" s="588"/>
      <c r="E857" s="588"/>
      <c r="F857" s="471"/>
      <c r="G857" s="471"/>
      <c r="H857" s="471"/>
      <c r="I857" s="471"/>
      <c r="J857" s="471"/>
      <c r="K857" s="471"/>
      <c r="L857" s="471"/>
      <c r="M857" s="471"/>
      <c r="N857" s="471"/>
      <c r="O857" s="471"/>
      <c r="P857" s="471"/>
      <c r="Q857" s="471"/>
      <c r="R857" s="471"/>
      <c r="S857" s="471"/>
      <c r="T857" s="471"/>
      <c r="U857" s="471"/>
      <c r="V857" s="471"/>
      <c r="W857" s="471"/>
      <c r="X857" s="471"/>
      <c r="Y857" s="471"/>
      <c r="Z857" s="471"/>
      <c r="AA857" s="471"/>
      <c r="AB857" s="471"/>
      <c r="AC857" s="471"/>
      <c r="AD857" s="471"/>
      <c r="AE857" s="472"/>
      <c r="AF857" s="472"/>
      <c r="AG857" s="472"/>
      <c r="AH857" s="472"/>
      <c r="AI857" s="472"/>
      <c r="AJ857" s="472"/>
      <c r="AK857" s="472"/>
      <c r="AL857" s="472"/>
      <c r="AM857" s="472"/>
      <c r="AN857" s="472"/>
      <c r="AO857" s="481"/>
      <c r="AP857" s="169"/>
      <c r="AQ857" s="84" t="s">
        <v>395</v>
      </c>
      <c r="AU857" s="459" t="str">
        <f t="shared" ca="1" si="156"/>
        <v>T</v>
      </c>
      <c r="AV857" s="459">
        <f t="shared" si="157"/>
        <v>843</v>
      </c>
      <c r="AW857" s="259" t="str">
        <f t="shared" ca="1" si="154"/>
        <v>T843</v>
      </c>
      <c r="AX857" s="259">
        <f t="shared" si="152"/>
        <v>8</v>
      </c>
      <c r="AY857" s="259" t="str">
        <f t="shared" ca="1" si="153"/>
        <v>9. Ownership - Operating Costs</v>
      </c>
      <c r="AZ857" s="268" t="s">
        <v>1270</v>
      </c>
      <c r="BA857" s="259" t="s">
        <v>1241</v>
      </c>
      <c r="BB857" s="259">
        <f>$T$8</f>
        <v>2034</v>
      </c>
      <c r="BC857" s="259" t="str">
        <f t="shared" ca="1" si="155"/>
        <v>8_T843_Spare_parts_2034</v>
      </c>
      <c r="BD857" s="259" t="s">
        <v>540</v>
      </c>
      <c r="BE857" s="259"/>
      <c r="BF857" s="268" t="str">
        <f t="shared" si="150"/>
        <v>&gt;=0</v>
      </c>
      <c r="BG857" s="268" t="s">
        <v>85</v>
      </c>
      <c r="BH857" s="268" t="s">
        <v>85</v>
      </c>
      <c r="BI857" s="268"/>
      <c r="BJ857" s="268"/>
      <c r="BK857" s="268"/>
      <c r="BL857" s="268"/>
    </row>
    <row r="858" spans="1:64" ht="13.5" hidden="1" thickBot="1">
      <c r="A858" s="124"/>
      <c r="B858" s="169"/>
      <c r="C858" s="235"/>
      <c r="D858" s="588"/>
      <c r="E858" s="588"/>
      <c r="F858" s="471"/>
      <c r="G858" s="471"/>
      <c r="H858" s="471"/>
      <c r="I858" s="471"/>
      <c r="J858" s="471"/>
      <c r="K858" s="471"/>
      <c r="L858" s="471"/>
      <c r="M858" s="471"/>
      <c r="N858" s="471"/>
      <c r="O858" s="471"/>
      <c r="P858" s="471"/>
      <c r="Q858" s="471"/>
      <c r="R858" s="471"/>
      <c r="S858" s="471"/>
      <c r="T858" s="471"/>
      <c r="U858" s="471"/>
      <c r="V858" s="471"/>
      <c r="W858" s="471"/>
      <c r="X858" s="471"/>
      <c r="Y858" s="471"/>
      <c r="Z858" s="471"/>
      <c r="AA858" s="471"/>
      <c r="AB858" s="471"/>
      <c r="AC858" s="471"/>
      <c r="AD858" s="471"/>
      <c r="AE858" s="472"/>
      <c r="AF858" s="472"/>
      <c r="AG858" s="472"/>
      <c r="AH858" s="472"/>
      <c r="AI858" s="472"/>
      <c r="AJ858" s="472"/>
      <c r="AK858" s="472"/>
      <c r="AL858" s="472"/>
      <c r="AM858" s="472"/>
      <c r="AN858" s="472"/>
      <c r="AO858" s="481"/>
      <c r="AP858" s="169"/>
      <c r="AQ858" s="84" t="s">
        <v>395</v>
      </c>
      <c r="AU858" s="459" t="str">
        <f t="shared" ca="1" si="156"/>
        <v>U</v>
      </c>
      <c r="AV858" s="459">
        <f t="shared" si="157"/>
        <v>843</v>
      </c>
      <c r="AW858" s="259" t="str">
        <f t="shared" ca="1" si="154"/>
        <v>U843</v>
      </c>
      <c r="AX858" s="259">
        <f t="shared" si="152"/>
        <v>8</v>
      </c>
      <c r="AY858" s="259" t="str">
        <f t="shared" ca="1" si="153"/>
        <v>9. Ownership - Operating Costs</v>
      </c>
      <c r="AZ858" s="268" t="s">
        <v>1270</v>
      </c>
      <c r="BA858" s="259" t="s">
        <v>1241</v>
      </c>
      <c r="BB858" s="259">
        <f>$U$8</f>
        <v>2035</v>
      </c>
      <c r="BC858" s="259" t="str">
        <f t="shared" ca="1" si="155"/>
        <v>8_U843_Spare_parts_2035</v>
      </c>
      <c r="BD858" s="259" t="s">
        <v>540</v>
      </c>
      <c r="BE858" s="259"/>
      <c r="BF858" s="268" t="str">
        <f t="shared" si="150"/>
        <v>&gt;=0</v>
      </c>
      <c r="BG858" s="268" t="s">
        <v>85</v>
      </c>
      <c r="BH858" s="268" t="s">
        <v>85</v>
      </c>
      <c r="BI858" s="268"/>
      <c r="BJ858" s="268"/>
      <c r="BK858" s="268"/>
      <c r="BL858" s="268"/>
    </row>
    <row r="859" spans="1:64" ht="13.5" hidden="1" thickBot="1">
      <c r="A859" s="124"/>
      <c r="B859" s="169"/>
      <c r="C859" s="235"/>
      <c r="D859" s="588"/>
      <c r="E859" s="588"/>
      <c r="F859" s="471"/>
      <c r="G859" s="471"/>
      <c r="H859" s="471"/>
      <c r="I859" s="471"/>
      <c r="J859" s="471"/>
      <c r="K859" s="471"/>
      <c r="L859" s="471"/>
      <c r="M859" s="471"/>
      <c r="N859" s="471"/>
      <c r="O859" s="471"/>
      <c r="P859" s="471"/>
      <c r="Q859" s="471"/>
      <c r="R859" s="471"/>
      <c r="S859" s="471"/>
      <c r="T859" s="471"/>
      <c r="U859" s="471"/>
      <c r="V859" s="471"/>
      <c r="W859" s="471"/>
      <c r="X859" s="471"/>
      <c r="Y859" s="471"/>
      <c r="Z859" s="471"/>
      <c r="AA859" s="471"/>
      <c r="AB859" s="471"/>
      <c r="AC859" s="471"/>
      <c r="AD859" s="471"/>
      <c r="AE859" s="472"/>
      <c r="AF859" s="472"/>
      <c r="AG859" s="472"/>
      <c r="AH859" s="472"/>
      <c r="AI859" s="472"/>
      <c r="AJ859" s="472"/>
      <c r="AK859" s="472"/>
      <c r="AL859" s="472"/>
      <c r="AM859" s="472"/>
      <c r="AN859" s="472"/>
      <c r="AO859" s="481"/>
      <c r="AP859" s="169"/>
      <c r="AQ859" s="84" t="s">
        <v>395</v>
      </c>
      <c r="AU859" s="459" t="str">
        <f t="shared" ca="1" si="156"/>
        <v>V</v>
      </c>
      <c r="AV859" s="459">
        <f t="shared" si="157"/>
        <v>843</v>
      </c>
      <c r="AW859" s="259" t="str">
        <f t="shared" ca="1" si="154"/>
        <v>V843</v>
      </c>
      <c r="AX859" s="259">
        <f t="shared" si="152"/>
        <v>8</v>
      </c>
      <c r="AY859" s="259" t="str">
        <f t="shared" ca="1" si="153"/>
        <v>9. Ownership - Operating Costs</v>
      </c>
      <c r="AZ859" s="268" t="s">
        <v>1270</v>
      </c>
      <c r="BA859" s="259" t="s">
        <v>1241</v>
      </c>
      <c r="BB859" s="259">
        <f>$V$8</f>
        <v>2036</v>
      </c>
      <c r="BC859" s="259" t="str">
        <f t="shared" ca="1" si="155"/>
        <v>8_V843_Spare_parts_2036</v>
      </c>
      <c r="BD859" s="259" t="s">
        <v>540</v>
      </c>
      <c r="BE859" s="259"/>
      <c r="BF859" s="268" t="str">
        <f t="shared" si="150"/>
        <v>&gt;=0</v>
      </c>
      <c r="BG859" s="268" t="s">
        <v>85</v>
      </c>
      <c r="BH859" s="268" t="s">
        <v>85</v>
      </c>
      <c r="BI859" s="268"/>
      <c r="BJ859" s="268"/>
      <c r="BK859" s="268"/>
      <c r="BL859" s="268"/>
    </row>
    <row r="860" spans="1:64" ht="13.5" hidden="1" thickBot="1">
      <c r="A860" s="124"/>
      <c r="B860" s="169"/>
      <c r="C860" s="235"/>
      <c r="D860" s="588"/>
      <c r="E860" s="588"/>
      <c r="F860" s="471"/>
      <c r="G860" s="471"/>
      <c r="H860" s="471"/>
      <c r="I860" s="471"/>
      <c r="J860" s="471"/>
      <c r="K860" s="471"/>
      <c r="L860" s="471"/>
      <c r="M860" s="471"/>
      <c r="N860" s="471"/>
      <c r="O860" s="471"/>
      <c r="P860" s="471"/>
      <c r="Q860" s="471"/>
      <c r="R860" s="471"/>
      <c r="S860" s="471"/>
      <c r="T860" s="471"/>
      <c r="U860" s="471"/>
      <c r="V860" s="471"/>
      <c r="W860" s="471"/>
      <c r="X860" s="471"/>
      <c r="Y860" s="471"/>
      <c r="Z860" s="471"/>
      <c r="AA860" s="471"/>
      <c r="AB860" s="471"/>
      <c r="AC860" s="471"/>
      <c r="AD860" s="471"/>
      <c r="AE860" s="472"/>
      <c r="AF860" s="472"/>
      <c r="AG860" s="472"/>
      <c r="AH860" s="472"/>
      <c r="AI860" s="472"/>
      <c r="AJ860" s="472"/>
      <c r="AK860" s="472"/>
      <c r="AL860" s="472"/>
      <c r="AM860" s="472"/>
      <c r="AN860" s="472"/>
      <c r="AO860" s="481"/>
      <c r="AP860" s="169"/>
      <c r="AQ860" s="84" t="s">
        <v>395</v>
      </c>
      <c r="AU860" s="459" t="str">
        <f t="shared" ca="1" si="156"/>
        <v>W</v>
      </c>
      <c r="AV860" s="459">
        <f t="shared" si="157"/>
        <v>843</v>
      </c>
      <c r="AW860" s="259" t="str">
        <f t="shared" ca="1" si="154"/>
        <v>W843</v>
      </c>
      <c r="AX860" s="259">
        <f t="shared" si="152"/>
        <v>8</v>
      </c>
      <c r="AY860" s="259" t="str">
        <f t="shared" ca="1" si="153"/>
        <v>9. Ownership - Operating Costs</v>
      </c>
      <c r="AZ860" s="268" t="s">
        <v>1270</v>
      </c>
      <c r="BA860" s="259" t="s">
        <v>1241</v>
      </c>
      <c r="BB860" s="259">
        <f>$W$8</f>
        <v>2037</v>
      </c>
      <c r="BC860" s="259" t="str">
        <f t="shared" ca="1" si="155"/>
        <v>8_W843_Spare_parts_2037</v>
      </c>
      <c r="BD860" s="259" t="s">
        <v>540</v>
      </c>
      <c r="BE860" s="259"/>
      <c r="BF860" s="268" t="str">
        <f t="shared" si="150"/>
        <v>&gt;=0</v>
      </c>
      <c r="BG860" s="268" t="s">
        <v>85</v>
      </c>
      <c r="BH860" s="268" t="s">
        <v>85</v>
      </c>
      <c r="BI860" s="268"/>
      <c r="BJ860" s="268"/>
      <c r="BK860" s="268"/>
      <c r="BL860" s="268"/>
    </row>
    <row r="861" spans="1:64" ht="13.5" hidden="1" thickBot="1">
      <c r="A861" s="124"/>
      <c r="B861" s="169"/>
      <c r="C861" s="235"/>
      <c r="D861" s="588"/>
      <c r="E861" s="588"/>
      <c r="F861" s="471"/>
      <c r="G861" s="471"/>
      <c r="H861" s="471"/>
      <c r="I861" s="471"/>
      <c r="J861" s="471"/>
      <c r="K861" s="471"/>
      <c r="L861" s="471"/>
      <c r="M861" s="471"/>
      <c r="N861" s="471"/>
      <c r="O861" s="471"/>
      <c r="P861" s="471"/>
      <c r="Q861" s="471"/>
      <c r="R861" s="471"/>
      <c r="S861" s="471"/>
      <c r="T861" s="471"/>
      <c r="U861" s="471"/>
      <c r="V861" s="471"/>
      <c r="W861" s="471"/>
      <c r="X861" s="471"/>
      <c r="Y861" s="471"/>
      <c r="Z861" s="471"/>
      <c r="AA861" s="471"/>
      <c r="AB861" s="471"/>
      <c r="AC861" s="471"/>
      <c r="AD861" s="471"/>
      <c r="AE861" s="472"/>
      <c r="AF861" s="472"/>
      <c r="AG861" s="472"/>
      <c r="AH861" s="472"/>
      <c r="AI861" s="472"/>
      <c r="AJ861" s="472"/>
      <c r="AK861" s="472"/>
      <c r="AL861" s="472"/>
      <c r="AM861" s="472"/>
      <c r="AN861" s="472"/>
      <c r="AO861" s="481"/>
      <c r="AP861" s="169"/>
      <c r="AQ861" s="84" t="s">
        <v>395</v>
      </c>
      <c r="AU861" s="459" t="str">
        <f t="shared" ca="1" si="156"/>
        <v>X</v>
      </c>
      <c r="AV861" s="459">
        <f t="shared" si="157"/>
        <v>843</v>
      </c>
      <c r="AW861" s="259" t="str">
        <f t="shared" ca="1" si="154"/>
        <v>X843</v>
      </c>
      <c r="AX861" s="259">
        <f t="shared" si="152"/>
        <v>8</v>
      </c>
      <c r="AY861" s="259" t="str">
        <f t="shared" ca="1" si="153"/>
        <v>9. Ownership - Operating Costs</v>
      </c>
      <c r="AZ861" s="268" t="s">
        <v>1270</v>
      </c>
      <c r="BA861" s="259" t="s">
        <v>1241</v>
      </c>
      <c r="BB861" s="259">
        <f>$X$8</f>
        <v>2038</v>
      </c>
      <c r="BC861" s="259" t="str">
        <f t="shared" ca="1" si="155"/>
        <v>8_X843_Spare_parts_2038</v>
      </c>
      <c r="BD861" s="259" t="s">
        <v>540</v>
      </c>
      <c r="BE861" s="259"/>
      <c r="BF861" s="268" t="str">
        <f t="shared" si="150"/>
        <v>&gt;=0</v>
      </c>
      <c r="BG861" s="268" t="s">
        <v>85</v>
      </c>
      <c r="BH861" s="268" t="s">
        <v>85</v>
      </c>
      <c r="BI861" s="268"/>
      <c r="BJ861" s="268"/>
      <c r="BK861" s="268"/>
      <c r="BL861" s="268"/>
    </row>
    <row r="862" spans="1:64" ht="13.5" hidden="1" thickBot="1">
      <c r="A862" s="124"/>
      <c r="B862" s="169"/>
      <c r="C862" s="235"/>
      <c r="D862" s="588"/>
      <c r="E862" s="588"/>
      <c r="F862" s="471"/>
      <c r="G862" s="471"/>
      <c r="H862" s="471"/>
      <c r="I862" s="471"/>
      <c r="J862" s="471"/>
      <c r="K862" s="471"/>
      <c r="L862" s="471"/>
      <c r="M862" s="471"/>
      <c r="N862" s="471"/>
      <c r="O862" s="471"/>
      <c r="P862" s="471"/>
      <c r="Q862" s="471"/>
      <c r="R862" s="471"/>
      <c r="S862" s="471"/>
      <c r="T862" s="471"/>
      <c r="U862" s="471"/>
      <c r="V862" s="471"/>
      <c r="W862" s="471"/>
      <c r="X862" s="471"/>
      <c r="Y862" s="471"/>
      <c r="Z862" s="471"/>
      <c r="AA862" s="471"/>
      <c r="AB862" s="471"/>
      <c r="AC862" s="471"/>
      <c r="AD862" s="471"/>
      <c r="AE862" s="472"/>
      <c r="AF862" s="472"/>
      <c r="AG862" s="472"/>
      <c r="AH862" s="472"/>
      <c r="AI862" s="472"/>
      <c r="AJ862" s="472"/>
      <c r="AK862" s="472"/>
      <c r="AL862" s="472"/>
      <c r="AM862" s="472"/>
      <c r="AN862" s="472"/>
      <c r="AO862" s="481"/>
      <c r="AP862" s="169"/>
      <c r="AQ862" s="84" t="s">
        <v>395</v>
      </c>
      <c r="AU862" s="459" t="str">
        <f t="shared" ca="1" si="156"/>
        <v>Y</v>
      </c>
      <c r="AV862" s="459">
        <f t="shared" si="157"/>
        <v>843</v>
      </c>
      <c r="AW862" s="259" t="str">
        <f t="shared" ca="1" si="154"/>
        <v>Y843</v>
      </c>
      <c r="AX862" s="259">
        <f t="shared" si="152"/>
        <v>8</v>
      </c>
      <c r="AY862" s="259" t="str">
        <f t="shared" ca="1" si="153"/>
        <v>9. Ownership - Operating Costs</v>
      </c>
      <c r="AZ862" s="268" t="s">
        <v>1270</v>
      </c>
      <c r="BA862" s="259" t="s">
        <v>1241</v>
      </c>
      <c r="BB862" s="259">
        <f>$Y$8</f>
        <v>2039</v>
      </c>
      <c r="BC862" s="259" t="str">
        <f t="shared" ca="1" si="155"/>
        <v>8_Y843_Spare_parts_2039</v>
      </c>
      <c r="BD862" s="259" t="s">
        <v>540</v>
      </c>
      <c r="BE862" s="259"/>
      <c r="BF862" s="268" t="str">
        <f t="shared" si="150"/>
        <v>&gt;=0</v>
      </c>
      <c r="BG862" s="268" t="s">
        <v>85</v>
      </c>
      <c r="BH862" s="268" t="s">
        <v>85</v>
      </c>
      <c r="BI862" s="268"/>
      <c r="BJ862" s="268"/>
      <c r="BK862" s="268"/>
      <c r="BL862" s="268"/>
    </row>
    <row r="863" spans="1:64" ht="13.5" hidden="1" thickBot="1">
      <c r="A863" s="124"/>
      <c r="B863" s="169"/>
      <c r="C863" s="235"/>
      <c r="D863" s="588"/>
      <c r="E863" s="588"/>
      <c r="F863" s="471"/>
      <c r="G863" s="471"/>
      <c r="H863" s="471"/>
      <c r="I863" s="471"/>
      <c r="J863" s="471"/>
      <c r="K863" s="471"/>
      <c r="L863" s="471"/>
      <c r="M863" s="471"/>
      <c r="N863" s="471"/>
      <c r="O863" s="471"/>
      <c r="P863" s="471"/>
      <c r="Q863" s="471"/>
      <c r="R863" s="471"/>
      <c r="S863" s="471"/>
      <c r="T863" s="471"/>
      <c r="U863" s="471"/>
      <c r="V863" s="471"/>
      <c r="W863" s="471"/>
      <c r="X863" s="471"/>
      <c r="Y863" s="471"/>
      <c r="Z863" s="471"/>
      <c r="AA863" s="471"/>
      <c r="AB863" s="471"/>
      <c r="AC863" s="471"/>
      <c r="AD863" s="471"/>
      <c r="AE863" s="472"/>
      <c r="AF863" s="472"/>
      <c r="AG863" s="472"/>
      <c r="AH863" s="472"/>
      <c r="AI863" s="472"/>
      <c r="AJ863" s="472"/>
      <c r="AK863" s="472"/>
      <c r="AL863" s="472"/>
      <c r="AM863" s="472"/>
      <c r="AN863" s="472"/>
      <c r="AO863" s="481"/>
      <c r="AP863" s="169"/>
      <c r="AQ863" s="84" t="s">
        <v>395</v>
      </c>
      <c r="AU863" s="459" t="str">
        <f t="shared" ca="1" si="156"/>
        <v>Z</v>
      </c>
      <c r="AV863" s="459">
        <f t="shared" si="157"/>
        <v>843</v>
      </c>
      <c r="AW863" s="259" t="str">
        <f t="shared" ca="1" si="154"/>
        <v>Z843</v>
      </c>
      <c r="AX863" s="259">
        <f t="shared" si="152"/>
        <v>8</v>
      </c>
      <c r="AY863" s="259" t="str">
        <f t="shared" ca="1" si="153"/>
        <v>9. Ownership - Operating Costs</v>
      </c>
      <c r="AZ863" s="268" t="s">
        <v>1270</v>
      </c>
      <c r="BA863" s="259" t="s">
        <v>1241</v>
      </c>
      <c r="BB863" s="259">
        <f>$Z$8</f>
        <v>2040</v>
      </c>
      <c r="BC863" s="259" t="str">
        <f t="shared" ca="1" si="155"/>
        <v>8_Z843_Spare_parts_2040</v>
      </c>
      <c r="BD863" s="259" t="s">
        <v>540</v>
      </c>
      <c r="BE863" s="259"/>
      <c r="BF863" s="268" t="str">
        <f t="shared" si="150"/>
        <v>&gt;=0</v>
      </c>
      <c r="BG863" s="268" t="s">
        <v>85</v>
      </c>
      <c r="BH863" s="268" t="s">
        <v>85</v>
      </c>
      <c r="BI863" s="268"/>
      <c r="BJ863" s="268"/>
      <c r="BK863" s="268"/>
      <c r="BL863" s="268"/>
    </row>
    <row r="864" spans="1:64" ht="13.5" hidden="1" thickBot="1">
      <c r="A864" s="124"/>
      <c r="B864" s="169"/>
      <c r="C864" s="235"/>
      <c r="D864" s="588"/>
      <c r="E864" s="588"/>
      <c r="F864" s="471"/>
      <c r="G864" s="471"/>
      <c r="H864" s="471"/>
      <c r="I864" s="471"/>
      <c r="J864" s="471"/>
      <c r="K864" s="471"/>
      <c r="L864" s="471"/>
      <c r="M864" s="471"/>
      <c r="N864" s="471"/>
      <c r="O864" s="471"/>
      <c r="P864" s="471"/>
      <c r="Q864" s="471"/>
      <c r="R864" s="471"/>
      <c r="S864" s="471"/>
      <c r="T864" s="471"/>
      <c r="U864" s="471"/>
      <c r="V864" s="471"/>
      <c r="W864" s="471"/>
      <c r="X864" s="471"/>
      <c r="Y864" s="471"/>
      <c r="Z864" s="471"/>
      <c r="AA864" s="471"/>
      <c r="AB864" s="471"/>
      <c r="AC864" s="471"/>
      <c r="AD864" s="471"/>
      <c r="AE864" s="472"/>
      <c r="AF864" s="472"/>
      <c r="AG864" s="472"/>
      <c r="AH864" s="472"/>
      <c r="AI864" s="472"/>
      <c r="AJ864" s="472"/>
      <c r="AK864" s="472"/>
      <c r="AL864" s="472"/>
      <c r="AM864" s="472"/>
      <c r="AN864" s="472"/>
      <c r="AO864" s="481"/>
      <c r="AP864" s="169"/>
      <c r="AQ864" s="84" t="s">
        <v>395</v>
      </c>
      <c r="AU864" s="459" t="str">
        <f t="shared" ca="1" si="156"/>
        <v>AA</v>
      </c>
      <c r="AV864" s="459">
        <f t="shared" si="157"/>
        <v>843</v>
      </c>
      <c r="AW864" s="259" t="str">
        <f t="shared" ca="1" si="154"/>
        <v>AA843</v>
      </c>
      <c r="AX864" s="259">
        <f t="shared" si="152"/>
        <v>8</v>
      </c>
      <c r="AY864" s="259" t="str">
        <f t="shared" ca="1" si="153"/>
        <v>9. Ownership - Operating Costs</v>
      </c>
      <c r="AZ864" s="268" t="s">
        <v>1270</v>
      </c>
      <c r="BA864" s="259" t="s">
        <v>1241</v>
      </c>
      <c r="BB864" s="259">
        <f>$AA$8</f>
        <v>2041</v>
      </c>
      <c r="BC864" s="259" t="str">
        <f t="shared" ca="1" si="155"/>
        <v>8_AA843_Spare_parts_2041</v>
      </c>
      <c r="BD864" s="259" t="s">
        <v>540</v>
      </c>
      <c r="BE864" s="259"/>
      <c r="BF864" s="268" t="str">
        <f t="shared" si="150"/>
        <v>&gt;=0</v>
      </c>
      <c r="BG864" s="268" t="s">
        <v>85</v>
      </c>
      <c r="BH864" s="268" t="s">
        <v>85</v>
      </c>
      <c r="BI864" s="268"/>
      <c r="BJ864" s="268"/>
      <c r="BK864" s="268"/>
      <c r="BL864" s="268"/>
    </row>
    <row r="865" spans="1:64" ht="13.5" hidden="1" thickBot="1">
      <c r="A865" s="124"/>
      <c r="B865" s="169"/>
      <c r="C865" s="235"/>
      <c r="D865" s="588"/>
      <c r="E865" s="588"/>
      <c r="F865" s="471"/>
      <c r="G865" s="471"/>
      <c r="H865" s="471"/>
      <c r="I865" s="471"/>
      <c r="J865" s="471"/>
      <c r="K865" s="471"/>
      <c r="L865" s="471"/>
      <c r="M865" s="471"/>
      <c r="N865" s="471"/>
      <c r="O865" s="471"/>
      <c r="P865" s="471"/>
      <c r="Q865" s="471"/>
      <c r="R865" s="471"/>
      <c r="S865" s="471"/>
      <c r="T865" s="471"/>
      <c r="U865" s="471"/>
      <c r="V865" s="471"/>
      <c r="W865" s="471"/>
      <c r="X865" s="471"/>
      <c r="Y865" s="471"/>
      <c r="Z865" s="471"/>
      <c r="AA865" s="471"/>
      <c r="AB865" s="471"/>
      <c r="AC865" s="471"/>
      <c r="AD865" s="471"/>
      <c r="AE865" s="472"/>
      <c r="AF865" s="472"/>
      <c r="AG865" s="472"/>
      <c r="AH865" s="472"/>
      <c r="AI865" s="472"/>
      <c r="AJ865" s="472"/>
      <c r="AK865" s="472"/>
      <c r="AL865" s="472"/>
      <c r="AM865" s="472"/>
      <c r="AN865" s="472"/>
      <c r="AO865" s="481"/>
      <c r="AP865" s="169"/>
      <c r="AQ865" s="84" t="s">
        <v>395</v>
      </c>
      <c r="AU865" s="459" t="str">
        <f t="shared" ca="1" si="156"/>
        <v>AB</v>
      </c>
      <c r="AV865" s="459">
        <f t="shared" si="157"/>
        <v>843</v>
      </c>
      <c r="AW865" s="259" t="str">
        <f t="shared" ca="1" si="154"/>
        <v>AB843</v>
      </c>
      <c r="AX865" s="259">
        <f t="shared" si="152"/>
        <v>8</v>
      </c>
      <c r="AY865" s="259" t="str">
        <f t="shared" ca="1" si="153"/>
        <v>9. Ownership - Operating Costs</v>
      </c>
      <c r="AZ865" s="268" t="s">
        <v>1270</v>
      </c>
      <c r="BA865" s="259" t="s">
        <v>1241</v>
      </c>
      <c r="BB865" s="259">
        <f>$AB$8</f>
        <v>2042</v>
      </c>
      <c r="BC865" s="259" t="str">
        <f t="shared" ca="1" si="155"/>
        <v>8_AB843_Spare_parts_2042</v>
      </c>
      <c r="BD865" s="259" t="s">
        <v>540</v>
      </c>
      <c r="BE865" s="259"/>
      <c r="BF865" s="268" t="str">
        <f t="shared" si="150"/>
        <v>&gt;=0</v>
      </c>
      <c r="BG865" s="268" t="s">
        <v>85</v>
      </c>
      <c r="BH865" s="268" t="s">
        <v>85</v>
      </c>
      <c r="BI865" s="268"/>
      <c r="BJ865" s="268"/>
      <c r="BK865" s="268"/>
      <c r="BL865" s="268"/>
    </row>
    <row r="866" spans="1:64" ht="13.5" hidden="1" thickBot="1">
      <c r="A866" s="124"/>
      <c r="B866" s="169"/>
      <c r="C866" s="235"/>
      <c r="D866" s="588"/>
      <c r="E866" s="588"/>
      <c r="F866" s="471"/>
      <c r="G866" s="471"/>
      <c r="H866" s="471"/>
      <c r="I866" s="471"/>
      <c r="J866" s="471"/>
      <c r="K866" s="471"/>
      <c r="L866" s="471"/>
      <c r="M866" s="471"/>
      <c r="N866" s="471"/>
      <c r="O866" s="471"/>
      <c r="P866" s="471"/>
      <c r="Q866" s="471"/>
      <c r="R866" s="471"/>
      <c r="S866" s="471"/>
      <c r="T866" s="471"/>
      <c r="U866" s="471"/>
      <c r="V866" s="471"/>
      <c r="W866" s="471"/>
      <c r="X866" s="471"/>
      <c r="Y866" s="471"/>
      <c r="Z866" s="471"/>
      <c r="AA866" s="471"/>
      <c r="AB866" s="471"/>
      <c r="AC866" s="471"/>
      <c r="AD866" s="471"/>
      <c r="AE866" s="472"/>
      <c r="AF866" s="472"/>
      <c r="AG866" s="472"/>
      <c r="AH866" s="472"/>
      <c r="AI866" s="472"/>
      <c r="AJ866" s="472"/>
      <c r="AK866" s="472"/>
      <c r="AL866" s="472"/>
      <c r="AM866" s="472"/>
      <c r="AN866" s="472"/>
      <c r="AO866" s="481"/>
      <c r="AP866" s="169"/>
      <c r="AQ866" s="84" t="s">
        <v>395</v>
      </c>
      <c r="AU866" s="459" t="str">
        <f t="shared" ca="1" si="156"/>
        <v>AC</v>
      </c>
      <c r="AV866" s="459">
        <f t="shared" si="157"/>
        <v>843</v>
      </c>
      <c r="AW866" s="259" t="str">
        <f t="shared" ca="1" si="154"/>
        <v>AC843</v>
      </c>
      <c r="AX866" s="259">
        <f t="shared" si="152"/>
        <v>8</v>
      </c>
      <c r="AY866" s="259" t="str">
        <f t="shared" ca="1" si="153"/>
        <v>9. Ownership - Operating Costs</v>
      </c>
      <c r="AZ866" s="268" t="s">
        <v>1270</v>
      </c>
      <c r="BA866" s="259" t="s">
        <v>1241</v>
      </c>
      <c r="BB866" s="259">
        <f>$AC$8</f>
        <v>2043</v>
      </c>
      <c r="BC866" s="259" t="str">
        <f t="shared" ca="1" si="155"/>
        <v>8_AC843_Spare_parts_2043</v>
      </c>
      <c r="BD866" s="259" t="s">
        <v>540</v>
      </c>
      <c r="BE866" s="259"/>
      <c r="BF866" s="268" t="str">
        <f t="shared" si="150"/>
        <v>&gt;=0</v>
      </c>
      <c r="BG866" s="268" t="s">
        <v>85</v>
      </c>
      <c r="BH866" s="268" t="s">
        <v>85</v>
      </c>
      <c r="BI866" s="268"/>
      <c r="BJ866" s="268"/>
      <c r="BK866" s="268"/>
      <c r="BL866" s="268"/>
    </row>
    <row r="867" spans="1:64" ht="13.5" hidden="1" thickBot="1">
      <c r="A867" s="124"/>
      <c r="B867" s="169"/>
      <c r="C867" s="235"/>
      <c r="D867" s="588"/>
      <c r="E867" s="588"/>
      <c r="F867" s="471"/>
      <c r="G867" s="471"/>
      <c r="H867" s="471"/>
      <c r="I867" s="471"/>
      <c r="J867" s="471"/>
      <c r="K867" s="471"/>
      <c r="L867" s="471"/>
      <c r="M867" s="471"/>
      <c r="N867" s="471"/>
      <c r="O867" s="471"/>
      <c r="P867" s="471"/>
      <c r="Q867" s="471"/>
      <c r="R867" s="471"/>
      <c r="S867" s="471"/>
      <c r="T867" s="471"/>
      <c r="U867" s="471"/>
      <c r="V867" s="471"/>
      <c r="W867" s="471"/>
      <c r="X867" s="471"/>
      <c r="Y867" s="471"/>
      <c r="Z867" s="471"/>
      <c r="AA867" s="471"/>
      <c r="AB867" s="471"/>
      <c r="AC867" s="471"/>
      <c r="AD867" s="471"/>
      <c r="AE867" s="472"/>
      <c r="AF867" s="472"/>
      <c r="AG867" s="472"/>
      <c r="AH867" s="472"/>
      <c r="AI867" s="472"/>
      <c r="AJ867" s="472"/>
      <c r="AK867" s="472"/>
      <c r="AL867" s="472"/>
      <c r="AM867" s="472"/>
      <c r="AN867" s="472"/>
      <c r="AO867" s="481"/>
      <c r="AP867" s="169"/>
      <c r="AQ867" s="84" t="s">
        <v>395</v>
      </c>
      <c r="AU867" s="459" t="str">
        <f t="shared" ca="1" si="156"/>
        <v>AD</v>
      </c>
      <c r="AV867" s="459">
        <f t="shared" si="157"/>
        <v>843</v>
      </c>
      <c r="AW867" s="259" t="str">
        <f t="shared" ca="1" si="154"/>
        <v>AD843</v>
      </c>
      <c r="AX867" s="259">
        <f t="shared" si="152"/>
        <v>8</v>
      </c>
      <c r="AY867" s="259" t="str">
        <f t="shared" ca="1" si="153"/>
        <v>9. Ownership - Operating Costs</v>
      </c>
      <c r="AZ867" s="268" t="s">
        <v>1270</v>
      </c>
      <c r="BA867" s="259" t="s">
        <v>1241</v>
      </c>
      <c r="BB867" s="259">
        <f>$AD$8</f>
        <v>2044</v>
      </c>
      <c r="BC867" s="259" t="str">
        <f t="shared" ca="1" si="155"/>
        <v>8_AD843_Spare_parts_2044</v>
      </c>
      <c r="BD867" s="259" t="s">
        <v>540</v>
      </c>
      <c r="BE867" s="259"/>
      <c r="BF867" s="268" t="str">
        <f t="shared" si="150"/>
        <v>&gt;=0</v>
      </c>
      <c r="BG867" s="268" t="s">
        <v>85</v>
      </c>
      <c r="BH867" s="268" t="s">
        <v>85</v>
      </c>
      <c r="BI867" s="268"/>
      <c r="BJ867" s="268"/>
      <c r="BK867" s="268"/>
      <c r="BL867" s="268"/>
    </row>
    <row r="868" spans="1:64" ht="13.5" hidden="1" thickBot="1">
      <c r="A868" s="124"/>
      <c r="B868" s="169"/>
      <c r="C868" s="235"/>
      <c r="D868" s="588"/>
      <c r="E868" s="588"/>
      <c r="F868" s="471"/>
      <c r="G868" s="471"/>
      <c r="H868" s="471"/>
      <c r="I868" s="471"/>
      <c r="J868" s="471"/>
      <c r="K868" s="471"/>
      <c r="L868" s="471"/>
      <c r="M868" s="471"/>
      <c r="N868" s="471"/>
      <c r="O868" s="471"/>
      <c r="P868" s="471"/>
      <c r="Q868" s="471"/>
      <c r="R868" s="471"/>
      <c r="S868" s="471"/>
      <c r="T868" s="471"/>
      <c r="U868" s="471"/>
      <c r="V868" s="471"/>
      <c r="W868" s="471"/>
      <c r="X868" s="471"/>
      <c r="Y868" s="471"/>
      <c r="Z868" s="471"/>
      <c r="AA868" s="471"/>
      <c r="AB868" s="471"/>
      <c r="AC868" s="471"/>
      <c r="AD868" s="471"/>
      <c r="AE868" s="472"/>
      <c r="AF868" s="472"/>
      <c r="AG868" s="472"/>
      <c r="AH868" s="472"/>
      <c r="AI868" s="472"/>
      <c r="AJ868" s="472"/>
      <c r="AK868" s="472"/>
      <c r="AL868" s="472"/>
      <c r="AM868" s="472"/>
      <c r="AN868" s="472"/>
      <c r="AO868" s="481"/>
      <c r="AP868" s="169"/>
      <c r="AQ868" s="84" t="s">
        <v>395</v>
      </c>
      <c r="AU868" s="459" t="str">
        <f t="shared" ca="1" si="156"/>
        <v>AE</v>
      </c>
      <c r="AV868" s="459">
        <f t="shared" si="157"/>
        <v>843</v>
      </c>
      <c r="AW868" s="259" t="str">
        <f t="shared" ca="1" si="154"/>
        <v>AE843</v>
      </c>
      <c r="AX868" s="259">
        <f t="shared" si="152"/>
        <v>8</v>
      </c>
      <c r="AY868" s="259" t="str">
        <f t="shared" ca="1" si="153"/>
        <v>9. Ownership - Operating Costs</v>
      </c>
      <c r="AZ868" s="268" t="s">
        <v>1270</v>
      </c>
      <c r="BA868" s="259" t="s">
        <v>1241</v>
      </c>
      <c r="BB868" s="259">
        <f>$AE$8</f>
        <v>2045</v>
      </c>
      <c r="BC868" s="259" t="str">
        <f t="shared" ca="1" si="155"/>
        <v>8_AE843_Spare_parts_2045</v>
      </c>
      <c r="BD868" s="259" t="s">
        <v>540</v>
      </c>
      <c r="BE868" s="259"/>
      <c r="BF868" s="268" t="str">
        <f t="shared" si="150"/>
        <v>&gt;=0</v>
      </c>
      <c r="BG868" s="268" t="s">
        <v>85</v>
      </c>
      <c r="BH868" s="268" t="s">
        <v>85</v>
      </c>
      <c r="BI868" s="268"/>
      <c r="BJ868" s="268"/>
      <c r="BK868" s="268"/>
      <c r="BL868" s="268"/>
    </row>
    <row r="869" spans="1:64" ht="13.5" hidden="1" thickBot="1">
      <c r="A869" s="124"/>
      <c r="B869" s="169"/>
      <c r="C869" s="235"/>
      <c r="D869" s="588"/>
      <c r="E869" s="588"/>
      <c r="F869" s="471"/>
      <c r="G869" s="471"/>
      <c r="H869" s="471"/>
      <c r="I869" s="471"/>
      <c r="J869" s="471"/>
      <c r="K869" s="471"/>
      <c r="L869" s="471"/>
      <c r="M869" s="471"/>
      <c r="N869" s="471"/>
      <c r="O869" s="471"/>
      <c r="P869" s="471"/>
      <c r="Q869" s="471"/>
      <c r="R869" s="471"/>
      <c r="S869" s="471"/>
      <c r="T869" s="471"/>
      <c r="U869" s="471"/>
      <c r="V869" s="471"/>
      <c r="W869" s="471"/>
      <c r="X869" s="471"/>
      <c r="Y869" s="471"/>
      <c r="Z869" s="471"/>
      <c r="AA869" s="471"/>
      <c r="AB869" s="471"/>
      <c r="AC869" s="471"/>
      <c r="AD869" s="471"/>
      <c r="AE869" s="472"/>
      <c r="AF869" s="472"/>
      <c r="AG869" s="472"/>
      <c r="AH869" s="472"/>
      <c r="AI869" s="472"/>
      <c r="AJ869" s="472"/>
      <c r="AK869" s="472"/>
      <c r="AL869" s="472"/>
      <c r="AM869" s="472"/>
      <c r="AN869" s="472"/>
      <c r="AO869" s="481"/>
      <c r="AP869" s="169"/>
      <c r="AQ869" s="84" t="s">
        <v>395</v>
      </c>
      <c r="AU869" s="459" t="str">
        <f t="shared" ca="1" si="156"/>
        <v>AF</v>
      </c>
      <c r="AV869" s="459">
        <f t="shared" si="157"/>
        <v>843</v>
      </c>
      <c r="AW869" s="259" t="str">
        <f t="shared" ca="1" si="154"/>
        <v>AF843</v>
      </c>
      <c r="AX869" s="259">
        <f t="shared" si="152"/>
        <v>8</v>
      </c>
      <c r="AY869" s="259" t="str">
        <f t="shared" ca="1" si="153"/>
        <v>9. Ownership - Operating Costs</v>
      </c>
      <c r="AZ869" s="268" t="s">
        <v>1270</v>
      </c>
      <c r="BA869" s="259" t="s">
        <v>1241</v>
      </c>
      <c r="BB869" s="259">
        <f>$AF$8</f>
        <v>2046</v>
      </c>
      <c r="BC869" s="259" t="str">
        <f t="shared" ca="1" si="155"/>
        <v>8_AF843_Spare_parts_2046</v>
      </c>
      <c r="BD869" s="259" t="s">
        <v>540</v>
      </c>
      <c r="BE869" s="259"/>
      <c r="BF869" s="268" t="str">
        <f t="shared" si="150"/>
        <v>&gt;=0</v>
      </c>
      <c r="BG869" s="268" t="s">
        <v>85</v>
      </c>
      <c r="BH869" s="268" t="s">
        <v>85</v>
      </c>
      <c r="BI869" s="268"/>
      <c r="BJ869" s="268"/>
      <c r="BK869" s="268"/>
      <c r="BL869" s="268"/>
    </row>
    <row r="870" spans="1:64" ht="13.5" hidden="1" thickBot="1">
      <c r="A870" s="124"/>
      <c r="B870" s="169"/>
      <c r="C870" s="235"/>
      <c r="D870" s="588"/>
      <c r="E870" s="588"/>
      <c r="F870" s="471"/>
      <c r="G870" s="471"/>
      <c r="H870" s="471"/>
      <c r="I870" s="471"/>
      <c r="J870" s="471"/>
      <c r="K870" s="471"/>
      <c r="L870" s="471"/>
      <c r="M870" s="471"/>
      <c r="N870" s="471"/>
      <c r="O870" s="471"/>
      <c r="P870" s="471"/>
      <c r="Q870" s="471"/>
      <c r="R870" s="471"/>
      <c r="S870" s="471"/>
      <c r="T870" s="471"/>
      <c r="U870" s="471"/>
      <c r="V870" s="471"/>
      <c r="W870" s="471"/>
      <c r="X870" s="471"/>
      <c r="Y870" s="471"/>
      <c r="Z870" s="471"/>
      <c r="AA870" s="471"/>
      <c r="AB870" s="471"/>
      <c r="AC870" s="471"/>
      <c r="AD870" s="471"/>
      <c r="AE870" s="472"/>
      <c r="AF870" s="472"/>
      <c r="AG870" s="472"/>
      <c r="AH870" s="472"/>
      <c r="AI870" s="472"/>
      <c r="AJ870" s="472"/>
      <c r="AK870" s="472"/>
      <c r="AL870" s="472"/>
      <c r="AM870" s="472"/>
      <c r="AN870" s="472"/>
      <c r="AO870" s="481"/>
      <c r="AP870" s="169"/>
      <c r="AQ870" s="84" t="s">
        <v>395</v>
      </c>
      <c r="AU870" s="459" t="str">
        <f t="shared" ca="1" si="156"/>
        <v>AG</v>
      </c>
      <c r="AV870" s="459">
        <f t="shared" si="157"/>
        <v>843</v>
      </c>
      <c r="AW870" s="259" t="str">
        <f t="shared" ca="1" si="154"/>
        <v>AG843</v>
      </c>
      <c r="AX870" s="259">
        <f t="shared" si="152"/>
        <v>8</v>
      </c>
      <c r="AY870" s="259" t="str">
        <f t="shared" ca="1" si="153"/>
        <v>9. Ownership - Operating Costs</v>
      </c>
      <c r="AZ870" s="268" t="s">
        <v>1270</v>
      </c>
      <c r="BA870" s="259" t="s">
        <v>1241</v>
      </c>
      <c r="BB870" s="259">
        <f>$AG$8</f>
        <v>2047</v>
      </c>
      <c r="BC870" s="259" t="str">
        <f t="shared" ca="1" si="155"/>
        <v>8_AG843_Spare_parts_2047</v>
      </c>
      <c r="BD870" s="259" t="s">
        <v>540</v>
      </c>
      <c r="BE870" s="259"/>
      <c r="BF870" s="268" t="str">
        <f t="shared" si="150"/>
        <v>&gt;=0</v>
      </c>
      <c r="BG870" s="268" t="s">
        <v>85</v>
      </c>
      <c r="BH870" s="268" t="s">
        <v>85</v>
      </c>
      <c r="BI870" s="268"/>
      <c r="BJ870" s="268"/>
      <c r="BK870" s="268"/>
      <c r="BL870" s="268"/>
    </row>
    <row r="871" spans="1:64" ht="13.5" hidden="1" thickBot="1">
      <c r="A871" s="124"/>
      <c r="B871" s="169"/>
      <c r="C871" s="235"/>
      <c r="D871" s="588"/>
      <c r="E871" s="588"/>
      <c r="F871" s="471"/>
      <c r="G871" s="471"/>
      <c r="H871" s="471"/>
      <c r="I871" s="471"/>
      <c r="J871" s="471"/>
      <c r="K871" s="471"/>
      <c r="L871" s="471"/>
      <c r="M871" s="471"/>
      <c r="N871" s="471"/>
      <c r="O871" s="471"/>
      <c r="P871" s="471"/>
      <c r="Q871" s="471"/>
      <c r="R871" s="471"/>
      <c r="S871" s="471"/>
      <c r="T871" s="471"/>
      <c r="U871" s="471"/>
      <c r="V871" s="471"/>
      <c r="W871" s="471"/>
      <c r="X871" s="471"/>
      <c r="Y871" s="471"/>
      <c r="Z871" s="471"/>
      <c r="AA871" s="471"/>
      <c r="AB871" s="471"/>
      <c r="AC871" s="471"/>
      <c r="AD871" s="471"/>
      <c r="AE871" s="472"/>
      <c r="AF871" s="472"/>
      <c r="AG871" s="472"/>
      <c r="AH871" s="472"/>
      <c r="AI871" s="472"/>
      <c r="AJ871" s="472"/>
      <c r="AK871" s="472"/>
      <c r="AL871" s="472"/>
      <c r="AM871" s="472"/>
      <c r="AN871" s="472"/>
      <c r="AO871" s="481"/>
      <c r="AP871" s="169"/>
      <c r="AQ871" s="84" t="s">
        <v>395</v>
      </c>
      <c r="AU871" s="459" t="str">
        <f t="shared" ca="1" si="156"/>
        <v>AH</v>
      </c>
      <c r="AV871" s="459">
        <f t="shared" si="157"/>
        <v>843</v>
      </c>
      <c r="AW871" s="259" t="str">
        <f t="shared" ca="1" si="154"/>
        <v>AH843</v>
      </c>
      <c r="AX871" s="259">
        <f t="shared" si="152"/>
        <v>8</v>
      </c>
      <c r="AY871" s="259" t="str">
        <f t="shared" ca="1" si="153"/>
        <v>9. Ownership - Operating Costs</v>
      </c>
      <c r="AZ871" s="268" t="s">
        <v>1270</v>
      </c>
      <c r="BA871" s="259" t="s">
        <v>1241</v>
      </c>
      <c r="BB871" s="259">
        <f>$AH$8</f>
        <v>2048</v>
      </c>
      <c r="BC871" s="259" t="str">
        <f t="shared" ca="1" si="155"/>
        <v>8_AH843_Spare_parts_2048</v>
      </c>
      <c r="BD871" s="259" t="s">
        <v>540</v>
      </c>
      <c r="BE871" s="259"/>
      <c r="BF871" s="268" t="str">
        <f t="shared" si="150"/>
        <v>&gt;=0</v>
      </c>
      <c r="BG871" s="268" t="s">
        <v>85</v>
      </c>
      <c r="BH871" s="268" t="s">
        <v>85</v>
      </c>
      <c r="BI871" s="268"/>
      <c r="BJ871" s="268"/>
      <c r="BK871" s="268"/>
      <c r="BL871" s="268"/>
    </row>
    <row r="872" spans="1:64" ht="13.5" hidden="1" thickBot="1">
      <c r="A872" s="124"/>
      <c r="B872" s="169"/>
      <c r="C872" s="235"/>
      <c r="D872" s="588"/>
      <c r="E872" s="588"/>
      <c r="F872" s="471"/>
      <c r="G872" s="471"/>
      <c r="H872" s="471"/>
      <c r="I872" s="471"/>
      <c r="J872" s="471"/>
      <c r="K872" s="471"/>
      <c r="L872" s="471"/>
      <c r="M872" s="471"/>
      <c r="N872" s="471"/>
      <c r="O872" s="471"/>
      <c r="P872" s="471"/>
      <c r="Q872" s="471"/>
      <c r="R872" s="471"/>
      <c r="S872" s="471"/>
      <c r="T872" s="471"/>
      <c r="U872" s="471"/>
      <c r="V872" s="471"/>
      <c r="W872" s="471"/>
      <c r="X872" s="471"/>
      <c r="Y872" s="471"/>
      <c r="Z872" s="471"/>
      <c r="AA872" s="471"/>
      <c r="AB872" s="471"/>
      <c r="AC872" s="471"/>
      <c r="AD872" s="471"/>
      <c r="AE872" s="472"/>
      <c r="AF872" s="472"/>
      <c r="AG872" s="472"/>
      <c r="AH872" s="472"/>
      <c r="AI872" s="472"/>
      <c r="AJ872" s="472"/>
      <c r="AK872" s="472"/>
      <c r="AL872" s="472"/>
      <c r="AM872" s="472"/>
      <c r="AN872" s="472"/>
      <c r="AO872" s="481"/>
      <c r="AP872" s="169"/>
      <c r="AQ872" s="84" t="s">
        <v>395</v>
      </c>
      <c r="AU872" s="459" t="str">
        <f t="shared" ca="1" si="156"/>
        <v>AI</v>
      </c>
      <c r="AV872" s="459">
        <f t="shared" si="157"/>
        <v>843</v>
      </c>
      <c r="AW872" s="259" t="str">
        <f t="shared" ca="1" si="154"/>
        <v>AI843</v>
      </c>
      <c r="AX872" s="259">
        <f t="shared" si="152"/>
        <v>8</v>
      </c>
      <c r="AY872" s="259" t="str">
        <f t="shared" ca="1" si="153"/>
        <v>9. Ownership - Operating Costs</v>
      </c>
      <c r="AZ872" s="268" t="s">
        <v>1270</v>
      </c>
      <c r="BA872" s="259" t="s">
        <v>1241</v>
      </c>
      <c r="BB872" s="259">
        <f>$AI$8</f>
        <v>2049</v>
      </c>
      <c r="BC872" s="259" t="str">
        <f t="shared" ca="1" si="155"/>
        <v>8_AI843_Spare_parts_2049</v>
      </c>
      <c r="BD872" s="259" t="s">
        <v>540</v>
      </c>
      <c r="BE872" s="259"/>
      <c r="BF872" s="268" t="str">
        <f t="shared" si="150"/>
        <v>&gt;=0</v>
      </c>
      <c r="BG872" s="268" t="s">
        <v>85</v>
      </c>
      <c r="BH872" s="268" t="s">
        <v>85</v>
      </c>
      <c r="BI872" s="268"/>
      <c r="BJ872" s="268"/>
      <c r="BK872" s="268"/>
      <c r="BL872" s="268"/>
    </row>
    <row r="873" spans="1:64" ht="13.5" hidden="1" thickBot="1">
      <c r="A873" s="124"/>
      <c r="B873" s="169"/>
      <c r="C873" s="235"/>
      <c r="D873" s="588"/>
      <c r="E873" s="588"/>
      <c r="F873" s="471"/>
      <c r="G873" s="471"/>
      <c r="H873" s="471"/>
      <c r="I873" s="471"/>
      <c r="J873" s="471"/>
      <c r="K873" s="471"/>
      <c r="L873" s="471"/>
      <c r="M873" s="471"/>
      <c r="N873" s="471"/>
      <c r="O873" s="471"/>
      <c r="P873" s="471"/>
      <c r="Q873" s="471"/>
      <c r="R873" s="471"/>
      <c r="S873" s="471"/>
      <c r="T873" s="471"/>
      <c r="U873" s="471"/>
      <c r="V873" s="471"/>
      <c r="W873" s="471"/>
      <c r="X873" s="471"/>
      <c r="Y873" s="471"/>
      <c r="Z873" s="471"/>
      <c r="AA873" s="471"/>
      <c r="AB873" s="471"/>
      <c r="AC873" s="471"/>
      <c r="AD873" s="471"/>
      <c r="AE873" s="472"/>
      <c r="AF873" s="472"/>
      <c r="AG873" s="472"/>
      <c r="AH873" s="472"/>
      <c r="AI873" s="472"/>
      <c r="AJ873" s="472"/>
      <c r="AK873" s="472"/>
      <c r="AL873" s="472"/>
      <c r="AM873" s="472"/>
      <c r="AN873" s="472"/>
      <c r="AO873" s="481"/>
      <c r="AP873" s="169"/>
      <c r="AQ873" s="84" t="s">
        <v>395</v>
      </c>
      <c r="AU873" s="459" t="str">
        <f t="shared" ca="1" si="156"/>
        <v>AJ</v>
      </c>
      <c r="AV873" s="459">
        <f t="shared" si="157"/>
        <v>843</v>
      </c>
      <c r="AW873" s="259" t="str">
        <f t="shared" ca="1" si="154"/>
        <v>AJ843</v>
      </c>
      <c r="AX873" s="259">
        <f t="shared" si="152"/>
        <v>8</v>
      </c>
      <c r="AY873" s="259" t="str">
        <f t="shared" ca="1" si="153"/>
        <v>9. Ownership - Operating Costs</v>
      </c>
      <c r="AZ873" s="268" t="s">
        <v>1270</v>
      </c>
      <c r="BA873" s="259" t="s">
        <v>1241</v>
      </c>
      <c r="BB873" s="259">
        <f>$AJ$8</f>
        <v>2050</v>
      </c>
      <c r="BC873" s="259" t="str">
        <f t="shared" ca="1" si="155"/>
        <v>8_AJ843_Spare_parts_2050</v>
      </c>
      <c r="BD873" s="259" t="s">
        <v>540</v>
      </c>
      <c r="BE873" s="259"/>
      <c r="BF873" s="268" t="str">
        <f t="shared" si="150"/>
        <v>&gt;=0</v>
      </c>
      <c r="BG873" s="268" t="s">
        <v>85</v>
      </c>
      <c r="BH873" s="268" t="s">
        <v>85</v>
      </c>
      <c r="BI873" s="268"/>
      <c r="BJ873" s="268"/>
      <c r="BK873" s="268"/>
      <c r="BL873" s="268"/>
    </row>
    <row r="874" spans="1:64" ht="13.5" hidden="1" thickBot="1">
      <c r="A874" s="124"/>
      <c r="B874" s="169"/>
      <c r="C874" s="235"/>
      <c r="D874" s="588"/>
      <c r="E874" s="588"/>
      <c r="F874" s="471"/>
      <c r="G874" s="471"/>
      <c r="H874" s="471"/>
      <c r="I874" s="471"/>
      <c r="J874" s="471"/>
      <c r="K874" s="471"/>
      <c r="L874" s="471"/>
      <c r="M874" s="471"/>
      <c r="N874" s="471"/>
      <c r="O874" s="471"/>
      <c r="P874" s="471"/>
      <c r="Q874" s="471"/>
      <c r="R874" s="471"/>
      <c r="S874" s="471"/>
      <c r="T874" s="471"/>
      <c r="U874" s="471"/>
      <c r="V874" s="471"/>
      <c r="W874" s="471"/>
      <c r="X874" s="471"/>
      <c r="Y874" s="471"/>
      <c r="Z874" s="471"/>
      <c r="AA874" s="471"/>
      <c r="AB874" s="471"/>
      <c r="AC874" s="471"/>
      <c r="AD874" s="471"/>
      <c r="AE874" s="472"/>
      <c r="AF874" s="472"/>
      <c r="AG874" s="472"/>
      <c r="AH874" s="472"/>
      <c r="AI874" s="472"/>
      <c r="AJ874" s="472"/>
      <c r="AK874" s="472"/>
      <c r="AL874" s="472"/>
      <c r="AM874" s="472"/>
      <c r="AN874" s="472"/>
      <c r="AO874" s="481"/>
      <c r="AP874" s="169"/>
      <c r="AQ874" s="84" t="s">
        <v>395</v>
      </c>
      <c r="AU874" s="459" t="str">
        <f t="shared" ca="1" si="156"/>
        <v>AK</v>
      </c>
      <c r="AV874" s="459">
        <f t="shared" si="157"/>
        <v>843</v>
      </c>
      <c r="AW874" s="259" t="str">
        <f t="shared" ca="1" si="154"/>
        <v>AK843</v>
      </c>
      <c r="AX874" s="259">
        <f t="shared" si="152"/>
        <v>8</v>
      </c>
      <c r="AY874" s="259" t="str">
        <f t="shared" ca="1" si="153"/>
        <v>9. Ownership - Operating Costs</v>
      </c>
      <c r="AZ874" s="268" t="s">
        <v>1270</v>
      </c>
      <c r="BA874" s="259" t="s">
        <v>1241</v>
      </c>
      <c r="BB874" s="259">
        <f>$AK$8</f>
        <v>2051</v>
      </c>
      <c r="BC874" s="259" t="str">
        <f t="shared" ca="1" si="155"/>
        <v>8_AK843_Spare_parts_2051</v>
      </c>
      <c r="BD874" s="259" t="s">
        <v>540</v>
      </c>
      <c r="BE874" s="259"/>
      <c r="BF874" s="268" t="str">
        <f t="shared" si="150"/>
        <v>&gt;=0</v>
      </c>
      <c r="BG874" s="268" t="s">
        <v>85</v>
      </c>
      <c r="BH874" s="268" t="s">
        <v>85</v>
      </c>
      <c r="BI874" s="268"/>
      <c r="BJ874" s="268"/>
      <c r="BK874" s="268"/>
      <c r="BL874" s="268"/>
    </row>
    <row r="875" spans="1:64" ht="13.5" hidden="1" thickBot="1">
      <c r="A875" s="124"/>
      <c r="B875" s="169"/>
      <c r="C875" s="235"/>
      <c r="D875" s="588"/>
      <c r="E875" s="588"/>
      <c r="F875" s="471"/>
      <c r="G875" s="471"/>
      <c r="H875" s="471"/>
      <c r="I875" s="471"/>
      <c r="J875" s="471"/>
      <c r="K875" s="471"/>
      <c r="L875" s="471"/>
      <c r="M875" s="471"/>
      <c r="N875" s="471"/>
      <c r="O875" s="471"/>
      <c r="P875" s="471"/>
      <c r="Q875" s="471"/>
      <c r="R875" s="471"/>
      <c r="S875" s="471"/>
      <c r="T875" s="471"/>
      <c r="U875" s="471"/>
      <c r="V875" s="471"/>
      <c r="W875" s="471"/>
      <c r="X875" s="471"/>
      <c r="Y875" s="471"/>
      <c r="Z875" s="471"/>
      <c r="AA875" s="471"/>
      <c r="AB875" s="471"/>
      <c r="AC875" s="471"/>
      <c r="AD875" s="471"/>
      <c r="AE875" s="472"/>
      <c r="AF875" s="472"/>
      <c r="AG875" s="472"/>
      <c r="AH875" s="472"/>
      <c r="AI875" s="472"/>
      <c r="AJ875" s="472"/>
      <c r="AK875" s="472"/>
      <c r="AL875" s="472"/>
      <c r="AM875" s="472"/>
      <c r="AN875" s="472"/>
      <c r="AO875" s="481"/>
      <c r="AP875" s="169"/>
      <c r="AQ875" s="84" t="s">
        <v>395</v>
      </c>
      <c r="AU875" s="459" t="str">
        <f t="shared" ca="1" si="156"/>
        <v>AL</v>
      </c>
      <c r="AV875" s="459">
        <f t="shared" si="157"/>
        <v>843</v>
      </c>
      <c r="AW875" s="259" t="str">
        <f t="shared" ca="1" si="154"/>
        <v>AL843</v>
      </c>
      <c r="AX875" s="259">
        <f t="shared" si="152"/>
        <v>8</v>
      </c>
      <c r="AY875" s="259" t="str">
        <f t="shared" ca="1" si="153"/>
        <v>9. Ownership - Operating Costs</v>
      </c>
      <c r="AZ875" s="268" t="s">
        <v>1270</v>
      </c>
      <c r="BA875" s="259" t="s">
        <v>1241</v>
      </c>
      <c r="BB875" s="259">
        <f>$AL$8</f>
        <v>2052</v>
      </c>
      <c r="BC875" s="259" t="str">
        <f t="shared" ca="1" si="155"/>
        <v>8_AL843_Spare_parts_2052</v>
      </c>
      <c r="BD875" s="259" t="s">
        <v>540</v>
      </c>
      <c r="BE875" s="259"/>
      <c r="BF875" s="268" t="str">
        <f t="shared" si="150"/>
        <v>&gt;=0</v>
      </c>
      <c r="BG875" s="268" t="s">
        <v>85</v>
      </c>
      <c r="BH875" s="268" t="s">
        <v>85</v>
      </c>
      <c r="BI875" s="268"/>
      <c r="BJ875" s="268"/>
      <c r="BK875" s="268"/>
      <c r="BL875" s="268"/>
    </row>
    <row r="876" spans="1:64" ht="13.5" hidden="1" thickBot="1">
      <c r="A876" s="124"/>
      <c r="B876" s="169"/>
      <c r="C876" s="235"/>
      <c r="D876" s="588"/>
      <c r="E876" s="588"/>
      <c r="F876" s="471"/>
      <c r="G876" s="471"/>
      <c r="H876" s="471"/>
      <c r="I876" s="471"/>
      <c r="J876" s="471"/>
      <c r="K876" s="471"/>
      <c r="L876" s="471"/>
      <c r="M876" s="471"/>
      <c r="N876" s="471"/>
      <c r="O876" s="471"/>
      <c r="P876" s="471"/>
      <c r="Q876" s="471"/>
      <c r="R876" s="471"/>
      <c r="S876" s="471"/>
      <c r="T876" s="471"/>
      <c r="U876" s="471"/>
      <c r="V876" s="471"/>
      <c r="W876" s="471"/>
      <c r="X876" s="471"/>
      <c r="Y876" s="471"/>
      <c r="Z876" s="471"/>
      <c r="AA876" s="471"/>
      <c r="AB876" s="471"/>
      <c r="AC876" s="471"/>
      <c r="AD876" s="471"/>
      <c r="AE876" s="472"/>
      <c r="AF876" s="472"/>
      <c r="AG876" s="472"/>
      <c r="AH876" s="472"/>
      <c r="AI876" s="472"/>
      <c r="AJ876" s="472"/>
      <c r="AK876" s="472"/>
      <c r="AL876" s="472"/>
      <c r="AM876" s="472"/>
      <c r="AN876" s="472"/>
      <c r="AO876" s="481"/>
      <c r="AP876" s="169"/>
      <c r="AQ876" s="84" t="s">
        <v>395</v>
      </c>
      <c r="AU876" s="459" t="str">
        <f t="shared" ca="1" si="156"/>
        <v>AM</v>
      </c>
      <c r="AV876" s="459">
        <f t="shared" si="157"/>
        <v>843</v>
      </c>
      <c r="AW876" s="259" t="str">
        <f t="shared" ca="1" si="154"/>
        <v>AM843</v>
      </c>
      <c r="AX876" s="259">
        <f t="shared" si="152"/>
        <v>8</v>
      </c>
      <c r="AY876" s="259" t="str">
        <f t="shared" ca="1" si="153"/>
        <v>9. Ownership - Operating Costs</v>
      </c>
      <c r="AZ876" s="268" t="s">
        <v>1270</v>
      </c>
      <c r="BA876" s="259" t="s">
        <v>1241</v>
      </c>
      <c r="BB876" s="259">
        <f>$AM$8</f>
        <v>2053</v>
      </c>
      <c r="BC876" s="259" t="str">
        <f t="shared" ca="1" si="155"/>
        <v>8_AM843_Spare_parts_2053</v>
      </c>
      <c r="BD876" s="259" t="s">
        <v>540</v>
      </c>
      <c r="BE876" s="259"/>
      <c r="BF876" s="268" t="str">
        <f t="shared" si="150"/>
        <v>&gt;=0</v>
      </c>
      <c r="BG876" s="268" t="s">
        <v>85</v>
      </c>
      <c r="BH876" s="268" t="s">
        <v>85</v>
      </c>
      <c r="BI876" s="268"/>
      <c r="BJ876" s="268"/>
      <c r="BK876" s="268"/>
      <c r="BL876" s="268"/>
    </row>
    <row r="877" spans="1:64" ht="13.5" hidden="1" thickBot="1">
      <c r="A877" s="124"/>
      <c r="B877" s="169"/>
      <c r="C877" s="235"/>
      <c r="D877" s="588"/>
      <c r="E877" s="588"/>
      <c r="F877" s="471"/>
      <c r="G877" s="471"/>
      <c r="H877" s="471"/>
      <c r="I877" s="471"/>
      <c r="J877" s="471"/>
      <c r="K877" s="471"/>
      <c r="L877" s="471"/>
      <c r="M877" s="471"/>
      <c r="N877" s="471"/>
      <c r="O877" s="471"/>
      <c r="P877" s="471"/>
      <c r="Q877" s="471"/>
      <c r="R877" s="471"/>
      <c r="S877" s="471"/>
      <c r="T877" s="471"/>
      <c r="U877" s="471"/>
      <c r="V877" s="471"/>
      <c r="W877" s="471"/>
      <c r="X877" s="471"/>
      <c r="Y877" s="471"/>
      <c r="Z877" s="471"/>
      <c r="AA877" s="471"/>
      <c r="AB877" s="471"/>
      <c r="AC877" s="471"/>
      <c r="AD877" s="471"/>
      <c r="AE877" s="472"/>
      <c r="AF877" s="472"/>
      <c r="AG877" s="472"/>
      <c r="AH877" s="472"/>
      <c r="AI877" s="472"/>
      <c r="AJ877" s="472"/>
      <c r="AK877" s="472"/>
      <c r="AL877" s="472"/>
      <c r="AM877" s="472"/>
      <c r="AN877" s="472"/>
      <c r="AO877" s="481"/>
      <c r="AP877" s="169"/>
      <c r="AQ877" s="84" t="s">
        <v>395</v>
      </c>
      <c r="AU877" s="459" t="str">
        <f t="shared" ca="1" si="156"/>
        <v>AN</v>
      </c>
      <c r="AV877" s="459">
        <f t="shared" si="157"/>
        <v>843</v>
      </c>
      <c r="AW877" s="259" t="str">
        <f t="shared" ca="1" si="154"/>
        <v>AN843</v>
      </c>
      <c r="AX877" s="259">
        <f t="shared" si="152"/>
        <v>8</v>
      </c>
      <c r="AY877" s="259" t="str">
        <f t="shared" ca="1" si="153"/>
        <v>9. Ownership - Operating Costs</v>
      </c>
      <c r="AZ877" s="268" t="s">
        <v>1270</v>
      </c>
      <c r="BA877" s="259" t="s">
        <v>1241</v>
      </c>
      <c r="BB877" s="259">
        <f>$AN$8</f>
        <v>2054</v>
      </c>
      <c r="BC877" s="259" t="str">
        <f t="shared" ca="1" si="155"/>
        <v>8_AN843_Spare_parts_2054</v>
      </c>
      <c r="BD877" s="259" t="s">
        <v>540</v>
      </c>
      <c r="BE877" s="259"/>
      <c r="BF877" s="268" t="str">
        <f t="shared" si="150"/>
        <v>&gt;=0</v>
      </c>
      <c r="BG877" s="268" t="s">
        <v>85</v>
      </c>
      <c r="BH877" s="268" t="s">
        <v>85</v>
      </c>
      <c r="BI877" s="268"/>
      <c r="BJ877" s="268"/>
      <c r="BK877" s="268"/>
      <c r="BL877" s="268"/>
    </row>
    <row r="878" spans="1:64" ht="13.5" hidden="1" thickBot="1">
      <c r="A878" s="124"/>
      <c r="B878" s="169"/>
      <c r="C878" s="235"/>
      <c r="D878" s="588"/>
      <c r="E878" s="588"/>
      <c r="F878" s="471"/>
      <c r="G878" s="471"/>
      <c r="H878" s="471"/>
      <c r="I878" s="471"/>
      <c r="J878" s="471"/>
      <c r="K878" s="471"/>
      <c r="L878" s="471"/>
      <c r="M878" s="471"/>
      <c r="N878" s="471"/>
      <c r="O878" s="471"/>
      <c r="P878" s="471"/>
      <c r="Q878" s="471"/>
      <c r="R878" s="471"/>
      <c r="S878" s="471"/>
      <c r="T878" s="471"/>
      <c r="U878" s="471"/>
      <c r="V878" s="471"/>
      <c r="W878" s="471"/>
      <c r="X878" s="471"/>
      <c r="Y878" s="471"/>
      <c r="Z878" s="471"/>
      <c r="AA878" s="471"/>
      <c r="AB878" s="471"/>
      <c r="AC878" s="471"/>
      <c r="AD878" s="471"/>
      <c r="AE878" s="472"/>
      <c r="AF878" s="472"/>
      <c r="AG878" s="472"/>
      <c r="AH878" s="472"/>
      <c r="AI878" s="472"/>
      <c r="AJ878" s="472"/>
      <c r="AK878" s="472"/>
      <c r="AL878" s="472"/>
      <c r="AM878" s="472"/>
      <c r="AN878" s="472"/>
      <c r="AO878" s="481"/>
      <c r="AP878" s="169"/>
      <c r="AQ878" s="474" t="s">
        <v>395</v>
      </c>
      <c r="AR878" s="474"/>
      <c r="AS878" s="474"/>
      <c r="AT878" s="474"/>
      <c r="AU878" s="475" t="str">
        <f t="shared" ca="1" si="156"/>
        <v>AO</v>
      </c>
      <c r="AV878" s="475">
        <f t="shared" si="157"/>
        <v>843</v>
      </c>
      <c r="AW878" s="389" t="str">
        <f t="shared" ca="1" si="154"/>
        <v>AO843</v>
      </c>
      <c r="AX878" s="389">
        <f t="shared" si="152"/>
        <v>8</v>
      </c>
      <c r="AY878" s="389" t="str">
        <f t="shared" ca="1" si="153"/>
        <v>9. Ownership - Operating Costs</v>
      </c>
      <c r="AZ878" s="397" t="s">
        <v>1270</v>
      </c>
      <c r="BA878" s="389" t="s">
        <v>1241</v>
      </c>
      <c r="BB878" s="389" t="s">
        <v>1216</v>
      </c>
      <c r="BC878" s="389" t="str">
        <f t="shared" ca="1" si="155"/>
        <v>8_AO843_Spare_parts_Additional_Info</v>
      </c>
      <c r="BD878" s="397" t="s">
        <v>223</v>
      </c>
      <c r="BE878" s="397">
        <v>100</v>
      </c>
      <c r="BF878" s="397"/>
      <c r="BG878" s="397" t="s">
        <v>85</v>
      </c>
      <c r="BH878" s="397" t="s">
        <v>85</v>
      </c>
      <c r="BI878" s="268"/>
      <c r="BJ878" s="268"/>
      <c r="BK878" s="268"/>
      <c r="BL878" s="268"/>
    </row>
    <row r="879" spans="1:64" ht="13.5" thickBot="1">
      <c r="A879" s="124">
        <f>+A843+1</f>
        <v>31</v>
      </c>
      <c r="B879" s="169"/>
      <c r="C879" s="235" t="s">
        <v>1320</v>
      </c>
      <c r="D879" s="588" t="s">
        <v>1321</v>
      </c>
      <c r="E879" s="588"/>
      <c r="F879" s="445"/>
      <c r="G879" s="445"/>
      <c r="H879" s="445"/>
      <c r="I879" s="445"/>
      <c r="J879" s="445"/>
      <c r="K879" s="445"/>
      <c r="L879" s="445"/>
      <c r="M879" s="445"/>
      <c r="N879" s="445"/>
      <c r="O879" s="445"/>
      <c r="P879" s="445"/>
      <c r="Q879" s="445"/>
      <c r="R879" s="445"/>
      <c r="S879" s="445"/>
      <c r="T879" s="445"/>
      <c r="U879" s="445"/>
      <c r="V879" s="445"/>
      <c r="W879" s="445"/>
      <c r="X879" s="445"/>
      <c r="Y879" s="445"/>
      <c r="Z879" s="445"/>
      <c r="AA879" s="445"/>
      <c r="AB879" s="445"/>
      <c r="AC879" s="445"/>
      <c r="AD879" s="445"/>
      <c r="AE879" s="446"/>
      <c r="AF879" s="446"/>
      <c r="AG879" s="446"/>
      <c r="AH879" s="446"/>
      <c r="AI879" s="446"/>
      <c r="AJ879" s="446"/>
      <c r="AK879" s="446"/>
      <c r="AL879" s="446"/>
      <c r="AM879" s="446"/>
      <c r="AN879" s="446"/>
      <c r="AO879" s="337"/>
      <c r="AP879" s="169"/>
      <c r="AS879" s="84" t="s">
        <v>42</v>
      </c>
      <c r="AT879" s="84" t="str">
        <f ca="1">SUBSTITUTE(CELL("address",F879),"$","")</f>
        <v>F879</v>
      </c>
      <c r="AU879" s="350" t="str">
        <f ca="1">CHAR(CODE(AT879))</f>
        <v>F</v>
      </c>
      <c r="AV879" s="350">
        <f>ROW(AT879)</f>
        <v>879</v>
      </c>
      <c r="AW879" s="259" t="str">
        <f ca="1">CONCATENATE(AU879&amp;AV879)</f>
        <v>F879</v>
      </c>
      <c r="AX879" s="259">
        <f t="shared" ref="AX879:AX914" si="158">$AX$5</f>
        <v>8</v>
      </c>
      <c r="AY879" s="259" t="str">
        <f t="shared" ref="AY879:AY914" ca="1" si="159">MID(CELL("filename",AX879),FIND("]",CELL("filename",AX879))+1,256)</f>
        <v>9. Ownership - Operating Costs</v>
      </c>
      <c r="AZ879" s="268" t="s">
        <v>1270</v>
      </c>
      <c r="BA879" s="259" t="s">
        <v>1322</v>
      </c>
      <c r="BB879" s="259">
        <f>$F$8</f>
        <v>2020</v>
      </c>
      <c r="BC879" s="259" t="str">
        <f ca="1">AX879&amp;"_"&amp;AW879&amp;"_"&amp;BA879&amp;"_"&amp;BB879</f>
        <v>8_F879_Parasitic_power_2020</v>
      </c>
      <c r="BD879" s="259" t="s">
        <v>540</v>
      </c>
      <c r="BE879" s="259"/>
      <c r="BF879" s="268" t="str">
        <f t="shared" si="150"/>
        <v>&gt;=0</v>
      </c>
      <c r="BG879" s="268" t="s">
        <v>85</v>
      </c>
      <c r="BH879" s="268" t="s">
        <v>85</v>
      </c>
      <c r="BI879" s="268"/>
      <c r="BJ879" s="268"/>
      <c r="BK879" s="268"/>
      <c r="BL879" s="268"/>
    </row>
    <row r="880" spans="1:64" ht="13.5" hidden="1" thickBot="1">
      <c r="A880" s="124"/>
      <c r="B880" s="169"/>
      <c r="C880" s="235"/>
      <c r="D880" s="588"/>
      <c r="E880" s="588"/>
      <c r="F880" s="471"/>
      <c r="G880" s="471"/>
      <c r="H880" s="471"/>
      <c r="I880" s="471"/>
      <c r="J880" s="471"/>
      <c r="K880" s="471"/>
      <c r="L880" s="471"/>
      <c r="M880" s="471"/>
      <c r="N880" s="471"/>
      <c r="O880" s="471"/>
      <c r="P880" s="471"/>
      <c r="Q880" s="471"/>
      <c r="R880" s="471"/>
      <c r="S880" s="471"/>
      <c r="T880" s="471"/>
      <c r="U880" s="471"/>
      <c r="V880" s="471"/>
      <c r="W880" s="471"/>
      <c r="X880" s="471"/>
      <c r="Y880" s="471"/>
      <c r="Z880" s="471"/>
      <c r="AA880" s="471"/>
      <c r="AB880" s="471"/>
      <c r="AC880" s="471"/>
      <c r="AD880" s="471"/>
      <c r="AE880" s="472"/>
      <c r="AF880" s="472"/>
      <c r="AG880" s="472"/>
      <c r="AH880" s="472"/>
      <c r="AI880" s="472"/>
      <c r="AJ880" s="472"/>
      <c r="AK880" s="472"/>
      <c r="AL880" s="472"/>
      <c r="AM880" s="472"/>
      <c r="AN880" s="472"/>
      <c r="AO880" s="481"/>
      <c r="AP880" s="169"/>
      <c r="AQ880" s="84" t="s">
        <v>395</v>
      </c>
      <c r="AU880" s="459" t="str">
        <f ca="1">IF(AU879="Z","AA",IF(LEN(AU879)=1,CHAR(CODE(AU879)+1),IF(RIGHT(AU879,1)="Z",CHAR(CODE(LEFT(AU879,1))+1),LEFT(AU879,1))&amp;CHAR(65+MOD(CODE(RIGHT(AU879,1))+1-65,26))))</f>
        <v>G</v>
      </c>
      <c r="AV880" s="459">
        <f>AV879</f>
        <v>879</v>
      </c>
      <c r="AW880" s="259" t="str">
        <f t="shared" ref="AW880:AW914" ca="1" si="160">CONCATENATE(AU880&amp;AV880)</f>
        <v>G879</v>
      </c>
      <c r="AX880" s="259">
        <f t="shared" si="158"/>
        <v>8</v>
      </c>
      <c r="AY880" s="259" t="str">
        <f t="shared" ca="1" si="159"/>
        <v>9. Ownership - Operating Costs</v>
      </c>
      <c r="AZ880" s="268" t="s">
        <v>1270</v>
      </c>
      <c r="BA880" s="259" t="s">
        <v>1322</v>
      </c>
      <c r="BB880" s="259">
        <f>$G$8</f>
        <v>2021</v>
      </c>
      <c r="BC880" s="259" t="str">
        <f t="shared" ref="BC880:BC914" ca="1" si="161">AX880&amp;"_"&amp;AW880&amp;"_"&amp;BA880&amp;"_"&amp;BB880</f>
        <v>8_G879_Parasitic_power_2021</v>
      </c>
      <c r="BD880" s="259" t="s">
        <v>540</v>
      </c>
      <c r="BE880" s="259"/>
      <c r="BF880" s="268" t="str">
        <f t="shared" si="150"/>
        <v>&gt;=0</v>
      </c>
      <c r="BG880" s="268" t="s">
        <v>85</v>
      </c>
      <c r="BH880" s="268" t="s">
        <v>85</v>
      </c>
      <c r="BI880" s="268"/>
      <c r="BJ880" s="268"/>
      <c r="BK880" s="268"/>
      <c r="BL880" s="268"/>
    </row>
    <row r="881" spans="1:64" ht="13.5" hidden="1" thickBot="1">
      <c r="A881" s="124"/>
      <c r="B881" s="169"/>
      <c r="C881" s="235"/>
      <c r="D881" s="588"/>
      <c r="E881" s="588"/>
      <c r="F881" s="471"/>
      <c r="G881" s="471"/>
      <c r="H881" s="471"/>
      <c r="I881" s="471"/>
      <c r="J881" s="471"/>
      <c r="K881" s="471"/>
      <c r="L881" s="471"/>
      <c r="M881" s="471"/>
      <c r="N881" s="471"/>
      <c r="O881" s="471"/>
      <c r="P881" s="471"/>
      <c r="Q881" s="471"/>
      <c r="R881" s="471"/>
      <c r="S881" s="471"/>
      <c r="T881" s="471"/>
      <c r="U881" s="471"/>
      <c r="V881" s="471"/>
      <c r="W881" s="471"/>
      <c r="X881" s="471"/>
      <c r="Y881" s="471"/>
      <c r="Z881" s="471"/>
      <c r="AA881" s="471"/>
      <c r="AB881" s="471"/>
      <c r="AC881" s="471"/>
      <c r="AD881" s="471"/>
      <c r="AE881" s="472"/>
      <c r="AF881" s="472"/>
      <c r="AG881" s="472"/>
      <c r="AH881" s="472"/>
      <c r="AI881" s="472"/>
      <c r="AJ881" s="472"/>
      <c r="AK881" s="472"/>
      <c r="AL881" s="472"/>
      <c r="AM881" s="472"/>
      <c r="AN881" s="472"/>
      <c r="AO881" s="481"/>
      <c r="AP881" s="169"/>
      <c r="AQ881" s="84" t="s">
        <v>395</v>
      </c>
      <c r="AU881" s="459" t="str">
        <f t="shared" ref="AU881:AU914" ca="1" si="162">IF(AU880="Z","AA",IF(LEN(AU880)=1,CHAR(CODE(AU880)+1),IF(RIGHT(AU880,1)="Z",CHAR(CODE(LEFT(AU880,1))+1),LEFT(AU880,1))&amp;CHAR(65+MOD(CODE(RIGHT(AU880,1))+1-65,26))))</f>
        <v>H</v>
      </c>
      <c r="AV881" s="459">
        <f t="shared" ref="AV881:AV914" si="163">AV880</f>
        <v>879</v>
      </c>
      <c r="AW881" s="259" t="str">
        <f t="shared" ca="1" si="160"/>
        <v>H879</v>
      </c>
      <c r="AX881" s="259">
        <f t="shared" si="158"/>
        <v>8</v>
      </c>
      <c r="AY881" s="259" t="str">
        <f t="shared" ca="1" si="159"/>
        <v>9. Ownership - Operating Costs</v>
      </c>
      <c r="AZ881" s="268" t="s">
        <v>1270</v>
      </c>
      <c r="BA881" s="259" t="s">
        <v>1322</v>
      </c>
      <c r="BB881" s="259">
        <f>$H$8</f>
        <v>2022</v>
      </c>
      <c r="BC881" s="259" t="str">
        <f t="shared" ca="1" si="161"/>
        <v>8_H879_Parasitic_power_2022</v>
      </c>
      <c r="BD881" s="259" t="s">
        <v>540</v>
      </c>
      <c r="BE881" s="259"/>
      <c r="BF881" s="268" t="str">
        <f t="shared" si="150"/>
        <v>&gt;=0</v>
      </c>
      <c r="BG881" s="268" t="s">
        <v>85</v>
      </c>
      <c r="BH881" s="268" t="s">
        <v>85</v>
      </c>
      <c r="BI881" s="268"/>
      <c r="BJ881" s="268"/>
      <c r="BK881" s="268"/>
      <c r="BL881" s="268"/>
    </row>
    <row r="882" spans="1:64" ht="13.5" hidden="1" thickBot="1">
      <c r="A882" s="124"/>
      <c r="B882" s="169"/>
      <c r="C882" s="235"/>
      <c r="D882" s="588"/>
      <c r="E882" s="588"/>
      <c r="F882" s="471"/>
      <c r="G882" s="471"/>
      <c r="H882" s="471"/>
      <c r="I882" s="471"/>
      <c r="J882" s="471"/>
      <c r="K882" s="471"/>
      <c r="L882" s="471"/>
      <c r="M882" s="471"/>
      <c r="N882" s="471"/>
      <c r="O882" s="471"/>
      <c r="P882" s="471"/>
      <c r="Q882" s="471"/>
      <c r="R882" s="471"/>
      <c r="S882" s="471"/>
      <c r="T882" s="471"/>
      <c r="U882" s="471"/>
      <c r="V882" s="471"/>
      <c r="W882" s="471"/>
      <c r="X882" s="471"/>
      <c r="Y882" s="471"/>
      <c r="Z882" s="471"/>
      <c r="AA882" s="471"/>
      <c r="AB882" s="471"/>
      <c r="AC882" s="471"/>
      <c r="AD882" s="471"/>
      <c r="AE882" s="472"/>
      <c r="AF882" s="472"/>
      <c r="AG882" s="472"/>
      <c r="AH882" s="472"/>
      <c r="AI882" s="472"/>
      <c r="AJ882" s="472"/>
      <c r="AK882" s="472"/>
      <c r="AL882" s="472"/>
      <c r="AM882" s="472"/>
      <c r="AN882" s="472"/>
      <c r="AO882" s="481"/>
      <c r="AP882" s="169"/>
      <c r="AQ882" s="84" t="s">
        <v>395</v>
      </c>
      <c r="AU882" s="459" t="str">
        <f t="shared" ca="1" si="162"/>
        <v>I</v>
      </c>
      <c r="AV882" s="459">
        <f t="shared" si="163"/>
        <v>879</v>
      </c>
      <c r="AW882" s="259" t="str">
        <f t="shared" ca="1" si="160"/>
        <v>I879</v>
      </c>
      <c r="AX882" s="259">
        <f t="shared" si="158"/>
        <v>8</v>
      </c>
      <c r="AY882" s="259" t="str">
        <f t="shared" ca="1" si="159"/>
        <v>9. Ownership - Operating Costs</v>
      </c>
      <c r="AZ882" s="268" t="s">
        <v>1270</v>
      </c>
      <c r="BA882" s="259" t="s">
        <v>1322</v>
      </c>
      <c r="BB882" s="259">
        <f>$I$8</f>
        <v>2023</v>
      </c>
      <c r="BC882" s="259" t="str">
        <f t="shared" ca="1" si="161"/>
        <v>8_I879_Parasitic_power_2023</v>
      </c>
      <c r="BD882" s="259" t="s">
        <v>540</v>
      </c>
      <c r="BE882" s="259"/>
      <c r="BF882" s="268" t="str">
        <f t="shared" si="150"/>
        <v>&gt;=0</v>
      </c>
      <c r="BG882" s="268" t="s">
        <v>85</v>
      </c>
      <c r="BH882" s="268" t="s">
        <v>85</v>
      </c>
      <c r="BI882" s="268"/>
      <c r="BJ882" s="268"/>
      <c r="BK882" s="268"/>
      <c r="BL882" s="268"/>
    </row>
    <row r="883" spans="1:64" ht="13.5" hidden="1" thickBot="1">
      <c r="A883" s="124"/>
      <c r="B883" s="169"/>
      <c r="C883" s="235"/>
      <c r="D883" s="588"/>
      <c r="E883" s="588"/>
      <c r="F883" s="471"/>
      <c r="G883" s="471"/>
      <c r="H883" s="471"/>
      <c r="I883" s="471"/>
      <c r="J883" s="471"/>
      <c r="K883" s="471"/>
      <c r="L883" s="471"/>
      <c r="M883" s="471"/>
      <c r="N883" s="471"/>
      <c r="O883" s="471"/>
      <c r="P883" s="471"/>
      <c r="Q883" s="471"/>
      <c r="R883" s="471"/>
      <c r="S883" s="471"/>
      <c r="T883" s="471"/>
      <c r="U883" s="471"/>
      <c r="V883" s="471"/>
      <c r="W883" s="471"/>
      <c r="X883" s="471"/>
      <c r="Y883" s="471"/>
      <c r="Z883" s="471"/>
      <c r="AA883" s="471"/>
      <c r="AB883" s="471"/>
      <c r="AC883" s="471"/>
      <c r="AD883" s="471"/>
      <c r="AE883" s="472"/>
      <c r="AF883" s="472"/>
      <c r="AG883" s="472"/>
      <c r="AH883" s="472"/>
      <c r="AI883" s="472"/>
      <c r="AJ883" s="472"/>
      <c r="AK883" s="472"/>
      <c r="AL883" s="472"/>
      <c r="AM883" s="472"/>
      <c r="AN883" s="472"/>
      <c r="AO883" s="481"/>
      <c r="AP883" s="169"/>
      <c r="AQ883" s="84" t="s">
        <v>395</v>
      </c>
      <c r="AU883" s="459" t="str">
        <f t="shared" ca="1" si="162"/>
        <v>J</v>
      </c>
      <c r="AV883" s="459">
        <f t="shared" si="163"/>
        <v>879</v>
      </c>
      <c r="AW883" s="259" t="str">
        <f t="shared" ca="1" si="160"/>
        <v>J879</v>
      </c>
      <c r="AX883" s="259">
        <f t="shared" si="158"/>
        <v>8</v>
      </c>
      <c r="AY883" s="259" t="str">
        <f t="shared" ca="1" si="159"/>
        <v>9. Ownership - Operating Costs</v>
      </c>
      <c r="AZ883" s="268" t="s">
        <v>1270</v>
      </c>
      <c r="BA883" s="259" t="s">
        <v>1322</v>
      </c>
      <c r="BB883" s="259">
        <f>$J$8</f>
        <v>2024</v>
      </c>
      <c r="BC883" s="259" t="str">
        <f t="shared" ca="1" si="161"/>
        <v>8_J879_Parasitic_power_2024</v>
      </c>
      <c r="BD883" s="259" t="s">
        <v>540</v>
      </c>
      <c r="BE883" s="259"/>
      <c r="BF883" s="268" t="str">
        <f t="shared" si="150"/>
        <v>&gt;=0</v>
      </c>
      <c r="BG883" s="268" t="s">
        <v>85</v>
      </c>
      <c r="BH883" s="268" t="s">
        <v>85</v>
      </c>
      <c r="BI883" s="268"/>
      <c r="BJ883" s="268"/>
      <c r="BK883" s="268"/>
      <c r="BL883" s="268"/>
    </row>
    <row r="884" spans="1:64" ht="13.5" hidden="1" thickBot="1">
      <c r="A884" s="124"/>
      <c r="B884" s="169"/>
      <c r="C884" s="235"/>
      <c r="D884" s="588"/>
      <c r="E884" s="588"/>
      <c r="F884" s="471"/>
      <c r="G884" s="471"/>
      <c r="H884" s="471"/>
      <c r="I884" s="471"/>
      <c r="J884" s="471"/>
      <c r="K884" s="471"/>
      <c r="L884" s="471"/>
      <c r="M884" s="471"/>
      <c r="N884" s="471"/>
      <c r="O884" s="471"/>
      <c r="P884" s="471"/>
      <c r="Q884" s="471"/>
      <c r="R884" s="471"/>
      <c r="S884" s="471"/>
      <c r="T884" s="471"/>
      <c r="U884" s="471"/>
      <c r="V884" s="471"/>
      <c r="W884" s="471"/>
      <c r="X884" s="471"/>
      <c r="Y884" s="471"/>
      <c r="Z884" s="471"/>
      <c r="AA884" s="471"/>
      <c r="AB884" s="471"/>
      <c r="AC884" s="471"/>
      <c r="AD884" s="471"/>
      <c r="AE884" s="472"/>
      <c r="AF884" s="472"/>
      <c r="AG884" s="472"/>
      <c r="AH884" s="472"/>
      <c r="AI884" s="472"/>
      <c r="AJ884" s="472"/>
      <c r="AK884" s="472"/>
      <c r="AL884" s="472"/>
      <c r="AM884" s="472"/>
      <c r="AN884" s="472"/>
      <c r="AO884" s="481"/>
      <c r="AP884" s="169"/>
      <c r="AQ884" s="84" t="s">
        <v>395</v>
      </c>
      <c r="AU884" s="459" t="str">
        <f t="shared" ca="1" si="162"/>
        <v>K</v>
      </c>
      <c r="AV884" s="459">
        <f t="shared" si="163"/>
        <v>879</v>
      </c>
      <c r="AW884" s="259" t="str">
        <f t="shared" ca="1" si="160"/>
        <v>K879</v>
      </c>
      <c r="AX884" s="259">
        <f t="shared" si="158"/>
        <v>8</v>
      </c>
      <c r="AY884" s="259" t="str">
        <f t="shared" ca="1" si="159"/>
        <v>9. Ownership - Operating Costs</v>
      </c>
      <c r="AZ884" s="268" t="s">
        <v>1270</v>
      </c>
      <c r="BA884" s="259" t="s">
        <v>1322</v>
      </c>
      <c r="BB884" s="259">
        <f>$K$8</f>
        <v>2025</v>
      </c>
      <c r="BC884" s="259" t="str">
        <f t="shared" ca="1" si="161"/>
        <v>8_K879_Parasitic_power_2025</v>
      </c>
      <c r="BD884" s="259" t="s">
        <v>540</v>
      </c>
      <c r="BE884" s="259"/>
      <c r="BF884" s="268" t="str">
        <f t="shared" si="150"/>
        <v>&gt;=0</v>
      </c>
      <c r="BG884" s="268" t="s">
        <v>85</v>
      </c>
      <c r="BH884" s="268" t="s">
        <v>85</v>
      </c>
      <c r="BI884" s="268"/>
      <c r="BJ884" s="268"/>
      <c r="BK884" s="268"/>
      <c r="BL884" s="268"/>
    </row>
    <row r="885" spans="1:64" ht="13.5" hidden="1" thickBot="1">
      <c r="A885" s="124"/>
      <c r="B885" s="169"/>
      <c r="C885" s="235"/>
      <c r="D885" s="588"/>
      <c r="E885" s="588"/>
      <c r="F885" s="471"/>
      <c r="G885" s="471"/>
      <c r="H885" s="471"/>
      <c r="I885" s="471"/>
      <c r="J885" s="471"/>
      <c r="K885" s="471"/>
      <c r="L885" s="471"/>
      <c r="M885" s="471"/>
      <c r="N885" s="471"/>
      <c r="O885" s="471"/>
      <c r="P885" s="471"/>
      <c r="Q885" s="471"/>
      <c r="R885" s="471"/>
      <c r="S885" s="471"/>
      <c r="T885" s="471"/>
      <c r="U885" s="471"/>
      <c r="V885" s="471"/>
      <c r="W885" s="471"/>
      <c r="X885" s="471"/>
      <c r="Y885" s="471"/>
      <c r="Z885" s="471"/>
      <c r="AA885" s="471"/>
      <c r="AB885" s="471"/>
      <c r="AC885" s="471"/>
      <c r="AD885" s="471"/>
      <c r="AE885" s="472"/>
      <c r="AF885" s="472"/>
      <c r="AG885" s="472"/>
      <c r="AH885" s="472"/>
      <c r="AI885" s="472"/>
      <c r="AJ885" s="472"/>
      <c r="AK885" s="472"/>
      <c r="AL885" s="472"/>
      <c r="AM885" s="472"/>
      <c r="AN885" s="472"/>
      <c r="AO885" s="481"/>
      <c r="AP885" s="169"/>
      <c r="AQ885" s="84" t="s">
        <v>395</v>
      </c>
      <c r="AU885" s="459" t="str">
        <f t="shared" ca="1" si="162"/>
        <v>L</v>
      </c>
      <c r="AV885" s="459">
        <f t="shared" si="163"/>
        <v>879</v>
      </c>
      <c r="AW885" s="259" t="str">
        <f t="shared" ca="1" si="160"/>
        <v>L879</v>
      </c>
      <c r="AX885" s="259">
        <f t="shared" si="158"/>
        <v>8</v>
      </c>
      <c r="AY885" s="259" t="str">
        <f t="shared" ca="1" si="159"/>
        <v>9. Ownership - Operating Costs</v>
      </c>
      <c r="AZ885" s="268" t="s">
        <v>1270</v>
      </c>
      <c r="BA885" s="259" t="s">
        <v>1322</v>
      </c>
      <c r="BB885" s="259">
        <f>$L$8</f>
        <v>2026</v>
      </c>
      <c r="BC885" s="259" t="str">
        <f t="shared" ca="1" si="161"/>
        <v>8_L879_Parasitic_power_2026</v>
      </c>
      <c r="BD885" s="259" t="s">
        <v>540</v>
      </c>
      <c r="BE885" s="259"/>
      <c r="BF885" s="268" t="str">
        <f t="shared" si="150"/>
        <v>&gt;=0</v>
      </c>
      <c r="BG885" s="268" t="s">
        <v>85</v>
      </c>
      <c r="BH885" s="268" t="s">
        <v>85</v>
      </c>
      <c r="BI885" s="268"/>
      <c r="BJ885" s="268"/>
      <c r="BK885" s="268"/>
      <c r="BL885" s="268"/>
    </row>
    <row r="886" spans="1:64" ht="13.5" hidden="1" thickBot="1">
      <c r="A886" s="124"/>
      <c r="B886" s="169"/>
      <c r="C886" s="235"/>
      <c r="D886" s="588"/>
      <c r="E886" s="588"/>
      <c r="F886" s="471"/>
      <c r="G886" s="471"/>
      <c r="H886" s="471"/>
      <c r="I886" s="471"/>
      <c r="J886" s="471"/>
      <c r="K886" s="471"/>
      <c r="L886" s="471"/>
      <c r="M886" s="471"/>
      <c r="N886" s="471"/>
      <c r="O886" s="471"/>
      <c r="P886" s="471"/>
      <c r="Q886" s="471"/>
      <c r="R886" s="471"/>
      <c r="S886" s="471"/>
      <c r="T886" s="471"/>
      <c r="U886" s="471"/>
      <c r="V886" s="471"/>
      <c r="W886" s="471"/>
      <c r="X886" s="471"/>
      <c r="Y886" s="471"/>
      <c r="Z886" s="471"/>
      <c r="AA886" s="471"/>
      <c r="AB886" s="471"/>
      <c r="AC886" s="471"/>
      <c r="AD886" s="471"/>
      <c r="AE886" s="472"/>
      <c r="AF886" s="472"/>
      <c r="AG886" s="472"/>
      <c r="AH886" s="472"/>
      <c r="AI886" s="472"/>
      <c r="AJ886" s="472"/>
      <c r="AK886" s="472"/>
      <c r="AL886" s="472"/>
      <c r="AM886" s="472"/>
      <c r="AN886" s="472"/>
      <c r="AO886" s="481"/>
      <c r="AP886" s="169"/>
      <c r="AQ886" s="84" t="s">
        <v>395</v>
      </c>
      <c r="AU886" s="459" t="str">
        <f t="shared" ca="1" si="162"/>
        <v>M</v>
      </c>
      <c r="AV886" s="459">
        <f t="shared" si="163"/>
        <v>879</v>
      </c>
      <c r="AW886" s="259" t="str">
        <f t="shared" ca="1" si="160"/>
        <v>M879</v>
      </c>
      <c r="AX886" s="259">
        <f t="shared" si="158"/>
        <v>8</v>
      </c>
      <c r="AY886" s="259" t="str">
        <f t="shared" ca="1" si="159"/>
        <v>9. Ownership - Operating Costs</v>
      </c>
      <c r="AZ886" s="268" t="s">
        <v>1270</v>
      </c>
      <c r="BA886" s="259" t="s">
        <v>1322</v>
      </c>
      <c r="BB886" s="259">
        <f>$M$8</f>
        <v>2027</v>
      </c>
      <c r="BC886" s="259" t="str">
        <f t="shared" ca="1" si="161"/>
        <v>8_M879_Parasitic_power_2027</v>
      </c>
      <c r="BD886" s="259" t="s">
        <v>540</v>
      </c>
      <c r="BE886" s="259"/>
      <c r="BF886" s="268" t="str">
        <f t="shared" si="150"/>
        <v>&gt;=0</v>
      </c>
      <c r="BG886" s="268" t="s">
        <v>85</v>
      </c>
      <c r="BH886" s="268" t="s">
        <v>85</v>
      </c>
      <c r="BI886" s="268"/>
      <c r="BJ886" s="268"/>
      <c r="BK886" s="268"/>
      <c r="BL886" s="268"/>
    </row>
    <row r="887" spans="1:64" ht="13.5" hidden="1" thickBot="1">
      <c r="A887" s="124"/>
      <c r="B887" s="169"/>
      <c r="C887" s="235"/>
      <c r="D887" s="588"/>
      <c r="E887" s="588"/>
      <c r="F887" s="471"/>
      <c r="G887" s="471"/>
      <c r="H887" s="471"/>
      <c r="I887" s="471"/>
      <c r="J887" s="471"/>
      <c r="K887" s="471"/>
      <c r="L887" s="471"/>
      <c r="M887" s="471"/>
      <c r="N887" s="471"/>
      <c r="O887" s="471"/>
      <c r="P887" s="471"/>
      <c r="Q887" s="471"/>
      <c r="R887" s="471"/>
      <c r="S887" s="471"/>
      <c r="T887" s="471"/>
      <c r="U887" s="471"/>
      <c r="V887" s="471"/>
      <c r="W887" s="471"/>
      <c r="X887" s="471"/>
      <c r="Y887" s="471"/>
      <c r="Z887" s="471"/>
      <c r="AA887" s="471"/>
      <c r="AB887" s="471"/>
      <c r="AC887" s="471"/>
      <c r="AD887" s="471"/>
      <c r="AE887" s="472"/>
      <c r="AF887" s="472"/>
      <c r="AG887" s="472"/>
      <c r="AH887" s="472"/>
      <c r="AI887" s="472"/>
      <c r="AJ887" s="472"/>
      <c r="AK887" s="472"/>
      <c r="AL887" s="472"/>
      <c r="AM887" s="472"/>
      <c r="AN887" s="472"/>
      <c r="AO887" s="481"/>
      <c r="AP887" s="169"/>
      <c r="AQ887" s="84" t="s">
        <v>395</v>
      </c>
      <c r="AU887" s="459" t="str">
        <f t="shared" ca="1" si="162"/>
        <v>N</v>
      </c>
      <c r="AV887" s="459">
        <f t="shared" si="163"/>
        <v>879</v>
      </c>
      <c r="AW887" s="259" t="str">
        <f t="shared" ca="1" si="160"/>
        <v>N879</v>
      </c>
      <c r="AX887" s="259">
        <f t="shared" si="158"/>
        <v>8</v>
      </c>
      <c r="AY887" s="259" t="str">
        <f t="shared" ca="1" si="159"/>
        <v>9. Ownership - Operating Costs</v>
      </c>
      <c r="AZ887" s="268" t="s">
        <v>1270</v>
      </c>
      <c r="BA887" s="259" t="s">
        <v>1322</v>
      </c>
      <c r="BB887" s="259">
        <f>$N$8</f>
        <v>2028</v>
      </c>
      <c r="BC887" s="259" t="str">
        <f t="shared" ca="1" si="161"/>
        <v>8_N879_Parasitic_power_2028</v>
      </c>
      <c r="BD887" s="259" t="s">
        <v>540</v>
      </c>
      <c r="BE887" s="259"/>
      <c r="BF887" s="268" t="str">
        <f t="shared" si="150"/>
        <v>&gt;=0</v>
      </c>
      <c r="BG887" s="268" t="s">
        <v>85</v>
      </c>
      <c r="BH887" s="268" t="s">
        <v>85</v>
      </c>
      <c r="BI887" s="268"/>
      <c r="BJ887" s="268"/>
      <c r="BK887" s="268"/>
      <c r="BL887" s="268"/>
    </row>
    <row r="888" spans="1:64" ht="13.5" hidden="1" thickBot="1">
      <c r="A888" s="124"/>
      <c r="B888" s="169"/>
      <c r="C888" s="235"/>
      <c r="D888" s="588"/>
      <c r="E888" s="588"/>
      <c r="F888" s="471"/>
      <c r="G888" s="471"/>
      <c r="H888" s="471"/>
      <c r="I888" s="471"/>
      <c r="J888" s="471"/>
      <c r="K888" s="471"/>
      <c r="L888" s="471"/>
      <c r="M888" s="471"/>
      <c r="N888" s="471"/>
      <c r="O888" s="471"/>
      <c r="P888" s="471"/>
      <c r="Q888" s="471"/>
      <c r="R888" s="471"/>
      <c r="S888" s="471"/>
      <c r="T888" s="471"/>
      <c r="U888" s="471"/>
      <c r="V888" s="471"/>
      <c r="W888" s="471"/>
      <c r="X888" s="471"/>
      <c r="Y888" s="471"/>
      <c r="Z888" s="471"/>
      <c r="AA888" s="471"/>
      <c r="AB888" s="471"/>
      <c r="AC888" s="471"/>
      <c r="AD888" s="471"/>
      <c r="AE888" s="472"/>
      <c r="AF888" s="472"/>
      <c r="AG888" s="472"/>
      <c r="AH888" s="472"/>
      <c r="AI888" s="472"/>
      <c r="AJ888" s="472"/>
      <c r="AK888" s="472"/>
      <c r="AL888" s="472"/>
      <c r="AM888" s="472"/>
      <c r="AN888" s="472"/>
      <c r="AO888" s="481"/>
      <c r="AP888" s="169"/>
      <c r="AQ888" s="84" t="s">
        <v>395</v>
      </c>
      <c r="AU888" s="459" t="str">
        <f t="shared" ca="1" si="162"/>
        <v>O</v>
      </c>
      <c r="AV888" s="459">
        <f t="shared" si="163"/>
        <v>879</v>
      </c>
      <c r="AW888" s="259" t="str">
        <f t="shared" ca="1" si="160"/>
        <v>O879</v>
      </c>
      <c r="AX888" s="259">
        <f t="shared" si="158"/>
        <v>8</v>
      </c>
      <c r="AY888" s="259" t="str">
        <f t="shared" ca="1" si="159"/>
        <v>9. Ownership - Operating Costs</v>
      </c>
      <c r="AZ888" s="268" t="s">
        <v>1270</v>
      </c>
      <c r="BA888" s="259" t="s">
        <v>1322</v>
      </c>
      <c r="BB888" s="259">
        <f>$O$8</f>
        <v>2029</v>
      </c>
      <c r="BC888" s="259" t="str">
        <f t="shared" ca="1" si="161"/>
        <v>8_O879_Parasitic_power_2029</v>
      </c>
      <c r="BD888" s="259" t="s">
        <v>540</v>
      </c>
      <c r="BE888" s="259"/>
      <c r="BF888" s="268" t="str">
        <f t="shared" si="150"/>
        <v>&gt;=0</v>
      </c>
      <c r="BG888" s="268" t="s">
        <v>85</v>
      </c>
      <c r="BH888" s="268" t="s">
        <v>85</v>
      </c>
      <c r="BI888" s="268"/>
      <c r="BJ888" s="268"/>
      <c r="BK888" s="268"/>
      <c r="BL888" s="268"/>
    </row>
    <row r="889" spans="1:64" ht="13.5" hidden="1" thickBot="1">
      <c r="A889" s="124"/>
      <c r="B889" s="169"/>
      <c r="C889" s="235"/>
      <c r="D889" s="588"/>
      <c r="E889" s="588"/>
      <c r="F889" s="471"/>
      <c r="G889" s="471"/>
      <c r="H889" s="471"/>
      <c r="I889" s="471"/>
      <c r="J889" s="471"/>
      <c r="K889" s="471"/>
      <c r="L889" s="471"/>
      <c r="M889" s="471"/>
      <c r="N889" s="471"/>
      <c r="O889" s="471"/>
      <c r="P889" s="471"/>
      <c r="Q889" s="471"/>
      <c r="R889" s="471"/>
      <c r="S889" s="471"/>
      <c r="T889" s="471"/>
      <c r="U889" s="471"/>
      <c r="V889" s="471"/>
      <c r="W889" s="471"/>
      <c r="X889" s="471"/>
      <c r="Y889" s="471"/>
      <c r="Z889" s="471"/>
      <c r="AA889" s="471"/>
      <c r="AB889" s="471"/>
      <c r="AC889" s="471"/>
      <c r="AD889" s="471"/>
      <c r="AE889" s="472"/>
      <c r="AF889" s="472"/>
      <c r="AG889" s="472"/>
      <c r="AH889" s="472"/>
      <c r="AI889" s="472"/>
      <c r="AJ889" s="472"/>
      <c r="AK889" s="472"/>
      <c r="AL889" s="472"/>
      <c r="AM889" s="472"/>
      <c r="AN889" s="472"/>
      <c r="AO889" s="481"/>
      <c r="AP889" s="169"/>
      <c r="AQ889" s="84" t="s">
        <v>395</v>
      </c>
      <c r="AU889" s="459" t="str">
        <f t="shared" ca="1" si="162"/>
        <v>P</v>
      </c>
      <c r="AV889" s="459">
        <f t="shared" si="163"/>
        <v>879</v>
      </c>
      <c r="AW889" s="259" t="str">
        <f t="shared" ca="1" si="160"/>
        <v>P879</v>
      </c>
      <c r="AX889" s="259">
        <f t="shared" si="158"/>
        <v>8</v>
      </c>
      <c r="AY889" s="259" t="str">
        <f t="shared" ca="1" si="159"/>
        <v>9. Ownership - Operating Costs</v>
      </c>
      <c r="AZ889" s="268" t="s">
        <v>1270</v>
      </c>
      <c r="BA889" s="259" t="s">
        <v>1322</v>
      </c>
      <c r="BB889" s="259">
        <f>$P$8</f>
        <v>2030</v>
      </c>
      <c r="BC889" s="259" t="str">
        <f t="shared" ca="1" si="161"/>
        <v>8_P879_Parasitic_power_2030</v>
      </c>
      <c r="BD889" s="259" t="s">
        <v>540</v>
      </c>
      <c r="BE889" s="259"/>
      <c r="BF889" s="268" t="str">
        <f t="shared" si="150"/>
        <v>&gt;=0</v>
      </c>
      <c r="BG889" s="268" t="s">
        <v>85</v>
      </c>
      <c r="BH889" s="268" t="s">
        <v>85</v>
      </c>
      <c r="BI889" s="268"/>
      <c r="BJ889" s="268"/>
      <c r="BK889" s="268"/>
      <c r="BL889" s="268"/>
    </row>
    <row r="890" spans="1:64" ht="13.5" hidden="1" thickBot="1">
      <c r="A890" s="124"/>
      <c r="B890" s="169"/>
      <c r="C890" s="235"/>
      <c r="D890" s="588"/>
      <c r="E890" s="588"/>
      <c r="F890" s="471"/>
      <c r="G890" s="471"/>
      <c r="H890" s="471"/>
      <c r="I890" s="471"/>
      <c r="J890" s="471"/>
      <c r="K890" s="471"/>
      <c r="L890" s="471"/>
      <c r="M890" s="471"/>
      <c r="N890" s="471"/>
      <c r="O890" s="471"/>
      <c r="P890" s="471"/>
      <c r="Q890" s="471"/>
      <c r="R890" s="471"/>
      <c r="S890" s="471"/>
      <c r="T890" s="471"/>
      <c r="U890" s="471"/>
      <c r="V890" s="471"/>
      <c r="W890" s="471"/>
      <c r="X890" s="471"/>
      <c r="Y890" s="471"/>
      <c r="Z890" s="471"/>
      <c r="AA890" s="471"/>
      <c r="AB890" s="471"/>
      <c r="AC890" s="471"/>
      <c r="AD890" s="471"/>
      <c r="AE890" s="472"/>
      <c r="AF890" s="472"/>
      <c r="AG890" s="472"/>
      <c r="AH890" s="472"/>
      <c r="AI890" s="472"/>
      <c r="AJ890" s="472"/>
      <c r="AK890" s="472"/>
      <c r="AL890" s="472"/>
      <c r="AM890" s="472"/>
      <c r="AN890" s="472"/>
      <c r="AO890" s="481"/>
      <c r="AP890" s="169"/>
      <c r="AQ890" s="84" t="s">
        <v>395</v>
      </c>
      <c r="AU890" s="459" t="str">
        <f t="shared" ca="1" si="162"/>
        <v>Q</v>
      </c>
      <c r="AV890" s="459">
        <f t="shared" si="163"/>
        <v>879</v>
      </c>
      <c r="AW890" s="259" t="str">
        <f t="shared" ca="1" si="160"/>
        <v>Q879</v>
      </c>
      <c r="AX890" s="259">
        <f t="shared" si="158"/>
        <v>8</v>
      </c>
      <c r="AY890" s="259" t="str">
        <f t="shared" ca="1" si="159"/>
        <v>9. Ownership - Operating Costs</v>
      </c>
      <c r="AZ890" s="268" t="s">
        <v>1270</v>
      </c>
      <c r="BA890" s="259" t="s">
        <v>1322</v>
      </c>
      <c r="BB890" s="259">
        <f>$Q$8</f>
        <v>2031</v>
      </c>
      <c r="BC890" s="259" t="str">
        <f t="shared" ca="1" si="161"/>
        <v>8_Q879_Parasitic_power_2031</v>
      </c>
      <c r="BD890" s="259" t="s">
        <v>540</v>
      </c>
      <c r="BE890" s="259"/>
      <c r="BF890" s="268" t="str">
        <f t="shared" si="150"/>
        <v>&gt;=0</v>
      </c>
      <c r="BG890" s="268" t="s">
        <v>85</v>
      </c>
      <c r="BH890" s="268" t="s">
        <v>85</v>
      </c>
      <c r="BI890" s="268"/>
      <c r="BJ890" s="268"/>
      <c r="BK890" s="268"/>
      <c r="BL890" s="268"/>
    </row>
    <row r="891" spans="1:64" ht="13.5" hidden="1" thickBot="1">
      <c r="A891" s="124"/>
      <c r="B891" s="169"/>
      <c r="C891" s="235"/>
      <c r="D891" s="588"/>
      <c r="E891" s="588"/>
      <c r="F891" s="471"/>
      <c r="G891" s="471"/>
      <c r="H891" s="471"/>
      <c r="I891" s="471"/>
      <c r="J891" s="471"/>
      <c r="K891" s="471"/>
      <c r="L891" s="471"/>
      <c r="M891" s="471"/>
      <c r="N891" s="471"/>
      <c r="O891" s="471"/>
      <c r="P891" s="471"/>
      <c r="Q891" s="471"/>
      <c r="R891" s="471"/>
      <c r="S891" s="471"/>
      <c r="T891" s="471"/>
      <c r="U891" s="471"/>
      <c r="V891" s="471"/>
      <c r="W891" s="471"/>
      <c r="X891" s="471"/>
      <c r="Y891" s="471"/>
      <c r="Z891" s="471"/>
      <c r="AA891" s="471"/>
      <c r="AB891" s="471"/>
      <c r="AC891" s="471"/>
      <c r="AD891" s="471"/>
      <c r="AE891" s="472"/>
      <c r="AF891" s="472"/>
      <c r="AG891" s="472"/>
      <c r="AH891" s="472"/>
      <c r="AI891" s="472"/>
      <c r="AJ891" s="472"/>
      <c r="AK891" s="472"/>
      <c r="AL891" s="472"/>
      <c r="AM891" s="472"/>
      <c r="AN891" s="472"/>
      <c r="AO891" s="481"/>
      <c r="AP891" s="169"/>
      <c r="AQ891" s="84" t="s">
        <v>395</v>
      </c>
      <c r="AU891" s="459" t="str">
        <f t="shared" ca="1" si="162"/>
        <v>R</v>
      </c>
      <c r="AV891" s="459">
        <f t="shared" si="163"/>
        <v>879</v>
      </c>
      <c r="AW891" s="259" t="str">
        <f t="shared" ca="1" si="160"/>
        <v>R879</v>
      </c>
      <c r="AX891" s="259">
        <f t="shared" si="158"/>
        <v>8</v>
      </c>
      <c r="AY891" s="259" t="str">
        <f t="shared" ca="1" si="159"/>
        <v>9. Ownership - Operating Costs</v>
      </c>
      <c r="AZ891" s="268" t="s">
        <v>1270</v>
      </c>
      <c r="BA891" s="259" t="s">
        <v>1322</v>
      </c>
      <c r="BB891" s="259">
        <f>$R$8</f>
        <v>2032</v>
      </c>
      <c r="BC891" s="259" t="str">
        <f t="shared" ca="1" si="161"/>
        <v>8_R879_Parasitic_power_2032</v>
      </c>
      <c r="BD891" s="259" t="s">
        <v>540</v>
      </c>
      <c r="BE891" s="259"/>
      <c r="BF891" s="268" t="str">
        <f t="shared" ref="BF891:BF954" si="164">"&gt;=0"</f>
        <v>&gt;=0</v>
      </c>
      <c r="BG891" s="268" t="s">
        <v>85</v>
      </c>
      <c r="BH891" s="268" t="s">
        <v>85</v>
      </c>
      <c r="BI891" s="268"/>
      <c r="BJ891" s="268"/>
      <c r="BK891" s="268"/>
      <c r="BL891" s="268"/>
    </row>
    <row r="892" spans="1:64" ht="13.5" hidden="1" thickBot="1">
      <c r="A892" s="124"/>
      <c r="B892" s="169"/>
      <c r="C892" s="235"/>
      <c r="D892" s="588"/>
      <c r="E892" s="588"/>
      <c r="F892" s="471"/>
      <c r="G892" s="471"/>
      <c r="H892" s="471"/>
      <c r="I892" s="471"/>
      <c r="J892" s="471"/>
      <c r="K892" s="471"/>
      <c r="L892" s="471"/>
      <c r="M892" s="471"/>
      <c r="N892" s="471"/>
      <c r="O892" s="471"/>
      <c r="P892" s="471"/>
      <c r="Q892" s="471"/>
      <c r="R892" s="471"/>
      <c r="S892" s="471"/>
      <c r="T892" s="471"/>
      <c r="U892" s="471"/>
      <c r="V892" s="471"/>
      <c r="W892" s="471"/>
      <c r="X892" s="471"/>
      <c r="Y892" s="471"/>
      <c r="Z892" s="471"/>
      <c r="AA892" s="471"/>
      <c r="AB892" s="471"/>
      <c r="AC892" s="471"/>
      <c r="AD892" s="471"/>
      <c r="AE892" s="472"/>
      <c r="AF892" s="472"/>
      <c r="AG892" s="472"/>
      <c r="AH892" s="472"/>
      <c r="AI892" s="472"/>
      <c r="AJ892" s="472"/>
      <c r="AK892" s="472"/>
      <c r="AL892" s="472"/>
      <c r="AM892" s="472"/>
      <c r="AN892" s="472"/>
      <c r="AO892" s="481"/>
      <c r="AP892" s="169"/>
      <c r="AQ892" s="84" t="s">
        <v>395</v>
      </c>
      <c r="AU892" s="459" t="str">
        <f t="shared" ca="1" si="162"/>
        <v>S</v>
      </c>
      <c r="AV892" s="459">
        <f t="shared" si="163"/>
        <v>879</v>
      </c>
      <c r="AW892" s="259" t="str">
        <f t="shared" ca="1" si="160"/>
        <v>S879</v>
      </c>
      <c r="AX892" s="259">
        <f t="shared" si="158"/>
        <v>8</v>
      </c>
      <c r="AY892" s="259" t="str">
        <f t="shared" ca="1" si="159"/>
        <v>9. Ownership - Operating Costs</v>
      </c>
      <c r="AZ892" s="268" t="s">
        <v>1270</v>
      </c>
      <c r="BA892" s="259" t="s">
        <v>1322</v>
      </c>
      <c r="BB892" s="259">
        <f>$S$8</f>
        <v>2033</v>
      </c>
      <c r="BC892" s="259" t="str">
        <f t="shared" ca="1" si="161"/>
        <v>8_S879_Parasitic_power_2033</v>
      </c>
      <c r="BD892" s="259" t="s">
        <v>540</v>
      </c>
      <c r="BE892" s="259"/>
      <c r="BF892" s="268" t="str">
        <f t="shared" si="164"/>
        <v>&gt;=0</v>
      </c>
      <c r="BG892" s="268" t="s">
        <v>85</v>
      </c>
      <c r="BH892" s="268" t="s">
        <v>85</v>
      </c>
      <c r="BI892" s="268"/>
      <c r="BJ892" s="268"/>
      <c r="BK892" s="268"/>
      <c r="BL892" s="268"/>
    </row>
    <row r="893" spans="1:64" ht="13.5" hidden="1" thickBot="1">
      <c r="A893" s="124"/>
      <c r="B893" s="169"/>
      <c r="C893" s="235"/>
      <c r="D893" s="588"/>
      <c r="E893" s="588"/>
      <c r="F893" s="471"/>
      <c r="G893" s="471"/>
      <c r="H893" s="471"/>
      <c r="I893" s="471"/>
      <c r="J893" s="471"/>
      <c r="K893" s="471"/>
      <c r="L893" s="471"/>
      <c r="M893" s="471"/>
      <c r="N893" s="471"/>
      <c r="O893" s="471"/>
      <c r="P893" s="471"/>
      <c r="Q893" s="471"/>
      <c r="R893" s="471"/>
      <c r="S893" s="471"/>
      <c r="T893" s="471"/>
      <c r="U893" s="471"/>
      <c r="V893" s="471"/>
      <c r="W893" s="471"/>
      <c r="X893" s="471"/>
      <c r="Y893" s="471"/>
      <c r="Z893" s="471"/>
      <c r="AA893" s="471"/>
      <c r="AB893" s="471"/>
      <c r="AC893" s="471"/>
      <c r="AD893" s="471"/>
      <c r="AE893" s="472"/>
      <c r="AF893" s="472"/>
      <c r="AG893" s="472"/>
      <c r="AH893" s="472"/>
      <c r="AI893" s="472"/>
      <c r="AJ893" s="472"/>
      <c r="AK893" s="472"/>
      <c r="AL893" s="472"/>
      <c r="AM893" s="472"/>
      <c r="AN893" s="472"/>
      <c r="AO893" s="481"/>
      <c r="AP893" s="169"/>
      <c r="AQ893" s="84" t="s">
        <v>395</v>
      </c>
      <c r="AU893" s="459" t="str">
        <f t="shared" ca="1" si="162"/>
        <v>T</v>
      </c>
      <c r="AV893" s="459">
        <f t="shared" si="163"/>
        <v>879</v>
      </c>
      <c r="AW893" s="259" t="str">
        <f t="shared" ca="1" si="160"/>
        <v>T879</v>
      </c>
      <c r="AX893" s="259">
        <f t="shared" si="158"/>
        <v>8</v>
      </c>
      <c r="AY893" s="259" t="str">
        <f t="shared" ca="1" si="159"/>
        <v>9. Ownership - Operating Costs</v>
      </c>
      <c r="AZ893" s="268" t="s">
        <v>1270</v>
      </c>
      <c r="BA893" s="259" t="s">
        <v>1322</v>
      </c>
      <c r="BB893" s="259">
        <f>$T$8</f>
        <v>2034</v>
      </c>
      <c r="BC893" s="259" t="str">
        <f t="shared" ca="1" si="161"/>
        <v>8_T879_Parasitic_power_2034</v>
      </c>
      <c r="BD893" s="259" t="s">
        <v>540</v>
      </c>
      <c r="BE893" s="259"/>
      <c r="BF893" s="268" t="str">
        <f t="shared" si="164"/>
        <v>&gt;=0</v>
      </c>
      <c r="BG893" s="268" t="s">
        <v>85</v>
      </c>
      <c r="BH893" s="268" t="s">
        <v>85</v>
      </c>
      <c r="BI893" s="268"/>
      <c r="BJ893" s="268"/>
      <c r="BK893" s="268"/>
      <c r="BL893" s="268"/>
    </row>
    <row r="894" spans="1:64" ht="13.5" hidden="1" thickBot="1">
      <c r="A894" s="124"/>
      <c r="B894" s="169"/>
      <c r="C894" s="235"/>
      <c r="D894" s="588"/>
      <c r="E894" s="588"/>
      <c r="F894" s="471"/>
      <c r="G894" s="471"/>
      <c r="H894" s="471"/>
      <c r="I894" s="471"/>
      <c r="J894" s="471"/>
      <c r="K894" s="471"/>
      <c r="L894" s="471"/>
      <c r="M894" s="471"/>
      <c r="N894" s="471"/>
      <c r="O894" s="471"/>
      <c r="P894" s="471"/>
      <c r="Q894" s="471"/>
      <c r="R894" s="471"/>
      <c r="S894" s="471"/>
      <c r="T894" s="471"/>
      <c r="U894" s="471"/>
      <c r="V894" s="471"/>
      <c r="W894" s="471"/>
      <c r="X894" s="471"/>
      <c r="Y894" s="471"/>
      <c r="Z894" s="471"/>
      <c r="AA894" s="471"/>
      <c r="AB894" s="471"/>
      <c r="AC894" s="471"/>
      <c r="AD894" s="471"/>
      <c r="AE894" s="472"/>
      <c r="AF894" s="472"/>
      <c r="AG894" s="472"/>
      <c r="AH894" s="472"/>
      <c r="AI894" s="472"/>
      <c r="AJ894" s="472"/>
      <c r="AK894" s="472"/>
      <c r="AL894" s="472"/>
      <c r="AM894" s="472"/>
      <c r="AN894" s="472"/>
      <c r="AO894" s="481"/>
      <c r="AP894" s="169"/>
      <c r="AQ894" s="84" t="s">
        <v>395</v>
      </c>
      <c r="AU894" s="459" t="str">
        <f t="shared" ca="1" si="162"/>
        <v>U</v>
      </c>
      <c r="AV894" s="459">
        <f t="shared" si="163"/>
        <v>879</v>
      </c>
      <c r="AW894" s="259" t="str">
        <f t="shared" ca="1" si="160"/>
        <v>U879</v>
      </c>
      <c r="AX894" s="259">
        <f t="shared" si="158"/>
        <v>8</v>
      </c>
      <c r="AY894" s="259" t="str">
        <f t="shared" ca="1" si="159"/>
        <v>9. Ownership - Operating Costs</v>
      </c>
      <c r="AZ894" s="268" t="s">
        <v>1270</v>
      </c>
      <c r="BA894" s="259" t="s">
        <v>1322</v>
      </c>
      <c r="BB894" s="259">
        <f>$U$8</f>
        <v>2035</v>
      </c>
      <c r="BC894" s="259" t="str">
        <f t="shared" ca="1" si="161"/>
        <v>8_U879_Parasitic_power_2035</v>
      </c>
      <c r="BD894" s="259" t="s">
        <v>540</v>
      </c>
      <c r="BE894" s="259"/>
      <c r="BF894" s="268" t="str">
        <f t="shared" si="164"/>
        <v>&gt;=0</v>
      </c>
      <c r="BG894" s="268" t="s">
        <v>85</v>
      </c>
      <c r="BH894" s="268" t="s">
        <v>85</v>
      </c>
      <c r="BI894" s="268"/>
      <c r="BJ894" s="268"/>
      <c r="BK894" s="268"/>
      <c r="BL894" s="268"/>
    </row>
    <row r="895" spans="1:64" ht="13.5" hidden="1" thickBot="1">
      <c r="A895" s="124"/>
      <c r="B895" s="169"/>
      <c r="C895" s="235"/>
      <c r="D895" s="588"/>
      <c r="E895" s="588"/>
      <c r="F895" s="471"/>
      <c r="G895" s="471"/>
      <c r="H895" s="471"/>
      <c r="I895" s="471"/>
      <c r="J895" s="471"/>
      <c r="K895" s="471"/>
      <c r="L895" s="471"/>
      <c r="M895" s="471"/>
      <c r="N895" s="471"/>
      <c r="O895" s="471"/>
      <c r="P895" s="471"/>
      <c r="Q895" s="471"/>
      <c r="R895" s="471"/>
      <c r="S895" s="471"/>
      <c r="T895" s="471"/>
      <c r="U895" s="471"/>
      <c r="V895" s="471"/>
      <c r="W895" s="471"/>
      <c r="X895" s="471"/>
      <c r="Y895" s="471"/>
      <c r="Z895" s="471"/>
      <c r="AA895" s="471"/>
      <c r="AB895" s="471"/>
      <c r="AC895" s="471"/>
      <c r="AD895" s="471"/>
      <c r="AE895" s="472"/>
      <c r="AF895" s="472"/>
      <c r="AG895" s="472"/>
      <c r="AH895" s="472"/>
      <c r="AI895" s="472"/>
      <c r="AJ895" s="472"/>
      <c r="AK895" s="472"/>
      <c r="AL895" s="472"/>
      <c r="AM895" s="472"/>
      <c r="AN895" s="472"/>
      <c r="AO895" s="481"/>
      <c r="AP895" s="169"/>
      <c r="AQ895" s="84" t="s">
        <v>395</v>
      </c>
      <c r="AU895" s="459" t="str">
        <f t="shared" ca="1" si="162"/>
        <v>V</v>
      </c>
      <c r="AV895" s="459">
        <f t="shared" si="163"/>
        <v>879</v>
      </c>
      <c r="AW895" s="259" t="str">
        <f t="shared" ca="1" si="160"/>
        <v>V879</v>
      </c>
      <c r="AX895" s="259">
        <f t="shared" si="158"/>
        <v>8</v>
      </c>
      <c r="AY895" s="259" t="str">
        <f t="shared" ca="1" si="159"/>
        <v>9. Ownership - Operating Costs</v>
      </c>
      <c r="AZ895" s="268" t="s">
        <v>1270</v>
      </c>
      <c r="BA895" s="259" t="s">
        <v>1322</v>
      </c>
      <c r="BB895" s="259">
        <f>$V$8</f>
        <v>2036</v>
      </c>
      <c r="BC895" s="259" t="str">
        <f t="shared" ca="1" si="161"/>
        <v>8_V879_Parasitic_power_2036</v>
      </c>
      <c r="BD895" s="259" t="s">
        <v>540</v>
      </c>
      <c r="BE895" s="259"/>
      <c r="BF895" s="268" t="str">
        <f t="shared" si="164"/>
        <v>&gt;=0</v>
      </c>
      <c r="BG895" s="268" t="s">
        <v>85</v>
      </c>
      <c r="BH895" s="268" t="s">
        <v>85</v>
      </c>
      <c r="BI895" s="268"/>
      <c r="BJ895" s="268"/>
      <c r="BK895" s="268"/>
      <c r="BL895" s="268"/>
    </row>
    <row r="896" spans="1:64" ht="13.5" hidden="1" thickBot="1">
      <c r="A896" s="124"/>
      <c r="B896" s="169"/>
      <c r="C896" s="235"/>
      <c r="D896" s="588"/>
      <c r="E896" s="588"/>
      <c r="F896" s="471"/>
      <c r="G896" s="471"/>
      <c r="H896" s="471"/>
      <c r="I896" s="471"/>
      <c r="J896" s="471"/>
      <c r="K896" s="471"/>
      <c r="L896" s="471"/>
      <c r="M896" s="471"/>
      <c r="N896" s="471"/>
      <c r="O896" s="471"/>
      <c r="P896" s="471"/>
      <c r="Q896" s="471"/>
      <c r="R896" s="471"/>
      <c r="S896" s="471"/>
      <c r="T896" s="471"/>
      <c r="U896" s="471"/>
      <c r="V896" s="471"/>
      <c r="W896" s="471"/>
      <c r="X896" s="471"/>
      <c r="Y896" s="471"/>
      <c r="Z896" s="471"/>
      <c r="AA896" s="471"/>
      <c r="AB896" s="471"/>
      <c r="AC896" s="471"/>
      <c r="AD896" s="471"/>
      <c r="AE896" s="472"/>
      <c r="AF896" s="472"/>
      <c r="AG896" s="472"/>
      <c r="AH896" s="472"/>
      <c r="AI896" s="472"/>
      <c r="AJ896" s="472"/>
      <c r="AK896" s="472"/>
      <c r="AL896" s="472"/>
      <c r="AM896" s="472"/>
      <c r="AN896" s="472"/>
      <c r="AO896" s="481"/>
      <c r="AP896" s="169"/>
      <c r="AQ896" s="84" t="s">
        <v>395</v>
      </c>
      <c r="AU896" s="459" t="str">
        <f t="shared" ca="1" si="162"/>
        <v>W</v>
      </c>
      <c r="AV896" s="459">
        <f t="shared" si="163"/>
        <v>879</v>
      </c>
      <c r="AW896" s="259" t="str">
        <f t="shared" ca="1" si="160"/>
        <v>W879</v>
      </c>
      <c r="AX896" s="259">
        <f t="shared" si="158"/>
        <v>8</v>
      </c>
      <c r="AY896" s="259" t="str">
        <f t="shared" ca="1" si="159"/>
        <v>9. Ownership - Operating Costs</v>
      </c>
      <c r="AZ896" s="268" t="s">
        <v>1270</v>
      </c>
      <c r="BA896" s="259" t="s">
        <v>1322</v>
      </c>
      <c r="BB896" s="259">
        <f>$W$8</f>
        <v>2037</v>
      </c>
      <c r="BC896" s="259" t="str">
        <f t="shared" ca="1" si="161"/>
        <v>8_W879_Parasitic_power_2037</v>
      </c>
      <c r="BD896" s="259" t="s">
        <v>540</v>
      </c>
      <c r="BE896" s="259"/>
      <c r="BF896" s="268" t="str">
        <f t="shared" si="164"/>
        <v>&gt;=0</v>
      </c>
      <c r="BG896" s="268" t="s">
        <v>85</v>
      </c>
      <c r="BH896" s="268" t="s">
        <v>85</v>
      </c>
      <c r="BI896" s="268"/>
      <c r="BJ896" s="268"/>
      <c r="BK896" s="268"/>
      <c r="BL896" s="268"/>
    </row>
    <row r="897" spans="1:64" ht="13.5" hidden="1" thickBot="1">
      <c r="A897" s="124"/>
      <c r="B897" s="169"/>
      <c r="C897" s="235"/>
      <c r="D897" s="588"/>
      <c r="E897" s="588"/>
      <c r="F897" s="471"/>
      <c r="G897" s="471"/>
      <c r="H897" s="471"/>
      <c r="I897" s="471"/>
      <c r="J897" s="471"/>
      <c r="K897" s="471"/>
      <c r="L897" s="471"/>
      <c r="M897" s="471"/>
      <c r="N897" s="471"/>
      <c r="O897" s="471"/>
      <c r="P897" s="471"/>
      <c r="Q897" s="471"/>
      <c r="R897" s="471"/>
      <c r="S897" s="471"/>
      <c r="T897" s="471"/>
      <c r="U897" s="471"/>
      <c r="V897" s="471"/>
      <c r="W897" s="471"/>
      <c r="X897" s="471"/>
      <c r="Y897" s="471"/>
      <c r="Z897" s="471"/>
      <c r="AA897" s="471"/>
      <c r="AB897" s="471"/>
      <c r="AC897" s="471"/>
      <c r="AD897" s="471"/>
      <c r="AE897" s="472"/>
      <c r="AF897" s="472"/>
      <c r="AG897" s="472"/>
      <c r="AH897" s="472"/>
      <c r="AI897" s="472"/>
      <c r="AJ897" s="472"/>
      <c r="AK897" s="472"/>
      <c r="AL897" s="472"/>
      <c r="AM897" s="472"/>
      <c r="AN897" s="472"/>
      <c r="AO897" s="481"/>
      <c r="AP897" s="169"/>
      <c r="AQ897" s="84" t="s">
        <v>395</v>
      </c>
      <c r="AU897" s="459" t="str">
        <f t="shared" ca="1" si="162"/>
        <v>X</v>
      </c>
      <c r="AV897" s="459">
        <f t="shared" si="163"/>
        <v>879</v>
      </c>
      <c r="AW897" s="259" t="str">
        <f t="shared" ca="1" si="160"/>
        <v>X879</v>
      </c>
      <c r="AX897" s="259">
        <f t="shared" si="158"/>
        <v>8</v>
      </c>
      <c r="AY897" s="259" t="str">
        <f t="shared" ca="1" si="159"/>
        <v>9. Ownership - Operating Costs</v>
      </c>
      <c r="AZ897" s="268" t="s">
        <v>1270</v>
      </c>
      <c r="BA897" s="259" t="s">
        <v>1322</v>
      </c>
      <c r="BB897" s="259">
        <f>$X$8</f>
        <v>2038</v>
      </c>
      <c r="BC897" s="259" t="str">
        <f t="shared" ca="1" si="161"/>
        <v>8_X879_Parasitic_power_2038</v>
      </c>
      <c r="BD897" s="259" t="s">
        <v>540</v>
      </c>
      <c r="BE897" s="259"/>
      <c r="BF897" s="268" t="str">
        <f t="shared" si="164"/>
        <v>&gt;=0</v>
      </c>
      <c r="BG897" s="268" t="s">
        <v>85</v>
      </c>
      <c r="BH897" s="268" t="s">
        <v>85</v>
      </c>
      <c r="BI897" s="268"/>
      <c r="BJ897" s="268"/>
      <c r="BK897" s="268"/>
      <c r="BL897" s="268"/>
    </row>
    <row r="898" spans="1:64" ht="13.5" hidden="1" thickBot="1">
      <c r="A898" s="124"/>
      <c r="B898" s="169"/>
      <c r="C898" s="235"/>
      <c r="D898" s="588"/>
      <c r="E898" s="588"/>
      <c r="F898" s="471"/>
      <c r="G898" s="471"/>
      <c r="H898" s="471"/>
      <c r="I898" s="471"/>
      <c r="J898" s="471"/>
      <c r="K898" s="471"/>
      <c r="L898" s="471"/>
      <c r="M898" s="471"/>
      <c r="N898" s="471"/>
      <c r="O898" s="471"/>
      <c r="P898" s="471"/>
      <c r="Q898" s="471"/>
      <c r="R898" s="471"/>
      <c r="S898" s="471"/>
      <c r="T898" s="471"/>
      <c r="U898" s="471"/>
      <c r="V898" s="471"/>
      <c r="W898" s="471"/>
      <c r="X898" s="471"/>
      <c r="Y898" s="471"/>
      <c r="Z898" s="471"/>
      <c r="AA898" s="471"/>
      <c r="AB898" s="471"/>
      <c r="AC898" s="471"/>
      <c r="AD898" s="471"/>
      <c r="AE898" s="472"/>
      <c r="AF898" s="472"/>
      <c r="AG898" s="472"/>
      <c r="AH898" s="472"/>
      <c r="AI898" s="472"/>
      <c r="AJ898" s="472"/>
      <c r="AK898" s="472"/>
      <c r="AL898" s="472"/>
      <c r="AM898" s="472"/>
      <c r="AN898" s="472"/>
      <c r="AO898" s="481"/>
      <c r="AP898" s="169"/>
      <c r="AQ898" s="84" t="s">
        <v>395</v>
      </c>
      <c r="AU898" s="459" t="str">
        <f t="shared" ca="1" si="162"/>
        <v>Y</v>
      </c>
      <c r="AV898" s="459">
        <f t="shared" si="163"/>
        <v>879</v>
      </c>
      <c r="AW898" s="259" t="str">
        <f t="shared" ca="1" si="160"/>
        <v>Y879</v>
      </c>
      <c r="AX898" s="259">
        <f t="shared" si="158"/>
        <v>8</v>
      </c>
      <c r="AY898" s="259" t="str">
        <f t="shared" ca="1" si="159"/>
        <v>9. Ownership - Operating Costs</v>
      </c>
      <c r="AZ898" s="268" t="s">
        <v>1270</v>
      </c>
      <c r="BA898" s="259" t="s">
        <v>1322</v>
      </c>
      <c r="BB898" s="259">
        <f>$Y$8</f>
        <v>2039</v>
      </c>
      <c r="BC898" s="259" t="str">
        <f t="shared" ca="1" si="161"/>
        <v>8_Y879_Parasitic_power_2039</v>
      </c>
      <c r="BD898" s="259" t="s">
        <v>540</v>
      </c>
      <c r="BE898" s="259"/>
      <c r="BF898" s="268" t="str">
        <f t="shared" si="164"/>
        <v>&gt;=0</v>
      </c>
      <c r="BG898" s="268" t="s">
        <v>85</v>
      </c>
      <c r="BH898" s="268" t="s">
        <v>85</v>
      </c>
      <c r="BI898" s="268"/>
      <c r="BJ898" s="268"/>
      <c r="BK898" s="268"/>
      <c r="BL898" s="268"/>
    </row>
    <row r="899" spans="1:64" ht="13.5" hidden="1" thickBot="1">
      <c r="A899" s="124"/>
      <c r="B899" s="169"/>
      <c r="C899" s="235"/>
      <c r="D899" s="588"/>
      <c r="E899" s="588"/>
      <c r="F899" s="471"/>
      <c r="G899" s="471"/>
      <c r="H899" s="471"/>
      <c r="I899" s="471"/>
      <c r="J899" s="471"/>
      <c r="K899" s="471"/>
      <c r="L899" s="471"/>
      <c r="M899" s="471"/>
      <c r="N899" s="471"/>
      <c r="O899" s="471"/>
      <c r="P899" s="471"/>
      <c r="Q899" s="471"/>
      <c r="R899" s="471"/>
      <c r="S899" s="471"/>
      <c r="T899" s="471"/>
      <c r="U899" s="471"/>
      <c r="V899" s="471"/>
      <c r="W899" s="471"/>
      <c r="X899" s="471"/>
      <c r="Y899" s="471"/>
      <c r="Z899" s="471"/>
      <c r="AA899" s="471"/>
      <c r="AB899" s="471"/>
      <c r="AC899" s="471"/>
      <c r="AD899" s="471"/>
      <c r="AE899" s="472"/>
      <c r="AF899" s="472"/>
      <c r="AG899" s="472"/>
      <c r="AH899" s="472"/>
      <c r="AI899" s="472"/>
      <c r="AJ899" s="472"/>
      <c r="AK899" s="472"/>
      <c r="AL899" s="472"/>
      <c r="AM899" s="472"/>
      <c r="AN899" s="472"/>
      <c r="AO899" s="481"/>
      <c r="AP899" s="169"/>
      <c r="AQ899" s="84" t="s">
        <v>395</v>
      </c>
      <c r="AU899" s="459" t="str">
        <f t="shared" ca="1" si="162"/>
        <v>Z</v>
      </c>
      <c r="AV899" s="459">
        <f t="shared" si="163"/>
        <v>879</v>
      </c>
      <c r="AW899" s="259" t="str">
        <f t="shared" ca="1" si="160"/>
        <v>Z879</v>
      </c>
      <c r="AX899" s="259">
        <f t="shared" si="158"/>
        <v>8</v>
      </c>
      <c r="AY899" s="259" t="str">
        <f t="shared" ca="1" si="159"/>
        <v>9. Ownership - Operating Costs</v>
      </c>
      <c r="AZ899" s="268" t="s">
        <v>1270</v>
      </c>
      <c r="BA899" s="259" t="s">
        <v>1322</v>
      </c>
      <c r="BB899" s="259">
        <f>$Z$8</f>
        <v>2040</v>
      </c>
      <c r="BC899" s="259" t="str">
        <f t="shared" ca="1" si="161"/>
        <v>8_Z879_Parasitic_power_2040</v>
      </c>
      <c r="BD899" s="259" t="s">
        <v>540</v>
      </c>
      <c r="BE899" s="259"/>
      <c r="BF899" s="268" t="str">
        <f t="shared" si="164"/>
        <v>&gt;=0</v>
      </c>
      <c r="BG899" s="268" t="s">
        <v>85</v>
      </c>
      <c r="BH899" s="268" t="s">
        <v>85</v>
      </c>
      <c r="BI899" s="268"/>
      <c r="BJ899" s="268"/>
      <c r="BK899" s="268"/>
      <c r="BL899" s="268"/>
    </row>
    <row r="900" spans="1:64" ht="13.5" hidden="1" thickBot="1">
      <c r="A900" s="124"/>
      <c r="B900" s="169"/>
      <c r="C900" s="235"/>
      <c r="D900" s="588"/>
      <c r="E900" s="588"/>
      <c r="F900" s="471"/>
      <c r="G900" s="471"/>
      <c r="H900" s="471"/>
      <c r="I900" s="471"/>
      <c r="J900" s="471"/>
      <c r="K900" s="471"/>
      <c r="L900" s="471"/>
      <c r="M900" s="471"/>
      <c r="N900" s="471"/>
      <c r="O900" s="471"/>
      <c r="P900" s="471"/>
      <c r="Q900" s="471"/>
      <c r="R900" s="471"/>
      <c r="S900" s="471"/>
      <c r="T900" s="471"/>
      <c r="U900" s="471"/>
      <c r="V900" s="471"/>
      <c r="W900" s="471"/>
      <c r="X900" s="471"/>
      <c r="Y900" s="471"/>
      <c r="Z900" s="471"/>
      <c r="AA900" s="471"/>
      <c r="AB900" s="471"/>
      <c r="AC900" s="471"/>
      <c r="AD900" s="471"/>
      <c r="AE900" s="472"/>
      <c r="AF900" s="472"/>
      <c r="AG900" s="472"/>
      <c r="AH900" s="472"/>
      <c r="AI900" s="472"/>
      <c r="AJ900" s="472"/>
      <c r="AK900" s="472"/>
      <c r="AL900" s="472"/>
      <c r="AM900" s="472"/>
      <c r="AN900" s="472"/>
      <c r="AO900" s="481"/>
      <c r="AP900" s="169"/>
      <c r="AQ900" s="84" t="s">
        <v>395</v>
      </c>
      <c r="AU900" s="459" t="str">
        <f t="shared" ca="1" si="162"/>
        <v>AA</v>
      </c>
      <c r="AV900" s="459">
        <f t="shared" si="163"/>
        <v>879</v>
      </c>
      <c r="AW900" s="259" t="str">
        <f t="shared" ca="1" si="160"/>
        <v>AA879</v>
      </c>
      <c r="AX900" s="259">
        <f t="shared" si="158"/>
        <v>8</v>
      </c>
      <c r="AY900" s="259" t="str">
        <f t="shared" ca="1" si="159"/>
        <v>9. Ownership - Operating Costs</v>
      </c>
      <c r="AZ900" s="268" t="s">
        <v>1270</v>
      </c>
      <c r="BA900" s="259" t="s">
        <v>1322</v>
      </c>
      <c r="BB900" s="259">
        <f>$AA$8</f>
        <v>2041</v>
      </c>
      <c r="BC900" s="259" t="str">
        <f t="shared" ca="1" si="161"/>
        <v>8_AA879_Parasitic_power_2041</v>
      </c>
      <c r="BD900" s="259" t="s">
        <v>540</v>
      </c>
      <c r="BE900" s="259"/>
      <c r="BF900" s="268" t="str">
        <f t="shared" si="164"/>
        <v>&gt;=0</v>
      </c>
      <c r="BG900" s="268" t="s">
        <v>85</v>
      </c>
      <c r="BH900" s="268" t="s">
        <v>85</v>
      </c>
      <c r="BI900" s="268"/>
      <c r="BJ900" s="268"/>
      <c r="BK900" s="268"/>
      <c r="BL900" s="268"/>
    </row>
    <row r="901" spans="1:64" ht="13.5" hidden="1" thickBot="1">
      <c r="A901" s="124"/>
      <c r="B901" s="169"/>
      <c r="C901" s="235"/>
      <c r="D901" s="588"/>
      <c r="E901" s="588"/>
      <c r="F901" s="471"/>
      <c r="G901" s="471"/>
      <c r="H901" s="471"/>
      <c r="I901" s="471"/>
      <c r="J901" s="471"/>
      <c r="K901" s="471"/>
      <c r="L901" s="471"/>
      <c r="M901" s="471"/>
      <c r="N901" s="471"/>
      <c r="O901" s="471"/>
      <c r="P901" s="471"/>
      <c r="Q901" s="471"/>
      <c r="R901" s="471"/>
      <c r="S901" s="471"/>
      <c r="T901" s="471"/>
      <c r="U901" s="471"/>
      <c r="V901" s="471"/>
      <c r="W901" s="471"/>
      <c r="X901" s="471"/>
      <c r="Y901" s="471"/>
      <c r="Z901" s="471"/>
      <c r="AA901" s="471"/>
      <c r="AB901" s="471"/>
      <c r="AC901" s="471"/>
      <c r="AD901" s="471"/>
      <c r="AE901" s="472"/>
      <c r="AF901" s="472"/>
      <c r="AG901" s="472"/>
      <c r="AH901" s="472"/>
      <c r="AI901" s="472"/>
      <c r="AJ901" s="472"/>
      <c r="AK901" s="472"/>
      <c r="AL901" s="472"/>
      <c r="AM901" s="472"/>
      <c r="AN901" s="472"/>
      <c r="AO901" s="481"/>
      <c r="AP901" s="169"/>
      <c r="AQ901" s="84" t="s">
        <v>395</v>
      </c>
      <c r="AU901" s="459" t="str">
        <f t="shared" ca="1" si="162"/>
        <v>AB</v>
      </c>
      <c r="AV901" s="459">
        <f t="shared" si="163"/>
        <v>879</v>
      </c>
      <c r="AW901" s="259" t="str">
        <f t="shared" ca="1" si="160"/>
        <v>AB879</v>
      </c>
      <c r="AX901" s="259">
        <f t="shared" si="158"/>
        <v>8</v>
      </c>
      <c r="AY901" s="259" t="str">
        <f t="shared" ca="1" si="159"/>
        <v>9. Ownership - Operating Costs</v>
      </c>
      <c r="AZ901" s="268" t="s">
        <v>1270</v>
      </c>
      <c r="BA901" s="259" t="s">
        <v>1322</v>
      </c>
      <c r="BB901" s="259">
        <f>$AB$8</f>
        <v>2042</v>
      </c>
      <c r="BC901" s="259" t="str">
        <f t="shared" ca="1" si="161"/>
        <v>8_AB879_Parasitic_power_2042</v>
      </c>
      <c r="BD901" s="259" t="s">
        <v>540</v>
      </c>
      <c r="BE901" s="259"/>
      <c r="BF901" s="268" t="str">
        <f t="shared" si="164"/>
        <v>&gt;=0</v>
      </c>
      <c r="BG901" s="268" t="s">
        <v>85</v>
      </c>
      <c r="BH901" s="268" t="s">
        <v>85</v>
      </c>
      <c r="BI901" s="268"/>
      <c r="BJ901" s="268"/>
      <c r="BK901" s="268"/>
      <c r="BL901" s="268"/>
    </row>
    <row r="902" spans="1:64" ht="13.5" hidden="1" thickBot="1">
      <c r="A902" s="124"/>
      <c r="B902" s="169"/>
      <c r="C902" s="235"/>
      <c r="D902" s="588"/>
      <c r="E902" s="588"/>
      <c r="F902" s="471"/>
      <c r="G902" s="471"/>
      <c r="H902" s="471"/>
      <c r="I902" s="471"/>
      <c r="J902" s="471"/>
      <c r="K902" s="471"/>
      <c r="L902" s="471"/>
      <c r="M902" s="471"/>
      <c r="N902" s="471"/>
      <c r="O902" s="471"/>
      <c r="P902" s="471"/>
      <c r="Q902" s="471"/>
      <c r="R902" s="471"/>
      <c r="S902" s="471"/>
      <c r="T902" s="471"/>
      <c r="U902" s="471"/>
      <c r="V902" s="471"/>
      <c r="W902" s="471"/>
      <c r="X902" s="471"/>
      <c r="Y902" s="471"/>
      <c r="Z902" s="471"/>
      <c r="AA902" s="471"/>
      <c r="AB902" s="471"/>
      <c r="AC902" s="471"/>
      <c r="AD902" s="471"/>
      <c r="AE902" s="472"/>
      <c r="AF902" s="472"/>
      <c r="AG902" s="472"/>
      <c r="AH902" s="472"/>
      <c r="AI902" s="472"/>
      <c r="AJ902" s="472"/>
      <c r="AK902" s="472"/>
      <c r="AL902" s="472"/>
      <c r="AM902" s="472"/>
      <c r="AN902" s="472"/>
      <c r="AO902" s="481"/>
      <c r="AP902" s="169"/>
      <c r="AQ902" s="84" t="s">
        <v>395</v>
      </c>
      <c r="AU902" s="459" t="str">
        <f t="shared" ca="1" si="162"/>
        <v>AC</v>
      </c>
      <c r="AV902" s="459">
        <f t="shared" si="163"/>
        <v>879</v>
      </c>
      <c r="AW902" s="259" t="str">
        <f t="shared" ca="1" si="160"/>
        <v>AC879</v>
      </c>
      <c r="AX902" s="259">
        <f t="shared" si="158"/>
        <v>8</v>
      </c>
      <c r="AY902" s="259" t="str">
        <f t="shared" ca="1" si="159"/>
        <v>9. Ownership - Operating Costs</v>
      </c>
      <c r="AZ902" s="268" t="s">
        <v>1270</v>
      </c>
      <c r="BA902" s="259" t="s">
        <v>1322</v>
      </c>
      <c r="BB902" s="259">
        <f>$AC$8</f>
        <v>2043</v>
      </c>
      <c r="BC902" s="259" t="str">
        <f t="shared" ca="1" si="161"/>
        <v>8_AC879_Parasitic_power_2043</v>
      </c>
      <c r="BD902" s="259" t="s">
        <v>540</v>
      </c>
      <c r="BE902" s="259"/>
      <c r="BF902" s="268" t="str">
        <f t="shared" si="164"/>
        <v>&gt;=0</v>
      </c>
      <c r="BG902" s="268" t="s">
        <v>85</v>
      </c>
      <c r="BH902" s="268" t="s">
        <v>85</v>
      </c>
      <c r="BI902" s="268"/>
      <c r="BJ902" s="268"/>
      <c r="BK902" s="268"/>
      <c r="BL902" s="268"/>
    </row>
    <row r="903" spans="1:64" ht="13.5" hidden="1" thickBot="1">
      <c r="A903" s="124"/>
      <c r="B903" s="169"/>
      <c r="C903" s="235"/>
      <c r="D903" s="588"/>
      <c r="E903" s="588"/>
      <c r="F903" s="471"/>
      <c r="G903" s="471"/>
      <c r="H903" s="471"/>
      <c r="I903" s="471"/>
      <c r="J903" s="471"/>
      <c r="K903" s="471"/>
      <c r="L903" s="471"/>
      <c r="M903" s="471"/>
      <c r="N903" s="471"/>
      <c r="O903" s="471"/>
      <c r="P903" s="471"/>
      <c r="Q903" s="471"/>
      <c r="R903" s="471"/>
      <c r="S903" s="471"/>
      <c r="T903" s="471"/>
      <c r="U903" s="471"/>
      <c r="V903" s="471"/>
      <c r="W903" s="471"/>
      <c r="X903" s="471"/>
      <c r="Y903" s="471"/>
      <c r="Z903" s="471"/>
      <c r="AA903" s="471"/>
      <c r="AB903" s="471"/>
      <c r="AC903" s="471"/>
      <c r="AD903" s="471"/>
      <c r="AE903" s="472"/>
      <c r="AF903" s="472"/>
      <c r="AG903" s="472"/>
      <c r="AH903" s="472"/>
      <c r="AI903" s="472"/>
      <c r="AJ903" s="472"/>
      <c r="AK903" s="472"/>
      <c r="AL903" s="472"/>
      <c r="AM903" s="472"/>
      <c r="AN903" s="472"/>
      <c r="AO903" s="481"/>
      <c r="AP903" s="169"/>
      <c r="AQ903" s="84" t="s">
        <v>395</v>
      </c>
      <c r="AU903" s="459" t="str">
        <f t="shared" ca="1" si="162"/>
        <v>AD</v>
      </c>
      <c r="AV903" s="459">
        <f t="shared" si="163"/>
        <v>879</v>
      </c>
      <c r="AW903" s="259" t="str">
        <f t="shared" ca="1" si="160"/>
        <v>AD879</v>
      </c>
      <c r="AX903" s="259">
        <f t="shared" si="158"/>
        <v>8</v>
      </c>
      <c r="AY903" s="259" t="str">
        <f t="shared" ca="1" si="159"/>
        <v>9. Ownership - Operating Costs</v>
      </c>
      <c r="AZ903" s="268" t="s">
        <v>1270</v>
      </c>
      <c r="BA903" s="259" t="s">
        <v>1322</v>
      </c>
      <c r="BB903" s="259">
        <f>$AD$8</f>
        <v>2044</v>
      </c>
      <c r="BC903" s="259" t="str">
        <f t="shared" ca="1" si="161"/>
        <v>8_AD879_Parasitic_power_2044</v>
      </c>
      <c r="BD903" s="259" t="s">
        <v>540</v>
      </c>
      <c r="BE903" s="259"/>
      <c r="BF903" s="268" t="str">
        <f t="shared" si="164"/>
        <v>&gt;=0</v>
      </c>
      <c r="BG903" s="268" t="s">
        <v>85</v>
      </c>
      <c r="BH903" s="268" t="s">
        <v>85</v>
      </c>
      <c r="BI903" s="268"/>
      <c r="BJ903" s="268"/>
      <c r="BK903" s="268"/>
      <c r="BL903" s="268"/>
    </row>
    <row r="904" spans="1:64" ht="13.5" hidden="1" thickBot="1">
      <c r="A904" s="124"/>
      <c r="B904" s="169"/>
      <c r="C904" s="235"/>
      <c r="D904" s="588"/>
      <c r="E904" s="588"/>
      <c r="F904" s="471"/>
      <c r="G904" s="471"/>
      <c r="H904" s="471"/>
      <c r="I904" s="471"/>
      <c r="J904" s="471"/>
      <c r="K904" s="471"/>
      <c r="L904" s="471"/>
      <c r="M904" s="471"/>
      <c r="N904" s="471"/>
      <c r="O904" s="471"/>
      <c r="P904" s="471"/>
      <c r="Q904" s="471"/>
      <c r="R904" s="471"/>
      <c r="S904" s="471"/>
      <c r="T904" s="471"/>
      <c r="U904" s="471"/>
      <c r="V904" s="471"/>
      <c r="W904" s="471"/>
      <c r="X904" s="471"/>
      <c r="Y904" s="471"/>
      <c r="Z904" s="471"/>
      <c r="AA904" s="471"/>
      <c r="AB904" s="471"/>
      <c r="AC904" s="471"/>
      <c r="AD904" s="471"/>
      <c r="AE904" s="472"/>
      <c r="AF904" s="472"/>
      <c r="AG904" s="472"/>
      <c r="AH904" s="472"/>
      <c r="AI904" s="472"/>
      <c r="AJ904" s="472"/>
      <c r="AK904" s="472"/>
      <c r="AL904" s="472"/>
      <c r="AM904" s="472"/>
      <c r="AN904" s="472"/>
      <c r="AO904" s="481"/>
      <c r="AP904" s="169"/>
      <c r="AQ904" s="84" t="s">
        <v>395</v>
      </c>
      <c r="AU904" s="459" t="str">
        <f t="shared" ca="1" si="162"/>
        <v>AE</v>
      </c>
      <c r="AV904" s="459">
        <f t="shared" si="163"/>
        <v>879</v>
      </c>
      <c r="AW904" s="259" t="str">
        <f t="shared" ca="1" si="160"/>
        <v>AE879</v>
      </c>
      <c r="AX904" s="259">
        <f t="shared" si="158"/>
        <v>8</v>
      </c>
      <c r="AY904" s="259" t="str">
        <f t="shared" ca="1" si="159"/>
        <v>9. Ownership - Operating Costs</v>
      </c>
      <c r="AZ904" s="268" t="s">
        <v>1270</v>
      </c>
      <c r="BA904" s="259" t="s">
        <v>1322</v>
      </c>
      <c r="BB904" s="259">
        <f>$AE$8</f>
        <v>2045</v>
      </c>
      <c r="BC904" s="259" t="str">
        <f t="shared" ca="1" si="161"/>
        <v>8_AE879_Parasitic_power_2045</v>
      </c>
      <c r="BD904" s="259" t="s">
        <v>540</v>
      </c>
      <c r="BE904" s="259"/>
      <c r="BF904" s="268" t="str">
        <f t="shared" si="164"/>
        <v>&gt;=0</v>
      </c>
      <c r="BG904" s="268" t="s">
        <v>85</v>
      </c>
      <c r="BH904" s="268" t="s">
        <v>85</v>
      </c>
      <c r="BI904" s="268"/>
      <c r="BJ904" s="268"/>
      <c r="BK904" s="268"/>
      <c r="BL904" s="268"/>
    </row>
    <row r="905" spans="1:64" ht="13.5" hidden="1" thickBot="1">
      <c r="A905" s="124"/>
      <c r="B905" s="169"/>
      <c r="C905" s="235"/>
      <c r="D905" s="588"/>
      <c r="E905" s="588"/>
      <c r="F905" s="471"/>
      <c r="G905" s="471"/>
      <c r="H905" s="471"/>
      <c r="I905" s="471"/>
      <c r="J905" s="471"/>
      <c r="K905" s="471"/>
      <c r="L905" s="471"/>
      <c r="M905" s="471"/>
      <c r="N905" s="471"/>
      <c r="O905" s="471"/>
      <c r="P905" s="471"/>
      <c r="Q905" s="471"/>
      <c r="R905" s="471"/>
      <c r="S905" s="471"/>
      <c r="T905" s="471"/>
      <c r="U905" s="471"/>
      <c r="V905" s="471"/>
      <c r="W905" s="471"/>
      <c r="X905" s="471"/>
      <c r="Y905" s="471"/>
      <c r="Z905" s="471"/>
      <c r="AA905" s="471"/>
      <c r="AB905" s="471"/>
      <c r="AC905" s="471"/>
      <c r="AD905" s="471"/>
      <c r="AE905" s="472"/>
      <c r="AF905" s="472"/>
      <c r="AG905" s="472"/>
      <c r="AH905" s="472"/>
      <c r="AI905" s="472"/>
      <c r="AJ905" s="472"/>
      <c r="AK905" s="472"/>
      <c r="AL905" s="472"/>
      <c r="AM905" s="472"/>
      <c r="AN905" s="472"/>
      <c r="AO905" s="481"/>
      <c r="AP905" s="169"/>
      <c r="AQ905" s="84" t="s">
        <v>395</v>
      </c>
      <c r="AU905" s="459" t="str">
        <f t="shared" ca="1" si="162"/>
        <v>AF</v>
      </c>
      <c r="AV905" s="459">
        <f t="shared" si="163"/>
        <v>879</v>
      </c>
      <c r="AW905" s="259" t="str">
        <f t="shared" ca="1" si="160"/>
        <v>AF879</v>
      </c>
      <c r="AX905" s="259">
        <f t="shared" si="158"/>
        <v>8</v>
      </c>
      <c r="AY905" s="259" t="str">
        <f t="shared" ca="1" si="159"/>
        <v>9. Ownership - Operating Costs</v>
      </c>
      <c r="AZ905" s="268" t="s">
        <v>1270</v>
      </c>
      <c r="BA905" s="259" t="s">
        <v>1322</v>
      </c>
      <c r="BB905" s="259">
        <f>$AF$8</f>
        <v>2046</v>
      </c>
      <c r="BC905" s="259" t="str">
        <f t="shared" ca="1" si="161"/>
        <v>8_AF879_Parasitic_power_2046</v>
      </c>
      <c r="BD905" s="259" t="s">
        <v>540</v>
      </c>
      <c r="BE905" s="259"/>
      <c r="BF905" s="268" t="str">
        <f t="shared" si="164"/>
        <v>&gt;=0</v>
      </c>
      <c r="BG905" s="268" t="s">
        <v>85</v>
      </c>
      <c r="BH905" s="268" t="s">
        <v>85</v>
      </c>
      <c r="BI905" s="268"/>
      <c r="BJ905" s="268"/>
      <c r="BK905" s="268"/>
      <c r="BL905" s="268"/>
    </row>
    <row r="906" spans="1:64" ht="13.5" hidden="1" thickBot="1">
      <c r="A906" s="124"/>
      <c r="B906" s="169"/>
      <c r="C906" s="235"/>
      <c r="D906" s="588"/>
      <c r="E906" s="588"/>
      <c r="F906" s="471"/>
      <c r="G906" s="471"/>
      <c r="H906" s="471"/>
      <c r="I906" s="471"/>
      <c r="J906" s="471"/>
      <c r="K906" s="471"/>
      <c r="L906" s="471"/>
      <c r="M906" s="471"/>
      <c r="N906" s="471"/>
      <c r="O906" s="471"/>
      <c r="P906" s="471"/>
      <c r="Q906" s="471"/>
      <c r="R906" s="471"/>
      <c r="S906" s="471"/>
      <c r="T906" s="471"/>
      <c r="U906" s="471"/>
      <c r="V906" s="471"/>
      <c r="W906" s="471"/>
      <c r="X906" s="471"/>
      <c r="Y906" s="471"/>
      <c r="Z906" s="471"/>
      <c r="AA906" s="471"/>
      <c r="AB906" s="471"/>
      <c r="AC906" s="471"/>
      <c r="AD906" s="471"/>
      <c r="AE906" s="472"/>
      <c r="AF906" s="472"/>
      <c r="AG906" s="472"/>
      <c r="AH906" s="472"/>
      <c r="AI906" s="472"/>
      <c r="AJ906" s="472"/>
      <c r="AK906" s="472"/>
      <c r="AL906" s="472"/>
      <c r="AM906" s="472"/>
      <c r="AN906" s="472"/>
      <c r="AO906" s="481"/>
      <c r="AP906" s="169"/>
      <c r="AQ906" s="84" t="s">
        <v>395</v>
      </c>
      <c r="AU906" s="459" t="str">
        <f t="shared" ca="1" si="162"/>
        <v>AG</v>
      </c>
      <c r="AV906" s="459">
        <f t="shared" si="163"/>
        <v>879</v>
      </c>
      <c r="AW906" s="259" t="str">
        <f t="shared" ca="1" si="160"/>
        <v>AG879</v>
      </c>
      <c r="AX906" s="259">
        <f t="shared" si="158"/>
        <v>8</v>
      </c>
      <c r="AY906" s="259" t="str">
        <f t="shared" ca="1" si="159"/>
        <v>9. Ownership - Operating Costs</v>
      </c>
      <c r="AZ906" s="268" t="s">
        <v>1270</v>
      </c>
      <c r="BA906" s="259" t="s">
        <v>1322</v>
      </c>
      <c r="BB906" s="259">
        <f>$AG$8</f>
        <v>2047</v>
      </c>
      <c r="BC906" s="259" t="str">
        <f t="shared" ca="1" si="161"/>
        <v>8_AG879_Parasitic_power_2047</v>
      </c>
      <c r="BD906" s="259" t="s">
        <v>540</v>
      </c>
      <c r="BE906" s="259"/>
      <c r="BF906" s="268" t="str">
        <f t="shared" si="164"/>
        <v>&gt;=0</v>
      </c>
      <c r="BG906" s="268" t="s">
        <v>85</v>
      </c>
      <c r="BH906" s="268" t="s">
        <v>85</v>
      </c>
      <c r="BI906" s="268"/>
      <c r="BJ906" s="268"/>
      <c r="BK906" s="268"/>
      <c r="BL906" s="268"/>
    </row>
    <row r="907" spans="1:64" ht="13.5" hidden="1" thickBot="1">
      <c r="A907" s="124"/>
      <c r="B907" s="169"/>
      <c r="C907" s="235"/>
      <c r="D907" s="588"/>
      <c r="E907" s="588"/>
      <c r="F907" s="471"/>
      <c r="G907" s="471"/>
      <c r="H907" s="471"/>
      <c r="I907" s="471"/>
      <c r="J907" s="471"/>
      <c r="K907" s="471"/>
      <c r="L907" s="471"/>
      <c r="M907" s="471"/>
      <c r="N907" s="471"/>
      <c r="O907" s="471"/>
      <c r="P907" s="471"/>
      <c r="Q907" s="471"/>
      <c r="R907" s="471"/>
      <c r="S907" s="471"/>
      <c r="T907" s="471"/>
      <c r="U907" s="471"/>
      <c r="V907" s="471"/>
      <c r="W907" s="471"/>
      <c r="X907" s="471"/>
      <c r="Y907" s="471"/>
      <c r="Z907" s="471"/>
      <c r="AA907" s="471"/>
      <c r="AB907" s="471"/>
      <c r="AC907" s="471"/>
      <c r="AD907" s="471"/>
      <c r="AE907" s="472"/>
      <c r="AF907" s="472"/>
      <c r="AG907" s="472"/>
      <c r="AH907" s="472"/>
      <c r="AI907" s="472"/>
      <c r="AJ907" s="472"/>
      <c r="AK907" s="472"/>
      <c r="AL907" s="472"/>
      <c r="AM907" s="472"/>
      <c r="AN907" s="472"/>
      <c r="AO907" s="481"/>
      <c r="AP907" s="169"/>
      <c r="AQ907" s="84" t="s">
        <v>395</v>
      </c>
      <c r="AU907" s="459" t="str">
        <f t="shared" ca="1" si="162"/>
        <v>AH</v>
      </c>
      <c r="AV907" s="459">
        <f t="shared" si="163"/>
        <v>879</v>
      </c>
      <c r="AW907" s="259" t="str">
        <f t="shared" ca="1" si="160"/>
        <v>AH879</v>
      </c>
      <c r="AX907" s="259">
        <f t="shared" si="158"/>
        <v>8</v>
      </c>
      <c r="AY907" s="259" t="str">
        <f t="shared" ca="1" si="159"/>
        <v>9. Ownership - Operating Costs</v>
      </c>
      <c r="AZ907" s="268" t="s">
        <v>1270</v>
      </c>
      <c r="BA907" s="259" t="s">
        <v>1322</v>
      </c>
      <c r="BB907" s="259">
        <f>$AH$8</f>
        <v>2048</v>
      </c>
      <c r="BC907" s="259" t="str">
        <f t="shared" ca="1" si="161"/>
        <v>8_AH879_Parasitic_power_2048</v>
      </c>
      <c r="BD907" s="259" t="s">
        <v>540</v>
      </c>
      <c r="BE907" s="259"/>
      <c r="BF907" s="268" t="str">
        <f t="shared" si="164"/>
        <v>&gt;=0</v>
      </c>
      <c r="BG907" s="268" t="s">
        <v>85</v>
      </c>
      <c r="BH907" s="268" t="s">
        <v>85</v>
      </c>
      <c r="BI907" s="268"/>
      <c r="BJ907" s="268"/>
      <c r="BK907" s="268"/>
      <c r="BL907" s="268"/>
    </row>
    <row r="908" spans="1:64" ht="13.5" hidden="1" thickBot="1">
      <c r="A908" s="124"/>
      <c r="B908" s="169"/>
      <c r="C908" s="235"/>
      <c r="D908" s="588"/>
      <c r="E908" s="588"/>
      <c r="F908" s="471"/>
      <c r="G908" s="471"/>
      <c r="H908" s="471"/>
      <c r="I908" s="471"/>
      <c r="J908" s="471"/>
      <c r="K908" s="471"/>
      <c r="L908" s="471"/>
      <c r="M908" s="471"/>
      <c r="N908" s="471"/>
      <c r="O908" s="471"/>
      <c r="P908" s="471"/>
      <c r="Q908" s="471"/>
      <c r="R908" s="471"/>
      <c r="S908" s="471"/>
      <c r="T908" s="471"/>
      <c r="U908" s="471"/>
      <c r="V908" s="471"/>
      <c r="W908" s="471"/>
      <c r="X908" s="471"/>
      <c r="Y908" s="471"/>
      <c r="Z908" s="471"/>
      <c r="AA908" s="471"/>
      <c r="AB908" s="471"/>
      <c r="AC908" s="471"/>
      <c r="AD908" s="471"/>
      <c r="AE908" s="472"/>
      <c r="AF908" s="472"/>
      <c r="AG908" s="472"/>
      <c r="AH908" s="472"/>
      <c r="AI908" s="472"/>
      <c r="AJ908" s="472"/>
      <c r="AK908" s="472"/>
      <c r="AL908" s="472"/>
      <c r="AM908" s="472"/>
      <c r="AN908" s="472"/>
      <c r="AO908" s="481"/>
      <c r="AP908" s="169"/>
      <c r="AQ908" s="84" t="s">
        <v>395</v>
      </c>
      <c r="AU908" s="459" t="str">
        <f t="shared" ca="1" si="162"/>
        <v>AI</v>
      </c>
      <c r="AV908" s="459">
        <f t="shared" si="163"/>
        <v>879</v>
      </c>
      <c r="AW908" s="259" t="str">
        <f t="shared" ca="1" si="160"/>
        <v>AI879</v>
      </c>
      <c r="AX908" s="259">
        <f t="shared" si="158"/>
        <v>8</v>
      </c>
      <c r="AY908" s="259" t="str">
        <f t="shared" ca="1" si="159"/>
        <v>9. Ownership - Operating Costs</v>
      </c>
      <c r="AZ908" s="268" t="s">
        <v>1270</v>
      </c>
      <c r="BA908" s="259" t="s">
        <v>1322</v>
      </c>
      <c r="BB908" s="259">
        <f>$AI$8</f>
        <v>2049</v>
      </c>
      <c r="BC908" s="259" t="str">
        <f t="shared" ca="1" si="161"/>
        <v>8_AI879_Parasitic_power_2049</v>
      </c>
      <c r="BD908" s="259" t="s">
        <v>540</v>
      </c>
      <c r="BE908" s="259"/>
      <c r="BF908" s="268" t="str">
        <f t="shared" si="164"/>
        <v>&gt;=0</v>
      </c>
      <c r="BG908" s="268" t="s">
        <v>85</v>
      </c>
      <c r="BH908" s="268" t="s">
        <v>85</v>
      </c>
      <c r="BI908" s="268"/>
      <c r="BJ908" s="268"/>
      <c r="BK908" s="268"/>
      <c r="BL908" s="268"/>
    </row>
    <row r="909" spans="1:64" ht="13.5" hidden="1" thickBot="1">
      <c r="A909" s="124"/>
      <c r="B909" s="169"/>
      <c r="C909" s="235"/>
      <c r="D909" s="588"/>
      <c r="E909" s="588"/>
      <c r="F909" s="471"/>
      <c r="G909" s="471"/>
      <c r="H909" s="471"/>
      <c r="I909" s="471"/>
      <c r="J909" s="471"/>
      <c r="K909" s="471"/>
      <c r="L909" s="471"/>
      <c r="M909" s="471"/>
      <c r="N909" s="471"/>
      <c r="O909" s="471"/>
      <c r="P909" s="471"/>
      <c r="Q909" s="471"/>
      <c r="R909" s="471"/>
      <c r="S909" s="471"/>
      <c r="T909" s="471"/>
      <c r="U909" s="471"/>
      <c r="V909" s="471"/>
      <c r="W909" s="471"/>
      <c r="X909" s="471"/>
      <c r="Y909" s="471"/>
      <c r="Z909" s="471"/>
      <c r="AA909" s="471"/>
      <c r="AB909" s="471"/>
      <c r="AC909" s="471"/>
      <c r="AD909" s="471"/>
      <c r="AE909" s="472"/>
      <c r="AF909" s="472"/>
      <c r="AG909" s="472"/>
      <c r="AH909" s="472"/>
      <c r="AI909" s="472"/>
      <c r="AJ909" s="472"/>
      <c r="AK909" s="472"/>
      <c r="AL909" s="472"/>
      <c r="AM909" s="472"/>
      <c r="AN909" s="472"/>
      <c r="AO909" s="481"/>
      <c r="AP909" s="169"/>
      <c r="AQ909" s="84" t="s">
        <v>395</v>
      </c>
      <c r="AU909" s="459" t="str">
        <f t="shared" ca="1" si="162"/>
        <v>AJ</v>
      </c>
      <c r="AV909" s="459">
        <f t="shared" si="163"/>
        <v>879</v>
      </c>
      <c r="AW909" s="259" t="str">
        <f t="shared" ca="1" si="160"/>
        <v>AJ879</v>
      </c>
      <c r="AX909" s="259">
        <f t="shared" si="158"/>
        <v>8</v>
      </c>
      <c r="AY909" s="259" t="str">
        <f t="shared" ca="1" si="159"/>
        <v>9. Ownership - Operating Costs</v>
      </c>
      <c r="AZ909" s="268" t="s">
        <v>1270</v>
      </c>
      <c r="BA909" s="259" t="s">
        <v>1322</v>
      </c>
      <c r="BB909" s="259">
        <f>$AJ$8</f>
        <v>2050</v>
      </c>
      <c r="BC909" s="259" t="str">
        <f t="shared" ca="1" si="161"/>
        <v>8_AJ879_Parasitic_power_2050</v>
      </c>
      <c r="BD909" s="259" t="s">
        <v>540</v>
      </c>
      <c r="BE909" s="259"/>
      <c r="BF909" s="268" t="str">
        <f t="shared" si="164"/>
        <v>&gt;=0</v>
      </c>
      <c r="BG909" s="268" t="s">
        <v>85</v>
      </c>
      <c r="BH909" s="268" t="s">
        <v>85</v>
      </c>
      <c r="BI909" s="268"/>
      <c r="BJ909" s="268"/>
      <c r="BK909" s="268"/>
      <c r="BL909" s="268"/>
    </row>
    <row r="910" spans="1:64" ht="13.5" hidden="1" thickBot="1">
      <c r="A910" s="124"/>
      <c r="B910" s="169"/>
      <c r="C910" s="235"/>
      <c r="D910" s="588"/>
      <c r="E910" s="588"/>
      <c r="F910" s="471"/>
      <c r="G910" s="471"/>
      <c r="H910" s="471"/>
      <c r="I910" s="471"/>
      <c r="J910" s="471"/>
      <c r="K910" s="471"/>
      <c r="L910" s="471"/>
      <c r="M910" s="471"/>
      <c r="N910" s="471"/>
      <c r="O910" s="471"/>
      <c r="P910" s="471"/>
      <c r="Q910" s="471"/>
      <c r="R910" s="471"/>
      <c r="S910" s="471"/>
      <c r="T910" s="471"/>
      <c r="U910" s="471"/>
      <c r="V910" s="471"/>
      <c r="W910" s="471"/>
      <c r="X910" s="471"/>
      <c r="Y910" s="471"/>
      <c r="Z910" s="471"/>
      <c r="AA910" s="471"/>
      <c r="AB910" s="471"/>
      <c r="AC910" s="471"/>
      <c r="AD910" s="471"/>
      <c r="AE910" s="472"/>
      <c r="AF910" s="472"/>
      <c r="AG910" s="472"/>
      <c r="AH910" s="472"/>
      <c r="AI910" s="472"/>
      <c r="AJ910" s="472"/>
      <c r="AK910" s="472"/>
      <c r="AL910" s="472"/>
      <c r="AM910" s="472"/>
      <c r="AN910" s="472"/>
      <c r="AO910" s="481"/>
      <c r="AP910" s="169"/>
      <c r="AQ910" s="84" t="s">
        <v>395</v>
      </c>
      <c r="AU910" s="459" t="str">
        <f t="shared" ca="1" si="162"/>
        <v>AK</v>
      </c>
      <c r="AV910" s="459">
        <f t="shared" si="163"/>
        <v>879</v>
      </c>
      <c r="AW910" s="259" t="str">
        <f t="shared" ca="1" si="160"/>
        <v>AK879</v>
      </c>
      <c r="AX910" s="259">
        <f t="shared" si="158"/>
        <v>8</v>
      </c>
      <c r="AY910" s="259" t="str">
        <f t="shared" ca="1" si="159"/>
        <v>9. Ownership - Operating Costs</v>
      </c>
      <c r="AZ910" s="268" t="s">
        <v>1270</v>
      </c>
      <c r="BA910" s="259" t="s">
        <v>1322</v>
      </c>
      <c r="BB910" s="259">
        <f>$AK$8</f>
        <v>2051</v>
      </c>
      <c r="BC910" s="259" t="str">
        <f t="shared" ca="1" si="161"/>
        <v>8_AK879_Parasitic_power_2051</v>
      </c>
      <c r="BD910" s="259" t="s">
        <v>540</v>
      </c>
      <c r="BE910" s="259"/>
      <c r="BF910" s="268" t="str">
        <f t="shared" si="164"/>
        <v>&gt;=0</v>
      </c>
      <c r="BG910" s="268" t="s">
        <v>85</v>
      </c>
      <c r="BH910" s="268" t="s">
        <v>85</v>
      </c>
      <c r="BI910" s="268"/>
      <c r="BJ910" s="268"/>
      <c r="BK910" s="268"/>
      <c r="BL910" s="268"/>
    </row>
    <row r="911" spans="1:64" ht="13.5" hidden="1" thickBot="1">
      <c r="A911" s="124"/>
      <c r="B911" s="169"/>
      <c r="C911" s="235"/>
      <c r="D911" s="588"/>
      <c r="E911" s="588"/>
      <c r="F911" s="471"/>
      <c r="G911" s="471"/>
      <c r="H911" s="471"/>
      <c r="I911" s="471"/>
      <c r="J911" s="471"/>
      <c r="K911" s="471"/>
      <c r="L911" s="471"/>
      <c r="M911" s="471"/>
      <c r="N911" s="471"/>
      <c r="O911" s="471"/>
      <c r="P911" s="471"/>
      <c r="Q911" s="471"/>
      <c r="R911" s="471"/>
      <c r="S911" s="471"/>
      <c r="T911" s="471"/>
      <c r="U911" s="471"/>
      <c r="V911" s="471"/>
      <c r="W911" s="471"/>
      <c r="X911" s="471"/>
      <c r="Y911" s="471"/>
      <c r="Z911" s="471"/>
      <c r="AA911" s="471"/>
      <c r="AB911" s="471"/>
      <c r="AC911" s="471"/>
      <c r="AD911" s="471"/>
      <c r="AE911" s="472"/>
      <c r="AF911" s="472"/>
      <c r="AG911" s="472"/>
      <c r="AH911" s="472"/>
      <c r="AI911" s="472"/>
      <c r="AJ911" s="472"/>
      <c r="AK911" s="472"/>
      <c r="AL911" s="472"/>
      <c r="AM911" s="472"/>
      <c r="AN911" s="472"/>
      <c r="AO911" s="481"/>
      <c r="AP911" s="169"/>
      <c r="AQ911" s="84" t="s">
        <v>395</v>
      </c>
      <c r="AU911" s="459" t="str">
        <f t="shared" ca="1" si="162"/>
        <v>AL</v>
      </c>
      <c r="AV911" s="459">
        <f t="shared" si="163"/>
        <v>879</v>
      </c>
      <c r="AW911" s="259" t="str">
        <f t="shared" ca="1" si="160"/>
        <v>AL879</v>
      </c>
      <c r="AX911" s="259">
        <f t="shared" si="158"/>
        <v>8</v>
      </c>
      <c r="AY911" s="259" t="str">
        <f t="shared" ca="1" si="159"/>
        <v>9. Ownership - Operating Costs</v>
      </c>
      <c r="AZ911" s="268" t="s">
        <v>1270</v>
      </c>
      <c r="BA911" s="259" t="s">
        <v>1322</v>
      </c>
      <c r="BB911" s="259">
        <f>$AL$8</f>
        <v>2052</v>
      </c>
      <c r="BC911" s="259" t="str">
        <f t="shared" ca="1" si="161"/>
        <v>8_AL879_Parasitic_power_2052</v>
      </c>
      <c r="BD911" s="259" t="s">
        <v>540</v>
      </c>
      <c r="BE911" s="259"/>
      <c r="BF911" s="268" t="str">
        <f t="shared" si="164"/>
        <v>&gt;=0</v>
      </c>
      <c r="BG911" s="268" t="s">
        <v>85</v>
      </c>
      <c r="BH911" s="268" t="s">
        <v>85</v>
      </c>
      <c r="BI911" s="268"/>
      <c r="BJ911" s="268"/>
      <c r="BK911" s="268"/>
      <c r="BL911" s="268"/>
    </row>
    <row r="912" spans="1:64" ht="13.5" hidden="1" thickBot="1">
      <c r="A912" s="124"/>
      <c r="B912" s="169"/>
      <c r="C912" s="235"/>
      <c r="D912" s="588"/>
      <c r="E912" s="588"/>
      <c r="F912" s="471"/>
      <c r="G912" s="471"/>
      <c r="H912" s="471"/>
      <c r="I912" s="471"/>
      <c r="J912" s="471"/>
      <c r="K912" s="471"/>
      <c r="L912" s="471"/>
      <c r="M912" s="471"/>
      <c r="N912" s="471"/>
      <c r="O912" s="471"/>
      <c r="P912" s="471"/>
      <c r="Q912" s="471"/>
      <c r="R912" s="471"/>
      <c r="S912" s="471"/>
      <c r="T912" s="471"/>
      <c r="U912" s="471"/>
      <c r="V912" s="471"/>
      <c r="W912" s="471"/>
      <c r="X912" s="471"/>
      <c r="Y912" s="471"/>
      <c r="Z912" s="471"/>
      <c r="AA912" s="471"/>
      <c r="AB912" s="471"/>
      <c r="AC912" s="471"/>
      <c r="AD912" s="471"/>
      <c r="AE912" s="472"/>
      <c r="AF912" s="472"/>
      <c r="AG912" s="472"/>
      <c r="AH912" s="472"/>
      <c r="AI912" s="472"/>
      <c r="AJ912" s="472"/>
      <c r="AK912" s="472"/>
      <c r="AL912" s="472"/>
      <c r="AM912" s="472"/>
      <c r="AN912" s="472"/>
      <c r="AO912" s="481"/>
      <c r="AP912" s="169"/>
      <c r="AQ912" s="84" t="s">
        <v>395</v>
      </c>
      <c r="AU912" s="459" t="str">
        <f t="shared" ca="1" si="162"/>
        <v>AM</v>
      </c>
      <c r="AV912" s="459">
        <f t="shared" si="163"/>
        <v>879</v>
      </c>
      <c r="AW912" s="259" t="str">
        <f t="shared" ca="1" si="160"/>
        <v>AM879</v>
      </c>
      <c r="AX912" s="259">
        <f t="shared" si="158"/>
        <v>8</v>
      </c>
      <c r="AY912" s="259" t="str">
        <f t="shared" ca="1" si="159"/>
        <v>9. Ownership - Operating Costs</v>
      </c>
      <c r="AZ912" s="268" t="s">
        <v>1270</v>
      </c>
      <c r="BA912" s="259" t="s">
        <v>1322</v>
      </c>
      <c r="BB912" s="259">
        <f>$AM$8</f>
        <v>2053</v>
      </c>
      <c r="BC912" s="259" t="str">
        <f t="shared" ca="1" si="161"/>
        <v>8_AM879_Parasitic_power_2053</v>
      </c>
      <c r="BD912" s="259" t="s">
        <v>540</v>
      </c>
      <c r="BE912" s="259"/>
      <c r="BF912" s="268" t="str">
        <f t="shared" si="164"/>
        <v>&gt;=0</v>
      </c>
      <c r="BG912" s="268" t="s">
        <v>85</v>
      </c>
      <c r="BH912" s="268" t="s">
        <v>85</v>
      </c>
      <c r="BI912" s="268"/>
      <c r="BJ912" s="268"/>
      <c r="BK912" s="268"/>
      <c r="BL912" s="268"/>
    </row>
    <row r="913" spans="1:64" ht="13.5" hidden="1" thickBot="1">
      <c r="A913" s="124"/>
      <c r="B913" s="169"/>
      <c r="C913" s="235"/>
      <c r="D913" s="588"/>
      <c r="E913" s="588"/>
      <c r="F913" s="471"/>
      <c r="G913" s="471"/>
      <c r="H913" s="471"/>
      <c r="I913" s="471"/>
      <c r="J913" s="471"/>
      <c r="K913" s="471"/>
      <c r="L913" s="471"/>
      <c r="M913" s="471"/>
      <c r="N913" s="471"/>
      <c r="O913" s="471"/>
      <c r="P913" s="471"/>
      <c r="Q913" s="471"/>
      <c r="R913" s="471"/>
      <c r="S913" s="471"/>
      <c r="T913" s="471"/>
      <c r="U913" s="471"/>
      <c r="V913" s="471"/>
      <c r="W913" s="471"/>
      <c r="X913" s="471"/>
      <c r="Y913" s="471"/>
      <c r="Z913" s="471"/>
      <c r="AA913" s="471"/>
      <c r="AB913" s="471"/>
      <c r="AC913" s="471"/>
      <c r="AD913" s="471"/>
      <c r="AE913" s="472"/>
      <c r="AF913" s="472"/>
      <c r="AG913" s="472"/>
      <c r="AH913" s="472"/>
      <c r="AI913" s="472"/>
      <c r="AJ913" s="472"/>
      <c r="AK913" s="472"/>
      <c r="AL913" s="472"/>
      <c r="AM913" s="472"/>
      <c r="AN913" s="472"/>
      <c r="AO913" s="481"/>
      <c r="AP913" s="169"/>
      <c r="AQ913" s="84" t="s">
        <v>395</v>
      </c>
      <c r="AU913" s="459" t="str">
        <f t="shared" ca="1" si="162"/>
        <v>AN</v>
      </c>
      <c r="AV913" s="459">
        <f t="shared" si="163"/>
        <v>879</v>
      </c>
      <c r="AW913" s="259" t="str">
        <f t="shared" ca="1" si="160"/>
        <v>AN879</v>
      </c>
      <c r="AX913" s="259">
        <f t="shared" si="158"/>
        <v>8</v>
      </c>
      <c r="AY913" s="259" t="str">
        <f t="shared" ca="1" si="159"/>
        <v>9. Ownership - Operating Costs</v>
      </c>
      <c r="AZ913" s="268" t="s">
        <v>1270</v>
      </c>
      <c r="BA913" s="259" t="s">
        <v>1322</v>
      </c>
      <c r="BB913" s="259">
        <f>$AN$8</f>
        <v>2054</v>
      </c>
      <c r="BC913" s="259" t="str">
        <f t="shared" ca="1" si="161"/>
        <v>8_AN879_Parasitic_power_2054</v>
      </c>
      <c r="BD913" s="259" t="s">
        <v>540</v>
      </c>
      <c r="BE913" s="259"/>
      <c r="BF913" s="268" t="str">
        <f t="shared" si="164"/>
        <v>&gt;=0</v>
      </c>
      <c r="BG913" s="268" t="s">
        <v>85</v>
      </c>
      <c r="BH913" s="268" t="s">
        <v>85</v>
      </c>
      <c r="BI913" s="268"/>
      <c r="BJ913" s="268"/>
      <c r="BK913" s="268"/>
      <c r="BL913" s="268"/>
    </row>
    <row r="914" spans="1:64" ht="13.5" hidden="1" thickBot="1">
      <c r="A914" s="124"/>
      <c r="B914" s="169"/>
      <c r="C914" s="235"/>
      <c r="D914" s="588"/>
      <c r="E914" s="588"/>
      <c r="F914" s="471"/>
      <c r="G914" s="471"/>
      <c r="H914" s="471"/>
      <c r="I914" s="471"/>
      <c r="J914" s="471"/>
      <c r="K914" s="471"/>
      <c r="L914" s="471"/>
      <c r="M914" s="471"/>
      <c r="N914" s="471"/>
      <c r="O914" s="471"/>
      <c r="P914" s="471"/>
      <c r="Q914" s="471"/>
      <c r="R914" s="471"/>
      <c r="S914" s="471"/>
      <c r="T914" s="471"/>
      <c r="U914" s="471"/>
      <c r="V914" s="471"/>
      <c r="W914" s="471"/>
      <c r="X914" s="471"/>
      <c r="Y914" s="471"/>
      <c r="Z914" s="471"/>
      <c r="AA914" s="471"/>
      <c r="AB914" s="471"/>
      <c r="AC914" s="471"/>
      <c r="AD914" s="471"/>
      <c r="AE914" s="472"/>
      <c r="AF914" s="472"/>
      <c r="AG914" s="472"/>
      <c r="AH914" s="472"/>
      <c r="AI914" s="472"/>
      <c r="AJ914" s="472"/>
      <c r="AK914" s="472"/>
      <c r="AL914" s="472"/>
      <c r="AM914" s="472"/>
      <c r="AN914" s="472"/>
      <c r="AO914" s="481"/>
      <c r="AP914" s="169"/>
      <c r="AQ914" s="474" t="s">
        <v>395</v>
      </c>
      <c r="AR914" s="474"/>
      <c r="AS914" s="474"/>
      <c r="AT914" s="474"/>
      <c r="AU914" s="475" t="str">
        <f t="shared" ca="1" si="162"/>
        <v>AO</v>
      </c>
      <c r="AV914" s="475">
        <f t="shared" si="163"/>
        <v>879</v>
      </c>
      <c r="AW914" s="389" t="str">
        <f t="shared" ca="1" si="160"/>
        <v>AO879</v>
      </c>
      <c r="AX914" s="389">
        <f t="shared" si="158"/>
        <v>8</v>
      </c>
      <c r="AY914" s="389" t="str">
        <f t="shared" ca="1" si="159"/>
        <v>9. Ownership - Operating Costs</v>
      </c>
      <c r="AZ914" s="397" t="s">
        <v>1270</v>
      </c>
      <c r="BA914" s="389" t="s">
        <v>1322</v>
      </c>
      <c r="BB914" s="389" t="s">
        <v>1216</v>
      </c>
      <c r="BC914" s="389" t="str">
        <f t="shared" ca="1" si="161"/>
        <v>8_AO879_Parasitic_power_Additional_Info</v>
      </c>
      <c r="BD914" s="397" t="s">
        <v>223</v>
      </c>
      <c r="BE914" s="397">
        <v>100</v>
      </c>
      <c r="BF914" s="397"/>
      <c r="BG914" s="397" t="s">
        <v>85</v>
      </c>
      <c r="BH914" s="397" t="s">
        <v>85</v>
      </c>
      <c r="BI914" s="268"/>
      <c r="BJ914" s="268"/>
      <c r="BK914" s="268"/>
      <c r="BL914" s="268"/>
    </row>
    <row r="915" spans="1:64" ht="13.5" thickBot="1">
      <c r="A915" s="124">
        <f>+A879+1</f>
        <v>32</v>
      </c>
      <c r="B915" s="169"/>
      <c r="C915" s="235" t="s">
        <v>1323</v>
      </c>
      <c r="D915" s="588" t="s">
        <v>1213</v>
      </c>
      <c r="E915" s="588"/>
      <c r="F915" s="445"/>
      <c r="G915" s="445"/>
      <c r="H915" s="445"/>
      <c r="I915" s="445"/>
      <c r="J915" s="445"/>
      <c r="K915" s="445"/>
      <c r="L915" s="445"/>
      <c r="M915" s="445"/>
      <c r="N915" s="445"/>
      <c r="O915" s="445"/>
      <c r="P915" s="445"/>
      <c r="Q915" s="445"/>
      <c r="R915" s="445"/>
      <c r="S915" s="445"/>
      <c r="T915" s="445"/>
      <c r="U915" s="445"/>
      <c r="V915" s="445"/>
      <c r="W915" s="445"/>
      <c r="X915" s="445"/>
      <c r="Y915" s="445"/>
      <c r="Z915" s="445"/>
      <c r="AA915" s="445"/>
      <c r="AB915" s="445"/>
      <c r="AC915" s="445"/>
      <c r="AD915" s="445"/>
      <c r="AE915" s="446"/>
      <c r="AF915" s="446"/>
      <c r="AG915" s="446"/>
      <c r="AH915" s="446"/>
      <c r="AI915" s="446"/>
      <c r="AJ915" s="446"/>
      <c r="AK915" s="446"/>
      <c r="AL915" s="446"/>
      <c r="AM915" s="446"/>
      <c r="AN915" s="446"/>
      <c r="AO915" s="337"/>
      <c r="AP915" s="169"/>
      <c r="AS915" s="84" t="s">
        <v>42</v>
      </c>
      <c r="AT915" s="84" t="str">
        <f ca="1">SUBSTITUTE(CELL("address",F915),"$","")</f>
        <v>F915</v>
      </c>
      <c r="AU915" s="350" t="str">
        <f ca="1">CHAR(CODE(AT915))</f>
        <v>F</v>
      </c>
      <c r="AV915" s="350">
        <f>ROW(AT915)</f>
        <v>915</v>
      </c>
      <c r="AW915" s="259" t="str">
        <f ca="1">CONCATENATE(AU915&amp;AV915)</f>
        <v>F915</v>
      </c>
      <c r="AX915" s="259">
        <f t="shared" ref="AX915:AX950" si="165">$AX$5</f>
        <v>8</v>
      </c>
      <c r="AY915" s="259" t="str">
        <f t="shared" ref="AY915:AY950" ca="1" si="166">MID(CELL("filename",AX915),FIND("]",CELL("filename",AX915))+1,256)</f>
        <v>9. Ownership - Operating Costs</v>
      </c>
      <c r="AZ915" s="268" t="s">
        <v>1270</v>
      </c>
      <c r="BA915" s="259" t="s">
        <v>1324</v>
      </c>
      <c r="BB915" s="259">
        <f>$F$8</f>
        <v>2020</v>
      </c>
      <c r="BC915" s="259" t="str">
        <f ca="1">AX915&amp;"_"&amp;AW915&amp;"_"&amp;BA915&amp;"_"&amp;BB915</f>
        <v>8_F915_Permit_requirements_2020</v>
      </c>
      <c r="BD915" s="259" t="s">
        <v>540</v>
      </c>
      <c r="BE915" s="259"/>
      <c r="BF915" s="268" t="str">
        <f t="shared" si="164"/>
        <v>&gt;=0</v>
      </c>
      <c r="BG915" s="268" t="s">
        <v>85</v>
      </c>
      <c r="BH915" s="268" t="s">
        <v>85</v>
      </c>
      <c r="BI915" s="268"/>
      <c r="BJ915" s="268"/>
      <c r="BK915" s="268"/>
      <c r="BL915" s="268"/>
    </row>
    <row r="916" spans="1:64" ht="13.5" hidden="1" customHeight="1" thickBot="1">
      <c r="A916" s="124"/>
      <c r="B916" s="169"/>
      <c r="C916" s="235"/>
      <c r="D916" s="588"/>
      <c r="E916" s="588"/>
      <c r="F916" s="471"/>
      <c r="G916" s="471"/>
      <c r="H916" s="471"/>
      <c r="I916" s="471"/>
      <c r="J916" s="471"/>
      <c r="K916" s="471"/>
      <c r="L916" s="471"/>
      <c r="M916" s="471"/>
      <c r="N916" s="471"/>
      <c r="O916" s="471"/>
      <c r="P916" s="471"/>
      <c r="Q916" s="471"/>
      <c r="R916" s="471"/>
      <c r="S916" s="471"/>
      <c r="T916" s="471"/>
      <c r="U916" s="471"/>
      <c r="V916" s="471"/>
      <c r="W916" s="471"/>
      <c r="X916" s="471"/>
      <c r="Y916" s="471"/>
      <c r="Z916" s="471"/>
      <c r="AA916" s="471"/>
      <c r="AB916" s="471"/>
      <c r="AC916" s="471"/>
      <c r="AD916" s="471"/>
      <c r="AE916" s="472"/>
      <c r="AF916" s="472"/>
      <c r="AG916" s="472"/>
      <c r="AH916" s="472"/>
      <c r="AI916" s="472"/>
      <c r="AJ916" s="472"/>
      <c r="AK916" s="472"/>
      <c r="AL916" s="472"/>
      <c r="AM916" s="472"/>
      <c r="AN916" s="472"/>
      <c r="AO916" s="481"/>
      <c r="AP916" s="169"/>
      <c r="AQ916" s="84" t="s">
        <v>395</v>
      </c>
      <c r="AU916" s="459" t="str">
        <f ca="1">IF(AU915="Z","AA",IF(LEN(AU915)=1,CHAR(CODE(AU915)+1),IF(RIGHT(AU915,1)="Z",CHAR(CODE(LEFT(AU915,1))+1),LEFT(AU915,1))&amp;CHAR(65+MOD(CODE(RIGHT(AU915,1))+1-65,26))))</f>
        <v>G</v>
      </c>
      <c r="AV916" s="459">
        <f>AV915</f>
        <v>915</v>
      </c>
      <c r="AW916" s="259" t="str">
        <f t="shared" ref="AW916:AW950" ca="1" si="167">CONCATENATE(AU916&amp;AV916)</f>
        <v>G915</v>
      </c>
      <c r="AX916" s="259">
        <f t="shared" si="165"/>
        <v>8</v>
      </c>
      <c r="AY916" s="259" t="str">
        <f t="shared" ca="1" si="166"/>
        <v>9. Ownership - Operating Costs</v>
      </c>
      <c r="AZ916" s="268" t="s">
        <v>1270</v>
      </c>
      <c r="BA916" s="259" t="s">
        <v>1324</v>
      </c>
      <c r="BB916" s="259">
        <f>$G$8</f>
        <v>2021</v>
      </c>
      <c r="BC916" s="259" t="str">
        <f t="shared" ref="BC916:BC950" ca="1" si="168">AX916&amp;"_"&amp;AW916&amp;"_"&amp;BA916&amp;"_"&amp;BB916</f>
        <v>8_G915_Permit_requirements_2021</v>
      </c>
      <c r="BD916" s="259" t="s">
        <v>540</v>
      </c>
      <c r="BE916" s="259"/>
      <c r="BF916" s="268" t="str">
        <f t="shared" si="164"/>
        <v>&gt;=0</v>
      </c>
      <c r="BG916" s="268" t="s">
        <v>85</v>
      </c>
      <c r="BH916" s="268" t="s">
        <v>85</v>
      </c>
      <c r="BI916" s="268"/>
      <c r="BJ916" s="268"/>
      <c r="BK916" s="268"/>
      <c r="BL916" s="268"/>
    </row>
    <row r="917" spans="1:64" ht="13.5" hidden="1" customHeight="1" thickBot="1">
      <c r="A917" s="124"/>
      <c r="B917" s="169"/>
      <c r="C917" s="235"/>
      <c r="D917" s="588"/>
      <c r="E917" s="588"/>
      <c r="F917" s="471"/>
      <c r="G917" s="471"/>
      <c r="H917" s="471"/>
      <c r="I917" s="471"/>
      <c r="J917" s="471"/>
      <c r="K917" s="471"/>
      <c r="L917" s="471"/>
      <c r="M917" s="471"/>
      <c r="N917" s="471"/>
      <c r="O917" s="471"/>
      <c r="P917" s="471"/>
      <c r="Q917" s="471"/>
      <c r="R917" s="471"/>
      <c r="S917" s="471"/>
      <c r="T917" s="471"/>
      <c r="U917" s="471"/>
      <c r="V917" s="471"/>
      <c r="W917" s="471"/>
      <c r="X917" s="471"/>
      <c r="Y917" s="471"/>
      <c r="Z917" s="471"/>
      <c r="AA917" s="471"/>
      <c r="AB917" s="471"/>
      <c r="AC917" s="471"/>
      <c r="AD917" s="471"/>
      <c r="AE917" s="472"/>
      <c r="AF917" s="472"/>
      <c r="AG917" s="472"/>
      <c r="AH917" s="472"/>
      <c r="AI917" s="472"/>
      <c r="AJ917" s="472"/>
      <c r="AK917" s="472"/>
      <c r="AL917" s="472"/>
      <c r="AM917" s="472"/>
      <c r="AN917" s="472"/>
      <c r="AO917" s="481"/>
      <c r="AP917" s="169"/>
      <c r="AQ917" s="84" t="s">
        <v>395</v>
      </c>
      <c r="AU917" s="459" t="str">
        <f t="shared" ref="AU917:AU950" ca="1" si="169">IF(AU916="Z","AA",IF(LEN(AU916)=1,CHAR(CODE(AU916)+1),IF(RIGHT(AU916,1)="Z",CHAR(CODE(LEFT(AU916,1))+1),LEFT(AU916,1))&amp;CHAR(65+MOD(CODE(RIGHT(AU916,1))+1-65,26))))</f>
        <v>H</v>
      </c>
      <c r="AV917" s="459">
        <f t="shared" ref="AV917:AV950" si="170">AV916</f>
        <v>915</v>
      </c>
      <c r="AW917" s="259" t="str">
        <f t="shared" ca="1" si="167"/>
        <v>H915</v>
      </c>
      <c r="AX917" s="259">
        <f t="shared" si="165"/>
        <v>8</v>
      </c>
      <c r="AY917" s="259" t="str">
        <f t="shared" ca="1" si="166"/>
        <v>9. Ownership - Operating Costs</v>
      </c>
      <c r="AZ917" s="268" t="s">
        <v>1270</v>
      </c>
      <c r="BA917" s="259" t="s">
        <v>1324</v>
      </c>
      <c r="BB917" s="259">
        <f>$H$8</f>
        <v>2022</v>
      </c>
      <c r="BC917" s="259" t="str">
        <f t="shared" ca="1" si="168"/>
        <v>8_H915_Permit_requirements_2022</v>
      </c>
      <c r="BD917" s="259" t="s">
        <v>540</v>
      </c>
      <c r="BE917" s="259"/>
      <c r="BF917" s="268" t="str">
        <f t="shared" si="164"/>
        <v>&gt;=0</v>
      </c>
      <c r="BG917" s="268" t="s">
        <v>85</v>
      </c>
      <c r="BH917" s="268" t="s">
        <v>85</v>
      </c>
      <c r="BI917" s="268"/>
      <c r="BJ917" s="268"/>
      <c r="BK917" s="268"/>
      <c r="BL917" s="268"/>
    </row>
    <row r="918" spans="1:64" ht="13.5" hidden="1" customHeight="1" thickBot="1">
      <c r="A918" s="124"/>
      <c r="B918" s="169"/>
      <c r="C918" s="235"/>
      <c r="D918" s="588"/>
      <c r="E918" s="588"/>
      <c r="F918" s="471"/>
      <c r="G918" s="471"/>
      <c r="H918" s="471"/>
      <c r="I918" s="471"/>
      <c r="J918" s="471"/>
      <c r="K918" s="471"/>
      <c r="L918" s="471"/>
      <c r="M918" s="471"/>
      <c r="N918" s="471"/>
      <c r="O918" s="471"/>
      <c r="P918" s="471"/>
      <c r="Q918" s="471"/>
      <c r="R918" s="471"/>
      <c r="S918" s="471"/>
      <c r="T918" s="471"/>
      <c r="U918" s="471"/>
      <c r="V918" s="471"/>
      <c r="W918" s="471"/>
      <c r="X918" s="471"/>
      <c r="Y918" s="471"/>
      <c r="Z918" s="471"/>
      <c r="AA918" s="471"/>
      <c r="AB918" s="471"/>
      <c r="AC918" s="471"/>
      <c r="AD918" s="471"/>
      <c r="AE918" s="472"/>
      <c r="AF918" s="472"/>
      <c r="AG918" s="472"/>
      <c r="AH918" s="472"/>
      <c r="AI918" s="472"/>
      <c r="AJ918" s="472"/>
      <c r="AK918" s="472"/>
      <c r="AL918" s="472"/>
      <c r="AM918" s="472"/>
      <c r="AN918" s="472"/>
      <c r="AO918" s="481"/>
      <c r="AP918" s="169"/>
      <c r="AQ918" s="84" t="s">
        <v>395</v>
      </c>
      <c r="AU918" s="459" t="str">
        <f t="shared" ca="1" si="169"/>
        <v>I</v>
      </c>
      <c r="AV918" s="459">
        <f t="shared" si="170"/>
        <v>915</v>
      </c>
      <c r="AW918" s="259" t="str">
        <f t="shared" ca="1" si="167"/>
        <v>I915</v>
      </c>
      <c r="AX918" s="259">
        <f t="shared" si="165"/>
        <v>8</v>
      </c>
      <c r="AY918" s="259" t="str">
        <f t="shared" ca="1" si="166"/>
        <v>9. Ownership - Operating Costs</v>
      </c>
      <c r="AZ918" s="268" t="s">
        <v>1270</v>
      </c>
      <c r="BA918" s="259" t="s">
        <v>1324</v>
      </c>
      <c r="BB918" s="259">
        <f>$I$8</f>
        <v>2023</v>
      </c>
      <c r="BC918" s="259" t="str">
        <f t="shared" ca="1" si="168"/>
        <v>8_I915_Permit_requirements_2023</v>
      </c>
      <c r="BD918" s="259" t="s">
        <v>540</v>
      </c>
      <c r="BE918" s="259"/>
      <c r="BF918" s="268" t="str">
        <f t="shared" si="164"/>
        <v>&gt;=0</v>
      </c>
      <c r="BG918" s="268" t="s">
        <v>85</v>
      </c>
      <c r="BH918" s="268" t="s">
        <v>85</v>
      </c>
      <c r="BI918" s="268"/>
      <c r="BJ918" s="268"/>
      <c r="BK918" s="268"/>
      <c r="BL918" s="268"/>
    </row>
    <row r="919" spans="1:64" ht="13.5" hidden="1" customHeight="1" thickBot="1">
      <c r="A919" s="124"/>
      <c r="B919" s="169"/>
      <c r="C919" s="235"/>
      <c r="D919" s="588"/>
      <c r="E919" s="588"/>
      <c r="F919" s="471"/>
      <c r="G919" s="471"/>
      <c r="H919" s="471"/>
      <c r="I919" s="471"/>
      <c r="J919" s="471"/>
      <c r="K919" s="471"/>
      <c r="L919" s="471"/>
      <c r="M919" s="471"/>
      <c r="N919" s="471"/>
      <c r="O919" s="471"/>
      <c r="P919" s="471"/>
      <c r="Q919" s="471"/>
      <c r="R919" s="471"/>
      <c r="S919" s="471"/>
      <c r="T919" s="471"/>
      <c r="U919" s="471"/>
      <c r="V919" s="471"/>
      <c r="W919" s="471"/>
      <c r="X919" s="471"/>
      <c r="Y919" s="471"/>
      <c r="Z919" s="471"/>
      <c r="AA919" s="471"/>
      <c r="AB919" s="471"/>
      <c r="AC919" s="471"/>
      <c r="AD919" s="471"/>
      <c r="AE919" s="472"/>
      <c r="AF919" s="472"/>
      <c r="AG919" s="472"/>
      <c r="AH919" s="472"/>
      <c r="AI919" s="472"/>
      <c r="AJ919" s="472"/>
      <c r="AK919" s="472"/>
      <c r="AL919" s="472"/>
      <c r="AM919" s="472"/>
      <c r="AN919" s="472"/>
      <c r="AO919" s="481"/>
      <c r="AP919" s="169"/>
      <c r="AQ919" s="84" t="s">
        <v>395</v>
      </c>
      <c r="AU919" s="459" t="str">
        <f t="shared" ca="1" si="169"/>
        <v>J</v>
      </c>
      <c r="AV919" s="459">
        <f t="shared" si="170"/>
        <v>915</v>
      </c>
      <c r="AW919" s="259" t="str">
        <f t="shared" ca="1" si="167"/>
        <v>J915</v>
      </c>
      <c r="AX919" s="259">
        <f t="shared" si="165"/>
        <v>8</v>
      </c>
      <c r="AY919" s="259" t="str">
        <f t="shared" ca="1" si="166"/>
        <v>9. Ownership - Operating Costs</v>
      </c>
      <c r="AZ919" s="268" t="s">
        <v>1270</v>
      </c>
      <c r="BA919" s="259" t="s">
        <v>1324</v>
      </c>
      <c r="BB919" s="259">
        <f>$J$8</f>
        <v>2024</v>
      </c>
      <c r="BC919" s="259" t="str">
        <f t="shared" ca="1" si="168"/>
        <v>8_J915_Permit_requirements_2024</v>
      </c>
      <c r="BD919" s="259" t="s">
        <v>540</v>
      </c>
      <c r="BE919" s="259"/>
      <c r="BF919" s="268" t="str">
        <f t="shared" si="164"/>
        <v>&gt;=0</v>
      </c>
      <c r="BG919" s="268" t="s">
        <v>85</v>
      </c>
      <c r="BH919" s="268" t="s">
        <v>85</v>
      </c>
      <c r="BI919" s="268"/>
      <c r="BJ919" s="268"/>
      <c r="BK919" s="268"/>
      <c r="BL919" s="268"/>
    </row>
    <row r="920" spans="1:64" ht="13.5" hidden="1" customHeight="1" thickBot="1">
      <c r="A920" s="124"/>
      <c r="B920" s="169"/>
      <c r="C920" s="235"/>
      <c r="D920" s="588"/>
      <c r="E920" s="588"/>
      <c r="F920" s="471"/>
      <c r="G920" s="471"/>
      <c r="H920" s="471"/>
      <c r="I920" s="471"/>
      <c r="J920" s="471"/>
      <c r="K920" s="471"/>
      <c r="L920" s="471"/>
      <c r="M920" s="471"/>
      <c r="N920" s="471"/>
      <c r="O920" s="471"/>
      <c r="P920" s="471"/>
      <c r="Q920" s="471"/>
      <c r="R920" s="471"/>
      <c r="S920" s="471"/>
      <c r="T920" s="471"/>
      <c r="U920" s="471"/>
      <c r="V920" s="471"/>
      <c r="W920" s="471"/>
      <c r="X920" s="471"/>
      <c r="Y920" s="471"/>
      <c r="Z920" s="471"/>
      <c r="AA920" s="471"/>
      <c r="AB920" s="471"/>
      <c r="AC920" s="471"/>
      <c r="AD920" s="471"/>
      <c r="AE920" s="472"/>
      <c r="AF920" s="472"/>
      <c r="AG920" s="472"/>
      <c r="AH920" s="472"/>
      <c r="AI920" s="472"/>
      <c r="AJ920" s="472"/>
      <c r="AK920" s="472"/>
      <c r="AL920" s="472"/>
      <c r="AM920" s="472"/>
      <c r="AN920" s="472"/>
      <c r="AO920" s="481"/>
      <c r="AP920" s="169"/>
      <c r="AQ920" s="84" t="s">
        <v>395</v>
      </c>
      <c r="AU920" s="459" t="str">
        <f t="shared" ca="1" si="169"/>
        <v>K</v>
      </c>
      <c r="AV920" s="459">
        <f t="shared" si="170"/>
        <v>915</v>
      </c>
      <c r="AW920" s="259" t="str">
        <f t="shared" ca="1" si="167"/>
        <v>K915</v>
      </c>
      <c r="AX920" s="259">
        <f t="shared" si="165"/>
        <v>8</v>
      </c>
      <c r="AY920" s="259" t="str">
        <f t="shared" ca="1" si="166"/>
        <v>9. Ownership - Operating Costs</v>
      </c>
      <c r="AZ920" s="268" t="s">
        <v>1270</v>
      </c>
      <c r="BA920" s="259" t="s">
        <v>1324</v>
      </c>
      <c r="BB920" s="259">
        <f>$K$8</f>
        <v>2025</v>
      </c>
      <c r="BC920" s="259" t="str">
        <f t="shared" ca="1" si="168"/>
        <v>8_K915_Permit_requirements_2025</v>
      </c>
      <c r="BD920" s="259" t="s">
        <v>540</v>
      </c>
      <c r="BE920" s="259"/>
      <c r="BF920" s="268" t="str">
        <f t="shared" si="164"/>
        <v>&gt;=0</v>
      </c>
      <c r="BG920" s="268" t="s">
        <v>85</v>
      </c>
      <c r="BH920" s="268" t="s">
        <v>85</v>
      </c>
      <c r="BI920" s="268"/>
      <c r="BJ920" s="268"/>
      <c r="BK920" s="268"/>
      <c r="BL920" s="268"/>
    </row>
    <row r="921" spans="1:64" ht="13.5" hidden="1" customHeight="1" thickBot="1">
      <c r="A921" s="124"/>
      <c r="B921" s="169"/>
      <c r="C921" s="235"/>
      <c r="D921" s="588"/>
      <c r="E921" s="588"/>
      <c r="F921" s="471"/>
      <c r="G921" s="471"/>
      <c r="H921" s="471"/>
      <c r="I921" s="471"/>
      <c r="J921" s="471"/>
      <c r="K921" s="471"/>
      <c r="L921" s="471"/>
      <c r="M921" s="471"/>
      <c r="N921" s="471"/>
      <c r="O921" s="471"/>
      <c r="P921" s="471"/>
      <c r="Q921" s="471"/>
      <c r="R921" s="471"/>
      <c r="S921" s="471"/>
      <c r="T921" s="471"/>
      <c r="U921" s="471"/>
      <c r="V921" s="471"/>
      <c r="W921" s="471"/>
      <c r="X921" s="471"/>
      <c r="Y921" s="471"/>
      <c r="Z921" s="471"/>
      <c r="AA921" s="471"/>
      <c r="AB921" s="471"/>
      <c r="AC921" s="471"/>
      <c r="AD921" s="471"/>
      <c r="AE921" s="472"/>
      <c r="AF921" s="472"/>
      <c r="AG921" s="472"/>
      <c r="AH921" s="472"/>
      <c r="AI921" s="472"/>
      <c r="AJ921" s="472"/>
      <c r="AK921" s="472"/>
      <c r="AL921" s="472"/>
      <c r="AM921" s="472"/>
      <c r="AN921" s="472"/>
      <c r="AO921" s="481"/>
      <c r="AP921" s="169"/>
      <c r="AQ921" s="84" t="s">
        <v>395</v>
      </c>
      <c r="AU921" s="459" t="str">
        <f t="shared" ca="1" si="169"/>
        <v>L</v>
      </c>
      <c r="AV921" s="459">
        <f t="shared" si="170"/>
        <v>915</v>
      </c>
      <c r="AW921" s="259" t="str">
        <f t="shared" ca="1" si="167"/>
        <v>L915</v>
      </c>
      <c r="AX921" s="259">
        <f t="shared" si="165"/>
        <v>8</v>
      </c>
      <c r="AY921" s="259" t="str">
        <f t="shared" ca="1" si="166"/>
        <v>9. Ownership - Operating Costs</v>
      </c>
      <c r="AZ921" s="268" t="s">
        <v>1270</v>
      </c>
      <c r="BA921" s="259" t="s">
        <v>1324</v>
      </c>
      <c r="BB921" s="259">
        <f>$L$8</f>
        <v>2026</v>
      </c>
      <c r="BC921" s="259" t="str">
        <f t="shared" ca="1" si="168"/>
        <v>8_L915_Permit_requirements_2026</v>
      </c>
      <c r="BD921" s="259" t="s">
        <v>540</v>
      </c>
      <c r="BE921" s="259"/>
      <c r="BF921" s="268" t="str">
        <f t="shared" si="164"/>
        <v>&gt;=0</v>
      </c>
      <c r="BG921" s="268" t="s">
        <v>85</v>
      </c>
      <c r="BH921" s="268" t="s">
        <v>85</v>
      </c>
      <c r="BI921" s="268"/>
      <c r="BJ921" s="268"/>
      <c r="BK921" s="268"/>
      <c r="BL921" s="268"/>
    </row>
    <row r="922" spans="1:64" ht="13.5" hidden="1" customHeight="1" thickBot="1">
      <c r="A922" s="124"/>
      <c r="B922" s="169"/>
      <c r="C922" s="235"/>
      <c r="D922" s="588"/>
      <c r="E922" s="588"/>
      <c r="F922" s="471"/>
      <c r="G922" s="471"/>
      <c r="H922" s="471"/>
      <c r="I922" s="471"/>
      <c r="J922" s="471"/>
      <c r="K922" s="471"/>
      <c r="L922" s="471"/>
      <c r="M922" s="471"/>
      <c r="N922" s="471"/>
      <c r="O922" s="471"/>
      <c r="P922" s="471"/>
      <c r="Q922" s="471"/>
      <c r="R922" s="471"/>
      <c r="S922" s="471"/>
      <c r="T922" s="471"/>
      <c r="U922" s="471"/>
      <c r="V922" s="471"/>
      <c r="W922" s="471"/>
      <c r="X922" s="471"/>
      <c r="Y922" s="471"/>
      <c r="Z922" s="471"/>
      <c r="AA922" s="471"/>
      <c r="AB922" s="471"/>
      <c r="AC922" s="471"/>
      <c r="AD922" s="471"/>
      <c r="AE922" s="472"/>
      <c r="AF922" s="472"/>
      <c r="AG922" s="472"/>
      <c r="AH922" s="472"/>
      <c r="AI922" s="472"/>
      <c r="AJ922" s="472"/>
      <c r="AK922" s="472"/>
      <c r="AL922" s="472"/>
      <c r="AM922" s="472"/>
      <c r="AN922" s="472"/>
      <c r="AO922" s="481"/>
      <c r="AP922" s="169"/>
      <c r="AQ922" s="84" t="s">
        <v>395</v>
      </c>
      <c r="AU922" s="459" t="str">
        <f t="shared" ca="1" si="169"/>
        <v>M</v>
      </c>
      <c r="AV922" s="459">
        <f t="shared" si="170"/>
        <v>915</v>
      </c>
      <c r="AW922" s="259" t="str">
        <f t="shared" ca="1" si="167"/>
        <v>M915</v>
      </c>
      <c r="AX922" s="259">
        <f t="shared" si="165"/>
        <v>8</v>
      </c>
      <c r="AY922" s="259" t="str">
        <f t="shared" ca="1" si="166"/>
        <v>9. Ownership - Operating Costs</v>
      </c>
      <c r="AZ922" s="268" t="s">
        <v>1270</v>
      </c>
      <c r="BA922" s="259" t="s">
        <v>1324</v>
      </c>
      <c r="BB922" s="259">
        <f>$M$8</f>
        <v>2027</v>
      </c>
      <c r="BC922" s="259" t="str">
        <f t="shared" ca="1" si="168"/>
        <v>8_M915_Permit_requirements_2027</v>
      </c>
      <c r="BD922" s="259" t="s">
        <v>540</v>
      </c>
      <c r="BE922" s="259"/>
      <c r="BF922" s="268" t="str">
        <f t="shared" si="164"/>
        <v>&gt;=0</v>
      </c>
      <c r="BG922" s="268" t="s">
        <v>85</v>
      </c>
      <c r="BH922" s="268" t="s">
        <v>85</v>
      </c>
      <c r="BI922" s="268"/>
      <c r="BJ922" s="268"/>
      <c r="BK922" s="268"/>
      <c r="BL922" s="268"/>
    </row>
    <row r="923" spans="1:64" ht="13.5" hidden="1" customHeight="1" thickBot="1">
      <c r="A923" s="124"/>
      <c r="B923" s="169"/>
      <c r="C923" s="235"/>
      <c r="D923" s="588"/>
      <c r="E923" s="588"/>
      <c r="F923" s="471"/>
      <c r="G923" s="471"/>
      <c r="H923" s="471"/>
      <c r="I923" s="471"/>
      <c r="J923" s="471"/>
      <c r="K923" s="471"/>
      <c r="L923" s="471"/>
      <c r="M923" s="471"/>
      <c r="N923" s="471"/>
      <c r="O923" s="471"/>
      <c r="P923" s="471"/>
      <c r="Q923" s="471"/>
      <c r="R923" s="471"/>
      <c r="S923" s="471"/>
      <c r="T923" s="471"/>
      <c r="U923" s="471"/>
      <c r="V923" s="471"/>
      <c r="W923" s="471"/>
      <c r="X923" s="471"/>
      <c r="Y923" s="471"/>
      <c r="Z923" s="471"/>
      <c r="AA923" s="471"/>
      <c r="AB923" s="471"/>
      <c r="AC923" s="471"/>
      <c r="AD923" s="471"/>
      <c r="AE923" s="472"/>
      <c r="AF923" s="472"/>
      <c r="AG923" s="472"/>
      <c r="AH923" s="472"/>
      <c r="AI923" s="472"/>
      <c r="AJ923" s="472"/>
      <c r="AK923" s="472"/>
      <c r="AL923" s="472"/>
      <c r="AM923" s="472"/>
      <c r="AN923" s="472"/>
      <c r="AO923" s="481"/>
      <c r="AP923" s="169"/>
      <c r="AQ923" s="84" t="s">
        <v>395</v>
      </c>
      <c r="AU923" s="459" t="str">
        <f t="shared" ca="1" si="169"/>
        <v>N</v>
      </c>
      <c r="AV923" s="459">
        <f t="shared" si="170"/>
        <v>915</v>
      </c>
      <c r="AW923" s="259" t="str">
        <f t="shared" ca="1" si="167"/>
        <v>N915</v>
      </c>
      <c r="AX923" s="259">
        <f t="shared" si="165"/>
        <v>8</v>
      </c>
      <c r="AY923" s="259" t="str">
        <f t="shared" ca="1" si="166"/>
        <v>9. Ownership - Operating Costs</v>
      </c>
      <c r="AZ923" s="268" t="s">
        <v>1270</v>
      </c>
      <c r="BA923" s="259" t="s">
        <v>1324</v>
      </c>
      <c r="BB923" s="259">
        <f>$N$8</f>
        <v>2028</v>
      </c>
      <c r="BC923" s="259" t="str">
        <f t="shared" ca="1" si="168"/>
        <v>8_N915_Permit_requirements_2028</v>
      </c>
      <c r="BD923" s="259" t="s">
        <v>540</v>
      </c>
      <c r="BE923" s="259"/>
      <c r="BF923" s="268" t="str">
        <f t="shared" si="164"/>
        <v>&gt;=0</v>
      </c>
      <c r="BG923" s="268" t="s">
        <v>85</v>
      </c>
      <c r="BH923" s="268" t="s">
        <v>85</v>
      </c>
      <c r="BI923" s="268"/>
      <c r="BJ923" s="268"/>
      <c r="BK923" s="268"/>
      <c r="BL923" s="268"/>
    </row>
    <row r="924" spans="1:64" ht="13.5" hidden="1" customHeight="1" thickBot="1">
      <c r="A924" s="124"/>
      <c r="B924" s="169"/>
      <c r="C924" s="235"/>
      <c r="D924" s="588"/>
      <c r="E924" s="588"/>
      <c r="F924" s="471"/>
      <c r="G924" s="471"/>
      <c r="H924" s="471"/>
      <c r="I924" s="471"/>
      <c r="J924" s="471"/>
      <c r="K924" s="471"/>
      <c r="L924" s="471"/>
      <c r="M924" s="471"/>
      <c r="N924" s="471"/>
      <c r="O924" s="471"/>
      <c r="P924" s="471"/>
      <c r="Q924" s="471"/>
      <c r="R924" s="471"/>
      <c r="S924" s="471"/>
      <c r="T924" s="471"/>
      <c r="U924" s="471"/>
      <c r="V924" s="471"/>
      <c r="W924" s="471"/>
      <c r="X924" s="471"/>
      <c r="Y924" s="471"/>
      <c r="Z924" s="471"/>
      <c r="AA924" s="471"/>
      <c r="AB924" s="471"/>
      <c r="AC924" s="471"/>
      <c r="AD924" s="471"/>
      <c r="AE924" s="472"/>
      <c r="AF924" s="472"/>
      <c r="AG924" s="472"/>
      <c r="AH924" s="472"/>
      <c r="AI924" s="472"/>
      <c r="AJ924" s="472"/>
      <c r="AK924" s="472"/>
      <c r="AL924" s="472"/>
      <c r="AM924" s="472"/>
      <c r="AN924" s="472"/>
      <c r="AO924" s="481"/>
      <c r="AP924" s="169"/>
      <c r="AQ924" s="84" t="s">
        <v>395</v>
      </c>
      <c r="AU924" s="459" t="str">
        <f t="shared" ca="1" si="169"/>
        <v>O</v>
      </c>
      <c r="AV924" s="459">
        <f t="shared" si="170"/>
        <v>915</v>
      </c>
      <c r="AW924" s="259" t="str">
        <f t="shared" ca="1" si="167"/>
        <v>O915</v>
      </c>
      <c r="AX924" s="259">
        <f t="shared" si="165"/>
        <v>8</v>
      </c>
      <c r="AY924" s="259" t="str">
        <f t="shared" ca="1" si="166"/>
        <v>9. Ownership - Operating Costs</v>
      </c>
      <c r="AZ924" s="268" t="s">
        <v>1270</v>
      </c>
      <c r="BA924" s="259" t="s">
        <v>1324</v>
      </c>
      <c r="BB924" s="259">
        <f>$O$8</f>
        <v>2029</v>
      </c>
      <c r="BC924" s="259" t="str">
        <f t="shared" ca="1" si="168"/>
        <v>8_O915_Permit_requirements_2029</v>
      </c>
      <c r="BD924" s="259" t="s">
        <v>540</v>
      </c>
      <c r="BE924" s="259"/>
      <c r="BF924" s="268" t="str">
        <f t="shared" si="164"/>
        <v>&gt;=0</v>
      </c>
      <c r="BG924" s="268" t="s">
        <v>85</v>
      </c>
      <c r="BH924" s="268" t="s">
        <v>85</v>
      </c>
      <c r="BI924" s="268"/>
      <c r="BJ924" s="268"/>
      <c r="BK924" s="268"/>
      <c r="BL924" s="268"/>
    </row>
    <row r="925" spans="1:64" ht="13.5" hidden="1" customHeight="1" thickBot="1">
      <c r="A925" s="124"/>
      <c r="B925" s="169"/>
      <c r="C925" s="235"/>
      <c r="D925" s="588"/>
      <c r="E925" s="588"/>
      <c r="F925" s="471"/>
      <c r="G925" s="471"/>
      <c r="H925" s="471"/>
      <c r="I925" s="471"/>
      <c r="J925" s="471"/>
      <c r="K925" s="471"/>
      <c r="L925" s="471"/>
      <c r="M925" s="471"/>
      <c r="N925" s="471"/>
      <c r="O925" s="471"/>
      <c r="P925" s="471"/>
      <c r="Q925" s="471"/>
      <c r="R925" s="471"/>
      <c r="S925" s="471"/>
      <c r="T925" s="471"/>
      <c r="U925" s="471"/>
      <c r="V925" s="471"/>
      <c r="W925" s="471"/>
      <c r="X925" s="471"/>
      <c r="Y925" s="471"/>
      <c r="Z925" s="471"/>
      <c r="AA925" s="471"/>
      <c r="AB925" s="471"/>
      <c r="AC925" s="471"/>
      <c r="AD925" s="471"/>
      <c r="AE925" s="472"/>
      <c r="AF925" s="472"/>
      <c r="AG925" s="472"/>
      <c r="AH925" s="472"/>
      <c r="AI925" s="472"/>
      <c r="AJ925" s="472"/>
      <c r="AK925" s="472"/>
      <c r="AL925" s="472"/>
      <c r="AM925" s="472"/>
      <c r="AN925" s="472"/>
      <c r="AO925" s="481"/>
      <c r="AP925" s="169"/>
      <c r="AQ925" s="84" t="s">
        <v>395</v>
      </c>
      <c r="AU925" s="459" t="str">
        <f t="shared" ca="1" si="169"/>
        <v>P</v>
      </c>
      <c r="AV925" s="459">
        <f t="shared" si="170"/>
        <v>915</v>
      </c>
      <c r="AW925" s="259" t="str">
        <f t="shared" ca="1" si="167"/>
        <v>P915</v>
      </c>
      <c r="AX925" s="259">
        <f t="shared" si="165"/>
        <v>8</v>
      </c>
      <c r="AY925" s="259" t="str">
        <f t="shared" ca="1" si="166"/>
        <v>9. Ownership - Operating Costs</v>
      </c>
      <c r="AZ925" s="268" t="s">
        <v>1270</v>
      </c>
      <c r="BA925" s="259" t="s">
        <v>1324</v>
      </c>
      <c r="BB925" s="259">
        <f>$P$8</f>
        <v>2030</v>
      </c>
      <c r="BC925" s="259" t="str">
        <f t="shared" ca="1" si="168"/>
        <v>8_P915_Permit_requirements_2030</v>
      </c>
      <c r="BD925" s="259" t="s">
        <v>540</v>
      </c>
      <c r="BE925" s="259"/>
      <c r="BF925" s="268" t="str">
        <f t="shared" si="164"/>
        <v>&gt;=0</v>
      </c>
      <c r="BG925" s="268" t="s">
        <v>85</v>
      </c>
      <c r="BH925" s="268" t="s">
        <v>85</v>
      </c>
      <c r="BI925" s="268"/>
      <c r="BJ925" s="268"/>
      <c r="BK925" s="268"/>
      <c r="BL925" s="268"/>
    </row>
    <row r="926" spans="1:64" ht="13.5" hidden="1" customHeight="1" thickBot="1">
      <c r="A926" s="124"/>
      <c r="B926" s="169"/>
      <c r="C926" s="235"/>
      <c r="D926" s="588"/>
      <c r="E926" s="588"/>
      <c r="F926" s="471"/>
      <c r="G926" s="471"/>
      <c r="H926" s="471"/>
      <c r="I926" s="471"/>
      <c r="J926" s="471"/>
      <c r="K926" s="471"/>
      <c r="L926" s="471"/>
      <c r="M926" s="471"/>
      <c r="N926" s="471"/>
      <c r="O926" s="471"/>
      <c r="P926" s="471"/>
      <c r="Q926" s="471"/>
      <c r="R926" s="471"/>
      <c r="S926" s="471"/>
      <c r="T926" s="471"/>
      <c r="U926" s="471"/>
      <c r="V926" s="471"/>
      <c r="W926" s="471"/>
      <c r="X926" s="471"/>
      <c r="Y926" s="471"/>
      <c r="Z926" s="471"/>
      <c r="AA926" s="471"/>
      <c r="AB926" s="471"/>
      <c r="AC926" s="471"/>
      <c r="AD926" s="471"/>
      <c r="AE926" s="472"/>
      <c r="AF926" s="472"/>
      <c r="AG926" s="472"/>
      <c r="AH926" s="472"/>
      <c r="AI926" s="472"/>
      <c r="AJ926" s="472"/>
      <c r="AK926" s="472"/>
      <c r="AL926" s="472"/>
      <c r="AM926" s="472"/>
      <c r="AN926" s="472"/>
      <c r="AO926" s="481"/>
      <c r="AP926" s="169"/>
      <c r="AQ926" s="84" t="s">
        <v>395</v>
      </c>
      <c r="AU926" s="459" t="str">
        <f t="shared" ca="1" si="169"/>
        <v>Q</v>
      </c>
      <c r="AV926" s="459">
        <f t="shared" si="170"/>
        <v>915</v>
      </c>
      <c r="AW926" s="259" t="str">
        <f t="shared" ca="1" si="167"/>
        <v>Q915</v>
      </c>
      <c r="AX926" s="259">
        <f t="shared" si="165"/>
        <v>8</v>
      </c>
      <c r="AY926" s="259" t="str">
        <f t="shared" ca="1" si="166"/>
        <v>9. Ownership - Operating Costs</v>
      </c>
      <c r="AZ926" s="268" t="s">
        <v>1270</v>
      </c>
      <c r="BA926" s="259" t="s">
        <v>1324</v>
      </c>
      <c r="BB926" s="259">
        <f>$Q$8</f>
        <v>2031</v>
      </c>
      <c r="BC926" s="259" t="str">
        <f t="shared" ca="1" si="168"/>
        <v>8_Q915_Permit_requirements_2031</v>
      </c>
      <c r="BD926" s="259" t="s">
        <v>540</v>
      </c>
      <c r="BE926" s="259"/>
      <c r="BF926" s="268" t="str">
        <f t="shared" si="164"/>
        <v>&gt;=0</v>
      </c>
      <c r="BG926" s="268" t="s">
        <v>85</v>
      </c>
      <c r="BH926" s="268" t="s">
        <v>85</v>
      </c>
      <c r="BI926" s="268"/>
      <c r="BJ926" s="268"/>
      <c r="BK926" s="268"/>
      <c r="BL926" s="268"/>
    </row>
    <row r="927" spans="1:64" ht="13.5" hidden="1" customHeight="1" thickBot="1">
      <c r="A927" s="124"/>
      <c r="B927" s="169"/>
      <c r="C927" s="235"/>
      <c r="D927" s="588"/>
      <c r="E927" s="588"/>
      <c r="F927" s="471"/>
      <c r="G927" s="471"/>
      <c r="H927" s="471"/>
      <c r="I927" s="471"/>
      <c r="J927" s="471"/>
      <c r="K927" s="471"/>
      <c r="L927" s="471"/>
      <c r="M927" s="471"/>
      <c r="N927" s="471"/>
      <c r="O927" s="471"/>
      <c r="P927" s="471"/>
      <c r="Q927" s="471"/>
      <c r="R927" s="471"/>
      <c r="S927" s="471"/>
      <c r="T927" s="471"/>
      <c r="U927" s="471"/>
      <c r="V927" s="471"/>
      <c r="W927" s="471"/>
      <c r="X927" s="471"/>
      <c r="Y927" s="471"/>
      <c r="Z927" s="471"/>
      <c r="AA927" s="471"/>
      <c r="AB927" s="471"/>
      <c r="AC927" s="471"/>
      <c r="AD927" s="471"/>
      <c r="AE927" s="472"/>
      <c r="AF927" s="472"/>
      <c r="AG927" s="472"/>
      <c r="AH927" s="472"/>
      <c r="AI927" s="472"/>
      <c r="AJ927" s="472"/>
      <c r="AK927" s="472"/>
      <c r="AL927" s="472"/>
      <c r="AM927" s="472"/>
      <c r="AN927" s="472"/>
      <c r="AO927" s="481"/>
      <c r="AP927" s="169"/>
      <c r="AQ927" s="84" t="s">
        <v>395</v>
      </c>
      <c r="AU927" s="459" t="str">
        <f t="shared" ca="1" si="169"/>
        <v>R</v>
      </c>
      <c r="AV927" s="459">
        <f t="shared" si="170"/>
        <v>915</v>
      </c>
      <c r="AW927" s="259" t="str">
        <f t="shared" ca="1" si="167"/>
        <v>R915</v>
      </c>
      <c r="AX927" s="259">
        <f t="shared" si="165"/>
        <v>8</v>
      </c>
      <c r="AY927" s="259" t="str">
        <f t="shared" ca="1" si="166"/>
        <v>9. Ownership - Operating Costs</v>
      </c>
      <c r="AZ927" s="268" t="s">
        <v>1270</v>
      </c>
      <c r="BA927" s="259" t="s">
        <v>1324</v>
      </c>
      <c r="BB927" s="259">
        <f>$R$8</f>
        <v>2032</v>
      </c>
      <c r="BC927" s="259" t="str">
        <f t="shared" ca="1" si="168"/>
        <v>8_R915_Permit_requirements_2032</v>
      </c>
      <c r="BD927" s="259" t="s">
        <v>540</v>
      </c>
      <c r="BE927" s="259"/>
      <c r="BF927" s="268" t="str">
        <f t="shared" si="164"/>
        <v>&gt;=0</v>
      </c>
      <c r="BG927" s="268" t="s">
        <v>85</v>
      </c>
      <c r="BH927" s="268" t="s">
        <v>85</v>
      </c>
      <c r="BI927" s="268"/>
      <c r="BJ927" s="268"/>
      <c r="BK927" s="268"/>
      <c r="BL927" s="268"/>
    </row>
    <row r="928" spans="1:64" ht="13.5" hidden="1" customHeight="1" thickBot="1">
      <c r="A928" s="124"/>
      <c r="B928" s="169"/>
      <c r="C928" s="235"/>
      <c r="D928" s="588"/>
      <c r="E928" s="588"/>
      <c r="F928" s="471"/>
      <c r="G928" s="471"/>
      <c r="H928" s="471"/>
      <c r="I928" s="471"/>
      <c r="J928" s="471"/>
      <c r="K928" s="471"/>
      <c r="L928" s="471"/>
      <c r="M928" s="471"/>
      <c r="N928" s="471"/>
      <c r="O928" s="471"/>
      <c r="P928" s="471"/>
      <c r="Q928" s="471"/>
      <c r="R928" s="471"/>
      <c r="S928" s="471"/>
      <c r="T928" s="471"/>
      <c r="U928" s="471"/>
      <c r="V928" s="471"/>
      <c r="W928" s="471"/>
      <c r="X928" s="471"/>
      <c r="Y928" s="471"/>
      <c r="Z928" s="471"/>
      <c r="AA928" s="471"/>
      <c r="AB928" s="471"/>
      <c r="AC928" s="471"/>
      <c r="AD928" s="471"/>
      <c r="AE928" s="472"/>
      <c r="AF928" s="472"/>
      <c r="AG928" s="472"/>
      <c r="AH928" s="472"/>
      <c r="AI928" s="472"/>
      <c r="AJ928" s="472"/>
      <c r="AK928" s="472"/>
      <c r="AL928" s="472"/>
      <c r="AM928" s="472"/>
      <c r="AN928" s="472"/>
      <c r="AO928" s="481"/>
      <c r="AP928" s="169"/>
      <c r="AQ928" s="84" t="s">
        <v>395</v>
      </c>
      <c r="AU928" s="459" t="str">
        <f t="shared" ca="1" si="169"/>
        <v>S</v>
      </c>
      <c r="AV928" s="459">
        <f t="shared" si="170"/>
        <v>915</v>
      </c>
      <c r="AW928" s="259" t="str">
        <f t="shared" ca="1" si="167"/>
        <v>S915</v>
      </c>
      <c r="AX928" s="259">
        <f t="shared" si="165"/>
        <v>8</v>
      </c>
      <c r="AY928" s="259" t="str">
        <f t="shared" ca="1" si="166"/>
        <v>9. Ownership - Operating Costs</v>
      </c>
      <c r="AZ928" s="268" t="s">
        <v>1270</v>
      </c>
      <c r="BA928" s="259" t="s">
        <v>1324</v>
      </c>
      <c r="BB928" s="259">
        <f>$S$8</f>
        <v>2033</v>
      </c>
      <c r="BC928" s="259" t="str">
        <f t="shared" ca="1" si="168"/>
        <v>8_S915_Permit_requirements_2033</v>
      </c>
      <c r="BD928" s="259" t="s">
        <v>540</v>
      </c>
      <c r="BE928" s="259"/>
      <c r="BF928" s="268" t="str">
        <f t="shared" si="164"/>
        <v>&gt;=0</v>
      </c>
      <c r="BG928" s="268" t="s">
        <v>85</v>
      </c>
      <c r="BH928" s="268" t="s">
        <v>85</v>
      </c>
      <c r="BI928" s="268"/>
      <c r="BJ928" s="268"/>
      <c r="BK928" s="268"/>
      <c r="BL928" s="268"/>
    </row>
    <row r="929" spans="1:64" ht="13.5" hidden="1" customHeight="1" thickBot="1">
      <c r="A929" s="124"/>
      <c r="B929" s="169"/>
      <c r="C929" s="235"/>
      <c r="D929" s="588"/>
      <c r="E929" s="588"/>
      <c r="F929" s="471"/>
      <c r="G929" s="471"/>
      <c r="H929" s="471"/>
      <c r="I929" s="471"/>
      <c r="J929" s="471"/>
      <c r="K929" s="471"/>
      <c r="L929" s="471"/>
      <c r="M929" s="471"/>
      <c r="N929" s="471"/>
      <c r="O929" s="471"/>
      <c r="P929" s="471"/>
      <c r="Q929" s="471"/>
      <c r="R929" s="471"/>
      <c r="S929" s="471"/>
      <c r="T929" s="471"/>
      <c r="U929" s="471"/>
      <c r="V929" s="471"/>
      <c r="W929" s="471"/>
      <c r="X929" s="471"/>
      <c r="Y929" s="471"/>
      <c r="Z929" s="471"/>
      <c r="AA929" s="471"/>
      <c r="AB929" s="471"/>
      <c r="AC929" s="471"/>
      <c r="AD929" s="471"/>
      <c r="AE929" s="472"/>
      <c r="AF929" s="472"/>
      <c r="AG929" s="472"/>
      <c r="AH929" s="472"/>
      <c r="AI929" s="472"/>
      <c r="AJ929" s="472"/>
      <c r="AK929" s="472"/>
      <c r="AL929" s="472"/>
      <c r="AM929" s="472"/>
      <c r="AN929" s="472"/>
      <c r="AO929" s="481"/>
      <c r="AP929" s="169"/>
      <c r="AQ929" s="84" t="s">
        <v>395</v>
      </c>
      <c r="AU929" s="459" t="str">
        <f t="shared" ca="1" si="169"/>
        <v>T</v>
      </c>
      <c r="AV929" s="459">
        <f t="shared" si="170"/>
        <v>915</v>
      </c>
      <c r="AW929" s="259" t="str">
        <f t="shared" ca="1" si="167"/>
        <v>T915</v>
      </c>
      <c r="AX929" s="259">
        <f t="shared" si="165"/>
        <v>8</v>
      </c>
      <c r="AY929" s="259" t="str">
        <f t="shared" ca="1" si="166"/>
        <v>9. Ownership - Operating Costs</v>
      </c>
      <c r="AZ929" s="268" t="s">
        <v>1270</v>
      </c>
      <c r="BA929" s="259" t="s">
        <v>1324</v>
      </c>
      <c r="BB929" s="259">
        <f>$T$8</f>
        <v>2034</v>
      </c>
      <c r="BC929" s="259" t="str">
        <f t="shared" ca="1" si="168"/>
        <v>8_T915_Permit_requirements_2034</v>
      </c>
      <c r="BD929" s="259" t="s">
        <v>540</v>
      </c>
      <c r="BE929" s="259"/>
      <c r="BF929" s="268" t="str">
        <f t="shared" si="164"/>
        <v>&gt;=0</v>
      </c>
      <c r="BG929" s="268" t="s">
        <v>85</v>
      </c>
      <c r="BH929" s="268" t="s">
        <v>85</v>
      </c>
      <c r="BI929" s="268"/>
      <c r="BJ929" s="268"/>
      <c r="BK929" s="268"/>
      <c r="BL929" s="268"/>
    </row>
    <row r="930" spans="1:64" ht="13.5" hidden="1" customHeight="1" thickBot="1">
      <c r="A930" s="124"/>
      <c r="B930" s="169"/>
      <c r="C930" s="235"/>
      <c r="D930" s="588"/>
      <c r="E930" s="588"/>
      <c r="F930" s="471"/>
      <c r="G930" s="471"/>
      <c r="H930" s="471"/>
      <c r="I930" s="471"/>
      <c r="J930" s="471"/>
      <c r="K930" s="471"/>
      <c r="L930" s="471"/>
      <c r="M930" s="471"/>
      <c r="N930" s="471"/>
      <c r="O930" s="471"/>
      <c r="P930" s="471"/>
      <c r="Q930" s="471"/>
      <c r="R930" s="471"/>
      <c r="S930" s="471"/>
      <c r="T930" s="471"/>
      <c r="U930" s="471"/>
      <c r="V930" s="471"/>
      <c r="W930" s="471"/>
      <c r="X930" s="471"/>
      <c r="Y930" s="471"/>
      <c r="Z930" s="471"/>
      <c r="AA930" s="471"/>
      <c r="AB930" s="471"/>
      <c r="AC930" s="471"/>
      <c r="AD930" s="471"/>
      <c r="AE930" s="472"/>
      <c r="AF930" s="472"/>
      <c r="AG930" s="472"/>
      <c r="AH930" s="472"/>
      <c r="AI930" s="472"/>
      <c r="AJ930" s="472"/>
      <c r="AK930" s="472"/>
      <c r="AL930" s="472"/>
      <c r="AM930" s="472"/>
      <c r="AN930" s="472"/>
      <c r="AO930" s="481"/>
      <c r="AP930" s="169"/>
      <c r="AQ930" s="84" t="s">
        <v>395</v>
      </c>
      <c r="AU930" s="459" t="str">
        <f t="shared" ca="1" si="169"/>
        <v>U</v>
      </c>
      <c r="AV930" s="459">
        <f t="shared" si="170"/>
        <v>915</v>
      </c>
      <c r="AW930" s="259" t="str">
        <f t="shared" ca="1" si="167"/>
        <v>U915</v>
      </c>
      <c r="AX930" s="259">
        <f t="shared" si="165"/>
        <v>8</v>
      </c>
      <c r="AY930" s="259" t="str">
        <f t="shared" ca="1" si="166"/>
        <v>9. Ownership - Operating Costs</v>
      </c>
      <c r="AZ930" s="268" t="s">
        <v>1270</v>
      </c>
      <c r="BA930" s="259" t="s">
        <v>1324</v>
      </c>
      <c r="BB930" s="259">
        <f>$U$8</f>
        <v>2035</v>
      </c>
      <c r="BC930" s="259" t="str">
        <f t="shared" ca="1" si="168"/>
        <v>8_U915_Permit_requirements_2035</v>
      </c>
      <c r="BD930" s="259" t="s">
        <v>540</v>
      </c>
      <c r="BE930" s="259"/>
      <c r="BF930" s="268" t="str">
        <f t="shared" si="164"/>
        <v>&gt;=0</v>
      </c>
      <c r="BG930" s="268" t="s">
        <v>85</v>
      </c>
      <c r="BH930" s="268" t="s">
        <v>85</v>
      </c>
      <c r="BI930" s="268"/>
      <c r="BJ930" s="268"/>
      <c r="BK930" s="268"/>
      <c r="BL930" s="268"/>
    </row>
    <row r="931" spans="1:64" ht="13.5" hidden="1" customHeight="1" thickBot="1">
      <c r="A931" s="124"/>
      <c r="B931" s="169"/>
      <c r="C931" s="235"/>
      <c r="D931" s="588"/>
      <c r="E931" s="588"/>
      <c r="F931" s="471"/>
      <c r="G931" s="471"/>
      <c r="H931" s="471"/>
      <c r="I931" s="471"/>
      <c r="J931" s="471"/>
      <c r="K931" s="471"/>
      <c r="L931" s="471"/>
      <c r="M931" s="471"/>
      <c r="N931" s="471"/>
      <c r="O931" s="471"/>
      <c r="P931" s="471"/>
      <c r="Q931" s="471"/>
      <c r="R931" s="471"/>
      <c r="S931" s="471"/>
      <c r="T931" s="471"/>
      <c r="U931" s="471"/>
      <c r="V931" s="471"/>
      <c r="W931" s="471"/>
      <c r="X931" s="471"/>
      <c r="Y931" s="471"/>
      <c r="Z931" s="471"/>
      <c r="AA931" s="471"/>
      <c r="AB931" s="471"/>
      <c r="AC931" s="471"/>
      <c r="AD931" s="471"/>
      <c r="AE931" s="472"/>
      <c r="AF931" s="472"/>
      <c r="AG931" s="472"/>
      <c r="AH931" s="472"/>
      <c r="AI931" s="472"/>
      <c r="AJ931" s="472"/>
      <c r="AK931" s="472"/>
      <c r="AL931" s="472"/>
      <c r="AM931" s="472"/>
      <c r="AN931" s="472"/>
      <c r="AO931" s="481"/>
      <c r="AP931" s="169"/>
      <c r="AQ931" s="84" t="s">
        <v>395</v>
      </c>
      <c r="AU931" s="459" t="str">
        <f t="shared" ca="1" si="169"/>
        <v>V</v>
      </c>
      <c r="AV931" s="459">
        <f t="shared" si="170"/>
        <v>915</v>
      </c>
      <c r="AW931" s="259" t="str">
        <f t="shared" ca="1" si="167"/>
        <v>V915</v>
      </c>
      <c r="AX931" s="259">
        <f t="shared" si="165"/>
        <v>8</v>
      </c>
      <c r="AY931" s="259" t="str">
        <f t="shared" ca="1" si="166"/>
        <v>9. Ownership - Operating Costs</v>
      </c>
      <c r="AZ931" s="268" t="s">
        <v>1270</v>
      </c>
      <c r="BA931" s="259" t="s">
        <v>1324</v>
      </c>
      <c r="BB931" s="259">
        <f>$V$8</f>
        <v>2036</v>
      </c>
      <c r="BC931" s="259" t="str">
        <f t="shared" ca="1" si="168"/>
        <v>8_V915_Permit_requirements_2036</v>
      </c>
      <c r="BD931" s="259" t="s">
        <v>540</v>
      </c>
      <c r="BE931" s="259"/>
      <c r="BF931" s="268" t="str">
        <f t="shared" si="164"/>
        <v>&gt;=0</v>
      </c>
      <c r="BG931" s="268" t="s">
        <v>85</v>
      </c>
      <c r="BH931" s="268" t="s">
        <v>85</v>
      </c>
      <c r="BI931" s="268"/>
      <c r="BJ931" s="268"/>
      <c r="BK931" s="268"/>
      <c r="BL931" s="268"/>
    </row>
    <row r="932" spans="1:64" ht="13.5" hidden="1" customHeight="1" thickBot="1">
      <c r="A932" s="124"/>
      <c r="B932" s="169"/>
      <c r="C932" s="235"/>
      <c r="D932" s="588"/>
      <c r="E932" s="588"/>
      <c r="F932" s="471"/>
      <c r="G932" s="471"/>
      <c r="H932" s="471"/>
      <c r="I932" s="471"/>
      <c r="J932" s="471"/>
      <c r="K932" s="471"/>
      <c r="L932" s="471"/>
      <c r="M932" s="471"/>
      <c r="N932" s="471"/>
      <c r="O932" s="471"/>
      <c r="P932" s="471"/>
      <c r="Q932" s="471"/>
      <c r="R932" s="471"/>
      <c r="S932" s="471"/>
      <c r="T932" s="471"/>
      <c r="U932" s="471"/>
      <c r="V932" s="471"/>
      <c r="W932" s="471"/>
      <c r="X932" s="471"/>
      <c r="Y932" s="471"/>
      <c r="Z932" s="471"/>
      <c r="AA932" s="471"/>
      <c r="AB932" s="471"/>
      <c r="AC932" s="471"/>
      <c r="AD932" s="471"/>
      <c r="AE932" s="472"/>
      <c r="AF932" s="472"/>
      <c r="AG932" s="472"/>
      <c r="AH932" s="472"/>
      <c r="AI932" s="472"/>
      <c r="AJ932" s="472"/>
      <c r="AK932" s="472"/>
      <c r="AL932" s="472"/>
      <c r="AM932" s="472"/>
      <c r="AN932" s="472"/>
      <c r="AO932" s="481"/>
      <c r="AP932" s="169"/>
      <c r="AQ932" s="84" t="s">
        <v>395</v>
      </c>
      <c r="AU932" s="459" t="str">
        <f t="shared" ca="1" si="169"/>
        <v>W</v>
      </c>
      <c r="AV932" s="459">
        <f t="shared" si="170"/>
        <v>915</v>
      </c>
      <c r="AW932" s="259" t="str">
        <f t="shared" ca="1" si="167"/>
        <v>W915</v>
      </c>
      <c r="AX932" s="259">
        <f t="shared" si="165"/>
        <v>8</v>
      </c>
      <c r="AY932" s="259" t="str">
        <f t="shared" ca="1" si="166"/>
        <v>9. Ownership - Operating Costs</v>
      </c>
      <c r="AZ932" s="268" t="s">
        <v>1270</v>
      </c>
      <c r="BA932" s="259" t="s">
        <v>1324</v>
      </c>
      <c r="BB932" s="259">
        <f>$W$8</f>
        <v>2037</v>
      </c>
      <c r="BC932" s="259" t="str">
        <f t="shared" ca="1" si="168"/>
        <v>8_W915_Permit_requirements_2037</v>
      </c>
      <c r="BD932" s="259" t="s">
        <v>540</v>
      </c>
      <c r="BE932" s="259"/>
      <c r="BF932" s="268" t="str">
        <f t="shared" si="164"/>
        <v>&gt;=0</v>
      </c>
      <c r="BG932" s="268" t="s">
        <v>85</v>
      </c>
      <c r="BH932" s="268" t="s">
        <v>85</v>
      </c>
      <c r="BI932" s="268"/>
      <c r="BJ932" s="268"/>
      <c r="BK932" s="268"/>
      <c r="BL932" s="268"/>
    </row>
    <row r="933" spans="1:64" ht="13.5" hidden="1" customHeight="1" thickBot="1">
      <c r="A933" s="124"/>
      <c r="B933" s="169"/>
      <c r="C933" s="235"/>
      <c r="D933" s="588"/>
      <c r="E933" s="588"/>
      <c r="F933" s="471"/>
      <c r="G933" s="471"/>
      <c r="H933" s="471"/>
      <c r="I933" s="471"/>
      <c r="J933" s="471"/>
      <c r="K933" s="471"/>
      <c r="L933" s="471"/>
      <c r="M933" s="471"/>
      <c r="N933" s="471"/>
      <c r="O933" s="471"/>
      <c r="P933" s="471"/>
      <c r="Q933" s="471"/>
      <c r="R933" s="471"/>
      <c r="S933" s="471"/>
      <c r="T933" s="471"/>
      <c r="U933" s="471"/>
      <c r="V933" s="471"/>
      <c r="W933" s="471"/>
      <c r="X933" s="471"/>
      <c r="Y933" s="471"/>
      <c r="Z933" s="471"/>
      <c r="AA933" s="471"/>
      <c r="AB933" s="471"/>
      <c r="AC933" s="471"/>
      <c r="AD933" s="471"/>
      <c r="AE933" s="472"/>
      <c r="AF933" s="472"/>
      <c r="AG933" s="472"/>
      <c r="AH933" s="472"/>
      <c r="AI933" s="472"/>
      <c r="AJ933" s="472"/>
      <c r="AK933" s="472"/>
      <c r="AL933" s="472"/>
      <c r="AM933" s="472"/>
      <c r="AN933" s="472"/>
      <c r="AO933" s="481"/>
      <c r="AP933" s="169"/>
      <c r="AQ933" s="84" t="s">
        <v>395</v>
      </c>
      <c r="AU933" s="459" t="str">
        <f t="shared" ca="1" si="169"/>
        <v>X</v>
      </c>
      <c r="AV933" s="459">
        <f t="shared" si="170"/>
        <v>915</v>
      </c>
      <c r="AW933" s="259" t="str">
        <f t="shared" ca="1" si="167"/>
        <v>X915</v>
      </c>
      <c r="AX933" s="259">
        <f t="shared" si="165"/>
        <v>8</v>
      </c>
      <c r="AY933" s="259" t="str">
        <f t="shared" ca="1" si="166"/>
        <v>9. Ownership - Operating Costs</v>
      </c>
      <c r="AZ933" s="268" t="s">
        <v>1270</v>
      </c>
      <c r="BA933" s="259" t="s">
        <v>1324</v>
      </c>
      <c r="BB933" s="259">
        <f>$X$8</f>
        <v>2038</v>
      </c>
      <c r="BC933" s="259" t="str">
        <f t="shared" ca="1" si="168"/>
        <v>8_X915_Permit_requirements_2038</v>
      </c>
      <c r="BD933" s="259" t="s">
        <v>540</v>
      </c>
      <c r="BE933" s="259"/>
      <c r="BF933" s="268" t="str">
        <f t="shared" si="164"/>
        <v>&gt;=0</v>
      </c>
      <c r="BG933" s="268" t="s">
        <v>85</v>
      </c>
      <c r="BH933" s="268" t="s">
        <v>85</v>
      </c>
      <c r="BI933" s="268"/>
      <c r="BJ933" s="268"/>
      <c r="BK933" s="268"/>
      <c r="BL933" s="268"/>
    </row>
    <row r="934" spans="1:64" ht="13.5" hidden="1" customHeight="1" thickBot="1">
      <c r="A934" s="124"/>
      <c r="B934" s="169"/>
      <c r="C934" s="235"/>
      <c r="D934" s="588"/>
      <c r="E934" s="588"/>
      <c r="F934" s="471"/>
      <c r="G934" s="471"/>
      <c r="H934" s="471"/>
      <c r="I934" s="471"/>
      <c r="J934" s="471"/>
      <c r="K934" s="471"/>
      <c r="L934" s="471"/>
      <c r="M934" s="471"/>
      <c r="N934" s="471"/>
      <c r="O934" s="471"/>
      <c r="P934" s="471"/>
      <c r="Q934" s="471"/>
      <c r="R934" s="471"/>
      <c r="S934" s="471"/>
      <c r="T934" s="471"/>
      <c r="U934" s="471"/>
      <c r="V934" s="471"/>
      <c r="W934" s="471"/>
      <c r="X934" s="471"/>
      <c r="Y934" s="471"/>
      <c r="Z934" s="471"/>
      <c r="AA934" s="471"/>
      <c r="AB934" s="471"/>
      <c r="AC934" s="471"/>
      <c r="AD934" s="471"/>
      <c r="AE934" s="472"/>
      <c r="AF934" s="472"/>
      <c r="AG934" s="472"/>
      <c r="AH934" s="472"/>
      <c r="AI934" s="472"/>
      <c r="AJ934" s="472"/>
      <c r="AK934" s="472"/>
      <c r="AL934" s="472"/>
      <c r="AM934" s="472"/>
      <c r="AN934" s="472"/>
      <c r="AO934" s="481"/>
      <c r="AP934" s="169"/>
      <c r="AQ934" s="84" t="s">
        <v>395</v>
      </c>
      <c r="AU934" s="459" t="str">
        <f t="shared" ca="1" si="169"/>
        <v>Y</v>
      </c>
      <c r="AV934" s="459">
        <f t="shared" si="170"/>
        <v>915</v>
      </c>
      <c r="AW934" s="259" t="str">
        <f t="shared" ca="1" si="167"/>
        <v>Y915</v>
      </c>
      <c r="AX934" s="259">
        <f t="shared" si="165"/>
        <v>8</v>
      </c>
      <c r="AY934" s="259" t="str">
        <f t="shared" ca="1" si="166"/>
        <v>9. Ownership - Operating Costs</v>
      </c>
      <c r="AZ934" s="268" t="s">
        <v>1270</v>
      </c>
      <c r="BA934" s="259" t="s">
        <v>1324</v>
      </c>
      <c r="BB934" s="259">
        <f>$Y$8</f>
        <v>2039</v>
      </c>
      <c r="BC934" s="259" t="str">
        <f t="shared" ca="1" si="168"/>
        <v>8_Y915_Permit_requirements_2039</v>
      </c>
      <c r="BD934" s="259" t="s">
        <v>540</v>
      </c>
      <c r="BE934" s="259"/>
      <c r="BF934" s="268" t="str">
        <f t="shared" si="164"/>
        <v>&gt;=0</v>
      </c>
      <c r="BG934" s="268" t="s">
        <v>85</v>
      </c>
      <c r="BH934" s="268" t="s">
        <v>85</v>
      </c>
      <c r="BI934" s="268"/>
      <c r="BJ934" s="268"/>
      <c r="BK934" s="268"/>
      <c r="BL934" s="268"/>
    </row>
    <row r="935" spans="1:64" ht="13.5" hidden="1" customHeight="1" thickBot="1">
      <c r="A935" s="124"/>
      <c r="B935" s="169"/>
      <c r="C935" s="235"/>
      <c r="D935" s="588"/>
      <c r="E935" s="588"/>
      <c r="F935" s="471"/>
      <c r="G935" s="471"/>
      <c r="H935" s="471"/>
      <c r="I935" s="471"/>
      <c r="J935" s="471"/>
      <c r="K935" s="471"/>
      <c r="L935" s="471"/>
      <c r="M935" s="471"/>
      <c r="N935" s="471"/>
      <c r="O935" s="471"/>
      <c r="P935" s="471"/>
      <c r="Q935" s="471"/>
      <c r="R935" s="471"/>
      <c r="S935" s="471"/>
      <c r="T935" s="471"/>
      <c r="U935" s="471"/>
      <c r="V935" s="471"/>
      <c r="W935" s="471"/>
      <c r="X935" s="471"/>
      <c r="Y935" s="471"/>
      <c r="Z935" s="471"/>
      <c r="AA935" s="471"/>
      <c r="AB935" s="471"/>
      <c r="AC935" s="471"/>
      <c r="AD935" s="471"/>
      <c r="AE935" s="472"/>
      <c r="AF935" s="472"/>
      <c r="AG935" s="472"/>
      <c r="AH935" s="472"/>
      <c r="AI935" s="472"/>
      <c r="AJ935" s="472"/>
      <c r="AK935" s="472"/>
      <c r="AL935" s="472"/>
      <c r="AM935" s="472"/>
      <c r="AN935" s="472"/>
      <c r="AO935" s="481"/>
      <c r="AP935" s="169"/>
      <c r="AQ935" s="84" t="s">
        <v>395</v>
      </c>
      <c r="AU935" s="459" t="str">
        <f t="shared" ca="1" si="169"/>
        <v>Z</v>
      </c>
      <c r="AV935" s="459">
        <f t="shared" si="170"/>
        <v>915</v>
      </c>
      <c r="AW935" s="259" t="str">
        <f t="shared" ca="1" si="167"/>
        <v>Z915</v>
      </c>
      <c r="AX935" s="259">
        <f t="shared" si="165"/>
        <v>8</v>
      </c>
      <c r="AY935" s="259" t="str">
        <f t="shared" ca="1" si="166"/>
        <v>9. Ownership - Operating Costs</v>
      </c>
      <c r="AZ935" s="268" t="s">
        <v>1270</v>
      </c>
      <c r="BA935" s="259" t="s">
        <v>1324</v>
      </c>
      <c r="BB935" s="259">
        <f>$Z$8</f>
        <v>2040</v>
      </c>
      <c r="BC935" s="259" t="str">
        <f t="shared" ca="1" si="168"/>
        <v>8_Z915_Permit_requirements_2040</v>
      </c>
      <c r="BD935" s="259" t="s">
        <v>540</v>
      </c>
      <c r="BE935" s="259"/>
      <c r="BF935" s="268" t="str">
        <f t="shared" si="164"/>
        <v>&gt;=0</v>
      </c>
      <c r="BG935" s="268" t="s">
        <v>85</v>
      </c>
      <c r="BH935" s="268" t="s">
        <v>85</v>
      </c>
      <c r="BI935" s="268"/>
      <c r="BJ935" s="268"/>
      <c r="BK935" s="268"/>
      <c r="BL935" s="268"/>
    </row>
    <row r="936" spans="1:64" ht="13.5" hidden="1" customHeight="1" thickBot="1">
      <c r="A936" s="124"/>
      <c r="B936" s="169"/>
      <c r="C936" s="235"/>
      <c r="D936" s="588"/>
      <c r="E936" s="588"/>
      <c r="F936" s="471"/>
      <c r="G936" s="471"/>
      <c r="H936" s="471"/>
      <c r="I936" s="471"/>
      <c r="J936" s="471"/>
      <c r="K936" s="471"/>
      <c r="L936" s="471"/>
      <c r="M936" s="471"/>
      <c r="N936" s="471"/>
      <c r="O936" s="471"/>
      <c r="P936" s="471"/>
      <c r="Q936" s="471"/>
      <c r="R936" s="471"/>
      <c r="S936" s="471"/>
      <c r="T936" s="471"/>
      <c r="U936" s="471"/>
      <c r="V936" s="471"/>
      <c r="W936" s="471"/>
      <c r="X936" s="471"/>
      <c r="Y936" s="471"/>
      <c r="Z936" s="471"/>
      <c r="AA936" s="471"/>
      <c r="AB936" s="471"/>
      <c r="AC936" s="471"/>
      <c r="AD936" s="471"/>
      <c r="AE936" s="472"/>
      <c r="AF936" s="472"/>
      <c r="AG936" s="472"/>
      <c r="AH936" s="472"/>
      <c r="AI936" s="472"/>
      <c r="AJ936" s="472"/>
      <c r="AK936" s="472"/>
      <c r="AL936" s="472"/>
      <c r="AM936" s="472"/>
      <c r="AN936" s="472"/>
      <c r="AO936" s="481"/>
      <c r="AP936" s="169"/>
      <c r="AQ936" s="84" t="s">
        <v>395</v>
      </c>
      <c r="AU936" s="459" t="str">
        <f t="shared" ca="1" si="169"/>
        <v>AA</v>
      </c>
      <c r="AV936" s="459">
        <f t="shared" si="170"/>
        <v>915</v>
      </c>
      <c r="AW936" s="259" t="str">
        <f t="shared" ca="1" si="167"/>
        <v>AA915</v>
      </c>
      <c r="AX936" s="259">
        <f t="shared" si="165"/>
        <v>8</v>
      </c>
      <c r="AY936" s="259" t="str">
        <f t="shared" ca="1" si="166"/>
        <v>9. Ownership - Operating Costs</v>
      </c>
      <c r="AZ936" s="268" t="s">
        <v>1270</v>
      </c>
      <c r="BA936" s="259" t="s">
        <v>1324</v>
      </c>
      <c r="BB936" s="259">
        <f>$AA$8</f>
        <v>2041</v>
      </c>
      <c r="BC936" s="259" t="str">
        <f t="shared" ca="1" si="168"/>
        <v>8_AA915_Permit_requirements_2041</v>
      </c>
      <c r="BD936" s="259" t="s">
        <v>540</v>
      </c>
      <c r="BE936" s="259"/>
      <c r="BF936" s="268" t="str">
        <f t="shared" si="164"/>
        <v>&gt;=0</v>
      </c>
      <c r="BG936" s="268" t="s">
        <v>85</v>
      </c>
      <c r="BH936" s="268" t="s">
        <v>85</v>
      </c>
      <c r="BI936" s="268"/>
      <c r="BJ936" s="268"/>
      <c r="BK936" s="268"/>
      <c r="BL936" s="268"/>
    </row>
    <row r="937" spans="1:64" ht="13.5" hidden="1" customHeight="1" thickBot="1">
      <c r="A937" s="124"/>
      <c r="B937" s="169"/>
      <c r="C937" s="235"/>
      <c r="D937" s="588"/>
      <c r="E937" s="588"/>
      <c r="F937" s="471"/>
      <c r="G937" s="471"/>
      <c r="H937" s="471"/>
      <c r="I937" s="471"/>
      <c r="J937" s="471"/>
      <c r="K937" s="471"/>
      <c r="L937" s="471"/>
      <c r="M937" s="471"/>
      <c r="N937" s="471"/>
      <c r="O937" s="471"/>
      <c r="P937" s="471"/>
      <c r="Q937" s="471"/>
      <c r="R937" s="471"/>
      <c r="S937" s="471"/>
      <c r="T937" s="471"/>
      <c r="U937" s="471"/>
      <c r="V937" s="471"/>
      <c r="W937" s="471"/>
      <c r="X937" s="471"/>
      <c r="Y937" s="471"/>
      <c r="Z937" s="471"/>
      <c r="AA937" s="471"/>
      <c r="AB937" s="471"/>
      <c r="AC937" s="471"/>
      <c r="AD937" s="471"/>
      <c r="AE937" s="472"/>
      <c r="AF937" s="472"/>
      <c r="AG937" s="472"/>
      <c r="AH937" s="472"/>
      <c r="AI937" s="472"/>
      <c r="AJ937" s="472"/>
      <c r="AK937" s="472"/>
      <c r="AL937" s="472"/>
      <c r="AM937" s="472"/>
      <c r="AN937" s="472"/>
      <c r="AO937" s="481"/>
      <c r="AP937" s="169"/>
      <c r="AQ937" s="84" t="s">
        <v>395</v>
      </c>
      <c r="AU937" s="459" t="str">
        <f t="shared" ca="1" si="169"/>
        <v>AB</v>
      </c>
      <c r="AV937" s="459">
        <f t="shared" si="170"/>
        <v>915</v>
      </c>
      <c r="AW937" s="259" t="str">
        <f t="shared" ca="1" si="167"/>
        <v>AB915</v>
      </c>
      <c r="AX937" s="259">
        <f t="shared" si="165"/>
        <v>8</v>
      </c>
      <c r="AY937" s="259" t="str">
        <f t="shared" ca="1" si="166"/>
        <v>9. Ownership - Operating Costs</v>
      </c>
      <c r="AZ937" s="268" t="s">
        <v>1270</v>
      </c>
      <c r="BA937" s="259" t="s">
        <v>1324</v>
      </c>
      <c r="BB937" s="259">
        <f>$AB$8</f>
        <v>2042</v>
      </c>
      <c r="BC937" s="259" t="str">
        <f t="shared" ca="1" si="168"/>
        <v>8_AB915_Permit_requirements_2042</v>
      </c>
      <c r="BD937" s="259" t="s">
        <v>540</v>
      </c>
      <c r="BE937" s="259"/>
      <c r="BF937" s="268" t="str">
        <f t="shared" si="164"/>
        <v>&gt;=0</v>
      </c>
      <c r="BG937" s="268" t="s">
        <v>85</v>
      </c>
      <c r="BH937" s="268" t="s">
        <v>85</v>
      </c>
      <c r="BI937" s="268"/>
      <c r="BJ937" s="268"/>
      <c r="BK937" s="268"/>
      <c r="BL937" s="268"/>
    </row>
    <row r="938" spans="1:64" ht="13.5" hidden="1" customHeight="1" thickBot="1">
      <c r="A938" s="124"/>
      <c r="B938" s="169"/>
      <c r="C938" s="235"/>
      <c r="D938" s="588"/>
      <c r="E938" s="588"/>
      <c r="F938" s="471"/>
      <c r="G938" s="471"/>
      <c r="H938" s="471"/>
      <c r="I938" s="471"/>
      <c r="J938" s="471"/>
      <c r="K938" s="471"/>
      <c r="L938" s="471"/>
      <c r="M938" s="471"/>
      <c r="N938" s="471"/>
      <c r="O938" s="471"/>
      <c r="P938" s="471"/>
      <c r="Q938" s="471"/>
      <c r="R938" s="471"/>
      <c r="S938" s="471"/>
      <c r="T938" s="471"/>
      <c r="U938" s="471"/>
      <c r="V938" s="471"/>
      <c r="W938" s="471"/>
      <c r="X938" s="471"/>
      <c r="Y938" s="471"/>
      <c r="Z938" s="471"/>
      <c r="AA938" s="471"/>
      <c r="AB938" s="471"/>
      <c r="AC938" s="471"/>
      <c r="AD938" s="471"/>
      <c r="AE938" s="472"/>
      <c r="AF938" s="472"/>
      <c r="AG938" s="472"/>
      <c r="AH938" s="472"/>
      <c r="AI938" s="472"/>
      <c r="AJ938" s="472"/>
      <c r="AK938" s="472"/>
      <c r="AL938" s="472"/>
      <c r="AM938" s="472"/>
      <c r="AN938" s="472"/>
      <c r="AO938" s="481"/>
      <c r="AP938" s="169"/>
      <c r="AQ938" s="84" t="s">
        <v>395</v>
      </c>
      <c r="AU938" s="459" t="str">
        <f t="shared" ca="1" si="169"/>
        <v>AC</v>
      </c>
      <c r="AV938" s="459">
        <f t="shared" si="170"/>
        <v>915</v>
      </c>
      <c r="AW938" s="259" t="str">
        <f t="shared" ca="1" si="167"/>
        <v>AC915</v>
      </c>
      <c r="AX938" s="259">
        <f t="shared" si="165"/>
        <v>8</v>
      </c>
      <c r="AY938" s="259" t="str">
        <f t="shared" ca="1" si="166"/>
        <v>9. Ownership - Operating Costs</v>
      </c>
      <c r="AZ938" s="268" t="s">
        <v>1270</v>
      </c>
      <c r="BA938" s="259" t="s">
        <v>1324</v>
      </c>
      <c r="BB938" s="259">
        <f>$AC$8</f>
        <v>2043</v>
      </c>
      <c r="BC938" s="259" t="str">
        <f t="shared" ca="1" si="168"/>
        <v>8_AC915_Permit_requirements_2043</v>
      </c>
      <c r="BD938" s="259" t="s">
        <v>540</v>
      </c>
      <c r="BE938" s="259"/>
      <c r="BF938" s="268" t="str">
        <f t="shared" si="164"/>
        <v>&gt;=0</v>
      </c>
      <c r="BG938" s="268" t="s">
        <v>85</v>
      </c>
      <c r="BH938" s="268" t="s">
        <v>85</v>
      </c>
      <c r="BI938" s="268"/>
      <c r="BJ938" s="268"/>
      <c r="BK938" s="268"/>
      <c r="BL938" s="268"/>
    </row>
    <row r="939" spans="1:64" ht="13.5" hidden="1" customHeight="1" thickBot="1">
      <c r="A939" s="124"/>
      <c r="B939" s="169"/>
      <c r="C939" s="235"/>
      <c r="D939" s="588"/>
      <c r="E939" s="588"/>
      <c r="F939" s="471"/>
      <c r="G939" s="471"/>
      <c r="H939" s="471"/>
      <c r="I939" s="471"/>
      <c r="J939" s="471"/>
      <c r="K939" s="471"/>
      <c r="L939" s="471"/>
      <c r="M939" s="471"/>
      <c r="N939" s="471"/>
      <c r="O939" s="471"/>
      <c r="P939" s="471"/>
      <c r="Q939" s="471"/>
      <c r="R939" s="471"/>
      <c r="S939" s="471"/>
      <c r="T939" s="471"/>
      <c r="U939" s="471"/>
      <c r="V939" s="471"/>
      <c r="W939" s="471"/>
      <c r="X939" s="471"/>
      <c r="Y939" s="471"/>
      <c r="Z939" s="471"/>
      <c r="AA939" s="471"/>
      <c r="AB939" s="471"/>
      <c r="AC939" s="471"/>
      <c r="AD939" s="471"/>
      <c r="AE939" s="472"/>
      <c r="AF939" s="472"/>
      <c r="AG939" s="472"/>
      <c r="AH939" s="472"/>
      <c r="AI939" s="472"/>
      <c r="AJ939" s="472"/>
      <c r="AK939" s="472"/>
      <c r="AL939" s="472"/>
      <c r="AM939" s="472"/>
      <c r="AN939" s="472"/>
      <c r="AO939" s="481"/>
      <c r="AP939" s="169"/>
      <c r="AQ939" s="84" t="s">
        <v>395</v>
      </c>
      <c r="AU939" s="459" t="str">
        <f t="shared" ca="1" si="169"/>
        <v>AD</v>
      </c>
      <c r="AV939" s="459">
        <f t="shared" si="170"/>
        <v>915</v>
      </c>
      <c r="AW939" s="259" t="str">
        <f t="shared" ca="1" si="167"/>
        <v>AD915</v>
      </c>
      <c r="AX939" s="259">
        <f t="shared" si="165"/>
        <v>8</v>
      </c>
      <c r="AY939" s="259" t="str">
        <f t="shared" ca="1" si="166"/>
        <v>9. Ownership - Operating Costs</v>
      </c>
      <c r="AZ939" s="268" t="s">
        <v>1270</v>
      </c>
      <c r="BA939" s="259" t="s">
        <v>1324</v>
      </c>
      <c r="BB939" s="259">
        <f>$AD$8</f>
        <v>2044</v>
      </c>
      <c r="BC939" s="259" t="str">
        <f t="shared" ca="1" si="168"/>
        <v>8_AD915_Permit_requirements_2044</v>
      </c>
      <c r="BD939" s="259" t="s">
        <v>540</v>
      </c>
      <c r="BE939" s="259"/>
      <c r="BF939" s="268" t="str">
        <f t="shared" si="164"/>
        <v>&gt;=0</v>
      </c>
      <c r="BG939" s="268" t="s">
        <v>85</v>
      </c>
      <c r="BH939" s="268" t="s">
        <v>85</v>
      </c>
      <c r="BI939" s="268"/>
      <c r="BJ939" s="268"/>
      <c r="BK939" s="268"/>
      <c r="BL939" s="268"/>
    </row>
    <row r="940" spans="1:64" ht="13.5" hidden="1" customHeight="1" thickBot="1">
      <c r="A940" s="124"/>
      <c r="B940" s="169"/>
      <c r="C940" s="235"/>
      <c r="D940" s="588"/>
      <c r="E940" s="588"/>
      <c r="F940" s="471"/>
      <c r="G940" s="471"/>
      <c r="H940" s="471"/>
      <c r="I940" s="471"/>
      <c r="J940" s="471"/>
      <c r="K940" s="471"/>
      <c r="L940" s="471"/>
      <c r="M940" s="471"/>
      <c r="N940" s="471"/>
      <c r="O940" s="471"/>
      <c r="P940" s="471"/>
      <c r="Q940" s="471"/>
      <c r="R940" s="471"/>
      <c r="S940" s="471"/>
      <c r="T940" s="471"/>
      <c r="U940" s="471"/>
      <c r="V940" s="471"/>
      <c r="W940" s="471"/>
      <c r="X940" s="471"/>
      <c r="Y940" s="471"/>
      <c r="Z940" s="471"/>
      <c r="AA940" s="471"/>
      <c r="AB940" s="471"/>
      <c r="AC940" s="471"/>
      <c r="AD940" s="471"/>
      <c r="AE940" s="472"/>
      <c r="AF940" s="472"/>
      <c r="AG940" s="472"/>
      <c r="AH940" s="472"/>
      <c r="AI940" s="472"/>
      <c r="AJ940" s="472"/>
      <c r="AK940" s="472"/>
      <c r="AL940" s="472"/>
      <c r="AM940" s="472"/>
      <c r="AN940" s="472"/>
      <c r="AO940" s="481"/>
      <c r="AP940" s="169"/>
      <c r="AQ940" s="84" t="s">
        <v>395</v>
      </c>
      <c r="AU940" s="459" t="str">
        <f t="shared" ca="1" si="169"/>
        <v>AE</v>
      </c>
      <c r="AV940" s="459">
        <f t="shared" si="170"/>
        <v>915</v>
      </c>
      <c r="AW940" s="259" t="str">
        <f t="shared" ca="1" si="167"/>
        <v>AE915</v>
      </c>
      <c r="AX940" s="259">
        <f t="shared" si="165"/>
        <v>8</v>
      </c>
      <c r="AY940" s="259" t="str">
        <f t="shared" ca="1" si="166"/>
        <v>9. Ownership - Operating Costs</v>
      </c>
      <c r="AZ940" s="268" t="s">
        <v>1270</v>
      </c>
      <c r="BA940" s="259" t="s">
        <v>1324</v>
      </c>
      <c r="BB940" s="259">
        <f>$AE$8</f>
        <v>2045</v>
      </c>
      <c r="BC940" s="259" t="str">
        <f t="shared" ca="1" si="168"/>
        <v>8_AE915_Permit_requirements_2045</v>
      </c>
      <c r="BD940" s="259" t="s">
        <v>540</v>
      </c>
      <c r="BE940" s="259"/>
      <c r="BF940" s="268" t="str">
        <f t="shared" si="164"/>
        <v>&gt;=0</v>
      </c>
      <c r="BG940" s="268" t="s">
        <v>85</v>
      </c>
      <c r="BH940" s="268" t="s">
        <v>85</v>
      </c>
      <c r="BI940" s="268"/>
      <c r="BJ940" s="268"/>
      <c r="BK940" s="268"/>
      <c r="BL940" s="268"/>
    </row>
    <row r="941" spans="1:64" ht="13.5" hidden="1" customHeight="1" thickBot="1">
      <c r="A941" s="124"/>
      <c r="B941" s="169"/>
      <c r="C941" s="235"/>
      <c r="D941" s="588"/>
      <c r="E941" s="588"/>
      <c r="F941" s="471"/>
      <c r="G941" s="471"/>
      <c r="H941" s="471"/>
      <c r="I941" s="471"/>
      <c r="J941" s="471"/>
      <c r="K941" s="471"/>
      <c r="L941" s="471"/>
      <c r="M941" s="471"/>
      <c r="N941" s="471"/>
      <c r="O941" s="471"/>
      <c r="P941" s="471"/>
      <c r="Q941" s="471"/>
      <c r="R941" s="471"/>
      <c r="S941" s="471"/>
      <c r="T941" s="471"/>
      <c r="U941" s="471"/>
      <c r="V941" s="471"/>
      <c r="W941" s="471"/>
      <c r="X941" s="471"/>
      <c r="Y941" s="471"/>
      <c r="Z941" s="471"/>
      <c r="AA941" s="471"/>
      <c r="AB941" s="471"/>
      <c r="AC941" s="471"/>
      <c r="AD941" s="471"/>
      <c r="AE941" s="472"/>
      <c r="AF941" s="472"/>
      <c r="AG941" s="472"/>
      <c r="AH941" s="472"/>
      <c r="AI941" s="472"/>
      <c r="AJ941" s="472"/>
      <c r="AK941" s="472"/>
      <c r="AL941" s="472"/>
      <c r="AM941" s="472"/>
      <c r="AN941" s="472"/>
      <c r="AO941" s="481"/>
      <c r="AP941" s="169"/>
      <c r="AQ941" s="84" t="s">
        <v>395</v>
      </c>
      <c r="AU941" s="459" t="str">
        <f t="shared" ca="1" si="169"/>
        <v>AF</v>
      </c>
      <c r="AV941" s="459">
        <f t="shared" si="170"/>
        <v>915</v>
      </c>
      <c r="AW941" s="259" t="str">
        <f t="shared" ca="1" si="167"/>
        <v>AF915</v>
      </c>
      <c r="AX941" s="259">
        <f t="shared" si="165"/>
        <v>8</v>
      </c>
      <c r="AY941" s="259" t="str">
        <f t="shared" ca="1" si="166"/>
        <v>9. Ownership - Operating Costs</v>
      </c>
      <c r="AZ941" s="268" t="s">
        <v>1270</v>
      </c>
      <c r="BA941" s="259" t="s">
        <v>1324</v>
      </c>
      <c r="BB941" s="259">
        <f>$AF$8</f>
        <v>2046</v>
      </c>
      <c r="BC941" s="259" t="str">
        <f t="shared" ca="1" si="168"/>
        <v>8_AF915_Permit_requirements_2046</v>
      </c>
      <c r="BD941" s="259" t="s">
        <v>540</v>
      </c>
      <c r="BE941" s="259"/>
      <c r="BF941" s="268" t="str">
        <f t="shared" si="164"/>
        <v>&gt;=0</v>
      </c>
      <c r="BG941" s="268" t="s">
        <v>85</v>
      </c>
      <c r="BH941" s="268" t="s">
        <v>85</v>
      </c>
      <c r="BI941" s="268"/>
      <c r="BJ941" s="268"/>
      <c r="BK941" s="268"/>
      <c r="BL941" s="268"/>
    </row>
    <row r="942" spans="1:64" ht="13.5" hidden="1" customHeight="1" thickBot="1">
      <c r="A942" s="124"/>
      <c r="B942" s="169"/>
      <c r="C942" s="235"/>
      <c r="D942" s="588"/>
      <c r="E942" s="588"/>
      <c r="F942" s="471"/>
      <c r="G942" s="471"/>
      <c r="H942" s="471"/>
      <c r="I942" s="471"/>
      <c r="J942" s="471"/>
      <c r="K942" s="471"/>
      <c r="L942" s="471"/>
      <c r="M942" s="471"/>
      <c r="N942" s="471"/>
      <c r="O942" s="471"/>
      <c r="P942" s="471"/>
      <c r="Q942" s="471"/>
      <c r="R942" s="471"/>
      <c r="S942" s="471"/>
      <c r="T942" s="471"/>
      <c r="U942" s="471"/>
      <c r="V942" s="471"/>
      <c r="W942" s="471"/>
      <c r="X942" s="471"/>
      <c r="Y942" s="471"/>
      <c r="Z942" s="471"/>
      <c r="AA942" s="471"/>
      <c r="AB942" s="471"/>
      <c r="AC942" s="471"/>
      <c r="AD942" s="471"/>
      <c r="AE942" s="472"/>
      <c r="AF942" s="472"/>
      <c r="AG942" s="472"/>
      <c r="AH942" s="472"/>
      <c r="AI942" s="472"/>
      <c r="AJ942" s="472"/>
      <c r="AK942" s="472"/>
      <c r="AL942" s="472"/>
      <c r="AM942" s="472"/>
      <c r="AN942" s="472"/>
      <c r="AO942" s="481"/>
      <c r="AP942" s="169"/>
      <c r="AQ942" s="84" t="s">
        <v>395</v>
      </c>
      <c r="AU942" s="459" t="str">
        <f t="shared" ca="1" si="169"/>
        <v>AG</v>
      </c>
      <c r="AV942" s="459">
        <f t="shared" si="170"/>
        <v>915</v>
      </c>
      <c r="AW942" s="259" t="str">
        <f t="shared" ca="1" si="167"/>
        <v>AG915</v>
      </c>
      <c r="AX942" s="259">
        <f t="shared" si="165"/>
        <v>8</v>
      </c>
      <c r="AY942" s="259" t="str">
        <f t="shared" ca="1" si="166"/>
        <v>9. Ownership - Operating Costs</v>
      </c>
      <c r="AZ942" s="268" t="s">
        <v>1270</v>
      </c>
      <c r="BA942" s="259" t="s">
        <v>1324</v>
      </c>
      <c r="BB942" s="259">
        <f>$AG$8</f>
        <v>2047</v>
      </c>
      <c r="BC942" s="259" t="str">
        <f t="shared" ca="1" si="168"/>
        <v>8_AG915_Permit_requirements_2047</v>
      </c>
      <c r="BD942" s="259" t="s">
        <v>540</v>
      </c>
      <c r="BE942" s="259"/>
      <c r="BF942" s="268" t="str">
        <f t="shared" si="164"/>
        <v>&gt;=0</v>
      </c>
      <c r="BG942" s="268" t="s">
        <v>85</v>
      </c>
      <c r="BH942" s="268" t="s">
        <v>85</v>
      </c>
      <c r="BI942" s="268"/>
      <c r="BJ942" s="268"/>
      <c r="BK942" s="268"/>
      <c r="BL942" s="268"/>
    </row>
    <row r="943" spans="1:64" ht="13.5" hidden="1" customHeight="1" thickBot="1">
      <c r="A943" s="124"/>
      <c r="B943" s="169"/>
      <c r="C943" s="235"/>
      <c r="D943" s="588"/>
      <c r="E943" s="588"/>
      <c r="F943" s="471"/>
      <c r="G943" s="471"/>
      <c r="H943" s="471"/>
      <c r="I943" s="471"/>
      <c r="J943" s="471"/>
      <c r="K943" s="471"/>
      <c r="L943" s="471"/>
      <c r="M943" s="471"/>
      <c r="N943" s="471"/>
      <c r="O943" s="471"/>
      <c r="P943" s="471"/>
      <c r="Q943" s="471"/>
      <c r="R943" s="471"/>
      <c r="S943" s="471"/>
      <c r="T943" s="471"/>
      <c r="U943" s="471"/>
      <c r="V943" s="471"/>
      <c r="W943" s="471"/>
      <c r="X943" s="471"/>
      <c r="Y943" s="471"/>
      <c r="Z943" s="471"/>
      <c r="AA943" s="471"/>
      <c r="AB943" s="471"/>
      <c r="AC943" s="471"/>
      <c r="AD943" s="471"/>
      <c r="AE943" s="472"/>
      <c r="AF943" s="472"/>
      <c r="AG943" s="472"/>
      <c r="AH943" s="472"/>
      <c r="AI943" s="472"/>
      <c r="AJ943" s="472"/>
      <c r="AK943" s="472"/>
      <c r="AL943" s="472"/>
      <c r="AM943" s="472"/>
      <c r="AN943" s="472"/>
      <c r="AO943" s="481"/>
      <c r="AP943" s="169"/>
      <c r="AQ943" s="84" t="s">
        <v>395</v>
      </c>
      <c r="AU943" s="459" t="str">
        <f t="shared" ca="1" si="169"/>
        <v>AH</v>
      </c>
      <c r="AV943" s="459">
        <f t="shared" si="170"/>
        <v>915</v>
      </c>
      <c r="AW943" s="259" t="str">
        <f t="shared" ca="1" si="167"/>
        <v>AH915</v>
      </c>
      <c r="AX943" s="259">
        <f t="shared" si="165"/>
        <v>8</v>
      </c>
      <c r="AY943" s="259" t="str">
        <f t="shared" ca="1" si="166"/>
        <v>9. Ownership - Operating Costs</v>
      </c>
      <c r="AZ943" s="268" t="s">
        <v>1270</v>
      </c>
      <c r="BA943" s="259" t="s">
        <v>1324</v>
      </c>
      <c r="BB943" s="259">
        <f>$AH$8</f>
        <v>2048</v>
      </c>
      <c r="BC943" s="259" t="str">
        <f t="shared" ca="1" si="168"/>
        <v>8_AH915_Permit_requirements_2048</v>
      </c>
      <c r="BD943" s="259" t="s">
        <v>540</v>
      </c>
      <c r="BE943" s="259"/>
      <c r="BF943" s="268" t="str">
        <f t="shared" si="164"/>
        <v>&gt;=0</v>
      </c>
      <c r="BG943" s="268" t="s">
        <v>85</v>
      </c>
      <c r="BH943" s="268" t="s">
        <v>85</v>
      </c>
      <c r="BI943" s="268"/>
      <c r="BJ943" s="268"/>
      <c r="BK943" s="268"/>
      <c r="BL943" s="268"/>
    </row>
    <row r="944" spans="1:64" ht="13.5" hidden="1" customHeight="1" thickBot="1">
      <c r="A944" s="124"/>
      <c r="B944" s="169"/>
      <c r="C944" s="235"/>
      <c r="D944" s="588"/>
      <c r="E944" s="588"/>
      <c r="F944" s="471"/>
      <c r="G944" s="471"/>
      <c r="H944" s="471"/>
      <c r="I944" s="471"/>
      <c r="J944" s="471"/>
      <c r="K944" s="471"/>
      <c r="L944" s="471"/>
      <c r="M944" s="471"/>
      <c r="N944" s="471"/>
      <c r="O944" s="471"/>
      <c r="P944" s="471"/>
      <c r="Q944" s="471"/>
      <c r="R944" s="471"/>
      <c r="S944" s="471"/>
      <c r="T944" s="471"/>
      <c r="U944" s="471"/>
      <c r="V944" s="471"/>
      <c r="W944" s="471"/>
      <c r="X944" s="471"/>
      <c r="Y944" s="471"/>
      <c r="Z944" s="471"/>
      <c r="AA944" s="471"/>
      <c r="AB944" s="471"/>
      <c r="AC944" s="471"/>
      <c r="AD944" s="471"/>
      <c r="AE944" s="472"/>
      <c r="AF944" s="472"/>
      <c r="AG944" s="472"/>
      <c r="AH944" s="472"/>
      <c r="AI944" s="472"/>
      <c r="AJ944" s="472"/>
      <c r="AK944" s="472"/>
      <c r="AL944" s="472"/>
      <c r="AM944" s="472"/>
      <c r="AN944" s="472"/>
      <c r="AO944" s="481"/>
      <c r="AP944" s="169"/>
      <c r="AQ944" s="84" t="s">
        <v>395</v>
      </c>
      <c r="AU944" s="459" t="str">
        <f t="shared" ca="1" si="169"/>
        <v>AI</v>
      </c>
      <c r="AV944" s="459">
        <f t="shared" si="170"/>
        <v>915</v>
      </c>
      <c r="AW944" s="259" t="str">
        <f t="shared" ca="1" si="167"/>
        <v>AI915</v>
      </c>
      <c r="AX944" s="259">
        <f t="shared" si="165"/>
        <v>8</v>
      </c>
      <c r="AY944" s="259" t="str">
        <f t="shared" ca="1" si="166"/>
        <v>9. Ownership - Operating Costs</v>
      </c>
      <c r="AZ944" s="268" t="s">
        <v>1270</v>
      </c>
      <c r="BA944" s="259" t="s">
        <v>1324</v>
      </c>
      <c r="BB944" s="259">
        <f>$AI$8</f>
        <v>2049</v>
      </c>
      <c r="BC944" s="259" t="str">
        <f t="shared" ca="1" si="168"/>
        <v>8_AI915_Permit_requirements_2049</v>
      </c>
      <c r="BD944" s="259" t="s">
        <v>540</v>
      </c>
      <c r="BE944" s="259"/>
      <c r="BF944" s="268" t="str">
        <f t="shared" si="164"/>
        <v>&gt;=0</v>
      </c>
      <c r="BG944" s="268" t="s">
        <v>85</v>
      </c>
      <c r="BH944" s="268" t="s">
        <v>85</v>
      </c>
      <c r="BI944" s="268"/>
      <c r="BJ944" s="268"/>
      <c r="BK944" s="268"/>
      <c r="BL944" s="268"/>
    </row>
    <row r="945" spans="1:64" ht="13.5" hidden="1" customHeight="1" thickBot="1">
      <c r="A945" s="124"/>
      <c r="B945" s="169"/>
      <c r="C945" s="235"/>
      <c r="D945" s="588"/>
      <c r="E945" s="588"/>
      <c r="F945" s="471"/>
      <c r="G945" s="471"/>
      <c r="H945" s="471"/>
      <c r="I945" s="471"/>
      <c r="J945" s="471"/>
      <c r="K945" s="471"/>
      <c r="L945" s="471"/>
      <c r="M945" s="471"/>
      <c r="N945" s="471"/>
      <c r="O945" s="471"/>
      <c r="P945" s="471"/>
      <c r="Q945" s="471"/>
      <c r="R945" s="471"/>
      <c r="S945" s="471"/>
      <c r="T945" s="471"/>
      <c r="U945" s="471"/>
      <c r="V945" s="471"/>
      <c r="W945" s="471"/>
      <c r="X945" s="471"/>
      <c r="Y945" s="471"/>
      <c r="Z945" s="471"/>
      <c r="AA945" s="471"/>
      <c r="AB945" s="471"/>
      <c r="AC945" s="471"/>
      <c r="AD945" s="471"/>
      <c r="AE945" s="472"/>
      <c r="AF945" s="472"/>
      <c r="AG945" s="472"/>
      <c r="AH945" s="472"/>
      <c r="AI945" s="472"/>
      <c r="AJ945" s="472"/>
      <c r="AK945" s="472"/>
      <c r="AL945" s="472"/>
      <c r="AM945" s="472"/>
      <c r="AN945" s="472"/>
      <c r="AO945" s="481"/>
      <c r="AP945" s="169"/>
      <c r="AQ945" s="84" t="s">
        <v>395</v>
      </c>
      <c r="AU945" s="459" t="str">
        <f t="shared" ca="1" si="169"/>
        <v>AJ</v>
      </c>
      <c r="AV945" s="459">
        <f t="shared" si="170"/>
        <v>915</v>
      </c>
      <c r="AW945" s="259" t="str">
        <f t="shared" ca="1" si="167"/>
        <v>AJ915</v>
      </c>
      <c r="AX945" s="259">
        <f t="shared" si="165"/>
        <v>8</v>
      </c>
      <c r="AY945" s="259" t="str">
        <f t="shared" ca="1" si="166"/>
        <v>9. Ownership - Operating Costs</v>
      </c>
      <c r="AZ945" s="268" t="s">
        <v>1270</v>
      </c>
      <c r="BA945" s="259" t="s">
        <v>1324</v>
      </c>
      <c r="BB945" s="259">
        <f>$AJ$8</f>
        <v>2050</v>
      </c>
      <c r="BC945" s="259" t="str">
        <f t="shared" ca="1" si="168"/>
        <v>8_AJ915_Permit_requirements_2050</v>
      </c>
      <c r="BD945" s="259" t="s">
        <v>540</v>
      </c>
      <c r="BE945" s="259"/>
      <c r="BF945" s="268" t="str">
        <f t="shared" si="164"/>
        <v>&gt;=0</v>
      </c>
      <c r="BG945" s="268" t="s">
        <v>85</v>
      </c>
      <c r="BH945" s="268" t="s">
        <v>85</v>
      </c>
      <c r="BI945" s="268"/>
      <c r="BJ945" s="268"/>
      <c r="BK945" s="268"/>
      <c r="BL945" s="268"/>
    </row>
    <row r="946" spans="1:64" ht="13.5" hidden="1" customHeight="1" thickBot="1">
      <c r="A946" s="124"/>
      <c r="B946" s="169"/>
      <c r="C946" s="235"/>
      <c r="D946" s="588"/>
      <c r="E946" s="588"/>
      <c r="F946" s="471"/>
      <c r="G946" s="471"/>
      <c r="H946" s="471"/>
      <c r="I946" s="471"/>
      <c r="J946" s="471"/>
      <c r="K946" s="471"/>
      <c r="L946" s="471"/>
      <c r="M946" s="471"/>
      <c r="N946" s="471"/>
      <c r="O946" s="471"/>
      <c r="P946" s="471"/>
      <c r="Q946" s="471"/>
      <c r="R946" s="471"/>
      <c r="S946" s="471"/>
      <c r="T946" s="471"/>
      <c r="U946" s="471"/>
      <c r="V946" s="471"/>
      <c r="W946" s="471"/>
      <c r="X946" s="471"/>
      <c r="Y946" s="471"/>
      <c r="Z946" s="471"/>
      <c r="AA946" s="471"/>
      <c r="AB946" s="471"/>
      <c r="AC946" s="471"/>
      <c r="AD946" s="471"/>
      <c r="AE946" s="472"/>
      <c r="AF946" s="472"/>
      <c r="AG946" s="472"/>
      <c r="AH946" s="472"/>
      <c r="AI946" s="472"/>
      <c r="AJ946" s="472"/>
      <c r="AK946" s="472"/>
      <c r="AL946" s="472"/>
      <c r="AM946" s="472"/>
      <c r="AN946" s="472"/>
      <c r="AO946" s="481"/>
      <c r="AP946" s="169"/>
      <c r="AQ946" s="84" t="s">
        <v>395</v>
      </c>
      <c r="AU946" s="459" t="str">
        <f t="shared" ca="1" si="169"/>
        <v>AK</v>
      </c>
      <c r="AV946" s="459">
        <f t="shared" si="170"/>
        <v>915</v>
      </c>
      <c r="AW946" s="259" t="str">
        <f t="shared" ca="1" si="167"/>
        <v>AK915</v>
      </c>
      <c r="AX946" s="259">
        <f t="shared" si="165"/>
        <v>8</v>
      </c>
      <c r="AY946" s="259" t="str">
        <f t="shared" ca="1" si="166"/>
        <v>9. Ownership - Operating Costs</v>
      </c>
      <c r="AZ946" s="268" t="s">
        <v>1270</v>
      </c>
      <c r="BA946" s="259" t="s">
        <v>1324</v>
      </c>
      <c r="BB946" s="259">
        <f>$AK$8</f>
        <v>2051</v>
      </c>
      <c r="BC946" s="259" t="str">
        <f t="shared" ca="1" si="168"/>
        <v>8_AK915_Permit_requirements_2051</v>
      </c>
      <c r="BD946" s="259" t="s">
        <v>540</v>
      </c>
      <c r="BE946" s="259"/>
      <c r="BF946" s="268" t="str">
        <f t="shared" si="164"/>
        <v>&gt;=0</v>
      </c>
      <c r="BG946" s="268" t="s">
        <v>85</v>
      </c>
      <c r="BH946" s="268" t="s">
        <v>85</v>
      </c>
      <c r="BI946" s="268"/>
      <c r="BJ946" s="268"/>
      <c r="BK946" s="268"/>
      <c r="BL946" s="268"/>
    </row>
    <row r="947" spans="1:64" ht="13.5" hidden="1" customHeight="1" thickBot="1">
      <c r="A947" s="124"/>
      <c r="B947" s="169"/>
      <c r="C947" s="235"/>
      <c r="D947" s="588"/>
      <c r="E947" s="588"/>
      <c r="F947" s="471"/>
      <c r="G947" s="471"/>
      <c r="H947" s="471"/>
      <c r="I947" s="471"/>
      <c r="J947" s="471"/>
      <c r="K947" s="471"/>
      <c r="L947" s="471"/>
      <c r="M947" s="471"/>
      <c r="N947" s="471"/>
      <c r="O947" s="471"/>
      <c r="P947" s="471"/>
      <c r="Q947" s="471"/>
      <c r="R947" s="471"/>
      <c r="S947" s="471"/>
      <c r="T947" s="471"/>
      <c r="U947" s="471"/>
      <c r="V947" s="471"/>
      <c r="W947" s="471"/>
      <c r="X947" s="471"/>
      <c r="Y947" s="471"/>
      <c r="Z947" s="471"/>
      <c r="AA947" s="471"/>
      <c r="AB947" s="471"/>
      <c r="AC947" s="471"/>
      <c r="AD947" s="471"/>
      <c r="AE947" s="472"/>
      <c r="AF947" s="472"/>
      <c r="AG947" s="472"/>
      <c r="AH947" s="472"/>
      <c r="AI947" s="472"/>
      <c r="AJ947" s="472"/>
      <c r="AK947" s="472"/>
      <c r="AL947" s="472"/>
      <c r="AM947" s="472"/>
      <c r="AN947" s="472"/>
      <c r="AO947" s="481"/>
      <c r="AP947" s="169"/>
      <c r="AQ947" s="84" t="s">
        <v>395</v>
      </c>
      <c r="AU947" s="459" t="str">
        <f t="shared" ca="1" si="169"/>
        <v>AL</v>
      </c>
      <c r="AV947" s="459">
        <f t="shared" si="170"/>
        <v>915</v>
      </c>
      <c r="AW947" s="259" t="str">
        <f t="shared" ca="1" si="167"/>
        <v>AL915</v>
      </c>
      <c r="AX947" s="259">
        <f t="shared" si="165"/>
        <v>8</v>
      </c>
      <c r="AY947" s="259" t="str">
        <f t="shared" ca="1" si="166"/>
        <v>9. Ownership - Operating Costs</v>
      </c>
      <c r="AZ947" s="268" t="s">
        <v>1270</v>
      </c>
      <c r="BA947" s="259" t="s">
        <v>1324</v>
      </c>
      <c r="BB947" s="259">
        <f>$AL$8</f>
        <v>2052</v>
      </c>
      <c r="BC947" s="259" t="str">
        <f t="shared" ca="1" si="168"/>
        <v>8_AL915_Permit_requirements_2052</v>
      </c>
      <c r="BD947" s="259" t="s">
        <v>540</v>
      </c>
      <c r="BE947" s="259"/>
      <c r="BF947" s="268" t="str">
        <f t="shared" si="164"/>
        <v>&gt;=0</v>
      </c>
      <c r="BG947" s="268" t="s">
        <v>85</v>
      </c>
      <c r="BH947" s="268" t="s">
        <v>85</v>
      </c>
      <c r="BI947" s="268"/>
      <c r="BJ947" s="268"/>
      <c r="BK947" s="268"/>
      <c r="BL947" s="268"/>
    </row>
    <row r="948" spans="1:64" ht="13.5" hidden="1" customHeight="1" thickBot="1">
      <c r="A948" s="124"/>
      <c r="B948" s="169"/>
      <c r="C948" s="235"/>
      <c r="D948" s="588"/>
      <c r="E948" s="588"/>
      <c r="F948" s="471"/>
      <c r="G948" s="471"/>
      <c r="H948" s="471"/>
      <c r="I948" s="471"/>
      <c r="J948" s="471"/>
      <c r="K948" s="471"/>
      <c r="L948" s="471"/>
      <c r="M948" s="471"/>
      <c r="N948" s="471"/>
      <c r="O948" s="471"/>
      <c r="P948" s="471"/>
      <c r="Q948" s="471"/>
      <c r="R948" s="471"/>
      <c r="S948" s="471"/>
      <c r="T948" s="471"/>
      <c r="U948" s="471"/>
      <c r="V948" s="471"/>
      <c r="W948" s="471"/>
      <c r="X948" s="471"/>
      <c r="Y948" s="471"/>
      <c r="Z948" s="471"/>
      <c r="AA948" s="471"/>
      <c r="AB948" s="471"/>
      <c r="AC948" s="471"/>
      <c r="AD948" s="471"/>
      <c r="AE948" s="472"/>
      <c r="AF948" s="472"/>
      <c r="AG948" s="472"/>
      <c r="AH948" s="472"/>
      <c r="AI948" s="472"/>
      <c r="AJ948" s="472"/>
      <c r="AK948" s="472"/>
      <c r="AL948" s="472"/>
      <c r="AM948" s="472"/>
      <c r="AN948" s="472"/>
      <c r="AO948" s="481"/>
      <c r="AP948" s="169"/>
      <c r="AQ948" s="84" t="s">
        <v>395</v>
      </c>
      <c r="AU948" s="459" t="str">
        <f t="shared" ca="1" si="169"/>
        <v>AM</v>
      </c>
      <c r="AV948" s="459">
        <f t="shared" si="170"/>
        <v>915</v>
      </c>
      <c r="AW948" s="259" t="str">
        <f t="shared" ca="1" si="167"/>
        <v>AM915</v>
      </c>
      <c r="AX948" s="259">
        <f t="shared" si="165"/>
        <v>8</v>
      </c>
      <c r="AY948" s="259" t="str">
        <f t="shared" ca="1" si="166"/>
        <v>9. Ownership - Operating Costs</v>
      </c>
      <c r="AZ948" s="268" t="s">
        <v>1270</v>
      </c>
      <c r="BA948" s="259" t="s">
        <v>1324</v>
      </c>
      <c r="BB948" s="259">
        <f>$AM$8</f>
        <v>2053</v>
      </c>
      <c r="BC948" s="259" t="str">
        <f t="shared" ca="1" si="168"/>
        <v>8_AM915_Permit_requirements_2053</v>
      </c>
      <c r="BD948" s="259" t="s">
        <v>540</v>
      </c>
      <c r="BE948" s="259"/>
      <c r="BF948" s="268" t="str">
        <f t="shared" si="164"/>
        <v>&gt;=0</v>
      </c>
      <c r="BG948" s="268" t="s">
        <v>85</v>
      </c>
      <c r="BH948" s="268" t="s">
        <v>85</v>
      </c>
      <c r="BI948" s="268"/>
      <c r="BJ948" s="268"/>
      <c r="BK948" s="268"/>
      <c r="BL948" s="268"/>
    </row>
    <row r="949" spans="1:64" ht="13.5" hidden="1" customHeight="1" thickBot="1">
      <c r="A949" s="124"/>
      <c r="B949" s="169"/>
      <c r="C949" s="235"/>
      <c r="D949" s="588"/>
      <c r="E949" s="588"/>
      <c r="F949" s="471"/>
      <c r="G949" s="471"/>
      <c r="H949" s="471"/>
      <c r="I949" s="471"/>
      <c r="J949" s="471"/>
      <c r="K949" s="471"/>
      <c r="L949" s="471"/>
      <c r="M949" s="471"/>
      <c r="N949" s="471"/>
      <c r="O949" s="471"/>
      <c r="P949" s="471"/>
      <c r="Q949" s="471"/>
      <c r="R949" s="471"/>
      <c r="S949" s="471"/>
      <c r="T949" s="471"/>
      <c r="U949" s="471"/>
      <c r="V949" s="471"/>
      <c r="W949" s="471"/>
      <c r="X949" s="471"/>
      <c r="Y949" s="471"/>
      <c r="Z949" s="471"/>
      <c r="AA949" s="471"/>
      <c r="AB949" s="471"/>
      <c r="AC949" s="471"/>
      <c r="AD949" s="471"/>
      <c r="AE949" s="472"/>
      <c r="AF949" s="472"/>
      <c r="AG949" s="472"/>
      <c r="AH949" s="472"/>
      <c r="AI949" s="472"/>
      <c r="AJ949" s="472"/>
      <c r="AK949" s="472"/>
      <c r="AL949" s="472"/>
      <c r="AM949" s="472"/>
      <c r="AN949" s="472"/>
      <c r="AO949" s="481"/>
      <c r="AP949" s="169"/>
      <c r="AQ949" s="84" t="s">
        <v>395</v>
      </c>
      <c r="AU949" s="459" t="str">
        <f t="shared" ca="1" si="169"/>
        <v>AN</v>
      </c>
      <c r="AV949" s="459">
        <f t="shared" si="170"/>
        <v>915</v>
      </c>
      <c r="AW949" s="259" t="str">
        <f t="shared" ca="1" si="167"/>
        <v>AN915</v>
      </c>
      <c r="AX949" s="259">
        <f t="shared" si="165"/>
        <v>8</v>
      </c>
      <c r="AY949" s="259" t="str">
        <f t="shared" ca="1" si="166"/>
        <v>9. Ownership - Operating Costs</v>
      </c>
      <c r="AZ949" s="268" t="s">
        <v>1270</v>
      </c>
      <c r="BA949" s="259" t="s">
        <v>1324</v>
      </c>
      <c r="BB949" s="259">
        <f>$AN$8</f>
        <v>2054</v>
      </c>
      <c r="BC949" s="259" t="str">
        <f t="shared" ca="1" si="168"/>
        <v>8_AN915_Permit_requirements_2054</v>
      </c>
      <c r="BD949" s="259" t="s">
        <v>540</v>
      </c>
      <c r="BE949" s="259"/>
      <c r="BF949" s="268" t="str">
        <f t="shared" si="164"/>
        <v>&gt;=0</v>
      </c>
      <c r="BG949" s="268" t="s">
        <v>85</v>
      </c>
      <c r="BH949" s="268" t="s">
        <v>85</v>
      </c>
      <c r="BI949" s="268"/>
      <c r="BJ949" s="268"/>
      <c r="BK949" s="268"/>
      <c r="BL949" s="268"/>
    </row>
    <row r="950" spans="1:64" ht="13.5" hidden="1" customHeight="1" thickBot="1">
      <c r="A950" s="124"/>
      <c r="B950" s="169"/>
      <c r="C950" s="235"/>
      <c r="D950" s="588"/>
      <c r="E950" s="588"/>
      <c r="F950" s="471"/>
      <c r="G950" s="471"/>
      <c r="H950" s="471"/>
      <c r="I950" s="471"/>
      <c r="J950" s="471"/>
      <c r="K950" s="471"/>
      <c r="L950" s="471"/>
      <c r="M950" s="471"/>
      <c r="N950" s="471"/>
      <c r="O950" s="471"/>
      <c r="P950" s="471"/>
      <c r="Q950" s="471"/>
      <c r="R950" s="471"/>
      <c r="S950" s="471"/>
      <c r="T950" s="471"/>
      <c r="U950" s="471"/>
      <c r="V950" s="471"/>
      <c r="W950" s="471"/>
      <c r="X950" s="471"/>
      <c r="Y950" s="471"/>
      <c r="Z950" s="471"/>
      <c r="AA950" s="471"/>
      <c r="AB950" s="471"/>
      <c r="AC950" s="471"/>
      <c r="AD950" s="471"/>
      <c r="AE950" s="472"/>
      <c r="AF950" s="472"/>
      <c r="AG950" s="472"/>
      <c r="AH950" s="472"/>
      <c r="AI950" s="472"/>
      <c r="AJ950" s="472"/>
      <c r="AK950" s="472"/>
      <c r="AL950" s="472"/>
      <c r="AM950" s="472"/>
      <c r="AN950" s="472"/>
      <c r="AO950" s="481"/>
      <c r="AP950" s="169"/>
      <c r="AQ950" s="474" t="s">
        <v>395</v>
      </c>
      <c r="AR950" s="474"/>
      <c r="AS950" s="474"/>
      <c r="AT950" s="474"/>
      <c r="AU950" s="475" t="str">
        <f t="shared" ca="1" si="169"/>
        <v>AO</v>
      </c>
      <c r="AV950" s="475">
        <f t="shared" si="170"/>
        <v>915</v>
      </c>
      <c r="AW950" s="389" t="str">
        <f t="shared" ca="1" si="167"/>
        <v>AO915</v>
      </c>
      <c r="AX950" s="389">
        <f t="shared" si="165"/>
        <v>8</v>
      </c>
      <c r="AY950" s="389" t="str">
        <f t="shared" ca="1" si="166"/>
        <v>9. Ownership - Operating Costs</v>
      </c>
      <c r="AZ950" s="397" t="s">
        <v>1270</v>
      </c>
      <c r="BA950" s="389" t="s">
        <v>1324</v>
      </c>
      <c r="BB950" s="389" t="s">
        <v>1216</v>
      </c>
      <c r="BC950" s="389" t="str">
        <f t="shared" ca="1" si="168"/>
        <v>8_AO915_Permit_requirements_Additional_Info</v>
      </c>
      <c r="BD950" s="397" t="s">
        <v>223</v>
      </c>
      <c r="BE950" s="397">
        <v>100</v>
      </c>
      <c r="BF950" s="397"/>
      <c r="BG950" s="397" t="s">
        <v>85</v>
      </c>
      <c r="BH950" s="397" t="s">
        <v>85</v>
      </c>
      <c r="BI950" s="268"/>
      <c r="BJ950" s="268"/>
      <c r="BK950" s="268"/>
      <c r="BL950" s="268"/>
    </row>
    <row r="951" spans="1:64" ht="13.5" hidden="1" thickBot="1">
      <c r="A951" s="124">
        <f>+A915+1</f>
        <v>33</v>
      </c>
      <c r="B951" s="169"/>
      <c r="C951" s="235" t="s">
        <v>1325</v>
      </c>
      <c r="D951" s="588" t="s">
        <v>1326</v>
      </c>
      <c r="E951" s="588"/>
      <c r="F951" s="445"/>
      <c r="G951" s="445"/>
      <c r="H951" s="445"/>
      <c r="I951" s="445"/>
      <c r="J951" s="445"/>
      <c r="K951" s="445"/>
      <c r="L951" s="445"/>
      <c r="M951" s="445"/>
      <c r="N951" s="445"/>
      <c r="O951" s="445"/>
      <c r="P951" s="445"/>
      <c r="Q951" s="445"/>
      <c r="R951" s="445"/>
      <c r="S951" s="445"/>
      <c r="T951" s="445"/>
      <c r="U951" s="445"/>
      <c r="V951" s="445"/>
      <c r="W951" s="445"/>
      <c r="X951" s="445"/>
      <c r="Y951" s="445"/>
      <c r="Z951" s="445"/>
      <c r="AA951" s="445"/>
      <c r="AB951" s="445"/>
      <c r="AC951" s="445"/>
      <c r="AD951" s="445"/>
      <c r="AE951" s="446"/>
      <c r="AF951" s="446"/>
      <c r="AG951" s="446"/>
      <c r="AH951" s="446"/>
      <c r="AI951" s="446"/>
      <c r="AJ951" s="446"/>
      <c r="AK951" s="446"/>
      <c r="AL951" s="446"/>
      <c r="AM951" s="446"/>
      <c r="AN951" s="446"/>
      <c r="AO951" s="337"/>
      <c r="AP951" s="169"/>
      <c r="AS951" s="84" t="s">
        <v>42</v>
      </c>
      <c r="AT951" s="84" t="str">
        <f ca="1">SUBSTITUTE(CELL("address",F951),"$","")</f>
        <v>F951</v>
      </c>
      <c r="AU951" s="350" t="str">
        <f ca="1">CHAR(CODE(AT951))</f>
        <v>F</v>
      </c>
      <c r="AV951" s="350">
        <f>ROW(AT951)</f>
        <v>951</v>
      </c>
      <c r="AW951" s="259" t="str">
        <f ca="1">CONCATENATE(AU951&amp;AV951)</f>
        <v>F951</v>
      </c>
      <c r="AX951" s="259">
        <f t="shared" ref="AX951:AX986" si="171">$AX$5</f>
        <v>8</v>
      </c>
      <c r="AY951" s="259" t="str">
        <f t="shared" ref="AY951:AY986" ca="1" si="172">MID(CELL("filename",AX951),FIND("]",CELL("filename",AX951))+1,256)</f>
        <v>9. Ownership - Operating Costs</v>
      </c>
      <c r="AZ951" s="268" t="s">
        <v>1270</v>
      </c>
      <c r="BA951" s="259" t="s">
        <v>1327</v>
      </c>
      <c r="BB951" s="259">
        <f>$F$8</f>
        <v>2020</v>
      </c>
      <c r="BC951" s="259" t="str">
        <f ca="1">AX951&amp;"_"&amp;AW951&amp;"_"&amp;BA951&amp;"_"&amp;BB951</f>
        <v>8_F951_OM_service_agreement_wind_2020</v>
      </c>
      <c r="BD951" s="259" t="s">
        <v>540</v>
      </c>
      <c r="BE951" s="259"/>
      <c r="BF951" s="268" t="str">
        <f t="shared" si="164"/>
        <v>&gt;=0</v>
      </c>
      <c r="BG951" s="268" t="s">
        <v>85</v>
      </c>
      <c r="BH951" s="268" t="s">
        <v>85</v>
      </c>
      <c r="BI951" s="268"/>
      <c r="BJ951" s="268"/>
      <c r="BK951" s="268"/>
      <c r="BL951" s="268"/>
    </row>
    <row r="952" spans="1:64" ht="13.5" hidden="1" customHeight="1" thickBot="1">
      <c r="A952" s="124"/>
      <c r="B952" s="169"/>
      <c r="C952" s="235"/>
      <c r="D952" s="588"/>
      <c r="E952" s="588"/>
      <c r="F952" s="471"/>
      <c r="G952" s="471"/>
      <c r="H952" s="471"/>
      <c r="I952" s="471"/>
      <c r="J952" s="471"/>
      <c r="K952" s="471"/>
      <c r="L952" s="471"/>
      <c r="M952" s="471"/>
      <c r="N952" s="471"/>
      <c r="O952" s="471"/>
      <c r="P952" s="471"/>
      <c r="Q952" s="471"/>
      <c r="R952" s="471"/>
      <c r="S952" s="471"/>
      <c r="T952" s="471"/>
      <c r="U952" s="471"/>
      <c r="V952" s="471"/>
      <c r="W952" s="471"/>
      <c r="X952" s="471"/>
      <c r="Y952" s="471"/>
      <c r="Z952" s="471"/>
      <c r="AA952" s="471"/>
      <c r="AB952" s="471"/>
      <c r="AC952" s="471"/>
      <c r="AD952" s="471"/>
      <c r="AE952" s="472"/>
      <c r="AF952" s="472"/>
      <c r="AG952" s="472"/>
      <c r="AH952" s="472"/>
      <c r="AI952" s="472"/>
      <c r="AJ952" s="472"/>
      <c r="AK952" s="472"/>
      <c r="AL952" s="472"/>
      <c r="AM952" s="472"/>
      <c r="AN952" s="472"/>
      <c r="AO952" s="481"/>
      <c r="AP952" s="169"/>
      <c r="AQ952" s="84" t="s">
        <v>395</v>
      </c>
      <c r="AU952" s="459" t="str">
        <f ca="1">IF(AU951="Z","AA",IF(LEN(AU951)=1,CHAR(CODE(AU951)+1),IF(RIGHT(AU951,1)="Z",CHAR(CODE(LEFT(AU951,1))+1),LEFT(AU951,1))&amp;CHAR(65+MOD(CODE(RIGHT(AU951,1))+1-65,26))))</f>
        <v>G</v>
      </c>
      <c r="AV952" s="459">
        <f>AV951</f>
        <v>951</v>
      </c>
      <c r="AW952" s="259" t="str">
        <f t="shared" ref="AW952:AW986" ca="1" si="173">CONCATENATE(AU952&amp;AV952)</f>
        <v>G951</v>
      </c>
      <c r="AX952" s="259">
        <f t="shared" si="171"/>
        <v>8</v>
      </c>
      <c r="AY952" s="259" t="str">
        <f t="shared" ca="1" si="172"/>
        <v>9. Ownership - Operating Costs</v>
      </c>
      <c r="AZ952" s="268" t="s">
        <v>1270</v>
      </c>
      <c r="BA952" s="259" t="s">
        <v>1327</v>
      </c>
      <c r="BB952" s="259">
        <f>$G$8</f>
        <v>2021</v>
      </c>
      <c r="BC952" s="259" t="str">
        <f t="shared" ref="BC952:BC986" ca="1" si="174">AX952&amp;"_"&amp;AW952&amp;"_"&amp;BA952&amp;"_"&amp;BB952</f>
        <v>8_G951_OM_service_agreement_wind_2021</v>
      </c>
      <c r="BD952" s="259" t="s">
        <v>540</v>
      </c>
      <c r="BE952" s="259"/>
      <c r="BF952" s="268" t="str">
        <f t="shared" si="164"/>
        <v>&gt;=0</v>
      </c>
      <c r="BG952" s="268" t="s">
        <v>85</v>
      </c>
      <c r="BH952" s="268" t="s">
        <v>85</v>
      </c>
      <c r="BI952" s="268"/>
      <c r="BJ952" s="268"/>
      <c r="BK952" s="268"/>
      <c r="BL952" s="268"/>
    </row>
    <row r="953" spans="1:64" ht="13.5" hidden="1" customHeight="1" thickBot="1">
      <c r="A953" s="124"/>
      <c r="B953" s="169"/>
      <c r="C953" s="235"/>
      <c r="D953" s="588"/>
      <c r="E953" s="588"/>
      <c r="F953" s="471"/>
      <c r="G953" s="471"/>
      <c r="H953" s="471"/>
      <c r="I953" s="471"/>
      <c r="J953" s="471"/>
      <c r="K953" s="471"/>
      <c r="L953" s="471"/>
      <c r="M953" s="471"/>
      <c r="N953" s="471"/>
      <c r="O953" s="471"/>
      <c r="P953" s="471"/>
      <c r="Q953" s="471"/>
      <c r="R953" s="471"/>
      <c r="S953" s="471"/>
      <c r="T953" s="471"/>
      <c r="U953" s="471"/>
      <c r="V953" s="471"/>
      <c r="W953" s="471"/>
      <c r="X953" s="471"/>
      <c r="Y953" s="471"/>
      <c r="Z953" s="471"/>
      <c r="AA953" s="471"/>
      <c r="AB953" s="471"/>
      <c r="AC953" s="471"/>
      <c r="AD953" s="471"/>
      <c r="AE953" s="472"/>
      <c r="AF953" s="472"/>
      <c r="AG953" s="472"/>
      <c r="AH953" s="472"/>
      <c r="AI953" s="472"/>
      <c r="AJ953" s="472"/>
      <c r="AK953" s="472"/>
      <c r="AL953" s="472"/>
      <c r="AM953" s="472"/>
      <c r="AN953" s="472"/>
      <c r="AO953" s="481"/>
      <c r="AP953" s="169"/>
      <c r="AQ953" s="84" t="s">
        <v>395</v>
      </c>
      <c r="AU953" s="459" t="str">
        <f t="shared" ref="AU953:AU986" ca="1" si="175">IF(AU952="Z","AA",IF(LEN(AU952)=1,CHAR(CODE(AU952)+1),IF(RIGHT(AU952,1)="Z",CHAR(CODE(LEFT(AU952,1))+1),LEFT(AU952,1))&amp;CHAR(65+MOD(CODE(RIGHT(AU952,1))+1-65,26))))</f>
        <v>H</v>
      </c>
      <c r="AV953" s="459">
        <f t="shared" ref="AV953:AV986" si="176">AV952</f>
        <v>951</v>
      </c>
      <c r="AW953" s="259" t="str">
        <f t="shared" ca="1" si="173"/>
        <v>H951</v>
      </c>
      <c r="AX953" s="259">
        <f t="shared" si="171"/>
        <v>8</v>
      </c>
      <c r="AY953" s="259" t="str">
        <f t="shared" ca="1" si="172"/>
        <v>9. Ownership - Operating Costs</v>
      </c>
      <c r="AZ953" s="268" t="s">
        <v>1270</v>
      </c>
      <c r="BA953" s="259" t="s">
        <v>1327</v>
      </c>
      <c r="BB953" s="259">
        <f>$H$8</f>
        <v>2022</v>
      </c>
      <c r="BC953" s="259" t="str">
        <f t="shared" ca="1" si="174"/>
        <v>8_H951_OM_service_agreement_wind_2022</v>
      </c>
      <c r="BD953" s="259" t="s">
        <v>540</v>
      </c>
      <c r="BE953" s="259"/>
      <c r="BF953" s="268" t="str">
        <f t="shared" si="164"/>
        <v>&gt;=0</v>
      </c>
      <c r="BG953" s="268" t="s">
        <v>85</v>
      </c>
      <c r="BH953" s="268" t="s">
        <v>85</v>
      </c>
      <c r="BI953" s="268"/>
      <c r="BJ953" s="268"/>
      <c r="BK953" s="268"/>
      <c r="BL953" s="268"/>
    </row>
    <row r="954" spans="1:64" ht="13.5" hidden="1" customHeight="1" thickBot="1">
      <c r="A954" s="124"/>
      <c r="B954" s="169"/>
      <c r="C954" s="235"/>
      <c r="D954" s="588"/>
      <c r="E954" s="588"/>
      <c r="F954" s="471"/>
      <c r="G954" s="471"/>
      <c r="H954" s="471"/>
      <c r="I954" s="471"/>
      <c r="J954" s="471"/>
      <c r="K954" s="471"/>
      <c r="L954" s="471"/>
      <c r="M954" s="471"/>
      <c r="N954" s="471"/>
      <c r="O954" s="471"/>
      <c r="P954" s="471"/>
      <c r="Q954" s="471"/>
      <c r="R954" s="471"/>
      <c r="S954" s="471"/>
      <c r="T954" s="471"/>
      <c r="U954" s="471"/>
      <c r="V954" s="471"/>
      <c r="W954" s="471"/>
      <c r="X954" s="471"/>
      <c r="Y954" s="471"/>
      <c r="Z954" s="471"/>
      <c r="AA954" s="471"/>
      <c r="AB954" s="471"/>
      <c r="AC954" s="471"/>
      <c r="AD954" s="471"/>
      <c r="AE954" s="472"/>
      <c r="AF954" s="472"/>
      <c r="AG954" s="472"/>
      <c r="AH954" s="472"/>
      <c r="AI954" s="472"/>
      <c r="AJ954" s="472"/>
      <c r="AK954" s="472"/>
      <c r="AL954" s="472"/>
      <c r="AM954" s="472"/>
      <c r="AN954" s="472"/>
      <c r="AO954" s="481"/>
      <c r="AP954" s="169"/>
      <c r="AQ954" s="84" t="s">
        <v>395</v>
      </c>
      <c r="AU954" s="459" t="str">
        <f t="shared" ca="1" si="175"/>
        <v>I</v>
      </c>
      <c r="AV954" s="459">
        <f t="shared" si="176"/>
        <v>951</v>
      </c>
      <c r="AW954" s="259" t="str">
        <f t="shared" ca="1" si="173"/>
        <v>I951</v>
      </c>
      <c r="AX954" s="259">
        <f t="shared" si="171"/>
        <v>8</v>
      </c>
      <c r="AY954" s="259" t="str">
        <f t="shared" ca="1" si="172"/>
        <v>9. Ownership - Operating Costs</v>
      </c>
      <c r="AZ954" s="268" t="s">
        <v>1270</v>
      </c>
      <c r="BA954" s="259" t="s">
        <v>1327</v>
      </c>
      <c r="BB954" s="259">
        <f>$I$8</f>
        <v>2023</v>
      </c>
      <c r="BC954" s="259" t="str">
        <f t="shared" ca="1" si="174"/>
        <v>8_I951_OM_service_agreement_wind_2023</v>
      </c>
      <c r="BD954" s="259" t="s">
        <v>540</v>
      </c>
      <c r="BE954" s="259"/>
      <c r="BF954" s="268" t="str">
        <f t="shared" si="164"/>
        <v>&gt;=0</v>
      </c>
      <c r="BG954" s="268" t="s">
        <v>85</v>
      </c>
      <c r="BH954" s="268" t="s">
        <v>85</v>
      </c>
      <c r="BI954" s="268"/>
      <c r="BJ954" s="268"/>
      <c r="BK954" s="268"/>
      <c r="BL954" s="268"/>
    </row>
    <row r="955" spans="1:64" ht="13.5" hidden="1" customHeight="1" thickBot="1">
      <c r="A955" s="124"/>
      <c r="B955" s="169"/>
      <c r="C955" s="235"/>
      <c r="D955" s="588"/>
      <c r="E955" s="588"/>
      <c r="F955" s="471"/>
      <c r="G955" s="471"/>
      <c r="H955" s="471"/>
      <c r="I955" s="471"/>
      <c r="J955" s="471"/>
      <c r="K955" s="471"/>
      <c r="L955" s="471"/>
      <c r="M955" s="471"/>
      <c r="N955" s="471"/>
      <c r="O955" s="471"/>
      <c r="P955" s="471"/>
      <c r="Q955" s="471"/>
      <c r="R955" s="471"/>
      <c r="S955" s="471"/>
      <c r="T955" s="471"/>
      <c r="U955" s="471"/>
      <c r="V955" s="471"/>
      <c r="W955" s="471"/>
      <c r="X955" s="471"/>
      <c r="Y955" s="471"/>
      <c r="Z955" s="471"/>
      <c r="AA955" s="471"/>
      <c r="AB955" s="471"/>
      <c r="AC955" s="471"/>
      <c r="AD955" s="471"/>
      <c r="AE955" s="472"/>
      <c r="AF955" s="472"/>
      <c r="AG955" s="472"/>
      <c r="AH955" s="472"/>
      <c r="AI955" s="472"/>
      <c r="AJ955" s="472"/>
      <c r="AK955" s="472"/>
      <c r="AL955" s="472"/>
      <c r="AM955" s="472"/>
      <c r="AN955" s="472"/>
      <c r="AO955" s="481"/>
      <c r="AP955" s="169"/>
      <c r="AQ955" s="84" t="s">
        <v>395</v>
      </c>
      <c r="AU955" s="459" t="str">
        <f t="shared" ca="1" si="175"/>
        <v>J</v>
      </c>
      <c r="AV955" s="459">
        <f t="shared" si="176"/>
        <v>951</v>
      </c>
      <c r="AW955" s="259" t="str">
        <f t="shared" ca="1" si="173"/>
        <v>J951</v>
      </c>
      <c r="AX955" s="259">
        <f t="shared" si="171"/>
        <v>8</v>
      </c>
      <c r="AY955" s="259" t="str">
        <f t="shared" ca="1" si="172"/>
        <v>9. Ownership - Operating Costs</v>
      </c>
      <c r="AZ955" s="268" t="s">
        <v>1270</v>
      </c>
      <c r="BA955" s="259" t="s">
        <v>1327</v>
      </c>
      <c r="BB955" s="259">
        <f>$J$8</f>
        <v>2024</v>
      </c>
      <c r="BC955" s="259" t="str">
        <f t="shared" ca="1" si="174"/>
        <v>8_J951_OM_service_agreement_wind_2024</v>
      </c>
      <c r="BD955" s="259" t="s">
        <v>540</v>
      </c>
      <c r="BE955" s="259"/>
      <c r="BF955" s="268" t="str">
        <f t="shared" ref="BF955:BF1018" si="177">"&gt;=0"</f>
        <v>&gt;=0</v>
      </c>
      <c r="BG955" s="268" t="s">
        <v>85</v>
      </c>
      <c r="BH955" s="268" t="s">
        <v>85</v>
      </c>
      <c r="BI955" s="268"/>
      <c r="BJ955" s="268"/>
      <c r="BK955" s="268"/>
      <c r="BL955" s="268"/>
    </row>
    <row r="956" spans="1:64" ht="13.5" hidden="1" customHeight="1" thickBot="1">
      <c r="A956" s="124"/>
      <c r="B956" s="169"/>
      <c r="C956" s="235"/>
      <c r="D956" s="588"/>
      <c r="E956" s="588"/>
      <c r="F956" s="471"/>
      <c r="G956" s="471"/>
      <c r="H956" s="471"/>
      <c r="I956" s="471"/>
      <c r="J956" s="471"/>
      <c r="K956" s="471"/>
      <c r="L956" s="471"/>
      <c r="M956" s="471"/>
      <c r="N956" s="471"/>
      <c r="O956" s="471"/>
      <c r="P956" s="471"/>
      <c r="Q956" s="471"/>
      <c r="R956" s="471"/>
      <c r="S956" s="471"/>
      <c r="T956" s="471"/>
      <c r="U956" s="471"/>
      <c r="V956" s="471"/>
      <c r="W956" s="471"/>
      <c r="X956" s="471"/>
      <c r="Y956" s="471"/>
      <c r="Z956" s="471"/>
      <c r="AA956" s="471"/>
      <c r="AB956" s="471"/>
      <c r="AC956" s="471"/>
      <c r="AD956" s="471"/>
      <c r="AE956" s="472"/>
      <c r="AF956" s="472"/>
      <c r="AG956" s="472"/>
      <c r="AH956" s="472"/>
      <c r="AI956" s="472"/>
      <c r="AJ956" s="472"/>
      <c r="AK956" s="472"/>
      <c r="AL956" s="472"/>
      <c r="AM956" s="472"/>
      <c r="AN956" s="472"/>
      <c r="AO956" s="481"/>
      <c r="AP956" s="169"/>
      <c r="AQ956" s="84" t="s">
        <v>395</v>
      </c>
      <c r="AU956" s="459" t="str">
        <f t="shared" ca="1" si="175"/>
        <v>K</v>
      </c>
      <c r="AV956" s="459">
        <f t="shared" si="176"/>
        <v>951</v>
      </c>
      <c r="AW956" s="259" t="str">
        <f t="shared" ca="1" si="173"/>
        <v>K951</v>
      </c>
      <c r="AX956" s="259">
        <f t="shared" si="171"/>
        <v>8</v>
      </c>
      <c r="AY956" s="259" t="str">
        <f t="shared" ca="1" si="172"/>
        <v>9. Ownership - Operating Costs</v>
      </c>
      <c r="AZ956" s="268" t="s">
        <v>1270</v>
      </c>
      <c r="BA956" s="259" t="s">
        <v>1327</v>
      </c>
      <c r="BB956" s="259">
        <f>$K$8</f>
        <v>2025</v>
      </c>
      <c r="BC956" s="259" t="str">
        <f t="shared" ca="1" si="174"/>
        <v>8_K951_OM_service_agreement_wind_2025</v>
      </c>
      <c r="BD956" s="259" t="s">
        <v>540</v>
      </c>
      <c r="BE956" s="259"/>
      <c r="BF956" s="268" t="str">
        <f t="shared" si="177"/>
        <v>&gt;=0</v>
      </c>
      <c r="BG956" s="268" t="s">
        <v>85</v>
      </c>
      <c r="BH956" s="268" t="s">
        <v>85</v>
      </c>
      <c r="BI956" s="268"/>
      <c r="BJ956" s="268"/>
      <c r="BK956" s="268"/>
      <c r="BL956" s="268"/>
    </row>
    <row r="957" spans="1:64" ht="13.5" hidden="1" customHeight="1" thickBot="1">
      <c r="A957" s="124"/>
      <c r="B957" s="169"/>
      <c r="C957" s="235"/>
      <c r="D957" s="588"/>
      <c r="E957" s="588"/>
      <c r="F957" s="471"/>
      <c r="G957" s="471"/>
      <c r="H957" s="471"/>
      <c r="I957" s="471"/>
      <c r="J957" s="471"/>
      <c r="K957" s="471"/>
      <c r="L957" s="471"/>
      <c r="M957" s="471"/>
      <c r="N957" s="471"/>
      <c r="O957" s="471"/>
      <c r="P957" s="471"/>
      <c r="Q957" s="471"/>
      <c r="R957" s="471"/>
      <c r="S957" s="471"/>
      <c r="T957" s="471"/>
      <c r="U957" s="471"/>
      <c r="V957" s="471"/>
      <c r="W957" s="471"/>
      <c r="X957" s="471"/>
      <c r="Y957" s="471"/>
      <c r="Z957" s="471"/>
      <c r="AA957" s="471"/>
      <c r="AB957" s="471"/>
      <c r="AC957" s="471"/>
      <c r="AD957" s="471"/>
      <c r="AE957" s="472"/>
      <c r="AF957" s="472"/>
      <c r="AG957" s="472"/>
      <c r="AH957" s="472"/>
      <c r="AI957" s="472"/>
      <c r="AJ957" s="472"/>
      <c r="AK957" s="472"/>
      <c r="AL957" s="472"/>
      <c r="AM957" s="472"/>
      <c r="AN957" s="472"/>
      <c r="AO957" s="481"/>
      <c r="AP957" s="169"/>
      <c r="AQ957" s="84" t="s">
        <v>395</v>
      </c>
      <c r="AU957" s="459" t="str">
        <f t="shared" ca="1" si="175"/>
        <v>L</v>
      </c>
      <c r="AV957" s="459">
        <f t="shared" si="176"/>
        <v>951</v>
      </c>
      <c r="AW957" s="259" t="str">
        <f t="shared" ca="1" si="173"/>
        <v>L951</v>
      </c>
      <c r="AX957" s="259">
        <f t="shared" si="171"/>
        <v>8</v>
      </c>
      <c r="AY957" s="259" t="str">
        <f t="shared" ca="1" si="172"/>
        <v>9. Ownership - Operating Costs</v>
      </c>
      <c r="AZ957" s="268" t="s">
        <v>1270</v>
      </c>
      <c r="BA957" s="259" t="s">
        <v>1327</v>
      </c>
      <c r="BB957" s="259">
        <f>$L$8</f>
        <v>2026</v>
      </c>
      <c r="BC957" s="259" t="str">
        <f t="shared" ca="1" si="174"/>
        <v>8_L951_OM_service_agreement_wind_2026</v>
      </c>
      <c r="BD957" s="259" t="s">
        <v>540</v>
      </c>
      <c r="BE957" s="259"/>
      <c r="BF957" s="268" t="str">
        <f t="shared" si="177"/>
        <v>&gt;=0</v>
      </c>
      <c r="BG957" s="268" t="s">
        <v>85</v>
      </c>
      <c r="BH957" s="268" t="s">
        <v>85</v>
      </c>
      <c r="BI957" s="268"/>
      <c r="BJ957" s="268"/>
      <c r="BK957" s="268"/>
      <c r="BL957" s="268"/>
    </row>
    <row r="958" spans="1:64" ht="13.5" hidden="1" customHeight="1" thickBot="1">
      <c r="A958" s="124"/>
      <c r="B958" s="169"/>
      <c r="C958" s="235"/>
      <c r="D958" s="588"/>
      <c r="E958" s="588"/>
      <c r="F958" s="471"/>
      <c r="G958" s="471"/>
      <c r="H958" s="471"/>
      <c r="I958" s="471"/>
      <c r="J958" s="471"/>
      <c r="K958" s="471"/>
      <c r="L958" s="471"/>
      <c r="M958" s="471"/>
      <c r="N958" s="471"/>
      <c r="O958" s="471"/>
      <c r="P958" s="471"/>
      <c r="Q958" s="471"/>
      <c r="R958" s="471"/>
      <c r="S958" s="471"/>
      <c r="T958" s="471"/>
      <c r="U958" s="471"/>
      <c r="V958" s="471"/>
      <c r="W958" s="471"/>
      <c r="X958" s="471"/>
      <c r="Y958" s="471"/>
      <c r="Z958" s="471"/>
      <c r="AA958" s="471"/>
      <c r="AB958" s="471"/>
      <c r="AC958" s="471"/>
      <c r="AD958" s="471"/>
      <c r="AE958" s="472"/>
      <c r="AF958" s="472"/>
      <c r="AG958" s="472"/>
      <c r="AH958" s="472"/>
      <c r="AI958" s="472"/>
      <c r="AJ958" s="472"/>
      <c r="AK958" s="472"/>
      <c r="AL958" s="472"/>
      <c r="AM958" s="472"/>
      <c r="AN958" s="472"/>
      <c r="AO958" s="481"/>
      <c r="AP958" s="169"/>
      <c r="AQ958" s="84" t="s">
        <v>395</v>
      </c>
      <c r="AU958" s="459" t="str">
        <f t="shared" ca="1" si="175"/>
        <v>M</v>
      </c>
      <c r="AV958" s="459">
        <f t="shared" si="176"/>
        <v>951</v>
      </c>
      <c r="AW958" s="259" t="str">
        <f t="shared" ca="1" si="173"/>
        <v>M951</v>
      </c>
      <c r="AX958" s="259">
        <f t="shared" si="171"/>
        <v>8</v>
      </c>
      <c r="AY958" s="259" t="str">
        <f t="shared" ca="1" si="172"/>
        <v>9. Ownership - Operating Costs</v>
      </c>
      <c r="AZ958" s="268" t="s">
        <v>1270</v>
      </c>
      <c r="BA958" s="259" t="s">
        <v>1327</v>
      </c>
      <c r="BB958" s="259">
        <f>$M$8</f>
        <v>2027</v>
      </c>
      <c r="BC958" s="259" t="str">
        <f t="shared" ca="1" si="174"/>
        <v>8_M951_OM_service_agreement_wind_2027</v>
      </c>
      <c r="BD958" s="259" t="s">
        <v>540</v>
      </c>
      <c r="BE958" s="259"/>
      <c r="BF958" s="268" t="str">
        <f t="shared" si="177"/>
        <v>&gt;=0</v>
      </c>
      <c r="BG958" s="268" t="s">
        <v>85</v>
      </c>
      <c r="BH958" s="268" t="s">
        <v>85</v>
      </c>
      <c r="BI958" s="268"/>
      <c r="BJ958" s="268"/>
      <c r="BK958" s="268"/>
      <c r="BL958" s="268"/>
    </row>
    <row r="959" spans="1:64" ht="13.5" hidden="1" customHeight="1" thickBot="1">
      <c r="A959" s="124"/>
      <c r="B959" s="169"/>
      <c r="C959" s="235"/>
      <c r="D959" s="588"/>
      <c r="E959" s="588"/>
      <c r="F959" s="471"/>
      <c r="G959" s="471"/>
      <c r="H959" s="471"/>
      <c r="I959" s="471"/>
      <c r="J959" s="471"/>
      <c r="K959" s="471"/>
      <c r="L959" s="471"/>
      <c r="M959" s="471"/>
      <c r="N959" s="471"/>
      <c r="O959" s="471"/>
      <c r="P959" s="471"/>
      <c r="Q959" s="471"/>
      <c r="R959" s="471"/>
      <c r="S959" s="471"/>
      <c r="T959" s="471"/>
      <c r="U959" s="471"/>
      <c r="V959" s="471"/>
      <c r="W959" s="471"/>
      <c r="X959" s="471"/>
      <c r="Y959" s="471"/>
      <c r="Z959" s="471"/>
      <c r="AA959" s="471"/>
      <c r="AB959" s="471"/>
      <c r="AC959" s="471"/>
      <c r="AD959" s="471"/>
      <c r="AE959" s="472"/>
      <c r="AF959" s="472"/>
      <c r="AG959" s="472"/>
      <c r="AH959" s="472"/>
      <c r="AI959" s="472"/>
      <c r="AJ959" s="472"/>
      <c r="AK959" s="472"/>
      <c r="AL959" s="472"/>
      <c r="AM959" s="472"/>
      <c r="AN959" s="472"/>
      <c r="AO959" s="481"/>
      <c r="AP959" s="169"/>
      <c r="AQ959" s="84" t="s">
        <v>395</v>
      </c>
      <c r="AU959" s="459" t="str">
        <f t="shared" ca="1" si="175"/>
        <v>N</v>
      </c>
      <c r="AV959" s="459">
        <f t="shared" si="176"/>
        <v>951</v>
      </c>
      <c r="AW959" s="259" t="str">
        <f t="shared" ca="1" si="173"/>
        <v>N951</v>
      </c>
      <c r="AX959" s="259">
        <f t="shared" si="171"/>
        <v>8</v>
      </c>
      <c r="AY959" s="259" t="str">
        <f t="shared" ca="1" si="172"/>
        <v>9. Ownership - Operating Costs</v>
      </c>
      <c r="AZ959" s="268" t="s">
        <v>1270</v>
      </c>
      <c r="BA959" s="259" t="s">
        <v>1327</v>
      </c>
      <c r="BB959" s="259">
        <f>$N$8</f>
        <v>2028</v>
      </c>
      <c r="BC959" s="259" t="str">
        <f t="shared" ca="1" si="174"/>
        <v>8_N951_OM_service_agreement_wind_2028</v>
      </c>
      <c r="BD959" s="259" t="s">
        <v>540</v>
      </c>
      <c r="BE959" s="259"/>
      <c r="BF959" s="268" t="str">
        <f t="shared" si="177"/>
        <v>&gt;=0</v>
      </c>
      <c r="BG959" s="268" t="s">
        <v>85</v>
      </c>
      <c r="BH959" s="268" t="s">
        <v>85</v>
      </c>
      <c r="BI959" s="268"/>
      <c r="BJ959" s="268"/>
      <c r="BK959" s="268"/>
      <c r="BL959" s="268"/>
    </row>
    <row r="960" spans="1:64" ht="13.5" hidden="1" customHeight="1" thickBot="1">
      <c r="A960" s="124"/>
      <c r="B960" s="169"/>
      <c r="C960" s="235"/>
      <c r="D960" s="588"/>
      <c r="E960" s="588"/>
      <c r="F960" s="471"/>
      <c r="G960" s="471"/>
      <c r="H960" s="471"/>
      <c r="I960" s="471"/>
      <c r="J960" s="471"/>
      <c r="K960" s="471"/>
      <c r="L960" s="471"/>
      <c r="M960" s="471"/>
      <c r="N960" s="471"/>
      <c r="O960" s="471"/>
      <c r="P960" s="471"/>
      <c r="Q960" s="471"/>
      <c r="R960" s="471"/>
      <c r="S960" s="471"/>
      <c r="T960" s="471"/>
      <c r="U960" s="471"/>
      <c r="V960" s="471"/>
      <c r="W960" s="471"/>
      <c r="X960" s="471"/>
      <c r="Y960" s="471"/>
      <c r="Z960" s="471"/>
      <c r="AA960" s="471"/>
      <c r="AB960" s="471"/>
      <c r="AC960" s="471"/>
      <c r="AD960" s="471"/>
      <c r="AE960" s="472"/>
      <c r="AF960" s="472"/>
      <c r="AG960" s="472"/>
      <c r="AH960" s="472"/>
      <c r="AI960" s="472"/>
      <c r="AJ960" s="472"/>
      <c r="AK960" s="472"/>
      <c r="AL960" s="472"/>
      <c r="AM960" s="472"/>
      <c r="AN960" s="472"/>
      <c r="AO960" s="481"/>
      <c r="AP960" s="169"/>
      <c r="AQ960" s="84" t="s">
        <v>395</v>
      </c>
      <c r="AU960" s="459" t="str">
        <f t="shared" ca="1" si="175"/>
        <v>O</v>
      </c>
      <c r="AV960" s="459">
        <f t="shared" si="176"/>
        <v>951</v>
      </c>
      <c r="AW960" s="259" t="str">
        <f t="shared" ca="1" si="173"/>
        <v>O951</v>
      </c>
      <c r="AX960" s="259">
        <f t="shared" si="171"/>
        <v>8</v>
      </c>
      <c r="AY960" s="259" t="str">
        <f t="shared" ca="1" si="172"/>
        <v>9. Ownership - Operating Costs</v>
      </c>
      <c r="AZ960" s="268" t="s">
        <v>1270</v>
      </c>
      <c r="BA960" s="259" t="s">
        <v>1327</v>
      </c>
      <c r="BB960" s="259">
        <f>$O$8</f>
        <v>2029</v>
      </c>
      <c r="BC960" s="259" t="str">
        <f t="shared" ca="1" si="174"/>
        <v>8_O951_OM_service_agreement_wind_2029</v>
      </c>
      <c r="BD960" s="259" t="s">
        <v>540</v>
      </c>
      <c r="BE960" s="259"/>
      <c r="BF960" s="268" t="str">
        <f t="shared" si="177"/>
        <v>&gt;=0</v>
      </c>
      <c r="BG960" s="268" t="s">
        <v>85</v>
      </c>
      <c r="BH960" s="268" t="s">
        <v>85</v>
      </c>
      <c r="BI960" s="268"/>
      <c r="BJ960" s="268"/>
      <c r="BK960" s="268"/>
      <c r="BL960" s="268"/>
    </row>
    <row r="961" spans="1:64" ht="13.5" hidden="1" customHeight="1" thickBot="1">
      <c r="A961" s="124"/>
      <c r="B961" s="169"/>
      <c r="C961" s="235"/>
      <c r="D961" s="588"/>
      <c r="E961" s="588"/>
      <c r="F961" s="471"/>
      <c r="G961" s="471"/>
      <c r="H961" s="471"/>
      <c r="I961" s="471"/>
      <c r="J961" s="471"/>
      <c r="K961" s="471"/>
      <c r="L961" s="471"/>
      <c r="M961" s="471"/>
      <c r="N961" s="471"/>
      <c r="O961" s="471"/>
      <c r="P961" s="471"/>
      <c r="Q961" s="471"/>
      <c r="R961" s="471"/>
      <c r="S961" s="471"/>
      <c r="T961" s="471"/>
      <c r="U961" s="471"/>
      <c r="V961" s="471"/>
      <c r="W961" s="471"/>
      <c r="X961" s="471"/>
      <c r="Y961" s="471"/>
      <c r="Z961" s="471"/>
      <c r="AA961" s="471"/>
      <c r="AB961" s="471"/>
      <c r="AC961" s="471"/>
      <c r="AD961" s="471"/>
      <c r="AE961" s="472"/>
      <c r="AF961" s="472"/>
      <c r="AG961" s="472"/>
      <c r="AH961" s="472"/>
      <c r="AI961" s="472"/>
      <c r="AJ961" s="472"/>
      <c r="AK961" s="472"/>
      <c r="AL961" s="472"/>
      <c r="AM961" s="472"/>
      <c r="AN961" s="472"/>
      <c r="AO961" s="481"/>
      <c r="AP961" s="169"/>
      <c r="AQ961" s="84" t="s">
        <v>395</v>
      </c>
      <c r="AU961" s="459" t="str">
        <f t="shared" ca="1" si="175"/>
        <v>P</v>
      </c>
      <c r="AV961" s="459">
        <f t="shared" si="176"/>
        <v>951</v>
      </c>
      <c r="AW961" s="259" t="str">
        <f t="shared" ca="1" si="173"/>
        <v>P951</v>
      </c>
      <c r="AX961" s="259">
        <f t="shared" si="171"/>
        <v>8</v>
      </c>
      <c r="AY961" s="259" t="str">
        <f t="shared" ca="1" si="172"/>
        <v>9. Ownership - Operating Costs</v>
      </c>
      <c r="AZ961" s="268" t="s">
        <v>1270</v>
      </c>
      <c r="BA961" s="259" t="s">
        <v>1327</v>
      </c>
      <c r="BB961" s="259">
        <f>$P$8</f>
        <v>2030</v>
      </c>
      <c r="BC961" s="259" t="str">
        <f t="shared" ca="1" si="174"/>
        <v>8_P951_OM_service_agreement_wind_2030</v>
      </c>
      <c r="BD961" s="259" t="s">
        <v>540</v>
      </c>
      <c r="BE961" s="259"/>
      <c r="BF961" s="268" t="str">
        <f t="shared" si="177"/>
        <v>&gt;=0</v>
      </c>
      <c r="BG961" s="268" t="s">
        <v>85</v>
      </c>
      <c r="BH961" s="268" t="s">
        <v>85</v>
      </c>
      <c r="BI961" s="268"/>
      <c r="BJ961" s="268"/>
      <c r="BK961" s="268"/>
      <c r="BL961" s="268"/>
    </row>
    <row r="962" spans="1:64" ht="13.5" hidden="1" customHeight="1" thickBot="1">
      <c r="A962" s="124"/>
      <c r="B962" s="169"/>
      <c r="C962" s="235"/>
      <c r="D962" s="588"/>
      <c r="E962" s="588"/>
      <c r="F962" s="471"/>
      <c r="G962" s="471"/>
      <c r="H962" s="471"/>
      <c r="I962" s="471"/>
      <c r="J962" s="471"/>
      <c r="K962" s="471"/>
      <c r="L962" s="471"/>
      <c r="M962" s="471"/>
      <c r="N962" s="471"/>
      <c r="O962" s="471"/>
      <c r="P962" s="471"/>
      <c r="Q962" s="471"/>
      <c r="R962" s="471"/>
      <c r="S962" s="471"/>
      <c r="T962" s="471"/>
      <c r="U962" s="471"/>
      <c r="V962" s="471"/>
      <c r="W962" s="471"/>
      <c r="X962" s="471"/>
      <c r="Y962" s="471"/>
      <c r="Z962" s="471"/>
      <c r="AA962" s="471"/>
      <c r="AB962" s="471"/>
      <c r="AC962" s="471"/>
      <c r="AD962" s="471"/>
      <c r="AE962" s="472"/>
      <c r="AF962" s="472"/>
      <c r="AG962" s="472"/>
      <c r="AH962" s="472"/>
      <c r="AI962" s="472"/>
      <c r="AJ962" s="472"/>
      <c r="AK962" s="472"/>
      <c r="AL962" s="472"/>
      <c r="AM962" s="472"/>
      <c r="AN962" s="472"/>
      <c r="AO962" s="481"/>
      <c r="AP962" s="169"/>
      <c r="AQ962" s="84" t="s">
        <v>395</v>
      </c>
      <c r="AU962" s="459" t="str">
        <f t="shared" ca="1" si="175"/>
        <v>Q</v>
      </c>
      <c r="AV962" s="459">
        <f t="shared" si="176"/>
        <v>951</v>
      </c>
      <c r="AW962" s="259" t="str">
        <f t="shared" ca="1" si="173"/>
        <v>Q951</v>
      </c>
      <c r="AX962" s="259">
        <f t="shared" si="171"/>
        <v>8</v>
      </c>
      <c r="AY962" s="259" t="str">
        <f t="shared" ca="1" si="172"/>
        <v>9. Ownership - Operating Costs</v>
      </c>
      <c r="AZ962" s="268" t="s">
        <v>1270</v>
      </c>
      <c r="BA962" s="259" t="s">
        <v>1327</v>
      </c>
      <c r="BB962" s="259">
        <f>$Q$8</f>
        <v>2031</v>
      </c>
      <c r="BC962" s="259" t="str">
        <f t="shared" ca="1" si="174"/>
        <v>8_Q951_OM_service_agreement_wind_2031</v>
      </c>
      <c r="BD962" s="259" t="s">
        <v>540</v>
      </c>
      <c r="BE962" s="259"/>
      <c r="BF962" s="268" t="str">
        <f t="shared" si="177"/>
        <v>&gt;=0</v>
      </c>
      <c r="BG962" s="268" t="s">
        <v>85</v>
      </c>
      <c r="BH962" s="268" t="s">
        <v>85</v>
      </c>
      <c r="BI962" s="268"/>
      <c r="BJ962" s="268"/>
      <c r="BK962" s="268"/>
      <c r="BL962" s="268"/>
    </row>
    <row r="963" spans="1:64" ht="13.5" hidden="1" customHeight="1" thickBot="1">
      <c r="A963" s="124"/>
      <c r="B963" s="169"/>
      <c r="C963" s="235"/>
      <c r="D963" s="588"/>
      <c r="E963" s="588"/>
      <c r="F963" s="471"/>
      <c r="G963" s="471"/>
      <c r="H963" s="471"/>
      <c r="I963" s="471"/>
      <c r="J963" s="471"/>
      <c r="K963" s="471"/>
      <c r="L963" s="471"/>
      <c r="M963" s="471"/>
      <c r="N963" s="471"/>
      <c r="O963" s="471"/>
      <c r="P963" s="471"/>
      <c r="Q963" s="471"/>
      <c r="R963" s="471"/>
      <c r="S963" s="471"/>
      <c r="T963" s="471"/>
      <c r="U963" s="471"/>
      <c r="V963" s="471"/>
      <c r="W963" s="471"/>
      <c r="X963" s="471"/>
      <c r="Y963" s="471"/>
      <c r="Z963" s="471"/>
      <c r="AA963" s="471"/>
      <c r="AB963" s="471"/>
      <c r="AC963" s="471"/>
      <c r="AD963" s="471"/>
      <c r="AE963" s="472"/>
      <c r="AF963" s="472"/>
      <c r="AG963" s="472"/>
      <c r="AH963" s="472"/>
      <c r="AI963" s="472"/>
      <c r="AJ963" s="472"/>
      <c r="AK963" s="472"/>
      <c r="AL963" s="472"/>
      <c r="AM963" s="472"/>
      <c r="AN963" s="472"/>
      <c r="AO963" s="481"/>
      <c r="AP963" s="169"/>
      <c r="AQ963" s="84" t="s">
        <v>395</v>
      </c>
      <c r="AU963" s="459" t="str">
        <f t="shared" ca="1" si="175"/>
        <v>R</v>
      </c>
      <c r="AV963" s="459">
        <f t="shared" si="176"/>
        <v>951</v>
      </c>
      <c r="AW963" s="259" t="str">
        <f t="shared" ca="1" si="173"/>
        <v>R951</v>
      </c>
      <c r="AX963" s="259">
        <f t="shared" si="171"/>
        <v>8</v>
      </c>
      <c r="AY963" s="259" t="str">
        <f t="shared" ca="1" si="172"/>
        <v>9. Ownership - Operating Costs</v>
      </c>
      <c r="AZ963" s="268" t="s">
        <v>1270</v>
      </c>
      <c r="BA963" s="259" t="s">
        <v>1327</v>
      </c>
      <c r="BB963" s="259">
        <f>$R$8</f>
        <v>2032</v>
      </c>
      <c r="BC963" s="259" t="str">
        <f t="shared" ca="1" si="174"/>
        <v>8_R951_OM_service_agreement_wind_2032</v>
      </c>
      <c r="BD963" s="259" t="s">
        <v>540</v>
      </c>
      <c r="BE963" s="259"/>
      <c r="BF963" s="268" t="str">
        <f t="shared" si="177"/>
        <v>&gt;=0</v>
      </c>
      <c r="BG963" s="268" t="s">
        <v>85</v>
      </c>
      <c r="BH963" s="268" t="s">
        <v>85</v>
      </c>
      <c r="BI963" s="268"/>
      <c r="BJ963" s="268"/>
      <c r="BK963" s="268"/>
      <c r="BL963" s="268"/>
    </row>
    <row r="964" spans="1:64" ht="13.5" hidden="1" customHeight="1" thickBot="1">
      <c r="A964" s="124"/>
      <c r="B964" s="169"/>
      <c r="C964" s="235"/>
      <c r="D964" s="588"/>
      <c r="E964" s="588"/>
      <c r="F964" s="471"/>
      <c r="G964" s="471"/>
      <c r="H964" s="471"/>
      <c r="I964" s="471"/>
      <c r="J964" s="471"/>
      <c r="K964" s="471"/>
      <c r="L964" s="471"/>
      <c r="M964" s="471"/>
      <c r="N964" s="471"/>
      <c r="O964" s="471"/>
      <c r="P964" s="471"/>
      <c r="Q964" s="471"/>
      <c r="R964" s="471"/>
      <c r="S964" s="471"/>
      <c r="T964" s="471"/>
      <c r="U964" s="471"/>
      <c r="V964" s="471"/>
      <c r="W964" s="471"/>
      <c r="X964" s="471"/>
      <c r="Y964" s="471"/>
      <c r="Z964" s="471"/>
      <c r="AA964" s="471"/>
      <c r="AB964" s="471"/>
      <c r="AC964" s="471"/>
      <c r="AD964" s="471"/>
      <c r="AE964" s="472"/>
      <c r="AF964" s="472"/>
      <c r="AG964" s="472"/>
      <c r="AH964" s="472"/>
      <c r="AI964" s="472"/>
      <c r="AJ964" s="472"/>
      <c r="AK964" s="472"/>
      <c r="AL964" s="472"/>
      <c r="AM964" s="472"/>
      <c r="AN964" s="472"/>
      <c r="AO964" s="481"/>
      <c r="AP964" s="169"/>
      <c r="AQ964" s="84" t="s">
        <v>395</v>
      </c>
      <c r="AU964" s="459" t="str">
        <f t="shared" ca="1" si="175"/>
        <v>S</v>
      </c>
      <c r="AV964" s="459">
        <f t="shared" si="176"/>
        <v>951</v>
      </c>
      <c r="AW964" s="259" t="str">
        <f t="shared" ca="1" si="173"/>
        <v>S951</v>
      </c>
      <c r="AX964" s="259">
        <f t="shared" si="171"/>
        <v>8</v>
      </c>
      <c r="AY964" s="259" t="str">
        <f t="shared" ca="1" si="172"/>
        <v>9. Ownership - Operating Costs</v>
      </c>
      <c r="AZ964" s="268" t="s">
        <v>1270</v>
      </c>
      <c r="BA964" s="259" t="s">
        <v>1327</v>
      </c>
      <c r="BB964" s="259">
        <f>$S$8</f>
        <v>2033</v>
      </c>
      <c r="BC964" s="259" t="str">
        <f t="shared" ca="1" si="174"/>
        <v>8_S951_OM_service_agreement_wind_2033</v>
      </c>
      <c r="BD964" s="259" t="s">
        <v>540</v>
      </c>
      <c r="BE964" s="259"/>
      <c r="BF964" s="268" t="str">
        <f t="shared" si="177"/>
        <v>&gt;=0</v>
      </c>
      <c r="BG964" s="268" t="s">
        <v>85</v>
      </c>
      <c r="BH964" s="268" t="s">
        <v>85</v>
      </c>
      <c r="BI964" s="268"/>
      <c r="BJ964" s="268"/>
      <c r="BK964" s="268"/>
      <c r="BL964" s="268"/>
    </row>
    <row r="965" spans="1:64" ht="13.5" hidden="1" customHeight="1" thickBot="1">
      <c r="A965" s="124"/>
      <c r="B965" s="169"/>
      <c r="C965" s="235"/>
      <c r="D965" s="588"/>
      <c r="E965" s="588"/>
      <c r="F965" s="471"/>
      <c r="G965" s="471"/>
      <c r="H965" s="471"/>
      <c r="I965" s="471"/>
      <c r="J965" s="471"/>
      <c r="K965" s="471"/>
      <c r="L965" s="471"/>
      <c r="M965" s="471"/>
      <c r="N965" s="471"/>
      <c r="O965" s="471"/>
      <c r="P965" s="471"/>
      <c r="Q965" s="471"/>
      <c r="R965" s="471"/>
      <c r="S965" s="471"/>
      <c r="T965" s="471"/>
      <c r="U965" s="471"/>
      <c r="V965" s="471"/>
      <c r="W965" s="471"/>
      <c r="X965" s="471"/>
      <c r="Y965" s="471"/>
      <c r="Z965" s="471"/>
      <c r="AA965" s="471"/>
      <c r="AB965" s="471"/>
      <c r="AC965" s="471"/>
      <c r="AD965" s="471"/>
      <c r="AE965" s="472"/>
      <c r="AF965" s="472"/>
      <c r="AG965" s="472"/>
      <c r="AH965" s="472"/>
      <c r="AI965" s="472"/>
      <c r="AJ965" s="472"/>
      <c r="AK965" s="472"/>
      <c r="AL965" s="472"/>
      <c r="AM965" s="472"/>
      <c r="AN965" s="472"/>
      <c r="AO965" s="481"/>
      <c r="AP965" s="169"/>
      <c r="AQ965" s="84" t="s">
        <v>395</v>
      </c>
      <c r="AU965" s="459" t="str">
        <f t="shared" ca="1" si="175"/>
        <v>T</v>
      </c>
      <c r="AV965" s="459">
        <f t="shared" si="176"/>
        <v>951</v>
      </c>
      <c r="AW965" s="259" t="str">
        <f t="shared" ca="1" si="173"/>
        <v>T951</v>
      </c>
      <c r="AX965" s="259">
        <f t="shared" si="171"/>
        <v>8</v>
      </c>
      <c r="AY965" s="259" t="str">
        <f t="shared" ca="1" si="172"/>
        <v>9. Ownership - Operating Costs</v>
      </c>
      <c r="AZ965" s="268" t="s">
        <v>1270</v>
      </c>
      <c r="BA965" s="259" t="s">
        <v>1327</v>
      </c>
      <c r="BB965" s="259">
        <f>$T$8</f>
        <v>2034</v>
      </c>
      <c r="BC965" s="259" t="str">
        <f t="shared" ca="1" si="174"/>
        <v>8_T951_OM_service_agreement_wind_2034</v>
      </c>
      <c r="BD965" s="259" t="s">
        <v>540</v>
      </c>
      <c r="BE965" s="259"/>
      <c r="BF965" s="268" t="str">
        <f t="shared" si="177"/>
        <v>&gt;=0</v>
      </c>
      <c r="BG965" s="268" t="s">
        <v>85</v>
      </c>
      <c r="BH965" s="268" t="s">
        <v>85</v>
      </c>
      <c r="BI965" s="268"/>
      <c r="BJ965" s="268"/>
      <c r="BK965" s="268"/>
      <c r="BL965" s="268"/>
    </row>
    <row r="966" spans="1:64" ht="13.5" hidden="1" customHeight="1" thickBot="1">
      <c r="A966" s="124"/>
      <c r="B966" s="169"/>
      <c r="C966" s="235"/>
      <c r="D966" s="588"/>
      <c r="E966" s="588"/>
      <c r="F966" s="471"/>
      <c r="G966" s="471"/>
      <c r="H966" s="471"/>
      <c r="I966" s="471"/>
      <c r="J966" s="471"/>
      <c r="K966" s="471"/>
      <c r="L966" s="471"/>
      <c r="M966" s="471"/>
      <c r="N966" s="471"/>
      <c r="O966" s="471"/>
      <c r="P966" s="471"/>
      <c r="Q966" s="471"/>
      <c r="R966" s="471"/>
      <c r="S966" s="471"/>
      <c r="T966" s="471"/>
      <c r="U966" s="471"/>
      <c r="V966" s="471"/>
      <c r="W966" s="471"/>
      <c r="X966" s="471"/>
      <c r="Y966" s="471"/>
      <c r="Z966" s="471"/>
      <c r="AA966" s="471"/>
      <c r="AB966" s="471"/>
      <c r="AC966" s="471"/>
      <c r="AD966" s="471"/>
      <c r="AE966" s="472"/>
      <c r="AF966" s="472"/>
      <c r="AG966" s="472"/>
      <c r="AH966" s="472"/>
      <c r="AI966" s="472"/>
      <c r="AJ966" s="472"/>
      <c r="AK966" s="472"/>
      <c r="AL966" s="472"/>
      <c r="AM966" s="472"/>
      <c r="AN966" s="472"/>
      <c r="AO966" s="481"/>
      <c r="AP966" s="169"/>
      <c r="AQ966" s="84" t="s">
        <v>395</v>
      </c>
      <c r="AU966" s="459" t="str">
        <f t="shared" ca="1" si="175"/>
        <v>U</v>
      </c>
      <c r="AV966" s="459">
        <f t="shared" si="176"/>
        <v>951</v>
      </c>
      <c r="AW966" s="259" t="str">
        <f t="shared" ca="1" si="173"/>
        <v>U951</v>
      </c>
      <c r="AX966" s="259">
        <f t="shared" si="171"/>
        <v>8</v>
      </c>
      <c r="AY966" s="259" t="str">
        <f t="shared" ca="1" si="172"/>
        <v>9. Ownership - Operating Costs</v>
      </c>
      <c r="AZ966" s="268" t="s">
        <v>1270</v>
      </c>
      <c r="BA966" s="259" t="s">
        <v>1327</v>
      </c>
      <c r="BB966" s="259">
        <f>$U$8</f>
        <v>2035</v>
      </c>
      <c r="BC966" s="259" t="str">
        <f t="shared" ca="1" si="174"/>
        <v>8_U951_OM_service_agreement_wind_2035</v>
      </c>
      <c r="BD966" s="259" t="s">
        <v>540</v>
      </c>
      <c r="BE966" s="259"/>
      <c r="BF966" s="268" t="str">
        <f t="shared" si="177"/>
        <v>&gt;=0</v>
      </c>
      <c r="BG966" s="268" t="s">
        <v>85</v>
      </c>
      <c r="BH966" s="268" t="s">
        <v>85</v>
      </c>
      <c r="BI966" s="268"/>
      <c r="BJ966" s="268"/>
      <c r="BK966" s="268"/>
      <c r="BL966" s="268"/>
    </row>
    <row r="967" spans="1:64" ht="13.5" hidden="1" customHeight="1" thickBot="1">
      <c r="A967" s="124"/>
      <c r="B967" s="169"/>
      <c r="C967" s="235"/>
      <c r="D967" s="588"/>
      <c r="E967" s="588"/>
      <c r="F967" s="471"/>
      <c r="G967" s="471"/>
      <c r="H967" s="471"/>
      <c r="I967" s="471"/>
      <c r="J967" s="471"/>
      <c r="K967" s="471"/>
      <c r="L967" s="471"/>
      <c r="M967" s="471"/>
      <c r="N967" s="471"/>
      <c r="O967" s="471"/>
      <c r="P967" s="471"/>
      <c r="Q967" s="471"/>
      <c r="R967" s="471"/>
      <c r="S967" s="471"/>
      <c r="T967" s="471"/>
      <c r="U967" s="471"/>
      <c r="V967" s="471"/>
      <c r="W967" s="471"/>
      <c r="X967" s="471"/>
      <c r="Y967" s="471"/>
      <c r="Z967" s="471"/>
      <c r="AA967" s="471"/>
      <c r="AB967" s="471"/>
      <c r="AC967" s="471"/>
      <c r="AD967" s="471"/>
      <c r="AE967" s="472"/>
      <c r="AF967" s="472"/>
      <c r="AG967" s="472"/>
      <c r="AH967" s="472"/>
      <c r="AI967" s="472"/>
      <c r="AJ967" s="472"/>
      <c r="AK967" s="472"/>
      <c r="AL967" s="472"/>
      <c r="AM967" s="472"/>
      <c r="AN967" s="472"/>
      <c r="AO967" s="481"/>
      <c r="AP967" s="169"/>
      <c r="AQ967" s="84" t="s">
        <v>395</v>
      </c>
      <c r="AU967" s="459" t="str">
        <f t="shared" ca="1" si="175"/>
        <v>V</v>
      </c>
      <c r="AV967" s="459">
        <f t="shared" si="176"/>
        <v>951</v>
      </c>
      <c r="AW967" s="259" t="str">
        <f t="shared" ca="1" si="173"/>
        <v>V951</v>
      </c>
      <c r="AX967" s="259">
        <f t="shared" si="171"/>
        <v>8</v>
      </c>
      <c r="AY967" s="259" t="str">
        <f t="shared" ca="1" si="172"/>
        <v>9. Ownership - Operating Costs</v>
      </c>
      <c r="AZ967" s="268" t="s">
        <v>1270</v>
      </c>
      <c r="BA967" s="259" t="s">
        <v>1327</v>
      </c>
      <c r="BB967" s="259">
        <f>$V$8</f>
        <v>2036</v>
      </c>
      <c r="BC967" s="259" t="str">
        <f t="shared" ca="1" si="174"/>
        <v>8_V951_OM_service_agreement_wind_2036</v>
      </c>
      <c r="BD967" s="259" t="s">
        <v>540</v>
      </c>
      <c r="BE967" s="259"/>
      <c r="BF967" s="268" t="str">
        <f t="shared" si="177"/>
        <v>&gt;=0</v>
      </c>
      <c r="BG967" s="268" t="s">
        <v>85</v>
      </c>
      <c r="BH967" s="268" t="s">
        <v>85</v>
      </c>
      <c r="BI967" s="268"/>
      <c r="BJ967" s="268"/>
      <c r="BK967" s="268"/>
      <c r="BL967" s="268"/>
    </row>
    <row r="968" spans="1:64" ht="13.5" hidden="1" customHeight="1" thickBot="1">
      <c r="A968" s="124"/>
      <c r="B968" s="169"/>
      <c r="C968" s="235"/>
      <c r="D968" s="588"/>
      <c r="E968" s="588"/>
      <c r="F968" s="471"/>
      <c r="G968" s="471"/>
      <c r="H968" s="471"/>
      <c r="I968" s="471"/>
      <c r="J968" s="471"/>
      <c r="K968" s="471"/>
      <c r="L968" s="471"/>
      <c r="M968" s="471"/>
      <c r="N968" s="471"/>
      <c r="O968" s="471"/>
      <c r="P968" s="471"/>
      <c r="Q968" s="471"/>
      <c r="R968" s="471"/>
      <c r="S968" s="471"/>
      <c r="T968" s="471"/>
      <c r="U968" s="471"/>
      <c r="V968" s="471"/>
      <c r="W968" s="471"/>
      <c r="X968" s="471"/>
      <c r="Y968" s="471"/>
      <c r="Z968" s="471"/>
      <c r="AA968" s="471"/>
      <c r="AB968" s="471"/>
      <c r="AC968" s="471"/>
      <c r="AD968" s="471"/>
      <c r="AE968" s="472"/>
      <c r="AF968" s="472"/>
      <c r="AG968" s="472"/>
      <c r="AH968" s="472"/>
      <c r="AI968" s="472"/>
      <c r="AJ968" s="472"/>
      <c r="AK968" s="472"/>
      <c r="AL968" s="472"/>
      <c r="AM968" s="472"/>
      <c r="AN968" s="472"/>
      <c r="AO968" s="481"/>
      <c r="AP968" s="169"/>
      <c r="AQ968" s="84" t="s">
        <v>395</v>
      </c>
      <c r="AU968" s="459" t="str">
        <f t="shared" ca="1" si="175"/>
        <v>W</v>
      </c>
      <c r="AV968" s="459">
        <f t="shared" si="176"/>
        <v>951</v>
      </c>
      <c r="AW968" s="259" t="str">
        <f t="shared" ca="1" si="173"/>
        <v>W951</v>
      </c>
      <c r="AX968" s="259">
        <f t="shared" si="171"/>
        <v>8</v>
      </c>
      <c r="AY968" s="259" t="str">
        <f t="shared" ca="1" si="172"/>
        <v>9. Ownership - Operating Costs</v>
      </c>
      <c r="AZ968" s="268" t="s">
        <v>1270</v>
      </c>
      <c r="BA968" s="259" t="s">
        <v>1327</v>
      </c>
      <c r="BB968" s="259">
        <f>$W$8</f>
        <v>2037</v>
      </c>
      <c r="BC968" s="259" t="str">
        <f t="shared" ca="1" si="174"/>
        <v>8_W951_OM_service_agreement_wind_2037</v>
      </c>
      <c r="BD968" s="259" t="s">
        <v>540</v>
      </c>
      <c r="BE968" s="259"/>
      <c r="BF968" s="268" t="str">
        <f t="shared" si="177"/>
        <v>&gt;=0</v>
      </c>
      <c r="BG968" s="268" t="s">
        <v>85</v>
      </c>
      <c r="BH968" s="268" t="s">
        <v>85</v>
      </c>
      <c r="BI968" s="268"/>
      <c r="BJ968" s="268"/>
      <c r="BK968" s="268"/>
      <c r="BL968" s="268"/>
    </row>
    <row r="969" spans="1:64" ht="13.5" hidden="1" customHeight="1" thickBot="1">
      <c r="A969" s="124"/>
      <c r="B969" s="169"/>
      <c r="C969" s="235"/>
      <c r="D969" s="588"/>
      <c r="E969" s="588"/>
      <c r="F969" s="471"/>
      <c r="G969" s="471"/>
      <c r="H969" s="471"/>
      <c r="I969" s="471"/>
      <c r="J969" s="471"/>
      <c r="K969" s="471"/>
      <c r="L969" s="471"/>
      <c r="M969" s="471"/>
      <c r="N969" s="471"/>
      <c r="O969" s="471"/>
      <c r="P969" s="471"/>
      <c r="Q969" s="471"/>
      <c r="R969" s="471"/>
      <c r="S969" s="471"/>
      <c r="T969" s="471"/>
      <c r="U969" s="471"/>
      <c r="V969" s="471"/>
      <c r="W969" s="471"/>
      <c r="X969" s="471"/>
      <c r="Y969" s="471"/>
      <c r="Z969" s="471"/>
      <c r="AA969" s="471"/>
      <c r="AB969" s="471"/>
      <c r="AC969" s="471"/>
      <c r="AD969" s="471"/>
      <c r="AE969" s="472"/>
      <c r="AF969" s="472"/>
      <c r="AG969" s="472"/>
      <c r="AH969" s="472"/>
      <c r="AI969" s="472"/>
      <c r="AJ969" s="472"/>
      <c r="AK969" s="472"/>
      <c r="AL969" s="472"/>
      <c r="AM969" s="472"/>
      <c r="AN969" s="472"/>
      <c r="AO969" s="481"/>
      <c r="AP969" s="169"/>
      <c r="AQ969" s="84" t="s">
        <v>395</v>
      </c>
      <c r="AU969" s="459" t="str">
        <f t="shared" ca="1" si="175"/>
        <v>X</v>
      </c>
      <c r="AV969" s="459">
        <f t="shared" si="176"/>
        <v>951</v>
      </c>
      <c r="AW969" s="259" t="str">
        <f t="shared" ca="1" si="173"/>
        <v>X951</v>
      </c>
      <c r="AX969" s="259">
        <f t="shared" si="171"/>
        <v>8</v>
      </c>
      <c r="AY969" s="259" t="str">
        <f t="shared" ca="1" si="172"/>
        <v>9. Ownership - Operating Costs</v>
      </c>
      <c r="AZ969" s="268" t="s">
        <v>1270</v>
      </c>
      <c r="BA969" s="259" t="s">
        <v>1327</v>
      </c>
      <c r="BB969" s="259">
        <f>$X$8</f>
        <v>2038</v>
      </c>
      <c r="BC969" s="259" t="str">
        <f t="shared" ca="1" si="174"/>
        <v>8_X951_OM_service_agreement_wind_2038</v>
      </c>
      <c r="BD969" s="259" t="s">
        <v>540</v>
      </c>
      <c r="BE969" s="259"/>
      <c r="BF969" s="268" t="str">
        <f t="shared" si="177"/>
        <v>&gt;=0</v>
      </c>
      <c r="BG969" s="268" t="s">
        <v>85</v>
      </c>
      <c r="BH969" s="268" t="s">
        <v>85</v>
      </c>
      <c r="BI969" s="268"/>
      <c r="BJ969" s="268"/>
      <c r="BK969" s="268"/>
      <c r="BL969" s="268"/>
    </row>
    <row r="970" spans="1:64" ht="13.5" hidden="1" customHeight="1" thickBot="1">
      <c r="A970" s="124"/>
      <c r="B970" s="169"/>
      <c r="C970" s="235"/>
      <c r="D970" s="588"/>
      <c r="E970" s="588"/>
      <c r="F970" s="471"/>
      <c r="G970" s="471"/>
      <c r="H970" s="471"/>
      <c r="I970" s="471"/>
      <c r="J970" s="471"/>
      <c r="K970" s="471"/>
      <c r="L970" s="471"/>
      <c r="M970" s="471"/>
      <c r="N970" s="471"/>
      <c r="O970" s="471"/>
      <c r="P970" s="471"/>
      <c r="Q970" s="471"/>
      <c r="R970" s="471"/>
      <c r="S970" s="471"/>
      <c r="T970" s="471"/>
      <c r="U970" s="471"/>
      <c r="V970" s="471"/>
      <c r="W970" s="471"/>
      <c r="X970" s="471"/>
      <c r="Y970" s="471"/>
      <c r="Z970" s="471"/>
      <c r="AA970" s="471"/>
      <c r="AB970" s="471"/>
      <c r="AC970" s="471"/>
      <c r="AD970" s="471"/>
      <c r="AE970" s="472"/>
      <c r="AF970" s="472"/>
      <c r="AG970" s="472"/>
      <c r="AH970" s="472"/>
      <c r="AI970" s="472"/>
      <c r="AJ970" s="472"/>
      <c r="AK970" s="472"/>
      <c r="AL970" s="472"/>
      <c r="AM970" s="472"/>
      <c r="AN970" s="472"/>
      <c r="AO970" s="481"/>
      <c r="AP970" s="169"/>
      <c r="AQ970" s="84" t="s">
        <v>395</v>
      </c>
      <c r="AU970" s="459" t="str">
        <f t="shared" ca="1" si="175"/>
        <v>Y</v>
      </c>
      <c r="AV970" s="459">
        <f t="shared" si="176"/>
        <v>951</v>
      </c>
      <c r="AW970" s="259" t="str">
        <f t="shared" ca="1" si="173"/>
        <v>Y951</v>
      </c>
      <c r="AX970" s="259">
        <f t="shared" si="171"/>
        <v>8</v>
      </c>
      <c r="AY970" s="259" t="str">
        <f t="shared" ca="1" si="172"/>
        <v>9. Ownership - Operating Costs</v>
      </c>
      <c r="AZ970" s="268" t="s">
        <v>1270</v>
      </c>
      <c r="BA970" s="259" t="s">
        <v>1327</v>
      </c>
      <c r="BB970" s="259">
        <f>$Y$8</f>
        <v>2039</v>
      </c>
      <c r="BC970" s="259" t="str">
        <f t="shared" ca="1" si="174"/>
        <v>8_Y951_OM_service_agreement_wind_2039</v>
      </c>
      <c r="BD970" s="259" t="s">
        <v>540</v>
      </c>
      <c r="BE970" s="259"/>
      <c r="BF970" s="268" t="str">
        <f t="shared" si="177"/>
        <v>&gt;=0</v>
      </c>
      <c r="BG970" s="268" t="s">
        <v>85</v>
      </c>
      <c r="BH970" s="268" t="s">
        <v>85</v>
      </c>
      <c r="BI970" s="268"/>
      <c r="BJ970" s="268"/>
      <c r="BK970" s="268"/>
      <c r="BL970" s="268"/>
    </row>
    <row r="971" spans="1:64" ht="13.5" hidden="1" customHeight="1" thickBot="1">
      <c r="A971" s="124"/>
      <c r="B971" s="169"/>
      <c r="C971" s="235"/>
      <c r="D971" s="588"/>
      <c r="E971" s="588"/>
      <c r="F971" s="471"/>
      <c r="G971" s="471"/>
      <c r="H971" s="471"/>
      <c r="I971" s="471"/>
      <c r="J971" s="471"/>
      <c r="K971" s="471"/>
      <c r="L971" s="471"/>
      <c r="M971" s="471"/>
      <c r="N971" s="471"/>
      <c r="O971" s="471"/>
      <c r="P971" s="471"/>
      <c r="Q971" s="471"/>
      <c r="R971" s="471"/>
      <c r="S971" s="471"/>
      <c r="T971" s="471"/>
      <c r="U971" s="471"/>
      <c r="V971" s="471"/>
      <c r="W971" s="471"/>
      <c r="X971" s="471"/>
      <c r="Y971" s="471"/>
      <c r="Z971" s="471"/>
      <c r="AA971" s="471"/>
      <c r="AB971" s="471"/>
      <c r="AC971" s="471"/>
      <c r="AD971" s="471"/>
      <c r="AE971" s="472"/>
      <c r="AF971" s="472"/>
      <c r="AG971" s="472"/>
      <c r="AH971" s="472"/>
      <c r="AI971" s="472"/>
      <c r="AJ971" s="472"/>
      <c r="AK971" s="472"/>
      <c r="AL971" s="472"/>
      <c r="AM971" s="472"/>
      <c r="AN971" s="472"/>
      <c r="AO971" s="481"/>
      <c r="AP971" s="169"/>
      <c r="AQ971" s="84" t="s">
        <v>395</v>
      </c>
      <c r="AU971" s="459" t="str">
        <f t="shared" ca="1" si="175"/>
        <v>Z</v>
      </c>
      <c r="AV971" s="459">
        <f t="shared" si="176"/>
        <v>951</v>
      </c>
      <c r="AW971" s="259" t="str">
        <f t="shared" ca="1" si="173"/>
        <v>Z951</v>
      </c>
      <c r="AX971" s="259">
        <f t="shared" si="171"/>
        <v>8</v>
      </c>
      <c r="AY971" s="259" t="str">
        <f t="shared" ca="1" si="172"/>
        <v>9. Ownership - Operating Costs</v>
      </c>
      <c r="AZ971" s="268" t="s">
        <v>1270</v>
      </c>
      <c r="BA971" s="259" t="s">
        <v>1327</v>
      </c>
      <c r="BB971" s="259">
        <f>$Z$8</f>
        <v>2040</v>
      </c>
      <c r="BC971" s="259" t="str">
        <f t="shared" ca="1" si="174"/>
        <v>8_Z951_OM_service_agreement_wind_2040</v>
      </c>
      <c r="BD971" s="259" t="s">
        <v>540</v>
      </c>
      <c r="BE971" s="259"/>
      <c r="BF971" s="268" t="str">
        <f t="shared" si="177"/>
        <v>&gt;=0</v>
      </c>
      <c r="BG971" s="268" t="s">
        <v>85</v>
      </c>
      <c r="BH971" s="268" t="s">
        <v>85</v>
      </c>
      <c r="BI971" s="268"/>
      <c r="BJ971" s="268"/>
      <c r="BK971" s="268"/>
      <c r="BL971" s="268"/>
    </row>
    <row r="972" spans="1:64" ht="13.5" hidden="1" customHeight="1" thickBot="1">
      <c r="A972" s="124"/>
      <c r="B972" s="169"/>
      <c r="C972" s="235"/>
      <c r="D972" s="588"/>
      <c r="E972" s="588"/>
      <c r="F972" s="471"/>
      <c r="G972" s="471"/>
      <c r="H972" s="471"/>
      <c r="I972" s="471"/>
      <c r="J972" s="471"/>
      <c r="K972" s="471"/>
      <c r="L972" s="471"/>
      <c r="M972" s="471"/>
      <c r="N972" s="471"/>
      <c r="O972" s="471"/>
      <c r="P972" s="471"/>
      <c r="Q972" s="471"/>
      <c r="R972" s="471"/>
      <c r="S972" s="471"/>
      <c r="T972" s="471"/>
      <c r="U972" s="471"/>
      <c r="V972" s="471"/>
      <c r="W972" s="471"/>
      <c r="X972" s="471"/>
      <c r="Y972" s="471"/>
      <c r="Z972" s="471"/>
      <c r="AA972" s="471"/>
      <c r="AB972" s="471"/>
      <c r="AC972" s="471"/>
      <c r="AD972" s="471"/>
      <c r="AE972" s="472"/>
      <c r="AF972" s="472"/>
      <c r="AG972" s="472"/>
      <c r="AH972" s="472"/>
      <c r="AI972" s="472"/>
      <c r="AJ972" s="472"/>
      <c r="AK972" s="472"/>
      <c r="AL972" s="472"/>
      <c r="AM972" s="472"/>
      <c r="AN972" s="472"/>
      <c r="AO972" s="481"/>
      <c r="AP972" s="169"/>
      <c r="AQ972" s="84" t="s">
        <v>395</v>
      </c>
      <c r="AU972" s="459" t="str">
        <f t="shared" ca="1" si="175"/>
        <v>AA</v>
      </c>
      <c r="AV972" s="459">
        <f t="shared" si="176"/>
        <v>951</v>
      </c>
      <c r="AW972" s="259" t="str">
        <f t="shared" ca="1" si="173"/>
        <v>AA951</v>
      </c>
      <c r="AX972" s="259">
        <f t="shared" si="171"/>
        <v>8</v>
      </c>
      <c r="AY972" s="259" t="str">
        <f t="shared" ca="1" si="172"/>
        <v>9. Ownership - Operating Costs</v>
      </c>
      <c r="AZ972" s="268" t="s">
        <v>1270</v>
      </c>
      <c r="BA972" s="259" t="s">
        <v>1327</v>
      </c>
      <c r="BB972" s="259">
        <f>$AA$8</f>
        <v>2041</v>
      </c>
      <c r="BC972" s="259" t="str">
        <f t="shared" ca="1" si="174"/>
        <v>8_AA951_OM_service_agreement_wind_2041</v>
      </c>
      <c r="BD972" s="259" t="s">
        <v>540</v>
      </c>
      <c r="BE972" s="259"/>
      <c r="BF972" s="268" t="str">
        <f t="shared" si="177"/>
        <v>&gt;=0</v>
      </c>
      <c r="BG972" s="268" t="s">
        <v>85</v>
      </c>
      <c r="BH972" s="268" t="s">
        <v>85</v>
      </c>
      <c r="BI972" s="268"/>
      <c r="BJ972" s="268"/>
      <c r="BK972" s="268"/>
      <c r="BL972" s="268"/>
    </row>
    <row r="973" spans="1:64" ht="13.5" hidden="1" customHeight="1" thickBot="1">
      <c r="A973" s="124"/>
      <c r="B973" s="169"/>
      <c r="C973" s="235"/>
      <c r="D973" s="588"/>
      <c r="E973" s="588"/>
      <c r="F973" s="471"/>
      <c r="G973" s="471"/>
      <c r="H973" s="471"/>
      <c r="I973" s="471"/>
      <c r="J973" s="471"/>
      <c r="K973" s="471"/>
      <c r="L973" s="471"/>
      <c r="M973" s="471"/>
      <c r="N973" s="471"/>
      <c r="O973" s="471"/>
      <c r="P973" s="471"/>
      <c r="Q973" s="471"/>
      <c r="R973" s="471"/>
      <c r="S973" s="471"/>
      <c r="T973" s="471"/>
      <c r="U973" s="471"/>
      <c r="V973" s="471"/>
      <c r="W973" s="471"/>
      <c r="X973" s="471"/>
      <c r="Y973" s="471"/>
      <c r="Z973" s="471"/>
      <c r="AA973" s="471"/>
      <c r="AB973" s="471"/>
      <c r="AC973" s="471"/>
      <c r="AD973" s="471"/>
      <c r="AE973" s="472"/>
      <c r="AF973" s="472"/>
      <c r="AG973" s="472"/>
      <c r="AH973" s="472"/>
      <c r="AI973" s="472"/>
      <c r="AJ973" s="472"/>
      <c r="AK973" s="472"/>
      <c r="AL973" s="472"/>
      <c r="AM973" s="472"/>
      <c r="AN973" s="472"/>
      <c r="AO973" s="481"/>
      <c r="AP973" s="169"/>
      <c r="AQ973" s="84" t="s">
        <v>395</v>
      </c>
      <c r="AU973" s="459" t="str">
        <f t="shared" ca="1" si="175"/>
        <v>AB</v>
      </c>
      <c r="AV973" s="459">
        <f t="shared" si="176"/>
        <v>951</v>
      </c>
      <c r="AW973" s="259" t="str">
        <f t="shared" ca="1" si="173"/>
        <v>AB951</v>
      </c>
      <c r="AX973" s="259">
        <f t="shared" si="171"/>
        <v>8</v>
      </c>
      <c r="AY973" s="259" t="str">
        <f t="shared" ca="1" si="172"/>
        <v>9. Ownership - Operating Costs</v>
      </c>
      <c r="AZ973" s="268" t="s">
        <v>1270</v>
      </c>
      <c r="BA973" s="259" t="s">
        <v>1327</v>
      </c>
      <c r="BB973" s="259">
        <f>$AB$8</f>
        <v>2042</v>
      </c>
      <c r="BC973" s="259" t="str">
        <f t="shared" ca="1" si="174"/>
        <v>8_AB951_OM_service_agreement_wind_2042</v>
      </c>
      <c r="BD973" s="259" t="s">
        <v>540</v>
      </c>
      <c r="BE973" s="259"/>
      <c r="BF973" s="268" t="str">
        <f t="shared" si="177"/>
        <v>&gt;=0</v>
      </c>
      <c r="BG973" s="268" t="s">
        <v>85</v>
      </c>
      <c r="BH973" s="268" t="s">
        <v>85</v>
      </c>
      <c r="BI973" s="268"/>
      <c r="BJ973" s="268"/>
      <c r="BK973" s="268"/>
      <c r="BL973" s="268"/>
    </row>
    <row r="974" spans="1:64" ht="13.5" hidden="1" customHeight="1" thickBot="1">
      <c r="A974" s="124"/>
      <c r="B974" s="169"/>
      <c r="C974" s="235"/>
      <c r="D974" s="588"/>
      <c r="E974" s="588"/>
      <c r="F974" s="471"/>
      <c r="G974" s="471"/>
      <c r="H974" s="471"/>
      <c r="I974" s="471"/>
      <c r="J974" s="471"/>
      <c r="K974" s="471"/>
      <c r="L974" s="471"/>
      <c r="M974" s="471"/>
      <c r="N974" s="471"/>
      <c r="O974" s="471"/>
      <c r="P974" s="471"/>
      <c r="Q974" s="471"/>
      <c r="R974" s="471"/>
      <c r="S974" s="471"/>
      <c r="T974" s="471"/>
      <c r="U974" s="471"/>
      <c r="V974" s="471"/>
      <c r="W974" s="471"/>
      <c r="X974" s="471"/>
      <c r="Y974" s="471"/>
      <c r="Z974" s="471"/>
      <c r="AA974" s="471"/>
      <c r="AB974" s="471"/>
      <c r="AC974" s="471"/>
      <c r="AD974" s="471"/>
      <c r="AE974" s="472"/>
      <c r="AF974" s="472"/>
      <c r="AG974" s="472"/>
      <c r="AH974" s="472"/>
      <c r="AI974" s="472"/>
      <c r="AJ974" s="472"/>
      <c r="AK974" s="472"/>
      <c r="AL974" s="472"/>
      <c r="AM974" s="472"/>
      <c r="AN974" s="472"/>
      <c r="AO974" s="481"/>
      <c r="AP974" s="169"/>
      <c r="AQ974" s="84" t="s">
        <v>395</v>
      </c>
      <c r="AU974" s="459" t="str">
        <f t="shared" ca="1" si="175"/>
        <v>AC</v>
      </c>
      <c r="AV974" s="459">
        <f t="shared" si="176"/>
        <v>951</v>
      </c>
      <c r="AW974" s="259" t="str">
        <f t="shared" ca="1" si="173"/>
        <v>AC951</v>
      </c>
      <c r="AX974" s="259">
        <f t="shared" si="171"/>
        <v>8</v>
      </c>
      <c r="AY974" s="259" t="str">
        <f t="shared" ca="1" si="172"/>
        <v>9. Ownership - Operating Costs</v>
      </c>
      <c r="AZ974" s="268" t="s">
        <v>1270</v>
      </c>
      <c r="BA974" s="259" t="s">
        <v>1327</v>
      </c>
      <c r="BB974" s="259">
        <f>$AC$8</f>
        <v>2043</v>
      </c>
      <c r="BC974" s="259" t="str">
        <f t="shared" ca="1" si="174"/>
        <v>8_AC951_OM_service_agreement_wind_2043</v>
      </c>
      <c r="BD974" s="259" t="s">
        <v>540</v>
      </c>
      <c r="BE974" s="259"/>
      <c r="BF974" s="268" t="str">
        <f t="shared" si="177"/>
        <v>&gt;=0</v>
      </c>
      <c r="BG974" s="268" t="s">
        <v>85</v>
      </c>
      <c r="BH974" s="268" t="s">
        <v>85</v>
      </c>
      <c r="BI974" s="268"/>
      <c r="BJ974" s="268"/>
      <c r="BK974" s="268"/>
      <c r="BL974" s="268"/>
    </row>
    <row r="975" spans="1:64" ht="13.5" hidden="1" customHeight="1" thickBot="1">
      <c r="A975" s="124"/>
      <c r="B975" s="169"/>
      <c r="C975" s="235"/>
      <c r="D975" s="588"/>
      <c r="E975" s="588"/>
      <c r="F975" s="471"/>
      <c r="G975" s="471"/>
      <c r="H975" s="471"/>
      <c r="I975" s="471"/>
      <c r="J975" s="471"/>
      <c r="K975" s="471"/>
      <c r="L975" s="471"/>
      <c r="M975" s="471"/>
      <c r="N975" s="471"/>
      <c r="O975" s="471"/>
      <c r="P975" s="471"/>
      <c r="Q975" s="471"/>
      <c r="R975" s="471"/>
      <c r="S975" s="471"/>
      <c r="T975" s="471"/>
      <c r="U975" s="471"/>
      <c r="V975" s="471"/>
      <c r="W975" s="471"/>
      <c r="X975" s="471"/>
      <c r="Y975" s="471"/>
      <c r="Z975" s="471"/>
      <c r="AA975" s="471"/>
      <c r="AB975" s="471"/>
      <c r="AC975" s="471"/>
      <c r="AD975" s="471"/>
      <c r="AE975" s="472"/>
      <c r="AF975" s="472"/>
      <c r="AG975" s="472"/>
      <c r="AH975" s="472"/>
      <c r="AI975" s="472"/>
      <c r="AJ975" s="472"/>
      <c r="AK975" s="472"/>
      <c r="AL975" s="472"/>
      <c r="AM975" s="472"/>
      <c r="AN975" s="472"/>
      <c r="AO975" s="481"/>
      <c r="AP975" s="169"/>
      <c r="AQ975" s="84" t="s">
        <v>395</v>
      </c>
      <c r="AU975" s="459" t="str">
        <f t="shared" ca="1" si="175"/>
        <v>AD</v>
      </c>
      <c r="AV975" s="459">
        <f t="shared" si="176"/>
        <v>951</v>
      </c>
      <c r="AW975" s="259" t="str">
        <f t="shared" ca="1" si="173"/>
        <v>AD951</v>
      </c>
      <c r="AX975" s="259">
        <f t="shared" si="171"/>
        <v>8</v>
      </c>
      <c r="AY975" s="259" t="str">
        <f t="shared" ca="1" si="172"/>
        <v>9. Ownership - Operating Costs</v>
      </c>
      <c r="AZ975" s="268" t="s">
        <v>1270</v>
      </c>
      <c r="BA975" s="259" t="s">
        <v>1327</v>
      </c>
      <c r="BB975" s="259">
        <f>$AD$8</f>
        <v>2044</v>
      </c>
      <c r="BC975" s="259" t="str">
        <f t="shared" ca="1" si="174"/>
        <v>8_AD951_OM_service_agreement_wind_2044</v>
      </c>
      <c r="BD975" s="259" t="s">
        <v>540</v>
      </c>
      <c r="BE975" s="259"/>
      <c r="BF975" s="268" t="str">
        <f t="shared" si="177"/>
        <v>&gt;=0</v>
      </c>
      <c r="BG975" s="268" t="s">
        <v>85</v>
      </c>
      <c r="BH975" s="268" t="s">
        <v>85</v>
      </c>
      <c r="BI975" s="268"/>
      <c r="BJ975" s="268"/>
      <c r="BK975" s="268"/>
      <c r="BL975" s="268"/>
    </row>
    <row r="976" spans="1:64" ht="13.5" hidden="1" customHeight="1" thickBot="1">
      <c r="A976" s="124"/>
      <c r="B976" s="169"/>
      <c r="C976" s="235"/>
      <c r="D976" s="588"/>
      <c r="E976" s="588"/>
      <c r="F976" s="471"/>
      <c r="G976" s="471"/>
      <c r="H976" s="471"/>
      <c r="I976" s="471"/>
      <c r="J976" s="471"/>
      <c r="K976" s="471"/>
      <c r="L976" s="471"/>
      <c r="M976" s="471"/>
      <c r="N976" s="471"/>
      <c r="O976" s="471"/>
      <c r="P976" s="471"/>
      <c r="Q976" s="471"/>
      <c r="R976" s="471"/>
      <c r="S976" s="471"/>
      <c r="T976" s="471"/>
      <c r="U976" s="471"/>
      <c r="V976" s="471"/>
      <c r="W976" s="471"/>
      <c r="X976" s="471"/>
      <c r="Y976" s="471"/>
      <c r="Z976" s="471"/>
      <c r="AA976" s="471"/>
      <c r="AB976" s="471"/>
      <c r="AC976" s="471"/>
      <c r="AD976" s="471"/>
      <c r="AE976" s="472"/>
      <c r="AF976" s="472"/>
      <c r="AG976" s="472"/>
      <c r="AH976" s="472"/>
      <c r="AI976" s="472"/>
      <c r="AJ976" s="472"/>
      <c r="AK976" s="472"/>
      <c r="AL976" s="472"/>
      <c r="AM976" s="472"/>
      <c r="AN976" s="472"/>
      <c r="AO976" s="481"/>
      <c r="AP976" s="169"/>
      <c r="AQ976" s="84" t="s">
        <v>395</v>
      </c>
      <c r="AU976" s="459" t="str">
        <f t="shared" ca="1" si="175"/>
        <v>AE</v>
      </c>
      <c r="AV976" s="459">
        <f t="shared" si="176"/>
        <v>951</v>
      </c>
      <c r="AW976" s="259" t="str">
        <f t="shared" ca="1" si="173"/>
        <v>AE951</v>
      </c>
      <c r="AX976" s="259">
        <f t="shared" si="171"/>
        <v>8</v>
      </c>
      <c r="AY976" s="259" t="str">
        <f t="shared" ca="1" si="172"/>
        <v>9. Ownership - Operating Costs</v>
      </c>
      <c r="AZ976" s="268" t="s">
        <v>1270</v>
      </c>
      <c r="BA976" s="259" t="s">
        <v>1327</v>
      </c>
      <c r="BB976" s="259">
        <f>$AE$8</f>
        <v>2045</v>
      </c>
      <c r="BC976" s="259" t="str">
        <f t="shared" ca="1" si="174"/>
        <v>8_AE951_OM_service_agreement_wind_2045</v>
      </c>
      <c r="BD976" s="259" t="s">
        <v>540</v>
      </c>
      <c r="BE976" s="259"/>
      <c r="BF976" s="268" t="str">
        <f t="shared" si="177"/>
        <v>&gt;=0</v>
      </c>
      <c r="BG976" s="268" t="s">
        <v>85</v>
      </c>
      <c r="BH976" s="268" t="s">
        <v>85</v>
      </c>
      <c r="BI976" s="268"/>
      <c r="BJ976" s="268"/>
      <c r="BK976" s="268"/>
      <c r="BL976" s="268"/>
    </row>
    <row r="977" spans="1:64" ht="13.5" hidden="1" customHeight="1" thickBot="1">
      <c r="A977" s="124"/>
      <c r="B977" s="169"/>
      <c r="C977" s="235"/>
      <c r="D977" s="588"/>
      <c r="E977" s="588"/>
      <c r="F977" s="471"/>
      <c r="G977" s="471"/>
      <c r="H977" s="471"/>
      <c r="I977" s="471"/>
      <c r="J977" s="471"/>
      <c r="K977" s="471"/>
      <c r="L977" s="471"/>
      <c r="M977" s="471"/>
      <c r="N977" s="471"/>
      <c r="O977" s="471"/>
      <c r="P977" s="471"/>
      <c r="Q977" s="471"/>
      <c r="R977" s="471"/>
      <c r="S977" s="471"/>
      <c r="T977" s="471"/>
      <c r="U977" s="471"/>
      <c r="V977" s="471"/>
      <c r="W977" s="471"/>
      <c r="X977" s="471"/>
      <c r="Y977" s="471"/>
      <c r="Z977" s="471"/>
      <c r="AA977" s="471"/>
      <c r="AB977" s="471"/>
      <c r="AC977" s="471"/>
      <c r="AD977" s="471"/>
      <c r="AE977" s="472"/>
      <c r="AF977" s="472"/>
      <c r="AG977" s="472"/>
      <c r="AH977" s="472"/>
      <c r="AI977" s="472"/>
      <c r="AJ977" s="472"/>
      <c r="AK977" s="472"/>
      <c r="AL977" s="472"/>
      <c r="AM977" s="472"/>
      <c r="AN977" s="472"/>
      <c r="AO977" s="481"/>
      <c r="AP977" s="169"/>
      <c r="AQ977" s="84" t="s">
        <v>395</v>
      </c>
      <c r="AU977" s="459" t="str">
        <f t="shared" ca="1" si="175"/>
        <v>AF</v>
      </c>
      <c r="AV977" s="459">
        <f t="shared" si="176"/>
        <v>951</v>
      </c>
      <c r="AW977" s="259" t="str">
        <f t="shared" ca="1" si="173"/>
        <v>AF951</v>
      </c>
      <c r="AX977" s="259">
        <f t="shared" si="171"/>
        <v>8</v>
      </c>
      <c r="AY977" s="259" t="str">
        <f t="shared" ca="1" si="172"/>
        <v>9. Ownership - Operating Costs</v>
      </c>
      <c r="AZ977" s="268" t="s">
        <v>1270</v>
      </c>
      <c r="BA977" s="259" t="s">
        <v>1327</v>
      </c>
      <c r="BB977" s="259">
        <f>$AF$8</f>
        <v>2046</v>
      </c>
      <c r="BC977" s="259" t="str">
        <f t="shared" ca="1" si="174"/>
        <v>8_AF951_OM_service_agreement_wind_2046</v>
      </c>
      <c r="BD977" s="259" t="s">
        <v>540</v>
      </c>
      <c r="BE977" s="259"/>
      <c r="BF977" s="268" t="str">
        <f t="shared" si="177"/>
        <v>&gt;=0</v>
      </c>
      <c r="BG977" s="268" t="s">
        <v>85</v>
      </c>
      <c r="BH977" s="268" t="s">
        <v>85</v>
      </c>
      <c r="BI977" s="268"/>
      <c r="BJ977" s="268"/>
      <c r="BK977" s="268"/>
      <c r="BL977" s="268"/>
    </row>
    <row r="978" spans="1:64" ht="13.5" hidden="1" customHeight="1" thickBot="1">
      <c r="A978" s="124"/>
      <c r="B978" s="169"/>
      <c r="C978" s="235"/>
      <c r="D978" s="588"/>
      <c r="E978" s="588"/>
      <c r="F978" s="471"/>
      <c r="G978" s="471"/>
      <c r="H978" s="471"/>
      <c r="I978" s="471"/>
      <c r="J978" s="471"/>
      <c r="K978" s="471"/>
      <c r="L978" s="471"/>
      <c r="M978" s="471"/>
      <c r="N978" s="471"/>
      <c r="O978" s="471"/>
      <c r="P978" s="471"/>
      <c r="Q978" s="471"/>
      <c r="R978" s="471"/>
      <c r="S978" s="471"/>
      <c r="T978" s="471"/>
      <c r="U978" s="471"/>
      <c r="V978" s="471"/>
      <c r="W978" s="471"/>
      <c r="X978" s="471"/>
      <c r="Y978" s="471"/>
      <c r="Z978" s="471"/>
      <c r="AA978" s="471"/>
      <c r="AB978" s="471"/>
      <c r="AC978" s="471"/>
      <c r="AD978" s="471"/>
      <c r="AE978" s="472"/>
      <c r="AF978" s="472"/>
      <c r="AG978" s="472"/>
      <c r="AH978" s="472"/>
      <c r="AI978" s="472"/>
      <c r="AJ978" s="472"/>
      <c r="AK978" s="472"/>
      <c r="AL978" s="472"/>
      <c r="AM978" s="472"/>
      <c r="AN978" s="472"/>
      <c r="AO978" s="481"/>
      <c r="AP978" s="169"/>
      <c r="AQ978" s="84" t="s">
        <v>395</v>
      </c>
      <c r="AU978" s="459" t="str">
        <f t="shared" ca="1" si="175"/>
        <v>AG</v>
      </c>
      <c r="AV978" s="459">
        <f t="shared" si="176"/>
        <v>951</v>
      </c>
      <c r="AW978" s="259" t="str">
        <f t="shared" ca="1" si="173"/>
        <v>AG951</v>
      </c>
      <c r="AX978" s="259">
        <f t="shared" si="171"/>
        <v>8</v>
      </c>
      <c r="AY978" s="259" t="str">
        <f t="shared" ca="1" si="172"/>
        <v>9. Ownership - Operating Costs</v>
      </c>
      <c r="AZ978" s="268" t="s">
        <v>1270</v>
      </c>
      <c r="BA978" s="259" t="s">
        <v>1327</v>
      </c>
      <c r="BB978" s="259">
        <f>$AG$8</f>
        <v>2047</v>
      </c>
      <c r="BC978" s="259" t="str">
        <f t="shared" ca="1" si="174"/>
        <v>8_AG951_OM_service_agreement_wind_2047</v>
      </c>
      <c r="BD978" s="259" t="s">
        <v>540</v>
      </c>
      <c r="BE978" s="259"/>
      <c r="BF978" s="268" t="str">
        <f t="shared" si="177"/>
        <v>&gt;=0</v>
      </c>
      <c r="BG978" s="268" t="s">
        <v>85</v>
      </c>
      <c r="BH978" s="268" t="s">
        <v>85</v>
      </c>
      <c r="BI978" s="268"/>
      <c r="BJ978" s="268"/>
      <c r="BK978" s="268"/>
      <c r="BL978" s="268"/>
    </row>
    <row r="979" spans="1:64" ht="13.5" hidden="1" customHeight="1" thickBot="1">
      <c r="A979" s="124"/>
      <c r="B979" s="169"/>
      <c r="C979" s="235"/>
      <c r="D979" s="588"/>
      <c r="E979" s="588"/>
      <c r="F979" s="471"/>
      <c r="G979" s="471"/>
      <c r="H979" s="471"/>
      <c r="I979" s="471"/>
      <c r="J979" s="471"/>
      <c r="K979" s="471"/>
      <c r="L979" s="471"/>
      <c r="M979" s="471"/>
      <c r="N979" s="471"/>
      <c r="O979" s="471"/>
      <c r="P979" s="471"/>
      <c r="Q979" s="471"/>
      <c r="R979" s="471"/>
      <c r="S979" s="471"/>
      <c r="T979" s="471"/>
      <c r="U979" s="471"/>
      <c r="V979" s="471"/>
      <c r="W979" s="471"/>
      <c r="X979" s="471"/>
      <c r="Y979" s="471"/>
      <c r="Z979" s="471"/>
      <c r="AA979" s="471"/>
      <c r="AB979" s="471"/>
      <c r="AC979" s="471"/>
      <c r="AD979" s="471"/>
      <c r="AE979" s="472"/>
      <c r="AF979" s="472"/>
      <c r="AG979" s="472"/>
      <c r="AH979" s="472"/>
      <c r="AI979" s="472"/>
      <c r="AJ979" s="472"/>
      <c r="AK979" s="472"/>
      <c r="AL979" s="472"/>
      <c r="AM979" s="472"/>
      <c r="AN979" s="472"/>
      <c r="AO979" s="481"/>
      <c r="AP979" s="169"/>
      <c r="AQ979" s="84" t="s">
        <v>395</v>
      </c>
      <c r="AU979" s="459" t="str">
        <f t="shared" ca="1" si="175"/>
        <v>AH</v>
      </c>
      <c r="AV979" s="459">
        <f t="shared" si="176"/>
        <v>951</v>
      </c>
      <c r="AW979" s="259" t="str">
        <f t="shared" ca="1" si="173"/>
        <v>AH951</v>
      </c>
      <c r="AX979" s="259">
        <f t="shared" si="171"/>
        <v>8</v>
      </c>
      <c r="AY979" s="259" t="str">
        <f t="shared" ca="1" si="172"/>
        <v>9. Ownership - Operating Costs</v>
      </c>
      <c r="AZ979" s="268" t="s">
        <v>1270</v>
      </c>
      <c r="BA979" s="259" t="s">
        <v>1327</v>
      </c>
      <c r="BB979" s="259">
        <f>$AH$8</f>
        <v>2048</v>
      </c>
      <c r="BC979" s="259" t="str">
        <f t="shared" ca="1" si="174"/>
        <v>8_AH951_OM_service_agreement_wind_2048</v>
      </c>
      <c r="BD979" s="259" t="s">
        <v>540</v>
      </c>
      <c r="BE979" s="259"/>
      <c r="BF979" s="268" t="str">
        <f t="shared" si="177"/>
        <v>&gt;=0</v>
      </c>
      <c r="BG979" s="268" t="s">
        <v>85</v>
      </c>
      <c r="BH979" s="268" t="s">
        <v>85</v>
      </c>
      <c r="BI979" s="268"/>
      <c r="BJ979" s="268"/>
      <c r="BK979" s="268"/>
      <c r="BL979" s="268"/>
    </row>
    <row r="980" spans="1:64" ht="13.5" hidden="1" customHeight="1" thickBot="1">
      <c r="A980" s="124"/>
      <c r="B980" s="169"/>
      <c r="C980" s="235"/>
      <c r="D980" s="588"/>
      <c r="E980" s="588"/>
      <c r="F980" s="471"/>
      <c r="G980" s="471"/>
      <c r="H980" s="471"/>
      <c r="I980" s="471"/>
      <c r="J980" s="471"/>
      <c r="K980" s="471"/>
      <c r="L980" s="471"/>
      <c r="M980" s="471"/>
      <c r="N980" s="471"/>
      <c r="O980" s="471"/>
      <c r="P980" s="471"/>
      <c r="Q980" s="471"/>
      <c r="R980" s="471"/>
      <c r="S980" s="471"/>
      <c r="T980" s="471"/>
      <c r="U980" s="471"/>
      <c r="V980" s="471"/>
      <c r="W980" s="471"/>
      <c r="X980" s="471"/>
      <c r="Y980" s="471"/>
      <c r="Z980" s="471"/>
      <c r="AA980" s="471"/>
      <c r="AB980" s="471"/>
      <c r="AC980" s="471"/>
      <c r="AD980" s="471"/>
      <c r="AE980" s="472"/>
      <c r="AF980" s="472"/>
      <c r="AG980" s="472"/>
      <c r="AH980" s="472"/>
      <c r="AI980" s="472"/>
      <c r="AJ980" s="472"/>
      <c r="AK980" s="472"/>
      <c r="AL980" s="472"/>
      <c r="AM980" s="472"/>
      <c r="AN980" s="472"/>
      <c r="AO980" s="481"/>
      <c r="AP980" s="169"/>
      <c r="AQ980" s="84" t="s">
        <v>395</v>
      </c>
      <c r="AU980" s="459" t="str">
        <f t="shared" ca="1" si="175"/>
        <v>AI</v>
      </c>
      <c r="AV980" s="459">
        <f t="shared" si="176"/>
        <v>951</v>
      </c>
      <c r="AW980" s="259" t="str">
        <f t="shared" ca="1" si="173"/>
        <v>AI951</v>
      </c>
      <c r="AX980" s="259">
        <f t="shared" si="171"/>
        <v>8</v>
      </c>
      <c r="AY980" s="259" t="str">
        <f t="shared" ca="1" si="172"/>
        <v>9. Ownership - Operating Costs</v>
      </c>
      <c r="AZ980" s="268" t="s">
        <v>1270</v>
      </c>
      <c r="BA980" s="259" t="s">
        <v>1327</v>
      </c>
      <c r="BB980" s="259">
        <f>$AI$8</f>
        <v>2049</v>
      </c>
      <c r="BC980" s="259" t="str">
        <f t="shared" ca="1" si="174"/>
        <v>8_AI951_OM_service_agreement_wind_2049</v>
      </c>
      <c r="BD980" s="259" t="s">
        <v>540</v>
      </c>
      <c r="BE980" s="259"/>
      <c r="BF980" s="268" t="str">
        <f t="shared" si="177"/>
        <v>&gt;=0</v>
      </c>
      <c r="BG980" s="268" t="s">
        <v>85</v>
      </c>
      <c r="BH980" s="268" t="s">
        <v>85</v>
      </c>
      <c r="BI980" s="268"/>
      <c r="BJ980" s="268"/>
      <c r="BK980" s="268"/>
      <c r="BL980" s="268"/>
    </row>
    <row r="981" spans="1:64" ht="13.5" hidden="1" customHeight="1" thickBot="1">
      <c r="A981" s="124"/>
      <c r="B981" s="169"/>
      <c r="C981" s="235"/>
      <c r="D981" s="588"/>
      <c r="E981" s="588"/>
      <c r="F981" s="471"/>
      <c r="G981" s="471"/>
      <c r="H981" s="471"/>
      <c r="I981" s="471"/>
      <c r="J981" s="471"/>
      <c r="K981" s="471"/>
      <c r="L981" s="471"/>
      <c r="M981" s="471"/>
      <c r="N981" s="471"/>
      <c r="O981" s="471"/>
      <c r="P981" s="471"/>
      <c r="Q981" s="471"/>
      <c r="R981" s="471"/>
      <c r="S981" s="471"/>
      <c r="T981" s="471"/>
      <c r="U981" s="471"/>
      <c r="V981" s="471"/>
      <c r="W981" s="471"/>
      <c r="X981" s="471"/>
      <c r="Y981" s="471"/>
      <c r="Z981" s="471"/>
      <c r="AA981" s="471"/>
      <c r="AB981" s="471"/>
      <c r="AC981" s="471"/>
      <c r="AD981" s="471"/>
      <c r="AE981" s="472"/>
      <c r="AF981" s="472"/>
      <c r="AG981" s="472"/>
      <c r="AH981" s="472"/>
      <c r="AI981" s="472"/>
      <c r="AJ981" s="472"/>
      <c r="AK981" s="472"/>
      <c r="AL981" s="472"/>
      <c r="AM981" s="472"/>
      <c r="AN981" s="472"/>
      <c r="AO981" s="481"/>
      <c r="AP981" s="169"/>
      <c r="AQ981" s="84" t="s">
        <v>395</v>
      </c>
      <c r="AU981" s="459" t="str">
        <f t="shared" ca="1" si="175"/>
        <v>AJ</v>
      </c>
      <c r="AV981" s="459">
        <f t="shared" si="176"/>
        <v>951</v>
      </c>
      <c r="AW981" s="259" t="str">
        <f t="shared" ca="1" si="173"/>
        <v>AJ951</v>
      </c>
      <c r="AX981" s="259">
        <f t="shared" si="171"/>
        <v>8</v>
      </c>
      <c r="AY981" s="259" t="str">
        <f t="shared" ca="1" si="172"/>
        <v>9. Ownership - Operating Costs</v>
      </c>
      <c r="AZ981" s="268" t="s">
        <v>1270</v>
      </c>
      <c r="BA981" s="259" t="s">
        <v>1327</v>
      </c>
      <c r="BB981" s="259">
        <f>$AJ$8</f>
        <v>2050</v>
      </c>
      <c r="BC981" s="259" t="str">
        <f t="shared" ca="1" si="174"/>
        <v>8_AJ951_OM_service_agreement_wind_2050</v>
      </c>
      <c r="BD981" s="259" t="s">
        <v>540</v>
      </c>
      <c r="BE981" s="259"/>
      <c r="BF981" s="268" t="str">
        <f t="shared" si="177"/>
        <v>&gt;=0</v>
      </c>
      <c r="BG981" s="268" t="s">
        <v>85</v>
      </c>
      <c r="BH981" s="268" t="s">
        <v>85</v>
      </c>
      <c r="BI981" s="268"/>
      <c r="BJ981" s="268"/>
      <c r="BK981" s="268"/>
      <c r="BL981" s="268"/>
    </row>
    <row r="982" spans="1:64" ht="13.5" hidden="1" customHeight="1" thickBot="1">
      <c r="A982" s="124"/>
      <c r="B982" s="169"/>
      <c r="C982" s="235"/>
      <c r="D982" s="588"/>
      <c r="E982" s="588"/>
      <c r="F982" s="471"/>
      <c r="G982" s="471"/>
      <c r="H982" s="471"/>
      <c r="I982" s="471"/>
      <c r="J982" s="471"/>
      <c r="K982" s="471"/>
      <c r="L982" s="471"/>
      <c r="M982" s="471"/>
      <c r="N982" s="471"/>
      <c r="O982" s="471"/>
      <c r="P982" s="471"/>
      <c r="Q982" s="471"/>
      <c r="R982" s="471"/>
      <c r="S982" s="471"/>
      <c r="T982" s="471"/>
      <c r="U982" s="471"/>
      <c r="V982" s="471"/>
      <c r="W982" s="471"/>
      <c r="X982" s="471"/>
      <c r="Y982" s="471"/>
      <c r="Z982" s="471"/>
      <c r="AA982" s="471"/>
      <c r="AB982" s="471"/>
      <c r="AC982" s="471"/>
      <c r="AD982" s="471"/>
      <c r="AE982" s="472"/>
      <c r="AF982" s="472"/>
      <c r="AG982" s="472"/>
      <c r="AH982" s="472"/>
      <c r="AI982" s="472"/>
      <c r="AJ982" s="472"/>
      <c r="AK982" s="472"/>
      <c r="AL982" s="472"/>
      <c r="AM982" s="472"/>
      <c r="AN982" s="472"/>
      <c r="AO982" s="481"/>
      <c r="AP982" s="169"/>
      <c r="AQ982" s="84" t="s">
        <v>395</v>
      </c>
      <c r="AU982" s="459" t="str">
        <f t="shared" ca="1" si="175"/>
        <v>AK</v>
      </c>
      <c r="AV982" s="459">
        <f t="shared" si="176"/>
        <v>951</v>
      </c>
      <c r="AW982" s="259" t="str">
        <f t="shared" ca="1" si="173"/>
        <v>AK951</v>
      </c>
      <c r="AX982" s="259">
        <f t="shared" si="171"/>
        <v>8</v>
      </c>
      <c r="AY982" s="259" t="str">
        <f t="shared" ca="1" si="172"/>
        <v>9. Ownership - Operating Costs</v>
      </c>
      <c r="AZ982" s="268" t="s">
        <v>1270</v>
      </c>
      <c r="BA982" s="259" t="s">
        <v>1327</v>
      </c>
      <c r="BB982" s="259">
        <f>$AK$8</f>
        <v>2051</v>
      </c>
      <c r="BC982" s="259" t="str">
        <f t="shared" ca="1" si="174"/>
        <v>8_AK951_OM_service_agreement_wind_2051</v>
      </c>
      <c r="BD982" s="259" t="s">
        <v>540</v>
      </c>
      <c r="BE982" s="259"/>
      <c r="BF982" s="268" t="str">
        <f t="shared" si="177"/>
        <v>&gt;=0</v>
      </c>
      <c r="BG982" s="268" t="s">
        <v>85</v>
      </c>
      <c r="BH982" s="268" t="s">
        <v>85</v>
      </c>
      <c r="BI982" s="268"/>
      <c r="BJ982" s="268"/>
      <c r="BK982" s="268"/>
      <c r="BL982" s="268"/>
    </row>
    <row r="983" spans="1:64" ht="13.5" hidden="1" customHeight="1" thickBot="1">
      <c r="A983" s="124"/>
      <c r="B983" s="169"/>
      <c r="C983" s="235"/>
      <c r="D983" s="588"/>
      <c r="E983" s="588"/>
      <c r="F983" s="471"/>
      <c r="G983" s="471"/>
      <c r="H983" s="471"/>
      <c r="I983" s="471"/>
      <c r="J983" s="471"/>
      <c r="K983" s="471"/>
      <c r="L983" s="471"/>
      <c r="M983" s="471"/>
      <c r="N983" s="471"/>
      <c r="O983" s="471"/>
      <c r="P983" s="471"/>
      <c r="Q983" s="471"/>
      <c r="R983" s="471"/>
      <c r="S983" s="471"/>
      <c r="T983" s="471"/>
      <c r="U983" s="471"/>
      <c r="V983" s="471"/>
      <c r="W983" s="471"/>
      <c r="X983" s="471"/>
      <c r="Y983" s="471"/>
      <c r="Z983" s="471"/>
      <c r="AA983" s="471"/>
      <c r="AB983" s="471"/>
      <c r="AC983" s="471"/>
      <c r="AD983" s="471"/>
      <c r="AE983" s="472"/>
      <c r="AF983" s="472"/>
      <c r="AG983" s="472"/>
      <c r="AH983" s="472"/>
      <c r="AI983" s="472"/>
      <c r="AJ983" s="472"/>
      <c r="AK983" s="472"/>
      <c r="AL983" s="472"/>
      <c r="AM983" s="472"/>
      <c r="AN983" s="472"/>
      <c r="AO983" s="481"/>
      <c r="AP983" s="169"/>
      <c r="AQ983" s="84" t="s">
        <v>395</v>
      </c>
      <c r="AU983" s="459" t="str">
        <f t="shared" ca="1" si="175"/>
        <v>AL</v>
      </c>
      <c r="AV983" s="459">
        <f t="shared" si="176"/>
        <v>951</v>
      </c>
      <c r="AW983" s="259" t="str">
        <f t="shared" ca="1" si="173"/>
        <v>AL951</v>
      </c>
      <c r="AX983" s="259">
        <f t="shared" si="171"/>
        <v>8</v>
      </c>
      <c r="AY983" s="259" t="str">
        <f t="shared" ca="1" si="172"/>
        <v>9. Ownership - Operating Costs</v>
      </c>
      <c r="AZ983" s="268" t="s">
        <v>1270</v>
      </c>
      <c r="BA983" s="259" t="s">
        <v>1327</v>
      </c>
      <c r="BB983" s="259">
        <f>$AL$8</f>
        <v>2052</v>
      </c>
      <c r="BC983" s="259" t="str">
        <f t="shared" ca="1" si="174"/>
        <v>8_AL951_OM_service_agreement_wind_2052</v>
      </c>
      <c r="BD983" s="259" t="s">
        <v>540</v>
      </c>
      <c r="BE983" s="259"/>
      <c r="BF983" s="268" t="str">
        <f t="shared" si="177"/>
        <v>&gt;=0</v>
      </c>
      <c r="BG983" s="268" t="s">
        <v>85</v>
      </c>
      <c r="BH983" s="268" t="s">
        <v>85</v>
      </c>
      <c r="BI983" s="268"/>
      <c r="BJ983" s="268"/>
      <c r="BK983" s="268"/>
      <c r="BL983" s="268"/>
    </row>
    <row r="984" spans="1:64" ht="13.5" hidden="1" customHeight="1" thickBot="1">
      <c r="A984" s="124"/>
      <c r="B984" s="169"/>
      <c r="C984" s="235"/>
      <c r="D984" s="588"/>
      <c r="E984" s="588"/>
      <c r="F984" s="471"/>
      <c r="G984" s="471"/>
      <c r="H984" s="471"/>
      <c r="I984" s="471"/>
      <c r="J984" s="471"/>
      <c r="K984" s="471"/>
      <c r="L984" s="471"/>
      <c r="M984" s="471"/>
      <c r="N984" s="471"/>
      <c r="O984" s="471"/>
      <c r="P984" s="471"/>
      <c r="Q984" s="471"/>
      <c r="R984" s="471"/>
      <c r="S984" s="471"/>
      <c r="T984" s="471"/>
      <c r="U984" s="471"/>
      <c r="V984" s="471"/>
      <c r="W984" s="471"/>
      <c r="X984" s="471"/>
      <c r="Y984" s="471"/>
      <c r="Z984" s="471"/>
      <c r="AA984" s="471"/>
      <c r="AB984" s="471"/>
      <c r="AC984" s="471"/>
      <c r="AD984" s="471"/>
      <c r="AE984" s="472"/>
      <c r="AF984" s="472"/>
      <c r="AG984" s="472"/>
      <c r="AH984" s="472"/>
      <c r="AI984" s="472"/>
      <c r="AJ984" s="472"/>
      <c r="AK984" s="472"/>
      <c r="AL984" s="472"/>
      <c r="AM984" s="472"/>
      <c r="AN984" s="472"/>
      <c r="AO984" s="481"/>
      <c r="AP984" s="169"/>
      <c r="AQ984" s="84" t="s">
        <v>395</v>
      </c>
      <c r="AU984" s="459" t="str">
        <f t="shared" ca="1" si="175"/>
        <v>AM</v>
      </c>
      <c r="AV984" s="459">
        <f t="shared" si="176"/>
        <v>951</v>
      </c>
      <c r="AW984" s="259" t="str">
        <f t="shared" ca="1" si="173"/>
        <v>AM951</v>
      </c>
      <c r="AX984" s="259">
        <f t="shared" si="171"/>
        <v>8</v>
      </c>
      <c r="AY984" s="259" t="str">
        <f t="shared" ca="1" si="172"/>
        <v>9. Ownership - Operating Costs</v>
      </c>
      <c r="AZ984" s="268" t="s">
        <v>1270</v>
      </c>
      <c r="BA984" s="259" t="s">
        <v>1327</v>
      </c>
      <c r="BB984" s="259">
        <f>$AM$8</f>
        <v>2053</v>
      </c>
      <c r="BC984" s="259" t="str">
        <f t="shared" ca="1" si="174"/>
        <v>8_AM951_OM_service_agreement_wind_2053</v>
      </c>
      <c r="BD984" s="259" t="s">
        <v>540</v>
      </c>
      <c r="BE984" s="259"/>
      <c r="BF984" s="268" t="str">
        <f t="shared" si="177"/>
        <v>&gt;=0</v>
      </c>
      <c r="BG984" s="268" t="s">
        <v>85</v>
      </c>
      <c r="BH984" s="268" t="s">
        <v>85</v>
      </c>
      <c r="BI984" s="268"/>
      <c r="BJ984" s="268"/>
      <c r="BK984" s="268"/>
      <c r="BL984" s="268"/>
    </row>
    <row r="985" spans="1:64" ht="13.5" hidden="1" customHeight="1" thickBot="1">
      <c r="A985" s="124"/>
      <c r="B985" s="169"/>
      <c r="C985" s="235"/>
      <c r="D985" s="588"/>
      <c r="E985" s="588"/>
      <c r="F985" s="471"/>
      <c r="G985" s="471"/>
      <c r="H985" s="471"/>
      <c r="I985" s="471"/>
      <c r="J985" s="471"/>
      <c r="K985" s="471"/>
      <c r="L985" s="471"/>
      <c r="M985" s="471"/>
      <c r="N985" s="471"/>
      <c r="O985" s="471"/>
      <c r="P985" s="471"/>
      <c r="Q985" s="471"/>
      <c r="R985" s="471"/>
      <c r="S985" s="471"/>
      <c r="T985" s="471"/>
      <c r="U985" s="471"/>
      <c r="V985" s="471"/>
      <c r="W985" s="471"/>
      <c r="X985" s="471"/>
      <c r="Y985" s="471"/>
      <c r="Z985" s="471"/>
      <c r="AA985" s="471"/>
      <c r="AB985" s="471"/>
      <c r="AC985" s="471"/>
      <c r="AD985" s="471"/>
      <c r="AE985" s="472"/>
      <c r="AF985" s="472"/>
      <c r="AG985" s="472"/>
      <c r="AH985" s="472"/>
      <c r="AI985" s="472"/>
      <c r="AJ985" s="472"/>
      <c r="AK985" s="472"/>
      <c r="AL985" s="472"/>
      <c r="AM985" s="472"/>
      <c r="AN985" s="472"/>
      <c r="AO985" s="481"/>
      <c r="AP985" s="169"/>
      <c r="AQ985" s="84" t="s">
        <v>395</v>
      </c>
      <c r="AU985" s="459" t="str">
        <f t="shared" ca="1" si="175"/>
        <v>AN</v>
      </c>
      <c r="AV985" s="459">
        <f t="shared" si="176"/>
        <v>951</v>
      </c>
      <c r="AW985" s="259" t="str">
        <f t="shared" ca="1" si="173"/>
        <v>AN951</v>
      </c>
      <c r="AX985" s="259">
        <f t="shared" si="171"/>
        <v>8</v>
      </c>
      <c r="AY985" s="259" t="str">
        <f t="shared" ca="1" si="172"/>
        <v>9. Ownership - Operating Costs</v>
      </c>
      <c r="AZ985" s="268" t="s">
        <v>1270</v>
      </c>
      <c r="BA985" s="259" t="s">
        <v>1327</v>
      </c>
      <c r="BB985" s="259">
        <f>$AN$8</f>
        <v>2054</v>
      </c>
      <c r="BC985" s="259" t="str">
        <f t="shared" ca="1" si="174"/>
        <v>8_AN951_OM_service_agreement_wind_2054</v>
      </c>
      <c r="BD985" s="259" t="s">
        <v>540</v>
      </c>
      <c r="BE985" s="259"/>
      <c r="BF985" s="268" t="str">
        <f t="shared" si="177"/>
        <v>&gt;=0</v>
      </c>
      <c r="BG985" s="268" t="s">
        <v>85</v>
      </c>
      <c r="BH985" s="268" t="s">
        <v>85</v>
      </c>
      <c r="BI985" s="268"/>
      <c r="BJ985" s="268"/>
      <c r="BK985" s="268"/>
      <c r="BL985" s="268"/>
    </row>
    <row r="986" spans="1:64" ht="13.5" hidden="1" customHeight="1" thickBot="1">
      <c r="A986" s="124"/>
      <c r="B986" s="169"/>
      <c r="C986" s="235"/>
      <c r="D986" s="588"/>
      <c r="E986" s="588"/>
      <c r="F986" s="471"/>
      <c r="G986" s="471"/>
      <c r="H986" s="471"/>
      <c r="I986" s="471"/>
      <c r="J986" s="471"/>
      <c r="K986" s="471"/>
      <c r="L986" s="471"/>
      <c r="M986" s="471"/>
      <c r="N986" s="471"/>
      <c r="O986" s="471"/>
      <c r="P986" s="471"/>
      <c r="Q986" s="471"/>
      <c r="R986" s="471"/>
      <c r="S986" s="471"/>
      <c r="T986" s="471"/>
      <c r="U986" s="471"/>
      <c r="V986" s="471"/>
      <c r="W986" s="471"/>
      <c r="X986" s="471"/>
      <c r="Y986" s="471"/>
      <c r="Z986" s="471"/>
      <c r="AA986" s="471"/>
      <c r="AB986" s="471"/>
      <c r="AC986" s="471"/>
      <c r="AD986" s="471"/>
      <c r="AE986" s="472"/>
      <c r="AF986" s="472"/>
      <c r="AG986" s="472"/>
      <c r="AH986" s="472"/>
      <c r="AI986" s="472"/>
      <c r="AJ986" s="472"/>
      <c r="AK986" s="472"/>
      <c r="AL986" s="472"/>
      <c r="AM986" s="472"/>
      <c r="AN986" s="472"/>
      <c r="AO986" s="481"/>
      <c r="AP986" s="169"/>
      <c r="AQ986" s="474" t="s">
        <v>395</v>
      </c>
      <c r="AR986" s="474"/>
      <c r="AS986" s="474"/>
      <c r="AT986" s="474"/>
      <c r="AU986" s="475" t="str">
        <f t="shared" ca="1" si="175"/>
        <v>AO</v>
      </c>
      <c r="AV986" s="475">
        <f t="shared" si="176"/>
        <v>951</v>
      </c>
      <c r="AW986" s="389" t="str">
        <f t="shared" ca="1" si="173"/>
        <v>AO951</v>
      </c>
      <c r="AX986" s="389">
        <f t="shared" si="171"/>
        <v>8</v>
      </c>
      <c r="AY986" s="389" t="str">
        <f t="shared" ca="1" si="172"/>
        <v>9. Ownership - Operating Costs</v>
      </c>
      <c r="AZ986" s="397" t="s">
        <v>1270</v>
      </c>
      <c r="BA986" s="389" t="s">
        <v>1327</v>
      </c>
      <c r="BB986" s="389" t="s">
        <v>1216</v>
      </c>
      <c r="BC986" s="389" t="str">
        <f t="shared" ca="1" si="174"/>
        <v>8_AO951_OM_service_agreement_wind_Additional_Info</v>
      </c>
      <c r="BD986" s="397" t="s">
        <v>223</v>
      </c>
      <c r="BE986" s="397">
        <v>100</v>
      </c>
      <c r="BF986" s="397"/>
      <c r="BG986" s="397" t="s">
        <v>85</v>
      </c>
      <c r="BH986" s="397" t="s">
        <v>85</v>
      </c>
      <c r="BI986" s="268"/>
      <c r="BJ986" s="268"/>
      <c r="BK986" s="268"/>
      <c r="BL986" s="268"/>
    </row>
    <row r="987" spans="1:64" ht="13.5" thickBot="1">
      <c r="A987" s="124">
        <f>+A951+1</f>
        <v>34</v>
      </c>
      <c r="B987" s="169"/>
      <c r="C987" s="235" t="s">
        <v>1328</v>
      </c>
      <c r="D987" s="588" t="s">
        <v>1213</v>
      </c>
      <c r="E987" s="588"/>
      <c r="F987" s="445"/>
      <c r="G987" s="445"/>
      <c r="H987" s="445"/>
      <c r="I987" s="445"/>
      <c r="J987" s="445"/>
      <c r="K987" s="445"/>
      <c r="L987" s="445"/>
      <c r="M987" s="445"/>
      <c r="N987" s="445"/>
      <c r="O987" s="445"/>
      <c r="P987" s="445"/>
      <c r="Q987" s="445"/>
      <c r="R987" s="445"/>
      <c r="S987" s="445"/>
      <c r="T987" s="445"/>
      <c r="U987" s="445"/>
      <c r="V987" s="445"/>
      <c r="W987" s="445"/>
      <c r="X987" s="445"/>
      <c r="Y987" s="445"/>
      <c r="Z987" s="445"/>
      <c r="AA987" s="445"/>
      <c r="AB987" s="445"/>
      <c r="AC987" s="445"/>
      <c r="AD987" s="445"/>
      <c r="AE987" s="446"/>
      <c r="AF987" s="446"/>
      <c r="AG987" s="446"/>
      <c r="AH987" s="446"/>
      <c r="AI987" s="446"/>
      <c r="AJ987" s="446"/>
      <c r="AK987" s="446"/>
      <c r="AL987" s="446"/>
      <c r="AM987" s="446"/>
      <c r="AN987" s="446"/>
      <c r="AO987" s="337"/>
      <c r="AP987" s="169"/>
      <c r="AS987" s="84" t="s">
        <v>42</v>
      </c>
      <c r="AT987" s="84" t="str">
        <f ca="1">SUBSTITUTE(CELL("address",F987),"$","")</f>
        <v>F987</v>
      </c>
      <c r="AU987" s="350" t="str">
        <f ca="1">CHAR(CODE(AT987))</f>
        <v>F</v>
      </c>
      <c r="AV987" s="350">
        <f>ROW(AT987)</f>
        <v>987</v>
      </c>
      <c r="AW987" s="259" t="str">
        <f ca="1">CONCATENATE(AU987&amp;AV987)</f>
        <v>F987</v>
      </c>
      <c r="AX987" s="259">
        <f t="shared" ref="AX987:AX1022" si="178">$AX$5</f>
        <v>8</v>
      </c>
      <c r="AY987" s="259" t="str">
        <f t="shared" ref="AY987:AY1022" ca="1" si="179">MID(CELL("filename",AX987),FIND("]",CELL("filename",AX987))+1,256)</f>
        <v>9. Ownership - Operating Costs</v>
      </c>
      <c r="AZ987" s="268" t="s">
        <v>1270</v>
      </c>
      <c r="BA987" s="259" t="s">
        <v>1329</v>
      </c>
      <c r="BB987" s="259">
        <f>$F$8</f>
        <v>2020</v>
      </c>
      <c r="BC987" s="259" t="str">
        <f ca="1">AX987&amp;"_"&amp;AW987&amp;"_"&amp;BA987&amp;"_"&amp;BB987</f>
        <v>8_F987_Development_fee_2020</v>
      </c>
      <c r="BD987" s="259" t="s">
        <v>540</v>
      </c>
      <c r="BE987" s="259"/>
      <c r="BF987" s="268" t="str">
        <f t="shared" si="177"/>
        <v>&gt;=0</v>
      </c>
      <c r="BG987" s="268" t="s">
        <v>85</v>
      </c>
      <c r="BH987" s="268" t="s">
        <v>85</v>
      </c>
      <c r="BI987" s="268"/>
      <c r="BJ987" s="268"/>
      <c r="BK987" s="268"/>
      <c r="BL987" s="268"/>
    </row>
    <row r="988" spans="1:64" ht="13.5" hidden="1" customHeight="1" thickBot="1">
      <c r="A988" s="124"/>
      <c r="B988" s="169"/>
      <c r="C988" s="235"/>
      <c r="D988" s="588"/>
      <c r="E988" s="588"/>
      <c r="F988" s="471"/>
      <c r="G988" s="471"/>
      <c r="H988" s="471"/>
      <c r="I988" s="471"/>
      <c r="J988" s="471"/>
      <c r="K988" s="471"/>
      <c r="L988" s="471"/>
      <c r="M988" s="471"/>
      <c r="N988" s="471"/>
      <c r="O988" s="471"/>
      <c r="P988" s="471"/>
      <c r="Q988" s="471"/>
      <c r="R988" s="471"/>
      <c r="S988" s="471"/>
      <c r="T988" s="471"/>
      <c r="U988" s="471"/>
      <c r="V988" s="471"/>
      <c r="W988" s="471"/>
      <c r="X988" s="471"/>
      <c r="Y988" s="471"/>
      <c r="Z988" s="471"/>
      <c r="AA988" s="471"/>
      <c r="AB988" s="471"/>
      <c r="AC988" s="471"/>
      <c r="AD988" s="471"/>
      <c r="AE988" s="472"/>
      <c r="AF988" s="472"/>
      <c r="AG988" s="472"/>
      <c r="AH988" s="472"/>
      <c r="AI988" s="472"/>
      <c r="AJ988" s="472"/>
      <c r="AK988" s="472"/>
      <c r="AL988" s="472"/>
      <c r="AM988" s="472"/>
      <c r="AN988" s="472"/>
      <c r="AO988" s="481"/>
      <c r="AP988" s="169"/>
      <c r="AQ988" s="84" t="s">
        <v>395</v>
      </c>
      <c r="AU988" s="459" t="str">
        <f ca="1">IF(AU987="Z","AA",IF(LEN(AU987)=1,CHAR(CODE(AU987)+1),IF(RIGHT(AU987,1)="Z",CHAR(CODE(LEFT(AU987,1))+1),LEFT(AU987,1))&amp;CHAR(65+MOD(CODE(RIGHT(AU987,1))+1-65,26))))</f>
        <v>G</v>
      </c>
      <c r="AV988" s="459">
        <f>AV987</f>
        <v>987</v>
      </c>
      <c r="AW988" s="259" t="str">
        <f t="shared" ref="AW988:AW1022" ca="1" si="180">CONCATENATE(AU988&amp;AV988)</f>
        <v>G987</v>
      </c>
      <c r="AX988" s="259">
        <f t="shared" si="178"/>
        <v>8</v>
      </c>
      <c r="AY988" s="259" t="str">
        <f t="shared" ca="1" si="179"/>
        <v>9. Ownership - Operating Costs</v>
      </c>
      <c r="AZ988" s="268" t="s">
        <v>1270</v>
      </c>
      <c r="BA988" s="259" t="s">
        <v>1329</v>
      </c>
      <c r="BB988" s="259">
        <f>$G$8</f>
        <v>2021</v>
      </c>
      <c r="BC988" s="259" t="str">
        <f t="shared" ref="BC988:BC1022" ca="1" si="181">AX988&amp;"_"&amp;AW988&amp;"_"&amp;BA988&amp;"_"&amp;BB988</f>
        <v>8_G987_Development_fee_2021</v>
      </c>
      <c r="BD988" s="259" t="s">
        <v>540</v>
      </c>
      <c r="BE988" s="259"/>
      <c r="BF988" s="268" t="str">
        <f t="shared" si="177"/>
        <v>&gt;=0</v>
      </c>
      <c r="BG988" s="268" t="s">
        <v>85</v>
      </c>
      <c r="BH988" s="268" t="s">
        <v>85</v>
      </c>
      <c r="BI988" s="268"/>
      <c r="BJ988" s="268"/>
      <c r="BK988" s="268"/>
      <c r="BL988" s="268"/>
    </row>
    <row r="989" spans="1:64" ht="13.5" hidden="1" customHeight="1" thickBot="1">
      <c r="A989" s="124"/>
      <c r="B989" s="169"/>
      <c r="C989" s="235"/>
      <c r="D989" s="588"/>
      <c r="E989" s="588"/>
      <c r="F989" s="471"/>
      <c r="G989" s="471"/>
      <c r="H989" s="471"/>
      <c r="I989" s="471"/>
      <c r="J989" s="471"/>
      <c r="K989" s="471"/>
      <c r="L989" s="471"/>
      <c r="M989" s="471"/>
      <c r="N989" s="471"/>
      <c r="O989" s="471"/>
      <c r="P989" s="471"/>
      <c r="Q989" s="471"/>
      <c r="R989" s="471"/>
      <c r="S989" s="471"/>
      <c r="T989" s="471"/>
      <c r="U989" s="471"/>
      <c r="V989" s="471"/>
      <c r="W989" s="471"/>
      <c r="X989" s="471"/>
      <c r="Y989" s="471"/>
      <c r="Z989" s="471"/>
      <c r="AA989" s="471"/>
      <c r="AB989" s="471"/>
      <c r="AC989" s="471"/>
      <c r="AD989" s="471"/>
      <c r="AE989" s="472"/>
      <c r="AF989" s="472"/>
      <c r="AG989" s="472"/>
      <c r="AH989" s="472"/>
      <c r="AI989" s="472"/>
      <c r="AJ989" s="472"/>
      <c r="AK989" s="472"/>
      <c r="AL989" s="472"/>
      <c r="AM989" s="472"/>
      <c r="AN989" s="472"/>
      <c r="AO989" s="481"/>
      <c r="AP989" s="169"/>
      <c r="AQ989" s="84" t="s">
        <v>395</v>
      </c>
      <c r="AU989" s="459" t="str">
        <f t="shared" ref="AU989:AU1022" ca="1" si="182">IF(AU988="Z","AA",IF(LEN(AU988)=1,CHAR(CODE(AU988)+1),IF(RIGHT(AU988,1)="Z",CHAR(CODE(LEFT(AU988,1))+1),LEFT(AU988,1))&amp;CHAR(65+MOD(CODE(RIGHT(AU988,1))+1-65,26))))</f>
        <v>H</v>
      </c>
      <c r="AV989" s="459">
        <f t="shared" ref="AV989:AV1022" si="183">AV988</f>
        <v>987</v>
      </c>
      <c r="AW989" s="259" t="str">
        <f t="shared" ca="1" si="180"/>
        <v>H987</v>
      </c>
      <c r="AX989" s="259">
        <f t="shared" si="178"/>
        <v>8</v>
      </c>
      <c r="AY989" s="259" t="str">
        <f t="shared" ca="1" si="179"/>
        <v>9. Ownership - Operating Costs</v>
      </c>
      <c r="AZ989" s="268" t="s">
        <v>1270</v>
      </c>
      <c r="BA989" s="259" t="s">
        <v>1329</v>
      </c>
      <c r="BB989" s="259">
        <f>$H$8</f>
        <v>2022</v>
      </c>
      <c r="BC989" s="259" t="str">
        <f t="shared" ca="1" si="181"/>
        <v>8_H987_Development_fee_2022</v>
      </c>
      <c r="BD989" s="259" t="s">
        <v>540</v>
      </c>
      <c r="BE989" s="259"/>
      <c r="BF989" s="268" t="str">
        <f t="shared" si="177"/>
        <v>&gt;=0</v>
      </c>
      <c r="BG989" s="268" t="s">
        <v>85</v>
      </c>
      <c r="BH989" s="268" t="s">
        <v>85</v>
      </c>
      <c r="BI989" s="268"/>
      <c r="BJ989" s="268"/>
      <c r="BK989" s="268"/>
      <c r="BL989" s="268"/>
    </row>
    <row r="990" spans="1:64" ht="13.5" hidden="1" customHeight="1" thickBot="1">
      <c r="A990" s="124"/>
      <c r="B990" s="169"/>
      <c r="C990" s="235"/>
      <c r="D990" s="588"/>
      <c r="E990" s="588"/>
      <c r="F990" s="471"/>
      <c r="G990" s="471"/>
      <c r="H990" s="471"/>
      <c r="I990" s="471"/>
      <c r="J990" s="471"/>
      <c r="K990" s="471"/>
      <c r="L990" s="471"/>
      <c r="M990" s="471"/>
      <c r="N990" s="471"/>
      <c r="O990" s="471"/>
      <c r="P990" s="471"/>
      <c r="Q990" s="471"/>
      <c r="R990" s="471"/>
      <c r="S990" s="471"/>
      <c r="T990" s="471"/>
      <c r="U990" s="471"/>
      <c r="V990" s="471"/>
      <c r="W990" s="471"/>
      <c r="X990" s="471"/>
      <c r="Y990" s="471"/>
      <c r="Z990" s="471"/>
      <c r="AA990" s="471"/>
      <c r="AB990" s="471"/>
      <c r="AC990" s="471"/>
      <c r="AD990" s="471"/>
      <c r="AE990" s="472"/>
      <c r="AF990" s="472"/>
      <c r="AG990" s="472"/>
      <c r="AH990" s="472"/>
      <c r="AI990" s="472"/>
      <c r="AJ990" s="472"/>
      <c r="AK990" s="472"/>
      <c r="AL990" s="472"/>
      <c r="AM990" s="472"/>
      <c r="AN990" s="472"/>
      <c r="AO990" s="481"/>
      <c r="AP990" s="169"/>
      <c r="AQ990" s="84" t="s">
        <v>395</v>
      </c>
      <c r="AU990" s="459" t="str">
        <f t="shared" ca="1" si="182"/>
        <v>I</v>
      </c>
      <c r="AV990" s="459">
        <f t="shared" si="183"/>
        <v>987</v>
      </c>
      <c r="AW990" s="259" t="str">
        <f t="shared" ca="1" si="180"/>
        <v>I987</v>
      </c>
      <c r="AX990" s="259">
        <f t="shared" si="178"/>
        <v>8</v>
      </c>
      <c r="AY990" s="259" t="str">
        <f t="shared" ca="1" si="179"/>
        <v>9. Ownership - Operating Costs</v>
      </c>
      <c r="AZ990" s="268" t="s">
        <v>1270</v>
      </c>
      <c r="BA990" s="259" t="s">
        <v>1329</v>
      </c>
      <c r="BB990" s="259">
        <f>$I$8</f>
        <v>2023</v>
      </c>
      <c r="BC990" s="259" t="str">
        <f t="shared" ca="1" si="181"/>
        <v>8_I987_Development_fee_2023</v>
      </c>
      <c r="BD990" s="259" t="s">
        <v>540</v>
      </c>
      <c r="BE990" s="259"/>
      <c r="BF990" s="268" t="str">
        <f t="shared" si="177"/>
        <v>&gt;=0</v>
      </c>
      <c r="BG990" s="268" t="s">
        <v>85</v>
      </c>
      <c r="BH990" s="268" t="s">
        <v>85</v>
      </c>
      <c r="BI990" s="268"/>
      <c r="BJ990" s="268"/>
      <c r="BK990" s="268"/>
      <c r="BL990" s="268"/>
    </row>
    <row r="991" spans="1:64" ht="13.5" hidden="1" customHeight="1" thickBot="1">
      <c r="A991" s="124"/>
      <c r="B991" s="169"/>
      <c r="C991" s="235"/>
      <c r="D991" s="588"/>
      <c r="E991" s="588"/>
      <c r="F991" s="471"/>
      <c r="G991" s="471"/>
      <c r="H991" s="471"/>
      <c r="I991" s="471"/>
      <c r="J991" s="471"/>
      <c r="K991" s="471"/>
      <c r="L991" s="471"/>
      <c r="M991" s="471"/>
      <c r="N991" s="471"/>
      <c r="O991" s="471"/>
      <c r="P991" s="471"/>
      <c r="Q991" s="471"/>
      <c r="R991" s="471"/>
      <c r="S991" s="471"/>
      <c r="T991" s="471"/>
      <c r="U991" s="471"/>
      <c r="V991" s="471"/>
      <c r="W991" s="471"/>
      <c r="X991" s="471"/>
      <c r="Y991" s="471"/>
      <c r="Z991" s="471"/>
      <c r="AA991" s="471"/>
      <c r="AB991" s="471"/>
      <c r="AC991" s="471"/>
      <c r="AD991" s="471"/>
      <c r="AE991" s="472"/>
      <c r="AF991" s="472"/>
      <c r="AG991" s="472"/>
      <c r="AH991" s="472"/>
      <c r="AI991" s="472"/>
      <c r="AJ991" s="472"/>
      <c r="AK991" s="472"/>
      <c r="AL991" s="472"/>
      <c r="AM991" s="472"/>
      <c r="AN991" s="472"/>
      <c r="AO991" s="481"/>
      <c r="AP991" s="169"/>
      <c r="AQ991" s="84" t="s">
        <v>395</v>
      </c>
      <c r="AU991" s="459" t="str">
        <f t="shared" ca="1" si="182"/>
        <v>J</v>
      </c>
      <c r="AV991" s="459">
        <f t="shared" si="183"/>
        <v>987</v>
      </c>
      <c r="AW991" s="259" t="str">
        <f t="shared" ca="1" si="180"/>
        <v>J987</v>
      </c>
      <c r="AX991" s="259">
        <f t="shared" si="178"/>
        <v>8</v>
      </c>
      <c r="AY991" s="259" t="str">
        <f t="shared" ca="1" si="179"/>
        <v>9. Ownership - Operating Costs</v>
      </c>
      <c r="AZ991" s="268" t="s">
        <v>1270</v>
      </c>
      <c r="BA991" s="259" t="s">
        <v>1329</v>
      </c>
      <c r="BB991" s="259">
        <f>$J$8</f>
        <v>2024</v>
      </c>
      <c r="BC991" s="259" t="str">
        <f t="shared" ca="1" si="181"/>
        <v>8_J987_Development_fee_2024</v>
      </c>
      <c r="BD991" s="259" t="s">
        <v>540</v>
      </c>
      <c r="BE991" s="259"/>
      <c r="BF991" s="268" t="str">
        <f t="shared" si="177"/>
        <v>&gt;=0</v>
      </c>
      <c r="BG991" s="268" t="s">
        <v>85</v>
      </c>
      <c r="BH991" s="268" t="s">
        <v>85</v>
      </c>
      <c r="BI991" s="268"/>
      <c r="BJ991" s="268"/>
      <c r="BK991" s="268"/>
      <c r="BL991" s="268"/>
    </row>
    <row r="992" spans="1:64" ht="13.5" hidden="1" customHeight="1" thickBot="1">
      <c r="A992" s="124"/>
      <c r="B992" s="169"/>
      <c r="C992" s="235"/>
      <c r="D992" s="588"/>
      <c r="E992" s="588"/>
      <c r="F992" s="471"/>
      <c r="G992" s="471"/>
      <c r="H992" s="471"/>
      <c r="I992" s="471"/>
      <c r="J992" s="471"/>
      <c r="K992" s="471"/>
      <c r="L992" s="471"/>
      <c r="M992" s="471"/>
      <c r="N992" s="471"/>
      <c r="O992" s="471"/>
      <c r="P992" s="471"/>
      <c r="Q992" s="471"/>
      <c r="R992" s="471"/>
      <c r="S992" s="471"/>
      <c r="T992" s="471"/>
      <c r="U992" s="471"/>
      <c r="V992" s="471"/>
      <c r="W992" s="471"/>
      <c r="X992" s="471"/>
      <c r="Y992" s="471"/>
      <c r="Z992" s="471"/>
      <c r="AA992" s="471"/>
      <c r="AB992" s="471"/>
      <c r="AC992" s="471"/>
      <c r="AD992" s="471"/>
      <c r="AE992" s="472"/>
      <c r="AF992" s="472"/>
      <c r="AG992" s="472"/>
      <c r="AH992" s="472"/>
      <c r="AI992" s="472"/>
      <c r="AJ992" s="472"/>
      <c r="AK992" s="472"/>
      <c r="AL992" s="472"/>
      <c r="AM992" s="472"/>
      <c r="AN992" s="472"/>
      <c r="AO992" s="481"/>
      <c r="AP992" s="169"/>
      <c r="AQ992" s="84" t="s">
        <v>395</v>
      </c>
      <c r="AU992" s="459" t="str">
        <f t="shared" ca="1" si="182"/>
        <v>K</v>
      </c>
      <c r="AV992" s="459">
        <f t="shared" si="183"/>
        <v>987</v>
      </c>
      <c r="AW992" s="259" t="str">
        <f t="shared" ca="1" si="180"/>
        <v>K987</v>
      </c>
      <c r="AX992" s="259">
        <f t="shared" si="178"/>
        <v>8</v>
      </c>
      <c r="AY992" s="259" t="str">
        <f t="shared" ca="1" si="179"/>
        <v>9. Ownership - Operating Costs</v>
      </c>
      <c r="AZ992" s="268" t="s">
        <v>1270</v>
      </c>
      <c r="BA992" s="259" t="s">
        <v>1329</v>
      </c>
      <c r="BB992" s="259">
        <f>$K$8</f>
        <v>2025</v>
      </c>
      <c r="BC992" s="259" t="str">
        <f t="shared" ca="1" si="181"/>
        <v>8_K987_Development_fee_2025</v>
      </c>
      <c r="BD992" s="259" t="s">
        <v>540</v>
      </c>
      <c r="BE992" s="259"/>
      <c r="BF992" s="268" t="str">
        <f t="shared" si="177"/>
        <v>&gt;=0</v>
      </c>
      <c r="BG992" s="268" t="s">
        <v>85</v>
      </c>
      <c r="BH992" s="268" t="s">
        <v>85</v>
      </c>
      <c r="BI992" s="268"/>
      <c r="BJ992" s="268"/>
      <c r="BK992" s="268"/>
      <c r="BL992" s="268"/>
    </row>
    <row r="993" spans="1:64" ht="13.5" hidden="1" customHeight="1" thickBot="1">
      <c r="A993" s="124"/>
      <c r="B993" s="169"/>
      <c r="C993" s="235"/>
      <c r="D993" s="588"/>
      <c r="E993" s="588"/>
      <c r="F993" s="471"/>
      <c r="G993" s="471"/>
      <c r="H993" s="471"/>
      <c r="I993" s="471"/>
      <c r="J993" s="471"/>
      <c r="K993" s="471"/>
      <c r="L993" s="471"/>
      <c r="M993" s="471"/>
      <c r="N993" s="471"/>
      <c r="O993" s="471"/>
      <c r="P993" s="471"/>
      <c r="Q993" s="471"/>
      <c r="R993" s="471"/>
      <c r="S993" s="471"/>
      <c r="T993" s="471"/>
      <c r="U993" s="471"/>
      <c r="V993" s="471"/>
      <c r="W993" s="471"/>
      <c r="X993" s="471"/>
      <c r="Y993" s="471"/>
      <c r="Z993" s="471"/>
      <c r="AA993" s="471"/>
      <c r="AB993" s="471"/>
      <c r="AC993" s="471"/>
      <c r="AD993" s="471"/>
      <c r="AE993" s="472"/>
      <c r="AF993" s="472"/>
      <c r="AG993" s="472"/>
      <c r="AH993" s="472"/>
      <c r="AI993" s="472"/>
      <c r="AJ993" s="472"/>
      <c r="AK993" s="472"/>
      <c r="AL993" s="472"/>
      <c r="AM993" s="472"/>
      <c r="AN993" s="472"/>
      <c r="AO993" s="481"/>
      <c r="AP993" s="169"/>
      <c r="AQ993" s="84" t="s">
        <v>395</v>
      </c>
      <c r="AU993" s="459" t="str">
        <f t="shared" ca="1" si="182"/>
        <v>L</v>
      </c>
      <c r="AV993" s="459">
        <f t="shared" si="183"/>
        <v>987</v>
      </c>
      <c r="AW993" s="259" t="str">
        <f t="shared" ca="1" si="180"/>
        <v>L987</v>
      </c>
      <c r="AX993" s="259">
        <f t="shared" si="178"/>
        <v>8</v>
      </c>
      <c r="AY993" s="259" t="str">
        <f t="shared" ca="1" si="179"/>
        <v>9. Ownership - Operating Costs</v>
      </c>
      <c r="AZ993" s="268" t="s">
        <v>1270</v>
      </c>
      <c r="BA993" s="259" t="s">
        <v>1329</v>
      </c>
      <c r="BB993" s="259">
        <f>$L$8</f>
        <v>2026</v>
      </c>
      <c r="BC993" s="259" t="str">
        <f t="shared" ca="1" si="181"/>
        <v>8_L987_Development_fee_2026</v>
      </c>
      <c r="BD993" s="259" t="s">
        <v>540</v>
      </c>
      <c r="BE993" s="259"/>
      <c r="BF993" s="268" t="str">
        <f t="shared" si="177"/>
        <v>&gt;=0</v>
      </c>
      <c r="BG993" s="268" t="s">
        <v>85</v>
      </c>
      <c r="BH993" s="268" t="s">
        <v>85</v>
      </c>
      <c r="BI993" s="268"/>
      <c r="BJ993" s="268"/>
      <c r="BK993" s="268"/>
      <c r="BL993" s="268"/>
    </row>
    <row r="994" spans="1:64" ht="13.5" hidden="1" customHeight="1" thickBot="1">
      <c r="A994" s="124"/>
      <c r="B994" s="169"/>
      <c r="C994" s="235"/>
      <c r="D994" s="588"/>
      <c r="E994" s="588"/>
      <c r="F994" s="471"/>
      <c r="G994" s="471"/>
      <c r="H994" s="471"/>
      <c r="I994" s="471"/>
      <c r="J994" s="471"/>
      <c r="K994" s="471"/>
      <c r="L994" s="471"/>
      <c r="M994" s="471"/>
      <c r="N994" s="471"/>
      <c r="O994" s="471"/>
      <c r="P994" s="471"/>
      <c r="Q994" s="471"/>
      <c r="R994" s="471"/>
      <c r="S994" s="471"/>
      <c r="T994" s="471"/>
      <c r="U994" s="471"/>
      <c r="V994" s="471"/>
      <c r="W994" s="471"/>
      <c r="X994" s="471"/>
      <c r="Y994" s="471"/>
      <c r="Z994" s="471"/>
      <c r="AA994" s="471"/>
      <c r="AB994" s="471"/>
      <c r="AC994" s="471"/>
      <c r="AD994" s="471"/>
      <c r="AE994" s="472"/>
      <c r="AF994" s="472"/>
      <c r="AG994" s="472"/>
      <c r="AH994" s="472"/>
      <c r="AI994" s="472"/>
      <c r="AJ994" s="472"/>
      <c r="AK994" s="472"/>
      <c r="AL994" s="472"/>
      <c r="AM994" s="472"/>
      <c r="AN994" s="472"/>
      <c r="AO994" s="481"/>
      <c r="AP994" s="169"/>
      <c r="AQ994" s="84" t="s">
        <v>395</v>
      </c>
      <c r="AU994" s="459" t="str">
        <f t="shared" ca="1" si="182"/>
        <v>M</v>
      </c>
      <c r="AV994" s="459">
        <f t="shared" si="183"/>
        <v>987</v>
      </c>
      <c r="AW994" s="259" t="str">
        <f t="shared" ca="1" si="180"/>
        <v>M987</v>
      </c>
      <c r="AX994" s="259">
        <f t="shared" si="178"/>
        <v>8</v>
      </c>
      <c r="AY994" s="259" t="str">
        <f t="shared" ca="1" si="179"/>
        <v>9. Ownership - Operating Costs</v>
      </c>
      <c r="AZ994" s="268" t="s">
        <v>1270</v>
      </c>
      <c r="BA994" s="259" t="s">
        <v>1329</v>
      </c>
      <c r="BB994" s="259">
        <f>$M$8</f>
        <v>2027</v>
      </c>
      <c r="BC994" s="259" t="str">
        <f t="shared" ca="1" si="181"/>
        <v>8_M987_Development_fee_2027</v>
      </c>
      <c r="BD994" s="259" t="s">
        <v>540</v>
      </c>
      <c r="BE994" s="259"/>
      <c r="BF994" s="268" t="str">
        <f t="shared" si="177"/>
        <v>&gt;=0</v>
      </c>
      <c r="BG994" s="268" t="s">
        <v>85</v>
      </c>
      <c r="BH994" s="268" t="s">
        <v>85</v>
      </c>
      <c r="BI994" s="268"/>
      <c r="BJ994" s="268"/>
      <c r="BK994" s="268"/>
      <c r="BL994" s="268"/>
    </row>
    <row r="995" spans="1:64" ht="13.5" hidden="1" customHeight="1" thickBot="1">
      <c r="A995" s="124"/>
      <c r="B995" s="169"/>
      <c r="C995" s="235"/>
      <c r="D995" s="588"/>
      <c r="E995" s="588"/>
      <c r="F995" s="471"/>
      <c r="G995" s="471"/>
      <c r="H995" s="471"/>
      <c r="I995" s="471"/>
      <c r="J995" s="471"/>
      <c r="K995" s="471"/>
      <c r="L995" s="471"/>
      <c r="M995" s="471"/>
      <c r="N995" s="471"/>
      <c r="O995" s="471"/>
      <c r="P995" s="471"/>
      <c r="Q995" s="471"/>
      <c r="R995" s="471"/>
      <c r="S995" s="471"/>
      <c r="T995" s="471"/>
      <c r="U995" s="471"/>
      <c r="V995" s="471"/>
      <c r="W995" s="471"/>
      <c r="X995" s="471"/>
      <c r="Y995" s="471"/>
      <c r="Z995" s="471"/>
      <c r="AA995" s="471"/>
      <c r="AB995" s="471"/>
      <c r="AC995" s="471"/>
      <c r="AD995" s="471"/>
      <c r="AE995" s="472"/>
      <c r="AF995" s="472"/>
      <c r="AG995" s="472"/>
      <c r="AH995" s="472"/>
      <c r="AI995" s="472"/>
      <c r="AJ995" s="472"/>
      <c r="AK995" s="472"/>
      <c r="AL995" s="472"/>
      <c r="AM995" s="472"/>
      <c r="AN995" s="472"/>
      <c r="AO995" s="481"/>
      <c r="AP995" s="169"/>
      <c r="AQ995" s="84" t="s">
        <v>395</v>
      </c>
      <c r="AU995" s="459" t="str">
        <f t="shared" ca="1" si="182"/>
        <v>N</v>
      </c>
      <c r="AV995" s="459">
        <f t="shared" si="183"/>
        <v>987</v>
      </c>
      <c r="AW995" s="259" t="str">
        <f t="shared" ca="1" si="180"/>
        <v>N987</v>
      </c>
      <c r="AX995" s="259">
        <f t="shared" si="178"/>
        <v>8</v>
      </c>
      <c r="AY995" s="259" t="str">
        <f t="shared" ca="1" si="179"/>
        <v>9. Ownership - Operating Costs</v>
      </c>
      <c r="AZ995" s="268" t="s">
        <v>1270</v>
      </c>
      <c r="BA995" s="259" t="s">
        <v>1329</v>
      </c>
      <c r="BB995" s="259">
        <f>$N$8</f>
        <v>2028</v>
      </c>
      <c r="BC995" s="259" t="str">
        <f t="shared" ca="1" si="181"/>
        <v>8_N987_Development_fee_2028</v>
      </c>
      <c r="BD995" s="259" t="s">
        <v>540</v>
      </c>
      <c r="BE995" s="259"/>
      <c r="BF995" s="268" t="str">
        <f t="shared" si="177"/>
        <v>&gt;=0</v>
      </c>
      <c r="BG995" s="268" t="s">
        <v>85</v>
      </c>
      <c r="BH995" s="268" t="s">
        <v>85</v>
      </c>
      <c r="BI995" s="268"/>
      <c r="BJ995" s="268"/>
      <c r="BK995" s="268"/>
      <c r="BL995" s="268"/>
    </row>
    <row r="996" spans="1:64" ht="13.5" hidden="1" customHeight="1" thickBot="1">
      <c r="A996" s="124"/>
      <c r="B996" s="169"/>
      <c r="C996" s="235"/>
      <c r="D996" s="588"/>
      <c r="E996" s="588"/>
      <c r="F996" s="471"/>
      <c r="G996" s="471"/>
      <c r="H996" s="471"/>
      <c r="I996" s="471"/>
      <c r="J996" s="471"/>
      <c r="K996" s="471"/>
      <c r="L996" s="471"/>
      <c r="M996" s="471"/>
      <c r="N996" s="471"/>
      <c r="O996" s="471"/>
      <c r="P996" s="471"/>
      <c r="Q996" s="471"/>
      <c r="R996" s="471"/>
      <c r="S996" s="471"/>
      <c r="T996" s="471"/>
      <c r="U996" s="471"/>
      <c r="V996" s="471"/>
      <c r="W996" s="471"/>
      <c r="X996" s="471"/>
      <c r="Y996" s="471"/>
      <c r="Z996" s="471"/>
      <c r="AA996" s="471"/>
      <c r="AB996" s="471"/>
      <c r="AC996" s="471"/>
      <c r="AD996" s="471"/>
      <c r="AE996" s="472"/>
      <c r="AF996" s="472"/>
      <c r="AG996" s="472"/>
      <c r="AH996" s="472"/>
      <c r="AI996" s="472"/>
      <c r="AJ996" s="472"/>
      <c r="AK996" s="472"/>
      <c r="AL996" s="472"/>
      <c r="AM996" s="472"/>
      <c r="AN996" s="472"/>
      <c r="AO996" s="481"/>
      <c r="AP996" s="169"/>
      <c r="AQ996" s="84" t="s">
        <v>395</v>
      </c>
      <c r="AU996" s="459" t="str">
        <f t="shared" ca="1" si="182"/>
        <v>O</v>
      </c>
      <c r="AV996" s="459">
        <f t="shared" si="183"/>
        <v>987</v>
      </c>
      <c r="AW996" s="259" t="str">
        <f t="shared" ca="1" si="180"/>
        <v>O987</v>
      </c>
      <c r="AX996" s="259">
        <f t="shared" si="178"/>
        <v>8</v>
      </c>
      <c r="AY996" s="259" t="str">
        <f t="shared" ca="1" si="179"/>
        <v>9. Ownership - Operating Costs</v>
      </c>
      <c r="AZ996" s="268" t="s">
        <v>1270</v>
      </c>
      <c r="BA996" s="259" t="s">
        <v>1329</v>
      </c>
      <c r="BB996" s="259">
        <f>$O$8</f>
        <v>2029</v>
      </c>
      <c r="BC996" s="259" t="str">
        <f t="shared" ca="1" si="181"/>
        <v>8_O987_Development_fee_2029</v>
      </c>
      <c r="BD996" s="259" t="s">
        <v>540</v>
      </c>
      <c r="BE996" s="259"/>
      <c r="BF996" s="268" t="str">
        <f t="shared" si="177"/>
        <v>&gt;=0</v>
      </c>
      <c r="BG996" s="268" t="s">
        <v>85</v>
      </c>
      <c r="BH996" s="268" t="s">
        <v>85</v>
      </c>
      <c r="BI996" s="268"/>
      <c r="BJ996" s="268"/>
      <c r="BK996" s="268"/>
      <c r="BL996" s="268"/>
    </row>
    <row r="997" spans="1:64" ht="13.5" hidden="1" customHeight="1" thickBot="1">
      <c r="A997" s="124"/>
      <c r="B997" s="169"/>
      <c r="C997" s="235"/>
      <c r="D997" s="588"/>
      <c r="E997" s="588"/>
      <c r="F997" s="471"/>
      <c r="G997" s="471"/>
      <c r="H997" s="471"/>
      <c r="I997" s="471"/>
      <c r="J997" s="471"/>
      <c r="K997" s="471"/>
      <c r="L997" s="471"/>
      <c r="M997" s="471"/>
      <c r="N997" s="471"/>
      <c r="O997" s="471"/>
      <c r="P997" s="471"/>
      <c r="Q997" s="471"/>
      <c r="R997" s="471"/>
      <c r="S997" s="471"/>
      <c r="T997" s="471"/>
      <c r="U997" s="471"/>
      <c r="V997" s="471"/>
      <c r="W997" s="471"/>
      <c r="X997" s="471"/>
      <c r="Y997" s="471"/>
      <c r="Z997" s="471"/>
      <c r="AA997" s="471"/>
      <c r="AB997" s="471"/>
      <c r="AC997" s="471"/>
      <c r="AD997" s="471"/>
      <c r="AE997" s="472"/>
      <c r="AF997" s="472"/>
      <c r="AG997" s="472"/>
      <c r="AH997" s="472"/>
      <c r="AI997" s="472"/>
      <c r="AJ997" s="472"/>
      <c r="AK997" s="472"/>
      <c r="AL997" s="472"/>
      <c r="AM997" s="472"/>
      <c r="AN997" s="472"/>
      <c r="AO997" s="481"/>
      <c r="AP997" s="169"/>
      <c r="AQ997" s="84" t="s">
        <v>395</v>
      </c>
      <c r="AU997" s="459" t="str">
        <f t="shared" ca="1" si="182"/>
        <v>P</v>
      </c>
      <c r="AV997" s="459">
        <f t="shared" si="183"/>
        <v>987</v>
      </c>
      <c r="AW997" s="259" t="str">
        <f t="shared" ca="1" si="180"/>
        <v>P987</v>
      </c>
      <c r="AX997" s="259">
        <f t="shared" si="178"/>
        <v>8</v>
      </c>
      <c r="AY997" s="259" t="str">
        <f t="shared" ca="1" si="179"/>
        <v>9. Ownership - Operating Costs</v>
      </c>
      <c r="AZ997" s="268" t="s">
        <v>1270</v>
      </c>
      <c r="BA997" s="259" t="s">
        <v>1329</v>
      </c>
      <c r="BB997" s="259">
        <f>$P$8</f>
        <v>2030</v>
      </c>
      <c r="BC997" s="259" t="str">
        <f t="shared" ca="1" si="181"/>
        <v>8_P987_Development_fee_2030</v>
      </c>
      <c r="BD997" s="259" t="s">
        <v>540</v>
      </c>
      <c r="BE997" s="259"/>
      <c r="BF997" s="268" t="str">
        <f t="shared" si="177"/>
        <v>&gt;=0</v>
      </c>
      <c r="BG997" s="268" t="s">
        <v>85</v>
      </c>
      <c r="BH997" s="268" t="s">
        <v>85</v>
      </c>
      <c r="BI997" s="268"/>
      <c r="BJ997" s="268"/>
      <c r="BK997" s="268"/>
      <c r="BL997" s="268"/>
    </row>
    <row r="998" spans="1:64" ht="13.5" hidden="1" customHeight="1" thickBot="1">
      <c r="A998" s="124"/>
      <c r="B998" s="169"/>
      <c r="C998" s="235"/>
      <c r="D998" s="588"/>
      <c r="E998" s="588"/>
      <c r="F998" s="471"/>
      <c r="G998" s="471"/>
      <c r="H998" s="471"/>
      <c r="I998" s="471"/>
      <c r="J998" s="471"/>
      <c r="K998" s="471"/>
      <c r="L998" s="471"/>
      <c r="M998" s="471"/>
      <c r="N998" s="471"/>
      <c r="O998" s="471"/>
      <c r="P998" s="471"/>
      <c r="Q998" s="471"/>
      <c r="R998" s="471"/>
      <c r="S998" s="471"/>
      <c r="T998" s="471"/>
      <c r="U998" s="471"/>
      <c r="V998" s="471"/>
      <c r="W998" s="471"/>
      <c r="X998" s="471"/>
      <c r="Y998" s="471"/>
      <c r="Z998" s="471"/>
      <c r="AA998" s="471"/>
      <c r="AB998" s="471"/>
      <c r="AC998" s="471"/>
      <c r="AD998" s="471"/>
      <c r="AE998" s="472"/>
      <c r="AF998" s="472"/>
      <c r="AG998" s="472"/>
      <c r="AH998" s="472"/>
      <c r="AI998" s="472"/>
      <c r="AJ998" s="472"/>
      <c r="AK998" s="472"/>
      <c r="AL998" s="472"/>
      <c r="AM998" s="472"/>
      <c r="AN998" s="472"/>
      <c r="AO998" s="481"/>
      <c r="AP998" s="169"/>
      <c r="AQ998" s="84" t="s">
        <v>395</v>
      </c>
      <c r="AU998" s="459" t="str">
        <f t="shared" ca="1" si="182"/>
        <v>Q</v>
      </c>
      <c r="AV998" s="459">
        <f t="shared" si="183"/>
        <v>987</v>
      </c>
      <c r="AW998" s="259" t="str">
        <f t="shared" ca="1" si="180"/>
        <v>Q987</v>
      </c>
      <c r="AX998" s="259">
        <f t="shared" si="178"/>
        <v>8</v>
      </c>
      <c r="AY998" s="259" t="str">
        <f t="shared" ca="1" si="179"/>
        <v>9. Ownership - Operating Costs</v>
      </c>
      <c r="AZ998" s="268" t="s">
        <v>1270</v>
      </c>
      <c r="BA998" s="259" t="s">
        <v>1329</v>
      </c>
      <c r="BB998" s="259">
        <f>$Q$8</f>
        <v>2031</v>
      </c>
      <c r="BC998" s="259" t="str">
        <f t="shared" ca="1" si="181"/>
        <v>8_Q987_Development_fee_2031</v>
      </c>
      <c r="BD998" s="259" t="s">
        <v>540</v>
      </c>
      <c r="BE998" s="259"/>
      <c r="BF998" s="268" t="str">
        <f t="shared" si="177"/>
        <v>&gt;=0</v>
      </c>
      <c r="BG998" s="268" t="s">
        <v>85</v>
      </c>
      <c r="BH998" s="268" t="s">
        <v>85</v>
      </c>
      <c r="BI998" s="268"/>
      <c r="BJ998" s="268"/>
      <c r="BK998" s="268"/>
      <c r="BL998" s="268"/>
    </row>
    <row r="999" spans="1:64" ht="13.5" hidden="1" customHeight="1" thickBot="1">
      <c r="A999" s="124"/>
      <c r="B999" s="169"/>
      <c r="C999" s="235"/>
      <c r="D999" s="588"/>
      <c r="E999" s="588"/>
      <c r="F999" s="471"/>
      <c r="G999" s="471"/>
      <c r="H999" s="471"/>
      <c r="I999" s="471"/>
      <c r="J999" s="471"/>
      <c r="K999" s="471"/>
      <c r="L999" s="471"/>
      <c r="M999" s="471"/>
      <c r="N999" s="471"/>
      <c r="O999" s="471"/>
      <c r="P999" s="471"/>
      <c r="Q999" s="471"/>
      <c r="R999" s="471"/>
      <c r="S999" s="471"/>
      <c r="T999" s="471"/>
      <c r="U999" s="471"/>
      <c r="V999" s="471"/>
      <c r="W999" s="471"/>
      <c r="X999" s="471"/>
      <c r="Y999" s="471"/>
      <c r="Z999" s="471"/>
      <c r="AA999" s="471"/>
      <c r="AB999" s="471"/>
      <c r="AC999" s="471"/>
      <c r="AD999" s="471"/>
      <c r="AE999" s="472"/>
      <c r="AF999" s="472"/>
      <c r="AG999" s="472"/>
      <c r="AH999" s="472"/>
      <c r="AI999" s="472"/>
      <c r="AJ999" s="472"/>
      <c r="AK999" s="472"/>
      <c r="AL999" s="472"/>
      <c r="AM999" s="472"/>
      <c r="AN999" s="472"/>
      <c r="AO999" s="481"/>
      <c r="AP999" s="169"/>
      <c r="AQ999" s="84" t="s">
        <v>395</v>
      </c>
      <c r="AU999" s="459" t="str">
        <f t="shared" ca="1" si="182"/>
        <v>R</v>
      </c>
      <c r="AV999" s="459">
        <f t="shared" si="183"/>
        <v>987</v>
      </c>
      <c r="AW999" s="259" t="str">
        <f t="shared" ca="1" si="180"/>
        <v>R987</v>
      </c>
      <c r="AX999" s="259">
        <f t="shared" si="178"/>
        <v>8</v>
      </c>
      <c r="AY999" s="259" t="str">
        <f t="shared" ca="1" si="179"/>
        <v>9. Ownership - Operating Costs</v>
      </c>
      <c r="AZ999" s="268" t="s">
        <v>1270</v>
      </c>
      <c r="BA999" s="259" t="s">
        <v>1329</v>
      </c>
      <c r="BB999" s="259">
        <f>$R$8</f>
        <v>2032</v>
      </c>
      <c r="BC999" s="259" t="str">
        <f t="shared" ca="1" si="181"/>
        <v>8_R987_Development_fee_2032</v>
      </c>
      <c r="BD999" s="259" t="s">
        <v>540</v>
      </c>
      <c r="BE999" s="259"/>
      <c r="BF999" s="268" t="str">
        <f t="shared" si="177"/>
        <v>&gt;=0</v>
      </c>
      <c r="BG999" s="268" t="s">
        <v>85</v>
      </c>
      <c r="BH999" s="268" t="s">
        <v>85</v>
      </c>
      <c r="BI999" s="268"/>
      <c r="BJ999" s="268"/>
      <c r="BK999" s="268"/>
      <c r="BL999" s="268"/>
    </row>
    <row r="1000" spans="1:64" ht="13.5" hidden="1" customHeight="1" thickBot="1">
      <c r="A1000" s="124"/>
      <c r="B1000" s="169"/>
      <c r="C1000" s="235"/>
      <c r="D1000" s="588"/>
      <c r="E1000" s="588"/>
      <c r="F1000" s="471"/>
      <c r="G1000" s="471"/>
      <c r="H1000" s="471"/>
      <c r="I1000" s="471"/>
      <c r="J1000" s="471"/>
      <c r="K1000" s="471"/>
      <c r="L1000" s="471"/>
      <c r="M1000" s="471"/>
      <c r="N1000" s="471"/>
      <c r="O1000" s="471"/>
      <c r="P1000" s="471"/>
      <c r="Q1000" s="471"/>
      <c r="R1000" s="471"/>
      <c r="S1000" s="471"/>
      <c r="T1000" s="471"/>
      <c r="U1000" s="471"/>
      <c r="V1000" s="471"/>
      <c r="W1000" s="471"/>
      <c r="X1000" s="471"/>
      <c r="Y1000" s="471"/>
      <c r="Z1000" s="471"/>
      <c r="AA1000" s="471"/>
      <c r="AB1000" s="471"/>
      <c r="AC1000" s="471"/>
      <c r="AD1000" s="471"/>
      <c r="AE1000" s="472"/>
      <c r="AF1000" s="472"/>
      <c r="AG1000" s="472"/>
      <c r="AH1000" s="472"/>
      <c r="AI1000" s="472"/>
      <c r="AJ1000" s="472"/>
      <c r="AK1000" s="472"/>
      <c r="AL1000" s="472"/>
      <c r="AM1000" s="472"/>
      <c r="AN1000" s="472"/>
      <c r="AO1000" s="481"/>
      <c r="AP1000" s="169"/>
      <c r="AQ1000" s="84" t="s">
        <v>395</v>
      </c>
      <c r="AU1000" s="459" t="str">
        <f t="shared" ca="1" si="182"/>
        <v>S</v>
      </c>
      <c r="AV1000" s="459">
        <f t="shared" si="183"/>
        <v>987</v>
      </c>
      <c r="AW1000" s="259" t="str">
        <f t="shared" ca="1" si="180"/>
        <v>S987</v>
      </c>
      <c r="AX1000" s="259">
        <f t="shared" si="178"/>
        <v>8</v>
      </c>
      <c r="AY1000" s="259" t="str">
        <f t="shared" ca="1" si="179"/>
        <v>9. Ownership - Operating Costs</v>
      </c>
      <c r="AZ1000" s="268" t="s">
        <v>1270</v>
      </c>
      <c r="BA1000" s="259" t="s">
        <v>1329</v>
      </c>
      <c r="BB1000" s="259">
        <f>$S$8</f>
        <v>2033</v>
      </c>
      <c r="BC1000" s="259" t="str">
        <f t="shared" ca="1" si="181"/>
        <v>8_S987_Development_fee_2033</v>
      </c>
      <c r="BD1000" s="259" t="s">
        <v>540</v>
      </c>
      <c r="BE1000" s="259"/>
      <c r="BF1000" s="268" t="str">
        <f t="shared" si="177"/>
        <v>&gt;=0</v>
      </c>
      <c r="BG1000" s="268" t="s">
        <v>85</v>
      </c>
      <c r="BH1000" s="268" t="s">
        <v>85</v>
      </c>
      <c r="BI1000" s="268"/>
      <c r="BJ1000" s="268"/>
      <c r="BK1000" s="268"/>
      <c r="BL1000" s="268"/>
    </row>
    <row r="1001" spans="1:64" ht="13.5" hidden="1" customHeight="1" thickBot="1">
      <c r="A1001" s="124"/>
      <c r="B1001" s="169"/>
      <c r="C1001" s="235"/>
      <c r="D1001" s="588"/>
      <c r="E1001" s="588"/>
      <c r="F1001" s="471"/>
      <c r="G1001" s="471"/>
      <c r="H1001" s="471"/>
      <c r="I1001" s="471"/>
      <c r="J1001" s="471"/>
      <c r="K1001" s="471"/>
      <c r="L1001" s="471"/>
      <c r="M1001" s="471"/>
      <c r="N1001" s="471"/>
      <c r="O1001" s="471"/>
      <c r="P1001" s="471"/>
      <c r="Q1001" s="471"/>
      <c r="R1001" s="471"/>
      <c r="S1001" s="471"/>
      <c r="T1001" s="471"/>
      <c r="U1001" s="471"/>
      <c r="V1001" s="471"/>
      <c r="W1001" s="471"/>
      <c r="X1001" s="471"/>
      <c r="Y1001" s="471"/>
      <c r="Z1001" s="471"/>
      <c r="AA1001" s="471"/>
      <c r="AB1001" s="471"/>
      <c r="AC1001" s="471"/>
      <c r="AD1001" s="471"/>
      <c r="AE1001" s="472"/>
      <c r="AF1001" s="472"/>
      <c r="AG1001" s="472"/>
      <c r="AH1001" s="472"/>
      <c r="AI1001" s="472"/>
      <c r="AJ1001" s="472"/>
      <c r="AK1001" s="472"/>
      <c r="AL1001" s="472"/>
      <c r="AM1001" s="472"/>
      <c r="AN1001" s="472"/>
      <c r="AO1001" s="481"/>
      <c r="AP1001" s="169"/>
      <c r="AQ1001" s="84" t="s">
        <v>395</v>
      </c>
      <c r="AU1001" s="459" t="str">
        <f t="shared" ca="1" si="182"/>
        <v>T</v>
      </c>
      <c r="AV1001" s="459">
        <f t="shared" si="183"/>
        <v>987</v>
      </c>
      <c r="AW1001" s="259" t="str">
        <f t="shared" ca="1" si="180"/>
        <v>T987</v>
      </c>
      <c r="AX1001" s="259">
        <f t="shared" si="178"/>
        <v>8</v>
      </c>
      <c r="AY1001" s="259" t="str">
        <f t="shared" ca="1" si="179"/>
        <v>9. Ownership - Operating Costs</v>
      </c>
      <c r="AZ1001" s="268" t="s">
        <v>1270</v>
      </c>
      <c r="BA1001" s="259" t="s">
        <v>1329</v>
      </c>
      <c r="BB1001" s="259">
        <f>$T$8</f>
        <v>2034</v>
      </c>
      <c r="BC1001" s="259" t="str">
        <f t="shared" ca="1" si="181"/>
        <v>8_T987_Development_fee_2034</v>
      </c>
      <c r="BD1001" s="259" t="s">
        <v>540</v>
      </c>
      <c r="BE1001" s="259"/>
      <c r="BF1001" s="268" t="str">
        <f t="shared" si="177"/>
        <v>&gt;=0</v>
      </c>
      <c r="BG1001" s="268" t="s">
        <v>85</v>
      </c>
      <c r="BH1001" s="268" t="s">
        <v>85</v>
      </c>
      <c r="BI1001" s="268"/>
      <c r="BJ1001" s="268"/>
      <c r="BK1001" s="268"/>
      <c r="BL1001" s="268"/>
    </row>
    <row r="1002" spans="1:64" ht="13.5" hidden="1" customHeight="1" thickBot="1">
      <c r="A1002" s="124"/>
      <c r="B1002" s="169"/>
      <c r="C1002" s="235"/>
      <c r="D1002" s="588"/>
      <c r="E1002" s="588"/>
      <c r="F1002" s="471"/>
      <c r="G1002" s="471"/>
      <c r="H1002" s="471"/>
      <c r="I1002" s="471"/>
      <c r="J1002" s="471"/>
      <c r="K1002" s="471"/>
      <c r="L1002" s="471"/>
      <c r="M1002" s="471"/>
      <c r="N1002" s="471"/>
      <c r="O1002" s="471"/>
      <c r="P1002" s="471"/>
      <c r="Q1002" s="471"/>
      <c r="R1002" s="471"/>
      <c r="S1002" s="471"/>
      <c r="T1002" s="471"/>
      <c r="U1002" s="471"/>
      <c r="V1002" s="471"/>
      <c r="W1002" s="471"/>
      <c r="X1002" s="471"/>
      <c r="Y1002" s="471"/>
      <c r="Z1002" s="471"/>
      <c r="AA1002" s="471"/>
      <c r="AB1002" s="471"/>
      <c r="AC1002" s="471"/>
      <c r="AD1002" s="471"/>
      <c r="AE1002" s="472"/>
      <c r="AF1002" s="472"/>
      <c r="AG1002" s="472"/>
      <c r="AH1002" s="472"/>
      <c r="AI1002" s="472"/>
      <c r="AJ1002" s="472"/>
      <c r="AK1002" s="472"/>
      <c r="AL1002" s="472"/>
      <c r="AM1002" s="472"/>
      <c r="AN1002" s="472"/>
      <c r="AO1002" s="481"/>
      <c r="AP1002" s="169"/>
      <c r="AQ1002" s="84" t="s">
        <v>395</v>
      </c>
      <c r="AU1002" s="459" t="str">
        <f t="shared" ca="1" si="182"/>
        <v>U</v>
      </c>
      <c r="AV1002" s="459">
        <f t="shared" si="183"/>
        <v>987</v>
      </c>
      <c r="AW1002" s="259" t="str">
        <f t="shared" ca="1" si="180"/>
        <v>U987</v>
      </c>
      <c r="AX1002" s="259">
        <f t="shared" si="178"/>
        <v>8</v>
      </c>
      <c r="AY1002" s="259" t="str">
        <f t="shared" ca="1" si="179"/>
        <v>9. Ownership - Operating Costs</v>
      </c>
      <c r="AZ1002" s="268" t="s">
        <v>1270</v>
      </c>
      <c r="BA1002" s="259" t="s">
        <v>1329</v>
      </c>
      <c r="BB1002" s="259">
        <f>$U$8</f>
        <v>2035</v>
      </c>
      <c r="BC1002" s="259" t="str">
        <f t="shared" ca="1" si="181"/>
        <v>8_U987_Development_fee_2035</v>
      </c>
      <c r="BD1002" s="259" t="s">
        <v>540</v>
      </c>
      <c r="BE1002" s="259"/>
      <c r="BF1002" s="268" t="str">
        <f t="shared" si="177"/>
        <v>&gt;=0</v>
      </c>
      <c r="BG1002" s="268" t="s">
        <v>85</v>
      </c>
      <c r="BH1002" s="268" t="s">
        <v>85</v>
      </c>
      <c r="BI1002" s="268"/>
      <c r="BJ1002" s="268"/>
      <c r="BK1002" s="268"/>
      <c r="BL1002" s="268"/>
    </row>
    <row r="1003" spans="1:64" ht="13.5" hidden="1" customHeight="1" thickBot="1">
      <c r="A1003" s="124"/>
      <c r="B1003" s="169"/>
      <c r="C1003" s="235"/>
      <c r="D1003" s="588"/>
      <c r="E1003" s="588"/>
      <c r="F1003" s="471"/>
      <c r="G1003" s="471"/>
      <c r="H1003" s="471"/>
      <c r="I1003" s="471"/>
      <c r="J1003" s="471"/>
      <c r="K1003" s="471"/>
      <c r="L1003" s="471"/>
      <c r="M1003" s="471"/>
      <c r="N1003" s="471"/>
      <c r="O1003" s="471"/>
      <c r="P1003" s="471"/>
      <c r="Q1003" s="471"/>
      <c r="R1003" s="471"/>
      <c r="S1003" s="471"/>
      <c r="T1003" s="471"/>
      <c r="U1003" s="471"/>
      <c r="V1003" s="471"/>
      <c r="W1003" s="471"/>
      <c r="X1003" s="471"/>
      <c r="Y1003" s="471"/>
      <c r="Z1003" s="471"/>
      <c r="AA1003" s="471"/>
      <c r="AB1003" s="471"/>
      <c r="AC1003" s="471"/>
      <c r="AD1003" s="471"/>
      <c r="AE1003" s="472"/>
      <c r="AF1003" s="472"/>
      <c r="AG1003" s="472"/>
      <c r="AH1003" s="472"/>
      <c r="AI1003" s="472"/>
      <c r="AJ1003" s="472"/>
      <c r="AK1003" s="472"/>
      <c r="AL1003" s="472"/>
      <c r="AM1003" s="472"/>
      <c r="AN1003" s="472"/>
      <c r="AO1003" s="481"/>
      <c r="AP1003" s="169"/>
      <c r="AQ1003" s="84" t="s">
        <v>395</v>
      </c>
      <c r="AU1003" s="459" t="str">
        <f t="shared" ca="1" si="182"/>
        <v>V</v>
      </c>
      <c r="AV1003" s="459">
        <f t="shared" si="183"/>
        <v>987</v>
      </c>
      <c r="AW1003" s="259" t="str">
        <f t="shared" ca="1" si="180"/>
        <v>V987</v>
      </c>
      <c r="AX1003" s="259">
        <f t="shared" si="178"/>
        <v>8</v>
      </c>
      <c r="AY1003" s="259" t="str">
        <f t="shared" ca="1" si="179"/>
        <v>9. Ownership - Operating Costs</v>
      </c>
      <c r="AZ1003" s="268" t="s">
        <v>1270</v>
      </c>
      <c r="BA1003" s="259" t="s">
        <v>1329</v>
      </c>
      <c r="BB1003" s="259">
        <f>$V$8</f>
        <v>2036</v>
      </c>
      <c r="BC1003" s="259" t="str">
        <f t="shared" ca="1" si="181"/>
        <v>8_V987_Development_fee_2036</v>
      </c>
      <c r="BD1003" s="259" t="s">
        <v>540</v>
      </c>
      <c r="BE1003" s="259"/>
      <c r="BF1003" s="268" t="str">
        <f t="shared" si="177"/>
        <v>&gt;=0</v>
      </c>
      <c r="BG1003" s="268" t="s">
        <v>85</v>
      </c>
      <c r="BH1003" s="268" t="s">
        <v>85</v>
      </c>
      <c r="BI1003" s="268"/>
      <c r="BJ1003" s="268"/>
      <c r="BK1003" s="268"/>
      <c r="BL1003" s="268"/>
    </row>
    <row r="1004" spans="1:64" ht="13.5" hidden="1" customHeight="1" thickBot="1">
      <c r="A1004" s="124"/>
      <c r="B1004" s="169"/>
      <c r="C1004" s="235"/>
      <c r="D1004" s="588"/>
      <c r="E1004" s="588"/>
      <c r="F1004" s="471"/>
      <c r="G1004" s="471"/>
      <c r="H1004" s="471"/>
      <c r="I1004" s="471"/>
      <c r="J1004" s="471"/>
      <c r="K1004" s="471"/>
      <c r="L1004" s="471"/>
      <c r="M1004" s="471"/>
      <c r="N1004" s="471"/>
      <c r="O1004" s="471"/>
      <c r="P1004" s="471"/>
      <c r="Q1004" s="471"/>
      <c r="R1004" s="471"/>
      <c r="S1004" s="471"/>
      <c r="T1004" s="471"/>
      <c r="U1004" s="471"/>
      <c r="V1004" s="471"/>
      <c r="W1004" s="471"/>
      <c r="X1004" s="471"/>
      <c r="Y1004" s="471"/>
      <c r="Z1004" s="471"/>
      <c r="AA1004" s="471"/>
      <c r="AB1004" s="471"/>
      <c r="AC1004" s="471"/>
      <c r="AD1004" s="471"/>
      <c r="AE1004" s="472"/>
      <c r="AF1004" s="472"/>
      <c r="AG1004" s="472"/>
      <c r="AH1004" s="472"/>
      <c r="AI1004" s="472"/>
      <c r="AJ1004" s="472"/>
      <c r="AK1004" s="472"/>
      <c r="AL1004" s="472"/>
      <c r="AM1004" s="472"/>
      <c r="AN1004" s="472"/>
      <c r="AO1004" s="481"/>
      <c r="AP1004" s="169"/>
      <c r="AQ1004" s="84" t="s">
        <v>395</v>
      </c>
      <c r="AU1004" s="459" t="str">
        <f t="shared" ca="1" si="182"/>
        <v>W</v>
      </c>
      <c r="AV1004" s="459">
        <f t="shared" si="183"/>
        <v>987</v>
      </c>
      <c r="AW1004" s="259" t="str">
        <f t="shared" ca="1" si="180"/>
        <v>W987</v>
      </c>
      <c r="AX1004" s="259">
        <f t="shared" si="178"/>
        <v>8</v>
      </c>
      <c r="AY1004" s="259" t="str">
        <f t="shared" ca="1" si="179"/>
        <v>9. Ownership - Operating Costs</v>
      </c>
      <c r="AZ1004" s="268" t="s">
        <v>1270</v>
      </c>
      <c r="BA1004" s="259" t="s">
        <v>1329</v>
      </c>
      <c r="BB1004" s="259">
        <f>$W$8</f>
        <v>2037</v>
      </c>
      <c r="BC1004" s="259" t="str">
        <f t="shared" ca="1" si="181"/>
        <v>8_W987_Development_fee_2037</v>
      </c>
      <c r="BD1004" s="259" t="s">
        <v>540</v>
      </c>
      <c r="BE1004" s="259"/>
      <c r="BF1004" s="268" t="str">
        <f t="shared" si="177"/>
        <v>&gt;=0</v>
      </c>
      <c r="BG1004" s="268" t="s">
        <v>85</v>
      </c>
      <c r="BH1004" s="268" t="s">
        <v>85</v>
      </c>
      <c r="BI1004" s="268"/>
      <c r="BJ1004" s="268"/>
      <c r="BK1004" s="268"/>
      <c r="BL1004" s="268"/>
    </row>
    <row r="1005" spans="1:64" ht="13.5" hidden="1" customHeight="1" thickBot="1">
      <c r="A1005" s="124"/>
      <c r="B1005" s="169"/>
      <c r="C1005" s="235"/>
      <c r="D1005" s="588"/>
      <c r="E1005" s="588"/>
      <c r="F1005" s="471"/>
      <c r="G1005" s="471"/>
      <c r="H1005" s="471"/>
      <c r="I1005" s="471"/>
      <c r="J1005" s="471"/>
      <c r="K1005" s="471"/>
      <c r="L1005" s="471"/>
      <c r="M1005" s="471"/>
      <c r="N1005" s="471"/>
      <c r="O1005" s="471"/>
      <c r="P1005" s="471"/>
      <c r="Q1005" s="471"/>
      <c r="R1005" s="471"/>
      <c r="S1005" s="471"/>
      <c r="T1005" s="471"/>
      <c r="U1005" s="471"/>
      <c r="V1005" s="471"/>
      <c r="W1005" s="471"/>
      <c r="X1005" s="471"/>
      <c r="Y1005" s="471"/>
      <c r="Z1005" s="471"/>
      <c r="AA1005" s="471"/>
      <c r="AB1005" s="471"/>
      <c r="AC1005" s="471"/>
      <c r="AD1005" s="471"/>
      <c r="AE1005" s="472"/>
      <c r="AF1005" s="472"/>
      <c r="AG1005" s="472"/>
      <c r="AH1005" s="472"/>
      <c r="AI1005" s="472"/>
      <c r="AJ1005" s="472"/>
      <c r="AK1005" s="472"/>
      <c r="AL1005" s="472"/>
      <c r="AM1005" s="472"/>
      <c r="AN1005" s="472"/>
      <c r="AO1005" s="481"/>
      <c r="AP1005" s="169"/>
      <c r="AQ1005" s="84" t="s">
        <v>395</v>
      </c>
      <c r="AU1005" s="459" t="str">
        <f t="shared" ca="1" si="182"/>
        <v>X</v>
      </c>
      <c r="AV1005" s="459">
        <f t="shared" si="183"/>
        <v>987</v>
      </c>
      <c r="AW1005" s="259" t="str">
        <f t="shared" ca="1" si="180"/>
        <v>X987</v>
      </c>
      <c r="AX1005" s="259">
        <f t="shared" si="178"/>
        <v>8</v>
      </c>
      <c r="AY1005" s="259" t="str">
        <f t="shared" ca="1" si="179"/>
        <v>9. Ownership - Operating Costs</v>
      </c>
      <c r="AZ1005" s="268" t="s">
        <v>1270</v>
      </c>
      <c r="BA1005" s="259" t="s">
        <v>1329</v>
      </c>
      <c r="BB1005" s="259">
        <f>$X$8</f>
        <v>2038</v>
      </c>
      <c r="BC1005" s="259" t="str">
        <f t="shared" ca="1" si="181"/>
        <v>8_X987_Development_fee_2038</v>
      </c>
      <c r="BD1005" s="259" t="s">
        <v>540</v>
      </c>
      <c r="BE1005" s="259"/>
      <c r="BF1005" s="268" t="str">
        <f t="shared" si="177"/>
        <v>&gt;=0</v>
      </c>
      <c r="BG1005" s="268" t="s">
        <v>85</v>
      </c>
      <c r="BH1005" s="268" t="s">
        <v>85</v>
      </c>
      <c r="BI1005" s="268"/>
      <c r="BJ1005" s="268"/>
      <c r="BK1005" s="268"/>
      <c r="BL1005" s="268"/>
    </row>
    <row r="1006" spans="1:64" ht="13.5" hidden="1" customHeight="1" thickBot="1">
      <c r="A1006" s="124"/>
      <c r="B1006" s="169"/>
      <c r="C1006" s="235"/>
      <c r="D1006" s="588"/>
      <c r="E1006" s="588"/>
      <c r="F1006" s="471"/>
      <c r="G1006" s="471"/>
      <c r="H1006" s="471"/>
      <c r="I1006" s="471"/>
      <c r="J1006" s="471"/>
      <c r="K1006" s="471"/>
      <c r="L1006" s="471"/>
      <c r="M1006" s="471"/>
      <c r="N1006" s="471"/>
      <c r="O1006" s="471"/>
      <c r="P1006" s="471"/>
      <c r="Q1006" s="471"/>
      <c r="R1006" s="471"/>
      <c r="S1006" s="471"/>
      <c r="T1006" s="471"/>
      <c r="U1006" s="471"/>
      <c r="V1006" s="471"/>
      <c r="W1006" s="471"/>
      <c r="X1006" s="471"/>
      <c r="Y1006" s="471"/>
      <c r="Z1006" s="471"/>
      <c r="AA1006" s="471"/>
      <c r="AB1006" s="471"/>
      <c r="AC1006" s="471"/>
      <c r="AD1006" s="471"/>
      <c r="AE1006" s="472"/>
      <c r="AF1006" s="472"/>
      <c r="AG1006" s="472"/>
      <c r="AH1006" s="472"/>
      <c r="AI1006" s="472"/>
      <c r="AJ1006" s="472"/>
      <c r="AK1006" s="472"/>
      <c r="AL1006" s="472"/>
      <c r="AM1006" s="472"/>
      <c r="AN1006" s="472"/>
      <c r="AO1006" s="481"/>
      <c r="AP1006" s="169"/>
      <c r="AQ1006" s="84" t="s">
        <v>395</v>
      </c>
      <c r="AU1006" s="459" t="str">
        <f t="shared" ca="1" si="182"/>
        <v>Y</v>
      </c>
      <c r="AV1006" s="459">
        <f t="shared" si="183"/>
        <v>987</v>
      </c>
      <c r="AW1006" s="259" t="str">
        <f t="shared" ca="1" si="180"/>
        <v>Y987</v>
      </c>
      <c r="AX1006" s="259">
        <f t="shared" si="178"/>
        <v>8</v>
      </c>
      <c r="AY1006" s="259" t="str">
        <f t="shared" ca="1" si="179"/>
        <v>9. Ownership - Operating Costs</v>
      </c>
      <c r="AZ1006" s="268" t="s">
        <v>1270</v>
      </c>
      <c r="BA1006" s="259" t="s">
        <v>1329</v>
      </c>
      <c r="BB1006" s="259">
        <f>$Y$8</f>
        <v>2039</v>
      </c>
      <c r="BC1006" s="259" t="str">
        <f t="shared" ca="1" si="181"/>
        <v>8_Y987_Development_fee_2039</v>
      </c>
      <c r="BD1006" s="259" t="s">
        <v>540</v>
      </c>
      <c r="BE1006" s="259"/>
      <c r="BF1006" s="268" t="str">
        <f t="shared" si="177"/>
        <v>&gt;=0</v>
      </c>
      <c r="BG1006" s="268" t="s">
        <v>85</v>
      </c>
      <c r="BH1006" s="268" t="s">
        <v>85</v>
      </c>
      <c r="BI1006" s="268"/>
      <c r="BJ1006" s="268"/>
      <c r="BK1006" s="268"/>
      <c r="BL1006" s="268"/>
    </row>
    <row r="1007" spans="1:64" ht="13.5" hidden="1" customHeight="1" thickBot="1">
      <c r="A1007" s="124"/>
      <c r="B1007" s="169"/>
      <c r="C1007" s="235"/>
      <c r="D1007" s="588"/>
      <c r="E1007" s="588"/>
      <c r="F1007" s="471"/>
      <c r="G1007" s="471"/>
      <c r="H1007" s="471"/>
      <c r="I1007" s="471"/>
      <c r="J1007" s="471"/>
      <c r="K1007" s="471"/>
      <c r="L1007" s="471"/>
      <c r="M1007" s="471"/>
      <c r="N1007" s="471"/>
      <c r="O1007" s="471"/>
      <c r="P1007" s="471"/>
      <c r="Q1007" s="471"/>
      <c r="R1007" s="471"/>
      <c r="S1007" s="471"/>
      <c r="T1007" s="471"/>
      <c r="U1007" s="471"/>
      <c r="V1007" s="471"/>
      <c r="W1007" s="471"/>
      <c r="X1007" s="471"/>
      <c r="Y1007" s="471"/>
      <c r="Z1007" s="471"/>
      <c r="AA1007" s="471"/>
      <c r="AB1007" s="471"/>
      <c r="AC1007" s="471"/>
      <c r="AD1007" s="471"/>
      <c r="AE1007" s="472"/>
      <c r="AF1007" s="472"/>
      <c r="AG1007" s="472"/>
      <c r="AH1007" s="472"/>
      <c r="AI1007" s="472"/>
      <c r="AJ1007" s="472"/>
      <c r="AK1007" s="472"/>
      <c r="AL1007" s="472"/>
      <c r="AM1007" s="472"/>
      <c r="AN1007" s="472"/>
      <c r="AO1007" s="481"/>
      <c r="AP1007" s="169"/>
      <c r="AQ1007" s="84" t="s">
        <v>395</v>
      </c>
      <c r="AU1007" s="459" t="str">
        <f t="shared" ca="1" si="182"/>
        <v>Z</v>
      </c>
      <c r="AV1007" s="459">
        <f t="shared" si="183"/>
        <v>987</v>
      </c>
      <c r="AW1007" s="259" t="str">
        <f t="shared" ca="1" si="180"/>
        <v>Z987</v>
      </c>
      <c r="AX1007" s="259">
        <f t="shared" si="178"/>
        <v>8</v>
      </c>
      <c r="AY1007" s="259" t="str">
        <f t="shared" ca="1" si="179"/>
        <v>9. Ownership - Operating Costs</v>
      </c>
      <c r="AZ1007" s="268" t="s">
        <v>1270</v>
      </c>
      <c r="BA1007" s="259" t="s">
        <v>1329</v>
      </c>
      <c r="BB1007" s="259">
        <f>$Z$8</f>
        <v>2040</v>
      </c>
      <c r="BC1007" s="259" t="str">
        <f t="shared" ca="1" si="181"/>
        <v>8_Z987_Development_fee_2040</v>
      </c>
      <c r="BD1007" s="259" t="s">
        <v>540</v>
      </c>
      <c r="BE1007" s="259"/>
      <c r="BF1007" s="268" t="str">
        <f t="shared" si="177"/>
        <v>&gt;=0</v>
      </c>
      <c r="BG1007" s="268" t="s">
        <v>85</v>
      </c>
      <c r="BH1007" s="268" t="s">
        <v>85</v>
      </c>
      <c r="BI1007" s="268"/>
      <c r="BJ1007" s="268"/>
      <c r="BK1007" s="268"/>
      <c r="BL1007" s="268"/>
    </row>
    <row r="1008" spans="1:64" ht="13.5" hidden="1" customHeight="1" thickBot="1">
      <c r="A1008" s="124"/>
      <c r="B1008" s="169"/>
      <c r="C1008" s="235"/>
      <c r="D1008" s="588"/>
      <c r="E1008" s="588"/>
      <c r="F1008" s="471"/>
      <c r="G1008" s="471"/>
      <c r="H1008" s="471"/>
      <c r="I1008" s="471"/>
      <c r="J1008" s="471"/>
      <c r="K1008" s="471"/>
      <c r="L1008" s="471"/>
      <c r="M1008" s="471"/>
      <c r="N1008" s="471"/>
      <c r="O1008" s="471"/>
      <c r="P1008" s="471"/>
      <c r="Q1008" s="471"/>
      <c r="R1008" s="471"/>
      <c r="S1008" s="471"/>
      <c r="T1008" s="471"/>
      <c r="U1008" s="471"/>
      <c r="V1008" s="471"/>
      <c r="W1008" s="471"/>
      <c r="X1008" s="471"/>
      <c r="Y1008" s="471"/>
      <c r="Z1008" s="471"/>
      <c r="AA1008" s="471"/>
      <c r="AB1008" s="471"/>
      <c r="AC1008" s="471"/>
      <c r="AD1008" s="471"/>
      <c r="AE1008" s="472"/>
      <c r="AF1008" s="472"/>
      <c r="AG1008" s="472"/>
      <c r="AH1008" s="472"/>
      <c r="AI1008" s="472"/>
      <c r="AJ1008" s="472"/>
      <c r="AK1008" s="472"/>
      <c r="AL1008" s="472"/>
      <c r="AM1008" s="472"/>
      <c r="AN1008" s="472"/>
      <c r="AO1008" s="481"/>
      <c r="AP1008" s="169"/>
      <c r="AQ1008" s="84" t="s">
        <v>395</v>
      </c>
      <c r="AU1008" s="459" t="str">
        <f t="shared" ca="1" si="182"/>
        <v>AA</v>
      </c>
      <c r="AV1008" s="459">
        <f t="shared" si="183"/>
        <v>987</v>
      </c>
      <c r="AW1008" s="259" t="str">
        <f t="shared" ca="1" si="180"/>
        <v>AA987</v>
      </c>
      <c r="AX1008" s="259">
        <f t="shared" si="178"/>
        <v>8</v>
      </c>
      <c r="AY1008" s="259" t="str">
        <f t="shared" ca="1" si="179"/>
        <v>9. Ownership - Operating Costs</v>
      </c>
      <c r="AZ1008" s="268" t="s">
        <v>1270</v>
      </c>
      <c r="BA1008" s="259" t="s">
        <v>1329</v>
      </c>
      <c r="BB1008" s="259">
        <f>$AA$8</f>
        <v>2041</v>
      </c>
      <c r="BC1008" s="259" t="str">
        <f t="shared" ca="1" si="181"/>
        <v>8_AA987_Development_fee_2041</v>
      </c>
      <c r="BD1008" s="259" t="s">
        <v>540</v>
      </c>
      <c r="BE1008" s="259"/>
      <c r="BF1008" s="268" t="str">
        <f t="shared" si="177"/>
        <v>&gt;=0</v>
      </c>
      <c r="BG1008" s="268" t="s">
        <v>85</v>
      </c>
      <c r="BH1008" s="268" t="s">
        <v>85</v>
      </c>
      <c r="BI1008" s="268"/>
      <c r="BJ1008" s="268"/>
      <c r="BK1008" s="268"/>
      <c r="BL1008" s="268"/>
    </row>
    <row r="1009" spans="1:64" ht="13.5" hidden="1" customHeight="1" thickBot="1">
      <c r="A1009" s="124"/>
      <c r="B1009" s="169"/>
      <c r="C1009" s="235"/>
      <c r="D1009" s="588"/>
      <c r="E1009" s="588"/>
      <c r="F1009" s="471"/>
      <c r="G1009" s="471"/>
      <c r="H1009" s="471"/>
      <c r="I1009" s="471"/>
      <c r="J1009" s="471"/>
      <c r="K1009" s="471"/>
      <c r="L1009" s="471"/>
      <c r="M1009" s="471"/>
      <c r="N1009" s="471"/>
      <c r="O1009" s="471"/>
      <c r="P1009" s="471"/>
      <c r="Q1009" s="471"/>
      <c r="R1009" s="471"/>
      <c r="S1009" s="471"/>
      <c r="T1009" s="471"/>
      <c r="U1009" s="471"/>
      <c r="V1009" s="471"/>
      <c r="W1009" s="471"/>
      <c r="X1009" s="471"/>
      <c r="Y1009" s="471"/>
      <c r="Z1009" s="471"/>
      <c r="AA1009" s="471"/>
      <c r="AB1009" s="471"/>
      <c r="AC1009" s="471"/>
      <c r="AD1009" s="471"/>
      <c r="AE1009" s="472"/>
      <c r="AF1009" s="472"/>
      <c r="AG1009" s="472"/>
      <c r="AH1009" s="472"/>
      <c r="AI1009" s="472"/>
      <c r="AJ1009" s="472"/>
      <c r="AK1009" s="472"/>
      <c r="AL1009" s="472"/>
      <c r="AM1009" s="472"/>
      <c r="AN1009" s="472"/>
      <c r="AO1009" s="481"/>
      <c r="AP1009" s="169"/>
      <c r="AQ1009" s="84" t="s">
        <v>395</v>
      </c>
      <c r="AU1009" s="459" t="str">
        <f t="shared" ca="1" si="182"/>
        <v>AB</v>
      </c>
      <c r="AV1009" s="459">
        <f t="shared" si="183"/>
        <v>987</v>
      </c>
      <c r="AW1009" s="259" t="str">
        <f t="shared" ca="1" si="180"/>
        <v>AB987</v>
      </c>
      <c r="AX1009" s="259">
        <f t="shared" si="178"/>
        <v>8</v>
      </c>
      <c r="AY1009" s="259" t="str">
        <f t="shared" ca="1" si="179"/>
        <v>9. Ownership - Operating Costs</v>
      </c>
      <c r="AZ1009" s="268" t="s">
        <v>1270</v>
      </c>
      <c r="BA1009" s="259" t="s">
        <v>1329</v>
      </c>
      <c r="BB1009" s="259">
        <f>$AB$8</f>
        <v>2042</v>
      </c>
      <c r="BC1009" s="259" t="str">
        <f t="shared" ca="1" si="181"/>
        <v>8_AB987_Development_fee_2042</v>
      </c>
      <c r="BD1009" s="259" t="s">
        <v>540</v>
      </c>
      <c r="BE1009" s="259"/>
      <c r="BF1009" s="268" t="str">
        <f t="shared" si="177"/>
        <v>&gt;=0</v>
      </c>
      <c r="BG1009" s="268" t="s">
        <v>85</v>
      </c>
      <c r="BH1009" s="268" t="s">
        <v>85</v>
      </c>
      <c r="BI1009" s="268"/>
      <c r="BJ1009" s="268"/>
      <c r="BK1009" s="268"/>
      <c r="BL1009" s="268"/>
    </row>
    <row r="1010" spans="1:64" ht="13.5" hidden="1" customHeight="1" thickBot="1">
      <c r="A1010" s="124"/>
      <c r="B1010" s="169"/>
      <c r="C1010" s="235"/>
      <c r="D1010" s="588"/>
      <c r="E1010" s="588"/>
      <c r="F1010" s="471"/>
      <c r="G1010" s="471"/>
      <c r="H1010" s="471"/>
      <c r="I1010" s="471"/>
      <c r="J1010" s="471"/>
      <c r="K1010" s="471"/>
      <c r="L1010" s="471"/>
      <c r="M1010" s="471"/>
      <c r="N1010" s="471"/>
      <c r="O1010" s="471"/>
      <c r="P1010" s="471"/>
      <c r="Q1010" s="471"/>
      <c r="R1010" s="471"/>
      <c r="S1010" s="471"/>
      <c r="T1010" s="471"/>
      <c r="U1010" s="471"/>
      <c r="V1010" s="471"/>
      <c r="W1010" s="471"/>
      <c r="X1010" s="471"/>
      <c r="Y1010" s="471"/>
      <c r="Z1010" s="471"/>
      <c r="AA1010" s="471"/>
      <c r="AB1010" s="471"/>
      <c r="AC1010" s="471"/>
      <c r="AD1010" s="471"/>
      <c r="AE1010" s="472"/>
      <c r="AF1010" s="472"/>
      <c r="AG1010" s="472"/>
      <c r="AH1010" s="472"/>
      <c r="AI1010" s="472"/>
      <c r="AJ1010" s="472"/>
      <c r="AK1010" s="472"/>
      <c r="AL1010" s="472"/>
      <c r="AM1010" s="472"/>
      <c r="AN1010" s="472"/>
      <c r="AO1010" s="481"/>
      <c r="AP1010" s="169"/>
      <c r="AQ1010" s="84" t="s">
        <v>395</v>
      </c>
      <c r="AU1010" s="459" t="str">
        <f t="shared" ca="1" si="182"/>
        <v>AC</v>
      </c>
      <c r="AV1010" s="459">
        <f t="shared" si="183"/>
        <v>987</v>
      </c>
      <c r="AW1010" s="259" t="str">
        <f t="shared" ca="1" si="180"/>
        <v>AC987</v>
      </c>
      <c r="AX1010" s="259">
        <f t="shared" si="178"/>
        <v>8</v>
      </c>
      <c r="AY1010" s="259" t="str">
        <f t="shared" ca="1" si="179"/>
        <v>9. Ownership - Operating Costs</v>
      </c>
      <c r="AZ1010" s="268" t="s">
        <v>1270</v>
      </c>
      <c r="BA1010" s="259" t="s">
        <v>1329</v>
      </c>
      <c r="BB1010" s="259">
        <f>$AC$8</f>
        <v>2043</v>
      </c>
      <c r="BC1010" s="259" t="str">
        <f t="shared" ca="1" si="181"/>
        <v>8_AC987_Development_fee_2043</v>
      </c>
      <c r="BD1010" s="259" t="s">
        <v>540</v>
      </c>
      <c r="BE1010" s="259"/>
      <c r="BF1010" s="268" t="str">
        <f t="shared" si="177"/>
        <v>&gt;=0</v>
      </c>
      <c r="BG1010" s="268" t="s">
        <v>85</v>
      </c>
      <c r="BH1010" s="268" t="s">
        <v>85</v>
      </c>
      <c r="BI1010" s="268"/>
      <c r="BJ1010" s="268"/>
      <c r="BK1010" s="268"/>
      <c r="BL1010" s="268"/>
    </row>
    <row r="1011" spans="1:64" ht="13.5" hidden="1" customHeight="1" thickBot="1">
      <c r="A1011" s="124"/>
      <c r="B1011" s="169"/>
      <c r="C1011" s="235"/>
      <c r="D1011" s="588"/>
      <c r="E1011" s="588"/>
      <c r="F1011" s="471"/>
      <c r="G1011" s="471"/>
      <c r="H1011" s="471"/>
      <c r="I1011" s="471"/>
      <c r="J1011" s="471"/>
      <c r="K1011" s="471"/>
      <c r="L1011" s="471"/>
      <c r="M1011" s="471"/>
      <c r="N1011" s="471"/>
      <c r="O1011" s="471"/>
      <c r="P1011" s="471"/>
      <c r="Q1011" s="471"/>
      <c r="R1011" s="471"/>
      <c r="S1011" s="471"/>
      <c r="T1011" s="471"/>
      <c r="U1011" s="471"/>
      <c r="V1011" s="471"/>
      <c r="W1011" s="471"/>
      <c r="X1011" s="471"/>
      <c r="Y1011" s="471"/>
      <c r="Z1011" s="471"/>
      <c r="AA1011" s="471"/>
      <c r="AB1011" s="471"/>
      <c r="AC1011" s="471"/>
      <c r="AD1011" s="471"/>
      <c r="AE1011" s="472"/>
      <c r="AF1011" s="472"/>
      <c r="AG1011" s="472"/>
      <c r="AH1011" s="472"/>
      <c r="AI1011" s="472"/>
      <c r="AJ1011" s="472"/>
      <c r="AK1011" s="472"/>
      <c r="AL1011" s="472"/>
      <c r="AM1011" s="472"/>
      <c r="AN1011" s="472"/>
      <c r="AO1011" s="481"/>
      <c r="AP1011" s="169"/>
      <c r="AQ1011" s="84" t="s">
        <v>395</v>
      </c>
      <c r="AU1011" s="459" t="str">
        <f t="shared" ca="1" si="182"/>
        <v>AD</v>
      </c>
      <c r="AV1011" s="459">
        <f t="shared" si="183"/>
        <v>987</v>
      </c>
      <c r="AW1011" s="259" t="str">
        <f t="shared" ca="1" si="180"/>
        <v>AD987</v>
      </c>
      <c r="AX1011" s="259">
        <f t="shared" si="178"/>
        <v>8</v>
      </c>
      <c r="AY1011" s="259" t="str">
        <f t="shared" ca="1" si="179"/>
        <v>9. Ownership - Operating Costs</v>
      </c>
      <c r="AZ1011" s="268" t="s">
        <v>1270</v>
      </c>
      <c r="BA1011" s="259" t="s">
        <v>1329</v>
      </c>
      <c r="BB1011" s="259">
        <f>$AD$8</f>
        <v>2044</v>
      </c>
      <c r="BC1011" s="259" t="str">
        <f t="shared" ca="1" si="181"/>
        <v>8_AD987_Development_fee_2044</v>
      </c>
      <c r="BD1011" s="259" t="s">
        <v>540</v>
      </c>
      <c r="BE1011" s="259"/>
      <c r="BF1011" s="268" t="str">
        <f t="shared" si="177"/>
        <v>&gt;=0</v>
      </c>
      <c r="BG1011" s="268" t="s">
        <v>85</v>
      </c>
      <c r="BH1011" s="268" t="s">
        <v>85</v>
      </c>
      <c r="BI1011" s="268"/>
      <c r="BJ1011" s="268"/>
      <c r="BK1011" s="268"/>
      <c r="BL1011" s="268"/>
    </row>
    <row r="1012" spans="1:64" ht="13.5" hidden="1" customHeight="1" thickBot="1">
      <c r="A1012" s="124"/>
      <c r="B1012" s="169"/>
      <c r="C1012" s="235"/>
      <c r="D1012" s="588"/>
      <c r="E1012" s="588"/>
      <c r="F1012" s="471"/>
      <c r="G1012" s="471"/>
      <c r="H1012" s="471"/>
      <c r="I1012" s="471"/>
      <c r="J1012" s="471"/>
      <c r="K1012" s="471"/>
      <c r="L1012" s="471"/>
      <c r="M1012" s="471"/>
      <c r="N1012" s="471"/>
      <c r="O1012" s="471"/>
      <c r="P1012" s="471"/>
      <c r="Q1012" s="471"/>
      <c r="R1012" s="471"/>
      <c r="S1012" s="471"/>
      <c r="T1012" s="471"/>
      <c r="U1012" s="471"/>
      <c r="V1012" s="471"/>
      <c r="W1012" s="471"/>
      <c r="X1012" s="471"/>
      <c r="Y1012" s="471"/>
      <c r="Z1012" s="471"/>
      <c r="AA1012" s="471"/>
      <c r="AB1012" s="471"/>
      <c r="AC1012" s="471"/>
      <c r="AD1012" s="471"/>
      <c r="AE1012" s="472"/>
      <c r="AF1012" s="472"/>
      <c r="AG1012" s="472"/>
      <c r="AH1012" s="472"/>
      <c r="AI1012" s="472"/>
      <c r="AJ1012" s="472"/>
      <c r="AK1012" s="472"/>
      <c r="AL1012" s="472"/>
      <c r="AM1012" s="472"/>
      <c r="AN1012" s="472"/>
      <c r="AO1012" s="481"/>
      <c r="AP1012" s="169"/>
      <c r="AQ1012" s="84" t="s">
        <v>395</v>
      </c>
      <c r="AU1012" s="459" t="str">
        <f t="shared" ca="1" si="182"/>
        <v>AE</v>
      </c>
      <c r="AV1012" s="459">
        <f t="shared" si="183"/>
        <v>987</v>
      </c>
      <c r="AW1012" s="259" t="str">
        <f t="shared" ca="1" si="180"/>
        <v>AE987</v>
      </c>
      <c r="AX1012" s="259">
        <f t="shared" si="178"/>
        <v>8</v>
      </c>
      <c r="AY1012" s="259" t="str">
        <f t="shared" ca="1" si="179"/>
        <v>9. Ownership - Operating Costs</v>
      </c>
      <c r="AZ1012" s="268" t="s">
        <v>1270</v>
      </c>
      <c r="BA1012" s="259" t="s">
        <v>1329</v>
      </c>
      <c r="BB1012" s="259">
        <f>$AE$8</f>
        <v>2045</v>
      </c>
      <c r="BC1012" s="259" t="str">
        <f t="shared" ca="1" si="181"/>
        <v>8_AE987_Development_fee_2045</v>
      </c>
      <c r="BD1012" s="259" t="s">
        <v>540</v>
      </c>
      <c r="BE1012" s="259"/>
      <c r="BF1012" s="268" t="str">
        <f t="shared" si="177"/>
        <v>&gt;=0</v>
      </c>
      <c r="BG1012" s="268" t="s">
        <v>85</v>
      </c>
      <c r="BH1012" s="268" t="s">
        <v>85</v>
      </c>
      <c r="BI1012" s="268"/>
      <c r="BJ1012" s="268"/>
      <c r="BK1012" s="268"/>
      <c r="BL1012" s="268"/>
    </row>
    <row r="1013" spans="1:64" ht="13.5" hidden="1" customHeight="1" thickBot="1">
      <c r="A1013" s="124"/>
      <c r="B1013" s="169"/>
      <c r="C1013" s="235"/>
      <c r="D1013" s="588"/>
      <c r="E1013" s="588"/>
      <c r="F1013" s="471"/>
      <c r="G1013" s="471"/>
      <c r="H1013" s="471"/>
      <c r="I1013" s="471"/>
      <c r="J1013" s="471"/>
      <c r="K1013" s="471"/>
      <c r="L1013" s="471"/>
      <c r="M1013" s="471"/>
      <c r="N1013" s="471"/>
      <c r="O1013" s="471"/>
      <c r="P1013" s="471"/>
      <c r="Q1013" s="471"/>
      <c r="R1013" s="471"/>
      <c r="S1013" s="471"/>
      <c r="T1013" s="471"/>
      <c r="U1013" s="471"/>
      <c r="V1013" s="471"/>
      <c r="W1013" s="471"/>
      <c r="X1013" s="471"/>
      <c r="Y1013" s="471"/>
      <c r="Z1013" s="471"/>
      <c r="AA1013" s="471"/>
      <c r="AB1013" s="471"/>
      <c r="AC1013" s="471"/>
      <c r="AD1013" s="471"/>
      <c r="AE1013" s="472"/>
      <c r="AF1013" s="472"/>
      <c r="AG1013" s="472"/>
      <c r="AH1013" s="472"/>
      <c r="AI1013" s="472"/>
      <c r="AJ1013" s="472"/>
      <c r="AK1013" s="472"/>
      <c r="AL1013" s="472"/>
      <c r="AM1013" s="472"/>
      <c r="AN1013" s="472"/>
      <c r="AO1013" s="481"/>
      <c r="AP1013" s="169"/>
      <c r="AQ1013" s="84" t="s">
        <v>395</v>
      </c>
      <c r="AU1013" s="459" t="str">
        <f t="shared" ca="1" si="182"/>
        <v>AF</v>
      </c>
      <c r="AV1013" s="459">
        <f t="shared" si="183"/>
        <v>987</v>
      </c>
      <c r="AW1013" s="259" t="str">
        <f t="shared" ca="1" si="180"/>
        <v>AF987</v>
      </c>
      <c r="AX1013" s="259">
        <f t="shared" si="178"/>
        <v>8</v>
      </c>
      <c r="AY1013" s="259" t="str">
        <f t="shared" ca="1" si="179"/>
        <v>9. Ownership - Operating Costs</v>
      </c>
      <c r="AZ1013" s="268" t="s">
        <v>1270</v>
      </c>
      <c r="BA1013" s="259" t="s">
        <v>1329</v>
      </c>
      <c r="BB1013" s="259">
        <f>$AF$8</f>
        <v>2046</v>
      </c>
      <c r="BC1013" s="259" t="str">
        <f t="shared" ca="1" si="181"/>
        <v>8_AF987_Development_fee_2046</v>
      </c>
      <c r="BD1013" s="259" t="s">
        <v>540</v>
      </c>
      <c r="BE1013" s="259"/>
      <c r="BF1013" s="268" t="str">
        <f t="shared" si="177"/>
        <v>&gt;=0</v>
      </c>
      <c r="BG1013" s="268" t="s">
        <v>85</v>
      </c>
      <c r="BH1013" s="268" t="s">
        <v>85</v>
      </c>
      <c r="BI1013" s="268"/>
      <c r="BJ1013" s="268"/>
      <c r="BK1013" s="268"/>
      <c r="BL1013" s="268"/>
    </row>
    <row r="1014" spans="1:64" ht="13.5" hidden="1" customHeight="1" thickBot="1">
      <c r="A1014" s="124"/>
      <c r="B1014" s="169"/>
      <c r="C1014" s="235"/>
      <c r="D1014" s="588"/>
      <c r="E1014" s="588"/>
      <c r="F1014" s="471"/>
      <c r="G1014" s="471"/>
      <c r="H1014" s="471"/>
      <c r="I1014" s="471"/>
      <c r="J1014" s="471"/>
      <c r="K1014" s="471"/>
      <c r="L1014" s="471"/>
      <c r="M1014" s="471"/>
      <c r="N1014" s="471"/>
      <c r="O1014" s="471"/>
      <c r="P1014" s="471"/>
      <c r="Q1014" s="471"/>
      <c r="R1014" s="471"/>
      <c r="S1014" s="471"/>
      <c r="T1014" s="471"/>
      <c r="U1014" s="471"/>
      <c r="V1014" s="471"/>
      <c r="W1014" s="471"/>
      <c r="X1014" s="471"/>
      <c r="Y1014" s="471"/>
      <c r="Z1014" s="471"/>
      <c r="AA1014" s="471"/>
      <c r="AB1014" s="471"/>
      <c r="AC1014" s="471"/>
      <c r="AD1014" s="471"/>
      <c r="AE1014" s="472"/>
      <c r="AF1014" s="472"/>
      <c r="AG1014" s="472"/>
      <c r="AH1014" s="472"/>
      <c r="AI1014" s="472"/>
      <c r="AJ1014" s="472"/>
      <c r="AK1014" s="472"/>
      <c r="AL1014" s="472"/>
      <c r="AM1014" s="472"/>
      <c r="AN1014" s="472"/>
      <c r="AO1014" s="481"/>
      <c r="AP1014" s="169"/>
      <c r="AQ1014" s="84" t="s">
        <v>395</v>
      </c>
      <c r="AU1014" s="459" t="str">
        <f t="shared" ca="1" si="182"/>
        <v>AG</v>
      </c>
      <c r="AV1014" s="459">
        <f t="shared" si="183"/>
        <v>987</v>
      </c>
      <c r="AW1014" s="259" t="str">
        <f t="shared" ca="1" si="180"/>
        <v>AG987</v>
      </c>
      <c r="AX1014" s="259">
        <f t="shared" si="178"/>
        <v>8</v>
      </c>
      <c r="AY1014" s="259" t="str">
        <f t="shared" ca="1" si="179"/>
        <v>9. Ownership - Operating Costs</v>
      </c>
      <c r="AZ1014" s="268" t="s">
        <v>1270</v>
      </c>
      <c r="BA1014" s="259" t="s">
        <v>1329</v>
      </c>
      <c r="BB1014" s="259">
        <f>$AG$8</f>
        <v>2047</v>
      </c>
      <c r="BC1014" s="259" t="str">
        <f t="shared" ca="1" si="181"/>
        <v>8_AG987_Development_fee_2047</v>
      </c>
      <c r="BD1014" s="259" t="s">
        <v>540</v>
      </c>
      <c r="BE1014" s="259"/>
      <c r="BF1014" s="268" t="str">
        <f t="shared" si="177"/>
        <v>&gt;=0</v>
      </c>
      <c r="BG1014" s="268" t="s">
        <v>85</v>
      </c>
      <c r="BH1014" s="268" t="s">
        <v>85</v>
      </c>
      <c r="BI1014" s="268"/>
      <c r="BJ1014" s="268"/>
      <c r="BK1014" s="268"/>
      <c r="BL1014" s="268"/>
    </row>
    <row r="1015" spans="1:64" ht="13.5" hidden="1" customHeight="1" thickBot="1">
      <c r="A1015" s="124"/>
      <c r="B1015" s="169"/>
      <c r="C1015" s="235"/>
      <c r="D1015" s="588"/>
      <c r="E1015" s="588"/>
      <c r="F1015" s="471"/>
      <c r="G1015" s="471"/>
      <c r="H1015" s="471"/>
      <c r="I1015" s="471"/>
      <c r="J1015" s="471"/>
      <c r="K1015" s="471"/>
      <c r="L1015" s="471"/>
      <c r="M1015" s="471"/>
      <c r="N1015" s="471"/>
      <c r="O1015" s="471"/>
      <c r="P1015" s="471"/>
      <c r="Q1015" s="471"/>
      <c r="R1015" s="471"/>
      <c r="S1015" s="471"/>
      <c r="T1015" s="471"/>
      <c r="U1015" s="471"/>
      <c r="V1015" s="471"/>
      <c r="W1015" s="471"/>
      <c r="X1015" s="471"/>
      <c r="Y1015" s="471"/>
      <c r="Z1015" s="471"/>
      <c r="AA1015" s="471"/>
      <c r="AB1015" s="471"/>
      <c r="AC1015" s="471"/>
      <c r="AD1015" s="471"/>
      <c r="AE1015" s="472"/>
      <c r="AF1015" s="472"/>
      <c r="AG1015" s="472"/>
      <c r="AH1015" s="472"/>
      <c r="AI1015" s="472"/>
      <c r="AJ1015" s="472"/>
      <c r="AK1015" s="472"/>
      <c r="AL1015" s="472"/>
      <c r="AM1015" s="472"/>
      <c r="AN1015" s="472"/>
      <c r="AO1015" s="481"/>
      <c r="AP1015" s="169"/>
      <c r="AQ1015" s="84" t="s">
        <v>395</v>
      </c>
      <c r="AU1015" s="459" t="str">
        <f t="shared" ca="1" si="182"/>
        <v>AH</v>
      </c>
      <c r="AV1015" s="459">
        <f t="shared" si="183"/>
        <v>987</v>
      </c>
      <c r="AW1015" s="259" t="str">
        <f t="shared" ca="1" si="180"/>
        <v>AH987</v>
      </c>
      <c r="AX1015" s="259">
        <f t="shared" si="178"/>
        <v>8</v>
      </c>
      <c r="AY1015" s="259" t="str">
        <f t="shared" ca="1" si="179"/>
        <v>9. Ownership - Operating Costs</v>
      </c>
      <c r="AZ1015" s="268" t="s">
        <v>1270</v>
      </c>
      <c r="BA1015" s="259" t="s">
        <v>1329</v>
      </c>
      <c r="BB1015" s="259">
        <f>$AH$8</f>
        <v>2048</v>
      </c>
      <c r="BC1015" s="259" t="str">
        <f t="shared" ca="1" si="181"/>
        <v>8_AH987_Development_fee_2048</v>
      </c>
      <c r="BD1015" s="259" t="s">
        <v>540</v>
      </c>
      <c r="BE1015" s="259"/>
      <c r="BF1015" s="268" t="str">
        <f t="shared" si="177"/>
        <v>&gt;=0</v>
      </c>
      <c r="BG1015" s="268" t="s">
        <v>85</v>
      </c>
      <c r="BH1015" s="268" t="s">
        <v>85</v>
      </c>
      <c r="BI1015" s="268"/>
      <c r="BJ1015" s="268"/>
      <c r="BK1015" s="268"/>
      <c r="BL1015" s="268"/>
    </row>
    <row r="1016" spans="1:64" ht="13.5" hidden="1" customHeight="1" thickBot="1">
      <c r="A1016" s="124"/>
      <c r="B1016" s="169"/>
      <c r="C1016" s="235"/>
      <c r="D1016" s="588"/>
      <c r="E1016" s="588"/>
      <c r="F1016" s="471"/>
      <c r="G1016" s="471"/>
      <c r="H1016" s="471"/>
      <c r="I1016" s="471"/>
      <c r="J1016" s="471"/>
      <c r="K1016" s="471"/>
      <c r="L1016" s="471"/>
      <c r="M1016" s="471"/>
      <c r="N1016" s="471"/>
      <c r="O1016" s="471"/>
      <c r="P1016" s="471"/>
      <c r="Q1016" s="471"/>
      <c r="R1016" s="471"/>
      <c r="S1016" s="471"/>
      <c r="T1016" s="471"/>
      <c r="U1016" s="471"/>
      <c r="V1016" s="471"/>
      <c r="W1016" s="471"/>
      <c r="X1016" s="471"/>
      <c r="Y1016" s="471"/>
      <c r="Z1016" s="471"/>
      <c r="AA1016" s="471"/>
      <c r="AB1016" s="471"/>
      <c r="AC1016" s="471"/>
      <c r="AD1016" s="471"/>
      <c r="AE1016" s="472"/>
      <c r="AF1016" s="472"/>
      <c r="AG1016" s="472"/>
      <c r="AH1016" s="472"/>
      <c r="AI1016" s="472"/>
      <c r="AJ1016" s="472"/>
      <c r="AK1016" s="472"/>
      <c r="AL1016" s="472"/>
      <c r="AM1016" s="472"/>
      <c r="AN1016" s="472"/>
      <c r="AO1016" s="481"/>
      <c r="AP1016" s="169"/>
      <c r="AQ1016" s="84" t="s">
        <v>395</v>
      </c>
      <c r="AU1016" s="459" t="str">
        <f t="shared" ca="1" si="182"/>
        <v>AI</v>
      </c>
      <c r="AV1016" s="459">
        <f t="shared" si="183"/>
        <v>987</v>
      </c>
      <c r="AW1016" s="259" t="str">
        <f t="shared" ca="1" si="180"/>
        <v>AI987</v>
      </c>
      <c r="AX1016" s="259">
        <f t="shared" si="178"/>
        <v>8</v>
      </c>
      <c r="AY1016" s="259" t="str">
        <f t="shared" ca="1" si="179"/>
        <v>9. Ownership - Operating Costs</v>
      </c>
      <c r="AZ1016" s="268" t="s">
        <v>1270</v>
      </c>
      <c r="BA1016" s="259" t="s">
        <v>1329</v>
      </c>
      <c r="BB1016" s="259">
        <f>$AI$8</f>
        <v>2049</v>
      </c>
      <c r="BC1016" s="259" t="str">
        <f t="shared" ca="1" si="181"/>
        <v>8_AI987_Development_fee_2049</v>
      </c>
      <c r="BD1016" s="259" t="s">
        <v>540</v>
      </c>
      <c r="BE1016" s="259"/>
      <c r="BF1016" s="268" t="str">
        <f t="shared" si="177"/>
        <v>&gt;=0</v>
      </c>
      <c r="BG1016" s="268" t="s">
        <v>85</v>
      </c>
      <c r="BH1016" s="268" t="s">
        <v>85</v>
      </c>
      <c r="BI1016" s="268"/>
      <c r="BJ1016" s="268"/>
      <c r="BK1016" s="268"/>
      <c r="BL1016" s="268"/>
    </row>
    <row r="1017" spans="1:64" ht="13.5" hidden="1" customHeight="1" thickBot="1">
      <c r="A1017" s="124"/>
      <c r="B1017" s="169"/>
      <c r="C1017" s="235"/>
      <c r="D1017" s="588"/>
      <c r="E1017" s="588"/>
      <c r="F1017" s="471"/>
      <c r="G1017" s="471"/>
      <c r="H1017" s="471"/>
      <c r="I1017" s="471"/>
      <c r="J1017" s="471"/>
      <c r="K1017" s="471"/>
      <c r="L1017" s="471"/>
      <c r="M1017" s="471"/>
      <c r="N1017" s="471"/>
      <c r="O1017" s="471"/>
      <c r="P1017" s="471"/>
      <c r="Q1017" s="471"/>
      <c r="R1017" s="471"/>
      <c r="S1017" s="471"/>
      <c r="T1017" s="471"/>
      <c r="U1017" s="471"/>
      <c r="V1017" s="471"/>
      <c r="W1017" s="471"/>
      <c r="X1017" s="471"/>
      <c r="Y1017" s="471"/>
      <c r="Z1017" s="471"/>
      <c r="AA1017" s="471"/>
      <c r="AB1017" s="471"/>
      <c r="AC1017" s="471"/>
      <c r="AD1017" s="471"/>
      <c r="AE1017" s="472"/>
      <c r="AF1017" s="472"/>
      <c r="AG1017" s="472"/>
      <c r="AH1017" s="472"/>
      <c r="AI1017" s="472"/>
      <c r="AJ1017" s="472"/>
      <c r="AK1017" s="472"/>
      <c r="AL1017" s="472"/>
      <c r="AM1017" s="472"/>
      <c r="AN1017" s="472"/>
      <c r="AO1017" s="481"/>
      <c r="AP1017" s="169"/>
      <c r="AQ1017" s="84" t="s">
        <v>395</v>
      </c>
      <c r="AU1017" s="459" t="str">
        <f t="shared" ca="1" si="182"/>
        <v>AJ</v>
      </c>
      <c r="AV1017" s="459">
        <f t="shared" si="183"/>
        <v>987</v>
      </c>
      <c r="AW1017" s="259" t="str">
        <f t="shared" ca="1" si="180"/>
        <v>AJ987</v>
      </c>
      <c r="AX1017" s="259">
        <f t="shared" si="178"/>
        <v>8</v>
      </c>
      <c r="AY1017" s="259" t="str">
        <f t="shared" ca="1" si="179"/>
        <v>9. Ownership - Operating Costs</v>
      </c>
      <c r="AZ1017" s="268" t="s">
        <v>1270</v>
      </c>
      <c r="BA1017" s="259" t="s">
        <v>1329</v>
      </c>
      <c r="BB1017" s="259">
        <f>$AJ$8</f>
        <v>2050</v>
      </c>
      <c r="BC1017" s="259" t="str">
        <f t="shared" ca="1" si="181"/>
        <v>8_AJ987_Development_fee_2050</v>
      </c>
      <c r="BD1017" s="259" t="s">
        <v>540</v>
      </c>
      <c r="BE1017" s="259"/>
      <c r="BF1017" s="268" t="str">
        <f t="shared" si="177"/>
        <v>&gt;=0</v>
      </c>
      <c r="BG1017" s="268" t="s">
        <v>85</v>
      </c>
      <c r="BH1017" s="268" t="s">
        <v>85</v>
      </c>
      <c r="BI1017" s="268"/>
      <c r="BJ1017" s="268"/>
      <c r="BK1017" s="268"/>
      <c r="BL1017" s="268"/>
    </row>
    <row r="1018" spans="1:64" ht="13.5" hidden="1" customHeight="1" thickBot="1">
      <c r="A1018" s="124"/>
      <c r="B1018" s="169"/>
      <c r="C1018" s="235"/>
      <c r="D1018" s="588"/>
      <c r="E1018" s="588"/>
      <c r="F1018" s="471"/>
      <c r="G1018" s="471"/>
      <c r="H1018" s="471"/>
      <c r="I1018" s="471"/>
      <c r="J1018" s="471"/>
      <c r="K1018" s="471"/>
      <c r="L1018" s="471"/>
      <c r="M1018" s="471"/>
      <c r="N1018" s="471"/>
      <c r="O1018" s="471"/>
      <c r="P1018" s="471"/>
      <c r="Q1018" s="471"/>
      <c r="R1018" s="471"/>
      <c r="S1018" s="471"/>
      <c r="T1018" s="471"/>
      <c r="U1018" s="471"/>
      <c r="V1018" s="471"/>
      <c r="W1018" s="471"/>
      <c r="X1018" s="471"/>
      <c r="Y1018" s="471"/>
      <c r="Z1018" s="471"/>
      <c r="AA1018" s="471"/>
      <c r="AB1018" s="471"/>
      <c r="AC1018" s="471"/>
      <c r="AD1018" s="471"/>
      <c r="AE1018" s="472"/>
      <c r="AF1018" s="472"/>
      <c r="AG1018" s="472"/>
      <c r="AH1018" s="472"/>
      <c r="AI1018" s="472"/>
      <c r="AJ1018" s="472"/>
      <c r="AK1018" s="472"/>
      <c r="AL1018" s="472"/>
      <c r="AM1018" s="472"/>
      <c r="AN1018" s="472"/>
      <c r="AO1018" s="481"/>
      <c r="AP1018" s="169"/>
      <c r="AQ1018" s="84" t="s">
        <v>395</v>
      </c>
      <c r="AU1018" s="459" t="str">
        <f t="shared" ca="1" si="182"/>
        <v>AK</v>
      </c>
      <c r="AV1018" s="459">
        <f t="shared" si="183"/>
        <v>987</v>
      </c>
      <c r="AW1018" s="259" t="str">
        <f t="shared" ca="1" si="180"/>
        <v>AK987</v>
      </c>
      <c r="AX1018" s="259">
        <f t="shared" si="178"/>
        <v>8</v>
      </c>
      <c r="AY1018" s="259" t="str">
        <f t="shared" ca="1" si="179"/>
        <v>9. Ownership - Operating Costs</v>
      </c>
      <c r="AZ1018" s="268" t="s">
        <v>1270</v>
      </c>
      <c r="BA1018" s="259" t="s">
        <v>1329</v>
      </c>
      <c r="BB1018" s="259">
        <f>$AK$8</f>
        <v>2051</v>
      </c>
      <c r="BC1018" s="259" t="str">
        <f t="shared" ca="1" si="181"/>
        <v>8_AK987_Development_fee_2051</v>
      </c>
      <c r="BD1018" s="259" t="s">
        <v>540</v>
      </c>
      <c r="BE1018" s="259"/>
      <c r="BF1018" s="268" t="str">
        <f t="shared" si="177"/>
        <v>&gt;=0</v>
      </c>
      <c r="BG1018" s="268" t="s">
        <v>85</v>
      </c>
      <c r="BH1018" s="268" t="s">
        <v>85</v>
      </c>
      <c r="BI1018" s="268"/>
      <c r="BJ1018" s="268"/>
      <c r="BK1018" s="268"/>
      <c r="BL1018" s="268"/>
    </row>
    <row r="1019" spans="1:64" ht="13.5" hidden="1" customHeight="1" thickBot="1">
      <c r="A1019" s="124"/>
      <c r="B1019" s="169"/>
      <c r="C1019" s="235"/>
      <c r="D1019" s="588"/>
      <c r="E1019" s="588"/>
      <c r="F1019" s="471"/>
      <c r="G1019" s="471"/>
      <c r="H1019" s="471"/>
      <c r="I1019" s="471"/>
      <c r="J1019" s="471"/>
      <c r="K1019" s="471"/>
      <c r="L1019" s="471"/>
      <c r="M1019" s="471"/>
      <c r="N1019" s="471"/>
      <c r="O1019" s="471"/>
      <c r="P1019" s="471"/>
      <c r="Q1019" s="471"/>
      <c r="R1019" s="471"/>
      <c r="S1019" s="471"/>
      <c r="T1019" s="471"/>
      <c r="U1019" s="471"/>
      <c r="V1019" s="471"/>
      <c r="W1019" s="471"/>
      <c r="X1019" s="471"/>
      <c r="Y1019" s="471"/>
      <c r="Z1019" s="471"/>
      <c r="AA1019" s="471"/>
      <c r="AB1019" s="471"/>
      <c r="AC1019" s="471"/>
      <c r="AD1019" s="471"/>
      <c r="AE1019" s="472"/>
      <c r="AF1019" s="472"/>
      <c r="AG1019" s="472"/>
      <c r="AH1019" s="472"/>
      <c r="AI1019" s="472"/>
      <c r="AJ1019" s="472"/>
      <c r="AK1019" s="472"/>
      <c r="AL1019" s="472"/>
      <c r="AM1019" s="472"/>
      <c r="AN1019" s="472"/>
      <c r="AO1019" s="481"/>
      <c r="AP1019" s="169"/>
      <c r="AQ1019" s="84" t="s">
        <v>395</v>
      </c>
      <c r="AU1019" s="459" t="str">
        <f t="shared" ca="1" si="182"/>
        <v>AL</v>
      </c>
      <c r="AV1019" s="459">
        <f t="shared" si="183"/>
        <v>987</v>
      </c>
      <c r="AW1019" s="259" t="str">
        <f t="shared" ca="1" si="180"/>
        <v>AL987</v>
      </c>
      <c r="AX1019" s="259">
        <f t="shared" si="178"/>
        <v>8</v>
      </c>
      <c r="AY1019" s="259" t="str">
        <f t="shared" ca="1" si="179"/>
        <v>9. Ownership - Operating Costs</v>
      </c>
      <c r="AZ1019" s="268" t="s">
        <v>1270</v>
      </c>
      <c r="BA1019" s="259" t="s">
        <v>1329</v>
      </c>
      <c r="BB1019" s="259">
        <f>$AL$8</f>
        <v>2052</v>
      </c>
      <c r="BC1019" s="259" t="str">
        <f t="shared" ca="1" si="181"/>
        <v>8_AL987_Development_fee_2052</v>
      </c>
      <c r="BD1019" s="259" t="s">
        <v>540</v>
      </c>
      <c r="BE1019" s="259"/>
      <c r="BF1019" s="268" t="str">
        <f t="shared" ref="BF1019:BF1057" si="184">"&gt;=0"</f>
        <v>&gt;=0</v>
      </c>
      <c r="BG1019" s="268" t="s">
        <v>85</v>
      </c>
      <c r="BH1019" s="268" t="s">
        <v>85</v>
      </c>
      <c r="BI1019" s="268"/>
      <c r="BJ1019" s="268"/>
      <c r="BK1019" s="268"/>
      <c r="BL1019" s="268"/>
    </row>
    <row r="1020" spans="1:64" ht="13.5" hidden="1" customHeight="1" thickBot="1">
      <c r="A1020" s="124"/>
      <c r="B1020" s="169"/>
      <c r="C1020" s="235"/>
      <c r="D1020" s="588"/>
      <c r="E1020" s="588"/>
      <c r="F1020" s="471"/>
      <c r="G1020" s="471"/>
      <c r="H1020" s="471"/>
      <c r="I1020" s="471"/>
      <c r="J1020" s="471"/>
      <c r="K1020" s="471"/>
      <c r="L1020" s="471"/>
      <c r="M1020" s="471"/>
      <c r="N1020" s="471"/>
      <c r="O1020" s="471"/>
      <c r="P1020" s="471"/>
      <c r="Q1020" s="471"/>
      <c r="R1020" s="471"/>
      <c r="S1020" s="471"/>
      <c r="T1020" s="471"/>
      <c r="U1020" s="471"/>
      <c r="V1020" s="471"/>
      <c r="W1020" s="471"/>
      <c r="X1020" s="471"/>
      <c r="Y1020" s="471"/>
      <c r="Z1020" s="471"/>
      <c r="AA1020" s="471"/>
      <c r="AB1020" s="471"/>
      <c r="AC1020" s="471"/>
      <c r="AD1020" s="471"/>
      <c r="AE1020" s="472"/>
      <c r="AF1020" s="472"/>
      <c r="AG1020" s="472"/>
      <c r="AH1020" s="472"/>
      <c r="AI1020" s="472"/>
      <c r="AJ1020" s="472"/>
      <c r="AK1020" s="472"/>
      <c r="AL1020" s="472"/>
      <c r="AM1020" s="472"/>
      <c r="AN1020" s="472"/>
      <c r="AO1020" s="481"/>
      <c r="AP1020" s="169"/>
      <c r="AQ1020" s="84" t="s">
        <v>395</v>
      </c>
      <c r="AU1020" s="459" t="str">
        <f t="shared" ca="1" si="182"/>
        <v>AM</v>
      </c>
      <c r="AV1020" s="459">
        <f t="shared" si="183"/>
        <v>987</v>
      </c>
      <c r="AW1020" s="259" t="str">
        <f t="shared" ca="1" si="180"/>
        <v>AM987</v>
      </c>
      <c r="AX1020" s="259">
        <f t="shared" si="178"/>
        <v>8</v>
      </c>
      <c r="AY1020" s="259" t="str">
        <f t="shared" ca="1" si="179"/>
        <v>9. Ownership - Operating Costs</v>
      </c>
      <c r="AZ1020" s="268" t="s">
        <v>1270</v>
      </c>
      <c r="BA1020" s="259" t="s">
        <v>1329</v>
      </c>
      <c r="BB1020" s="259">
        <f>$AM$8</f>
        <v>2053</v>
      </c>
      <c r="BC1020" s="259" t="str">
        <f t="shared" ca="1" si="181"/>
        <v>8_AM987_Development_fee_2053</v>
      </c>
      <c r="BD1020" s="259" t="s">
        <v>540</v>
      </c>
      <c r="BE1020" s="259"/>
      <c r="BF1020" s="268" t="str">
        <f t="shared" si="184"/>
        <v>&gt;=0</v>
      </c>
      <c r="BG1020" s="268" t="s">
        <v>85</v>
      </c>
      <c r="BH1020" s="268" t="s">
        <v>85</v>
      </c>
      <c r="BI1020" s="268"/>
      <c r="BJ1020" s="268"/>
      <c r="BK1020" s="268"/>
      <c r="BL1020" s="268"/>
    </row>
    <row r="1021" spans="1:64" ht="13.5" hidden="1" customHeight="1" thickBot="1">
      <c r="A1021" s="124"/>
      <c r="B1021" s="169"/>
      <c r="C1021" s="235"/>
      <c r="D1021" s="588"/>
      <c r="E1021" s="588"/>
      <c r="F1021" s="471"/>
      <c r="G1021" s="471"/>
      <c r="H1021" s="471"/>
      <c r="I1021" s="471"/>
      <c r="J1021" s="471"/>
      <c r="K1021" s="471"/>
      <c r="L1021" s="471"/>
      <c r="M1021" s="471"/>
      <c r="N1021" s="471"/>
      <c r="O1021" s="471"/>
      <c r="P1021" s="471"/>
      <c r="Q1021" s="471"/>
      <c r="R1021" s="471"/>
      <c r="S1021" s="471"/>
      <c r="T1021" s="471"/>
      <c r="U1021" s="471"/>
      <c r="V1021" s="471"/>
      <c r="W1021" s="471"/>
      <c r="X1021" s="471"/>
      <c r="Y1021" s="471"/>
      <c r="Z1021" s="471"/>
      <c r="AA1021" s="471"/>
      <c r="AB1021" s="471"/>
      <c r="AC1021" s="471"/>
      <c r="AD1021" s="471"/>
      <c r="AE1021" s="472"/>
      <c r="AF1021" s="472"/>
      <c r="AG1021" s="472"/>
      <c r="AH1021" s="472"/>
      <c r="AI1021" s="472"/>
      <c r="AJ1021" s="472"/>
      <c r="AK1021" s="472"/>
      <c r="AL1021" s="472"/>
      <c r="AM1021" s="472"/>
      <c r="AN1021" s="472"/>
      <c r="AO1021" s="481"/>
      <c r="AP1021" s="169"/>
      <c r="AQ1021" s="84" t="s">
        <v>395</v>
      </c>
      <c r="AU1021" s="459" t="str">
        <f t="shared" ca="1" si="182"/>
        <v>AN</v>
      </c>
      <c r="AV1021" s="459">
        <f t="shared" si="183"/>
        <v>987</v>
      </c>
      <c r="AW1021" s="259" t="str">
        <f t="shared" ca="1" si="180"/>
        <v>AN987</v>
      </c>
      <c r="AX1021" s="259">
        <f t="shared" si="178"/>
        <v>8</v>
      </c>
      <c r="AY1021" s="259" t="str">
        <f t="shared" ca="1" si="179"/>
        <v>9. Ownership - Operating Costs</v>
      </c>
      <c r="AZ1021" s="268" t="s">
        <v>1270</v>
      </c>
      <c r="BA1021" s="259" t="s">
        <v>1329</v>
      </c>
      <c r="BB1021" s="259">
        <f>$AN$8</f>
        <v>2054</v>
      </c>
      <c r="BC1021" s="259" t="str">
        <f t="shared" ca="1" si="181"/>
        <v>8_AN987_Development_fee_2054</v>
      </c>
      <c r="BD1021" s="259" t="s">
        <v>540</v>
      </c>
      <c r="BE1021" s="259"/>
      <c r="BF1021" s="268" t="str">
        <f t="shared" si="184"/>
        <v>&gt;=0</v>
      </c>
      <c r="BG1021" s="268" t="s">
        <v>85</v>
      </c>
      <c r="BH1021" s="268" t="s">
        <v>85</v>
      </c>
      <c r="BI1021" s="268"/>
      <c r="BJ1021" s="268"/>
      <c r="BK1021" s="268"/>
      <c r="BL1021" s="268"/>
    </row>
    <row r="1022" spans="1:64" ht="13.5" hidden="1" customHeight="1" thickBot="1">
      <c r="A1022" s="124"/>
      <c r="B1022" s="169"/>
      <c r="C1022" s="235"/>
      <c r="D1022" s="588"/>
      <c r="E1022" s="588"/>
      <c r="F1022" s="471"/>
      <c r="G1022" s="471"/>
      <c r="H1022" s="471"/>
      <c r="I1022" s="471"/>
      <c r="J1022" s="471"/>
      <c r="K1022" s="471"/>
      <c r="L1022" s="471"/>
      <c r="M1022" s="471"/>
      <c r="N1022" s="471"/>
      <c r="O1022" s="471"/>
      <c r="P1022" s="471"/>
      <c r="Q1022" s="471"/>
      <c r="R1022" s="471"/>
      <c r="S1022" s="471"/>
      <c r="T1022" s="471"/>
      <c r="U1022" s="471"/>
      <c r="V1022" s="471"/>
      <c r="W1022" s="471"/>
      <c r="X1022" s="471"/>
      <c r="Y1022" s="471"/>
      <c r="Z1022" s="471"/>
      <c r="AA1022" s="471"/>
      <c r="AB1022" s="471"/>
      <c r="AC1022" s="471"/>
      <c r="AD1022" s="471"/>
      <c r="AE1022" s="472"/>
      <c r="AF1022" s="472"/>
      <c r="AG1022" s="472"/>
      <c r="AH1022" s="472"/>
      <c r="AI1022" s="472"/>
      <c r="AJ1022" s="472"/>
      <c r="AK1022" s="472"/>
      <c r="AL1022" s="472"/>
      <c r="AM1022" s="472"/>
      <c r="AN1022" s="472"/>
      <c r="AO1022" s="481"/>
      <c r="AP1022" s="169"/>
      <c r="AQ1022" s="474" t="s">
        <v>395</v>
      </c>
      <c r="AR1022" s="474"/>
      <c r="AS1022" s="474"/>
      <c r="AT1022" s="474"/>
      <c r="AU1022" s="475" t="str">
        <f t="shared" ca="1" si="182"/>
        <v>AO</v>
      </c>
      <c r="AV1022" s="475">
        <f t="shared" si="183"/>
        <v>987</v>
      </c>
      <c r="AW1022" s="389" t="str">
        <f t="shared" ca="1" si="180"/>
        <v>AO987</v>
      </c>
      <c r="AX1022" s="389">
        <f t="shared" si="178"/>
        <v>8</v>
      </c>
      <c r="AY1022" s="389" t="str">
        <f t="shared" ca="1" si="179"/>
        <v>9. Ownership - Operating Costs</v>
      </c>
      <c r="AZ1022" s="397" t="s">
        <v>1270</v>
      </c>
      <c r="BA1022" s="389" t="s">
        <v>1329</v>
      </c>
      <c r="BB1022" s="389" t="s">
        <v>1216</v>
      </c>
      <c r="BC1022" s="389" t="str">
        <f t="shared" ca="1" si="181"/>
        <v>8_AO987_Development_fee_Additional_Info</v>
      </c>
      <c r="BD1022" s="397" t="s">
        <v>223</v>
      </c>
      <c r="BE1022" s="397">
        <v>100</v>
      </c>
      <c r="BF1022" s="397"/>
      <c r="BG1022" s="397" t="s">
        <v>85</v>
      </c>
      <c r="BH1022" s="397" t="s">
        <v>85</v>
      </c>
      <c r="BI1022" s="268"/>
      <c r="BJ1022" s="268"/>
      <c r="BK1022" s="268"/>
      <c r="BL1022" s="268"/>
    </row>
    <row r="1023" spans="1:64" ht="13.5" thickBot="1">
      <c r="A1023" s="124">
        <f>+A987+1</f>
        <v>35</v>
      </c>
      <c r="B1023" s="169"/>
      <c r="C1023" s="517" t="s">
        <v>1330</v>
      </c>
      <c r="D1023" s="588" t="s">
        <v>1213</v>
      </c>
      <c r="E1023" s="588"/>
      <c r="F1023" s="445"/>
      <c r="G1023" s="445"/>
      <c r="H1023" s="445"/>
      <c r="I1023" s="445"/>
      <c r="J1023" s="445"/>
      <c r="K1023" s="445"/>
      <c r="L1023" s="445"/>
      <c r="M1023" s="445"/>
      <c r="N1023" s="445"/>
      <c r="O1023" s="445"/>
      <c r="P1023" s="445"/>
      <c r="Q1023" s="445"/>
      <c r="R1023" s="445"/>
      <c r="S1023" s="445"/>
      <c r="T1023" s="445"/>
      <c r="U1023" s="445"/>
      <c r="V1023" s="445"/>
      <c r="W1023" s="445"/>
      <c r="X1023" s="445"/>
      <c r="Y1023" s="445"/>
      <c r="Z1023" s="445"/>
      <c r="AA1023" s="445"/>
      <c r="AB1023" s="445"/>
      <c r="AC1023" s="445"/>
      <c r="AD1023" s="445"/>
      <c r="AE1023" s="446"/>
      <c r="AF1023" s="446"/>
      <c r="AG1023" s="446"/>
      <c r="AH1023" s="446"/>
      <c r="AI1023" s="446"/>
      <c r="AJ1023" s="446"/>
      <c r="AK1023" s="446"/>
      <c r="AL1023" s="446"/>
      <c r="AM1023" s="446"/>
      <c r="AN1023" s="446"/>
      <c r="AO1023" s="337"/>
      <c r="AP1023" s="169"/>
      <c r="AS1023" s="84" t="s">
        <v>42</v>
      </c>
      <c r="AT1023" s="84" t="str">
        <f ca="1">SUBSTITUTE(CELL("address",F1023),"$","")</f>
        <v>F1023</v>
      </c>
      <c r="AU1023" s="350" t="str">
        <f ca="1">CHAR(CODE(AT1023))</f>
        <v>F</v>
      </c>
      <c r="AV1023" s="350">
        <f>ROW(AT1023)</f>
        <v>1023</v>
      </c>
      <c r="AW1023" s="259" t="str">
        <f ca="1">CONCATENATE(AU1023&amp;AV1023)</f>
        <v>F1023</v>
      </c>
      <c r="AX1023" s="259">
        <f t="shared" ref="AX1023:AX1058" si="185">$AX$5</f>
        <v>8</v>
      </c>
      <c r="AY1023" s="259" t="str">
        <f t="shared" ref="AY1023:AY1058" ca="1" si="186">MID(CELL("filename",AX1023),FIND("]",CELL("filename",AX1023))+1,256)</f>
        <v>9. Ownership - Operating Costs</v>
      </c>
      <c r="AZ1023" s="268" t="s">
        <v>1270</v>
      </c>
      <c r="BA1023" s="259" t="s">
        <v>1331</v>
      </c>
      <c r="BB1023" s="259">
        <f>$F$8</f>
        <v>2020</v>
      </c>
      <c r="BC1023" s="259" t="str">
        <f ca="1">AX1023&amp;"_"&amp;AW1023&amp;"_"&amp;BA1023&amp;"_"&amp;BB1023</f>
        <v>8_F1023_Land_leases_2020</v>
      </c>
      <c r="BD1023" s="259" t="s">
        <v>540</v>
      </c>
      <c r="BE1023" s="259"/>
      <c r="BF1023" s="268" t="str">
        <f t="shared" si="184"/>
        <v>&gt;=0</v>
      </c>
      <c r="BG1023" s="268" t="s">
        <v>85</v>
      </c>
      <c r="BH1023" s="268" t="s">
        <v>85</v>
      </c>
      <c r="BI1023" s="268"/>
      <c r="BJ1023" s="268"/>
      <c r="BK1023" s="268"/>
      <c r="BL1023" s="268"/>
    </row>
    <row r="1024" spans="1:64" ht="13" hidden="1">
      <c r="A1024" s="124"/>
      <c r="B1024" s="169"/>
      <c r="C1024" s="517"/>
      <c r="D1024" s="588"/>
      <c r="E1024" s="588"/>
      <c r="F1024" s="478"/>
      <c r="G1024" s="478"/>
      <c r="H1024" s="478"/>
      <c r="I1024" s="478"/>
      <c r="J1024" s="478"/>
      <c r="K1024" s="478"/>
      <c r="L1024" s="478"/>
      <c r="M1024" s="478"/>
      <c r="N1024" s="478"/>
      <c r="O1024" s="478"/>
      <c r="P1024" s="478"/>
      <c r="Q1024" s="478"/>
      <c r="R1024" s="478"/>
      <c r="S1024" s="478"/>
      <c r="T1024" s="478"/>
      <c r="U1024" s="478"/>
      <c r="V1024" s="478"/>
      <c r="W1024" s="478"/>
      <c r="X1024" s="478"/>
      <c r="Y1024" s="478"/>
      <c r="Z1024" s="478"/>
      <c r="AA1024" s="478"/>
      <c r="AB1024" s="478"/>
      <c r="AC1024" s="478"/>
      <c r="AD1024" s="478"/>
      <c r="AE1024" s="478"/>
      <c r="AF1024" s="478"/>
      <c r="AG1024" s="478"/>
      <c r="AH1024" s="478"/>
      <c r="AI1024" s="478"/>
      <c r="AJ1024" s="478"/>
      <c r="AK1024" s="478"/>
      <c r="AL1024" s="478"/>
      <c r="AM1024" s="478"/>
      <c r="AN1024" s="478"/>
      <c r="AO1024" s="480"/>
      <c r="AP1024" s="169"/>
      <c r="AQ1024" s="84" t="s">
        <v>395</v>
      </c>
      <c r="AU1024" s="459" t="str">
        <f ca="1">IF(AU1023="Z","AA",IF(LEN(AU1023)=1,CHAR(CODE(AU1023)+1),IF(RIGHT(AU1023,1)="Z",CHAR(CODE(LEFT(AU1023,1))+1),LEFT(AU1023,1))&amp;CHAR(65+MOD(CODE(RIGHT(AU1023,1))+1-65,26))))</f>
        <v>G</v>
      </c>
      <c r="AV1024" s="459">
        <f>AV1023</f>
        <v>1023</v>
      </c>
      <c r="AW1024" s="259" t="str">
        <f t="shared" ref="AW1024:AW1058" ca="1" si="187">CONCATENATE(AU1024&amp;AV1024)</f>
        <v>G1023</v>
      </c>
      <c r="AX1024" s="259">
        <f t="shared" si="185"/>
        <v>8</v>
      </c>
      <c r="AY1024" s="259" t="str">
        <f t="shared" ca="1" si="186"/>
        <v>9. Ownership - Operating Costs</v>
      </c>
      <c r="AZ1024" s="268" t="s">
        <v>1270</v>
      </c>
      <c r="BA1024" s="259" t="s">
        <v>1331</v>
      </c>
      <c r="BB1024" s="259">
        <f>$G$8</f>
        <v>2021</v>
      </c>
      <c r="BC1024" s="259" t="str">
        <f t="shared" ref="BC1024:BC1058" ca="1" si="188">AX1024&amp;"_"&amp;AW1024&amp;"_"&amp;BA1024&amp;"_"&amp;BB1024</f>
        <v>8_G1023_Land_leases_2021</v>
      </c>
      <c r="BD1024" s="259" t="s">
        <v>540</v>
      </c>
      <c r="BE1024" s="259"/>
      <c r="BF1024" s="268" t="str">
        <f t="shared" si="184"/>
        <v>&gt;=0</v>
      </c>
      <c r="BG1024" s="268" t="s">
        <v>85</v>
      </c>
      <c r="BH1024" s="268" t="s">
        <v>85</v>
      </c>
      <c r="BI1024" s="268"/>
      <c r="BJ1024" s="268"/>
      <c r="BK1024" s="268"/>
      <c r="BL1024" s="268"/>
    </row>
    <row r="1025" spans="1:64" ht="13" hidden="1">
      <c r="A1025" s="124"/>
      <c r="B1025" s="169"/>
      <c r="C1025" s="517"/>
      <c r="D1025" s="588"/>
      <c r="E1025" s="588"/>
      <c r="F1025" s="478"/>
      <c r="G1025" s="478"/>
      <c r="H1025" s="478"/>
      <c r="I1025" s="478"/>
      <c r="J1025" s="478"/>
      <c r="K1025" s="478"/>
      <c r="L1025" s="478"/>
      <c r="M1025" s="478"/>
      <c r="N1025" s="478"/>
      <c r="O1025" s="478"/>
      <c r="P1025" s="478"/>
      <c r="Q1025" s="478"/>
      <c r="R1025" s="478"/>
      <c r="S1025" s="478"/>
      <c r="T1025" s="478"/>
      <c r="U1025" s="478"/>
      <c r="V1025" s="478"/>
      <c r="W1025" s="478"/>
      <c r="X1025" s="478"/>
      <c r="Y1025" s="478"/>
      <c r="Z1025" s="478"/>
      <c r="AA1025" s="478"/>
      <c r="AB1025" s="478"/>
      <c r="AC1025" s="478"/>
      <c r="AD1025" s="478"/>
      <c r="AE1025" s="478"/>
      <c r="AF1025" s="478"/>
      <c r="AG1025" s="478"/>
      <c r="AH1025" s="478"/>
      <c r="AI1025" s="478"/>
      <c r="AJ1025" s="478"/>
      <c r="AK1025" s="478"/>
      <c r="AL1025" s="478"/>
      <c r="AM1025" s="478"/>
      <c r="AN1025" s="478"/>
      <c r="AO1025" s="480"/>
      <c r="AP1025" s="169"/>
      <c r="AQ1025" s="84" t="s">
        <v>395</v>
      </c>
      <c r="AU1025" s="459" t="str">
        <f t="shared" ref="AU1025:AU1058" ca="1" si="189">IF(AU1024="Z","AA",IF(LEN(AU1024)=1,CHAR(CODE(AU1024)+1),IF(RIGHT(AU1024,1)="Z",CHAR(CODE(LEFT(AU1024,1))+1),LEFT(AU1024,1))&amp;CHAR(65+MOD(CODE(RIGHT(AU1024,1))+1-65,26))))</f>
        <v>H</v>
      </c>
      <c r="AV1025" s="459">
        <f t="shared" ref="AV1025:AV1058" si="190">AV1024</f>
        <v>1023</v>
      </c>
      <c r="AW1025" s="259" t="str">
        <f t="shared" ca="1" si="187"/>
        <v>H1023</v>
      </c>
      <c r="AX1025" s="259">
        <f t="shared" si="185"/>
        <v>8</v>
      </c>
      <c r="AY1025" s="259" t="str">
        <f t="shared" ca="1" si="186"/>
        <v>9. Ownership - Operating Costs</v>
      </c>
      <c r="AZ1025" s="268" t="s">
        <v>1270</v>
      </c>
      <c r="BA1025" s="259" t="s">
        <v>1331</v>
      </c>
      <c r="BB1025" s="259">
        <f>$H$8</f>
        <v>2022</v>
      </c>
      <c r="BC1025" s="259" t="str">
        <f t="shared" ca="1" si="188"/>
        <v>8_H1023_Land_leases_2022</v>
      </c>
      <c r="BD1025" s="259" t="s">
        <v>540</v>
      </c>
      <c r="BE1025" s="259"/>
      <c r="BF1025" s="268" t="str">
        <f t="shared" si="184"/>
        <v>&gt;=0</v>
      </c>
      <c r="BG1025" s="268" t="s">
        <v>85</v>
      </c>
      <c r="BH1025" s="268" t="s">
        <v>85</v>
      </c>
      <c r="BI1025" s="268"/>
      <c r="BJ1025" s="268"/>
      <c r="BK1025" s="268"/>
      <c r="BL1025" s="268"/>
    </row>
    <row r="1026" spans="1:64" ht="13" hidden="1">
      <c r="A1026" s="124"/>
      <c r="B1026" s="169"/>
      <c r="C1026" s="517"/>
      <c r="D1026" s="588"/>
      <c r="E1026" s="588"/>
      <c r="F1026" s="478"/>
      <c r="G1026" s="478"/>
      <c r="H1026" s="478"/>
      <c r="I1026" s="478"/>
      <c r="J1026" s="478"/>
      <c r="K1026" s="478"/>
      <c r="L1026" s="478"/>
      <c r="M1026" s="478"/>
      <c r="N1026" s="478"/>
      <c r="O1026" s="478"/>
      <c r="P1026" s="478"/>
      <c r="Q1026" s="478"/>
      <c r="R1026" s="478"/>
      <c r="S1026" s="478"/>
      <c r="T1026" s="478"/>
      <c r="U1026" s="478"/>
      <c r="V1026" s="478"/>
      <c r="W1026" s="478"/>
      <c r="X1026" s="478"/>
      <c r="Y1026" s="478"/>
      <c r="Z1026" s="478"/>
      <c r="AA1026" s="478"/>
      <c r="AB1026" s="478"/>
      <c r="AC1026" s="478"/>
      <c r="AD1026" s="478"/>
      <c r="AE1026" s="478"/>
      <c r="AF1026" s="478"/>
      <c r="AG1026" s="478"/>
      <c r="AH1026" s="478"/>
      <c r="AI1026" s="478"/>
      <c r="AJ1026" s="478"/>
      <c r="AK1026" s="478"/>
      <c r="AL1026" s="478"/>
      <c r="AM1026" s="478"/>
      <c r="AN1026" s="478"/>
      <c r="AO1026" s="480"/>
      <c r="AP1026" s="169"/>
      <c r="AQ1026" s="84" t="s">
        <v>395</v>
      </c>
      <c r="AU1026" s="459" t="str">
        <f t="shared" ca="1" si="189"/>
        <v>I</v>
      </c>
      <c r="AV1026" s="459">
        <f t="shared" si="190"/>
        <v>1023</v>
      </c>
      <c r="AW1026" s="259" t="str">
        <f t="shared" ca="1" si="187"/>
        <v>I1023</v>
      </c>
      <c r="AX1026" s="259">
        <f t="shared" si="185"/>
        <v>8</v>
      </c>
      <c r="AY1026" s="259" t="str">
        <f t="shared" ca="1" si="186"/>
        <v>9. Ownership - Operating Costs</v>
      </c>
      <c r="AZ1026" s="268" t="s">
        <v>1270</v>
      </c>
      <c r="BA1026" s="259" t="s">
        <v>1331</v>
      </c>
      <c r="BB1026" s="259">
        <f>$I$8</f>
        <v>2023</v>
      </c>
      <c r="BC1026" s="259" t="str">
        <f t="shared" ca="1" si="188"/>
        <v>8_I1023_Land_leases_2023</v>
      </c>
      <c r="BD1026" s="259" t="s">
        <v>540</v>
      </c>
      <c r="BE1026" s="259"/>
      <c r="BF1026" s="268" t="str">
        <f t="shared" si="184"/>
        <v>&gt;=0</v>
      </c>
      <c r="BG1026" s="268" t="s">
        <v>85</v>
      </c>
      <c r="BH1026" s="268" t="s">
        <v>85</v>
      </c>
      <c r="BI1026" s="268"/>
      <c r="BJ1026" s="268"/>
      <c r="BK1026" s="268"/>
      <c r="BL1026" s="268"/>
    </row>
    <row r="1027" spans="1:64" ht="13" hidden="1">
      <c r="A1027" s="124"/>
      <c r="B1027" s="169"/>
      <c r="C1027" s="517"/>
      <c r="D1027" s="588"/>
      <c r="E1027" s="588"/>
      <c r="F1027" s="478"/>
      <c r="G1027" s="478"/>
      <c r="H1027" s="478"/>
      <c r="I1027" s="478"/>
      <c r="J1027" s="478"/>
      <c r="K1027" s="478"/>
      <c r="L1027" s="478"/>
      <c r="M1027" s="478"/>
      <c r="N1027" s="478"/>
      <c r="O1027" s="478"/>
      <c r="P1027" s="478"/>
      <c r="Q1027" s="478"/>
      <c r="R1027" s="478"/>
      <c r="S1027" s="478"/>
      <c r="T1027" s="478"/>
      <c r="U1027" s="478"/>
      <c r="V1027" s="478"/>
      <c r="W1027" s="478"/>
      <c r="X1027" s="478"/>
      <c r="Y1027" s="478"/>
      <c r="Z1027" s="478"/>
      <c r="AA1027" s="478"/>
      <c r="AB1027" s="478"/>
      <c r="AC1027" s="478"/>
      <c r="AD1027" s="478"/>
      <c r="AE1027" s="478"/>
      <c r="AF1027" s="478"/>
      <c r="AG1027" s="478"/>
      <c r="AH1027" s="478"/>
      <c r="AI1027" s="478"/>
      <c r="AJ1027" s="478"/>
      <c r="AK1027" s="478"/>
      <c r="AL1027" s="478"/>
      <c r="AM1027" s="478"/>
      <c r="AN1027" s="478"/>
      <c r="AO1027" s="480"/>
      <c r="AP1027" s="169"/>
      <c r="AQ1027" s="84" t="s">
        <v>395</v>
      </c>
      <c r="AU1027" s="459" t="str">
        <f t="shared" ca="1" si="189"/>
        <v>J</v>
      </c>
      <c r="AV1027" s="459">
        <f t="shared" si="190"/>
        <v>1023</v>
      </c>
      <c r="AW1027" s="259" t="str">
        <f t="shared" ca="1" si="187"/>
        <v>J1023</v>
      </c>
      <c r="AX1027" s="259">
        <f t="shared" si="185"/>
        <v>8</v>
      </c>
      <c r="AY1027" s="259" t="str">
        <f t="shared" ca="1" si="186"/>
        <v>9. Ownership - Operating Costs</v>
      </c>
      <c r="AZ1027" s="268" t="s">
        <v>1270</v>
      </c>
      <c r="BA1027" s="259" t="s">
        <v>1331</v>
      </c>
      <c r="BB1027" s="259">
        <f>$J$8</f>
        <v>2024</v>
      </c>
      <c r="BC1027" s="259" t="str">
        <f t="shared" ca="1" si="188"/>
        <v>8_J1023_Land_leases_2024</v>
      </c>
      <c r="BD1027" s="259" t="s">
        <v>540</v>
      </c>
      <c r="BE1027" s="259"/>
      <c r="BF1027" s="268" t="str">
        <f t="shared" si="184"/>
        <v>&gt;=0</v>
      </c>
      <c r="BG1027" s="268" t="s">
        <v>85</v>
      </c>
      <c r="BH1027" s="268" t="s">
        <v>85</v>
      </c>
      <c r="BI1027" s="268"/>
      <c r="BJ1027" s="268"/>
      <c r="BK1027" s="268"/>
      <c r="BL1027" s="268"/>
    </row>
    <row r="1028" spans="1:64" ht="13" hidden="1">
      <c r="A1028" s="124"/>
      <c r="B1028" s="169"/>
      <c r="C1028" s="517"/>
      <c r="D1028" s="588"/>
      <c r="E1028" s="588"/>
      <c r="F1028" s="478"/>
      <c r="G1028" s="478"/>
      <c r="H1028" s="478"/>
      <c r="I1028" s="478"/>
      <c r="J1028" s="478"/>
      <c r="K1028" s="478"/>
      <c r="L1028" s="478"/>
      <c r="M1028" s="478"/>
      <c r="N1028" s="478"/>
      <c r="O1028" s="478"/>
      <c r="P1028" s="478"/>
      <c r="Q1028" s="478"/>
      <c r="R1028" s="478"/>
      <c r="S1028" s="478"/>
      <c r="T1028" s="478"/>
      <c r="U1028" s="478"/>
      <c r="V1028" s="478"/>
      <c r="W1028" s="478"/>
      <c r="X1028" s="478"/>
      <c r="Y1028" s="478"/>
      <c r="Z1028" s="478"/>
      <c r="AA1028" s="478"/>
      <c r="AB1028" s="478"/>
      <c r="AC1028" s="478"/>
      <c r="AD1028" s="478"/>
      <c r="AE1028" s="478"/>
      <c r="AF1028" s="478"/>
      <c r="AG1028" s="478"/>
      <c r="AH1028" s="478"/>
      <c r="AI1028" s="478"/>
      <c r="AJ1028" s="478"/>
      <c r="AK1028" s="478"/>
      <c r="AL1028" s="478"/>
      <c r="AM1028" s="478"/>
      <c r="AN1028" s="478"/>
      <c r="AO1028" s="480"/>
      <c r="AP1028" s="169"/>
      <c r="AQ1028" s="84" t="s">
        <v>395</v>
      </c>
      <c r="AU1028" s="459" t="str">
        <f t="shared" ca="1" si="189"/>
        <v>K</v>
      </c>
      <c r="AV1028" s="459">
        <f t="shared" si="190"/>
        <v>1023</v>
      </c>
      <c r="AW1028" s="259" t="str">
        <f t="shared" ca="1" si="187"/>
        <v>K1023</v>
      </c>
      <c r="AX1028" s="259">
        <f t="shared" si="185"/>
        <v>8</v>
      </c>
      <c r="AY1028" s="259" t="str">
        <f t="shared" ca="1" si="186"/>
        <v>9. Ownership - Operating Costs</v>
      </c>
      <c r="AZ1028" s="268" t="s">
        <v>1270</v>
      </c>
      <c r="BA1028" s="259" t="s">
        <v>1331</v>
      </c>
      <c r="BB1028" s="259">
        <f>$K$8</f>
        <v>2025</v>
      </c>
      <c r="BC1028" s="259" t="str">
        <f t="shared" ca="1" si="188"/>
        <v>8_K1023_Land_leases_2025</v>
      </c>
      <c r="BD1028" s="259" t="s">
        <v>540</v>
      </c>
      <c r="BE1028" s="259"/>
      <c r="BF1028" s="268" t="str">
        <f t="shared" si="184"/>
        <v>&gt;=0</v>
      </c>
      <c r="BG1028" s="268" t="s">
        <v>85</v>
      </c>
      <c r="BH1028" s="268" t="s">
        <v>85</v>
      </c>
      <c r="BI1028" s="268"/>
      <c r="BJ1028" s="268"/>
      <c r="BK1028" s="268"/>
      <c r="BL1028" s="268"/>
    </row>
    <row r="1029" spans="1:64" ht="13" hidden="1">
      <c r="A1029" s="124"/>
      <c r="B1029" s="169"/>
      <c r="C1029" s="517"/>
      <c r="D1029" s="588"/>
      <c r="E1029" s="588"/>
      <c r="F1029" s="478"/>
      <c r="G1029" s="478"/>
      <c r="H1029" s="478"/>
      <c r="I1029" s="478"/>
      <c r="J1029" s="478"/>
      <c r="K1029" s="478"/>
      <c r="L1029" s="478"/>
      <c r="M1029" s="478"/>
      <c r="N1029" s="478"/>
      <c r="O1029" s="478"/>
      <c r="P1029" s="478"/>
      <c r="Q1029" s="478"/>
      <c r="R1029" s="478"/>
      <c r="S1029" s="478"/>
      <c r="T1029" s="478"/>
      <c r="U1029" s="478"/>
      <c r="V1029" s="478"/>
      <c r="W1029" s="478"/>
      <c r="X1029" s="478"/>
      <c r="Y1029" s="478"/>
      <c r="Z1029" s="478"/>
      <c r="AA1029" s="478"/>
      <c r="AB1029" s="478"/>
      <c r="AC1029" s="478"/>
      <c r="AD1029" s="478"/>
      <c r="AE1029" s="478"/>
      <c r="AF1029" s="478"/>
      <c r="AG1029" s="478"/>
      <c r="AH1029" s="478"/>
      <c r="AI1029" s="478"/>
      <c r="AJ1029" s="478"/>
      <c r="AK1029" s="478"/>
      <c r="AL1029" s="478"/>
      <c r="AM1029" s="478"/>
      <c r="AN1029" s="478"/>
      <c r="AO1029" s="480"/>
      <c r="AP1029" s="169"/>
      <c r="AQ1029" s="84" t="s">
        <v>395</v>
      </c>
      <c r="AU1029" s="459" t="str">
        <f t="shared" ca="1" si="189"/>
        <v>L</v>
      </c>
      <c r="AV1029" s="459">
        <f t="shared" si="190"/>
        <v>1023</v>
      </c>
      <c r="AW1029" s="259" t="str">
        <f t="shared" ca="1" si="187"/>
        <v>L1023</v>
      </c>
      <c r="AX1029" s="259">
        <f t="shared" si="185"/>
        <v>8</v>
      </c>
      <c r="AY1029" s="259" t="str">
        <f t="shared" ca="1" si="186"/>
        <v>9. Ownership - Operating Costs</v>
      </c>
      <c r="AZ1029" s="268" t="s">
        <v>1270</v>
      </c>
      <c r="BA1029" s="259" t="s">
        <v>1331</v>
      </c>
      <c r="BB1029" s="259">
        <f>$L$8</f>
        <v>2026</v>
      </c>
      <c r="BC1029" s="259" t="str">
        <f t="shared" ca="1" si="188"/>
        <v>8_L1023_Land_leases_2026</v>
      </c>
      <c r="BD1029" s="259" t="s">
        <v>540</v>
      </c>
      <c r="BE1029" s="259"/>
      <c r="BF1029" s="268" t="str">
        <f t="shared" si="184"/>
        <v>&gt;=0</v>
      </c>
      <c r="BG1029" s="268" t="s">
        <v>85</v>
      </c>
      <c r="BH1029" s="268" t="s">
        <v>85</v>
      </c>
      <c r="BI1029" s="268"/>
      <c r="BJ1029" s="268"/>
      <c r="BK1029" s="268"/>
      <c r="BL1029" s="268"/>
    </row>
    <row r="1030" spans="1:64" ht="13" hidden="1">
      <c r="A1030" s="124"/>
      <c r="B1030" s="169"/>
      <c r="C1030" s="517"/>
      <c r="D1030" s="588"/>
      <c r="E1030" s="588"/>
      <c r="F1030" s="478"/>
      <c r="G1030" s="478"/>
      <c r="H1030" s="478"/>
      <c r="I1030" s="478"/>
      <c r="J1030" s="478"/>
      <c r="K1030" s="478"/>
      <c r="L1030" s="478"/>
      <c r="M1030" s="478"/>
      <c r="N1030" s="478"/>
      <c r="O1030" s="478"/>
      <c r="P1030" s="478"/>
      <c r="Q1030" s="478"/>
      <c r="R1030" s="478"/>
      <c r="S1030" s="478"/>
      <c r="T1030" s="478"/>
      <c r="U1030" s="478"/>
      <c r="V1030" s="478"/>
      <c r="W1030" s="478"/>
      <c r="X1030" s="478"/>
      <c r="Y1030" s="478"/>
      <c r="Z1030" s="478"/>
      <c r="AA1030" s="478"/>
      <c r="AB1030" s="478"/>
      <c r="AC1030" s="478"/>
      <c r="AD1030" s="478"/>
      <c r="AE1030" s="478"/>
      <c r="AF1030" s="478"/>
      <c r="AG1030" s="478"/>
      <c r="AH1030" s="478"/>
      <c r="AI1030" s="478"/>
      <c r="AJ1030" s="478"/>
      <c r="AK1030" s="478"/>
      <c r="AL1030" s="478"/>
      <c r="AM1030" s="478"/>
      <c r="AN1030" s="478"/>
      <c r="AO1030" s="480"/>
      <c r="AP1030" s="169"/>
      <c r="AQ1030" s="84" t="s">
        <v>395</v>
      </c>
      <c r="AU1030" s="459" t="str">
        <f t="shared" ca="1" si="189"/>
        <v>M</v>
      </c>
      <c r="AV1030" s="459">
        <f t="shared" si="190"/>
        <v>1023</v>
      </c>
      <c r="AW1030" s="259" t="str">
        <f t="shared" ca="1" si="187"/>
        <v>M1023</v>
      </c>
      <c r="AX1030" s="259">
        <f t="shared" si="185"/>
        <v>8</v>
      </c>
      <c r="AY1030" s="259" t="str">
        <f t="shared" ca="1" si="186"/>
        <v>9. Ownership - Operating Costs</v>
      </c>
      <c r="AZ1030" s="268" t="s">
        <v>1270</v>
      </c>
      <c r="BA1030" s="259" t="s">
        <v>1331</v>
      </c>
      <c r="BB1030" s="259">
        <f>$M$8</f>
        <v>2027</v>
      </c>
      <c r="BC1030" s="259" t="str">
        <f t="shared" ca="1" si="188"/>
        <v>8_M1023_Land_leases_2027</v>
      </c>
      <c r="BD1030" s="259" t="s">
        <v>540</v>
      </c>
      <c r="BE1030" s="259"/>
      <c r="BF1030" s="268" t="str">
        <f t="shared" si="184"/>
        <v>&gt;=0</v>
      </c>
      <c r="BG1030" s="268" t="s">
        <v>85</v>
      </c>
      <c r="BH1030" s="268" t="s">
        <v>85</v>
      </c>
      <c r="BI1030" s="268"/>
      <c r="BJ1030" s="268"/>
      <c r="BK1030" s="268"/>
      <c r="BL1030" s="268"/>
    </row>
    <row r="1031" spans="1:64" ht="13" hidden="1">
      <c r="A1031" s="124"/>
      <c r="B1031" s="169"/>
      <c r="C1031" s="517"/>
      <c r="D1031" s="588"/>
      <c r="E1031" s="588"/>
      <c r="F1031" s="478"/>
      <c r="G1031" s="478"/>
      <c r="H1031" s="478"/>
      <c r="I1031" s="478"/>
      <c r="J1031" s="478"/>
      <c r="K1031" s="478"/>
      <c r="L1031" s="478"/>
      <c r="M1031" s="478"/>
      <c r="N1031" s="478"/>
      <c r="O1031" s="478"/>
      <c r="P1031" s="478"/>
      <c r="Q1031" s="478"/>
      <c r="R1031" s="478"/>
      <c r="S1031" s="478"/>
      <c r="T1031" s="478"/>
      <c r="U1031" s="478"/>
      <c r="V1031" s="478"/>
      <c r="W1031" s="478"/>
      <c r="X1031" s="478"/>
      <c r="Y1031" s="478"/>
      <c r="Z1031" s="478"/>
      <c r="AA1031" s="478"/>
      <c r="AB1031" s="478"/>
      <c r="AC1031" s="478"/>
      <c r="AD1031" s="478"/>
      <c r="AE1031" s="478"/>
      <c r="AF1031" s="478"/>
      <c r="AG1031" s="478"/>
      <c r="AH1031" s="478"/>
      <c r="AI1031" s="478"/>
      <c r="AJ1031" s="478"/>
      <c r="AK1031" s="478"/>
      <c r="AL1031" s="478"/>
      <c r="AM1031" s="478"/>
      <c r="AN1031" s="478"/>
      <c r="AO1031" s="480"/>
      <c r="AP1031" s="169"/>
      <c r="AQ1031" s="84" t="s">
        <v>395</v>
      </c>
      <c r="AU1031" s="459" t="str">
        <f t="shared" ca="1" si="189"/>
        <v>N</v>
      </c>
      <c r="AV1031" s="459">
        <f t="shared" si="190"/>
        <v>1023</v>
      </c>
      <c r="AW1031" s="259" t="str">
        <f t="shared" ca="1" si="187"/>
        <v>N1023</v>
      </c>
      <c r="AX1031" s="259">
        <f t="shared" si="185"/>
        <v>8</v>
      </c>
      <c r="AY1031" s="259" t="str">
        <f t="shared" ca="1" si="186"/>
        <v>9. Ownership - Operating Costs</v>
      </c>
      <c r="AZ1031" s="268" t="s">
        <v>1270</v>
      </c>
      <c r="BA1031" s="259" t="s">
        <v>1331</v>
      </c>
      <c r="BB1031" s="259">
        <f>$N$8</f>
        <v>2028</v>
      </c>
      <c r="BC1031" s="259" t="str">
        <f t="shared" ca="1" si="188"/>
        <v>8_N1023_Land_leases_2028</v>
      </c>
      <c r="BD1031" s="259" t="s">
        <v>540</v>
      </c>
      <c r="BE1031" s="259"/>
      <c r="BF1031" s="268" t="str">
        <f t="shared" si="184"/>
        <v>&gt;=0</v>
      </c>
      <c r="BG1031" s="268" t="s">
        <v>85</v>
      </c>
      <c r="BH1031" s="268" t="s">
        <v>85</v>
      </c>
      <c r="BI1031" s="268"/>
      <c r="BJ1031" s="268"/>
      <c r="BK1031" s="268"/>
      <c r="BL1031" s="268"/>
    </row>
    <row r="1032" spans="1:64" ht="13" hidden="1">
      <c r="A1032" s="124"/>
      <c r="B1032" s="169"/>
      <c r="C1032" s="517"/>
      <c r="D1032" s="588"/>
      <c r="E1032" s="588"/>
      <c r="F1032" s="478"/>
      <c r="G1032" s="478"/>
      <c r="H1032" s="478"/>
      <c r="I1032" s="478"/>
      <c r="J1032" s="478"/>
      <c r="K1032" s="478"/>
      <c r="L1032" s="478"/>
      <c r="M1032" s="478"/>
      <c r="N1032" s="478"/>
      <c r="O1032" s="478"/>
      <c r="P1032" s="478"/>
      <c r="Q1032" s="478"/>
      <c r="R1032" s="478"/>
      <c r="S1032" s="478"/>
      <c r="T1032" s="478"/>
      <c r="U1032" s="478"/>
      <c r="V1032" s="478"/>
      <c r="W1032" s="478"/>
      <c r="X1032" s="478"/>
      <c r="Y1032" s="478"/>
      <c r="Z1032" s="478"/>
      <c r="AA1032" s="478"/>
      <c r="AB1032" s="478"/>
      <c r="AC1032" s="478"/>
      <c r="AD1032" s="478"/>
      <c r="AE1032" s="478"/>
      <c r="AF1032" s="478"/>
      <c r="AG1032" s="478"/>
      <c r="AH1032" s="478"/>
      <c r="AI1032" s="478"/>
      <c r="AJ1032" s="478"/>
      <c r="AK1032" s="478"/>
      <c r="AL1032" s="478"/>
      <c r="AM1032" s="478"/>
      <c r="AN1032" s="478"/>
      <c r="AO1032" s="480"/>
      <c r="AP1032" s="169"/>
      <c r="AQ1032" s="84" t="s">
        <v>395</v>
      </c>
      <c r="AU1032" s="459" t="str">
        <f t="shared" ca="1" si="189"/>
        <v>O</v>
      </c>
      <c r="AV1032" s="459">
        <f t="shared" si="190"/>
        <v>1023</v>
      </c>
      <c r="AW1032" s="259" t="str">
        <f t="shared" ca="1" si="187"/>
        <v>O1023</v>
      </c>
      <c r="AX1032" s="259">
        <f t="shared" si="185"/>
        <v>8</v>
      </c>
      <c r="AY1032" s="259" t="str">
        <f t="shared" ca="1" si="186"/>
        <v>9. Ownership - Operating Costs</v>
      </c>
      <c r="AZ1032" s="268" t="s">
        <v>1270</v>
      </c>
      <c r="BA1032" s="259" t="s">
        <v>1331</v>
      </c>
      <c r="BB1032" s="259">
        <f>$O$8</f>
        <v>2029</v>
      </c>
      <c r="BC1032" s="259" t="str">
        <f t="shared" ca="1" si="188"/>
        <v>8_O1023_Land_leases_2029</v>
      </c>
      <c r="BD1032" s="259" t="s">
        <v>540</v>
      </c>
      <c r="BE1032" s="259"/>
      <c r="BF1032" s="268" t="str">
        <f t="shared" si="184"/>
        <v>&gt;=0</v>
      </c>
      <c r="BG1032" s="268" t="s">
        <v>85</v>
      </c>
      <c r="BH1032" s="268" t="s">
        <v>85</v>
      </c>
      <c r="BI1032" s="268"/>
      <c r="BJ1032" s="268"/>
      <c r="BK1032" s="268"/>
      <c r="BL1032" s="268"/>
    </row>
    <row r="1033" spans="1:64" ht="13" hidden="1">
      <c r="A1033" s="124"/>
      <c r="B1033" s="169"/>
      <c r="C1033" s="517"/>
      <c r="D1033" s="588"/>
      <c r="E1033" s="588"/>
      <c r="F1033" s="478"/>
      <c r="G1033" s="478"/>
      <c r="H1033" s="478"/>
      <c r="I1033" s="478"/>
      <c r="J1033" s="478"/>
      <c r="K1033" s="478"/>
      <c r="L1033" s="478"/>
      <c r="M1033" s="478"/>
      <c r="N1033" s="478"/>
      <c r="O1033" s="478"/>
      <c r="P1033" s="478"/>
      <c r="Q1033" s="478"/>
      <c r="R1033" s="478"/>
      <c r="S1033" s="478"/>
      <c r="T1033" s="478"/>
      <c r="U1033" s="478"/>
      <c r="V1033" s="478"/>
      <c r="W1033" s="478"/>
      <c r="X1033" s="478"/>
      <c r="Y1033" s="478"/>
      <c r="Z1033" s="478"/>
      <c r="AA1033" s="478"/>
      <c r="AB1033" s="478"/>
      <c r="AC1033" s="478"/>
      <c r="AD1033" s="478"/>
      <c r="AE1033" s="478"/>
      <c r="AF1033" s="478"/>
      <c r="AG1033" s="478"/>
      <c r="AH1033" s="478"/>
      <c r="AI1033" s="478"/>
      <c r="AJ1033" s="478"/>
      <c r="AK1033" s="478"/>
      <c r="AL1033" s="478"/>
      <c r="AM1033" s="478"/>
      <c r="AN1033" s="478"/>
      <c r="AO1033" s="480"/>
      <c r="AP1033" s="169"/>
      <c r="AQ1033" s="84" t="s">
        <v>395</v>
      </c>
      <c r="AU1033" s="459" t="str">
        <f t="shared" ca="1" si="189"/>
        <v>P</v>
      </c>
      <c r="AV1033" s="459">
        <f t="shared" si="190"/>
        <v>1023</v>
      </c>
      <c r="AW1033" s="259" t="str">
        <f t="shared" ca="1" si="187"/>
        <v>P1023</v>
      </c>
      <c r="AX1033" s="259">
        <f t="shared" si="185"/>
        <v>8</v>
      </c>
      <c r="AY1033" s="259" t="str">
        <f t="shared" ca="1" si="186"/>
        <v>9. Ownership - Operating Costs</v>
      </c>
      <c r="AZ1033" s="268" t="s">
        <v>1270</v>
      </c>
      <c r="BA1033" s="259" t="s">
        <v>1331</v>
      </c>
      <c r="BB1033" s="259">
        <f>$P$8</f>
        <v>2030</v>
      </c>
      <c r="BC1033" s="259" t="str">
        <f t="shared" ca="1" si="188"/>
        <v>8_P1023_Land_leases_2030</v>
      </c>
      <c r="BD1033" s="259" t="s">
        <v>540</v>
      </c>
      <c r="BE1033" s="259"/>
      <c r="BF1033" s="268" t="str">
        <f t="shared" si="184"/>
        <v>&gt;=0</v>
      </c>
      <c r="BG1033" s="268" t="s">
        <v>85</v>
      </c>
      <c r="BH1033" s="268" t="s">
        <v>85</v>
      </c>
      <c r="BI1033" s="268"/>
      <c r="BJ1033" s="268"/>
      <c r="BK1033" s="268"/>
      <c r="BL1033" s="268"/>
    </row>
    <row r="1034" spans="1:64" ht="13" hidden="1">
      <c r="A1034" s="124"/>
      <c r="B1034" s="169"/>
      <c r="C1034" s="517"/>
      <c r="D1034" s="588"/>
      <c r="E1034" s="588"/>
      <c r="F1034" s="478"/>
      <c r="G1034" s="478"/>
      <c r="H1034" s="478"/>
      <c r="I1034" s="478"/>
      <c r="J1034" s="478"/>
      <c r="K1034" s="478"/>
      <c r="L1034" s="478"/>
      <c r="M1034" s="478"/>
      <c r="N1034" s="478"/>
      <c r="O1034" s="478"/>
      <c r="P1034" s="478"/>
      <c r="Q1034" s="478"/>
      <c r="R1034" s="478"/>
      <c r="S1034" s="478"/>
      <c r="T1034" s="478"/>
      <c r="U1034" s="478"/>
      <c r="V1034" s="478"/>
      <c r="W1034" s="478"/>
      <c r="X1034" s="478"/>
      <c r="Y1034" s="478"/>
      <c r="Z1034" s="478"/>
      <c r="AA1034" s="478"/>
      <c r="AB1034" s="478"/>
      <c r="AC1034" s="478"/>
      <c r="AD1034" s="478"/>
      <c r="AE1034" s="478"/>
      <c r="AF1034" s="478"/>
      <c r="AG1034" s="478"/>
      <c r="AH1034" s="478"/>
      <c r="AI1034" s="478"/>
      <c r="AJ1034" s="478"/>
      <c r="AK1034" s="478"/>
      <c r="AL1034" s="478"/>
      <c r="AM1034" s="478"/>
      <c r="AN1034" s="478"/>
      <c r="AO1034" s="480"/>
      <c r="AP1034" s="169"/>
      <c r="AQ1034" s="84" t="s">
        <v>395</v>
      </c>
      <c r="AU1034" s="459" t="str">
        <f t="shared" ca="1" si="189"/>
        <v>Q</v>
      </c>
      <c r="AV1034" s="459">
        <f t="shared" si="190"/>
        <v>1023</v>
      </c>
      <c r="AW1034" s="259" t="str">
        <f t="shared" ca="1" si="187"/>
        <v>Q1023</v>
      </c>
      <c r="AX1034" s="259">
        <f t="shared" si="185"/>
        <v>8</v>
      </c>
      <c r="AY1034" s="259" t="str">
        <f t="shared" ca="1" si="186"/>
        <v>9. Ownership - Operating Costs</v>
      </c>
      <c r="AZ1034" s="268" t="s">
        <v>1270</v>
      </c>
      <c r="BA1034" s="259" t="s">
        <v>1331</v>
      </c>
      <c r="BB1034" s="259">
        <f>$Q$8</f>
        <v>2031</v>
      </c>
      <c r="BC1034" s="259" t="str">
        <f t="shared" ca="1" si="188"/>
        <v>8_Q1023_Land_leases_2031</v>
      </c>
      <c r="BD1034" s="259" t="s">
        <v>540</v>
      </c>
      <c r="BE1034" s="259"/>
      <c r="BF1034" s="268" t="str">
        <f t="shared" si="184"/>
        <v>&gt;=0</v>
      </c>
      <c r="BG1034" s="268" t="s">
        <v>85</v>
      </c>
      <c r="BH1034" s="268" t="s">
        <v>85</v>
      </c>
      <c r="BI1034" s="268"/>
      <c r="BJ1034" s="268"/>
      <c r="BK1034" s="268"/>
      <c r="BL1034" s="268"/>
    </row>
    <row r="1035" spans="1:64" ht="13" hidden="1">
      <c r="A1035" s="124"/>
      <c r="B1035" s="169"/>
      <c r="C1035" s="517"/>
      <c r="D1035" s="588"/>
      <c r="E1035" s="588"/>
      <c r="F1035" s="478"/>
      <c r="G1035" s="478"/>
      <c r="H1035" s="478"/>
      <c r="I1035" s="478"/>
      <c r="J1035" s="478"/>
      <c r="K1035" s="478"/>
      <c r="L1035" s="478"/>
      <c r="M1035" s="478"/>
      <c r="N1035" s="478"/>
      <c r="O1035" s="478"/>
      <c r="P1035" s="478"/>
      <c r="Q1035" s="478"/>
      <c r="R1035" s="478"/>
      <c r="S1035" s="478"/>
      <c r="T1035" s="478"/>
      <c r="U1035" s="478"/>
      <c r="V1035" s="478"/>
      <c r="W1035" s="478"/>
      <c r="X1035" s="478"/>
      <c r="Y1035" s="478"/>
      <c r="Z1035" s="478"/>
      <c r="AA1035" s="478"/>
      <c r="AB1035" s="478"/>
      <c r="AC1035" s="478"/>
      <c r="AD1035" s="478"/>
      <c r="AE1035" s="478"/>
      <c r="AF1035" s="478"/>
      <c r="AG1035" s="478"/>
      <c r="AH1035" s="478"/>
      <c r="AI1035" s="478"/>
      <c r="AJ1035" s="478"/>
      <c r="AK1035" s="478"/>
      <c r="AL1035" s="478"/>
      <c r="AM1035" s="478"/>
      <c r="AN1035" s="478"/>
      <c r="AO1035" s="480"/>
      <c r="AP1035" s="169"/>
      <c r="AQ1035" s="84" t="s">
        <v>395</v>
      </c>
      <c r="AU1035" s="459" t="str">
        <f t="shared" ca="1" si="189"/>
        <v>R</v>
      </c>
      <c r="AV1035" s="459">
        <f t="shared" si="190"/>
        <v>1023</v>
      </c>
      <c r="AW1035" s="259" t="str">
        <f t="shared" ca="1" si="187"/>
        <v>R1023</v>
      </c>
      <c r="AX1035" s="259">
        <f t="shared" si="185"/>
        <v>8</v>
      </c>
      <c r="AY1035" s="259" t="str">
        <f t="shared" ca="1" si="186"/>
        <v>9. Ownership - Operating Costs</v>
      </c>
      <c r="AZ1035" s="268" t="s">
        <v>1270</v>
      </c>
      <c r="BA1035" s="259" t="s">
        <v>1331</v>
      </c>
      <c r="BB1035" s="259">
        <f>$R$8</f>
        <v>2032</v>
      </c>
      <c r="BC1035" s="259" t="str">
        <f t="shared" ca="1" si="188"/>
        <v>8_R1023_Land_leases_2032</v>
      </c>
      <c r="BD1035" s="259" t="s">
        <v>540</v>
      </c>
      <c r="BE1035" s="259"/>
      <c r="BF1035" s="268" t="str">
        <f t="shared" si="184"/>
        <v>&gt;=0</v>
      </c>
      <c r="BG1035" s="268" t="s">
        <v>85</v>
      </c>
      <c r="BH1035" s="268" t="s">
        <v>85</v>
      </c>
      <c r="BI1035" s="268"/>
      <c r="BJ1035" s="268"/>
      <c r="BK1035" s="268"/>
      <c r="BL1035" s="268"/>
    </row>
    <row r="1036" spans="1:64" ht="13" hidden="1">
      <c r="A1036" s="124"/>
      <c r="B1036" s="169"/>
      <c r="C1036" s="517"/>
      <c r="D1036" s="588"/>
      <c r="E1036" s="588"/>
      <c r="F1036" s="478"/>
      <c r="G1036" s="478"/>
      <c r="H1036" s="478"/>
      <c r="I1036" s="478"/>
      <c r="J1036" s="478"/>
      <c r="K1036" s="478"/>
      <c r="L1036" s="478"/>
      <c r="M1036" s="478"/>
      <c r="N1036" s="478"/>
      <c r="O1036" s="478"/>
      <c r="P1036" s="478"/>
      <c r="Q1036" s="478"/>
      <c r="R1036" s="478"/>
      <c r="S1036" s="478"/>
      <c r="T1036" s="478"/>
      <c r="U1036" s="478"/>
      <c r="V1036" s="478"/>
      <c r="W1036" s="478"/>
      <c r="X1036" s="478"/>
      <c r="Y1036" s="478"/>
      <c r="Z1036" s="478"/>
      <c r="AA1036" s="478"/>
      <c r="AB1036" s="478"/>
      <c r="AC1036" s="478"/>
      <c r="AD1036" s="478"/>
      <c r="AE1036" s="478"/>
      <c r="AF1036" s="478"/>
      <c r="AG1036" s="478"/>
      <c r="AH1036" s="478"/>
      <c r="AI1036" s="478"/>
      <c r="AJ1036" s="478"/>
      <c r="AK1036" s="478"/>
      <c r="AL1036" s="478"/>
      <c r="AM1036" s="478"/>
      <c r="AN1036" s="478"/>
      <c r="AO1036" s="480"/>
      <c r="AP1036" s="169"/>
      <c r="AQ1036" s="84" t="s">
        <v>395</v>
      </c>
      <c r="AU1036" s="459" t="str">
        <f t="shared" ca="1" si="189"/>
        <v>S</v>
      </c>
      <c r="AV1036" s="459">
        <f t="shared" si="190"/>
        <v>1023</v>
      </c>
      <c r="AW1036" s="259" t="str">
        <f t="shared" ca="1" si="187"/>
        <v>S1023</v>
      </c>
      <c r="AX1036" s="259">
        <f t="shared" si="185"/>
        <v>8</v>
      </c>
      <c r="AY1036" s="259" t="str">
        <f t="shared" ca="1" si="186"/>
        <v>9. Ownership - Operating Costs</v>
      </c>
      <c r="AZ1036" s="268" t="s">
        <v>1270</v>
      </c>
      <c r="BA1036" s="259" t="s">
        <v>1331</v>
      </c>
      <c r="BB1036" s="259">
        <f>$S$8</f>
        <v>2033</v>
      </c>
      <c r="BC1036" s="259" t="str">
        <f t="shared" ca="1" si="188"/>
        <v>8_S1023_Land_leases_2033</v>
      </c>
      <c r="BD1036" s="259" t="s">
        <v>540</v>
      </c>
      <c r="BE1036" s="259"/>
      <c r="BF1036" s="268" t="str">
        <f t="shared" si="184"/>
        <v>&gt;=0</v>
      </c>
      <c r="BG1036" s="268" t="s">
        <v>85</v>
      </c>
      <c r="BH1036" s="268" t="s">
        <v>85</v>
      </c>
      <c r="BI1036" s="268"/>
      <c r="BJ1036" s="268"/>
      <c r="BK1036" s="268"/>
      <c r="BL1036" s="268"/>
    </row>
    <row r="1037" spans="1:64" ht="13" hidden="1">
      <c r="A1037" s="124"/>
      <c r="B1037" s="169"/>
      <c r="C1037" s="517"/>
      <c r="D1037" s="588"/>
      <c r="E1037" s="588"/>
      <c r="F1037" s="478"/>
      <c r="G1037" s="478"/>
      <c r="H1037" s="478"/>
      <c r="I1037" s="478"/>
      <c r="J1037" s="478"/>
      <c r="K1037" s="478"/>
      <c r="L1037" s="478"/>
      <c r="M1037" s="478"/>
      <c r="N1037" s="478"/>
      <c r="O1037" s="478"/>
      <c r="P1037" s="478"/>
      <c r="Q1037" s="478"/>
      <c r="R1037" s="478"/>
      <c r="S1037" s="478"/>
      <c r="T1037" s="478"/>
      <c r="U1037" s="478"/>
      <c r="V1037" s="478"/>
      <c r="W1037" s="478"/>
      <c r="X1037" s="478"/>
      <c r="Y1037" s="478"/>
      <c r="Z1037" s="478"/>
      <c r="AA1037" s="478"/>
      <c r="AB1037" s="478"/>
      <c r="AC1037" s="478"/>
      <c r="AD1037" s="478"/>
      <c r="AE1037" s="478"/>
      <c r="AF1037" s="478"/>
      <c r="AG1037" s="478"/>
      <c r="AH1037" s="478"/>
      <c r="AI1037" s="478"/>
      <c r="AJ1037" s="478"/>
      <c r="AK1037" s="478"/>
      <c r="AL1037" s="478"/>
      <c r="AM1037" s="478"/>
      <c r="AN1037" s="478"/>
      <c r="AO1037" s="480"/>
      <c r="AP1037" s="169"/>
      <c r="AQ1037" s="84" t="s">
        <v>395</v>
      </c>
      <c r="AU1037" s="459" t="str">
        <f t="shared" ca="1" si="189"/>
        <v>T</v>
      </c>
      <c r="AV1037" s="459">
        <f t="shared" si="190"/>
        <v>1023</v>
      </c>
      <c r="AW1037" s="259" t="str">
        <f t="shared" ca="1" si="187"/>
        <v>T1023</v>
      </c>
      <c r="AX1037" s="259">
        <f t="shared" si="185"/>
        <v>8</v>
      </c>
      <c r="AY1037" s="259" t="str">
        <f t="shared" ca="1" si="186"/>
        <v>9. Ownership - Operating Costs</v>
      </c>
      <c r="AZ1037" s="268" t="s">
        <v>1270</v>
      </c>
      <c r="BA1037" s="259" t="s">
        <v>1331</v>
      </c>
      <c r="BB1037" s="259">
        <f>$T$8</f>
        <v>2034</v>
      </c>
      <c r="BC1037" s="259" t="str">
        <f t="shared" ca="1" si="188"/>
        <v>8_T1023_Land_leases_2034</v>
      </c>
      <c r="BD1037" s="259" t="s">
        <v>540</v>
      </c>
      <c r="BE1037" s="259"/>
      <c r="BF1037" s="268" t="str">
        <f t="shared" si="184"/>
        <v>&gt;=0</v>
      </c>
      <c r="BG1037" s="268" t="s">
        <v>85</v>
      </c>
      <c r="BH1037" s="268" t="s">
        <v>85</v>
      </c>
      <c r="BI1037" s="268"/>
      <c r="BJ1037" s="268"/>
      <c r="BK1037" s="268"/>
      <c r="BL1037" s="268"/>
    </row>
    <row r="1038" spans="1:64" ht="13" hidden="1">
      <c r="A1038" s="124"/>
      <c r="B1038" s="169"/>
      <c r="C1038" s="517"/>
      <c r="D1038" s="588"/>
      <c r="E1038" s="588"/>
      <c r="F1038" s="478"/>
      <c r="G1038" s="478"/>
      <c r="H1038" s="478"/>
      <c r="I1038" s="478"/>
      <c r="J1038" s="478"/>
      <c r="K1038" s="478"/>
      <c r="L1038" s="478"/>
      <c r="M1038" s="478"/>
      <c r="N1038" s="478"/>
      <c r="O1038" s="478"/>
      <c r="P1038" s="478"/>
      <c r="Q1038" s="478"/>
      <c r="R1038" s="478"/>
      <c r="S1038" s="478"/>
      <c r="T1038" s="478"/>
      <c r="U1038" s="478"/>
      <c r="V1038" s="478"/>
      <c r="W1038" s="478"/>
      <c r="X1038" s="478"/>
      <c r="Y1038" s="478"/>
      <c r="Z1038" s="478"/>
      <c r="AA1038" s="478"/>
      <c r="AB1038" s="478"/>
      <c r="AC1038" s="478"/>
      <c r="AD1038" s="478"/>
      <c r="AE1038" s="478"/>
      <c r="AF1038" s="478"/>
      <c r="AG1038" s="478"/>
      <c r="AH1038" s="478"/>
      <c r="AI1038" s="478"/>
      <c r="AJ1038" s="478"/>
      <c r="AK1038" s="478"/>
      <c r="AL1038" s="478"/>
      <c r="AM1038" s="478"/>
      <c r="AN1038" s="478"/>
      <c r="AO1038" s="480"/>
      <c r="AP1038" s="169"/>
      <c r="AQ1038" s="84" t="s">
        <v>395</v>
      </c>
      <c r="AU1038" s="459" t="str">
        <f t="shared" ca="1" si="189"/>
        <v>U</v>
      </c>
      <c r="AV1038" s="459">
        <f t="shared" si="190"/>
        <v>1023</v>
      </c>
      <c r="AW1038" s="259" t="str">
        <f t="shared" ca="1" si="187"/>
        <v>U1023</v>
      </c>
      <c r="AX1038" s="259">
        <f t="shared" si="185"/>
        <v>8</v>
      </c>
      <c r="AY1038" s="259" t="str">
        <f t="shared" ca="1" si="186"/>
        <v>9. Ownership - Operating Costs</v>
      </c>
      <c r="AZ1038" s="268" t="s">
        <v>1270</v>
      </c>
      <c r="BA1038" s="259" t="s">
        <v>1331</v>
      </c>
      <c r="BB1038" s="259">
        <f>$U$8</f>
        <v>2035</v>
      </c>
      <c r="BC1038" s="259" t="str">
        <f t="shared" ca="1" si="188"/>
        <v>8_U1023_Land_leases_2035</v>
      </c>
      <c r="BD1038" s="259" t="s">
        <v>540</v>
      </c>
      <c r="BE1038" s="259"/>
      <c r="BF1038" s="268" t="str">
        <f t="shared" si="184"/>
        <v>&gt;=0</v>
      </c>
      <c r="BG1038" s="268" t="s">
        <v>85</v>
      </c>
      <c r="BH1038" s="268" t="s">
        <v>85</v>
      </c>
      <c r="BI1038" s="268"/>
      <c r="BJ1038" s="268"/>
      <c r="BK1038" s="268"/>
      <c r="BL1038" s="268"/>
    </row>
    <row r="1039" spans="1:64" ht="13" hidden="1">
      <c r="A1039" s="124"/>
      <c r="B1039" s="169"/>
      <c r="C1039" s="517"/>
      <c r="D1039" s="588"/>
      <c r="E1039" s="588"/>
      <c r="F1039" s="478"/>
      <c r="G1039" s="478"/>
      <c r="H1039" s="478"/>
      <c r="I1039" s="478"/>
      <c r="J1039" s="478"/>
      <c r="K1039" s="478"/>
      <c r="L1039" s="478"/>
      <c r="M1039" s="478"/>
      <c r="N1039" s="478"/>
      <c r="O1039" s="478"/>
      <c r="P1039" s="478"/>
      <c r="Q1039" s="478"/>
      <c r="R1039" s="478"/>
      <c r="S1039" s="478"/>
      <c r="T1039" s="478"/>
      <c r="U1039" s="478"/>
      <c r="V1039" s="478"/>
      <c r="W1039" s="478"/>
      <c r="X1039" s="478"/>
      <c r="Y1039" s="478"/>
      <c r="Z1039" s="478"/>
      <c r="AA1039" s="478"/>
      <c r="AB1039" s="478"/>
      <c r="AC1039" s="478"/>
      <c r="AD1039" s="478"/>
      <c r="AE1039" s="478"/>
      <c r="AF1039" s="478"/>
      <c r="AG1039" s="478"/>
      <c r="AH1039" s="478"/>
      <c r="AI1039" s="478"/>
      <c r="AJ1039" s="478"/>
      <c r="AK1039" s="478"/>
      <c r="AL1039" s="478"/>
      <c r="AM1039" s="478"/>
      <c r="AN1039" s="478"/>
      <c r="AO1039" s="480"/>
      <c r="AP1039" s="169"/>
      <c r="AQ1039" s="84" t="s">
        <v>395</v>
      </c>
      <c r="AU1039" s="459" t="str">
        <f t="shared" ca="1" si="189"/>
        <v>V</v>
      </c>
      <c r="AV1039" s="459">
        <f t="shared" si="190"/>
        <v>1023</v>
      </c>
      <c r="AW1039" s="259" t="str">
        <f t="shared" ca="1" si="187"/>
        <v>V1023</v>
      </c>
      <c r="AX1039" s="259">
        <f t="shared" si="185"/>
        <v>8</v>
      </c>
      <c r="AY1039" s="259" t="str">
        <f t="shared" ca="1" si="186"/>
        <v>9. Ownership - Operating Costs</v>
      </c>
      <c r="AZ1039" s="268" t="s">
        <v>1270</v>
      </c>
      <c r="BA1039" s="259" t="s">
        <v>1331</v>
      </c>
      <c r="BB1039" s="259">
        <f>$V$8</f>
        <v>2036</v>
      </c>
      <c r="BC1039" s="259" t="str">
        <f t="shared" ca="1" si="188"/>
        <v>8_V1023_Land_leases_2036</v>
      </c>
      <c r="BD1039" s="259" t="s">
        <v>540</v>
      </c>
      <c r="BE1039" s="259"/>
      <c r="BF1039" s="268" t="str">
        <f t="shared" si="184"/>
        <v>&gt;=0</v>
      </c>
      <c r="BG1039" s="268" t="s">
        <v>85</v>
      </c>
      <c r="BH1039" s="268" t="s">
        <v>85</v>
      </c>
      <c r="BI1039" s="268"/>
      <c r="BJ1039" s="268"/>
      <c r="BK1039" s="268"/>
      <c r="BL1039" s="268"/>
    </row>
    <row r="1040" spans="1:64" ht="13" hidden="1">
      <c r="A1040" s="124"/>
      <c r="B1040" s="169"/>
      <c r="C1040" s="517"/>
      <c r="D1040" s="588"/>
      <c r="E1040" s="588"/>
      <c r="F1040" s="478"/>
      <c r="G1040" s="478"/>
      <c r="H1040" s="478"/>
      <c r="I1040" s="478"/>
      <c r="J1040" s="478"/>
      <c r="K1040" s="478"/>
      <c r="L1040" s="478"/>
      <c r="M1040" s="478"/>
      <c r="N1040" s="478"/>
      <c r="O1040" s="478"/>
      <c r="P1040" s="478"/>
      <c r="Q1040" s="478"/>
      <c r="R1040" s="478"/>
      <c r="S1040" s="478"/>
      <c r="T1040" s="478"/>
      <c r="U1040" s="478"/>
      <c r="V1040" s="478"/>
      <c r="W1040" s="478"/>
      <c r="X1040" s="478"/>
      <c r="Y1040" s="478"/>
      <c r="Z1040" s="478"/>
      <c r="AA1040" s="478"/>
      <c r="AB1040" s="478"/>
      <c r="AC1040" s="478"/>
      <c r="AD1040" s="478"/>
      <c r="AE1040" s="478"/>
      <c r="AF1040" s="478"/>
      <c r="AG1040" s="478"/>
      <c r="AH1040" s="478"/>
      <c r="AI1040" s="478"/>
      <c r="AJ1040" s="478"/>
      <c r="AK1040" s="478"/>
      <c r="AL1040" s="478"/>
      <c r="AM1040" s="478"/>
      <c r="AN1040" s="478"/>
      <c r="AO1040" s="480"/>
      <c r="AP1040" s="169"/>
      <c r="AQ1040" s="84" t="s">
        <v>395</v>
      </c>
      <c r="AU1040" s="459" t="str">
        <f t="shared" ca="1" si="189"/>
        <v>W</v>
      </c>
      <c r="AV1040" s="459">
        <f t="shared" si="190"/>
        <v>1023</v>
      </c>
      <c r="AW1040" s="259" t="str">
        <f t="shared" ca="1" si="187"/>
        <v>W1023</v>
      </c>
      <c r="AX1040" s="259">
        <f t="shared" si="185"/>
        <v>8</v>
      </c>
      <c r="AY1040" s="259" t="str">
        <f t="shared" ca="1" si="186"/>
        <v>9. Ownership - Operating Costs</v>
      </c>
      <c r="AZ1040" s="268" t="s">
        <v>1270</v>
      </c>
      <c r="BA1040" s="259" t="s">
        <v>1331</v>
      </c>
      <c r="BB1040" s="259">
        <f>$W$8</f>
        <v>2037</v>
      </c>
      <c r="BC1040" s="259" t="str">
        <f t="shared" ca="1" si="188"/>
        <v>8_W1023_Land_leases_2037</v>
      </c>
      <c r="BD1040" s="259" t="s">
        <v>540</v>
      </c>
      <c r="BE1040" s="259"/>
      <c r="BF1040" s="268" t="str">
        <f t="shared" si="184"/>
        <v>&gt;=0</v>
      </c>
      <c r="BG1040" s="268" t="s">
        <v>85</v>
      </c>
      <c r="BH1040" s="268" t="s">
        <v>85</v>
      </c>
      <c r="BI1040" s="268"/>
      <c r="BJ1040" s="268"/>
      <c r="BK1040" s="268"/>
      <c r="BL1040" s="268"/>
    </row>
    <row r="1041" spans="1:64" ht="13" hidden="1">
      <c r="A1041" s="124"/>
      <c r="B1041" s="169"/>
      <c r="C1041" s="517"/>
      <c r="D1041" s="588"/>
      <c r="E1041" s="588"/>
      <c r="F1041" s="478"/>
      <c r="G1041" s="478"/>
      <c r="H1041" s="478"/>
      <c r="I1041" s="478"/>
      <c r="J1041" s="478"/>
      <c r="K1041" s="478"/>
      <c r="L1041" s="478"/>
      <c r="M1041" s="478"/>
      <c r="N1041" s="478"/>
      <c r="O1041" s="478"/>
      <c r="P1041" s="478"/>
      <c r="Q1041" s="478"/>
      <c r="R1041" s="478"/>
      <c r="S1041" s="478"/>
      <c r="T1041" s="478"/>
      <c r="U1041" s="478"/>
      <c r="V1041" s="478"/>
      <c r="W1041" s="478"/>
      <c r="X1041" s="478"/>
      <c r="Y1041" s="478"/>
      <c r="Z1041" s="478"/>
      <c r="AA1041" s="478"/>
      <c r="AB1041" s="478"/>
      <c r="AC1041" s="478"/>
      <c r="AD1041" s="478"/>
      <c r="AE1041" s="478"/>
      <c r="AF1041" s="478"/>
      <c r="AG1041" s="478"/>
      <c r="AH1041" s="478"/>
      <c r="AI1041" s="478"/>
      <c r="AJ1041" s="478"/>
      <c r="AK1041" s="478"/>
      <c r="AL1041" s="478"/>
      <c r="AM1041" s="478"/>
      <c r="AN1041" s="478"/>
      <c r="AO1041" s="480"/>
      <c r="AP1041" s="169"/>
      <c r="AQ1041" s="84" t="s">
        <v>395</v>
      </c>
      <c r="AU1041" s="459" t="str">
        <f t="shared" ca="1" si="189"/>
        <v>X</v>
      </c>
      <c r="AV1041" s="459">
        <f t="shared" si="190"/>
        <v>1023</v>
      </c>
      <c r="AW1041" s="259" t="str">
        <f t="shared" ca="1" si="187"/>
        <v>X1023</v>
      </c>
      <c r="AX1041" s="259">
        <f t="shared" si="185"/>
        <v>8</v>
      </c>
      <c r="AY1041" s="259" t="str">
        <f t="shared" ca="1" si="186"/>
        <v>9. Ownership - Operating Costs</v>
      </c>
      <c r="AZ1041" s="268" t="s">
        <v>1270</v>
      </c>
      <c r="BA1041" s="259" t="s">
        <v>1331</v>
      </c>
      <c r="BB1041" s="259">
        <f>$X$8</f>
        <v>2038</v>
      </c>
      <c r="BC1041" s="259" t="str">
        <f t="shared" ca="1" si="188"/>
        <v>8_X1023_Land_leases_2038</v>
      </c>
      <c r="BD1041" s="259" t="s">
        <v>540</v>
      </c>
      <c r="BE1041" s="259"/>
      <c r="BF1041" s="268" t="str">
        <f t="shared" si="184"/>
        <v>&gt;=0</v>
      </c>
      <c r="BG1041" s="268" t="s">
        <v>85</v>
      </c>
      <c r="BH1041" s="268" t="s">
        <v>85</v>
      </c>
      <c r="BI1041" s="268"/>
      <c r="BJ1041" s="268"/>
      <c r="BK1041" s="268"/>
      <c r="BL1041" s="268"/>
    </row>
    <row r="1042" spans="1:64" ht="13" hidden="1">
      <c r="A1042" s="124"/>
      <c r="B1042" s="169"/>
      <c r="C1042" s="517"/>
      <c r="D1042" s="588"/>
      <c r="E1042" s="588"/>
      <c r="F1042" s="478"/>
      <c r="G1042" s="478"/>
      <c r="H1042" s="478"/>
      <c r="I1042" s="478"/>
      <c r="J1042" s="478"/>
      <c r="K1042" s="478"/>
      <c r="L1042" s="478"/>
      <c r="M1042" s="478"/>
      <c r="N1042" s="478"/>
      <c r="O1042" s="478"/>
      <c r="P1042" s="478"/>
      <c r="Q1042" s="478"/>
      <c r="R1042" s="478"/>
      <c r="S1042" s="478"/>
      <c r="T1042" s="478"/>
      <c r="U1042" s="478"/>
      <c r="V1042" s="478"/>
      <c r="W1042" s="478"/>
      <c r="X1042" s="478"/>
      <c r="Y1042" s="478"/>
      <c r="Z1042" s="478"/>
      <c r="AA1042" s="478"/>
      <c r="AB1042" s="478"/>
      <c r="AC1042" s="478"/>
      <c r="AD1042" s="478"/>
      <c r="AE1042" s="478"/>
      <c r="AF1042" s="478"/>
      <c r="AG1042" s="478"/>
      <c r="AH1042" s="478"/>
      <c r="AI1042" s="478"/>
      <c r="AJ1042" s="478"/>
      <c r="AK1042" s="478"/>
      <c r="AL1042" s="478"/>
      <c r="AM1042" s="478"/>
      <c r="AN1042" s="478"/>
      <c r="AO1042" s="480"/>
      <c r="AP1042" s="169"/>
      <c r="AQ1042" s="84" t="s">
        <v>395</v>
      </c>
      <c r="AU1042" s="459" t="str">
        <f t="shared" ca="1" si="189"/>
        <v>Y</v>
      </c>
      <c r="AV1042" s="459">
        <f t="shared" si="190"/>
        <v>1023</v>
      </c>
      <c r="AW1042" s="259" t="str">
        <f t="shared" ca="1" si="187"/>
        <v>Y1023</v>
      </c>
      <c r="AX1042" s="259">
        <f t="shared" si="185"/>
        <v>8</v>
      </c>
      <c r="AY1042" s="259" t="str">
        <f t="shared" ca="1" si="186"/>
        <v>9. Ownership - Operating Costs</v>
      </c>
      <c r="AZ1042" s="268" t="s">
        <v>1270</v>
      </c>
      <c r="BA1042" s="259" t="s">
        <v>1331</v>
      </c>
      <c r="BB1042" s="259">
        <f>$Y$8</f>
        <v>2039</v>
      </c>
      <c r="BC1042" s="259" t="str">
        <f t="shared" ca="1" si="188"/>
        <v>8_Y1023_Land_leases_2039</v>
      </c>
      <c r="BD1042" s="259" t="s">
        <v>540</v>
      </c>
      <c r="BE1042" s="259"/>
      <c r="BF1042" s="268" t="str">
        <f t="shared" si="184"/>
        <v>&gt;=0</v>
      </c>
      <c r="BG1042" s="268" t="s">
        <v>85</v>
      </c>
      <c r="BH1042" s="268" t="s">
        <v>85</v>
      </c>
      <c r="BI1042" s="268"/>
      <c r="BJ1042" s="268"/>
      <c r="BK1042" s="268"/>
      <c r="BL1042" s="268"/>
    </row>
    <row r="1043" spans="1:64" ht="13" hidden="1">
      <c r="A1043" s="124"/>
      <c r="B1043" s="169"/>
      <c r="C1043" s="517"/>
      <c r="D1043" s="588"/>
      <c r="E1043" s="588"/>
      <c r="F1043" s="478"/>
      <c r="G1043" s="478"/>
      <c r="H1043" s="478"/>
      <c r="I1043" s="478"/>
      <c r="J1043" s="478"/>
      <c r="K1043" s="478"/>
      <c r="L1043" s="478"/>
      <c r="M1043" s="478"/>
      <c r="N1043" s="478"/>
      <c r="O1043" s="478"/>
      <c r="P1043" s="478"/>
      <c r="Q1043" s="478"/>
      <c r="R1043" s="478"/>
      <c r="S1043" s="478"/>
      <c r="T1043" s="478"/>
      <c r="U1043" s="478"/>
      <c r="V1043" s="478"/>
      <c r="W1043" s="478"/>
      <c r="X1043" s="478"/>
      <c r="Y1043" s="478"/>
      <c r="Z1043" s="478"/>
      <c r="AA1043" s="478"/>
      <c r="AB1043" s="478"/>
      <c r="AC1043" s="478"/>
      <c r="AD1043" s="478"/>
      <c r="AE1043" s="478"/>
      <c r="AF1043" s="478"/>
      <c r="AG1043" s="478"/>
      <c r="AH1043" s="478"/>
      <c r="AI1043" s="478"/>
      <c r="AJ1043" s="478"/>
      <c r="AK1043" s="478"/>
      <c r="AL1043" s="478"/>
      <c r="AM1043" s="478"/>
      <c r="AN1043" s="478"/>
      <c r="AO1043" s="480"/>
      <c r="AP1043" s="169"/>
      <c r="AQ1043" s="84" t="s">
        <v>395</v>
      </c>
      <c r="AU1043" s="459" t="str">
        <f t="shared" ca="1" si="189"/>
        <v>Z</v>
      </c>
      <c r="AV1043" s="459">
        <f t="shared" si="190"/>
        <v>1023</v>
      </c>
      <c r="AW1043" s="259" t="str">
        <f t="shared" ca="1" si="187"/>
        <v>Z1023</v>
      </c>
      <c r="AX1043" s="259">
        <f t="shared" si="185"/>
        <v>8</v>
      </c>
      <c r="AY1043" s="259" t="str">
        <f t="shared" ca="1" si="186"/>
        <v>9. Ownership - Operating Costs</v>
      </c>
      <c r="AZ1043" s="268" t="s">
        <v>1270</v>
      </c>
      <c r="BA1043" s="259" t="s">
        <v>1331</v>
      </c>
      <c r="BB1043" s="259">
        <f>$Z$8</f>
        <v>2040</v>
      </c>
      <c r="BC1043" s="259" t="str">
        <f t="shared" ca="1" si="188"/>
        <v>8_Z1023_Land_leases_2040</v>
      </c>
      <c r="BD1043" s="259" t="s">
        <v>540</v>
      </c>
      <c r="BE1043" s="259"/>
      <c r="BF1043" s="268" t="str">
        <f t="shared" si="184"/>
        <v>&gt;=0</v>
      </c>
      <c r="BG1043" s="268" t="s">
        <v>85</v>
      </c>
      <c r="BH1043" s="268" t="s">
        <v>85</v>
      </c>
      <c r="BI1043" s="268"/>
      <c r="BJ1043" s="268"/>
      <c r="BK1043" s="268"/>
      <c r="BL1043" s="268"/>
    </row>
    <row r="1044" spans="1:64" ht="13" hidden="1">
      <c r="A1044" s="124"/>
      <c r="B1044" s="169"/>
      <c r="C1044" s="517"/>
      <c r="D1044" s="588"/>
      <c r="E1044" s="588"/>
      <c r="F1044" s="478"/>
      <c r="G1044" s="478"/>
      <c r="H1044" s="478"/>
      <c r="I1044" s="478"/>
      <c r="J1044" s="478"/>
      <c r="K1044" s="478"/>
      <c r="L1044" s="478"/>
      <c r="M1044" s="478"/>
      <c r="N1044" s="478"/>
      <c r="O1044" s="478"/>
      <c r="P1044" s="478"/>
      <c r="Q1044" s="478"/>
      <c r="R1044" s="478"/>
      <c r="S1044" s="478"/>
      <c r="T1044" s="478"/>
      <c r="U1044" s="478"/>
      <c r="V1044" s="478"/>
      <c r="W1044" s="478"/>
      <c r="X1044" s="478"/>
      <c r="Y1044" s="478"/>
      <c r="Z1044" s="478"/>
      <c r="AA1044" s="478"/>
      <c r="AB1044" s="478"/>
      <c r="AC1044" s="478"/>
      <c r="AD1044" s="478"/>
      <c r="AE1044" s="478"/>
      <c r="AF1044" s="478"/>
      <c r="AG1044" s="478"/>
      <c r="AH1044" s="478"/>
      <c r="AI1044" s="478"/>
      <c r="AJ1044" s="478"/>
      <c r="AK1044" s="478"/>
      <c r="AL1044" s="478"/>
      <c r="AM1044" s="478"/>
      <c r="AN1044" s="478"/>
      <c r="AO1044" s="480"/>
      <c r="AP1044" s="169"/>
      <c r="AQ1044" s="84" t="s">
        <v>395</v>
      </c>
      <c r="AU1044" s="459" t="str">
        <f t="shared" ca="1" si="189"/>
        <v>AA</v>
      </c>
      <c r="AV1044" s="459">
        <f t="shared" si="190"/>
        <v>1023</v>
      </c>
      <c r="AW1044" s="259" t="str">
        <f t="shared" ca="1" si="187"/>
        <v>AA1023</v>
      </c>
      <c r="AX1044" s="259">
        <f t="shared" si="185"/>
        <v>8</v>
      </c>
      <c r="AY1044" s="259" t="str">
        <f t="shared" ca="1" si="186"/>
        <v>9. Ownership - Operating Costs</v>
      </c>
      <c r="AZ1044" s="268" t="s">
        <v>1270</v>
      </c>
      <c r="BA1044" s="259" t="s">
        <v>1331</v>
      </c>
      <c r="BB1044" s="259">
        <f>$AA$8</f>
        <v>2041</v>
      </c>
      <c r="BC1044" s="259" t="str">
        <f t="shared" ca="1" si="188"/>
        <v>8_AA1023_Land_leases_2041</v>
      </c>
      <c r="BD1044" s="259" t="s">
        <v>540</v>
      </c>
      <c r="BE1044" s="259"/>
      <c r="BF1044" s="268" t="str">
        <f t="shared" si="184"/>
        <v>&gt;=0</v>
      </c>
      <c r="BG1044" s="268" t="s">
        <v>85</v>
      </c>
      <c r="BH1044" s="268" t="s">
        <v>85</v>
      </c>
      <c r="BI1044" s="268"/>
      <c r="BJ1044" s="268"/>
      <c r="BK1044" s="268"/>
      <c r="BL1044" s="268"/>
    </row>
    <row r="1045" spans="1:64" ht="13" hidden="1">
      <c r="A1045" s="124"/>
      <c r="B1045" s="169"/>
      <c r="C1045" s="517"/>
      <c r="D1045" s="588"/>
      <c r="E1045" s="588"/>
      <c r="F1045" s="478"/>
      <c r="G1045" s="478"/>
      <c r="H1045" s="478"/>
      <c r="I1045" s="478"/>
      <c r="J1045" s="478"/>
      <c r="K1045" s="478"/>
      <c r="L1045" s="478"/>
      <c r="M1045" s="478"/>
      <c r="N1045" s="478"/>
      <c r="O1045" s="478"/>
      <c r="P1045" s="478"/>
      <c r="Q1045" s="478"/>
      <c r="R1045" s="478"/>
      <c r="S1045" s="478"/>
      <c r="T1045" s="478"/>
      <c r="U1045" s="478"/>
      <c r="V1045" s="478"/>
      <c r="W1045" s="478"/>
      <c r="X1045" s="478"/>
      <c r="Y1045" s="478"/>
      <c r="Z1045" s="478"/>
      <c r="AA1045" s="478"/>
      <c r="AB1045" s="478"/>
      <c r="AC1045" s="478"/>
      <c r="AD1045" s="478"/>
      <c r="AE1045" s="478"/>
      <c r="AF1045" s="478"/>
      <c r="AG1045" s="478"/>
      <c r="AH1045" s="478"/>
      <c r="AI1045" s="478"/>
      <c r="AJ1045" s="478"/>
      <c r="AK1045" s="478"/>
      <c r="AL1045" s="478"/>
      <c r="AM1045" s="478"/>
      <c r="AN1045" s="478"/>
      <c r="AO1045" s="480"/>
      <c r="AP1045" s="169"/>
      <c r="AQ1045" s="84" t="s">
        <v>395</v>
      </c>
      <c r="AU1045" s="459" t="str">
        <f t="shared" ca="1" si="189"/>
        <v>AB</v>
      </c>
      <c r="AV1045" s="459">
        <f t="shared" si="190"/>
        <v>1023</v>
      </c>
      <c r="AW1045" s="259" t="str">
        <f t="shared" ca="1" si="187"/>
        <v>AB1023</v>
      </c>
      <c r="AX1045" s="259">
        <f t="shared" si="185"/>
        <v>8</v>
      </c>
      <c r="AY1045" s="259" t="str">
        <f t="shared" ca="1" si="186"/>
        <v>9. Ownership - Operating Costs</v>
      </c>
      <c r="AZ1045" s="268" t="s">
        <v>1270</v>
      </c>
      <c r="BA1045" s="259" t="s">
        <v>1331</v>
      </c>
      <c r="BB1045" s="259">
        <f>$AB$8</f>
        <v>2042</v>
      </c>
      <c r="BC1045" s="259" t="str">
        <f t="shared" ca="1" si="188"/>
        <v>8_AB1023_Land_leases_2042</v>
      </c>
      <c r="BD1045" s="259" t="s">
        <v>540</v>
      </c>
      <c r="BE1045" s="259"/>
      <c r="BF1045" s="268" t="str">
        <f t="shared" si="184"/>
        <v>&gt;=0</v>
      </c>
      <c r="BG1045" s="268" t="s">
        <v>85</v>
      </c>
      <c r="BH1045" s="268" t="s">
        <v>85</v>
      </c>
      <c r="BI1045" s="268"/>
      <c r="BJ1045" s="268"/>
      <c r="BK1045" s="268"/>
      <c r="BL1045" s="268"/>
    </row>
    <row r="1046" spans="1:64" ht="13" hidden="1">
      <c r="A1046" s="124"/>
      <c r="B1046" s="169"/>
      <c r="C1046" s="517"/>
      <c r="D1046" s="588"/>
      <c r="E1046" s="588"/>
      <c r="F1046" s="478"/>
      <c r="G1046" s="478"/>
      <c r="H1046" s="478"/>
      <c r="I1046" s="478"/>
      <c r="J1046" s="478"/>
      <c r="K1046" s="478"/>
      <c r="L1046" s="478"/>
      <c r="M1046" s="478"/>
      <c r="N1046" s="478"/>
      <c r="O1046" s="478"/>
      <c r="P1046" s="478"/>
      <c r="Q1046" s="478"/>
      <c r="R1046" s="478"/>
      <c r="S1046" s="478"/>
      <c r="T1046" s="478"/>
      <c r="U1046" s="478"/>
      <c r="V1046" s="478"/>
      <c r="W1046" s="478"/>
      <c r="X1046" s="478"/>
      <c r="Y1046" s="478"/>
      <c r="Z1046" s="478"/>
      <c r="AA1046" s="478"/>
      <c r="AB1046" s="478"/>
      <c r="AC1046" s="478"/>
      <c r="AD1046" s="478"/>
      <c r="AE1046" s="478"/>
      <c r="AF1046" s="478"/>
      <c r="AG1046" s="478"/>
      <c r="AH1046" s="478"/>
      <c r="AI1046" s="478"/>
      <c r="AJ1046" s="478"/>
      <c r="AK1046" s="478"/>
      <c r="AL1046" s="478"/>
      <c r="AM1046" s="478"/>
      <c r="AN1046" s="478"/>
      <c r="AO1046" s="480"/>
      <c r="AP1046" s="169"/>
      <c r="AQ1046" s="84" t="s">
        <v>395</v>
      </c>
      <c r="AU1046" s="459" t="str">
        <f t="shared" ca="1" si="189"/>
        <v>AC</v>
      </c>
      <c r="AV1046" s="459">
        <f t="shared" si="190"/>
        <v>1023</v>
      </c>
      <c r="AW1046" s="259" t="str">
        <f t="shared" ca="1" si="187"/>
        <v>AC1023</v>
      </c>
      <c r="AX1046" s="259">
        <f t="shared" si="185"/>
        <v>8</v>
      </c>
      <c r="AY1046" s="259" t="str">
        <f t="shared" ca="1" si="186"/>
        <v>9. Ownership - Operating Costs</v>
      </c>
      <c r="AZ1046" s="268" t="s">
        <v>1270</v>
      </c>
      <c r="BA1046" s="259" t="s">
        <v>1331</v>
      </c>
      <c r="BB1046" s="259">
        <f>$AC$8</f>
        <v>2043</v>
      </c>
      <c r="BC1046" s="259" t="str">
        <f t="shared" ca="1" si="188"/>
        <v>8_AC1023_Land_leases_2043</v>
      </c>
      <c r="BD1046" s="259" t="s">
        <v>540</v>
      </c>
      <c r="BE1046" s="259"/>
      <c r="BF1046" s="268" t="str">
        <f t="shared" si="184"/>
        <v>&gt;=0</v>
      </c>
      <c r="BG1046" s="268" t="s">
        <v>85</v>
      </c>
      <c r="BH1046" s="268" t="s">
        <v>85</v>
      </c>
      <c r="BI1046" s="268"/>
      <c r="BJ1046" s="268"/>
      <c r="BK1046" s="268"/>
      <c r="BL1046" s="268"/>
    </row>
    <row r="1047" spans="1:64" ht="13" hidden="1">
      <c r="A1047" s="124"/>
      <c r="B1047" s="169"/>
      <c r="C1047" s="517"/>
      <c r="D1047" s="588"/>
      <c r="E1047" s="588"/>
      <c r="F1047" s="478"/>
      <c r="G1047" s="478"/>
      <c r="H1047" s="478"/>
      <c r="I1047" s="478"/>
      <c r="J1047" s="478"/>
      <c r="K1047" s="478"/>
      <c r="L1047" s="478"/>
      <c r="M1047" s="478"/>
      <c r="N1047" s="478"/>
      <c r="O1047" s="478"/>
      <c r="P1047" s="478"/>
      <c r="Q1047" s="478"/>
      <c r="R1047" s="478"/>
      <c r="S1047" s="478"/>
      <c r="T1047" s="478"/>
      <c r="U1047" s="478"/>
      <c r="V1047" s="478"/>
      <c r="W1047" s="478"/>
      <c r="X1047" s="478"/>
      <c r="Y1047" s="478"/>
      <c r="Z1047" s="478"/>
      <c r="AA1047" s="478"/>
      <c r="AB1047" s="478"/>
      <c r="AC1047" s="478"/>
      <c r="AD1047" s="478"/>
      <c r="AE1047" s="478"/>
      <c r="AF1047" s="478"/>
      <c r="AG1047" s="478"/>
      <c r="AH1047" s="478"/>
      <c r="AI1047" s="478"/>
      <c r="AJ1047" s="478"/>
      <c r="AK1047" s="478"/>
      <c r="AL1047" s="478"/>
      <c r="AM1047" s="478"/>
      <c r="AN1047" s="478"/>
      <c r="AO1047" s="480"/>
      <c r="AP1047" s="169"/>
      <c r="AQ1047" s="84" t="s">
        <v>395</v>
      </c>
      <c r="AU1047" s="459" t="str">
        <f t="shared" ca="1" si="189"/>
        <v>AD</v>
      </c>
      <c r="AV1047" s="459">
        <f t="shared" si="190"/>
        <v>1023</v>
      </c>
      <c r="AW1047" s="259" t="str">
        <f t="shared" ca="1" si="187"/>
        <v>AD1023</v>
      </c>
      <c r="AX1047" s="259">
        <f t="shared" si="185"/>
        <v>8</v>
      </c>
      <c r="AY1047" s="259" t="str">
        <f t="shared" ca="1" si="186"/>
        <v>9. Ownership - Operating Costs</v>
      </c>
      <c r="AZ1047" s="268" t="s">
        <v>1270</v>
      </c>
      <c r="BA1047" s="259" t="s">
        <v>1331</v>
      </c>
      <c r="BB1047" s="259">
        <f>$AD$8</f>
        <v>2044</v>
      </c>
      <c r="BC1047" s="259" t="str">
        <f t="shared" ca="1" si="188"/>
        <v>8_AD1023_Land_leases_2044</v>
      </c>
      <c r="BD1047" s="259" t="s">
        <v>540</v>
      </c>
      <c r="BE1047" s="259"/>
      <c r="BF1047" s="268" t="str">
        <f t="shared" si="184"/>
        <v>&gt;=0</v>
      </c>
      <c r="BG1047" s="268" t="s">
        <v>85</v>
      </c>
      <c r="BH1047" s="268" t="s">
        <v>85</v>
      </c>
      <c r="BI1047" s="268"/>
      <c r="BJ1047" s="268"/>
      <c r="BK1047" s="268"/>
      <c r="BL1047" s="268"/>
    </row>
    <row r="1048" spans="1:64" ht="13" hidden="1">
      <c r="A1048" s="124"/>
      <c r="B1048" s="169"/>
      <c r="C1048" s="517"/>
      <c r="D1048" s="588"/>
      <c r="E1048" s="588"/>
      <c r="F1048" s="478"/>
      <c r="G1048" s="478"/>
      <c r="H1048" s="478"/>
      <c r="I1048" s="478"/>
      <c r="J1048" s="478"/>
      <c r="K1048" s="478"/>
      <c r="L1048" s="478"/>
      <c r="M1048" s="478"/>
      <c r="N1048" s="478"/>
      <c r="O1048" s="478"/>
      <c r="P1048" s="478"/>
      <c r="Q1048" s="478"/>
      <c r="R1048" s="478"/>
      <c r="S1048" s="478"/>
      <c r="T1048" s="478"/>
      <c r="U1048" s="478"/>
      <c r="V1048" s="478"/>
      <c r="W1048" s="478"/>
      <c r="X1048" s="478"/>
      <c r="Y1048" s="478"/>
      <c r="Z1048" s="478"/>
      <c r="AA1048" s="478"/>
      <c r="AB1048" s="478"/>
      <c r="AC1048" s="478"/>
      <c r="AD1048" s="478"/>
      <c r="AE1048" s="478"/>
      <c r="AF1048" s="478"/>
      <c r="AG1048" s="478"/>
      <c r="AH1048" s="478"/>
      <c r="AI1048" s="478"/>
      <c r="AJ1048" s="478"/>
      <c r="AK1048" s="478"/>
      <c r="AL1048" s="478"/>
      <c r="AM1048" s="478"/>
      <c r="AN1048" s="478"/>
      <c r="AO1048" s="480"/>
      <c r="AP1048" s="169"/>
      <c r="AQ1048" s="84" t="s">
        <v>395</v>
      </c>
      <c r="AU1048" s="459" t="str">
        <f t="shared" ca="1" si="189"/>
        <v>AE</v>
      </c>
      <c r="AV1048" s="459">
        <f t="shared" si="190"/>
        <v>1023</v>
      </c>
      <c r="AW1048" s="259" t="str">
        <f t="shared" ca="1" si="187"/>
        <v>AE1023</v>
      </c>
      <c r="AX1048" s="259">
        <f t="shared" si="185"/>
        <v>8</v>
      </c>
      <c r="AY1048" s="259" t="str">
        <f t="shared" ca="1" si="186"/>
        <v>9. Ownership - Operating Costs</v>
      </c>
      <c r="AZ1048" s="268" t="s">
        <v>1270</v>
      </c>
      <c r="BA1048" s="259" t="s">
        <v>1331</v>
      </c>
      <c r="BB1048" s="259">
        <f>$AE$8</f>
        <v>2045</v>
      </c>
      <c r="BC1048" s="259" t="str">
        <f t="shared" ca="1" si="188"/>
        <v>8_AE1023_Land_leases_2045</v>
      </c>
      <c r="BD1048" s="259" t="s">
        <v>540</v>
      </c>
      <c r="BE1048" s="259"/>
      <c r="BF1048" s="268" t="str">
        <f t="shared" si="184"/>
        <v>&gt;=0</v>
      </c>
      <c r="BG1048" s="268" t="s">
        <v>85</v>
      </c>
      <c r="BH1048" s="268" t="s">
        <v>85</v>
      </c>
      <c r="BI1048" s="268"/>
      <c r="BJ1048" s="268"/>
      <c r="BK1048" s="268"/>
      <c r="BL1048" s="268"/>
    </row>
    <row r="1049" spans="1:64" ht="13" hidden="1">
      <c r="A1049" s="124"/>
      <c r="B1049" s="169"/>
      <c r="C1049" s="517"/>
      <c r="D1049" s="588"/>
      <c r="E1049" s="588"/>
      <c r="F1049" s="478"/>
      <c r="G1049" s="478"/>
      <c r="H1049" s="478"/>
      <c r="I1049" s="478"/>
      <c r="J1049" s="478"/>
      <c r="K1049" s="478"/>
      <c r="L1049" s="478"/>
      <c r="M1049" s="478"/>
      <c r="N1049" s="478"/>
      <c r="O1049" s="478"/>
      <c r="P1049" s="478"/>
      <c r="Q1049" s="478"/>
      <c r="R1049" s="478"/>
      <c r="S1049" s="478"/>
      <c r="T1049" s="478"/>
      <c r="U1049" s="478"/>
      <c r="V1049" s="478"/>
      <c r="W1049" s="478"/>
      <c r="X1049" s="478"/>
      <c r="Y1049" s="478"/>
      <c r="Z1049" s="478"/>
      <c r="AA1049" s="478"/>
      <c r="AB1049" s="478"/>
      <c r="AC1049" s="478"/>
      <c r="AD1049" s="478"/>
      <c r="AE1049" s="478"/>
      <c r="AF1049" s="478"/>
      <c r="AG1049" s="478"/>
      <c r="AH1049" s="478"/>
      <c r="AI1049" s="478"/>
      <c r="AJ1049" s="478"/>
      <c r="AK1049" s="478"/>
      <c r="AL1049" s="478"/>
      <c r="AM1049" s="478"/>
      <c r="AN1049" s="478"/>
      <c r="AO1049" s="480"/>
      <c r="AP1049" s="169"/>
      <c r="AQ1049" s="84" t="s">
        <v>395</v>
      </c>
      <c r="AU1049" s="459" t="str">
        <f t="shared" ca="1" si="189"/>
        <v>AF</v>
      </c>
      <c r="AV1049" s="459">
        <f t="shared" si="190"/>
        <v>1023</v>
      </c>
      <c r="AW1049" s="259" t="str">
        <f t="shared" ca="1" si="187"/>
        <v>AF1023</v>
      </c>
      <c r="AX1049" s="259">
        <f t="shared" si="185"/>
        <v>8</v>
      </c>
      <c r="AY1049" s="259" t="str">
        <f t="shared" ca="1" si="186"/>
        <v>9. Ownership - Operating Costs</v>
      </c>
      <c r="AZ1049" s="268" t="s">
        <v>1270</v>
      </c>
      <c r="BA1049" s="259" t="s">
        <v>1331</v>
      </c>
      <c r="BB1049" s="259">
        <f>$AF$8</f>
        <v>2046</v>
      </c>
      <c r="BC1049" s="259" t="str">
        <f t="shared" ca="1" si="188"/>
        <v>8_AF1023_Land_leases_2046</v>
      </c>
      <c r="BD1049" s="259" t="s">
        <v>540</v>
      </c>
      <c r="BE1049" s="259"/>
      <c r="BF1049" s="268" t="str">
        <f t="shared" si="184"/>
        <v>&gt;=0</v>
      </c>
      <c r="BG1049" s="268" t="s">
        <v>85</v>
      </c>
      <c r="BH1049" s="268" t="s">
        <v>85</v>
      </c>
      <c r="BI1049" s="268"/>
      <c r="BJ1049" s="268"/>
      <c r="BK1049" s="268"/>
      <c r="BL1049" s="268"/>
    </row>
    <row r="1050" spans="1:64" ht="13" hidden="1">
      <c r="A1050" s="124"/>
      <c r="B1050" s="169"/>
      <c r="C1050" s="517"/>
      <c r="D1050" s="588"/>
      <c r="E1050" s="588"/>
      <c r="F1050" s="478"/>
      <c r="G1050" s="478"/>
      <c r="H1050" s="478"/>
      <c r="I1050" s="478"/>
      <c r="J1050" s="478"/>
      <c r="K1050" s="478"/>
      <c r="L1050" s="478"/>
      <c r="M1050" s="478"/>
      <c r="N1050" s="478"/>
      <c r="O1050" s="478"/>
      <c r="P1050" s="478"/>
      <c r="Q1050" s="478"/>
      <c r="R1050" s="478"/>
      <c r="S1050" s="478"/>
      <c r="T1050" s="478"/>
      <c r="U1050" s="478"/>
      <c r="V1050" s="478"/>
      <c r="W1050" s="478"/>
      <c r="X1050" s="478"/>
      <c r="Y1050" s="478"/>
      <c r="Z1050" s="478"/>
      <c r="AA1050" s="478"/>
      <c r="AB1050" s="478"/>
      <c r="AC1050" s="478"/>
      <c r="AD1050" s="478"/>
      <c r="AE1050" s="478"/>
      <c r="AF1050" s="478"/>
      <c r="AG1050" s="478"/>
      <c r="AH1050" s="478"/>
      <c r="AI1050" s="478"/>
      <c r="AJ1050" s="478"/>
      <c r="AK1050" s="478"/>
      <c r="AL1050" s="478"/>
      <c r="AM1050" s="478"/>
      <c r="AN1050" s="478"/>
      <c r="AO1050" s="480"/>
      <c r="AP1050" s="169"/>
      <c r="AQ1050" s="84" t="s">
        <v>395</v>
      </c>
      <c r="AU1050" s="459" t="str">
        <f t="shared" ca="1" si="189"/>
        <v>AG</v>
      </c>
      <c r="AV1050" s="459">
        <f t="shared" si="190"/>
        <v>1023</v>
      </c>
      <c r="AW1050" s="259" t="str">
        <f t="shared" ca="1" si="187"/>
        <v>AG1023</v>
      </c>
      <c r="AX1050" s="259">
        <f t="shared" si="185"/>
        <v>8</v>
      </c>
      <c r="AY1050" s="259" t="str">
        <f t="shared" ca="1" si="186"/>
        <v>9. Ownership - Operating Costs</v>
      </c>
      <c r="AZ1050" s="268" t="s">
        <v>1270</v>
      </c>
      <c r="BA1050" s="259" t="s">
        <v>1331</v>
      </c>
      <c r="BB1050" s="259">
        <f>$AG$8</f>
        <v>2047</v>
      </c>
      <c r="BC1050" s="259" t="str">
        <f t="shared" ca="1" si="188"/>
        <v>8_AG1023_Land_leases_2047</v>
      </c>
      <c r="BD1050" s="259" t="s">
        <v>540</v>
      </c>
      <c r="BE1050" s="259"/>
      <c r="BF1050" s="268" t="str">
        <f t="shared" si="184"/>
        <v>&gt;=0</v>
      </c>
      <c r="BG1050" s="268" t="s">
        <v>85</v>
      </c>
      <c r="BH1050" s="268" t="s">
        <v>85</v>
      </c>
      <c r="BI1050" s="268"/>
      <c r="BJ1050" s="268"/>
      <c r="BK1050" s="268"/>
      <c r="BL1050" s="268"/>
    </row>
    <row r="1051" spans="1:64" ht="13" hidden="1">
      <c r="A1051" s="124"/>
      <c r="B1051" s="169"/>
      <c r="C1051" s="517"/>
      <c r="D1051" s="588"/>
      <c r="E1051" s="588"/>
      <c r="F1051" s="478"/>
      <c r="G1051" s="478"/>
      <c r="H1051" s="478"/>
      <c r="I1051" s="478"/>
      <c r="J1051" s="478"/>
      <c r="K1051" s="478"/>
      <c r="L1051" s="478"/>
      <c r="M1051" s="478"/>
      <c r="N1051" s="478"/>
      <c r="O1051" s="478"/>
      <c r="P1051" s="478"/>
      <c r="Q1051" s="478"/>
      <c r="R1051" s="478"/>
      <c r="S1051" s="478"/>
      <c r="T1051" s="478"/>
      <c r="U1051" s="478"/>
      <c r="V1051" s="478"/>
      <c r="W1051" s="478"/>
      <c r="X1051" s="478"/>
      <c r="Y1051" s="478"/>
      <c r="Z1051" s="478"/>
      <c r="AA1051" s="478"/>
      <c r="AB1051" s="478"/>
      <c r="AC1051" s="478"/>
      <c r="AD1051" s="478"/>
      <c r="AE1051" s="478"/>
      <c r="AF1051" s="478"/>
      <c r="AG1051" s="478"/>
      <c r="AH1051" s="478"/>
      <c r="AI1051" s="478"/>
      <c r="AJ1051" s="478"/>
      <c r="AK1051" s="478"/>
      <c r="AL1051" s="478"/>
      <c r="AM1051" s="478"/>
      <c r="AN1051" s="478"/>
      <c r="AO1051" s="480"/>
      <c r="AP1051" s="169"/>
      <c r="AQ1051" s="84" t="s">
        <v>395</v>
      </c>
      <c r="AU1051" s="459" t="str">
        <f t="shared" ca="1" si="189"/>
        <v>AH</v>
      </c>
      <c r="AV1051" s="459">
        <f t="shared" si="190"/>
        <v>1023</v>
      </c>
      <c r="AW1051" s="259" t="str">
        <f t="shared" ca="1" si="187"/>
        <v>AH1023</v>
      </c>
      <c r="AX1051" s="259">
        <f t="shared" si="185"/>
        <v>8</v>
      </c>
      <c r="AY1051" s="259" t="str">
        <f t="shared" ca="1" si="186"/>
        <v>9. Ownership - Operating Costs</v>
      </c>
      <c r="AZ1051" s="268" t="s">
        <v>1270</v>
      </c>
      <c r="BA1051" s="259" t="s">
        <v>1331</v>
      </c>
      <c r="BB1051" s="259">
        <f>$AH$8</f>
        <v>2048</v>
      </c>
      <c r="BC1051" s="259" t="str">
        <f t="shared" ca="1" si="188"/>
        <v>8_AH1023_Land_leases_2048</v>
      </c>
      <c r="BD1051" s="259" t="s">
        <v>540</v>
      </c>
      <c r="BE1051" s="259"/>
      <c r="BF1051" s="268" t="str">
        <f t="shared" si="184"/>
        <v>&gt;=0</v>
      </c>
      <c r="BG1051" s="268" t="s">
        <v>85</v>
      </c>
      <c r="BH1051" s="268" t="s">
        <v>85</v>
      </c>
      <c r="BI1051" s="268"/>
      <c r="BJ1051" s="268"/>
      <c r="BK1051" s="268"/>
      <c r="BL1051" s="268"/>
    </row>
    <row r="1052" spans="1:64" ht="13" hidden="1">
      <c r="A1052" s="124"/>
      <c r="B1052" s="169"/>
      <c r="C1052" s="517"/>
      <c r="D1052" s="588"/>
      <c r="E1052" s="588"/>
      <c r="F1052" s="478"/>
      <c r="G1052" s="478"/>
      <c r="H1052" s="478"/>
      <c r="I1052" s="478"/>
      <c r="J1052" s="478"/>
      <c r="K1052" s="478"/>
      <c r="L1052" s="478"/>
      <c r="M1052" s="478"/>
      <c r="N1052" s="478"/>
      <c r="O1052" s="478"/>
      <c r="P1052" s="478"/>
      <c r="Q1052" s="478"/>
      <c r="R1052" s="478"/>
      <c r="S1052" s="478"/>
      <c r="T1052" s="478"/>
      <c r="U1052" s="478"/>
      <c r="V1052" s="478"/>
      <c r="W1052" s="478"/>
      <c r="X1052" s="478"/>
      <c r="Y1052" s="478"/>
      <c r="Z1052" s="478"/>
      <c r="AA1052" s="478"/>
      <c r="AB1052" s="478"/>
      <c r="AC1052" s="478"/>
      <c r="AD1052" s="478"/>
      <c r="AE1052" s="478"/>
      <c r="AF1052" s="478"/>
      <c r="AG1052" s="478"/>
      <c r="AH1052" s="478"/>
      <c r="AI1052" s="478"/>
      <c r="AJ1052" s="478"/>
      <c r="AK1052" s="478"/>
      <c r="AL1052" s="478"/>
      <c r="AM1052" s="478"/>
      <c r="AN1052" s="478"/>
      <c r="AO1052" s="480"/>
      <c r="AP1052" s="169"/>
      <c r="AQ1052" s="84" t="s">
        <v>395</v>
      </c>
      <c r="AU1052" s="459" t="str">
        <f t="shared" ca="1" si="189"/>
        <v>AI</v>
      </c>
      <c r="AV1052" s="459">
        <f t="shared" si="190"/>
        <v>1023</v>
      </c>
      <c r="AW1052" s="259" t="str">
        <f t="shared" ca="1" si="187"/>
        <v>AI1023</v>
      </c>
      <c r="AX1052" s="259">
        <f t="shared" si="185"/>
        <v>8</v>
      </c>
      <c r="AY1052" s="259" t="str">
        <f t="shared" ca="1" si="186"/>
        <v>9. Ownership - Operating Costs</v>
      </c>
      <c r="AZ1052" s="268" t="s">
        <v>1270</v>
      </c>
      <c r="BA1052" s="259" t="s">
        <v>1331</v>
      </c>
      <c r="BB1052" s="259">
        <f>$AI$8</f>
        <v>2049</v>
      </c>
      <c r="BC1052" s="259" t="str">
        <f t="shared" ca="1" si="188"/>
        <v>8_AI1023_Land_leases_2049</v>
      </c>
      <c r="BD1052" s="259" t="s">
        <v>540</v>
      </c>
      <c r="BE1052" s="259"/>
      <c r="BF1052" s="268" t="str">
        <f t="shared" si="184"/>
        <v>&gt;=0</v>
      </c>
      <c r="BG1052" s="268" t="s">
        <v>85</v>
      </c>
      <c r="BH1052" s="268" t="s">
        <v>85</v>
      </c>
      <c r="BI1052" s="268"/>
      <c r="BJ1052" s="268"/>
      <c r="BK1052" s="268"/>
      <c r="BL1052" s="268"/>
    </row>
    <row r="1053" spans="1:64" ht="13" hidden="1">
      <c r="A1053" s="124"/>
      <c r="B1053" s="169"/>
      <c r="C1053" s="517"/>
      <c r="D1053" s="588"/>
      <c r="E1053" s="588"/>
      <c r="F1053" s="478"/>
      <c r="G1053" s="478"/>
      <c r="H1053" s="478"/>
      <c r="I1053" s="478"/>
      <c r="J1053" s="478"/>
      <c r="K1053" s="478"/>
      <c r="L1053" s="478"/>
      <c r="M1053" s="478"/>
      <c r="N1053" s="478"/>
      <c r="O1053" s="478"/>
      <c r="P1053" s="478"/>
      <c r="Q1053" s="478"/>
      <c r="R1053" s="478"/>
      <c r="S1053" s="478"/>
      <c r="T1053" s="478"/>
      <c r="U1053" s="478"/>
      <c r="V1053" s="478"/>
      <c r="W1053" s="478"/>
      <c r="X1053" s="478"/>
      <c r="Y1053" s="478"/>
      <c r="Z1053" s="478"/>
      <c r="AA1053" s="478"/>
      <c r="AB1053" s="478"/>
      <c r="AC1053" s="478"/>
      <c r="AD1053" s="478"/>
      <c r="AE1053" s="478"/>
      <c r="AF1053" s="478"/>
      <c r="AG1053" s="478"/>
      <c r="AH1053" s="478"/>
      <c r="AI1053" s="478"/>
      <c r="AJ1053" s="478"/>
      <c r="AK1053" s="478"/>
      <c r="AL1053" s="478"/>
      <c r="AM1053" s="478"/>
      <c r="AN1053" s="478"/>
      <c r="AO1053" s="480"/>
      <c r="AP1053" s="169"/>
      <c r="AQ1053" s="84" t="s">
        <v>395</v>
      </c>
      <c r="AU1053" s="459" t="str">
        <f t="shared" ca="1" si="189"/>
        <v>AJ</v>
      </c>
      <c r="AV1053" s="459">
        <f t="shared" si="190"/>
        <v>1023</v>
      </c>
      <c r="AW1053" s="259" t="str">
        <f t="shared" ca="1" si="187"/>
        <v>AJ1023</v>
      </c>
      <c r="AX1053" s="259">
        <f t="shared" si="185"/>
        <v>8</v>
      </c>
      <c r="AY1053" s="259" t="str">
        <f t="shared" ca="1" si="186"/>
        <v>9. Ownership - Operating Costs</v>
      </c>
      <c r="AZ1053" s="268" t="s">
        <v>1270</v>
      </c>
      <c r="BA1053" s="259" t="s">
        <v>1331</v>
      </c>
      <c r="BB1053" s="259">
        <f>$AJ$8</f>
        <v>2050</v>
      </c>
      <c r="BC1053" s="259" t="str">
        <f t="shared" ca="1" si="188"/>
        <v>8_AJ1023_Land_leases_2050</v>
      </c>
      <c r="BD1053" s="259" t="s">
        <v>540</v>
      </c>
      <c r="BE1053" s="259"/>
      <c r="BF1053" s="268" t="str">
        <f t="shared" si="184"/>
        <v>&gt;=0</v>
      </c>
      <c r="BG1053" s="268" t="s">
        <v>85</v>
      </c>
      <c r="BH1053" s="268" t="s">
        <v>85</v>
      </c>
      <c r="BI1053" s="268"/>
      <c r="BJ1053" s="268"/>
      <c r="BK1053" s="268"/>
      <c r="BL1053" s="268"/>
    </row>
    <row r="1054" spans="1:64" ht="13" hidden="1">
      <c r="A1054" s="124"/>
      <c r="B1054" s="169"/>
      <c r="C1054" s="517"/>
      <c r="D1054" s="588"/>
      <c r="E1054" s="588"/>
      <c r="F1054" s="478"/>
      <c r="G1054" s="478"/>
      <c r="H1054" s="478"/>
      <c r="I1054" s="478"/>
      <c r="J1054" s="478"/>
      <c r="K1054" s="478"/>
      <c r="L1054" s="478"/>
      <c r="M1054" s="478"/>
      <c r="N1054" s="478"/>
      <c r="O1054" s="478"/>
      <c r="P1054" s="478"/>
      <c r="Q1054" s="478"/>
      <c r="R1054" s="478"/>
      <c r="S1054" s="478"/>
      <c r="T1054" s="478"/>
      <c r="U1054" s="478"/>
      <c r="V1054" s="478"/>
      <c r="W1054" s="478"/>
      <c r="X1054" s="478"/>
      <c r="Y1054" s="478"/>
      <c r="Z1054" s="478"/>
      <c r="AA1054" s="478"/>
      <c r="AB1054" s="478"/>
      <c r="AC1054" s="478"/>
      <c r="AD1054" s="478"/>
      <c r="AE1054" s="478"/>
      <c r="AF1054" s="478"/>
      <c r="AG1054" s="478"/>
      <c r="AH1054" s="478"/>
      <c r="AI1054" s="478"/>
      <c r="AJ1054" s="478"/>
      <c r="AK1054" s="478"/>
      <c r="AL1054" s="478"/>
      <c r="AM1054" s="478"/>
      <c r="AN1054" s="478"/>
      <c r="AO1054" s="480"/>
      <c r="AP1054" s="169"/>
      <c r="AQ1054" s="84" t="s">
        <v>395</v>
      </c>
      <c r="AU1054" s="459" t="str">
        <f t="shared" ca="1" si="189"/>
        <v>AK</v>
      </c>
      <c r="AV1054" s="459">
        <f t="shared" si="190"/>
        <v>1023</v>
      </c>
      <c r="AW1054" s="259" t="str">
        <f t="shared" ca="1" si="187"/>
        <v>AK1023</v>
      </c>
      <c r="AX1054" s="259">
        <f t="shared" si="185"/>
        <v>8</v>
      </c>
      <c r="AY1054" s="259" t="str">
        <f t="shared" ca="1" si="186"/>
        <v>9. Ownership - Operating Costs</v>
      </c>
      <c r="AZ1054" s="268" t="s">
        <v>1270</v>
      </c>
      <c r="BA1054" s="259" t="s">
        <v>1331</v>
      </c>
      <c r="BB1054" s="259">
        <f>$AK$8</f>
        <v>2051</v>
      </c>
      <c r="BC1054" s="259" t="str">
        <f t="shared" ca="1" si="188"/>
        <v>8_AK1023_Land_leases_2051</v>
      </c>
      <c r="BD1054" s="259" t="s">
        <v>540</v>
      </c>
      <c r="BE1054" s="259"/>
      <c r="BF1054" s="268" t="str">
        <f t="shared" si="184"/>
        <v>&gt;=0</v>
      </c>
      <c r="BG1054" s="268" t="s">
        <v>85</v>
      </c>
      <c r="BH1054" s="268" t="s">
        <v>85</v>
      </c>
      <c r="BI1054" s="268"/>
      <c r="BJ1054" s="268"/>
      <c r="BK1054" s="268"/>
      <c r="BL1054" s="268"/>
    </row>
    <row r="1055" spans="1:64" ht="13" hidden="1">
      <c r="A1055" s="124"/>
      <c r="B1055" s="169"/>
      <c r="C1055" s="517"/>
      <c r="D1055" s="588"/>
      <c r="E1055" s="588"/>
      <c r="F1055" s="478"/>
      <c r="G1055" s="478"/>
      <c r="H1055" s="478"/>
      <c r="I1055" s="478"/>
      <c r="J1055" s="478"/>
      <c r="K1055" s="478"/>
      <c r="L1055" s="478"/>
      <c r="M1055" s="478"/>
      <c r="N1055" s="478"/>
      <c r="O1055" s="478"/>
      <c r="P1055" s="478"/>
      <c r="Q1055" s="478"/>
      <c r="R1055" s="478"/>
      <c r="S1055" s="478"/>
      <c r="T1055" s="478"/>
      <c r="U1055" s="478"/>
      <c r="V1055" s="478"/>
      <c r="W1055" s="478"/>
      <c r="X1055" s="478"/>
      <c r="Y1055" s="478"/>
      <c r="Z1055" s="478"/>
      <c r="AA1055" s="478"/>
      <c r="AB1055" s="478"/>
      <c r="AC1055" s="478"/>
      <c r="AD1055" s="478"/>
      <c r="AE1055" s="478"/>
      <c r="AF1055" s="478"/>
      <c r="AG1055" s="478"/>
      <c r="AH1055" s="478"/>
      <c r="AI1055" s="478"/>
      <c r="AJ1055" s="478"/>
      <c r="AK1055" s="478"/>
      <c r="AL1055" s="478"/>
      <c r="AM1055" s="478"/>
      <c r="AN1055" s="478"/>
      <c r="AO1055" s="480"/>
      <c r="AP1055" s="169"/>
      <c r="AQ1055" s="84" t="s">
        <v>395</v>
      </c>
      <c r="AU1055" s="459" t="str">
        <f t="shared" ca="1" si="189"/>
        <v>AL</v>
      </c>
      <c r="AV1055" s="459">
        <f t="shared" si="190"/>
        <v>1023</v>
      </c>
      <c r="AW1055" s="259" t="str">
        <f t="shared" ca="1" si="187"/>
        <v>AL1023</v>
      </c>
      <c r="AX1055" s="259">
        <f t="shared" si="185"/>
        <v>8</v>
      </c>
      <c r="AY1055" s="259" t="str">
        <f t="shared" ca="1" si="186"/>
        <v>9. Ownership - Operating Costs</v>
      </c>
      <c r="AZ1055" s="268" t="s">
        <v>1270</v>
      </c>
      <c r="BA1055" s="259" t="s">
        <v>1331</v>
      </c>
      <c r="BB1055" s="259">
        <f>$AL$8</f>
        <v>2052</v>
      </c>
      <c r="BC1055" s="259" t="str">
        <f t="shared" ca="1" si="188"/>
        <v>8_AL1023_Land_leases_2052</v>
      </c>
      <c r="BD1055" s="259" t="s">
        <v>540</v>
      </c>
      <c r="BE1055" s="259"/>
      <c r="BF1055" s="268" t="str">
        <f t="shared" si="184"/>
        <v>&gt;=0</v>
      </c>
      <c r="BG1055" s="268" t="s">
        <v>85</v>
      </c>
      <c r="BH1055" s="268" t="s">
        <v>85</v>
      </c>
      <c r="BI1055" s="268"/>
      <c r="BJ1055" s="268"/>
      <c r="BK1055" s="268"/>
      <c r="BL1055" s="268"/>
    </row>
    <row r="1056" spans="1:64" ht="13" hidden="1">
      <c r="A1056" s="124"/>
      <c r="B1056" s="169"/>
      <c r="C1056" s="517"/>
      <c r="D1056" s="588"/>
      <c r="E1056" s="588"/>
      <c r="F1056" s="478"/>
      <c r="G1056" s="478"/>
      <c r="H1056" s="478"/>
      <c r="I1056" s="478"/>
      <c r="J1056" s="478"/>
      <c r="K1056" s="478"/>
      <c r="L1056" s="478"/>
      <c r="M1056" s="478"/>
      <c r="N1056" s="478"/>
      <c r="O1056" s="478"/>
      <c r="P1056" s="478"/>
      <c r="Q1056" s="478"/>
      <c r="R1056" s="478"/>
      <c r="S1056" s="478"/>
      <c r="T1056" s="478"/>
      <c r="U1056" s="478"/>
      <c r="V1056" s="478"/>
      <c r="W1056" s="478"/>
      <c r="X1056" s="478"/>
      <c r="Y1056" s="478"/>
      <c r="Z1056" s="478"/>
      <c r="AA1056" s="478"/>
      <c r="AB1056" s="478"/>
      <c r="AC1056" s="478"/>
      <c r="AD1056" s="478"/>
      <c r="AE1056" s="478"/>
      <c r="AF1056" s="478"/>
      <c r="AG1056" s="478"/>
      <c r="AH1056" s="478"/>
      <c r="AI1056" s="478"/>
      <c r="AJ1056" s="478"/>
      <c r="AK1056" s="478"/>
      <c r="AL1056" s="478"/>
      <c r="AM1056" s="478"/>
      <c r="AN1056" s="478"/>
      <c r="AO1056" s="480"/>
      <c r="AP1056" s="169"/>
      <c r="AQ1056" s="84" t="s">
        <v>395</v>
      </c>
      <c r="AU1056" s="459" t="str">
        <f t="shared" ca="1" si="189"/>
        <v>AM</v>
      </c>
      <c r="AV1056" s="459">
        <f t="shared" si="190"/>
        <v>1023</v>
      </c>
      <c r="AW1056" s="259" t="str">
        <f t="shared" ca="1" si="187"/>
        <v>AM1023</v>
      </c>
      <c r="AX1056" s="259">
        <f t="shared" si="185"/>
        <v>8</v>
      </c>
      <c r="AY1056" s="259" t="str">
        <f t="shared" ca="1" si="186"/>
        <v>9. Ownership - Operating Costs</v>
      </c>
      <c r="AZ1056" s="268" t="s">
        <v>1270</v>
      </c>
      <c r="BA1056" s="259" t="s">
        <v>1331</v>
      </c>
      <c r="BB1056" s="259">
        <f>$AM$8</f>
        <v>2053</v>
      </c>
      <c r="BC1056" s="259" t="str">
        <f t="shared" ca="1" si="188"/>
        <v>8_AM1023_Land_leases_2053</v>
      </c>
      <c r="BD1056" s="259" t="s">
        <v>540</v>
      </c>
      <c r="BE1056" s="259"/>
      <c r="BF1056" s="268" t="str">
        <f t="shared" si="184"/>
        <v>&gt;=0</v>
      </c>
      <c r="BG1056" s="268" t="s">
        <v>85</v>
      </c>
      <c r="BH1056" s="268" t="s">
        <v>85</v>
      </c>
      <c r="BI1056" s="268"/>
      <c r="BJ1056" s="268"/>
      <c r="BK1056" s="268"/>
      <c r="BL1056" s="268"/>
    </row>
    <row r="1057" spans="1:64" ht="13" hidden="1">
      <c r="A1057" s="124"/>
      <c r="B1057" s="169"/>
      <c r="C1057" s="517"/>
      <c r="D1057" s="588"/>
      <c r="E1057" s="588"/>
      <c r="F1057" s="478"/>
      <c r="G1057" s="478"/>
      <c r="H1057" s="478"/>
      <c r="I1057" s="478"/>
      <c r="J1057" s="478"/>
      <c r="K1057" s="478"/>
      <c r="L1057" s="478"/>
      <c r="M1057" s="478"/>
      <c r="N1057" s="478"/>
      <c r="O1057" s="478"/>
      <c r="P1057" s="478"/>
      <c r="Q1057" s="478"/>
      <c r="R1057" s="478"/>
      <c r="S1057" s="478"/>
      <c r="T1057" s="478"/>
      <c r="U1057" s="478"/>
      <c r="V1057" s="478"/>
      <c r="W1057" s="478"/>
      <c r="X1057" s="478"/>
      <c r="Y1057" s="478"/>
      <c r="Z1057" s="478"/>
      <c r="AA1057" s="478"/>
      <c r="AB1057" s="478"/>
      <c r="AC1057" s="478"/>
      <c r="AD1057" s="478"/>
      <c r="AE1057" s="478"/>
      <c r="AF1057" s="478"/>
      <c r="AG1057" s="478"/>
      <c r="AH1057" s="478"/>
      <c r="AI1057" s="478"/>
      <c r="AJ1057" s="478"/>
      <c r="AK1057" s="478"/>
      <c r="AL1057" s="478"/>
      <c r="AM1057" s="478"/>
      <c r="AN1057" s="478"/>
      <c r="AO1057" s="480"/>
      <c r="AP1057" s="169"/>
      <c r="AQ1057" s="84" t="s">
        <v>395</v>
      </c>
      <c r="AU1057" s="459" t="str">
        <f t="shared" ca="1" si="189"/>
        <v>AN</v>
      </c>
      <c r="AV1057" s="459">
        <f t="shared" si="190"/>
        <v>1023</v>
      </c>
      <c r="AW1057" s="259" t="str">
        <f t="shared" ca="1" si="187"/>
        <v>AN1023</v>
      </c>
      <c r="AX1057" s="259">
        <f t="shared" si="185"/>
        <v>8</v>
      </c>
      <c r="AY1057" s="259" t="str">
        <f t="shared" ca="1" si="186"/>
        <v>9. Ownership - Operating Costs</v>
      </c>
      <c r="AZ1057" s="268" t="s">
        <v>1270</v>
      </c>
      <c r="BA1057" s="259" t="s">
        <v>1331</v>
      </c>
      <c r="BB1057" s="259">
        <f>$AN$8</f>
        <v>2054</v>
      </c>
      <c r="BC1057" s="259" t="str">
        <f t="shared" ca="1" si="188"/>
        <v>8_AN1023_Land_leases_2054</v>
      </c>
      <c r="BD1057" s="259" t="s">
        <v>540</v>
      </c>
      <c r="BE1057" s="259"/>
      <c r="BF1057" s="268" t="str">
        <f t="shared" si="184"/>
        <v>&gt;=0</v>
      </c>
      <c r="BG1057" s="268" t="s">
        <v>85</v>
      </c>
      <c r="BH1057" s="268" t="s">
        <v>85</v>
      </c>
      <c r="BI1057" s="268"/>
      <c r="BJ1057" s="268"/>
      <c r="BK1057" s="268"/>
      <c r="BL1057" s="268"/>
    </row>
    <row r="1058" spans="1:64" ht="13" hidden="1">
      <c r="A1058" s="124"/>
      <c r="B1058" s="169"/>
      <c r="C1058" s="517"/>
      <c r="D1058" s="588"/>
      <c r="E1058" s="588"/>
      <c r="F1058" s="478"/>
      <c r="G1058" s="478"/>
      <c r="H1058" s="478"/>
      <c r="I1058" s="478"/>
      <c r="J1058" s="478"/>
      <c r="K1058" s="478"/>
      <c r="L1058" s="478"/>
      <c r="M1058" s="478"/>
      <c r="N1058" s="478"/>
      <c r="O1058" s="478"/>
      <c r="P1058" s="478"/>
      <c r="Q1058" s="478"/>
      <c r="R1058" s="478"/>
      <c r="S1058" s="478"/>
      <c r="T1058" s="478"/>
      <c r="U1058" s="478"/>
      <c r="V1058" s="478"/>
      <c r="W1058" s="478"/>
      <c r="X1058" s="478"/>
      <c r="Y1058" s="478"/>
      <c r="Z1058" s="478"/>
      <c r="AA1058" s="478"/>
      <c r="AB1058" s="478"/>
      <c r="AC1058" s="478"/>
      <c r="AD1058" s="478"/>
      <c r="AE1058" s="478"/>
      <c r="AF1058" s="478"/>
      <c r="AG1058" s="478"/>
      <c r="AH1058" s="478"/>
      <c r="AI1058" s="478"/>
      <c r="AJ1058" s="478"/>
      <c r="AK1058" s="478"/>
      <c r="AL1058" s="478"/>
      <c r="AM1058" s="478"/>
      <c r="AN1058" s="478"/>
      <c r="AO1058" s="480"/>
      <c r="AP1058" s="169"/>
      <c r="AQ1058" s="474" t="s">
        <v>395</v>
      </c>
      <c r="AR1058" s="474"/>
      <c r="AS1058" s="474"/>
      <c r="AT1058" s="474"/>
      <c r="AU1058" s="475" t="str">
        <f t="shared" ca="1" si="189"/>
        <v>AO</v>
      </c>
      <c r="AV1058" s="475">
        <f t="shared" si="190"/>
        <v>1023</v>
      </c>
      <c r="AW1058" s="389" t="str">
        <f t="shared" ca="1" si="187"/>
        <v>AO1023</v>
      </c>
      <c r="AX1058" s="389">
        <f t="shared" si="185"/>
        <v>8</v>
      </c>
      <c r="AY1058" s="389" t="str">
        <f t="shared" ca="1" si="186"/>
        <v>9. Ownership - Operating Costs</v>
      </c>
      <c r="AZ1058" s="397" t="s">
        <v>1270</v>
      </c>
      <c r="BA1058" s="389" t="s">
        <v>1331</v>
      </c>
      <c r="BB1058" s="389" t="s">
        <v>1216</v>
      </c>
      <c r="BC1058" s="389" t="str">
        <f t="shared" ca="1" si="188"/>
        <v>8_AO1023_Land_leases_Additional_Info</v>
      </c>
      <c r="BD1058" s="397" t="s">
        <v>223</v>
      </c>
      <c r="BE1058" s="397">
        <v>100</v>
      </c>
      <c r="BF1058" s="397"/>
      <c r="BG1058" s="397" t="s">
        <v>85</v>
      </c>
      <c r="BH1058" s="397" t="s">
        <v>85</v>
      </c>
      <c r="BI1058" s="268"/>
      <c r="BJ1058" s="268"/>
      <c r="BK1058" s="268"/>
      <c r="BL1058" s="268"/>
    </row>
    <row r="1059" spans="1:64" ht="13">
      <c r="A1059" s="124">
        <f>+A1023+1</f>
        <v>36</v>
      </c>
      <c r="B1059" s="169"/>
      <c r="C1059" s="180"/>
      <c r="D1059" s="178"/>
      <c r="E1059" s="178"/>
      <c r="F1059" s="169"/>
      <c r="G1059" s="169"/>
      <c r="H1059" s="169"/>
      <c r="I1059" s="169"/>
      <c r="J1059" s="169"/>
      <c r="K1059" s="169"/>
      <c r="L1059" s="169"/>
      <c r="M1059" s="169"/>
      <c r="N1059" s="169"/>
      <c r="O1059" s="169"/>
      <c r="P1059" s="169"/>
      <c r="Q1059" s="169"/>
      <c r="R1059" s="169"/>
      <c r="S1059" s="169"/>
      <c r="T1059" s="169"/>
      <c r="U1059" s="169"/>
      <c r="V1059" s="169"/>
      <c r="W1059" s="169"/>
      <c r="X1059" s="169"/>
      <c r="Y1059" s="169"/>
      <c r="Z1059" s="169"/>
      <c r="AA1059" s="169"/>
      <c r="AB1059" s="169"/>
      <c r="AC1059" s="169"/>
      <c r="AD1059" s="169"/>
      <c r="AE1059" s="169"/>
      <c r="AF1059" s="169"/>
      <c r="AG1059" s="169"/>
      <c r="AH1059" s="169"/>
      <c r="AI1059" s="169"/>
      <c r="AJ1059" s="169"/>
      <c r="AK1059" s="169"/>
      <c r="AL1059" s="169"/>
      <c r="AM1059" s="169"/>
      <c r="AN1059" s="169"/>
      <c r="AO1059" s="173"/>
      <c r="AP1059" s="169"/>
      <c r="AQ1059" s="169"/>
      <c r="AR1059" s="169"/>
      <c r="AS1059" s="169"/>
      <c r="AT1059" s="169"/>
      <c r="AU1059" s="169"/>
      <c r="AV1059" s="169"/>
      <c r="AW1059" s="259"/>
      <c r="AX1059" s="259"/>
      <c r="AY1059" s="259"/>
      <c r="BA1059" s="259"/>
      <c r="BB1059" s="259"/>
      <c r="BC1059" s="259"/>
      <c r="BD1059" s="259"/>
      <c r="BE1059" s="259"/>
      <c r="BH1059" s="268"/>
      <c r="BI1059" s="268"/>
      <c r="BJ1059" s="268"/>
      <c r="BK1059" s="268"/>
      <c r="BL1059" s="268"/>
    </row>
    <row r="1060" spans="1:64" ht="13">
      <c r="A1060" s="124">
        <f>+A1059+1</f>
        <v>37</v>
      </c>
      <c r="B1060" s="169"/>
      <c r="C1060" s="180"/>
      <c r="D1060" s="178"/>
      <c r="E1060" s="178"/>
      <c r="F1060" s="169"/>
      <c r="G1060" s="169"/>
      <c r="H1060" s="169"/>
      <c r="I1060" s="169"/>
      <c r="J1060" s="169"/>
      <c r="K1060" s="169"/>
      <c r="L1060" s="169"/>
      <c r="M1060" s="169"/>
      <c r="N1060" s="169"/>
      <c r="O1060" s="169"/>
      <c r="P1060" s="169"/>
      <c r="Q1060" s="169"/>
      <c r="R1060" s="169"/>
      <c r="S1060" s="169"/>
      <c r="T1060" s="169"/>
      <c r="U1060" s="169"/>
      <c r="V1060" s="169"/>
      <c r="W1060" s="169"/>
      <c r="X1060" s="169"/>
      <c r="Y1060" s="169"/>
      <c r="Z1060" s="169"/>
      <c r="AA1060" s="169"/>
      <c r="AB1060" s="169"/>
      <c r="AC1060" s="169"/>
      <c r="AD1060" s="169"/>
      <c r="AE1060" s="169"/>
      <c r="AF1060" s="169"/>
      <c r="AG1060" s="169"/>
      <c r="AH1060" s="169"/>
      <c r="AI1060" s="169"/>
      <c r="AJ1060" s="169"/>
      <c r="AK1060" s="169"/>
      <c r="AL1060" s="169"/>
      <c r="AM1060" s="169"/>
      <c r="AN1060" s="169"/>
      <c r="AO1060" s="173"/>
      <c r="AP1060" s="169"/>
      <c r="AQ1060" s="169"/>
      <c r="AR1060" s="169"/>
      <c r="AS1060" s="169"/>
      <c r="AT1060" s="169"/>
      <c r="AU1060" s="169"/>
      <c r="AV1060" s="169"/>
      <c r="AW1060" s="259"/>
      <c r="AX1060" s="259"/>
      <c r="AY1060" s="259"/>
      <c r="BA1060" s="259"/>
      <c r="BB1060" s="259"/>
      <c r="BC1060" s="259"/>
      <c r="BD1060" s="259"/>
      <c r="BE1060" s="259"/>
      <c r="BH1060" s="268"/>
      <c r="BI1060" s="268"/>
      <c r="BJ1060" s="268"/>
      <c r="BK1060" s="268"/>
      <c r="BL1060" s="268"/>
    </row>
    <row r="1061" spans="1:64" ht="13.5" thickBot="1">
      <c r="A1061" s="124">
        <f t="shared" si="41"/>
        <v>38</v>
      </c>
      <c r="B1061" s="169"/>
      <c r="C1061" s="182"/>
      <c r="D1061" s="178"/>
      <c r="E1061" s="178"/>
      <c r="F1061" s="169"/>
      <c r="G1061" s="169"/>
      <c r="H1061" s="169"/>
      <c r="I1061" s="169"/>
      <c r="J1061" s="169"/>
      <c r="K1061" s="169"/>
      <c r="L1061" s="169"/>
      <c r="M1061" s="169"/>
      <c r="N1061" s="169"/>
      <c r="O1061" s="169"/>
      <c r="P1061" s="169"/>
      <c r="Q1061" s="169"/>
      <c r="R1061" s="169"/>
      <c r="S1061" s="169"/>
      <c r="T1061" s="169"/>
      <c r="U1061" s="169"/>
      <c r="V1061" s="169"/>
      <c r="W1061" s="169"/>
      <c r="X1061" s="169"/>
      <c r="Y1061" s="169"/>
      <c r="Z1061" s="169"/>
      <c r="AA1061" s="169"/>
      <c r="AB1061" s="169"/>
      <c r="AC1061" s="169"/>
      <c r="AD1061" s="169"/>
      <c r="AE1061" s="169"/>
      <c r="AF1061" s="169"/>
      <c r="AG1061" s="169"/>
      <c r="AH1061" s="169"/>
      <c r="AI1061" s="169"/>
      <c r="AJ1061" s="169"/>
      <c r="AK1061" s="169"/>
      <c r="AL1061" s="169"/>
      <c r="AM1061" s="169"/>
      <c r="AN1061" s="169"/>
      <c r="AO1061" s="173"/>
      <c r="AP1061" s="169"/>
      <c r="AQ1061" s="169"/>
      <c r="AR1061" s="169"/>
      <c r="AS1061" s="169"/>
      <c r="AT1061" s="169"/>
      <c r="AU1061" s="169"/>
      <c r="AV1061" s="169"/>
      <c r="AW1061" s="259"/>
      <c r="AX1061" s="259"/>
      <c r="AY1061" s="259"/>
      <c r="BA1061" s="259"/>
      <c r="BB1061" s="259"/>
      <c r="BC1061" s="259"/>
      <c r="BD1061" s="259"/>
      <c r="BE1061" s="259"/>
      <c r="BH1061" s="268"/>
      <c r="BI1061" s="268"/>
      <c r="BJ1061" s="268"/>
      <c r="BK1061" s="268"/>
      <c r="BL1061" s="268"/>
    </row>
    <row r="1062" spans="1:64" ht="14.5" thickBot="1">
      <c r="A1062" s="124">
        <f t="shared" si="41"/>
        <v>39</v>
      </c>
      <c r="B1062" s="232" t="s">
        <v>1332</v>
      </c>
      <c r="C1062" s="182"/>
      <c r="D1062" s="178"/>
      <c r="E1062" s="178"/>
      <c r="F1062" s="194">
        <v>2020</v>
      </c>
      <c r="G1062" s="194">
        <f>+F1062+1</f>
        <v>2021</v>
      </c>
      <c r="H1062" s="194">
        <f t="shared" ref="H1062:AD1062" si="191">+G1062+1</f>
        <v>2022</v>
      </c>
      <c r="I1062" s="194">
        <f t="shared" si="191"/>
        <v>2023</v>
      </c>
      <c r="J1062" s="194">
        <f t="shared" si="191"/>
        <v>2024</v>
      </c>
      <c r="K1062" s="194">
        <f t="shared" si="191"/>
        <v>2025</v>
      </c>
      <c r="L1062" s="194">
        <f t="shared" si="191"/>
        <v>2026</v>
      </c>
      <c r="M1062" s="194">
        <f t="shared" si="191"/>
        <v>2027</v>
      </c>
      <c r="N1062" s="194">
        <f t="shared" si="191"/>
        <v>2028</v>
      </c>
      <c r="O1062" s="194">
        <f t="shared" si="191"/>
        <v>2029</v>
      </c>
      <c r="P1062" s="194">
        <f t="shared" si="191"/>
        <v>2030</v>
      </c>
      <c r="Q1062" s="194">
        <f t="shared" si="191"/>
        <v>2031</v>
      </c>
      <c r="R1062" s="194">
        <f t="shared" si="191"/>
        <v>2032</v>
      </c>
      <c r="S1062" s="194">
        <f t="shared" si="191"/>
        <v>2033</v>
      </c>
      <c r="T1062" s="194">
        <f t="shared" si="191"/>
        <v>2034</v>
      </c>
      <c r="U1062" s="194">
        <f t="shared" si="191"/>
        <v>2035</v>
      </c>
      <c r="V1062" s="194">
        <f t="shared" si="191"/>
        <v>2036</v>
      </c>
      <c r="W1062" s="194">
        <f t="shared" si="191"/>
        <v>2037</v>
      </c>
      <c r="X1062" s="194">
        <f t="shared" si="191"/>
        <v>2038</v>
      </c>
      <c r="Y1062" s="194">
        <f t="shared" si="191"/>
        <v>2039</v>
      </c>
      <c r="Z1062" s="194">
        <f t="shared" si="191"/>
        <v>2040</v>
      </c>
      <c r="AA1062" s="194">
        <f t="shared" si="191"/>
        <v>2041</v>
      </c>
      <c r="AB1062" s="194">
        <f t="shared" si="191"/>
        <v>2042</v>
      </c>
      <c r="AC1062" s="194">
        <f t="shared" si="191"/>
        <v>2043</v>
      </c>
      <c r="AD1062" s="194">
        <f t="shared" si="191"/>
        <v>2044</v>
      </c>
      <c r="AE1062" s="194">
        <f t="shared" ref="AE1062:AN1062" si="192">+AD1062+1</f>
        <v>2045</v>
      </c>
      <c r="AF1062" s="194">
        <f t="shared" si="192"/>
        <v>2046</v>
      </c>
      <c r="AG1062" s="194">
        <f t="shared" si="192"/>
        <v>2047</v>
      </c>
      <c r="AH1062" s="194">
        <f t="shared" si="192"/>
        <v>2048</v>
      </c>
      <c r="AI1062" s="194">
        <f t="shared" si="192"/>
        <v>2049</v>
      </c>
      <c r="AJ1062" s="194">
        <f t="shared" si="192"/>
        <v>2050</v>
      </c>
      <c r="AK1062" s="194">
        <f t="shared" si="192"/>
        <v>2051</v>
      </c>
      <c r="AL1062" s="194">
        <f t="shared" si="192"/>
        <v>2052</v>
      </c>
      <c r="AM1062" s="194">
        <f t="shared" si="192"/>
        <v>2053</v>
      </c>
      <c r="AN1062" s="194">
        <f t="shared" si="192"/>
        <v>2054</v>
      </c>
      <c r="AO1062" s="179" t="s">
        <v>1273</v>
      </c>
      <c r="AP1062" s="169"/>
      <c r="AQ1062" s="169"/>
      <c r="AR1062" s="169"/>
      <c r="AS1062" s="169"/>
      <c r="AT1062" s="169"/>
      <c r="AU1062" s="169"/>
      <c r="AV1062" s="169"/>
      <c r="AW1062" s="259"/>
      <c r="AX1062" s="259"/>
      <c r="AY1062" s="259"/>
      <c r="BA1062" s="259"/>
      <c r="BB1062" s="259"/>
      <c r="BC1062" s="259"/>
      <c r="BD1062" s="259"/>
      <c r="BE1062" s="259"/>
      <c r="BH1062" s="268"/>
      <c r="BI1062" s="268"/>
      <c r="BJ1062" s="268"/>
      <c r="BK1062" s="268"/>
      <c r="BL1062" s="268"/>
    </row>
    <row r="1063" spans="1:64" ht="13.5" thickBot="1">
      <c r="A1063" s="124">
        <f>+A1061+1</f>
        <v>39</v>
      </c>
      <c r="B1063" s="177"/>
      <c r="C1063" s="517" t="s">
        <v>1333</v>
      </c>
      <c r="D1063" s="588" t="s">
        <v>1334</v>
      </c>
      <c r="E1063" s="588"/>
      <c r="F1063" s="445"/>
      <c r="G1063" s="445"/>
      <c r="H1063" s="445"/>
      <c r="I1063" s="445"/>
      <c r="J1063" s="445"/>
      <c r="K1063" s="445"/>
      <c r="L1063" s="445"/>
      <c r="M1063" s="445"/>
      <c r="N1063" s="445"/>
      <c r="O1063" s="445"/>
      <c r="P1063" s="445"/>
      <c r="Q1063" s="445"/>
      <c r="R1063" s="445"/>
      <c r="S1063" s="445"/>
      <c r="T1063" s="445"/>
      <c r="U1063" s="445"/>
      <c r="V1063" s="445"/>
      <c r="W1063" s="445"/>
      <c r="X1063" s="445"/>
      <c r="Y1063" s="445"/>
      <c r="Z1063" s="445"/>
      <c r="AA1063" s="445"/>
      <c r="AB1063" s="445"/>
      <c r="AC1063" s="445"/>
      <c r="AD1063" s="445"/>
      <c r="AE1063" s="446"/>
      <c r="AF1063" s="446"/>
      <c r="AG1063" s="446"/>
      <c r="AH1063" s="446"/>
      <c r="AI1063" s="446"/>
      <c r="AJ1063" s="446"/>
      <c r="AK1063" s="446"/>
      <c r="AL1063" s="446"/>
      <c r="AM1063" s="446"/>
      <c r="AN1063" s="446"/>
      <c r="AO1063" s="337"/>
      <c r="AP1063" s="169"/>
      <c r="AS1063" s="84" t="s">
        <v>42</v>
      </c>
      <c r="AT1063" s="84" t="str">
        <f ca="1">SUBSTITUTE(CELL("address",F1063),"$","")</f>
        <v>F1063</v>
      </c>
      <c r="AU1063" s="350" t="str">
        <f ca="1">CHAR(CODE(AT1063))</f>
        <v>F</v>
      </c>
      <c r="AV1063" s="350">
        <f>ROW(AT1063)</f>
        <v>1063</v>
      </c>
      <c r="AW1063" s="259" t="str">
        <f ca="1">CONCATENATE(AU1063&amp;AV1063)</f>
        <v>F1063</v>
      </c>
      <c r="AX1063" s="259">
        <f t="shared" ref="AX1063:AX1126" si="193">$AX$5</f>
        <v>8</v>
      </c>
      <c r="AY1063" s="259" t="str">
        <f t="shared" ref="AY1063:AY1098" ca="1" si="194">MID(CELL("filename",AX1063),FIND("]",CELL("filename",AX1063))+1,256)</f>
        <v>9. Ownership - Operating Costs</v>
      </c>
      <c r="AZ1063" s="268" t="s">
        <v>1270</v>
      </c>
      <c r="BA1063" s="259" t="s">
        <v>1289</v>
      </c>
      <c r="BB1063" s="259">
        <f>$F$8</f>
        <v>2020</v>
      </c>
      <c r="BC1063" s="259" t="str">
        <f ca="1">AX1063&amp;"_"&amp;AW1063&amp;"_"&amp;BA1063&amp;"_"&amp;BB1063</f>
        <v>8_F1063_OM_general_2020</v>
      </c>
      <c r="BD1063" s="259" t="s">
        <v>540</v>
      </c>
      <c r="BE1063" s="259"/>
      <c r="BF1063" s="268" t="str">
        <f t="shared" ref="BF1063:BF1094" si="195">"&gt;=0"</f>
        <v>&gt;=0</v>
      </c>
      <c r="BG1063" s="268" t="s">
        <v>85</v>
      </c>
      <c r="BH1063" s="268" t="s">
        <v>85</v>
      </c>
      <c r="BI1063" s="268"/>
      <c r="BJ1063" s="268"/>
      <c r="BK1063" s="268"/>
      <c r="BL1063" s="268"/>
    </row>
    <row r="1064" spans="1:64" ht="13.5" hidden="1" thickBot="1">
      <c r="A1064" s="124"/>
      <c r="B1064" s="177"/>
      <c r="C1064" s="517"/>
      <c r="D1064" s="588"/>
      <c r="E1064" s="588"/>
      <c r="F1064" s="471"/>
      <c r="G1064" s="471"/>
      <c r="H1064" s="471"/>
      <c r="I1064" s="471"/>
      <c r="J1064" s="471"/>
      <c r="K1064" s="471"/>
      <c r="L1064" s="471"/>
      <c r="M1064" s="471"/>
      <c r="N1064" s="471"/>
      <c r="O1064" s="471"/>
      <c r="P1064" s="471"/>
      <c r="Q1064" s="471"/>
      <c r="R1064" s="471"/>
      <c r="S1064" s="471"/>
      <c r="T1064" s="471"/>
      <c r="U1064" s="471"/>
      <c r="V1064" s="471"/>
      <c r="W1064" s="471"/>
      <c r="X1064" s="471"/>
      <c r="Y1064" s="471"/>
      <c r="Z1064" s="471"/>
      <c r="AA1064" s="471"/>
      <c r="AB1064" s="471"/>
      <c r="AC1064" s="471"/>
      <c r="AD1064" s="471"/>
      <c r="AE1064" s="472"/>
      <c r="AF1064" s="472"/>
      <c r="AG1064" s="472"/>
      <c r="AH1064" s="472"/>
      <c r="AI1064" s="472"/>
      <c r="AJ1064" s="472"/>
      <c r="AK1064" s="472"/>
      <c r="AL1064" s="472"/>
      <c r="AM1064" s="472"/>
      <c r="AN1064" s="472"/>
      <c r="AO1064" s="481"/>
      <c r="AP1064" s="169"/>
      <c r="AQ1064" s="84" t="s">
        <v>395</v>
      </c>
      <c r="AU1064" s="459" t="str">
        <f ca="1">IF(AU1063="Z","AA",IF(LEN(AU1063)=1,CHAR(CODE(AU1063)+1),IF(RIGHT(AU1063,1)="Z",CHAR(CODE(LEFT(AU1063,1))+1),LEFT(AU1063,1))&amp;CHAR(65+MOD(CODE(RIGHT(AU1063,1))+1-65,26))))</f>
        <v>G</v>
      </c>
      <c r="AV1064" s="459">
        <f>AV1063</f>
        <v>1063</v>
      </c>
      <c r="AW1064" s="259" t="str">
        <f t="shared" ref="AW1064:AW1098" ca="1" si="196">CONCATENATE(AU1064&amp;AV1064)</f>
        <v>G1063</v>
      </c>
      <c r="AX1064" s="259">
        <f t="shared" si="193"/>
        <v>8</v>
      </c>
      <c r="AY1064" s="259" t="str">
        <f t="shared" ca="1" si="194"/>
        <v>9. Ownership - Operating Costs</v>
      </c>
      <c r="AZ1064" s="268" t="s">
        <v>1270</v>
      </c>
      <c r="BA1064" s="259" t="s">
        <v>1289</v>
      </c>
      <c r="BB1064" s="259">
        <f>$G$8</f>
        <v>2021</v>
      </c>
      <c r="BC1064" s="259" t="str">
        <f t="shared" ref="BC1064:BC1098" ca="1" si="197">AX1064&amp;"_"&amp;AW1064&amp;"_"&amp;BA1064&amp;"_"&amp;BB1064</f>
        <v>8_G1063_OM_general_2021</v>
      </c>
      <c r="BD1064" s="259" t="s">
        <v>540</v>
      </c>
      <c r="BE1064" s="259"/>
      <c r="BF1064" s="268" t="str">
        <f t="shared" si="195"/>
        <v>&gt;=0</v>
      </c>
      <c r="BG1064" s="268" t="s">
        <v>85</v>
      </c>
      <c r="BH1064" s="268" t="s">
        <v>85</v>
      </c>
      <c r="BI1064" s="268"/>
      <c r="BJ1064" s="268"/>
      <c r="BK1064" s="268"/>
      <c r="BL1064" s="268"/>
    </row>
    <row r="1065" spans="1:64" ht="13.5" hidden="1" thickBot="1">
      <c r="A1065" s="124"/>
      <c r="B1065" s="177"/>
      <c r="C1065" s="517"/>
      <c r="D1065" s="588"/>
      <c r="E1065" s="588"/>
      <c r="F1065" s="471"/>
      <c r="G1065" s="471"/>
      <c r="H1065" s="471"/>
      <c r="I1065" s="471"/>
      <c r="J1065" s="471"/>
      <c r="K1065" s="471"/>
      <c r="L1065" s="471"/>
      <c r="M1065" s="471"/>
      <c r="N1065" s="471"/>
      <c r="O1065" s="471"/>
      <c r="P1065" s="471"/>
      <c r="Q1065" s="471"/>
      <c r="R1065" s="471"/>
      <c r="S1065" s="471"/>
      <c r="T1065" s="471"/>
      <c r="U1065" s="471"/>
      <c r="V1065" s="471"/>
      <c r="W1065" s="471"/>
      <c r="X1065" s="471"/>
      <c r="Y1065" s="471"/>
      <c r="Z1065" s="471"/>
      <c r="AA1065" s="471"/>
      <c r="AB1065" s="471"/>
      <c r="AC1065" s="471"/>
      <c r="AD1065" s="471"/>
      <c r="AE1065" s="472"/>
      <c r="AF1065" s="472"/>
      <c r="AG1065" s="472"/>
      <c r="AH1065" s="472"/>
      <c r="AI1065" s="472"/>
      <c r="AJ1065" s="472"/>
      <c r="AK1065" s="472"/>
      <c r="AL1065" s="472"/>
      <c r="AM1065" s="472"/>
      <c r="AN1065" s="472"/>
      <c r="AO1065" s="481"/>
      <c r="AP1065" s="169"/>
      <c r="AQ1065" s="84" t="s">
        <v>395</v>
      </c>
      <c r="AU1065" s="459" t="str">
        <f t="shared" ref="AU1065:AU1098" ca="1" si="198">IF(AU1064="Z","AA",IF(LEN(AU1064)=1,CHAR(CODE(AU1064)+1),IF(RIGHT(AU1064,1)="Z",CHAR(CODE(LEFT(AU1064,1))+1),LEFT(AU1064,1))&amp;CHAR(65+MOD(CODE(RIGHT(AU1064,1))+1-65,26))))</f>
        <v>H</v>
      </c>
      <c r="AV1065" s="459">
        <f t="shared" ref="AV1065:AV1098" si="199">AV1064</f>
        <v>1063</v>
      </c>
      <c r="AW1065" s="259" t="str">
        <f t="shared" ca="1" si="196"/>
        <v>H1063</v>
      </c>
      <c r="AX1065" s="259">
        <f t="shared" si="193"/>
        <v>8</v>
      </c>
      <c r="AY1065" s="259" t="str">
        <f t="shared" ca="1" si="194"/>
        <v>9. Ownership - Operating Costs</v>
      </c>
      <c r="AZ1065" s="268" t="s">
        <v>1270</v>
      </c>
      <c r="BA1065" s="259" t="s">
        <v>1289</v>
      </c>
      <c r="BB1065" s="259">
        <f>$H$8</f>
        <v>2022</v>
      </c>
      <c r="BC1065" s="259" t="str">
        <f t="shared" ca="1" si="197"/>
        <v>8_H1063_OM_general_2022</v>
      </c>
      <c r="BD1065" s="259" t="s">
        <v>540</v>
      </c>
      <c r="BE1065" s="259"/>
      <c r="BF1065" s="268" t="str">
        <f t="shared" si="195"/>
        <v>&gt;=0</v>
      </c>
      <c r="BG1065" s="268" t="s">
        <v>85</v>
      </c>
      <c r="BH1065" s="268" t="s">
        <v>85</v>
      </c>
      <c r="BI1065" s="268"/>
      <c r="BJ1065" s="268"/>
      <c r="BK1065" s="268"/>
      <c r="BL1065" s="268"/>
    </row>
    <row r="1066" spans="1:64" ht="13.5" hidden="1" thickBot="1">
      <c r="A1066" s="124"/>
      <c r="B1066" s="177"/>
      <c r="C1066" s="517"/>
      <c r="D1066" s="588"/>
      <c r="E1066" s="588"/>
      <c r="F1066" s="471"/>
      <c r="G1066" s="471"/>
      <c r="H1066" s="471"/>
      <c r="I1066" s="471"/>
      <c r="J1066" s="471"/>
      <c r="K1066" s="471"/>
      <c r="L1066" s="471"/>
      <c r="M1066" s="471"/>
      <c r="N1066" s="471"/>
      <c r="O1066" s="471"/>
      <c r="P1066" s="471"/>
      <c r="Q1066" s="471"/>
      <c r="R1066" s="471"/>
      <c r="S1066" s="471"/>
      <c r="T1066" s="471"/>
      <c r="U1066" s="471"/>
      <c r="V1066" s="471"/>
      <c r="W1066" s="471"/>
      <c r="X1066" s="471"/>
      <c r="Y1066" s="471"/>
      <c r="Z1066" s="471"/>
      <c r="AA1066" s="471"/>
      <c r="AB1066" s="471"/>
      <c r="AC1066" s="471"/>
      <c r="AD1066" s="471"/>
      <c r="AE1066" s="472"/>
      <c r="AF1066" s="472"/>
      <c r="AG1066" s="472"/>
      <c r="AH1066" s="472"/>
      <c r="AI1066" s="472"/>
      <c r="AJ1066" s="472"/>
      <c r="AK1066" s="472"/>
      <c r="AL1066" s="472"/>
      <c r="AM1066" s="472"/>
      <c r="AN1066" s="472"/>
      <c r="AO1066" s="481"/>
      <c r="AP1066" s="169"/>
      <c r="AQ1066" s="84" t="s">
        <v>395</v>
      </c>
      <c r="AU1066" s="459" t="str">
        <f t="shared" ca="1" si="198"/>
        <v>I</v>
      </c>
      <c r="AV1066" s="459">
        <f t="shared" si="199"/>
        <v>1063</v>
      </c>
      <c r="AW1066" s="259" t="str">
        <f t="shared" ca="1" si="196"/>
        <v>I1063</v>
      </c>
      <c r="AX1066" s="259">
        <f t="shared" si="193"/>
        <v>8</v>
      </c>
      <c r="AY1066" s="259" t="str">
        <f t="shared" ca="1" si="194"/>
        <v>9. Ownership - Operating Costs</v>
      </c>
      <c r="AZ1066" s="268" t="s">
        <v>1270</v>
      </c>
      <c r="BA1066" s="259" t="s">
        <v>1289</v>
      </c>
      <c r="BB1066" s="259">
        <f>$I$8</f>
        <v>2023</v>
      </c>
      <c r="BC1066" s="259" t="str">
        <f t="shared" ca="1" si="197"/>
        <v>8_I1063_OM_general_2023</v>
      </c>
      <c r="BD1066" s="259" t="s">
        <v>540</v>
      </c>
      <c r="BE1066" s="259"/>
      <c r="BF1066" s="268" t="str">
        <f t="shared" si="195"/>
        <v>&gt;=0</v>
      </c>
      <c r="BG1066" s="268" t="s">
        <v>85</v>
      </c>
      <c r="BH1066" s="268" t="s">
        <v>85</v>
      </c>
      <c r="BI1066" s="268"/>
      <c r="BJ1066" s="268"/>
      <c r="BK1066" s="268"/>
      <c r="BL1066" s="268"/>
    </row>
    <row r="1067" spans="1:64" ht="13.5" hidden="1" thickBot="1">
      <c r="A1067" s="124"/>
      <c r="B1067" s="177"/>
      <c r="C1067" s="517"/>
      <c r="D1067" s="588"/>
      <c r="E1067" s="588"/>
      <c r="F1067" s="471"/>
      <c r="G1067" s="471"/>
      <c r="H1067" s="471"/>
      <c r="I1067" s="471"/>
      <c r="J1067" s="471"/>
      <c r="K1067" s="471"/>
      <c r="L1067" s="471"/>
      <c r="M1067" s="471"/>
      <c r="N1067" s="471"/>
      <c r="O1067" s="471"/>
      <c r="P1067" s="471"/>
      <c r="Q1067" s="471"/>
      <c r="R1067" s="471"/>
      <c r="S1067" s="471"/>
      <c r="T1067" s="471"/>
      <c r="U1067" s="471"/>
      <c r="V1067" s="471"/>
      <c r="W1067" s="471"/>
      <c r="X1067" s="471"/>
      <c r="Y1067" s="471"/>
      <c r="Z1067" s="471"/>
      <c r="AA1067" s="471"/>
      <c r="AB1067" s="471"/>
      <c r="AC1067" s="471"/>
      <c r="AD1067" s="471"/>
      <c r="AE1067" s="472"/>
      <c r="AF1067" s="472"/>
      <c r="AG1067" s="472"/>
      <c r="AH1067" s="472"/>
      <c r="AI1067" s="472"/>
      <c r="AJ1067" s="472"/>
      <c r="AK1067" s="472"/>
      <c r="AL1067" s="472"/>
      <c r="AM1067" s="472"/>
      <c r="AN1067" s="472"/>
      <c r="AO1067" s="481"/>
      <c r="AP1067" s="169"/>
      <c r="AQ1067" s="84" t="s">
        <v>395</v>
      </c>
      <c r="AU1067" s="459" t="str">
        <f t="shared" ca="1" si="198"/>
        <v>J</v>
      </c>
      <c r="AV1067" s="459">
        <f t="shared" si="199"/>
        <v>1063</v>
      </c>
      <c r="AW1067" s="259" t="str">
        <f t="shared" ca="1" si="196"/>
        <v>J1063</v>
      </c>
      <c r="AX1067" s="259">
        <f t="shared" si="193"/>
        <v>8</v>
      </c>
      <c r="AY1067" s="259" t="str">
        <f t="shared" ca="1" si="194"/>
        <v>9. Ownership - Operating Costs</v>
      </c>
      <c r="AZ1067" s="268" t="s">
        <v>1270</v>
      </c>
      <c r="BA1067" s="259" t="s">
        <v>1289</v>
      </c>
      <c r="BB1067" s="259">
        <f>$J$8</f>
        <v>2024</v>
      </c>
      <c r="BC1067" s="259" t="str">
        <f t="shared" ca="1" si="197"/>
        <v>8_J1063_OM_general_2024</v>
      </c>
      <c r="BD1067" s="259" t="s">
        <v>540</v>
      </c>
      <c r="BE1067" s="259"/>
      <c r="BF1067" s="268" t="str">
        <f t="shared" si="195"/>
        <v>&gt;=0</v>
      </c>
      <c r="BG1067" s="268" t="s">
        <v>85</v>
      </c>
      <c r="BH1067" s="268" t="s">
        <v>85</v>
      </c>
      <c r="BI1067" s="268"/>
      <c r="BJ1067" s="268"/>
      <c r="BK1067" s="268"/>
      <c r="BL1067" s="268"/>
    </row>
    <row r="1068" spans="1:64" ht="13.5" hidden="1" thickBot="1">
      <c r="A1068" s="124"/>
      <c r="B1068" s="177"/>
      <c r="C1068" s="517"/>
      <c r="D1068" s="588"/>
      <c r="E1068" s="588"/>
      <c r="F1068" s="471"/>
      <c r="G1068" s="471"/>
      <c r="H1068" s="471"/>
      <c r="I1068" s="471"/>
      <c r="J1068" s="471"/>
      <c r="K1068" s="471"/>
      <c r="L1068" s="471"/>
      <c r="M1068" s="471"/>
      <c r="N1068" s="471"/>
      <c r="O1068" s="471"/>
      <c r="P1068" s="471"/>
      <c r="Q1068" s="471"/>
      <c r="R1068" s="471"/>
      <c r="S1068" s="471"/>
      <c r="T1068" s="471"/>
      <c r="U1068" s="471"/>
      <c r="V1068" s="471"/>
      <c r="W1068" s="471"/>
      <c r="X1068" s="471"/>
      <c r="Y1068" s="471"/>
      <c r="Z1068" s="471"/>
      <c r="AA1068" s="471"/>
      <c r="AB1068" s="471"/>
      <c r="AC1068" s="471"/>
      <c r="AD1068" s="471"/>
      <c r="AE1068" s="472"/>
      <c r="AF1068" s="472"/>
      <c r="AG1068" s="472"/>
      <c r="AH1068" s="472"/>
      <c r="AI1068" s="472"/>
      <c r="AJ1068" s="472"/>
      <c r="AK1068" s="472"/>
      <c r="AL1068" s="472"/>
      <c r="AM1068" s="472"/>
      <c r="AN1068" s="472"/>
      <c r="AO1068" s="481"/>
      <c r="AP1068" s="169"/>
      <c r="AQ1068" s="84" t="s">
        <v>395</v>
      </c>
      <c r="AU1068" s="459" t="str">
        <f t="shared" ca="1" si="198"/>
        <v>K</v>
      </c>
      <c r="AV1068" s="459">
        <f t="shared" si="199"/>
        <v>1063</v>
      </c>
      <c r="AW1068" s="259" t="str">
        <f t="shared" ca="1" si="196"/>
        <v>K1063</v>
      </c>
      <c r="AX1068" s="259">
        <f t="shared" si="193"/>
        <v>8</v>
      </c>
      <c r="AY1068" s="259" t="str">
        <f t="shared" ca="1" si="194"/>
        <v>9. Ownership - Operating Costs</v>
      </c>
      <c r="AZ1068" s="268" t="s">
        <v>1270</v>
      </c>
      <c r="BA1068" s="259" t="s">
        <v>1289</v>
      </c>
      <c r="BB1068" s="259">
        <f>$K$8</f>
        <v>2025</v>
      </c>
      <c r="BC1068" s="259" t="str">
        <f t="shared" ca="1" si="197"/>
        <v>8_K1063_OM_general_2025</v>
      </c>
      <c r="BD1068" s="259" t="s">
        <v>540</v>
      </c>
      <c r="BE1068" s="259"/>
      <c r="BF1068" s="268" t="str">
        <f t="shared" si="195"/>
        <v>&gt;=0</v>
      </c>
      <c r="BG1068" s="268" t="s">
        <v>85</v>
      </c>
      <c r="BH1068" s="268" t="s">
        <v>85</v>
      </c>
      <c r="BI1068" s="268"/>
      <c r="BJ1068" s="268"/>
      <c r="BK1068" s="268"/>
      <c r="BL1068" s="268"/>
    </row>
    <row r="1069" spans="1:64" ht="13.5" hidden="1" thickBot="1">
      <c r="A1069" s="124"/>
      <c r="B1069" s="177"/>
      <c r="C1069" s="517"/>
      <c r="D1069" s="588"/>
      <c r="E1069" s="588"/>
      <c r="F1069" s="471"/>
      <c r="G1069" s="471"/>
      <c r="H1069" s="471"/>
      <c r="I1069" s="471"/>
      <c r="J1069" s="471"/>
      <c r="K1069" s="471"/>
      <c r="L1069" s="471"/>
      <c r="M1069" s="471"/>
      <c r="N1069" s="471"/>
      <c r="O1069" s="471"/>
      <c r="P1069" s="471"/>
      <c r="Q1069" s="471"/>
      <c r="R1069" s="471"/>
      <c r="S1069" s="471"/>
      <c r="T1069" s="471"/>
      <c r="U1069" s="471"/>
      <c r="V1069" s="471"/>
      <c r="W1069" s="471"/>
      <c r="X1069" s="471"/>
      <c r="Y1069" s="471"/>
      <c r="Z1069" s="471"/>
      <c r="AA1069" s="471"/>
      <c r="AB1069" s="471"/>
      <c r="AC1069" s="471"/>
      <c r="AD1069" s="471"/>
      <c r="AE1069" s="472"/>
      <c r="AF1069" s="472"/>
      <c r="AG1069" s="472"/>
      <c r="AH1069" s="472"/>
      <c r="AI1069" s="472"/>
      <c r="AJ1069" s="472"/>
      <c r="AK1069" s="472"/>
      <c r="AL1069" s="472"/>
      <c r="AM1069" s="472"/>
      <c r="AN1069" s="472"/>
      <c r="AO1069" s="481"/>
      <c r="AP1069" s="169"/>
      <c r="AQ1069" s="84" t="s">
        <v>395</v>
      </c>
      <c r="AU1069" s="459" t="str">
        <f t="shared" ca="1" si="198"/>
        <v>L</v>
      </c>
      <c r="AV1069" s="459">
        <f t="shared" si="199"/>
        <v>1063</v>
      </c>
      <c r="AW1069" s="259" t="str">
        <f t="shared" ca="1" si="196"/>
        <v>L1063</v>
      </c>
      <c r="AX1069" s="259">
        <f t="shared" si="193"/>
        <v>8</v>
      </c>
      <c r="AY1069" s="259" t="str">
        <f t="shared" ca="1" si="194"/>
        <v>9. Ownership - Operating Costs</v>
      </c>
      <c r="AZ1069" s="268" t="s">
        <v>1270</v>
      </c>
      <c r="BA1069" s="259" t="s">
        <v>1289</v>
      </c>
      <c r="BB1069" s="259">
        <f>$L$8</f>
        <v>2026</v>
      </c>
      <c r="BC1069" s="259" t="str">
        <f t="shared" ca="1" si="197"/>
        <v>8_L1063_OM_general_2026</v>
      </c>
      <c r="BD1069" s="259" t="s">
        <v>540</v>
      </c>
      <c r="BE1069" s="259"/>
      <c r="BF1069" s="268" t="str">
        <f t="shared" si="195"/>
        <v>&gt;=0</v>
      </c>
      <c r="BG1069" s="268" t="s">
        <v>85</v>
      </c>
      <c r="BH1069" s="268" t="s">
        <v>85</v>
      </c>
      <c r="BI1069" s="268"/>
      <c r="BJ1069" s="268"/>
      <c r="BK1069" s="268"/>
      <c r="BL1069" s="268"/>
    </row>
    <row r="1070" spans="1:64" ht="13.5" hidden="1" thickBot="1">
      <c r="A1070" s="124"/>
      <c r="B1070" s="177"/>
      <c r="C1070" s="517"/>
      <c r="D1070" s="588"/>
      <c r="E1070" s="588"/>
      <c r="F1070" s="471"/>
      <c r="G1070" s="471"/>
      <c r="H1070" s="471"/>
      <c r="I1070" s="471"/>
      <c r="J1070" s="471"/>
      <c r="K1070" s="471"/>
      <c r="L1070" s="471"/>
      <c r="M1070" s="471"/>
      <c r="N1070" s="471"/>
      <c r="O1070" s="471"/>
      <c r="P1070" s="471"/>
      <c r="Q1070" s="471"/>
      <c r="R1070" s="471"/>
      <c r="S1070" s="471"/>
      <c r="T1070" s="471"/>
      <c r="U1070" s="471"/>
      <c r="V1070" s="471"/>
      <c r="W1070" s="471"/>
      <c r="X1070" s="471"/>
      <c r="Y1070" s="471"/>
      <c r="Z1070" s="471"/>
      <c r="AA1070" s="471"/>
      <c r="AB1070" s="471"/>
      <c r="AC1070" s="471"/>
      <c r="AD1070" s="471"/>
      <c r="AE1070" s="472"/>
      <c r="AF1070" s="472"/>
      <c r="AG1070" s="472"/>
      <c r="AH1070" s="472"/>
      <c r="AI1070" s="472"/>
      <c r="AJ1070" s="472"/>
      <c r="AK1070" s="472"/>
      <c r="AL1070" s="472"/>
      <c r="AM1070" s="472"/>
      <c r="AN1070" s="472"/>
      <c r="AO1070" s="481"/>
      <c r="AP1070" s="169"/>
      <c r="AQ1070" s="84" t="s">
        <v>395</v>
      </c>
      <c r="AU1070" s="459" t="str">
        <f t="shared" ca="1" si="198"/>
        <v>M</v>
      </c>
      <c r="AV1070" s="459">
        <f t="shared" si="199"/>
        <v>1063</v>
      </c>
      <c r="AW1070" s="259" t="str">
        <f t="shared" ca="1" si="196"/>
        <v>M1063</v>
      </c>
      <c r="AX1070" s="259">
        <f t="shared" si="193"/>
        <v>8</v>
      </c>
      <c r="AY1070" s="259" t="str">
        <f t="shared" ca="1" si="194"/>
        <v>9. Ownership - Operating Costs</v>
      </c>
      <c r="AZ1070" s="268" t="s">
        <v>1270</v>
      </c>
      <c r="BA1070" s="259" t="s">
        <v>1289</v>
      </c>
      <c r="BB1070" s="259">
        <f>$M$8</f>
        <v>2027</v>
      </c>
      <c r="BC1070" s="259" t="str">
        <f t="shared" ca="1" si="197"/>
        <v>8_M1063_OM_general_2027</v>
      </c>
      <c r="BD1070" s="259" t="s">
        <v>540</v>
      </c>
      <c r="BE1070" s="259"/>
      <c r="BF1070" s="268" t="str">
        <f t="shared" si="195"/>
        <v>&gt;=0</v>
      </c>
      <c r="BG1070" s="268" t="s">
        <v>85</v>
      </c>
      <c r="BH1070" s="268" t="s">
        <v>85</v>
      </c>
      <c r="BI1070" s="268"/>
      <c r="BJ1070" s="268"/>
      <c r="BK1070" s="268"/>
      <c r="BL1070" s="268"/>
    </row>
    <row r="1071" spans="1:64" ht="13.5" hidden="1" thickBot="1">
      <c r="A1071" s="124"/>
      <c r="B1071" s="177"/>
      <c r="C1071" s="517"/>
      <c r="D1071" s="588"/>
      <c r="E1071" s="588"/>
      <c r="F1071" s="471"/>
      <c r="G1071" s="471"/>
      <c r="H1071" s="471"/>
      <c r="I1071" s="471"/>
      <c r="J1071" s="471"/>
      <c r="K1071" s="471"/>
      <c r="L1071" s="471"/>
      <c r="M1071" s="471"/>
      <c r="N1071" s="471"/>
      <c r="O1071" s="471"/>
      <c r="P1071" s="471"/>
      <c r="Q1071" s="471"/>
      <c r="R1071" s="471"/>
      <c r="S1071" s="471"/>
      <c r="T1071" s="471"/>
      <c r="U1071" s="471"/>
      <c r="V1071" s="471"/>
      <c r="W1071" s="471"/>
      <c r="X1071" s="471"/>
      <c r="Y1071" s="471"/>
      <c r="Z1071" s="471"/>
      <c r="AA1071" s="471"/>
      <c r="AB1071" s="471"/>
      <c r="AC1071" s="471"/>
      <c r="AD1071" s="471"/>
      <c r="AE1071" s="472"/>
      <c r="AF1071" s="472"/>
      <c r="AG1071" s="472"/>
      <c r="AH1071" s="472"/>
      <c r="AI1071" s="472"/>
      <c r="AJ1071" s="472"/>
      <c r="AK1071" s="472"/>
      <c r="AL1071" s="472"/>
      <c r="AM1071" s="472"/>
      <c r="AN1071" s="472"/>
      <c r="AO1071" s="481"/>
      <c r="AP1071" s="169"/>
      <c r="AQ1071" s="84" t="s">
        <v>395</v>
      </c>
      <c r="AU1071" s="459" t="str">
        <f t="shared" ca="1" si="198"/>
        <v>N</v>
      </c>
      <c r="AV1071" s="459">
        <f t="shared" si="199"/>
        <v>1063</v>
      </c>
      <c r="AW1071" s="259" t="str">
        <f t="shared" ca="1" si="196"/>
        <v>N1063</v>
      </c>
      <c r="AX1071" s="259">
        <f t="shared" si="193"/>
        <v>8</v>
      </c>
      <c r="AY1071" s="259" t="str">
        <f t="shared" ca="1" si="194"/>
        <v>9. Ownership - Operating Costs</v>
      </c>
      <c r="AZ1071" s="268" t="s">
        <v>1270</v>
      </c>
      <c r="BA1071" s="259" t="s">
        <v>1289</v>
      </c>
      <c r="BB1071" s="259">
        <f>$N$8</f>
        <v>2028</v>
      </c>
      <c r="BC1071" s="259" t="str">
        <f t="shared" ca="1" si="197"/>
        <v>8_N1063_OM_general_2028</v>
      </c>
      <c r="BD1071" s="259" t="s">
        <v>540</v>
      </c>
      <c r="BE1071" s="259"/>
      <c r="BF1071" s="268" t="str">
        <f t="shared" si="195"/>
        <v>&gt;=0</v>
      </c>
      <c r="BG1071" s="268" t="s">
        <v>85</v>
      </c>
      <c r="BH1071" s="268" t="s">
        <v>85</v>
      </c>
      <c r="BI1071" s="268"/>
      <c r="BJ1071" s="268"/>
      <c r="BK1071" s="268"/>
      <c r="BL1071" s="268"/>
    </row>
    <row r="1072" spans="1:64" ht="13.5" hidden="1" thickBot="1">
      <c r="A1072" s="124"/>
      <c r="B1072" s="177"/>
      <c r="C1072" s="517"/>
      <c r="D1072" s="588"/>
      <c r="E1072" s="588"/>
      <c r="F1072" s="471"/>
      <c r="G1072" s="471"/>
      <c r="H1072" s="471"/>
      <c r="I1072" s="471"/>
      <c r="J1072" s="471"/>
      <c r="K1072" s="471"/>
      <c r="L1072" s="471"/>
      <c r="M1072" s="471"/>
      <c r="N1072" s="471"/>
      <c r="O1072" s="471"/>
      <c r="P1072" s="471"/>
      <c r="Q1072" s="471"/>
      <c r="R1072" s="471"/>
      <c r="S1072" s="471"/>
      <c r="T1072" s="471"/>
      <c r="U1072" s="471"/>
      <c r="V1072" s="471"/>
      <c r="W1072" s="471"/>
      <c r="X1072" s="471"/>
      <c r="Y1072" s="471"/>
      <c r="Z1072" s="471"/>
      <c r="AA1072" s="471"/>
      <c r="AB1072" s="471"/>
      <c r="AC1072" s="471"/>
      <c r="AD1072" s="471"/>
      <c r="AE1072" s="472"/>
      <c r="AF1072" s="472"/>
      <c r="AG1072" s="472"/>
      <c r="AH1072" s="472"/>
      <c r="AI1072" s="472"/>
      <c r="AJ1072" s="472"/>
      <c r="AK1072" s="472"/>
      <c r="AL1072" s="472"/>
      <c r="AM1072" s="472"/>
      <c r="AN1072" s="472"/>
      <c r="AO1072" s="481"/>
      <c r="AP1072" s="169"/>
      <c r="AQ1072" s="84" t="s">
        <v>395</v>
      </c>
      <c r="AU1072" s="459" t="str">
        <f t="shared" ca="1" si="198"/>
        <v>O</v>
      </c>
      <c r="AV1072" s="459">
        <f t="shared" si="199"/>
        <v>1063</v>
      </c>
      <c r="AW1072" s="259" t="str">
        <f t="shared" ca="1" si="196"/>
        <v>O1063</v>
      </c>
      <c r="AX1072" s="259">
        <f t="shared" si="193"/>
        <v>8</v>
      </c>
      <c r="AY1072" s="259" t="str">
        <f t="shared" ca="1" si="194"/>
        <v>9. Ownership - Operating Costs</v>
      </c>
      <c r="AZ1072" s="268" t="s">
        <v>1270</v>
      </c>
      <c r="BA1072" s="259" t="s">
        <v>1289</v>
      </c>
      <c r="BB1072" s="259">
        <f>$O$8</f>
        <v>2029</v>
      </c>
      <c r="BC1072" s="259" t="str">
        <f t="shared" ca="1" si="197"/>
        <v>8_O1063_OM_general_2029</v>
      </c>
      <c r="BD1072" s="259" t="s">
        <v>540</v>
      </c>
      <c r="BE1072" s="259"/>
      <c r="BF1072" s="268" t="str">
        <f t="shared" si="195"/>
        <v>&gt;=0</v>
      </c>
      <c r="BG1072" s="268" t="s">
        <v>85</v>
      </c>
      <c r="BH1072" s="268" t="s">
        <v>85</v>
      </c>
      <c r="BI1072" s="268"/>
      <c r="BJ1072" s="268"/>
      <c r="BK1072" s="268"/>
      <c r="BL1072" s="268"/>
    </row>
    <row r="1073" spans="1:64" ht="13.5" hidden="1" thickBot="1">
      <c r="A1073" s="124"/>
      <c r="B1073" s="177"/>
      <c r="C1073" s="517"/>
      <c r="D1073" s="588"/>
      <c r="E1073" s="588"/>
      <c r="F1073" s="471"/>
      <c r="G1073" s="471"/>
      <c r="H1073" s="471"/>
      <c r="I1073" s="471"/>
      <c r="J1073" s="471"/>
      <c r="K1073" s="471"/>
      <c r="L1073" s="471"/>
      <c r="M1073" s="471"/>
      <c r="N1073" s="471"/>
      <c r="O1073" s="471"/>
      <c r="P1073" s="471"/>
      <c r="Q1073" s="471"/>
      <c r="R1073" s="471"/>
      <c r="S1073" s="471"/>
      <c r="T1073" s="471"/>
      <c r="U1073" s="471"/>
      <c r="V1073" s="471"/>
      <c r="W1073" s="471"/>
      <c r="X1073" s="471"/>
      <c r="Y1073" s="471"/>
      <c r="Z1073" s="471"/>
      <c r="AA1073" s="471"/>
      <c r="AB1073" s="471"/>
      <c r="AC1073" s="471"/>
      <c r="AD1073" s="471"/>
      <c r="AE1073" s="472"/>
      <c r="AF1073" s="472"/>
      <c r="AG1073" s="472"/>
      <c r="AH1073" s="472"/>
      <c r="AI1073" s="472"/>
      <c r="AJ1073" s="472"/>
      <c r="AK1073" s="472"/>
      <c r="AL1073" s="472"/>
      <c r="AM1073" s="472"/>
      <c r="AN1073" s="472"/>
      <c r="AO1073" s="481"/>
      <c r="AP1073" s="169"/>
      <c r="AQ1073" s="84" t="s">
        <v>395</v>
      </c>
      <c r="AU1073" s="459" t="str">
        <f t="shared" ca="1" si="198"/>
        <v>P</v>
      </c>
      <c r="AV1073" s="459">
        <f t="shared" si="199"/>
        <v>1063</v>
      </c>
      <c r="AW1073" s="259" t="str">
        <f t="shared" ca="1" si="196"/>
        <v>P1063</v>
      </c>
      <c r="AX1073" s="259">
        <f t="shared" si="193"/>
        <v>8</v>
      </c>
      <c r="AY1073" s="259" t="str">
        <f t="shared" ca="1" si="194"/>
        <v>9. Ownership - Operating Costs</v>
      </c>
      <c r="AZ1073" s="268" t="s">
        <v>1270</v>
      </c>
      <c r="BA1073" s="259" t="s">
        <v>1289</v>
      </c>
      <c r="BB1073" s="259">
        <f>$P$8</f>
        <v>2030</v>
      </c>
      <c r="BC1073" s="259" t="str">
        <f t="shared" ca="1" si="197"/>
        <v>8_P1063_OM_general_2030</v>
      </c>
      <c r="BD1073" s="259" t="s">
        <v>540</v>
      </c>
      <c r="BE1073" s="259"/>
      <c r="BF1073" s="268" t="str">
        <f t="shared" si="195"/>
        <v>&gt;=0</v>
      </c>
      <c r="BG1073" s="268" t="s">
        <v>85</v>
      </c>
      <c r="BH1073" s="268" t="s">
        <v>85</v>
      </c>
      <c r="BI1073" s="268"/>
      <c r="BJ1073" s="268"/>
      <c r="BK1073" s="268"/>
      <c r="BL1073" s="268"/>
    </row>
    <row r="1074" spans="1:64" ht="13.5" hidden="1" thickBot="1">
      <c r="A1074" s="124"/>
      <c r="B1074" s="177"/>
      <c r="C1074" s="517"/>
      <c r="D1074" s="588"/>
      <c r="E1074" s="588"/>
      <c r="F1074" s="471"/>
      <c r="G1074" s="471"/>
      <c r="H1074" s="471"/>
      <c r="I1074" s="471"/>
      <c r="J1074" s="471"/>
      <c r="K1074" s="471"/>
      <c r="L1074" s="471"/>
      <c r="M1074" s="471"/>
      <c r="N1074" s="471"/>
      <c r="O1074" s="471"/>
      <c r="P1074" s="471"/>
      <c r="Q1074" s="471"/>
      <c r="R1074" s="471"/>
      <c r="S1074" s="471"/>
      <c r="T1074" s="471"/>
      <c r="U1074" s="471"/>
      <c r="V1074" s="471"/>
      <c r="W1074" s="471"/>
      <c r="X1074" s="471"/>
      <c r="Y1074" s="471"/>
      <c r="Z1074" s="471"/>
      <c r="AA1074" s="471"/>
      <c r="AB1074" s="471"/>
      <c r="AC1074" s="471"/>
      <c r="AD1074" s="471"/>
      <c r="AE1074" s="472"/>
      <c r="AF1074" s="472"/>
      <c r="AG1074" s="472"/>
      <c r="AH1074" s="472"/>
      <c r="AI1074" s="472"/>
      <c r="AJ1074" s="472"/>
      <c r="AK1074" s="472"/>
      <c r="AL1074" s="472"/>
      <c r="AM1074" s="472"/>
      <c r="AN1074" s="472"/>
      <c r="AO1074" s="481"/>
      <c r="AP1074" s="169"/>
      <c r="AQ1074" s="84" t="s">
        <v>395</v>
      </c>
      <c r="AU1074" s="459" t="str">
        <f t="shared" ca="1" si="198"/>
        <v>Q</v>
      </c>
      <c r="AV1074" s="459">
        <f t="shared" si="199"/>
        <v>1063</v>
      </c>
      <c r="AW1074" s="259" t="str">
        <f t="shared" ca="1" si="196"/>
        <v>Q1063</v>
      </c>
      <c r="AX1074" s="259">
        <f t="shared" si="193"/>
        <v>8</v>
      </c>
      <c r="AY1074" s="259" t="str">
        <f t="shared" ca="1" si="194"/>
        <v>9. Ownership - Operating Costs</v>
      </c>
      <c r="AZ1074" s="268" t="s">
        <v>1270</v>
      </c>
      <c r="BA1074" s="259" t="s">
        <v>1289</v>
      </c>
      <c r="BB1074" s="259">
        <f>$Q$8</f>
        <v>2031</v>
      </c>
      <c r="BC1074" s="259" t="str">
        <f t="shared" ca="1" si="197"/>
        <v>8_Q1063_OM_general_2031</v>
      </c>
      <c r="BD1074" s="259" t="s">
        <v>540</v>
      </c>
      <c r="BE1074" s="259"/>
      <c r="BF1074" s="268" t="str">
        <f t="shared" si="195"/>
        <v>&gt;=0</v>
      </c>
      <c r="BG1074" s="268" t="s">
        <v>85</v>
      </c>
      <c r="BH1074" s="268" t="s">
        <v>85</v>
      </c>
      <c r="BI1074" s="268"/>
      <c r="BJ1074" s="268"/>
      <c r="BK1074" s="268"/>
      <c r="BL1074" s="268"/>
    </row>
    <row r="1075" spans="1:64" ht="13.5" hidden="1" thickBot="1">
      <c r="A1075" s="124"/>
      <c r="B1075" s="177"/>
      <c r="C1075" s="517"/>
      <c r="D1075" s="588"/>
      <c r="E1075" s="588"/>
      <c r="F1075" s="471"/>
      <c r="G1075" s="471"/>
      <c r="H1075" s="471"/>
      <c r="I1075" s="471"/>
      <c r="J1075" s="471"/>
      <c r="K1075" s="471"/>
      <c r="L1075" s="471"/>
      <c r="M1075" s="471"/>
      <c r="N1075" s="471"/>
      <c r="O1075" s="471"/>
      <c r="P1075" s="471"/>
      <c r="Q1075" s="471"/>
      <c r="R1075" s="471"/>
      <c r="S1075" s="471"/>
      <c r="T1075" s="471"/>
      <c r="U1075" s="471"/>
      <c r="V1075" s="471"/>
      <c r="W1075" s="471"/>
      <c r="X1075" s="471"/>
      <c r="Y1075" s="471"/>
      <c r="Z1075" s="471"/>
      <c r="AA1075" s="471"/>
      <c r="AB1075" s="471"/>
      <c r="AC1075" s="471"/>
      <c r="AD1075" s="471"/>
      <c r="AE1075" s="472"/>
      <c r="AF1075" s="472"/>
      <c r="AG1075" s="472"/>
      <c r="AH1075" s="472"/>
      <c r="AI1075" s="472"/>
      <c r="AJ1075" s="472"/>
      <c r="AK1075" s="472"/>
      <c r="AL1075" s="472"/>
      <c r="AM1075" s="472"/>
      <c r="AN1075" s="472"/>
      <c r="AO1075" s="481"/>
      <c r="AP1075" s="169"/>
      <c r="AQ1075" s="84" t="s">
        <v>395</v>
      </c>
      <c r="AU1075" s="459" t="str">
        <f t="shared" ca="1" si="198"/>
        <v>R</v>
      </c>
      <c r="AV1075" s="459">
        <f t="shared" si="199"/>
        <v>1063</v>
      </c>
      <c r="AW1075" s="259" t="str">
        <f t="shared" ca="1" si="196"/>
        <v>R1063</v>
      </c>
      <c r="AX1075" s="259">
        <f t="shared" si="193"/>
        <v>8</v>
      </c>
      <c r="AY1075" s="259" t="str">
        <f t="shared" ca="1" si="194"/>
        <v>9. Ownership - Operating Costs</v>
      </c>
      <c r="AZ1075" s="268" t="s">
        <v>1270</v>
      </c>
      <c r="BA1075" s="259" t="s">
        <v>1289</v>
      </c>
      <c r="BB1075" s="259">
        <f>$R$8</f>
        <v>2032</v>
      </c>
      <c r="BC1075" s="259" t="str">
        <f t="shared" ca="1" si="197"/>
        <v>8_R1063_OM_general_2032</v>
      </c>
      <c r="BD1075" s="259" t="s">
        <v>540</v>
      </c>
      <c r="BE1075" s="259"/>
      <c r="BF1075" s="268" t="str">
        <f t="shared" si="195"/>
        <v>&gt;=0</v>
      </c>
      <c r="BG1075" s="268" t="s">
        <v>85</v>
      </c>
      <c r="BH1075" s="268" t="s">
        <v>85</v>
      </c>
      <c r="BI1075" s="268"/>
      <c r="BJ1075" s="268"/>
      <c r="BK1075" s="268"/>
      <c r="BL1075" s="268"/>
    </row>
    <row r="1076" spans="1:64" ht="13.5" hidden="1" thickBot="1">
      <c r="A1076" s="124"/>
      <c r="B1076" s="177"/>
      <c r="C1076" s="517"/>
      <c r="D1076" s="588"/>
      <c r="E1076" s="588"/>
      <c r="F1076" s="471"/>
      <c r="G1076" s="471"/>
      <c r="H1076" s="471"/>
      <c r="I1076" s="471"/>
      <c r="J1076" s="471"/>
      <c r="K1076" s="471"/>
      <c r="L1076" s="471"/>
      <c r="M1076" s="471"/>
      <c r="N1076" s="471"/>
      <c r="O1076" s="471"/>
      <c r="P1076" s="471"/>
      <c r="Q1076" s="471"/>
      <c r="R1076" s="471"/>
      <c r="S1076" s="471"/>
      <c r="T1076" s="471"/>
      <c r="U1076" s="471"/>
      <c r="V1076" s="471"/>
      <c r="W1076" s="471"/>
      <c r="X1076" s="471"/>
      <c r="Y1076" s="471"/>
      <c r="Z1076" s="471"/>
      <c r="AA1076" s="471"/>
      <c r="AB1076" s="471"/>
      <c r="AC1076" s="471"/>
      <c r="AD1076" s="471"/>
      <c r="AE1076" s="472"/>
      <c r="AF1076" s="472"/>
      <c r="AG1076" s="472"/>
      <c r="AH1076" s="472"/>
      <c r="AI1076" s="472"/>
      <c r="AJ1076" s="472"/>
      <c r="AK1076" s="472"/>
      <c r="AL1076" s="472"/>
      <c r="AM1076" s="472"/>
      <c r="AN1076" s="472"/>
      <c r="AO1076" s="481"/>
      <c r="AP1076" s="169"/>
      <c r="AQ1076" s="84" t="s">
        <v>395</v>
      </c>
      <c r="AU1076" s="459" t="str">
        <f t="shared" ca="1" si="198"/>
        <v>S</v>
      </c>
      <c r="AV1076" s="459">
        <f t="shared" si="199"/>
        <v>1063</v>
      </c>
      <c r="AW1076" s="259" t="str">
        <f t="shared" ca="1" si="196"/>
        <v>S1063</v>
      </c>
      <c r="AX1076" s="259">
        <f t="shared" si="193"/>
        <v>8</v>
      </c>
      <c r="AY1076" s="259" t="str">
        <f t="shared" ca="1" si="194"/>
        <v>9. Ownership - Operating Costs</v>
      </c>
      <c r="AZ1076" s="268" t="s">
        <v>1270</v>
      </c>
      <c r="BA1076" s="259" t="s">
        <v>1289</v>
      </c>
      <c r="BB1076" s="259">
        <f>$S$8</f>
        <v>2033</v>
      </c>
      <c r="BC1076" s="259" t="str">
        <f t="shared" ca="1" si="197"/>
        <v>8_S1063_OM_general_2033</v>
      </c>
      <c r="BD1076" s="259" t="s">
        <v>540</v>
      </c>
      <c r="BE1076" s="259"/>
      <c r="BF1076" s="268" t="str">
        <f t="shared" si="195"/>
        <v>&gt;=0</v>
      </c>
      <c r="BG1076" s="268" t="s">
        <v>85</v>
      </c>
      <c r="BH1076" s="268" t="s">
        <v>85</v>
      </c>
      <c r="BI1076" s="268"/>
      <c r="BJ1076" s="268"/>
      <c r="BK1076" s="268"/>
      <c r="BL1076" s="268"/>
    </row>
    <row r="1077" spans="1:64" ht="13.5" hidden="1" thickBot="1">
      <c r="A1077" s="124"/>
      <c r="B1077" s="177"/>
      <c r="C1077" s="517"/>
      <c r="D1077" s="588"/>
      <c r="E1077" s="588"/>
      <c r="F1077" s="471"/>
      <c r="G1077" s="471"/>
      <c r="H1077" s="471"/>
      <c r="I1077" s="471"/>
      <c r="J1077" s="471"/>
      <c r="K1077" s="471"/>
      <c r="L1077" s="471"/>
      <c r="M1077" s="471"/>
      <c r="N1077" s="471"/>
      <c r="O1077" s="471"/>
      <c r="P1077" s="471"/>
      <c r="Q1077" s="471"/>
      <c r="R1077" s="471"/>
      <c r="S1077" s="471"/>
      <c r="T1077" s="471"/>
      <c r="U1077" s="471"/>
      <c r="V1077" s="471"/>
      <c r="W1077" s="471"/>
      <c r="X1077" s="471"/>
      <c r="Y1077" s="471"/>
      <c r="Z1077" s="471"/>
      <c r="AA1077" s="471"/>
      <c r="AB1077" s="471"/>
      <c r="AC1077" s="471"/>
      <c r="AD1077" s="471"/>
      <c r="AE1077" s="472"/>
      <c r="AF1077" s="472"/>
      <c r="AG1077" s="472"/>
      <c r="AH1077" s="472"/>
      <c r="AI1077" s="472"/>
      <c r="AJ1077" s="472"/>
      <c r="AK1077" s="472"/>
      <c r="AL1077" s="472"/>
      <c r="AM1077" s="472"/>
      <c r="AN1077" s="472"/>
      <c r="AO1077" s="481"/>
      <c r="AP1077" s="169"/>
      <c r="AQ1077" s="84" t="s">
        <v>395</v>
      </c>
      <c r="AU1077" s="459" t="str">
        <f t="shared" ca="1" si="198"/>
        <v>T</v>
      </c>
      <c r="AV1077" s="459">
        <f t="shared" si="199"/>
        <v>1063</v>
      </c>
      <c r="AW1077" s="259" t="str">
        <f t="shared" ca="1" si="196"/>
        <v>T1063</v>
      </c>
      <c r="AX1077" s="259">
        <f t="shared" si="193"/>
        <v>8</v>
      </c>
      <c r="AY1077" s="259" t="str">
        <f t="shared" ca="1" si="194"/>
        <v>9. Ownership - Operating Costs</v>
      </c>
      <c r="AZ1077" s="268" t="s">
        <v>1270</v>
      </c>
      <c r="BA1077" s="259" t="s">
        <v>1289</v>
      </c>
      <c r="BB1077" s="259">
        <f>$T$8</f>
        <v>2034</v>
      </c>
      <c r="BC1077" s="259" t="str">
        <f t="shared" ca="1" si="197"/>
        <v>8_T1063_OM_general_2034</v>
      </c>
      <c r="BD1077" s="259" t="s">
        <v>540</v>
      </c>
      <c r="BE1077" s="259"/>
      <c r="BF1077" s="268" t="str">
        <f t="shared" si="195"/>
        <v>&gt;=0</v>
      </c>
      <c r="BG1077" s="268" t="s">
        <v>85</v>
      </c>
      <c r="BH1077" s="268" t="s">
        <v>85</v>
      </c>
      <c r="BI1077" s="268"/>
      <c r="BJ1077" s="268"/>
      <c r="BK1077" s="268"/>
      <c r="BL1077" s="268"/>
    </row>
    <row r="1078" spans="1:64" ht="13.5" hidden="1" thickBot="1">
      <c r="A1078" s="124"/>
      <c r="B1078" s="177"/>
      <c r="C1078" s="517"/>
      <c r="D1078" s="588"/>
      <c r="E1078" s="588"/>
      <c r="F1078" s="471"/>
      <c r="G1078" s="471"/>
      <c r="H1078" s="471"/>
      <c r="I1078" s="471"/>
      <c r="J1078" s="471"/>
      <c r="K1078" s="471"/>
      <c r="L1078" s="471"/>
      <c r="M1078" s="471"/>
      <c r="N1078" s="471"/>
      <c r="O1078" s="471"/>
      <c r="P1078" s="471"/>
      <c r="Q1078" s="471"/>
      <c r="R1078" s="471"/>
      <c r="S1078" s="471"/>
      <c r="T1078" s="471"/>
      <c r="U1078" s="471"/>
      <c r="V1078" s="471"/>
      <c r="W1078" s="471"/>
      <c r="X1078" s="471"/>
      <c r="Y1078" s="471"/>
      <c r="Z1078" s="471"/>
      <c r="AA1078" s="471"/>
      <c r="AB1078" s="471"/>
      <c r="AC1078" s="471"/>
      <c r="AD1078" s="471"/>
      <c r="AE1078" s="472"/>
      <c r="AF1078" s="472"/>
      <c r="AG1078" s="472"/>
      <c r="AH1078" s="472"/>
      <c r="AI1078" s="472"/>
      <c r="AJ1078" s="472"/>
      <c r="AK1078" s="472"/>
      <c r="AL1078" s="472"/>
      <c r="AM1078" s="472"/>
      <c r="AN1078" s="472"/>
      <c r="AO1078" s="481"/>
      <c r="AP1078" s="169"/>
      <c r="AQ1078" s="84" t="s">
        <v>395</v>
      </c>
      <c r="AU1078" s="459" t="str">
        <f t="shared" ca="1" si="198"/>
        <v>U</v>
      </c>
      <c r="AV1078" s="459">
        <f t="shared" si="199"/>
        <v>1063</v>
      </c>
      <c r="AW1078" s="259" t="str">
        <f t="shared" ca="1" si="196"/>
        <v>U1063</v>
      </c>
      <c r="AX1078" s="259">
        <f t="shared" si="193"/>
        <v>8</v>
      </c>
      <c r="AY1078" s="259" t="str">
        <f t="shared" ca="1" si="194"/>
        <v>9. Ownership - Operating Costs</v>
      </c>
      <c r="AZ1078" s="268" t="s">
        <v>1270</v>
      </c>
      <c r="BA1078" s="259" t="s">
        <v>1289</v>
      </c>
      <c r="BB1078" s="259">
        <f>$U$8</f>
        <v>2035</v>
      </c>
      <c r="BC1078" s="259" t="str">
        <f t="shared" ca="1" si="197"/>
        <v>8_U1063_OM_general_2035</v>
      </c>
      <c r="BD1078" s="259" t="s">
        <v>540</v>
      </c>
      <c r="BE1078" s="259"/>
      <c r="BF1078" s="268" t="str">
        <f t="shared" si="195"/>
        <v>&gt;=0</v>
      </c>
      <c r="BG1078" s="268" t="s">
        <v>85</v>
      </c>
      <c r="BH1078" s="268" t="s">
        <v>85</v>
      </c>
      <c r="BI1078" s="268"/>
      <c r="BJ1078" s="268"/>
      <c r="BK1078" s="268"/>
      <c r="BL1078" s="268"/>
    </row>
    <row r="1079" spans="1:64" ht="13.5" hidden="1" thickBot="1">
      <c r="A1079" s="124"/>
      <c r="B1079" s="177"/>
      <c r="C1079" s="517"/>
      <c r="D1079" s="588"/>
      <c r="E1079" s="588"/>
      <c r="F1079" s="471"/>
      <c r="G1079" s="471"/>
      <c r="H1079" s="471"/>
      <c r="I1079" s="471"/>
      <c r="J1079" s="471"/>
      <c r="K1079" s="471"/>
      <c r="L1079" s="471"/>
      <c r="M1079" s="471"/>
      <c r="N1079" s="471"/>
      <c r="O1079" s="471"/>
      <c r="P1079" s="471"/>
      <c r="Q1079" s="471"/>
      <c r="R1079" s="471"/>
      <c r="S1079" s="471"/>
      <c r="T1079" s="471"/>
      <c r="U1079" s="471"/>
      <c r="V1079" s="471"/>
      <c r="W1079" s="471"/>
      <c r="X1079" s="471"/>
      <c r="Y1079" s="471"/>
      <c r="Z1079" s="471"/>
      <c r="AA1079" s="471"/>
      <c r="AB1079" s="471"/>
      <c r="AC1079" s="471"/>
      <c r="AD1079" s="471"/>
      <c r="AE1079" s="472"/>
      <c r="AF1079" s="472"/>
      <c r="AG1079" s="472"/>
      <c r="AH1079" s="472"/>
      <c r="AI1079" s="472"/>
      <c r="AJ1079" s="472"/>
      <c r="AK1079" s="472"/>
      <c r="AL1079" s="472"/>
      <c r="AM1079" s="472"/>
      <c r="AN1079" s="472"/>
      <c r="AO1079" s="481"/>
      <c r="AP1079" s="169"/>
      <c r="AQ1079" s="84" t="s">
        <v>395</v>
      </c>
      <c r="AU1079" s="459" t="str">
        <f t="shared" ca="1" si="198"/>
        <v>V</v>
      </c>
      <c r="AV1079" s="459">
        <f t="shared" si="199"/>
        <v>1063</v>
      </c>
      <c r="AW1079" s="259" t="str">
        <f t="shared" ca="1" si="196"/>
        <v>V1063</v>
      </c>
      <c r="AX1079" s="259">
        <f t="shared" si="193"/>
        <v>8</v>
      </c>
      <c r="AY1079" s="259" t="str">
        <f t="shared" ca="1" si="194"/>
        <v>9. Ownership - Operating Costs</v>
      </c>
      <c r="AZ1079" s="268" t="s">
        <v>1270</v>
      </c>
      <c r="BA1079" s="259" t="s">
        <v>1289</v>
      </c>
      <c r="BB1079" s="259">
        <f>$V$8</f>
        <v>2036</v>
      </c>
      <c r="BC1079" s="259" t="str">
        <f t="shared" ca="1" si="197"/>
        <v>8_V1063_OM_general_2036</v>
      </c>
      <c r="BD1079" s="259" t="s">
        <v>540</v>
      </c>
      <c r="BE1079" s="259"/>
      <c r="BF1079" s="268" t="str">
        <f t="shared" si="195"/>
        <v>&gt;=0</v>
      </c>
      <c r="BG1079" s="268" t="s">
        <v>85</v>
      </c>
      <c r="BH1079" s="268" t="s">
        <v>85</v>
      </c>
      <c r="BI1079" s="268"/>
      <c r="BJ1079" s="268"/>
      <c r="BK1079" s="268"/>
      <c r="BL1079" s="268"/>
    </row>
    <row r="1080" spans="1:64" ht="13.5" hidden="1" thickBot="1">
      <c r="A1080" s="124"/>
      <c r="B1080" s="177"/>
      <c r="C1080" s="517"/>
      <c r="D1080" s="588"/>
      <c r="E1080" s="588"/>
      <c r="F1080" s="471"/>
      <c r="G1080" s="471"/>
      <c r="H1080" s="471"/>
      <c r="I1080" s="471"/>
      <c r="J1080" s="471"/>
      <c r="K1080" s="471"/>
      <c r="L1080" s="471"/>
      <c r="M1080" s="471"/>
      <c r="N1080" s="471"/>
      <c r="O1080" s="471"/>
      <c r="P1080" s="471"/>
      <c r="Q1080" s="471"/>
      <c r="R1080" s="471"/>
      <c r="S1080" s="471"/>
      <c r="T1080" s="471"/>
      <c r="U1080" s="471"/>
      <c r="V1080" s="471"/>
      <c r="W1080" s="471"/>
      <c r="X1080" s="471"/>
      <c r="Y1080" s="471"/>
      <c r="Z1080" s="471"/>
      <c r="AA1080" s="471"/>
      <c r="AB1080" s="471"/>
      <c r="AC1080" s="471"/>
      <c r="AD1080" s="471"/>
      <c r="AE1080" s="472"/>
      <c r="AF1080" s="472"/>
      <c r="AG1080" s="472"/>
      <c r="AH1080" s="472"/>
      <c r="AI1080" s="472"/>
      <c r="AJ1080" s="472"/>
      <c r="AK1080" s="472"/>
      <c r="AL1080" s="472"/>
      <c r="AM1080" s="472"/>
      <c r="AN1080" s="472"/>
      <c r="AO1080" s="481"/>
      <c r="AP1080" s="169"/>
      <c r="AQ1080" s="84" t="s">
        <v>395</v>
      </c>
      <c r="AU1080" s="459" t="str">
        <f t="shared" ca="1" si="198"/>
        <v>W</v>
      </c>
      <c r="AV1080" s="459">
        <f t="shared" si="199"/>
        <v>1063</v>
      </c>
      <c r="AW1080" s="259" t="str">
        <f t="shared" ca="1" si="196"/>
        <v>W1063</v>
      </c>
      <c r="AX1080" s="259">
        <f t="shared" si="193"/>
        <v>8</v>
      </c>
      <c r="AY1080" s="259" t="str">
        <f t="shared" ca="1" si="194"/>
        <v>9. Ownership - Operating Costs</v>
      </c>
      <c r="AZ1080" s="268" t="s">
        <v>1270</v>
      </c>
      <c r="BA1080" s="259" t="s">
        <v>1289</v>
      </c>
      <c r="BB1080" s="259">
        <f>$W$8</f>
        <v>2037</v>
      </c>
      <c r="BC1080" s="259" t="str">
        <f t="shared" ca="1" si="197"/>
        <v>8_W1063_OM_general_2037</v>
      </c>
      <c r="BD1080" s="259" t="s">
        <v>540</v>
      </c>
      <c r="BE1080" s="259"/>
      <c r="BF1080" s="268" t="str">
        <f t="shared" si="195"/>
        <v>&gt;=0</v>
      </c>
      <c r="BG1080" s="268" t="s">
        <v>85</v>
      </c>
      <c r="BH1080" s="268" t="s">
        <v>85</v>
      </c>
      <c r="BI1080" s="268"/>
      <c r="BJ1080" s="268"/>
      <c r="BK1080" s="268"/>
      <c r="BL1080" s="268"/>
    </row>
    <row r="1081" spans="1:64" ht="13.5" hidden="1" thickBot="1">
      <c r="A1081" s="124"/>
      <c r="B1081" s="177"/>
      <c r="C1081" s="517"/>
      <c r="D1081" s="588"/>
      <c r="E1081" s="588"/>
      <c r="F1081" s="471"/>
      <c r="G1081" s="471"/>
      <c r="H1081" s="471"/>
      <c r="I1081" s="471"/>
      <c r="J1081" s="471"/>
      <c r="K1081" s="471"/>
      <c r="L1081" s="471"/>
      <c r="M1081" s="471"/>
      <c r="N1081" s="471"/>
      <c r="O1081" s="471"/>
      <c r="P1081" s="471"/>
      <c r="Q1081" s="471"/>
      <c r="R1081" s="471"/>
      <c r="S1081" s="471"/>
      <c r="T1081" s="471"/>
      <c r="U1081" s="471"/>
      <c r="V1081" s="471"/>
      <c r="W1081" s="471"/>
      <c r="X1081" s="471"/>
      <c r="Y1081" s="471"/>
      <c r="Z1081" s="471"/>
      <c r="AA1081" s="471"/>
      <c r="AB1081" s="471"/>
      <c r="AC1081" s="471"/>
      <c r="AD1081" s="471"/>
      <c r="AE1081" s="472"/>
      <c r="AF1081" s="472"/>
      <c r="AG1081" s="472"/>
      <c r="AH1081" s="472"/>
      <c r="AI1081" s="472"/>
      <c r="AJ1081" s="472"/>
      <c r="AK1081" s="472"/>
      <c r="AL1081" s="472"/>
      <c r="AM1081" s="472"/>
      <c r="AN1081" s="472"/>
      <c r="AO1081" s="481"/>
      <c r="AP1081" s="169"/>
      <c r="AQ1081" s="84" t="s">
        <v>395</v>
      </c>
      <c r="AU1081" s="459" t="str">
        <f t="shared" ca="1" si="198"/>
        <v>X</v>
      </c>
      <c r="AV1081" s="459">
        <f t="shared" si="199"/>
        <v>1063</v>
      </c>
      <c r="AW1081" s="259" t="str">
        <f t="shared" ca="1" si="196"/>
        <v>X1063</v>
      </c>
      <c r="AX1081" s="259">
        <f t="shared" si="193"/>
        <v>8</v>
      </c>
      <c r="AY1081" s="259" t="str">
        <f t="shared" ca="1" si="194"/>
        <v>9. Ownership - Operating Costs</v>
      </c>
      <c r="AZ1081" s="268" t="s">
        <v>1270</v>
      </c>
      <c r="BA1081" s="259" t="s">
        <v>1289</v>
      </c>
      <c r="BB1081" s="259">
        <f>$X$8</f>
        <v>2038</v>
      </c>
      <c r="BC1081" s="259" t="str">
        <f t="shared" ca="1" si="197"/>
        <v>8_X1063_OM_general_2038</v>
      </c>
      <c r="BD1081" s="259" t="s">
        <v>540</v>
      </c>
      <c r="BE1081" s="259"/>
      <c r="BF1081" s="268" t="str">
        <f t="shared" si="195"/>
        <v>&gt;=0</v>
      </c>
      <c r="BG1081" s="268" t="s">
        <v>85</v>
      </c>
      <c r="BH1081" s="268" t="s">
        <v>85</v>
      </c>
      <c r="BI1081" s="268"/>
      <c r="BJ1081" s="268"/>
      <c r="BK1081" s="268"/>
      <c r="BL1081" s="268"/>
    </row>
    <row r="1082" spans="1:64" ht="13.5" hidden="1" thickBot="1">
      <c r="A1082" s="124"/>
      <c r="B1082" s="177"/>
      <c r="C1082" s="517"/>
      <c r="D1082" s="588"/>
      <c r="E1082" s="588"/>
      <c r="F1082" s="471"/>
      <c r="G1082" s="471"/>
      <c r="H1082" s="471"/>
      <c r="I1082" s="471"/>
      <c r="J1082" s="471"/>
      <c r="K1082" s="471"/>
      <c r="L1082" s="471"/>
      <c r="M1082" s="471"/>
      <c r="N1082" s="471"/>
      <c r="O1082" s="471"/>
      <c r="P1082" s="471"/>
      <c r="Q1082" s="471"/>
      <c r="R1082" s="471"/>
      <c r="S1082" s="471"/>
      <c r="T1082" s="471"/>
      <c r="U1082" s="471"/>
      <c r="V1082" s="471"/>
      <c r="W1082" s="471"/>
      <c r="X1082" s="471"/>
      <c r="Y1082" s="471"/>
      <c r="Z1082" s="471"/>
      <c r="AA1082" s="471"/>
      <c r="AB1082" s="471"/>
      <c r="AC1082" s="471"/>
      <c r="AD1082" s="471"/>
      <c r="AE1082" s="472"/>
      <c r="AF1082" s="472"/>
      <c r="AG1082" s="472"/>
      <c r="AH1082" s="472"/>
      <c r="AI1082" s="472"/>
      <c r="AJ1082" s="472"/>
      <c r="AK1082" s="472"/>
      <c r="AL1082" s="472"/>
      <c r="AM1082" s="472"/>
      <c r="AN1082" s="472"/>
      <c r="AO1082" s="481"/>
      <c r="AP1082" s="169"/>
      <c r="AQ1082" s="84" t="s">
        <v>395</v>
      </c>
      <c r="AU1082" s="459" t="str">
        <f t="shared" ca="1" si="198"/>
        <v>Y</v>
      </c>
      <c r="AV1082" s="459">
        <f t="shared" si="199"/>
        <v>1063</v>
      </c>
      <c r="AW1082" s="259" t="str">
        <f t="shared" ca="1" si="196"/>
        <v>Y1063</v>
      </c>
      <c r="AX1082" s="259">
        <f t="shared" si="193"/>
        <v>8</v>
      </c>
      <c r="AY1082" s="259" t="str">
        <f t="shared" ca="1" si="194"/>
        <v>9. Ownership - Operating Costs</v>
      </c>
      <c r="AZ1082" s="268" t="s">
        <v>1270</v>
      </c>
      <c r="BA1082" s="259" t="s">
        <v>1289</v>
      </c>
      <c r="BB1082" s="259">
        <f>$Y$8</f>
        <v>2039</v>
      </c>
      <c r="BC1082" s="259" t="str">
        <f t="shared" ca="1" si="197"/>
        <v>8_Y1063_OM_general_2039</v>
      </c>
      <c r="BD1082" s="259" t="s">
        <v>540</v>
      </c>
      <c r="BE1082" s="259"/>
      <c r="BF1082" s="268" t="str">
        <f t="shared" si="195"/>
        <v>&gt;=0</v>
      </c>
      <c r="BG1082" s="268" t="s">
        <v>85</v>
      </c>
      <c r="BH1082" s="268" t="s">
        <v>85</v>
      </c>
      <c r="BI1082" s="268"/>
      <c r="BJ1082" s="268"/>
      <c r="BK1082" s="268"/>
      <c r="BL1082" s="268"/>
    </row>
    <row r="1083" spans="1:64" ht="13.5" hidden="1" thickBot="1">
      <c r="A1083" s="124"/>
      <c r="B1083" s="177"/>
      <c r="C1083" s="517"/>
      <c r="D1083" s="588"/>
      <c r="E1083" s="588"/>
      <c r="F1083" s="471"/>
      <c r="G1083" s="471"/>
      <c r="H1083" s="471"/>
      <c r="I1083" s="471"/>
      <c r="J1083" s="471"/>
      <c r="K1083" s="471"/>
      <c r="L1083" s="471"/>
      <c r="M1083" s="471"/>
      <c r="N1083" s="471"/>
      <c r="O1083" s="471"/>
      <c r="P1083" s="471"/>
      <c r="Q1083" s="471"/>
      <c r="R1083" s="471"/>
      <c r="S1083" s="471"/>
      <c r="T1083" s="471"/>
      <c r="U1083" s="471"/>
      <c r="V1083" s="471"/>
      <c r="W1083" s="471"/>
      <c r="X1083" s="471"/>
      <c r="Y1083" s="471"/>
      <c r="Z1083" s="471"/>
      <c r="AA1083" s="471"/>
      <c r="AB1083" s="471"/>
      <c r="AC1083" s="471"/>
      <c r="AD1083" s="471"/>
      <c r="AE1083" s="472"/>
      <c r="AF1083" s="472"/>
      <c r="AG1083" s="472"/>
      <c r="AH1083" s="472"/>
      <c r="AI1083" s="472"/>
      <c r="AJ1083" s="472"/>
      <c r="AK1083" s="472"/>
      <c r="AL1083" s="472"/>
      <c r="AM1083" s="472"/>
      <c r="AN1083" s="472"/>
      <c r="AO1083" s="481"/>
      <c r="AP1083" s="169"/>
      <c r="AQ1083" s="84" t="s">
        <v>395</v>
      </c>
      <c r="AU1083" s="459" t="str">
        <f t="shared" ca="1" si="198"/>
        <v>Z</v>
      </c>
      <c r="AV1083" s="459">
        <f t="shared" si="199"/>
        <v>1063</v>
      </c>
      <c r="AW1083" s="259" t="str">
        <f t="shared" ca="1" si="196"/>
        <v>Z1063</v>
      </c>
      <c r="AX1083" s="259">
        <f t="shared" si="193"/>
        <v>8</v>
      </c>
      <c r="AY1083" s="259" t="str">
        <f t="shared" ca="1" si="194"/>
        <v>9. Ownership - Operating Costs</v>
      </c>
      <c r="AZ1083" s="268" t="s">
        <v>1270</v>
      </c>
      <c r="BA1083" s="259" t="s">
        <v>1289</v>
      </c>
      <c r="BB1083" s="259">
        <f>$Z$8</f>
        <v>2040</v>
      </c>
      <c r="BC1083" s="259" t="str">
        <f t="shared" ca="1" si="197"/>
        <v>8_Z1063_OM_general_2040</v>
      </c>
      <c r="BD1083" s="259" t="s">
        <v>540</v>
      </c>
      <c r="BE1083" s="259"/>
      <c r="BF1083" s="268" t="str">
        <f t="shared" si="195"/>
        <v>&gt;=0</v>
      </c>
      <c r="BG1083" s="268" t="s">
        <v>85</v>
      </c>
      <c r="BH1083" s="268" t="s">
        <v>85</v>
      </c>
      <c r="BI1083" s="268"/>
      <c r="BJ1083" s="268"/>
      <c r="BK1083" s="268"/>
      <c r="BL1083" s="268"/>
    </row>
    <row r="1084" spans="1:64" ht="13.5" hidden="1" thickBot="1">
      <c r="A1084" s="124"/>
      <c r="B1084" s="177"/>
      <c r="C1084" s="517"/>
      <c r="D1084" s="588"/>
      <c r="E1084" s="588"/>
      <c r="F1084" s="471"/>
      <c r="G1084" s="471"/>
      <c r="H1084" s="471"/>
      <c r="I1084" s="471"/>
      <c r="J1084" s="471"/>
      <c r="K1084" s="471"/>
      <c r="L1084" s="471"/>
      <c r="M1084" s="471"/>
      <c r="N1084" s="471"/>
      <c r="O1084" s="471"/>
      <c r="P1084" s="471"/>
      <c r="Q1084" s="471"/>
      <c r="R1084" s="471"/>
      <c r="S1084" s="471"/>
      <c r="T1084" s="471"/>
      <c r="U1084" s="471"/>
      <c r="V1084" s="471"/>
      <c r="W1084" s="471"/>
      <c r="X1084" s="471"/>
      <c r="Y1084" s="471"/>
      <c r="Z1084" s="471"/>
      <c r="AA1084" s="471"/>
      <c r="AB1084" s="471"/>
      <c r="AC1084" s="471"/>
      <c r="AD1084" s="471"/>
      <c r="AE1084" s="472"/>
      <c r="AF1084" s="472"/>
      <c r="AG1084" s="472"/>
      <c r="AH1084" s="472"/>
      <c r="AI1084" s="472"/>
      <c r="AJ1084" s="472"/>
      <c r="AK1084" s="472"/>
      <c r="AL1084" s="472"/>
      <c r="AM1084" s="472"/>
      <c r="AN1084" s="472"/>
      <c r="AO1084" s="481"/>
      <c r="AP1084" s="169"/>
      <c r="AQ1084" s="84" t="s">
        <v>395</v>
      </c>
      <c r="AU1084" s="459" t="str">
        <f t="shared" ca="1" si="198"/>
        <v>AA</v>
      </c>
      <c r="AV1084" s="459">
        <f t="shared" si="199"/>
        <v>1063</v>
      </c>
      <c r="AW1084" s="259" t="str">
        <f t="shared" ca="1" si="196"/>
        <v>AA1063</v>
      </c>
      <c r="AX1084" s="259">
        <f t="shared" si="193"/>
        <v>8</v>
      </c>
      <c r="AY1084" s="259" t="str">
        <f t="shared" ca="1" si="194"/>
        <v>9. Ownership - Operating Costs</v>
      </c>
      <c r="AZ1084" s="268" t="s">
        <v>1270</v>
      </c>
      <c r="BA1084" s="259" t="s">
        <v>1289</v>
      </c>
      <c r="BB1084" s="259">
        <f>$AA$8</f>
        <v>2041</v>
      </c>
      <c r="BC1084" s="259" t="str">
        <f t="shared" ca="1" si="197"/>
        <v>8_AA1063_OM_general_2041</v>
      </c>
      <c r="BD1084" s="259" t="s">
        <v>540</v>
      </c>
      <c r="BE1084" s="259"/>
      <c r="BF1084" s="268" t="str">
        <f t="shared" si="195"/>
        <v>&gt;=0</v>
      </c>
      <c r="BG1084" s="268" t="s">
        <v>85</v>
      </c>
      <c r="BH1084" s="268" t="s">
        <v>85</v>
      </c>
      <c r="BI1084" s="268"/>
      <c r="BJ1084" s="268"/>
      <c r="BK1084" s="268"/>
      <c r="BL1084" s="268"/>
    </row>
    <row r="1085" spans="1:64" ht="13.5" hidden="1" thickBot="1">
      <c r="A1085" s="124"/>
      <c r="B1085" s="177"/>
      <c r="C1085" s="517"/>
      <c r="D1085" s="588"/>
      <c r="E1085" s="588"/>
      <c r="F1085" s="471"/>
      <c r="G1085" s="471"/>
      <c r="H1085" s="471"/>
      <c r="I1085" s="471"/>
      <c r="J1085" s="471"/>
      <c r="K1085" s="471"/>
      <c r="L1085" s="471"/>
      <c r="M1085" s="471"/>
      <c r="N1085" s="471"/>
      <c r="O1085" s="471"/>
      <c r="P1085" s="471"/>
      <c r="Q1085" s="471"/>
      <c r="R1085" s="471"/>
      <c r="S1085" s="471"/>
      <c r="T1085" s="471"/>
      <c r="U1085" s="471"/>
      <c r="V1085" s="471"/>
      <c r="W1085" s="471"/>
      <c r="X1085" s="471"/>
      <c r="Y1085" s="471"/>
      <c r="Z1085" s="471"/>
      <c r="AA1085" s="471"/>
      <c r="AB1085" s="471"/>
      <c r="AC1085" s="471"/>
      <c r="AD1085" s="471"/>
      <c r="AE1085" s="472"/>
      <c r="AF1085" s="472"/>
      <c r="AG1085" s="472"/>
      <c r="AH1085" s="472"/>
      <c r="AI1085" s="472"/>
      <c r="AJ1085" s="472"/>
      <c r="AK1085" s="472"/>
      <c r="AL1085" s="472"/>
      <c r="AM1085" s="472"/>
      <c r="AN1085" s="472"/>
      <c r="AO1085" s="481"/>
      <c r="AP1085" s="169"/>
      <c r="AQ1085" s="84" t="s">
        <v>395</v>
      </c>
      <c r="AU1085" s="459" t="str">
        <f t="shared" ca="1" si="198"/>
        <v>AB</v>
      </c>
      <c r="AV1085" s="459">
        <f t="shared" si="199"/>
        <v>1063</v>
      </c>
      <c r="AW1085" s="259" t="str">
        <f t="shared" ca="1" si="196"/>
        <v>AB1063</v>
      </c>
      <c r="AX1085" s="259">
        <f t="shared" si="193"/>
        <v>8</v>
      </c>
      <c r="AY1085" s="259" t="str">
        <f t="shared" ca="1" si="194"/>
        <v>9. Ownership - Operating Costs</v>
      </c>
      <c r="AZ1085" s="268" t="s">
        <v>1270</v>
      </c>
      <c r="BA1085" s="259" t="s">
        <v>1289</v>
      </c>
      <c r="BB1085" s="259">
        <f>$AB$8</f>
        <v>2042</v>
      </c>
      <c r="BC1085" s="259" t="str">
        <f t="shared" ca="1" si="197"/>
        <v>8_AB1063_OM_general_2042</v>
      </c>
      <c r="BD1085" s="259" t="s">
        <v>540</v>
      </c>
      <c r="BE1085" s="259"/>
      <c r="BF1085" s="268" t="str">
        <f t="shared" si="195"/>
        <v>&gt;=0</v>
      </c>
      <c r="BG1085" s="268" t="s">
        <v>85</v>
      </c>
      <c r="BH1085" s="268" t="s">
        <v>85</v>
      </c>
      <c r="BI1085" s="268"/>
      <c r="BJ1085" s="268"/>
      <c r="BK1085" s="268"/>
      <c r="BL1085" s="268"/>
    </row>
    <row r="1086" spans="1:64" ht="13.5" hidden="1" thickBot="1">
      <c r="A1086" s="124"/>
      <c r="B1086" s="177"/>
      <c r="C1086" s="517"/>
      <c r="D1086" s="588"/>
      <c r="E1086" s="588"/>
      <c r="F1086" s="471"/>
      <c r="G1086" s="471"/>
      <c r="H1086" s="471"/>
      <c r="I1086" s="471"/>
      <c r="J1086" s="471"/>
      <c r="K1086" s="471"/>
      <c r="L1086" s="471"/>
      <c r="M1086" s="471"/>
      <c r="N1086" s="471"/>
      <c r="O1086" s="471"/>
      <c r="P1086" s="471"/>
      <c r="Q1086" s="471"/>
      <c r="R1086" s="471"/>
      <c r="S1086" s="471"/>
      <c r="T1086" s="471"/>
      <c r="U1086" s="471"/>
      <c r="V1086" s="471"/>
      <c r="W1086" s="471"/>
      <c r="X1086" s="471"/>
      <c r="Y1086" s="471"/>
      <c r="Z1086" s="471"/>
      <c r="AA1086" s="471"/>
      <c r="AB1086" s="471"/>
      <c r="AC1086" s="471"/>
      <c r="AD1086" s="471"/>
      <c r="AE1086" s="472"/>
      <c r="AF1086" s="472"/>
      <c r="AG1086" s="472"/>
      <c r="AH1086" s="472"/>
      <c r="AI1086" s="472"/>
      <c r="AJ1086" s="472"/>
      <c r="AK1086" s="472"/>
      <c r="AL1086" s="472"/>
      <c r="AM1086" s="472"/>
      <c r="AN1086" s="472"/>
      <c r="AO1086" s="481"/>
      <c r="AP1086" s="169"/>
      <c r="AQ1086" s="84" t="s">
        <v>395</v>
      </c>
      <c r="AU1086" s="459" t="str">
        <f t="shared" ca="1" si="198"/>
        <v>AC</v>
      </c>
      <c r="AV1086" s="459">
        <f t="shared" si="199"/>
        <v>1063</v>
      </c>
      <c r="AW1086" s="259" t="str">
        <f t="shared" ca="1" si="196"/>
        <v>AC1063</v>
      </c>
      <c r="AX1086" s="259">
        <f t="shared" si="193"/>
        <v>8</v>
      </c>
      <c r="AY1086" s="259" t="str">
        <f t="shared" ca="1" si="194"/>
        <v>9. Ownership - Operating Costs</v>
      </c>
      <c r="AZ1086" s="268" t="s">
        <v>1270</v>
      </c>
      <c r="BA1086" s="259" t="s">
        <v>1289</v>
      </c>
      <c r="BB1086" s="259">
        <f>$AC$8</f>
        <v>2043</v>
      </c>
      <c r="BC1086" s="259" t="str">
        <f t="shared" ca="1" si="197"/>
        <v>8_AC1063_OM_general_2043</v>
      </c>
      <c r="BD1086" s="259" t="s">
        <v>540</v>
      </c>
      <c r="BE1086" s="259"/>
      <c r="BF1086" s="268" t="str">
        <f t="shared" si="195"/>
        <v>&gt;=0</v>
      </c>
      <c r="BG1086" s="268" t="s">
        <v>85</v>
      </c>
      <c r="BH1086" s="268" t="s">
        <v>85</v>
      </c>
      <c r="BI1086" s="268"/>
      <c r="BJ1086" s="268"/>
      <c r="BK1086" s="268"/>
      <c r="BL1086" s="268"/>
    </row>
    <row r="1087" spans="1:64" ht="13.5" hidden="1" thickBot="1">
      <c r="A1087" s="124"/>
      <c r="B1087" s="177"/>
      <c r="C1087" s="517"/>
      <c r="D1087" s="588"/>
      <c r="E1087" s="588"/>
      <c r="F1087" s="471"/>
      <c r="G1087" s="471"/>
      <c r="H1087" s="471"/>
      <c r="I1087" s="471"/>
      <c r="J1087" s="471"/>
      <c r="K1087" s="471"/>
      <c r="L1087" s="471"/>
      <c r="M1087" s="471"/>
      <c r="N1087" s="471"/>
      <c r="O1087" s="471"/>
      <c r="P1087" s="471"/>
      <c r="Q1087" s="471"/>
      <c r="R1087" s="471"/>
      <c r="S1087" s="471"/>
      <c r="T1087" s="471"/>
      <c r="U1087" s="471"/>
      <c r="V1087" s="471"/>
      <c r="W1087" s="471"/>
      <c r="X1087" s="471"/>
      <c r="Y1087" s="471"/>
      <c r="Z1087" s="471"/>
      <c r="AA1087" s="471"/>
      <c r="AB1087" s="471"/>
      <c r="AC1087" s="471"/>
      <c r="AD1087" s="471"/>
      <c r="AE1087" s="472"/>
      <c r="AF1087" s="472"/>
      <c r="AG1087" s="472"/>
      <c r="AH1087" s="472"/>
      <c r="AI1087" s="472"/>
      <c r="AJ1087" s="472"/>
      <c r="AK1087" s="472"/>
      <c r="AL1087" s="472"/>
      <c r="AM1087" s="472"/>
      <c r="AN1087" s="472"/>
      <c r="AO1087" s="481"/>
      <c r="AP1087" s="169"/>
      <c r="AQ1087" s="84" t="s">
        <v>395</v>
      </c>
      <c r="AU1087" s="459" t="str">
        <f t="shared" ca="1" si="198"/>
        <v>AD</v>
      </c>
      <c r="AV1087" s="459">
        <f t="shared" si="199"/>
        <v>1063</v>
      </c>
      <c r="AW1087" s="259" t="str">
        <f t="shared" ca="1" si="196"/>
        <v>AD1063</v>
      </c>
      <c r="AX1087" s="259">
        <f t="shared" si="193"/>
        <v>8</v>
      </c>
      <c r="AY1087" s="259" t="str">
        <f t="shared" ca="1" si="194"/>
        <v>9. Ownership - Operating Costs</v>
      </c>
      <c r="AZ1087" s="268" t="s">
        <v>1270</v>
      </c>
      <c r="BA1087" s="259" t="s">
        <v>1289</v>
      </c>
      <c r="BB1087" s="259">
        <f>$AD$8</f>
        <v>2044</v>
      </c>
      <c r="BC1087" s="259" t="str">
        <f t="shared" ca="1" si="197"/>
        <v>8_AD1063_OM_general_2044</v>
      </c>
      <c r="BD1087" s="259" t="s">
        <v>540</v>
      </c>
      <c r="BE1087" s="259"/>
      <c r="BF1087" s="268" t="str">
        <f t="shared" si="195"/>
        <v>&gt;=0</v>
      </c>
      <c r="BG1087" s="268" t="s">
        <v>85</v>
      </c>
      <c r="BH1087" s="268" t="s">
        <v>85</v>
      </c>
      <c r="BI1087" s="268"/>
      <c r="BJ1087" s="268"/>
      <c r="BK1087" s="268"/>
      <c r="BL1087" s="268"/>
    </row>
    <row r="1088" spans="1:64" ht="13.5" hidden="1" thickBot="1">
      <c r="A1088" s="124"/>
      <c r="B1088" s="177"/>
      <c r="C1088" s="517"/>
      <c r="D1088" s="588"/>
      <c r="E1088" s="588"/>
      <c r="F1088" s="471"/>
      <c r="G1088" s="471"/>
      <c r="H1088" s="471"/>
      <c r="I1088" s="471"/>
      <c r="J1088" s="471"/>
      <c r="K1088" s="471"/>
      <c r="L1088" s="471"/>
      <c r="M1088" s="471"/>
      <c r="N1088" s="471"/>
      <c r="O1088" s="471"/>
      <c r="P1088" s="471"/>
      <c r="Q1088" s="471"/>
      <c r="R1088" s="471"/>
      <c r="S1088" s="471"/>
      <c r="T1088" s="471"/>
      <c r="U1088" s="471"/>
      <c r="V1088" s="471"/>
      <c r="W1088" s="471"/>
      <c r="X1088" s="471"/>
      <c r="Y1088" s="471"/>
      <c r="Z1088" s="471"/>
      <c r="AA1088" s="471"/>
      <c r="AB1088" s="471"/>
      <c r="AC1088" s="471"/>
      <c r="AD1088" s="471"/>
      <c r="AE1088" s="472"/>
      <c r="AF1088" s="472"/>
      <c r="AG1088" s="472"/>
      <c r="AH1088" s="472"/>
      <c r="AI1088" s="472"/>
      <c r="AJ1088" s="472"/>
      <c r="AK1088" s="472"/>
      <c r="AL1088" s="472"/>
      <c r="AM1088" s="472"/>
      <c r="AN1088" s="472"/>
      <c r="AO1088" s="481"/>
      <c r="AP1088" s="169"/>
      <c r="AQ1088" s="84" t="s">
        <v>395</v>
      </c>
      <c r="AU1088" s="459" t="str">
        <f t="shared" ca="1" si="198"/>
        <v>AE</v>
      </c>
      <c r="AV1088" s="459">
        <f t="shared" si="199"/>
        <v>1063</v>
      </c>
      <c r="AW1088" s="259" t="str">
        <f t="shared" ca="1" si="196"/>
        <v>AE1063</v>
      </c>
      <c r="AX1088" s="259">
        <f t="shared" si="193"/>
        <v>8</v>
      </c>
      <c r="AY1088" s="259" t="str">
        <f t="shared" ca="1" si="194"/>
        <v>9. Ownership - Operating Costs</v>
      </c>
      <c r="AZ1088" s="268" t="s">
        <v>1270</v>
      </c>
      <c r="BA1088" s="259" t="s">
        <v>1289</v>
      </c>
      <c r="BB1088" s="259">
        <f>$AE$8</f>
        <v>2045</v>
      </c>
      <c r="BC1088" s="259" t="str">
        <f t="shared" ca="1" si="197"/>
        <v>8_AE1063_OM_general_2045</v>
      </c>
      <c r="BD1088" s="259" t="s">
        <v>540</v>
      </c>
      <c r="BE1088" s="259"/>
      <c r="BF1088" s="268" t="str">
        <f t="shared" si="195"/>
        <v>&gt;=0</v>
      </c>
      <c r="BG1088" s="268" t="s">
        <v>85</v>
      </c>
      <c r="BH1088" s="268" t="s">
        <v>85</v>
      </c>
      <c r="BI1088" s="268"/>
      <c r="BJ1088" s="268"/>
      <c r="BK1088" s="268"/>
      <c r="BL1088" s="268"/>
    </row>
    <row r="1089" spans="1:65" ht="13.5" hidden="1" thickBot="1">
      <c r="A1089" s="124"/>
      <c r="B1089" s="177"/>
      <c r="C1089" s="517"/>
      <c r="D1089" s="588"/>
      <c r="E1089" s="588"/>
      <c r="F1089" s="471"/>
      <c r="G1089" s="471"/>
      <c r="H1089" s="471"/>
      <c r="I1089" s="471"/>
      <c r="J1089" s="471"/>
      <c r="K1089" s="471"/>
      <c r="L1089" s="471"/>
      <c r="M1089" s="471"/>
      <c r="N1089" s="471"/>
      <c r="O1089" s="471"/>
      <c r="P1089" s="471"/>
      <c r="Q1089" s="471"/>
      <c r="R1089" s="471"/>
      <c r="S1089" s="471"/>
      <c r="T1089" s="471"/>
      <c r="U1089" s="471"/>
      <c r="V1089" s="471"/>
      <c r="W1089" s="471"/>
      <c r="X1089" s="471"/>
      <c r="Y1089" s="471"/>
      <c r="Z1089" s="471"/>
      <c r="AA1089" s="471"/>
      <c r="AB1089" s="471"/>
      <c r="AC1089" s="471"/>
      <c r="AD1089" s="471"/>
      <c r="AE1089" s="472"/>
      <c r="AF1089" s="472"/>
      <c r="AG1089" s="472"/>
      <c r="AH1089" s="472"/>
      <c r="AI1089" s="472"/>
      <c r="AJ1089" s="472"/>
      <c r="AK1089" s="472"/>
      <c r="AL1089" s="472"/>
      <c r="AM1089" s="472"/>
      <c r="AN1089" s="472"/>
      <c r="AO1089" s="481"/>
      <c r="AP1089" s="169"/>
      <c r="AQ1089" s="84" t="s">
        <v>395</v>
      </c>
      <c r="AU1089" s="459" t="str">
        <f t="shared" ca="1" si="198"/>
        <v>AF</v>
      </c>
      <c r="AV1089" s="459">
        <f t="shared" si="199"/>
        <v>1063</v>
      </c>
      <c r="AW1089" s="259" t="str">
        <f t="shared" ca="1" si="196"/>
        <v>AF1063</v>
      </c>
      <c r="AX1089" s="259">
        <f t="shared" si="193"/>
        <v>8</v>
      </c>
      <c r="AY1089" s="259" t="str">
        <f t="shared" ca="1" si="194"/>
        <v>9. Ownership - Operating Costs</v>
      </c>
      <c r="AZ1089" s="268" t="s">
        <v>1270</v>
      </c>
      <c r="BA1089" s="259" t="s">
        <v>1289</v>
      </c>
      <c r="BB1089" s="259">
        <f>$AF$8</f>
        <v>2046</v>
      </c>
      <c r="BC1089" s="259" t="str">
        <f t="shared" ca="1" si="197"/>
        <v>8_AF1063_OM_general_2046</v>
      </c>
      <c r="BD1089" s="259" t="s">
        <v>540</v>
      </c>
      <c r="BE1089" s="259"/>
      <c r="BF1089" s="268" t="str">
        <f t="shared" si="195"/>
        <v>&gt;=0</v>
      </c>
      <c r="BG1089" s="268" t="s">
        <v>85</v>
      </c>
      <c r="BH1089" s="268" t="s">
        <v>85</v>
      </c>
      <c r="BI1089" s="268"/>
      <c r="BJ1089" s="268"/>
      <c r="BK1089" s="268"/>
      <c r="BL1089" s="268"/>
    </row>
    <row r="1090" spans="1:65" ht="13.5" hidden="1" thickBot="1">
      <c r="A1090" s="124"/>
      <c r="B1090" s="177"/>
      <c r="C1090" s="517"/>
      <c r="D1090" s="588"/>
      <c r="E1090" s="588"/>
      <c r="F1090" s="471"/>
      <c r="G1090" s="471"/>
      <c r="H1090" s="471"/>
      <c r="I1090" s="471"/>
      <c r="J1090" s="471"/>
      <c r="K1090" s="471"/>
      <c r="L1090" s="471"/>
      <c r="M1090" s="471"/>
      <c r="N1090" s="471"/>
      <c r="O1090" s="471"/>
      <c r="P1090" s="471"/>
      <c r="Q1090" s="471"/>
      <c r="R1090" s="471"/>
      <c r="S1090" s="471"/>
      <c r="T1090" s="471"/>
      <c r="U1090" s="471"/>
      <c r="V1090" s="471"/>
      <c r="W1090" s="471"/>
      <c r="X1090" s="471"/>
      <c r="Y1090" s="471"/>
      <c r="Z1090" s="471"/>
      <c r="AA1090" s="471"/>
      <c r="AB1090" s="471"/>
      <c r="AC1090" s="471"/>
      <c r="AD1090" s="471"/>
      <c r="AE1090" s="472"/>
      <c r="AF1090" s="472"/>
      <c r="AG1090" s="472"/>
      <c r="AH1090" s="472"/>
      <c r="AI1090" s="472"/>
      <c r="AJ1090" s="472"/>
      <c r="AK1090" s="472"/>
      <c r="AL1090" s="472"/>
      <c r="AM1090" s="472"/>
      <c r="AN1090" s="472"/>
      <c r="AO1090" s="481"/>
      <c r="AP1090" s="169"/>
      <c r="AQ1090" s="84" t="s">
        <v>395</v>
      </c>
      <c r="AU1090" s="459" t="str">
        <f t="shared" ca="1" si="198"/>
        <v>AG</v>
      </c>
      <c r="AV1090" s="459">
        <f t="shared" si="199"/>
        <v>1063</v>
      </c>
      <c r="AW1090" s="259" t="str">
        <f t="shared" ca="1" si="196"/>
        <v>AG1063</v>
      </c>
      <c r="AX1090" s="259">
        <f t="shared" si="193"/>
        <v>8</v>
      </c>
      <c r="AY1090" s="259" t="str">
        <f t="shared" ca="1" si="194"/>
        <v>9. Ownership - Operating Costs</v>
      </c>
      <c r="AZ1090" s="268" t="s">
        <v>1270</v>
      </c>
      <c r="BA1090" s="259" t="s">
        <v>1289</v>
      </c>
      <c r="BB1090" s="259">
        <f>$AG$8</f>
        <v>2047</v>
      </c>
      <c r="BC1090" s="259" t="str">
        <f t="shared" ca="1" si="197"/>
        <v>8_AG1063_OM_general_2047</v>
      </c>
      <c r="BD1090" s="259" t="s">
        <v>540</v>
      </c>
      <c r="BE1090" s="259"/>
      <c r="BF1090" s="268" t="str">
        <f t="shared" si="195"/>
        <v>&gt;=0</v>
      </c>
      <c r="BG1090" s="268" t="s">
        <v>85</v>
      </c>
      <c r="BH1090" s="268" t="s">
        <v>85</v>
      </c>
      <c r="BI1090" s="268"/>
      <c r="BJ1090" s="268"/>
      <c r="BK1090" s="268"/>
      <c r="BL1090" s="268"/>
    </row>
    <row r="1091" spans="1:65" ht="13.5" hidden="1" thickBot="1">
      <c r="A1091" s="124"/>
      <c r="B1091" s="177"/>
      <c r="C1091" s="517"/>
      <c r="D1091" s="588"/>
      <c r="E1091" s="588"/>
      <c r="F1091" s="471"/>
      <c r="G1091" s="471"/>
      <c r="H1091" s="471"/>
      <c r="I1091" s="471"/>
      <c r="J1091" s="471"/>
      <c r="K1091" s="471"/>
      <c r="L1091" s="471"/>
      <c r="M1091" s="471"/>
      <c r="N1091" s="471"/>
      <c r="O1091" s="471"/>
      <c r="P1091" s="471"/>
      <c r="Q1091" s="471"/>
      <c r="R1091" s="471"/>
      <c r="S1091" s="471"/>
      <c r="T1091" s="471"/>
      <c r="U1091" s="471"/>
      <c r="V1091" s="471"/>
      <c r="W1091" s="471"/>
      <c r="X1091" s="471"/>
      <c r="Y1091" s="471"/>
      <c r="Z1091" s="471"/>
      <c r="AA1091" s="471"/>
      <c r="AB1091" s="471"/>
      <c r="AC1091" s="471"/>
      <c r="AD1091" s="471"/>
      <c r="AE1091" s="472"/>
      <c r="AF1091" s="472"/>
      <c r="AG1091" s="472"/>
      <c r="AH1091" s="472"/>
      <c r="AI1091" s="472"/>
      <c r="AJ1091" s="472"/>
      <c r="AK1091" s="472"/>
      <c r="AL1091" s="472"/>
      <c r="AM1091" s="472"/>
      <c r="AN1091" s="472"/>
      <c r="AO1091" s="481"/>
      <c r="AP1091" s="169"/>
      <c r="AQ1091" s="84" t="s">
        <v>395</v>
      </c>
      <c r="AU1091" s="459" t="str">
        <f t="shared" ca="1" si="198"/>
        <v>AH</v>
      </c>
      <c r="AV1091" s="459">
        <f t="shared" si="199"/>
        <v>1063</v>
      </c>
      <c r="AW1091" s="259" t="str">
        <f t="shared" ca="1" si="196"/>
        <v>AH1063</v>
      </c>
      <c r="AX1091" s="259">
        <f t="shared" si="193"/>
        <v>8</v>
      </c>
      <c r="AY1091" s="259" t="str">
        <f t="shared" ca="1" si="194"/>
        <v>9. Ownership - Operating Costs</v>
      </c>
      <c r="AZ1091" s="268" t="s">
        <v>1270</v>
      </c>
      <c r="BA1091" s="259" t="s">
        <v>1289</v>
      </c>
      <c r="BB1091" s="259">
        <f>$AH$8</f>
        <v>2048</v>
      </c>
      <c r="BC1091" s="259" t="str">
        <f t="shared" ca="1" si="197"/>
        <v>8_AH1063_OM_general_2048</v>
      </c>
      <c r="BD1091" s="259" t="s">
        <v>540</v>
      </c>
      <c r="BE1091" s="259"/>
      <c r="BF1091" s="268" t="str">
        <f t="shared" si="195"/>
        <v>&gt;=0</v>
      </c>
      <c r="BG1091" s="268" t="s">
        <v>85</v>
      </c>
      <c r="BH1091" s="268" t="s">
        <v>85</v>
      </c>
      <c r="BI1091" s="268"/>
      <c r="BJ1091" s="268"/>
      <c r="BK1091" s="268"/>
      <c r="BL1091" s="268"/>
    </row>
    <row r="1092" spans="1:65" ht="13.5" hidden="1" thickBot="1">
      <c r="A1092" s="124"/>
      <c r="B1092" s="177"/>
      <c r="C1092" s="517"/>
      <c r="D1092" s="588"/>
      <c r="E1092" s="588"/>
      <c r="F1092" s="471"/>
      <c r="G1092" s="471"/>
      <c r="H1092" s="471"/>
      <c r="I1092" s="471"/>
      <c r="J1092" s="471"/>
      <c r="K1092" s="471"/>
      <c r="L1092" s="471"/>
      <c r="M1092" s="471"/>
      <c r="N1092" s="471"/>
      <c r="O1092" s="471"/>
      <c r="P1092" s="471"/>
      <c r="Q1092" s="471"/>
      <c r="R1092" s="471"/>
      <c r="S1092" s="471"/>
      <c r="T1092" s="471"/>
      <c r="U1092" s="471"/>
      <c r="V1092" s="471"/>
      <c r="W1092" s="471"/>
      <c r="X1092" s="471"/>
      <c r="Y1092" s="471"/>
      <c r="Z1092" s="471"/>
      <c r="AA1092" s="471"/>
      <c r="AB1092" s="471"/>
      <c r="AC1092" s="471"/>
      <c r="AD1092" s="471"/>
      <c r="AE1092" s="472"/>
      <c r="AF1092" s="472"/>
      <c r="AG1092" s="472"/>
      <c r="AH1092" s="472"/>
      <c r="AI1092" s="472"/>
      <c r="AJ1092" s="472"/>
      <c r="AK1092" s="472"/>
      <c r="AL1092" s="472"/>
      <c r="AM1092" s="472"/>
      <c r="AN1092" s="472"/>
      <c r="AO1092" s="481"/>
      <c r="AP1092" s="169"/>
      <c r="AQ1092" s="84" t="s">
        <v>395</v>
      </c>
      <c r="AU1092" s="459" t="str">
        <f t="shared" ca="1" si="198"/>
        <v>AI</v>
      </c>
      <c r="AV1092" s="459">
        <f t="shared" si="199"/>
        <v>1063</v>
      </c>
      <c r="AW1092" s="259" t="str">
        <f t="shared" ca="1" si="196"/>
        <v>AI1063</v>
      </c>
      <c r="AX1092" s="259">
        <f t="shared" si="193"/>
        <v>8</v>
      </c>
      <c r="AY1092" s="259" t="str">
        <f t="shared" ca="1" si="194"/>
        <v>9. Ownership - Operating Costs</v>
      </c>
      <c r="AZ1092" s="268" t="s">
        <v>1270</v>
      </c>
      <c r="BA1092" s="259" t="s">
        <v>1289</v>
      </c>
      <c r="BB1092" s="259">
        <f>$AI$8</f>
        <v>2049</v>
      </c>
      <c r="BC1092" s="259" t="str">
        <f t="shared" ca="1" si="197"/>
        <v>8_AI1063_OM_general_2049</v>
      </c>
      <c r="BD1092" s="259" t="s">
        <v>540</v>
      </c>
      <c r="BE1092" s="259"/>
      <c r="BF1092" s="268" t="str">
        <f t="shared" si="195"/>
        <v>&gt;=0</v>
      </c>
      <c r="BG1092" s="268" t="s">
        <v>85</v>
      </c>
      <c r="BH1092" s="268" t="s">
        <v>85</v>
      </c>
      <c r="BI1092" s="268"/>
      <c r="BJ1092" s="268"/>
      <c r="BK1092" s="268"/>
      <c r="BL1092" s="268"/>
    </row>
    <row r="1093" spans="1:65" ht="13.5" hidden="1" thickBot="1">
      <c r="A1093" s="124"/>
      <c r="B1093" s="177"/>
      <c r="C1093" s="517"/>
      <c r="D1093" s="588"/>
      <c r="E1093" s="588"/>
      <c r="F1093" s="471"/>
      <c r="G1093" s="471"/>
      <c r="H1093" s="471"/>
      <c r="I1093" s="471"/>
      <c r="J1093" s="471"/>
      <c r="K1093" s="471"/>
      <c r="L1093" s="471"/>
      <c r="M1093" s="471"/>
      <c r="N1093" s="471"/>
      <c r="O1093" s="471"/>
      <c r="P1093" s="471"/>
      <c r="Q1093" s="471"/>
      <c r="R1093" s="471"/>
      <c r="S1093" s="471"/>
      <c r="T1093" s="471"/>
      <c r="U1093" s="471"/>
      <c r="V1093" s="471"/>
      <c r="W1093" s="471"/>
      <c r="X1093" s="471"/>
      <c r="Y1093" s="471"/>
      <c r="Z1093" s="471"/>
      <c r="AA1093" s="471"/>
      <c r="AB1093" s="471"/>
      <c r="AC1093" s="471"/>
      <c r="AD1093" s="471"/>
      <c r="AE1093" s="472"/>
      <c r="AF1093" s="472"/>
      <c r="AG1093" s="472"/>
      <c r="AH1093" s="472"/>
      <c r="AI1093" s="472"/>
      <c r="AJ1093" s="472"/>
      <c r="AK1093" s="472"/>
      <c r="AL1093" s="472"/>
      <c r="AM1093" s="472"/>
      <c r="AN1093" s="472"/>
      <c r="AO1093" s="481"/>
      <c r="AP1093" s="169"/>
      <c r="AQ1093" s="84" t="s">
        <v>395</v>
      </c>
      <c r="AU1093" s="459" t="str">
        <f t="shared" ca="1" si="198"/>
        <v>AJ</v>
      </c>
      <c r="AV1093" s="459">
        <f t="shared" si="199"/>
        <v>1063</v>
      </c>
      <c r="AW1093" s="259" t="str">
        <f t="shared" ca="1" si="196"/>
        <v>AJ1063</v>
      </c>
      <c r="AX1093" s="259">
        <f t="shared" si="193"/>
        <v>8</v>
      </c>
      <c r="AY1093" s="259" t="str">
        <f t="shared" ca="1" si="194"/>
        <v>9. Ownership - Operating Costs</v>
      </c>
      <c r="AZ1093" s="268" t="s">
        <v>1270</v>
      </c>
      <c r="BA1093" s="259" t="s">
        <v>1289</v>
      </c>
      <c r="BB1093" s="259">
        <f>$AJ$8</f>
        <v>2050</v>
      </c>
      <c r="BC1093" s="259" t="str">
        <f t="shared" ca="1" si="197"/>
        <v>8_AJ1063_OM_general_2050</v>
      </c>
      <c r="BD1093" s="259" t="s">
        <v>540</v>
      </c>
      <c r="BE1093" s="259"/>
      <c r="BF1093" s="268" t="str">
        <f t="shared" si="195"/>
        <v>&gt;=0</v>
      </c>
      <c r="BG1093" s="268" t="s">
        <v>85</v>
      </c>
      <c r="BH1093" s="268" t="s">
        <v>85</v>
      </c>
      <c r="BI1093" s="268"/>
      <c r="BJ1093" s="268"/>
      <c r="BK1093" s="268"/>
      <c r="BL1093" s="268"/>
    </row>
    <row r="1094" spans="1:65" ht="13.5" hidden="1" thickBot="1">
      <c r="A1094" s="124"/>
      <c r="B1094" s="177"/>
      <c r="C1094" s="517"/>
      <c r="D1094" s="588"/>
      <c r="E1094" s="588"/>
      <c r="F1094" s="471"/>
      <c r="G1094" s="471"/>
      <c r="H1094" s="471"/>
      <c r="I1094" s="471"/>
      <c r="J1094" s="471"/>
      <c r="K1094" s="471"/>
      <c r="L1094" s="471"/>
      <c r="M1094" s="471"/>
      <c r="N1094" s="471"/>
      <c r="O1094" s="471"/>
      <c r="P1094" s="471"/>
      <c r="Q1094" s="471"/>
      <c r="R1094" s="471"/>
      <c r="S1094" s="471"/>
      <c r="T1094" s="471"/>
      <c r="U1094" s="471"/>
      <c r="V1094" s="471"/>
      <c r="W1094" s="471"/>
      <c r="X1094" s="471"/>
      <c r="Y1094" s="471"/>
      <c r="Z1094" s="471"/>
      <c r="AA1094" s="471"/>
      <c r="AB1094" s="471"/>
      <c r="AC1094" s="471"/>
      <c r="AD1094" s="471"/>
      <c r="AE1094" s="472"/>
      <c r="AF1094" s="472"/>
      <c r="AG1094" s="472"/>
      <c r="AH1094" s="472"/>
      <c r="AI1094" s="472"/>
      <c r="AJ1094" s="472"/>
      <c r="AK1094" s="472"/>
      <c r="AL1094" s="472"/>
      <c r="AM1094" s="472"/>
      <c r="AN1094" s="472"/>
      <c r="AO1094" s="481"/>
      <c r="AP1094" s="169"/>
      <c r="AQ1094" s="84" t="s">
        <v>395</v>
      </c>
      <c r="AU1094" s="459" t="str">
        <f t="shared" ca="1" si="198"/>
        <v>AK</v>
      </c>
      <c r="AV1094" s="459">
        <f t="shared" si="199"/>
        <v>1063</v>
      </c>
      <c r="AW1094" s="259" t="str">
        <f t="shared" ca="1" si="196"/>
        <v>AK1063</v>
      </c>
      <c r="AX1094" s="259">
        <f t="shared" si="193"/>
        <v>8</v>
      </c>
      <c r="AY1094" s="259" t="str">
        <f t="shared" ca="1" si="194"/>
        <v>9. Ownership - Operating Costs</v>
      </c>
      <c r="AZ1094" s="268" t="s">
        <v>1270</v>
      </c>
      <c r="BA1094" s="259" t="s">
        <v>1289</v>
      </c>
      <c r="BB1094" s="259">
        <f>$AK$8</f>
        <v>2051</v>
      </c>
      <c r="BC1094" s="259" t="str">
        <f t="shared" ca="1" si="197"/>
        <v>8_AK1063_OM_general_2051</v>
      </c>
      <c r="BD1094" s="259" t="s">
        <v>540</v>
      </c>
      <c r="BE1094" s="259"/>
      <c r="BF1094" s="268" t="str">
        <f t="shared" si="195"/>
        <v>&gt;=0</v>
      </c>
      <c r="BG1094" s="268" t="s">
        <v>85</v>
      </c>
      <c r="BH1094" s="268" t="s">
        <v>85</v>
      </c>
      <c r="BI1094" s="268"/>
      <c r="BJ1094" s="268"/>
      <c r="BK1094" s="268"/>
      <c r="BL1094" s="268"/>
    </row>
    <row r="1095" spans="1:65" ht="13.5" hidden="1" thickBot="1">
      <c r="A1095" s="124"/>
      <c r="B1095" s="177"/>
      <c r="C1095" s="517"/>
      <c r="D1095" s="588"/>
      <c r="E1095" s="588"/>
      <c r="F1095" s="471"/>
      <c r="G1095" s="471"/>
      <c r="H1095" s="471"/>
      <c r="I1095" s="471"/>
      <c r="J1095" s="471"/>
      <c r="K1095" s="471"/>
      <c r="L1095" s="471"/>
      <c r="M1095" s="471"/>
      <c r="N1095" s="471"/>
      <c r="O1095" s="471"/>
      <c r="P1095" s="471"/>
      <c r="Q1095" s="471"/>
      <c r="R1095" s="471"/>
      <c r="S1095" s="471"/>
      <c r="T1095" s="471"/>
      <c r="U1095" s="471"/>
      <c r="V1095" s="471"/>
      <c r="W1095" s="471"/>
      <c r="X1095" s="471"/>
      <c r="Y1095" s="471"/>
      <c r="Z1095" s="471"/>
      <c r="AA1095" s="471"/>
      <c r="AB1095" s="471"/>
      <c r="AC1095" s="471"/>
      <c r="AD1095" s="471"/>
      <c r="AE1095" s="472"/>
      <c r="AF1095" s="472"/>
      <c r="AG1095" s="472"/>
      <c r="AH1095" s="472"/>
      <c r="AI1095" s="472"/>
      <c r="AJ1095" s="472"/>
      <c r="AK1095" s="472"/>
      <c r="AL1095" s="472"/>
      <c r="AM1095" s="472"/>
      <c r="AN1095" s="472"/>
      <c r="AO1095" s="481"/>
      <c r="AP1095" s="169"/>
      <c r="AQ1095" s="84" t="s">
        <v>395</v>
      </c>
      <c r="AU1095" s="459" t="str">
        <f t="shared" ca="1" si="198"/>
        <v>AL</v>
      </c>
      <c r="AV1095" s="459">
        <f t="shared" si="199"/>
        <v>1063</v>
      </c>
      <c r="AW1095" s="259" t="str">
        <f t="shared" ca="1" si="196"/>
        <v>AL1063</v>
      </c>
      <c r="AX1095" s="259">
        <f t="shared" si="193"/>
        <v>8</v>
      </c>
      <c r="AY1095" s="259" t="str">
        <f t="shared" ca="1" si="194"/>
        <v>9. Ownership - Operating Costs</v>
      </c>
      <c r="AZ1095" s="268" t="s">
        <v>1270</v>
      </c>
      <c r="BA1095" s="259" t="s">
        <v>1289</v>
      </c>
      <c r="BB1095" s="259">
        <f>$AL$8</f>
        <v>2052</v>
      </c>
      <c r="BC1095" s="259" t="str">
        <f t="shared" ca="1" si="197"/>
        <v>8_AL1063_OM_general_2052</v>
      </c>
      <c r="BD1095" s="259" t="s">
        <v>540</v>
      </c>
      <c r="BE1095" s="259"/>
      <c r="BF1095" s="268" t="str">
        <f t="shared" ref="BF1095:BF1126" si="200">"&gt;=0"</f>
        <v>&gt;=0</v>
      </c>
      <c r="BG1095" s="268" t="s">
        <v>85</v>
      </c>
      <c r="BH1095" s="268" t="s">
        <v>85</v>
      </c>
      <c r="BI1095" s="268"/>
      <c r="BJ1095" s="268"/>
      <c r="BK1095" s="268"/>
      <c r="BL1095" s="268"/>
    </row>
    <row r="1096" spans="1:65" ht="13.5" hidden="1" thickBot="1">
      <c r="A1096" s="124"/>
      <c r="B1096" s="177"/>
      <c r="C1096" s="517"/>
      <c r="D1096" s="588"/>
      <c r="E1096" s="588"/>
      <c r="F1096" s="471"/>
      <c r="G1096" s="471"/>
      <c r="H1096" s="471"/>
      <c r="I1096" s="471"/>
      <c r="J1096" s="471"/>
      <c r="K1096" s="471"/>
      <c r="L1096" s="471"/>
      <c r="M1096" s="471"/>
      <c r="N1096" s="471"/>
      <c r="O1096" s="471"/>
      <c r="P1096" s="471"/>
      <c r="Q1096" s="471"/>
      <c r="R1096" s="471"/>
      <c r="S1096" s="471"/>
      <c r="T1096" s="471"/>
      <c r="U1096" s="471"/>
      <c r="V1096" s="471"/>
      <c r="W1096" s="471"/>
      <c r="X1096" s="471"/>
      <c r="Y1096" s="471"/>
      <c r="Z1096" s="471"/>
      <c r="AA1096" s="471"/>
      <c r="AB1096" s="471"/>
      <c r="AC1096" s="471"/>
      <c r="AD1096" s="471"/>
      <c r="AE1096" s="472"/>
      <c r="AF1096" s="472"/>
      <c r="AG1096" s="472"/>
      <c r="AH1096" s="472"/>
      <c r="AI1096" s="472"/>
      <c r="AJ1096" s="472"/>
      <c r="AK1096" s="472"/>
      <c r="AL1096" s="472"/>
      <c r="AM1096" s="472"/>
      <c r="AN1096" s="472"/>
      <c r="AO1096" s="481"/>
      <c r="AP1096" s="169"/>
      <c r="AQ1096" s="84" t="s">
        <v>395</v>
      </c>
      <c r="AU1096" s="459" t="str">
        <f t="shared" ca="1" si="198"/>
        <v>AM</v>
      </c>
      <c r="AV1096" s="459">
        <f t="shared" si="199"/>
        <v>1063</v>
      </c>
      <c r="AW1096" s="259" t="str">
        <f t="shared" ca="1" si="196"/>
        <v>AM1063</v>
      </c>
      <c r="AX1096" s="259">
        <f t="shared" si="193"/>
        <v>8</v>
      </c>
      <c r="AY1096" s="259" t="str">
        <f t="shared" ca="1" si="194"/>
        <v>9. Ownership - Operating Costs</v>
      </c>
      <c r="AZ1096" s="268" t="s">
        <v>1270</v>
      </c>
      <c r="BA1096" s="259" t="s">
        <v>1289</v>
      </c>
      <c r="BB1096" s="259">
        <f>$AM$8</f>
        <v>2053</v>
      </c>
      <c r="BC1096" s="259" t="str">
        <f t="shared" ca="1" si="197"/>
        <v>8_AM1063_OM_general_2053</v>
      </c>
      <c r="BD1096" s="259" t="s">
        <v>540</v>
      </c>
      <c r="BE1096" s="259"/>
      <c r="BF1096" s="268" t="str">
        <f t="shared" si="200"/>
        <v>&gt;=0</v>
      </c>
      <c r="BG1096" s="268" t="s">
        <v>85</v>
      </c>
      <c r="BH1096" s="268" t="s">
        <v>85</v>
      </c>
      <c r="BI1096" s="268"/>
      <c r="BJ1096" s="268"/>
      <c r="BK1096" s="268"/>
      <c r="BL1096" s="268"/>
    </row>
    <row r="1097" spans="1:65" ht="13.5" hidden="1" thickBot="1">
      <c r="A1097" s="124"/>
      <c r="B1097" s="177"/>
      <c r="C1097" s="517"/>
      <c r="D1097" s="588"/>
      <c r="E1097" s="588"/>
      <c r="F1097" s="471"/>
      <c r="G1097" s="471"/>
      <c r="H1097" s="471"/>
      <c r="I1097" s="471"/>
      <c r="J1097" s="471"/>
      <c r="K1097" s="471"/>
      <c r="L1097" s="471"/>
      <c r="M1097" s="471"/>
      <c r="N1097" s="471"/>
      <c r="O1097" s="471"/>
      <c r="P1097" s="471"/>
      <c r="Q1097" s="471"/>
      <c r="R1097" s="471"/>
      <c r="S1097" s="471"/>
      <c r="T1097" s="471"/>
      <c r="U1097" s="471"/>
      <c r="V1097" s="471"/>
      <c r="W1097" s="471"/>
      <c r="X1097" s="471"/>
      <c r="Y1097" s="471"/>
      <c r="Z1097" s="471"/>
      <c r="AA1097" s="471"/>
      <c r="AB1097" s="471"/>
      <c r="AC1097" s="471"/>
      <c r="AD1097" s="471"/>
      <c r="AE1097" s="472"/>
      <c r="AF1097" s="472"/>
      <c r="AG1097" s="472"/>
      <c r="AH1097" s="472"/>
      <c r="AI1097" s="472"/>
      <c r="AJ1097" s="472"/>
      <c r="AK1097" s="472"/>
      <c r="AL1097" s="472"/>
      <c r="AM1097" s="472"/>
      <c r="AN1097" s="472"/>
      <c r="AO1097" s="481"/>
      <c r="AP1097" s="169"/>
      <c r="AQ1097" s="84" t="s">
        <v>395</v>
      </c>
      <c r="AU1097" s="459" t="str">
        <f t="shared" ca="1" si="198"/>
        <v>AN</v>
      </c>
      <c r="AV1097" s="459">
        <f t="shared" si="199"/>
        <v>1063</v>
      </c>
      <c r="AW1097" s="259" t="str">
        <f t="shared" ca="1" si="196"/>
        <v>AN1063</v>
      </c>
      <c r="AX1097" s="259">
        <f t="shared" si="193"/>
        <v>8</v>
      </c>
      <c r="AY1097" s="259" t="str">
        <f t="shared" ca="1" si="194"/>
        <v>9. Ownership - Operating Costs</v>
      </c>
      <c r="AZ1097" s="268" t="s">
        <v>1270</v>
      </c>
      <c r="BA1097" s="259" t="s">
        <v>1289</v>
      </c>
      <c r="BB1097" s="259">
        <f>$AN$8</f>
        <v>2054</v>
      </c>
      <c r="BC1097" s="259" t="str">
        <f t="shared" ca="1" si="197"/>
        <v>8_AN1063_OM_general_2054</v>
      </c>
      <c r="BD1097" s="259" t="s">
        <v>540</v>
      </c>
      <c r="BE1097" s="259"/>
      <c r="BF1097" s="268" t="str">
        <f t="shared" si="200"/>
        <v>&gt;=0</v>
      </c>
      <c r="BG1097" s="268" t="s">
        <v>85</v>
      </c>
      <c r="BH1097" s="268" t="s">
        <v>85</v>
      </c>
      <c r="BI1097" s="268"/>
      <c r="BJ1097" s="268"/>
      <c r="BK1097" s="268"/>
      <c r="BL1097" s="268"/>
    </row>
    <row r="1098" spans="1:65" ht="13.5" hidden="1" thickBot="1">
      <c r="A1098" s="124"/>
      <c r="B1098" s="177"/>
      <c r="C1098" s="517"/>
      <c r="D1098" s="588"/>
      <c r="E1098" s="588"/>
      <c r="F1098" s="471"/>
      <c r="G1098" s="471"/>
      <c r="H1098" s="471"/>
      <c r="I1098" s="471"/>
      <c r="J1098" s="471"/>
      <c r="K1098" s="471"/>
      <c r="L1098" s="471"/>
      <c r="M1098" s="471"/>
      <c r="N1098" s="471"/>
      <c r="O1098" s="471"/>
      <c r="P1098" s="471"/>
      <c r="Q1098" s="471"/>
      <c r="R1098" s="471"/>
      <c r="S1098" s="471"/>
      <c r="T1098" s="471"/>
      <c r="U1098" s="471"/>
      <c r="V1098" s="471"/>
      <c r="W1098" s="471"/>
      <c r="X1098" s="471"/>
      <c r="Y1098" s="471"/>
      <c r="Z1098" s="471"/>
      <c r="AA1098" s="471"/>
      <c r="AB1098" s="471"/>
      <c r="AC1098" s="471"/>
      <c r="AD1098" s="471"/>
      <c r="AE1098" s="472"/>
      <c r="AF1098" s="472"/>
      <c r="AG1098" s="472"/>
      <c r="AH1098" s="472"/>
      <c r="AI1098" s="472"/>
      <c r="AJ1098" s="472"/>
      <c r="AK1098" s="472"/>
      <c r="AL1098" s="472"/>
      <c r="AM1098" s="472"/>
      <c r="AN1098" s="472"/>
      <c r="AO1098" s="481"/>
      <c r="AP1098" s="169"/>
      <c r="AQ1098" s="474" t="s">
        <v>395</v>
      </c>
      <c r="AR1098" s="474"/>
      <c r="AS1098" s="474"/>
      <c r="AT1098" s="474"/>
      <c r="AU1098" s="475" t="str">
        <f t="shared" ca="1" si="198"/>
        <v>AO</v>
      </c>
      <c r="AV1098" s="475">
        <f t="shared" si="199"/>
        <v>1063</v>
      </c>
      <c r="AW1098" s="389" t="str">
        <f t="shared" ca="1" si="196"/>
        <v>AO1063</v>
      </c>
      <c r="AX1098" s="389">
        <f t="shared" si="193"/>
        <v>8</v>
      </c>
      <c r="AY1098" s="389" t="str">
        <f t="shared" ca="1" si="194"/>
        <v>9. Ownership - Operating Costs</v>
      </c>
      <c r="AZ1098" s="397" t="s">
        <v>1270</v>
      </c>
      <c r="BA1098" s="389" t="s">
        <v>1289</v>
      </c>
      <c r="BB1098" s="389" t="s">
        <v>1216</v>
      </c>
      <c r="BC1098" s="389" t="str">
        <f t="shared" ca="1" si="197"/>
        <v>8_AO1063_OM_general_Additional_Info</v>
      </c>
      <c r="BD1098" s="397" t="s">
        <v>223</v>
      </c>
      <c r="BE1098" s="397">
        <v>100</v>
      </c>
      <c r="BF1098" s="397"/>
      <c r="BG1098" s="397" t="s">
        <v>85</v>
      </c>
      <c r="BH1098" s="397" t="s">
        <v>85</v>
      </c>
      <c r="BI1098" s="268"/>
      <c r="BJ1098" s="268"/>
      <c r="BK1098" s="268"/>
      <c r="BL1098" s="268"/>
    </row>
    <row r="1099" spans="1:65" ht="25.5" hidden="1" thickBot="1">
      <c r="A1099" s="124">
        <f>+A1063+1</f>
        <v>40</v>
      </c>
      <c r="B1099" s="177"/>
      <c r="C1099" s="668" t="s">
        <v>1335</v>
      </c>
      <c r="D1099" s="667" t="s">
        <v>1336</v>
      </c>
      <c r="E1099" s="667"/>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5"/>
      <c r="AD1099" s="445"/>
      <c r="AE1099" s="446"/>
      <c r="AF1099" s="446"/>
      <c r="AG1099" s="446"/>
      <c r="AH1099" s="446"/>
      <c r="AI1099" s="446"/>
      <c r="AJ1099" s="446"/>
      <c r="AK1099" s="446"/>
      <c r="AL1099" s="446"/>
      <c r="AM1099" s="446"/>
      <c r="AN1099" s="446"/>
      <c r="AO1099" s="337"/>
      <c r="AP1099" s="169"/>
      <c r="AS1099" s="84" t="s">
        <v>42</v>
      </c>
      <c r="AT1099" s="84" t="str">
        <f ca="1">SUBSTITUTE(CELL("address",F1099),"$","")</f>
        <v>F1099</v>
      </c>
      <c r="AU1099" s="350" t="str">
        <f ca="1">CHAR(CODE(AT1099))</f>
        <v>F</v>
      </c>
      <c r="AV1099" s="350">
        <f>ROW(AT1099)</f>
        <v>1099</v>
      </c>
      <c r="AW1099" s="262" t="str">
        <f ca="1">CONCATENATE(AU1099&amp;AV1099)</f>
        <v>F1099</v>
      </c>
      <c r="AX1099" s="262">
        <f>$AX$5</f>
        <v>8</v>
      </c>
      <c r="AY1099" s="262" t="str">
        <f ca="1">MID(CELL("filename",AX1099),FIND("]",CELL("filename",AX1099))+1,256)</f>
        <v>9. Ownership - Operating Costs</v>
      </c>
      <c r="AZ1099" s="261" t="s">
        <v>1270</v>
      </c>
      <c r="BA1099" s="262" t="s">
        <v>1337</v>
      </c>
      <c r="BB1099" s="262">
        <f>$F$8</f>
        <v>2020</v>
      </c>
      <c r="BC1099" s="262" t="str">
        <f ca="1">AX1099&amp;"_"&amp;AW1099&amp;"_"&amp;BA1099&amp;"_"&amp;BB1099</f>
        <v>8_F1099_Running_Costs_2020</v>
      </c>
      <c r="BD1099" s="262" t="s">
        <v>540</v>
      </c>
      <c r="BE1099" s="262"/>
      <c r="BF1099" s="261" t="str">
        <f>"&gt;=0"</f>
        <v>&gt;=0</v>
      </c>
      <c r="BG1099" s="261" t="s">
        <v>85</v>
      </c>
      <c r="BH1099" s="261" t="s">
        <v>85</v>
      </c>
      <c r="BI1099" s="261"/>
      <c r="BJ1099" s="261"/>
      <c r="BK1099" s="261"/>
      <c r="BL1099" s="261"/>
      <c r="BM1099"/>
    </row>
    <row r="1100" spans="1:65" ht="13.5" hidden="1" thickBot="1">
      <c r="A1100" s="124"/>
      <c r="B1100" s="177"/>
      <c r="C1100" s="237"/>
      <c r="D1100" s="588"/>
      <c r="E1100" s="588"/>
      <c r="F1100" s="471"/>
      <c r="G1100" s="471"/>
      <c r="H1100" s="471"/>
      <c r="I1100" s="471"/>
      <c r="J1100" s="471"/>
      <c r="K1100" s="471"/>
      <c r="L1100" s="471"/>
      <c r="M1100" s="471"/>
      <c r="N1100" s="471"/>
      <c r="O1100" s="471"/>
      <c r="P1100" s="471"/>
      <c r="Q1100" s="471"/>
      <c r="R1100" s="471"/>
      <c r="S1100" s="471"/>
      <c r="T1100" s="471"/>
      <c r="U1100" s="471"/>
      <c r="V1100" s="471"/>
      <c r="W1100" s="471"/>
      <c r="X1100" s="471"/>
      <c r="Y1100" s="471"/>
      <c r="Z1100" s="471"/>
      <c r="AA1100" s="471"/>
      <c r="AB1100" s="471"/>
      <c r="AC1100" s="471"/>
      <c r="AD1100" s="471"/>
      <c r="AE1100" s="472"/>
      <c r="AF1100" s="472"/>
      <c r="AG1100" s="472"/>
      <c r="AH1100" s="472"/>
      <c r="AI1100" s="472"/>
      <c r="AJ1100" s="472"/>
      <c r="AK1100" s="472"/>
      <c r="AL1100" s="472"/>
      <c r="AM1100" s="472"/>
      <c r="AN1100" s="472"/>
      <c r="AO1100" s="481"/>
      <c r="AP1100" s="169"/>
      <c r="AQ1100" s="84" t="s">
        <v>395</v>
      </c>
      <c r="AU1100" s="459" t="str">
        <f ca="1">IF(AU1099="Z","AA",IF(LEN(AU1099)=1,CHAR(CODE(AU1099)+1),IF(RIGHT(AU1099,1)="Z",CHAR(CODE(LEFT(AU1099,1))+1),LEFT(AU1099,1))&amp;CHAR(65+MOD(CODE(RIGHT(AU1099,1))+1-65,26))))</f>
        <v>G</v>
      </c>
      <c r="AV1100" s="459">
        <f>AV1099</f>
        <v>1099</v>
      </c>
      <c r="AW1100" s="259" t="str">
        <f t="shared" ref="AW1100:AW1134" ca="1" si="201">CONCATENATE(AU1100&amp;AV1100)</f>
        <v>G1099</v>
      </c>
      <c r="AX1100" s="259">
        <f t="shared" si="193"/>
        <v>8</v>
      </c>
      <c r="AY1100" s="259" t="str">
        <f t="shared" ref="AY1100:AY1134" ca="1" si="202">MID(CELL("filename",AX1100),FIND("]",CELL("filename",AX1100))+1,256)</f>
        <v>9. Ownership - Operating Costs</v>
      </c>
      <c r="AZ1100" s="268" t="s">
        <v>1270</v>
      </c>
      <c r="BA1100" s="259" t="s">
        <v>1337</v>
      </c>
      <c r="BB1100" s="259">
        <f>$G$8</f>
        <v>2021</v>
      </c>
      <c r="BC1100" s="259" t="str">
        <f t="shared" ref="BC1100:BC1134" ca="1" si="203">AX1100&amp;"_"&amp;AW1100&amp;"_"&amp;BA1100&amp;"_"&amp;BB1100</f>
        <v>8_G1099_Running_Costs_2021</v>
      </c>
      <c r="BD1100" s="259" t="s">
        <v>540</v>
      </c>
      <c r="BE1100" s="259"/>
      <c r="BF1100" s="268" t="str">
        <f t="shared" si="200"/>
        <v>&gt;=0</v>
      </c>
      <c r="BG1100" s="268" t="s">
        <v>85</v>
      </c>
      <c r="BH1100" s="268" t="s">
        <v>85</v>
      </c>
      <c r="BI1100" s="268"/>
      <c r="BJ1100" s="268"/>
      <c r="BK1100" s="268"/>
      <c r="BL1100" s="268"/>
    </row>
    <row r="1101" spans="1:65" ht="13.5" hidden="1" thickBot="1">
      <c r="A1101" s="124"/>
      <c r="B1101" s="177"/>
      <c r="C1101" s="237"/>
      <c r="D1101" s="588"/>
      <c r="E1101" s="588"/>
      <c r="F1101" s="471"/>
      <c r="G1101" s="471"/>
      <c r="H1101" s="471"/>
      <c r="I1101" s="471"/>
      <c r="J1101" s="471"/>
      <c r="K1101" s="471"/>
      <c r="L1101" s="471"/>
      <c r="M1101" s="471"/>
      <c r="N1101" s="471"/>
      <c r="O1101" s="471"/>
      <c r="P1101" s="471"/>
      <c r="Q1101" s="471"/>
      <c r="R1101" s="471"/>
      <c r="S1101" s="471"/>
      <c r="T1101" s="471"/>
      <c r="U1101" s="471"/>
      <c r="V1101" s="471"/>
      <c r="W1101" s="471"/>
      <c r="X1101" s="471"/>
      <c r="Y1101" s="471"/>
      <c r="Z1101" s="471"/>
      <c r="AA1101" s="471"/>
      <c r="AB1101" s="471"/>
      <c r="AC1101" s="471"/>
      <c r="AD1101" s="471"/>
      <c r="AE1101" s="472"/>
      <c r="AF1101" s="472"/>
      <c r="AG1101" s="472"/>
      <c r="AH1101" s="472"/>
      <c r="AI1101" s="472"/>
      <c r="AJ1101" s="472"/>
      <c r="AK1101" s="472"/>
      <c r="AL1101" s="472"/>
      <c r="AM1101" s="472"/>
      <c r="AN1101" s="472"/>
      <c r="AO1101" s="481"/>
      <c r="AP1101" s="169"/>
      <c r="AQ1101" s="84" t="s">
        <v>395</v>
      </c>
      <c r="AU1101" s="459" t="str">
        <f t="shared" ref="AU1101:AU1134" ca="1" si="204">IF(AU1100="Z","AA",IF(LEN(AU1100)=1,CHAR(CODE(AU1100)+1),IF(RIGHT(AU1100,1)="Z",CHAR(CODE(LEFT(AU1100,1))+1),LEFT(AU1100,1))&amp;CHAR(65+MOD(CODE(RIGHT(AU1100,1))+1-65,26))))</f>
        <v>H</v>
      </c>
      <c r="AV1101" s="459">
        <f t="shared" ref="AV1101:AV1134" si="205">AV1100</f>
        <v>1099</v>
      </c>
      <c r="AW1101" s="259" t="str">
        <f t="shared" ca="1" si="201"/>
        <v>H1099</v>
      </c>
      <c r="AX1101" s="259">
        <f t="shared" si="193"/>
        <v>8</v>
      </c>
      <c r="AY1101" s="259" t="str">
        <f t="shared" ca="1" si="202"/>
        <v>9. Ownership - Operating Costs</v>
      </c>
      <c r="AZ1101" s="268" t="s">
        <v>1270</v>
      </c>
      <c r="BA1101" s="259" t="s">
        <v>1337</v>
      </c>
      <c r="BB1101" s="259">
        <f>$H$8</f>
        <v>2022</v>
      </c>
      <c r="BC1101" s="259" t="str">
        <f t="shared" ca="1" si="203"/>
        <v>8_H1099_Running_Costs_2022</v>
      </c>
      <c r="BD1101" s="259" t="s">
        <v>540</v>
      </c>
      <c r="BE1101" s="259"/>
      <c r="BF1101" s="268" t="str">
        <f t="shared" si="200"/>
        <v>&gt;=0</v>
      </c>
      <c r="BG1101" s="268" t="s">
        <v>85</v>
      </c>
      <c r="BH1101" s="268" t="s">
        <v>85</v>
      </c>
      <c r="BI1101" s="268"/>
      <c r="BJ1101" s="268"/>
      <c r="BK1101" s="268"/>
      <c r="BL1101" s="268"/>
    </row>
    <row r="1102" spans="1:65" ht="13.5" hidden="1" thickBot="1">
      <c r="A1102" s="124"/>
      <c r="B1102" s="177"/>
      <c r="C1102" s="237"/>
      <c r="D1102" s="588"/>
      <c r="E1102" s="588"/>
      <c r="F1102" s="471"/>
      <c r="G1102" s="471"/>
      <c r="H1102" s="471"/>
      <c r="I1102" s="471"/>
      <c r="J1102" s="471"/>
      <c r="K1102" s="471"/>
      <c r="L1102" s="471"/>
      <c r="M1102" s="471"/>
      <c r="N1102" s="471"/>
      <c r="O1102" s="471"/>
      <c r="P1102" s="471"/>
      <c r="Q1102" s="471"/>
      <c r="R1102" s="471"/>
      <c r="S1102" s="471"/>
      <c r="T1102" s="471"/>
      <c r="U1102" s="471"/>
      <c r="V1102" s="471"/>
      <c r="W1102" s="471"/>
      <c r="X1102" s="471"/>
      <c r="Y1102" s="471"/>
      <c r="Z1102" s="471"/>
      <c r="AA1102" s="471"/>
      <c r="AB1102" s="471"/>
      <c r="AC1102" s="471"/>
      <c r="AD1102" s="471"/>
      <c r="AE1102" s="472"/>
      <c r="AF1102" s="472"/>
      <c r="AG1102" s="472"/>
      <c r="AH1102" s="472"/>
      <c r="AI1102" s="472"/>
      <c r="AJ1102" s="472"/>
      <c r="AK1102" s="472"/>
      <c r="AL1102" s="472"/>
      <c r="AM1102" s="472"/>
      <c r="AN1102" s="472"/>
      <c r="AO1102" s="481"/>
      <c r="AP1102" s="169"/>
      <c r="AQ1102" s="84" t="s">
        <v>395</v>
      </c>
      <c r="AU1102" s="459" t="str">
        <f t="shared" ca="1" si="204"/>
        <v>I</v>
      </c>
      <c r="AV1102" s="459">
        <f t="shared" si="205"/>
        <v>1099</v>
      </c>
      <c r="AW1102" s="259" t="str">
        <f t="shared" ca="1" si="201"/>
        <v>I1099</v>
      </c>
      <c r="AX1102" s="259">
        <f t="shared" si="193"/>
        <v>8</v>
      </c>
      <c r="AY1102" s="259" t="str">
        <f t="shared" ca="1" si="202"/>
        <v>9. Ownership - Operating Costs</v>
      </c>
      <c r="AZ1102" s="268" t="s">
        <v>1270</v>
      </c>
      <c r="BA1102" s="259" t="s">
        <v>1337</v>
      </c>
      <c r="BB1102" s="259">
        <f>$I$8</f>
        <v>2023</v>
      </c>
      <c r="BC1102" s="259" t="str">
        <f t="shared" ca="1" si="203"/>
        <v>8_I1099_Running_Costs_2023</v>
      </c>
      <c r="BD1102" s="259" t="s">
        <v>540</v>
      </c>
      <c r="BE1102" s="259"/>
      <c r="BF1102" s="268" t="str">
        <f t="shared" si="200"/>
        <v>&gt;=0</v>
      </c>
      <c r="BG1102" s="268" t="s">
        <v>85</v>
      </c>
      <c r="BH1102" s="268" t="s">
        <v>85</v>
      </c>
      <c r="BI1102" s="268"/>
      <c r="BJ1102" s="268"/>
      <c r="BK1102" s="268"/>
      <c r="BL1102" s="268"/>
    </row>
    <row r="1103" spans="1:65" ht="13.5" hidden="1" thickBot="1">
      <c r="A1103" s="124"/>
      <c r="B1103" s="177"/>
      <c r="C1103" s="237"/>
      <c r="D1103" s="588"/>
      <c r="E1103" s="588"/>
      <c r="F1103" s="471"/>
      <c r="G1103" s="471"/>
      <c r="H1103" s="471"/>
      <c r="I1103" s="471"/>
      <c r="J1103" s="471"/>
      <c r="K1103" s="471"/>
      <c r="L1103" s="471"/>
      <c r="M1103" s="471"/>
      <c r="N1103" s="471"/>
      <c r="O1103" s="471"/>
      <c r="P1103" s="471"/>
      <c r="Q1103" s="471"/>
      <c r="R1103" s="471"/>
      <c r="S1103" s="471"/>
      <c r="T1103" s="471"/>
      <c r="U1103" s="471"/>
      <c r="V1103" s="471"/>
      <c r="W1103" s="471"/>
      <c r="X1103" s="471"/>
      <c r="Y1103" s="471"/>
      <c r="Z1103" s="471"/>
      <c r="AA1103" s="471"/>
      <c r="AB1103" s="471"/>
      <c r="AC1103" s="471"/>
      <c r="AD1103" s="471"/>
      <c r="AE1103" s="472"/>
      <c r="AF1103" s="472"/>
      <c r="AG1103" s="472"/>
      <c r="AH1103" s="472"/>
      <c r="AI1103" s="472"/>
      <c r="AJ1103" s="472"/>
      <c r="AK1103" s="472"/>
      <c r="AL1103" s="472"/>
      <c r="AM1103" s="472"/>
      <c r="AN1103" s="472"/>
      <c r="AO1103" s="481"/>
      <c r="AP1103" s="169"/>
      <c r="AQ1103" s="84" t="s">
        <v>395</v>
      </c>
      <c r="AU1103" s="459" t="str">
        <f t="shared" ca="1" si="204"/>
        <v>J</v>
      </c>
      <c r="AV1103" s="459">
        <f t="shared" si="205"/>
        <v>1099</v>
      </c>
      <c r="AW1103" s="259" t="str">
        <f t="shared" ca="1" si="201"/>
        <v>J1099</v>
      </c>
      <c r="AX1103" s="259">
        <f t="shared" si="193"/>
        <v>8</v>
      </c>
      <c r="AY1103" s="259" t="str">
        <f t="shared" ca="1" si="202"/>
        <v>9. Ownership - Operating Costs</v>
      </c>
      <c r="AZ1103" s="268" t="s">
        <v>1270</v>
      </c>
      <c r="BA1103" s="259" t="s">
        <v>1337</v>
      </c>
      <c r="BB1103" s="259">
        <f>$J$8</f>
        <v>2024</v>
      </c>
      <c r="BC1103" s="259" t="str">
        <f t="shared" ca="1" si="203"/>
        <v>8_J1099_Running_Costs_2024</v>
      </c>
      <c r="BD1103" s="259" t="s">
        <v>540</v>
      </c>
      <c r="BE1103" s="259"/>
      <c r="BF1103" s="268" t="str">
        <f t="shared" si="200"/>
        <v>&gt;=0</v>
      </c>
      <c r="BG1103" s="268" t="s">
        <v>85</v>
      </c>
      <c r="BH1103" s="268" t="s">
        <v>85</v>
      </c>
      <c r="BI1103" s="268"/>
      <c r="BJ1103" s="268"/>
      <c r="BK1103" s="268"/>
      <c r="BL1103" s="268"/>
    </row>
    <row r="1104" spans="1:65" ht="13.5" hidden="1" thickBot="1">
      <c r="A1104" s="124"/>
      <c r="B1104" s="177"/>
      <c r="C1104" s="237"/>
      <c r="D1104" s="588"/>
      <c r="E1104" s="588"/>
      <c r="F1104" s="471"/>
      <c r="G1104" s="471"/>
      <c r="H1104" s="471"/>
      <c r="I1104" s="471"/>
      <c r="J1104" s="471"/>
      <c r="K1104" s="471"/>
      <c r="L1104" s="471"/>
      <c r="M1104" s="471"/>
      <c r="N1104" s="471"/>
      <c r="O1104" s="471"/>
      <c r="P1104" s="471"/>
      <c r="Q1104" s="471"/>
      <c r="R1104" s="471"/>
      <c r="S1104" s="471"/>
      <c r="T1104" s="471"/>
      <c r="U1104" s="471"/>
      <c r="V1104" s="471"/>
      <c r="W1104" s="471"/>
      <c r="X1104" s="471"/>
      <c r="Y1104" s="471"/>
      <c r="Z1104" s="471"/>
      <c r="AA1104" s="471"/>
      <c r="AB1104" s="471"/>
      <c r="AC1104" s="471"/>
      <c r="AD1104" s="471"/>
      <c r="AE1104" s="472"/>
      <c r="AF1104" s="472"/>
      <c r="AG1104" s="472"/>
      <c r="AH1104" s="472"/>
      <c r="AI1104" s="472"/>
      <c r="AJ1104" s="472"/>
      <c r="AK1104" s="472"/>
      <c r="AL1104" s="472"/>
      <c r="AM1104" s="472"/>
      <c r="AN1104" s="472"/>
      <c r="AO1104" s="481"/>
      <c r="AP1104" s="169"/>
      <c r="AQ1104" s="84" t="s">
        <v>395</v>
      </c>
      <c r="AU1104" s="459" t="str">
        <f t="shared" ca="1" si="204"/>
        <v>K</v>
      </c>
      <c r="AV1104" s="459">
        <f t="shared" si="205"/>
        <v>1099</v>
      </c>
      <c r="AW1104" s="259" t="str">
        <f t="shared" ca="1" si="201"/>
        <v>K1099</v>
      </c>
      <c r="AX1104" s="259">
        <f t="shared" si="193"/>
        <v>8</v>
      </c>
      <c r="AY1104" s="259" t="str">
        <f t="shared" ca="1" si="202"/>
        <v>9. Ownership - Operating Costs</v>
      </c>
      <c r="AZ1104" s="268" t="s">
        <v>1270</v>
      </c>
      <c r="BA1104" s="259" t="s">
        <v>1337</v>
      </c>
      <c r="BB1104" s="259">
        <f>$K$8</f>
        <v>2025</v>
      </c>
      <c r="BC1104" s="259" t="str">
        <f t="shared" ca="1" si="203"/>
        <v>8_K1099_Running_Costs_2025</v>
      </c>
      <c r="BD1104" s="259" t="s">
        <v>540</v>
      </c>
      <c r="BE1104" s="259"/>
      <c r="BF1104" s="268" t="str">
        <f t="shared" si="200"/>
        <v>&gt;=0</v>
      </c>
      <c r="BG1104" s="268" t="s">
        <v>85</v>
      </c>
      <c r="BH1104" s="268" t="s">
        <v>85</v>
      </c>
      <c r="BI1104" s="268"/>
      <c r="BJ1104" s="268"/>
      <c r="BK1104" s="268"/>
      <c r="BL1104" s="268"/>
    </row>
    <row r="1105" spans="1:64" ht="13.5" hidden="1" thickBot="1">
      <c r="A1105" s="124"/>
      <c r="B1105" s="177"/>
      <c r="C1105" s="237"/>
      <c r="D1105" s="588"/>
      <c r="E1105" s="588"/>
      <c r="F1105" s="471"/>
      <c r="G1105" s="471"/>
      <c r="H1105" s="471"/>
      <c r="I1105" s="471"/>
      <c r="J1105" s="471"/>
      <c r="K1105" s="471"/>
      <c r="L1105" s="471"/>
      <c r="M1105" s="471"/>
      <c r="N1105" s="471"/>
      <c r="O1105" s="471"/>
      <c r="P1105" s="471"/>
      <c r="Q1105" s="471"/>
      <c r="R1105" s="471"/>
      <c r="S1105" s="471"/>
      <c r="T1105" s="471"/>
      <c r="U1105" s="471"/>
      <c r="V1105" s="471"/>
      <c r="W1105" s="471"/>
      <c r="X1105" s="471"/>
      <c r="Y1105" s="471"/>
      <c r="Z1105" s="471"/>
      <c r="AA1105" s="471"/>
      <c r="AB1105" s="471"/>
      <c r="AC1105" s="471"/>
      <c r="AD1105" s="471"/>
      <c r="AE1105" s="472"/>
      <c r="AF1105" s="472"/>
      <c r="AG1105" s="472"/>
      <c r="AH1105" s="472"/>
      <c r="AI1105" s="472"/>
      <c r="AJ1105" s="472"/>
      <c r="AK1105" s="472"/>
      <c r="AL1105" s="472"/>
      <c r="AM1105" s="472"/>
      <c r="AN1105" s="472"/>
      <c r="AO1105" s="481"/>
      <c r="AP1105" s="169"/>
      <c r="AQ1105" s="84" t="s">
        <v>395</v>
      </c>
      <c r="AU1105" s="459" t="str">
        <f t="shared" ca="1" si="204"/>
        <v>L</v>
      </c>
      <c r="AV1105" s="459">
        <f t="shared" si="205"/>
        <v>1099</v>
      </c>
      <c r="AW1105" s="259" t="str">
        <f t="shared" ca="1" si="201"/>
        <v>L1099</v>
      </c>
      <c r="AX1105" s="259">
        <f t="shared" si="193"/>
        <v>8</v>
      </c>
      <c r="AY1105" s="259" t="str">
        <f t="shared" ca="1" si="202"/>
        <v>9. Ownership - Operating Costs</v>
      </c>
      <c r="AZ1105" s="268" t="s">
        <v>1270</v>
      </c>
      <c r="BA1105" s="259" t="s">
        <v>1337</v>
      </c>
      <c r="BB1105" s="259">
        <f>$L$8</f>
        <v>2026</v>
      </c>
      <c r="BC1105" s="259" t="str">
        <f t="shared" ca="1" si="203"/>
        <v>8_L1099_Running_Costs_2026</v>
      </c>
      <c r="BD1105" s="259" t="s">
        <v>540</v>
      </c>
      <c r="BE1105" s="259"/>
      <c r="BF1105" s="268" t="str">
        <f t="shared" si="200"/>
        <v>&gt;=0</v>
      </c>
      <c r="BG1105" s="268" t="s">
        <v>85</v>
      </c>
      <c r="BH1105" s="268" t="s">
        <v>85</v>
      </c>
      <c r="BI1105" s="268"/>
      <c r="BJ1105" s="268"/>
      <c r="BK1105" s="268"/>
      <c r="BL1105" s="268"/>
    </row>
    <row r="1106" spans="1:64" ht="13.5" hidden="1" thickBot="1">
      <c r="A1106" s="124"/>
      <c r="B1106" s="177"/>
      <c r="C1106" s="237"/>
      <c r="D1106" s="588"/>
      <c r="E1106" s="588"/>
      <c r="F1106" s="471"/>
      <c r="G1106" s="471"/>
      <c r="H1106" s="471"/>
      <c r="I1106" s="471"/>
      <c r="J1106" s="471"/>
      <c r="K1106" s="471"/>
      <c r="L1106" s="471"/>
      <c r="M1106" s="471"/>
      <c r="N1106" s="471"/>
      <c r="O1106" s="471"/>
      <c r="P1106" s="471"/>
      <c r="Q1106" s="471"/>
      <c r="R1106" s="471"/>
      <c r="S1106" s="471"/>
      <c r="T1106" s="471"/>
      <c r="U1106" s="471"/>
      <c r="V1106" s="471"/>
      <c r="W1106" s="471"/>
      <c r="X1106" s="471"/>
      <c r="Y1106" s="471"/>
      <c r="Z1106" s="471"/>
      <c r="AA1106" s="471"/>
      <c r="AB1106" s="471"/>
      <c r="AC1106" s="471"/>
      <c r="AD1106" s="471"/>
      <c r="AE1106" s="472"/>
      <c r="AF1106" s="472"/>
      <c r="AG1106" s="472"/>
      <c r="AH1106" s="472"/>
      <c r="AI1106" s="472"/>
      <c r="AJ1106" s="472"/>
      <c r="AK1106" s="472"/>
      <c r="AL1106" s="472"/>
      <c r="AM1106" s="472"/>
      <c r="AN1106" s="472"/>
      <c r="AO1106" s="481"/>
      <c r="AP1106" s="169"/>
      <c r="AQ1106" s="84" t="s">
        <v>395</v>
      </c>
      <c r="AU1106" s="459" t="str">
        <f t="shared" ca="1" si="204"/>
        <v>M</v>
      </c>
      <c r="AV1106" s="459">
        <f t="shared" si="205"/>
        <v>1099</v>
      </c>
      <c r="AW1106" s="259" t="str">
        <f t="shared" ca="1" si="201"/>
        <v>M1099</v>
      </c>
      <c r="AX1106" s="259">
        <f t="shared" si="193"/>
        <v>8</v>
      </c>
      <c r="AY1106" s="259" t="str">
        <f t="shared" ca="1" si="202"/>
        <v>9. Ownership - Operating Costs</v>
      </c>
      <c r="AZ1106" s="268" t="s">
        <v>1270</v>
      </c>
      <c r="BA1106" s="259" t="s">
        <v>1337</v>
      </c>
      <c r="BB1106" s="259">
        <f>$M$8</f>
        <v>2027</v>
      </c>
      <c r="BC1106" s="259" t="str">
        <f t="shared" ca="1" si="203"/>
        <v>8_M1099_Running_Costs_2027</v>
      </c>
      <c r="BD1106" s="259" t="s">
        <v>540</v>
      </c>
      <c r="BE1106" s="259"/>
      <c r="BF1106" s="268" t="str">
        <f t="shared" si="200"/>
        <v>&gt;=0</v>
      </c>
      <c r="BG1106" s="268" t="s">
        <v>85</v>
      </c>
      <c r="BH1106" s="268" t="s">
        <v>85</v>
      </c>
      <c r="BI1106" s="268"/>
      <c r="BJ1106" s="268"/>
      <c r="BK1106" s="268"/>
      <c r="BL1106" s="268"/>
    </row>
    <row r="1107" spans="1:64" ht="13.5" hidden="1" thickBot="1">
      <c r="A1107" s="124"/>
      <c r="B1107" s="177"/>
      <c r="C1107" s="237"/>
      <c r="D1107" s="588"/>
      <c r="E1107" s="588"/>
      <c r="F1107" s="471"/>
      <c r="G1107" s="471"/>
      <c r="H1107" s="471"/>
      <c r="I1107" s="471"/>
      <c r="J1107" s="471"/>
      <c r="K1107" s="471"/>
      <c r="L1107" s="471"/>
      <c r="M1107" s="471"/>
      <c r="N1107" s="471"/>
      <c r="O1107" s="471"/>
      <c r="P1107" s="471"/>
      <c r="Q1107" s="471"/>
      <c r="R1107" s="471"/>
      <c r="S1107" s="471"/>
      <c r="T1107" s="471"/>
      <c r="U1107" s="471"/>
      <c r="V1107" s="471"/>
      <c r="W1107" s="471"/>
      <c r="X1107" s="471"/>
      <c r="Y1107" s="471"/>
      <c r="Z1107" s="471"/>
      <c r="AA1107" s="471"/>
      <c r="AB1107" s="471"/>
      <c r="AC1107" s="471"/>
      <c r="AD1107" s="471"/>
      <c r="AE1107" s="472"/>
      <c r="AF1107" s="472"/>
      <c r="AG1107" s="472"/>
      <c r="AH1107" s="472"/>
      <c r="AI1107" s="472"/>
      <c r="AJ1107" s="472"/>
      <c r="AK1107" s="472"/>
      <c r="AL1107" s="472"/>
      <c r="AM1107" s="472"/>
      <c r="AN1107" s="472"/>
      <c r="AO1107" s="481"/>
      <c r="AP1107" s="169"/>
      <c r="AQ1107" s="84" t="s">
        <v>395</v>
      </c>
      <c r="AU1107" s="459" t="str">
        <f t="shared" ca="1" si="204"/>
        <v>N</v>
      </c>
      <c r="AV1107" s="459">
        <f t="shared" si="205"/>
        <v>1099</v>
      </c>
      <c r="AW1107" s="259" t="str">
        <f t="shared" ca="1" si="201"/>
        <v>N1099</v>
      </c>
      <c r="AX1107" s="259">
        <f t="shared" si="193"/>
        <v>8</v>
      </c>
      <c r="AY1107" s="259" t="str">
        <f t="shared" ca="1" si="202"/>
        <v>9. Ownership - Operating Costs</v>
      </c>
      <c r="AZ1107" s="268" t="s">
        <v>1270</v>
      </c>
      <c r="BA1107" s="259" t="s">
        <v>1337</v>
      </c>
      <c r="BB1107" s="259">
        <f>$N$8</f>
        <v>2028</v>
      </c>
      <c r="BC1107" s="259" t="str">
        <f t="shared" ca="1" si="203"/>
        <v>8_N1099_Running_Costs_2028</v>
      </c>
      <c r="BD1107" s="259" t="s">
        <v>540</v>
      </c>
      <c r="BE1107" s="259"/>
      <c r="BF1107" s="268" t="str">
        <f t="shared" si="200"/>
        <v>&gt;=0</v>
      </c>
      <c r="BG1107" s="268" t="s">
        <v>85</v>
      </c>
      <c r="BH1107" s="268" t="s">
        <v>85</v>
      </c>
      <c r="BI1107" s="268"/>
      <c r="BJ1107" s="268"/>
      <c r="BK1107" s="268"/>
      <c r="BL1107" s="268"/>
    </row>
    <row r="1108" spans="1:64" ht="13.5" hidden="1" thickBot="1">
      <c r="A1108" s="124"/>
      <c r="B1108" s="177"/>
      <c r="C1108" s="237"/>
      <c r="D1108" s="588"/>
      <c r="E1108" s="588"/>
      <c r="F1108" s="471"/>
      <c r="G1108" s="471"/>
      <c r="H1108" s="471"/>
      <c r="I1108" s="471"/>
      <c r="J1108" s="471"/>
      <c r="K1108" s="471"/>
      <c r="L1108" s="471"/>
      <c r="M1108" s="471"/>
      <c r="N1108" s="471"/>
      <c r="O1108" s="471"/>
      <c r="P1108" s="471"/>
      <c r="Q1108" s="471"/>
      <c r="R1108" s="471"/>
      <c r="S1108" s="471"/>
      <c r="T1108" s="471"/>
      <c r="U1108" s="471"/>
      <c r="V1108" s="471"/>
      <c r="W1108" s="471"/>
      <c r="X1108" s="471"/>
      <c r="Y1108" s="471"/>
      <c r="Z1108" s="471"/>
      <c r="AA1108" s="471"/>
      <c r="AB1108" s="471"/>
      <c r="AC1108" s="471"/>
      <c r="AD1108" s="471"/>
      <c r="AE1108" s="472"/>
      <c r="AF1108" s="472"/>
      <c r="AG1108" s="472"/>
      <c r="AH1108" s="472"/>
      <c r="AI1108" s="472"/>
      <c r="AJ1108" s="472"/>
      <c r="AK1108" s="472"/>
      <c r="AL1108" s="472"/>
      <c r="AM1108" s="472"/>
      <c r="AN1108" s="472"/>
      <c r="AO1108" s="481"/>
      <c r="AP1108" s="169"/>
      <c r="AQ1108" s="84" t="s">
        <v>395</v>
      </c>
      <c r="AU1108" s="459" t="str">
        <f t="shared" ca="1" si="204"/>
        <v>O</v>
      </c>
      <c r="AV1108" s="459">
        <f t="shared" si="205"/>
        <v>1099</v>
      </c>
      <c r="AW1108" s="259" t="str">
        <f t="shared" ca="1" si="201"/>
        <v>O1099</v>
      </c>
      <c r="AX1108" s="259">
        <f t="shared" si="193"/>
        <v>8</v>
      </c>
      <c r="AY1108" s="259" t="str">
        <f t="shared" ca="1" si="202"/>
        <v>9. Ownership - Operating Costs</v>
      </c>
      <c r="AZ1108" s="268" t="s">
        <v>1270</v>
      </c>
      <c r="BA1108" s="259" t="s">
        <v>1337</v>
      </c>
      <c r="BB1108" s="259">
        <f>$O$8</f>
        <v>2029</v>
      </c>
      <c r="BC1108" s="259" t="str">
        <f t="shared" ca="1" si="203"/>
        <v>8_O1099_Running_Costs_2029</v>
      </c>
      <c r="BD1108" s="259" t="s">
        <v>540</v>
      </c>
      <c r="BE1108" s="259"/>
      <c r="BF1108" s="268" t="str">
        <f t="shared" si="200"/>
        <v>&gt;=0</v>
      </c>
      <c r="BG1108" s="268" t="s">
        <v>85</v>
      </c>
      <c r="BH1108" s="268" t="s">
        <v>85</v>
      </c>
      <c r="BI1108" s="268"/>
      <c r="BJ1108" s="268"/>
      <c r="BK1108" s="268"/>
      <c r="BL1108" s="268"/>
    </row>
    <row r="1109" spans="1:64" ht="13.5" hidden="1" thickBot="1">
      <c r="A1109" s="124"/>
      <c r="B1109" s="177"/>
      <c r="C1109" s="237"/>
      <c r="D1109" s="588"/>
      <c r="E1109" s="588"/>
      <c r="F1109" s="471"/>
      <c r="G1109" s="471"/>
      <c r="H1109" s="471"/>
      <c r="I1109" s="471"/>
      <c r="J1109" s="471"/>
      <c r="K1109" s="471"/>
      <c r="L1109" s="471"/>
      <c r="M1109" s="471"/>
      <c r="N1109" s="471"/>
      <c r="O1109" s="471"/>
      <c r="P1109" s="471"/>
      <c r="Q1109" s="471"/>
      <c r="R1109" s="471"/>
      <c r="S1109" s="471"/>
      <c r="T1109" s="471"/>
      <c r="U1109" s="471"/>
      <c r="V1109" s="471"/>
      <c r="W1109" s="471"/>
      <c r="X1109" s="471"/>
      <c r="Y1109" s="471"/>
      <c r="Z1109" s="471"/>
      <c r="AA1109" s="471"/>
      <c r="AB1109" s="471"/>
      <c r="AC1109" s="471"/>
      <c r="AD1109" s="471"/>
      <c r="AE1109" s="472"/>
      <c r="AF1109" s="472"/>
      <c r="AG1109" s="472"/>
      <c r="AH1109" s="472"/>
      <c r="AI1109" s="472"/>
      <c r="AJ1109" s="472"/>
      <c r="AK1109" s="472"/>
      <c r="AL1109" s="472"/>
      <c r="AM1109" s="472"/>
      <c r="AN1109" s="472"/>
      <c r="AO1109" s="481"/>
      <c r="AP1109" s="169"/>
      <c r="AQ1109" s="84" t="s">
        <v>395</v>
      </c>
      <c r="AU1109" s="459" t="str">
        <f t="shared" ca="1" si="204"/>
        <v>P</v>
      </c>
      <c r="AV1109" s="459">
        <f t="shared" si="205"/>
        <v>1099</v>
      </c>
      <c r="AW1109" s="259" t="str">
        <f t="shared" ca="1" si="201"/>
        <v>P1099</v>
      </c>
      <c r="AX1109" s="259">
        <f t="shared" si="193"/>
        <v>8</v>
      </c>
      <c r="AY1109" s="259" t="str">
        <f t="shared" ca="1" si="202"/>
        <v>9. Ownership - Operating Costs</v>
      </c>
      <c r="AZ1109" s="268" t="s">
        <v>1270</v>
      </c>
      <c r="BA1109" s="259" t="s">
        <v>1337</v>
      </c>
      <c r="BB1109" s="259">
        <f>$P$8</f>
        <v>2030</v>
      </c>
      <c r="BC1109" s="259" t="str">
        <f t="shared" ca="1" si="203"/>
        <v>8_P1099_Running_Costs_2030</v>
      </c>
      <c r="BD1109" s="259" t="s">
        <v>540</v>
      </c>
      <c r="BE1109" s="259"/>
      <c r="BF1109" s="268" t="str">
        <f t="shared" si="200"/>
        <v>&gt;=0</v>
      </c>
      <c r="BG1109" s="268" t="s">
        <v>85</v>
      </c>
      <c r="BH1109" s="268" t="s">
        <v>85</v>
      </c>
      <c r="BI1109" s="268"/>
      <c r="BJ1109" s="268"/>
      <c r="BK1109" s="268"/>
      <c r="BL1109" s="268"/>
    </row>
    <row r="1110" spans="1:64" ht="13.5" hidden="1" thickBot="1">
      <c r="A1110" s="124"/>
      <c r="B1110" s="177"/>
      <c r="C1110" s="237"/>
      <c r="D1110" s="588"/>
      <c r="E1110" s="588"/>
      <c r="F1110" s="471"/>
      <c r="G1110" s="471"/>
      <c r="H1110" s="471"/>
      <c r="I1110" s="471"/>
      <c r="J1110" s="471"/>
      <c r="K1110" s="471"/>
      <c r="L1110" s="471"/>
      <c r="M1110" s="471"/>
      <c r="N1110" s="471"/>
      <c r="O1110" s="471"/>
      <c r="P1110" s="471"/>
      <c r="Q1110" s="471"/>
      <c r="R1110" s="471"/>
      <c r="S1110" s="471"/>
      <c r="T1110" s="471"/>
      <c r="U1110" s="471"/>
      <c r="V1110" s="471"/>
      <c r="W1110" s="471"/>
      <c r="X1110" s="471"/>
      <c r="Y1110" s="471"/>
      <c r="Z1110" s="471"/>
      <c r="AA1110" s="471"/>
      <c r="AB1110" s="471"/>
      <c r="AC1110" s="471"/>
      <c r="AD1110" s="471"/>
      <c r="AE1110" s="472"/>
      <c r="AF1110" s="472"/>
      <c r="AG1110" s="472"/>
      <c r="AH1110" s="472"/>
      <c r="AI1110" s="472"/>
      <c r="AJ1110" s="472"/>
      <c r="AK1110" s="472"/>
      <c r="AL1110" s="472"/>
      <c r="AM1110" s="472"/>
      <c r="AN1110" s="472"/>
      <c r="AO1110" s="481"/>
      <c r="AP1110" s="169"/>
      <c r="AQ1110" s="84" t="s">
        <v>395</v>
      </c>
      <c r="AU1110" s="459" t="str">
        <f t="shared" ca="1" si="204"/>
        <v>Q</v>
      </c>
      <c r="AV1110" s="459">
        <f t="shared" si="205"/>
        <v>1099</v>
      </c>
      <c r="AW1110" s="259" t="str">
        <f t="shared" ca="1" si="201"/>
        <v>Q1099</v>
      </c>
      <c r="AX1110" s="259">
        <f t="shared" si="193"/>
        <v>8</v>
      </c>
      <c r="AY1110" s="259" t="str">
        <f t="shared" ca="1" si="202"/>
        <v>9. Ownership - Operating Costs</v>
      </c>
      <c r="AZ1110" s="268" t="s">
        <v>1270</v>
      </c>
      <c r="BA1110" s="259" t="s">
        <v>1337</v>
      </c>
      <c r="BB1110" s="259">
        <f>$Q$8</f>
        <v>2031</v>
      </c>
      <c r="BC1110" s="259" t="str">
        <f t="shared" ca="1" si="203"/>
        <v>8_Q1099_Running_Costs_2031</v>
      </c>
      <c r="BD1110" s="259" t="s">
        <v>540</v>
      </c>
      <c r="BE1110" s="259"/>
      <c r="BF1110" s="268" t="str">
        <f t="shared" si="200"/>
        <v>&gt;=0</v>
      </c>
      <c r="BG1110" s="268" t="s">
        <v>85</v>
      </c>
      <c r="BH1110" s="268" t="s">
        <v>85</v>
      </c>
      <c r="BI1110" s="268"/>
      <c r="BJ1110" s="268"/>
      <c r="BK1110" s="268"/>
      <c r="BL1110" s="268"/>
    </row>
    <row r="1111" spans="1:64" ht="13.5" hidden="1" thickBot="1">
      <c r="A1111" s="124"/>
      <c r="B1111" s="177"/>
      <c r="C1111" s="237"/>
      <c r="D1111" s="588"/>
      <c r="E1111" s="588"/>
      <c r="F1111" s="471"/>
      <c r="G1111" s="471"/>
      <c r="H1111" s="471"/>
      <c r="I1111" s="471"/>
      <c r="J1111" s="471"/>
      <c r="K1111" s="471"/>
      <c r="L1111" s="471"/>
      <c r="M1111" s="471"/>
      <c r="N1111" s="471"/>
      <c r="O1111" s="471"/>
      <c r="P1111" s="471"/>
      <c r="Q1111" s="471"/>
      <c r="R1111" s="471"/>
      <c r="S1111" s="471"/>
      <c r="T1111" s="471"/>
      <c r="U1111" s="471"/>
      <c r="V1111" s="471"/>
      <c r="W1111" s="471"/>
      <c r="X1111" s="471"/>
      <c r="Y1111" s="471"/>
      <c r="Z1111" s="471"/>
      <c r="AA1111" s="471"/>
      <c r="AB1111" s="471"/>
      <c r="AC1111" s="471"/>
      <c r="AD1111" s="471"/>
      <c r="AE1111" s="472"/>
      <c r="AF1111" s="472"/>
      <c r="AG1111" s="472"/>
      <c r="AH1111" s="472"/>
      <c r="AI1111" s="472"/>
      <c r="AJ1111" s="472"/>
      <c r="AK1111" s="472"/>
      <c r="AL1111" s="472"/>
      <c r="AM1111" s="472"/>
      <c r="AN1111" s="472"/>
      <c r="AO1111" s="481"/>
      <c r="AP1111" s="169"/>
      <c r="AQ1111" s="84" t="s">
        <v>395</v>
      </c>
      <c r="AU1111" s="459" t="str">
        <f t="shared" ca="1" si="204"/>
        <v>R</v>
      </c>
      <c r="AV1111" s="459">
        <f t="shared" si="205"/>
        <v>1099</v>
      </c>
      <c r="AW1111" s="259" t="str">
        <f t="shared" ca="1" si="201"/>
        <v>R1099</v>
      </c>
      <c r="AX1111" s="259">
        <f t="shared" si="193"/>
        <v>8</v>
      </c>
      <c r="AY1111" s="259" t="str">
        <f t="shared" ca="1" si="202"/>
        <v>9. Ownership - Operating Costs</v>
      </c>
      <c r="AZ1111" s="268" t="s">
        <v>1270</v>
      </c>
      <c r="BA1111" s="259" t="s">
        <v>1337</v>
      </c>
      <c r="BB1111" s="259">
        <f>$R$8</f>
        <v>2032</v>
      </c>
      <c r="BC1111" s="259" t="str">
        <f t="shared" ca="1" si="203"/>
        <v>8_R1099_Running_Costs_2032</v>
      </c>
      <c r="BD1111" s="259" t="s">
        <v>540</v>
      </c>
      <c r="BE1111" s="259"/>
      <c r="BF1111" s="268" t="str">
        <f t="shared" si="200"/>
        <v>&gt;=0</v>
      </c>
      <c r="BG1111" s="268" t="s">
        <v>85</v>
      </c>
      <c r="BH1111" s="268" t="s">
        <v>85</v>
      </c>
      <c r="BI1111" s="268"/>
      <c r="BJ1111" s="268"/>
      <c r="BK1111" s="268"/>
      <c r="BL1111" s="268"/>
    </row>
    <row r="1112" spans="1:64" ht="13.5" hidden="1" thickBot="1">
      <c r="A1112" s="124"/>
      <c r="B1112" s="177"/>
      <c r="C1112" s="237"/>
      <c r="D1112" s="588"/>
      <c r="E1112" s="588"/>
      <c r="F1112" s="471"/>
      <c r="G1112" s="471"/>
      <c r="H1112" s="471"/>
      <c r="I1112" s="471"/>
      <c r="J1112" s="471"/>
      <c r="K1112" s="471"/>
      <c r="L1112" s="471"/>
      <c r="M1112" s="471"/>
      <c r="N1112" s="471"/>
      <c r="O1112" s="471"/>
      <c r="P1112" s="471"/>
      <c r="Q1112" s="471"/>
      <c r="R1112" s="471"/>
      <c r="S1112" s="471"/>
      <c r="T1112" s="471"/>
      <c r="U1112" s="471"/>
      <c r="V1112" s="471"/>
      <c r="W1112" s="471"/>
      <c r="X1112" s="471"/>
      <c r="Y1112" s="471"/>
      <c r="Z1112" s="471"/>
      <c r="AA1112" s="471"/>
      <c r="AB1112" s="471"/>
      <c r="AC1112" s="471"/>
      <c r="AD1112" s="471"/>
      <c r="AE1112" s="472"/>
      <c r="AF1112" s="472"/>
      <c r="AG1112" s="472"/>
      <c r="AH1112" s="472"/>
      <c r="AI1112" s="472"/>
      <c r="AJ1112" s="472"/>
      <c r="AK1112" s="472"/>
      <c r="AL1112" s="472"/>
      <c r="AM1112" s="472"/>
      <c r="AN1112" s="472"/>
      <c r="AO1112" s="481"/>
      <c r="AP1112" s="169"/>
      <c r="AQ1112" s="84" t="s">
        <v>395</v>
      </c>
      <c r="AU1112" s="459" t="str">
        <f t="shared" ca="1" si="204"/>
        <v>S</v>
      </c>
      <c r="AV1112" s="459">
        <f t="shared" si="205"/>
        <v>1099</v>
      </c>
      <c r="AW1112" s="259" t="str">
        <f t="shared" ca="1" si="201"/>
        <v>S1099</v>
      </c>
      <c r="AX1112" s="259">
        <f t="shared" si="193"/>
        <v>8</v>
      </c>
      <c r="AY1112" s="259" t="str">
        <f t="shared" ca="1" si="202"/>
        <v>9. Ownership - Operating Costs</v>
      </c>
      <c r="AZ1112" s="268" t="s">
        <v>1270</v>
      </c>
      <c r="BA1112" s="259" t="s">
        <v>1337</v>
      </c>
      <c r="BB1112" s="259">
        <f>$S$8</f>
        <v>2033</v>
      </c>
      <c r="BC1112" s="259" t="str">
        <f t="shared" ca="1" si="203"/>
        <v>8_S1099_Running_Costs_2033</v>
      </c>
      <c r="BD1112" s="259" t="s">
        <v>540</v>
      </c>
      <c r="BE1112" s="259"/>
      <c r="BF1112" s="268" t="str">
        <f t="shared" si="200"/>
        <v>&gt;=0</v>
      </c>
      <c r="BG1112" s="268" t="s">
        <v>85</v>
      </c>
      <c r="BH1112" s="268" t="s">
        <v>85</v>
      </c>
      <c r="BI1112" s="268"/>
      <c r="BJ1112" s="268"/>
      <c r="BK1112" s="268"/>
      <c r="BL1112" s="268"/>
    </row>
    <row r="1113" spans="1:64" ht="13.5" hidden="1" thickBot="1">
      <c r="A1113" s="124"/>
      <c r="B1113" s="177"/>
      <c r="C1113" s="237"/>
      <c r="D1113" s="588"/>
      <c r="E1113" s="588"/>
      <c r="F1113" s="471"/>
      <c r="G1113" s="471"/>
      <c r="H1113" s="471"/>
      <c r="I1113" s="471"/>
      <c r="J1113" s="471"/>
      <c r="K1113" s="471"/>
      <c r="L1113" s="471"/>
      <c r="M1113" s="471"/>
      <c r="N1113" s="471"/>
      <c r="O1113" s="471"/>
      <c r="P1113" s="471"/>
      <c r="Q1113" s="471"/>
      <c r="R1113" s="471"/>
      <c r="S1113" s="471"/>
      <c r="T1113" s="471"/>
      <c r="U1113" s="471"/>
      <c r="V1113" s="471"/>
      <c r="W1113" s="471"/>
      <c r="X1113" s="471"/>
      <c r="Y1113" s="471"/>
      <c r="Z1113" s="471"/>
      <c r="AA1113" s="471"/>
      <c r="AB1113" s="471"/>
      <c r="AC1113" s="471"/>
      <c r="AD1113" s="471"/>
      <c r="AE1113" s="472"/>
      <c r="AF1113" s="472"/>
      <c r="AG1113" s="472"/>
      <c r="AH1113" s="472"/>
      <c r="AI1113" s="472"/>
      <c r="AJ1113" s="472"/>
      <c r="AK1113" s="472"/>
      <c r="AL1113" s="472"/>
      <c r="AM1113" s="472"/>
      <c r="AN1113" s="472"/>
      <c r="AO1113" s="481"/>
      <c r="AP1113" s="169"/>
      <c r="AQ1113" s="84" t="s">
        <v>395</v>
      </c>
      <c r="AU1113" s="459" t="str">
        <f t="shared" ca="1" si="204"/>
        <v>T</v>
      </c>
      <c r="AV1113" s="459">
        <f t="shared" si="205"/>
        <v>1099</v>
      </c>
      <c r="AW1113" s="259" t="str">
        <f t="shared" ca="1" si="201"/>
        <v>T1099</v>
      </c>
      <c r="AX1113" s="259">
        <f t="shared" si="193"/>
        <v>8</v>
      </c>
      <c r="AY1113" s="259" t="str">
        <f t="shared" ca="1" si="202"/>
        <v>9. Ownership - Operating Costs</v>
      </c>
      <c r="AZ1113" s="268" t="s">
        <v>1270</v>
      </c>
      <c r="BA1113" s="259" t="s">
        <v>1337</v>
      </c>
      <c r="BB1113" s="259">
        <f>$T$8</f>
        <v>2034</v>
      </c>
      <c r="BC1113" s="259" t="str">
        <f t="shared" ca="1" si="203"/>
        <v>8_T1099_Running_Costs_2034</v>
      </c>
      <c r="BD1113" s="259" t="s">
        <v>540</v>
      </c>
      <c r="BE1113" s="259"/>
      <c r="BF1113" s="268" t="str">
        <f t="shared" si="200"/>
        <v>&gt;=0</v>
      </c>
      <c r="BG1113" s="268" t="s">
        <v>85</v>
      </c>
      <c r="BH1113" s="268" t="s">
        <v>85</v>
      </c>
      <c r="BI1113" s="268"/>
      <c r="BJ1113" s="268"/>
      <c r="BK1113" s="268"/>
      <c r="BL1113" s="268"/>
    </row>
    <row r="1114" spans="1:64" ht="13.5" hidden="1" thickBot="1">
      <c r="A1114" s="124"/>
      <c r="B1114" s="177"/>
      <c r="C1114" s="237"/>
      <c r="D1114" s="588"/>
      <c r="E1114" s="588"/>
      <c r="F1114" s="471"/>
      <c r="G1114" s="471"/>
      <c r="H1114" s="471"/>
      <c r="I1114" s="471"/>
      <c r="J1114" s="471"/>
      <c r="K1114" s="471"/>
      <c r="L1114" s="471"/>
      <c r="M1114" s="471"/>
      <c r="N1114" s="471"/>
      <c r="O1114" s="471"/>
      <c r="P1114" s="471"/>
      <c r="Q1114" s="471"/>
      <c r="R1114" s="471"/>
      <c r="S1114" s="471"/>
      <c r="T1114" s="471"/>
      <c r="U1114" s="471"/>
      <c r="V1114" s="471"/>
      <c r="W1114" s="471"/>
      <c r="X1114" s="471"/>
      <c r="Y1114" s="471"/>
      <c r="Z1114" s="471"/>
      <c r="AA1114" s="471"/>
      <c r="AB1114" s="471"/>
      <c r="AC1114" s="471"/>
      <c r="AD1114" s="471"/>
      <c r="AE1114" s="472"/>
      <c r="AF1114" s="472"/>
      <c r="AG1114" s="472"/>
      <c r="AH1114" s="472"/>
      <c r="AI1114" s="472"/>
      <c r="AJ1114" s="472"/>
      <c r="AK1114" s="472"/>
      <c r="AL1114" s="472"/>
      <c r="AM1114" s="472"/>
      <c r="AN1114" s="472"/>
      <c r="AO1114" s="481"/>
      <c r="AP1114" s="169"/>
      <c r="AQ1114" s="84" t="s">
        <v>395</v>
      </c>
      <c r="AU1114" s="459" t="str">
        <f t="shared" ca="1" si="204"/>
        <v>U</v>
      </c>
      <c r="AV1114" s="459">
        <f t="shared" si="205"/>
        <v>1099</v>
      </c>
      <c r="AW1114" s="259" t="str">
        <f t="shared" ca="1" si="201"/>
        <v>U1099</v>
      </c>
      <c r="AX1114" s="259">
        <f t="shared" si="193"/>
        <v>8</v>
      </c>
      <c r="AY1114" s="259" t="str">
        <f t="shared" ca="1" si="202"/>
        <v>9. Ownership - Operating Costs</v>
      </c>
      <c r="AZ1114" s="268" t="s">
        <v>1270</v>
      </c>
      <c r="BA1114" s="259" t="s">
        <v>1337</v>
      </c>
      <c r="BB1114" s="259">
        <f>$U$8</f>
        <v>2035</v>
      </c>
      <c r="BC1114" s="259" t="str">
        <f t="shared" ca="1" si="203"/>
        <v>8_U1099_Running_Costs_2035</v>
      </c>
      <c r="BD1114" s="259" t="s">
        <v>540</v>
      </c>
      <c r="BE1114" s="259"/>
      <c r="BF1114" s="268" t="str">
        <f t="shared" si="200"/>
        <v>&gt;=0</v>
      </c>
      <c r="BG1114" s="268" t="s">
        <v>85</v>
      </c>
      <c r="BH1114" s="268" t="s">
        <v>85</v>
      </c>
      <c r="BI1114" s="268"/>
      <c r="BJ1114" s="268"/>
      <c r="BK1114" s="268"/>
      <c r="BL1114" s="268"/>
    </row>
    <row r="1115" spans="1:64" ht="13.5" hidden="1" thickBot="1">
      <c r="A1115" s="124"/>
      <c r="B1115" s="177"/>
      <c r="C1115" s="237"/>
      <c r="D1115" s="588"/>
      <c r="E1115" s="588"/>
      <c r="F1115" s="471"/>
      <c r="G1115" s="471"/>
      <c r="H1115" s="471"/>
      <c r="I1115" s="471"/>
      <c r="J1115" s="471"/>
      <c r="K1115" s="471"/>
      <c r="L1115" s="471"/>
      <c r="M1115" s="471"/>
      <c r="N1115" s="471"/>
      <c r="O1115" s="471"/>
      <c r="P1115" s="471"/>
      <c r="Q1115" s="471"/>
      <c r="R1115" s="471"/>
      <c r="S1115" s="471"/>
      <c r="T1115" s="471"/>
      <c r="U1115" s="471"/>
      <c r="V1115" s="471"/>
      <c r="W1115" s="471"/>
      <c r="X1115" s="471"/>
      <c r="Y1115" s="471"/>
      <c r="Z1115" s="471"/>
      <c r="AA1115" s="471"/>
      <c r="AB1115" s="471"/>
      <c r="AC1115" s="471"/>
      <c r="AD1115" s="471"/>
      <c r="AE1115" s="472"/>
      <c r="AF1115" s="472"/>
      <c r="AG1115" s="472"/>
      <c r="AH1115" s="472"/>
      <c r="AI1115" s="472"/>
      <c r="AJ1115" s="472"/>
      <c r="AK1115" s="472"/>
      <c r="AL1115" s="472"/>
      <c r="AM1115" s="472"/>
      <c r="AN1115" s="472"/>
      <c r="AO1115" s="481"/>
      <c r="AP1115" s="169"/>
      <c r="AQ1115" s="84" t="s">
        <v>395</v>
      </c>
      <c r="AU1115" s="459" t="str">
        <f t="shared" ca="1" si="204"/>
        <v>V</v>
      </c>
      <c r="AV1115" s="459">
        <f t="shared" si="205"/>
        <v>1099</v>
      </c>
      <c r="AW1115" s="259" t="str">
        <f t="shared" ca="1" si="201"/>
        <v>V1099</v>
      </c>
      <c r="AX1115" s="259">
        <f t="shared" si="193"/>
        <v>8</v>
      </c>
      <c r="AY1115" s="259" t="str">
        <f t="shared" ca="1" si="202"/>
        <v>9. Ownership - Operating Costs</v>
      </c>
      <c r="AZ1115" s="268" t="s">
        <v>1270</v>
      </c>
      <c r="BA1115" s="259" t="s">
        <v>1337</v>
      </c>
      <c r="BB1115" s="259">
        <f>$V$8</f>
        <v>2036</v>
      </c>
      <c r="BC1115" s="259" t="str">
        <f t="shared" ca="1" si="203"/>
        <v>8_V1099_Running_Costs_2036</v>
      </c>
      <c r="BD1115" s="259" t="s">
        <v>540</v>
      </c>
      <c r="BE1115" s="259"/>
      <c r="BF1115" s="268" t="str">
        <f t="shared" si="200"/>
        <v>&gt;=0</v>
      </c>
      <c r="BG1115" s="268" t="s">
        <v>85</v>
      </c>
      <c r="BH1115" s="268" t="s">
        <v>85</v>
      </c>
      <c r="BI1115" s="268"/>
      <c r="BJ1115" s="268"/>
      <c r="BK1115" s="268"/>
      <c r="BL1115" s="268"/>
    </row>
    <row r="1116" spans="1:64" ht="13.5" hidden="1" thickBot="1">
      <c r="A1116" s="124"/>
      <c r="B1116" s="177"/>
      <c r="C1116" s="237"/>
      <c r="D1116" s="588"/>
      <c r="E1116" s="588"/>
      <c r="F1116" s="471"/>
      <c r="G1116" s="471"/>
      <c r="H1116" s="471"/>
      <c r="I1116" s="471"/>
      <c r="J1116" s="471"/>
      <c r="K1116" s="471"/>
      <c r="L1116" s="471"/>
      <c r="M1116" s="471"/>
      <c r="N1116" s="471"/>
      <c r="O1116" s="471"/>
      <c r="P1116" s="471"/>
      <c r="Q1116" s="471"/>
      <c r="R1116" s="471"/>
      <c r="S1116" s="471"/>
      <c r="T1116" s="471"/>
      <c r="U1116" s="471"/>
      <c r="V1116" s="471"/>
      <c r="W1116" s="471"/>
      <c r="X1116" s="471"/>
      <c r="Y1116" s="471"/>
      <c r="Z1116" s="471"/>
      <c r="AA1116" s="471"/>
      <c r="AB1116" s="471"/>
      <c r="AC1116" s="471"/>
      <c r="AD1116" s="471"/>
      <c r="AE1116" s="472"/>
      <c r="AF1116" s="472"/>
      <c r="AG1116" s="472"/>
      <c r="AH1116" s="472"/>
      <c r="AI1116" s="472"/>
      <c r="AJ1116" s="472"/>
      <c r="AK1116" s="472"/>
      <c r="AL1116" s="472"/>
      <c r="AM1116" s="472"/>
      <c r="AN1116" s="472"/>
      <c r="AO1116" s="481"/>
      <c r="AP1116" s="169"/>
      <c r="AQ1116" s="84" t="s">
        <v>395</v>
      </c>
      <c r="AU1116" s="459" t="str">
        <f t="shared" ca="1" si="204"/>
        <v>W</v>
      </c>
      <c r="AV1116" s="459">
        <f t="shared" si="205"/>
        <v>1099</v>
      </c>
      <c r="AW1116" s="259" t="str">
        <f t="shared" ca="1" si="201"/>
        <v>W1099</v>
      </c>
      <c r="AX1116" s="259">
        <f t="shared" si="193"/>
        <v>8</v>
      </c>
      <c r="AY1116" s="259" t="str">
        <f t="shared" ca="1" si="202"/>
        <v>9. Ownership - Operating Costs</v>
      </c>
      <c r="AZ1116" s="268" t="s">
        <v>1270</v>
      </c>
      <c r="BA1116" s="259" t="s">
        <v>1337</v>
      </c>
      <c r="BB1116" s="259">
        <f>$W$8</f>
        <v>2037</v>
      </c>
      <c r="BC1116" s="259" t="str">
        <f t="shared" ca="1" si="203"/>
        <v>8_W1099_Running_Costs_2037</v>
      </c>
      <c r="BD1116" s="259" t="s">
        <v>540</v>
      </c>
      <c r="BE1116" s="259"/>
      <c r="BF1116" s="268" t="str">
        <f t="shared" si="200"/>
        <v>&gt;=0</v>
      </c>
      <c r="BG1116" s="268" t="s">
        <v>85</v>
      </c>
      <c r="BH1116" s="268" t="s">
        <v>85</v>
      </c>
      <c r="BI1116" s="268"/>
      <c r="BJ1116" s="268"/>
      <c r="BK1116" s="268"/>
      <c r="BL1116" s="268"/>
    </row>
    <row r="1117" spans="1:64" ht="13.5" hidden="1" thickBot="1">
      <c r="A1117" s="124"/>
      <c r="B1117" s="177"/>
      <c r="C1117" s="237"/>
      <c r="D1117" s="588"/>
      <c r="E1117" s="588"/>
      <c r="F1117" s="471"/>
      <c r="G1117" s="471"/>
      <c r="H1117" s="471"/>
      <c r="I1117" s="471"/>
      <c r="J1117" s="471"/>
      <c r="K1117" s="471"/>
      <c r="L1117" s="471"/>
      <c r="M1117" s="471"/>
      <c r="N1117" s="471"/>
      <c r="O1117" s="471"/>
      <c r="P1117" s="471"/>
      <c r="Q1117" s="471"/>
      <c r="R1117" s="471"/>
      <c r="S1117" s="471"/>
      <c r="T1117" s="471"/>
      <c r="U1117" s="471"/>
      <c r="V1117" s="471"/>
      <c r="W1117" s="471"/>
      <c r="X1117" s="471"/>
      <c r="Y1117" s="471"/>
      <c r="Z1117" s="471"/>
      <c r="AA1117" s="471"/>
      <c r="AB1117" s="471"/>
      <c r="AC1117" s="471"/>
      <c r="AD1117" s="471"/>
      <c r="AE1117" s="472"/>
      <c r="AF1117" s="472"/>
      <c r="AG1117" s="472"/>
      <c r="AH1117" s="472"/>
      <c r="AI1117" s="472"/>
      <c r="AJ1117" s="472"/>
      <c r="AK1117" s="472"/>
      <c r="AL1117" s="472"/>
      <c r="AM1117" s="472"/>
      <c r="AN1117" s="472"/>
      <c r="AO1117" s="481"/>
      <c r="AP1117" s="169"/>
      <c r="AQ1117" s="84" t="s">
        <v>395</v>
      </c>
      <c r="AU1117" s="459" t="str">
        <f t="shared" ca="1" si="204"/>
        <v>X</v>
      </c>
      <c r="AV1117" s="459">
        <f t="shared" si="205"/>
        <v>1099</v>
      </c>
      <c r="AW1117" s="259" t="str">
        <f t="shared" ca="1" si="201"/>
        <v>X1099</v>
      </c>
      <c r="AX1117" s="259">
        <f t="shared" si="193"/>
        <v>8</v>
      </c>
      <c r="AY1117" s="259" t="str">
        <f t="shared" ca="1" si="202"/>
        <v>9. Ownership - Operating Costs</v>
      </c>
      <c r="AZ1117" s="268" t="s">
        <v>1270</v>
      </c>
      <c r="BA1117" s="259" t="s">
        <v>1337</v>
      </c>
      <c r="BB1117" s="259">
        <f>$X$8</f>
        <v>2038</v>
      </c>
      <c r="BC1117" s="259" t="str">
        <f t="shared" ca="1" si="203"/>
        <v>8_X1099_Running_Costs_2038</v>
      </c>
      <c r="BD1117" s="259" t="s">
        <v>540</v>
      </c>
      <c r="BE1117" s="259"/>
      <c r="BF1117" s="268" t="str">
        <f t="shared" si="200"/>
        <v>&gt;=0</v>
      </c>
      <c r="BG1117" s="268" t="s">
        <v>85</v>
      </c>
      <c r="BH1117" s="268" t="s">
        <v>85</v>
      </c>
      <c r="BI1117" s="268"/>
      <c r="BJ1117" s="268"/>
      <c r="BK1117" s="268"/>
      <c r="BL1117" s="268"/>
    </row>
    <row r="1118" spans="1:64" ht="13.5" hidden="1" thickBot="1">
      <c r="A1118" s="124"/>
      <c r="B1118" s="177"/>
      <c r="C1118" s="237"/>
      <c r="D1118" s="588"/>
      <c r="E1118" s="588"/>
      <c r="F1118" s="471"/>
      <c r="G1118" s="471"/>
      <c r="H1118" s="471"/>
      <c r="I1118" s="471"/>
      <c r="J1118" s="471"/>
      <c r="K1118" s="471"/>
      <c r="L1118" s="471"/>
      <c r="M1118" s="471"/>
      <c r="N1118" s="471"/>
      <c r="O1118" s="471"/>
      <c r="P1118" s="471"/>
      <c r="Q1118" s="471"/>
      <c r="R1118" s="471"/>
      <c r="S1118" s="471"/>
      <c r="T1118" s="471"/>
      <c r="U1118" s="471"/>
      <c r="V1118" s="471"/>
      <c r="W1118" s="471"/>
      <c r="X1118" s="471"/>
      <c r="Y1118" s="471"/>
      <c r="Z1118" s="471"/>
      <c r="AA1118" s="471"/>
      <c r="AB1118" s="471"/>
      <c r="AC1118" s="471"/>
      <c r="AD1118" s="471"/>
      <c r="AE1118" s="472"/>
      <c r="AF1118" s="472"/>
      <c r="AG1118" s="472"/>
      <c r="AH1118" s="472"/>
      <c r="AI1118" s="472"/>
      <c r="AJ1118" s="472"/>
      <c r="AK1118" s="472"/>
      <c r="AL1118" s="472"/>
      <c r="AM1118" s="472"/>
      <c r="AN1118" s="472"/>
      <c r="AO1118" s="481"/>
      <c r="AP1118" s="169"/>
      <c r="AQ1118" s="84" t="s">
        <v>395</v>
      </c>
      <c r="AU1118" s="459" t="str">
        <f t="shared" ca="1" si="204"/>
        <v>Y</v>
      </c>
      <c r="AV1118" s="459">
        <f t="shared" si="205"/>
        <v>1099</v>
      </c>
      <c r="AW1118" s="259" t="str">
        <f t="shared" ca="1" si="201"/>
        <v>Y1099</v>
      </c>
      <c r="AX1118" s="259">
        <f t="shared" si="193"/>
        <v>8</v>
      </c>
      <c r="AY1118" s="259" t="str">
        <f t="shared" ca="1" si="202"/>
        <v>9. Ownership - Operating Costs</v>
      </c>
      <c r="AZ1118" s="268" t="s">
        <v>1270</v>
      </c>
      <c r="BA1118" s="259" t="s">
        <v>1337</v>
      </c>
      <c r="BB1118" s="259">
        <f>$Y$8</f>
        <v>2039</v>
      </c>
      <c r="BC1118" s="259" t="str">
        <f t="shared" ca="1" si="203"/>
        <v>8_Y1099_Running_Costs_2039</v>
      </c>
      <c r="BD1118" s="259" t="s">
        <v>540</v>
      </c>
      <c r="BE1118" s="259"/>
      <c r="BF1118" s="268" t="str">
        <f t="shared" si="200"/>
        <v>&gt;=0</v>
      </c>
      <c r="BG1118" s="268" t="s">
        <v>85</v>
      </c>
      <c r="BH1118" s="268" t="s">
        <v>85</v>
      </c>
      <c r="BI1118" s="268"/>
      <c r="BJ1118" s="268"/>
      <c r="BK1118" s="268"/>
      <c r="BL1118" s="268"/>
    </row>
    <row r="1119" spans="1:64" ht="13.5" hidden="1" thickBot="1">
      <c r="A1119" s="124"/>
      <c r="B1119" s="177"/>
      <c r="C1119" s="237"/>
      <c r="D1119" s="588"/>
      <c r="E1119" s="588"/>
      <c r="F1119" s="471"/>
      <c r="G1119" s="471"/>
      <c r="H1119" s="471"/>
      <c r="I1119" s="471"/>
      <c r="J1119" s="471"/>
      <c r="K1119" s="471"/>
      <c r="L1119" s="471"/>
      <c r="M1119" s="471"/>
      <c r="N1119" s="471"/>
      <c r="O1119" s="471"/>
      <c r="P1119" s="471"/>
      <c r="Q1119" s="471"/>
      <c r="R1119" s="471"/>
      <c r="S1119" s="471"/>
      <c r="T1119" s="471"/>
      <c r="U1119" s="471"/>
      <c r="V1119" s="471"/>
      <c r="W1119" s="471"/>
      <c r="X1119" s="471"/>
      <c r="Y1119" s="471"/>
      <c r="Z1119" s="471"/>
      <c r="AA1119" s="471"/>
      <c r="AB1119" s="471"/>
      <c r="AC1119" s="471"/>
      <c r="AD1119" s="471"/>
      <c r="AE1119" s="472"/>
      <c r="AF1119" s="472"/>
      <c r="AG1119" s="472"/>
      <c r="AH1119" s="472"/>
      <c r="AI1119" s="472"/>
      <c r="AJ1119" s="472"/>
      <c r="AK1119" s="472"/>
      <c r="AL1119" s="472"/>
      <c r="AM1119" s="472"/>
      <c r="AN1119" s="472"/>
      <c r="AO1119" s="481"/>
      <c r="AP1119" s="169"/>
      <c r="AQ1119" s="84" t="s">
        <v>395</v>
      </c>
      <c r="AU1119" s="459" t="str">
        <f t="shared" ca="1" si="204"/>
        <v>Z</v>
      </c>
      <c r="AV1119" s="459">
        <f t="shared" si="205"/>
        <v>1099</v>
      </c>
      <c r="AW1119" s="259" t="str">
        <f t="shared" ca="1" si="201"/>
        <v>Z1099</v>
      </c>
      <c r="AX1119" s="259">
        <f t="shared" si="193"/>
        <v>8</v>
      </c>
      <c r="AY1119" s="259" t="str">
        <f t="shared" ca="1" si="202"/>
        <v>9. Ownership - Operating Costs</v>
      </c>
      <c r="AZ1119" s="268" t="s">
        <v>1270</v>
      </c>
      <c r="BA1119" s="259" t="s">
        <v>1337</v>
      </c>
      <c r="BB1119" s="259">
        <f>$Z$8</f>
        <v>2040</v>
      </c>
      <c r="BC1119" s="259" t="str">
        <f t="shared" ca="1" si="203"/>
        <v>8_Z1099_Running_Costs_2040</v>
      </c>
      <c r="BD1119" s="259" t="s">
        <v>540</v>
      </c>
      <c r="BE1119" s="259"/>
      <c r="BF1119" s="268" t="str">
        <f t="shared" si="200"/>
        <v>&gt;=0</v>
      </c>
      <c r="BG1119" s="268" t="s">
        <v>85</v>
      </c>
      <c r="BH1119" s="268" t="s">
        <v>85</v>
      </c>
      <c r="BI1119" s="268"/>
      <c r="BJ1119" s="268"/>
      <c r="BK1119" s="268"/>
      <c r="BL1119" s="268"/>
    </row>
    <row r="1120" spans="1:64" ht="13.5" hidden="1" thickBot="1">
      <c r="A1120" s="124"/>
      <c r="B1120" s="177"/>
      <c r="C1120" s="237"/>
      <c r="D1120" s="588"/>
      <c r="E1120" s="588"/>
      <c r="F1120" s="471"/>
      <c r="G1120" s="471"/>
      <c r="H1120" s="471"/>
      <c r="I1120" s="471"/>
      <c r="J1120" s="471"/>
      <c r="K1120" s="471"/>
      <c r="L1120" s="471"/>
      <c r="M1120" s="471"/>
      <c r="N1120" s="471"/>
      <c r="O1120" s="471"/>
      <c r="P1120" s="471"/>
      <c r="Q1120" s="471"/>
      <c r="R1120" s="471"/>
      <c r="S1120" s="471"/>
      <c r="T1120" s="471"/>
      <c r="U1120" s="471"/>
      <c r="V1120" s="471"/>
      <c r="W1120" s="471"/>
      <c r="X1120" s="471"/>
      <c r="Y1120" s="471"/>
      <c r="Z1120" s="471"/>
      <c r="AA1120" s="471"/>
      <c r="AB1120" s="471"/>
      <c r="AC1120" s="471"/>
      <c r="AD1120" s="471"/>
      <c r="AE1120" s="472"/>
      <c r="AF1120" s="472"/>
      <c r="AG1120" s="472"/>
      <c r="AH1120" s="472"/>
      <c r="AI1120" s="472"/>
      <c r="AJ1120" s="472"/>
      <c r="AK1120" s="472"/>
      <c r="AL1120" s="472"/>
      <c r="AM1120" s="472"/>
      <c r="AN1120" s="472"/>
      <c r="AO1120" s="481"/>
      <c r="AP1120" s="169"/>
      <c r="AQ1120" s="84" t="s">
        <v>395</v>
      </c>
      <c r="AU1120" s="459" t="str">
        <f t="shared" ca="1" si="204"/>
        <v>AA</v>
      </c>
      <c r="AV1120" s="459">
        <f t="shared" si="205"/>
        <v>1099</v>
      </c>
      <c r="AW1120" s="259" t="str">
        <f t="shared" ca="1" si="201"/>
        <v>AA1099</v>
      </c>
      <c r="AX1120" s="259">
        <f t="shared" si="193"/>
        <v>8</v>
      </c>
      <c r="AY1120" s="259" t="str">
        <f t="shared" ca="1" si="202"/>
        <v>9. Ownership - Operating Costs</v>
      </c>
      <c r="AZ1120" s="268" t="s">
        <v>1270</v>
      </c>
      <c r="BA1120" s="259" t="s">
        <v>1337</v>
      </c>
      <c r="BB1120" s="259">
        <f>$AA$8</f>
        <v>2041</v>
      </c>
      <c r="BC1120" s="259" t="str">
        <f t="shared" ca="1" si="203"/>
        <v>8_AA1099_Running_Costs_2041</v>
      </c>
      <c r="BD1120" s="259" t="s">
        <v>540</v>
      </c>
      <c r="BE1120" s="259"/>
      <c r="BF1120" s="268" t="str">
        <f t="shared" si="200"/>
        <v>&gt;=0</v>
      </c>
      <c r="BG1120" s="268" t="s">
        <v>85</v>
      </c>
      <c r="BH1120" s="268" t="s">
        <v>85</v>
      </c>
      <c r="BI1120" s="268"/>
      <c r="BJ1120" s="268"/>
      <c r="BK1120" s="268"/>
      <c r="BL1120" s="268"/>
    </row>
    <row r="1121" spans="1:64" ht="13.5" hidden="1" thickBot="1">
      <c r="A1121" s="124"/>
      <c r="B1121" s="177"/>
      <c r="C1121" s="237"/>
      <c r="D1121" s="588"/>
      <c r="E1121" s="588"/>
      <c r="F1121" s="471"/>
      <c r="G1121" s="471"/>
      <c r="H1121" s="471"/>
      <c r="I1121" s="471"/>
      <c r="J1121" s="471"/>
      <c r="K1121" s="471"/>
      <c r="L1121" s="471"/>
      <c r="M1121" s="471"/>
      <c r="N1121" s="471"/>
      <c r="O1121" s="471"/>
      <c r="P1121" s="471"/>
      <c r="Q1121" s="471"/>
      <c r="R1121" s="471"/>
      <c r="S1121" s="471"/>
      <c r="T1121" s="471"/>
      <c r="U1121" s="471"/>
      <c r="V1121" s="471"/>
      <c r="W1121" s="471"/>
      <c r="X1121" s="471"/>
      <c r="Y1121" s="471"/>
      <c r="Z1121" s="471"/>
      <c r="AA1121" s="471"/>
      <c r="AB1121" s="471"/>
      <c r="AC1121" s="471"/>
      <c r="AD1121" s="471"/>
      <c r="AE1121" s="472"/>
      <c r="AF1121" s="472"/>
      <c r="AG1121" s="472"/>
      <c r="AH1121" s="472"/>
      <c r="AI1121" s="472"/>
      <c r="AJ1121" s="472"/>
      <c r="AK1121" s="472"/>
      <c r="AL1121" s="472"/>
      <c r="AM1121" s="472"/>
      <c r="AN1121" s="472"/>
      <c r="AO1121" s="481"/>
      <c r="AP1121" s="169"/>
      <c r="AQ1121" s="84" t="s">
        <v>395</v>
      </c>
      <c r="AU1121" s="459" t="str">
        <f t="shared" ca="1" si="204"/>
        <v>AB</v>
      </c>
      <c r="AV1121" s="459">
        <f t="shared" si="205"/>
        <v>1099</v>
      </c>
      <c r="AW1121" s="259" t="str">
        <f t="shared" ca="1" si="201"/>
        <v>AB1099</v>
      </c>
      <c r="AX1121" s="259">
        <f t="shared" si="193"/>
        <v>8</v>
      </c>
      <c r="AY1121" s="259" t="str">
        <f t="shared" ca="1" si="202"/>
        <v>9. Ownership - Operating Costs</v>
      </c>
      <c r="AZ1121" s="268" t="s">
        <v>1270</v>
      </c>
      <c r="BA1121" s="259" t="s">
        <v>1337</v>
      </c>
      <c r="BB1121" s="259">
        <f>$AB$8</f>
        <v>2042</v>
      </c>
      <c r="BC1121" s="259" t="str">
        <f t="shared" ca="1" si="203"/>
        <v>8_AB1099_Running_Costs_2042</v>
      </c>
      <c r="BD1121" s="259" t="s">
        <v>540</v>
      </c>
      <c r="BE1121" s="259"/>
      <c r="BF1121" s="268" t="str">
        <f t="shared" si="200"/>
        <v>&gt;=0</v>
      </c>
      <c r="BG1121" s="268" t="s">
        <v>85</v>
      </c>
      <c r="BH1121" s="268" t="s">
        <v>85</v>
      </c>
      <c r="BI1121" s="268"/>
      <c r="BJ1121" s="268"/>
      <c r="BK1121" s="268"/>
      <c r="BL1121" s="268"/>
    </row>
    <row r="1122" spans="1:64" ht="13.5" hidden="1" thickBot="1">
      <c r="A1122" s="124"/>
      <c r="B1122" s="177"/>
      <c r="C1122" s="237"/>
      <c r="D1122" s="588"/>
      <c r="E1122" s="588"/>
      <c r="F1122" s="471"/>
      <c r="G1122" s="471"/>
      <c r="H1122" s="471"/>
      <c r="I1122" s="471"/>
      <c r="J1122" s="471"/>
      <c r="K1122" s="471"/>
      <c r="L1122" s="471"/>
      <c r="M1122" s="471"/>
      <c r="N1122" s="471"/>
      <c r="O1122" s="471"/>
      <c r="P1122" s="471"/>
      <c r="Q1122" s="471"/>
      <c r="R1122" s="471"/>
      <c r="S1122" s="471"/>
      <c r="T1122" s="471"/>
      <c r="U1122" s="471"/>
      <c r="V1122" s="471"/>
      <c r="W1122" s="471"/>
      <c r="X1122" s="471"/>
      <c r="Y1122" s="471"/>
      <c r="Z1122" s="471"/>
      <c r="AA1122" s="471"/>
      <c r="AB1122" s="471"/>
      <c r="AC1122" s="471"/>
      <c r="AD1122" s="471"/>
      <c r="AE1122" s="472"/>
      <c r="AF1122" s="472"/>
      <c r="AG1122" s="472"/>
      <c r="AH1122" s="472"/>
      <c r="AI1122" s="472"/>
      <c r="AJ1122" s="472"/>
      <c r="AK1122" s="472"/>
      <c r="AL1122" s="472"/>
      <c r="AM1122" s="472"/>
      <c r="AN1122" s="472"/>
      <c r="AO1122" s="481"/>
      <c r="AP1122" s="169"/>
      <c r="AQ1122" s="84" t="s">
        <v>395</v>
      </c>
      <c r="AU1122" s="459" t="str">
        <f t="shared" ca="1" si="204"/>
        <v>AC</v>
      </c>
      <c r="AV1122" s="459">
        <f t="shared" si="205"/>
        <v>1099</v>
      </c>
      <c r="AW1122" s="259" t="str">
        <f t="shared" ca="1" si="201"/>
        <v>AC1099</v>
      </c>
      <c r="AX1122" s="259">
        <f t="shared" si="193"/>
        <v>8</v>
      </c>
      <c r="AY1122" s="259" t="str">
        <f t="shared" ca="1" si="202"/>
        <v>9. Ownership - Operating Costs</v>
      </c>
      <c r="AZ1122" s="268" t="s">
        <v>1270</v>
      </c>
      <c r="BA1122" s="259" t="s">
        <v>1337</v>
      </c>
      <c r="BB1122" s="259">
        <f>$AC$8</f>
        <v>2043</v>
      </c>
      <c r="BC1122" s="259" t="str">
        <f t="shared" ca="1" si="203"/>
        <v>8_AC1099_Running_Costs_2043</v>
      </c>
      <c r="BD1122" s="259" t="s">
        <v>540</v>
      </c>
      <c r="BE1122" s="259"/>
      <c r="BF1122" s="268" t="str">
        <f t="shared" si="200"/>
        <v>&gt;=0</v>
      </c>
      <c r="BG1122" s="268" t="s">
        <v>85</v>
      </c>
      <c r="BH1122" s="268" t="s">
        <v>85</v>
      </c>
      <c r="BI1122" s="268"/>
      <c r="BJ1122" s="268"/>
      <c r="BK1122" s="268"/>
      <c r="BL1122" s="268"/>
    </row>
    <row r="1123" spans="1:64" ht="13.5" hidden="1" thickBot="1">
      <c r="A1123" s="124"/>
      <c r="B1123" s="177"/>
      <c r="C1123" s="237"/>
      <c r="D1123" s="588"/>
      <c r="E1123" s="588"/>
      <c r="F1123" s="471"/>
      <c r="G1123" s="471"/>
      <c r="H1123" s="471"/>
      <c r="I1123" s="471"/>
      <c r="J1123" s="471"/>
      <c r="K1123" s="471"/>
      <c r="L1123" s="471"/>
      <c r="M1123" s="471"/>
      <c r="N1123" s="471"/>
      <c r="O1123" s="471"/>
      <c r="P1123" s="471"/>
      <c r="Q1123" s="471"/>
      <c r="R1123" s="471"/>
      <c r="S1123" s="471"/>
      <c r="T1123" s="471"/>
      <c r="U1123" s="471"/>
      <c r="V1123" s="471"/>
      <c r="W1123" s="471"/>
      <c r="X1123" s="471"/>
      <c r="Y1123" s="471"/>
      <c r="Z1123" s="471"/>
      <c r="AA1123" s="471"/>
      <c r="AB1123" s="471"/>
      <c r="AC1123" s="471"/>
      <c r="AD1123" s="471"/>
      <c r="AE1123" s="472"/>
      <c r="AF1123" s="472"/>
      <c r="AG1123" s="472"/>
      <c r="AH1123" s="472"/>
      <c r="AI1123" s="472"/>
      <c r="AJ1123" s="472"/>
      <c r="AK1123" s="472"/>
      <c r="AL1123" s="472"/>
      <c r="AM1123" s="472"/>
      <c r="AN1123" s="472"/>
      <c r="AO1123" s="481"/>
      <c r="AP1123" s="169"/>
      <c r="AQ1123" s="84" t="s">
        <v>395</v>
      </c>
      <c r="AU1123" s="459" t="str">
        <f t="shared" ca="1" si="204"/>
        <v>AD</v>
      </c>
      <c r="AV1123" s="459">
        <f t="shared" si="205"/>
        <v>1099</v>
      </c>
      <c r="AW1123" s="259" t="str">
        <f t="shared" ca="1" si="201"/>
        <v>AD1099</v>
      </c>
      <c r="AX1123" s="259">
        <f t="shared" si="193"/>
        <v>8</v>
      </c>
      <c r="AY1123" s="259" t="str">
        <f t="shared" ca="1" si="202"/>
        <v>9. Ownership - Operating Costs</v>
      </c>
      <c r="AZ1123" s="268" t="s">
        <v>1270</v>
      </c>
      <c r="BA1123" s="259" t="s">
        <v>1337</v>
      </c>
      <c r="BB1123" s="259">
        <f>$AD$8</f>
        <v>2044</v>
      </c>
      <c r="BC1123" s="259" t="str">
        <f t="shared" ca="1" si="203"/>
        <v>8_AD1099_Running_Costs_2044</v>
      </c>
      <c r="BD1123" s="259" t="s">
        <v>540</v>
      </c>
      <c r="BE1123" s="259"/>
      <c r="BF1123" s="268" t="str">
        <f t="shared" si="200"/>
        <v>&gt;=0</v>
      </c>
      <c r="BG1123" s="268" t="s">
        <v>85</v>
      </c>
      <c r="BH1123" s="268" t="s">
        <v>85</v>
      </c>
      <c r="BI1123" s="268"/>
      <c r="BJ1123" s="268"/>
      <c r="BK1123" s="268"/>
      <c r="BL1123" s="268"/>
    </row>
    <row r="1124" spans="1:64" ht="13.5" hidden="1" thickBot="1">
      <c r="A1124" s="124"/>
      <c r="B1124" s="177"/>
      <c r="C1124" s="237"/>
      <c r="D1124" s="588"/>
      <c r="E1124" s="588"/>
      <c r="F1124" s="471"/>
      <c r="G1124" s="471"/>
      <c r="H1124" s="471"/>
      <c r="I1124" s="471"/>
      <c r="J1124" s="471"/>
      <c r="K1124" s="471"/>
      <c r="L1124" s="471"/>
      <c r="M1124" s="471"/>
      <c r="N1124" s="471"/>
      <c r="O1124" s="471"/>
      <c r="P1124" s="471"/>
      <c r="Q1124" s="471"/>
      <c r="R1124" s="471"/>
      <c r="S1124" s="471"/>
      <c r="T1124" s="471"/>
      <c r="U1124" s="471"/>
      <c r="V1124" s="471"/>
      <c r="W1124" s="471"/>
      <c r="X1124" s="471"/>
      <c r="Y1124" s="471"/>
      <c r="Z1124" s="471"/>
      <c r="AA1124" s="471"/>
      <c r="AB1124" s="471"/>
      <c r="AC1124" s="471"/>
      <c r="AD1124" s="471"/>
      <c r="AE1124" s="472"/>
      <c r="AF1124" s="472"/>
      <c r="AG1124" s="472"/>
      <c r="AH1124" s="472"/>
      <c r="AI1124" s="472"/>
      <c r="AJ1124" s="472"/>
      <c r="AK1124" s="472"/>
      <c r="AL1124" s="472"/>
      <c r="AM1124" s="472"/>
      <c r="AN1124" s="472"/>
      <c r="AO1124" s="481"/>
      <c r="AP1124" s="169"/>
      <c r="AQ1124" s="84" t="s">
        <v>395</v>
      </c>
      <c r="AU1124" s="459" t="str">
        <f t="shared" ca="1" si="204"/>
        <v>AE</v>
      </c>
      <c r="AV1124" s="459">
        <f t="shared" si="205"/>
        <v>1099</v>
      </c>
      <c r="AW1124" s="259" t="str">
        <f t="shared" ca="1" si="201"/>
        <v>AE1099</v>
      </c>
      <c r="AX1124" s="259">
        <f t="shared" si="193"/>
        <v>8</v>
      </c>
      <c r="AY1124" s="259" t="str">
        <f t="shared" ca="1" si="202"/>
        <v>9. Ownership - Operating Costs</v>
      </c>
      <c r="AZ1124" s="268" t="s">
        <v>1270</v>
      </c>
      <c r="BA1124" s="259" t="s">
        <v>1337</v>
      </c>
      <c r="BB1124" s="259">
        <f>$AE$8</f>
        <v>2045</v>
      </c>
      <c r="BC1124" s="259" t="str">
        <f t="shared" ca="1" si="203"/>
        <v>8_AE1099_Running_Costs_2045</v>
      </c>
      <c r="BD1124" s="259" t="s">
        <v>540</v>
      </c>
      <c r="BE1124" s="259"/>
      <c r="BF1124" s="268" t="str">
        <f t="shared" si="200"/>
        <v>&gt;=0</v>
      </c>
      <c r="BG1124" s="268" t="s">
        <v>85</v>
      </c>
      <c r="BH1124" s="268" t="s">
        <v>85</v>
      </c>
      <c r="BI1124" s="268"/>
      <c r="BJ1124" s="268"/>
      <c r="BK1124" s="268"/>
      <c r="BL1124" s="268"/>
    </row>
    <row r="1125" spans="1:64" ht="13.5" hidden="1" thickBot="1">
      <c r="A1125" s="124"/>
      <c r="B1125" s="177"/>
      <c r="C1125" s="237"/>
      <c r="D1125" s="588"/>
      <c r="E1125" s="588"/>
      <c r="F1125" s="471"/>
      <c r="G1125" s="471"/>
      <c r="H1125" s="471"/>
      <c r="I1125" s="471"/>
      <c r="J1125" s="471"/>
      <c r="K1125" s="471"/>
      <c r="L1125" s="471"/>
      <c r="M1125" s="471"/>
      <c r="N1125" s="471"/>
      <c r="O1125" s="471"/>
      <c r="P1125" s="471"/>
      <c r="Q1125" s="471"/>
      <c r="R1125" s="471"/>
      <c r="S1125" s="471"/>
      <c r="T1125" s="471"/>
      <c r="U1125" s="471"/>
      <c r="V1125" s="471"/>
      <c r="W1125" s="471"/>
      <c r="X1125" s="471"/>
      <c r="Y1125" s="471"/>
      <c r="Z1125" s="471"/>
      <c r="AA1125" s="471"/>
      <c r="AB1125" s="471"/>
      <c r="AC1125" s="471"/>
      <c r="AD1125" s="471"/>
      <c r="AE1125" s="472"/>
      <c r="AF1125" s="472"/>
      <c r="AG1125" s="472"/>
      <c r="AH1125" s="472"/>
      <c r="AI1125" s="472"/>
      <c r="AJ1125" s="472"/>
      <c r="AK1125" s="472"/>
      <c r="AL1125" s="472"/>
      <c r="AM1125" s="472"/>
      <c r="AN1125" s="472"/>
      <c r="AO1125" s="481"/>
      <c r="AP1125" s="169"/>
      <c r="AQ1125" s="84" t="s">
        <v>395</v>
      </c>
      <c r="AU1125" s="459" t="str">
        <f t="shared" ca="1" si="204"/>
        <v>AF</v>
      </c>
      <c r="AV1125" s="459">
        <f t="shared" si="205"/>
        <v>1099</v>
      </c>
      <c r="AW1125" s="259" t="str">
        <f t="shared" ca="1" si="201"/>
        <v>AF1099</v>
      </c>
      <c r="AX1125" s="259">
        <f t="shared" si="193"/>
        <v>8</v>
      </c>
      <c r="AY1125" s="259" t="str">
        <f t="shared" ca="1" si="202"/>
        <v>9. Ownership - Operating Costs</v>
      </c>
      <c r="AZ1125" s="268" t="s">
        <v>1270</v>
      </c>
      <c r="BA1125" s="259" t="s">
        <v>1337</v>
      </c>
      <c r="BB1125" s="259">
        <f>$AF$8</f>
        <v>2046</v>
      </c>
      <c r="BC1125" s="259" t="str">
        <f t="shared" ca="1" si="203"/>
        <v>8_AF1099_Running_Costs_2046</v>
      </c>
      <c r="BD1125" s="259" t="s">
        <v>540</v>
      </c>
      <c r="BE1125" s="259"/>
      <c r="BF1125" s="268" t="str">
        <f t="shared" si="200"/>
        <v>&gt;=0</v>
      </c>
      <c r="BG1125" s="268" t="s">
        <v>85</v>
      </c>
      <c r="BH1125" s="268" t="s">
        <v>85</v>
      </c>
      <c r="BI1125" s="268"/>
      <c r="BJ1125" s="268"/>
      <c r="BK1125" s="268"/>
      <c r="BL1125" s="268"/>
    </row>
    <row r="1126" spans="1:64" ht="13.5" hidden="1" thickBot="1">
      <c r="A1126" s="124"/>
      <c r="B1126" s="177"/>
      <c r="C1126" s="237"/>
      <c r="D1126" s="588"/>
      <c r="E1126" s="588"/>
      <c r="F1126" s="471"/>
      <c r="G1126" s="471"/>
      <c r="H1126" s="471"/>
      <c r="I1126" s="471"/>
      <c r="J1126" s="471"/>
      <c r="K1126" s="471"/>
      <c r="L1126" s="471"/>
      <c r="M1126" s="471"/>
      <c r="N1126" s="471"/>
      <c r="O1126" s="471"/>
      <c r="P1126" s="471"/>
      <c r="Q1126" s="471"/>
      <c r="R1126" s="471"/>
      <c r="S1126" s="471"/>
      <c r="T1126" s="471"/>
      <c r="U1126" s="471"/>
      <c r="V1126" s="471"/>
      <c r="W1126" s="471"/>
      <c r="X1126" s="471"/>
      <c r="Y1126" s="471"/>
      <c r="Z1126" s="471"/>
      <c r="AA1126" s="471"/>
      <c r="AB1126" s="471"/>
      <c r="AC1126" s="471"/>
      <c r="AD1126" s="471"/>
      <c r="AE1126" s="472"/>
      <c r="AF1126" s="472"/>
      <c r="AG1126" s="472"/>
      <c r="AH1126" s="472"/>
      <c r="AI1126" s="472"/>
      <c r="AJ1126" s="472"/>
      <c r="AK1126" s="472"/>
      <c r="AL1126" s="472"/>
      <c r="AM1126" s="472"/>
      <c r="AN1126" s="472"/>
      <c r="AO1126" s="481"/>
      <c r="AP1126" s="169"/>
      <c r="AQ1126" s="84" t="s">
        <v>395</v>
      </c>
      <c r="AU1126" s="459" t="str">
        <f t="shared" ca="1" si="204"/>
        <v>AG</v>
      </c>
      <c r="AV1126" s="459">
        <f t="shared" si="205"/>
        <v>1099</v>
      </c>
      <c r="AW1126" s="259" t="str">
        <f t="shared" ca="1" si="201"/>
        <v>AG1099</v>
      </c>
      <c r="AX1126" s="259">
        <f t="shared" si="193"/>
        <v>8</v>
      </c>
      <c r="AY1126" s="259" t="str">
        <f t="shared" ca="1" si="202"/>
        <v>9. Ownership - Operating Costs</v>
      </c>
      <c r="AZ1126" s="268" t="s">
        <v>1270</v>
      </c>
      <c r="BA1126" s="259" t="s">
        <v>1337</v>
      </c>
      <c r="BB1126" s="259">
        <f>$AG$8</f>
        <v>2047</v>
      </c>
      <c r="BC1126" s="259" t="str">
        <f t="shared" ca="1" si="203"/>
        <v>8_AG1099_Running_Costs_2047</v>
      </c>
      <c r="BD1126" s="259" t="s">
        <v>540</v>
      </c>
      <c r="BE1126" s="259"/>
      <c r="BF1126" s="268" t="str">
        <f t="shared" si="200"/>
        <v>&gt;=0</v>
      </c>
      <c r="BG1126" s="268" t="s">
        <v>85</v>
      </c>
      <c r="BH1126" s="268" t="s">
        <v>85</v>
      </c>
      <c r="BI1126" s="268"/>
      <c r="BJ1126" s="268"/>
      <c r="BK1126" s="268"/>
      <c r="BL1126" s="268"/>
    </row>
    <row r="1127" spans="1:64" ht="13.5" hidden="1" thickBot="1">
      <c r="A1127" s="124"/>
      <c r="B1127" s="177"/>
      <c r="C1127" s="237"/>
      <c r="D1127" s="588"/>
      <c r="E1127" s="588"/>
      <c r="F1127" s="471"/>
      <c r="G1127" s="471"/>
      <c r="H1127" s="471"/>
      <c r="I1127" s="471"/>
      <c r="J1127" s="471"/>
      <c r="K1127" s="471"/>
      <c r="L1127" s="471"/>
      <c r="M1127" s="471"/>
      <c r="N1127" s="471"/>
      <c r="O1127" s="471"/>
      <c r="P1127" s="471"/>
      <c r="Q1127" s="471"/>
      <c r="R1127" s="471"/>
      <c r="S1127" s="471"/>
      <c r="T1127" s="471"/>
      <c r="U1127" s="471"/>
      <c r="V1127" s="471"/>
      <c r="W1127" s="471"/>
      <c r="X1127" s="471"/>
      <c r="Y1127" s="471"/>
      <c r="Z1127" s="471"/>
      <c r="AA1127" s="471"/>
      <c r="AB1127" s="471"/>
      <c r="AC1127" s="471"/>
      <c r="AD1127" s="471"/>
      <c r="AE1127" s="472"/>
      <c r="AF1127" s="472"/>
      <c r="AG1127" s="472"/>
      <c r="AH1127" s="472"/>
      <c r="AI1127" s="472"/>
      <c r="AJ1127" s="472"/>
      <c r="AK1127" s="472"/>
      <c r="AL1127" s="472"/>
      <c r="AM1127" s="472"/>
      <c r="AN1127" s="472"/>
      <c r="AO1127" s="481"/>
      <c r="AP1127" s="169"/>
      <c r="AQ1127" s="84" t="s">
        <v>395</v>
      </c>
      <c r="AU1127" s="459" t="str">
        <f t="shared" ca="1" si="204"/>
        <v>AH</v>
      </c>
      <c r="AV1127" s="459">
        <f t="shared" si="205"/>
        <v>1099</v>
      </c>
      <c r="AW1127" s="259" t="str">
        <f t="shared" ca="1" si="201"/>
        <v>AH1099</v>
      </c>
      <c r="AX1127" s="259">
        <f t="shared" ref="AX1127:AX1190" si="206">$AX$5</f>
        <v>8</v>
      </c>
      <c r="AY1127" s="259" t="str">
        <f t="shared" ca="1" si="202"/>
        <v>9. Ownership - Operating Costs</v>
      </c>
      <c r="AZ1127" s="268" t="s">
        <v>1270</v>
      </c>
      <c r="BA1127" s="259" t="s">
        <v>1337</v>
      </c>
      <c r="BB1127" s="259">
        <f>$AH$8</f>
        <v>2048</v>
      </c>
      <c r="BC1127" s="259" t="str">
        <f t="shared" ca="1" si="203"/>
        <v>8_AH1099_Running_Costs_2048</v>
      </c>
      <c r="BD1127" s="259" t="s">
        <v>540</v>
      </c>
      <c r="BE1127" s="259"/>
      <c r="BF1127" s="268" t="str">
        <f t="shared" ref="BF1127:BF1158" si="207">"&gt;=0"</f>
        <v>&gt;=0</v>
      </c>
      <c r="BG1127" s="268" t="s">
        <v>85</v>
      </c>
      <c r="BH1127" s="268" t="s">
        <v>85</v>
      </c>
      <c r="BI1127" s="268"/>
      <c r="BJ1127" s="268"/>
      <c r="BK1127" s="268"/>
      <c r="BL1127" s="268"/>
    </row>
    <row r="1128" spans="1:64" ht="13.5" hidden="1" thickBot="1">
      <c r="A1128" s="124"/>
      <c r="B1128" s="177"/>
      <c r="C1128" s="237"/>
      <c r="D1128" s="588"/>
      <c r="E1128" s="588"/>
      <c r="F1128" s="471"/>
      <c r="G1128" s="471"/>
      <c r="H1128" s="471"/>
      <c r="I1128" s="471"/>
      <c r="J1128" s="471"/>
      <c r="K1128" s="471"/>
      <c r="L1128" s="471"/>
      <c r="M1128" s="471"/>
      <c r="N1128" s="471"/>
      <c r="O1128" s="471"/>
      <c r="P1128" s="471"/>
      <c r="Q1128" s="471"/>
      <c r="R1128" s="471"/>
      <c r="S1128" s="471"/>
      <c r="T1128" s="471"/>
      <c r="U1128" s="471"/>
      <c r="V1128" s="471"/>
      <c r="W1128" s="471"/>
      <c r="X1128" s="471"/>
      <c r="Y1128" s="471"/>
      <c r="Z1128" s="471"/>
      <c r="AA1128" s="471"/>
      <c r="AB1128" s="471"/>
      <c r="AC1128" s="471"/>
      <c r="AD1128" s="471"/>
      <c r="AE1128" s="472"/>
      <c r="AF1128" s="472"/>
      <c r="AG1128" s="472"/>
      <c r="AH1128" s="472"/>
      <c r="AI1128" s="472"/>
      <c r="AJ1128" s="472"/>
      <c r="AK1128" s="472"/>
      <c r="AL1128" s="472"/>
      <c r="AM1128" s="472"/>
      <c r="AN1128" s="472"/>
      <c r="AO1128" s="481"/>
      <c r="AP1128" s="169"/>
      <c r="AQ1128" s="84" t="s">
        <v>395</v>
      </c>
      <c r="AU1128" s="459" t="str">
        <f t="shared" ca="1" si="204"/>
        <v>AI</v>
      </c>
      <c r="AV1128" s="459">
        <f t="shared" si="205"/>
        <v>1099</v>
      </c>
      <c r="AW1128" s="259" t="str">
        <f t="shared" ca="1" si="201"/>
        <v>AI1099</v>
      </c>
      <c r="AX1128" s="259">
        <f t="shared" si="206"/>
        <v>8</v>
      </c>
      <c r="AY1128" s="259" t="str">
        <f t="shared" ca="1" si="202"/>
        <v>9. Ownership - Operating Costs</v>
      </c>
      <c r="AZ1128" s="268" t="s">
        <v>1270</v>
      </c>
      <c r="BA1128" s="259" t="s">
        <v>1337</v>
      </c>
      <c r="BB1128" s="259">
        <f>$AI$8</f>
        <v>2049</v>
      </c>
      <c r="BC1128" s="259" t="str">
        <f t="shared" ca="1" si="203"/>
        <v>8_AI1099_Running_Costs_2049</v>
      </c>
      <c r="BD1128" s="259" t="s">
        <v>540</v>
      </c>
      <c r="BE1128" s="259"/>
      <c r="BF1128" s="268" t="str">
        <f t="shared" si="207"/>
        <v>&gt;=0</v>
      </c>
      <c r="BG1128" s="268" t="s">
        <v>85</v>
      </c>
      <c r="BH1128" s="268" t="s">
        <v>85</v>
      </c>
      <c r="BI1128" s="268"/>
      <c r="BJ1128" s="268"/>
      <c r="BK1128" s="268"/>
      <c r="BL1128" s="268"/>
    </row>
    <row r="1129" spans="1:64" ht="13.5" hidden="1" thickBot="1">
      <c r="A1129" s="124"/>
      <c r="B1129" s="177"/>
      <c r="C1129" s="237"/>
      <c r="D1129" s="588"/>
      <c r="E1129" s="588"/>
      <c r="F1129" s="471"/>
      <c r="G1129" s="471"/>
      <c r="H1129" s="471"/>
      <c r="I1129" s="471"/>
      <c r="J1129" s="471"/>
      <c r="K1129" s="471"/>
      <c r="L1129" s="471"/>
      <c r="M1129" s="471"/>
      <c r="N1129" s="471"/>
      <c r="O1129" s="471"/>
      <c r="P1129" s="471"/>
      <c r="Q1129" s="471"/>
      <c r="R1129" s="471"/>
      <c r="S1129" s="471"/>
      <c r="T1129" s="471"/>
      <c r="U1129" s="471"/>
      <c r="V1129" s="471"/>
      <c r="W1129" s="471"/>
      <c r="X1129" s="471"/>
      <c r="Y1129" s="471"/>
      <c r="Z1129" s="471"/>
      <c r="AA1129" s="471"/>
      <c r="AB1129" s="471"/>
      <c r="AC1129" s="471"/>
      <c r="AD1129" s="471"/>
      <c r="AE1129" s="472"/>
      <c r="AF1129" s="472"/>
      <c r="AG1129" s="472"/>
      <c r="AH1129" s="472"/>
      <c r="AI1129" s="472"/>
      <c r="AJ1129" s="472"/>
      <c r="AK1129" s="472"/>
      <c r="AL1129" s="472"/>
      <c r="AM1129" s="472"/>
      <c r="AN1129" s="472"/>
      <c r="AO1129" s="481"/>
      <c r="AP1129" s="169"/>
      <c r="AQ1129" s="84" t="s">
        <v>395</v>
      </c>
      <c r="AU1129" s="459" t="str">
        <f t="shared" ca="1" si="204"/>
        <v>AJ</v>
      </c>
      <c r="AV1129" s="459">
        <f t="shared" si="205"/>
        <v>1099</v>
      </c>
      <c r="AW1129" s="259" t="str">
        <f t="shared" ca="1" si="201"/>
        <v>AJ1099</v>
      </c>
      <c r="AX1129" s="259">
        <f t="shared" si="206"/>
        <v>8</v>
      </c>
      <c r="AY1129" s="259" t="str">
        <f t="shared" ca="1" si="202"/>
        <v>9. Ownership - Operating Costs</v>
      </c>
      <c r="AZ1129" s="268" t="s">
        <v>1270</v>
      </c>
      <c r="BA1129" s="259" t="s">
        <v>1337</v>
      </c>
      <c r="BB1129" s="259">
        <f>$AJ$8</f>
        <v>2050</v>
      </c>
      <c r="BC1129" s="259" t="str">
        <f t="shared" ca="1" si="203"/>
        <v>8_AJ1099_Running_Costs_2050</v>
      </c>
      <c r="BD1129" s="259" t="s">
        <v>540</v>
      </c>
      <c r="BE1129" s="259"/>
      <c r="BF1129" s="268" t="str">
        <f t="shared" si="207"/>
        <v>&gt;=0</v>
      </c>
      <c r="BG1129" s="268" t="s">
        <v>85</v>
      </c>
      <c r="BH1129" s="268" t="s">
        <v>85</v>
      </c>
      <c r="BI1129" s="268"/>
      <c r="BJ1129" s="268"/>
      <c r="BK1129" s="268"/>
      <c r="BL1129" s="268"/>
    </row>
    <row r="1130" spans="1:64" ht="13.5" hidden="1" thickBot="1">
      <c r="A1130" s="124"/>
      <c r="B1130" s="177"/>
      <c r="C1130" s="237"/>
      <c r="D1130" s="588"/>
      <c r="E1130" s="588"/>
      <c r="F1130" s="471"/>
      <c r="G1130" s="471"/>
      <c r="H1130" s="471"/>
      <c r="I1130" s="471"/>
      <c r="J1130" s="471"/>
      <c r="K1130" s="471"/>
      <c r="L1130" s="471"/>
      <c r="M1130" s="471"/>
      <c r="N1130" s="471"/>
      <c r="O1130" s="471"/>
      <c r="P1130" s="471"/>
      <c r="Q1130" s="471"/>
      <c r="R1130" s="471"/>
      <c r="S1130" s="471"/>
      <c r="T1130" s="471"/>
      <c r="U1130" s="471"/>
      <c r="V1130" s="471"/>
      <c r="W1130" s="471"/>
      <c r="X1130" s="471"/>
      <c r="Y1130" s="471"/>
      <c r="Z1130" s="471"/>
      <c r="AA1130" s="471"/>
      <c r="AB1130" s="471"/>
      <c r="AC1130" s="471"/>
      <c r="AD1130" s="471"/>
      <c r="AE1130" s="472"/>
      <c r="AF1130" s="472"/>
      <c r="AG1130" s="472"/>
      <c r="AH1130" s="472"/>
      <c r="AI1130" s="472"/>
      <c r="AJ1130" s="472"/>
      <c r="AK1130" s="472"/>
      <c r="AL1130" s="472"/>
      <c r="AM1130" s="472"/>
      <c r="AN1130" s="472"/>
      <c r="AO1130" s="481"/>
      <c r="AP1130" s="169"/>
      <c r="AQ1130" s="84" t="s">
        <v>395</v>
      </c>
      <c r="AU1130" s="459" t="str">
        <f t="shared" ca="1" si="204"/>
        <v>AK</v>
      </c>
      <c r="AV1130" s="459">
        <f t="shared" si="205"/>
        <v>1099</v>
      </c>
      <c r="AW1130" s="259" t="str">
        <f t="shared" ca="1" si="201"/>
        <v>AK1099</v>
      </c>
      <c r="AX1130" s="259">
        <f t="shared" si="206"/>
        <v>8</v>
      </c>
      <c r="AY1130" s="259" t="str">
        <f t="shared" ca="1" si="202"/>
        <v>9. Ownership - Operating Costs</v>
      </c>
      <c r="AZ1130" s="268" t="s">
        <v>1270</v>
      </c>
      <c r="BA1130" s="259" t="s">
        <v>1337</v>
      </c>
      <c r="BB1130" s="259">
        <f>$AK$8</f>
        <v>2051</v>
      </c>
      <c r="BC1130" s="259" t="str">
        <f t="shared" ca="1" si="203"/>
        <v>8_AK1099_Running_Costs_2051</v>
      </c>
      <c r="BD1130" s="259" t="s">
        <v>540</v>
      </c>
      <c r="BE1130" s="259"/>
      <c r="BF1130" s="268" t="str">
        <f t="shared" si="207"/>
        <v>&gt;=0</v>
      </c>
      <c r="BG1130" s="268" t="s">
        <v>85</v>
      </c>
      <c r="BH1130" s="268" t="s">
        <v>85</v>
      </c>
      <c r="BI1130" s="268"/>
      <c r="BJ1130" s="268"/>
      <c r="BK1130" s="268"/>
      <c r="BL1130" s="268"/>
    </row>
    <row r="1131" spans="1:64" ht="13.5" hidden="1" thickBot="1">
      <c r="A1131" s="124"/>
      <c r="B1131" s="177"/>
      <c r="C1131" s="237"/>
      <c r="D1131" s="588"/>
      <c r="E1131" s="588"/>
      <c r="F1131" s="471"/>
      <c r="G1131" s="471"/>
      <c r="H1131" s="471"/>
      <c r="I1131" s="471"/>
      <c r="J1131" s="471"/>
      <c r="K1131" s="471"/>
      <c r="L1131" s="471"/>
      <c r="M1131" s="471"/>
      <c r="N1131" s="471"/>
      <c r="O1131" s="471"/>
      <c r="P1131" s="471"/>
      <c r="Q1131" s="471"/>
      <c r="R1131" s="471"/>
      <c r="S1131" s="471"/>
      <c r="T1131" s="471"/>
      <c r="U1131" s="471"/>
      <c r="V1131" s="471"/>
      <c r="W1131" s="471"/>
      <c r="X1131" s="471"/>
      <c r="Y1131" s="471"/>
      <c r="Z1131" s="471"/>
      <c r="AA1131" s="471"/>
      <c r="AB1131" s="471"/>
      <c r="AC1131" s="471"/>
      <c r="AD1131" s="471"/>
      <c r="AE1131" s="472"/>
      <c r="AF1131" s="472"/>
      <c r="AG1131" s="472"/>
      <c r="AH1131" s="472"/>
      <c r="AI1131" s="472"/>
      <c r="AJ1131" s="472"/>
      <c r="AK1131" s="472"/>
      <c r="AL1131" s="472"/>
      <c r="AM1131" s="472"/>
      <c r="AN1131" s="472"/>
      <c r="AO1131" s="481"/>
      <c r="AP1131" s="169"/>
      <c r="AQ1131" s="84" t="s">
        <v>395</v>
      </c>
      <c r="AU1131" s="459" t="str">
        <f t="shared" ca="1" si="204"/>
        <v>AL</v>
      </c>
      <c r="AV1131" s="459">
        <f t="shared" si="205"/>
        <v>1099</v>
      </c>
      <c r="AW1131" s="259" t="str">
        <f t="shared" ca="1" si="201"/>
        <v>AL1099</v>
      </c>
      <c r="AX1131" s="259">
        <f t="shared" si="206"/>
        <v>8</v>
      </c>
      <c r="AY1131" s="259" t="str">
        <f t="shared" ca="1" si="202"/>
        <v>9. Ownership - Operating Costs</v>
      </c>
      <c r="AZ1131" s="268" t="s">
        <v>1270</v>
      </c>
      <c r="BA1131" s="259" t="s">
        <v>1337</v>
      </c>
      <c r="BB1131" s="259">
        <f>$AL$8</f>
        <v>2052</v>
      </c>
      <c r="BC1131" s="259" t="str">
        <f t="shared" ca="1" si="203"/>
        <v>8_AL1099_Running_Costs_2052</v>
      </c>
      <c r="BD1131" s="259" t="s">
        <v>540</v>
      </c>
      <c r="BE1131" s="259"/>
      <c r="BF1131" s="268" t="str">
        <f t="shared" si="207"/>
        <v>&gt;=0</v>
      </c>
      <c r="BG1131" s="268" t="s">
        <v>85</v>
      </c>
      <c r="BH1131" s="268" t="s">
        <v>85</v>
      </c>
      <c r="BI1131" s="268"/>
      <c r="BJ1131" s="268"/>
      <c r="BK1131" s="268"/>
      <c r="BL1131" s="268"/>
    </row>
    <row r="1132" spans="1:64" ht="13.5" hidden="1" thickBot="1">
      <c r="A1132" s="124"/>
      <c r="B1132" s="177"/>
      <c r="C1132" s="237"/>
      <c r="D1132" s="588"/>
      <c r="E1132" s="588"/>
      <c r="F1132" s="471"/>
      <c r="G1132" s="471"/>
      <c r="H1132" s="471"/>
      <c r="I1132" s="471"/>
      <c r="J1132" s="471"/>
      <c r="K1132" s="471"/>
      <c r="L1132" s="471"/>
      <c r="M1132" s="471"/>
      <c r="N1132" s="471"/>
      <c r="O1132" s="471"/>
      <c r="P1132" s="471"/>
      <c r="Q1132" s="471"/>
      <c r="R1132" s="471"/>
      <c r="S1132" s="471"/>
      <c r="T1132" s="471"/>
      <c r="U1132" s="471"/>
      <c r="V1132" s="471"/>
      <c r="W1132" s="471"/>
      <c r="X1132" s="471"/>
      <c r="Y1132" s="471"/>
      <c r="Z1132" s="471"/>
      <c r="AA1132" s="471"/>
      <c r="AB1132" s="471"/>
      <c r="AC1132" s="471"/>
      <c r="AD1132" s="471"/>
      <c r="AE1132" s="472"/>
      <c r="AF1132" s="472"/>
      <c r="AG1132" s="472"/>
      <c r="AH1132" s="472"/>
      <c r="AI1132" s="472"/>
      <c r="AJ1132" s="472"/>
      <c r="AK1132" s="472"/>
      <c r="AL1132" s="472"/>
      <c r="AM1132" s="472"/>
      <c r="AN1132" s="472"/>
      <c r="AO1132" s="481"/>
      <c r="AP1132" s="169"/>
      <c r="AQ1132" s="84" t="s">
        <v>395</v>
      </c>
      <c r="AU1132" s="459" t="str">
        <f t="shared" ca="1" si="204"/>
        <v>AM</v>
      </c>
      <c r="AV1132" s="459">
        <f t="shared" si="205"/>
        <v>1099</v>
      </c>
      <c r="AW1132" s="259" t="str">
        <f t="shared" ca="1" si="201"/>
        <v>AM1099</v>
      </c>
      <c r="AX1132" s="259">
        <f t="shared" si="206"/>
        <v>8</v>
      </c>
      <c r="AY1132" s="259" t="str">
        <f t="shared" ca="1" si="202"/>
        <v>9. Ownership - Operating Costs</v>
      </c>
      <c r="AZ1132" s="268" t="s">
        <v>1270</v>
      </c>
      <c r="BA1132" s="259" t="s">
        <v>1337</v>
      </c>
      <c r="BB1132" s="259">
        <f>$AM$8</f>
        <v>2053</v>
      </c>
      <c r="BC1132" s="259" t="str">
        <f t="shared" ca="1" si="203"/>
        <v>8_AM1099_Running_Costs_2053</v>
      </c>
      <c r="BD1132" s="259" t="s">
        <v>540</v>
      </c>
      <c r="BE1132" s="259"/>
      <c r="BF1132" s="268" t="str">
        <f t="shared" si="207"/>
        <v>&gt;=0</v>
      </c>
      <c r="BG1132" s="268" t="s">
        <v>85</v>
      </c>
      <c r="BH1132" s="268" t="s">
        <v>85</v>
      </c>
      <c r="BI1132" s="268"/>
      <c r="BJ1132" s="268"/>
      <c r="BK1132" s="268"/>
      <c r="BL1132" s="268"/>
    </row>
    <row r="1133" spans="1:64" ht="13.5" hidden="1" thickBot="1">
      <c r="A1133" s="124"/>
      <c r="B1133" s="177"/>
      <c r="C1133" s="237"/>
      <c r="D1133" s="588"/>
      <c r="E1133" s="588"/>
      <c r="F1133" s="471"/>
      <c r="G1133" s="471"/>
      <c r="H1133" s="471"/>
      <c r="I1133" s="471"/>
      <c r="J1133" s="471"/>
      <c r="K1133" s="471"/>
      <c r="L1133" s="471"/>
      <c r="M1133" s="471"/>
      <c r="N1133" s="471"/>
      <c r="O1133" s="471"/>
      <c r="P1133" s="471"/>
      <c r="Q1133" s="471"/>
      <c r="R1133" s="471"/>
      <c r="S1133" s="471"/>
      <c r="T1133" s="471"/>
      <c r="U1133" s="471"/>
      <c r="V1133" s="471"/>
      <c r="W1133" s="471"/>
      <c r="X1133" s="471"/>
      <c r="Y1133" s="471"/>
      <c r="Z1133" s="471"/>
      <c r="AA1133" s="471"/>
      <c r="AB1133" s="471"/>
      <c r="AC1133" s="471"/>
      <c r="AD1133" s="471"/>
      <c r="AE1133" s="472"/>
      <c r="AF1133" s="472"/>
      <c r="AG1133" s="472"/>
      <c r="AH1133" s="472"/>
      <c r="AI1133" s="472"/>
      <c r="AJ1133" s="472"/>
      <c r="AK1133" s="472"/>
      <c r="AL1133" s="472"/>
      <c r="AM1133" s="472"/>
      <c r="AN1133" s="472"/>
      <c r="AO1133" s="481"/>
      <c r="AP1133" s="169"/>
      <c r="AQ1133" s="84" t="s">
        <v>395</v>
      </c>
      <c r="AU1133" s="459" t="str">
        <f t="shared" ca="1" si="204"/>
        <v>AN</v>
      </c>
      <c r="AV1133" s="459">
        <f t="shared" si="205"/>
        <v>1099</v>
      </c>
      <c r="AW1133" s="259" t="str">
        <f t="shared" ca="1" si="201"/>
        <v>AN1099</v>
      </c>
      <c r="AX1133" s="259">
        <f t="shared" si="206"/>
        <v>8</v>
      </c>
      <c r="AY1133" s="259" t="str">
        <f t="shared" ca="1" si="202"/>
        <v>9. Ownership - Operating Costs</v>
      </c>
      <c r="AZ1133" s="268" t="s">
        <v>1270</v>
      </c>
      <c r="BA1133" s="259" t="s">
        <v>1337</v>
      </c>
      <c r="BB1133" s="259">
        <f>$AN$8</f>
        <v>2054</v>
      </c>
      <c r="BC1133" s="259" t="str">
        <f t="shared" ca="1" si="203"/>
        <v>8_AN1099_Running_Costs_2054</v>
      </c>
      <c r="BD1133" s="259" t="s">
        <v>540</v>
      </c>
      <c r="BE1133" s="259"/>
      <c r="BF1133" s="268" t="str">
        <f t="shared" si="207"/>
        <v>&gt;=0</v>
      </c>
      <c r="BG1133" s="268" t="s">
        <v>85</v>
      </c>
      <c r="BH1133" s="268" t="s">
        <v>85</v>
      </c>
      <c r="BI1133" s="268"/>
      <c r="BJ1133" s="268"/>
      <c r="BK1133" s="268"/>
      <c r="BL1133" s="268"/>
    </row>
    <row r="1134" spans="1:64" ht="13.5" hidden="1" thickBot="1">
      <c r="A1134" s="124"/>
      <c r="B1134" s="177"/>
      <c r="C1134" s="237"/>
      <c r="D1134" s="588"/>
      <c r="E1134" s="588"/>
      <c r="F1134" s="471"/>
      <c r="G1134" s="471"/>
      <c r="H1134" s="471"/>
      <c r="I1134" s="471"/>
      <c r="J1134" s="471"/>
      <c r="K1134" s="471"/>
      <c r="L1134" s="471"/>
      <c r="M1134" s="471"/>
      <c r="N1134" s="471"/>
      <c r="O1134" s="471"/>
      <c r="P1134" s="471"/>
      <c r="Q1134" s="471"/>
      <c r="R1134" s="471"/>
      <c r="S1134" s="471"/>
      <c r="T1134" s="471"/>
      <c r="U1134" s="471"/>
      <c r="V1134" s="471"/>
      <c r="W1134" s="471"/>
      <c r="X1134" s="471"/>
      <c r="Y1134" s="471"/>
      <c r="Z1134" s="471"/>
      <c r="AA1134" s="471"/>
      <c r="AB1134" s="471"/>
      <c r="AC1134" s="471"/>
      <c r="AD1134" s="471"/>
      <c r="AE1134" s="472"/>
      <c r="AF1134" s="472"/>
      <c r="AG1134" s="472"/>
      <c r="AH1134" s="472"/>
      <c r="AI1134" s="472"/>
      <c r="AJ1134" s="472"/>
      <c r="AK1134" s="472"/>
      <c r="AL1134" s="472"/>
      <c r="AM1134" s="472"/>
      <c r="AN1134" s="472"/>
      <c r="AO1134" s="481"/>
      <c r="AP1134" s="169"/>
      <c r="AQ1134" s="474" t="s">
        <v>395</v>
      </c>
      <c r="AR1134" s="474"/>
      <c r="AS1134" s="474"/>
      <c r="AT1134" s="474"/>
      <c r="AU1134" s="475" t="str">
        <f t="shared" ca="1" si="204"/>
        <v>AO</v>
      </c>
      <c r="AV1134" s="475">
        <f t="shared" si="205"/>
        <v>1099</v>
      </c>
      <c r="AW1134" s="389" t="str">
        <f t="shared" ca="1" si="201"/>
        <v>AO1099</v>
      </c>
      <c r="AX1134" s="389">
        <f t="shared" si="206"/>
        <v>8</v>
      </c>
      <c r="AY1134" s="389" t="str">
        <f t="shared" ca="1" si="202"/>
        <v>9. Ownership - Operating Costs</v>
      </c>
      <c r="AZ1134" s="397" t="s">
        <v>1270</v>
      </c>
      <c r="BA1134" s="389" t="s">
        <v>1337</v>
      </c>
      <c r="BB1134" s="389" t="s">
        <v>1216</v>
      </c>
      <c r="BC1134" s="389" t="str">
        <f t="shared" ca="1" si="203"/>
        <v>8_AO1099_Running_Costs_Additional_Info</v>
      </c>
      <c r="BD1134" s="397" t="s">
        <v>223</v>
      </c>
      <c r="BE1134" s="397">
        <v>100</v>
      </c>
      <c r="BF1134" s="397"/>
      <c r="BG1134" s="397" t="s">
        <v>85</v>
      </c>
      <c r="BH1134" s="397" t="s">
        <v>85</v>
      </c>
      <c r="BI1134" s="268"/>
      <c r="BJ1134" s="268"/>
      <c r="BK1134" s="268"/>
      <c r="BL1134" s="268"/>
    </row>
    <row r="1135" spans="1:64" ht="13.5" thickBot="1">
      <c r="A1135" s="124">
        <f>+A1099+1</f>
        <v>41</v>
      </c>
      <c r="B1135" s="177"/>
      <c r="C1135" s="235" t="s">
        <v>1290</v>
      </c>
      <c r="D1135" s="588" t="s">
        <v>1334</v>
      </c>
      <c r="E1135" s="588"/>
      <c r="F1135" s="445"/>
      <c r="G1135" s="445"/>
      <c r="H1135" s="445"/>
      <c r="I1135" s="445"/>
      <c r="J1135" s="445"/>
      <c r="K1135" s="445"/>
      <c r="L1135" s="445"/>
      <c r="M1135" s="445"/>
      <c r="N1135" s="445"/>
      <c r="O1135" s="445"/>
      <c r="P1135" s="445"/>
      <c r="Q1135" s="445"/>
      <c r="R1135" s="445"/>
      <c r="S1135" s="445"/>
      <c r="T1135" s="445"/>
      <c r="U1135" s="445"/>
      <c r="V1135" s="445"/>
      <c r="W1135" s="445"/>
      <c r="X1135" s="445"/>
      <c r="Y1135" s="445"/>
      <c r="Z1135" s="445"/>
      <c r="AA1135" s="445"/>
      <c r="AB1135" s="445"/>
      <c r="AC1135" s="445"/>
      <c r="AD1135" s="445"/>
      <c r="AE1135" s="446"/>
      <c r="AF1135" s="446"/>
      <c r="AG1135" s="446"/>
      <c r="AH1135" s="446"/>
      <c r="AI1135" s="446"/>
      <c r="AJ1135" s="446"/>
      <c r="AK1135" s="446"/>
      <c r="AL1135" s="446"/>
      <c r="AM1135" s="446"/>
      <c r="AN1135" s="446"/>
      <c r="AO1135" s="337"/>
      <c r="AP1135" s="169"/>
      <c r="AS1135" s="84" t="s">
        <v>42</v>
      </c>
      <c r="AT1135" s="84" t="str">
        <f ca="1">SUBSTITUTE(CELL("address",F1135),"$","")</f>
        <v>F1135</v>
      </c>
      <c r="AU1135" s="350" t="str">
        <f ca="1">CHAR(CODE(AT1135))</f>
        <v>F</v>
      </c>
      <c r="AV1135" s="350">
        <f>ROW(AT1135)</f>
        <v>1135</v>
      </c>
      <c r="AW1135" s="259" t="str">
        <f ca="1">CONCATENATE(AU1135&amp;AV1135)</f>
        <v>F1135</v>
      </c>
      <c r="AX1135" s="259">
        <f t="shared" si="206"/>
        <v>8</v>
      </c>
      <c r="AY1135" s="259" t="str">
        <f t="shared" ref="AY1135:AY1170" ca="1" si="208">MID(CELL("filename",AX1135),FIND("]",CELL("filename",AX1135))+1,256)</f>
        <v>9. Ownership - Operating Costs</v>
      </c>
      <c r="AZ1135" s="268" t="s">
        <v>1270</v>
      </c>
      <c r="BA1135" s="259" t="s">
        <v>1291</v>
      </c>
      <c r="BB1135" s="259">
        <f>$F$8</f>
        <v>2020</v>
      </c>
      <c r="BC1135" s="259" t="str">
        <f ca="1">AX1135&amp;"_"&amp;AW1135&amp;"_"&amp;BA1135&amp;"_"&amp;BB1135</f>
        <v>8_F1135_Transmission_electric_to_point_of_delivery_POD_2020</v>
      </c>
      <c r="BD1135" s="259" t="s">
        <v>540</v>
      </c>
      <c r="BE1135" s="259"/>
      <c r="BF1135" s="268" t="str">
        <f t="shared" si="207"/>
        <v>&gt;=0</v>
      </c>
      <c r="BG1135" s="268" t="s">
        <v>85</v>
      </c>
      <c r="BH1135" s="268" t="s">
        <v>85</v>
      </c>
      <c r="BI1135" s="268"/>
      <c r="BJ1135" s="268"/>
      <c r="BK1135" s="268"/>
      <c r="BL1135" s="268"/>
    </row>
    <row r="1136" spans="1:64" ht="13.5" hidden="1" thickBot="1">
      <c r="A1136" s="124"/>
      <c r="B1136" s="177"/>
      <c r="C1136" s="235"/>
      <c r="D1136" s="588"/>
      <c r="E1136" s="588"/>
      <c r="F1136" s="471"/>
      <c r="G1136" s="471"/>
      <c r="H1136" s="471"/>
      <c r="I1136" s="471"/>
      <c r="J1136" s="471"/>
      <c r="K1136" s="471"/>
      <c r="L1136" s="471"/>
      <c r="M1136" s="471"/>
      <c r="N1136" s="471"/>
      <c r="O1136" s="471"/>
      <c r="P1136" s="471"/>
      <c r="Q1136" s="471"/>
      <c r="R1136" s="471"/>
      <c r="S1136" s="471"/>
      <c r="T1136" s="471"/>
      <c r="U1136" s="471"/>
      <c r="V1136" s="471"/>
      <c r="W1136" s="471"/>
      <c r="X1136" s="471"/>
      <c r="Y1136" s="471"/>
      <c r="Z1136" s="471"/>
      <c r="AA1136" s="471"/>
      <c r="AB1136" s="471"/>
      <c r="AC1136" s="471"/>
      <c r="AD1136" s="471"/>
      <c r="AE1136" s="472"/>
      <c r="AF1136" s="472"/>
      <c r="AG1136" s="472"/>
      <c r="AH1136" s="472"/>
      <c r="AI1136" s="472"/>
      <c r="AJ1136" s="472"/>
      <c r="AK1136" s="472"/>
      <c r="AL1136" s="472"/>
      <c r="AM1136" s="472"/>
      <c r="AN1136" s="472"/>
      <c r="AO1136" s="481"/>
      <c r="AP1136" s="169"/>
      <c r="AQ1136" s="84" t="s">
        <v>395</v>
      </c>
      <c r="AU1136" s="459" t="str">
        <f ca="1">IF(AU1135="Z","AA",IF(LEN(AU1135)=1,CHAR(CODE(AU1135)+1),IF(RIGHT(AU1135,1)="Z",CHAR(CODE(LEFT(AU1135,1))+1),LEFT(AU1135,1))&amp;CHAR(65+MOD(CODE(RIGHT(AU1135,1))+1-65,26))))</f>
        <v>G</v>
      </c>
      <c r="AV1136" s="459">
        <f>AV1135</f>
        <v>1135</v>
      </c>
      <c r="AW1136" s="259" t="str">
        <f t="shared" ref="AW1136:AW1170" ca="1" si="209">CONCATENATE(AU1136&amp;AV1136)</f>
        <v>G1135</v>
      </c>
      <c r="AX1136" s="259">
        <f t="shared" si="206"/>
        <v>8</v>
      </c>
      <c r="AY1136" s="259" t="str">
        <f t="shared" ca="1" si="208"/>
        <v>9. Ownership - Operating Costs</v>
      </c>
      <c r="AZ1136" s="268" t="s">
        <v>1270</v>
      </c>
      <c r="BA1136" s="259" t="s">
        <v>1291</v>
      </c>
      <c r="BB1136" s="259">
        <f>$G$8</f>
        <v>2021</v>
      </c>
      <c r="BC1136" s="259" t="str">
        <f t="shared" ref="BC1136:BC1170" ca="1" si="210">AX1136&amp;"_"&amp;AW1136&amp;"_"&amp;BA1136&amp;"_"&amp;BB1136</f>
        <v>8_G1135_Transmission_electric_to_point_of_delivery_POD_2021</v>
      </c>
      <c r="BD1136" s="259" t="s">
        <v>540</v>
      </c>
      <c r="BE1136" s="259"/>
      <c r="BF1136" s="268" t="str">
        <f t="shared" si="207"/>
        <v>&gt;=0</v>
      </c>
      <c r="BG1136" s="268" t="s">
        <v>85</v>
      </c>
      <c r="BH1136" s="268" t="s">
        <v>85</v>
      </c>
      <c r="BI1136" s="268"/>
      <c r="BJ1136" s="268"/>
      <c r="BK1136" s="268"/>
      <c r="BL1136" s="268"/>
    </row>
    <row r="1137" spans="1:64" ht="13.5" hidden="1" thickBot="1">
      <c r="A1137" s="124"/>
      <c r="B1137" s="177"/>
      <c r="C1137" s="235"/>
      <c r="D1137" s="588"/>
      <c r="E1137" s="588"/>
      <c r="F1137" s="471"/>
      <c r="G1137" s="471"/>
      <c r="H1137" s="471"/>
      <c r="I1137" s="471"/>
      <c r="J1137" s="471"/>
      <c r="K1137" s="471"/>
      <c r="L1137" s="471"/>
      <c r="M1137" s="471"/>
      <c r="N1137" s="471"/>
      <c r="O1137" s="471"/>
      <c r="P1137" s="471"/>
      <c r="Q1137" s="471"/>
      <c r="R1137" s="471"/>
      <c r="S1137" s="471"/>
      <c r="T1137" s="471"/>
      <c r="U1137" s="471"/>
      <c r="V1137" s="471"/>
      <c r="W1137" s="471"/>
      <c r="X1137" s="471"/>
      <c r="Y1137" s="471"/>
      <c r="Z1137" s="471"/>
      <c r="AA1137" s="471"/>
      <c r="AB1137" s="471"/>
      <c r="AC1137" s="471"/>
      <c r="AD1137" s="471"/>
      <c r="AE1137" s="472"/>
      <c r="AF1137" s="472"/>
      <c r="AG1137" s="472"/>
      <c r="AH1137" s="472"/>
      <c r="AI1137" s="472"/>
      <c r="AJ1137" s="472"/>
      <c r="AK1137" s="472"/>
      <c r="AL1137" s="472"/>
      <c r="AM1137" s="472"/>
      <c r="AN1137" s="472"/>
      <c r="AO1137" s="481"/>
      <c r="AP1137" s="169"/>
      <c r="AQ1137" s="84" t="s">
        <v>395</v>
      </c>
      <c r="AU1137" s="459" t="str">
        <f t="shared" ref="AU1137:AU1170" ca="1" si="211">IF(AU1136="Z","AA",IF(LEN(AU1136)=1,CHAR(CODE(AU1136)+1),IF(RIGHT(AU1136,1)="Z",CHAR(CODE(LEFT(AU1136,1))+1),LEFT(AU1136,1))&amp;CHAR(65+MOD(CODE(RIGHT(AU1136,1))+1-65,26))))</f>
        <v>H</v>
      </c>
      <c r="AV1137" s="459">
        <f t="shared" ref="AV1137:AV1170" si="212">AV1136</f>
        <v>1135</v>
      </c>
      <c r="AW1137" s="259" t="str">
        <f t="shared" ca="1" si="209"/>
        <v>H1135</v>
      </c>
      <c r="AX1137" s="259">
        <f t="shared" si="206"/>
        <v>8</v>
      </c>
      <c r="AY1137" s="259" t="str">
        <f t="shared" ca="1" si="208"/>
        <v>9. Ownership - Operating Costs</v>
      </c>
      <c r="AZ1137" s="268" t="s">
        <v>1270</v>
      </c>
      <c r="BA1137" s="259" t="s">
        <v>1291</v>
      </c>
      <c r="BB1137" s="259">
        <f>$H$8</f>
        <v>2022</v>
      </c>
      <c r="BC1137" s="259" t="str">
        <f t="shared" ca="1" si="210"/>
        <v>8_H1135_Transmission_electric_to_point_of_delivery_POD_2022</v>
      </c>
      <c r="BD1137" s="259" t="s">
        <v>540</v>
      </c>
      <c r="BE1137" s="259"/>
      <c r="BF1137" s="268" t="str">
        <f t="shared" si="207"/>
        <v>&gt;=0</v>
      </c>
      <c r="BG1137" s="268" t="s">
        <v>85</v>
      </c>
      <c r="BH1137" s="268" t="s">
        <v>85</v>
      </c>
      <c r="BI1137" s="268"/>
      <c r="BJ1137" s="268"/>
      <c r="BK1137" s="268"/>
      <c r="BL1137" s="268"/>
    </row>
    <row r="1138" spans="1:64" ht="13.5" hidden="1" thickBot="1">
      <c r="A1138" s="124"/>
      <c r="B1138" s="177"/>
      <c r="C1138" s="235"/>
      <c r="D1138" s="588"/>
      <c r="E1138" s="588"/>
      <c r="F1138" s="471"/>
      <c r="G1138" s="471"/>
      <c r="H1138" s="471"/>
      <c r="I1138" s="471"/>
      <c r="J1138" s="471"/>
      <c r="K1138" s="471"/>
      <c r="L1138" s="471"/>
      <c r="M1138" s="471"/>
      <c r="N1138" s="471"/>
      <c r="O1138" s="471"/>
      <c r="P1138" s="471"/>
      <c r="Q1138" s="471"/>
      <c r="R1138" s="471"/>
      <c r="S1138" s="471"/>
      <c r="T1138" s="471"/>
      <c r="U1138" s="471"/>
      <c r="V1138" s="471"/>
      <c r="W1138" s="471"/>
      <c r="X1138" s="471"/>
      <c r="Y1138" s="471"/>
      <c r="Z1138" s="471"/>
      <c r="AA1138" s="471"/>
      <c r="AB1138" s="471"/>
      <c r="AC1138" s="471"/>
      <c r="AD1138" s="471"/>
      <c r="AE1138" s="472"/>
      <c r="AF1138" s="472"/>
      <c r="AG1138" s="472"/>
      <c r="AH1138" s="472"/>
      <c r="AI1138" s="472"/>
      <c r="AJ1138" s="472"/>
      <c r="AK1138" s="472"/>
      <c r="AL1138" s="472"/>
      <c r="AM1138" s="472"/>
      <c r="AN1138" s="472"/>
      <c r="AO1138" s="481"/>
      <c r="AP1138" s="169"/>
      <c r="AQ1138" s="84" t="s">
        <v>395</v>
      </c>
      <c r="AU1138" s="459" t="str">
        <f t="shared" ca="1" si="211"/>
        <v>I</v>
      </c>
      <c r="AV1138" s="459">
        <f t="shared" si="212"/>
        <v>1135</v>
      </c>
      <c r="AW1138" s="259" t="str">
        <f t="shared" ca="1" si="209"/>
        <v>I1135</v>
      </c>
      <c r="AX1138" s="259">
        <f t="shared" si="206"/>
        <v>8</v>
      </c>
      <c r="AY1138" s="259" t="str">
        <f t="shared" ca="1" si="208"/>
        <v>9. Ownership - Operating Costs</v>
      </c>
      <c r="AZ1138" s="268" t="s">
        <v>1270</v>
      </c>
      <c r="BA1138" s="259" t="s">
        <v>1291</v>
      </c>
      <c r="BB1138" s="259">
        <f>$I$8</f>
        <v>2023</v>
      </c>
      <c r="BC1138" s="259" t="str">
        <f t="shared" ca="1" si="210"/>
        <v>8_I1135_Transmission_electric_to_point_of_delivery_POD_2023</v>
      </c>
      <c r="BD1138" s="259" t="s">
        <v>540</v>
      </c>
      <c r="BE1138" s="259"/>
      <c r="BF1138" s="268" t="str">
        <f t="shared" si="207"/>
        <v>&gt;=0</v>
      </c>
      <c r="BG1138" s="268" t="s">
        <v>85</v>
      </c>
      <c r="BH1138" s="268" t="s">
        <v>85</v>
      </c>
      <c r="BI1138" s="268"/>
      <c r="BJ1138" s="268"/>
      <c r="BK1138" s="268"/>
      <c r="BL1138" s="268"/>
    </row>
    <row r="1139" spans="1:64" ht="13.5" hidden="1" thickBot="1">
      <c r="A1139" s="124"/>
      <c r="B1139" s="177"/>
      <c r="C1139" s="235"/>
      <c r="D1139" s="588"/>
      <c r="E1139" s="588"/>
      <c r="F1139" s="471"/>
      <c r="G1139" s="471"/>
      <c r="H1139" s="471"/>
      <c r="I1139" s="471"/>
      <c r="J1139" s="471"/>
      <c r="K1139" s="471"/>
      <c r="L1139" s="471"/>
      <c r="M1139" s="471"/>
      <c r="N1139" s="471"/>
      <c r="O1139" s="471"/>
      <c r="P1139" s="471"/>
      <c r="Q1139" s="471"/>
      <c r="R1139" s="471"/>
      <c r="S1139" s="471"/>
      <c r="T1139" s="471"/>
      <c r="U1139" s="471"/>
      <c r="V1139" s="471"/>
      <c r="W1139" s="471"/>
      <c r="X1139" s="471"/>
      <c r="Y1139" s="471"/>
      <c r="Z1139" s="471"/>
      <c r="AA1139" s="471"/>
      <c r="AB1139" s="471"/>
      <c r="AC1139" s="471"/>
      <c r="AD1139" s="471"/>
      <c r="AE1139" s="472"/>
      <c r="AF1139" s="472"/>
      <c r="AG1139" s="472"/>
      <c r="AH1139" s="472"/>
      <c r="AI1139" s="472"/>
      <c r="AJ1139" s="472"/>
      <c r="AK1139" s="472"/>
      <c r="AL1139" s="472"/>
      <c r="AM1139" s="472"/>
      <c r="AN1139" s="472"/>
      <c r="AO1139" s="481"/>
      <c r="AP1139" s="169"/>
      <c r="AQ1139" s="84" t="s">
        <v>395</v>
      </c>
      <c r="AU1139" s="459" t="str">
        <f t="shared" ca="1" si="211"/>
        <v>J</v>
      </c>
      <c r="AV1139" s="459">
        <f t="shared" si="212"/>
        <v>1135</v>
      </c>
      <c r="AW1139" s="259" t="str">
        <f t="shared" ca="1" si="209"/>
        <v>J1135</v>
      </c>
      <c r="AX1139" s="259">
        <f t="shared" si="206"/>
        <v>8</v>
      </c>
      <c r="AY1139" s="259" t="str">
        <f t="shared" ca="1" si="208"/>
        <v>9. Ownership - Operating Costs</v>
      </c>
      <c r="AZ1139" s="268" t="s">
        <v>1270</v>
      </c>
      <c r="BA1139" s="259" t="s">
        <v>1291</v>
      </c>
      <c r="BB1139" s="259">
        <f>$J$8</f>
        <v>2024</v>
      </c>
      <c r="BC1139" s="259" t="str">
        <f t="shared" ca="1" si="210"/>
        <v>8_J1135_Transmission_electric_to_point_of_delivery_POD_2024</v>
      </c>
      <c r="BD1139" s="259" t="s">
        <v>540</v>
      </c>
      <c r="BE1139" s="259"/>
      <c r="BF1139" s="268" t="str">
        <f t="shared" si="207"/>
        <v>&gt;=0</v>
      </c>
      <c r="BG1139" s="268" t="s">
        <v>85</v>
      </c>
      <c r="BH1139" s="268" t="s">
        <v>85</v>
      </c>
      <c r="BI1139" s="268"/>
      <c r="BJ1139" s="268"/>
      <c r="BK1139" s="268"/>
      <c r="BL1139" s="268"/>
    </row>
    <row r="1140" spans="1:64" ht="13.5" hidden="1" thickBot="1">
      <c r="A1140" s="124"/>
      <c r="B1140" s="177"/>
      <c r="C1140" s="235"/>
      <c r="D1140" s="588"/>
      <c r="E1140" s="588"/>
      <c r="F1140" s="471"/>
      <c r="G1140" s="471"/>
      <c r="H1140" s="471"/>
      <c r="I1140" s="471"/>
      <c r="J1140" s="471"/>
      <c r="K1140" s="471"/>
      <c r="L1140" s="471"/>
      <c r="M1140" s="471"/>
      <c r="N1140" s="471"/>
      <c r="O1140" s="471"/>
      <c r="P1140" s="471"/>
      <c r="Q1140" s="471"/>
      <c r="R1140" s="471"/>
      <c r="S1140" s="471"/>
      <c r="T1140" s="471"/>
      <c r="U1140" s="471"/>
      <c r="V1140" s="471"/>
      <c r="W1140" s="471"/>
      <c r="X1140" s="471"/>
      <c r="Y1140" s="471"/>
      <c r="Z1140" s="471"/>
      <c r="AA1140" s="471"/>
      <c r="AB1140" s="471"/>
      <c r="AC1140" s="471"/>
      <c r="AD1140" s="471"/>
      <c r="AE1140" s="472"/>
      <c r="AF1140" s="472"/>
      <c r="AG1140" s="472"/>
      <c r="AH1140" s="472"/>
      <c r="AI1140" s="472"/>
      <c r="AJ1140" s="472"/>
      <c r="AK1140" s="472"/>
      <c r="AL1140" s="472"/>
      <c r="AM1140" s="472"/>
      <c r="AN1140" s="472"/>
      <c r="AO1140" s="481"/>
      <c r="AP1140" s="169"/>
      <c r="AQ1140" s="84" t="s">
        <v>395</v>
      </c>
      <c r="AU1140" s="459" t="str">
        <f t="shared" ca="1" si="211"/>
        <v>K</v>
      </c>
      <c r="AV1140" s="459">
        <f t="shared" si="212"/>
        <v>1135</v>
      </c>
      <c r="AW1140" s="259" t="str">
        <f t="shared" ca="1" si="209"/>
        <v>K1135</v>
      </c>
      <c r="AX1140" s="259">
        <f t="shared" si="206"/>
        <v>8</v>
      </c>
      <c r="AY1140" s="259" t="str">
        <f t="shared" ca="1" si="208"/>
        <v>9. Ownership - Operating Costs</v>
      </c>
      <c r="AZ1140" s="268" t="s">
        <v>1270</v>
      </c>
      <c r="BA1140" s="259" t="s">
        <v>1291</v>
      </c>
      <c r="BB1140" s="259">
        <f>$K$8</f>
        <v>2025</v>
      </c>
      <c r="BC1140" s="259" t="str">
        <f t="shared" ca="1" si="210"/>
        <v>8_K1135_Transmission_electric_to_point_of_delivery_POD_2025</v>
      </c>
      <c r="BD1140" s="259" t="s">
        <v>540</v>
      </c>
      <c r="BE1140" s="259"/>
      <c r="BF1140" s="268" t="str">
        <f t="shared" si="207"/>
        <v>&gt;=0</v>
      </c>
      <c r="BG1140" s="268" t="s">
        <v>85</v>
      </c>
      <c r="BH1140" s="268" t="s">
        <v>85</v>
      </c>
      <c r="BI1140" s="268"/>
      <c r="BJ1140" s="268"/>
      <c r="BK1140" s="268"/>
      <c r="BL1140" s="268"/>
    </row>
    <row r="1141" spans="1:64" ht="13.5" hidden="1" thickBot="1">
      <c r="A1141" s="124"/>
      <c r="B1141" s="177"/>
      <c r="C1141" s="235"/>
      <c r="D1141" s="588"/>
      <c r="E1141" s="588"/>
      <c r="F1141" s="471"/>
      <c r="G1141" s="471"/>
      <c r="H1141" s="471"/>
      <c r="I1141" s="471"/>
      <c r="J1141" s="471"/>
      <c r="K1141" s="471"/>
      <c r="L1141" s="471"/>
      <c r="M1141" s="471"/>
      <c r="N1141" s="471"/>
      <c r="O1141" s="471"/>
      <c r="P1141" s="471"/>
      <c r="Q1141" s="471"/>
      <c r="R1141" s="471"/>
      <c r="S1141" s="471"/>
      <c r="T1141" s="471"/>
      <c r="U1141" s="471"/>
      <c r="V1141" s="471"/>
      <c r="W1141" s="471"/>
      <c r="X1141" s="471"/>
      <c r="Y1141" s="471"/>
      <c r="Z1141" s="471"/>
      <c r="AA1141" s="471"/>
      <c r="AB1141" s="471"/>
      <c r="AC1141" s="471"/>
      <c r="AD1141" s="471"/>
      <c r="AE1141" s="472"/>
      <c r="AF1141" s="472"/>
      <c r="AG1141" s="472"/>
      <c r="AH1141" s="472"/>
      <c r="AI1141" s="472"/>
      <c r="AJ1141" s="472"/>
      <c r="AK1141" s="472"/>
      <c r="AL1141" s="472"/>
      <c r="AM1141" s="472"/>
      <c r="AN1141" s="472"/>
      <c r="AO1141" s="481"/>
      <c r="AP1141" s="169"/>
      <c r="AQ1141" s="84" t="s">
        <v>395</v>
      </c>
      <c r="AU1141" s="459" t="str">
        <f t="shared" ca="1" si="211"/>
        <v>L</v>
      </c>
      <c r="AV1141" s="459">
        <f t="shared" si="212"/>
        <v>1135</v>
      </c>
      <c r="AW1141" s="259" t="str">
        <f t="shared" ca="1" si="209"/>
        <v>L1135</v>
      </c>
      <c r="AX1141" s="259">
        <f t="shared" si="206"/>
        <v>8</v>
      </c>
      <c r="AY1141" s="259" t="str">
        <f t="shared" ca="1" si="208"/>
        <v>9. Ownership - Operating Costs</v>
      </c>
      <c r="AZ1141" s="268" t="s">
        <v>1270</v>
      </c>
      <c r="BA1141" s="259" t="s">
        <v>1291</v>
      </c>
      <c r="BB1141" s="259">
        <f>$L$8</f>
        <v>2026</v>
      </c>
      <c r="BC1141" s="259" t="str">
        <f t="shared" ca="1" si="210"/>
        <v>8_L1135_Transmission_electric_to_point_of_delivery_POD_2026</v>
      </c>
      <c r="BD1141" s="259" t="s">
        <v>540</v>
      </c>
      <c r="BE1141" s="259"/>
      <c r="BF1141" s="268" t="str">
        <f t="shared" si="207"/>
        <v>&gt;=0</v>
      </c>
      <c r="BG1141" s="268" t="s">
        <v>85</v>
      </c>
      <c r="BH1141" s="268" t="s">
        <v>85</v>
      </c>
      <c r="BI1141" s="268"/>
      <c r="BJ1141" s="268"/>
      <c r="BK1141" s="268"/>
      <c r="BL1141" s="268"/>
    </row>
    <row r="1142" spans="1:64" ht="13.5" hidden="1" thickBot="1">
      <c r="A1142" s="124"/>
      <c r="B1142" s="177"/>
      <c r="C1142" s="235"/>
      <c r="D1142" s="588"/>
      <c r="E1142" s="588"/>
      <c r="F1142" s="471"/>
      <c r="G1142" s="471"/>
      <c r="H1142" s="471"/>
      <c r="I1142" s="471"/>
      <c r="J1142" s="471"/>
      <c r="K1142" s="471"/>
      <c r="L1142" s="471"/>
      <c r="M1142" s="471"/>
      <c r="N1142" s="471"/>
      <c r="O1142" s="471"/>
      <c r="P1142" s="471"/>
      <c r="Q1142" s="471"/>
      <c r="R1142" s="471"/>
      <c r="S1142" s="471"/>
      <c r="T1142" s="471"/>
      <c r="U1142" s="471"/>
      <c r="V1142" s="471"/>
      <c r="W1142" s="471"/>
      <c r="X1142" s="471"/>
      <c r="Y1142" s="471"/>
      <c r="Z1142" s="471"/>
      <c r="AA1142" s="471"/>
      <c r="AB1142" s="471"/>
      <c r="AC1142" s="471"/>
      <c r="AD1142" s="471"/>
      <c r="AE1142" s="472"/>
      <c r="AF1142" s="472"/>
      <c r="AG1142" s="472"/>
      <c r="AH1142" s="472"/>
      <c r="AI1142" s="472"/>
      <c r="AJ1142" s="472"/>
      <c r="AK1142" s="472"/>
      <c r="AL1142" s="472"/>
      <c r="AM1142" s="472"/>
      <c r="AN1142" s="472"/>
      <c r="AO1142" s="481"/>
      <c r="AP1142" s="169"/>
      <c r="AQ1142" s="84" t="s">
        <v>395</v>
      </c>
      <c r="AU1142" s="459" t="str">
        <f t="shared" ca="1" si="211"/>
        <v>M</v>
      </c>
      <c r="AV1142" s="459">
        <f t="shared" si="212"/>
        <v>1135</v>
      </c>
      <c r="AW1142" s="259" t="str">
        <f t="shared" ca="1" si="209"/>
        <v>M1135</v>
      </c>
      <c r="AX1142" s="259">
        <f t="shared" si="206"/>
        <v>8</v>
      </c>
      <c r="AY1142" s="259" t="str">
        <f t="shared" ca="1" si="208"/>
        <v>9. Ownership - Operating Costs</v>
      </c>
      <c r="AZ1142" s="268" t="s">
        <v>1270</v>
      </c>
      <c r="BA1142" s="259" t="s">
        <v>1291</v>
      </c>
      <c r="BB1142" s="259">
        <f>$M$8</f>
        <v>2027</v>
      </c>
      <c r="BC1142" s="259" t="str">
        <f t="shared" ca="1" si="210"/>
        <v>8_M1135_Transmission_electric_to_point_of_delivery_POD_2027</v>
      </c>
      <c r="BD1142" s="259" t="s">
        <v>540</v>
      </c>
      <c r="BE1142" s="259"/>
      <c r="BF1142" s="268" t="str">
        <f t="shared" si="207"/>
        <v>&gt;=0</v>
      </c>
      <c r="BG1142" s="268" t="s">
        <v>85</v>
      </c>
      <c r="BH1142" s="268" t="s">
        <v>85</v>
      </c>
      <c r="BI1142" s="268"/>
      <c r="BJ1142" s="268"/>
      <c r="BK1142" s="268"/>
      <c r="BL1142" s="268"/>
    </row>
    <row r="1143" spans="1:64" ht="13.5" hidden="1" thickBot="1">
      <c r="A1143" s="124"/>
      <c r="B1143" s="177"/>
      <c r="C1143" s="235"/>
      <c r="D1143" s="588"/>
      <c r="E1143" s="588"/>
      <c r="F1143" s="471"/>
      <c r="G1143" s="471"/>
      <c r="H1143" s="471"/>
      <c r="I1143" s="471"/>
      <c r="J1143" s="471"/>
      <c r="K1143" s="471"/>
      <c r="L1143" s="471"/>
      <c r="M1143" s="471"/>
      <c r="N1143" s="471"/>
      <c r="O1143" s="471"/>
      <c r="P1143" s="471"/>
      <c r="Q1143" s="471"/>
      <c r="R1143" s="471"/>
      <c r="S1143" s="471"/>
      <c r="T1143" s="471"/>
      <c r="U1143" s="471"/>
      <c r="V1143" s="471"/>
      <c r="W1143" s="471"/>
      <c r="X1143" s="471"/>
      <c r="Y1143" s="471"/>
      <c r="Z1143" s="471"/>
      <c r="AA1143" s="471"/>
      <c r="AB1143" s="471"/>
      <c r="AC1143" s="471"/>
      <c r="AD1143" s="471"/>
      <c r="AE1143" s="472"/>
      <c r="AF1143" s="472"/>
      <c r="AG1143" s="472"/>
      <c r="AH1143" s="472"/>
      <c r="AI1143" s="472"/>
      <c r="AJ1143" s="472"/>
      <c r="AK1143" s="472"/>
      <c r="AL1143" s="472"/>
      <c r="AM1143" s="472"/>
      <c r="AN1143" s="472"/>
      <c r="AO1143" s="481"/>
      <c r="AP1143" s="169"/>
      <c r="AQ1143" s="84" t="s">
        <v>395</v>
      </c>
      <c r="AU1143" s="459" t="str">
        <f t="shared" ca="1" si="211"/>
        <v>N</v>
      </c>
      <c r="AV1143" s="459">
        <f t="shared" si="212"/>
        <v>1135</v>
      </c>
      <c r="AW1143" s="259" t="str">
        <f t="shared" ca="1" si="209"/>
        <v>N1135</v>
      </c>
      <c r="AX1143" s="259">
        <f t="shared" si="206"/>
        <v>8</v>
      </c>
      <c r="AY1143" s="259" t="str">
        <f t="shared" ca="1" si="208"/>
        <v>9. Ownership - Operating Costs</v>
      </c>
      <c r="AZ1143" s="268" t="s">
        <v>1270</v>
      </c>
      <c r="BA1143" s="259" t="s">
        <v>1291</v>
      </c>
      <c r="BB1143" s="259">
        <f>$N$8</f>
        <v>2028</v>
      </c>
      <c r="BC1143" s="259" t="str">
        <f t="shared" ca="1" si="210"/>
        <v>8_N1135_Transmission_electric_to_point_of_delivery_POD_2028</v>
      </c>
      <c r="BD1143" s="259" t="s">
        <v>540</v>
      </c>
      <c r="BE1143" s="259"/>
      <c r="BF1143" s="268" t="str">
        <f t="shared" si="207"/>
        <v>&gt;=0</v>
      </c>
      <c r="BG1143" s="268" t="s">
        <v>85</v>
      </c>
      <c r="BH1143" s="268" t="s">
        <v>85</v>
      </c>
      <c r="BI1143" s="268"/>
      <c r="BJ1143" s="268"/>
      <c r="BK1143" s="268"/>
      <c r="BL1143" s="268"/>
    </row>
    <row r="1144" spans="1:64" ht="13.5" hidden="1" thickBot="1">
      <c r="A1144" s="124"/>
      <c r="B1144" s="177"/>
      <c r="C1144" s="235"/>
      <c r="D1144" s="588"/>
      <c r="E1144" s="588"/>
      <c r="F1144" s="471"/>
      <c r="G1144" s="471"/>
      <c r="H1144" s="471"/>
      <c r="I1144" s="471"/>
      <c r="J1144" s="471"/>
      <c r="K1144" s="471"/>
      <c r="L1144" s="471"/>
      <c r="M1144" s="471"/>
      <c r="N1144" s="471"/>
      <c r="O1144" s="471"/>
      <c r="P1144" s="471"/>
      <c r="Q1144" s="471"/>
      <c r="R1144" s="471"/>
      <c r="S1144" s="471"/>
      <c r="T1144" s="471"/>
      <c r="U1144" s="471"/>
      <c r="V1144" s="471"/>
      <c r="W1144" s="471"/>
      <c r="X1144" s="471"/>
      <c r="Y1144" s="471"/>
      <c r="Z1144" s="471"/>
      <c r="AA1144" s="471"/>
      <c r="AB1144" s="471"/>
      <c r="AC1144" s="471"/>
      <c r="AD1144" s="471"/>
      <c r="AE1144" s="472"/>
      <c r="AF1144" s="472"/>
      <c r="AG1144" s="472"/>
      <c r="AH1144" s="472"/>
      <c r="AI1144" s="472"/>
      <c r="AJ1144" s="472"/>
      <c r="AK1144" s="472"/>
      <c r="AL1144" s="472"/>
      <c r="AM1144" s="472"/>
      <c r="AN1144" s="472"/>
      <c r="AO1144" s="481"/>
      <c r="AP1144" s="169"/>
      <c r="AQ1144" s="84" t="s">
        <v>395</v>
      </c>
      <c r="AU1144" s="459" t="str">
        <f t="shared" ca="1" si="211"/>
        <v>O</v>
      </c>
      <c r="AV1144" s="459">
        <f t="shared" si="212"/>
        <v>1135</v>
      </c>
      <c r="AW1144" s="259" t="str">
        <f t="shared" ca="1" si="209"/>
        <v>O1135</v>
      </c>
      <c r="AX1144" s="259">
        <f t="shared" si="206"/>
        <v>8</v>
      </c>
      <c r="AY1144" s="259" t="str">
        <f t="shared" ca="1" si="208"/>
        <v>9. Ownership - Operating Costs</v>
      </c>
      <c r="AZ1144" s="268" t="s">
        <v>1270</v>
      </c>
      <c r="BA1144" s="259" t="s">
        <v>1291</v>
      </c>
      <c r="BB1144" s="259">
        <f>$O$8</f>
        <v>2029</v>
      </c>
      <c r="BC1144" s="259" t="str">
        <f t="shared" ca="1" si="210"/>
        <v>8_O1135_Transmission_electric_to_point_of_delivery_POD_2029</v>
      </c>
      <c r="BD1144" s="259" t="s">
        <v>540</v>
      </c>
      <c r="BE1144" s="259"/>
      <c r="BF1144" s="268" t="str">
        <f t="shared" si="207"/>
        <v>&gt;=0</v>
      </c>
      <c r="BG1144" s="268" t="s">
        <v>85</v>
      </c>
      <c r="BH1144" s="268" t="s">
        <v>85</v>
      </c>
      <c r="BI1144" s="268"/>
      <c r="BJ1144" s="268"/>
      <c r="BK1144" s="268"/>
      <c r="BL1144" s="268"/>
    </row>
    <row r="1145" spans="1:64" ht="13.5" hidden="1" thickBot="1">
      <c r="A1145" s="124"/>
      <c r="B1145" s="177"/>
      <c r="C1145" s="235"/>
      <c r="D1145" s="588"/>
      <c r="E1145" s="588"/>
      <c r="F1145" s="471"/>
      <c r="G1145" s="471"/>
      <c r="H1145" s="471"/>
      <c r="I1145" s="471"/>
      <c r="J1145" s="471"/>
      <c r="K1145" s="471"/>
      <c r="L1145" s="471"/>
      <c r="M1145" s="471"/>
      <c r="N1145" s="471"/>
      <c r="O1145" s="471"/>
      <c r="P1145" s="471"/>
      <c r="Q1145" s="471"/>
      <c r="R1145" s="471"/>
      <c r="S1145" s="471"/>
      <c r="T1145" s="471"/>
      <c r="U1145" s="471"/>
      <c r="V1145" s="471"/>
      <c r="W1145" s="471"/>
      <c r="X1145" s="471"/>
      <c r="Y1145" s="471"/>
      <c r="Z1145" s="471"/>
      <c r="AA1145" s="471"/>
      <c r="AB1145" s="471"/>
      <c r="AC1145" s="471"/>
      <c r="AD1145" s="471"/>
      <c r="AE1145" s="472"/>
      <c r="AF1145" s="472"/>
      <c r="AG1145" s="472"/>
      <c r="AH1145" s="472"/>
      <c r="AI1145" s="472"/>
      <c r="AJ1145" s="472"/>
      <c r="AK1145" s="472"/>
      <c r="AL1145" s="472"/>
      <c r="AM1145" s="472"/>
      <c r="AN1145" s="472"/>
      <c r="AO1145" s="481"/>
      <c r="AP1145" s="169"/>
      <c r="AQ1145" s="84" t="s">
        <v>395</v>
      </c>
      <c r="AU1145" s="459" t="str">
        <f t="shared" ca="1" si="211"/>
        <v>P</v>
      </c>
      <c r="AV1145" s="459">
        <f t="shared" si="212"/>
        <v>1135</v>
      </c>
      <c r="AW1145" s="259" t="str">
        <f t="shared" ca="1" si="209"/>
        <v>P1135</v>
      </c>
      <c r="AX1145" s="259">
        <f t="shared" si="206"/>
        <v>8</v>
      </c>
      <c r="AY1145" s="259" t="str">
        <f t="shared" ca="1" si="208"/>
        <v>9. Ownership - Operating Costs</v>
      </c>
      <c r="AZ1145" s="268" t="s">
        <v>1270</v>
      </c>
      <c r="BA1145" s="259" t="s">
        <v>1291</v>
      </c>
      <c r="BB1145" s="259">
        <f>$P$8</f>
        <v>2030</v>
      </c>
      <c r="BC1145" s="259" t="str">
        <f t="shared" ca="1" si="210"/>
        <v>8_P1135_Transmission_electric_to_point_of_delivery_POD_2030</v>
      </c>
      <c r="BD1145" s="259" t="s">
        <v>540</v>
      </c>
      <c r="BE1145" s="259"/>
      <c r="BF1145" s="268" t="str">
        <f t="shared" si="207"/>
        <v>&gt;=0</v>
      </c>
      <c r="BG1145" s="268" t="s">
        <v>85</v>
      </c>
      <c r="BH1145" s="268" t="s">
        <v>85</v>
      </c>
      <c r="BI1145" s="268"/>
      <c r="BJ1145" s="268"/>
      <c r="BK1145" s="268"/>
      <c r="BL1145" s="268"/>
    </row>
    <row r="1146" spans="1:64" ht="13.5" hidden="1" thickBot="1">
      <c r="A1146" s="124"/>
      <c r="B1146" s="177"/>
      <c r="C1146" s="235"/>
      <c r="D1146" s="588"/>
      <c r="E1146" s="588"/>
      <c r="F1146" s="471"/>
      <c r="G1146" s="471"/>
      <c r="H1146" s="471"/>
      <c r="I1146" s="471"/>
      <c r="J1146" s="471"/>
      <c r="K1146" s="471"/>
      <c r="L1146" s="471"/>
      <c r="M1146" s="471"/>
      <c r="N1146" s="471"/>
      <c r="O1146" s="471"/>
      <c r="P1146" s="471"/>
      <c r="Q1146" s="471"/>
      <c r="R1146" s="471"/>
      <c r="S1146" s="471"/>
      <c r="T1146" s="471"/>
      <c r="U1146" s="471"/>
      <c r="V1146" s="471"/>
      <c r="W1146" s="471"/>
      <c r="X1146" s="471"/>
      <c r="Y1146" s="471"/>
      <c r="Z1146" s="471"/>
      <c r="AA1146" s="471"/>
      <c r="AB1146" s="471"/>
      <c r="AC1146" s="471"/>
      <c r="AD1146" s="471"/>
      <c r="AE1146" s="472"/>
      <c r="AF1146" s="472"/>
      <c r="AG1146" s="472"/>
      <c r="AH1146" s="472"/>
      <c r="AI1146" s="472"/>
      <c r="AJ1146" s="472"/>
      <c r="AK1146" s="472"/>
      <c r="AL1146" s="472"/>
      <c r="AM1146" s="472"/>
      <c r="AN1146" s="472"/>
      <c r="AO1146" s="481"/>
      <c r="AP1146" s="169"/>
      <c r="AQ1146" s="84" t="s">
        <v>395</v>
      </c>
      <c r="AU1146" s="459" t="str">
        <f t="shared" ca="1" si="211"/>
        <v>Q</v>
      </c>
      <c r="AV1146" s="459">
        <f t="shared" si="212"/>
        <v>1135</v>
      </c>
      <c r="AW1146" s="259" t="str">
        <f t="shared" ca="1" si="209"/>
        <v>Q1135</v>
      </c>
      <c r="AX1146" s="259">
        <f t="shared" si="206"/>
        <v>8</v>
      </c>
      <c r="AY1146" s="259" t="str">
        <f t="shared" ca="1" si="208"/>
        <v>9. Ownership - Operating Costs</v>
      </c>
      <c r="AZ1146" s="268" t="s">
        <v>1270</v>
      </c>
      <c r="BA1146" s="259" t="s">
        <v>1291</v>
      </c>
      <c r="BB1146" s="259">
        <f>$Q$8</f>
        <v>2031</v>
      </c>
      <c r="BC1146" s="259" t="str">
        <f t="shared" ca="1" si="210"/>
        <v>8_Q1135_Transmission_electric_to_point_of_delivery_POD_2031</v>
      </c>
      <c r="BD1146" s="259" t="s">
        <v>540</v>
      </c>
      <c r="BE1146" s="259"/>
      <c r="BF1146" s="268" t="str">
        <f t="shared" si="207"/>
        <v>&gt;=0</v>
      </c>
      <c r="BG1146" s="268" t="s">
        <v>85</v>
      </c>
      <c r="BH1146" s="268" t="s">
        <v>85</v>
      </c>
      <c r="BI1146" s="268"/>
      <c r="BJ1146" s="268"/>
      <c r="BK1146" s="268"/>
      <c r="BL1146" s="268"/>
    </row>
    <row r="1147" spans="1:64" ht="13.5" hidden="1" thickBot="1">
      <c r="A1147" s="124"/>
      <c r="B1147" s="177"/>
      <c r="C1147" s="235"/>
      <c r="D1147" s="588"/>
      <c r="E1147" s="588"/>
      <c r="F1147" s="471"/>
      <c r="G1147" s="471"/>
      <c r="H1147" s="471"/>
      <c r="I1147" s="471"/>
      <c r="J1147" s="471"/>
      <c r="K1147" s="471"/>
      <c r="L1147" s="471"/>
      <c r="M1147" s="471"/>
      <c r="N1147" s="471"/>
      <c r="O1147" s="471"/>
      <c r="P1147" s="471"/>
      <c r="Q1147" s="471"/>
      <c r="R1147" s="471"/>
      <c r="S1147" s="471"/>
      <c r="T1147" s="471"/>
      <c r="U1147" s="471"/>
      <c r="V1147" s="471"/>
      <c r="W1147" s="471"/>
      <c r="X1147" s="471"/>
      <c r="Y1147" s="471"/>
      <c r="Z1147" s="471"/>
      <c r="AA1147" s="471"/>
      <c r="AB1147" s="471"/>
      <c r="AC1147" s="471"/>
      <c r="AD1147" s="471"/>
      <c r="AE1147" s="472"/>
      <c r="AF1147" s="472"/>
      <c r="AG1147" s="472"/>
      <c r="AH1147" s="472"/>
      <c r="AI1147" s="472"/>
      <c r="AJ1147" s="472"/>
      <c r="AK1147" s="472"/>
      <c r="AL1147" s="472"/>
      <c r="AM1147" s="472"/>
      <c r="AN1147" s="472"/>
      <c r="AO1147" s="481"/>
      <c r="AP1147" s="169"/>
      <c r="AQ1147" s="84" t="s">
        <v>395</v>
      </c>
      <c r="AU1147" s="459" t="str">
        <f t="shared" ca="1" si="211"/>
        <v>R</v>
      </c>
      <c r="AV1147" s="459">
        <f t="shared" si="212"/>
        <v>1135</v>
      </c>
      <c r="AW1147" s="259" t="str">
        <f t="shared" ca="1" si="209"/>
        <v>R1135</v>
      </c>
      <c r="AX1147" s="259">
        <f t="shared" si="206"/>
        <v>8</v>
      </c>
      <c r="AY1147" s="259" t="str">
        <f t="shared" ca="1" si="208"/>
        <v>9. Ownership - Operating Costs</v>
      </c>
      <c r="AZ1147" s="268" t="s">
        <v>1270</v>
      </c>
      <c r="BA1147" s="259" t="s">
        <v>1291</v>
      </c>
      <c r="BB1147" s="259">
        <f>$R$8</f>
        <v>2032</v>
      </c>
      <c r="BC1147" s="259" t="str">
        <f t="shared" ca="1" si="210"/>
        <v>8_R1135_Transmission_electric_to_point_of_delivery_POD_2032</v>
      </c>
      <c r="BD1147" s="259" t="s">
        <v>540</v>
      </c>
      <c r="BE1147" s="259"/>
      <c r="BF1147" s="268" t="str">
        <f t="shared" si="207"/>
        <v>&gt;=0</v>
      </c>
      <c r="BG1147" s="268" t="s">
        <v>85</v>
      </c>
      <c r="BH1147" s="268" t="s">
        <v>85</v>
      </c>
      <c r="BI1147" s="268"/>
      <c r="BJ1147" s="268"/>
      <c r="BK1147" s="268"/>
      <c r="BL1147" s="268"/>
    </row>
    <row r="1148" spans="1:64" ht="13.5" hidden="1" thickBot="1">
      <c r="A1148" s="124"/>
      <c r="B1148" s="177"/>
      <c r="C1148" s="235"/>
      <c r="D1148" s="588"/>
      <c r="E1148" s="588"/>
      <c r="F1148" s="471"/>
      <c r="G1148" s="471"/>
      <c r="H1148" s="471"/>
      <c r="I1148" s="471"/>
      <c r="J1148" s="471"/>
      <c r="K1148" s="471"/>
      <c r="L1148" s="471"/>
      <c r="M1148" s="471"/>
      <c r="N1148" s="471"/>
      <c r="O1148" s="471"/>
      <c r="P1148" s="471"/>
      <c r="Q1148" s="471"/>
      <c r="R1148" s="471"/>
      <c r="S1148" s="471"/>
      <c r="T1148" s="471"/>
      <c r="U1148" s="471"/>
      <c r="V1148" s="471"/>
      <c r="W1148" s="471"/>
      <c r="X1148" s="471"/>
      <c r="Y1148" s="471"/>
      <c r="Z1148" s="471"/>
      <c r="AA1148" s="471"/>
      <c r="AB1148" s="471"/>
      <c r="AC1148" s="471"/>
      <c r="AD1148" s="471"/>
      <c r="AE1148" s="472"/>
      <c r="AF1148" s="472"/>
      <c r="AG1148" s="472"/>
      <c r="AH1148" s="472"/>
      <c r="AI1148" s="472"/>
      <c r="AJ1148" s="472"/>
      <c r="AK1148" s="472"/>
      <c r="AL1148" s="472"/>
      <c r="AM1148" s="472"/>
      <c r="AN1148" s="472"/>
      <c r="AO1148" s="481"/>
      <c r="AP1148" s="169"/>
      <c r="AQ1148" s="84" t="s">
        <v>395</v>
      </c>
      <c r="AU1148" s="459" t="str">
        <f t="shared" ca="1" si="211"/>
        <v>S</v>
      </c>
      <c r="AV1148" s="459">
        <f t="shared" si="212"/>
        <v>1135</v>
      </c>
      <c r="AW1148" s="259" t="str">
        <f t="shared" ca="1" si="209"/>
        <v>S1135</v>
      </c>
      <c r="AX1148" s="259">
        <f t="shared" si="206"/>
        <v>8</v>
      </c>
      <c r="AY1148" s="259" t="str">
        <f t="shared" ca="1" si="208"/>
        <v>9. Ownership - Operating Costs</v>
      </c>
      <c r="AZ1148" s="268" t="s">
        <v>1270</v>
      </c>
      <c r="BA1148" s="259" t="s">
        <v>1291</v>
      </c>
      <c r="BB1148" s="259">
        <f>$S$8</f>
        <v>2033</v>
      </c>
      <c r="BC1148" s="259" t="str">
        <f t="shared" ca="1" si="210"/>
        <v>8_S1135_Transmission_electric_to_point_of_delivery_POD_2033</v>
      </c>
      <c r="BD1148" s="259" t="s">
        <v>540</v>
      </c>
      <c r="BE1148" s="259"/>
      <c r="BF1148" s="268" t="str">
        <f t="shared" si="207"/>
        <v>&gt;=0</v>
      </c>
      <c r="BG1148" s="268" t="s">
        <v>85</v>
      </c>
      <c r="BH1148" s="268" t="s">
        <v>85</v>
      </c>
      <c r="BI1148" s="268"/>
      <c r="BJ1148" s="268"/>
      <c r="BK1148" s="268"/>
      <c r="BL1148" s="268"/>
    </row>
    <row r="1149" spans="1:64" ht="13.5" hidden="1" thickBot="1">
      <c r="A1149" s="124"/>
      <c r="B1149" s="177"/>
      <c r="C1149" s="235"/>
      <c r="D1149" s="588"/>
      <c r="E1149" s="588"/>
      <c r="F1149" s="471"/>
      <c r="G1149" s="471"/>
      <c r="H1149" s="471"/>
      <c r="I1149" s="471"/>
      <c r="J1149" s="471"/>
      <c r="K1149" s="471"/>
      <c r="L1149" s="471"/>
      <c r="M1149" s="471"/>
      <c r="N1149" s="471"/>
      <c r="O1149" s="471"/>
      <c r="P1149" s="471"/>
      <c r="Q1149" s="471"/>
      <c r="R1149" s="471"/>
      <c r="S1149" s="471"/>
      <c r="T1149" s="471"/>
      <c r="U1149" s="471"/>
      <c r="V1149" s="471"/>
      <c r="W1149" s="471"/>
      <c r="X1149" s="471"/>
      <c r="Y1149" s="471"/>
      <c r="Z1149" s="471"/>
      <c r="AA1149" s="471"/>
      <c r="AB1149" s="471"/>
      <c r="AC1149" s="471"/>
      <c r="AD1149" s="471"/>
      <c r="AE1149" s="472"/>
      <c r="AF1149" s="472"/>
      <c r="AG1149" s="472"/>
      <c r="AH1149" s="472"/>
      <c r="AI1149" s="472"/>
      <c r="AJ1149" s="472"/>
      <c r="AK1149" s="472"/>
      <c r="AL1149" s="472"/>
      <c r="AM1149" s="472"/>
      <c r="AN1149" s="472"/>
      <c r="AO1149" s="481"/>
      <c r="AP1149" s="169"/>
      <c r="AQ1149" s="84" t="s">
        <v>395</v>
      </c>
      <c r="AU1149" s="459" t="str">
        <f t="shared" ca="1" si="211"/>
        <v>T</v>
      </c>
      <c r="AV1149" s="459">
        <f t="shared" si="212"/>
        <v>1135</v>
      </c>
      <c r="AW1149" s="259" t="str">
        <f t="shared" ca="1" si="209"/>
        <v>T1135</v>
      </c>
      <c r="AX1149" s="259">
        <f t="shared" si="206"/>
        <v>8</v>
      </c>
      <c r="AY1149" s="259" t="str">
        <f t="shared" ca="1" si="208"/>
        <v>9. Ownership - Operating Costs</v>
      </c>
      <c r="AZ1149" s="268" t="s">
        <v>1270</v>
      </c>
      <c r="BA1149" s="259" t="s">
        <v>1291</v>
      </c>
      <c r="BB1149" s="259">
        <f>$T$8</f>
        <v>2034</v>
      </c>
      <c r="BC1149" s="259" t="str">
        <f t="shared" ca="1" si="210"/>
        <v>8_T1135_Transmission_electric_to_point_of_delivery_POD_2034</v>
      </c>
      <c r="BD1149" s="259" t="s">
        <v>540</v>
      </c>
      <c r="BE1149" s="259"/>
      <c r="BF1149" s="268" t="str">
        <f t="shared" si="207"/>
        <v>&gt;=0</v>
      </c>
      <c r="BG1149" s="268" t="s">
        <v>85</v>
      </c>
      <c r="BH1149" s="268" t="s">
        <v>85</v>
      </c>
      <c r="BI1149" s="268"/>
      <c r="BJ1149" s="268"/>
      <c r="BK1149" s="268"/>
      <c r="BL1149" s="268"/>
    </row>
    <row r="1150" spans="1:64" ht="13.5" hidden="1" thickBot="1">
      <c r="A1150" s="124"/>
      <c r="B1150" s="177"/>
      <c r="C1150" s="235"/>
      <c r="D1150" s="588"/>
      <c r="E1150" s="588"/>
      <c r="F1150" s="471"/>
      <c r="G1150" s="471"/>
      <c r="H1150" s="471"/>
      <c r="I1150" s="471"/>
      <c r="J1150" s="471"/>
      <c r="K1150" s="471"/>
      <c r="L1150" s="471"/>
      <c r="M1150" s="471"/>
      <c r="N1150" s="471"/>
      <c r="O1150" s="471"/>
      <c r="P1150" s="471"/>
      <c r="Q1150" s="471"/>
      <c r="R1150" s="471"/>
      <c r="S1150" s="471"/>
      <c r="T1150" s="471"/>
      <c r="U1150" s="471"/>
      <c r="V1150" s="471"/>
      <c r="W1150" s="471"/>
      <c r="X1150" s="471"/>
      <c r="Y1150" s="471"/>
      <c r="Z1150" s="471"/>
      <c r="AA1150" s="471"/>
      <c r="AB1150" s="471"/>
      <c r="AC1150" s="471"/>
      <c r="AD1150" s="471"/>
      <c r="AE1150" s="472"/>
      <c r="AF1150" s="472"/>
      <c r="AG1150" s="472"/>
      <c r="AH1150" s="472"/>
      <c r="AI1150" s="472"/>
      <c r="AJ1150" s="472"/>
      <c r="AK1150" s="472"/>
      <c r="AL1150" s="472"/>
      <c r="AM1150" s="472"/>
      <c r="AN1150" s="472"/>
      <c r="AO1150" s="481"/>
      <c r="AP1150" s="169"/>
      <c r="AQ1150" s="84" t="s">
        <v>395</v>
      </c>
      <c r="AU1150" s="459" t="str">
        <f t="shared" ca="1" si="211"/>
        <v>U</v>
      </c>
      <c r="AV1150" s="459">
        <f t="shared" si="212"/>
        <v>1135</v>
      </c>
      <c r="AW1150" s="259" t="str">
        <f t="shared" ca="1" si="209"/>
        <v>U1135</v>
      </c>
      <c r="AX1150" s="259">
        <f t="shared" si="206"/>
        <v>8</v>
      </c>
      <c r="AY1150" s="259" t="str">
        <f t="shared" ca="1" si="208"/>
        <v>9. Ownership - Operating Costs</v>
      </c>
      <c r="AZ1150" s="268" t="s">
        <v>1270</v>
      </c>
      <c r="BA1150" s="259" t="s">
        <v>1291</v>
      </c>
      <c r="BB1150" s="259">
        <f>$U$8</f>
        <v>2035</v>
      </c>
      <c r="BC1150" s="259" t="str">
        <f t="shared" ca="1" si="210"/>
        <v>8_U1135_Transmission_electric_to_point_of_delivery_POD_2035</v>
      </c>
      <c r="BD1150" s="259" t="s">
        <v>540</v>
      </c>
      <c r="BE1150" s="259"/>
      <c r="BF1150" s="268" t="str">
        <f t="shared" si="207"/>
        <v>&gt;=0</v>
      </c>
      <c r="BG1150" s="268" t="s">
        <v>85</v>
      </c>
      <c r="BH1150" s="268" t="s">
        <v>85</v>
      </c>
      <c r="BI1150" s="268"/>
      <c r="BJ1150" s="268"/>
      <c r="BK1150" s="268"/>
      <c r="BL1150" s="268"/>
    </row>
    <row r="1151" spans="1:64" ht="13.5" hidden="1" thickBot="1">
      <c r="A1151" s="124"/>
      <c r="B1151" s="177"/>
      <c r="C1151" s="235"/>
      <c r="D1151" s="588"/>
      <c r="E1151" s="588"/>
      <c r="F1151" s="471"/>
      <c r="G1151" s="471"/>
      <c r="H1151" s="471"/>
      <c r="I1151" s="471"/>
      <c r="J1151" s="471"/>
      <c r="K1151" s="471"/>
      <c r="L1151" s="471"/>
      <c r="M1151" s="471"/>
      <c r="N1151" s="471"/>
      <c r="O1151" s="471"/>
      <c r="P1151" s="471"/>
      <c r="Q1151" s="471"/>
      <c r="R1151" s="471"/>
      <c r="S1151" s="471"/>
      <c r="T1151" s="471"/>
      <c r="U1151" s="471"/>
      <c r="V1151" s="471"/>
      <c r="W1151" s="471"/>
      <c r="X1151" s="471"/>
      <c r="Y1151" s="471"/>
      <c r="Z1151" s="471"/>
      <c r="AA1151" s="471"/>
      <c r="AB1151" s="471"/>
      <c r="AC1151" s="471"/>
      <c r="AD1151" s="471"/>
      <c r="AE1151" s="472"/>
      <c r="AF1151" s="472"/>
      <c r="AG1151" s="472"/>
      <c r="AH1151" s="472"/>
      <c r="AI1151" s="472"/>
      <c r="AJ1151" s="472"/>
      <c r="AK1151" s="472"/>
      <c r="AL1151" s="472"/>
      <c r="AM1151" s="472"/>
      <c r="AN1151" s="472"/>
      <c r="AO1151" s="481"/>
      <c r="AP1151" s="169"/>
      <c r="AQ1151" s="84" t="s">
        <v>395</v>
      </c>
      <c r="AU1151" s="459" t="str">
        <f t="shared" ca="1" si="211"/>
        <v>V</v>
      </c>
      <c r="AV1151" s="459">
        <f t="shared" si="212"/>
        <v>1135</v>
      </c>
      <c r="AW1151" s="259" t="str">
        <f t="shared" ca="1" si="209"/>
        <v>V1135</v>
      </c>
      <c r="AX1151" s="259">
        <f t="shared" si="206"/>
        <v>8</v>
      </c>
      <c r="AY1151" s="259" t="str">
        <f t="shared" ca="1" si="208"/>
        <v>9. Ownership - Operating Costs</v>
      </c>
      <c r="AZ1151" s="268" t="s">
        <v>1270</v>
      </c>
      <c r="BA1151" s="259" t="s">
        <v>1291</v>
      </c>
      <c r="BB1151" s="259">
        <f>$V$8</f>
        <v>2036</v>
      </c>
      <c r="BC1151" s="259" t="str">
        <f t="shared" ca="1" si="210"/>
        <v>8_V1135_Transmission_electric_to_point_of_delivery_POD_2036</v>
      </c>
      <c r="BD1151" s="259" t="s">
        <v>540</v>
      </c>
      <c r="BE1151" s="259"/>
      <c r="BF1151" s="268" t="str">
        <f t="shared" si="207"/>
        <v>&gt;=0</v>
      </c>
      <c r="BG1151" s="268" t="s">
        <v>85</v>
      </c>
      <c r="BH1151" s="268" t="s">
        <v>85</v>
      </c>
      <c r="BI1151" s="268"/>
      <c r="BJ1151" s="268"/>
      <c r="BK1151" s="268"/>
      <c r="BL1151" s="268"/>
    </row>
    <row r="1152" spans="1:64" ht="13.5" hidden="1" thickBot="1">
      <c r="A1152" s="124"/>
      <c r="B1152" s="177"/>
      <c r="C1152" s="235"/>
      <c r="D1152" s="588"/>
      <c r="E1152" s="588"/>
      <c r="F1152" s="471"/>
      <c r="G1152" s="471"/>
      <c r="H1152" s="471"/>
      <c r="I1152" s="471"/>
      <c r="J1152" s="471"/>
      <c r="K1152" s="471"/>
      <c r="L1152" s="471"/>
      <c r="M1152" s="471"/>
      <c r="N1152" s="471"/>
      <c r="O1152" s="471"/>
      <c r="P1152" s="471"/>
      <c r="Q1152" s="471"/>
      <c r="R1152" s="471"/>
      <c r="S1152" s="471"/>
      <c r="T1152" s="471"/>
      <c r="U1152" s="471"/>
      <c r="V1152" s="471"/>
      <c r="W1152" s="471"/>
      <c r="X1152" s="471"/>
      <c r="Y1152" s="471"/>
      <c r="Z1152" s="471"/>
      <c r="AA1152" s="471"/>
      <c r="AB1152" s="471"/>
      <c r="AC1152" s="471"/>
      <c r="AD1152" s="471"/>
      <c r="AE1152" s="472"/>
      <c r="AF1152" s="472"/>
      <c r="AG1152" s="472"/>
      <c r="AH1152" s="472"/>
      <c r="AI1152" s="472"/>
      <c r="AJ1152" s="472"/>
      <c r="AK1152" s="472"/>
      <c r="AL1152" s="472"/>
      <c r="AM1152" s="472"/>
      <c r="AN1152" s="472"/>
      <c r="AO1152" s="481"/>
      <c r="AP1152" s="169"/>
      <c r="AQ1152" s="84" t="s">
        <v>395</v>
      </c>
      <c r="AU1152" s="459" t="str">
        <f t="shared" ca="1" si="211"/>
        <v>W</v>
      </c>
      <c r="AV1152" s="459">
        <f t="shared" si="212"/>
        <v>1135</v>
      </c>
      <c r="AW1152" s="259" t="str">
        <f t="shared" ca="1" si="209"/>
        <v>W1135</v>
      </c>
      <c r="AX1152" s="259">
        <f t="shared" si="206"/>
        <v>8</v>
      </c>
      <c r="AY1152" s="259" t="str">
        <f t="shared" ca="1" si="208"/>
        <v>9. Ownership - Operating Costs</v>
      </c>
      <c r="AZ1152" s="268" t="s">
        <v>1270</v>
      </c>
      <c r="BA1152" s="259" t="s">
        <v>1291</v>
      </c>
      <c r="BB1152" s="259">
        <f>$W$8</f>
        <v>2037</v>
      </c>
      <c r="BC1152" s="259" t="str">
        <f t="shared" ca="1" si="210"/>
        <v>8_W1135_Transmission_electric_to_point_of_delivery_POD_2037</v>
      </c>
      <c r="BD1152" s="259" t="s">
        <v>540</v>
      </c>
      <c r="BE1152" s="259"/>
      <c r="BF1152" s="268" t="str">
        <f t="shared" si="207"/>
        <v>&gt;=0</v>
      </c>
      <c r="BG1152" s="268" t="s">
        <v>85</v>
      </c>
      <c r="BH1152" s="268" t="s">
        <v>85</v>
      </c>
      <c r="BI1152" s="268"/>
      <c r="BJ1152" s="268"/>
      <c r="BK1152" s="268"/>
      <c r="BL1152" s="268"/>
    </row>
    <row r="1153" spans="1:64" ht="13.5" hidden="1" thickBot="1">
      <c r="A1153" s="124"/>
      <c r="B1153" s="177"/>
      <c r="C1153" s="235"/>
      <c r="D1153" s="588"/>
      <c r="E1153" s="588"/>
      <c r="F1153" s="471"/>
      <c r="G1153" s="471"/>
      <c r="H1153" s="471"/>
      <c r="I1153" s="471"/>
      <c r="J1153" s="471"/>
      <c r="K1153" s="471"/>
      <c r="L1153" s="471"/>
      <c r="M1153" s="471"/>
      <c r="N1153" s="471"/>
      <c r="O1153" s="471"/>
      <c r="P1153" s="471"/>
      <c r="Q1153" s="471"/>
      <c r="R1153" s="471"/>
      <c r="S1153" s="471"/>
      <c r="T1153" s="471"/>
      <c r="U1153" s="471"/>
      <c r="V1153" s="471"/>
      <c r="W1153" s="471"/>
      <c r="X1153" s="471"/>
      <c r="Y1153" s="471"/>
      <c r="Z1153" s="471"/>
      <c r="AA1153" s="471"/>
      <c r="AB1153" s="471"/>
      <c r="AC1153" s="471"/>
      <c r="AD1153" s="471"/>
      <c r="AE1153" s="472"/>
      <c r="AF1153" s="472"/>
      <c r="AG1153" s="472"/>
      <c r="AH1153" s="472"/>
      <c r="AI1153" s="472"/>
      <c r="AJ1153" s="472"/>
      <c r="AK1153" s="472"/>
      <c r="AL1153" s="472"/>
      <c r="AM1153" s="472"/>
      <c r="AN1153" s="472"/>
      <c r="AO1153" s="481"/>
      <c r="AP1153" s="169"/>
      <c r="AQ1153" s="84" t="s">
        <v>395</v>
      </c>
      <c r="AU1153" s="459" t="str">
        <f t="shared" ca="1" si="211"/>
        <v>X</v>
      </c>
      <c r="AV1153" s="459">
        <f t="shared" si="212"/>
        <v>1135</v>
      </c>
      <c r="AW1153" s="259" t="str">
        <f t="shared" ca="1" si="209"/>
        <v>X1135</v>
      </c>
      <c r="AX1153" s="259">
        <f t="shared" si="206"/>
        <v>8</v>
      </c>
      <c r="AY1153" s="259" t="str">
        <f t="shared" ca="1" si="208"/>
        <v>9. Ownership - Operating Costs</v>
      </c>
      <c r="AZ1153" s="268" t="s">
        <v>1270</v>
      </c>
      <c r="BA1153" s="259" t="s">
        <v>1291</v>
      </c>
      <c r="BB1153" s="259">
        <f>$X$8</f>
        <v>2038</v>
      </c>
      <c r="BC1153" s="259" t="str">
        <f t="shared" ca="1" si="210"/>
        <v>8_X1135_Transmission_electric_to_point_of_delivery_POD_2038</v>
      </c>
      <c r="BD1153" s="259" t="s">
        <v>540</v>
      </c>
      <c r="BE1153" s="259"/>
      <c r="BF1153" s="268" t="str">
        <f t="shared" si="207"/>
        <v>&gt;=0</v>
      </c>
      <c r="BG1153" s="268" t="s">
        <v>85</v>
      </c>
      <c r="BH1153" s="268" t="s">
        <v>85</v>
      </c>
      <c r="BI1153" s="268"/>
      <c r="BJ1153" s="268"/>
      <c r="BK1153" s="268"/>
      <c r="BL1153" s="268"/>
    </row>
    <row r="1154" spans="1:64" ht="13.5" hidden="1" thickBot="1">
      <c r="A1154" s="124"/>
      <c r="B1154" s="177"/>
      <c r="C1154" s="235"/>
      <c r="D1154" s="588"/>
      <c r="E1154" s="588"/>
      <c r="F1154" s="471"/>
      <c r="G1154" s="471"/>
      <c r="H1154" s="471"/>
      <c r="I1154" s="471"/>
      <c r="J1154" s="471"/>
      <c r="K1154" s="471"/>
      <c r="L1154" s="471"/>
      <c r="M1154" s="471"/>
      <c r="N1154" s="471"/>
      <c r="O1154" s="471"/>
      <c r="P1154" s="471"/>
      <c r="Q1154" s="471"/>
      <c r="R1154" s="471"/>
      <c r="S1154" s="471"/>
      <c r="T1154" s="471"/>
      <c r="U1154" s="471"/>
      <c r="V1154" s="471"/>
      <c r="W1154" s="471"/>
      <c r="X1154" s="471"/>
      <c r="Y1154" s="471"/>
      <c r="Z1154" s="471"/>
      <c r="AA1154" s="471"/>
      <c r="AB1154" s="471"/>
      <c r="AC1154" s="471"/>
      <c r="AD1154" s="471"/>
      <c r="AE1154" s="472"/>
      <c r="AF1154" s="472"/>
      <c r="AG1154" s="472"/>
      <c r="AH1154" s="472"/>
      <c r="AI1154" s="472"/>
      <c r="AJ1154" s="472"/>
      <c r="AK1154" s="472"/>
      <c r="AL1154" s="472"/>
      <c r="AM1154" s="472"/>
      <c r="AN1154" s="472"/>
      <c r="AO1154" s="481"/>
      <c r="AP1154" s="169"/>
      <c r="AQ1154" s="84" t="s">
        <v>395</v>
      </c>
      <c r="AU1154" s="459" t="str">
        <f t="shared" ca="1" si="211"/>
        <v>Y</v>
      </c>
      <c r="AV1154" s="459">
        <f t="shared" si="212"/>
        <v>1135</v>
      </c>
      <c r="AW1154" s="259" t="str">
        <f t="shared" ca="1" si="209"/>
        <v>Y1135</v>
      </c>
      <c r="AX1154" s="259">
        <f t="shared" si="206"/>
        <v>8</v>
      </c>
      <c r="AY1154" s="259" t="str">
        <f t="shared" ca="1" si="208"/>
        <v>9. Ownership - Operating Costs</v>
      </c>
      <c r="AZ1154" s="268" t="s">
        <v>1270</v>
      </c>
      <c r="BA1154" s="259" t="s">
        <v>1291</v>
      </c>
      <c r="BB1154" s="259">
        <f>$Y$8</f>
        <v>2039</v>
      </c>
      <c r="BC1154" s="259" t="str">
        <f t="shared" ca="1" si="210"/>
        <v>8_Y1135_Transmission_electric_to_point_of_delivery_POD_2039</v>
      </c>
      <c r="BD1154" s="259" t="s">
        <v>540</v>
      </c>
      <c r="BE1154" s="259"/>
      <c r="BF1154" s="268" t="str">
        <f t="shared" si="207"/>
        <v>&gt;=0</v>
      </c>
      <c r="BG1154" s="268" t="s">
        <v>85</v>
      </c>
      <c r="BH1154" s="268" t="s">
        <v>85</v>
      </c>
      <c r="BI1154" s="268"/>
      <c r="BJ1154" s="268"/>
      <c r="BK1154" s="268"/>
      <c r="BL1154" s="268"/>
    </row>
    <row r="1155" spans="1:64" ht="13.5" hidden="1" thickBot="1">
      <c r="A1155" s="124"/>
      <c r="B1155" s="177"/>
      <c r="C1155" s="235"/>
      <c r="D1155" s="588"/>
      <c r="E1155" s="588"/>
      <c r="F1155" s="471"/>
      <c r="G1155" s="471"/>
      <c r="H1155" s="471"/>
      <c r="I1155" s="471"/>
      <c r="J1155" s="471"/>
      <c r="K1155" s="471"/>
      <c r="L1155" s="471"/>
      <c r="M1155" s="471"/>
      <c r="N1155" s="471"/>
      <c r="O1155" s="471"/>
      <c r="P1155" s="471"/>
      <c r="Q1155" s="471"/>
      <c r="R1155" s="471"/>
      <c r="S1155" s="471"/>
      <c r="T1155" s="471"/>
      <c r="U1155" s="471"/>
      <c r="V1155" s="471"/>
      <c r="W1155" s="471"/>
      <c r="X1155" s="471"/>
      <c r="Y1155" s="471"/>
      <c r="Z1155" s="471"/>
      <c r="AA1155" s="471"/>
      <c r="AB1155" s="471"/>
      <c r="AC1155" s="471"/>
      <c r="AD1155" s="471"/>
      <c r="AE1155" s="472"/>
      <c r="AF1155" s="472"/>
      <c r="AG1155" s="472"/>
      <c r="AH1155" s="472"/>
      <c r="AI1155" s="472"/>
      <c r="AJ1155" s="472"/>
      <c r="AK1155" s="472"/>
      <c r="AL1155" s="472"/>
      <c r="AM1155" s="472"/>
      <c r="AN1155" s="472"/>
      <c r="AO1155" s="481"/>
      <c r="AP1155" s="169"/>
      <c r="AQ1155" s="84" t="s">
        <v>395</v>
      </c>
      <c r="AU1155" s="459" t="str">
        <f t="shared" ca="1" si="211"/>
        <v>Z</v>
      </c>
      <c r="AV1155" s="459">
        <f t="shared" si="212"/>
        <v>1135</v>
      </c>
      <c r="AW1155" s="259" t="str">
        <f t="shared" ca="1" si="209"/>
        <v>Z1135</v>
      </c>
      <c r="AX1155" s="259">
        <f t="shared" si="206"/>
        <v>8</v>
      </c>
      <c r="AY1155" s="259" t="str">
        <f t="shared" ca="1" si="208"/>
        <v>9. Ownership - Operating Costs</v>
      </c>
      <c r="AZ1155" s="268" t="s">
        <v>1270</v>
      </c>
      <c r="BA1155" s="259" t="s">
        <v>1291</v>
      </c>
      <c r="BB1155" s="259">
        <f>$Z$8</f>
        <v>2040</v>
      </c>
      <c r="BC1155" s="259" t="str">
        <f t="shared" ca="1" si="210"/>
        <v>8_Z1135_Transmission_electric_to_point_of_delivery_POD_2040</v>
      </c>
      <c r="BD1155" s="259" t="s">
        <v>540</v>
      </c>
      <c r="BE1155" s="259"/>
      <c r="BF1155" s="268" t="str">
        <f t="shared" si="207"/>
        <v>&gt;=0</v>
      </c>
      <c r="BG1155" s="268" t="s">
        <v>85</v>
      </c>
      <c r="BH1155" s="268" t="s">
        <v>85</v>
      </c>
      <c r="BI1155" s="268"/>
      <c r="BJ1155" s="268"/>
      <c r="BK1155" s="268"/>
      <c r="BL1155" s="268"/>
    </row>
    <row r="1156" spans="1:64" ht="13.5" hidden="1" thickBot="1">
      <c r="A1156" s="124"/>
      <c r="B1156" s="177"/>
      <c r="C1156" s="235"/>
      <c r="D1156" s="588"/>
      <c r="E1156" s="588"/>
      <c r="F1156" s="471"/>
      <c r="G1156" s="471"/>
      <c r="H1156" s="471"/>
      <c r="I1156" s="471"/>
      <c r="J1156" s="471"/>
      <c r="K1156" s="471"/>
      <c r="L1156" s="471"/>
      <c r="M1156" s="471"/>
      <c r="N1156" s="471"/>
      <c r="O1156" s="471"/>
      <c r="P1156" s="471"/>
      <c r="Q1156" s="471"/>
      <c r="R1156" s="471"/>
      <c r="S1156" s="471"/>
      <c r="T1156" s="471"/>
      <c r="U1156" s="471"/>
      <c r="V1156" s="471"/>
      <c r="W1156" s="471"/>
      <c r="X1156" s="471"/>
      <c r="Y1156" s="471"/>
      <c r="Z1156" s="471"/>
      <c r="AA1156" s="471"/>
      <c r="AB1156" s="471"/>
      <c r="AC1156" s="471"/>
      <c r="AD1156" s="471"/>
      <c r="AE1156" s="472"/>
      <c r="AF1156" s="472"/>
      <c r="AG1156" s="472"/>
      <c r="AH1156" s="472"/>
      <c r="AI1156" s="472"/>
      <c r="AJ1156" s="472"/>
      <c r="AK1156" s="472"/>
      <c r="AL1156" s="472"/>
      <c r="AM1156" s="472"/>
      <c r="AN1156" s="472"/>
      <c r="AO1156" s="481"/>
      <c r="AP1156" s="169"/>
      <c r="AQ1156" s="84" t="s">
        <v>395</v>
      </c>
      <c r="AU1156" s="459" t="str">
        <f t="shared" ca="1" si="211"/>
        <v>AA</v>
      </c>
      <c r="AV1156" s="459">
        <f t="shared" si="212"/>
        <v>1135</v>
      </c>
      <c r="AW1156" s="259" t="str">
        <f t="shared" ca="1" si="209"/>
        <v>AA1135</v>
      </c>
      <c r="AX1156" s="259">
        <f t="shared" si="206"/>
        <v>8</v>
      </c>
      <c r="AY1156" s="259" t="str">
        <f t="shared" ca="1" si="208"/>
        <v>9. Ownership - Operating Costs</v>
      </c>
      <c r="AZ1156" s="268" t="s">
        <v>1270</v>
      </c>
      <c r="BA1156" s="259" t="s">
        <v>1291</v>
      </c>
      <c r="BB1156" s="259">
        <f>$AA$8</f>
        <v>2041</v>
      </c>
      <c r="BC1156" s="259" t="str">
        <f t="shared" ca="1" si="210"/>
        <v>8_AA1135_Transmission_electric_to_point_of_delivery_POD_2041</v>
      </c>
      <c r="BD1156" s="259" t="s">
        <v>540</v>
      </c>
      <c r="BE1156" s="259"/>
      <c r="BF1156" s="268" t="str">
        <f t="shared" si="207"/>
        <v>&gt;=0</v>
      </c>
      <c r="BG1156" s="268" t="s">
        <v>85</v>
      </c>
      <c r="BH1156" s="268" t="s">
        <v>85</v>
      </c>
      <c r="BI1156" s="268"/>
      <c r="BJ1156" s="268"/>
      <c r="BK1156" s="268"/>
      <c r="BL1156" s="268"/>
    </row>
    <row r="1157" spans="1:64" ht="13.5" hidden="1" thickBot="1">
      <c r="A1157" s="124"/>
      <c r="B1157" s="177"/>
      <c r="C1157" s="235"/>
      <c r="D1157" s="588"/>
      <c r="E1157" s="588"/>
      <c r="F1157" s="471"/>
      <c r="G1157" s="471"/>
      <c r="H1157" s="471"/>
      <c r="I1157" s="471"/>
      <c r="J1157" s="471"/>
      <c r="K1157" s="471"/>
      <c r="L1157" s="471"/>
      <c r="M1157" s="471"/>
      <c r="N1157" s="471"/>
      <c r="O1157" s="471"/>
      <c r="P1157" s="471"/>
      <c r="Q1157" s="471"/>
      <c r="R1157" s="471"/>
      <c r="S1157" s="471"/>
      <c r="T1157" s="471"/>
      <c r="U1157" s="471"/>
      <c r="V1157" s="471"/>
      <c r="W1157" s="471"/>
      <c r="X1157" s="471"/>
      <c r="Y1157" s="471"/>
      <c r="Z1157" s="471"/>
      <c r="AA1157" s="471"/>
      <c r="AB1157" s="471"/>
      <c r="AC1157" s="471"/>
      <c r="AD1157" s="471"/>
      <c r="AE1157" s="472"/>
      <c r="AF1157" s="472"/>
      <c r="AG1157" s="472"/>
      <c r="AH1157" s="472"/>
      <c r="AI1157" s="472"/>
      <c r="AJ1157" s="472"/>
      <c r="AK1157" s="472"/>
      <c r="AL1157" s="472"/>
      <c r="AM1157" s="472"/>
      <c r="AN1157" s="472"/>
      <c r="AO1157" s="481"/>
      <c r="AP1157" s="169"/>
      <c r="AQ1157" s="84" t="s">
        <v>395</v>
      </c>
      <c r="AU1157" s="459" t="str">
        <f t="shared" ca="1" si="211"/>
        <v>AB</v>
      </c>
      <c r="AV1157" s="459">
        <f t="shared" si="212"/>
        <v>1135</v>
      </c>
      <c r="AW1157" s="259" t="str">
        <f t="shared" ca="1" si="209"/>
        <v>AB1135</v>
      </c>
      <c r="AX1157" s="259">
        <f t="shared" si="206"/>
        <v>8</v>
      </c>
      <c r="AY1157" s="259" t="str">
        <f t="shared" ca="1" si="208"/>
        <v>9. Ownership - Operating Costs</v>
      </c>
      <c r="AZ1157" s="268" t="s">
        <v>1270</v>
      </c>
      <c r="BA1157" s="259" t="s">
        <v>1291</v>
      </c>
      <c r="BB1157" s="259">
        <f>$AB$8</f>
        <v>2042</v>
      </c>
      <c r="BC1157" s="259" t="str">
        <f t="shared" ca="1" si="210"/>
        <v>8_AB1135_Transmission_electric_to_point_of_delivery_POD_2042</v>
      </c>
      <c r="BD1157" s="259" t="s">
        <v>540</v>
      </c>
      <c r="BE1157" s="259"/>
      <c r="BF1157" s="268" t="str">
        <f t="shared" si="207"/>
        <v>&gt;=0</v>
      </c>
      <c r="BG1157" s="268" t="s">
        <v>85</v>
      </c>
      <c r="BH1157" s="268" t="s">
        <v>85</v>
      </c>
      <c r="BI1157" s="268"/>
      <c r="BJ1157" s="268"/>
      <c r="BK1157" s="268"/>
      <c r="BL1157" s="268"/>
    </row>
    <row r="1158" spans="1:64" ht="13.5" hidden="1" thickBot="1">
      <c r="A1158" s="124"/>
      <c r="B1158" s="177"/>
      <c r="C1158" s="235"/>
      <c r="D1158" s="588"/>
      <c r="E1158" s="588"/>
      <c r="F1158" s="471"/>
      <c r="G1158" s="471"/>
      <c r="H1158" s="471"/>
      <c r="I1158" s="471"/>
      <c r="J1158" s="471"/>
      <c r="K1158" s="471"/>
      <c r="L1158" s="471"/>
      <c r="M1158" s="471"/>
      <c r="N1158" s="471"/>
      <c r="O1158" s="471"/>
      <c r="P1158" s="471"/>
      <c r="Q1158" s="471"/>
      <c r="R1158" s="471"/>
      <c r="S1158" s="471"/>
      <c r="T1158" s="471"/>
      <c r="U1158" s="471"/>
      <c r="V1158" s="471"/>
      <c r="W1158" s="471"/>
      <c r="X1158" s="471"/>
      <c r="Y1158" s="471"/>
      <c r="Z1158" s="471"/>
      <c r="AA1158" s="471"/>
      <c r="AB1158" s="471"/>
      <c r="AC1158" s="471"/>
      <c r="AD1158" s="471"/>
      <c r="AE1158" s="472"/>
      <c r="AF1158" s="472"/>
      <c r="AG1158" s="472"/>
      <c r="AH1158" s="472"/>
      <c r="AI1158" s="472"/>
      <c r="AJ1158" s="472"/>
      <c r="AK1158" s="472"/>
      <c r="AL1158" s="472"/>
      <c r="AM1158" s="472"/>
      <c r="AN1158" s="472"/>
      <c r="AO1158" s="481"/>
      <c r="AP1158" s="169"/>
      <c r="AQ1158" s="84" t="s">
        <v>395</v>
      </c>
      <c r="AU1158" s="459" t="str">
        <f t="shared" ca="1" si="211"/>
        <v>AC</v>
      </c>
      <c r="AV1158" s="459">
        <f t="shared" si="212"/>
        <v>1135</v>
      </c>
      <c r="AW1158" s="259" t="str">
        <f t="shared" ca="1" si="209"/>
        <v>AC1135</v>
      </c>
      <c r="AX1158" s="259">
        <f t="shared" si="206"/>
        <v>8</v>
      </c>
      <c r="AY1158" s="259" t="str">
        <f t="shared" ca="1" si="208"/>
        <v>9. Ownership - Operating Costs</v>
      </c>
      <c r="AZ1158" s="268" t="s">
        <v>1270</v>
      </c>
      <c r="BA1158" s="259" t="s">
        <v>1291</v>
      </c>
      <c r="BB1158" s="259">
        <f>$AC$8</f>
        <v>2043</v>
      </c>
      <c r="BC1158" s="259" t="str">
        <f t="shared" ca="1" si="210"/>
        <v>8_AC1135_Transmission_electric_to_point_of_delivery_POD_2043</v>
      </c>
      <c r="BD1158" s="259" t="s">
        <v>540</v>
      </c>
      <c r="BE1158" s="259"/>
      <c r="BF1158" s="268" t="str">
        <f t="shared" si="207"/>
        <v>&gt;=0</v>
      </c>
      <c r="BG1158" s="268" t="s">
        <v>85</v>
      </c>
      <c r="BH1158" s="268" t="s">
        <v>85</v>
      </c>
      <c r="BI1158" s="268"/>
      <c r="BJ1158" s="268"/>
      <c r="BK1158" s="268"/>
      <c r="BL1158" s="268"/>
    </row>
    <row r="1159" spans="1:64" ht="13.5" hidden="1" thickBot="1">
      <c r="A1159" s="124"/>
      <c r="B1159" s="177"/>
      <c r="C1159" s="235"/>
      <c r="D1159" s="588"/>
      <c r="E1159" s="588"/>
      <c r="F1159" s="471"/>
      <c r="G1159" s="471"/>
      <c r="H1159" s="471"/>
      <c r="I1159" s="471"/>
      <c r="J1159" s="471"/>
      <c r="K1159" s="471"/>
      <c r="L1159" s="471"/>
      <c r="M1159" s="471"/>
      <c r="N1159" s="471"/>
      <c r="O1159" s="471"/>
      <c r="P1159" s="471"/>
      <c r="Q1159" s="471"/>
      <c r="R1159" s="471"/>
      <c r="S1159" s="471"/>
      <c r="T1159" s="471"/>
      <c r="U1159" s="471"/>
      <c r="V1159" s="471"/>
      <c r="W1159" s="471"/>
      <c r="X1159" s="471"/>
      <c r="Y1159" s="471"/>
      <c r="Z1159" s="471"/>
      <c r="AA1159" s="471"/>
      <c r="AB1159" s="471"/>
      <c r="AC1159" s="471"/>
      <c r="AD1159" s="471"/>
      <c r="AE1159" s="472"/>
      <c r="AF1159" s="472"/>
      <c r="AG1159" s="472"/>
      <c r="AH1159" s="472"/>
      <c r="AI1159" s="472"/>
      <c r="AJ1159" s="472"/>
      <c r="AK1159" s="472"/>
      <c r="AL1159" s="472"/>
      <c r="AM1159" s="472"/>
      <c r="AN1159" s="472"/>
      <c r="AO1159" s="481"/>
      <c r="AP1159" s="169"/>
      <c r="AQ1159" s="84" t="s">
        <v>395</v>
      </c>
      <c r="AU1159" s="459" t="str">
        <f t="shared" ca="1" si="211"/>
        <v>AD</v>
      </c>
      <c r="AV1159" s="459">
        <f t="shared" si="212"/>
        <v>1135</v>
      </c>
      <c r="AW1159" s="259" t="str">
        <f t="shared" ca="1" si="209"/>
        <v>AD1135</v>
      </c>
      <c r="AX1159" s="259">
        <f t="shared" si="206"/>
        <v>8</v>
      </c>
      <c r="AY1159" s="259" t="str">
        <f t="shared" ca="1" si="208"/>
        <v>9. Ownership - Operating Costs</v>
      </c>
      <c r="AZ1159" s="268" t="s">
        <v>1270</v>
      </c>
      <c r="BA1159" s="259" t="s">
        <v>1291</v>
      </c>
      <c r="BB1159" s="259">
        <f>$AD$8</f>
        <v>2044</v>
      </c>
      <c r="BC1159" s="259" t="str">
        <f t="shared" ca="1" si="210"/>
        <v>8_AD1135_Transmission_electric_to_point_of_delivery_POD_2044</v>
      </c>
      <c r="BD1159" s="259" t="s">
        <v>540</v>
      </c>
      <c r="BE1159" s="259"/>
      <c r="BF1159" s="268" t="str">
        <f t="shared" ref="BF1159:BF1169" si="213">"&gt;=0"</f>
        <v>&gt;=0</v>
      </c>
      <c r="BG1159" s="268" t="s">
        <v>85</v>
      </c>
      <c r="BH1159" s="268" t="s">
        <v>85</v>
      </c>
      <c r="BI1159" s="268"/>
      <c r="BJ1159" s="268"/>
      <c r="BK1159" s="268"/>
      <c r="BL1159" s="268"/>
    </row>
    <row r="1160" spans="1:64" ht="13.5" hidden="1" thickBot="1">
      <c r="A1160" s="124"/>
      <c r="B1160" s="177"/>
      <c r="C1160" s="235"/>
      <c r="D1160" s="588"/>
      <c r="E1160" s="588"/>
      <c r="F1160" s="471"/>
      <c r="G1160" s="471"/>
      <c r="H1160" s="471"/>
      <c r="I1160" s="471"/>
      <c r="J1160" s="471"/>
      <c r="K1160" s="471"/>
      <c r="L1160" s="471"/>
      <c r="M1160" s="471"/>
      <c r="N1160" s="471"/>
      <c r="O1160" s="471"/>
      <c r="P1160" s="471"/>
      <c r="Q1160" s="471"/>
      <c r="R1160" s="471"/>
      <c r="S1160" s="471"/>
      <c r="T1160" s="471"/>
      <c r="U1160" s="471"/>
      <c r="V1160" s="471"/>
      <c r="W1160" s="471"/>
      <c r="X1160" s="471"/>
      <c r="Y1160" s="471"/>
      <c r="Z1160" s="471"/>
      <c r="AA1160" s="471"/>
      <c r="AB1160" s="471"/>
      <c r="AC1160" s="471"/>
      <c r="AD1160" s="471"/>
      <c r="AE1160" s="472"/>
      <c r="AF1160" s="472"/>
      <c r="AG1160" s="472"/>
      <c r="AH1160" s="472"/>
      <c r="AI1160" s="472"/>
      <c r="AJ1160" s="472"/>
      <c r="AK1160" s="472"/>
      <c r="AL1160" s="472"/>
      <c r="AM1160" s="472"/>
      <c r="AN1160" s="472"/>
      <c r="AO1160" s="481"/>
      <c r="AP1160" s="169"/>
      <c r="AQ1160" s="84" t="s">
        <v>395</v>
      </c>
      <c r="AU1160" s="459" t="str">
        <f t="shared" ca="1" si="211"/>
        <v>AE</v>
      </c>
      <c r="AV1160" s="459">
        <f t="shared" si="212"/>
        <v>1135</v>
      </c>
      <c r="AW1160" s="259" t="str">
        <f t="shared" ca="1" si="209"/>
        <v>AE1135</v>
      </c>
      <c r="AX1160" s="259">
        <f t="shared" si="206"/>
        <v>8</v>
      </c>
      <c r="AY1160" s="259" t="str">
        <f t="shared" ca="1" si="208"/>
        <v>9. Ownership - Operating Costs</v>
      </c>
      <c r="AZ1160" s="268" t="s">
        <v>1270</v>
      </c>
      <c r="BA1160" s="259" t="s">
        <v>1291</v>
      </c>
      <c r="BB1160" s="259">
        <f>$AE$8</f>
        <v>2045</v>
      </c>
      <c r="BC1160" s="259" t="str">
        <f t="shared" ca="1" si="210"/>
        <v>8_AE1135_Transmission_electric_to_point_of_delivery_POD_2045</v>
      </c>
      <c r="BD1160" s="259" t="s">
        <v>540</v>
      </c>
      <c r="BE1160" s="259"/>
      <c r="BF1160" s="268" t="str">
        <f t="shared" si="213"/>
        <v>&gt;=0</v>
      </c>
      <c r="BG1160" s="268" t="s">
        <v>85</v>
      </c>
      <c r="BH1160" s="268" t="s">
        <v>85</v>
      </c>
      <c r="BI1160" s="268"/>
      <c r="BJ1160" s="268"/>
      <c r="BK1160" s="268"/>
      <c r="BL1160" s="268"/>
    </row>
    <row r="1161" spans="1:64" ht="13.5" hidden="1" thickBot="1">
      <c r="A1161" s="124"/>
      <c r="B1161" s="177"/>
      <c r="C1161" s="235"/>
      <c r="D1161" s="588"/>
      <c r="E1161" s="588"/>
      <c r="F1161" s="471"/>
      <c r="G1161" s="471"/>
      <c r="H1161" s="471"/>
      <c r="I1161" s="471"/>
      <c r="J1161" s="471"/>
      <c r="K1161" s="471"/>
      <c r="L1161" s="471"/>
      <c r="M1161" s="471"/>
      <c r="N1161" s="471"/>
      <c r="O1161" s="471"/>
      <c r="P1161" s="471"/>
      <c r="Q1161" s="471"/>
      <c r="R1161" s="471"/>
      <c r="S1161" s="471"/>
      <c r="T1161" s="471"/>
      <c r="U1161" s="471"/>
      <c r="V1161" s="471"/>
      <c r="W1161" s="471"/>
      <c r="X1161" s="471"/>
      <c r="Y1161" s="471"/>
      <c r="Z1161" s="471"/>
      <c r="AA1161" s="471"/>
      <c r="AB1161" s="471"/>
      <c r="AC1161" s="471"/>
      <c r="AD1161" s="471"/>
      <c r="AE1161" s="472"/>
      <c r="AF1161" s="472"/>
      <c r="AG1161" s="472"/>
      <c r="AH1161" s="472"/>
      <c r="AI1161" s="472"/>
      <c r="AJ1161" s="472"/>
      <c r="AK1161" s="472"/>
      <c r="AL1161" s="472"/>
      <c r="AM1161" s="472"/>
      <c r="AN1161" s="472"/>
      <c r="AO1161" s="481"/>
      <c r="AP1161" s="169"/>
      <c r="AQ1161" s="84" t="s">
        <v>395</v>
      </c>
      <c r="AU1161" s="459" t="str">
        <f t="shared" ca="1" si="211"/>
        <v>AF</v>
      </c>
      <c r="AV1161" s="459">
        <f t="shared" si="212"/>
        <v>1135</v>
      </c>
      <c r="AW1161" s="259" t="str">
        <f t="shared" ca="1" si="209"/>
        <v>AF1135</v>
      </c>
      <c r="AX1161" s="259">
        <f t="shared" si="206"/>
        <v>8</v>
      </c>
      <c r="AY1161" s="259" t="str">
        <f t="shared" ca="1" si="208"/>
        <v>9. Ownership - Operating Costs</v>
      </c>
      <c r="AZ1161" s="268" t="s">
        <v>1270</v>
      </c>
      <c r="BA1161" s="259" t="s">
        <v>1291</v>
      </c>
      <c r="BB1161" s="259">
        <f>$AF$8</f>
        <v>2046</v>
      </c>
      <c r="BC1161" s="259" t="str">
        <f t="shared" ca="1" si="210"/>
        <v>8_AF1135_Transmission_electric_to_point_of_delivery_POD_2046</v>
      </c>
      <c r="BD1161" s="259" t="s">
        <v>540</v>
      </c>
      <c r="BE1161" s="259"/>
      <c r="BF1161" s="268" t="str">
        <f t="shared" si="213"/>
        <v>&gt;=0</v>
      </c>
      <c r="BG1161" s="268" t="s">
        <v>85</v>
      </c>
      <c r="BH1161" s="268" t="s">
        <v>85</v>
      </c>
      <c r="BI1161" s="268"/>
      <c r="BJ1161" s="268"/>
      <c r="BK1161" s="268"/>
      <c r="BL1161" s="268"/>
    </row>
    <row r="1162" spans="1:64" ht="13.5" hidden="1" thickBot="1">
      <c r="A1162" s="124"/>
      <c r="B1162" s="177"/>
      <c r="C1162" s="235"/>
      <c r="D1162" s="588"/>
      <c r="E1162" s="588"/>
      <c r="F1162" s="471"/>
      <c r="G1162" s="471"/>
      <c r="H1162" s="471"/>
      <c r="I1162" s="471"/>
      <c r="J1162" s="471"/>
      <c r="K1162" s="471"/>
      <c r="L1162" s="471"/>
      <c r="M1162" s="471"/>
      <c r="N1162" s="471"/>
      <c r="O1162" s="471"/>
      <c r="P1162" s="471"/>
      <c r="Q1162" s="471"/>
      <c r="R1162" s="471"/>
      <c r="S1162" s="471"/>
      <c r="T1162" s="471"/>
      <c r="U1162" s="471"/>
      <c r="V1162" s="471"/>
      <c r="W1162" s="471"/>
      <c r="X1162" s="471"/>
      <c r="Y1162" s="471"/>
      <c r="Z1162" s="471"/>
      <c r="AA1162" s="471"/>
      <c r="AB1162" s="471"/>
      <c r="AC1162" s="471"/>
      <c r="AD1162" s="471"/>
      <c r="AE1162" s="472"/>
      <c r="AF1162" s="472"/>
      <c r="AG1162" s="472"/>
      <c r="AH1162" s="472"/>
      <c r="AI1162" s="472"/>
      <c r="AJ1162" s="472"/>
      <c r="AK1162" s="472"/>
      <c r="AL1162" s="472"/>
      <c r="AM1162" s="472"/>
      <c r="AN1162" s="472"/>
      <c r="AO1162" s="481"/>
      <c r="AP1162" s="169"/>
      <c r="AQ1162" s="84" t="s">
        <v>395</v>
      </c>
      <c r="AU1162" s="459" t="str">
        <f t="shared" ca="1" si="211"/>
        <v>AG</v>
      </c>
      <c r="AV1162" s="459">
        <f t="shared" si="212"/>
        <v>1135</v>
      </c>
      <c r="AW1162" s="259" t="str">
        <f t="shared" ca="1" si="209"/>
        <v>AG1135</v>
      </c>
      <c r="AX1162" s="259">
        <f t="shared" si="206"/>
        <v>8</v>
      </c>
      <c r="AY1162" s="259" t="str">
        <f t="shared" ca="1" si="208"/>
        <v>9. Ownership - Operating Costs</v>
      </c>
      <c r="AZ1162" s="268" t="s">
        <v>1270</v>
      </c>
      <c r="BA1162" s="259" t="s">
        <v>1291</v>
      </c>
      <c r="BB1162" s="259">
        <f>$AG$8</f>
        <v>2047</v>
      </c>
      <c r="BC1162" s="259" t="str">
        <f t="shared" ca="1" si="210"/>
        <v>8_AG1135_Transmission_electric_to_point_of_delivery_POD_2047</v>
      </c>
      <c r="BD1162" s="259" t="s">
        <v>540</v>
      </c>
      <c r="BE1162" s="259"/>
      <c r="BF1162" s="268" t="str">
        <f t="shared" si="213"/>
        <v>&gt;=0</v>
      </c>
      <c r="BG1162" s="268" t="s">
        <v>85</v>
      </c>
      <c r="BH1162" s="268" t="s">
        <v>85</v>
      </c>
      <c r="BI1162" s="268"/>
      <c r="BJ1162" s="268"/>
      <c r="BK1162" s="268"/>
      <c r="BL1162" s="268"/>
    </row>
    <row r="1163" spans="1:64" ht="13.5" hidden="1" thickBot="1">
      <c r="A1163" s="124"/>
      <c r="B1163" s="177"/>
      <c r="C1163" s="235"/>
      <c r="D1163" s="588"/>
      <c r="E1163" s="588"/>
      <c r="F1163" s="471"/>
      <c r="G1163" s="471"/>
      <c r="H1163" s="471"/>
      <c r="I1163" s="471"/>
      <c r="J1163" s="471"/>
      <c r="K1163" s="471"/>
      <c r="L1163" s="471"/>
      <c r="M1163" s="471"/>
      <c r="N1163" s="471"/>
      <c r="O1163" s="471"/>
      <c r="P1163" s="471"/>
      <c r="Q1163" s="471"/>
      <c r="R1163" s="471"/>
      <c r="S1163" s="471"/>
      <c r="T1163" s="471"/>
      <c r="U1163" s="471"/>
      <c r="V1163" s="471"/>
      <c r="W1163" s="471"/>
      <c r="X1163" s="471"/>
      <c r="Y1163" s="471"/>
      <c r="Z1163" s="471"/>
      <c r="AA1163" s="471"/>
      <c r="AB1163" s="471"/>
      <c r="AC1163" s="471"/>
      <c r="AD1163" s="471"/>
      <c r="AE1163" s="472"/>
      <c r="AF1163" s="472"/>
      <c r="AG1163" s="472"/>
      <c r="AH1163" s="472"/>
      <c r="AI1163" s="472"/>
      <c r="AJ1163" s="472"/>
      <c r="AK1163" s="472"/>
      <c r="AL1163" s="472"/>
      <c r="AM1163" s="472"/>
      <c r="AN1163" s="472"/>
      <c r="AO1163" s="481"/>
      <c r="AP1163" s="169"/>
      <c r="AQ1163" s="84" t="s">
        <v>395</v>
      </c>
      <c r="AU1163" s="459" t="str">
        <f t="shared" ca="1" si="211"/>
        <v>AH</v>
      </c>
      <c r="AV1163" s="459">
        <f t="shared" si="212"/>
        <v>1135</v>
      </c>
      <c r="AW1163" s="259" t="str">
        <f t="shared" ca="1" si="209"/>
        <v>AH1135</v>
      </c>
      <c r="AX1163" s="259">
        <f t="shared" si="206"/>
        <v>8</v>
      </c>
      <c r="AY1163" s="259" t="str">
        <f t="shared" ca="1" si="208"/>
        <v>9. Ownership - Operating Costs</v>
      </c>
      <c r="AZ1163" s="268" t="s">
        <v>1270</v>
      </c>
      <c r="BA1163" s="259" t="s">
        <v>1291</v>
      </c>
      <c r="BB1163" s="259">
        <f>$AH$8</f>
        <v>2048</v>
      </c>
      <c r="BC1163" s="259" t="str">
        <f t="shared" ca="1" si="210"/>
        <v>8_AH1135_Transmission_electric_to_point_of_delivery_POD_2048</v>
      </c>
      <c r="BD1163" s="259" t="s">
        <v>540</v>
      </c>
      <c r="BE1163" s="259"/>
      <c r="BF1163" s="268" t="str">
        <f t="shared" si="213"/>
        <v>&gt;=0</v>
      </c>
      <c r="BG1163" s="268" t="s">
        <v>85</v>
      </c>
      <c r="BH1163" s="268" t="s">
        <v>85</v>
      </c>
      <c r="BI1163" s="268"/>
      <c r="BJ1163" s="268"/>
      <c r="BK1163" s="268"/>
      <c r="BL1163" s="268"/>
    </row>
    <row r="1164" spans="1:64" ht="13.5" hidden="1" thickBot="1">
      <c r="A1164" s="124"/>
      <c r="B1164" s="177"/>
      <c r="C1164" s="235"/>
      <c r="D1164" s="588"/>
      <c r="E1164" s="588"/>
      <c r="F1164" s="471"/>
      <c r="G1164" s="471"/>
      <c r="H1164" s="471"/>
      <c r="I1164" s="471"/>
      <c r="J1164" s="471"/>
      <c r="K1164" s="471"/>
      <c r="L1164" s="471"/>
      <c r="M1164" s="471"/>
      <c r="N1164" s="471"/>
      <c r="O1164" s="471"/>
      <c r="P1164" s="471"/>
      <c r="Q1164" s="471"/>
      <c r="R1164" s="471"/>
      <c r="S1164" s="471"/>
      <c r="T1164" s="471"/>
      <c r="U1164" s="471"/>
      <c r="V1164" s="471"/>
      <c r="W1164" s="471"/>
      <c r="X1164" s="471"/>
      <c r="Y1164" s="471"/>
      <c r="Z1164" s="471"/>
      <c r="AA1164" s="471"/>
      <c r="AB1164" s="471"/>
      <c r="AC1164" s="471"/>
      <c r="AD1164" s="471"/>
      <c r="AE1164" s="472"/>
      <c r="AF1164" s="472"/>
      <c r="AG1164" s="472"/>
      <c r="AH1164" s="472"/>
      <c r="AI1164" s="472"/>
      <c r="AJ1164" s="472"/>
      <c r="AK1164" s="472"/>
      <c r="AL1164" s="472"/>
      <c r="AM1164" s="472"/>
      <c r="AN1164" s="472"/>
      <c r="AO1164" s="481"/>
      <c r="AP1164" s="169"/>
      <c r="AQ1164" s="84" t="s">
        <v>395</v>
      </c>
      <c r="AU1164" s="459" t="str">
        <f t="shared" ca="1" si="211"/>
        <v>AI</v>
      </c>
      <c r="AV1164" s="459">
        <f t="shared" si="212"/>
        <v>1135</v>
      </c>
      <c r="AW1164" s="259" t="str">
        <f t="shared" ca="1" si="209"/>
        <v>AI1135</v>
      </c>
      <c r="AX1164" s="259">
        <f t="shared" si="206"/>
        <v>8</v>
      </c>
      <c r="AY1164" s="259" t="str">
        <f t="shared" ca="1" si="208"/>
        <v>9. Ownership - Operating Costs</v>
      </c>
      <c r="AZ1164" s="268" t="s">
        <v>1270</v>
      </c>
      <c r="BA1164" s="259" t="s">
        <v>1291</v>
      </c>
      <c r="BB1164" s="259">
        <f>$AI$8</f>
        <v>2049</v>
      </c>
      <c r="BC1164" s="259" t="str">
        <f t="shared" ca="1" si="210"/>
        <v>8_AI1135_Transmission_electric_to_point_of_delivery_POD_2049</v>
      </c>
      <c r="BD1164" s="259" t="s">
        <v>540</v>
      </c>
      <c r="BE1164" s="259"/>
      <c r="BF1164" s="268" t="str">
        <f t="shared" si="213"/>
        <v>&gt;=0</v>
      </c>
      <c r="BG1164" s="268" t="s">
        <v>85</v>
      </c>
      <c r="BH1164" s="268" t="s">
        <v>85</v>
      </c>
      <c r="BI1164" s="268"/>
      <c r="BJ1164" s="268"/>
      <c r="BK1164" s="268"/>
      <c r="BL1164" s="268"/>
    </row>
    <row r="1165" spans="1:64" ht="13.5" hidden="1" thickBot="1">
      <c r="A1165" s="124"/>
      <c r="B1165" s="177"/>
      <c r="C1165" s="235"/>
      <c r="D1165" s="588"/>
      <c r="E1165" s="588"/>
      <c r="F1165" s="471"/>
      <c r="G1165" s="471"/>
      <c r="H1165" s="471"/>
      <c r="I1165" s="471"/>
      <c r="J1165" s="471"/>
      <c r="K1165" s="471"/>
      <c r="L1165" s="471"/>
      <c r="M1165" s="471"/>
      <c r="N1165" s="471"/>
      <c r="O1165" s="471"/>
      <c r="P1165" s="471"/>
      <c r="Q1165" s="471"/>
      <c r="R1165" s="471"/>
      <c r="S1165" s="471"/>
      <c r="T1165" s="471"/>
      <c r="U1165" s="471"/>
      <c r="V1165" s="471"/>
      <c r="W1165" s="471"/>
      <c r="X1165" s="471"/>
      <c r="Y1165" s="471"/>
      <c r="Z1165" s="471"/>
      <c r="AA1165" s="471"/>
      <c r="AB1165" s="471"/>
      <c r="AC1165" s="471"/>
      <c r="AD1165" s="471"/>
      <c r="AE1165" s="472"/>
      <c r="AF1165" s="472"/>
      <c r="AG1165" s="472"/>
      <c r="AH1165" s="472"/>
      <c r="AI1165" s="472"/>
      <c r="AJ1165" s="472"/>
      <c r="AK1165" s="472"/>
      <c r="AL1165" s="472"/>
      <c r="AM1165" s="472"/>
      <c r="AN1165" s="472"/>
      <c r="AO1165" s="481"/>
      <c r="AP1165" s="169"/>
      <c r="AQ1165" s="84" t="s">
        <v>395</v>
      </c>
      <c r="AU1165" s="459" t="str">
        <f t="shared" ca="1" si="211"/>
        <v>AJ</v>
      </c>
      <c r="AV1165" s="459">
        <f t="shared" si="212"/>
        <v>1135</v>
      </c>
      <c r="AW1165" s="259" t="str">
        <f t="shared" ca="1" si="209"/>
        <v>AJ1135</v>
      </c>
      <c r="AX1165" s="259">
        <f t="shared" si="206"/>
        <v>8</v>
      </c>
      <c r="AY1165" s="259" t="str">
        <f t="shared" ca="1" si="208"/>
        <v>9. Ownership - Operating Costs</v>
      </c>
      <c r="AZ1165" s="268" t="s">
        <v>1270</v>
      </c>
      <c r="BA1165" s="259" t="s">
        <v>1291</v>
      </c>
      <c r="BB1165" s="259">
        <f>$AJ$8</f>
        <v>2050</v>
      </c>
      <c r="BC1165" s="259" t="str">
        <f t="shared" ca="1" si="210"/>
        <v>8_AJ1135_Transmission_electric_to_point_of_delivery_POD_2050</v>
      </c>
      <c r="BD1165" s="259" t="s">
        <v>540</v>
      </c>
      <c r="BE1165" s="259"/>
      <c r="BF1165" s="268" t="str">
        <f t="shared" si="213"/>
        <v>&gt;=0</v>
      </c>
      <c r="BG1165" s="268" t="s">
        <v>85</v>
      </c>
      <c r="BH1165" s="268" t="s">
        <v>85</v>
      </c>
      <c r="BI1165" s="268"/>
      <c r="BJ1165" s="268"/>
      <c r="BK1165" s="268"/>
      <c r="BL1165" s="268"/>
    </row>
    <row r="1166" spans="1:64" ht="13.5" hidden="1" thickBot="1">
      <c r="A1166" s="124"/>
      <c r="B1166" s="177"/>
      <c r="C1166" s="235"/>
      <c r="D1166" s="588"/>
      <c r="E1166" s="588"/>
      <c r="F1166" s="471"/>
      <c r="G1166" s="471"/>
      <c r="H1166" s="471"/>
      <c r="I1166" s="471"/>
      <c r="J1166" s="471"/>
      <c r="K1166" s="471"/>
      <c r="L1166" s="471"/>
      <c r="M1166" s="471"/>
      <c r="N1166" s="471"/>
      <c r="O1166" s="471"/>
      <c r="P1166" s="471"/>
      <c r="Q1166" s="471"/>
      <c r="R1166" s="471"/>
      <c r="S1166" s="471"/>
      <c r="T1166" s="471"/>
      <c r="U1166" s="471"/>
      <c r="V1166" s="471"/>
      <c r="W1166" s="471"/>
      <c r="X1166" s="471"/>
      <c r="Y1166" s="471"/>
      <c r="Z1166" s="471"/>
      <c r="AA1166" s="471"/>
      <c r="AB1166" s="471"/>
      <c r="AC1166" s="471"/>
      <c r="AD1166" s="471"/>
      <c r="AE1166" s="472"/>
      <c r="AF1166" s="472"/>
      <c r="AG1166" s="472"/>
      <c r="AH1166" s="472"/>
      <c r="AI1166" s="472"/>
      <c r="AJ1166" s="472"/>
      <c r="AK1166" s="472"/>
      <c r="AL1166" s="472"/>
      <c r="AM1166" s="472"/>
      <c r="AN1166" s="472"/>
      <c r="AO1166" s="481"/>
      <c r="AP1166" s="169"/>
      <c r="AQ1166" s="84" t="s">
        <v>395</v>
      </c>
      <c r="AU1166" s="459" t="str">
        <f t="shared" ca="1" si="211"/>
        <v>AK</v>
      </c>
      <c r="AV1166" s="459">
        <f t="shared" si="212"/>
        <v>1135</v>
      </c>
      <c r="AW1166" s="259" t="str">
        <f t="shared" ca="1" si="209"/>
        <v>AK1135</v>
      </c>
      <c r="AX1166" s="259">
        <f t="shared" si="206"/>
        <v>8</v>
      </c>
      <c r="AY1166" s="259" t="str">
        <f t="shared" ca="1" si="208"/>
        <v>9. Ownership - Operating Costs</v>
      </c>
      <c r="AZ1166" s="268" t="s">
        <v>1270</v>
      </c>
      <c r="BA1166" s="259" t="s">
        <v>1291</v>
      </c>
      <c r="BB1166" s="259">
        <f>$AK$8</f>
        <v>2051</v>
      </c>
      <c r="BC1166" s="259" t="str">
        <f t="shared" ca="1" si="210"/>
        <v>8_AK1135_Transmission_electric_to_point_of_delivery_POD_2051</v>
      </c>
      <c r="BD1166" s="259" t="s">
        <v>540</v>
      </c>
      <c r="BE1166" s="259"/>
      <c r="BF1166" s="268" t="str">
        <f t="shared" si="213"/>
        <v>&gt;=0</v>
      </c>
      <c r="BG1166" s="268" t="s">
        <v>85</v>
      </c>
      <c r="BH1166" s="268" t="s">
        <v>85</v>
      </c>
      <c r="BI1166" s="268"/>
      <c r="BJ1166" s="268"/>
      <c r="BK1166" s="268"/>
      <c r="BL1166" s="268"/>
    </row>
    <row r="1167" spans="1:64" ht="13.5" hidden="1" thickBot="1">
      <c r="A1167" s="124"/>
      <c r="B1167" s="177"/>
      <c r="C1167" s="235"/>
      <c r="D1167" s="588"/>
      <c r="E1167" s="588"/>
      <c r="F1167" s="471"/>
      <c r="G1167" s="471"/>
      <c r="H1167" s="471"/>
      <c r="I1167" s="471"/>
      <c r="J1167" s="471"/>
      <c r="K1167" s="471"/>
      <c r="L1167" s="471"/>
      <c r="M1167" s="471"/>
      <c r="N1167" s="471"/>
      <c r="O1167" s="471"/>
      <c r="P1167" s="471"/>
      <c r="Q1167" s="471"/>
      <c r="R1167" s="471"/>
      <c r="S1167" s="471"/>
      <c r="T1167" s="471"/>
      <c r="U1167" s="471"/>
      <c r="V1167" s="471"/>
      <c r="W1167" s="471"/>
      <c r="X1167" s="471"/>
      <c r="Y1167" s="471"/>
      <c r="Z1167" s="471"/>
      <c r="AA1167" s="471"/>
      <c r="AB1167" s="471"/>
      <c r="AC1167" s="471"/>
      <c r="AD1167" s="471"/>
      <c r="AE1167" s="472"/>
      <c r="AF1167" s="472"/>
      <c r="AG1167" s="472"/>
      <c r="AH1167" s="472"/>
      <c r="AI1167" s="472"/>
      <c r="AJ1167" s="472"/>
      <c r="AK1167" s="472"/>
      <c r="AL1167" s="472"/>
      <c r="AM1167" s="472"/>
      <c r="AN1167" s="472"/>
      <c r="AO1167" s="481"/>
      <c r="AP1167" s="169"/>
      <c r="AQ1167" s="84" t="s">
        <v>395</v>
      </c>
      <c r="AU1167" s="459" t="str">
        <f t="shared" ca="1" si="211"/>
        <v>AL</v>
      </c>
      <c r="AV1167" s="459">
        <f t="shared" si="212"/>
        <v>1135</v>
      </c>
      <c r="AW1167" s="259" t="str">
        <f t="shared" ca="1" si="209"/>
        <v>AL1135</v>
      </c>
      <c r="AX1167" s="259">
        <f t="shared" si="206"/>
        <v>8</v>
      </c>
      <c r="AY1167" s="259" t="str">
        <f t="shared" ca="1" si="208"/>
        <v>9. Ownership - Operating Costs</v>
      </c>
      <c r="AZ1167" s="268" t="s">
        <v>1270</v>
      </c>
      <c r="BA1167" s="259" t="s">
        <v>1291</v>
      </c>
      <c r="BB1167" s="259">
        <f>$AL$8</f>
        <v>2052</v>
      </c>
      <c r="BC1167" s="259" t="str">
        <f t="shared" ca="1" si="210"/>
        <v>8_AL1135_Transmission_electric_to_point_of_delivery_POD_2052</v>
      </c>
      <c r="BD1167" s="259" t="s">
        <v>540</v>
      </c>
      <c r="BE1167" s="259"/>
      <c r="BF1167" s="268" t="str">
        <f t="shared" si="213"/>
        <v>&gt;=0</v>
      </c>
      <c r="BG1167" s="268" t="s">
        <v>85</v>
      </c>
      <c r="BH1167" s="268" t="s">
        <v>85</v>
      </c>
      <c r="BI1167" s="268"/>
      <c r="BJ1167" s="268"/>
      <c r="BK1167" s="268"/>
      <c r="BL1167" s="268"/>
    </row>
    <row r="1168" spans="1:64" ht="13.5" hidden="1" thickBot="1">
      <c r="A1168" s="124"/>
      <c r="B1168" s="177"/>
      <c r="C1168" s="235"/>
      <c r="D1168" s="588"/>
      <c r="E1168" s="588"/>
      <c r="F1168" s="471"/>
      <c r="G1168" s="471"/>
      <c r="H1168" s="471"/>
      <c r="I1168" s="471"/>
      <c r="J1168" s="471"/>
      <c r="K1168" s="471"/>
      <c r="L1168" s="471"/>
      <c r="M1168" s="471"/>
      <c r="N1168" s="471"/>
      <c r="O1168" s="471"/>
      <c r="P1168" s="471"/>
      <c r="Q1168" s="471"/>
      <c r="R1168" s="471"/>
      <c r="S1168" s="471"/>
      <c r="T1168" s="471"/>
      <c r="U1168" s="471"/>
      <c r="V1168" s="471"/>
      <c r="W1168" s="471"/>
      <c r="X1168" s="471"/>
      <c r="Y1168" s="471"/>
      <c r="Z1168" s="471"/>
      <c r="AA1168" s="471"/>
      <c r="AB1168" s="471"/>
      <c r="AC1168" s="471"/>
      <c r="AD1168" s="471"/>
      <c r="AE1168" s="472"/>
      <c r="AF1168" s="472"/>
      <c r="AG1168" s="472"/>
      <c r="AH1168" s="472"/>
      <c r="AI1168" s="472"/>
      <c r="AJ1168" s="472"/>
      <c r="AK1168" s="472"/>
      <c r="AL1168" s="472"/>
      <c r="AM1168" s="472"/>
      <c r="AN1168" s="472"/>
      <c r="AO1168" s="481"/>
      <c r="AP1168" s="169"/>
      <c r="AQ1168" s="84" t="s">
        <v>395</v>
      </c>
      <c r="AU1168" s="459" t="str">
        <f t="shared" ca="1" si="211"/>
        <v>AM</v>
      </c>
      <c r="AV1168" s="459">
        <f t="shared" si="212"/>
        <v>1135</v>
      </c>
      <c r="AW1168" s="259" t="str">
        <f t="shared" ca="1" si="209"/>
        <v>AM1135</v>
      </c>
      <c r="AX1168" s="259">
        <f t="shared" si="206"/>
        <v>8</v>
      </c>
      <c r="AY1168" s="259" t="str">
        <f t="shared" ca="1" si="208"/>
        <v>9. Ownership - Operating Costs</v>
      </c>
      <c r="AZ1168" s="268" t="s">
        <v>1270</v>
      </c>
      <c r="BA1168" s="259" t="s">
        <v>1291</v>
      </c>
      <c r="BB1168" s="259">
        <f>$AM$8</f>
        <v>2053</v>
      </c>
      <c r="BC1168" s="259" t="str">
        <f t="shared" ca="1" si="210"/>
        <v>8_AM1135_Transmission_electric_to_point_of_delivery_POD_2053</v>
      </c>
      <c r="BD1168" s="259" t="s">
        <v>540</v>
      </c>
      <c r="BE1168" s="259"/>
      <c r="BF1168" s="268" t="str">
        <f t="shared" si="213"/>
        <v>&gt;=0</v>
      </c>
      <c r="BG1168" s="268" t="s">
        <v>85</v>
      </c>
      <c r="BH1168" s="268" t="s">
        <v>85</v>
      </c>
      <c r="BI1168" s="268"/>
      <c r="BJ1168" s="268"/>
      <c r="BK1168" s="268"/>
      <c r="BL1168" s="268"/>
    </row>
    <row r="1169" spans="1:64" ht="13.5" hidden="1" thickBot="1">
      <c r="A1169" s="124"/>
      <c r="B1169" s="177"/>
      <c r="C1169" s="235"/>
      <c r="D1169" s="588"/>
      <c r="E1169" s="588"/>
      <c r="F1169" s="471"/>
      <c r="G1169" s="471"/>
      <c r="H1169" s="471"/>
      <c r="I1169" s="471"/>
      <c r="J1169" s="471"/>
      <c r="K1169" s="471"/>
      <c r="L1169" s="471"/>
      <c r="M1169" s="471"/>
      <c r="N1169" s="471"/>
      <c r="O1169" s="471"/>
      <c r="P1169" s="471"/>
      <c r="Q1169" s="471"/>
      <c r="R1169" s="471"/>
      <c r="S1169" s="471"/>
      <c r="T1169" s="471"/>
      <c r="U1169" s="471"/>
      <c r="V1169" s="471"/>
      <c r="W1169" s="471"/>
      <c r="X1169" s="471"/>
      <c r="Y1169" s="471"/>
      <c r="Z1169" s="471"/>
      <c r="AA1169" s="471"/>
      <c r="AB1169" s="471"/>
      <c r="AC1169" s="471"/>
      <c r="AD1169" s="471"/>
      <c r="AE1169" s="472"/>
      <c r="AF1169" s="472"/>
      <c r="AG1169" s="472"/>
      <c r="AH1169" s="472"/>
      <c r="AI1169" s="472"/>
      <c r="AJ1169" s="472"/>
      <c r="AK1169" s="472"/>
      <c r="AL1169" s="472"/>
      <c r="AM1169" s="472"/>
      <c r="AN1169" s="472"/>
      <c r="AO1169" s="481"/>
      <c r="AP1169" s="169"/>
      <c r="AQ1169" s="84" t="s">
        <v>395</v>
      </c>
      <c r="AU1169" s="459" t="str">
        <f t="shared" ca="1" si="211"/>
        <v>AN</v>
      </c>
      <c r="AV1169" s="459">
        <f t="shared" si="212"/>
        <v>1135</v>
      </c>
      <c r="AW1169" s="259" t="str">
        <f t="shared" ca="1" si="209"/>
        <v>AN1135</v>
      </c>
      <c r="AX1169" s="259">
        <f t="shared" si="206"/>
        <v>8</v>
      </c>
      <c r="AY1169" s="259" t="str">
        <f t="shared" ca="1" si="208"/>
        <v>9. Ownership - Operating Costs</v>
      </c>
      <c r="AZ1169" s="268" t="s">
        <v>1270</v>
      </c>
      <c r="BA1169" s="259" t="s">
        <v>1291</v>
      </c>
      <c r="BB1169" s="259">
        <f>$AN$8</f>
        <v>2054</v>
      </c>
      <c r="BC1169" s="259" t="str">
        <f t="shared" ca="1" si="210"/>
        <v>8_AN1135_Transmission_electric_to_point_of_delivery_POD_2054</v>
      </c>
      <c r="BD1169" s="259" t="s">
        <v>540</v>
      </c>
      <c r="BE1169" s="259"/>
      <c r="BF1169" s="268" t="str">
        <f t="shared" si="213"/>
        <v>&gt;=0</v>
      </c>
      <c r="BG1169" s="268" t="s">
        <v>85</v>
      </c>
      <c r="BH1169" s="268" t="s">
        <v>85</v>
      </c>
      <c r="BI1169" s="268"/>
      <c r="BJ1169" s="268"/>
      <c r="BK1169" s="268"/>
      <c r="BL1169" s="268"/>
    </row>
    <row r="1170" spans="1:64" ht="13.5" hidden="1" thickBot="1">
      <c r="A1170" s="124"/>
      <c r="B1170" s="177"/>
      <c r="C1170" s="235"/>
      <c r="D1170" s="588"/>
      <c r="E1170" s="588"/>
      <c r="F1170" s="471"/>
      <c r="G1170" s="471"/>
      <c r="H1170" s="471"/>
      <c r="I1170" s="471"/>
      <c r="J1170" s="471"/>
      <c r="K1170" s="471"/>
      <c r="L1170" s="471"/>
      <c r="M1170" s="471"/>
      <c r="N1170" s="471"/>
      <c r="O1170" s="471"/>
      <c r="P1170" s="471"/>
      <c r="Q1170" s="471"/>
      <c r="R1170" s="471"/>
      <c r="S1170" s="471"/>
      <c r="T1170" s="471"/>
      <c r="U1170" s="471"/>
      <c r="V1170" s="471"/>
      <c r="W1170" s="471"/>
      <c r="X1170" s="471"/>
      <c r="Y1170" s="471"/>
      <c r="Z1170" s="471"/>
      <c r="AA1170" s="471"/>
      <c r="AB1170" s="471"/>
      <c r="AC1170" s="471"/>
      <c r="AD1170" s="471"/>
      <c r="AE1170" s="472"/>
      <c r="AF1170" s="472"/>
      <c r="AG1170" s="472"/>
      <c r="AH1170" s="472"/>
      <c r="AI1170" s="472"/>
      <c r="AJ1170" s="472"/>
      <c r="AK1170" s="472"/>
      <c r="AL1170" s="472"/>
      <c r="AM1170" s="472"/>
      <c r="AN1170" s="472"/>
      <c r="AO1170" s="481"/>
      <c r="AP1170" s="169"/>
      <c r="AQ1170" s="474" t="s">
        <v>395</v>
      </c>
      <c r="AR1170" s="474"/>
      <c r="AS1170" s="474"/>
      <c r="AT1170" s="474"/>
      <c r="AU1170" s="475" t="str">
        <f t="shared" ca="1" si="211"/>
        <v>AO</v>
      </c>
      <c r="AV1170" s="475">
        <f t="shared" si="212"/>
        <v>1135</v>
      </c>
      <c r="AW1170" s="389" t="str">
        <f t="shared" ca="1" si="209"/>
        <v>AO1135</v>
      </c>
      <c r="AX1170" s="389">
        <f t="shared" si="206"/>
        <v>8</v>
      </c>
      <c r="AY1170" s="389" t="str">
        <f t="shared" ca="1" si="208"/>
        <v>9. Ownership - Operating Costs</v>
      </c>
      <c r="AZ1170" s="397" t="s">
        <v>1270</v>
      </c>
      <c r="BA1170" s="389" t="s">
        <v>1291</v>
      </c>
      <c r="BB1170" s="389" t="s">
        <v>1216</v>
      </c>
      <c r="BC1170" s="389" t="str">
        <f t="shared" ca="1" si="210"/>
        <v>8_AO1135_Transmission_electric_to_point_of_delivery_POD_Additional_Info</v>
      </c>
      <c r="BD1170" s="397" t="s">
        <v>223</v>
      </c>
      <c r="BE1170" s="397">
        <v>100</v>
      </c>
      <c r="BF1170" s="397"/>
      <c r="BG1170" s="397" t="s">
        <v>85</v>
      </c>
      <c r="BH1170" s="397" t="s">
        <v>85</v>
      </c>
      <c r="BI1170" s="268"/>
      <c r="BJ1170" s="268"/>
      <c r="BK1170" s="268"/>
      <c r="BL1170" s="268"/>
    </row>
    <row r="1171" spans="1:64" ht="13.5" hidden="1" thickBot="1">
      <c r="A1171" s="124">
        <f>+A1135+1</f>
        <v>42</v>
      </c>
      <c r="B1171" s="181"/>
      <c r="C1171" s="235" t="s">
        <v>1301</v>
      </c>
      <c r="D1171" s="235"/>
      <c r="E1171" s="235"/>
      <c r="F1171" s="447"/>
      <c r="G1171" s="447"/>
      <c r="H1171" s="447"/>
      <c r="I1171" s="471"/>
      <c r="J1171" s="471"/>
      <c r="K1171" s="471"/>
      <c r="L1171" s="471"/>
      <c r="M1171" s="471"/>
      <c r="N1171" s="471"/>
      <c r="O1171" s="471"/>
      <c r="P1171" s="471"/>
      <c r="Q1171" s="471"/>
      <c r="R1171" s="471"/>
      <c r="S1171" s="471"/>
      <c r="T1171" s="471"/>
      <c r="U1171" s="471"/>
      <c r="V1171" s="471"/>
      <c r="W1171" s="471"/>
      <c r="X1171" s="471"/>
      <c r="Y1171" s="471"/>
      <c r="Z1171" s="471"/>
      <c r="AA1171" s="471"/>
      <c r="AB1171" s="471"/>
      <c r="AC1171" s="471"/>
      <c r="AD1171" s="471"/>
      <c r="AE1171" s="472"/>
      <c r="AF1171" s="472"/>
      <c r="AG1171" s="472"/>
      <c r="AH1171" s="472"/>
      <c r="AI1171" s="472"/>
      <c r="AJ1171" s="472"/>
      <c r="AK1171" s="472"/>
      <c r="AL1171" s="472"/>
      <c r="AM1171" s="472"/>
      <c r="AN1171" s="472"/>
      <c r="AO1171" s="481"/>
      <c r="AP1171" s="169"/>
      <c r="AQ1171" s="169"/>
      <c r="AR1171" s="169"/>
      <c r="AS1171" s="169"/>
      <c r="AT1171" s="169"/>
      <c r="AU1171" s="169"/>
      <c r="AV1171" s="169"/>
      <c r="AW1171" s="259"/>
      <c r="AX1171" s="259"/>
      <c r="AY1171" s="259"/>
      <c r="BA1171" s="259"/>
      <c r="BB1171" s="259"/>
      <c r="BC1171" s="259"/>
      <c r="BD1171" s="259"/>
      <c r="BE1171" s="259"/>
      <c r="BH1171" s="268"/>
      <c r="BI1171" s="268"/>
      <c r="BJ1171" s="268"/>
      <c r="BK1171" s="268"/>
      <c r="BL1171" s="268"/>
    </row>
    <row r="1172" spans="1:64" ht="13.5" hidden="1" thickBot="1">
      <c r="A1172" s="124">
        <f t="shared" si="41"/>
        <v>43</v>
      </c>
      <c r="B1172" s="181"/>
      <c r="C1172" s="236" t="s">
        <v>1306</v>
      </c>
      <c r="D1172" s="588" t="s">
        <v>1338</v>
      </c>
      <c r="E1172" s="588"/>
      <c r="F1172" s="445"/>
      <c r="G1172" s="445"/>
      <c r="H1172" s="445"/>
      <c r="I1172" s="445"/>
      <c r="J1172" s="445"/>
      <c r="K1172" s="445"/>
      <c r="L1172" s="445"/>
      <c r="M1172" s="445"/>
      <c r="N1172" s="445"/>
      <c r="O1172" s="445"/>
      <c r="P1172" s="445"/>
      <c r="Q1172" s="445"/>
      <c r="R1172" s="445"/>
      <c r="S1172" s="445"/>
      <c r="T1172" s="445"/>
      <c r="U1172" s="445"/>
      <c r="V1172" s="445"/>
      <c r="W1172" s="445"/>
      <c r="X1172" s="445"/>
      <c r="Y1172" s="445"/>
      <c r="Z1172" s="445"/>
      <c r="AA1172" s="445"/>
      <c r="AB1172" s="445"/>
      <c r="AC1172" s="445"/>
      <c r="AD1172" s="445"/>
      <c r="AE1172" s="446"/>
      <c r="AF1172" s="446"/>
      <c r="AG1172" s="446"/>
      <c r="AH1172" s="446"/>
      <c r="AI1172" s="446"/>
      <c r="AJ1172" s="446"/>
      <c r="AK1172" s="446"/>
      <c r="AL1172" s="446"/>
      <c r="AM1172" s="446"/>
      <c r="AN1172" s="446"/>
      <c r="AO1172" s="337"/>
      <c r="AP1172" s="169"/>
      <c r="AS1172" s="84" t="s">
        <v>42</v>
      </c>
      <c r="AT1172" s="84" t="str">
        <f ca="1">SUBSTITUTE(CELL("address",F1172),"$","")</f>
        <v>F1172</v>
      </c>
      <c r="AU1172" s="350" t="str">
        <f ca="1">CHAR(CODE(AT1172))</f>
        <v>F</v>
      </c>
      <c r="AV1172" s="350">
        <f>ROW(AT1172)</f>
        <v>1172</v>
      </c>
      <c r="AW1172" s="259" t="str">
        <f ca="1">CONCATENATE(AU1172&amp;AV1172)</f>
        <v>F1172</v>
      </c>
      <c r="AX1172" s="259">
        <f t="shared" si="206"/>
        <v>8</v>
      </c>
      <c r="AY1172" s="259" t="str">
        <f t="shared" ref="AY1172:AY1207" ca="1" si="214">MID(CELL("filename",AX1172),FIND("]",CELL("filename",AX1172))+1,256)</f>
        <v>9. Ownership - Operating Costs</v>
      </c>
      <c r="AZ1172" s="268" t="s">
        <v>1270</v>
      </c>
      <c r="BA1172" s="259" t="s">
        <v>1307</v>
      </c>
      <c r="BB1172" s="259">
        <f>$F$8</f>
        <v>2020</v>
      </c>
      <c r="BC1172" s="259" t="str">
        <f ca="1">AX1172&amp;"_"&amp;AW1172&amp;"_"&amp;BA1172&amp;"_"&amp;BB1172</f>
        <v>8_F1172_Primary_fuel_transportation_2020</v>
      </c>
      <c r="BD1172" s="259" t="s">
        <v>540</v>
      </c>
      <c r="BE1172" s="259"/>
      <c r="BF1172" s="268" t="str">
        <f t="shared" ref="BF1172:BF1203" si="215">"&gt;=0"</f>
        <v>&gt;=0</v>
      </c>
      <c r="BG1172" s="268" t="s">
        <v>85</v>
      </c>
      <c r="BH1172" s="268" t="s">
        <v>85</v>
      </c>
      <c r="BI1172" s="268"/>
      <c r="BJ1172" s="268"/>
      <c r="BK1172" s="268"/>
      <c r="BL1172" s="268"/>
    </row>
    <row r="1173" spans="1:64" ht="13.5" hidden="1" thickBot="1">
      <c r="A1173" s="124"/>
      <c r="B1173" s="181"/>
      <c r="C1173" s="236"/>
      <c r="D1173" s="588"/>
      <c r="E1173" s="588"/>
      <c r="F1173" s="471"/>
      <c r="G1173" s="471"/>
      <c r="H1173" s="471"/>
      <c r="I1173" s="471"/>
      <c r="J1173" s="471"/>
      <c r="K1173" s="471"/>
      <c r="L1173" s="471"/>
      <c r="M1173" s="471"/>
      <c r="N1173" s="471"/>
      <c r="O1173" s="471"/>
      <c r="P1173" s="471"/>
      <c r="Q1173" s="471"/>
      <c r="R1173" s="471"/>
      <c r="S1173" s="471"/>
      <c r="T1173" s="471"/>
      <c r="U1173" s="471"/>
      <c r="V1173" s="471"/>
      <c r="W1173" s="471"/>
      <c r="X1173" s="471"/>
      <c r="Y1173" s="471"/>
      <c r="Z1173" s="471"/>
      <c r="AA1173" s="471"/>
      <c r="AB1173" s="471"/>
      <c r="AC1173" s="471"/>
      <c r="AD1173" s="471"/>
      <c r="AE1173" s="472"/>
      <c r="AF1173" s="472"/>
      <c r="AG1173" s="472"/>
      <c r="AH1173" s="472"/>
      <c r="AI1173" s="472"/>
      <c r="AJ1173" s="472"/>
      <c r="AK1173" s="472"/>
      <c r="AL1173" s="472"/>
      <c r="AM1173" s="472"/>
      <c r="AN1173" s="472"/>
      <c r="AO1173" s="481"/>
      <c r="AP1173" s="169"/>
      <c r="AQ1173" s="84" t="s">
        <v>395</v>
      </c>
      <c r="AU1173" s="459" t="str">
        <f ca="1">IF(AU1172="Z","AA",IF(LEN(AU1172)=1,CHAR(CODE(AU1172)+1),IF(RIGHT(AU1172,1)="Z",CHAR(CODE(LEFT(AU1172,1))+1),LEFT(AU1172,1))&amp;CHAR(65+MOD(CODE(RIGHT(AU1172,1))+1-65,26))))</f>
        <v>G</v>
      </c>
      <c r="AV1173" s="459">
        <f>AV1172</f>
        <v>1172</v>
      </c>
      <c r="AW1173" s="259" t="str">
        <f t="shared" ref="AW1173:AW1207" ca="1" si="216">CONCATENATE(AU1173&amp;AV1173)</f>
        <v>G1172</v>
      </c>
      <c r="AX1173" s="259">
        <f t="shared" si="206"/>
        <v>8</v>
      </c>
      <c r="AY1173" s="259" t="str">
        <f t="shared" ca="1" si="214"/>
        <v>9. Ownership - Operating Costs</v>
      </c>
      <c r="AZ1173" s="268" t="s">
        <v>1270</v>
      </c>
      <c r="BA1173" s="259" t="s">
        <v>1307</v>
      </c>
      <c r="BB1173" s="259">
        <f>$G$8</f>
        <v>2021</v>
      </c>
      <c r="BC1173" s="259" t="str">
        <f t="shared" ref="BC1173:BC1207" ca="1" si="217">AX1173&amp;"_"&amp;AW1173&amp;"_"&amp;BA1173&amp;"_"&amp;BB1173</f>
        <v>8_G1172_Primary_fuel_transportation_2021</v>
      </c>
      <c r="BD1173" s="259" t="s">
        <v>540</v>
      </c>
      <c r="BE1173" s="259"/>
      <c r="BF1173" s="268" t="str">
        <f t="shared" si="215"/>
        <v>&gt;=0</v>
      </c>
      <c r="BG1173" s="268" t="s">
        <v>85</v>
      </c>
      <c r="BH1173" s="268" t="s">
        <v>85</v>
      </c>
      <c r="BI1173" s="268"/>
      <c r="BJ1173" s="268"/>
      <c r="BK1173" s="268"/>
      <c r="BL1173" s="268"/>
    </row>
    <row r="1174" spans="1:64" ht="13.5" hidden="1" thickBot="1">
      <c r="A1174" s="124"/>
      <c r="B1174" s="181"/>
      <c r="C1174" s="236"/>
      <c r="D1174" s="588"/>
      <c r="E1174" s="588"/>
      <c r="F1174" s="471"/>
      <c r="G1174" s="471"/>
      <c r="H1174" s="471"/>
      <c r="I1174" s="471"/>
      <c r="J1174" s="471"/>
      <c r="K1174" s="471"/>
      <c r="L1174" s="471"/>
      <c r="M1174" s="471"/>
      <c r="N1174" s="471"/>
      <c r="O1174" s="471"/>
      <c r="P1174" s="471"/>
      <c r="Q1174" s="471"/>
      <c r="R1174" s="471"/>
      <c r="S1174" s="471"/>
      <c r="T1174" s="471"/>
      <c r="U1174" s="471"/>
      <c r="V1174" s="471"/>
      <c r="W1174" s="471"/>
      <c r="X1174" s="471"/>
      <c r="Y1174" s="471"/>
      <c r="Z1174" s="471"/>
      <c r="AA1174" s="471"/>
      <c r="AB1174" s="471"/>
      <c r="AC1174" s="471"/>
      <c r="AD1174" s="471"/>
      <c r="AE1174" s="472"/>
      <c r="AF1174" s="472"/>
      <c r="AG1174" s="472"/>
      <c r="AH1174" s="472"/>
      <c r="AI1174" s="472"/>
      <c r="AJ1174" s="472"/>
      <c r="AK1174" s="472"/>
      <c r="AL1174" s="472"/>
      <c r="AM1174" s="472"/>
      <c r="AN1174" s="472"/>
      <c r="AO1174" s="481"/>
      <c r="AP1174" s="169"/>
      <c r="AQ1174" s="84" t="s">
        <v>395</v>
      </c>
      <c r="AU1174" s="459" t="str">
        <f t="shared" ref="AU1174:AU1207" ca="1" si="218">IF(AU1173="Z","AA",IF(LEN(AU1173)=1,CHAR(CODE(AU1173)+1),IF(RIGHT(AU1173,1)="Z",CHAR(CODE(LEFT(AU1173,1))+1),LEFT(AU1173,1))&amp;CHAR(65+MOD(CODE(RIGHT(AU1173,1))+1-65,26))))</f>
        <v>H</v>
      </c>
      <c r="AV1174" s="459">
        <f t="shared" ref="AV1174:AV1207" si="219">AV1173</f>
        <v>1172</v>
      </c>
      <c r="AW1174" s="259" t="str">
        <f t="shared" ca="1" si="216"/>
        <v>H1172</v>
      </c>
      <c r="AX1174" s="259">
        <f t="shared" si="206"/>
        <v>8</v>
      </c>
      <c r="AY1174" s="259" t="str">
        <f t="shared" ca="1" si="214"/>
        <v>9. Ownership - Operating Costs</v>
      </c>
      <c r="AZ1174" s="268" t="s">
        <v>1270</v>
      </c>
      <c r="BA1174" s="259" t="s">
        <v>1307</v>
      </c>
      <c r="BB1174" s="259">
        <f>$H$8</f>
        <v>2022</v>
      </c>
      <c r="BC1174" s="259" t="str">
        <f t="shared" ca="1" si="217"/>
        <v>8_H1172_Primary_fuel_transportation_2022</v>
      </c>
      <c r="BD1174" s="259" t="s">
        <v>540</v>
      </c>
      <c r="BE1174" s="259"/>
      <c r="BF1174" s="268" t="str">
        <f t="shared" si="215"/>
        <v>&gt;=0</v>
      </c>
      <c r="BG1174" s="268" t="s">
        <v>85</v>
      </c>
      <c r="BH1174" s="268" t="s">
        <v>85</v>
      </c>
      <c r="BI1174" s="268"/>
      <c r="BJ1174" s="268"/>
      <c r="BK1174" s="268"/>
      <c r="BL1174" s="268"/>
    </row>
    <row r="1175" spans="1:64" ht="13.5" hidden="1" thickBot="1">
      <c r="A1175" s="124"/>
      <c r="B1175" s="181"/>
      <c r="C1175" s="236"/>
      <c r="D1175" s="588"/>
      <c r="E1175" s="588"/>
      <c r="F1175" s="471"/>
      <c r="G1175" s="471"/>
      <c r="H1175" s="471"/>
      <c r="I1175" s="471"/>
      <c r="J1175" s="471"/>
      <c r="K1175" s="471"/>
      <c r="L1175" s="471"/>
      <c r="M1175" s="471"/>
      <c r="N1175" s="471"/>
      <c r="O1175" s="471"/>
      <c r="P1175" s="471"/>
      <c r="Q1175" s="471"/>
      <c r="R1175" s="471"/>
      <c r="S1175" s="471"/>
      <c r="T1175" s="471"/>
      <c r="U1175" s="471"/>
      <c r="V1175" s="471"/>
      <c r="W1175" s="471"/>
      <c r="X1175" s="471"/>
      <c r="Y1175" s="471"/>
      <c r="Z1175" s="471"/>
      <c r="AA1175" s="471"/>
      <c r="AB1175" s="471"/>
      <c r="AC1175" s="471"/>
      <c r="AD1175" s="471"/>
      <c r="AE1175" s="472"/>
      <c r="AF1175" s="472"/>
      <c r="AG1175" s="472"/>
      <c r="AH1175" s="472"/>
      <c r="AI1175" s="472"/>
      <c r="AJ1175" s="472"/>
      <c r="AK1175" s="472"/>
      <c r="AL1175" s="472"/>
      <c r="AM1175" s="472"/>
      <c r="AN1175" s="472"/>
      <c r="AO1175" s="481"/>
      <c r="AP1175" s="169"/>
      <c r="AQ1175" s="84" t="s">
        <v>395</v>
      </c>
      <c r="AU1175" s="459" t="str">
        <f t="shared" ca="1" si="218"/>
        <v>I</v>
      </c>
      <c r="AV1175" s="459">
        <f t="shared" si="219"/>
        <v>1172</v>
      </c>
      <c r="AW1175" s="259" t="str">
        <f t="shared" ca="1" si="216"/>
        <v>I1172</v>
      </c>
      <c r="AX1175" s="259">
        <f t="shared" si="206"/>
        <v>8</v>
      </c>
      <c r="AY1175" s="259" t="str">
        <f t="shared" ca="1" si="214"/>
        <v>9. Ownership - Operating Costs</v>
      </c>
      <c r="AZ1175" s="268" t="s">
        <v>1270</v>
      </c>
      <c r="BA1175" s="259" t="s">
        <v>1307</v>
      </c>
      <c r="BB1175" s="259">
        <f>$I$8</f>
        <v>2023</v>
      </c>
      <c r="BC1175" s="259" t="str">
        <f t="shared" ca="1" si="217"/>
        <v>8_I1172_Primary_fuel_transportation_2023</v>
      </c>
      <c r="BD1175" s="259" t="s">
        <v>540</v>
      </c>
      <c r="BE1175" s="259"/>
      <c r="BF1175" s="268" t="str">
        <f t="shared" si="215"/>
        <v>&gt;=0</v>
      </c>
      <c r="BG1175" s="268" t="s">
        <v>85</v>
      </c>
      <c r="BH1175" s="268" t="s">
        <v>85</v>
      </c>
      <c r="BI1175" s="268"/>
      <c r="BJ1175" s="268"/>
      <c r="BK1175" s="268"/>
      <c r="BL1175" s="268"/>
    </row>
    <row r="1176" spans="1:64" ht="13.5" hidden="1" thickBot="1">
      <c r="A1176" s="124"/>
      <c r="B1176" s="181"/>
      <c r="C1176" s="236"/>
      <c r="D1176" s="588"/>
      <c r="E1176" s="588"/>
      <c r="F1176" s="471"/>
      <c r="G1176" s="471"/>
      <c r="H1176" s="471"/>
      <c r="I1176" s="471"/>
      <c r="J1176" s="471"/>
      <c r="K1176" s="471"/>
      <c r="L1176" s="471"/>
      <c r="M1176" s="471"/>
      <c r="N1176" s="471"/>
      <c r="O1176" s="471"/>
      <c r="P1176" s="471"/>
      <c r="Q1176" s="471"/>
      <c r="R1176" s="471"/>
      <c r="S1176" s="471"/>
      <c r="T1176" s="471"/>
      <c r="U1176" s="471"/>
      <c r="V1176" s="471"/>
      <c r="W1176" s="471"/>
      <c r="X1176" s="471"/>
      <c r="Y1176" s="471"/>
      <c r="Z1176" s="471"/>
      <c r="AA1176" s="471"/>
      <c r="AB1176" s="471"/>
      <c r="AC1176" s="471"/>
      <c r="AD1176" s="471"/>
      <c r="AE1176" s="472"/>
      <c r="AF1176" s="472"/>
      <c r="AG1176" s="472"/>
      <c r="AH1176" s="472"/>
      <c r="AI1176" s="472"/>
      <c r="AJ1176" s="472"/>
      <c r="AK1176" s="472"/>
      <c r="AL1176" s="472"/>
      <c r="AM1176" s="472"/>
      <c r="AN1176" s="472"/>
      <c r="AO1176" s="481"/>
      <c r="AP1176" s="169"/>
      <c r="AQ1176" s="84" t="s">
        <v>395</v>
      </c>
      <c r="AU1176" s="459" t="str">
        <f t="shared" ca="1" si="218"/>
        <v>J</v>
      </c>
      <c r="AV1176" s="459">
        <f t="shared" si="219"/>
        <v>1172</v>
      </c>
      <c r="AW1176" s="259" t="str">
        <f t="shared" ca="1" si="216"/>
        <v>J1172</v>
      </c>
      <c r="AX1176" s="259">
        <f t="shared" si="206"/>
        <v>8</v>
      </c>
      <c r="AY1176" s="259" t="str">
        <f t="shared" ca="1" si="214"/>
        <v>9. Ownership - Operating Costs</v>
      </c>
      <c r="AZ1176" s="268" t="s">
        <v>1270</v>
      </c>
      <c r="BA1176" s="259" t="s">
        <v>1307</v>
      </c>
      <c r="BB1176" s="259">
        <f>$J$8</f>
        <v>2024</v>
      </c>
      <c r="BC1176" s="259" t="str">
        <f t="shared" ca="1" si="217"/>
        <v>8_J1172_Primary_fuel_transportation_2024</v>
      </c>
      <c r="BD1176" s="259" t="s">
        <v>540</v>
      </c>
      <c r="BE1176" s="259"/>
      <c r="BF1176" s="268" t="str">
        <f t="shared" si="215"/>
        <v>&gt;=0</v>
      </c>
      <c r="BG1176" s="268" t="s">
        <v>85</v>
      </c>
      <c r="BH1176" s="268" t="s">
        <v>85</v>
      </c>
      <c r="BI1176" s="268"/>
      <c r="BJ1176" s="268"/>
      <c r="BK1176" s="268"/>
      <c r="BL1176" s="268"/>
    </row>
    <row r="1177" spans="1:64" ht="13.5" hidden="1" thickBot="1">
      <c r="A1177" s="124"/>
      <c r="B1177" s="181"/>
      <c r="C1177" s="236"/>
      <c r="D1177" s="588"/>
      <c r="E1177" s="588"/>
      <c r="F1177" s="471"/>
      <c r="G1177" s="471"/>
      <c r="H1177" s="471"/>
      <c r="I1177" s="471"/>
      <c r="J1177" s="471"/>
      <c r="K1177" s="471"/>
      <c r="L1177" s="471"/>
      <c r="M1177" s="471"/>
      <c r="N1177" s="471"/>
      <c r="O1177" s="471"/>
      <c r="P1177" s="471"/>
      <c r="Q1177" s="471"/>
      <c r="R1177" s="471"/>
      <c r="S1177" s="471"/>
      <c r="T1177" s="471"/>
      <c r="U1177" s="471"/>
      <c r="V1177" s="471"/>
      <c r="W1177" s="471"/>
      <c r="X1177" s="471"/>
      <c r="Y1177" s="471"/>
      <c r="Z1177" s="471"/>
      <c r="AA1177" s="471"/>
      <c r="AB1177" s="471"/>
      <c r="AC1177" s="471"/>
      <c r="AD1177" s="471"/>
      <c r="AE1177" s="472"/>
      <c r="AF1177" s="472"/>
      <c r="AG1177" s="472"/>
      <c r="AH1177" s="472"/>
      <c r="AI1177" s="472"/>
      <c r="AJ1177" s="472"/>
      <c r="AK1177" s="472"/>
      <c r="AL1177" s="472"/>
      <c r="AM1177" s="472"/>
      <c r="AN1177" s="472"/>
      <c r="AO1177" s="481"/>
      <c r="AP1177" s="169"/>
      <c r="AQ1177" s="84" t="s">
        <v>395</v>
      </c>
      <c r="AU1177" s="459" t="str">
        <f t="shared" ca="1" si="218"/>
        <v>K</v>
      </c>
      <c r="AV1177" s="459">
        <f t="shared" si="219"/>
        <v>1172</v>
      </c>
      <c r="AW1177" s="259" t="str">
        <f t="shared" ca="1" si="216"/>
        <v>K1172</v>
      </c>
      <c r="AX1177" s="259">
        <f t="shared" si="206"/>
        <v>8</v>
      </c>
      <c r="AY1177" s="259" t="str">
        <f t="shared" ca="1" si="214"/>
        <v>9. Ownership - Operating Costs</v>
      </c>
      <c r="AZ1177" s="268" t="s">
        <v>1270</v>
      </c>
      <c r="BA1177" s="259" t="s">
        <v>1307</v>
      </c>
      <c r="BB1177" s="259">
        <f>$K$8</f>
        <v>2025</v>
      </c>
      <c r="BC1177" s="259" t="str">
        <f t="shared" ca="1" si="217"/>
        <v>8_K1172_Primary_fuel_transportation_2025</v>
      </c>
      <c r="BD1177" s="259" t="s">
        <v>540</v>
      </c>
      <c r="BE1177" s="259"/>
      <c r="BF1177" s="268" t="str">
        <f t="shared" si="215"/>
        <v>&gt;=0</v>
      </c>
      <c r="BG1177" s="268" t="s">
        <v>85</v>
      </c>
      <c r="BH1177" s="268" t="s">
        <v>85</v>
      </c>
      <c r="BI1177" s="268"/>
      <c r="BJ1177" s="268"/>
      <c r="BK1177" s="268"/>
      <c r="BL1177" s="268"/>
    </row>
    <row r="1178" spans="1:64" ht="13.5" hidden="1" thickBot="1">
      <c r="A1178" s="124"/>
      <c r="B1178" s="181"/>
      <c r="C1178" s="236"/>
      <c r="D1178" s="588"/>
      <c r="E1178" s="588"/>
      <c r="F1178" s="471"/>
      <c r="G1178" s="471"/>
      <c r="H1178" s="471"/>
      <c r="I1178" s="471"/>
      <c r="J1178" s="471"/>
      <c r="K1178" s="471"/>
      <c r="L1178" s="471"/>
      <c r="M1178" s="471"/>
      <c r="N1178" s="471"/>
      <c r="O1178" s="471"/>
      <c r="P1178" s="471"/>
      <c r="Q1178" s="471"/>
      <c r="R1178" s="471"/>
      <c r="S1178" s="471"/>
      <c r="T1178" s="471"/>
      <c r="U1178" s="471"/>
      <c r="V1178" s="471"/>
      <c r="W1178" s="471"/>
      <c r="X1178" s="471"/>
      <c r="Y1178" s="471"/>
      <c r="Z1178" s="471"/>
      <c r="AA1178" s="471"/>
      <c r="AB1178" s="471"/>
      <c r="AC1178" s="471"/>
      <c r="AD1178" s="471"/>
      <c r="AE1178" s="472"/>
      <c r="AF1178" s="472"/>
      <c r="AG1178" s="472"/>
      <c r="AH1178" s="472"/>
      <c r="AI1178" s="472"/>
      <c r="AJ1178" s="472"/>
      <c r="AK1178" s="472"/>
      <c r="AL1178" s="472"/>
      <c r="AM1178" s="472"/>
      <c r="AN1178" s="472"/>
      <c r="AO1178" s="481"/>
      <c r="AP1178" s="169"/>
      <c r="AQ1178" s="84" t="s">
        <v>395</v>
      </c>
      <c r="AU1178" s="459" t="str">
        <f t="shared" ca="1" si="218"/>
        <v>L</v>
      </c>
      <c r="AV1178" s="459">
        <f t="shared" si="219"/>
        <v>1172</v>
      </c>
      <c r="AW1178" s="259" t="str">
        <f t="shared" ca="1" si="216"/>
        <v>L1172</v>
      </c>
      <c r="AX1178" s="259">
        <f t="shared" si="206"/>
        <v>8</v>
      </c>
      <c r="AY1178" s="259" t="str">
        <f t="shared" ca="1" si="214"/>
        <v>9. Ownership - Operating Costs</v>
      </c>
      <c r="AZ1178" s="268" t="s">
        <v>1270</v>
      </c>
      <c r="BA1178" s="259" t="s">
        <v>1307</v>
      </c>
      <c r="BB1178" s="259">
        <f>$L$8</f>
        <v>2026</v>
      </c>
      <c r="BC1178" s="259" t="str">
        <f t="shared" ca="1" si="217"/>
        <v>8_L1172_Primary_fuel_transportation_2026</v>
      </c>
      <c r="BD1178" s="259" t="s">
        <v>540</v>
      </c>
      <c r="BE1178" s="259"/>
      <c r="BF1178" s="268" t="str">
        <f t="shared" si="215"/>
        <v>&gt;=0</v>
      </c>
      <c r="BG1178" s="268" t="s">
        <v>85</v>
      </c>
      <c r="BH1178" s="268" t="s">
        <v>85</v>
      </c>
      <c r="BI1178" s="268"/>
      <c r="BJ1178" s="268"/>
      <c r="BK1178" s="268"/>
      <c r="BL1178" s="268"/>
    </row>
    <row r="1179" spans="1:64" ht="13.5" hidden="1" thickBot="1">
      <c r="A1179" s="124"/>
      <c r="B1179" s="181"/>
      <c r="C1179" s="236"/>
      <c r="D1179" s="588"/>
      <c r="E1179" s="588"/>
      <c r="F1179" s="471"/>
      <c r="G1179" s="471"/>
      <c r="H1179" s="471"/>
      <c r="I1179" s="471"/>
      <c r="J1179" s="471"/>
      <c r="K1179" s="471"/>
      <c r="L1179" s="471"/>
      <c r="M1179" s="471"/>
      <c r="N1179" s="471"/>
      <c r="O1179" s="471"/>
      <c r="P1179" s="471"/>
      <c r="Q1179" s="471"/>
      <c r="R1179" s="471"/>
      <c r="S1179" s="471"/>
      <c r="T1179" s="471"/>
      <c r="U1179" s="471"/>
      <c r="V1179" s="471"/>
      <c r="W1179" s="471"/>
      <c r="X1179" s="471"/>
      <c r="Y1179" s="471"/>
      <c r="Z1179" s="471"/>
      <c r="AA1179" s="471"/>
      <c r="AB1179" s="471"/>
      <c r="AC1179" s="471"/>
      <c r="AD1179" s="471"/>
      <c r="AE1179" s="472"/>
      <c r="AF1179" s="472"/>
      <c r="AG1179" s="472"/>
      <c r="AH1179" s="472"/>
      <c r="AI1179" s="472"/>
      <c r="AJ1179" s="472"/>
      <c r="AK1179" s="472"/>
      <c r="AL1179" s="472"/>
      <c r="AM1179" s="472"/>
      <c r="AN1179" s="472"/>
      <c r="AO1179" s="481"/>
      <c r="AP1179" s="169"/>
      <c r="AQ1179" s="84" t="s">
        <v>395</v>
      </c>
      <c r="AU1179" s="459" t="str">
        <f t="shared" ca="1" si="218"/>
        <v>M</v>
      </c>
      <c r="AV1179" s="459">
        <f t="shared" si="219"/>
        <v>1172</v>
      </c>
      <c r="AW1179" s="259" t="str">
        <f t="shared" ca="1" si="216"/>
        <v>M1172</v>
      </c>
      <c r="AX1179" s="259">
        <f t="shared" si="206"/>
        <v>8</v>
      </c>
      <c r="AY1179" s="259" t="str">
        <f t="shared" ca="1" si="214"/>
        <v>9. Ownership - Operating Costs</v>
      </c>
      <c r="AZ1179" s="268" t="s">
        <v>1270</v>
      </c>
      <c r="BA1179" s="259" t="s">
        <v>1307</v>
      </c>
      <c r="BB1179" s="259">
        <f>$M$8</f>
        <v>2027</v>
      </c>
      <c r="BC1179" s="259" t="str">
        <f t="shared" ca="1" si="217"/>
        <v>8_M1172_Primary_fuel_transportation_2027</v>
      </c>
      <c r="BD1179" s="259" t="s">
        <v>540</v>
      </c>
      <c r="BE1179" s="259"/>
      <c r="BF1179" s="268" t="str">
        <f t="shared" si="215"/>
        <v>&gt;=0</v>
      </c>
      <c r="BG1179" s="268" t="s">
        <v>85</v>
      </c>
      <c r="BH1179" s="268" t="s">
        <v>85</v>
      </c>
      <c r="BI1179" s="268"/>
      <c r="BJ1179" s="268"/>
      <c r="BK1179" s="268"/>
      <c r="BL1179" s="268"/>
    </row>
    <row r="1180" spans="1:64" ht="13.5" hidden="1" thickBot="1">
      <c r="A1180" s="124"/>
      <c r="B1180" s="181"/>
      <c r="C1180" s="236"/>
      <c r="D1180" s="588"/>
      <c r="E1180" s="588"/>
      <c r="F1180" s="471"/>
      <c r="G1180" s="471"/>
      <c r="H1180" s="471"/>
      <c r="I1180" s="471"/>
      <c r="J1180" s="471"/>
      <c r="K1180" s="471"/>
      <c r="L1180" s="471"/>
      <c r="M1180" s="471"/>
      <c r="N1180" s="471"/>
      <c r="O1180" s="471"/>
      <c r="P1180" s="471"/>
      <c r="Q1180" s="471"/>
      <c r="R1180" s="471"/>
      <c r="S1180" s="471"/>
      <c r="T1180" s="471"/>
      <c r="U1180" s="471"/>
      <c r="V1180" s="471"/>
      <c r="W1180" s="471"/>
      <c r="X1180" s="471"/>
      <c r="Y1180" s="471"/>
      <c r="Z1180" s="471"/>
      <c r="AA1180" s="471"/>
      <c r="AB1180" s="471"/>
      <c r="AC1180" s="471"/>
      <c r="AD1180" s="471"/>
      <c r="AE1180" s="472"/>
      <c r="AF1180" s="472"/>
      <c r="AG1180" s="472"/>
      <c r="AH1180" s="472"/>
      <c r="AI1180" s="472"/>
      <c r="AJ1180" s="472"/>
      <c r="AK1180" s="472"/>
      <c r="AL1180" s="472"/>
      <c r="AM1180" s="472"/>
      <c r="AN1180" s="472"/>
      <c r="AO1180" s="481"/>
      <c r="AP1180" s="169"/>
      <c r="AQ1180" s="84" t="s">
        <v>395</v>
      </c>
      <c r="AU1180" s="459" t="str">
        <f t="shared" ca="1" si="218"/>
        <v>N</v>
      </c>
      <c r="AV1180" s="459">
        <f t="shared" si="219"/>
        <v>1172</v>
      </c>
      <c r="AW1180" s="259" t="str">
        <f t="shared" ca="1" si="216"/>
        <v>N1172</v>
      </c>
      <c r="AX1180" s="259">
        <f t="shared" si="206"/>
        <v>8</v>
      </c>
      <c r="AY1180" s="259" t="str">
        <f t="shared" ca="1" si="214"/>
        <v>9. Ownership - Operating Costs</v>
      </c>
      <c r="AZ1180" s="268" t="s">
        <v>1270</v>
      </c>
      <c r="BA1180" s="259" t="s">
        <v>1307</v>
      </c>
      <c r="BB1180" s="259">
        <f>$N$8</f>
        <v>2028</v>
      </c>
      <c r="BC1180" s="259" t="str">
        <f t="shared" ca="1" si="217"/>
        <v>8_N1172_Primary_fuel_transportation_2028</v>
      </c>
      <c r="BD1180" s="259" t="s">
        <v>540</v>
      </c>
      <c r="BE1180" s="259"/>
      <c r="BF1180" s="268" t="str">
        <f t="shared" si="215"/>
        <v>&gt;=0</v>
      </c>
      <c r="BG1180" s="268" t="s">
        <v>85</v>
      </c>
      <c r="BH1180" s="268" t="s">
        <v>85</v>
      </c>
      <c r="BI1180" s="268"/>
      <c r="BJ1180" s="268"/>
      <c r="BK1180" s="268"/>
      <c r="BL1180" s="268"/>
    </row>
    <row r="1181" spans="1:64" ht="13.5" hidden="1" thickBot="1">
      <c r="A1181" s="124"/>
      <c r="B1181" s="181"/>
      <c r="C1181" s="236"/>
      <c r="D1181" s="588"/>
      <c r="E1181" s="588"/>
      <c r="F1181" s="471"/>
      <c r="G1181" s="471"/>
      <c r="H1181" s="471"/>
      <c r="I1181" s="471"/>
      <c r="J1181" s="471"/>
      <c r="K1181" s="471"/>
      <c r="L1181" s="471"/>
      <c r="M1181" s="471"/>
      <c r="N1181" s="471"/>
      <c r="O1181" s="471"/>
      <c r="P1181" s="471"/>
      <c r="Q1181" s="471"/>
      <c r="R1181" s="471"/>
      <c r="S1181" s="471"/>
      <c r="T1181" s="471"/>
      <c r="U1181" s="471"/>
      <c r="V1181" s="471"/>
      <c r="W1181" s="471"/>
      <c r="X1181" s="471"/>
      <c r="Y1181" s="471"/>
      <c r="Z1181" s="471"/>
      <c r="AA1181" s="471"/>
      <c r="AB1181" s="471"/>
      <c r="AC1181" s="471"/>
      <c r="AD1181" s="471"/>
      <c r="AE1181" s="472"/>
      <c r="AF1181" s="472"/>
      <c r="AG1181" s="472"/>
      <c r="AH1181" s="472"/>
      <c r="AI1181" s="472"/>
      <c r="AJ1181" s="472"/>
      <c r="AK1181" s="472"/>
      <c r="AL1181" s="472"/>
      <c r="AM1181" s="472"/>
      <c r="AN1181" s="472"/>
      <c r="AO1181" s="481"/>
      <c r="AP1181" s="169"/>
      <c r="AQ1181" s="84" t="s">
        <v>395</v>
      </c>
      <c r="AU1181" s="459" t="str">
        <f t="shared" ca="1" si="218"/>
        <v>O</v>
      </c>
      <c r="AV1181" s="459">
        <f t="shared" si="219"/>
        <v>1172</v>
      </c>
      <c r="AW1181" s="259" t="str">
        <f t="shared" ca="1" si="216"/>
        <v>O1172</v>
      </c>
      <c r="AX1181" s="259">
        <f t="shared" si="206"/>
        <v>8</v>
      </c>
      <c r="AY1181" s="259" t="str">
        <f t="shared" ca="1" si="214"/>
        <v>9. Ownership - Operating Costs</v>
      </c>
      <c r="AZ1181" s="268" t="s">
        <v>1270</v>
      </c>
      <c r="BA1181" s="259" t="s">
        <v>1307</v>
      </c>
      <c r="BB1181" s="259">
        <f>$O$8</f>
        <v>2029</v>
      </c>
      <c r="BC1181" s="259" t="str">
        <f t="shared" ca="1" si="217"/>
        <v>8_O1172_Primary_fuel_transportation_2029</v>
      </c>
      <c r="BD1181" s="259" t="s">
        <v>540</v>
      </c>
      <c r="BE1181" s="259"/>
      <c r="BF1181" s="268" t="str">
        <f t="shared" si="215"/>
        <v>&gt;=0</v>
      </c>
      <c r="BG1181" s="268" t="s">
        <v>85</v>
      </c>
      <c r="BH1181" s="268" t="s">
        <v>85</v>
      </c>
      <c r="BI1181" s="268"/>
      <c r="BJ1181" s="268"/>
      <c r="BK1181" s="268"/>
      <c r="BL1181" s="268"/>
    </row>
    <row r="1182" spans="1:64" ht="13.5" hidden="1" thickBot="1">
      <c r="A1182" s="124"/>
      <c r="B1182" s="181"/>
      <c r="C1182" s="236"/>
      <c r="D1182" s="588"/>
      <c r="E1182" s="588"/>
      <c r="F1182" s="471"/>
      <c r="G1182" s="471"/>
      <c r="H1182" s="471"/>
      <c r="I1182" s="471"/>
      <c r="J1182" s="471"/>
      <c r="K1182" s="471"/>
      <c r="L1182" s="471"/>
      <c r="M1182" s="471"/>
      <c r="N1182" s="471"/>
      <c r="O1182" s="471"/>
      <c r="P1182" s="471"/>
      <c r="Q1182" s="471"/>
      <c r="R1182" s="471"/>
      <c r="S1182" s="471"/>
      <c r="T1182" s="471"/>
      <c r="U1182" s="471"/>
      <c r="V1182" s="471"/>
      <c r="W1182" s="471"/>
      <c r="X1182" s="471"/>
      <c r="Y1182" s="471"/>
      <c r="Z1182" s="471"/>
      <c r="AA1182" s="471"/>
      <c r="AB1182" s="471"/>
      <c r="AC1182" s="471"/>
      <c r="AD1182" s="471"/>
      <c r="AE1182" s="472"/>
      <c r="AF1182" s="472"/>
      <c r="AG1182" s="472"/>
      <c r="AH1182" s="472"/>
      <c r="AI1182" s="472"/>
      <c r="AJ1182" s="472"/>
      <c r="AK1182" s="472"/>
      <c r="AL1182" s="472"/>
      <c r="AM1182" s="472"/>
      <c r="AN1182" s="472"/>
      <c r="AO1182" s="481"/>
      <c r="AP1182" s="169"/>
      <c r="AQ1182" s="84" t="s">
        <v>395</v>
      </c>
      <c r="AU1182" s="459" t="str">
        <f t="shared" ca="1" si="218"/>
        <v>P</v>
      </c>
      <c r="AV1182" s="459">
        <f t="shared" si="219"/>
        <v>1172</v>
      </c>
      <c r="AW1182" s="259" t="str">
        <f t="shared" ca="1" si="216"/>
        <v>P1172</v>
      </c>
      <c r="AX1182" s="259">
        <f t="shared" si="206"/>
        <v>8</v>
      </c>
      <c r="AY1182" s="259" t="str">
        <f t="shared" ca="1" si="214"/>
        <v>9. Ownership - Operating Costs</v>
      </c>
      <c r="AZ1182" s="268" t="s">
        <v>1270</v>
      </c>
      <c r="BA1182" s="259" t="s">
        <v>1307</v>
      </c>
      <c r="BB1182" s="259">
        <f>$P$8</f>
        <v>2030</v>
      </c>
      <c r="BC1182" s="259" t="str">
        <f t="shared" ca="1" si="217"/>
        <v>8_P1172_Primary_fuel_transportation_2030</v>
      </c>
      <c r="BD1182" s="259" t="s">
        <v>540</v>
      </c>
      <c r="BE1182" s="259"/>
      <c r="BF1182" s="268" t="str">
        <f t="shared" si="215"/>
        <v>&gt;=0</v>
      </c>
      <c r="BG1182" s="268" t="s">
        <v>85</v>
      </c>
      <c r="BH1182" s="268" t="s">
        <v>85</v>
      </c>
      <c r="BI1182" s="268"/>
      <c r="BJ1182" s="268"/>
      <c r="BK1182" s="268"/>
      <c r="BL1182" s="268"/>
    </row>
    <row r="1183" spans="1:64" ht="13.5" hidden="1" thickBot="1">
      <c r="A1183" s="124"/>
      <c r="B1183" s="181"/>
      <c r="C1183" s="236"/>
      <c r="D1183" s="588"/>
      <c r="E1183" s="588"/>
      <c r="F1183" s="471"/>
      <c r="G1183" s="471"/>
      <c r="H1183" s="471"/>
      <c r="I1183" s="471"/>
      <c r="J1183" s="471"/>
      <c r="K1183" s="471"/>
      <c r="L1183" s="471"/>
      <c r="M1183" s="471"/>
      <c r="N1183" s="471"/>
      <c r="O1183" s="471"/>
      <c r="P1183" s="471"/>
      <c r="Q1183" s="471"/>
      <c r="R1183" s="471"/>
      <c r="S1183" s="471"/>
      <c r="T1183" s="471"/>
      <c r="U1183" s="471"/>
      <c r="V1183" s="471"/>
      <c r="W1183" s="471"/>
      <c r="X1183" s="471"/>
      <c r="Y1183" s="471"/>
      <c r="Z1183" s="471"/>
      <c r="AA1183" s="471"/>
      <c r="AB1183" s="471"/>
      <c r="AC1183" s="471"/>
      <c r="AD1183" s="471"/>
      <c r="AE1183" s="472"/>
      <c r="AF1183" s="472"/>
      <c r="AG1183" s="472"/>
      <c r="AH1183" s="472"/>
      <c r="AI1183" s="472"/>
      <c r="AJ1183" s="472"/>
      <c r="AK1183" s="472"/>
      <c r="AL1183" s="472"/>
      <c r="AM1183" s="472"/>
      <c r="AN1183" s="472"/>
      <c r="AO1183" s="481"/>
      <c r="AP1183" s="169"/>
      <c r="AQ1183" s="84" t="s">
        <v>395</v>
      </c>
      <c r="AU1183" s="459" t="str">
        <f t="shared" ca="1" si="218"/>
        <v>Q</v>
      </c>
      <c r="AV1183" s="459">
        <f t="shared" si="219"/>
        <v>1172</v>
      </c>
      <c r="AW1183" s="259" t="str">
        <f t="shared" ca="1" si="216"/>
        <v>Q1172</v>
      </c>
      <c r="AX1183" s="259">
        <f t="shared" si="206"/>
        <v>8</v>
      </c>
      <c r="AY1183" s="259" t="str">
        <f t="shared" ca="1" si="214"/>
        <v>9. Ownership - Operating Costs</v>
      </c>
      <c r="AZ1183" s="268" t="s">
        <v>1270</v>
      </c>
      <c r="BA1183" s="259" t="s">
        <v>1307</v>
      </c>
      <c r="BB1183" s="259">
        <f>$Q$8</f>
        <v>2031</v>
      </c>
      <c r="BC1183" s="259" t="str">
        <f t="shared" ca="1" si="217"/>
        <v>8_Q1172_Primary_fuel_transportation_2031</v>
      </c>
      <c r="BD1183" s="259" t="s">
        <v>540</v>
      </c>
      <c r="BE1183" s="259"/>
      <c r="BF1183" s="268" t="str">
        <f t="shared" si="215"/>
        <v>&gt;=0</v>
      </c>
      <c r="BG1183" s="268" t="s">
        <v>85</v>
      </c>
      <c r="BH1183" s="268" t="s">
        <v>85</v>
      </c>
      <c r="BI1183" s="268"/>
      <c r="BJ1183" s="268"/>
      <c r="BK1183" s="268"/>
      <c r="BL1183" s="268"/>
    </row>
    <row r="1184" spans="1:64" ht="13.5" hidden="1" thickBot="1">
      <c r="A1184" s="124"/>
      <c r="B1184" s="181"/>
      <c r="C1184" s="236"/>
      <c r="D1184" s="588"/>
      <c r="E1184" s="588"/>
      <c r="F1184" s="471"/>
      <c r="G1184" s="471"/>
      <c r="H1184" s="471"/>
      <c r="I1184" s="471"/>
      <c r="J1184" s="471"/>
      <c r="K1184" s="471"/>
      <c r="L1184" s="471"/>
      <c r="M1184" s="471"/>
      <c r="N1184" s="471"/>
      <c r="O1184" s="471"/>
      <c r="P1184" s="471"/>
      <c r="Q1184" s="471"/>
      <c r="R1184" s="471"/>
      <c r="S1184" s="471"/>
      <c r="T1184" s="471"/>
      <c r="U1184" s="471"/>
      <c r="V1184" s="471"/>
      <c r="W1184" s="471"/>
      <c r="X1184" s="471"/>
      <c r="Y1184" s="471"/>
      <c r="Z1184" s="471"/>
      <c r="AA1184" s="471"/>
      <c r="AB1184" s="471"/>
      <c r="AC1184" s="471"/>
      <c r="AD1184" s="471"/>
      <c r="AE1184" s="472"/>
      <c r="AF1184" s="472"/>
      <c r="AG1184" s="472"/>
      <c r="AH1184" s="472"/>
      <c r="AI1184" s="472"/>
      <c r="AJ1184" s="472"/>
      <c r="AK1184" s="472"/>
      <c r="AL1184" s="472"/>
      <c r="AM1184" s="472"/>
      <c r="AN1184" s="472"/>
      <c r="AO1184" s="481"/>
      <c r="AP1184" s="169"/>
      <c r="AQ1184" s="84" t="s">
        <v>395</v>
      </c>
      <c r="AU1184" s="459" t="str">
        <f t="shared" ca="1" si="218"/>
        <v>R</v>
      </c>
      <c r="AV1184" s="459">
        <f t="shared" si="219"/>
        <v>1172</v>
      </c>
      <c r="AW1184" s="259" t="str">
        <f t="shared" ca="1" si="216"/>
        <v>R1172</v>
      </c>
      <c r="AX1184" s="259">
        <f t="shared" si="206"/>
        <v>8</v>
      </c>
      <c r="AY1184" s="259" t="str">
        <f t="shared" ca="1" si="214"/>
        <v>9. Ownership - Operating Costs</v>
      </c>
      <c r="AZ1184" s="268" t="s">
        <v>1270</v>
      </c>
      <c r="BA1184" s="259" t="s">
        <v>1307</v>
      </c>
      <c r="BB1184" s="259">
        <f>$R$8</f>
        <v>2032</v>
      </c>
      <c r="BC1184" s="259" t="str">
        <f t="shared" ca="1" si="217"/>
        <v>8_R1172_Primary_fuel_transportation_2032</v>
      </c>
      <c r="BD1184" s="259" t="s">
        <v>540</v>
      </c>
      <c r="BE1184" s="259"/>
      <c r="BF1184" s="268" t="str">
        <f t="shared" si="215"/>
        <v>&gt;=0</v>
      </c>
      <c r="BG1184" s="268" t="s">
        <v>85</v>
      </c>
      <c r="BH1184" s="268" t="s">
        <v>85</v>
      </c>
      <c r="BI1184" s="268"/>
      <c r="BJ1184" s="268"/>
      <c r="BK1184" s="268"/>
      <c r="BL1184" s="268"/>
    </row>
    <row r="1185" spans="1:64" ht="13.5" hidden="1" thickBot="1">
      <c r="A1185" s="124"/>
      <c r="B1185" s="181"/>
      <c r="C1185" s="236"/>
      <c r="D1185" s="588"/>
      <c r="E1185" s="588"/>
      <c r="F1185" s="471"/>
      <c r="G1185" s="471"/>
      <c r="H1185" s="471"/>
      <c r="I1185" s="471"/>
      <c r="J1185" s="471"/>
      <c r="K1185" s="471"/>
      <c r="L1185" s="471"/>
      <c r="M1185" s="471"/>
      <c r="N1185" s="471"/>
      <c r="O1185" s="471"/>
      <c r="P1185" s="471"/>
      <c r="Q1185" s="471"/>
      <c r="R1185" s="471"/>
      <c r="S1185" s="471"/>
      <c r="T1185" s="471"/>
      <c r="U1185" s="471"/>
      <c r="V1185" s="471"/>
      <c r="W1185" s="471"/>
      <c r="X1185" s="471"/>
      <c r="Y1185" s="471"/>
      <c r="Z1185" s="471"/>
      <c r="AA1185" s="471"/>
      <c r="AB1185" s="471"/>
      <c r="AC1185" s="471"/>
      <c r="AD1185" s="471"/>
      <c r="AE1185" s="472"/>
      <c r="AF1185" s="472"/>
      <c r="AG1185" s="472"/>
      <c r="AH1185" s="472"/>
      <c r="AI1185" s="472"/>
      <c r="AJ1185" s="472"/>
      <c r="AK1185" s="472"/>
      <c r="AL1185" s="472"/>
      <c r="AM1185" s="472"/>
      <c r="AN1185" s="472"/>
      <c r="AO1185" s="481"/>
      <c r="AP1185" s="169"/>
      <c r="AQ1185" s="84" t="s">
        <v>395</v>
      </c>
      <c r="AU1185" s="459" t="str">
        <f t="shared" ca="1" si="218"/>
        <v>S</v>
      </c>
      <c r="AV1185" s="459">
        <f t="shared" si="219"/>
        <v>1172</v>
      </c>
      <c r="AW1185" s="259" t="str">
        <f t="shared" ca="1" si="216"/>
        <v>S1172</v>
      </c>
      <c r="AX1185" s="259">
        <f t="shared" si="206"/>
        <v>8</v>
      </c>
      <c r="AY1185" s="259" t="str">
        <f t="shared" ca="1" si="214"/>
        <v>9. Ownership - Operating Costs</v>
      </c>
      <c r="AZ1185" s="268" t="s">
        <v>1270</v>
      </c>
      <c r="BA1185" s="259" t="s">
        <v>1307</v>
      </c>
      <c r="BB1185" s="259">
        <f>$S$8</f>
        <v>2033</v>
      </c>
      <c r="BC1185" s="259" t="str">
        <f t="shared" ca="1" si="217"/>
        <v>8_S1172_Primary_fuel_transportation_2033</v>
      </c>
      <c r="BD1185" s="259" t="s">
        <v>540</v>
      </c>
      <c r="BE1185" s="259"/>
      <c r="BF1185" s="268" t="str">
        <f t="shared" si="215"/>
        <v>&gt;=0</v>
      </c>
      <c r="BG1185" s="268" t="s">
        <v>85</v>
      </c>
      <c r="BH1185" s="268" t="s">
        <v>85</v>
      </c>
      <c r="BI1185" s="268"/>
      <c r="BJ1185" s="268"/>
      <c r="BK1185" s="268"/>
      <c r="BL1185" s="268"/>
    </row>
    <row r="1186" spans="1:64" ht="13.5" hidden="1" thickBot="1">
      <c r="A1186" s="124"/>
      <c r="B1186" s="181"/>
      <c r="C1186" s="236"/>
      <c r="D1186" s="588"/>
      <c r="E1186" s="588"/>
      <c r="F1186" s="471"/>
      <c r="G1186" s="471"/>
      <c r="H1186" s="471"/>
      <c r="I1186" s="471"/>
      <c r="J1186" s="471"/>
      <c r="K1186" s="471"/>
      <c r="L1186" s="471"/>
      <c r="M1186" s="471"/>
      <c r="N1186" s="471"/>
      <c r="O1186" s="471"/>
      <c r="P1186" s="471"/>
      <c r="Q1186" s="471"/>
      <c r="R1186" s="471"/>
      <c r="S1186" s="471"/>
      <c r="T1186" s="471"/>
      <c r="U1186" s="471"/>
      <c r="V1186" s="471"/>
      <c r="W1186" s="471"/>
      <c r="X1186" s="471"/>
      <c r="Y1186" s="471"/>
      <c r="Z1186" s="471"/>
      <c r="AA1186" s="471"/>
      <c r="AB1186" s="471"/>
      <c r="AC1186" s="471"/>
      <c r="AD1186" s="471"/>
      <c r="AE1186" s="472"/>
      <c r="AF1186" s="472"/>
      <c r="AG1186" s="472"/>
      <c r="AH1186" s="472"/>
      <c r="AI1186" s="472"/>
      <c r="AJ1186" s="472"/>
      <c r="AK1186" s="472"/>
      <c r="AL1186" s="472"/>
      <c r="AM1186" s="472"/>
      <c r="AN1186" s="472"/>
      <c r="AO1186" s="481"/>
      <c r="AP1186" s="169"/>
      <c r="AQ1186" s="84" t="s">
        <v>395</v>
      </c>
      <c r="AU1186" s="459" t="str">
        <f t="shared" ca="1" si="218"/>
        <v>T</v>
      </c>
      <c r="AV1186" s="459">
        <f t="shared" si="219"/>
        <v>1172</v>
      </c>
      <c r="AW1186" s="259" t="str">
        <f t="shared" ca="1" si="216"/>
        <v>T1172</v>
      </c>
      <c r="AX1186" s="259">
        <f t="shared" si="206"/>
        <v>8</v>
      </c>
      <c r="AY1186" s="259" t="str">
        <f t="shared" ca="1" si="214"/>
        <v>9. Ownership - Operating Costs</v>
      </c>
      <c r="AZ1186" s="268" t="s">
        <v>1270</v>
      </c>
      <c r="BA1186" s="259" t="s">
        <v>1307</v>
      </c>
      <c r="BB1186" s="259">
        <f>$T$8</f>
        <v>2034</v>
      </c>
      <c r="BC1186" s="259" t="str">
        <f t="shared" ca="1" si="217"/>
        <v>8_T1172_Primary_fuel_transportation_2034</v>
      </c>
      <c r="BD1186" s="259" t="s">
        <v>540</v>
      </c>
      <c r="BE1186" s="259"/>
      <c r="BF1186" s="268" t="str">
        <f t="shared" si="215"/>
        <v>&gt;=0</v>
      </c>
      <c r="BG1186" s="268" t="s">
        <v>85</v>
      </c>
      <c r="BH1186" s="268" t="s">
        <v>85</v>
      </c>
      <c r="BI1186" s="268"/>
      <c r="BJ1186" s="268"/>
      <c r="BK1186" s="268"/>
      <c r="BL1186" s="268"/>
    </row>
    <row r="1187" spans="1:64" ht="13.5" hidden="1" thickBot="1">
      <c r="A1187" s="124"/>
      <c r="B1187" s="181"/>
      <c r="C1187" s="236"/>
      <c r="D1187" s="588"/>
      <c r="E1187" s="588"/>
      <c r="F1187" s="471"/>
      <c r="G1187" s="471"/>
      <c r="H1187" s="471"/>
      <c r="I1187" s="471"/>
      <c r="J1187" s="471"/>
      <c r="K1187" s="471"/>
      <c r="L1187" s="471"/>
      <c r="M1187" s="471"/>
      <c r="N1187" s="471"/>
      <c r="O1187" s="471"/>
      <c r="P1187" s="471"/>
      <c r="Q1187" s="471"/>
      <c r="R1187" s="471"/>
      <c r="S1187" s="471"/>
      <c r="T1187" s="471"/>
      <c r="U1187" s="471"/>
      <c r="V1187" s="471"/>
      <c r="W1187" s="471"/>
      <c r="X1187" s="471"/>
      <c r="Y1187" s="471"/>
      <c r="Z1187" s="471"/>
      <c r="AA1187" s="471"/>
      <c r="AB1187" s="471"/>
      <c r="AC1187" s="471"/>
      <c r="AD1187" s="471"/>
      <c r="AE1187" s="472"/>
      <c r="AF1187" s="472"/>
      <c r="AG1187" s="472"/>
      <c r="AH1187" s="472"/>
      <c r="AI1187" s="472"/>
      <c r="AJ1187" s="472"/>
      <c r="AK1187" s="472"/>
      <c r="AL1187" s="472"/>
      <c r="AM1187" s="472"/>
      <c r="AN1187" s="472"/>
      <c r="AO1187" s="481"/>
      <c r="AP1187" s="169"/>
      <c r="AQ1187" s="84" t="s">
        <v>395</v>
      </c>
      <c r="AU1187" s="459" t="str">
        <f t="shared" ca="1" si="218"/>
        <v>U</v>
      </c>
      <c r="AV1187" s="459">
        <f t="shared" si="219"/>
        <v>1172</v>
      </c>
      <c r="AW1187" s="259" t="str">
        <f t="shared" ca="1" si="216"/>
        <v>U1172</v>
      </c>
      <c r="AX1187" s="259">
        <f t="shared" si="206"/>
        <v>8</v>
      </c>
      <c r="AY1187" s="259" t="str">
        <f t="shared" ca="1" si="214"/>
        <v>9. Ownership - Operating Costs</v>
      </c>
      <c r="AZ1187" s="268" t="s">
        <v>1270</v>
      </c>
      <c r="BA1187" s="259" t="s">
        <v>1307</v>
      </c>
      <c r="BB1187" s="259">
        <f>$U$8</f>
        <v>2035</v>
      </c>
      <c r="BC1187" s="259" t="str">
        <f t="shared" ca="1" si="217"/>
        <v>8_U1172_Primary_fuel_transportation_2035</v>
      </c>
      <c r="BD1187" s="259" t="s">
        <v>540</v>
      </c>
      <c r="BE1187" s="259"/>
      <c r="BF1187" s="268" t="str">
        <f t="shared" si="215"/>
        <v>&gt;=0</v>
      </c>
      <c r="BG1187" s="268" t="s">
        <v>85</v>
      </c>
      <c r="BH1187" s="268" t="s">
        <v>85</v>
      </c>
      <c r="BI1187" s="268"/>
      <c r="BJ1187" s="268"/>
      <c r="BK1187" s="268"/>
      <c r="BL1187" s="268"/>
    </row>
    <row r="1188" spans="1:64" ht="13.5" hidden="1" thickBot="1">
      <c r="A1188" s="124"/>
      <c r="B1188" s="181"/>
      <c r="C1188" s="236"/>
      <c r="D1188" s="588"/>
      <c r="E1188" s="588"/>
      <c r="F1188" s="471"/>
      <c r="G1188" s="471"/>
      <c r="H1188" s="471"/>
      <c r="I1188" s="471"/>
      <c r="J1188" s="471"/>
      <c r="K1188" s="471"/>
      <c r="L1188" s="471"/>
      <c r="M1188" s="471"/>
      <c r="N1188" s="471"/>
      <c r="O1188" s="471"/>
      <c r="P1188" s="471"/>
      <c r="Q1188" s="471"/>
      <c r="R1188" s="471"/>
      <c r="S1188" s="471"/>
      <c r="T1188" s="471"/>
      <c r="U1188" s="471"/>
      <c r="V1188" s="471"/>
      <c r="W1188" s="471"/>
      <c r="X1188" s="471"/>
      <c r="Y1188" s="471"/>
      <c r="Z1188" s="471"/>
      <c r="AA1188" s="471"/>
      <c r="AB1188" s="471"/>
      <c r="AC1188" s="471"/>
      <c r="AD1188" s="471"/>
      <c r="AE1188" s="472"/>
      <c r="AF1188" s="472"/>
      <c r="AG1188" s="472"/>
      <c r="AH1188" s="472"/>
      <c r="AI1188" s="472"/>
      <c r="AJ1188" s="472"/>
      <c r="AK1188" s="472"/>
      <c r="AL1188" s="472"/>
      <c r="AM1188" s="472"/>
      <c r="AN1188" s="472"/>
      <c r="AO1188" s="481"/>
      <c r="AP1188" s="169"/>
      <c r="AQ1188" s="84" t="s">
        <v>395</v>
      </c>
      <c r="AU1188" s="459" t="str">
        <f t="shared" ca="1" si="218"/>
        <v>V</v>
      </c>
      <c r="AV1188" s="459">
        <f t="shared" si="219"/>
        <v>1172</v>
      </c>
      <c r="AW1188" s="259" t="str">
        <f t="shared" ca="1" si="216"/>
        <v>V1172</v>
      </c>
      <c r="AX1188" s="259">
        <f t="shared" si="206"/>
        <v>8</v>
      </c>
      <c r="AY1188" s="259" t="str">
        <f t="shared" ca="1" si="214"/>
        <v>9. Ownership - Operating Costs</v>
      </c>
      <c r="AZ1188" s="268" t="s">
        <v>1270</v>
      </c>
      <c r="BA1188" s="259" t="s">
        <v>1307</v>
      </c>
      <c r="BB1188" s="259">
        <f>$V$8</f>
        <v>2036</v>
      </c>
      <c r="BC1188" s="259" t="str">
        <f t="shared" ca="1" si="217"/>
        <v>8_V1172_Primary_fuel_transportation_2036</v>
      </c>
      <c r="BD1188" s="259" t="s">
        <v>540</v>
      </c>
      <c r="BE1188" s="259"/>
      <c r="BF1188" s="268" t="str">
        <f t="shared" si="215"/>
        <v>&gt;=0</v>
      </c>
      <c r="BG1188" s="268" t="s">
        <v>85</v>
      </c>
      <c r="BH1188" s="268" t="s">
        <v>85</v>
      </c>
      <c r="BI1188" s="268"/>
      <c r="BJ1188" s="268"/>
      <c r="BK1188" s="268"/>
      <c r="BL1188" s="268"/>
    </row>
    <row r="1189" spans="1:64" ht="13.5" hidden="1" thickBot="1">
      <c r="A1189" s="124"/>
      <c r="B1189" s="181"/>
      <c r="C1189" s="236"/>
      <c r="D1189" s="588"/>
      <c r="E1189" s="588"/>
      <c r="F1189" s="471"/>
      <c r="G1189" s="471"/>
      <c r="H1189" s="471"/>
      <c r="I1189" s="471"/>
      <c r="J1189" s="471"/>
      <c r="K1189" s="471"/>
      <c r="L1189" s="471"/>
      <c r="M1189" s="471"/>
      <c r="N1189" s="471"/>
      <c r="O1189" s="471"/>
      <c r="P1189" s="471"/>
      <c r="Q1189" s="471"/>
      <c r="R1189" s="471"/>
      <c r="S1189" s="471"/>
      <c r="T1189" s="471"/>
      <c r="U1189" s="471"/>
      <c r="V1189" s="471"/>
      <c r="W1189" s="471"/>
      <c r="X1189" s="471"/>
      <c r="Y1189" s="471"/>
      <c r="Z1189" s="471"/>
      <c r="AA1189" s="471"/>
      <c r="AB1189" s="471"/>
      <c r="AC1189" s="471"/>
      <c r="AD1189" s="471"/>
      <c r="AE1189" s="472"/>
      <c r="AF1189" s="472"/>
      <c r="AG1189" s="472"/>
      <c r="AH1189" s="472"/>
      <c r="AI1189" s="472"/>
      <c r="AJ1189" s="472"/>
      <c r="AK1189" s="472"/>
      <c r="AL1189" s="472"/>
      <c r="AM1189" s="472"/>
      <c r="AN1189" s="472"/>
      <c r="AO1189" s="481"/>
      <c r="AP1189" s="169"/>
      <c r="AQ1189" s="84" t="s">
        <v>395</v>
      </c>
      <c r="AU1189" s="459" t="str">
        <f t="shared" ca="1" si="218"/>
        <v>W</v>
      </c>
      <c r="AV1189" s="459">
        <f t="shared" si="219"/>
        <v>1172</v>
      </c>
      <c r="AW1189" s="259" t="str">
        <f t="shared" ca="1" si="216"/>
        <v>W1172</v>
      </c>
      <c r="AX1189" s="259">
        <f t="shared" si="206"/>
        <v>8</v>
      </c>
      <c r="AY1189" s="259" t="str">
        <f t="shared" ca="1" si="214"/>
        <v>9. Ownership - Operating Costs</v>
      </c>
      <c r="AZ1189" s="268" t="s">
        <v>1270</v>
      </c>
      <c r="BA1189" s="259" t="s">
        <v>1307</v>
      </c>
      <c r="BB1189" s="259">
        <f>$W$8</f>
        <v>2037</v>
      </c>
      <c r="BC1189" s="259" t="str">
        <f t="shared" ca="1" si="217"/>
        <v>8_W1172_Primary_fuel_transportation_2037</v>
      </c>
      <c r="BD1189" s="259" t="s">
        <v>540</v>
      </c>
      <c r="BE1189" s="259"/>
      <c r="BF1189" s="268" t="str">
        <f t="shared" si="215"/>
        <v>&gt;=0</v>
      </c>
      <c r="BG1189" s="268" t="s">
        <v>85</v>
      </c>
      <c r="BH1189" s="268" t="s">
        <v>85</v>
      </c>
      <c r="BI1189" s="268"/>
      <c r="BJ1189" s="268"/>
      <c r="BK1189" s="268"/>
      <c r="BL1189" s="268"/>
    </row>
    <row r="1190" spans="1:64" ht="13.5" hidden="1" thickBot="1">
      <c r="A1190" s="124"/>
      <c r="B1190" s="181"/>
      <c r="C1190" s="236"/>
      <c r="D1190" s="588"/>
      <c r="E1190" s="588"/>
      <c r="F1190" s="471"/>
      <c r="G1190" s="471"/>
      <c r="H1190" s="471"/>
      <c r="I1190" s="471"/>
      <c r="J1190" s="471"/>
      <c r="K1190" s="471"/>
      <c r="L1190" s="471"/>
      <c r="M1190" s="471"/>
      <c r="N1190" s="471"/>
      <c r="O1190" s="471"/>
      <c r="P1190" s="471"/>
      <c r="Q1190" s="471"/>
      <c r="R1190" s="471"/>
      <c r="S1190" s="471"/>
      <c r="T1190" s="471"/>
      <c r="U1190" s="471"/>
      <c r="V1190" s="471"/>
      <c r="W1190" s="471"/>
      <c r="X1190" s="471"/>
      <c r="Y1190" s="471"/>
      <c r="Z1190" s="471"/>
      <c r="AA1190" s="471"/>
      <c r="AB1190" s="471"/>
      <c r="AC1190" s="471"/>
      <c r="AD1190" s="471"/>
      <c r="AE1190" s="472"/>
      <c r="AF1190" s="472"/>
      <c r="AG1190" s="472"/>
      <c r="AH1190" s="472"/>
      <c r="AI1190" s="472"/>
      <c r="AJ1190" s="472"/>
      <c r="AK1190" s="472"/>
      <c r="AL1190" s="472"/>
      <c r="AM1190" s="472"/>
      <c r="AN1190" s="472"/>
      <c r="AO1190" s="481"/>
      <c r="AP1190" s="169"/>
      <c r="AQ1190" s="84" t="s">
        <v>395</v>
      </c>
      <c r="AU1190" s="459" t="str">
        <f t="shared" ca="1" si="218"/>
        <v>X</v>
      </c>
      <c r="AV1190" s="459">
        <f t="shared" si="219"/>
        <v>1172</v>
      </c>
      <c r="AW1190" s="259" t="str">
        <f t="shared" ca="1" si="216"/>
        <v>X1172</v>
      </c>
      <c r="AX1190" s="259">
        <f t="shared" si="206"/>
        <v>8</v>
      </c>
      <c r="AY1190" s="259" t="str">
        <f t="shared" ca="1" si="214"/>
        <v>9. Ownership - Operating Costs</v>
      </c>
      <c r="AZ1190" s="268" t="s">
        <v>1270</v>
      </c>
      <c r="BA1190" s="259" t="s">
        <v>1307</v>
      </c>
      <c r="BB1190" s="259">
        <f>$X$8</f>
        <v>2038</v>
      </c>
      <c r="BC1190" s="259" t="str">
        <f t="shared" ca="1" si="217"/>
        <v>8_X1172_Primary_fuel_transportation_2038</v>
      </c>
      <c r="BD1190" s="259" t="s">
        <v>540</v>
      </c>
      <c r="BE1190" s="259"/>
      <c r="BF1190" s="268" t="str">
        <f t="shared" si="215"/>
        <v>&gt;=0</v>
      </c>
      <c r="BG1190" s="268" t="s">
        <v>85</v>
      </c>
      <c r="BH1190" s="268" t="s">
        <v>85</v>
      </c>
      <c r="BI1190" s="268"/>
      <c r="BJ1190" s="268"/>
      <c r="BK1190" s="268"/>
      <c r="BL1190" s="268"/>
    </row>
    <row r="1191" spans="1:64" ht="13.5" hidden="1" thickBot="1">
      <c r="A1191" s="124"/>
      <c r="B1191" s="181"/>
      <c r="C1191" s="236"/>
      <c r="D1191" s="588"/>
      <c r="E1191" s="588"/>
      <c r="F1191" s="471"/>
      <c r="G1191" s="471"/>
      <c r="H1191" s="471"/>
      <c r="I1191" s="471"/>
      <c r="J1191" s="471"/>
      <c r="K1191" s="471"/>
      <c r="L1191" s="471"/>
      <c r="M1191" s="471"/>
      <c r="N1191" s="471"/>
      <c r="O1191" s="471"/>
      <c r="P1191" s="471"/>
      <c r="Q1191" s="471"/>
      <c r="R1191" s="471"/>
      <c r="S1191" s="471"/>
      <c r="T1191" s="471"/>
      <c r="U1191" s="471"/>
      <c r="V1191" s="471"/>
      <c r="W1191" s="471"/>
      <c r="X1191" s="471"/>
      <c r="Y1191" s="471"/>
      <c r="Z1191" s="471"/>
      <c r="AA1191" s="471"/>
      <c r="AB1191" s="471"/>
      <c r="AC1191" s="471"/>
      <c r="AD1191" s="471"/>
      <c r="AE1191" s="472"/>
      <c r="AF1191" s="472"/>
      <c r="AG1191" s="472"/>
      <c r="AH1191" s="472"/>
      <c r="AI1191" s="472"/>
      <c r="AJ1191" s="472"/>
      <c r="AK1191" s="472"/>
      <c r="AL1191" s="472"/>
      <c r="AM1191" s="472"/>
      <c r="AN1191" s="472"/>
      <c r="AO1191" s="481"/>
      <c r="AP1191" s="169"/>
      <c r="AQ1191" s="84" t="s">
        <v>395</v>
      </c>
      <c r="AU1191" s="459" t="str">
        <f t="shared" ca="1" si="218"/>
        <v>Y</v>
      </c>
      <c r="AV1191" s="459">
        <f t="shared" si="219"/>
        <v>1172</v>
      </c>
      <c r="AW1191" s="259" t="str">
        <f t="shared" ca="1" si="216"/>
        <v>Y1172</v>
      </c>
      <c r="AX1191" s="259">
        <f t="shared" ref="AX1191:AX1207" si="220">$AX$5</f>
        <v>8</v>
      </c>
      <c r="AY1191" s="259" t="str">
        <f t="shared" ca="1" si="214"/>
        <v>9. Ownership - Operating Costs</v>
      </c>
      <c r="AZ1191" s="268" t="s">
        <v>1270</v>
      </c>
      <c r="BA1191" s="259" t="s">
        <v>1307</v>
      </c>
      <c r="BB1191" s="259">
        <f>$Y$8</f>
        <v>2039</v>
      </c>
      <c r="BC1191" s="259" t="str">
        <f t="shared" ca="1" si="217"/>
        <v>8_Y1172_Primary_fuel_transportation_2039</v>
      </c>
      <c r="BD1191" s="259" t="s">
        <v>540</v>
      </c>
      <c r="BE1191" s="259"/>
      <c r="BF1191" s="268" t="str">
        <f t="shared" si="215"/>
        <v>&gt;=0</v>
      </c>
      <c r="BG1191" s="268" t="s">
        <v>85</v>
      </c>
      <c r="BH1191" s="268" t="s">
        <v>85</v>
      </c>
      <c r="BI1191" s="268"/>
      <c r="BJ1191" s="268"/>
      <c r="BK1191" s="268"/>
      <c r="BL1191" s="268"/>
    </row>
    <row r="1192" spans="1:64" ht="13.5" hidden="1" thickBot="1">
      <c r="A1192" s="124"/>
      <c r="B1192" s="181"/>
      <c r="C1192" s="236"/>
      <c r="D1192" s="588"/>
      <c r="E1192" s="588"/>
      <c r="F1192" s="471"/>
      <c r="G1192" s="471"/>
      <c r="H1192" s="471"/>
      <c r="I1192" s="471"/>
      <c r="J1192" s="471"/>
      <c r="K1192" s="471"/>
      <c r="L1192" s="471"/>
      <c r="M1192" s="471"/>
      <c r="N1192" s="471"/>
      <c r="O1192" s="471"/>
      <c r="P1192" s="471"/>
      <c r="Q1192" s="471"/>
      <c r="R1192" s="471"/>
      <c r="S1192" s="471"/>
      <c r="T1192" s="471"/>
      <c r="U1192" s="471"/>
      <c r="V1192" s="471"/>
      <c r="W1192" s="471"/>
      <c r="X1192" s="471"/>
      <c r="Y1192" s="471"/>
      <c r="Z1192" s="471"/>
      <c r="AA1192" s="471"/>
      <c r="AB1192" s="471"/>
      <c r="AC1192" s="471"/>
      <c r="AD1192" s="471"/>
      <c r="AE1192" s="472"/>
      <c r="AF1192" s="472"/>
      <c r="AG1192" s="472"/>
      <c r="AH1192" s="472"/>
      <c r="AI1192" s="472"/>
      <c r="AJ1192" s="472"/>
      <c r="AK1192" s="472"/>
      <c r="AL1192" s="472"/>
      <c r="AM1192" s="472"/>
      <c r="AN1192" s="472"/>
      <c r="AO1192" s="481"/>
      <c r="AP1192" s="169"/>
      <c r="AQ1192" s="84" t="s">
        <v>395</v>
      </c>
      <c r="AU1192" s="459" t="str">
        <f t="shared" ca="1" si="218"/>
        <v>Z</v>
      </c>
      <c r="AV1192" s="459">
        <f t="shared" si="219"/>
        <v>1172</v>
      </c>
      <c r="AW1192" s="259" t="str">
        <f t="shared" ca="1" si="216"/>
        <v>Z1172</v>
      </c>
      <c r="AX1192" s="259">
        <f t="shared" si="220"/>
        <v>8</v>
      </c>
      <c r="AY1192" s="259" t="str">
        <f t="shared" ca="1" si="214"/>
        <v>9. Ownership - Operating Costs</v>
      </c>
      <c r="AZ1192" s="268" t="s">
        <v>1270</v>
      </c>
      <c r="BA1192" s="259" t="s">
        <v>1307</v>
      </c>
      <c r="BB1192" s="259">
        <f>$Z$8</f>
        <v>2040</v>
      </c>
      <c r="BC1192" s="259" t="str">
        <f t="shared" ca="1" si="217"/>
        <v>8_Z1172_Primary_fuel_transportation_2040</v>
      </c>
      <c r="BD1192" s="259" t="s">
        <v>540</v>
      </c>
      <c r="BE1192" s="259"/>
      <c r="BF1192" s="268" t="str">
        <f t="shared" si="215"/>
        <v>&gt;=0</v>
      </c>
      <c r="BG1192" s="268" t="s">
        <v>85</v>
      </c>
      <c r="BH1192" s="268" t="s">
        <v>85</v>
      </c>
      <c r="BI1192" s="268"/>
      <c r="BJ1192" s="268"/>
      <c r="BK1192" s="268"/>
      <c r="BL1192" s="268"/>
    </row>
    <row r="1193" spans="1:64" ht="13.5" hidden="1" thickBot="1">
      <c r="A1193" s="124"/>
      <c r="B1193" s="181"/>
      <c r="C1193" s="236"/>
      <c r="D1193" s="588"/>
      <c r="E1193" s="588"/>
      <c r="F1193" s="471"/>
      <c r="G1193" s="471"/>
      <c r="H1193" s="471"/>
      <c r="I1193" s="471"/>
      <c r="J1193" s="471"/>
      <c r="K1193" s="471"/>
      <c r="L1193" s="471"/>
      <c r="M1193" s="471"/>
      <c r="N1193" s="471"/>
      <c r="O1193" s="471"/>
      <c r="P1193" s="471"/>
      <c r="Q1193" s="471"/>
      <c r="R1193" s="471"/>
      <c r="S1193" s="471"/>
      <c r="T1193" s="471"/>
      <c r="U1193" s="471"/>
      <c r="V1193" s="471"/>
      <c r="W1193" s="471"/>
      <c r="X1193" s="471"/>
      <c r="Y1193" s="471"/>
      <c r="Z1193" s="471"/>
      <c r="AA1193" s="471"/>
      <c r="AB1193" s="471"/>
      <c r="AC1193" s="471"/>
      <c r="AD1193" s="471"/>
      <c r="AE1193" s="472"/>
      <c r="AF1193" s="472"/>
      <c r="AG1193" s="472"/>
      <c r="AH1193" s="472"/>
      <c r="AI1193" s="472"/>
      <c r="AJ1193" s="472"/>
      <c r="AK1193" s="472"/>
      <c r="AL1193" s="472"/>
      <c r="AM1193" s="472"/>
      <c r="AN1193" s="472"/>
      <c r="AO1193" s="481"/>
      <c r="AP1193" s="169"/>
      <c r="AQ1193" s="84" t="s">
        <v>395</v>
      </c>
      <c r="AU1193" s="459" t="str">
        <f t="shared" ca="1" si="218"/>
        <v>AA</v>
      </c>
      <c r="AV1193" s="459">
        <f t="shared" si="219"/>
        <v>1172</v>
      </c>
      <c r="AW1193" s="259" t="str">
        <f t="shared" ca="1" si="216"/>
        <v>AA1172</v>
      </c>
      <c r="AX1193" s="259">
        <f t="shared" si="220"/>
        <v>8</v>
      </c>
      <c r="AY1193" s="259" t="str">
        <f t="shared" ca="1" si="214"/>
        <v>9. Ownership - Operating Costs</v>
      </c>
      <c r="AZ1193" s="268" t="s">
        <v>1270</v>
      </c>
      <c r="BA1193" s="259" t="s">
        <v>1307</v>
      </c>
      <c r="BB1193" s="259">
        <f>$AA$8</f>
        <v>2041</v>
      </c>
      <c r="BC1193" s="259" t="str">
        <f t="shared" ca="1" si="217"/>
        <v>8_AA1172_Primary_fuel_transportation_2041</v>
      </c>
      <c r="BD1193" s="259" t="s">
        <v>540</v>
      </c>
      <c r="BE1193" s="259"/>
      <c r="BF1193" s="268" t="str">
        <f t="shared" si="215"/>
        <v>&gt;=0</v>
      </c>
      <c r="BG1193" s="268" t="s">
        <v>85</v>
      </c>
      <c r="BH1193" s="268" t="s">
        <v>85</v>
      </c>
      <c r="BI1193" s="268"/>
      <c r="BJ1193" s="268"/>
      <c r="BK1193" s="268"/>
      <c r="BL1193" s="268"/>
    </row>
    <row r="1194" spans="1:64" ht="13.5" hidden="1" thickBot="1">
      <c r="A1194" s="124"/>
      <c r="B1194" s="181"/>
      <c r="C1194" s="236"/>
      <c r="D1194" s="588"/>
      <c r="E1194" s="588"/>
      <c r="F1194" s="471"/>
      <c r="G1194" s="471"/>
      <c r="H1194" s="471"/>
      <c r="I1194" s="471"/>
      <c r="J1194" s="471"/>
      <c r="K1194" s="471"/>
      <c r="L1194" s="471"/>
      <c r="M1194" s="471"/>
      <c r="N1194" s="471"/>
      <c r="O1194" s="471"/>
      <c r="P1194" s="471"/>
      <c r="Q1194" s="471"/>
      <c r="R1194" s="471"/>
      <c r="S1194" s="471"/>
      <c r="T1194" s="471"/>
      <c r="U1194" s="471"/>
      <c r="V1194" s="471"/>
      <c r="W1194" s="471"/>
      <c r="X1194" s="471"/>
      <c r="Y1194" s="471"/>
      <c r="Z1194" s="471"/>
      <c r="AA1194" s="471"/>
      <c r="AB1194" s="471"/>
      <c r="AC1194" s="471"/>
      <c r="AD1194" s="471"/>
      <c r="AE1194" s="472"/>
      <c r="AF1194" s="472"/>
      <c r="AG1194" s="472"/>
      <c r="AH1194" s="472"/>
      <c r="AI1194" s="472"/>
      <c r="AJ1194" s="472"/>
      <c r="AK1194" s="472"/>
      <c r="AL1194" s="472"/>
      <c r="AM1194" s="472"/>
      <c r="AN1194" s="472"/>
      <c r="AO1194" s="481"/>
      <c r="AP1194" s="169"/>
      <c r="AQ1194" s="84" t="s">
        <v>395</v>
      </c>
      <c r="AU1194" s="459" t="str">
        <f t="shared" ca="1" si="218"/>
        <v>AB</v>
      </c>
      <c r="AV1194" s="459">
        <f t="shared" si="219"/>
        <v>1172</v>
      </c>
      <c r="AW1194" s="259" t="str">
        <f t="shared" ca="1" si="216"/>
        <v>AB1172</v>
      </c>
      <c r="AX1194" s="259">
        <f t="shared" si="220"/>
        <v>8</v>
      </c>
      <c r="AY1194" s="259" t="str">
        <f t="shared" ca="1" si="214"/>
        <v>9. Ownership - Operating Costs</v>
      </c>
      <c r="AZ1194" s="268" t="s">
        <v>1270</v>
      </c>
      <c r="BA1194" s="259" t="s">
        <v>1307</v>
      </c>
      <c r="BB1194" s="259">
        <f>$AB$8</f>
        <v>2042</v>
      </c>
      <c r="BC1194" s="259" t="str">
        <f t="shared" ca="1" si="217"/>
        <v>8_AB1172_Primary_fuel_transportation_2042</v>
      </c>
      <c r="BD1194" s="259" t="s">
        <v>540</v>
      </c>
      <c r="BE1194" s="259"/>
      <c r="BF1194" s="268" t="str">
        <f t="shared" si="215"/>
        <v>&gt;=0</v>
      </c>
      <c r="BG1194" s="268" t="s">
        <v>85</v>
      </c>
      <c r="BH1194" s="268" t="s">
        <v>85</v>
      </c>
      <c r="BI1194" s="268"/>
      <c r="BJ1194" s="268"/>
      <c r="BK1194" s="268"/>
      <c r="BL1194" s="268"/>
    </row>
    <row r="1195" spans="1:64" ht="13.5" hidden="1" thickBot="1">
      <c r="A1195" s="124"/>
      <c r="B1195" s="181"/>
      <c r="C1195" s="236"/>
      <c r="D1195" s="588"/>
      <c r="E1195" s="588"/>
      <c r="F1195" s="471"/>
      <c r="G1195" s="471"/>
      <c r="H1195" s="471"/>
      <c r="I1195" s="471"/>
      <c r="J1195" s="471"/>
      <c r="K1195" s="471"/>
      <c r="L1195" s="471"/>
      <c r="M1195" s="471"/>
      <c r="N1195" s="471"/>
      <c r="O1195" s="471"/>
      <c r="P1195" s="471"/>
      <c r="Q1195" s="471"/>
      <c r="R1195" s="471"/>
      <c r="S1195" s="471"/>
      <c r="T1195" s="471"/>
      <c r="U1195" s="471"/>
      <c r="V1195" s="471"/>
      <c r="W1195" s="471"/>
      <c r="X1195" s="471"/>
      <c r="Y1195" s="471"/>
      <c r="Z1195" s="471"/>
      <c r="AA1195" s="471"/>
      <c r="AB1195" s="471"/>
      <c r="AC1195" s="471"/>
      <c r="AD1195" s="471"/>
      <c r="AE1195" s="472"/>
      <c r="AF1195" s="472"/>
      <c r="AG1195" s="472"/>
      <c r="AH1195" s="472"/>
      <c r="AI1195" s="472"/>
      <c r="AJ1195" s="472"/>
      <c r="AK1195" s="472"/>
      <c r="AL1195" s="472"/>
      <c r="AM1195" s="472"/>
      <c r="AN1195" s="472"/>
      <c r="AO1195" s="481"/>
      <c r="AP1195" s="169"/>
      <c r="AQ1195" s="84" t="s">
        <v>395</v>
      </c>
      <c r="AU1195" s="459" t="str">
        <f t="shared" ca="1" si="218"/>
        <v>AC</v>
      </c>
      <c r="AV1195" s="459">
        <f t="shared" si="219"/>
        <v>1172</v>
      </c>
      <c r="AW1195" s="259" t="str">
        <f t="shared" ca="1" si="216"/>
        <v>AC1172</v>
      </c>
      <c r="AX1195" s="259">
        <f t="shared" si="220"/>
        <v>8</v>
      </c>
      <c r="AY1195" s="259" t="str">
        <f t="shared" ca="1" si="214"/>
        <v>9. Ownership - Operating Costs</v>
      </c>
      <c r="AZ1195" s="268" t="s">
        <v>1270</v>
      </c>
      <c r="BA1195" s="259" t="s">
        <v>1307</v>
      </c>
      <c r="BB1195" s="259">
        <f>$AC$8</f>
        <v>2043</v>
      </c>
      <c r="BC1195" s="259" t="str">
        <f t="shared" ca="1" si="217"/>
        <v>8_AC1172_Primary_fuel_transportation_2043</v>
      </c>
      <c r="BD1195" s="259" t="s">
        <v>540</v>
      </c>
      <c r="BE1195" s="259"/>
      <c r="BF1195" s="268" t="str">
        <f t="shared" si="215"/>
        <v>&gt;=0</v>
      </c>
      <c r="BG1195" s="268" t="s">
        <v>85</v>
      </c>
      <c r="BH1195" s="268" t="s">
        <v>85</v>
      </c>
      <c r="BI1195" s="268"/>
      <c r="BJ1195" s="268"/>
      <c r="BK1195" s="268"/>
      <c r="BL1195" s="268"/>
    </row>
    <row r="1196" spans="1:64" ht="13.5" hidden="1" thickBot="1">
      <c r="A1196" s="124"/>
      <c r="B1196" s="181"/>
      <c r="C1196" s="236"/>
      <c r="D1196" s="588"/>
      <c r="E1196" s="588"/>
      <c r="F1196" s="471"/>
      <c r="G1196" s="471"/>
      <c r="H1196" s="471"/>
      <c r="I1196" s="471"/>
      <c r="J1196" s="471"/>
      <c r="K1196" s="471"/>
      <c r="L1196" s="471"/>
      <c r="M1196" s="471"/>
      <c r="N1196" s="471"/>
      <c r="O1196" s="471"/>
      <c r="P1196" s="471"/>
      <c r="Q1196" s="471"/>
      <c r="R1196" s="471"/>
      <c r="S1196" s="471"/>
      <c r="T1196" s="471"/>
      <c r="U1196" s="471"/>
      <c r="V1196" s="471"/>
      <c r="W1196" s="471"/>
      <c r="X1196" s="471"/>
      <c r="Y1196" s="471"/>
      <c r="Z1196" s="471"/>
      <c r="AA1196" s="471"/>
      <c r="AB1196" s="471"/>
      <c r="AC1196" s="471"/>
      <c r="AD1196" s="471"/>
      <c r="AE1196" s="472"/>
      <c r="AF1196" s="472"/>
      <c r="AG1196" s="472"/>
      <c r="AH1196" s="472"/>
      <c r="AI1196" s="472"/>
      <c r="AJ1196" s="472"/>
      <c r="AK1196" s="472"/>
      <c r="AL1196" s="472"/>
      <c r="AM1196" s="472"/>
      <c r="AN1196" s="472"/>
      <c r="AO1196" s="481"/>
      <c r="AP1196" s="169"/>
      <c r="AQ1196" s="84" t="s">
        <v>395</v>
      </c>
      <c r="AU1196" s="459" t="str">
        <f t="shared" ca="1" si="218"/>
        <v>AD</v>
      </c>
      <c r="AV1196" s="459">
        <f t="shared" si="219"/>
        <v>1172</v>
      </c>
      <c r="AW1196" s="259" t="str">
        <f t="shared" ca="1" si="216"/>
        <v>AD1172</v>
      </c>
      <c r="AX1196" s="259">
        <f t="shared" si="220"/>
        <v>8</v>
      </c>
      <c r="AY1196" s="259" t="str">
        <f t="shared" ca="1" si="214"/>
        <v>9. Ownership - Operating Costs</v>
      </c>
      <c r="AZ1196" s="268" t="s">
        <v>1270</v>
      </c>
      <c r="BA1196" s="259" t="s">
        <v>1307</v>
      </c>
      <c r="BB1196" s="259">
        <f>$AD$8</f>
        <v>2044</v>
      </c>
      <c r="BC1196" s="259" t="str">
        <f t="shared" ca="1" si="217"/>
        <v>8_AD1172_Primary_fuel_transportation_2044</v>
      </c>
      <c r="BD1196" s="259" t="s">
        <v>540</v>
      </c>
      <c r="BE1196" s="259"/>
      <c r="BF1196" s="268" t="str">
        <f t="shared" si="215"/>
        <v>&gt;=0</v>
      </c>
      <c r="BG1196" s="268" t="s">
        <v>85</v>
      </c>
      <c r="BH1196" s="268" t="s">
        <v>85</v>
      </c>
      <c r="BI1196" s="268"/>
      <c r="BJ1196" s="268"/>
      <c r="BK1196" s="268"/>
      <c r="BL1196" s="268"/>
    </row>
    <row r="1197" spans="1:64" ht="13.5" hidden="1" thickBot="1">
      <c r="A1197" s="124"/>
      <c r="B1197" s="181"/>
      <c r="C1197" s="236"/>
      <c r="D1197" s="588"/>
      <c r="E1197" s="588"/>
      <c r="F1197" s="471"/>
      <c r="G1197" s="471"/>
      <c r="H1197" s="471"/>
      <c r="I1197" s="471"/>
      <c r="J1197" s="471"/>
      <c r="K1197" s="471"/>
      <c r="L1197" s="471"/>
      <c r="M1197" s="471"/>
      <c r="N1197" s="471"/>
      <c r="O1197" s="471"/>
      <c r="P1197" s="471"/>
      <c r="Q1197" s="471"/>
      <c r="R1197" s="471"/>
      <c r="S1197" s="471"/>
      <c r="T1197" s="471"/>
      <c r="U1197" s="471"/>
      <c r="V1197" s="471"/>
      <c r="W1197" s="471"/>
      <c r="X1197" s="471"/>
      <c r="Y1197" s="471"/>
      <c r="Z1197" s="471"/>
      <c r="AA1197" s="471"/>
      <c r="AB1197" s="471"/>
      <c r="AC1197" s="471"/>
      <c r="AD1197" s="471"/>
      <c r="AE1197" s="472"/>
      <c r="AF1197" s="472"/>
      <c r="AG1197" s="472"/>
      <c r="AH1197" s="472"/>
      <c r="AI1197" s="472"/>
      <c r="AJ1197" s="472"/>
      <c r="AK1197" s="472"/>
      <c r="AL1197" s="472"/>
      <c r="AM1197" s="472"/>
      <c r="AN1197" s="472"/>
      <c r="AO1197" s="481"/>
      <c r="AP1197" s="169"/>
      <c r="AQ1197" s="84" t="s">
        <v>395</v>
      </c>
      <c r="AU1197" s="459" t="str">
        <f t="shared" ca="1" si="218"/>
        <v>AE</v>
      </c>
      <c r="AV1197" s="459">
        <f t="shared" si="219"/>
        <v>1172</v>
      </c>
      <c r="AW1197" s="259" t="str">
        <f t="shared" ca="1" si="216"/>
        <v>AE1172</v>
      </c>
      <c r="AX1197" s="259">
        <f t="shared" si="220"/>
        <v>8</v>
      </c>
      <c r="AY1197" s="259" t="str">
        <f t="shared" ca="1" si="214"/>
        <v>9. Ownership - Operating Costs</v>
      </c>
      <c r="AZ1197" s="268" t="s">
        <v>1270</v>
      </c>
      <c r="BA1197" s="259" t="s">
        <v>1307</v>
      </c>
      <c r="BB1197" s="259">
        <f>$AE$8</f>
        <v>2045</v>
      </c>
      <c r="BC1197" s="259" t="str">
        <f t="shared" ca="1" si="217"/>
        <v>8_AE1172_Primary_fuel_transportation_2045</v>
      </c>
      <c r="BD1197" s="259" t="s">
        <v>540</v>
      </c>
      <c r="BE1197" s="259"/>
      <c r="BF1197" s="268" t="str">
        <f t="shared" si="215"/>
        <v>&gt;=0</v>
      </c>
      <c r="BG1197" s="268" t="s">
        <v>85</v>
      </c>
      <c r="BH1197" s="268" t="s">
        <v>85</v>
      </c>
      <c r="BI1197" s="268"/>
      <c r="BJ1197" s="268"/>
      <c r="BK1197" s="268"/>
      <c r="BL1197" s="268"/>
    </row>
    <row r="1198" spans="1:64" ht="13.5" hidden="1" thickBot="1">
      <c r="A1198" s="124"/>
      <c r="B1198" s="181"/>
      <c r="C1198" s="236"/>
      <c r="D1198" s="588"/>
      <c r="E1198" s="588"/>
      <c r="F1198" s="471"/>
      <c r="G1198" s="471"/>
      <c r="H1198" s="471"/>
      <c r="I1198" s="471"/>
      <c r="J1198" s="471"/>
      <c r="K1198" s="471"/>
      <c r="L1198" s="471"/>
      <c r="M1198" s="471"/>
      <c r="N1198" s="471"/>
      <c r="O1198" s="471"/>
      <c r="P1198" s="471"/>
      <c r="Q1198" s="471"/>
      <c r="R1198" s="471"/>
      <c r="S1198" s="471"/>
      <c r="T1198" s="471"/>
      <c r="U1198" s="471"/>
      <c r="V1198" s="471"/>
      <c r="W1198" s="471"/>
      <c r="X1198" s="471"/>
      <c r="Y1198" s="471"/>
      <c r="Z1198" s="471"/>
      <c r="AA1198" s="471"/>
      <c r="AB1198" s="471"/>
      <c r="AC1198" s="471"/>
      <c r="AD1198" s="471"/>
      <c r="AE1198" s="472"/>
      <c r="AF1198" s="472"/>
      <c r="AG1198" s="472"/>
      <c r="AH1198" s="472"/>
      <c r="AI1198" s="472"/>
      <c r="AJ1198" s="472"/>
      <c r="AK1198" s="472"/>
      <c r="AL1198" s="472"/>
      <c r="AM1198" s="472"/>
      <c r="AN1198" s="472"/>
      <c r="AO1198" s="481"/>
      <c r="AP1198" s="169"/>
      <c r="AQ1198" s="84" t="s">
        <v>395</v>
      </c>
      <c r="AU1198" s="459" t="str">
        <f t="shared" ca="1" si="218"/>
        <v>AF</v>
      </c>
      <c r="AV1198" s="459">
        <f t="shared" si="219"/>
        <v>1172</v>
      </c>
      <c r="AW1198" s="259" t="str">
        <f t="shared" ca="1" si="216"/>
        <v>AF1172</v>
      </c>
      <c r="AX1198" s="259">
        <f t="shared" si="220"/>
        <v>8</v>
      </c>
      <c r="AY1198" s="259" t="str">
        <f t="shared" ca="1" si="214"/>
        <v>9. Ownership - Operating Costs</v>
      </c>
      <c r="AZ1198" s="268" t="s">
        <v>1270</v>
      </c>
      <c r="BA1198" s="259" t="s">
        <v>1307</v>
      </c>
      <c r="BB1198" s="259">
        <f>$AF$8</f>
        <v>2046</v>
      </c>
      <c r="BC1198" s="259" t="str">
        <f t="shared" ca="1" si="217"/>
        <v>8_AF1172_Primary_fuel_transportation_2046</v>
      </c>
      <c r="BD1198" s="259" t="s">
        <v>540</v>
      </c>
      <c r="BE1198" s="259"/>
      <c r="BF1198" s="268" t="str">
        <f t="shared" si="215"/>
        <v>&gt;=0</v>
      </c>
      <c r="BG1198" s="268" t="s">
        <v>85</v>
      </c>
      <c r="BH1198" s="268" t="s">
        <v>85</v>
      </c>
      <c r="BI1198" s="268"/>
      <c r="BJ1198" s="268"/>
      <c r="BK1198" s="268"/>
      <c r="BL1198" s="268"/>
    </row>
    <row r="1199" spans="1:64" ht="13.5" hidden="1" thickBot="1">
      <c r="A1199" s="124"/>
      <c r="B1199" s="181"/>
      <c r="C1199" s="236"/>
      <c r="D1199" s="588"/>
      <c r="E1199" s="588"/>
      <c r="F1199" s="471"/>
      <c r="G1199" s="471"/>
      <c r="H1199" s="471"/>
      <c r="I1199" s="471"/>
      <c r="J1199" s="471"/>
      <c r="K1199" s="471"/>
      <c r="L1199" s="471"/>
      <c r="M1199" s="471"/>
      <c r="N1199" s="471"/>
      <c r="O1199" s="471"/>
      <c r="P1199" s="471"/>
      <c r="Q1199" s="471"/>
      <c r="R1199" s="471"/>
      <c r="S1199" s="471"/>
      <c r="T1199" s="471"/>
      <c r="U1199" s="471"/>
      <c r="V1199" s="471"/>
      <c r="W1199" s="471"/>
      <c r="X1199" s="471"/>
      <c r="Y1199" s="471"/>
      <c r="Z1199" s="471"/>
      <c r="AA1199" s="471"/>
      <c r="AB1199" s="471"/>
      <c r="AC1199" s="471"/>
      <c r="AD1199" s="471"/>
      <c r="AE1199" s="472"/>
      <c r="AF1199" s="472"/>
      <c r="AG1199" s="472"/>
      <c r="AH1199" s="472"/>
      <c r="AI1199" s="472"/>
      <c r="AJ1199" s="472"/>
      <c r="AK1199" s="472"/>
      <c r="AL1199" s="472"/>
      <c r="AM1199" s="472"/>
      <c r="AN1199" s="472"/>
      <c r="AO1199" s="481"/>
      <c r="AP1199" s="169"/>
      <c r="AQ1199" s="84" t="s">
        <v>395</v>
      </c>
      <c r="AU1199" s="459" t="str">
        <f t="shared" ca="1" si="218"/>
        <v>AG</v>
      </c>
      <c r="AV1199" s="459">
        <f t="shared" si="219"/>
        <v>1172</v>
      </c>
      <c r="AW1199" s="259" t="str">
        <f t="shared" ca="1" si="216"/>
        <v>AG1172</v>
      </c>
      <c r="AX1199" s="259">
        <f t="shared" si="220"/>
        <v>8</v>
      </c>
      <c r="AY1199" s="259" t="str">
        <f t="shared" ca="1" si="214"/>
        <v>9. Ownership - Operating Costs</v>
      </c>
      <c r="AZ1199" s="268" t="s">
        <v>1270</v>
      </c>
      <c r="BA1199" s="259" t="s">
        <v>1307</v>
      </c>
      <c r="BB1199" s="259">
        <f>$AG$8</f>
        <v>2047</v>
      </c>
      <c r="BC1199" s="259" t="str">
        <f t="shared" ca="1" si="217"/>
        <v>8_AG1172_Primary_fuel_transportation_2047</v>
      </c>
      <c r="BD1199" s="259" t="s">
        <v>540</v>
      </c>
      <c r="BE1199" s="259"/>
      <c r="BF1199" s="268" t="str">
        <f t="shared" si="215"/>
        <v>&gt;=0</v>
      </c>
      <c r="BG1199" s="268" t="s">
        <v>85</v>
      </c>
      <c r="BH1199" s="268" t="s">
        <v>85</v>
      </c>
      <c r="BI1199" s="268"/>
      <c r="BJ1199" s="268"/>
      <c r="BK1199" s="268"/>
      <c r="BL1199" s="268"/>
    </row>
    <row r="1200" spans="1:64" ht="13.5" hidden="1" thickBot="1">
      <c r="A1200" s="124"/>
      <c r="B1200" s="181"/>
      <c r="C1200" s="236"/>
      <c r="D1200" s="588"/>
      <c r="E1200" s="588"/>
      <c r="F1200" s="471"/>
      <c r="G1200" s="471"/>
      <c r="H1200" s="471"/>
      <c r="I1200" s="471"/>
      <c r="J1200" s="471"/>
      <c r="K1200" s="471"/>
      <c r="L1200" s="471"/>
      <c r="M1200" s="471"/>
      <c r="N1200" s="471"/>
      <c r="O1200" s="471"/>
      <c r="P1200" s="471"/>
      <c r="Q1200" s="471"/>
      <c r="R1200" s="471"/>
      <c r="S1200" s="471"/>
      <c r="T1200" s="471"/>
      <c r="U1200" s="471"/>
      <c r="V1200" s="471"/>
      <c r="W1200" s="471"/>
      <c r="X1200" s="471"/>
      <c r="Y1200" s="471"/>
      <c r="Z1200" s="471"/>
      <c r="AA1200" s="471"/>
      <c r="AB1200" s="471"/>
      <c r="AC1200" s="471"/>
      <c r="AD1200" s="471"/>
      <c r="AE1200" s="472"/>
      <c r="AF1200" s="472"/>
      <c r="AG1200" s="472"/>
      <c r="AH1200" s="472"/>
      <c r="AI1200" s="472"/>
      <c r="AJ1200" s="472"/>
      <c r="AK1200" s="472"/>
      <c r="AL1200" s="472"/>
      <c r="AM1200" s="472"/>
      <c r="AN1200" s="472"/>
      <c r="AO1200" s="481"/>
      <c r="AP1200" s="169"/>
      <c r="AQ1200" s="84" t="s">
        <v>395</v>
      </c>
      <c r="AU1200" s="459" t="str">
        <f t="shared" ca="1" si="218"/>
        <v>AH</v>
      </c>
      <c r="AV1200" s="459">
        <f t="shared" si="219"/>
        <v>1172</v>
      </c>
      <c r="AW1200" s="259" t="str">
        <f t="shared" ca="1" si="216"/>
        <v>AH1172</v>
      </c>
      <c r="AX1200" s="259">
        <f t="shared" si="220"/>
        <v>8</v>
      </c>
      <c r="AY1200" s="259" t="str">
        <f t="shared" ca="1" si="214"/>
        <v>9. Ownership - Operating Costs</v>
      </c>
      <c r="AZ1200" s="268" t="s">
        <v>1270</v>
      </c>
      <c r="BA1200" s="259" t="s">
        <v>1307</v>
      </c>
      <c r="BB1200" s="259">
        <f>$AH$8</f>
        <v>2048</v>
      </c>
      <c r="BC1200" s="259" t="str">
        <f t="shared" ca="1" si="217"/>
        <v>8_AH1172_Primary_fuel_transportation_2048</v>
      </c>
      <c r="BD1200" s="259" t="s">
        <v>540</v>
      </c>
      <c r="BE1200" s="259"/>
      <c r="BF1200" s="268" t="str">
        <f t="shared" si="215"/>
        <v>&gt;=0</v>
      </c>
      <c r="BG1200" s="268" t="s">
        <v>85</v>
      </c>
      <c r="BH1200" s="268" t="s">
        <v>85</v>
      </c>
      <c r="BI1200" s="268"/>
      <c r="BJ1200" s="268"/>
      <c r="BK1200" s="268"/>
      <c r="BL1200" s="268"/>
    </row>
    <row r="1201" spans="1:64" ht="13.5" hidden="1" thickBot="1">
      <c r="A1201" s="124"/>
      <c r="B1201" s="181"/>
      <c r="C1201" s="236"/>
      <c r="D1201" s="588"/>
      <c r="E1201" s="588"/>
      <c r="F1201" s="471"/>
      <c r="G1201" s="471"/>
      <c r="H1201" s="471"/>
      <c r="I1201" s="471"/>
      <c r="J1201" s="471"/>
      <c r="K1201" s="471"/>
      <c r="L1201" s="471"/>
      <c r="M1201" s="471"/>
      <c r="N1201" s="471"/>
      <c r="O1201" s="471"/>
      <c r="P1201" s="471"/>
      <c r="Q1201" s="471"/>
      <c r="R1201" s="471"/>
      <c r="S1201" s="471"/>
      <c r="T1201" s="471"/>
      <c r="U1201" s="471"/>
      <c r="V1201" s="471"/>
      <c r="W1201" s="471"/>
      <c r="X1201" s="471"/>
      <c r="Y1201" s="471"/>
      <c r="Z1201" s="471"/>
      <c r="AA1201" s="471"/>
      <c r="AB1201" s="471"/>
      <c r="AC1201" s="471"/>
      <c r="AD1201" s="471"/>
      <c r="AE1201" s="472"/>
      <c r="AF1201" s="472"/>
      <c r="AG1201" s="472"/>
      <c r="AH1201" s="472"/>
      <c r="AI1201" s="472"/>
      <c r="AJ1201" s="472"/>
      <c r="AK1201" s="472"/>
      <c r="AL1201" s="472"/>
      <c r="AM1201" s="472"/>
      <c r="AN1201" s="472"/>
      <c r="AO1201" s="481"/>
      <c r="AP1201" s="169"/>
      <c r="AQ1201" s="84" t="s">
        <v>395</v>
      </c>
      <c r="AU1201" s="459" t="str">
        <f t="shared" ca="1" si="218"/>
        <v>AI</v>
      </c>
      <c r="AV1201" s="459">
        <f t="shared" si="219"/>
        <v>1172</v>
      </c>
      <c r="AW1201" s="259" t="str">
        <f t="shared" ca="1" si="216"/>
        <v>AI1172</v>
      </c>
      <c r="AX1201" s="259">
        <f t="shared" si="220"/>
        <v>8</v>
      </c>
      <c r="AY1201" s="259" t="str">
        <f t="shared" ca="1" si="214"/>
        <v>9. Ownership - Operating Costs</v>
      </c>
      <c r="AZ1201" s="268" t="s">
        <v>1270</v>
      </c>
      <c r="BA1201" s="259" t="s">
        <v>1307</v>
      </c>
      <c r="BB1201" s="259">
        <f>$AI$8</f>
        <v>2049</v>
      </c>
      <c r="BC1201" s="259" t="str">
        <f t="shared" ca="1" si="217"/>
        <v>8_AI1172_Primary_fuel_transportation_2049</v>
      </c>
      <c r="BD1201" s="259" t="s">
        <v>540</v>
      </c>
      <c r="BE1201" s="259"/>
      <c r="BF1201" s="268" t="str">
        <f t="shared" si="215"/>
        <v>&gt;=0</v>
      </c>
      <c r="BG1201" s="268" t="s">
        <v>85</v>
      </c>
      <c r="BH1201" s="268" t="s">
        <v>85</v>
      </c>
      <c r="BI1201" s="268"/>
      <c r="BJ1201" s="268"/>
      <c r="BK1201" s="268"/>
      <c r="BL1201" s="268"/>
    </row>
    <row r="1202" spans="1:64" ht="13.5" hidden="1" thickBot="1">
      <c r="A1202" s="124"/>
      <c r="B1202" s="181"/>
      <c r="C1202" s="236"/>
      <c r="D1202" s="588"/>
      <c r="E1202" s="588"/>
      <c r="F1202" s="471"/>
      <c r="G1202" s="471"/>
      <c r="H1202" s="471"/>
      <c r="I1202" s="471"/>
      <c r="J1202" s="471"/>
      <c r="K1202" s="471"/>
      <c r="L1202" s="471"/>
      <c r="M1202" s="471"/>
      <c r="N1202" s="471"/>
      <c r="O1202" s="471"/>
      <c r="P1202" s="471"/>
      <c r="Q1202" s="471"/>
      <c r="R1202" s="471"/>
      <c r="S1202" s="471"/>
      <c r="T1202" s="471"/>
      <c r="U1202" s="471"/>
      <c r="V1202" s="471"/>
      <c r="W1202" s="471"/>
      <c r="X1202" s="471"/>
      <c r="Y1202" s="471"/>
      <c r="Z1202" s="471"/>
      <c r="AA1202" s="471"/>
      <c r="AB1202" s="471"/>
      <c r="AC1202" s="471"/>
      <c r="AD1202" s="471"/>
      <c r="AE1202" s="472"/>
      <c r="AF1202" s="472"/>
      <c r="AG1202" s="472"/>
      <c r="AH1202" s="472"/>
      <c r="AI1202" s="472"/>
      <c r="AJ1202" s="472"/>
      <c r="AK1202" s="472"/>
      <c r="AL1202" s="472"/>
      <c r="AM1202" s="472"/>
      <c r="AN1202" s="472"/>
      <c r="AO1202" s="481"/>
      <c r="AP1202" s="169"/>
      <c r="AQ1202" s="84" t="s">
        <v>395</v>
      </c>
      <c r="AU1202" s="459" t="str">
        <f t="shared" ca="1" si="218"/>
        <v>AJ</v>
      </c>
      <c r="AV1202" s="459">
        <f t="shared" si="219"/>
        <v>1172</v>
      </c>
      <c r="AW1202" s="259" t="str">
        <f t="shared" ca="1" si="216"/>
        <v>AJ1172</v>
      </c>
      <c r="AX1202" s="259">
        <f t="shared" si="220"/>
        <v>8</v>
      </c>
      <c r="AY1202" s="259" t="str">
        <f t="shared" ca="1" si="214"/>
        <v>9. Ownership - Operating Costs</v>
      </c>
      <c r="AZ1202" s="268" t="s">
        <v>1270</v>
      </c>
      <c r="BA1202" s="259" t="s">
        <v>1307</v>
      </c>
      <c r="BB1202" s="259">
        <f>$AJ$8</f>
        <v>2050</v>
      </c>
      <c r="BC1202" s="259" t="str">
        <f t="shared" ca="1" si="217"/>
        <v>8_AJ1172_Primary_fuel_transportation_2050</v>
      </c>
      <c r="BD1202" s="259" t="s">
        <v>540</v>
      </c>
      <c r="BE1202" s="259"/>
      <c r="BF1202" s="268" t="str">
        <f t="shared" si="215"/>
        <v>&gt;=0</v>
      </c>
      <c r="BG1202" s="268" t="s">
        <v>85</v>
      </c>
      <c r="BH1202" s="268" t="s">
        <v>85</v>
      </c>
      <c r="BI1202" s="268"/>
      <c r="BJ1202" s="268"/>
      <c r="BK1202" s="268"/>
      <c r="BL1202" s="268"/>
    </row>
    <row r="1203" spans="1:64" ht="13.5" hidden="1" thickBot="1">
      <c r="A1203" s="124"/>
      <c r="B1203" s="181"/>
      <c r="C1203" s="236"/>
      <c r="D1203" s="588"/>
      <c r="E1203" s="588"/>
      <c r="F1203" s="471"/>
      <c r="G1203" s="471"/>
      <c r="H1203" s="471"/>
      <c r="I1203" s="471"/>
      <c r="J1203" s="471"/>
      <c r="K1203" s="471"/>
      <c r="L1203" s="471"/>
      <c r="M1203" s="471"/>
      <c r="N1203" s="471"/>
      <c r="O1203" s="471"/>
      <c r="P1203" s="471"/>
      <c r="Q1203" s="471"/>
      <c r="R1203" s="471"/>
      <c r="S1203" s="471"/>
      <c r="T1203" s="471"/>
      <c r="U1203" s="471"/>
      <c r="V1203" s="471"/>
      <c r="W1203" s="471"/>
      <c r="X1203" s="471"/>
      <c r="Y1203" s="471"/>
      <c r="Z1203" s="471"/>
      <c r="AA1203" s="471"/>
      <c r="AB1203" s="471"/>
      <c r="AC1203" s="471"/>
      <c r="AD1203" s="471"/>
      <c r="AE1203" s="472"/>
      <c r="AF1203" s="472"/>
      <c r="AG1203" s="472"/>
      <c r="AH1203" s="472"/>
      <c r="AI1203" s="472"/>
      <c r="AJ1203" s="472"/>
      <c r="AK1203" s="472"/>
      <c r="AL1203" s="472"/>
      <c r="AM1203" s="472"/>
      <c r="AN1203" s="472"/>
      <c r="AO1203" s="481"/>
      <c r="AP1203" s="169"/>
      <c r="AQ1203" s="84" t="s">
        <v>395</v>
      </c>
      <c r="AU1203" s="459" t="str">
        <f t="shared" ca="1" si="218"/>
        <v>AK</v>
      </c>
      <c r="AV1203" s="459">
        <f t="shared" si="219"/>
        <v>1172</v>
      </c>
      <c r="AW1203" s="259" t="str">
        <f t="shared" ca="1" si="216"/>
        <v>AK1172</v>
      </c>
      <c r="AX1203" s="259">
        <f t="shared" si="220"/>
        <v>8</v>
      </c>
      <c r="AY1203" s="259" t="str">
        <f t="shared" ca="1" si="214"/>
        <v>9. Ownership - Operating Costs</v>
      </c>
      <c r="AZ1203" s="268" t="s">
        <v>1270</v>
      </c>
      <c r="BA1203" s="259" t="s">
        <v>1307</v>
      </c>
      <c r="BB1203" s="259">
        <f>$AK$8</f>
        <v>2051</v>
      </c>
      <c r="BC1203" s="259" t="str">
        <f t="shared" ca="1" si="217"/>
        <v>8_AK1172_Primary_fuel_transportation_2051</v>
      </c>
      <c r="BD1203" s="259" t="s">
        <v>540</v>
      </c>
      <c r="BE1203" s="259"/>
      <c r="BF1203" s="268" t="str">
        <f t="shared" si="215"/>
        <v>&gt;=0</v>
      </c>
      <c r="BG1203" s="268" t="s">
        <v>85</v>
      </c>
      <c r="BH1203" s="268" t="s">
        <v>85</v>
      </c>
      <c r="BI1203" s="268"/>
      <c r="BJ1203" s="268"/>
      <c r="BK1203" s="268"/>
      <c r="BL1203" s="268"/>
    </row>
    <row r="1204" spans="1:64" ht="13.5" hidden="1" thickBot="1">
      <c r="A1204" s="124"/>
      <c r="B1204" s="181"/>
      <c r="C1204" s="236"/>
      <c r="D1204" s="588"/>
      <c r="E1204" s="588"/>
      <c r="F1204" s="471"/>
      <c r="G1204" s="471"/>
      <c r="H1204" s="471"/>
      <c r="I1204" s="471"/>
      <c r="J1204" s="471"/>
      <c r="K1204" s="471"/>
      <c r="L1204" s="471"/>
      <c r="M1204" s="471"/>
      <c r="N1204" s="471"/>
      <c r="O1204" s="471"/>
      <c r="P1204" s="471"/>
      <c r="Q1204" s="471"/>
      <c r="R1204" s="471"/>
      <c r="S1204" s="471"/>
      <c r="T1204" s="471"/>
      <c r="U1204" s="471"/>
      <c r="V1204" s="471"/>
      <c r="W1204" s="471"/>
      <c r="X1204" s="471"/>
      <c r="Y1204" s="471"/>
      <c r="Z1204" s="471"/>
      <c r="AA1204" s="471"/>
      <c r="AB1204" s="471"/>
      <c r="AC1204" s="471"/>
      <c r="AD1204" s="471"/>
      <c r="AE1204" s="472"/>
      <c r="AF1204" s="472"/>
      <c r="AG1204" s="472"/>
      <c r="AH1204" s="472"/>
      <c r="AI1204" s="472"/>
      <c r="AJ1204" s="472"/>
      <c r="AK1204" s="472"/>
      <c r="AL1204" s="472"/>
      <c r="AM1204" s="472"/>
      <c r="AN1204" s="472"/>
      <c r="AO1204" s="481"/>
      <c r="AP1204" s="169"/>
      <c r="AQ1204" s="84" t="s">
        <v>395</v>
      </c>
      <c r="AU1204" s="459" t="str">
        <f t="shared" ca="1" si="218"/>
        <v>AL</v>
      </c>
      <c r="AV1204" s="459">
        <f t="shared" si="219"/>
        <v>1172</v>
      </c>
      <c r="AW1204" s="259" t="str">
        <f t="shared" ca="1" si="216"/>
        <v>AL1172</v>
      </c>
      <c r="AX1204" s="259">
        <f t="shared" si="220"/>
        <v>8</v>
      </c>
      <c r="AY1204" s="259" t="str">
        <f t="shared" ca="1" si="214"/>
        <v>9. Ownership - Operating Costs</v>
      </c>
      <c r="AZ1204" s="268" t="s">
        <v>1270</v>
      </c>
      <c r="BA1204" s="259" t="s">
        <v>1307</v>
      </c>
      <c r="BB1204" s="259">
        <f>$AL$8</f>
        <v>2052</v>
      </c>
      <c r="BC1204" s="259" t="str">
        <f t="shared" ca="1" si="217"/>
        <v>8_AL1172_Primary_fuel_transportation_2052</v>
      </c>
      <c r="BD1204" s="259" t="s">
        <v>540</v>
      </c>
      <c r="BE1204" s="259"/>
      <c r="BF1204" s="268" t="str">
        <f t="shared" ref="BF1204:BF1235" si="221">"&gt;=0"</f>
        <v>&gt;=0</v>
      </c>
      <c r="BG1204" s="268" t="s">
        <v>85</v>
      </c>
      <c r="BH1204" s="268" t="s">
        <v>85</v>
      </c>
      <c r="BI1204" s="268"/>
      <c r="BJ1204" s="268"/>
      <c r="BK1204" s="268"/>
      <c r="BL1204" s="268"/>
    </row>
    <row r="1205" spans="1:64" ht="13.5" hidden="1" thickBot="1">
      <c r="A1205" s="124"/>
      <c r="B1205" s="181"/>
      <c r="C1205" s="236"/>
      <c r="D1205" s="588"/>
      <c r="E1205" s="588"/>
      <c r="F1205" s="471"/>
      <c r="G1205" s="471"/>
      <c r="H1205" s="471"/>
      <c r="I1205" s="471"/>
      <c r="J1205" s="471"/>
      <c r="K1205" s="471"/>
      <c r="L1205" s="471"/>
      <c r="M1205" s="471"/>
      <c r="N1205" s="471"/>
      <c r="O1205" s="471"/>
      <c r="P1205" s="471"/>
      <c r="Q1205" s="471"/>
      <c r="R1205" s="471"/>
      <c r="S1205" s="471"/>
      <c r="T1205" s="471"/>
      <c r="U1205" s="471"/>
      <c r="V1205" s="471"/>
      <c r="W1205" s="471"/>
      <c r="X1205" s="471"/>
      <c r="Y1205" s="471"/>
      <c r="Z1205" s="471"/>
      <c r="AA1205" s="471"/>
      <c r="AB1205" s="471"/>
      <c r="AC1205" s="471"/>
      <c r="AD1205" s="471"/>
      <c r="AE1205" s="472"/>
      <c r="AF1205" s="472"/>
      <c r="AG1205" s="472"/>
      <c r="AH1205" s="472"/>
      <c r="AI1205" s="472"/>
      <c r="AJ1205" s="472"/>
      <c r="AK1205" s="472"/>
      <c r="AL1205" s="472"/>
      <c r="AM1205" s="472"/>
      <c r="AN1205" s="472"/>
      <c r="AO1205" s="481"/>
      <c r="AP1205" s="169"/>
      <c r="AQ1205" s="84" t="s">
        <v>395</v>
      </c>
      <c r="AU1205" s="459" t="str">
        <f t="shared" ca="1" si="218"/>
        <v>AM</v>
      </c>
      <c r="AV1205" s="459">
        <f t="shared" si="219"/>
        <v>1172</v>
      </c>
      <c r="AW1205" s="259" t="str">
        <f t="shared" ca="1" si="216"/>
        <v>AM1172</v>
      </c>
      <c r="AX1205" s="259">
        <f t="shared" si="220"/>
        <v>8</v>
      </c>
      <c r="AY1205" s="259" t="str">
        <f t="shared" ca="1" si="214"/>
        <v>9. Ownership - Operating Costs</v>
      </c>
      <c r="AZ1205" s="268" t="s">
        <v>1270</v>
      </c>
      <c r="BA1205" s="259" t="s">
        <v>1307</v>
      </c>
      <c r="BB1205" s="259">
        <f>$AM$8</f>
        <v>2053</v>
      </c>
      <c r="BC1205" s="259" t="str">
        <f t="shared" ca="1" si="217"/>
        <v>8_AM1172_Primary_fuel_transportation_2053</v>
      </c>
      <c r="BD1205" s="259" t="s">
        <v>540</v>
      </c>
      <c r="BE1205" s="259"/>
      <c r="BF1205" s="268" t="str">
        <f t="shared" si="221"/>
        <v>&gt;=0</v>
      </c>
      <c r="BG1205" s="268" t="s">
        <v>85</v>
      </c>
      <c r="BH1205" s="268" t="s">
        <v>85</v>
      </c>
      <c r="BI1205" s="268"/>
      <c r="BJ1205" s="268"/>
      <c r="BK1205" s="268"/>
      <c r="BL1205" s="268"/>
    </row>
    <row r="1206" spans="1:64" ht="13.5" hidden="1" thickBot="1">
      <c r="A1206" s="124"/>
      <c r="B1206" s="181"/>
      <c r="C1206" s="236"/>
      <c r="D1206" s="588"/>
      <c r="E1206" s="588"/>
      <c r="F1206" s="471"/>
      <c r="G1206" s="471"/>
      <c r="H1206" s="471"/>
      <c r="I1206" s="471"/>
      <c r="J1206" s="471"/>
      <c r="K1206" s="471"/>
      <c r="L1206" s="471"/>
      <c r="M1206" s="471"/>
      <c r="N1206" s="471"/>
      <c r="O1206" s="471"/>
      <c r="P1206" s="471"/>
      <c r="Q1206" s="471"/>
      <c r="R1206" s="471"/>
      <c r="S1206" s="471"/>
      <c r="T1206" s="471"/>
      <c r="U1206" s="471"/>
      <c r="V1206" s="471"/>
      <c r="W1206" s="471"/>
      <c r="X1206" s="471"/>
      <c r="Y1206" s="471"/>
      <c r="Z1206" s="471"/>
      <c r="AA1206" s="471"/>
      <c r="AB1206" s="471"/>
      <c r="AC1206" s="471"/>
      <c r="AD1206" s="471"/>
      <c r="AE1206" s="472"/>
      <c r="AF1206" s="472"/>
      <c r="AG1206" s="472"/>
      <c r="AH1206" s="472"/>
      <c r="AI1206" s="472"/>
      <c r="AJ1206" s="472"/>
      <c r="AK1206" s="472"/>
      <c r="AL1206" s="472"/>
      <c r="AM1206" s="472"/>
      <c r="AN1206" s="472"/>
      <c r="AO1206" s="481"/>
      <c r="AP1206" s="169"/>
      <c r="AQ1206" s="84" t="s">
        <v>395</v>
      </c>
      <c r="AU1206" s="459" t="str">
        <f t="shared" ca="1" si="218"/>
        <v>AN</v>
      </c>
      <c r="AV1206" s="459">
        <f t="shared" si="219"/>
        <v>1172</v>
      </c>
      <c r="AW1206" s="259" t="str">
        <f t="shared" ca="1" si="216"/>
        <v>AN1172</v>
      </c>
      <c r="AX1206" s="259">
        <f t="shared" si="220"/>
        <v>8</v>
      </c>
      <c r="AY1206" s="259" t="str">
        <f t="shared" ca="1" si="214"/>
        <v>9. Ownership - Operating Costs</v>
      </c>
      <c r="AZ1206" s="268" t="s">
        <v>1270</v>
      </c>
      <c r="BA1206" s="259" t="s">
        <v>1307</v>
      </c>
      <c r="BB1206" s="259">
        <f>$AN$8</f>
        <v>2054</v>
      </c>
      <c r="BC1206" s="259" t="str">
        <f t="shared" ca="1" si="217"/>
        <v>8_AN1172_Primary_fuel_transportation_2054</v>
      </c>
      <c r="BD1206" s="259" t="s">
        <v>540</v>
      </c>
      <c r="BE1206" s="259"/>
      <c r="BF1206" s="268" t="str">
        <f t="shared" si="221"/>
        <v>&gt;=0</v>
      </c>
      <c r="BG1206" s="268" t="s">
        <v>85</v>
      </c>
      <c r="BH1206" s="268" t="s">
        <v>85</v>
      </c>
      <c r="BI1206" s="268"/>
      <c r="BJ1206" s="268"/>
      <c r="BK1206" s="268"/>
      <c r="BL1206" s="268"/>
    </row>
    <row r="1207" spans="1:64" ht="13.5" hidden="1" thickBot="1">
      <c r="A1207" s="124"/>
      <c r="B1207" s="181"/>
      <c r="C1207" s="236"/>
      <c r="D1207" s="588"/>
      <c r="E1207" s="588"/>
      <c r="F1207" s="471"/>
      <c r="G1207" s="471"/>
      <c r="H1207" s="471"/>
      <c r="I1207" s="471"/>
      <c r="J1207" s="471"/>
      <c r="K1207" s="471"/>
      <c r="L1207" s="471"/>
      <c r="M1207" s="471"/>
      <c r="N1207" s="471"/>
      <c r="O1207" s="471"/>
      <c r="P1207" s="471"/>
      <c r="Q1207" s="471"/>
      <c r="R1207" s="471"/>
      <c r="S1207" s="471"/>
      <c r="T1207" s="471"/>
      <c r="U1207" s="471"/>
      <c r="V1207" s="471"/>
      <c r="W1207" s="471"/>
      <c r="X1207" s="471"/>
      <c r="Y1207" s="471"/>
      <c r="Z1207" s="471"/>
      <c r="AA1207" s="471"/>
      <c r="AB1207" s="471"/>
      <c r="AC1207" s="471"/>
      <c r="AD1207" s="471"/>
      <c r="AE1207" s="472"/>
      <c r="AF1207" s="472"/>
      <c r="AG1207" s="472"/>
      <c r="AH1207" s="472"/>
      <c r="AI1207" s="472"/>
      <c r="AJ1207" s="472"/>
      <c r="AK1207" s="472"/>
      <c r="AL1207" s="472"/>
      <c r="AM1207" s="472"/>
      <c r="AN1207" s="472"/>
      <c r="AO1207" s="481"/>
      <c r="AP1207" s="169"/>
      <c r="AQ1207" s="474" t="s">
        <v>395</v>
      </c>
      <c r="AR1207" s="474"/>
      <c r="AS1207" s="474"/>
      <c r="AT1207" s="474"/>
      <c r="AU1207" s="475" t="str">
        <f t="shared" ca="1" si="218"/>
        <v>AO</v>
      </c>
      <c r="AV1207" s="475">
        <f t="shared" si="219"/>
        <v>1172</v>
      </c>
      <c r="AW1207" s="389" t="str">
        <f t="shared" ca="1" si="216"/>
        <v>AO1172</v>
      </c>
      <c r="AX1207" s="389">
        <f t="shared" si="220"/>
        <v>8</v>
      </c>
      <c r="AY1207" s="389" t="str">
        <f t="shared" ca="1" si="214"/>
        <v>9. Ownership - Operating Costs</v>
      </c>
      <c r="AZ1207" s="397" t="s">
        <v>1270</v>
      </c>
      <c r="BA1207" s="389" t="s">
        <v>1307</v>
      </c>
      <c r="BB1207" s="389" t="s">
        <v>1216</v>
      </c>
      <c r="BC1207" s="389" t="str">
        <f t="shared" ca="1" si="217"/>
        <v>8_AO1172_Primary_fuel_transportation_Additional_Info</v>
      </c>
      <c r="BD1207" s="397" t="s">
        <v>223</v>
      </c>
      <c r="BE1207" s="397">
        <v>100</v>
      </c>
      <c r="BF1207" s="397"/>
      <c r="BG1207" s="397" t="s">
        <v>85</v>
      </c>
      <c r="BH1207" s="397" t="s">
        <v>85</v>
      </c>
      <c r="BI1207" s="268"/>
      <c r="BJ1207" s="268"/>
      <c r="BK1207" s="268"/>
      <c r="BL1207" s="268"/>
    </row>
    <row r="1208" spans="1:64" ht="13.5" hidden="1" thickBot="1">
      <c r="A1208" s="124">
        <f>+A1172+1</f>
        <v>44</v>
      </c>
      <c r="B1208" s="181"/>
      <c r="C1208" s="236" t="s">
        <v>1308</v>
      </c>
      <c r="D1208" s="588" t="s">
        <v>1338</v>
      </c>
      <c r="E1208" s="588"/>
      <c r="F1208" s="445"/>
      <c r="G1208" s="445"/>
      <c r="H1208" s="445"/>
      <c r="I1208" s="445"/>
      <c r="J1208" s="445"/>
      <c r="K1208" s="445"/>
      <c r="L1208" s="445"/>
      <c r="M1208" s="445"/>
      <c r="N1208" s="445"/>
      <c r="O1208" s="445"/>
      <c r="P1208" s="445"/>
      <c r="Q1208" s="445"/>
      <c r="R1208" s="445"/>
      <c r="S1208" s="445"/>
      <c r="T1208" s="445"/>
      <c r="U1208" s="445"/>
      <c r="V1208" s="445"/>
      <c r="W1208" s="445"/>
      <c r="X1208" s="445"/>
      <c r="Y1208" s="445"/>
      <c r="Z1208" s="445"/>
      <c r="AA1208" s="445"/>
      <c r="AB1208" s="445"/>
      <c r="AC1208" s="445"/>
      <c r="AD1208" s="445"/>
      <c r="AE1208" s="446"/>
      <c r="AF1208" s="446"/>
      <c r="AG1208" s="446"/>
      <c r="AH1208" s="446"/>
      <c r="AI1208" s="446"/>
      <c r="AJ1208" s="446"/>
      <c r="AK1208" s="446"/>
      <c r="AL1208" s="446"/>
      <c r="AM1208" s="446"/>
      <c r="AN1208" s="446"/>
      <c r="AO1208" s="337"/>
      <c r="AP1208" s="169"/>
      <c r="AS1208" s="84" t="s">
        <v>42</v>
      </c>
      <c r="AT1208" s="84" t="str">
        <f ca="1">SUBSTITUTE(CELL("address",F1208),"$","")</f>
        <v>F1208</v>
      </c>
      <c r="AU1208" s="350" t="str">
        <f ca="1">CHAR(CODE(AT1208))</f>
        <v>F</v>
      </c>
      <c r="AV1208" s="350">
        <f>ROW(AT1208)</f>
        <v>1208</v>
      </c>
      <c r="AW1208" s="259" t="str">
        <f ca="1">CONCATENATE(AU1208&amp;AV1208)</f>
        <v>F1208</v>
      </c>
      <c r="AX1208" s="259">
        <f t="shared" ref="AX1208:AX1243" si="222">$AX$5</f>
        <v>8</v>
      </c>
      <c r="AY1208" s="259" t="str">
        <f t="shared" ref="AY1208:AY1243" ca="1" si="223">MID(CELL("filename",AX1208),FIND("]",CELL("filename",AX1208))+1,256)</f>
        <v>9. Ownership - Operating Costs</v>
      </c>
      <c r="AZ1208" s="268" t="s">
        <v>1270</v>
      </c>
      <c r="BA1208" s="259" t="s">
        <v>1309</v>
      </c>
      <c r="BB1208" s="259">
        <f>$F$8</f>
        <v>2020</v>
      </c>
      <c r="BC1208" s="259" t="str">
        <f ca="1">AX1208&amp;"_"&amp;AW1208&amp;"_"&amp;BA1208&amp;"_"&amp;BB1208</f>
        <v>8_F1208_Secondary_fuel_transportation_2020</v>
      </c>
      <c r="BD1208" s="259" t="s">
        <v>540</v>
      </c>
      <c r="BE1208" s="259"/>
      <c r="BF1208" s="268" t="str">
        <f t="shared" si="221"/>
        <v>&gt;=0</v>
      </c>
      <c r="BG1208" s="268" t="s">
        <v>85</v>
      </c>
      <c r="BH1208" s="268" t="s">
        <v>85</v>
      </c>
      <c r="BI1208" s="268"/>
      <c r="BJ1208" s="268"/>
      <c r="BK1208" s="268"/>
      <c r="BL1208" s="268"/>
    </row>
    <row r="1209" spans="1:64" ht="13.5" hidden="1" thickBot="1">
      <c r="A1209" s="124"/>
      <c r="B1209" s="181"/>
      <c r="C1209" s="236"/>
      <c r="D1209" s="588"/>
      <c r="E1209" s="588"/>
      <c r="F1209" s="471"/>
      <c r="G1209" s="471"/>
      <c r="H1209" s="471"/>
      <c r="I1209" s="471"/>
      <c r="J1209" s="471"/>
      <c r="K1209" s="471"/>
      <c r="L1209" s="471"/>
      <c r="M1209" s="471"/>
      <c r="N1209" s="471"/>
      <c r="O1209" s="471"/>
      <c r="P1209" s="471"/>
      <c r="Q1209" s="471"/>
      <c r="R1209" s="471"/>
      <c r="S1209" s="471"/>
      <c r="T1209" s="471"/>
      <c r="U1209" s="471"/>
      <c r="V1209" s="471"/>
      <c r="W1209" s="471"/>
      <c r="X1209" s="471"/>
      <c r="Y1209" s="471"/>
      <c r="Z1209" s="471"/>
      <c r="AA1209" s="471"/>
      <c r="AB1209" s="471"/>
      <c r="AC1209" s="471"/>
      <c r="AD1209" s="471"/>
      <c r="AE1209" s="472"/>
      <c r="AF1209" s="472"/>
      <c r="AG1209" s="472"/>
      <c r="AH1209" s="472"/>
      <c r="AI1209" s="472"/>
      <c r="AJ1209" s="472"/>
      <c r="AK1209" s="472"/>
      <c r="AL1209" s="472"/>
      <c r="AM1209" s="472"/>
      <c r="AN1209" s="472"/>
      <c r="AO1209" s="481"/>
      <c r="AP1209" s="169"/>
      <c r="AQ1209" s="84" t="s">
        <v>395</v>
      </c>
      <c r="AU1209" s="459" t="str">
        <f ca="1">IF(AU1208="Z","AA",IF(LEN(AU1208)=1,CHAR(CODE(AU1208)+1),IF(RIGHT(AU1208,1)="Z",CHAR(CODE(LEFT(AU1208,1))+1),LEFT(AU1208,1))&amp;CHAR(65+MOD(CODE(RIGHT(AU1208,1))+1-65,26))))</f>
        <v>G</v>
      </c>
      <c r="AV1209" s="459">
        <f>AV1208</f>
        <v>1208</v>
      </c>
      <c r="AW1209" s="259" t="str">
        <f t="shared" ref="AW1209:AW1243" ca="1" si="224">CONCATENATE(AU1209&amp;AV1209)</f>
        <v>G1208</v>
      </c>
      <c r="AX1209" s="259">
        <f t="shared" si="222"/>
        <v>8</v>
      </c>
      <c r="AY1209" s="259" t="str">
        <f t="shared" ca="1" si="223"/>
        <v>9. Ownership - Operating Costs</v>
      </c>
      <c r="AZ1209" s="268" t="s">
        <v>1270</v>
      </c>
      <c r="BA1209" s="259" t="s">
        <v>1309</v>
      </c>
      <c r="BB1209" s="259">
        <f>$G$8</f>
        <v>2021</v>
      </c>
      <c r="BC1209" s="259" t="str">
        <f t="shared" ref="BC1209:BC1243" ca="1" si="225">AX1209&amp;"_"&amp;AW1209&amp;"_"&amp;BA1209&amp;"_"&amp;BB1209</f>
        <v>8_G1208_Secondary_fuel_transportation_2021</v>
      </c>
      <c r="BD1209" s="259" t="s">
        <v>540</v>
      </c>
      <c r="BE1209" s="259"/>
      <c r="BF1209" s="268" t="str">
        <f t="shared" si="221"/>
        <v>&gt;=0</v>
      </c>
      <c r="BG1209" s="268" t="s">
        <v>85</v>
      </c>
      <c r="BH1209" s="268" t="s">
        <v>85</v>
      </c>
      <c r="BI1209" s="268"/>
      <c r="BJ1209" s="268"/>
      <c r="BK1209" s="268"/>
      <c r="BL1209" s="268"/>
    </row>
    <row r="1210" spans="1:64" ht="13.5" hidden="1" thickBot="1">
      <c r="A1210" s="124"/>
      <c r="B1210" s="181"/>
      <c r="C1210" s="236"/>
      <c r="D1210" s="588"/>
      <c r="E1210" s="588"/>
      <c r="F1210" s="471"/>
      <c r="G1210" s="471"/>
      <c r="H1210" s="471"/>
      <c r="I1210" s="471"/>
      <c r="J1210" s="471"/>
      <c r="K1210" s="471"/>
      <c r="L1210" s="471"/>
      <c r="M1210" s="471"/>
      <c r="N1210" s="471"/>
      <c r="O1210" s="471"/>
      <c r="P1210" s="471"/>
      <c r="Q1210" s="471"/>
      <c r="R1210" s="471"/>
      <c r="S1210" s="471"/>
      <c r="T1210" s="471"/>
      <c r="U1210" s="471"/>
      <c r="V1210" s="471"/>
      <c r="W1210" s="471"/>
      <c r="X1210" s="471"/>
      <c r="Y1210" s="471"/>
      <c r="Z1210" s="471"/>
      <c r="AA1210" s="471"/>
      <c r="AB1210" s="471"/>
      <c r="AC1210" s="471"/>
      <c r="AD1210" s="471"/>
      <c r="AE1210" s="472"/>
      <c r="AF1210" s="472"/>
      <c r="AG1210" s="472"/>
      <c r="AH1210" s="472"/>
      <c r="AI1210" s="472"/>
      <c r="AJ1210" s="472"/>
      <c r="AK1210" s="472"/>
      <c r="AL1210" s="472"/>
      <c r="AM1210" s="472"/>
      <c r="AN1210" s="472"/>
      <c r="AO1210" s="481"/>
      <c r="AP1210" s="169"/>
      <c r="AQ1210" s="84" t="s">
        <v>395</v>
      </c>
      <c r="AU1210" s="459" t="str">
        <f t="shared" ref="AU1210:AU1243" ca="1" si="226">IF(AU1209="Z","AA",IF(LEN(AU1209)=1,CHAR(CODE(AU1209)+1),IF(RIGHT(AU1209,1)="Z",CHAR(CODE(LEFT(AU1209,1))+1),LEFT(AU1209,1))&amp;CHAR(65+MOD(CODE(RIGHT(AU1209,1))+1-65,26))))</f>
        <v>H</v>
      </c>
      <c r="AV1210" s="459">
        <f t="shared" ref="AV1210:AV1243" si="227">AV1209</f>
        <v>1208</v>
      </c>
      <c r="AW1210" s="259" t="str">
        <f t="shared" ca="1" si="224"/>
        <v>H1208</v>
      </c>
      <c r="AX1210" s="259">
        <f t="shared" si="222"/>
        <v>8</v>
      </c>
      <c r="AY1210" s="259" t="str">
        <f t="shared" ca="1" si="223"/>
        <v>9. Ownership - Operating Costs</v>
      </c>
      <c r="AZ1210" s="268" t="s">
        <v>1270</v>
      </c>
      <c r="BA1210" s="259" t="s">
        <v>1309</v>
      </c>
      <c r="BB1210" s="259">
        <f>$H$8</f>
        <v>2022</v>
      </c>
      <c r="BC1210" s="259" t="str">
        <f t="shared" ca="1" si="225"/>
        <v>8_H1208_Secondary_fuel_transportation_2022</v>
      </c>
      <c r="BD1210" s="259" t="s">
        <v>540</v>
      </c>
      <c r="BE1210" s="259"/>
      <c r="BF1210" s="268" t="str">
        <f t="shared" si="221"/>
        <v>&gt;=0</v>
      </c>
      <c r="BG1210" s="268" t="s">
        <v>85</v>
      </c>
      <c r="BH1210" s="268" t="s">
        <v>85</v>
      </c>
      <c r="BI1210" s="268"/>
      <c r="BJ1210" s="268"/>
      <c r="BK1210" s="268"/>
      <c r="BL1210" s="268"/>
    </row>
    <row r="1211" spans="1:64" ht="13.5" hidden="1" thickBot="1">
      <c r="A1211" s="124"/>
      <c r="B1211" s="181"/>
      <c r="C1211" s="236"/>
      <c r="D1211" s="588"/>
      <c r="E1211" s="588"/>
      <c r="F1211" s="471"/>
      <c r="G1211" s="471"/>
      <c r="H1211" s="471"/>
      <c r="I1211" s="471"/>
      <c r="J1211" s="471"/>
      <c r="K1211" s="471"/>
      <c r="L1211" s="471"/>
      <c r="M1211" s="471"/>
      <c r="N1211" s="471"/>
      <c r="O1211" s="471"/>
      <c r="P1211" s="471"/>
      <c r="Q1211" s="471"/>
      <c r="R1211" s="471"/>
      <c r="S1211" s="471"/>
      <c r="T1211" s="471"/>
      <c r="U1211" s="471"/>
      <c r="V1211" s="471"/>
      <c r="W1211" s="471"/>
      <c r="X1211" s="471"/>
      <c r="Y1211" s="471"/>
      <c r="Z1211" s="471"/>
      <c r="AA1211" s="471"/>
      <c r="AB1211" s="471"/>
      <c r="AC1211" s="471"/>
      <c r="AD1211" s="471"/>
      <c r="AE1211" s="472"/>
      <c r="AF1211" s="472"/>
      <c r="AG1211" s="472"/>
      <c r="AH1211" s="472"/>
      <c r="AI1211" s="472"/>
      <c r="AJ1211" s="472"/>
      <c r="AK1211" s="472"/>
      <c r="AL1211" s="472"/>
      <c r="AM1211" s="472"/>
      <c r="AN1211" s="472"/>
      <c r="AO1211" s="481"/>
      <c r="AP1211" s="169"/>
      <c r="AQ1211" s="84" t="s">
        <v>395</v>
      </c>
      <c r="AU1211" s="459" t="str">
        <f t="shared" ca="1" si="226"/>
        <v>I</v>
      </c>
      <c r="AV1211" s="459">
        <f t="shared" si="227"/>
        <v>1208</v>
      </c>
      <c r="AW1211" s="259" t="str">
        <f t="shared" ca="1" si="224"/>
        <v>I1208</v>
      </c>
      <c r="AX1211" s="259">
        <f t="shared" si="222"/>
        <v>8</v>
      </c>
      <c r="AY1211" s="259" t="str">
        <f t="shared" ca="1" si="223"/>
        <v>9. Ownership - Operating Costs</v>
      </c>
      <c r="AZ1211" s="268" t="s">
        <v>1270</v>
      </c>
      <c r="BA1211" s="259" t="s">
        <v>1309</v>
      </c>
      <c r="BB1211" s="259">
        <f>$I$8</f>
        <v>2023</v>
      </c>
      <c r="BC1211" s="259" t="str">
        <f t="shared" ca="1" si="225"/>
        <v>8_I1208_Secondary_fuel_transportation_2023</v>
      </c>
      <c r="BD1211" s="259" t="s">
        <v>540</v>
      </c>
      <c r="BE1211" s="259"/>
      <c r="BF1211" s="268" t="str">
        <f t="shared" si="221"/>
        <v>&gt;=0</v>
      </c>
      <c r="BG1211" s="268" t="s">
        <v>85</v>
      </c>
      <c r="BH1211" s="268" t="s">
        <v>85</v>
      </c>
      <c r="BI1211" s="268"/>
      <c r="BJ1211" s="268"/>
      <c r="BK1211" s="268"/>
      <c r="BL1211" s="268"/>
    </row>
    <row r="1212" spans="1:64" ht="13.5" hidden="1" thickBot="1">
      <c r="A1212" s="124"/>
      <c r="B1212" s="181"/>
      <c r="C1212" s="236"/>
      <c r="D1212" s="588"/>
      <c r="E1212" s="588"/>
      <c r="F1212" s="471"/>
      <c r="G1212" s="471"/>
      <c r="H1212" s="471"/>
      <c r="I1212" s="471"/>
      <c r="J1212" s="471"/>
      <c r="K1212" s="471"/>
      <c r="L1212" s="471"/>
      <c r="M1212" s="471"/>
      <c r="N1212" s="471"/>
      <c r="O1212" s="471"/>
      <c r="P1212" s="471"/>
      <c r="Q1212" s="471"/>
      <c r="R1212" s="471"/>
      <c r="S1212" s="471"/>
      <c r="T1212" s="471"/>
      <c r="U1212" s="471"/>
      <c r="V1212" s="471"/>
      <c r="W1212" s="471"/>
      <c r="X1212" s="471"/>
      <c r="Y1212" s="471"/>
      <c r="Z1212" s="471"/>
      <c r="AA1212" s="471"/>
      <c r="AB1212" s="471"/>
      <c r="AC1212" s="471"/>
      <c r="AD1212" s="471"/>
      <c r="AE1212" s="472"/>
      <c r="AF1212" s="472"/>
      <c r="AG1212" s="472"/>
      <c r="AH1212" s="472"/>
      <c r="AI1212" s="472"/>
      <c r="AJ1212" s="472"/>
      <c r="AK1212" s="472"/>
      <c r="AL1212" s="472"/>
      <c r="AM1212" s="472"/>
      <c r="AN1212" s="472"/>
      <c r="AO1212" s="481"/>
      <c r="AP1212" s="169"/>
      <c r="AQ1212" s="84" t="s">
        <v>395</v>
      </c>
      <c r="AU1212" s="459" t="str">
        <f t="shared" ca="1" si="226"/>
        <v>J</v>
      </c>
      <c r="AV1212" s="459">
        <f t="shared" si="227"/>
        <v>1208</v>
      </c>
      <c r="AW1212" s="259" t="str">
        <f t="shared" ca="1" si="224"/>
        <v>J1208</v>
      </c>
      <c r="AX1212" s="259">
        <f t="shared" si="222"/>
        <v>8</v>
      </c>
      <c r="AY1212" s="259" t="str">
        <f t="shared" ca="1" si="223"/>
        <v>9. Ownership - Operating Costs</v>
      </c>
      <c r="AZ1212" s="268" t="s">
        <v>1270</v>
      </c>
      <c r="BA1212" s="259" t="s">
        <v>1309</v>
      </c>
      <c r="BB1212" s="259">
        <f>$J$8</f>
        <v>2024</v>
      </c>
      <c r="BC1212" s="259" t="str">
        <f t="shared" ca="1" si="225"/>
        <v>8_J1208_Secondary_fuel_transportation_2024</v>
      </c>
      <c r="BD1212" s="259" t="s">
        <v>540</v>
      </c>
      <c r="BE1212" s="259"/>
      <c r="BF1212" s="268" t="str">
        <f t="shared" si="221"/>
        <v>&gt;=0</v>
      </c>
      <c r="BG1212" s="268" t="s">
        <v>85</v>
      </c>
      <c r="BH1212" s="268" t="s">
        <v>85</v>
      </c>
      <c r="BI1212" s="268"/>
      <c r="BJ1212" s="268"/>
      <c r="BK1212" s="268"/>
      <c r="BL1212" s="268"/>
    </row>
    <row r="1213" spans="1:64" ht="13.5" hidden="1" thickBot="1">
      <c r="A1213" s="124"/>
      <c r="B1213" s="181"/>
      <c r="C1213" s="236"/>
      <c r="D1213" s="588"/>
      <c r="E1213" s="588"/>
      <c r="F1213" s="471"/>
      <c r="G1213" s="471"/>
      <c r="H1213" s="471"/>
      <c r="I1213" s="471"/>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2"/>
      <c r="AF1213" s="472"/>
      <c r="AG1213" s="472"/>
      <c r="AH1213" s="472"/>
      <c r="AI1213" s="472"/>
      <c r="AJ1213" s="472"/>
      <c r="AK1213" s="472"/>
      <c r="AL1213" s="472"/>
      <c r="AM1213" s="472"/>
      <c r="AN1213" s="472"/>
      <c r="AO1213" s="481"/>
      <c r="AP1213" s="169"/>
      <c r="AQ1213" s="84" t="s">
        <v>395</v>
      </c>
      <c r="AU1213" s="459" t="str">
        <f t="shared" ca="1" si="226"/>
        <v>K</v>
      </c>
      <c r="AV1213" s="459">
        <f t="shared" si="227"/>
        <v>1208</v>
      </c>
      <c r="AW1213" s="259" t="str">
        <f t="shared" ca="1" si="224"/>
        <v>K1208</v>
      </c>
      <c r="AX1213" s="259">
        <f t="shared" si="222"/>
        <v>8</v>
      </c>
      <c r="AY1213" s="259" t="str">
        <f t="shared" ca="1" si="223"/>
        <v>9. Ownership - Operating Costs</v>
      </c>
      <c r="AZ1213" s="268" t="s">
        <v>1270</v>
      </c>
      <c r="BA1213" s="259" t="s">
        <v>1309</v>
      </c>
      <c r="BB1213" s="259">
        <f>$K$8</f>
        <v>2025</v>
      </c>
      <c r="BC1213" s="259" t="str">
        <f t="shared" ca="1" si="225"/>
        <v>8_K1208_Secondary_fuel_transportation_2025</v>
      </c>
      <c r="BD1213" s="259" t="s">
        <v>540</v>
      </c>
      <c r="BE1213" s="259"/>
      <c r="BF1213" s="268" t="str">
        <f t="shared" si="221"/>
        <v>&gt;=0</v>
      </c>
      <c r="BG1213" s="268" t="s">
        <v>85</v>
      </c>
      <c r="BH1213" s="268" t="s">
        <v>85</v>
      </c>
      <c r="BI1213" s="268"/>
      <c r="BJ1213" s="268"/>
      <c r="BK1213" s="268"/>
      <c r="BL1213" s="268"/>
    </row>
    <row r="1214" spans="1:64" ht="13.5" hidden="1" thickBot="1">
      <c r="A1214" s="124"/>
      <c r="B1214" s="181"/>
      <c r="C1214" s="236"/>
      <c r="D1214" s="588"/>
      <c r="E1214" s="588"/>
      <c r="F1214" s="471"/>
      <c r="G1214" s="471"/>
      <c r="H1214" s="471"/>
      <c r="I1214" s="471"/>
      <c r="J1214" s="471"/>
      <c r="K1214" s="471"/>
      <c r="L1214" s="471"/>
      <c r="M1214" s="471"/>
      <c r="N1214" s="471"/>
      <c r="O1214" s="471"/>
      <c r="P1214" s="471"/>
      <c r="Q1214" s="471"/>
      <c r="R1214" s="471"/>
      <c r="S1214" s="471"/>
      <c r="T1214" s="471"/>
      <c r="U1214" s="471"/>
      <c r="V1214" s="471"/>
      <c r="W1214" s="471"/>
      <c r="X1214" s="471"/>
      <c r="Y1214" s="471"/>
      <c r="Z1214" s="471"/>
      <c r="AA1214" s="471"/>
      <c r="AB1214" s="471"/>
      <c r="AC1214" s="471"/>
      <c r="AD1214" s="471"/>
      <c r="AE1214" s="472"/>
      <c r="AF1214" s="472"/>
      <c r="AG1214" s="472"/>
      <c r="AH1214" s="472"/>
      <c r="AI1214" s="472"/>
      <c r="AJ1214" s="472"/>
      <c r="AK1214" s="472"/>
      <c r="AL1214" s="472"/>
      <c r="AM1214" s="472"/>
      <c r="AN1214" s="472"/>
      <c r="AO1214" s="481"/>
      <c r="AP1214" s="169"/>
      <c r="AQ1214" s="84" t="s">
        <v>395</v>
      </c>
      <c r="AU1214" s="459" t="str">
        <f t="shared" ca="1" si="226"/>
        <v>L</v>
      </c>
      <c r="AV1214" s="459">
        <f t="shared" si="227"/>
        <v>1208</v>
      </c>
      <c r="AW1214" s="259" t="str">
        <f t="shared" ca="1" si="224"/>
        <v>L1208</v>
      </c>
      <c r="AX1214" s="259">
        <f t="shared" si="222"/>
        <v>8</v>
      </c>
      <c r="AY1214" s="259" t="str">
        <f t="shared" ca="1" si="223"/>
        <v>9. Ownership - Operating Costs</v>
      </c>
      <c r="AZ1214" s="268" t="s">
        <v>1270</v>
      </c>
      <c r="BA1214" s="259" t="s">
        <v>1309</v>
      </c>
      <c r="BB1214" s="259">
        <f>$L$8</f>
        <v>2026</v>
      </c>
      <c r="BC1214" s="259" t="str">
        <f t="shared" ca="1" si="225"/>
        <v>8_L1208_Secondary_fuel_transportation_2026</v>
      </c>
      <c r="BD1214" s="259" t="s">
        <v>540</v>
      </c>
      <c r="BE1214" s="259"/>
      <c r="BF1214" s="268" t="str">
        <f t="shared" si="221"/>
        <v>&gt;=0</v>
      </c>
      <c r="BG1214" s="268" t="s">
        <v>85</v>
      </c>
      <c r="BH1214" s="268" t="s">
        <v>85</v>
      </c>
      <c r="BI1214" s="268"/>
      <c r="BJ1214" s="268"/>
      <c r="BK1214" s="268"/>
      <c r="BL1214" s="268"/>
    </row>
    <row r="1215" spans="1:64" ht="13.5" hidden="1" thickBot="1">
      <c r="A1215" s="124"/>
      <c r="B1215" s="181"/>
      <c r="C1215" s="236"/>
      <c r="D1215" s="588"/>
      <c r="E1215" s="588"/>
      <c r="F1215" s="471"/>
      <c r="G1215" s="471"/>
      <c r="H1215" s="471"/>
      <c r="I1215" s="471"/>
      <c r="J1215" s="471"/>
      <c r="K1215" s="471"/>
      <c r="L1215" s="471"/>
      <c r="M1215" s="471"/>
      <c r="N1215" s="471"/>
      <c r="O1215" s="471"/>
      <c r="P1215" s="471"/>
      <c r="Q1215" s="471"/>
      <c r="R1215" s="471"/>
      <c r="S1215" s="471"/>
      <c r="T1215" s="471"/>
      <c r="U1215" s="471"/>
      <c r="V1215" s="471"/>
      <c r="W1215" s="471"/>
      <c r="X1215" s="471"/>
      <c r="Y1215" s="471"/>
      <c r="Z1215" s="471"/>
      <c r="AA1215" s="471"/>
      <c r="AB1215" s="471"/>
      <c r="AC1215" s="471"/>
      <c r="AD1215" s="471"/>
      <c r="AE1215" s="472"/>
      <c r="AF1215" s="472"/>
      <c r="AG1215" s="472"/>
      <c r="AH1215" s="472"/>
      <c r="AI1215" s="472"/>
      <c r="AJ1215" s="472"/>
      <c r="AK1215" s="472"/>
      <c r="AL1215" s="472"/>
      <c r="AM1215" s="472"/>
      <c r="AN1215" s="472"/>
      <c r="AO1215" s="481"/>
      <c r="AP1215" s="169"/>
      <c r="AQ1215" s="84" t="s">
        <v>395</v>
      </c>
      <c r="AU1215" s="459" t="str">
        <f t="shared" ca="1" si="226"/>
        <v>M</v>
      </c>
      <c r="AV1215" s="459">
        <f t="shared" si="227"/>
        <v>1208</v>
      </c>
      <c r="AW1215" s="259" t="str">
        <f t="shared" ca="1" si="224"/>
        <v>M1208</v>
      </c>
      <c r="AX1215" s="259">
        <f t="shared" si="222"/>
        <v>8</v>
      </c>
      <c r="AY1215" s="259" t="str">
        <f t="shared" ca="1" si="223"/>
        <v>9. Ownership - Operating Costs</v>
      </c>
      <c r="AZ1215" s="268" t="s">
        <v>1270</v>
      </c>
      <c r="BA1215" s="259" t="s">
        <v>1309</v>
      </c>
      <c r="BB1215" s="259">
        <f>$M$8</f>
        <v>2027</v>
      </c>
      <c r="BC1215" s="259" t="str">
        <f t="shared" ca="1" si="225"/>
        <v>8_M1208_Secondary_fuel_transportation_2027</v>
      </c>
      <c r="BD1215" s="259" t="s">
        <v>540</v>
      </c>
      <c r="BE1215" s="259"/>
      <c r="BF1215" s="268" t="str">
        <f t="shared" si="221"/>
        <v>&gt;=0</v>
      </c>
      <c r="BG1215" s="268" t="s">
        <v>85</v>
      </c>
      <c r="BH1215" s="268" t="s">
        <v>85</v>
      </c>
      <c r="BI1215" s="268"/>
      <c r="BJ1215" s="268"/>
      <c r="BK1215" s="268"/>
      <c r="BL1215" s="268"/>
    </row>
    <row r="1216" spans="1:64" ht="13.5" hidden="1" thickBot="1">
      <c r="A1216" s="124"/>
      <c r="B1216" s="181"/>
      <c r="C1216" s="236"/>
      <c r="D1216" s="588"/>
      <c r="E1216" s="588"/>
      <c r="F1216" s="471"/>
      <c r="G1216" s="471"/>
      <c r="H1216" s="471"/>
      <c r="I1216" s="471"/>
      <c r="J1216" s="471"/>
      <c r="K1216" s="471"/>
      <c r="L1216" s="471"/>
      <c r="M1216" s="471"/>
      <c r="N1216" s="471"/>
      <c r="O1216" s="471"/>
      <c r="P1216" s="471"/>
      <c r="Q1216" s="471"/>
      <c r="R1216" s="471"/>
      <c r="S1216" s="471"/>
      <c r="T1216" s="471"/>
      <c r="U1216" s="471"/>
      <c r="V1216" s="471"/>
      <c r="W1216" s="471"/>
      <c r="X1216" s="471"/>
      <c r="Y1216" s="471"/>
      <c r="Z1216" s="471"/>
      <c r="AA1216" s="471"/>
      <c r="AB1216" s="471"/>
      <c r="AC1216" s="471"/>
      <c r="AD1216" s="471"/>
      <c r="AE1216" s="472"/>
      <c r="AF1216" s="472"/>
      <c r="AG1216" s="472"/>
      <c r="AH1216" s="472"/>
      <c r="AI1216" s="472"/>
      <c r="AJ1216" s="472"/>
      <c r="AK1216" s="472"/>
      <c r="AL1216" s="472"/>
      <c r="AM1216" s="472"/>
      <c r="AN1216" s="472"/>
      <c r="AO1216" s="481"/>
      <c r="AP1216" s="169"/>
      <c r="AQ1216" s="84" t="s">
        <v>395</v>
      </c>
      <c r="AU1216" s="459" t="str">
        <f t="shared" ca="1" si="226"/>
        <v>N</v>
      </c>
      <c r="AV1216" s="459">
        <f t="shared" si="227"/>
        <v>1208</v>
      </c>
      <c r="AW1216" s="259" t="str">
        <f t="shared" ca="1" si="224"/>
        <v>N1208</v>
      </c>
      <c r="AX1216" s="259">
        <f t="shared" si="222"/>
        <v>8</v>
      </c>
      <c r="AY1216" s="259" t="str">
        <f t="shared" ca="1" si="223"/>
        <v>9. Ownership - Operating Costs</v>
      </c>
      <c r="AZ1216" s="268" t="s">
        <v>1270</v>
      </c>
      <c r="BA1216" s="259" t="s">
        <v>1309</v>
      </c>
      <c r="BB1216" s="259">
        <f>$N$8</f>
        <v>2028</v>
      </c>
      <c r="BC1216" s="259" t="str">
        <f t="shared" ca="1" si="225"/>
        <v>8_N1208_Secondary_fuel_transportation_2028</v>
      </c>
      <c r="BD1216" s="259" t="s">
        <v>540</v>
      </c>
      <c r="BE1216" s="259"/>
      <c r="BF1216" s="268" t="str">
        <f t="shared" si="221"/>
        <v>&gt;=0</v>
      </c>
      <c r="BG1216" s="268" t="s">
        <v>85</v>
      </c>
      <c r="BH1216" s="268" t="s">
        <v>85</v>
      </c>
      <c r="BI1216" s="268"/>
      <c r="BJ1216" s="268"/>
      <c r="BK1216" s="268"/>
      <c r="BL1216" s="268"/>
    </row>
    <row r="1217" spans="1:64" ht="13.5" hidden="1" thickBot="1">
      <c r="A1217" s="124"/>
      <c r="B1217" s="181"/>
      <c r="C1217" s="236"/>
      <c r="D1217" s="588"/>
      <c r="E1217" s="588"/>
      <c r="F1217" s="471"/>
      <c r="G1217" s="471"/>
      <c r="H1217" s="471"/>
      <c r="I1217" s="471"/>
      <c r="J1217" s="471"/>
      <c r="K1217" s="471"/>
      <c r="L1217" s="471"/>
      <c r="M1217" s="471"/>
      <c r="N1217" s="471"/>
      <c r="O1217" s="471"/>
      <c r="P1217" s="471"/>
      <c r="Q1217" s="471"/>
      <c r="R1217" s="471"/>
      <c r="S1217" s="471"/>
      <c r="T1217" s="471"/>
      <c r="U1217" s="471"/>
      <c r="V1217" s="471"/>
      <c r="W1217" s="471"/>
      <c r="X1217" s="471"/>
      <c r="Y1217" s="471"/>
      <c r="Z1217" s="471"/>
      <c r="AA1217" s="471"/>
      <c r="AB1217" s="471"/>
      <c r="AC1217" s="471"/>
      <c r="AD1217" s="471"/>
      <c r="AE1217" s="472"/>
      <c r="AF1217" s="472"/>
      <c r="AG1217" s="472"/>
      <c r="AH1217" s="472"/>
      <c r="AI1217" s="472"/>
      <c r="AJ1217" s="472"/>
      <c r="AK1217" s="472"/>
      <c r="AL1217" s="472"/>
      <c r="AM1217" s="472"/>
      <c r="AN1217" s="472"/>
      <c r="AO1217" s="481"/>
      <c r="AP1217" s="169"/>
      <c r="AQ1217" s="84" t="s">
        <v>395</v>
      </c>
      <c r="AU1217" s="459" t="str">
        <f t="shared" ca="1" si="226"/>
        <v>O</v>
      </c>
      <c r="AV1217" s="459">
        <f t="shared" si="227"/>
        <v>1208</v>
      </c>
      <c r="AW1217" s="259" t="str">
        <f t="shared" ca="1" si="224"/>
        <v>O1208</v>
      </c>
      <c r="AX1217" s="259">
        <f t="shared" si="222"/>
        <v>8</v>
      </c>
      <c r="AY1217" s="259" t="str">
        <f t="shared" ca="1" si="223"/>
        <v>9. Ownership - Operating Costs</v>
      </c>
      <c r="AZ1217" s="268" t="s">
        <v>1270</v>
      </c>
      <c r="BA1217" s="259" t="s">
        <v>1309</v>
      </c>
      <c r="BB1217" s="259">
        <f>$O$8</f>
        <v>2029</v>
      </c>
      <c r="BC1217" s="259" t="str">
        <f t="shared" ca="1" si="225"/>
        <v>8_O1208_Secondary_fuel_transportation_2029</v>
      </c>
      <c r="BD1217" s="259" t="s">
        <v>540</v>
      </c>
      <c r="BE1217" s="259"/>
      <c r="BF1217" s="268" t="str">
        <f t="shared" si="221"/>
        <v>&gt;=0</v>
      </c>
      <c r="BG1217" s="268" t="s">
        <v>85</v>
      </c>
      <c r="BH1217" s="268" t="s">
        <v>85</v>
      </c>
      <c r="BI1217" s="268"/>
      <c r="BJ1217" s="268"/>
      <c r="BK1217" s="268"/>
      <c r="BL1217" s="268"/>
    </row>
    <row r="1218" spans="1:64" ht="13.5" hidden="1" thickBot="1">
      <c r="A1218" s="124"/>
      <c r="B1218" s="181"/>
      <c r="C1218" s="236"/>
      <c r="D1218" s="588"/>
      <c r="E1218" s="588"/>
      <c r="F1218" s="471"/>
      <c r="G1218" s="471"/>
      <c r="H1218" s="471"/>
      <c r="I1218" s="471"/>
      <c r="J1218" s="471"/>
      <c r="K1218" s="471"/>
      <c r="L1218" s="471"/>
      <c r="M1218" s="471"/>
      <c r="N1218" s="471"/>
      <c r="O1218" s="471"/>
      <c r="P1218" s="471"/>
      <c r="Q1218" s="471"/>
      <c r="R1218" s="471"/>
      <c r="S1218" s="471"/>
      <c r="T1218" s="471"/>
      <c r="U1218" s="471"/>
      <c r="V1218" s="471"/>
      <c r="W1218" s="471"/>
      <c r="X1218" s="471"/>
      <c r="Y1218" s="471"/>
      <c r="Z1218" s="471"/>
      <c r="AA1218" s="471"/>
      <c r="AB1218" s="471"/>
      <c r="AC1218" s="471"/>
      <c r="AD1218" s="471"/>
      <c r="AE1218" s="472"/>
      <c r="AF1218" s="472"/>
      <c r="AG1218" s="472"/>
      <c r="AH1218" s="472"/>
      <c r="AI1218" s="472"/>
      <c r="AJ1218" s="472"/>
      <c r="AK1218" s="472"/>
      <c r="AL1218" s="472"/>
      <c r="AM1218" s="472"/>
      <c r="AN1218" s="472"/>
      <c r="AO1218" s="481"/>
      <c r="AP1218" s="169"/>
      <c r="AQ1218" s="84" t="s">
        <v>395</v>
      </c>
      <c r="AU1218" s="459" t="str">
        <f t="shared" ca="1" si="226"/>
        <v>P</v>
      </c>
      <c r="AV1218" s="459">
        <f t="shared" si="227"/>
        <v>1208</v>
      </c>
      <c r="AW1218" s="259" t="str">
        <f t="shared" ca="1" si="224"/>
        <v>P1208</v>
      </c>
      <c r="AX1218" s="259">
        <f t="shared" si="222"/>
        <v>8</v>
      </c>
      <c r="AY1218" s="259" t="str">
        <f t="shared" ca="1" si="223"/>
        <v>9. Ownership - Operating Costs</v>
      </c>
      <c r="AZ1218" s="268" t="s">
        <v>1270</v>
      </c>
      <c r="BA1218" s="259" t="s">
        <v>1309</v>
      </c>
      <c r="BB1218" s="259">
        <f>$P$8</f>
        <v>2030</v>
      </c>
      <c r="BC1218" s="259" t="str">
        <f t="shared" ca="1" si="225"/>
        <v>8_P1208_Secondary_fuel_transportation_2030</v>
      </c>
      <c r="BD1218" s="259" t="s">
        <v>540</v>
      </c>
      <c r="BE1218" s="259"/>
      <c r="BF1218" s="268" t="str">
        <f t="shared" si="221"/>
        <v>&gt;=0</v>
      </c>
      <c r="BG1218" s="268" t="s">
        <v>85</v>
      </c>
      <c r="BH1218" s="268" t="s">
        <v>85</v>
      </c>
      <c r="BI1218" s="268"/>
      <c r="BJ1218" s="268"/>
      <c r="BK1218" s="268"/>
      <c r="BL1218" s="268"/>
    </row>
    <row r="1219" spans="1:64" ht="13.5" hidden="1" thickBot="1">
      <c r="A1219" s="124"/>
      <c r="B1219" s="181"/>
      <c r="C1219" s="236"/>
      <c r="D1219" s="588"/>
      <c r="E1219" s="588"/>
      <c r="F1219" s="471"/>
      <c r="G1219" s="471"/>
      <c r="H1219" s="471"/>
      <c r="I1219" s="471"/>
      <c r="J1219" s="471"/>
      <c r="K1219" s="471"/>
      <c r="L1219" s="471"/>
      <c r="M1219" s="471"/>
      <c r="N1219" s="471"/>
      <c r="O1219" s="471"/>
      <c r="P1219" s="471"/>
      <c r="Q1219" s="471"/>
      <c r="R1219" s="471"/>
      <c r="S1219" s="471"/>
      <c r="T1219" s="471"/>
      <c r="U1219" s="471"/>
      <c r="V1219" s="471"/>
      <c r="W1219" s="471"/>
      <c r="X1219" s="471"/>
      <c r="Y1219" s="471"/>
      <c r="Z1219" s="471"/>
      <c r="AA1219" s="471"/>
      <c r="AB1219" s="471"/>
      <c r="AC1219" s="471"/>
      <c r="AD1219" s="471"/>
      <c r="AE1219" s="472"/>
      <c r="AF1219" s="472"/>
      <c r="AG1219" s="472"/>
      <c r="AH1219" s="472"/>
      <c r="AI1219" s="472"/>
      <c r="AJ1219" s="472"/>
      <c r="AK1219" s="472"/>
      <c r="AL1219" s="472"/>
      <c r="AM1219" s="472"/>
      <c r="AN1219" s="472"/>
      <c r="AO1219" s="481"/>
      <c r="AP1219" s="169"/>
      <c r="AQ1219" s="84" t="s">
        <v>395</v>
      </c>
      <c r="AU1219" s="459" t="str">
        <f t="shared" ca="1" si="226"/>
        <v>Q</v>
      </c>
      <c r="AV1219" s="459">
        <f t="shared" si="227"/>
        <v>1208</v>
      </c>
      <c r="AW1219" s="259" t="str">
        <f t="shared" ca="1" si="224"/>
        <v>Q1208</v>
      </c>
      <c r="AX1219" s="259">
        <f t="shared" si="222"/>
        <v>8</v>
      </c>
      <c r="AY1219" s="259" t="str">
        <f t="shared" ca="1" si="223"/>
        <v>9. Ownership - Operating Costs</v>
      </c>
      <c r="AZ1219" s="268" t="s">
        <v>1270</v>
      </c>
      <c r="BA1219" s="259" t="s">
        <v>1309</v>
      </c>
      <c r="BB1219" s="259">
        <f>$Q$8</f>
        <v>2031</v>
      </c>
      <c r="BC1219" s="259" t="str">
        <f t="shared" ca="1" si="225"/>
        <v>8_Q1208_Secondary_fuel_transportation_2031</v>
      </c>
      <c r="BD1219" s="259" t="s">
        <v>540</v>
      </c>
      <c r="BE1219" s="259"/>
      <c r="BF1219" s="268" t="str">
        <f t="shared" si="221"/>
        <v>&gt;=0</v>
      </c>
      <c r="BG1219" s="268" t="s">
        <v>85</v>
      </c>
      <c r="BH1219" s="268" t="s">
        <v>85</v>
      </c>
      <c r="BI1219" s="268"/>
      <c r="BJ1219" s="268"/>
      <c r="BK1219" s="268"/>
      <c r="BL1219" s="268"/>
    </row>
    <row r="1220" spans="1:64" ht="13.5" hidden="1" thickBot="1">
      <c r="A1220" s="124"/>
      <c r="B1220" s="181"/>
      <c r="C1220" s="236"/>
      <c r="D1220" s="588"/>
      <c r="E1220" s="588"/>
      <c r="F1220" s="471"/>
      <c r="G1220" s="471"/>
      <c r="H1220" s="471"/>
      <c r="I1220" s="471"/>
      <c r="J1220" s="471"/>
      <c r="K1220" s="471"/>
      <c r="L1220" s="471"/>
      <c r="M1220" s="471"/>
      <c r="N1220" s="471"/>
      <c r="O1220" s="471"/>
      <c r="P1220" s="471"/>
      <c r="Q1220" s="471"/>
      <c r="R1220" s="471"/>
      <c r="S1220" s="471"/>
      <c r="T1220" s="471"/>
      <c r="U1220" s="471"/>
      <c r="V1220" s="471"/>
      <c r="W1220" s="471"/>
      <c r="X1220" s="471"/>
      <c r="Y1220" s="471"/>
      <c r="Z1220" s="471"/>
      <c r="AA1220" s="471"/>
      <c r="AB1220" s="471"/>
      <c r="AC1220" s="471"/>
      <c r="AD1220" s="471"/>
      <c r="AE1220" s="472"/>
      <c r="AF1220" s="472"/>
      <c r="AG1220" s="472"/>
      <c r="AH1220" s="472"/>
      <c r="AI1220" s="472"/>
      <c r="AJ1220" s="472"/>
      <c r="AK1220" s="472"/>
      <c r="AL1220" s="472"/>
      <c r="AM1220" s="472"/>
      <c r="AN1220" s="472"/>
      <c r="AO1220" s="481"/>
      <c r="AP1220" s="169"/>
      <c r="AQ1220" s="84" t="s">
        <v>395</v>
      </c>
      <c r="AU1220" s="459" t="str">
        <f t="shared" ca="1" si="226"/>
        <v>R</v>
      </c>
      <c r="AV1220" s="459">
        <f t="shared" si="227"/>
        <v>1208</v>
      </c>
      <c r="AW1220" s="259" t="str">
        <f t="shared" ca="1" si="224"/>
        <v>R1208</v>
      </c>
      <c r="AX1220" s="259">
        <f t="shared" si="222"/>
        <v>8</v>
      </c>
      <c r="AY1220" s="259" t="str">
        <f t="shared" ca="1" si="223"/>
        <v>9. Ownership - Operating Costs</v>
      </c>
      <c r="AZ1220" s="268" t="s">
        <v>1270</v>
      </c>
      <c r="BA1220" s="259" t="s">
        <v>1309</v>
      </c>
      <c r="BB1220" s="259">
        <f>$R$8</f>
        <v>2032</v>
      </c>
      <c r="BC1220" s="259" t="str">
        <f t="shared" ca="1" si="225"/>
        <v>8_R1208_Secondary_fuel_transportation_2032</v>
      </c>
      <c r="BD1220" s="259" t="s">
        <v>540</v>
      </c>
      <c r="BE1220" s="259"/>
      <c r="BF1220" s="268" t="str">
        <f t="shared" si="221"/>
        <v>&gt;=0</v>
      </c>
      <c r="BG1220" s="268" t="s">
        <v>85</v>
      </c>
      <c r="BH1220" s="268" t="s">
        <v>85</v>
      </c>
      <c r="BI1220" s="268"/>
      <c r="BJ1220" s="268"/>
      <c r="BK1220" s="268"/>
      <c r="BL1220" s="268"/>
    </row>
    <row r="1221" spans="1:64" ht="13.5" hidden="1" thickBot="1">
      <c r="A1221" s="124"/>
      <c r="B1221" s="181"/>
      <c r="C1221" s="236"/>
      <c r="D1221" s="588"/>
      <c r="E1221" s="588"/>
      <c r="F1221" s="471"/>
      <c r="G1221" s="471"/>
      <c r="H1221" s="471"/>
      <c r="I1221" s="471"/>
      <c r="J1221" s="471"/>
      <c r="K1221" s="471"/>
      <c r="L1221" s="471"/>
      <c r="M1221" s="471"/>
      <c r="N1221" s="471"/>
      <c r="O1221" s="471"/>
      <c r="P1221" s="471"/>
      <c r="Q1221" s="471"/>
      <c r="R1221" s="471"/>
      <c r="S1221" s="471"/>
      <c r="T1221" s="471"/>
      <c r="U1221" s="471"/>
      <c r="V1221" s="471"/>
      <c r="W1221" s="471"/>
      <c r="X1221" s="471"/>
      <c r="Y1221" s="471"/>
      <c r="Z1221" s="471"/>
      <c r="AA1221" s="471"/>
      <c r="AB1221" s="471"/>
      <c r="AC1221" s="471"/>
      <c r="AD1221" s="471"/>
      <c r="AE1221" s="472"/>
      <c r="AF1221" s="472"/>
      <c r="AG1221" s="472"/>
      <c r="AH1221" s="472"/>
      <c r="AI1221" s="472"/>
      <c r="AJ1221" s="472"/>
      <c r="AK1221" s="472"/>
      <c r="AL1221" s="472"/>
      <c r="AM1221" s="472"/>
      <c r="AN1221" s="472"/>
      <c r="AO1221" s="481"/>
      <c r="AP1221" s="169"/>
      <c r="AQ1221" s="84" t="s">
        <v>395</v>
      </c>
      <c r="AU1221" s="459" t="str">
        <f t="shared" ca="1" si="226"/>
        <v>S</v>
      </c>
      <c r="AV1221" s="459">
        <f t="shared" si="227"/>
        <v>1208</v>
      </c>
      <c r="AW1221" s="259" t="str">
        <f t="shared" ca="1" si="224"/>
        <v>S1208</v>
      </c>
      <c r="AX1221" s="259">
        <f t="shared" si="222"/>
        <v>8</v>
      </c>
      <c r="AY1221" s="259" t="str">
        <f t="shared" ca="1" si="223"/>
        <v>9. Ownership - Operating Costs</v>
      </c>
      <c r="AZ1221" s="268" t="s">
        <v>1270</v>
      </c>
      <c r="BA1221" s="259" t="s">
        <v>1309</v>
      </c>
      <c r="BB1221" s="259">
        <f>$S$8</f>
        <v>2033</v>
      </c>
      <c r="BC1221" s="259" t="str">
        <f t="shared" ca="1" si="225"/>
        <v>8_S1208_Secondary_fuel_transportation_2033</v>
      </c>
      <c r="BD1221" s="259" t="s">
        <v>540</v>
      </c>
      <c r="BE1221" s="259"/>
      <c r="BF1221" s="268" t="str">
        <f t="shared" si="221"/>
        <v>&gt;=0</v>
      </c>
      <c r="BG1221" s="268" t="s">
        <v>85</v>
      </c>
      <c r="BH1221" s="268" t="s">
        <v>85</v>
      </c>
      <c r="BI1221" s="268"/>
      <c r="BJ1221" s="268"/>
      <c r="BK1221" s="268"/>
      <c r="BL1221" s="268"/>
    </row>
    <row r="1222" spans="1:64" ht="13.5" hidden="1" thickBot="1">
      <c r="A1222" s="124"/>
      <c r="B1222" s="181"/>
      <c r="C1222" s="236"/>
      <c r="D1222" s="588"/>
      <c r="E1222" s="588"/>
      <c r="F1222" s="471"/>
      <c r="G1222" s="471"/>
      <c r="H1222" s="471"/>
      <c r="I1222" s="471"/>
      <c r="J1222" s="471"/>
      <c r="K1222" s="471"/>
      <c r="L1222" s="471"/>
      <c r="M1222" s="471"/>
      <c r="N1222" s="471"/>
      <c r="O1222" s="471"/>
      <c r="P1222" s="471"/>
      <c r="Q1222" s="471"/>
      <c r="R1222" s="471"/>
      <c r="S1222" s="471"/>
      <c r="T1222" s="471"/>
      <c r="U1222" s="471"/>
      <c r="V1222" s="471"/>
      <c r="W1222" s="471"/>
      <c r="X1222" s="471"/>
      <c r="Y1222" s="471"/>
      <c r="Z1222" s="471"/>
      <c r="AA1222" s="471"/>
      <c r="AB1222" s="471"/>
      <c r="AC1222" s="471"/>
      <c r="AD1222" s="471"/>
      <c r="AE1222" s="472"/>
      <c r="AF1222" s="472"/>
      <c r="AG1222" s="472"/>
      <c r="AH1222" s="472"/>
      <c r="AI1222" s="472"/>
      <c r="AJ1222" s="472"/>
      <c r="AK1222" s="472"/>
      <c r="AL1222" s="472"/>
      <c r="AM1222" s="472"/>
      <c r="AN1222" s="472"/>
      <c r="AO1222" s="481"/>
      <c r="AP1222" s="169"/>
      <c r="AQ1222" s="84" t="s">
        <v>395</v>
      </c>
      <c r="AU1222" s="459" t="str">
        <f t="shared" ca="1" si="226"/>
        <v>T</v>
      </c>
      <c r="AV1222" s="459">
        <f t="shared" si="227"/>
        <v>1208</v>
      </c>
      <c r="AW1222" s="259" t="str">
        <f t="shared" ca="1" si="224"/>
        <v>T1208</v>
      </c>
      <c r="AX1222" s="259">
        <f t="shared" si="222"/>
        <v>8</v>
      </c>
      <c r="AY1222" s="259" t="str">
        <f t="shared" ca="1" si="223"/>
        <v>9. Ownership - Operating Costs</v>
      </c>
      <c r="AZ1222" s="268" t="s">
        <v>1270</v>
      </c>
      <c r="BA1222" s="259" t="s">
        <v>1309</v>
      </c>
      <c r="BB1222" s="259">
        <f>$T$8</f>
        <v>2034</v>
      </c>
      <c r="BC1222" s="259" t="str">
        <f t="shared" ca="1" si="225"/>
        <v>8_T1208_Secondary_fuel_transportation_2034</v>
      </c>
      <c r="BD1222" s="259" t="s">
        <v>540</v>
      </c>
      <c r="BE1222" s="259"/>
      <c r="BF1222" s="268" t="str">
        <f t="shared" si="221"/>
        <v>&gt;=0</v>
      </c>
      <c r="BG1222" s="268" t="s">
        <v>85</v>
      </c>
      <c r="BH1222" s="268" t="s">
        <v>85</v>
      </c>
      <c r="BI1222" s="268"/>
      <c r="BJ1222" s="268"/>
      <c r="BK1222" s="268"/>
      <c r="BL1222" s="268"/>
    </row>
    <row r="1223" spans="1:64" ht="13.5" hidden="1" thickBot="1">
      <c r="A1223" s="124"/>
      <c r="B1223" s="181"/>
      <c r="C1223" s="236"/>
      <c r="D1223" s="588"/>
      <c r="E1223" s="588"/>
      <c r="F1223" s="471"/>
      <c r="G1223" s="471"/>
      <c r="H1223" s="471"/>
      <c r="I1223" s="471"/>
      <c r="J1223" s="471"/>
      <c r="K1223" s="471"/>
      <c r="L1223" s="471"/>
      <c r="M1223" s="471"/>
      <c r="N1223" s="471"/>
      <c r="O1223" s="471"/>
      <c r="P1223" s="471"/>
      <c r="Q1223" s="471"/>
      <c r="R1223" s="471"/>
      <c r="S1223" s="471"/>
      <c r="T1223" s="471"/>
      <c r="U1223" s="471"/>
      <c r="V1223" s="471"/>
      <c r="W1223" s="471"/>
      <c r="X1223" s="471"/>
      <c r="Y1223" s="471"/>
      <c r="Z1223" s="471"/>
      <c r="AA1223" s="471"/>
      <c r="AB1223" s="471"/>
      <c r="AC1223" s="471"/>
      <c r="AD1223" s="471"/>
      <c r="AE1223" s="472"/>
      <c r="AF1223" s="472"/>
      <c r="AG1223" s="472"/>
      <c r="AH1223" s="472"/>
      <c r="AI1223" s="472"/>
      <c r="AJ1223" s="472"/>
      <c r="AK1223" s="472"/>
      <c r="AL1223" s="472"/>
      <c r="AM1223" s="472"/>
      <c r="AN1223" s="472"/>
      <c r="AO1223" s="481"/>
      <c r="AP1223" s="169"/>
      <c r="AQ1223" s="84" t="s">
        <v>395</v>
      </c>
      <c r="AU1223" s="459" t="str">
        <f t="shared" ca="1" si="226"/>
        <v>U</v>
      </c>
      <c r="AV1223" s="459">
        <f t="shared" si="227"/>
        <v>1208</v>
      </c>
      <c r="AW1223" s="259" t="str">
        <f t="shared" ca="1" si="224"/>
        <v>U1208</v>
      </c>
      <c r="AX1223" s="259">
        <f t="shared" si="222"/>
        <v>8</v>
      </c>
      <c r="AY1223" s="259" t="str">
        <f t="shared" ca="1" si="223"/>
        <v>9. Ownership - Operating Costs</v>
      </c>
      <c r="AZ1223" s="268" t="s">
        <v>1270</v>
      </c>
      <c r="BA1223" s="259" t="s">
        <v>1309</v>
      </c>
      <c r="BB1223" s="259">
        <f>$U$8</f>
        <v>2035</v>
      </c>
      <c r="BC1223" s="259" t="str">
        <f t="shared" ca="1" si="225"/>
        <v>8_U1208_Secondary_fuel_transportation_2035</v>
      </c>
      <c r="BD1223" s="259" t="s">
        <v>540</v>
      </c>
      <c r="BE1223" s="259"/>
      <c r="BF1223" s="268" t="str">
        <f t="shared" si="221"/>
        <v>&gt;=0</v>
      </c>
      <c r="BG1223" s="268" t="s">
        <v>85</v>
      </c>
      <c r="BH1223" s="268" t="s">
        <v>85</v>
      </c>
      <c r="BI1223" s="268"/>
      <c r="BJ1223" s="268"/>
      <c r="BK1223" s="268"/>
      <c r="BL1223" s="268"/>
    </row>
    <row r="1224" spans="1:64" ht="13.5" hidden="1" thickBot="1">
      <c r="A1224" s="124"/>
      <c r="B1224" s="181"/>
      <c r="C1224" s="236"/>
      <c r="D1224" s="588"/>
      <c r="E1224" s="588"/>
      <c r="F1224" s="471"/>
      <c r="G1224" s="471"/>
      <c r="H1224" s="471"/>
      <c r="I1224" s="471"/>
      <c r="J1224" s="471"/>
      <c r="K1224" s="471"/>
      <c r="L1224" s="471"/>
      <c r="M1224" s="471"/>
      <c r="N1224" s="471"/>
      <c r="O1224" s="471"/>
      <c r="P1224" s="471"/>
      <c r="Q1224" s="471"/>
      <c r="R1224" s="471"/>
      <c r="S1224" s="471"/>
      <c r="T1224" s="471"/>
      <c r="U1224" s="471"/>
      <c r="V1224" s="471"/>
      <c r="W1224" s="471"/>
      <c r="X1224" s="471"/>
      <c r="Y1224" s="471"/>
      <c r="Z1224" s="471"/>
      <c r="AA1224" s="471"/>
      <c r="AB1224" s="471"/>
      <c r="AC1224" s="471"/>
      <c r="AD1224" s="471"/>
      <c r="AE1224" s="472"/>
      <c r="AF1224" s="472"/>
      <c r="AG1224" s="472"/>
      <c r="AH1224" s="472"/>
      <c r="AI1224" s="472"/>
      <c r="AJ1224" s="472"/>
      <c r="AK1224" s="472"/>
      <c r="AL1224" s="472"/>
      <c r="AM1224" s="472"/>
      <c r="AN1224" s="472"/>
      <c r="AO1224" s="481"/>
      <c r="AP1224" s="169"/>
      <c r="AQ1224" s="84" t="s">
        <v>395</v>
      </c>
      <c r="AU1224" s="459" t="str">
        <f t="shared" ca="1" si="226"/>
        <v>V</v>
      </c>
      <c r="AV1224" s="459">
        <f t="shared" si="227"/>
        <v>1208</v>
      </c>
      <c r="AW1224" s="259" t="str">
        <f t="shared" ca="1" si="224"/>
        <v>V1208</v>
      </c>
      <c r="AX1224" s="259">
        <f t="shared" si="222"/>
        <v>8</v>
      </c>
      <c r="AY1224" s="259" t="str">
        <f t="shared" ca="1" si="223"/>
        <v>9. Ownership - Operating Costs</v>
      </c>
      <c r="AZ1224" s="268" t="s">
        <v>1270</v>
      </c>
      <c r="BA1224" s="259" t="s">
        <v>1309</v>
      </c>
      <c r="BB1224" s="259">
        <f>$V$8</f>
        <v>2036</v>
      </c>
      <c r="BC1224" s="259" t="str">
        <f t="shared" ca="1" si="225"/>
        <v>8_V1208_Secondary_fuel_transportation_2036</v>
      </c>
      <c r="BD1224" s="259" t="s">
        <v>540</v>
      </c>
      <c r="BE1224" s="259"/>
      <c r="BF1224" s="268" t="str">
        <f t="shared" si="221"/>
        <v>&gt;=0</v>
      </c>
      <c r="BG1224" s="268" t="s">
        <v>85</v>
      </c>
      <c r="BH1224" s="268" t="s">
        <v>85</v>
      </c>
      <c r="BI1224" s="268"/>
      <c r="BJ1224" s="268"/>
      <c r="BK1224" s="268"/>
      <c r="BL1224" s="268"/>
    </row>
    <row r="1225" spans="1:64" ht="13.5" hidden="1" thickBot="1">
      <c r="A1225" s="124"/>
      <c r="B1225" s="181"/>
      <c r="C1225" s="236"/>
      <c r="D1225" s="588"/>
      <c r="E1225" s="588"/>
      <c r="F1225" s="471"/>
      <c r="G1225" s="471"/>
      <c r="H1225" s="471"/>
      <c r="I1225" s="471"/>
      <c r="J1225" s="471"/>
      <c r="K1225" s="471"/>
      <c r="L1225" s="471"/>
      <c r="M1225" s="471"/>
      <c r="N1225" s="471"/>
      <c r="O1225" s="471"/>
      <c r="P1225" s="471"/>
      <c r="Q1225" s="471"/>
      <c r="R1225" s="471"/>
      <c r="S1225" s="471"/>
      <c r="T1225" s="471"/>
      <c r="U1225" s="471"/>
      <c r="V1225" s="471"/>
      <c r="W1225" s="471"/>
      <c r="X1225" s="471"/>
      <c r="Y1225" s="471"/>
      <c r="Z1225" s="471"/>
      <c r="AA1225" s="471"/>
      <c r="AB1225" s="471"/>
      <c r="AC1225" s="471"/>
      <c r="AD1225" s="471"/>
      <c r="AE1225" s="472"/>
      <c r="AF1225" s="472"/>
      <c r="AG1225" s="472"/>
      <c r="AH1225" s="472"/>
      <c r="AI1225" s="472"/>
      <c r="AJ1225" s="472"/>
      <c r="AK1225" s="472"/>
      <c r="AL1225" s="472"/>
      <c r="AM1225" s="472"/>
      <c r="AN1225" s="472"/>
      <c r="AO1225" s="481"/>
      <c r="AP1225" s="169"/>
      <c r="AQ1225" s="84" t="s">
        <v>395</v>
      </c>
      <c r="AU1225" s="459" t="str">
        <f t="shared" ca="1" si="226"/>
        <v>W</v>
      </c>
      <c r="AV1225" s="459">
        <f t="shared" si="227"/>
        <v>1208</v>
      </c>
      <c r="AW1225" s="259" t="str">
        <f t="shared" ca="1" si="224"/>
        <v>W1208</v>
      </c>
      <c r="AX1225" s="259">
        <f t="shared" si="222"/>
        <v>8</v>
      </c>
      <c r="AY1225" s="259" t="str">
        <f t="shared" ca="1" si="223"/>
        <v>9. Ownership - Operating Costs</v>
      </c>
      <c r="AZ1225" s="268" t="s">
        <v>1270</v>
      </c>
      <c r="BA1225" s="259" t="s">
        <v>1309</v>
      </c>
      <c r="BB1225" s="259">
        <f>$W$8</f>
        <v>2037</v>
      </c>
      <c r="BC1225" s="259" t="str">
        <f t="shared" ca="1" si="225"/>
        <v>8_W1208_Secondary_fuel_transportation_2037</v>
      </c>
      <c r="BD1225" s="259" t="s">
        <v>540</v>
      </c>
      <c r="BE1225" s="259"/>
      <c r="BF1225" s="268" t="str">
        <f t="shared" si="221"/>
        <v>&gt;=0</v>
      </c>
      <c r="BG1225" s="268" t="s">
        <v>85</v>
      </c>
      <c r="BH1225" s="268" t="s">
        <v>85</v>
      </c>
      <c r="BI1225" s="268"/>
      <c r="BJ1225" s="268"/>
      <c r="BK1225" s="268"/>
      <c r="BL1225" s="268"/>
    </row>
    <row r="1226" spans="1:64" ht="13.5" hidden="1" thickBot="1">
      <c r="A1226" s="124"/>
      <c r="B1226" s="181"/>
      <c r="C1226" s="236"/>
      <c r="D1226" s="588"/>
      <c r="E1226" s="588"/>
      <c r="F1226" s="471"/>
      <c r="G1226" s="471"/>
      <c r="H1226" s="471"/>
      <c r="I1226" s="471"/>
      <c r="J1226" s="471"/>
      <c r="K1226" s="471"/>
      <c r="L1226" s="471"/>
      <c r="M1226" s="471"/>
      <c r="N1226" s="471"/>
      <c r="O1226" s="471"/>
      <c r="P1226" s="471"/>
      <c r="Q1226" s="471"/>
      <c r="R1226" s="471"/>
      <c r="S1226" s="471"/>
      <c r="T1226" s="471"/>
      <c r="U1226" s="471"/>
      <c r="V1226" s="471"/>
      <c r="W1226" s="471"/>
      <c r="X1226" s="471"/>
      <c r="Y1226" s="471"/>
      <c r="Z1226" s="471"/>
      <c r="AA1226" s="471"/>
      <c r="AB1226" s="471"/>
      <c r="AC1226" s="471"/>
      <c r="AD1226" s="471"/>
      <c r="AE1226" s="472"/>
      <c r="AF1226" s="472"/>
      <c r="AG1226" s="472"/>
      <c r="AH1226" s="472"/>
      <c r="AI1226" s="472"/>
      <c r="AJ1226" s="472"/>
      <c r="AK1226" s="472"/>
      <c r="AL1226" s="472"/>
      <c r="AM1226" s="472"/>
      <c r="AN1226" s="472"/>
      <c r="AO1226" s="481"/>
      <c r="AP1226" s="169"/>
      <c r="AQ1226" s="84" t="s">
        <v>395</v>
      </c>
      <c r="AU1226" s="459" t="str">
        <f t="shared" ca="1" si="226"/>
        <v>X</v>
      </c>
      <c r="AV1226" s="459">
        <f t="shared" si="227"/>
        <v>1208</v>
      </c>
      <c r="AW1226" s="259" t="str">
        <f t="shared" ca="1" si="224"/>
        <v>X1208</v>
      </c>
      <c r="AX1226" s="259">
        <f t="shared" si="222"/>
        <v>8</v>
      </c>
      <c r="AY1226" s="259" t="str">
        <f t="shared" ca="1" si="223"/>
        <v>9. Ownership - Operating Costs</v>
      </c>
      <c r="AZ1226" s="268" t="s">
        <v>1270</v>
      </c>
      <c r="BA1226" s="259" t="s">
        <v>1309</v>
      </c>
      <c r="BB1226" s="259">
        <f>$X$8</f>
        <v>2038</v>
      </c>
      <c r="BC1226" s="259" t="str">
        <f t="shared" ca="1" si="225"/>
        <v>8_X1208_Secondary_fuel_transportation_2038</v>
      </c>
      <c r="BD1226" s="259" t="s">
        <v>540</v>
      </c>
      <c r="BE1226" s="259"/>
      <c r="BF1226" s="268" t="str">
        <f t="shared" si="221"/>
        <v>&gt;=0</v>
      </c>
      <c r="BG1226" s="268" t="s">
        <v>85</v>
      </c>
      <c r="BH1226" s="268" t="s">
        <v>85</v>
      </c>
      <c r="BI1226" s="268"/>
      <c r="BJ1226" s="268"/>
      <c r="BK1226" s="268"/>
      <c r="BL1226" s="268"/>
    </row>
    <row r="1227" spans="1:64" ht="13.5" hidden="1" thickBot="1">
      <c r="A1227" s="124"/>
      <c r="B1227" s="181"/>
      <c r="C1227" s="236"/>
      <c r="D1227" s="588"/>
      <c r="E1227" s="588"/>
      <c r="F1227" s="471"/>
      <c r="G1227" s="471"/>
      <c r="H1227" s="471"/>
      <c r="I1227" s="471"/>
      <c r="J1227" s="471"/>
      <c r="K1227" s="471"/>
      <c r="L1227" s="471"/>
      <c r="M1227" s="471"/>
      <c r="N1227" s="471"/>
      <c r="O1227" s="471"/>
      <c r="P1227" s="471"/>
      <c r="Q1227" s="471"/>
      <c r="R1227" s="471"/>
      <c r="S1227" s="471"/>
      <c r="T1227" s="471"/>
      <c r="U1227" s="471"/>
      <c r="V1227" s="471"/>
      <c r="W1227" s="471"/>
      <c r="X1227" s="471"/>
      <c r="Y1227" s="471"/>
      <c r="Z1227" s="471"/>
      <c r="AA1227" s="471"/>
      <c r="AB1227" s="471"/>
      <c r="AC1227" s="471"/>
      <c r="AD1227" s="471"/>
      <c r="AE1227" s="472"/>
      <c r="AF1227" s="472"/>
      <c r="AG1227" s="472"/>
      <c r="AH1227" s="472"/>
      <c r="AI1227" s="472"/>
      <c r="AJ1227" s="472"/>
      <c r="AK1227" s="472"/>
      <c r="AL1227" s="472"/>
      <c r="AM1227" s="472"/>
      <c r="AN1227" s="472"/>
      <c r="AO1227" s="481"/>
      <c r="AP1227" s="169"/>
      <c r="AQ1227" s="84" t="s">
        <v>395</v>
      </c>
      <c r="AU1227" s="459" t="str">
        <f t="shared" ca="1" si="226"/>
        <v>Y</v>
      </c>
      <c r="AV1227" s="459">
        <f t="shared" si="227"/>
        <v>1208</v>
      </c>
      <c r="AW1227" s="259" t="str">
        <f t="shared" ca="1" si="224"/>
        <v>Y1208</v>
      </c>
      <c r="AX1227" s="259">
        <f t="shared" si="222"/>
        <v>8</v>
      </c>
      <c r="AY1227" s="259" t="str">
        <f t="shared" ca="1" si="223"/>
        <v>9. Ownership - Operating Costs</v>
      </c>
      <c r="AZ1227" s="268" t="s">
        <v>1270</v>
      </c>
      <c r="BA1227" s="259" t="s">
        <v>1309</v>
      </c>
      <c r="BB1227" s="259">
        <f>$Y$8</f>
        <v>2039</v>
      </c>
      <c r="BC1227" s="259" t="str">
        <f t="shared" ca="1" si="225"/>
        <v>8_Y1208_Secondary_fuel_transportation_2039</v>
      </c>
      <c r="BD1227" s="259" t="s">
        <v>540</v>
      </c>
      <c r="BE1227" s="259"/>
      <c r="BF1227" s="268" t="str">
        <f t="shared" si="221"/>
        <v>&gt;=0</v>
      </c>
      <c r="BG1227" s="268" t="s">
        <v>85</v>
      </c>
      <c r="BH1227" s="268" t="s">
        <v>85</v>
      </c>
      <c r="BI1227" s="268"/>
      <c r="BJ1227" s="268"/>
      <c r="BK1227" s="268"/>
      <c r="BL1227" s="268"/>
    </row>
    <row r="1228" spans="1:64" ht="13.5" hidden="1" thickBot="1">
      <c r="A1228" s="124"/>
      <c r="B1228" s="181"/>
      <c r="C1228" s="236"/>
      <c r="D1228" s="588"/>
      <c r="E1228" s="588"/>
      <c r="F1228" s="471"/>
      <c r="G1228" s="471"/>
      <c r="H1228" s="471"/>
      <c r="I1228" s="471"/>
      <c r="J1228" s="471"/>
      <c r="K1228" s="471"/>
      <c r="L1228" s="471"/>
      <c r="M1228" s="471"/>
      <c r="N1228" s="471"/>
      <c r="O1228" s="471"/>
      <c r="P1228" s="471"/>
      <c r="Q1228" s="471"/>
      <c r="R1228" s="471"/>
      <c r="S1228" s="471"/>
      <c r="T1228" s="471"/>
      <c r="U1228" s="471"/>
      <c r="V1228" s="471"/>
      <c r="W1228" s="471"/>
      <c r="X1228" s="471"/>
      <c r="Y1228" s="471"/>
      <c r="Z1228" s="471"/>
      <c r="AA1228" s="471"/>
      <c r="AB1228" s="471"/>
      <c r="AC1228" s="471"/>
      <c r="AD1228" s="471"/>
      <c r="AE1228" s="472"/>
      <c r="AF1228" s="472"/>
      <c r="AG1228" s="472"/>
      <c r="AH1228" s="472"/>
      <c r="AI1228" s="472"/>
      <c r="AJ1228" s="472"/>
      <c r="AK1228" s="472"/>
      <c r="AL1228" s="472"/>
      <c r="AM1228" s="472"/>
      <c r="AN1228" s="472"/>
      <c r="AO1228" s="481"/>
      <c r="AP1228" s="169"/>
      <c r="AQ1228" s="84" t="s">
        <v>395</v>
      </c>
      <c r="AU1228" s="459" t="str">
        <f t="shared" ca="1" si="226"/>
        <v>Z</v>
      </c>
      <c r="AV1228" s="459">
        <f t="shared" si="227"/>
        <v>1208</v>
      </c>
      <c r="AW1228" s="259" t="str">
        <f t="shared" ca="1" si="224"/>
        <v>Z1208</v>
      </c>
      <c r="AX1228" s="259">
        <f t="shared" si="222"/>
        <v>8</v>
      </c>
      <c r="AY1228" s="259" t="str">
        <f t="shared" ca="1" si="223"/>
        <v>9. Ownership - Operating Costs</v>
      </c>
      <c r="AZ1228" s="268" t="s">
        <v>1270</v>
      </c>
      <c r="BA1228" s="259" t="s">
        <v>1309</v>
      </c>
      <c r="BB1228" s="259">
        <f>$Z$8</f>
        <v>2040</v>
      </c>
      <c r="BC1228" s="259" t="str">
        <f t="shared" ca="1" si="225"/>
        <v>8_Z1208_Secondary_fuel_transportation_2040</v>
      </c>
      <c r="BD1228" s="259" t="s">
        <v>540</v>
      </c>
      <c r="BE1228" s="259"/>
      <c r="BF1228" s="268" t="str">
        <f t="shared" si="221"/>
        <v>&gt;=0</v>
      </c>
      <c r="BG1228" s="268" t="s">
        <v>85</v>
      </c>
      <c r="BH1228" s="268" t="s">
        <v>85</v>
      </c>
      <c r="BI1228" s="268"/>
      <c r="BJ1228" s="268"/>
      <c r="BK1228" s="268"/>
      <c r="BL1228" s="268"/>
    </row>
    <row r="1229" spans="1:64" ht="13.5" hidden="1" thickBot="1">
      <c r="A1229" s="124"/>
      <c r="B1229" s="181"/>
      <c r="C1229" s="236"/>
      <c r="D1229" s="588"/>
      <c r="E1229" s="588"/>
      <c r="F1229" s="471"/>
      <c r="G1229" s="471"/>
      <c r="H1229" s="471"/>
      <c r="I1229" s="471"/>
      <c r="J1229" s="471"/>
      <c r="K1229" s="471"/>
      <c r="L1229" s="471"/>
      <c r="M1229" s="471"/>
      <c r="N1229" s="471"/>
      <c r="O1229" s="471"/>
      <c r="P1229" s="471"/>
      <c r="Q1229" s="471"/>
      <c r="R1229" s="471"/>
      <c r="S1229" s="471"/>
      <c r="T1229" s="471"/>
      <c r="U1229" s="471"/>
      <c r="V1229" s="471"/>
      <c r="W1229" s="471"/>
      <c r="X1229" s="471"/>
      <c r="Y1229" s="471"/>
      <c r="Z1229" s="471"/>
      <c r="AA1229" s="471"/>
      <c r="AB1229" s="471"/>
      <c r="AC1229" s="471"/>
      <c r="AD1229" s="471"/>
      <c r="AE1229" s="472"/>
      <c r="AF1229" s="472"/>
      <c r="AG1229" s="472"/>
      <c r="AH1229" s="472"/>
      <c r="AI1229" s="472"/>
      <c r="AJ1229" s="472"/>
      <c r="AK1229" s="472"/>
      <c r="AL1229" s="472"/>
      <c r="AM1229" s="472"/>
      <c r="AN1229" s="472"/>
      <c r="AO1229" s="481"/>
      <c r="AP1229" s="169"/>
      <c r="AQ1229" s="84" t="s">
        <v>395</v>
      </c>
      <c r="AU1229" s="459" t="str">
        <f t="shared" ca="1" si="226"/>
        <v>AA</v>
      </c>
      <c r="AV1229" s="459">
        <f t="shared" si="227"/>
        <v>1208</v>
      </c>
      <c r="AW1229" s="259" t="str">
        <f t="shared" ca="1" si="224"/>
        <v>AA1208</v>
      </c>
      <c r="AX1229" s="259">
        <f t="shared" si="222"/>
        <v>8</v>
      </c>
      <c r="AY1229" s="259" t="str">
        <f t="shared" ca="1" si="223"/>
        <v>9. Ownership - Operating Costs</v>
      </c>
      <c r="AZ1229" s="268" t="s">
        <v>1270</v>
      </c>
      <c r="BA1229" s="259" t="s">
        <v>1309</v>
      </c>
      <c r="BB1229" s="259">
        <f>$AA$8</f>
        <v>2041</v>
      </c>
      <c r="BC1229" s="259" t="str">
        <f t="shared" ca="1" si="225"/>
        <v>8_AA1208_Secondary_fuel_transportation_2041</v>
      </c>
      <c r="BD1229" s="259" t="s">
        <v>540</v>
      </c>
      <c r="BE1229" s="259"/>
      <c r="BF1229" s="268" t="str">
        <f t="shared" si="221"/>
        <v>&gt;=0</v>
      </c>
      <c r="BG1229" s="268" t="s">
        <v>85</v>
      </c>
      <c r="BH1229" s="268" t="s">
        <v>85</v>
      </c>
      <c r="BI1229" s="268"/>
      <c r="BJ1229" s="268"/>
      <c r="BK1229" s="268"/>
      <c r="BL1229" s="268"/>
    </row>
    <row r="1230" spans="1:64" ht="13.5" hidden="1" thickBot="1">
      <c r="A1230" s="124"/>
      <c r="B1230" s="181"/>
      <c r="C1230" s="236"/>
      <c r="D1230" s="588"/>
      <c r="E1230" s="588"/>
      <c r="F1230" s="471"/>
      <c r="G1230" s="471"/>
      <c r="H1230" s="471"/>
      <c r="I1230" s="471"/>
      <c r="J1230" s="471"/>
      <c r="K1230" s="471"/>
      <c r="L1230" s="471"/>
      <c r="M1230" s="471"/>
      <c r="N1230" s="471"/>
      <c r="O1230" s="471"/>
      <c r="P1230" s="471"/>
      <c r="Q1230" s="471"/>
      <c r="R1230" s="471"/>
      <c r="S1230" s="471"/>
      <c r="T1230" s="471"/>
      <c r="U1230" s="471"/>
      <c r="V1230" s="471"/>
      <c r="W1230" s="471"/>
      <c r="X1230" s="471"/>
      <c r="Y1230" s="471"/>
      <c r="Z1230" s="471"/>
      <c r="AA1230" s="471"/>
      <c r="AB1230" s="471"/>
      <c r="AC1230" s="471"/>
      <c r="AD1230" s="471"/>
      <c r="AE1230" s="472"/>
      <c r="AF1230" s="472"/>
      <c r="AG1230" s="472"/>
      <c r="AH1230" s="472"/>
      <c r="AI1230" s="472"/>
      <c r="AJ1230" s="472"/>
      <c r="AK1230" s="472"/>
      <c r="AL1230" s="472"/>
      <c r="AM1230" s="472"/>
      <c r="AN1230" s="472"/>
      <c r="AO1230" s="481"/>
      <c r="AP1230" s="169"/>
      <c r="AQ1230" s="84" t="s">
        <v>395</v>
      </c>
      <c r="AU1230" s="459" t="str">
        <f t="shared" ca="1" si="226"/>
        <v>AB</v>
      </c>
      <c r="AV1230" s="459">
        <f t="shared" si="227"/>
        <v>1208</v>
      </c>
      <c r="AW1230" s="259" t="str">
        <f t="shared" ca="1" si="224"/>
        <v>AB1208</v>
      </c>
      <c r="AX1230" s="259">
        <f t="shared" si="222"/>
        <v>8</v>
      </c>
      <c r="AY1230" s="259" t="str">
        <f t="shared" ca="1" si="223"/>
        <v>9. Ownership - Operating Costs</v>
      </c>
      <c r="AZ1230" s="268" t="s">
        <v>1270</v>
      </c>
      <c r="BA1230" s="259" t="s">
        <v>1309</v>
      </c>
      <c r="BB1230" s="259">
        <f>$AB$8</f>
        <v>2042</v>
      </c>
      <c r="BC1230" s="259" t="str">
        <f t="shared" ca="1" si="225"/>
        <v>8_AB1208_Secondary_fuel_transportation_2042</v>
      </c>
      <c r="BD1230" s="259" t="s">
        <v>540</v>
      </c>
      <c r="BE1230" s="259"/>
      <c r="BF1230" s="268" t="str">
        <f t="shared" si="221"/>
        <v>&gt;=0</v>
      </c>
      <c r="BG1230" s="268" t="s">
        <v>85</v>
      </c>
      <c r="BH1230" s="268" t="s">
        <v>85</v>
      </c>
      <c r="BI1230" s="268"/>
      <c r="BJ1230" s="268"/>
      <c r="BK1230" s="268"/>
      <c r="BL1230" s="268"/>
    </row>
    <row r="1231" spans="1:64" ht="13.5" hidden="1" thickBot="1">
      <c r="A1231" s="124"/>
      <c r="B1231" s="181"/>
      <c r="C1231" s="236"/>
      <c r="D1231" s="588"/>
      <c r="E1231" s="588"/>
      <c r="F1231" s="471"/>
      <c r="G1231" s="471"/>
      <c r="H1231" s="471"/>
      <c r="I1231" s="471"/>
      <c r="J1231" s="471"/>
      <c r="K1231" s="471"/>
      <c r="L1231" s="471"/>
      <c r="M1231" s="471"/>
      <c r="N1231" s="471"/>
      <c r="O1231" s="471"/>
      <c r="P1231" s="471"/>
      <c r="Q1231" s="471"/>
      <c r="R1231" s="471"/>
      <c r="S1231" s="471"/>
      <c r="T1231" s="471"/>
      <c r="U1231" s="471"/>
      <c r="V1231" s="471"/>
      <c r="W1231" s="471"/>
      <c r="X1231" s="471"/>
      <c r="Y1231" s="471"/>
      <c r="Z1231" s="471"/>
      <c r="AA1231" s="471"/>
      <c r="AB1231" s="471"/>
      <c r="AC1231" s="471"/>
      <c r="AD1231" s="471"/>
      <c r="AE1231" s="472"/>
      <c r="AF1231" s="472"/>
      <c r="AG1231" s="472"/>
      <c r="AH1231" s="472"/>
      <c r="AI1231" s="472"/>
      <c r="AJ1231" s="472"/>
      <c r="AK1231" s="472"/>
      <c r="AL1231" s="472"/>
      <c r="AM1231" s="472"/>
      <c r="AN1231" s="472"/>
      <c r="AO1231" s="481"/>
      <c r="AP1231" s="169"/>
      <c r="AQ1231" s="84" t="s">
        <v>395</v>
      </c>
      <c r="AU1231" s="459" t="str">
        <f t="shared" ca="1" si="226"/>
        <v>AC</v>
      </c>
      <c r="AV1231" s="459">
        <f t="shared" si="227"/>
        <v>1208</v>
      </c>
      <c r="AW1231" s="259" t="str">
        <f t="shared" ca="1" si="224"/>
        <v>AC1208</v>
      </c>
      <c r="AX1231" s="259">
        <f t="shared" si="222"/>
        <v>8</v>
      </c>
      <c r="AY1231" s="259" t="str">
        <f t="shared" ca="1" si="223"/>
        <v>9. Ownership - Operating Costs</v>
      </c>
      <c r="AZ1231" s="268" t="s">
        <v>1270</v>
      </c>
      <c r="BA1231" s="259" t="s">
        <v>1309</v>
      </c>
      <c r="BB1231" s="259">
        <f>$AC$8</f>
        <v>2043</v>
      </c>
      <c r="BC1231" s="259" t="str">
        <f t="shared" ca="1" si="225"/>
        <v>8_AC1208_Secondary_fuel_transportation_2043</v>
      </c>
      <c r="BD1231" s="259" t="s">
        <v>540</v>
      </c>
      <c r="BE1231" s="259"/>
      <c r="BF1231" s="268" t="str">
        <f t="shared" si="221"/>
        <v>&gt;=0</v>
      </c>
      <c r="BG1231" s="268" t="s">
        <v>85</v>
      </c>
      <c r="BH1231" s="268" t="s">
        <v>85</v>
      </c>
      <c r="BI1231" s="268"/>
      <c r="BJ1231" s="268"/>
      <c r="BK1231" s="268"/>
      <c r="BL1231" s="268"/>
    </row>
    <row r="1232" spans="1:64" ht="13.5" hidden="1" thickBot="1">
      <c r="A1232" s="124"/>
      <c r="B1232" s="181"/>
      <c r="C1232" s="236"/>
      <c r="D1232" s="588"/>
      <c r="E1232" s="588"/>
      <c r="F1232" s="471"/>
      <c r="G1232" s="471"/>
      <c r="H1232" s="471"/>
      <c r="I1232" s="471"/>
      <c r="J1232" s="471"/>
      <c r="K1232" s="471"/>
      <c r="L1232" s="471"/>
      <c r="M1232" s="471"/>
      <c r="N1232" s="471"/>
      <c r="O1232" s="471"/>
      <c r="P1232" s="471"/>
      <c r="Q1232" s="471"/>
      <c r="R1232" s="471"/>
      <c r="S1232" s="471"/>
      <c r="T1232" s="471"/>
      <c r="U1232" s="471"/>
      <c r="V1232" s="471"/>
      <c r="W1232" s="471"/>
      <c r="X1232" s="471"/>
      <c r="Y1232" s="471"/>
      <c r="Z1232" s="471"/>
      <c r="AA1232" s="471"/>
      <c r="AB1232" s="471"/>
      <c r="AC1232" s="471"/>
      <c r="AD1232" s="471"/>
      <c r="AE1232" s="472"/>
      <c r="AF1232" s="472"/>
      <c r="AG1232" s="472"/>
      <c r="AH1232" s="472"/>
      <c r="AI1232" s="472"/>
      <c r="AJ1232" s="472"/>
      <c r="AK1232" s="472"/>
      <c r="AL1232" s="472"/>
      <c r="AM1232" s="472"/>
      <c r="AN1232" s="472"/>
      <c r="AO1232" s="481"/>
      <c r="AP1232" s="169"/>
      <c r="AQ1232" s="84" t="s">
        <v>395</v>
      </c>
      <c r="AU1232" s="459" t="str">
        <f t="shared" ca="1" si="226"/>
        <v>AD</v>
      </c>
      <c r="AV1232" s="459">
        <f t="shared" si="227"/>
        <v>1208</v>
      </c>
      <c r="AW1232" s="259" t="str">
        <f t="shared" ca="1" si="224"/>
        <v>AD1208</v>
      </c>
      <c r="AX1232" s="259">
        <f t="shared" si="222"/>
        <v>8</v>
      </c>
      <c r="AY1232" s="259" t="str">
        <f t="shared" ca="1" si="223"/>
        <v>9. Ownership - Operating Costs</v>
      </c>
      <c r="AZ1232" s="268" t="s">
        <v>1270</v>
      </c>
      <c r="BA1232" s="259" t="s">
        <v>1309</v>
      </c>
      <c r="BB1232" s="259">
        <f>$AD$8</f>
        <v>2044</v>
      </c>
      <c r="BC1232" s="259" t="str">
        <f t="shared" ca="1" si="225"/>
        <v>8_AD1208_Secondary_fuel_transportation_2044</v>
      </c>
      <c r="BD1232" s="259" t="s">
        <v>540</v>
      </c>
      <c r="BE1232" s="259"/>
      <c r="BF1232" s="268" t="str">
        <f t="shared" si="221"/>
        <v>&gt;=0</v>
      </c>
      <c r="BG1232" s="268" t="s">
        <v>85</v>
      </c>
      <c r="BH1232" s="268" t="s">
        <v>85</v>
      </c>
      <c r="BI1232" s="268"/>
      <c r="BJ1232" s="268"/>
      <c r="BK1232" s="268"/>
      <c r="BL1232" s="268"/>
    </row>
    <row r="1233" spans="1:64" ht="13.5" hidden="1" thickBot="1">
      <c r="A1233" s="124"/>
      <c r="B1233" s="181"/>
      <c r="C1233" s="236"/>
      <c r="D1233" s="588"/>
      <c r="E1233" s="588"/>
      <c r="F1233" s="471"/>
      <c r="G1233" s="471"/>
      <c r="H1233" s="471"/>
      <c r="I1233" s="471"/>
      <c r="J1233" s="471"/>
      <c r="K1233" s="471"/>
      <c r="L1233" s="471"/>
      <c r="M1233" s="471"/>
      <c r="N1233" s="471"/>
      <c r="O1233" s="471"/>
      <c r="P1233" s="471"/>
      <c r="Q1233" s="471"/>
      <c r="R1233" s="471"/>
      <c r="S1233" s="471"/>
      <c r="T1233" s="471"/>
      <c r="U1233" s="471"/>
      <c r="V1233" s="471"/>
      <c r="W1233" s="471"/>
      <c r="X1233" s="471"/>
      <c r="Y1233" s="471"/>
      <c r="Z1233" s="471"/>
      <c r="AA1233" s="471"/>
      <c r="AB1233" s="471"/>
      <c r="AC1233" s="471"/>
      <c r="AD1233" s="471"/>
      <c r="AE1233" s="472"/>
      <c r="AF1233" s="472"/>
      <c r="AG1233" s="472"/>
      <c r="AH1233" s="472"/>
      <c r="AI1233" s="472"/>
      <c r="AJ1233" s="472"/>
      <c r="AK1233" s="472"/>
      <c r="AL1233" s="472"/>
      <c r="AM1233" s="472"/>
      <c r="AN1233" s="472"/>
      <c r="AO1233" s="481"/>
      <c r="AP1233" s="169"/>
      <c r="AQ1233" s="84" t="s">
        <v>395</v>
      </c>
      <c r="AU1233" s="459" t="str">
        <f t="shared" ca="1" si="226"/>
        <v>AE</v>
      </c>
      <c r="AV1233" s="459">
        <f t="shared" si="227"/>
        <v>1208</v>
      </c>
      <c r="AW1233" s="259" t="str">
        <f t="shared" ca="1" si="224"/>
        <v>AE1208</v>
      </c>
      <c r="AX1233" s="259">
        <f t="shared" si="222"/>
        <v>8</v>
      </c>
      <c r="AY1233" s="259" t="str">
        <f t="shared" ca="1" si="223"/>
        <v>9. Ownership - Operating Costs</v>
      </c>
      <c r="AZ1233" s="268" t="s">
        <v>1270</v>
      </c>
      <c r="BA1233" s="259" t="s">
        <v>1309</v>
      </c>
      <c r="BB1233" s="259">
        <f>$AE$8</f>
        <v>2045</v>
      </c>
      <c r="BC1233" s="259" t="str">
        <f t="shared" ca="1" si="225"/>
        <v>8_AE1208_Secondary_fuel_transportation_2045</v>
      </c>
      <c r="BD1233" s="259" t="s">
        <v>540</v>
      </c>
      <c r="BE1233" s="259"/>
      <c r="BF1233" s="268" t="str">
        <f t="shared" si="221"/>
        <v>&gt;=0</v>
      </c>
      <c r="BG1233" s="268" t="s">
        <v>85</v>
      </c>
      <c r="BH1233" s="268" t="s">
        <v>85</v>
      </c>
      <c r="BI1233" s="268"/>
      <c r="BJ1233" s="268"/>
      <c r="BK1233" s="268"/>
      <c r="BL1233" s="268"/>
    </row>
    <row r="1234" spans="1:64" ht="13.5" hidden="1" thickBot="1">
      <c r="A1234" s="124"/>
      <c r="B1234" s="181"/>
      <c r="C1234" s="236"/>
      <c r="D1234" s="588"/>
      <c r="E1234" s="588"/>
      <c r="F1234" s="471"/>
      <c r="G1234" s="471"/>
      <c r="H1234" s="471"/>
      <c r="I1234" s="471"/>
      <c r="J1234" s="471"/>
      <c r="K1234" s="471"/>
      <c r="L1234" s="471"/>
      <c r="M1234" s="471"/>
      <c r="N1234" s="471"/>
      <c r="O1234" s="471"/>
      <c r="P1234" s="471"/>
      <c r="Q1234" s="471"/>
      <c r="R1234" s="471"/>
      <c r="S1234" s="471"/>
      <c r="T1234" s="471"/>
      <c r="U1234" s="471"/>
      <c r="V1234" s="471"/>
      <c r="W1234" s="471"/>
      <c r="X1234" s="471"/>
      <c r="Y1234" s="471"/>
      <c r="Z1234" s="471"/>
      <c r="AA1234" s="471"/>
      <c r="AB1234" s="471"/>
      <c r="AC1234" s="471"/>
      <c r="AD1234" s="471"/>
      <c r="AE1234" s="472"/>
      <c r="AF1234" s="472"/>
      <c r="AG1234" s="472"/>
      <c r="AH1234" s="472"/>
      <c r="AI1234" s="472"/>
      <c r="AJ1234" s="472"/>
      <c r="AK1234" s="472"/>
      <c r="AL1234" s="472"/>
      <c r="AM1234" s="472"/>
      <c r="AN1234" s="472"/>
      <c r="AO1234" s="481"/>
      <c r="AP1234" s="169"/>
      <c r="AQ1234" s="84" t="s">
        <v>395</v>
      </c>
      <c r="AU1234" s="459" t="str">
        <f t="shared" ca="1" si="226"/>
        <v>AF</v>
      </c>
      <c r="AV1234" s="459">
        <f t="shared" si="227"/>
        <v>1208</v>
      </c>
      <c r="AW1234" s="259" t="str">
        <f t="shared" ca="1" si="224"/>
        <v>AF1208</v>
      </c>
      <c r="AX1234" s="259">
        <f t="shared" si="222"/>
        <v>8</v>
      </c>
      <c r="AY1234" s="259" t="str">
        <f t="shared" ca="1" si="223"/>
        <v>9. Ownership - Operating Costs</v>
      </c>
      <c r="AZ1234" s="268" t="s">
        <v>1270</v>
      </c>
      <c r="BA1234" s="259" t="s">
        <v>1309</v>
      </c>
      <c r="BB1234" s="259">
        <f>$AF$8</f>
        <v>2046</v>
      </c>
      <c r="BC1234" s="259" t="str">
        <f t="shared" ca="1" si="225"/>
        <v>8_AF1208_Secondary_fuel_transportation_2046</v>
      </c>
      <c r="BD1234" s="259" t="s">
        <v>540</v>
      </c>
      <c r="BE1234" s="259"/>
      <c r="BF1234" s="268" t="str">
        <f t="shared" si="221"/>
        <v>&gt;=0</v>
      </c>
      <c r="BG1234" s="268" t="s">
        <v>85</v>
      </c>
      <c r="BH1234" s="268" t="s">
        <v>85</v>
      </c>
      <c r="BI1234" s="268"/>
      <c r="BJ1234" s="268"/>
      <c r="BK1234" s="268"/>
      <c r="BL1234" s="268"/>
    </row>
    <row r="1235" spans="1:64" ht="13.5" hidden="1" thickBot="1">
      <c r="A1235" s="124"/>
      <c r="B1235" s="181"/>
      <c r="C1235" s="236"/>
      <c r="D1235" s="588"/>
      <c r="E1235" s="588"/>
      <c r="F1235" s="471"/>
      <c r="G1235" s="471"/>
      <c r="H1235" s="471"/>
      <c r="I1235" s="471"/>
      <c r="J1235" s="471"/>
      <c r="K1235" s="471"/>
      <c r="L1235" s="471"/>
      <c r="M1235" s="471"/>
      <c r="N1235" s="471"/>
      <c r="O1235" s="471"/>
      <c r="P1235" s="471"/>
      <c r="Q1235" s="471"/>
      <c r="R1235" s="471"/>
      <c r="S1235" s="471"/>
      <c r="T1235" s="471"/>
      <c r="U1235" s="471"/>
      <c r="V1235" s="471"/>
      <c r="W1235" s="471"/>
      <c r="X1235" s="471"/>
      <c r="Y1235" s="471"/>
      <c r="Z1235" s="471"/>
      <c r="AA1235" s="471"/>
      <c r="AB1235" s="471"/>
      <c r="AC1235" s="471"/>
      <c r="AD1235" s="471"/>
      <c r="AE1235" s="472"/>
      <c r="AF1235" s="472"/>
      <c r="AG1235" s="472"/>
      <c r="AH1235" s="472"/>
      <c r="AI1235" s="472"/>
      <c r="AJ1235" s="472"/>
      <c r="AK1235" s="472"/>
      <c r="AL1235" s="472"/>
      <c r="AM1235" s="472"/>
      <c r="AN1235" s="472"/>
      <c r="AO1235" s="481"/>
      <c r="AP1235" s="169"/>
      <c r="AQ1235" s="84" t="s">
        <v>395</v>
      </c>
      <c r="AU1235" s="459" t="str">
        <f t="shared" ca="1" si="226"/>
        <v>AG</v>
      </c>
      <c r="AV1235" s="459">
        <f t="shared" si="227"/>
        <v>1208</v>
      </c>
      <c r="AW1235" s="259" t="str">
        <f t="shared" ca="1" si="224"/>
        <v>AG1208</v>
      </c>
      <c r="AX1235" s="259">
        <f t="shared" si="222"/>
        <v>8</v>
      </c>
      <c r="AY1235" s="259" t="str">
        <f t="shared" ca="1" si="223"/>
        <v>9. Ownership - Operating Costs</v>
      </c>
      <c r="AZ1235" s="268" t="s">
        <v>1270</v>
      </c>
      <c r="BA1235" s="259" t="s">
        <v>1309</v>
      </c>
      <c r="BB1235" s="259">
        <f>$AG$8</f>
        <v>2047</v>
      </c>
      <c r="BC1235" s="259" t="str">
        <f t="shared" ca="1" si="225"/>
        <v>8_AG1208_Secondary_fuel_transportation_2047</v>
      </c>
      <c r="BD1235" s="259" t="s">
        <v>540</v>
      </c>
      <c r="BE1235" s="259"/>
      <c r="BF1235" s="268" t="str">
        <f t="shared" si="221"/>
        <v>&gt;=0</v>
      </c>
      <c r="BG1235" s="268" t="s">
        <v>85</v>
      </c>
      <c r="BH1235" s="268" t="s">
        <v>85</v>
      </c>
      <c r="BI1235" s="268"/>
      <c r="BJ1235" s="268"/>
      <c r="BK1235" s="268"/>
      <c r="BL1235" s="268"/>
    </row>
    <row r="1236" spans="1:64" ht="13.5" hidden="1" thickBot="1">
      <c r="A1236" s="124"/>
      <c r="B1236" s="181"/>
      <c r="C1236" s="236"/>
      <c r="D1236" s="588"/>
      <c r="E1236" s="588"/>
      <c r="F1236" s="471"/>
      <c r="G1236" s="471"/>
      <c r="H1236" s="471"/>
      <c r="I1236" s="471"/>
      <c r="J1236" s="471"/>
      <c r="K1236" s="471"/>
      <c r="L1236" s="471"/>
      <c r="M1236" s="471"/>
      <c r="N1236" s="471"/>
      <c r="O1236" s="471"/>
      <c r="P1236" s="471"/>
      <c r="Q1236" s="471"/>
      <c r="R1236" s="471"/>
      <c r="S1236" s="471"/>
      <c r="T1236" s="471"/>
      <c r="U1236" s="471"/>
      <c r="V1236" s="471"/>
      <c r="W1236" s="471"/>
      <c r="X1236" s="471"/>
      <c r="Y1236" s="471"/>
      <c r="Z1236" s="471"/>
      <c r="AA1236" s="471"/>
      <c r="AB1236" s="471"/>
      <c r="AC1236" s="471"/>
      <c r="AD1236" s="471"/>
      <c r="AE1236" s="472"/>
      <c r="AF1236" s="472"/>
      <c r="AG1236" s="472"/>
      <c r="AH1236" s="472"/>
      <c r="AI1236" s="472"/>
      <c r="AJ1236" s="472"/>
      <c r="AK1236" s="472"/>
      <c r="AL1236" s="472"/>
      <c r="AM1236" s="472"/>
      <c r="AN1236" s="472"/>
      <c r="AO1236" s="481"/>
      <c r="AP1236" s="169"/>
      <c r="AQ1236" s="84" t="s">
        <v>395</v>
      </c>
      <c r="AU1236" s="459" t="str">
        <f t="shared" ca="1" si="226"/>
        <v>AH</v>
      </c>
      <c r="AV1236" s="459">
        <f t="shared" si="227"/>
        <v>1208</v>
      </c>
      <c r="AW1236" s="259" t="str">
        <f t="shared" ca="1" si="224"/>
        <v>AH1208</v>
      </c>
      <c r="AX1236" s="259">
        <f t="shared" si="222"/>
        <v>8</v>
      </c>
      <c r="AY1236" s="259" t="str">
        <f t="shared" ca="1" si="223"/>
        <v>9. Ownership - Operating Costs</v>
      </c>
      <c r="AZ1236" s="268" t="s">
        <v>1270</v>
      </c>
      <c r="BA1236" s="259" t="s">
        <v>1309</v>
      </c>
      <c r="BB1236" s="259">
        <f>$AH$8</f>
        <v>2048</v>
      </c>
      <c r="BC1236" s="259" t="str">
        <f t="shared" ca="1" si="225"/>
        <v>8_AH1208_Secondary_fuel_transportation_2048</v>
      </c>
      <c r="BD1236" s="259" t="s">
        <v>540</v>
      </c>
      <c r="BE1236" s="259"/>
      <c r="BF1236" s="268" t="str">
        <f t="shared" ref="BF1236:BF1242" si="228">"&gt;=0"</f>
        <v>&gt;=0</v>
      </c>
      <c r="BG1236" s="268" t="s">
        <v>85</v>
      </c>
      <c r="BH1236" s="268" t="s">
        <v>85</v>
      </c>
      <c r="BI1236" s="268"/>
      <c r="BJ1236" s="268"/>
      <c r="BK1236" s="268"/>
      <c r="BL1236" s="268"/>
    </row>
    <row r="1237" spans="1:64" ht="13.5" hidden="1" thickBot="1">
      <c r="A1237" s="124"/>
      <c r="B1237" s="181"/>
      <c r="C1237" s="236"/>
      <c r="D1237" s="588"/>
      <c r="E1237" s="588"/>
      <c r="F1237" s="471"/>
      <c r="G1237" s="471"/>
      <c r="H1237" s="471"/>
      <c r="I1237" s="471"/>
      <c r="J1237" s="471"/>
      <c r="K1237" s="471"/>
      <c r="L1237" s="471"/>
      <c r="M1237" s="471"/>
      <c r="N1237" s="471"/>
      <c r="O1237" s="471"/>
      <c r="P1237" s="471"/>
      <c r="Q1237" s="471"/>
      <c r="R1237" s="471"/>
      <c r="S1237" s="471"/>
      <c r="T1237" s="471"/>
      <c r="U1237" s="471"/>
      <c r="V1237" s="471"/>
      <c r="W1237" s="471"/>
      <c r="X1237" s="471"/>
      <c r="Y1237" s="471"/>
      <c r="Z1237" s="471"/>
      <c r="AA1237" s="471"/>
      <c r="AB1237" s="471"/>
      <c r="AC1237" s="471"/>
      <c r="AD1237" s="471"/>
      <c r="AE1237" s="472"/>
      <c r="AF1237" s="472"/>
      <c r="AG1237" s="472"/>
      <c r="AH1237" s="472"/>
      <c r="AI1237" s="472"/>
      <c r="AJ1237" s="472"/>
      <c r="AK1237" s="472"/>
      <c r="AL1237" s="472"/>
      <c r="AM1237" s="472"/>
      <c r="AN1237" s="472"/>
      <c r="AO1237" s="481"/>
      <c r="AP1237" s="169"/>
      <c r="AQ1237" s="84" t="s">
        <v>395</v>
      </c>
      <c r="AU1237" s="459" t="str">
        <f t="shared" ca="1" si="226"/>
        <v>AI</v>
      </c>
      <c r="AV1237" s="459">
        <f t="shared" si="227"/>
        <v>1208</v>
      </c>
      <c r="AW1237" s="259" t="str">
        <f t="shared" ca="1" si="224"/>
        <v>AI1208</v>
      </c>
      <c r="AX1237" s="259">
        <f t="shared" si="222"/>
        <v>8</v>
      </c>
      <c r="AY1237" s="259" t="str">
        <f t="shared" ca="1" si="223"/>
        <v>9. Ownership - Operating Costs</v>
      </c>
      <c r="AZ1237" s="268" t="s">
        <v>1270</v>
      </c>
      <c r="BA1237" s="259" t="s">
        <v>1309</v>
      </c>
      <c r="BB1237" s="259">
        <f>$AI$8</f>
        <v>2049</v>
      </c>
      <c r="BC1237" s="259" t="str">
        <f t="shared" ca="1" si="225"/>
        <v>8_AI1208_Secondary_fuel_transportation_2049</v>
      </c>
      <c r="BD1237" s="259" t="s">
        <v>540</v>
      </c>
      <c r="BE1237" s="259"/>
      <c r="BF1237" s="268" t="str">
        <f t="shared" si="228"/>
        <v>&gt;=0</v>
      </c>
      <c r="BG1237" s="268" t="s">
        <v>85</v>
      </c>
      <c r="BH1237" s="268" t="s">
        <v>85</v>
      </c>
      <c r="BI1237" s="268"/>
      <c r="BJ1237" s="268"/>
      <c r="BK1237" s="268"/>
      <c r="BL1237" s="268"/>
    </row>
    <row r="1238" spans="1:64" ht="13.5" hidden="1" thickBot="1">
      <c r="A1238" s="124"/>
      <c r="B1238" s="181"/>
      <c r="C1238" s="236"/>
      <c r="D1238" s="588"/>
      <c r="E1238" s="588"/>
      <c r="F1238" s="471"/>
      <c r="G1238" s="471"/>
      <c r="H1238" s="471"/>
      <c r="I1238" s="471"/>
      <c r="J1238" s="471"/>
      <c r="K1238" s="471"/>
      <c r="L1238" s="471"/>
      <c r="M1238" s="471"/>
      <c r="N1238" s="471"/>
      <c r="O1238" s="471"/>
      <c r="P1238" s="471"/>
      <c r="Q1238" s="471"/>
      <c r="R1238" s="471"/>
      <c r="S1238" s="471"/>
      <c r="T1238" s="471"/>
      <c r="U1238" s="471"/>
      <c r="V1238" s="471"/>
      <c r="W1238" s="471"/>
      <c r="X1238" s="471"/>
      <c r="Y1238" s="471"/>
      <c r="Z1238" s="471"/>
      <c r="AA1238" s="471"/>
      <c r="AB1238" s="471"/>
      <c r="AC1238" s="471"/>
      <c r="AD1238" s="471"/>
      <c r="AE1238" s="472"/>
      <c r="AF1238" s="472"/>
      <c r="AG1238" s="472"/>
      <c r="AH1238" s="472"/>
      <c r="AI1238" s="472"/>
      <c r="AJ1238" s="472"/>
      <c r="AK1238" s="472"/>
      <c r="AL1238" s="472"/>
      <c r="AM1238" s="472"/>
      <c r="AN1238" s="472"/>
      <c r="AO1238" s="481"/>
      <c r="AP1238" s="169"/>
      <c r="AQ1238" s="84" t="s">
        <v>395</v>
      </c>
      <c r="AU1238" s="459" t="str">
        <f t="shared" ca="1" si="226"/>
        <v>AJ</v>
      </c>
      <c r="AV1238" s="459">
        <f t="shared" si="227"/>
        <v>1208</v>
      </c>
      <c r="AW1238" s="259" t="str">
        <f t="shared" ca="1" si="224"/>
        <v>AJ1208</v>
      </c>
      <c r="AX1238" s="259">
        <f t="shared" si="222"/>
        <v>8</v>
      </c>
      <c r="AY1238" s="259" t="str">
        <f t="shared" ca="1" si="223"/>
        <v>9. Ownership - Operating Costs</v>
      </c>
      <c r="AZ1238" s="268" t="s">
        <v>1270</v>
      </c>
      <c r="BA1238" s="259" t="s">
        <v>1309</v>
      </c>
      <c r="BB1238" s="259">
        <f>$AJ$8</f>
        <v>2050</v>
      </c>
      <c r="BC1238" s="259" t="str">
        <f t="shared" ca="1" si="225"/>
        <v>8_AJ1208_Secondary_fuel_transportation_2050</v>
      </c>
      <c r="BD1238" s="259" t="s">
        <v>540</v>
      </c>
      <c r="BE1238" s="259"/>
      <c r="BF1238" s="268" t="str">
        <f t="shared" si="228"/>
        <v>&gt;=0</v>
      </c>
      <c r="BG1238" s="268" t="s">
        <v>85</v>
      </c>
      <c r="BH1238" s="268" t="s">
        <v>85</v>
      </c>
      <c r="BI1238" s="268"/>
      <c r="BJ1238" s="268"/>
      <c r="BK1238" s="268"/>
      <c r="BL1238" s="268"/>
    </row>
    <row r="1239" spans="1:64" ht="13.5" hidden="1" thickBot="1">
      <c r="A1239" s="124"/>
      <c r="B1239" s="181"/>
      <c r="C1239" s="236"/>
      <c r="D1239" s="588"/>
      <c r="E1239" s="588"/>
      <c r="F1239" s="471"/>
      <c r="G1239" s="471"/>
      <c r="H1239" s="471"/>
      <c r="I1239" s="471"/>
      <c r="J1239" s="471"/>
      <c r="K1239" s="471"/>
      <c r="L1239" s="471"/>
      <c r="M1239" s="471"/>
      <c r="N1239" s="471"/>
      <c r="O1239" s="471"/>
      <c r="P1239" s="471"/>
      <c r="Q1239" s="471"/>
      <c r="R1239" s="471"/>
      <c r="S1239" s="471"/>
      <c r="T1239" s="471"/>
      <c r="U1239" s="471"/>
      <c r="V1239" s="471"/>
      <c r="W1239" s="471"/>
      <c r="X1239" s="471"/>
      <c r="Y1239" s="471"/>
      <c r="Z1239" s="471"/>
      <c r="AA1239" s="471"/>
      <c r="AB1239" s="471"/>
      <c r="AC1239" s="471"/>
      <c r="AD1239" s="471"/>
      <c r="AE1239" s="472"/>
      <c r="AF1239" s="472"/>
      <c r="AG1239" s="472"/>
      <c r="AH1239" s="472"/>
      <c r="AI1239" s="472"/>
      <c r="AJ1239" s="472"/>
      <c r="AK1239" s="472"/>
      <c r="AL1239" s="472"/>
      <c r="AM1239" s="472"/>
      <c r="AN1239" s="472"/>
      <c r="AO1239" s="481"/>
      <c r="AP1239" s="169"/>
      <c r="AQ1239" s="84" t="s">
        <v>395</v>
      </c>
      <c r="AU1239" s="459" t="str">
        <f t="shared" ca="1" si="226"/>
        <v>AK</v>
      </c>
      <c r="AV1239" s="459">
        <f t="shared" si="227"/>
        <v>1208</v>
      </c>
      <c r="AW1239" s="259" t="str">
        <f t="shared" ca="1" si="224"/>
        <v>AK1208</v>
      </c>
      <c r="AX1239" s="259">
        <f t="shared" si="222"/>
        <v>8</v>
      </c>
      <c r="AY1239" s="259" t="str">
        <f t="shared" ca="1" si="223"/>
        <v>9. Ownership - Operating Costs</v>
      </c>
      <c r="AZ1239" s="268" t="s">
        <v>1270</v>
      </c>
      <c r="BA1239" s="259" t="s">
        <v>1309</v>
      </c>
      <c r="BB1239" s="259">
        <f>$AK$8</f>
        <v>2051</v>
      </c>
      <c r="BC1239" s="259" t="str">
        <f t="shared" ca="1" si="225"/>
        <v>8_AK1208_Secondary_fuel_transportation_2051</v>
      </c>
      <c r="BD1239" s="259" t="s">
        <v>540</v>
      </c>
      <c r="BE1239" s="259"/>
      <c r="BF1239" s="268" t="str">
        <f t="shared" si="228"/>
        <v>&gt;=0</v>
      </c>
      <c r="BG1239" s="268" t="s">
        <v>85</v>
      </c>
      <c r="BH1239" s="268" t="s">
        <v>85</v>
      </c>
      <c r="BI1239" s="268"/>
      <c r="BJ1239" s="268"/>
      <c r="BK1239" s="268"/>
      <c r="BL1239" s="268"/>
    </row>
    <row r="1240" spans="1:64" ht="13.5" hidden="1" thickBot="1">
      <c r="A1240" s="124"/>
      <c r="B1240" s="181"/>
      <c r="C1240" s="236"/>
      <c r="D1240" s="588"/>
      <c r="E1240" s="588"/>
      <c r="F1240" s="471"/>
      <c r="G1240" s="471"/>
      <c r="H1240" s="471"/>
      <c r="I1240" s="471"/>
      <c r="J1240" s="471"/>
      <c r="K1240" s="471"/>
      <c r="L1240" s="471"/>
      <c r="M1240" s="471"/>
      <c r="N1240" s="471"/>
      <c r="O1240" s="471"/>
      <c r="P1240" s="471"/>
      <c r="Q1240" s="471"/>
      <c r="R1240" s="471"/>
      <c r="S1240" s="471"/>
      <c r="T1240" s="471"/>
      <c r="U1240" s="471"/>
      <c r="V1240" s="471"/>
      <c r="W1240" s="471"/>
      <c r="X1240" s="471"/>
      <c r="Y1240" s="471"/>
      <c r="Z1240" s="471"/>
      <c r="AA1240" s="471"/>
      <c r="AB1240" s="471"/>
      <c r="AC1240" s="471"/>
      <c r="AD1240" s="471"/>
      <c r="AE1240" s="472"/>
      <c r="AF1240" s="472"/>
      <c r="AG1240" s="472"/>
      <c r="AH1240" s="472"/>
      <c r="AI1240" s="472"/>
      <c r="AJ1240" s="472"/>
      <c r="AK1240" s="472"/>
      <c r="AL1240" s="472"/>
      <c r="AM1240" s="472"/>
      <c r="AN1240" s="472"/>
      <c r="AO1240" s="481"/>
      <c r="AP1240" s="169"/>
      <c r="AQ1240" s="84" t="s">
        <v>395</v>
      </c>
      <c r="AU1240" s="459" t="str">
        <f t="shared" ca="1" si="226"/>
        <v>AL</v>
      </c>
      <c r="AV1240" s="459">
        <f t="shared" si="227"/>
        <v>1208</v>
      </c>
      <c r="AW1240" s="259" t="str">
        <f t="shared" ca="1" si="224"/>
        <v>AL1208</v>
      </c>
      <c r="AX1240" s="259">
        <f t="shared" si="222"/>
        <v>8</v>
      </c>
      <c r="AY1240" s="259" t="str">
        <f t="shared" ca="1" si="223"/>
        <v>9. Ownership - Operating Costs</v>
      </c>
      <c r="AZ1240" s="268" t="s">
        <v>1270</v>
      </c>
      <c r="BA1240" s="259" t="s">
        <v>1309</v>
      </c>
      <c r="BB1240" s="259">
        <f>$AL$8</f>
        <v>2052</v>
      </c>
      <c r="BC1240" s="259" t="str">
        <f t="shared" ca="1" si="225"/>
        <v>8_AL1208_Secondary_fuel_transportation_2052</v>
      </c>
      <c r="BD1240" s="259" t="s">
        <v>540</v>
      </c>
      <c r="BE1240" s="259"/>
      <c r="BF1240" s="268" t="str">
        <f t="shared" si="228"/>
        <v>&gt;=0</v>
      </c>
      <c r="BG1240" s="268" t="s">
        <v>85</v>
      </c>
      <c r="BH1240" s="268" t="s">
        <v>85</v>
      </c>
      <c r="BI1240" s="268"/>
      <c r="BJ1240" s="268"/>
      <c r="BK1240" s="268"/>
      <c r="BL1240" s="268"/>
    </row>
    <row r="1241" spans="1:64" ht="13.5" hidden="1" thickBot="1">
      <c r="A1241" s="124"/>
      <c r="B1241" s="181"/>
      <c r="C1241" s="236"/>
      <c r="D1241" s="588"/>
      <c r="E1241" s="588"/>
      <c r="F1241" s="471"/>
      <c r="G1241" s="471"/>
      <c r="H1241" s="471"/>
      <c r="I1241" s="471"/>
      <c r="J1241" s="471"/>
      <c r="K1241" s="471"/>
      <c r="L1241" s="471"/>
      <c r="M1241" s="471"/>
      <c r="N1241" s="471"/>
      <c r="O1241" s="471"/>
      <c r="P1241" s="471"/>
      <c r="Q1241" s="471"/>
      <c r="R1241" s="471"/>
      <c r="S1241" s="471"/>
      <c r="T1241" s="471"/>
      <c r="U1241" s="471"/>
      <c r="V1241" s="471"/>
      <c r="W1241" s="471"/>
      <c r="X1241" s="471"/>
      <c r="Y1241" s="471"/>
      <c r="Z1241" s="471"/>
      <c r="AA1241" s="471"/>
      <c r="AB1241" s="471"/>
      <c r="AC1241" s="471"/>
      <c r="AD1241" s="471"/>
      <c r="AE1241" s="472"/>
      <c r="AF1241" s="472"/>
      <c r="AG1241" s="472"/>
      <c r="AH1241" s="472"/>
      <c r="AI1241" s="472"/>
      <c r="AJ1241" s="472"/>
      <c r="AK1241" s="472"/>
      <c r="AL1241" s="472"/>
      <c r="AM1241" s="472"/>
      <c r="AN1241" s="472"/>
      <c r="AO1241" s="481"/>
      <c r="AP1241" s="169"/>
      <c r="AQ1241" s="84" t="s">
        <v>395</v>
      </c>
      <c r="AU1241" s="459" t="str">
        <f t="shared" ca="1" si="226"/>
        <v>AM</v>
      </c>
      <c r="AV1241" s="459">
        <f t="shared" si="227"/>
        <v>1208</v>
      </c>
      <c r="AW1241" s="259" t="str">
        <f t="shared" ca="1" si="224"/>
        <v>AM1208</v>
      </c>
      <c r="AX1241" s="259">
        <f t="shared" si="222"/>
        <v>8</v>
      </c>
      <c r="AY1241" s="259" t="str">
        <f t="shared" ca="1" si="223"/>
        <v>9. Ownership - Operating Costs</v>
      </c>
      <c r="AZ1241" s="268" t="s">
        <v>1270</v>
      </c>
      <c r="BA1241" s="259" t="s">
        <v>1309</v>
      </c>
      <c r="BB1241" s="259">
        <f>$AM$8</f>
        <v>2053</v>
      </c>
      <c r="BC1241" s="259" t="str">
        <f t="shared" ca="1" si="225"/>
        <v>8_AM1208_Secondary_fuel_transportation_2053</v>
      </c>
      <c r="BD1241" s="259" t="s">
        <v>540</v>
      </c>
      <c r="BE1241" s="259"/>
      <c r="BF1241" s="268" t="str">
        <f t="shared" si="228"/>
        <v>&gt;=0</v>
      </c>
      <c r="BG1241" s="268" t="s">
        <v>85</v>
      </c>
      <c r="BH1241" s="268" t="s">
        <v>85</v>
      </c>
      <c r="BI1241" s="268"/>
      <c r="BJ1241" s="268"/>
      <c r="BK1241" s="268"/>
      <c r="BL1241" s="268"/>
    </row>
    <row r="1242" spans="1:64" ht="13.5" hidden="1" thickBot="1">
      <c r="A1242" s="124"/>
      <c r="B1242" s="181"/>
      <c r="C1242" s="236"/>
      <c r="D1242" s="588"/>
      <c r="E1242" s="588"/>
      <c r="F1242" s="471"/>
      <c r="G1242" s="471"/>
      <c r="H1242" s="471"/>
      <c r="I1242" s="471"/>
      <c r="J1242" s="471"/>
      <c r="K1242" s="471"/>
      <c r="L1242" s="471"/>
      <c r="M1242" s="471"/>
      <c r="N1242" s="471"/>
      <c r="O1242" s="471"/>
      <c r="P1242" s="471"/>
      <c r="Q1242" s="471"/>
      <c r="R1242" s="471"/>
      <c r="S1242" s="471"/>
      <c r="T1242" s="471"/>
      <c r="U1242" s="471"/>
      <c r="V1242" s="471"/>
      <c r="W1242" s="471"/>
      <c r="X1242" s="471"/>
      <c r="Y1242" s="471"/>
      <c r="Z1242" s="471"/>
      <c r="AA1242" s="471"/>
      <c r="AB1242" s="471"/>
      <c r="AC1242" s="471"/>
      <c r="AD1242" s="471"/>
      <c r="AE1242" s="472"/>
      <c r="AF1242" s="472"/>
      <c r="AG1242" s="472"/>
      <c r="AH1242" s="472"/>
      <c r="AI1242" s="472"/>
      <c r="AJ1242" s="472"/>
      <c r="AK1242" s="472"/>
      <c r="AL1242" s="472"/>
      <c r="AM1242" s="472"/>
      <c r="AN1242" s="472"/>
      <c r="AO1242" s="481"/>
      <c r="AP1242" s="169"/>
      <c r="AQ1242" s="84" t="s">
        <v>395</v>
      </c>
      <c r="AU1242" s="459" t="str">
        <f t="shared" ca="1" si="226"/>
        <v>AN</v>
      </c>
      <c r="AV1242" s="459">
        <f t="shared" si="227"/>
        <v>1208</v>
      </c>
      <c r="AW1242" s="259" t="str">
        <f t="shared" ca="1" si="224"/>
        <v>AN1208</v>
      </c>
      <c r="AX1242" s="259">
        <f t="shared" si="222"/>
        <v>8</v>
      </c>
      <c r="AY1242" s="259" t="str">
        <f t="shared" ca="1" si="223"/>
        <v>9. Ownership - Operating Costs</v>
      </c>
      <c r="AZ1242" s="268" t="s">
        <v>1270</v>
      </c>
      <c r="BA1242" s="259" t="s">
        <v>1309</v>
      </c>
      <c r="BB1242" s="259">
        <f>$AN$8</f>
        <v>2054</v>
      </c>
      <c r="BC1242" s="259" t="str">
        <f t="shared" ca="1" si="225"/>
        <v>8_AN1208_Secondary_fuel_transportation_2054</v>
      </c>
      <c r="BD1242" s="259" t="s">
        <v>540</v>
      </c>
      <c r="BE1242" s="259"/>
      <c r="BF1242" s="268" t="str">
        <f t="shared" si="228"/>
        <v>&gt;=0</v>
      </c>
      <c r="BG1242" s="268" t="s">
        <v>85</v>
      </c>
      <c r="BH1242" s="268" t="s">
        <v>85</v>
      </c>
      <c r="BI1242" s="268"/>
      <c r="BJ1242" s="268"/>
      <c r="BK1242" s="268"/>
      <c r="BL1242" s="268"/>
    </row>
    <row r="1243" spans="1:64" ht="13.5" hidden="1" thickBot="1">
      <c r="A1243" s="124"/>
      <c r="B1243" s="181"/>
      <c r="C1243" s="236"/>
      <c r="D1243" s="588"/>
      <c r="E1243" s="588"/>
      <c r="F1243" s="471"/>
      <c r="G1243" s="471"/>
      <c r="H1243" s="471"/>
      <c r="I1243" s="471"/>
      <c r="J1243" s="471"/>
      <c r="K1243" s="471"/>
      <c r="L1243" s="471"/>
      <c r="M1243" s="471"/>
      <c r="N1243" s="471"/>
      <c r="O1243" s="471"/>
      <c r="P1243" s="471"/>
      <c r="Q1243" s="471"/>
      <c r="R1243" s="471"/>
      <c r="S1243" s="471"/>
      <c r="T1243" s="471"/>
      <c r="U1243" s="471"/>
      <c r="V1243" s="471"/>
      <c r="W1243" s="471"/>
      <c r="X1243" s="471"/>
      <c r="Y1243" s="471"/>
      <c r="Z1243" s="471"/>
      <c r="AA1243" s="471"/>
      <c r="AB1243" s="471"/>
      <c r="AC1243" s="471"/>
      <c r="AD1243" s="471"/>
      <c r="AE1243" s="472"/>
      <c r="AF1243" s="472"/>
      <c r="AG1243" s="472"/>
      <c r="AH1243" s="472"/>
      <c r="AI1243" s="472"/>
      <c r="AJ1243" s="472"/>
      <c r="AK1243" s="472"/>
      <c r="AL1243" s="472"/>
      <c r="AM1243" s="472"/>
      <c r="AN1243" s="472"/>
      <c r="AO1243" s="481"/>
      <c r="AP1243" s="169"/>
      <c r="AQ1243" s="474" t="s">
        <v>395</v>
      </c>
      <c r="AR1243" s="474"/>
      <c r="AS1243" s="474"/>
      <c r="AT1243" s="474"/>
      <c r="AU1243" s="475" t="str">
        <f t="shared" ca="1" si="226"/>
        <v>AO</v>
      </c>
      <c r="AV1243" s="475">
        <f t="shared" si="227"/>
        <v>1208</v>
      </c>
      <c r="AW1243" s="389" t="str">
        <f t="shared" ca="1" si="224"/>
        <v>AO1208</v>
      </c>
      <c r="AX1243" s="389">
        <f t="shared" si="222"/>
        <v>8</v>
      </c>
      <c r="AY1243" s="389" t="str">
        <f t="shared" ca="1" si="223"/>
        <v>9. Ownership - Operating Costs</v>
      </c>
      <c r="AZ1243" s="397" t="s">
        <v>1270</v>
      </c>
      <c r="BA1243" s="389" t="s">
        <v>1309</v>
      </c>
      <c r="BB1243" s="389" t="s">
        <v>1216</v>
      </c>
      <c r="BC1243" s="389" t="str">
        <f t="shared" ca="1" si="225"/>
        <v>8_AO1208_Secondary_fuel_transportation_Additional_Info</v>
      </c>
      <c r="BD1243" s="397" t="s">
        <v>223</v>
      </c>
      <c r="BE1243" s="397">
        <v>100</v>
      </c>
      <c r="BF1243" s="397"/>
      <c r="BG1243" s="397" t="s">
        <v>85</v>
      </c>
      <c r="BH1243" s="397" t="s">
        <v>85</v>
      </c>
      <c r="BI1243" s="268"/>
      <c r="BJ1243" s="268"/>
      <c r="BK1243" s="268"/>
      <c r="BL1243" s="268"/>
    </row>
    <row r="1244" spans="1:64" ht="13.5" hidden="1" thickBot="1">
      <c r="A1244" s="124">
        <f>+A1208+1</f>
        <v>45</v>
      </c>
      <c r="B1244" s="181"/>
      <c r="C1244" s="235" t="s">
        <v>1310</v>
      </c>
      <c r="D1244" s="588"/>
      <c r="E1244" s="588"/>
      <c r="F1244" s="447"/>
      <c r="G1244" s="447"/>
      <c r="H1244" s="447"/>
      <c r="I1244" s="471"/>
      <c r="J1244" s="471"/>
      <c r="K1244" s="471"/>
      <c r="L1244" s="471"/>
      <c r="M1244" s="471"/>
      <c r="N1244" s="471"/>
      <c r="O1244" s="471"/>
      <c r="P1244" s="471"/>
      <c r="Q1244" s="471"/>
      <c r="R1244" s="471"/>
      <c r="S1244" s="471"/>
      <c r="T1244" s="471"/>
      <c r="U1244" s="471"/>
      <c r="V1244" s="471"/>
      <c r="W1244" s="471"/>
      <c r="X1244" s="471"/>
      <c r="Y1244" s="471"/>
      <c r="Z1244" s="471"/>
      <c r="AA1244" s="471"/>
      <c r="AB1244" s="471"/>
      <c r="AC1244" s="471"/>
      <c r="AD1244" s="471"/>
      <c r="AE1244" s="472"/>
      <c r="AF1244" s="472"/>
      <c r="AG1244" s="472"/>
      <c r="AH1244" s="472"/>
      <c r="AI1244" s="472"/>
      <c r="AJ1244" s="472"/>
      <c r="AK1244" s="472"/>
      <c r="AL1244" s="472"/>
      <c r="AM1244" s="472"/>
      <c r="AN1244" s="472"/>
      <c r="AO1244" s="481"/>
      <c r="AP1244" s="169"/>
      <c r="AQ1244" s="169"/>
      <c r="AR1244" s="169"/>
      <c r="AS1244" s="169"/>
      <c r="AT1244" s="169"/>
      <c r="AU1244" s="169"/>
      <c r="AV1244" s="169"/>
      <c r="AW1244" s="259"/>
      <c r="AX1244" s="259"/>
      <c r="AY1244" s="259"/>
      <c r="BA1244" s="259"/>
      <c r="BB1244" s="259"/>
      <c r="BC1244" s="259"/>
      <c r="BD1244" s="259"/>
      <c r="BE1244" s="259"/>
      <c r="BH1244" s="268"/>
      <c r="BI1244" s="268"/>
      <c r="BJ1244" s="268"/>
      <c r="BK1244" s="268"/>
      <c r="BL1244" s="268"/>
    </row>
    <row r="1245" spans="1:64" ht="13.5" hidden="1" thickBot="1">
      <c r="A1245" s="124">
        <f t="shared" si="41"/>
        <v>46</v>
      </c>
      <c r="B1245" s="169"/>
      <c r="C1245" s="238" t="s">
        <v>1311</v>
      </c>
      <c r="D1245" s="588" t="s">
        <v>1334</v>
      </c>
      <c r="E1245" s="588"/>
      <c r="F1245" s="445"/>
      <c r="G1245" s="445"/>
      <c r="H1245" s="445"/>
      <c r="I1245" s="445"/>
      <c r="J1245" s="445"/>
      <c r="K1245" s="445"/>
      <c r="L1245" s="445"/>
      <c r="M1245" s="445"/>
      <c r="N1245" s="445"/>
      <c r="O1245" s="445"/>
      <c r="P1245" s="445"/>
      <c r="Q1245" s="445"/>
      <c r="R1245" s="445"/>
      <c r="S1245" s="445"/>
      <c r="T1245" s="445"/>
      <c r="U1245" s="445"/>
      <c r="V1245" s="445"/>
      <c r="W1245" s="445"/>
      <c r="X1245" s="445"/>
      <c r="Y1245" s="445"/>
      <c r="Z1245" s="445"/>
      <c r="AA1245" s="445"/>
      <c r="AB1245" s="445"/>
      <c r="AC1245" s="445"/>
      <c r="AD1245" s="445"/>
      <c r="AE1245" s="446"/>
      <c r="AF1245" s="446"/>
      <c r="AG1245" s="446"/>
      <c r="AH1245" s="446"/>
      <c r="AI1245" s="446"/>
      <c r="AJ1245" s="446"/>
      <c r="AK1245" s="446"/>
      <c r="AL1245" s="446"/>
      <c r="AM1245" s="446"/>
      <c r="AN1245" s="446"/>
      <c r="AO1245" s="337"/>
      <c r="AP1245" s="169"/>
      <c r="AS1245" s="84" t="s">
        <v>42</v>
      </c>
      <c r="AT1245" s="84" t="str">
        <f ca="1">SUBSTITUTE(CELL("address",F1245),"$","")</f>
        <v>F1245</v>
      </c>
      <c r="AU1245" s="350" t="str">
        <f ca="1">CHAR(CODE(AT1245))</f>
        <v>F</v>
      </c>
      <c r="AV1245" s="350">
        <f>ROW(AT1245)</f>
        <v>1245</v>
      </c>
      <c r="AW1245" s="259" t="str">
        <f ca="1">CONCATENATE(AU1245&amp;AV1245)</f>
        <v>F1245</v>
      </c>
      <c r="AX1245" s="259">
        <f t="shared" ref="AX1245:AX1280" si="229">$AX$5</f>
        <v>8</v>
      </c>
      <c r="AY1245" s="259" t="str">
        <f t="shared" ref="AY1245:AY1280" ca="1" si="230">MID(CELL("filename",AX1245),FIND("]",CELL("filename",AX1245))+1,256)</f>
        <v>9. Ownership - Operating Costs</v>
      </c>
      <c r="AZ1245" s="268" t="s">
        <v>1270</v>
      </c>
      <c r="BA1245" s="259" t="s">
        <v>1312</v>
      </c>
      <c r="BB1245" s="259">
        <f>$F$8</f>
        <v>2020</v>
      </c>
      <c r="BC1245" s="259" t="str">
        <f ca="1">AX1245&amp;"_"&amp;AW1245&amp;"_"&amp;BA1245&amp;"_"&amp;BB1245</f>
        <v>8_F1245_Turbine_Generator_OM_service_agreement_2020</v>
      </c>
      <c r="BD1245" s="259" t="s">
        <v>540</v>
      </c>
      <c r="BE1245" s="259"/>
      <c r="BF1245" s="268" t="str">
        <f t="shared" ref="BF1245:BF1308" si="231">"&gt;=0"</f>
        <v>&gt;=0</v>
      </c>
      <c r="BG1245" s="268" t="s">
        <v>85</v>
      </c>
      <c r="BH1245" s="268" t="s">
        <v>85</v>
      </c>
      <c r="BI1245" s="268"/>
      <c r="BJ1245" s="268"/>
      <c r="BK1245" s="268"/>
      <c r="BL1245" s="268"/>
    </row>
    <row r="1246" spans="1:64" ht="13.5" hidden="1" thickBot="1">
      <c r="A1246" s="124"/>
      <c r="B1246" s="169"/>
      <c r="C1246" s="238"/>
      <c r="D1246" s="588"/>
      <c r="E1246" s="588"/>
      <c r="F1246" s="471"/>
      <c r="G1246" s="471"/>
      <c r="H1246" s="471"/>
      <c r="I1246" s="471"/>
      <c r="J1246" s="471"/>
      <c r="K1246" s="471"/>
      <c r="L1246" s="471"/>
      <c r="M1246" s="471"/>
      <c r="N1246" s="471"/>
      <c r="O1246" s="471"/>
      <c r="P1246" s="471"/>
      <c r="Q1246" s="471"/>
      <c r="R1246" s="471"/>
      <c r="S1246" s="471"/>
      <c r="T1246" s="471"/>
      <c r="U1246" s="471"/>
      <c r="V1246" s="471"/>
      <c r="W1246" s="471"/>
      <c r="X1246" s="471"/>
      <c r="Y1246" s="471"/>
      <c r="Z1246" s="471"/>
      <c r="AA1246" s="471"/>
      <c r="AB1246" s="471"/>
      <c r="AC1246" s="471"/>
      <c r="AD1246" s="471"/>
      <c r="AE1246" s="472"/>
      <c r="AF1246" s="472"/>
      <c r="AG1246" s="472"/>
      <c r="AH1246" s="472"/>
      <c r="AI1246" s="472"/>
      <c r="AJ1246" s="472"/>
      <c r="AK1246" s="472"/>
      <c r="AL1246" s="472"/>
      <c r="AM1246" s="472"/>
      <c r="AN1246" s="472"/>
      <c r="AO1246" s="481"/>
      <c r="AP1246" s="169"/>
      <c r="AQ1246" s="84" t="s">
        <v>395</v>
      </c>
      <c r="AU1246" s="459" t="str">
        <f ca="1">IF(AU1245="Z","AA",IF(LEN(AU1245)=1,CHAR(CODE(AU1245)+1),IF(RIGHT(AU1245,1)="Z",CHAR(CODE(LEFT(AU1245,1))+1),LEFT(AU1245,1))&amp;CHAR(65+MOD(CODE(RIGHT(AU1245,1))+1-65,26))))</f>
        <v>G</v>
      </c>
      <c r="AV1246" s="459">
        <f>AV1245</f>
        <v>1245</v>
      </c>
      <c r="AW1246" s="259" t="str">
        <f t="shared" ref="AW1246:AW1280" ca="1" si="232">CONCATENATE(AU1246&amp;AV1246)</f>
        <v>G1245</v>
      </c>
      <c r="AX1246" s="259">
        <f t="shared" si="229"/>
        <v>8</v>
      </c>
      <c r="AY1246" s="259" t="str">
        <f t="shared" ca="1" si="230"/>
        <v>9. Ownership - Operating Costs</v>
      </c>
      <c r="AZ1246" s="268" t="s">
        <v>1270</v>
      </c>
      <c r="BA1246" s="259" t="s">
        <v>1312</v>
      </c>
      <c r="BB1246" s="259">
        <f>$G$8</f>
        <v>2021</v>
      </c>
      <c r="BC1246" s="259" t="str">
        <f t="shared" ref="BC1246:BC1280" ca="1" si="233">AX1246&amp;"_"&amp;AW1246&amp;"_"&amp;BA1246&amp;"_"&amp;BB1246</f>
        <v>8_G1245_Turbine_Generator_OM_service_agreement_2021</v>
      </c>
      <c r="BD1246" s="259" t="s">
        <v>540</v>
      </c>
      <c r="BE1246" s="259"/>
      <c r="BF1246" s="268" t="str">
        <f t="shared" si="231"/>
        <v>&gt;=0</v>
      </c>
      <c r="BG1246" s="268" t="s">
        <v>85</v>
      </c>
      <c r="BH1246" s="268" t="s">
        <v>85</v>
      </c>
      <c r="BI1246" s="268"/>
      <c r="BJ1246" s="268"/>
      <c r="BK1246" s="268"/>
      <c r="BL1246" s="268"/>
    </row>
    <row r="1247" spans="1:64" ht="13.5" hidden="1" thickBot="1">
      <c r="A1247" s="124"/>
      <c r="B1247" s="169"/>
      <c r="C1247" s="238"/>
      <c r="D1247" s="588"/>
      <c r="E1247" s="588"/>
      <c r="F1247" s="471"/>
      <c r="G1247" s="471"/>
      <c r="H1247" s="471"/>
      <c r="I1247" s="471"/>
      <c r="J1247" s="471"/>
      <c r="K1247" s="471"/>
      <c r="L1247" s="471"/>
      <c r="M1247" s="471"/>
      <c r="N1247" s="471"/>
      <c r="O1247" s="471"/>
      <c r="P1247" s="471"/>
      <c r="Q1247" s="471"/>
      <c r="R1247" s="471"/>
      <c r="S1247" s="471"/>
      <c r="T1247" s="471"/>
      <c r="U1247" s="471"/>
      <c r="V1247" s="471"/>
      <c r="W1247" s="471"/>
      <c r="X1247" s="471"/>
      <c r="Y1247" s="471"/>
      <c r="Z1247" s="471"/>
      <c r="AA1247" s="471"/>
      <c r="AB1247" s="471"/>
      <c r="AC1247" s="471"/>
      <c r="AD1247" s="471"/>
      <c r="AE1247" s="472"/>
      <c r="AF1247" s="472"/>
      <c r="AG1247" s="472"/>
      <c r="AH1247" s="472"/>
      <c r="AI1247" s="472"/>
      <c r="AJ1247" s="472"/>
      <c r="AK1247" s="472"/>
      <c r="AL1247" s="472"/>
      <c r="AM1247" s="472"/>
      <c r="AN1247" s="472"/>
      <c r="AO1247" s="481"/>
      <c r="AP1247" s="169"/>
      <c r="AQ1247" s="84" t="s">
        <v>395</v>
      </c>
      <c r="AU1247" s="459" t="str">
        <f t="shared" ref="AU1247:AU1280" ca="1" si="234">IF(AU1246="Z","AA",IF(LEN(AU1246)=1,CHAR(CODE(AU1246)+1),IF(RIGHT(AU1246,1)="Z",CHAR(CODE(LEFT(AU1246,1))+1),LEFT(AU1246,1))&amp;CHAR(65+MOD(CODE(RIGHT(AU1246,1))+1-65,26))))</f>
        <v>H</v>
      </c>
      <c r="AV1247" s="459">
        <f t="shared" ref="AV1247:AV1280" si="235">AV1246</f>
        <v>1245</v>
      </c>
      <c r="AW1247" s="259" t="str">
        <f t="shared" ca="1" si="232"/>
        <v>H1245</v>
      </c>
      <c r="AX1247" s="259">
        <f t="shared" si="229"/>
        <v>8</v>
      </c>
      <c r="AY1247" s="259" t="str">
        <f t="shared" ca="1" si="230"/>
        <v>9. Ownership - Operating Costs</v>
      </c>
      <c r="AZ1247" s="268" t="s">
        <v>1270</v>
      </c>
      <c r="BA1247" s="259" t="s">
        <v>1312</v>
      </c>
      <c r="BB1247" s="259">
        <f>$H$8</f>
        <v>2022</v>
      </c>
      <c r="BC1247" s="259" t="str">
        <f t="shared" ca="1" si="233"/>
        <v>8_H1245_Turbine_Generator_OM_service_agreement_2022</v>
      </c>
      <c r="BD1247" s="259" t="s">
        <v>540</v>
      </c>
      <c r="BE1247" s="259"/>
      <c r="BF1247" s="268" t="str">
        <f t="shared" si="231"/>
        <v>&gt;=0</v>
      </c>
      <c r="BG1247" s="268" t="s">
        <v>85</v>
      </c>
      <c r="BH1247" s="268" t="s">
        <v>85</v>
      </c>
      <c r="BI1247" s="268"/>
      <c r="BJ1247" s="268"/>
      <c r="BK1247" s="268"/>
      <c r="BL1247" s="268"/>
    </row>
    <row r="1248" spans="1:64" ht="13.5" hidden="1" thickBot="1">
      <c r="A1248" s="124"/>
      <c r="B1248" s="169"/>
      <c r="C1248" s="238"/>
      <c r="D1248" s="588"/>
      <c r="E1248" s="588"/>
      <c r="F1248" s="471"/>
      <c r="G1248" s="471"/>
      <c r="H1248" s="471"/>
      <c r="I1248" s="471"/>
      <c r="J1248" s="471"/>
      <c r="K1248" s="471"/>
      <c r="L1248" s="471"/>
      <c r="M1248" s="471"/>
      <c r="N1248" s="471"/>
      <c r="O1248" s="471"/>
      <c r="P1248" s="471"/>
      <c r="Q1248" s="471"/>
      <c r="R1248" s="471"/>
      <c r="S1248" s="471"/>
      <c r="T1248" s="471"/>
      <c r="U1248" s="471"/>
      <c r="V1248" s="471"/>
      <c r="W1248" s="471"/>
      <c r="X1248" s="471"/>
      <c r="Y1248" s="471"/>
      <c r="Z1248" s="471"/>
      <c r="AA1248" s="471"/>
      <c r="AB1248" s="471"/>
      <c r="AC1248" s="471"/>
      <c r="AD1248" s="471"/>
      <c r="AE1248" s="472"/>
      <c r="AF1248" s="472"/>
      <c r="AG1248" s="472"/>
      <c r="AH1248" s="472"/>
      <c r="AI1248" s="472"/>
      <c r="AJ1248" s="472"/>
      <c r="AK1248" s="472"/>
      <c r="AL1248" s="472"/>
      <c r="AM1248" s="472"/>
      <c r="AN1248" s="472"/>
      <c r="AO1248" s="481"/>
      <c r="AP1248" s="169"/>
      <c r="AQ1248" s="84" t="s">
        <v>395</v>
      </c>
      <c r="AU1248" s="459" t="str">
        <f t="shared" ca="1" si="234"/>
        <v>I</v>
      </c>
      <c r="AV1248" s="459">
        <f t="shared" si="235"/>
        <v>1245</v>
      </c>
      <c r="AW1248" s="259" t="str">
        <f t="shared" ca="1" si="232"/>
        <v>I1245</v>
      </c>
      <c r="AX1248" s="259">
        <f t="shared" si="229"/>
        <v>8</v>
      </c>
      <c r="AY1248" s="259" t="str">
        <f t="shared" ca="1" si="230"/>
        <v>9. Ownership - Operating Costs</v>
      </c>
      <c r="AZ1248" s="268" t="s">
        <v>1270</v>
      </c>
      <c r="BA1248" s="259" t="s">
        <v>1312</v>
      </c>
      <c r="BB1248" s="259">
        <f>$I$8</f>
        <v>2023</v>
      </c>
      <c r="BC1248" s="259" t="str">
        <f t="shared" ca="1" si="233"/>
        <v>8_I1245_Turbine_Generator_OM_service_agreement_2023</v>
      </c>
      <c r="BD1248" s="259" t="s">
        <v>540</v>
      </c>
      <c r="BE1248" s="259"/>
      <c r="BF1248" s="268" t="str">
        <f t="shared" si="231"/>
        <v>&gt;=0</v>
      </c>
      <c r="BG1248" s="268" t="s">
        <v>85</v>
      </c>
      <c r="BH1248" s="268" t="s">
        <v>85</v>
      </c>
      <c r="BI1248" s="268"/>
      <c r="BJ1248" s="268"/>
      <c r="BK1248" s="268"/>
      <c r="BL1248" s="268"/>
    </row>
    <row r="1249" spans="1:64" ht="13.5" hidden="1" thickBot="1">
      <c r="A1249" s="124"/>
      <c r="B1249" s="169"/>
      <c r="C1249" s="238"/>
      <c r="D1249" s="588"/>
      <c r="E1249" s="588"/>
      <c r="F1249" s="471"/>
      <c r="G1249" s="471"/>
      <c r="H1249" s="471"/>
      <c r="I1249" s="471"/>
      <c r="J1249" s="471"/>
      <c r="K1249" s="471"/>
      <c r="L1249" s="471"/>
      <c r="M1249" s="471"/>
      <c r="N1249" s="471"/>
      <c r="O1249" s="471"/>
      <c r="P1249" s="471"/>
      <c r="Q1249" s="471"/>
      <c r="R1249" s="471"/>
      <c r="S1249" s="471"/>
      <c r="T1249" s="471"/>
      <c r="U1249" s="471"/>
      <c r="V1249" s="471"/>
      <c r="W1249" s="471"/>
      <c r="X1249" s="471"/>
      <c r="Y1249" s="471"/>
      <c r="Z1249" s="471"/>
      <c r="AA1249" s="471"/>
      <c r="AB1249" s="471"/>
      <c r="AC1249" s="471"/>
      <c r="AD1249" s="471"/>
      <c r="AE1249" s="472"/>
      <c r="AF1249" s="472"/>
      <c r="AG1249" s="472"/>
      <c r="AH1249" s="472"/>
      <c r="AI1249" s="472"/>
      <c r="AJ1249" s="472"/>
      <c r="AK1249" s="472"/>
      <c r="AL1249" s="472"/>
      <c r="AM1249" s="472"/>
      <c r="AN1249" s="472"/>
      <c r="AO1249" s="481"/>
      <c r="AP1249" s="169"/>
      <c r="AQ1249" s="84" t="s">
        <v>395</v>
      </c>
      <c r="AU1249" s="459" t="str">
        <f t="shared" ca="1" si="234"/>
        <v>J</v>
      </c>
      <c r="AV1249" s="459">
        <f t="shared" si="235"/>
        <v>1245</v>
      </c>
      <c r="AW1249" s="259" t="str">
        <f t="shared" ca="1" si="232"/>
        <v>J1245</v>
      </c>
      <c r="AX1249" s="259">
        <f t="shared" si="229"/>
        <v>8</v>
      </c>
      <c r="AY1249" s="259" t="str">
        <f t="shared" ca="1" si="230"/>
        <v>9. Ownership - Operating Costs</v>
      </c>
      <c r="AZ1249" s="268" t="s">
        <v>1270</v>
      </c>
      <c r="BA1249" s="259" t="s">
        <v>1312</v>
      </c>
      <c r="BB1249" s="259">
        <f>$J$8</f>
        <v>2024</v>
      </c>
      <c r="BC1249" s="259" t="str">
        <f t="shared" ca="1" si="233"/>
        <v>8_J1245_Turbine_Generator_OM_service_agreement_2024</v>
      </c>
      <c r="BD1249" s="259" t="s">
        <v>540</v>
      </c>
      <c r="BE1249" s="259"/>
      <c r="BF1249" s="268" t="str">
        <f t="shared" si="231"/>
        <v>&gt;=0</v>
      </c>
      <c r="BG1249" s="268" t="s">
        <v>85</v>
      </c>
      <c r="BH1249" s="268" t="s">
        <v>85</v>
      </c>
      <c r="BI1249" s="268"/>
      <c r="BJ1249" s="268"/>
      <c r="BK1249" s="268"/>
      <c r="BL1249" s="268"/>
    </row>
    <row r="1250" spans="1:64" ht="13.5" hidden="1" thickBot="1">
      <c r="A1250" s="124"/>
      <c r="B1250" s="169"/>
      <c r="C1250" s="238"/>
      <c r="D1250" s="588"/>
      <c r="E1250" s="588"/>
      <c r="F1250" s="471"/>
      <c r="G1250" s="471"/>
      <c r="H1250" s="471"/>
      <c r="I1250" s="471"/>
      <c r="J1250" s="471"/>
      <c r="K1250" s="471"/>
      <c r="L1250" s="471"/>
      <c r="M1250" s="471"/>
      <c r="N1250" s="471"/>
      <c r="O1250" s="471"/>
      <c r="P1250" s="471"/>
      <c r="Q1250" s="471"/>
      <c r="R1250" s="471"/>
      <c r="S1250" s="471"/>
      <c r="T1250" s="471"/>
      <c r="U1250" s="471"/>
      <c r="V1250" s="471"/>
      <c r="W1250" s="471"/>
      <c r="X1250" s="471"/>
      <c r="Y1250" s="471"/>
      <c r="Z1250" s="471"/>
      <c r="AA1250" s="471"/>
      <c r="AB1250" s="471"/>
      <c r="AC1250" s="471"/>
      <c r="AD1250" s="471"/>
      <c r="AE1250" s="472"/>
      <c r="AF1250" s="472"/>
      <c r="AG1250" s="472"/>
      <c r="AH1250" s="472"/>
      <c r="AI1250" s="472"/>
      <c r="AJ1250" s="472"/>
      <c r="AK1250" s="472"/>
      <c r="AL1250" s="472"/>
      <c r="AM1250" s="472"/>
      <c r="AN1250" s="472"/>
      <c r="AO1250" s="481"/>
      <c r="AP1250" s="169"/>
      <c r="AQ1250" s="84" t="s">
        <v>395</v>
      </c>
      <c r="AU1250" s="459" t="str">
        <f t="shared" ca="1" si="234"/>
        <v>K</v>
      </c>
      <c r="AV1250" s="459">
        <f t="shared" si="235"/>
        <v>1245</v>
      </c>
      <c r="AW1250" s="259" t="str">
        <f t="shared" ca="1" si="232"/>
        <v>K1245</v>
      </c>
      <c r="AX1250" s="259">
        <f t="shared" si="229"/>
        <v>8</v>
      </c>
      <c r="AY1250" s="259" t="str">
        <f t="shared" ca="1" si="230"/>
        <v>9. Ownership - Operating Costs</v>
      </c>
      <c r="AZ1250" s="268" t="s">
        <v>1270</v>
      </c>
      <c r="BA1250" s="259" t="s">
        <v>1312</v>
      </c>
      <c r="BB1250" s="259">
        <f>$K$8</f>
        <v>2025</v>
      </c>
      <c r="BC1250" s="259" t="str">
        <f t="shared" ca="1" si="233"/>
        <v>8_K1245_Turbine_Generator_OM_service_agreement_2025</v>
      </c>
      <c r="BD1250" s="259" t="s">
        <v>540</v>
      </c>
      <c r="BE1250" s="259"/>
      <c r="BF1250" s="268" t="str">
        <f t="shared" si="231"/>
        <v>&gt;=0</v>
      </c>
      <c r="BG1250" s="268" t="s">
        <v>85</v>
      </c>
      <c r="BH1250" s="268" t="s">
        <v>85</v>
      </c>
      <c r="BI1250" s="268"/>
      <c r="BJ1250" s="268"/>
      <c r="BK1250" s="268"/>
      <c r="BL1250" s="268"/>
    </row>
    <row r="1251" spans="1:64" ht="13.5" hidden="1" thickBot="1">
      <c r="A1251" s="124"/>
      <c r="B1251" s="169"/>
      <c r="C1251" s="238"/>
      <c r="D1251" s="588"/>
      <c r="E1251" s="588"/>
      <c r="F1251" s="471"/>
      <c r="G1251" s="471"/>
      <c r="H1251" s="471"/>
      <c r="I1251" s="471"/>
      <c r="J1251" s="471"/>
      <c r="K1251" s="471"/>
      <c r="L1251" s="471"/>
      <c r="M1251" s="471"/>
      <c r="N1251" s="471"/>
      <c r="O1251" s="471"/>
      <c r="P1251" s="471"/>
      <c r="Q1251" s="471"/>
      <c r="R1251" s="471"/>
      <c r="S1251" s="471"/>
      <c r="T1251" s="471"/>
      <c r="U1251" s="471"/>
      <c r="V1251" s="471"/>
      <c r="W1251" s="471"/>
      <c r="X1251" s="471"/>
      <c r="Y1251" s="471"/>
      <c r="Z1251" s="471"/>
      <c r="AA1251" s="471"/>
      <c r="AB1251" s="471"/>
      <c r="AC1251" s="471"/>
      <c r="AD1251" s="471"/>
      <c r="AE1251" s="472"/>
      <c r="AF1251" s="472"/>
      <c r="AG1251" s="472"/>
      <c r="AH1251" s="472"/>
      <c r="AI1251" s="472"/>
      <c r="AJ1251" s="472"/>
      <c r="AK1251" s="472"/>
      <c r="AL1251" s="472"/>
      <c r="AM1251" s="472"/>
      <c r="AN1251" s="472"/>
      <c r="AO1251" s="481"/>
      <c r="AP1251" s="169"/>
      <c r="AQ1251" s="84" t="s">
        <v>395</v>
      </c>
      <c r="AU1251" s="459" t="str">
        <f t="shared" ca="1" si="234"/>
        <v>L</v>
      </c>
      <c r="AV1251" s="459">
        <f t="shared" si="235"/>
        <v>1245</v>
      </c>
      <c r="AW1251" s="259" t="str">
        <f t="shared" ca="1" si="232"/>
        <v>L1245</v>
      </c>
      <c r="AX1251" s="259">
        <f t="shared" si="229"/>
        <v>8</v>
      </c>
      <c r="AY1251" s="259" t="str">
        <f t="shared" ca="1" si="230"/>
        <v>9. Ownership - Operating Costs</v>
      </c>
      <c r="AZ1251" s="268" t="s">
        <v>1270</v>
      </c>
      <c r="BA1251" s="259" t="s">
        <v>1312</v>
      </c>
      <c r="BB1251" s="259">
        <f>$L$8</f>
        <v>2026</v>
      </c>
      <c r="BC1251" s="259" t="str">
        <f t="shared" ca="1" si="233"/>
        <v>8_L1245_Turbine_Generator_OM_service_agreement_2026</v>
      </c>
      <c r="BD1251" s="259" t="s">
        <v>540</v>
      </c>
      <c r="BE1251" s="259"/>
      <c r="BF1251" s="268" t="str">
        <f t="shared" si="231"/>
        <v>&gt;=0</v>
      </c>
      <c r="BG1251" s="268" t="s">
        <v>85</v>
      </c>
      <c r="BH1251" s="268" t="s">
        <v>85</v>
      </c>
      <c r="BI1251" s="268"/>
      <c r="BJ1251" s="268"/>
      <c r="BK1251" s="268"/>
      <c r="BL1251" s="268"/>
    </row>
    <row r="1252" spans="1:64" ht="13.5" hidden="1" thickBot="1">
      <c r="A1252" s="124"/>
      <c r="B1252" s="169"/>
      <c r="C1252" s="238"/>
      <c r="D1252" s="588"/>
      <c r="E1252" s="588"/>
      <c r="F1252" s="471"/>
      <c r="G1252" s="471"/>
      <c r="H1252" s="471"/>
      <c r="I1252" s="471"/>
      <c r="J1252" s="471"/>
      <c r="K1252" s="471"/>
      <c r="L1252" s="471"/>
      <c r="M1252" s="471"/>
      <c r="N1252" s="471"/>
      <c r="O1252" s="471"/>
      <c r="P1252" s="471"/>
      <c r="Q1252" s="471"/>
      <c r="R1252" s="471"/>
      <c r="S1252" s="471"/>
      <c r="T1252" s="471"/>
      <c r="U1252" s="471"/>
      <c r="V1252" s="471"/>
      <c r="W1252" s="471"/>
      <c r="X1252" s="471"/>
      <c r="Y1252" s="471"/>
      <c r="Z1252" s="471"/>
      <c r="AA1252" s="471"/>
      <c r="AB1252" s="471"/>
      <c r="AC1252" s="471"/>
      <c r="AD1252" s="471"/>
      <c r="AE1252" s="472"/>
      <c r="AF1252" s="472"/>
      <c r="AG1252" s="472"/>
      <c r="AH1252" s="472"/>
      <c r="AI1252" s="472"/>
      <c r="AJ1252" s="472"/>
      <c r="AK1252" s="472"/>
      <c r="AL1252" s="472"/>
      <c r="AM1252" s="472"/>
      <c r="AN1252" s="472"/>
      <c r="AO1252" s="481"/>
      <c r="AP1252" s="169"/>
      <c r="AQ1252" s="84" t="s">
        <v>395</v>
      </c>
      <c r="AU1252" s="459" t="str">
        <f t="shared" ca="1" si="234"/>
        <v>M</v>
      </c>
      <c r="AV1252" s="459">
        <f t="shared" si="235"/>
        <v>1245</v>
      </c>
      <c r="AW1252" s="259" t="str">
        <f t="shared" ca="1" si="232"/>
        <v>M1245</v>
      </c>
      <c r="AX1252" s="259">
        <f t="shared" si="229"/>
        <v>8</v>
      </c>
      <c r="AY1252" s="259" t="str">
        <f t="shared" ca="1" si="230"/>
        <v>9. Ownership - Operating Costs</v>
      </c>
      <c r="AZ1252" s="268" t="s">
        <v>1270</v>
      </c>
      <c r="BA1252" s="259" t="s">
        <v>1312</v>
      </c>
      <c r="BB1252" s="259">
        <f>$M$8</f>
        <v>2027</v>
      </c>
      <c r="BC1252" s="259" t="str">
        <f t="shared" ca="1" si="233"/>
        <v>8_M1245_Turbine_Generator_OM_service_agreement_2027</v>
      </c>
      <c r="BD1252" s="259" t="s">
        <v>540</v>
      </c>
      <c r="BE1252" s="259"/>
      <c r="BF1252" s="268" t="str">
        <f t="shared" si="231"/>
        <v>&gt;=0</v>
      </c>
      <c r="BG1252" s="268" t="s">
        <v>85</v>
      </c>
      <c r="BH1252" s="268" t="s">
        <v>85</v>
      </c>
      <c r="BI1252" s="268"/>
      <c r="BJ1252" s="268"/>
      <c r="BK1252" s="268"/>
      <c r="BL1252" s="268"/>
    </row>
    <row r="1253" spans="1:64" ht="13.5" hidden="1" thickBot="1">
      <c r="A1253" s="124"/>
      <c r="B1253" s="169"/>
      <c r="C1253" s="238"/>
      <c r="D1253" s="588"/>
      <c r="E1253" s="588"/>
      <c r="F1253" s="471"/>
      <c r="G1253" s="471"/>
      <c r="H1253" s="471"/>
      <c r="I1253" s="471"/>
      <c r="J1253" s="471"/>
      <c r="K1253" s="471"/>
      <c r="L1253" s="471"/>
      <c r="M1253" s="471"/>
      <c r="N1253" s="471"/>
      <c r="O1253" s="471"/>
      <c r="P1253" s="471"/>
      <c r="Q1253" s="471"/>
      <c r="R1253" s="471"/>
      <c r="S1253" s="471"/>
      <c r="T1253" s="471"/>
      <c r="U1253" s="471"/>
      <c r="V1253" s="471"/>
      <c r="W1253" s="471"/>
      <c r="X1253" s="471"/>
      <c r="Y1253" s="471"/>
      <c r="Z1253" s="471"/>
      <c r="AA1253" s="471"/>
      <c r="AB1253" s="471"/>
      <c r="AC1253" s="471"/>
      <c r="AD1253" s="471"/>
      <c r="AE1253" s="472"/>
      <c r="AF1253" s="472"/>
      <c r="AG1253" s="472"/>
      <c r="AH1253" s="472"/>
      <c r="AI1253" s="472"/>
      <c r="AJ1253" s="472"/>
      <c r="AK1253" s="472"/>
      <c r="AL1253" s="472"/>
      <c r="AM1253" s="472"/>
      <c r="AN1253" s="472"/>
      <c r="AO1253" s="481"/>
      <c r="AP1253" s="169"/>
      <c r="AQ1253" s="84" t="s">
        <v>395</v>
      </c>
      <c r="AU1253" s="459" t="str">
        <f t="shared" ca="1" si="234"/>
        <v>N</v>
      </c>
      <c r="AV1253" s="459">
        <f t="shared" si="235"/>
        <v>1245</v>
      </c>
      <c r="AW1253" s="259" t="str">
        <f t="shared" ca="1" si="232"/>
        <v>N1245</v>
      </c>
      <c r="AX1253" s="259">
        <f t="shared" si="229"/>
        <v>8</v>
      </c>
      <c r="AY1253" s="259" t="str">
        <f t="shared" ca="1" si="230"/>
        <v>9. Ownership - Operating Costs</v>
      </c>
      <c r="AZ1253" s="268" t="s">
        <v>1270</v>
      </c>
      <c r="BA1253" s="259" t="s">
        <v>1312</v>
      </c>
      <c r="BB1253" s="259">
        <f>$N$8</f>
        <v>2028</v>
      </c>
      <c r="BC1253" s="259" t="str">
        <f t="shared" ca="1" si="233"/>
        <v>8_N1245_Turbine_Generator_OM_service_agreement_2028</v>
      </c>
      <c r="BD1253" s="259" t="s">
        <v>540</v>
      </c>
      <c r="BE1253" s="259"/>
      <c r="BF1253" s="268" t="str">
        <f t="shared" si="231"/>
        <v>&gt;=0</v>
      </c>
      <c r="BG1253" s="268" t="s">
        <v>85</v>
      </c>
      <c r="BH1253" s="268" t="s">
        <v>85</v>
      </c>
      <c r="BI1253" s="268"/>
      <c r="BJ1253" s="268"/>
      <c r="BK1253" s="268"/>
      <c r="BL1253" s="268"/>
    </row>
    <row r="1254" spans="1:64" ht="13.5" hidden="1" thickBot="1">
      <c r="A1254" s="124"/>
      <c r="B1254" s="169"/>
      <c r="C1254" s="238"/>
      <c r="D1254" s="588"/>
      <c r="E1254" s="588"/>
      <c r="F1254" s="471"/>
      <c r="G1254" s="471"/>
      <c r="H1254" s="471"/>
      <c r="I1254" s="471"/>
      <c r="J1254" s="471"/>
      <c r="K1254" s="471"/>
      <c r="L1254" s="471"/>
      <c r="M1254" s="471"/>
      <c r="N1254" s="471"/>
      <c r="O1254" s="471"/>
      <c r="P1254" s="471"/>
      <c r="Q1254" s="471"/>
      <c r="R1254" s="471"/>
      <c r="S1254" s="471"/>
      <c r="T1254" s="471"/>
      <c r="U1254" s="471"/>
      <c r="V1254" s="471"/>
      <c r="W1254" s="471"/>
      <c r="X1254" s="471"/>
      <c r="Y1254" s="471"/>
      <c r="Z1254" s="471"/>
      <c r="AA1254" s="471"/>
      <c r="AB1254" s="471"/>
      <c r="AC1254" s="471"/>
      <c r="AD1254" s="471"/>
      <c r="AE1254" s="472"/>
      <c r="AF1254" s="472"/>
      <c r="AG1254" s="472"/>
      <c r="AH1254" s="472"/>
      <c r="AI1254" s="472"/>
      <c r="AJ1254" s="472"/>
      <c r="AK1254" s="472"/>
      <c r="AL1254" s="472"/>
      <c r="AM1254" s="472"/>
      <c r="AN1254" s="472"/>
      <c r="AO1254" s="481"/>
      <c r="AP1254" s="169"/>
      <c r="AQ1254" s="84" t="s">
        <v>395</v>
      </c>
      <c r="AU1254" s="459" t="str">
        <f t="shared" ca="1" si="234"/>
        <v>O</v>
      </c>
      <c r="AV1254" s="459">
        <f t="shared" si="235"/>
        <v>1245</v>
      </c>
      <c r="AW1254" s="259" t="str">
        <f t="shared" ca="1" si="232"/>
        <v>O1245</v>
      </c>
      <c r="AX1254" s="259">
        <f t="shared" si="229"/>
        <v>8</v>
      </c>
      <c r="AY1254" s="259" t="str">
        <f t="shared" ca="1" si="230"/>
        <v>9. Ownership - Operating Costs</v>
      </c>
      <c r="AZ1254" s="268" t="s">
        <v>1270</v>
      </c>
      <c r="BA1254" s="259" t="s">
        <v>1312</v>
      </c>
      <c r="BB1254" s="259">
        <f>$O$8</f>
        <v>2029</v>
      </c>
      <c r="BC1254" s="259" t="str">
        <f t="shared" ca="1" si="233"/>
        <v>8_O1245_Turbine_Generator_OM_service_agreement_2029</v>
      </c>
      <c r="BD1254" s="259" t="s">
        <v>540</v>
      </c>
      <c r="BE1254" s="259"/>
      <c r="BF1254" s="268" t="str">
        <f t="shared" si="231"/>
        <v>&gt;=0</v>
      </c>
      <c r="BG1254" s="268" t="s">
        <v>85</v>
      </c>
      <c r="BH1254" s="268" t="s">
        <v>85</v>
      </c>
      <c r="BI1254" s="268"/>
      <c r="BJ1254" s="268"/>
      <c r="BK1254" s="268"/>
      <c r="BL1254" s="268"/>
    </row>
    <row r="1255" spans="1:64" ht="13.5" hidden="1" thickBot="1">
      <c r="A1255" s="124"/>
      <c r="B1255" s="169"/>
      <c r="C1255" s="238"/>
      <c r="D1255" s="588"/>
      <c r="E1255" s="588"/>
      <c r="F1255" s="471"/>
      <c r="G1255" s="471"/>
      <c r="H1255" s="471"/>
      <c r="I1255" s="471"/>
      <c r="J1255" s="471"/>
      <c r="K1255" s="471"/>
      <c r="L1255" s="471"/>
      <c r="M1255" s="471"/>
      <c r="N1255" s="471"/>
      <c r="O1255" s="471"/>
      <c r="P1255" s="471"/>
      <c r="Q1255" s="471"/>
      <c r="R1255" s="471"/>
      <c r="S1255" s="471"/>
      <c r="T1255" s="471"/>
      <c r="U1255" s="471"/>
      <c r="V1255" s="471"/>
      <c r="W1255" s="471"/>
      <c r="X1255" s="471"/>
      <c r="Y1255" s="471"/>
      <c r="Z1255" s="471"/>
      <c r="AA1255" s="471"/>
      <c r="AB1255" s="471"/>
      <c r="AC1255" s="471"/>
      <c r="AD1255" s="471"/>
      <c r="AE1255" s="472"/>
      <c r="AF1255" s="472"/>
      <c r="AG1255" s="472"/>
      <c r="AH1255" s="472"/>
      <c r="AI1255" s="472"/>
      <c r="AJ1255" s="472"/>
      <c r="AK1255" s="472"/>
      <c r="AL1255" s="472"/>
      <c r="AM1255" s="472"/>
      <c r="AN1255" s="472"/>
      <c r="AO1255" s="481"/>
      <c r="AP1255" s="169"/>
      <c r="AQ1255" s="84" t="s">
        <v>395</v>
      </c>
      <c r="AU1255" s="459" t="str">
        <f t="shared" ca="1" si="234"/>
        <v>P</v>
      </c>
      <c r="AV1255" s="459">
        <f t="shared" si="235"/>
        <v>1245</v>
      </c>
      <c r="AW1255" s="259" t="str">
        <f t="shared" ca="1" si="232"/>
        <v>P1245</v>
      </c>
      <c r="AX1255" s="259">
        <f t="shared" si="229"/>
        <v>8</v>
      </c>
      <c r="AY1255" s="259" t="str">
        <f t="shared" ca="1" si="230"/>
        <v>9. Ownership - Operating Costs</v>
      </c>
      <c r="AZ1255" s="268" t="s">
        <v>1270</v>
      </c>
      <c r="BA1255" s="259" t="s">
        <v>1312</v>
      </c>
      <c r="BB1255" s="259">
        <f>$P$8</f>
        <v>2030</v>
      </c>
      <c r="BC1255" s="259" t="str">
        <f t="shared" ca="1" si="233"/>
        <v>8_P1245_Turbine_Generator_OM_service_agreement_2030</v>
      </c>
      <c r="BD1255" s="259" t="s">
        <v>540</v>
      </c>
      <c r="BE1255" s="259"/>
      <c r="BF1255" s="268" t="str">
        <f t="shared" si="231"/>
        <v>&gt;=0</v>
      </c>
      <c r="BG1255" s="268" t="s">
        <v>85</v>
      </c>
      <c r="BH1255" s="268" t="s">
        <v>85</v>
      </c>
      <c r="BI1255" s="268"/>
      <c r="BJ1255" s="268"/>
      <c r="BK1255" s="268"/>
      <c r="BL1255" s="268"/>
    </row>
    <row r="1256" spans="1:64" ht="13.5" hidden="1" thickBot="1">
      <c r="A1256" s="124"/>
      <c r="B1256" s="169"/>
      <c r="C1256" s="238"/>
      <c r="D1256" s="588"/>
      <c r="E1256" s="588"/>
      <c r="F1256" s="471"/>
      <c r="G1256" s="471"/>
      <c r="H1256" s="471"/>
      <c r="I1256" s="471"/>
      <c r="J1256" s="471"/>
      <c r="K1256" s="471"/>
      <c r="L1256" s="471"/>
      <c r="M1256" s="471"/>
      <c r="N1256" s="471"/>
      <c r="O1256" s="471"/>
      <c r="P1256" s="471"/>
      <c r="Q1256" s="471"/>
      <c r="R1256" s="471"/>
      <c r="S1256" s="471"/>
      <c r="T1256" s="471"/>
      <c r="U1256" s="471"/>
      <c r="V1256" s="471"/>
      <c r="W1256" s="471"/>
      <c r="X1256" s="471"/>
      <c r="Y1256" s="471"/>
      <c r="Z1256" s="471"/>
      <c r="AA1256" s="471"/>
      <c r="AB1256" s="471"/>
      <c r="AC1256" s="471"/>
      <c r="AD1256" s="471"/>
      <c r="AE1256" s="472"/>
      <c r="AF1256" s="472"/>
      <c r="AG1256" s="472"/>
      <c r="AH1256" s="472"/>
      <c r="AI1256" s="472"/>
      <c r="AJ1256" s="472"/>
      <c r="AK1256" s="472"/>
      <c r="AL1256" s="472"/>
      <c r="AM1256" s="472"/>
      <c r="AN1256" s="472"/>
      <c r="AO1256" s="481"/>
      <c r="AP1256" s="169"/>
      <c r="AQ1256" s="84" t="s">
        <v>395</v>
      </c>
      <c r="AU1256" s="459" t="str">
        <f t="shared" ca="1" si="234"/>
        <v>Q</v>
      </c>
      <c r="AV1256" s="459">
        <f t="shared" si="235"/>
        <v>1245</v>
      </c>
      <c r="AW1256" s="259" t="str">
        <f t="shared" ca="1" si="232"/>
        <v>Q1245</v>
      </c>
      <c r="AX1256" s="259">
        <f t="shared" si="229"/>
        <v>8</v>
      </c>
      <c r="AY1256" s="259" t="str">
        <f t="shared" ca="1" si="230"/>
        <v>9. Ownership - Operating Costs</v>
      </c>
      <c r="AZ1256" s="268" t="s">
        <v>1270</v>
      </c>
      <c r="BA1256" s="259" t="s">
        <v>1312</v>
      </c>
      <c r="BB1256" s="259">
        <f>$Q$8</f>
        <v>2031</v>
      </c>
      <c r="BC1256" s="259" t="str">
        <f t="shared" ca="1" si="233"/>
        <v>8_Q1245_Turbine_Generator_OM_service_agreement_2031</v>
      </c>
      <c r="BD1256" s="259" t="s">
        <v>540</v>
      </c>
      <c r="BE1256" s="259"/>
      <c r="BF1256" s="268" t="str">
        <f t="shared" si="231"/>
        <v>&gt;=0</v>
      </c>
      <c r="BG1256" s="268" t="s">
        <v>85</v>
      </c>
      <c r="BH1256" s="268" t="s">
        <v>85</v>
      </c>
      <c r="BI1256" s="268"/>
      <c r="BJ1256" s="268"/>
      <c r="BK1256" s="268"/>
      <c r="BL1256" s="268"/>
    </row>
    <row r="1257" spans="1:64" ht="13.5" hidden="1" thickBot="1">
      <c r="A1257" s="124"/>
      <c r="B1257" s="169"/>
      <c r="C1257" s="238"/>
      <c r="D1257" s="588"/>
      <c r="E1257" s="588"/>
      <c r="F1257" s="471"/>
      <c r="G1257" s="471"/>
      <c r="H1257" s="471"/>
      <c r="I1257" s="471"/>
      <c r="J1257" s="471"/>
      <c r="K1257" s="471"/>
      <c r="L1257" s="471"/>
      <c r="M1257" s="471"/>
      <c r="N1257" s="471"/>
      <c r="O1257" s="471"/>
      <c r="P1257" s="471"/>
      <c r="Q1257" s="471"/>
      <c r="R1257" s="471"/>
      <c r="S1257" s="471"/>
      <c r="T1257" s="471"/>
      <c r="U1257" s="471"/>
      <c r="V1257" s="471"/>
      <c r="W1257" s="471"/>
      <c r="X1257" s="471"/>
      <c r="Y1257" s="471"/>
      <c r="Z1257" s="471"/>
      <c r="AA1257" s="471"/>
      <c r="AB1257" s="471"/>
      <c r="AC1257" s="471"/>
      <c r="AD1257" s="471"/>
      <c r="AE1257" s="472"/>
      <c r="AF1257" s="472"/>
      <c r="AG1257" s="472"/>
      <c r="AH1257" s="472"/>
      <c r="AI1257" s="472"/>
      <c r="AJ1257" s="472"/>
      <c r="AK1257" s="472"/>
      <c r="AL1257" s="472"/>
      <c r="AM1257" s="472"/>
      <c r="AN1257" s="472"/>
      <c r="AO1257" s="481"/>
      <c r="AP1257" s="169"/>
      <c r="AQ1257" s="84" t="s">
        <v>395</v>
      </c>
      <c r="AU1257" s="459" t="str">
        <f t="shared" ca="1" si="234"/>
        <v>R</v>
      </c>
      <c r="AV1257" s="459">
        <f t="shared" si="235"/>
        <v>1245</v>
      </c>
      <c r="AW1257" s="259" t="str">
        <f t="shared" ca="1" si="232"/>
        <v>R1245</v>
      </c>
      <c r="AX1257" s="259">
        <f t="shared" si="229"/>
        <v>8</v>
      </c>
      <c r="AY1257" s="259" t="str">
        <f t="shared" ca="1" si="230"/>
        <v>9. Ownership - Operating Costs</v>
      </c>
      <c r="AZ1257" s="268" t="s">
        <v>1270</v>
      </c>
      <c r="BA1257" s="259" t="s">
        <v>1312</v>
      </c>
      <c r="BB1257" s="259">
        <f>$R$8</f>
        <v>2032</v>
      </c>
      <c r="BC1257" s="259" t="str">
        <f t="shared" ca="1" si="233"/>
        <v>8_R1245_Turbine_Generator_OM_service_agreement_2032</v>
      </c>
      <c r="BD1257" s="259" t="s">
        <v>540</v>
      </c>
      <c r="BE1257" s="259"/>
      <c r="BF1257" s="268" t="str">
        <f t="shared" si="231"/>
        <v>&gt;=0</v>
      </c>
      <c r="BG1257" s="268" t="s">
        <v>85</v>
      </c>
      <c r="BH1257" s="268" t="s">
        <v>85</v>
      </c>
      <c r="BI1257" s="268"/>
      <c r="BJ1257" s="268"/>
      <c r="BK1257" s="268"/>
      <c r="BL1257" s="268"/>
    </row>
    <row r="1258" spans="1:64" ht="13.5" hidden="1" thickBot="1">
      <c r="A1258" s="124"/>
      <c r="B1258" s="169"/>
      <c r="C1258" s="238"/>
      <c r="D1258" s="588"/>
      <c r="E1258" s="588"/>
      <c r="F1258" s="471"/>
      <c r="G1258" s="471"/>
      <c r="H1258" s="471"/>
      <c r="I1258" s="471"/>
      <c r="J1258" s="471"/>
      <c r="K1258" s="471"/>
      <c r="L1258" s="471"/>
      <c r="M1258" s="471"/>
      <c r="N1258" s="471"/>
      <c r="O1258" s="471"/>
      <c r="P1258" s="471"/>
      <c r="Q1258" s="471"/>
      <c r="R1258" s="471"/>
      <c r="S1258" s="471"/>
      <c r="T1258" s="471"/>
      <c r="U1258" s="471"/>
      <c r="V1258" s="471"/>
      <c r="W1258" s="471"/>
      <c r="X1258" s="471"/>
      <c r="Y1258" s="471"/>
      <c r="Z1258" s="471"/>
      <c r="AA1258" s="471"/>
      <c r="AB1258" s="471"/>
      <c r="AC1258" s="471"/>
      <c r="AD1258" s="471"/>
      <c r="AE1258" s="472"/>
      <c r="AF1258" s="472"/>
      <c r="AG1258" s="472"/>
      <c r="AH1258" s="472"/>
      <c r="AI1258" s="472"/>
      <c r="AJ1258" s="472"/>
      <c r="AK1258" s="472"/>
      <c r="AL1258" s="472"/>
      <c r="AM1258" s="472"/>
      <c r="AN1258" s="472"/>
      <c r="AO1258" s="481"/>
      <c r="AP1258" s="169"/>
      <c r="AQ1258" s="84" t="s">
        <v>395</v>
      </c>
      <c r="AU1258" s="459" t="str">
        <f t="shared" ca="1" si="234"/>
        <v>S</v>
      </c>
      <c r="AV1258" s="459">
        <f t="shared" si="235"/>
        <v>1245</v>
      </c>
      <c r="AW1258" s="259" t="str">
        <f t="shared" ca="1" si="232"/>
        <v>S1245</v>
      </c>
      <c r="AX1258" s="259">
        <f t="shared" si="229"/>
        <v>8</v>
      </c>
      <c r="AY1258" s="259" t="str">
        <f t="shared" ca="1" si="230"/>
        <v>9. Ownership - Operating Costs</v>
      </c>
      <c r="AZ1258" s="268" t="s">
        <v>1270</v>
      </c>
      <c r="BA1258" s="259" t="s">
        <v>1312</v>
      </c>
      <c r="BB1258" s="259">
        <f>$S$8</f>
        <v>2033</v>
      </c>
      <c r="BC1258" s="259" t="str">
        <f t="shared" ca="1" si="233"/>
        <v>8_S1245_Turbine_Generator_OM_service_agreement_2033</v>
      </c>
      <c r="BD1258" s="259" t="s">
        <v>540</v>
      </c>
      <c r="BE1258" s="259"/>
      <c r="BF1258" s="268" t="str">
        <f t="shared" si="231"/>
        <v>&gt;=0</v>
      </c>
      <c r="BG1258" s="268" t="s">
        <v>85</v>
      </c>
      <c r="BH1258" s="268" t="s">
        <v>85</v>
      </c>
      <c r="BI1258" s="268"/>
      <c r="BJ1258" s="268"/>
      <c r="BK1258" s="268"/>
      <c r="BL1258" s="268"/>
    </row>
    <row r="1259" spans="1:64" ht="13.5" hidden="1" thickBot="1">
      <c r="A1259" s="124"/>
      <c r="B1259" s="169"/>
      <c r="C1259" s="238"/>
      <c r="D1259" s="588"/>
      <c r="E1259" s="588"/>
      <c r="F1259" s="471"/>
      <c r="G1259" s="471"/>
      <c r="H1259" s="471"/>
      <c r="I1259" s="471"/>
      <c r="J1259" s="471"/>
      <c r="K1259" s="471"/>
      <c r="L1259" s="471"/>
      <c r="M1259" s="471"/>
      <c r="N1259" s="471"/>
      <c r="O1259" s="471"/>
      <c r="P1259" s="471"/>
      <c r="Q1259" s="471"/>
      <c r="R1259" s="471"/>
      <c r="S1259" s="471"/>
      <c r="T1259" s="471"/>
      <c r="U1259" s="471"/>
      <c r="V1259" s="471"/>
      <c r="W1259" s="471"/>
      <c r="X1259" s="471"/>
      <c r="Y1259" s="471"/>
      <c r="Z1259" s="471"/>
      <c r="AA1259" s="471"/>
      <c r="AB1259" s="471"/>
      <c r="AC1259" s="471"/>
      <c r="AD1259" s="471"/>
      <c r="AE1259" s="472"/>
      <c r="AF1259" s="472"/>
      <c r="AG1259" s="472"/>
      <c r="AH1259" s="472"/>
      <c r="AI1259" s="472"/>
      <c r="AJ1259" s="472"/>
      <c r="AK1259" s="472"/>
      <c r="AL1259" s="472"/>
      <c r="AM1259" s="472"/>
      <c r="AN1259" s="472"/>
      <c r="AO1259" s="481"/>
      <c r="AP1259" s="169"/>
      <c r="AQ1259" s="84" t="s">
        <v>395</v>
      </c>
      <c r="AU1259" s="459" t="str">
        <f t="shared" ca="1" si="234"/>
        <v>T</v>
      </c>
      <c r="AV1259" s="459">
        <f t="shared" si="235"/>
        <v>1245</v>
      </c>
      <c r="AW1259" s="259" t="str">
        <f t="shared" ca="1" si="232"/>
        <v>T1245</v>
      </c>
      <c r="AX1259" s="259">
        <f t="shared" si="229"/>
        <v>8</v>
      </c>
      <c r="AY1259" s="259" t="str">
        <f t="shared" ca="1" si="230"/>
        <v>9. Ownership - Operating Costs</v>
      </c>
      <c r="AZ1259" s="268" t="s">
        <v>1270</v>
      </c>
      <c r="BA1259" s="259" t="s">
        <v>1312</v>
      </c>
      <c r="BB1259" s="259">
        <f>$T$8</f>
        <v>2034</v>
      </c>
      <c r="BC1259" s="259" t="str">
        <f t="shared" ca="1" si="233"/>
        <v>8_T1245_Turbine_Generator_OM_service_agreement_2034</v>
      </c>
      <c r="BD1259" s="259" t="s">
        <v>540</v>
      </c>
      <c r="BE1259" s="259"/>
      <c r="BF1259" s="268" t="str">
        <f t="shared" si="231"/>
        <v>&gt;=0</v>
      </c>
      <c r="BG1259" s="268" t="s">
        <v>85</v>
      </c>
      <c r="BH1259" s="268" t="s">
        <v>85</v>
      </c>
      <c r="BI1259" s="268"/>
      <c r="BJ1259" s="268"/>
      <c r="BK1259" s="268"/>
      <c r="BL1259" s="268"/>
    </row>
    <row r="1260" spans="1:64" ht="13.5" hidden="1" thickBot="1">
      <c r="A1260" s="124"/>
      <c r="B1260" s="169"/>
      <c r="C1260" s="238"/>
      <c r="D1260" s="588"/>
      <c r="E1260" s="588"/>
      <c r="F1260" s="471"/>
      <c r="G1260" s="471"/>
      <c r="H1260" s="471"/>
      <c r="I1260" s="471"/>
      <c r="J1260" s="471"/>
      <c r="K1260" s="471"/>
      <c r="L1260" s="471"/>
      <c r="M1260" s="471"/>
      <c r="N1260" s="471"/>
      <c r="O1260" s="471"/>
      <c r="P1260" s="471"/>
      <c r="Q1260" s="471"/>
      <c r="R1260" s="471"/>
      <c r="S1260" s="471"/>
      <c r="T1260" s="471"/>
      <c r="U1260" s="471"/>
      <c r="V1260" s="471"/>
      <c r="W1260" s="471"/>
      <c r="X1260" s="471"/>
      <c r="Y1260" s="471"/>
      <c r="Z1260" s="471"/>
      <c r="AA1260" s="471"/>
      <c r="AB1260" s="471"/>
      <c r="AC1260" s="471"/>
      <c r="AD1260" s="471"/>
      <c r="AE1260" s="472"/>
      <c r="AF1260" s="472"/>
      <c r="AG1260" s="472"/>
      <c r="AH1260" s="472"/>
      <c r="AI1260" s="472"/>
      <c r="AJ1260" s="472"/>
      <c r="AK1260" s="472"/>
      <c r="AL1260" s="472"/>
      <c r="AM1260" s="472"/>
      <c r="AN1260" s="472"/>
      <c r="AO1260" s="481"/>
      <c r="AP1260" s="169"/>
      <c r="AQ1260" s="84" t="s">
        <v>395</v>
      </c>
      <c r="AU1260" s="459" t="str">
        <f t="shared" ca="1" si="234"/>
        <v>U</v>
      </c>
      <c r="AV1260" s="459">
        <f t="shared" si="235"/>
        <v>1245</v>
      </c>
      <c r="AW1260" s="259" t="str">
        <f t="shared" ca="1" si="232"/>
        <v>U1245</v>
      </c>
      <c r="AX1260" s="259">
        <f t="shared" si="229"/>
        <v>8</v>
      </c>
      <c r="AY1260" s="259" t="str">
        <f t="shared" ca="1" si="230"/>
        <v>9. Ownership - Operating Costs</v>
      </c>
      <c r="AZ1260" s="268" t="s">
        <v>1270</v>
      </c>
      <c r="BA1260" s="259" t="s">
        <v>1312</v>
      </c>
      <c r="BB1260" s="259">
        <f>$U$8</f>
        <v>2035</v>
      </c>
      <c r="BC1260" s="259" t="str">
        <f t="shared" ca="1" si="233"/>
        <v>8_U1245_Turbine_Generator_OM_service_agreement_2035</v>
      </c>
      <c r="BD1260" s="259" t="s">
        <v>540</v>
      </c>
      <c r="BE1260" s="259"/>
      <c r="BF1260" s="268" t="str">
        <f t="shared" si="231"/>
        <v>&gt;=0</v>
      </c>
      <c r="BG1260" s="268" t="s">
        <v>85</v>
      </c>
      <c r="BH1260" s="268" t="s">
        <v>85</v>
      </c>
      <c r="BI1260" s="268"/>
      <c r="BJ1260" s="268"/>
      <c r="BK1260" s="268"/>
      <c r="BL1260" s="268"/>
    </row>
    <row r="1261" spans="1:64" ht="13.5" hidden="1" thickBot="1">
      <c r="A1261" s="124"/>
      <c r="B1261" s="169"/>
      <c r="C1261" s="238"/>
      <c r="D1261" s="588"/>
      <c r="E1261" s="588"/>
      <c r="F1261" s="471"/>
      <c r="G1261" s="471"/>
      <c r="H1261" s="471"/>
      <c r="I1261" s="471"/>
      <c r="J1261" s="471"/>
      <c r="K1261" s="471"/>
      <c r="L1261" s="471"/>
      <c r="M1261" s="471"/>
      <c r="N1261" s="471"/>
      <c r="O1261" s="471"/>
      <c r="P1261" s="471"/>
      <c r="Q1261" s="471"/>
      <c r="R1261" s="471"/>
      <c r="S1261" s="471"/>
      <c r="T1261" s="471"/>
      <c r="U1261" s="471"/>
      <c r="V1261" s="471"/>
      <c r="W1261" s="471"/>
      <c r="X1261" s="471"/>
      <c r="Y1261" s="471"/>
      <c r="Z1261" s="471"/>
      <c r="AA1261" s="471"/>
      <c r="AB1261" s="471"/>
      <c r="AC1261" s="471"/>
      <c r="AD1261" s="471"/>
      <c r="AE1261" s="472"/>
      <c r="AF1261" s="472"/>
      <c r="AG1261" s="472"/>
      <c r="AH1261" s="472"/>
      <c r="AI1261" s="472"/>
      <c r="AJ1261" s="472"/>
      <c r="AK1261" s="472"/>
      <c r="AL1261" s="472"/>
      <c r="AM1261" s="472"/>
      <c r="AN1261" s="472"/>
      <c r="AO1261" s="481"/>
      <c r="AP1261" s="169"/>
      <c r="AQ1261" s="84" t="s">
        <v>395</v>
      </c>
      <c r="AU1261" s="459" t="str">
        <f t="shared" ca="1" si="234"/>
        <v>V</v>
      </c>
      <c r="AV1261" s="459">
        <f t="shared" si="235"/>
        <v>1245</v>
      </c>
      <c r="AW1261" s="259" t="str">
        <f t="shared" ca="1" si="232"/>
        <v>V1245</v>
      </c>
      <c r="AX1261" s="259">
        <f t="shared" si="229"/>
        <v>8</v>
      </c>
      <c r="AY1261" s="259" t="str">
        <f t="shared" ca="1" si="230"/>
        <v>9. Ownership - Operating Costs</v>
      </c>
      <c r="AZ1261" s="268" t="s">
        <v>1270</v>
      </c>
      <c r="BA1261" s="259" t="s">
        <v>1312</v>
      </c>
      <c r="BB1261" s="259">
        <f>$V$8</f>
        <v>2036</v>
      </c>
      <c r="BC1261" s="259" t="str">
        <f t="shared" ca="1" si="233"/>
        <v>8_V1245_Turbine_Generator_OM_service_agreement_2036</v>
      </c>
      <c r="BD1261" s="259" t="s">
        <v>540</v>
      </c>
      <c r="BE1261" s="259"/>
      <c r="BF1261" s="268" t="str">
        <f t="shared" si="231"/>
        <v>&gt;=0</v>
      </c>
      <c r="BG1261" s="268" t="s">
        <v>85</v>
      </c>
      <c r="BH1261" s="268" t="s">
        <v>85</v>
      </c>
      <c r="BI1261" s="268"/>
      <c r="BJ1261" s="268"/>
      <c r="BK1261" s="268"/>
      <c r="BL1261" s="268"/>
    </row>
    <row r="1262" spans="1:64" ht="13.5" hidden="1" thickBot="1">
      <c r="A1262" s="124"/>
      <c r="B1262" s="169"/>
      <c r="C1262" s="238"/>
      <c r="D1262" s="588"/>
      <c r="E1262" s="588"/>
      <c r="F1262" s="471"/>
      <c r="G1262" s="471"/>
      <c r="H1262" s="471"/>
      <c r="I1262" s="471"/>
      <c r="J1262" s="471"/>
      <c r="K1262" s="471"/>
      <c r="L1262" s="471"/>
      <c r="M1262" s="471"/>
      <c r="N1262" s="471"/>
      <c r="O1262" s="471"/>
      <c r="P1262" s="471"/>
      <c r="Q1262" s="471"/>
      <c r="R1262" s="471"/>
      <c r="S1262" s="471"/>
      <c r="T1262" s="471"/>
      <c r="U1262" s="471"/>
      <c r="V1262" s="471"/>
      <c r="W1262" s="471"/>
      <c r="X1262" s="471"/>
      <c r="Y1262" s="471"/>
      <c r="Z1262" s="471"/>
      <c r="AA1262" s="471"/>
      <c r="AB1262" s="471"/>
      <c r="AC1262" s="471"/>
      <c r="AD1262" s="471"/>
      <c r="AE1262" s="472"/>
      <c r="AF1262" s="472"/>
      <c r="AG1262" s="472"/>
      <c r="AH1262" s="472"/>
      <c r="AI1262" s="472"/>
      <c r="AJ1262" s="472"/>
      <c r="AK1262" s="472"/>
      <c r="AL1262" s="472"/>
      <c r="AM1262" s="472"/>
      <c r="AN1262" s="472"/>
      <c r="AO1262" s="481"/>
      <c r="AP1262" s="169"/>
      <c r="AQ1262" s="84" t="s">
        <v>395</v>
      </c>
      <c r="AU1262" s="459" t="str">
        <f t="shared" ca="1" si="234"/>
        <v>W</v>
      </c>
      <c r="AV1262" s="459">
        <f t="shared" si="235"/>
        <v>1245</v>
      </c>
      <c r="AW1262" s="259" t="str">
        <f t="shared" ca="1" si="232"/>
        <v>W1245</v>
      </c>
      <c r="AX1262" s="259">
        <f t="shared" si="229"/>
        <v>8</v>
      </c>
      <c r="AY1262" s="259" t="str">
        <f t="shared" ca="1" si="230"/>
        <v>9. Ownership - Operating Costs</v>
      </c>
      <c r="AZ1262" s="268" t="s">
        <v>1270</v>
      </c>
      <c r="BA1262" s="259" t="s">
        <v>1312</v>
      </c>
      <c r="BB1262" s="259">
        <f>$W$8</f>
        <v>2037</v>
      </c>
      <c r="BC1262" s="259" t="str">
        <f t="shared" ca="1" si="233"/>
        <v>8_W1245_Turbine_Generator_OM_service_agreement_2037</v>
      </c>
      <c r="BD1262" s="259" t="s">
        <v>540</v>
      </c>
      <c r="BE1262" s="259"/>
      <c r="BF1262" s="268" t="str">
        <f t="shared" si="231"/>
        <v>&gt;=0</v>
      </c>
      <c r="BG1262" s="268" t="s">
        <v>85</v>
      </c>
      <c r="BH1262" s="268" t="s">
        <v>85</v>
      </c>
      <c r="BI1262" s="268"/>
      <c r="BJ1262" s="268"/>
      <c r="BK1262" s="268"/>
      <c r="BL1262" s="268"/>
    </row>
    <row r="1263" spans="1:64" ht="13.5" hidden="1" thickBot="1">
      <c r="A1263" s="124"/>
      <c r="B1263" s="169"/>
      <c r="C1263" s="238"/>
      <c r="D1263" s="588"/>
      <c r="E1263" s="588"/>
      <c r="F1263" s="471"/>
      <c r="G1263" s="471"/>
      <c r="H1263" s="471"/>
      <c r="I1263" s="471"/>
      <c r="J1263" s="471"/>
      <c r="K1263" s="471"/>
      <c r="L1263" s="471"/>
      <c r="M1263" s="471"/>
      <c r="N1263" s="471"/>
      <c r="O1263" s="471"/>
      <c r="P1263" s="471"/>
      <c r="Q1263" s="471"/>
      <c r="R1263" s="471"/>
      <c r="S1263" s="471"/>
      <c r="T1263" s="471"/>
      <c r="U1263" s="471"/>
      <c r="V1263" s="471"/>
      <c r="W1263" s="471"/>
      <c r="X1263" s="471"/>
      <c r="Y1263" s="471"/>
      <c r="Z1263" s="471"/>
      <c r="AA1263" s="471"/>
      <c r="AB1263" s="471"/>
      <c r="AC1263" s="471"/>
      <c r="AD1263" s="471"/>
      <c r="AE1263" s="472"/>
      <c r="AF1263" s="472"/>
      <c r="AG1263" s="472"/>
      <c r="AH1263" s="472"/>
      <c r="AI1263" s="472"/>
      <c r="AJ1263" s="472"/>
      <c r="AK1263" s="472"/>
      <c r="AL1263" s="472"/>
      <c r="AM1263" s="472"/>
      <c r="AN1263" s="472"/>
      <c r="AO1263" s="481"/>
      <c r="AP1263" s="169"/>
      <c r="AQ1263" s="84" t="s">
        <v>395</v>
      </c>
      <c r="AU1263" s="459" t="str">
        <f t="shared" ca="1" si="234"/>
        <v>X</v>
      </c>
      <c r="AV1263" s="459">
        <f t="shared" si="235"/>
        <v>1245</v>
      </c>
      <c r="AW1263" s="259" t="str">
        <f t="shared" ca="1" si="232"/>
        <v>X1245</v>
      </c>
      <c r="AX1263" s="259">
        <f t="shared" si="229"/>
        <v>8</v>
      </c>
      <c r="AY1263" s="259" t="str">
        <f t="shared" ca="1" si="230"/>
        <v>9. Ownership - Operating Costs</v>
      </c>
      <c r="AZ1263" s="268" t="s">
        <v>1270</v>
      </c>
      <c r="BA1263" s="259" t="s">
        <v>1312</v>
      </c>
      <c r="BB1263" s="259">
        <f>$X$8</f>
        <v>2038</v>
      </c>
      <c r="BC1263" s="259" t="str">
        <f t="shared" ca="1" si="233"/>
        <v>8_X1245_Turbine_Generator_OM_service_agreement_2038</v>
      </c>
      <c r="BD1263" s="259" t="s">
        <v>540</v>
      </c>
      <c r="BE1263" s="259"/>
      <c r="BF1263" s="268" t="str">
        <f t="shared" si="231"/>
        <v>&gt;=0</v>
      </c>
      <c r="BG1263" s="268" t="s">
        <v>85</v>
      </c>
      <c r="BH1263" s="268" t="s">
        <v>85</v>
      </c>
      <c r="BI1263" s="268"/>
      <c r="BJ1263" s="268"/>
      <c r="BK1263" s="268"/>
      <c r="BL1263" s="268"/>
    </row>
    <row r="1264" spans="1:64" ht="13.5" hidden="1" thickBot="1">
      <c r="A1264" s="124"/>
      <c r="B1264" s="169"/>
      <c r="C1264" s="238"/>
      <c r="D1264" s="588"/>
      <c r="E1264" s="588"/>
      <c r="F1264" s="471"/>
      <c r="G1264" s="471"/>
      <c r="H1264" s="471"/>
      <c r="I1264" s="471"/>
      <c r="J1264" s="471"/>
      <c r="K1264" s="471"/>
      <c r="L1264" s="471"/>
      <c r="M1264" s="471"/>
      <c r="N1264" s="471"/>
      <c r="O1264" s="471"/>
      <c r="P1264" s="471"/>
      <c r="Q1264" s="471"/>
      <c r="R1264" s="471"/>
      <c r="S1264" s="471"/>
      <c r="T1264" s="471"/>
      <c r="U1264" s="471"/>
      <c r="V1264" s="471"/>
      <c r="W1264" s="471"/>
      <c r="X1264" s="471"/>
      <c r="Y1264" s="471"/>
      <c r="Z1264" s="471"/>
      <c r="AA1264" s="471"/>
      <c r="AB1264" s="471"/>
      <c r="AC1264" s="471"/>
      <c r="AD1264" s="471"/>
      <c r="AE1264" s="472"/>
      <c r="AF1264" s="472"/>
      <c r="AG1264" s="472"/>
      <c r="AH1264" s="472"/>
      <c r="AI1264" s="472"/>
      <c r="AJ1264" s="472"/>
      <c r="AK1264" s="472"/>
      <c r="AL1264" s="472"/>
      <c r="AM1264" s="472"/>
      <c r="AN1264" s="472"/>
      <c r="AO1264" s="481"/>
      <c r="AP1264" s="169"/>
      <c r="AQ1264" s="84" t="s">
        <v>395</v>
      </c>
      <c r="AU1264" s="459" t="str">
        <f t="shared" ca="1" si="234"/>
        <v>Y</v>
      </c>
      <c r="AV1264" s="459">
        <f t="shared" si="235"/>
        <v>1245</v>
      </c>
      <c r="AW1264" s="259" t="str">
        <f t="shared" ca="1" si="232"/>
        <v>Y1245</v>
      </c>
      <c r="AX1264" s="259">
        <f t="shared" si="229"/>
        <v>8</v>
      </c>
      <c r="AY1264" s="259" t="str">
        <f t="shared" ca="1" si="230"/>
        <v>9. Ownership - Operating Costs</v>
      </c>
      <c r="AZ1264" s="268" t="s">
        <v>1270</v>
      </c>
      <c r="BA1264" s="259" t="s">
        <v>1312</v>
      </c>
      <c r="BB1264" s="259">
        <f>$Y$8</f>
        <v>2039</v>
      </c>
      <c r="BC1264" s="259" t="str">
        <f t="shared" ca="1" si="233"/>
        <v>8_Y1245_Turbine_Generator_OM_service_agreement_2039</v>
      </c>
      <c r="BD1264" s="259" t="s">
        <v>540</v>
      </c>
      <c r="BE1264" s="259"/>
      <c r="BF1264" s="268" t="str">
        <f t="shared" si="231"/>
        <v>&gt;=0</v>
      </c>
      <c r="BG1264" s="268" t="s">
        <v>85</v>
      </c>
      <c r="BH1264" s="268" t="s">
        <v>85</v>
      </c>
      <c r="BI1264" s="268"/>
      <c r="BJ1264" s="268"/>
      <c r="BK1264" s="268"/>
      <c r="BL1264" s="268"/>
    </row>
    <row r="1265" spans="1:64" ht="13.5" hidden="1" thickBot="1">
      <c r="A1265" s="124"/>
      <c r="B1265" s="169"/>
      <c r="C1265" s="238"/>
      <c r="D1265" s="588"/>
      <c r="E1265" s="588"/>
      <c r="F1265" s="471"/>
      <c r="G1265" s="471"/>
      <c r="H1265" s="471"/>
      <c r="I1265" s="471"/>
      <c r="J1265" s="471"/>
      <c r="K1265" s="471"/>
      <c r="L1265" s="471"/>
      <c r="M1265" s="471"/>
      <c r="N1265" s="471"/>
      <c r="O1265" s="471"/>
      <c r="P1265" s="471"/>
      <c r="Q1265" s="471"/>
      <c r="R1265" s="471"/>
      <c r="S1265" s="471"/>
      <c r="T1265" s="471"/>
      <c r="U1265" s="471"/>
      <c r="V1265" s="471"/>
      <c r="W1265" s="471"/>
      <c r="X1265" s="471"/>
      <c r="Y1265" s="471"/>
      <c r="Z1265" s="471"/>
      <c r="AA1265" s="471"/>
      <c r="AB1265" s="471"/>
      <c r="AC1265" s="471"/>
      <c r="AD1265" s="471"/>
      <c r="AE1265" s="472"/>
      <c r="AF1265" s="472"/>
      <c r="AG1265" s="472"/>
      <c r="AH1265" s="472"/>
      <c r="AI1265" s="472"/>
      <c r="AJ1265" s="472"/>
      <c r="AK1265" s="472"/>
      <c r="AL1265" s="472"/>
      <c r="AM1265" s="472"/>
      <c r="AN1265" s="472"/>
      <c r="AO1265" s="481"/>
      <c r="AP1265" s="169"/>
      <c r="AQ1265" s="84" t="s">
        <v>395</v>
      </c>
      <c r="AU1265" s="459" t="str">
        <f t="shared" ca="1" si="234"/>
        <v>Z</v>
      </c>
      <c r="AV1265" s="459">
        <f t="shared" si="235"/>
        <v>1245</v>
      </c>
      <c r="AW1265" s="259" t="str">
        <f t="shared" ca="1" si="232"/>
        <v>Z1245</v>
      </c>
      <c r="AX1265" s="259">
        <f t="shared" si="229"/>
        <v>8</v>
      </c>
      <c r="AY1265" s="259" t="str">
        <f t="shared" ca="1" si="230"/>
        <v>9. Ownership - Operating Costs</v>
      </c>
      <c r="AZ1265" s="268" t="s">
        <v>1270</v>
      </c>
      <c r="BA1265" s="259" t="s">
        <v>1312</v>
      </c>
      <c r="BB1265" s="259">
        <f>$Z$8</f>
        <v>2040</v>
      </c>
      <c r="BC1265" s="259" t="str">
        <f t="shared" ca="1" si="233"/>
        <v>8_Z1245_Turbine_Generator_OM_service_agreement_2040</v>
      </c>
      <c r="BD1265" s="259" t="s">
        <v>540</v>
      </c>
      <c r="BE1265" s="259"/>
      <c r="BF1265" s="268" t="str">
        <f t="shared" si="231"/>
        <v>&gt;=0</v>
      </c>
      <c r="BG1265" s="268" t="s">
        <v>85</v>
      </c>
      <c r="BH1265" s="268" t="s">
        <v>85</v>
      </c>
      <c r="BI1265" s="268"/>
      <c r="BJ1265" s="268"/>
      <c r="BK1265" s="268"/>
      <c r="BL1265" s="268"/>
    </row>
    <row r="1266" spans="1:64" ht="13.5" hidden="1" thickBot="1">
      <c r="A1266" s="124"/>
      <c r="B1266" s="169"/>
      <c r="C1266" s="238"/>
      <c r="D1266" s="588"/>
      <c r="E1266" s="588"/>
      <c r="F1266" s="471"/>
      <c r="G1266" s="471"/>
      <c r="H1266" s="471"/>
      <c r="I1266" s="471"/>
      <c r="J1266" s="471"/>
      <c r="K1266" s="471"/>
      <c r="L1266" s="471"/>
      <c r="M1266" s="471"/>
      <c r="N1266" s="471"/>
      <c r="O1266" s="471"/>
      <c r="P1266" s="471"/>
      <c r="Q1266" s="471"/>
      <c r="R1266" s="471"/>
      <c r="S1266" s="471"/>
      <c r="T1266" s="471"/>
      <c r="U1266" s="471"/>
      <c r="V1266" s="471"/>
      <c r="W1266" s="471"/>
      <c r="X1266" s="471"/>
      <c r="Y1266" s="471"/>
      <c r="Z1266" s="471"/>
      <c r="AA1266" s="471"/>
      <c r="AB1266" s="471"/>
      <c r="AC1266" s="471"/>
      <c r="AD1266" s="471"/>
      <c r="AE1266" s="472"/>
      <c r="AF1266" s="472"/>
      <c r="AG1266" s="472"/>
      <c r="AH1266" s="472"/>
      <c r="AI1266" s="472"/>
      <c r="AJ1266" s="472"/>
      <c r="AK1266" s="472"/>
      <c r="AL1266" s="472"/>
      <c r="AM1266" s="472"/>
      <c r="AN1266" s="472"/>
      <c r="AO1266" s="481"/>
      <c r="AP1266" s="169"/>
      <c r="AQ1266" s="84" t="s">
        <v>395</v>
      </c>
      <c r="AU1266" s="459" t="str">
        <f t="shared" ca="1" si="234"/>
        <v>AA</v>
      </c>
      <c r="AV1266" s="459">
        <f t="shared" si="235"/>
        <v>1245</v>
      </c>
      <c r="AW1266" s="259" t="str">
        <f t="shared" ca="1" si="232"/>
        <v>AA1245</v>
      </c>
      <c r="AX1266" s="259">
        <f t="shared" si="229"/>
        <v>8</v>
      </c>
      <c r="AY1266" s="259" t="str">
        <f t="shared" ca="1" si="230"/>
        <v>9. Ownership - Operating Costs</v>
      </c>
      <c r="AZ1266" s="268" t="s">
        <v>1270</v>
      </c>
      <c r="BA1266" s="259" t="s">
        <v>1312</v>
      </c>
      <c r="BB1266" s="259">
        <f>$AA$8</f>
        <v>2041</v>
      </c>
      <c r="BC1266" s="259" t="str">
        <f t="shared" ca="1" si="233"/>
        <v>8_AA1245_Turbine_Generator_OM_service_agreement_2041</v>
      </c>
      <c r="BD1266" s="259" t="s">
        <v>540</v>
      </c>
      <c r="BE1266" s="259"/>
      <c r="BF1266" s="268" t="str">
        <f t="shared" si="231"/>
        <v>&gt;=0</v>
      </c>
      <c r="BG1266" s="268" t="s">
        <v>85</v>
      </c>
      <c r="BH1266" s="268" t="s">
        <v>85</v>
      </c>
      <c r="BI1266" s="268"/>
      <c r="BJ1266" s="268"/>
      <c r="BK1266" s="268"/>
      <c r="BL1266" s="268"/>
    </row>
    <row r="1267" spans="1:64" ht="13.5" hidden="1" thickBot="1">
      <c r="A1267" s="124"/>
      <c r="B1267" s="169"/>
      <c r="C1267" s="238"/>
      <c r="D1267" s="588"/>
      <c r="E1267" s="588"/>
      <c r="F1267" s="471"/>
      <c r="G1267" s="471"/>
      <c r="H1267" s="471"/>
      <c r="I1267" s="471"/>
      <c r="J1267" s="471"/>
      <c r="K1267" s="471"/>
      <c r="L1267" s="471"/>
      <c r="M1267" s="471"/>
      <c r="N1267" s="471"/>
      <c r="O1267" s="471"/>
      <c r="P1267" s="471"/>
      <c r="Q1267" s="471"/>
      <c r="R1267" s="471"/>
      <c r="S1267" s="471"/>
      <c r="T1267" s="471"/>
      <c r="U1267" s="471"/>
      <c r="V1267" s="471"/>
      <c r="W1267" s="471"/>
      <c r="X1267" s="471"/>
      <c r="Y1267" s="471"/>
      <c r="Z1267" s="471"/>
      <c r="AA1267" s="471"/>
      <c r="AB1267" s="471"/>
      <c r="AC1267" s="471"/>
      <c r="AD1267" s="471"/>
      <c r="AE1267" s="472"/>
      <c r="AF1267" s="472"/>
      <c r="AG1267" s="472"/>
      <c r="AH1267" s="472"/>
      <c r="AI1267" s="472"/>
      <c r="AJ1267" s="472"/>
      <c r="AK1267" s="472"/>
      <c r="AL1267" s="472"/>
      <c r="AM1267" s="472"/>
      <c r="AN1267" s="472"/>
      <c r="AO1267" s="481"/>
      <c r="AP1267" s="169"/>
      <c r="AQ1267" s="84" t="s">
        <v>395</v>
      </c>
      <c r="AU1267" s="459" t="str">
        <f t="shared" ca="1" si="234"/>
        <v>AB</v>
      </c>
      <c r="AV1267" s="459">
        <f t="shared" si="235"/>
        <v>1245</v>
      </c>
      <c r="AW1267" s="259" t="str">
        <f t="shared" ca="1" si="232"/>
        <v>AB1245</v>
      </c>
      <c r="AX1267" s="259">
        <f t="shared" si="229"/>
        <v>8</v>
      </c>
      <c r="AY1267" s="259" t="str">
        <f t="shared" ca="1" si="230"/>
        <v>9. Ownership - Operating Costs</v>
      </c>
      <c r="AZ1267" s="268" t="s">
        <v>1270</v>
      </c>
      <c r="BA1267" s="259" t="s">
        <v>1312</v>
      </c>
      <c r="BB1267" s="259">
        <f>$AB$8</f>
        <v>2042</v>
      </c>
      <c r="BC1267" s="259" t="str">
        <f t="shared" ca="1" si="233"/>
        <v>8_AB1245_Turbine_Generator_OM_service_agreement_2042</v>
      </c>
      <c r="BD1267" s="259" t="s">
        <v>540</v>
      </c>
      <c r="BE1267" s="259"/>
      <c r="BF1267" s="268" t="str">
        <f t="shared" si="231"/>
        <v>&gt;=0</v>
      </c>
      <c r="BG1267" s="268" t="s">
        <v>85</v>
      </c>
      <c r="BH1267" s="268" t="s">
        <v>85</v>
      </c>
      <c r="BI1267" s="268"/>
      <c r="BJ1267" s="268"/>
      <c r="BK1267" s="268"/>
      <c r="BL1267" s="268"/>
    </row>
    <row r="1268" spans="1:64" ht="13.5" hidden="1" thickBot="1">
      <c r="A1268" s="124"/>
      <c r="B1268" s="169"/>
      <c r="C1268" s="238"/>
      <c r="D1268" s="588"/>
      <c r="E1268" s="588"/>
      <c r="F1268" s="471"/>
      <c r="G1268" s="471"/>
      <c r="H1268" s="471"/>
      <c r="I1268" s="471"/>
      <c r="J1268" s="471"/>
      <c r="K1268" s="471"/>
      <c r="L1268" s="471"/>
      <c r="M1268" s="471"/>
      <c r="N1268" s="471"/>
      <c r="O1268" s="471"/>
      <c r="P1268" s="471"/>
      <c r="Q1268" s="471"/>
      <c r="R1268" s="471"/>
      <c r="S1268" s="471"/>
      <c r="T1268" s="471"/>
      <c r="U1268" s="471"/>
      <c r="V1268" s="471"/>
      <c r="W1268" s="471"/>
      <c r="X1268" s="471"/>
      <c r="Y1268" s="471"/>
      <c r="Z1268" s="471"/>
      <c r="AA1268" s="471"/>
      <c r="AB1268" s="471"/>
      <c r="AC1268" s="471"/>
      <c r="AD1268" s="471"/>
      <c r="AE1268" s="472"/>
      <c r="AF1268" s="472"/>
      <c r="AG1268" s="472"/>
      <c r="AH1268" s="472"/>
      <c r="AI1268" s="472"/>
      <c r="AJ1268" s="472"/>
      <c r="AK1268" s="472"/>
      <c r="AL1268" s="472"/>
      <c r="AM1268" s="472"/>
      <c r="AN1268" s="472"/>
      <c r="AO1268" s="481"/>
      <c r="AP1268" s="169"/>
      <c r="AQ1268" s="84" t="s">
        <v>395</v>
      </c>
      <c r="AU1268" s="459" t="str">
        <f t="shared" ca="1" si="234"/>
        <v>AC</v>
      </c>
      <c r="AV1268" s="459">
        <f t="shared" si="235"/>
        <v>1245</v>
      </c>
      <c r="AW1268" s="259" t="str">
        <f t="shared" ca="1" si="232"/>
        <v>AC1245</v>
      </c>
      <c r="AX1268" s="259">
        <f t="shared" si="229"/>
        <v>8</v>
      </c>
      <c r="AY1268" s="259" t="str">
        <f t="shared" ca="1" si="230"/>
        <v>9. Ownership - Operating Costs</v>
      </c>
      <c r="AZ1268" s="268" t="s">
        <v>1270</v>
      </c>
      <c r="BA1268" s="259" t="s">
        <v>1312</v>
      </c>
      <c r="BB1268" s="259">
        <f>$AC$8</f>
        <v>2043</v>
      </c>
      <c r="BC1268" s="259" t="str">
        <f t="shared" ca="1" si="233"/>
        <v>8_AC1245_Turbine_Generator_OM_service_agreement_2043</v>
      </c>
      <c r="BD1268" s="259" t="s">
        <v>540</v>
      </c>
      <c r="BE1268" s="259"/>
      <c r="BF1268" s="268" t="str">
        <f t="shared" si="231"/>
        <v>&gt;=0</v>
      </c>
      <c r="BG1268" s="268" t="s">
        <v>85</v>
      </c>
      <c r="BH1268" s="268" t="s">
        <v>85</v>
      </c>
      <c r="BI1268" s="268"/>
      <c r="BJ1268" s="268"/>
      <c r="BK1268" s="268"/>
      <c r="BL1268" s="268"/>
    </row>
    <row r="1269" spans="1:64" ht="13.5" hidden="1" thickBot="1">
      <c r="A1269" s="124"/>
      <c r="B1269" s="169"/>
      <c r="C1269" s="238"/>
      <c r="D1269" s="588"/>
      <c r="E1269" s="588"/>
      <c r="F1269" s="471"/>
      <c r="G1269" s="471"/>
      <c r="H1269" s="471"/>
      <c r="I1269" s="471"/>
      <c r="J1269" s="471"/>
      <c r="K1269" s="471"/>
      <c r="L1269" s="471"/>
      <c r="M1269" s="471"/>
      <c r="N1269" s="471"/>
      <c r="O1269" s="471"/>
      <c r="P1269" s="471"/>
      <c r="Q1269" s="471"/>
      <c r="R1269" s="471"/>
      <c r="S1269" s="471"/>
      <c r="T1269" s="471"/>
      <c r="U1269" s="471"/>
      <c r="V1269" s="471"/>
      <c r="W1269" s="471"/>
      <c r="X1269" s="471"/>
      <c r="Y1269" s="471"/>
      <c r="Z1269" s="471"/>
      <c r="AA1269" s="471"/>
      <c r="AB1269" s="471"/>
      <c r="AC1269" s="471"/>
      <c r="AD1269" s="471"/>
      <c r="AE1269" s="472"/>
      <c r="AF1269" s="472"/>
      <c r="AG1269" s="472"/>
      <c r="AH1269" s="472"/>
      <c r="AI1269" s="472"/>
      <c r="AJ1269" s="472"/>
      <c r="AK1269" s="472"/>
      <c r="AL1269" s="472"/>
      <c r="AM1269" s="472"/>
      <c r="AN1269" s="472"/>
      <c r="AO1269" s="481"/>
      <c r="AP1269" s="169"/>
      <c r="AQ1269" s="84" t="s">
        <v>395</v>
      </c>
      <c r="AU1269" s="459" t="str">
        <f t="shared" ca="1" si="234"/>
        <v>AD</v>
      </c>
      <c r="AV1269" s="459">
        <f t="shared" si="235"/>
        <v>1245</v>
      </c>
      <c r="AW1269" s="259" t="str">
        <f t="shared" ca="1" si="232"/>
        <v>AD1245</v>
      </c>
      <c r="AX1269" s="259">
        <f t="shared" si="229"/>
        <v>8</v>
      </c>
      <c r="AY1269" s="259" t="str">
        <f t="shared" ca="1" si="230"/>
        <v>9. Ownership - Operating Costs</v>
      </c>
      <c r="AZ1269" s="268" t="s">
        <v>1270</v>
      </c>
      <c r="BA1269" s="259" t="s">
        <v>1312</v>
      </c>
      <c r="BB1269" s="259">
        <f>$AD$8</f>
        <v>2044</v>
      </c>
      <c r="BC1269" s="259" t="str">
        <f t="shared" ca="1" si="233"/>
        <v>8_AD1245_Turbine_Generator_OM_service_agreement_2044</v>
      </c>
      <c r="BD1269" s="259" t="s">
        <v>540</v>
      </c>
      <c r="BE1269" s="259"/>
      <c r="BF1269" s="268" t="str">
        <f t="shared" si="231"/>
        <v>&gt;=0</v>
      </c>
      <c r="BG1269" s="268" t="s">
        <v>85</v>
      </c>
      <c r="BH1269" s="268" t="s">
        <v>85</v>
      </c>
      <c r="BI1269" s="268"/>
      <c r="BJ1269" s="268"/>
      <c r="BK1269" s="268"/>
      <c r="BL1269" s="268"/>
    </row>
    <row r="1270" spans="1:64" ht="13.5" hidden="1" thickBot="1">
      <c r="A1270" s="124"/>
      <c r="B1270" s="169"/>
      <c r="C1270" s="238"/>
      <c r="D1270" s="588"/>
      <c r="E1270" s="588"/>
      <c r="F1270" s="471"/>
      <c r="G1270" s="471"/>
      <c r="H1270" s="471"/>
      <c r="I1270" s="471"/>
      <c r="J1270" s="471"/>
      <c r="K1270" s="471"/>
      <c r="L1270" s="471"/>
      <c r="M1270" s="471"/>
      <c r="N1270" s="471"/>
      <c r="O1270" s="471"/>
      <c r="P1270" s="471"/>
      <c r="Q1270" s="471"/>
      <c r="R1270" s="471"/>
      <c r="S1270" s="471"/>
      <c r="T1270" s="471"/>
      <c r="U1270" s="471"/>
      <c r="V1270" s="471"/>
      <c r="W1270" s="471"/>
      <c r="X1270" s="471"/>
      <c r="Y1270" s="471"/>
      <c r="Z1270" s="471"/>
      <c r="AA1270" s="471"/>
      <c r="AB1270" s="471"/>
      <c r="AC1270" s="471"/>
      <c r="AD1270" s="471"/>
      <c r="AE1270" s="472"/>
      <c r="AF1270" s="472"/>
      <c r="AG1270" s="472"/>
      <c r="AH1270" s="472"/>
      <c r="AI1270" s="472"/>
      <c r="AJ1270" s="472"/>
      <c r="AK1270" s="472"/>
      <c r="AL1270" s="472"/>
      <c r="AM1270" s="472"/>
      <c r="AN1270" s="472"/>
      <c r="AO1270" s="481"/>
      <c r="AP1270" s="169"/>
      <c r="AQ1270" s="84" t="s">
        <v>395</v>
      </c>
      <c r="AU1270" s="459" t="str">
        <f t="shared" ca="1" si="234"/>
        <v>AE</v>
      </c>
      <c r="AV1270" s="459">
        <f t="shared" si="235"/>
        <v>1245</v>
      </c>
      <c r="AW1270" s="259" t="str">
        <f t="shared" ca="1" si="232"/>
        <v>AE1245</v>
      </c>
      <c r="AX1270" s="259">
        <f t="shared" si="229"/>
        <v>8</v>
      </c>
      <c r="AY1270" s="259" t="str">
        <f t="shared" ca="1" si="230"/>
        <v>9. Ownership - Operating Costs</v>
      </c>
      <c r="AZ1270" s="268" t="s">
        <v>1270</v>
      </c>
      <c r="BA1270" s="259" t="s">
        <v>1312</v>
      </c>
      <c r="BB1270" s="259">
        <f>$AE$8</f>
        <v>2045</v>
      </c>
      <c r="BC1270" s="259" t="str">
        <f t="shared" ca="1" si="233"/>
        <v>8_AE1245_Turbine_Generator_OM_service_agreement_2045</v>
      </c>
      <c r="BD1270" s="259" t="s">
        <v>540</v>
      </c>
      <c r="BE1270" s="259"/>
      <c r="BF1270" s="268" t="str">
        <f t="shared" si="231"/>
        <v>&gt;=0</v>
      </c>
      <c r="BG1270" s="268" t="s">
        <v>85</v>
      </c>
      <c r="BH1270" s="268" t="s">
        <v>85</v>
      </c>
      <c r="BI1270" s="268"/>
      <c r="BJ1270" s="268"/>
      <c r="BK1270" s="268"/>
      <c r="BL1270" s="268"/>
    </row>
    <row r="1271" spans="1:64" ht="13.5" hidden="1" thickBot="1">
      <c r="A1271" s="124"/>
      <c r="B1271" s="169"/>
      <c r="C1271" s="238"/>
      <c r="D1271" s="588"/>
      <c r="E1271" s="588"/>
      <c r="F1271" s="471"/>
      <c r="G1271" s="471"/>
      <c r="H1271" s="471"/>
      <c r="I1271" s="471"/>
      <c r="J1271" s="471"/>
      <c r="K1271" s="471"/>
      <c r="L1271" s="471"/>
      <c r="M1271" s="471"/>
      <c r="N1271" s="471"/>
      <c r="O1271" s="471"/>
      <c r="P1271" s="471"/>
      <c r="Q1271" s="471"/>
      <c r="R1271" s="471"/>
      <c r="S1271" s="471"/>
      <c r="T1271" s="471"/>
      <c r="U1271" s="471"/>
      <c r="V1271" s="471"/>
      <c r="W1271" s="471"/>
      <c r="X1271" s="471"/>
      <c r="Y1271" s="471"/>
      <c r="Z1271" s="471"/>
      <c r="AA1271" s="471"/>
      <c r="AB1271" s="471"/>
      <c r="AC1271" s="471"/>
      <c r="AD1271" s="471"/>
      <c r="AE1271" s="472"/>
      <c r="AF1271" s="472"/>
      <c r="AG1271" s="472"/>
      <c r="AH1271" s="472"/>
      <c r="AI1271" s="472"/>
      <c r="AJ1271" s="472"/>
      <c r="AK1271" s="472"/>
      <c r="AL1271" s="472"/>
      <c r="AM1271" s="472"/>
      <c r="AN1271" s="472"/>
      <c r="AO1271" s="481"/>
      <c r="AP1271" s="169"/>
      <c r="AQ1271" s="84" t="s">
        <v>395</v>
      </c>
      <c r="AU1271" s="459" t="str">
        <f t="shared" ca="1" si="234"/>
        <v>AF</v>
      </c>
      <c r="AV1271" s="459">
        <f t="shared" si="235"/>
        <v>1245</v>
      </c>
      <c r="AW1271" s="259" t="str">
        <f t="shared" ca="1" si="232"/>
        <v>AF1245</v>
      </c>
      <c r="AX1271" s="259">
        <f t="shared" si="229"/>
        <v>8</v>
      </c>
      <c r="AY1271" s="259" t="str">
        <f t="shared" ca="1" si="230"/>
        <v>9. Ownership - Operating Costs</v>
      </c>
      <c r="AZ1271" s="268" t="s">
        <v>1270</v>
      </c>
      <c r="BA1271" s="259" t="s">
        <v>1312</v>
      </c>
      <c r="BB1271" s="259">
        <f>$AF$8</f>
        <v>2046</v>
      </c>
      <c r="BC1271" s="259" t="str">
        <f t="shared" ca="1" si="233"/>
        <v>8_AF1245_Turbine_Generator_OM_service_agreement_2046</v>
      </c>
      <c r="BD1271" s="259" t="s">
        <v>540</v>
      </c>
      <c r="BE1271" s="259"/>
      <c r="BF1271" s="268" t="str">
        <f t="shared" si="231"/>
        <v>&gt;=0</v>
      </c>
      <c r="BG1271" s="268" t="s">
        <v>85</v>
      </c>
      <c r="BH1271" s="268" t="s">
        <v>85</v>
      </c>
      <c r="BI1271" s="268"/>
      <c r="BJ1271" s="268"/>
      <c r="BK1271" s="268"/>
      <c r="BL1271" s="268"/>
    </row>
    <row r="1272" spans="1:64" ht="13.5" hidden="1" thickBot="1">
      <c r="A1272" s="124"/>
      <c r="B1272" s="169"/>
      <c r="C1272" s="238"/>
      <c r="D1272" s="588"/>
      <c r="E1272" s="588"/>
      <c r="F1272" s="471"/>
      <c r="G1272" s="471"/>
      <c r="H1272" s="471"/>
      <c r="I1272" s="471"/>
      <c r="J1272" s="471"/>
      <c r="K1272" s="471"/>
      <c r="L1272" s="471"/>
      <c r="M1272" s="471"/>
      <c r="N1272" s="471"/>
      <c r="O1272" s="471"/>
      <c r="P1272" s="471"/>
      <c r="Q1272" s="471"/>
      <c r="R1272" s="471"/>
      <c r="S1272" s="471"/>
      <c r="T1272" s="471"/>
      <c r="U1272" s="471"/>
      <c r="V1272" s="471"/>
      <c r="W1272" s="471"/>
      <c r="X1272" s="471"/>
      <c r="Y1272" s="471"/>
      <c r="Z1272" s="471"/>
      <c r="AA1272" s="471"/>
      <c r="AB1272" s="471"/>
      <c r="AC1272" s="471"/>
      <c r="AD1272" s="471"/>
      <c r="AE1272" s="472"/>
      <c r="AF1272" s="472"/>
      <c r="AG1272" s="472"/>
      <c r="AH1272" s="472"/>
      <c r="AI1272" s="472"/>
      <c r="AJ1272" s="472"/>
      <c r="AK1272" s="472"/>
      <c r="AL1272" s="472"/>
      <c r="AM1272" s="472"/>
      <c r="AN1272" s="472"/>
      <c r="AO1272" s="481"/>
      <c r="AP1272" s="169"/>
      <c r="AQ1272" s="84" t="s">
        <v>395</v>
      </c>
      <c r="AU1272" s="459" t="str">
        <f t="shared" ca="1" si="234"/>
        <v>AG</v>
      </c>
      <c r="AV1272" s="459">
        <f t="shared" si="235"/>
        <v>1245</v>
      </c>
      <c r="AW1272" s="259" t="str">
        <f t="shared" ca="1" si="232"/>
        <v>AG1245</v>
      </c>
      <c r="AX1272" s="259">
        <f t="shared" si="229"/>
        <v>8</v>
      </c>
      <c r="AY1272" s="259" t="str">
        <f t="shared" ca="1" si="230"/>
        <v>9. Ownership - Operating Costs</v>
      </c>
      <c r="AZ1272" s="268" t="s">
        <v>1270</v>
      </c>
      <c r="BA1272" s="259" t="s">
        <v>1312</v>
      </c>
      <c r="BB1272" s="259">
        <f>$AG$8</f>
        <v>2047</v>
      </c>
      <c r="BC1272" s="259" t="str">
        <f t="shared" ca="1" si="233"/>
        <v>8_AG1245_Turbine_Generator_OM_service_agreement_2047</v>
      </c>
      <c r="BD1272" s="259" t="s">
        <v>540</v>
      </c>
      <c r="BE1272" s="259"/>
      <c r="BF1272" s="268" t="str">
        <f t="shared" si="231"/>
        <v>&gt;=0</v>
      </c>
      <c r="BG1272" s="268" t="s">
        <v>85</v>
      </c>
      <c r="BH1272" s="268" t="s">
        <v>85</v>
      </c>
      <c r="BI1272" s="268"/>
      <c r="BJ1272" s="268"/>
      <c r="BK1272" s="268"/>
      <c r="BL1272" s="268"/>
    </row>
    <row r="1273" spans="1:64" ht="13.5" hidden="1" thickBot="1">
      <c r="A1273" s="124"/>
      <c r="B1273" s="169"/>
      <c r="C1273" s="238"/>
      <c r="D1273" s="588"/>
      <c r="E1273" s="588"/>
      <c r="F1273" s="471"/>
      <c r="G1273" s="471"/>
      <c r="H1273" s="471"/>
      <c r="I1273" s="471"/>
      <c r="J1273" s="471"/>
      <c r="K1273" s="471"/>
      <c r="L1273" s="471"/>
      <c r="M1273" s="471"/>
      <c r="N1273" s="471"/>
      <c r="O1273" s="471"/>
      <c r="P1273" s="471"/>
      <c r="Q1273" s="471"/>
      <c r="R1273" s="471"/>
      <c r="S1273" s="471"/>
      <c r="T1273" s="471"/>
      <c r="U1273" s="471"/>
      <c r="V1273" s="471"/>
      <c r="W1273" s="471"/>
      <c r="X1273" s="471"/>
      <c r="Y1273" s="471"/>
      <c r="Z1273" s="471"/>
      <c r="AA1273" s="471"/>
      <c r="AB1273" s="471"/>
      <c r="AC1273" s="471"/>
      <c r="AD1273" s="471"/>
      <c r="AE1273" s="472"/>
      <c r="AF1273" s="472"/>
      <c r="AG1273" s="472"/>
      <c r="AH1273" s="472"/>
      <c r="AI1273" s="472"/>
      <c r="AJ1273" s="472"/>
      <c r="AK1273" s="472"/>
      <c r="AL1273" s="472"/>
      <c r="AM1273" s="472"/>
      <c r="AN1273" s="472"/>
      <c r="AO1273" s="481"/>
      <c r="AP1273" s="169"/>
      <c r="AQ1273" s="84" t="s">
        <v>395</v>
      </c>
      <c r="AU1273" s="459" t="str">
        <f t="shared" ca="1" si="234"/>
        <v>AH</v>
      </c>
      <c r="AV1273" s="459">
        <f t="shared" si="235"/>
        <v>1245</v>
      </c>
      <c r="AW1273" s="259" t="str">
        <f t="shared" ca="1" si="232"/>
        <v>AH1245</v>
      </c>
      <c r="AX1273" s="259">
        <f t="shared" si="229"/>
        <v>8</v>
      </c>
      <c r="AY1273" s="259" t="str">
        <f t="shared" ca="1" si="230"/>
        <v>9. Ownership - Operating Costs</v>
      </c>
      <c r="AZ1273" s="268" t="s">
        <v>1270</v>
      </c>
      <c r="BA1273" s="259" t="s">
        <v>1312</v>
      </c>
      <c r="BB1273" s="259">
        <f>$AH$8</f>
        <v>2048</v>
      </c>
      <c r="BC1273" s="259" t="str">
        <f t="shared" ca="1" si="233"/>
        <v>8_AH1245_Turbine_Generator_OM_service_agreement_2048</v>
      </c>
      <c r="BD1273" s="259" t="s">
        <v>540</v>
      </c>
      <c r="BE1273" s="259"/>
      <c r="BF1273" s="268" t="str">
        <f t="shared" si="231"/>
        <v>&gt;=0</v>
      </c>
      <c r="BG1273" s="268" t="s">
        <v>85</v>
      </c>
      <c r="BH1273" s="268" t="s">
        <v>85</v>
      </c>
      <c r="BI1273" s="268"/>
      <c r="BJ1273" s="268"/>
      <c r="BK1273" s="268"/>
      <c r="BL1273" s="268"/>
    </row>
    <row r="1274" spans="1:64" ht="13.5" hidden="1" thickBot="1">
      <c r="A1274" s="124"/>
      <c r="B1274" s="169"/>
      <c r="C1274" s="238"/>
      <c r="D1274" s="588"/>
      <c r="E1274" s="588"/>
      <c r="F1274" s="471"/>
      <c r="G1274" s="471"/>
      <c r="H1274" s="471"/>
      <c r="I1274" s="471"/>
      <c r="J1274" s="471"/>
      <c r="K1274" s="471"/>
      <c r="L1274" s="471"/>
      <c r="M1274" s="471"/>
      <c r="N1274" s="471"/>
      <c r="O1274" s="471"/>
      <c r="P1274" s="471"/>
      <c r="Q1274" s="471"/>
      <c r="R1274" s="471"/>
      <c r="S1274" s="471"/>
      <c r="T1274" s="471"/>
      <c r="U1274" s="471"/>
      <c r="V1274" s="471"/>
      <c r="W1274" s="471"/>
      <c r="X1274" s="471"/>
      <c r="Y1274" s="471"/>
      <c r="Z1274" s="471"/>
      <c r="AA1274" s="471"/>
      <c r="AB1274" s="471"/>
      <c r="AC1274" s="471"/>
      <c r="AD1274" s="471"/>
      <c r="AE1274" s="472"/>
      <c r="AF1274" s="472"/>
      <c r="AG1274" s="472"/>
      <c r="AH1274" s="472"/>
      <c r="AI1274" s="472"/>
      <c r="AJ1274" s="472"/>
      <c r="AK1274" s="472"/>
      <c r="AL1274" s="472"/>
      <c r="AM1274" s="472"/>
      <c r="AN1274" s="472"/>
      <c r="AO1274" s="481"/>
      <c r="AP1274" s="169"/>
      <c r="AQ1274" s="84" t="s">
        <v>395</v>
      </c>
      <c r="AU1274" s="459" t="str">
        <f t="shared" ca="1" si="234"/>
        <v>AI</v>
      </c>
      <c r="AV1274" s="459">
        <f t="shared" si="235"/>
        <v>1245</v>
      </c>
      <c r="AW1274" s="259" t="str">
        <f t="shared" ca="1" si="232"/>
        <v>AI1245</v>
      </c>
      <c r="AX1274" s="259">
        <f t="shared" si="229"/>
        <v>8</v>
      </c>
      <c r="AY1274" s="259" t="str">
        <f t="shared" ca="1" si="230"/>
        <v>9. Ownership - Operating Costs</v>
      </c>
      <c r="AZ1274" s="268" t="s">
        <v>1270</v>
      </c>
      <c r="BA1274" s="259" t="s">
        <v>1312</v>
      </c>
      <c r="BB1274" s="259">
        <f>$AI$8</f>
        <v>2049</v>
      </c>
      <c r="BC1274" s="259" t="str">
        <f t="shared" ca="1" si="233"/>
        <v>8_AI1245_Turbine_Generator_OM_service_agreement_2049</v>
      </c>
      <c r="BD1274" s="259" t="s">
        <v>540</v>
      </c>
      <c r="BE1274" s="259"/>
      <c r="BF1274" s="268" t="str">
        <f t="shared" si="231"/>
        <v>&gt;=0</v>
      </c>
      <c r="BG1274" s="268" t="s">
        <v>85</v>
      </c>
      <c r="BH1274" s="268" t="s">
        <v>85</v>
      </c>
      <c r="BI1274" s="268"/>
      <c r="BJ1274" s="268"/>
      <c r="BK1274" s="268"/>
      <c r="BL1274" s="268"/>
    </row>
    <row r="1275" spans="1:64" ht="13.5" hidden="1" thickBot="1">
      <c r="A1275" s="124"/>
      <c r="B1275" s="169"/>
      <c r="C1275" s="238"/>
      <c r="D1275" s="588"/>
      <c r="E1275" s="588"/>
      <c r="F1275" s="471"/>
      <c r="G1275" s="471"/>
      <c r="H1275" s="471"/>
      <c r="I1275" s="471"/>
      <c r="J1275" s="471"/>
      <c r="K1275" s="471"/>
      <c r="L1275" s="471"/>
      <c r="M1275" s="471"/>
      <c r="N1275" s="471"/>
      <c r="O1275" s="471"/>
      <c r="P1275" s="471"/>
      <c r="Q1275" s="471"/>
      <c r="R1275" s="471"/>
      <c r="S1275" s="471"/>
      <c r="T1275" s="471"/>
      <c r="U1275" s="471"/>
      <c r="V1275" s="471"/>
      <c r="W1275" s="471"/>
      <c r="X1275" s="471"/>
      <c r="Y1275" s="471"/>
      <c r="Z1275" s="471"/>
      <c r="AA1275" s="471"/>
      <c r="AB1275" s="471"/>
      <c r="AC1275" s="471"/>
      <c r="AD1275" s="471"/>
      <c r="AE1275" s="472"/>
      <c r="AF1275" s="472"/>
      <c r="AG1275" s="472"/>
      <c r="AH1275" s="472"/>
      <c r="AI1275" s="472"/>
      <c r="AJ1275" s="472"/>
      <c r="AK1275" s="472"/>
      <c r="AL1275" s="472"/>
      <c r="AM1275" s="472"/>
      <c r="AN1275" s="472"/>
      <c r="AO1275" s="481"/>
      <c r="AP1275" s="169"/>
      <c r="AQ1275" s="84" t="s">
        <v>395</v>
      </c>
      <c r="AU1275" s="459" t="str">
        <f t="shared" ca="1" si="234"/>
        <v>AJ</v>
      </c>
      <c r="AV1275" s="459">
        <f t="shared" si="235"/>
        <v>1245</v>
      </c>
      <c r="AW1275" s="259" t="str">
        <f t="shared" ca="1" si="232"/>
        <v>AJ1245</v>
      </c>
      <c r="AX1275" s="259">
        <f t="shared" si="229"/>
        <v>8</v>
      </c>
      <c r="AY1275" s="259" t="str">
        <f t="shared" ca="1" si="230"/>
        <v>9. Ownership - Operating Costs</v>
      </c>
      <c r="AZ1275" s="268" t="s">
        <v>1270</v>
      </c>
      <c r="BA1275" s="259" t="s">
        <v>1312</v>
      </c>
      <c r="BB1275" s="259">
        <f>$AJ$8</f>
        <v>2050</v>
      </c>
      <c r="BC1275" s="259" t="str">
        <f t="shared" ca="1" si="233"/>
        <v>8_AJ1245_Turbine_Generator_OM_service_agreement_2050</v>
      </c>
      <c r="BD1275" s="259" t="s">
        <v>540</v>
      </c>
      <c r="BE1275" s="259"/>
      <c r="BF1275" s="268" t="str">
        <f t="shared" si="231"/>
        <v>&gt;=0</v>
      </c>
      <c r="BG1275" s="268" t="s">
        <v>85</v>
      </c>
      <c r="BH1275" s="268" t="s">
        <v>85</v>
      </c>
      <c r="BI1275" s="268"/>
      <c r="BJ1275" s="268"/>
      <c r="BK1275" s="268"/>
      <c r="BL1275" s="268"/>
    </row>
    <row r="1276" spans="1:64" ht="13.5" hidden="1" thickBot="1">
      <c r="A1276" s="124"/>
      <c r="B1276" s="169"/>
      <c r="C1276" s="238"/>
      <c r="D1276" s="588"/>
      <c r="E1276" s="588"/>
      <c r="F1276" s="471"/>
      <c r="G1276" s="471"/>
      <c r="H1276" s="471"/>
      <c r="I1276" s="471"/>
      <c r="J1276" s="471"/>
      <c r="K1276" s="471"/>
      <c r="L1276" s="471"/>
      <c r="M1276" s="471"/>
      <c r="N1276" s="471"/>
      <c r="O1276" s="471"/>
      <c r="P1276" s="471"/>
      <c r="Q1276" s="471"/>
      <c r="R1276" s="471"/>
      <c r="S1276" s="471"/>
      <c r="T1276" s="471"/>
      <c r="U1276" s="471"/>
      <c r="V1276" s="471"/>
      <c r="W1276" s="471"/>
      <c r="X1276" s="471"/>
      <c r="Y1276" s="471"/>
      <c r="Z1276" s="471"/>
      <c r="AA1276" s="471"/>
      <c r="AB1276" s="471"/>
      <c r="AC1276" s="471"/>
      <c r="AD1276" s="471"/>
      <c r="AE1276" s="472"/>
      <c r="AF1276" s="472"/>
      <c r="AG1276" s="472"/>
      <c r="AH1276" s="472"/>
      <c r="AI1276" s="472"/>
      <c r="AJ1276" s="472"/>
      <c r="AK1276" s="472"/>
      <c r="AL1276" s="472"/>
      <c r="AM1276" s="472"/>
      <c r="AN1276" s="472"/>
      <c r="AO1276" s="481"/>
      <c r="AP1276" s="169"/>
      <c r="AQ1276" s="84" t="s">
        <v>395</v>
      </c>
      <c r="AU1276" s="459" t="str">
        <f t="shared" ca="1" si="234"/>
        <v>AK</v>
      </c>
      <c r="AV1276" s="459">
        <f t="shared" si="235"/>
        <v>1245</v>
      </c>
      <c r="AW1276" s="259" t="str">
        <f t="shared" ca="1" si="232"/>
        <v>AK1245</v>
      </c>
      <c r="AX1276" s="259">
        <f t="shared" si="229"/>
        <v>8</v>
      </c>
      <c r="AY1276" s="259" t="str">
        <f t="shared" ca="1" si="230"/>
        <v>9. Ownership - Operating Costs</v>
      </c>
      <c r="AZ1276" s="268" t="s">
        <v>1270</v>
      </c>
      <c r="BA1276" s="259" t="s">
        <v>1312</v>
      </c>
      <c r="BB1276" s="259">
        <f>$AK$8</f>
        <v>2051</v>
      </c>
      <c r="BC1276" s="259" t="str">
        <f t="shared" ca="1" si="233"/>
        <v>8_AK1245_Turbine_Generator_OM_service_agreement_2051</v>
      </c>
      <c r="BD1276" s="259" t="s">
        <v>540</v>
      </c>
      <c r="BE1276" s="259"/>
      <c r="BF1276" s="268" t="str">
        <f t="shared" si="231"/>
        <v>&gt;=0</v>
      </c>
      <c r="BG1276" s="268" t="s">
        <v>85</v>
      </c>
      <c r="BH1276" s="268" t="s">
        <v>85</v>
      </c>
      <c r="BI1276" s="268"/>
      <c r="BJ1276" s="268"/>
      <c r="BK1276" s="268"/>
      <c r="BL1276" s="268"/>
    </row>
    <row r="1277" spans="1:64" ht="13.5" hidden="1" thickBot="1">
      <c r="A1277" s="124"/>
      <c r="B1277" s="169"/>
      <c r="C1277" s="238"/>
      <c r="D1277" s="588"/>
      <c r="E1277" s="588"/>
      <c r="F1277" s="471"/>
      <c r="G1277" s="471"/>
      <c r="H1277" s="471"/>
      <c r="I1277" s="471"/>
      <c r="J1277" s="471"/>
      <c r="K1277" s="471"/>
      <c r="L1277" s="471"/>
      <c r="M1277" s="471"/>
      <c r="N1277" s="471"/>
      <c r="O1277" s="471"/>
      <c r="P1277" s="471"/>
      <c r="Q1277" s="471"/>
      <c r="R1277" s="471"/>
      <c r="S1277" s="471"/>
      <c r="T1277" s="471"/>
      <c r="U1277" s="471"/>
      <c r="V1277" s="471"/>
      <c r="W1277" s="471"/>
      <c r="X1277" s="471"/>
      <c r="Y1277" s="471"/>
      <c r="Z1277" s="471"/>
      <c r="AA1277" s="471"/>
      <c r="AB1277" s="471"/>
      <c r="AC1277" s="471"/>
      <c r="AD1277" s="471"/>
      <c r="AE1277" s="472"/>
      <c r="AF1277" s="472"/>
      <c r="AG1277" s="472"/>
      <c r="AH1277" s="472"/>
      <c r="AI1277" s="472"/>
      <c r="AJ1277" s="472"/>
      <c r="AK1277" s="472"/>
      <c r="AL1277" s="472"/>
      <c r="AM1277" s="472"/>
      <c r="AN1277" s="472"/>
      <c r="AO1277" s="481"/>
      <c r="AP1277" s="169"/>
      <c r="AQ1277" s="84" t="s">
        <v>395</v>
      </c>
      <c r="AU1277" s="459" t="str">
        <f t="shared" ca="1" si="234"/>
        <v>AL</v>
      </c>
      <c r="AV1277" s="459">
        <f t="shared" si="235"/>
        <v>1245</v>
      </c>
      <c r="AW1277" s="259" t="str">
        <f t="shared" ca="1" si="232"/>
        <v>AL1245</v>
      </c>
      <c r="AX1277" s="259">
        <f t="shared" si="229"/>
        <v>8</v>
      </c>
      <c r="AY1277" s="259" t="str">
        <f t="shared" ca="1" si="230"/>
        <v>9. Ownership - Operating Costs</v>
      </c>
      <c r="AZ1277" s="268" t="s">
        <v>1270</v>
      </c>
      <c r="BA1277" s="259" t="s">
        <v>1312</v>
      </c>
      <c r="BB1277" s="259">
        <f>$AL$8</f>
        <v>2052</v>
      </c>
      <c r="BC1277" s="259" t="str">
        <f t="shared" ca="1" si="233"/>
        <v>8_AL1245_Turbine_Generator_OM_service_agreement_2052</v>
      </c>
      <c r="BD1277" s="259" t="s">
        <v>540</v>
      </c>
      <c r="BE1277" s="259"/>
      <c r="BF1277" s="268" t="str">
        <f t="shared" si="231"/>
        <v>&gt;=0</v>
      </c>
      <c r="BG1277" s="268" t="s">
        <v>85</v>
      </c>
      <c r="BH1277" s="268" t="s">
        <v>85</v>
      </c>
      <c r="BI1277" s="268"/>
      <c r="BJ1277" s="268"/>
      <c r="BK1277" s="268"/>
      <c r="BL1277" s="268"/>
    </row>
    <row r="1278" spans="1:64" ht="13.5" hidden="1" thickBot="1">
      <c r="A1278" s="124"/>
      <c r="B1278" s="169"/>
      <c r="C1278" s="238"/>
      <c r="D1278" s="588"/>
      <c r="E1278" s="588"/>
      <c r="F1278" s="471"/>
      <c r="G1278" s="471"/>
      <c r="H1278" s="471"/>
      <c r="I1278" s="471"/>
      <c r="J1278" s="471"/>
      <c r="K1278" s="471"/>
      <c r="L1278" s="471"/>
      <c r="M1278" s="471"/>
      <c r="N1278" s="471"/>
      <c r="O1278" s="471"/>
      <c r="P1278" s="471"/>
      <c r="Q1278" s="471"/>
      <c r="R1278" s="471"/>
      <c r="S1278" s="471"/>
      <c r="T1278" s="471"/>
      <c r="U1278" s="471"/>
      <c r="V1278" s="471"/>
      <c r="W1278" s="471"/>
      <c r="X1278" s="471"/>
      <c r="Y1278" s="471"/>
      <c r="Z1278" s="471"/>
      <c r="AA1278" s="471"/>
      <c r="AB1278" s="471"/>
      <c r="AC1278" s="471"/>
      <c r="AD1278" s="471"/>
      <c r="AE1278" s="472"/>
      <c r="AF1278" s="472"/>
      <c r="AG1278" s="472"/>
      <c r="AH1278" s="472"/>
      <c r="AI1278" s="472"/>
      <c r="AJ1278" s="472"/>
      <c r="AK1278" s="472"/>
      <c r="AL1278" s="472"/>
      <c r="AM1278" s="472"/>
      <c r="AN1278" s="472"/>
      <c r="AO1278" s="481"/>
      <c r="AP1278" s="169"/>
      <c r="AQ1278" s="84" t="s">
        <v>395</v>
      </c>
      <c r="AU1278" s="459" t="str">
        <f t="shared" ca="1" si="234"/>
        <v>AM</v>
      </c>
      <c r="AV1278" s="459">
        <f t="shared" si="235"/>
        <v>1245</v>
      </c>
      <c r="AW1278" s="259" t="str">
        <f t="shared" ca="1" si="232"/>
        <v>AM1245</v>
      </c>
      <c r="AX1278" s="259">
        <f t="shared" si="229"/>
        <v>8</v>
      </c>
      <c r="AY1278" s="259" t="str">
        <f t="shared" ca="1" si="230"/>
        <v>9. Ownership - Operating Costs</v>
      </c>
      <c r="AZ1278" s="268" t="s">
        <v>1270</v>
      </c>
      <c r="BA1278" s="259" t="s">
        <v>1312</v>
      </c>
      <c r="BB1278" s="259">
        <f>$AM$8</f>
        <v>2053</v>
      </c>
      <c r="BC1278" s="259" t="str">
        <f t="shared" ca="1" si="233"/>
        <v>8_AM1245_Turbine_Generator_OM_service_agreement_2053</v>
      </c>
      <c r="BD1278" s="259" t="s">
        <v>540</v>
      </c>
      <c r="BE1278" s="259"/>
      <c r="BF1278" s="268" t="str">
        <f t="shared" si="231"/>
        <v>&gt;=0</v>
      </c>
      <c r="BG1278" s="268" t="s">
        <v>85</v>
      </c>
      <c r="BH1278" s="268" t="s">
        <v>85</v>
      </c>
      <c r="BI1278" s="268"/>
      <c r="BJ1278" s="268"/>
      <c r="BK1278" s="268"/>
      <c r="BL1278" s="268"/>
    </row>
    <row r="1279" spans="1:64" ht="13.5" hidden="1" thickBot="1">
      <c r="A1279" s="124"/>
      <c r="B1279" s="169"/>
      <c r="C1279" s="238"/>
      <c r="D1279" s="588"/>
      <c r="E1279" s="588"/>
      <c r="F1279" s="471"/>
      <c r="G1279" s="471"/>
      <c r="H1279" s="471"/>
      <c r="I1279" s="471"/>
      <c r="J1279" s="471"/>
      <c r="K1279" s="471"/>
      <c r="L1279" s="471"/>
      <c r="M1279" s="471"/>
      <c r="N1279" s="471"/>
      <c r="O1279" s="471"/>
      <c r="P1279" s="471"/>
      <c r="Q1279" s="471"/>
      <c r="R1279" s="471"/>
      <c r="S1279" s="471"/>
      <c r="T1279" s="471"/>
      <c r="U1279" s="471"/>
      <c r="V1279" s="471"/>
      <c r="W1279" s="471"/>
      <c r="X1279" s="471"/>
      <c r="Y1279" s="471"/>
      <c r="Z1279" s="471"/>
      <c r="AA1279" s="471"/>
      <c r="AB1279" s="471"/>
      <c r="AC1279" s="471"/>
      <c r="AD1279" s="471"/>
      <c r="AE1279" s="472"/>
      <c r="AF1279" s="472"/>
      <c r="AG1279" s="472"/>
      <c r="AH1279" s="472"/>
      <c r="AI1279" s="472"/>
      <c r="AJ1279" s="472"/>
      <c r="AK1279" s="472"/>
      <c r="AL1279" s="472"/>
      <c r="AM1279" s="472"/>
      <c r="AN1279" s="472"/>
      <c r="AO1279" s="481"/>
      <c r="AP1279" s="169"/>
      <c r="AQ1279" s="84" t="s">
        <v>395</v>
      </c>
      <c r="AU1279" s="459" t="str">
        <f t="shared" ca="1" si="234"/>
        <v>AN</v>
      </c>
      <c r="AV1279" s="459">
        <f t="shared" si="235"/>
        <v>1245</v>
      </c>
      <c r="AW1279" s="259" t="str">
        <f t="shared" ca="1" si="232"/>
        <v>AN1245</v>
      </c>
      <c r="AX1279" s="259">
        <f t="shared" si="229"/>
        <v>8</v>
      </c>
      <c r="AY1279" s="259" t="str">
        <f t="shared" ca="1" si="230"/>
        <v>9. Ownership - Operating Costs</v>
      </c>
      <c r="AZ1279" s="268" t="s">
        <v>1270</v>
      </c>
      <c r="BA1279" s="259" t="s">
        <v>1312</v>
      </c>
      <c r="BB1279" s="259">
        <f>$AN$8</f>
        <v>2054</v>
      </c>
      <c r="BC1279" s="259" t="str">
        <f t="shared" ca="1" si="233"/>
        <v>8_AN1245_Turbine_Generator_OM_service_agreement_2054</v>
      </c>
      <c r="BD1279" s="259" t="s">
        <v>540</v>
      </c>
      <c r="BE1279" s="259"/>
      <c r="BF1279" s="268" t="str">
        <f t="shared" si="231"/>
        <v>&gt;=0</v>
      </c>
      <c r="BG1279" s="268" t="s">
        <v>85</v>
      </c>
      <c r="BH1279" s="268" t="s">
        <v>85</v>
      </c>
      <c r="BI1279" s="268"/>
      <c r="BJ1279" s="268"/>
      <c r="BK1279" s="268"/>
      <c r="BL1279" s="268"/>
    </row>
    <row r="1280" spans="1:64" ht="13.5" hidden="1" thickBot="1">
      <c r="A1280" s="124"/>
      <c r="B1280" s="169"/>
      <c r="C1280" s="238"/>
      <c r="D1280" s="588"/>
      <c r="E1280" s="588"/>
      <c r="F1280" s="471"/>
      <c r="G1280" s="471"/>
      <c r="H1280" s="471"/>
      <c r="I1280" s="471"/>
      <c r="J1280" s="471"/>
      <c r="K1280" s="471"/>
      <c r="L1280" s="471"/>
      <c r="M1280" s="471"/>
      <c r="N1280" s="471"/>
      <c r="O1280" s="471"/>
      <c r="P1280" s="471"/>
      <c r="Q1280" s="471"/>
      <c r="R1280" s="471"/>
      <c r="S1280" s="471"/>
      <c r="T1280" s="471"/>
      <c r="U1280" s="471"/>
      <c r="V1280" s="471"/>
      <c r="W1280" s="471"/>
      <c r="X1280" s="471"/>
      <c r="Y1280" s="471"/>
      <c r="Z1280" s="471"/>
      <c r="AA1280" s="471"/>
      <c r="AB1280" s="471"/>
      <c r="AC1280" s="471"/>
      <c r="AD1280" s="471"/>
      <c r="AE1280" s="472"/>
      <c r="AF1280" s="472"/>
      <c r="AG1280" s="472"/>
      <c r="AH1280" s="472"/>
      <c r="AI1280" s="472"/>
      <c r="AJ1280" s="472"/>
      <c r="AK1280" s="472"/>
      <c r="AL1280" s="472"/>
      <c r="AM1280" s="472"/>
      <c r="AN1280" s="472"/>
      <c r="AO1280" s="481"/>
      <c r="AP1280" s="169"/>
      <c r="AQ1280" s="474" t="s">
        <v>395</v>
      </c>
      <c r="AR1280" s="474"/>
      <c r="AS1280" s="474"/>
      <c r="AT1280" s="474"/>
      <c r="AU1280" s="475" t="str">
        <f t="shared" ca="1" si="234"/>
        <v>AO</v>
      </c>
      <c r="AV1280" s="475">
        <f t="shared" si="235"/>
        <v>1245</v>
      </c>
      <c r="AW1280" s="389" t="str">
        <f t="shared" ca="1" si="232"/>
        <v>AO1245</v>
      </c>
      <c r="AX1280" s="389">
        <f t="shared" si="229"/>
        <v>8</v>
      </c>
      <c r="AY1280" s="389" t="str">
        <f t="shared" ca="1" si="230"/>
        <v>9. Ownership - Operating Costs</v>
      </c>
      <c r="AZ1280" s="397" t="s">
        <v>1270</v>
      </c>
      <c r="BA1280" s="389" t="s">
        <v>1312</v>
      </c>
      <c r="BB1280" s="389" t="s">
        <v>1216</v>
      </c>
      <c r="BC1280" s="389" t="str">
        <f t="shared" ca="1" si="233"/>
        <v>8_AO1245_Turbine_Generator_OM_service_agreement_Additional_Info</v>
      </c>
      <c r="BD1280" s="397" t="s">
        <v>223</v>
      </c>
      <c r="BE1280" s="397">
        <v>100</v>
      </c>
      <c r="BF1280" s="397"/>
      <c r="BG1280" s="397" t="s">
        <v>85</v>
      </c>
      <c r="BH1280" s="397" t="s">
        <v>85</v>
      </c>
      <c r="BI1280" s="268"/>
      <c r="BJ1280" s="268"/>
      <c r="BK1280" s="268"/>
      <c r="BL1280" s="268"/>
    </row>
    <row r="1281" spans="1:64" ht="13.5" hidden="1" thickBot="1">
      <c r="A1281" s="124">
        <f>+A1245+1</f>
        <v>47</v>
      </c>
      <c r="B1281" s="169"/>
      <c r="C1281" s="238" t="s">
        <v>1313</v>
      </c>
      <c r="D1281" s="588" t="s">
        <v>1334</v>
      </c>
      <c r="E1281" s="588"/>
      <c r="F1281" s="445"/>
      <c r="G1281" s="445"/>
      <c r="H1281" s="445"/>
      <c r="I1281" s="445"/>
      <c r="J1281" s="445"/>
      <c r="K1281" s="445"/>
      <c r="L1281" s="445"/>
      <c r="M1281" s="445"/>
      <c r="N1281" s="445"/>
      <c r="O1281" s="445"/>
      <c r="P1281" s="445"/>
      <c r="Q1281" s="445"/>
      <c r="R1281" s="445"/>
      <c r="S1281" s="445"/>
      <c r="T1281" s="445"/>
      <c r="U1281" s="445"/>
      <c r="V1281" s="445"/>
      <c r="W1281" s="445"/>
      <c r="X1281" s="445"/>
      <c r="Y1281" s="445"/>
      <c r="Z1281" s="445"/>
      <c r="AA1281" s="445"/>
      <c r="AB1281" s="445"/>
      <c r="AC1281" s="445"/>
      <c r="AD1281" s="445"/>
      <c r="AE1281" s="446"/>
      <c r="AF1281" s="446"/>
      <c r="AG1281" s="446"/>
      <c r="AH1281" s="446"/>
      <c r="AI1281" s="446"/>
      <c r="AJ1281" s="446"/>
      <c r="AK1281" s="446"/>
      <c r="AL1281" s="446"/>
      <c r="AM1281" s="446"/>
      <c r="AN1281" s="446"/>
      <c r="AO1281" s="337"/>
      <c r="AP1281" s="169"/>
      <c r="AS1281" s="84" t="s">
        <v>42</v>
      </c>
      <c r="AT1281" s="84" t="str">
        <f ca="1">SUBSTITUTE(CELL("address",F1281),"$","")</f>
        <v>F1281</v>
      </c>
      <c r="AU1281" s="350" t="str">
        <f ca="1">CHAR(CODE(AT1281))</f>
        <v>F</v>
      </c>
      <c r="AV1281" s="350">
        <f>ROW(AT1281)</f>
        <v>1281</v>
      </c>
      <c r="AW1281" s="259" t="str">
        <f ca="1">CONCATENATE(AU1281&amp;AV1281)</f>
        <v>F1281</v>
      </c>
      <c r="AX1281" s="259">
        <f t="shared" ref="AX1281:AX1316" si="236">$AX$5</f>
        <v>8</v>
      </c>
      <c r="AY1281" s="259" t="str">
        <f t="shared" ref="AY1281:AY1316" ca="1" si="237">MID(CELL("filename",AX1281),FIND("]",CELL("filename",AX1281))+1,256)</f>
        <v>9. Ownership - Operating Costs</v>
      </c>
      <c r="AZ1281" s="268" t="s">
        <v>1270</v>
      </c>
      <c r="BA1281" s="259" t="s">
        <v>1314</v>
      </c>
      <c r="BB1281" s="259">
        <f>$F$8</f>
        <v>2020</v>
      </c>
      <c r="BC1281" s="259" t="str">
        <f ca="1">AX1281&amp;"_"&amp;AW1281&amp;"_"&amp;BA1281&amp;"_"&amp;BB1281</f>
        <v>8_F1281_Remaining_plant_OM_service_agreement_2020</v>
      </c>
      <c r="BD1281" s="259" t="s">
        <v>540</v>
      </c>
      <c r="BE1281" s="259"/>
      <c r="BF1281" s="268" t="str">
        <f t="shared" si="231"/>
        <v>&gt;=0</v>
      </c>
      <c r="BG1281" s="268" t="s">
        <v>85</v>
      </c>
      <c r="BH1281" s="268" t="s">
        <v>85</v>
      </c>
      <c r="BI1281" s="268"/>
      <c r="BJ1281" s="268"/>
      <c r="BK1281" s="268"/>
      <c r="BL1281" s="268"/>
    </row>
    <row r="1282" spans="1:64" ht="13.5" hidden="1" thickBot="1">
      <c r="A1282" s="124"/>
      <c r="B1282" s="169"/>
      <c r="C1282" s="238"/>
      <c r="D1282" s="588"/>
      <c r="E1282" s="588"/>
      <c r="F1282" s="471"/>
      <c r="G1282" s="471"/>
      <c r="H1282" s="471"/>
      <c r="I1282" s="471"/>
      <c r="J1282" s="471"/>
      <c r="K1282" s="471"/>
      <c r="L1282" s="471"/>
      <c r="M1282" s="471"/>
      <c r="N1282" s="471"/>
      <c r="O1282" s="471"/>
      <c r="P1282" s="471"/>
      <c r="Q1282" s="471"/>
      <c r="R1282" s="471"/>
      <c r="S1282" s="471"/>
      <c r="T1282" s="471"/>
      <c r="U1282" s="471"/>
      <c r="V1282" s="471"/>
      <c r="W1282" s="471"/>
      <c r="X1282" s="471"/>
      <c r="Y1282" s="471"/>
      <c r="Z1282" s="471"/>
      <c r="AA1282" s="471"/>
      <c r="AB1282" s="471"/>
      <c r="AC1282" s="471"/>
      <c r="AD1282" s="471"/>
      <c r="AE1282" s="472"/>
      <c r="AF1282" s="472"/>
      <c r="AG1282" s="472"/>
      <c r="AH1282" s="472"/>
      <c r="AI1282" s="472"/>
      <c r="AJ1282" s="472"/>
      <c r="AK1282" s="472"/>
      <c r="AL1282" s="472"/>
      <c r="AM1282" s="472"/>
      <c r="AN1282" s="472"/>
      <c r="AO1282" s="481"/>
      <c r="AP1282" s="169"/>
      <c r="AQ1282" s="84" t="s">
        <v>395</v>
      </c>
      <c r="AU1282" s="459" t="str">
        <f ca="1">IF(AU1281="Z","AA",IF(LEN(AU1281)=1,CHAR(CODE(AU1281)+1),IF(RIGHT(AU1281,1)="Z",CHAR(CODE(LEFT(AU1281,1))+1),LEFT(AU1281,1))&amp;CHAR(65+MOD(CODE(RIGHT(AU1281,1))+1-65,26))))</f>
        <v>G</v>
      </c>
      <c r="AV1282" s="459">
        <f>AV1281</f>
        <v>1281</v>
      </c>
      <c r="AW1282" s="259" t="str">
        <f t="shared" ref="AW1282:AW1316" ca="1" si="238">CONCATENATE(AU1282&amp;AV1282)</f>
        <v>G1281</v>
      </c>
      <c r="AX1282" s="259">
        <f t="shared" si="236"/>
        <v>8</v>
      </c>
      <c r="AY1282" s="259" t="str">
        <f t="shared" ca="1" si="237"/>
        <v>9. Ownership - Operating Costs</v>
      </c>
      <c r="AZ1282" s="268" t="s">
        <v>1270</v>
      </c>
      <c r="BA1282" s="259" t="s">
        <v>1314</v>
      </c>
      <c r="BB1282" s="259">
        <f>$G$8</f>
        <v>2021</v>
      </c>
      <c r="BC1282" s="259" t="str">
        <f t="shared" ref="BC1282:BC1316" ca="1" si="239">AX1282&amp;"_"&amp;AW1282&amp;"_"&amp;BA1282&amp;"_"&amp;BB1282</f>
        <v>8_G1281_Remaining_plant_OM_service_agreement_2021</v>
      </c>
      <c r="BD1282" s="259" t="s">
        <v>540</v>
      </c>
      <c r="BE1282" s="259"/>
      <c r="BF1282" s="268" t="str">
        <f t="shared" si="231"/>
        <v>&gt;=0</v>
      </c>
      <c r="BG1282" s="268" t="s">
        <v>85</v>
      </c>
      <c r="BH1282" s="268" t="s">
        <v>85</v>
      </c>
      <c r="BI1282" s="268"/>
      <c r="BJ1282" s="268"/>
      <c r="BK1282" s="268"/>
      <c r="BL1282" s="268"/>
    </row>
    <row r="1283" spans="1:64" ht="13.5" hidden="1" thickBot="1">
      <c r="A1283" s="124"/>
      <c r="B1283" s="169"/>
      <c r="C1283" s="238"/>
      <c r="D1283" s="588"/>
      <c r="E1283" s="588"/>
      <c r="F1283" s="471"/>
      <c r="G1283" s="471"/>
      <c r="H1283" s="471"/>
      <c r="I1283" s="471"/>
      <c r="J1283" s="471"/>
      <c r="K1283" s="471"/>
      <c r="L1283" s="471"/>
      <c r="M1283" s="471"/>
      <c r="N1283" s="471"/>
      <c r="O1283" s="471"/>
      <c r="P1283" s="471"/>
      <c r="Q1283" s="471"/>
      <c r="R1283" s="471"/>
      <c r="S1283" s="471"/>
      <c r="T1283" s="471"/>
      <c r="U1283" s="471"/>
      <c r="V1283" s="471"/>
      <c r="W1283" s="471"/>
      <c r="X1283" s="471"/>
      <c r="Y1283" s="471"/>
      <c r="Z1283" s="471"/>
      <c r="AA1283" s="471"/>
      <c r="AB1283" s="471"/>
      <c r="AC1283" s="471"/>
      <c r="AD1283" s="471"/>
      <c r="AE1283" s="472"/>
      <c r="AF1283" s="472"/>
      <c r="AG1283" s="472"/>
      <c r="AH1283" s="472"/>
      <c r="AI1283" s="472"/>
      <c r="AJ1283" s="472"/>
      <c r="AK1283" s="472"/>
      <c r="AL1283" s="472"/>
      <c r="AM1283" s="472"/>
      <c r="AN1283" s="472"/>
      <c r="AO1283" s="481"/>
      <c r="AP1283" s="169"/>
      <c r="AQ1283" s="84" t="s">
        <v>395</v>
      </c>
      <c r="AU1283" s="459" t="str">
        <f t="shared" ref="AU1283:AU1316" ca="1" si="240">IF(AU1282="Z","AA",IF(LEN(AU1282)=1,CHAR(CODE(AU1282)+1),IF(RIGHT(AU1282,1)="Z",CHAR(CODE(LEFT(AU1282,1))+1),LEFT(AU1282,1))&amp;CHAR(65+MOD(CODE(RIGHT(AU1282,1))+1-65,26))))</f>
        <v>H</v>
      </c>
      <c r="AV1283" s="459">
        <f t="shared" ref="AV1283:AV1316" si="241">AV1282</f>
        <v>1281</v>
      </c>
      <c r="AW1283" s="259" t="str">
        <f t="shared" ca="1" si="238"/>
        <v>H1281</v>
      </c>
      <c r="AX1283" s="259">
        <f t="shared" si="236"/>
        <v>8</v>
      </c>
      <c r="AY1283" s="259" t="str">
        <f t="shared" ca="1" si="237"/>
        <v>9. Ownership - Operating Costs</v>
      </c>
      <c r="AZ1283" s="268" t="s">
        <v>1270</v>
      </c>
      <c r="BA1283" s="259" t="s">
        <v>1314</v>
      </c>
      <c r="BB1283" s="259">
        <f>$H$8</f>
        <v>2022</v>
      </c>
      <c r="BC1283" s="259" t="str">
        <f t="shared" ca="1" si="239"/>
        <v>8_H1281_Remaining_plant_OM_service_agreement_2022</v>
      </c>
      <c r="BD1283" s="259" t="s">
        <v>540</v>
      </c>
      <c r="BE1283" s="259"/>
      <c r="BF1283" s="268" t="str">
        <f t="shared" si="231"/>
        <v>&gt;=0</v>
      </c>
      <c r="BG1283" s="268" t="s">
        <v>85</v>
      </c>
      <c r="BH1283" s="268" t="s">
        <v>85</v>
      </c>
      <c r="BI1283" s="268"/>
      <c r="BJ1283" s="268"/>
      <c r="BK1283" s="268"/>
      <c r="BL1283" s="268"/>
    </row>
    <row r="1284" spans="1:64" ht="13.5" hidden="1" thickBot="1">
      <c r="A1284" s="124"/>
      <c r="B1284" s="169"/>
      <c r="C1284" s="238"/>
      <c r="D1284" s="588"/>
      <c r="E1284" s="588"/>
      <c r="F1284" s="471"/>
      <c r="G1284" s="471"/>
      <c r="H1284" s="471"/>
      <c r="I1284" s="471"/>
      <c r="J1284" s="471"/>
      <c r="K1284" s="471"/>
      <c r="L1284" s="471"/>
      <c r="M1284" s="471"/>
      <c r="N1284" s="471"/>
      <c r="O1284" s="471"/>
      <c r="P1284" s="471"/>
      <c r="Q1284" s="471"/>
      <c r="R1284" s="471"/>
      <c r="S1284" s="471"/>
      <c r="T1284" s="471"/>
      <c r="U1284" s="471"/>
      <c r="V1284" s="471"/>
      <c r="W1284" s="471"/>
      <c r="X1284" s="471"/>
      <c r="Y1284" s="471"/>
      <c r="Z1284" s="471"/>
      <c r="AA1284" s="471"/>
      <c r="AB1284" s="471"/>
      <c r="AC1284" s="471"/>
      <c r="AD1284" s="471"/>
      <c r="AE1284" s="472"/>
      <c r="AF1284" s="472"/>
      <c r="AG1284" s="472"/>
      <c r="AH1284" s="472"/>
      <c r="AI1284" s="472"/>
      <c r="AJ1284" s="472"/>
      <c r="AK1284" s="472"/>
      <c r="AL1284" s="472"/>
      <c r="AM1284" s="472"/>
      <c r="AN1284" s="472"/>
      <c r="AO1284" s="481"/>
      <c r="AP1284" s="169"/>
      <c r="AQ1284" s="84" t="s">
        <v>395</v>
      </c>
      <c r="AU1284" s="459" t="str">
        <f t="shared" ca="1" si="240"/>
        <v>I</v>
      </c>
      <c r="AV1284" s="459">
        <f t="shared" si="241"/>
        <v>1281</v>
      </c>
      <c r="AW1284" s="259" t="str">
        <f t="shared" ca="1" si="238"/>
        <v>I1281</v>
      </c>
      <c r="AX1284" s="259">
        <f t="shared" si="236"/>
        <v>8</v>
      </c>
      <c r="AY1284" s="259" t="str">
        <f t="shared" ca="1" si="237"/>
        <v>9. Ownership - Operating Costs</v>
      </c>
      <c r="AZ1284" s="268" t="s">
        <v>1270</v>
      </c>
      <c r="BA1284" s="259" t="s">
        <v>1314</v>
      </c>
      <c r="BB1284" s="259">
        <f>$I$8</f>
        <v>2023</v>
      </c>
      <c r="BC1284" s="259" t="str">
        <f t="shared" ca="1" si="239"/>
        <v>8_I1281_Remaining_plant_OM_service_agreement_2023</v>
      </c>
      <c r="BD1284" s="259" t="s">
        <v>540</v>
      </c>
      <c r="BE1284" s="259"/>
      <c r="BF1284" s="268" t="str">
        <f t="shared" si="231"/>
        <v>&gt;=0</v>
      </c>
      <c r="BG1284" s="268" t="s">
        <v>85</v>
      </c>
      <c r="BH1284" s="268" t="s">
        <v>85</v>
      </c>
      <c r="BI1284" s="268"/>
      <c r="BJ1284" s="268"/>
      <c r="BK1284" s="268"/>
      <c r="BL1284" s="268"/>
    </row>
    <row r="1285" spans="1:64" ht="13.5" hidden="1" thickBot="1">
      <c r="A1285" s="124"/>
      <c r="B1285" s="169"/>
      <c r="C1285" s="238"/>
      <c r="D1285" s="588"/>
      <c r="E1285" s="588"/>
      <c r="F1285" s="471"/>
      <c r="G1285" s="471"/>
      <c r="H1285" s="471"/>
      <c r="I1285" s="471"/>
      <c r="J1285" s="471"/>
      <c r="K1285" s="471"/>
      <c r="L1285" s="471"/>
      <c r="M1285" s="471"/>
      <c r="N1285" s="471"/>
      <c r="O1285" s="471"/>
      <c r="P1285" s="471"/>
      <c r="Q1285" s="471"/>
      <c r="R1285" s="471"/>
      <c r="S1285" s="471"/>
      <c r="T1285" s="471"/>
      <c r="U1285" s="471"/>
      <c r="V1285" s="471"/>
      <c r="W1285" s="471"/>
      <c r="X1285" s="471"/>
      <c r="Y1285" s="471"/>
      <c r="Z1285" s="471"/>
      <c r="AA1285" s="471"/>
      <c r="AB1285" s="471"/>
      <c r="AC1285" s="471"/>
      <c r="AD1285" s="471"/>
      <c r="AE1285" s="472"/>
      <c r="AF1285" s="472"/>
      <c r="AG1285" s="472"/>
      <c r="AH1285" s="472"/>
      <c r="AI1285" s="472"/>
      <c r="AJ1285" s="472"/>
      <c r="AK1285" s="472"/>
      <c r="AL1285" s="472"/>
      <c r="AM1285" s="472"/>
      <c r="AN1285" s="472"/>
      <c r="AO1285" s="481"/>
      <c r="AP1285" s="169"/>
      <c r="AQ1285" s="84" t="s">
        <v>395</v>
      </c>
      <c r="AU1285" s="459" t="str">
        <f t="shared" ca="1" si="240"/>
        <v>J</v>
      </c>
      <c r="AV1285" s="459">
        <f t="shared" si="241"/>
        <v>1281</v>
      </c>
      <c r="AW1285" s="259" t="str">
        <f t="shared" ca="1" si="238"/>
        <v>J1281</v>
      </c>
      <c r="AX1285" s="259">
        <f t="shared" si="236"/>
        <v>8</v>
      </c>
      <c r="AY1285" s="259" t="str">
        <f t="shared" ca="1" si="237"/>
        <v>9. Ownership - Operating Costs</v>
      </c>
      <c r="AZ1285" s="268" t="s">
        <v>1270</v>
      </c>
      <c r="BA1285" s="259" t="s">
        <v>1314</v>
      </c>
      <c r="BB1285" s="259">
        <f>$J$8</f>
        <v>2024</v>
      </c>
      <c r="BC1285" s="259" t="str">
        <f t="shared" ca="1" si="239"/>
        <v>8_J1281_Remaining_plant_OM_service_agreement_2024</v>
      </c>
      <c r="BD1285" s="259" t="s">
        <v>540</v>
      </c>
      <c r="BE1285" s="259"/>
      <c r="BF1285" s="268" t="str">
        <f t="shared" si="231"/>
        <v>&gt;=0</v>
      </c>
      <c r="BG1285" s="268" t="s">
        <v>85</v>
      </c>
      <c r="BH1285" s="268" t="s">
        <v>85</v>
      </c>
      <c r="BI1285" s="268"/>
      <c r="BJ1285" s="268"/>
      <c r="BK1285" s="268"/>
      <c r="BL1285" s="268"/>
    </row>
    <row r="1286" spans="1:64" ht="13.5" hidden="1" thickBot="1">
      <c r="A1286" s="124"/>
      <c r="B1286" s="169"/>
      <c r="C1286" s="238"/>
      <c r="D1286" s="588"/>
      <c r="E1286" s="588"/>
      <c r="F1286" s="471"/>
      <c r="G1286" s="471"/>
      <c r="H1286" s="471"/>
      <c r="I1286" s="471"/>
      <c r="J1286" s="471"/>
      <c r="K1286" s="471"/>
      <c r="L1286" s="471"/>
      <c r="M1286" s="471"/>
      <c r="N1286" s="471"/>
      <c r="O1286" s="471"/>
      <c r="P1286" s="471"/>
      <c r="Q1286" s="471"/>
      <c r="R1286" s="471"/>
      <c r="S1286" s="471"/>
      <c r="T1286" s="471"/>
      <c r="U1286" s="471"/>
      <c r="V1286" s="471"/>
      <c r="W1286" s="471"/>
      <c r="X1286" s="471"/>
      <c r="Y1286" s="471"/>
      <c r="Z1286" s="471"/>
      <c r="AA1286" s="471"/>
      <c r="AB1286" s="471"/>
      <c r="AC1286" s="471"/>
      <c r="AD1286" s="471"/>
      <c r="AE1286" s="472"/>
      <c r="AF1286" s="472"/>
      <c r="AG1286" s="472"/>
      <c r="AH1286" s="472"/>
      <c r="AI1286" s="472"/>
      <c r="AJ1286" s="472"/>
      <c r="AK1286" s="472"/>
      <c r="AL1286" s="472"/>
      <c r="AM1286" s="472"/>
      <c r="AN1286" s="472"/>
      <c r="AO1286" s="481"/>
      <c r="AP1286" s="169"/>
      <c r="AQ1286" s="84" t="s">
        <v>395</v>
      </c>
      <c r="AU1286" s="459" t="str">
        <f t="shared" ca="1" si="240"/>
        <v>K</v>
      </c>
      <c r="AV1286" s="459">
        <f t="shared" si="241"/>
        <v>1281</v>
      </c>
      <c r="AW1286" s="259" t="str">
        <f t="shared" ca="1" si="238"/>
        <v>K1281</v>
      </c>
      <c r="AX1286" s="259">
        <f t="shared" si="236"/>
        <v>8</v>
      </c>
      <c r="AY1286" s="259" t="str">
        <f t="shared" ca="1" si="237"/>
        <v>9. Ownership - Operating Costs</v>
      </c>
      <c r="AZ1286" s="268" t="s">
        <v>1270</v>
      </c>
      <c r="BA1286" s="259" t="s">
        <v>1314</v>
      </c>
      <c r="BB1286" s="259">
        <f>$K$8</f>
        <v>2025</v>
      </c>
      <c r="BC1286" s="259" t="str">
        <f t="shared" ca="1" si="239"/>
        <v>8_K1281_Remaining_plant_OM_service_agreement_2025</v>
      </c>
      <c r="BD1286" s="259" t="s">
        <v>540</v>
      </c>
      <c r="BE1286" s="259"/>
      <c r="BF1286" s="268" t="str">
        <f t="shared" si="231"/>
        <v>&gt;=0</v>
      </c>
      <c r="BG1286" s="268" t="s">
        <v>85</v>
      </c>
      <c r="BH1286" s="268" t="s">
        <v>85</v>
      </c>
      <c r="BI1286" s="268"/>
      <c r="BJ1286" s="268"/>
      <c r="BK1286" s="268"/>
      <c r="BL1286" s="268"/>
    </row>
    <row r="1287" spans="1:64" ht="13.5" hidden="1" thickBot="1">
      <c r="A1287" s="124"/>
      <c r="B1287" s="169"/>
      <c r="C1287" s="238"/>
      <c r="D1287" s="588"/>
      <c r="E1287" s="588"/>
      <c r="F1287" s="471"/>
      <c r="G1287" s="471"/>
      <c r="H1287" s="471"/>
      <c r="I1287" s="471"/>
      <c r="J1287" s="471"/>
      <c r="K1287" s="471"/>
      <c r="L1287" s="471"/>
      <c r="M1287" s="471"/>
      <c r="N1287" s="471"/>
      <c r="O1287" s="471"/>
      <c r="P1287" s="471"/>
      <c r="Q1287" s="471"/>
      <c r="R1287" s="471"/>
      <c r="S1287" s="471"/>
      <c r="T1287" s="471"/>
      <c r="U1287" s="471"/>
      <c r="V1287" s="471"/>
      <c r="W1287" s="471"/>
      <c r="X1287" s="471"/>
      <c r="Y1287" s="471"/>
      <c r="Z1287" s="471"/>
      <c r="AA1287" s="471"/>
      <c r="AB1287" s="471"/>
      <c r="AC1287" s="471"/>
      <c r="AD1287" s="471"/>
      <c r="AE1287" s="472"/>
      <c r="AF1287" s="472"/>
      <c r="AG1287" s="472"/>
      <c r="AH1287" s="472"/>
      <c r="AI1287" s="472"/>
      <c r="AJ1287" s="472"/>
      <c r="AK1287" s="472"/>
      <c r="AL1287" s="472"/>
      <c r="AM1287" s="472"/>
      <c r="AN1287" s="472"/>
      <c r="AO1287" s="481"/>
      <c r="AP1287" s="169"/>
      <c r="AQ1287" s="84" t="s">
        <v>395</v>
      </c>
      <c r="AU1287" s="459" t="str">
        <f t="shared" ca="1" si="240"/>
        <v>L</v>
      </c>
      <c r="AV1287" s="459">
        <f t="shared" si="241"/>
        <v>1281</v>
      </c>
      <c r="AW1287" s="259" t="str">
        <f t="shared" ca="1" si="238"/>
        <v>L1281</v>
      </c>
      <c r="AX1287" s="259">
        <f t="shared" si="236"/>
        <v>8</v>
      </c>
      <c r="AY1287" s="259" t="str">
        <f t="shared" ca="1" si="237"/>
        <v>9. Ownership - Operating Costs</v>
      </c>
      <c r="AZ1287" s="268" t="s">
        <v>1270</v>
      </c>
      <c r="BA1287" s="259" t="s">
        <v>1314</v>
      </c>
      <c r="BB1287" s="259">
        <f>$L$8</f>
        <v>2026</v>
      </c>
      <c r="BC1287" s="259" t="str">
        <f t="shared" ca="1" si="239"/>
        <v>8_L1281_Remaining_plant_OM_service_agreement_2026</v>
      </c>
      <c r="BD1287" s="259" t="s">
        <v>540</v>
      </c>
      <c r="BE1287" s="259"/>
      <c r="BF1287" s="268" t="str">
        <f t="shared" si="231"/>
        <v>&gt;=0</v>
      </c>
      <c r="BG1287" s="268" t="s">
        <v>85</v>
      </c>
      <c r="BH1287" s="268" t="s">
        <v>85</v>
      </c>
      <c r="BI1287" s="268"/>
      <c r="BJ1287" s="268"/>
      <c r="BK1287" s="268"/>
      <c r="BL1287" s="268"/>
    </row>
    <row r="1288" spans="1:64" ht="13.5" hidden="1" thickBot="1">
      <c r="A1288" s="124"/>
      <c r="B1288" s="169"/>
      <c r="C1288" s="238"/>
      <c r="D1288" s="588"/>
      <c r="E1288" s="588"/>
      <c r="F1288" s="471"/>
      <c r="G1288" s="471"/>
      <c r="H1288" s="471"/>
      <c r="I1288" s="471"/>
      <c r="J1288" s="471"/>
      <c r="K1288" s="471"/>
      <c r="L1288" s="471"/>
      <c r="M1288" s="471"/>
      <c r="N1288" s="471"/>
      <c r="O1288" s="471"/>
      <c r="P1288" s="471"/>
      <c r="Q1288" s="471"/>
      <c r="R1288" s="471"/>
      <c r="S1288" s="471"/>
      <c r="T1288" s="471"/>
      <c r="U1288" s="471"/>
      <c r="V1288" s="471"/>
      <c r="W1288" s="471"/>
      <c r="X1288" s="471"/>
      <c r="Y1288" s="471"/>
      <c r="Z1288" s="471"/>
      <c r="AA1288" s="471"/>
      <c r="AB1288" s="471"/>
      <c r="AC1288" s="471"/>
      <c r="AD1288" s="471"/>
      <c r="AE1288" s="472"/>
      <c r="AF1288" s="472"/>
      <c r="AG1288" s="472"/>
      <c r="AH1288" s="472"/>
      <c r="AI1288" s="472"/>
      <c r="AJ1288" s="472"/>
      <c r="AK1288" s="472"/>
      <c r="AL1288" s="472"/>
      <c r="AM1288" s="472"/>
      <c r="AN1288" s="472"/>
      <c r="AO1288" s="481"/>
      <c r="AP1288" s="169"/>
      <c r="AQ1288" s="84" t="s">
        <v>395</v>
      </c>
      <c r="AU1288" s="459" t="str">
        <f t="shared" ca="1" si="240"/>
        <v>M</v>
      </c>
      <c r="AV1288" s="459">
        <f t="shared" si="241"/>
        <v>1281</v>
      </c>
      <c r="AW1288" s="259" t="str">
        <f t="shared" ca="1" si="238"/>
        <v>M1281</v>
      </c>
      <c r="AX1288" s="259">
        <f t="shared" si="236"/>
        <v>8</v>
      </c>
      <c r="AY1288" s="259" t="str">
        <f t="shared" ca="1" si="237"/>
        <v>9. Ownership - Operating Costs</v>
      </c>
      <c r="AZ1288" s="268" t="s">
        <v>1270</v>
      </c>
      <c r="BA1288" s="259" t="s">
        <v>1314</v>
      </c>
      <c r="BB1288" s="259">
        <f>$M$8</f>
        <v>2027</v>
      </c>
      <c r="BC1288" s="259" t="str">
        <f t="shared" ca="1" si="239"/>
        <v>8_M1281_Remaining_plant_OM_service_agreement_2027</v>
      </c>
      <c r="BD1288" s="259" t="s">
        <v>540</v>
      </c>
      <c r="BE1288" s="259"/>
      <c r="BF1288" s="268" t="str">
        <f t="shared" si="231"/>
        <v>&gt;=0</v>
      </c>
      <c r="BG1288" s="268" t="s">
        <v>85</v>
      </c>
      <c r="BH1288" s="268" t="s">
        <v>85</v>
      </c>
      <c r="BI1288" s="268"/>
      <c r="BJ1288" s="268"/>
      <c r="BK1288" s="268"/>
      <c r="BL1288" s="268"/>
    </row>
    <row r="1289" spans="1:64" ht="13.5" hidden="1" thickBot="1">
      <c r="A1289" s="124"/>
      <c r="B1289" s="169"/>
      <c r="C1289" s="238"/>
      <c r="D1289" s="588"/>
      <c r="E1289" s="588"/>
      <c r="F1289" s="471"/>
      <c r="G1289" s="471"/>
      <c r="H1289" s="471"/>
      <c r="I1289" s="471"/>
      <c r="J1289" s="471"/>
      <c r="K1289" s="471"/>
      <c r="L1289" s="471"/>
      <c r="M1289" s="471"/>
      <c r="N1289" s="471"/>
      <c r="O1289" s="471"/>
      <c r="P1289" s="471"/>
      <c r="Q1289" s="471"/>
      <c r="R1289" s="471"/>
      <c r="S1289" s="471"/>
      <c r="T1289" s="471"/>
      <c r="U1289" s="471"/>
      <c r="V1289" s="471"/>
      <c r="W1289" s="471"/>
      <c r="X1289" s="471"/>
      <c r="Y1289" s="471"/>
      <c r="Z1289" s="471"/>
      <c r="AA1289" s="471"/>
      <c r="AB1289" s="471"/>
      <c r="AC1289" s="471"/>
      <c r="AD1289" s="471"/>
      <c r="AE1289" s="472"/>
      <c r="AF1289" s="472"/>
      <c r="AG1289" s="472"/>
      <c r="AH1289" s="472"/>
      <c r="AI1289" s="472"/>
      <c r="AJ1289" s="472"/>
      <c r="AK1289" s="472"/>
      <c r="AL1289" s="472"/>
      <c r="AM1289" s="472"/>
      <c r="AN1289" s="472"/>
      <c r="AO1289" s="481"/>
      <c r="AP1289" s="169"/>
      <c r="AQ1289" s="84" t="s">
        <v>395</v>
      </c>
      <c r="AU1289" s="459" t="str">
        <f t="shared" ca="1" si="240"/>
        <v>N</v>
      </c>
      <c r="AV1289" s="459">
        <f t="shared" si="241"/>
        <v>1281</v>
      </c>
      <c r="AW1289" s="259" t="str">
        <f t="shared" ca="1" si="238"/>
        <v>N1281</v>
      </c>
      <c r="AX1289" s="259">
        <f t="shared" si="236"/>
        <v>8</v>
      </c>
      <c r="AY1289" s="259" t="str">
        <f t="shared" ca="1" si="237"/>
        <v>9. Ownership - Operating Costs</v>
      </c>
      <c r="AZ1289" s="268" t="s">
        <v>1270</v>
      </c>
      <c r="BA1289" s="259" t="s">
        <v>1314</v>
      </c>
      <c r="BB1289" s="259">
        <f>$N$8</f>
        <v>2028</v>
      </c>
      <c r="BC1289" s="259" t="str">
        <f t="shared" ca="1" si="239"/>
        <v>8_N1281_Remaining_plant_OM_service_agreement_2028</v>
      </c>
      <c r="BD1289" s="259" t="s">
        <v>540</v>
      </c>
      <c r="BE1289" s="259"/>
      <c r="BF1289" s="268" t="str">
        <f t="shared" si="231"/>
        <v>&gt;=0</v>
      </c>
      <c r="BG1289" s="268" t="s">
        <v>85</v>
      </c>
      <c r="BH1289" s="268" t="s">
        <v>85</v>
      </c>
      <c r="BI1289" s="268"/>
      <c r="BJ1289" s="268"/>
      <c r="BK1289" s="268"/>
      <c r="BL1289" s="268"/>
    </row>
    <row r="1290" spans="1:64" ht="13.5" hidden="1" thickBot="1">
      <c r="A1290" s="124"/>
      <c r="B1290" s="169"/>
      <c r="C1290" s="238"/>
      <c r="D1290" s="588"/>
      <c r="E1290" s="588"/>
      <c r="F1290" s="471"/>
      <c r="G1290" s="471"/>
      <c r="H1290" s="471"/>
      <c r="I1290" s="471"/>
      <c r="J1290" s="471"/>
      <c r="K1290" s="471"/>
      <c r="L1290" s="471"/>
      <c r="M1290" s="471"/>
      <c r="N1290" s="471"/>
      <c r="O1290" s="471"/>
      <c r="P1290" s="471"/>
      <c r="Q1290" s="471"/>
      <c r="R1290" s="471"/>
      <c r="S1290" s="471"/>
      <c r="T1290" s="471"/>
      <c r="U1290" s="471"/>
      <c r="V1290" s="471"/>
      <c r="W1290" s="471"/>
      <c r="X1290" s="471"/>
      <c r="Y1290" s="471"/>
      <c r="Z1290" s="471"/>
      <c r="AA1290" s="471"/>
      <c r="AB1290" s="471"/>
      <c r="AC1290" s="471"/>
      <c r="AD1290" s="471"/>
      <c r="AE1290" s="472"/>
      <c r="AF1290" s="472"/>
      <c r="AG1290" s="472"/>
      <c r="AH1290" s="472"/>
      <c r="AI1290" s="472"/>
      <c r="AJ1290" s="472"/>
      <c r="AK1290" s="472"/>
      <c r="AL1290" s="472"/>
      <c r="AM1290" s="472"/>
      <c r="AN1290" s="472"/>
      <c r="AO1290" s="481"/>
      <c r="AP1290" s="169"/>
      <c r="AQ1290" s="84" t="s">
        <v>395</v>
      </c>
      <c r="AU1290" s="459" t="str">
        <f t="shared" ca="1" si="240"/>
        <v>O</v>
      </c>
      <c r="AV1290" s="459">
        <f t="shared" si="241"/>
        <v>1281</v>
      </c>
      <c r="AW1290" s="259" t="str">
        <f t="shared" ca="1" si="238"/>
        <v>O1281</v>
      </c>
      <c r="AX1290" s="259">
        <f t="shared" si="236"/>
        <v>8</v>
      </c>
      <c r="AY1290" s="259" t="str">
        <f t="shared" ca="1" si="237"/>
        <v>9. Ownership - Operating Costs</v>
      </c>
      <c r="AZ1290" s="268" t="s">
        <v>1270</v>
      </c>
      <c r="BA1290" s="259" t="s">
        <v>1314</v>
      </c>
      <c r="BB1290" s="259">
        <f>$O$8</f>
        <v>2029</v>
      </c>
      <c r="BC1290" s="259" t="str">
        <f t="shared" ca="1" si="239"/>
        <v>8_O1281_Remaining_plant_OM_service_agreement_2029</v>
      </c>
      <c r="BD1290" s="259" t="s">
        <v>540</v>
      </c>
      <c r="BE1290" s="259"/>
      <c r="BF1290" s="268" t="str">
        <f t="shared" si="231"/>
        <v>&gt;=0</v>
      </c>
      <c r="BG1290" s="268" t="s">
        <v>85</v>
      </c>
      <c r="BH1290" s="268" t="s">
        <v>85</v>
      </c>
      <c r="BI1290" s="268"/>
      <c r="BJ1290" s="268"/>
      <c r="BK1290" s="268"/>
      <c r="BL1290" s="268"/>
    </row>
    <row r="1291" spans="1:64" ht="13.5" hidden="1" thickBot="1">
      <c r="A1291" s="124"/>
      <c r="B1291" s="169"/>
      <c r="C1291" s="238"/>
      <c r="D1291" s="588"/>
      <c r="E1291" s="588"/>
      <c r="F1291" s="471"/>
      <c r="G1291" s="471"/>
      <c r="H1291" s="471"/>
      <c r="I1291" s="471"/>
      <c r="J1291" s="471"/>
      <c r="K1291" s="471"/>
      <c r="L1291" s="471"/>
      <c r="M1291" s="471"/>
      <c r="N1291" s="471"/>
      <c r="O1291" s="471"/>
      <c r="P1291" s="471"/>
      <c r="Q1291" s="471"/>
      <c r="R1291" s="471"/>
      <c r="S1291" s="471"/>
      <c r="T1291" s="471"/>
      <c r="U1291" s="471"/>
      <c r="V1291" s="471"/>
      <c r="W1291" s="471"/>
      <c r="X1291" s="471"/>
      <c r="Y1291" s="471"/>
      <c r="Z1291" s="471"/>
      <c r="AA1291" s="471"/>
      <c r="AB1291" s="471"/>
      <c r="AC1291" s="471"/>
      <c r="AD1291" s="471"/>
      <c r="AE1291" s="472"/>
      <c r="AF1291" s="472"/>
      <c r="AG1291" s="472"/>
      <c r="AH1291" s="472"/>
      <c r="AI1291" s="472"/>
      <c r="AJ1291" s="472"/>
      <c r="AK1291" s="472"/>
      <c r="AL1291" s="472"/>
      <c r="AM1291" s="472"/>
      <c r="AN1291" s="472"/>
      <c r="AO1291" s="481"/>
      <c r="AP1291" s="169"/>
      <c r="AQ1291" s="84" t="s">
        <v>395</v>
      </c>
      <c r="AU1291" s="459" t="str">
        <f t="shared" ca="1" si="240"/>
        <v>P</v>
      </c>
      <c r="AV1291" s="459">
        <f t="shared" si="241"/>
        <v>1281</v>
      </c>
      <c r="AW1291" s="259" t="str">
        <f t="shared" ca="1" si="238"/>
        <v>P1281</v>
      </c>
      <c r="AX1291" s="259">
        <f t="shared" si="236"/>
        <v>8</v>
      </c>
      <c r="AY1291" s="259" t="str">
        <f t="shared" ca="1" si="237"/>
        <v>9. Ownership - Operating Costs</v>
      </c>
      <c r="AZ1291" s="268" t="s">
        <v>1270</v>
      </c>
      <c r="BA1291" s="259" t="s">
        <v>1314</v>
      </c>
      <c r="BB1291" s="259">
        <f>$P$8</f>
        <v>2030</v>
      </c>
      <c r="BC1291" s="259" t="str">
        <f t="shared" ca="1" si="239"/>
        <v>8_P1281_Remaining_plant_OM_service_agreement_2030</v>
      </c>
      <c r="BD1291" s="259" t="s">
        <v>540</v>
      </c>
      <c r="BE1291" s="259"/>
      <c r="BF1291" s="268" t="str">
        <f t="shared" si="231"/>
        <v>&gt;=0</v>
      </c>
      <c r="BG1291" s="268" t="s">
        <v>85</v>
      </c>
      <c r="BH1291" s="268" t="s">
        <v>85</v>
      </c>
      <c r="BI1291" s="268"/>
      <c r="BJ1291" s="268"/>
      <c r="BK1291" s="268"/>
      <c r="BL1291" s="268"/>
    </row>
    <row r="1292" spans="1:64" ht="13.5" hidden="1" thickBot="1">
      <c r="A1292" s="124"/>
      <c r="B1292" s="169"/>
      <c r="C1292" s="238"/>
      <c r="D1292" s="588"/>
      <c r="E1292" s="588"/>
      <c r="F1292" s="471"/>
      <c r="G1292" s="471"/>
      <c r="H1292" s="471"/>
      <c r="I1292" s="471"/>
      <c r="J1292" s="471"/>
      <c r="K1292" s="471"/>
      <c r="L1292" s="471"/>
      <c r="M1292" s="471"/>
      <c r="N1292" s="471"/>
      <c r="O1292" s="471"/>
      <c r="P1292" s="471"/>
      <c r="Q1292" s="471"/>
      <c r="R1292" s="471"/>
      <c r="S1292" s="471"/>
      <c r="T1292" s="471"/>
      <c r="U1292" s="471"/>
      <c r="V1292" s="471"/>
      <c r="W1292" s="471"/>
      <c r="X1292" s="471"/>
      <c r="Y1292" s="471"/>
      <c r="Z1292" s="471"/>
      <c r="AA1292" s="471"/>
      <c r="AB1292" s="471"/>
      <c r="AC1292" s="471"/>
      <c r="AD1292" s="471"/>
      <c r="AE1292" s="472"/>
      <c r="AF1292" s="472"/>
      <c r="AG1292" s="472"/>
      <c r="AH1292" s="472"/>
      <c r="AI1292" s="472"/>
      <c r="AJ1292" s="472"/>
      <c r="AK1292" s="472"/>
      <c r="AL1292" s="472"/>
      <c r="AM1292" s="472"/>
      <c r="AN1292" s="472"/>
      <c r="AO1292" s="481"/>
      <c r="AP1292" s="169"/>
      <c r="AQ1292" s="84" t="s">
        <v>395</v>
      </c>
      <c r="AU1292" s="459" t="str">
        <f t="shared" ca="1" si="240"/>
        <v>Q</v>
      </c>
      <c r="AV1292" s="459">
        <f t="shared" si="241"/>
        <v>1281</v>
      </c>
      <c r="AW1292" s="259" t="str">
        <f t="shared" ca="1" si="238"/>
        <v>Q1281</v>
      </c>
      <c r="AX1292" s="259">
        <f t="shared" si="236"/>
        <v>8</v>
      </c>
      <c r="AY1292" s="259" t="str">
        <f t="shared" ca="1" si="237"/>
        <v>9. Ownership - Operating Costs</v>
      </c>
      <c r="AZ1292" s="268" t="s">
        <v>1270</v>
      </c>
      <c r="BA1292" s="259" t="s">
        <v>1314</v>
      </c>
      <c r="BB1292" s="259">
        <f>$Q$8</f>
        <v>2031</v>
      </c>
      <c r="BC1292" s="259" t="str">
        <f t="shared" ca="1" si="239"/>
        <v>8_Q1281_Remaining_plant_OM_service_agreement_2031</v>
      </c>
      <c r="BD1292" s="259" t="s">
        <v>540</v>
      </c>
      <c r="BE1292" s="259"/>
      <c r="BF1292" s="268" t="str">
        <f t="shared" si="231"/>
        <v>&gt;=0</v>
      </c>
      <c r="BG1292" s="268" t="s">
        <v>85</v>
      </c>
      <c r="BH1292" s="268" t="s">
        <v>85</v>
      </c>
      <c r="BI1292" s="268"/>
      <c r="BJ1292" s="268"/>
      <c r="BK1292" s="268"/>
      <c r="BL1292" s="268"/>
    </row>
    <row r="1293" spans="1:64" ht="13.5" hidden="1" thickBot="1">
      <c r="A1293" s="124"/>
      <c r="B1293" s="169"/>
      <c r="C1293" s="238"/>
      <c r="D1293" s="588"/>
      <c r="E1293" s="588"/>
      <c r="F1293" s="471"/>
      <c r="G1293" s="471"/>
      <c r="H1293" s="471"/>
      <c r="I1293" s="471"/>
      <c r="J1293" s="471"/>
      <c r="K1293" s="471"/>
      <c r="L1293" s="471"/>
      <c r="M1293" s="471"/>
      <c r="N1293" s="471"/>
      <c r="O1293" s="471"/>
      <c r="P1293" s="471"/>
      <c r="Q1293" s="471"/>
      <c r="R1293" s="471"/>
      <c r="S1293" s="471"/>
      <c r="T1293" s="471"/>
      <c r="U1293" s="471"/>
      <c r="V1293" s="471"/>
      <c r="W1293" s="471"/>
      <c r="X1293" s="471"/>
      <c r="Y1293" s="471"/>
      <c r="Z1293" s="471"/>
      <c r="AA1293" s="471"/>
      <c r="AB1293" s="471"/>
      <c r="AC1293" s="471"/>
      <c r="AD1293" s="471"/>
      <c r="AE1293" s="472"/>
      <c r="AF1293" s="472"/>
      <c r="AG1293" s="472"/>
      <c r="AH1293" s="472"/>
      <c r="AI1293" s="472"/>
      <c r="AJ1293" s="472"/>
      <c r="AK1293" s="472"/>
      <c r="AL1293" s="472"/>
      <c r="AM1293" s="472"/>
      <c r="AN1293" s="472"/>
      <c r="AO1293" s="481"/>
      <c r="AP1293" s="169"/>
      <c r="AQ1293" s="84" t="s">
        <v>395</v>
      </c>
      <c r="AU1293" s="459" t="str">
        <f t="shared" ca="1" si="240"/>
        <v>R</v>
      </c>
      <c r="AV1293" s="459">
        <f t="shared" si="241"/>
        <v>1281</v>
      </c>
      <c r="AW1293" s="259" t="str">
        <f t="shared" ca="1" si="238"/>
        <v>R1281</v>
      </c>
      <c r="AX1293" s="259">
        <f t="shared" si="236"/>
        <v>8</v>
      </c>
      <c r="AY1293" s="259" t="str">
        <f t="shared" ca="1" si="237"/>
        <v>9. Ownership - Operating Costs</v>
      </c>
      <c r="AZ1293" s="268" t="s">
        <v>1270</v>
      </c>
      <c r="BA1293" s="259" t="s">
        <v>1314</v>
      </c>
      <c r="BB1293" s="259">
        <f>$R$8</f>
        <v>2032</v>
      </c>
      <c r="BC1293" s="259" t="str">
        <f t="shared" ca="1" si="239"/>
        <v>8_R1281_Remaining_plant_OM_service_agreement_2032</v>
      </c>
      <c r="BD1293" s="259" t="s">
        <v>540</v>
      </c>
      <c r="BE1293" s="259"/>
      <c r="BF1293" s="268" t="str">
        <f t="shared" si="231"/>
        <v>&gt;=0</v>
      </c>
      <c r="BG1293" s="268" t="s">
        <v>85</v>
      </c>
      <c r="BH1293" s="268" t="s">
        <v>85</v>
      </c>
      <c r="BI1293" s="268"/>
      <c r="BJ1293" s="268"/>
      <c r="BK1293" s="268"/>
      <c r="BL1293" s="268"/>
    </row>
    <row r="1294" spans="1:64" ht="13.5" hidden="1" thickBot="1">
      <c r="A1294" s="124"/>
      <c r="B1294" s="169"/>
      <c r="C1294" s="238"/>
      <c r="D1294" s="588"/>
      <c r="E1294" s="588"/>
      <c r="F1294" s="471"/>
      <c r="G1294" s="471"/>
      <c r="H1294" s="471"/>
      <c r="I1294" s="471"/>
      <c r="J1294" s="471"/>
      <c r="K1294" s="471"/>
      <c r="L1294" s="471"/>
      <c r="M1294" s="471"/>
      <c r="N1294" s="471"/>
      <c r="O1294" s="471"/>
      <c r="P1294" s="471"/>
      <c r="Q1294" s="471"/>
      <c r="R1294" s="471"/>
      <c r="S1294" s="471"/>
      <c r="T1294" s="471"/>
      <c r="U1294" s="471"/>
      <c r="V1294" s="471"/>
      <c r="W1294" s="471"/>
      <c r="X1294" s="471"/>
      <c r="Y1294" s="471"/>
      <c r="Z1294" s="471"/>
      <c r="AA1294" s="471"/>
      <c r="AB1294" s="471"/>
      <c r="AC1294" s="471"/>
      <c r="AD1294" s="471"/>
      <c r="AE1294" s="472"/>
      <c r="AF1294" s="472"/>
      <c r="AG1294" s="472"/>
      <c r="AH1294" s="472"/>
      <c r="AI1294" s="472"/>
      <c r="AJ1294" s="472"/>
      <c r="AK1294" s="472"/>
      <c r="AL1294" s="472"/>
      <c r="AM1294" s="472"/>
      <c r="AN1294" s="472"/>
      <c r="AO1294" s="481"/>
      <c r="AP1294" s="169"/>
      <c r="AQ1294" s="84" t="s">
        <v>395</v>
      </c>
      <c r="AU1294" s="459" t="str">
        <f t="shared" ca="1" si="240"/>
        <v>S</v>
      </c>
      <c r="AV1294" s="459">
        <f t="shared" si="241"/>
        <v>1281</v>
      </c>
      <c r="AW1294" s="259" t="str">
        <f t="shared" ca="1" si="238"/>
        <v>S1281</v>
      </c>
      <c r="AX1294" s="259">
        <f t="shared" si="236"/>
        <v>8</v>
      </c>
      <c r="AY1294" s="259" t="str">
        <f t="shared" ca="1" si="237"/>
        <v>9. Ownership - Operating Costs</v>
      </c>
      <c r="AZ1294" s="268" t="s">
        <v>1270</v>
      </c>
      <c r="BA1294" s="259" t="s">
        <v>1314</v>
      </c>
      <c r="BB1294" s="259">
        <f>$S$8</f>
        <v>2033</v>
      </c>
      <c r="BC1294" s="259" t="str">
        <f t="shared" ca="1" si="239"/>
        <v>8_S1281_Remaining_plant_OM_service_agreement_2033</v>
      </c>
      <c r="BD1294" s="259" t="s">
        <v>540</v>
      </c>
      <c r="BE1294" s="259"/>
      <c r="BF1294" s="268" t="str">
        <f t="shared" si="231"/>
        <v>&gt;=0</v>
      </c>
      <c r="BG1294" s="268" t="s">
        <v>85</v>
      </c>
      <c r="BH1294" s="268" t="s">
        <v>85</v>
      </c>
      <c r="BI1294" s="268"/>
      <c r="BJ1294" s="268"/>
      <c r="BK1294" s="268"/>
      <c r="BL1294" s="268"/>
    </row>
    <row r="1295" spans="1:64" ht="13.5" hidden="1" thickBot="1">
      <c r="A1295" s="124"/>
      <c r="B1295" s="169"/>
      <c r="C1295" s="238"/>
      <c r="D1295" s="588"/>
      <c r="E1295" s="588"/>
      <c r="F1295" s="471"/>
      <c r="G1295" s="471"/>
      <c r="H1295" s="471"/>
      <c r="I1295" s="471"/>
      <c r="J1295" s="471"/>
      <c r="K1295" s="471"/>
      <c r="L1295" s="471"/>
      <c r="M1295" s="471"/>
      <c r="N1295" s="471"/>
      <c r="O1295" s="471"/>
      <c r="P1295" s="471"/>
      <c r="Q1295" s="471"/>
      <c r="R1295" s="471"/>
      <c r="S1295" s="471"/>
      <c r="T1295" s="471"/>
      <c r="U1295" s="471"/>
      <c r="V1295" s="471"/>
      <c r="W1295" s="471"/>
      <c r="X1295" s="471"/>
      <c r="Y1295" s="471"/>
      <c r="Z1295" s="471"/>
      <c r="AA1295" s="471"/>
      <c r="AB1295" s="471"/>
      <c r="AC1295" s="471"/>
      <c r="AD1295" s="471"/>
      <c r="AE1295" s="472"/>
      <c r="AF1295" s="472"/>
      <c r="AG1295" s="472"/>
      <c r="AH1295" s="472"/>
      <c r="AI1295" s="472"/>
      <c r="AJ1295" s="472"/>
      <c r="AK1295" s="472"/>
      <c r="AL1295" s="472"/>
      <c r="AM1295" s="472"/>
      <c r="AN1295" s="472"/>
      <c r="AO1295" s="481"/>
      <c r="AP1295" s="169"/>
      <c r="AQ1295" s="84" t="s">
        <v>395</v>
      </c>
      <c r="AU1295" s="459" t="str">
        <f t="shared" ca="1" si="240"/>
        <v>T</v>
      </c>
      <c r="AV1295" s="459">
        <f t="shared" si="241"/>
        <v>1281</v>
      </c>
      <c r="AW1295" s="259" t="str">
        <f t="shared" ca="1" si="238"/>
        <v>T1281</v>
      </c>
      <c r="AX1295" s="259">
        <f t="shared" si="236"/>
        <v>8</v>
      </c>
      <c r="AY1295" s="259" t="str">
        <f t="shared" ca="1" si="237"/>
        <v>9. Ownership - Operating Costs</v>
      </c>
      <c r="AZ1295" s="268" t="s">
        <v>1270</v>
      </c>
      <c r="BA1295" s="259" t="s">
        <v>1314</v>
      </c>
      <c r="BB1295" s="259">
        <f>$T$8</f>
        <v>2034</v>
      </c>
      <c r="BC1295" s="259" t="str">
        <f t="shared" ca="1" si="239"/>
        <v>8_T1281_Remaining_plant_OM_service_agreement_2034</v>
      </c>
      <c r="BD1295" s="259" t="s">
        <v>540</v>
      </c>
      <c r="BE1295" s="259"/>
      <c r="BF1295" s="268" t="str">
        <f t="shared" si="231"/>
        <v>&gt;=0</v>
      </c>
      <c r="BG1295" s="268" t="s">
        <v>85</v>
      </c>
      <c r="BH1295" s="268" t="s">
        <v>85</v>
      </c>
      <c r="BI1295" s="268"/>
      <c r="BJ1295" s="268"/>
      <c r="BK1295" s="268"/>
      <c r="BL1295" s="268"/>
    </row>
    <row r="1296" spans="1:64" ht="13.5" hidden="1" thickBot="1">
      <c r="A1296" s="124"/>
      <c r="B1296" s="169"/>
      <c r="C1296" s="238"/>
      <c r="D1296" s="588"/>
      <c r="E1296" s="588"/>
      <c r="F1296" s="471"/>
      <c r="G1296" s="471"/>
      <c r="H1296" s="471"/>
      <c r="I1296" s="471"/>
      <c r="J1296" s="471"/>
      <c r="K1296" s="471"/>
      <c r="L1296" s="471"/>
      <c r="M1296" s="471"/>
      <c r="N1296" s="471"/>
      <c r="O1296" s="471"/>
      <c r="P1296" s="471"/>
      <c r="Q1296" s="471"/>
      <c r="R1296" s="471"/>
      <c r="S1296" s="471"/>
      <c r="T1296" s="471"/>
      <c r="U1296" s="471"/>
      <c r="V1296" s="471"/>
      <c r="W1296" s="471"/>
      <c r="X1296" s="471"/>
      <c r="Y1296" s="471"/>
      <c r="Z1296" s="471"/>
      <c r="AA1296" s="471"/>
      <c r="AB1296" s="471"/>
      <c r="AC1296" s="471"/>
      <c r="AD1296" s="471"/>
      <c r="AE1296" s="472"/>
      <c r="AF1296" s="472"/>
      <c r="AG1296" s="472"/>
      <c r="AH1296" s="472"/>
      <c r="AI1296" s="472"/>
      <c r="AJ1296" s="472"/>
      <c r="AK1296" s="472"/>
      <c r="AL1296" s="472"/>
      <c r="AM1296" s="472"/>
      <c r="AN1296" s="472"/>
      <c r="AO1296" s="481"/>
      <c r="AP1296" s="169"/>
      <c r="AQ1296" s="84" t="s">
        <v>395</v>
      </c>
      <c r="AU1296" s="459" t="str">
        <f t="shared" ca="1" si="240"/>
        <v>U</v>
      </c>
      <c r="AV1296" s="459">
        <f t="shared" si="241"/>
        <v>1281</v>
      </c>
      <c r="AW1296" s="259" t="str">
        <f t="shared" ca="1" si="238"/>
        <v>U1281</v>
      </c>
      <c r="AX1296" s="259">
        <f t="shared" si="236"/>
        <v>8</v>
      </c>
      <c r="AY1296" s="259" t="str">
        <f t="shared" ca="1" si="237"/>
        <v>9. Ownership - Operating Costs</v>
      </c>
      <c r="AZ1296" s="268" t="s">
        <v>1270</v>
      </c>
      <c r="BA1296" s="259" t="s">
        <v>1314</v>
      </c>
      <c r="BB1296" s="259">
        <f>$U$8</f>
        <v>2035</v>
      </c>
      <c r="BC1296" s="259" t="str">
        <f t="shared" ca="1" si="239"/>
        <v>8_U1281_Remaining_plant_OM_service_agreement_2035</v>
      </c>
      <c r="BD1296" s="259" t="s">
        <v>540</v>
      </c>
      <c r="BE1296" s="259"/>
      <c r="BF1296" s="268" t="str">
        <f t="shared" si="231"/>
        <v>&gt;=0</v>
      </c>
      <c r="BG1296" s="268" t="s">
        <v>85</v>
      </c>
      <c r="BH1296" s="268" t="s">
        <v>85</v>
      </c>
      <c r="BI1296" s="268"/>
      <c r="BJ1296" s="268"/>
      <c r="BK1296" s="268"/>
      <c r="BL1296" s="268"/>
    </row>
    <row r="1297" spans="1:64" ht="13.5" hidden="1" thickBot="1">
      <c r="A1297" s="124"/>
      <c r="B1297" s="169"/>
      <c r="C1297" s="238"/>
      <c r="D1297" s="588"/>
      <c r="E1297" s="588"/>
      <c r="F1297" s="471"/>
      <c r="G1297" s="471"/>
      <c r="H1297" s="471"/>
      <c r="I1297" s="471"/>
      <c r="J1297" s="471"/>
      <c r="K1297" s="471"/>
      <c r="L1297" s="471"/>
      <c r="M1297" s="471"/>
      <c r="N1297" s="471"/>
      <c r="O1297" s="471"/>
      <c r="P1297" s="471"/>
      <c r="Q1297" s="471"/>
      <c r="R1297" s="471"/>
      <c r="S1297" s="471"/>
      <c r="T1297" s="471"/>
      <c r="U1297" s="471"/>
      <c r="V1297" s="471"/>
      <c r="W1297" s="471"/>
      <c r="X1297" s="471"/>
      <c r="Y1297" s="471"/>
      <c r="Z1297" s="471"/>
      <c r="AA1297" s="471"/>
      <c r="AB1297" s="471"/>
      <c r="AC1297" s="471"/>
      <c r="AD1297" s="471"/>
      <c r="AE1297" s="472"/>
      <c r="AF1297" s="472"/>
      <c r="AG1297" s="472"/>
      <c r="AH1297" s="472"/>
      <c r="AI1297" s="472"/>
      <c r="AJ1297" s="472"/>
      <c r="AK1297" s="472"/>
      <c r="AL1297" s="472"/>
      <c r="AM1297" s="472"/>
      <c r="AN1297" s="472"/>
      <c r="AO1297" s="481"/>
      <c r="AP1297" s="169"/>
      <c r="AQ1297" s="84" t="s">
        <v>395</v>
      </c>
      <c r="AU1297" s="459" t="str">
        <f t="shared" ca="1" si="240"/>
        <v>V</v>
      </c>
      <c r="AV1297" s="459">
        <f t="shared" si="241"/>
        <v>1281</v>
      </c>
      <c r="AW1297" s="259" t="str">
        <f t="shared" ca="1" si="238"/>
        <v>V1281</v>
      </c>
      <c r="AX1297" s="259">
        <f t="shared" si="236"/>
        <v>8</v>
      </c>
      <c r="AY1297" s="259" t="str">
        <f t="shared" ca="1" si="237"/>
        <v>9. Ownership - Operating Costs</v>
      </c>
      <c r="AZ1297" s="268" t="s">
        <v>1270</v>
      </c>
      <c r="BA1297" s="259" t="s">
        <v>1314</v>
      </c>
      <c r="BB1297" s="259">
        <f>$V$8</f>
        <v>2036</v>
      </c>
      <c r="BC1297" s="259" t="str">
        <f t="shared" ca="1" si="239"/>
        <v>8_V1281_Remaining_plant_OM_service_agreement_2036</v>
      </c>
      <c r="BD1297" s="259" t="s">
        <v>540</v>
      </c>
      <c r="BE1297" s="259"/>
      <c r="BF1297" s="268" t="str">
        <f t="shared" si="231"/>
        <v>&gt;=0</v>
      </c>
      <c r="BG1297" s="268" t="s">
        <v>85</v>
      </c>
      <c r="BH1297" s="268" t="s">
        <v>85</v>
      </c>
      <c r="BI1297" s="268"/>
      <c r="BJ1297" s="268"/>
      <c r="BK1297" s="268"/>
      <c r="BL1297" s="268"/>
    </row>
    <row r="1298" spans="1:64" ht="13.5" hidden="1" thickBot="1">
      <c r="A1298" s="124"/>
      <c r="B1298" s="169"/>
      <c r="C1298" s="238"/>
      <c r="D1298" s="588"/>
      <c r="E1298" s="588"/>
      <c r="F1298" s="471"/>
      <c r="G1298" s="471"/>
      <c r="H1298" s="471"/>
      <c r="I1298" s="471"/>
      <c r="J1298" s="471"/>
      <c r="K1298" s="471"/>
      <c r="L1298" s="471"/>
      <c r="M1298" s="471"/>
      <c r="N1298" s="471"/>
      <c r="O1298" s="471"/>
      <c r="P1298" s="471"/>
      <c r="Q1298" s="471"/>
      <c r="R1298" s="471"/>
      <c r="S1298" s="471"/>
      <c r="T1298" s="471"/>
      <c r="U1298" s="471"/>
      <c r="V1298" s="471"/>
      <c r="W1298" s="471"/>
      <c r="X1298" s="471"/>
      <c r="Y1298" s="471"/>
      <c r="Z1298" s="471"/>
      <c r="AA1298" s="471"/>
      <c r="AB1298" s="471"/>
      <c r="AC1298" s="471"/>
      <c r="AD1298" s="471"/>
      <c r="AE1298" s="472"/>
      <c r="AF1298" s="472"/>
      <c r="AG1298" s="472"/>
      <c r="AH1298" s="472"/>
      <c r="AI1298" s="472"/>
      <c r="AJ1298" s="472"/>
      <c r="AK1298" s="472"/>
      <c r="AL1298" s="472"/>
      <c r="AM1298" s="472"/>
      <c r="AN1298" s="472"/>
      <c r="AO1298" s="481"/>
      <c r="AP1298" s="169"/>
      <c r="AQ1298" s="84" t="s">
        <v>395</v>
      </c>
      <c r="AU1298" s="459" t="str">
        <f t="shared" ca="1" si="240"/>
        <v>W</v>
      </c>
      <c r="AV1298" s="459">
        <f t="shared" si="241"/>
        <v>1281</v>
      </c>
      <c r="AW1298" s="259" t="str">
        <f t="shared" ca="1" si="238"/>
        <v>W1281</v>
      </c>
      <c r="AX1298" s="259">
        <f t="shared" si="236"/>
        <v>8</v>
      </c>
      <c r="AY1298" s="259" t="str">
        <f t="shared" ca="1" si="237"/>
        <v>9. Ownership - Operating Costs</v>
      </c>
      <c r="AZ1298" s="268" t="s">
        <v>1270</v>
      </c>
      <c r="BA1298" s="259" t="s">
        <v>1314</v>
      </c>
      <c r="BB1298" s="259">
        <f>$W$8</f>
        <v>2037</v>
      </c>
      <c r="BC1298" s="259" t="str">
        <f t="shared" ca="1" si="239"/>
        <v>8_W1281_Remaining_plant_OM_service_agreement_2037</v>
      </c>
      <c r="BD1298" s="259" t="s">
        <v>540</v>
      </c>
      <c r="BE1298" s="259"/>
      <c r="BF1298" s="268" t="str">
        <f t="shared" si="231"/>
        <v>&gt;=0</v>
      </c>
      <c r="BG1298" s="268" t="s">
        <v>85</v>
      </c>
      <c r="BH1298" s="268" t="s">
        <v>85</v>
      </c>
      <c r="BI1298" s="268"/>
      <c r="BJ1298" s="268"/>
      <c r="BK1298" s="268"/>
      <c r="BL1298" s="268"/>
    </row>
    <row r="1299" spans="1:64" ht="13.5" hidden="1" thickBot="1">
      <c r="A1299" s="124"/>
      <c r="B1299" s="169"/>
      <c r="C1299" s="238"/>
      <c r="D1299" s="588"/>
      <c r="E1299" s="588"/>
      <c r="F1299" s="471"/>
      <c r="G1299" s="471"/>
      <c r="H1299" s="471"/>
      <c r="I1299" s="471"/>
      <c r="J1299" s="471"/>
      <c r="K1299" s="471"/>
      <c r="L1299" s="471"/>
      <c r="M1299" s="471"/>
      <c r="N1299" s="471"/>
      <c r="O1299" s="471"/>
      <c r="P1299" s="471"/>
      <c r="Q1299" s="471"/>
      <c r="R1299" s="471"/>
      <c r="S1299" s="471"/>
      <c r="T1299" s="471"/>
      <c r="U1299" s="471"/>
      <c r="V1299" s="471"/>
      <c r="W1299" s="471"/>
      <c r="X1299" s="471"/>
      <c r="Y1299" s="471"/>
      <c r="Z1299" s="471"/>
      <c r="AA1299" s="471"/>
      <c r="AB1299" s="471"/>
      <c r="AC1299" s="471"/>
      <c r="AD1299" s="471"/>
      <c r="AE1299" s="472"/>
      <c r="AF1299" s="472"/>
      <c r="AG1299" s="472"/>
      <c r="AH1299" s="472"/>
      <c r="AI1299" s="472"/>
      <c r="AJ1299" s="472"/>
      <c r="AK1299" s="472"/>
      <c r="AL1299" s="472"/>
      <c r="AM1299" s="472"/>
      <c r="AN1299" s="472"/>
      <c r="AO1299" s="481"/>
      <c r="AP1299" s="169"/>
      <c r="AQ1299" s="84" t="s">
        <v>395</v>
      </c>
      <c r="AU1299" s="459" t="str">
        <f t="shared" ca="1" si="240"/>
        <v>X</v>
      </c>
      <c r="AV1299" s="459">
        <f t="shared" si="241"/>
        <v>1281</v>
      </c>
      <c r="AW1299" s="259" t="str">
        <f t="shared" ca="1" si="238"/>
        <v>X1281</v>
      </c>
      <c r="AX1299" s="259">
        <f t="shared" si="236"/>
        <v>8</v>
      </c>
      <c r="AY1299" s="259" t="str">
        <f t="shared" ca="1" si="237"/>
        <v>9. Ownership - Operating Costs</v>
      </c>
      <c r="AZ1299" s="268" t="s">
        <v>1270</v>
      </c>
      <c r="BA1299" s="259" t="s">
        <v>1314</v>
      </c>
      <c r="BB1299" s="259">
        <f>$X$8</f>
        <v>2038</v>
      </c>
      <c r="BC1299" s="259" t="str">
        <f t="shared" ca="1" si="239"/>
        <v>8_X1281_Remaining_plant_OM_service_agreement_2038</v>
      </c>
      <c r="BD1299" s="259" t="s">
        <v>540</v>
      </c>
      <c r="BE1299" s="259"/>
      <c r="BF1299" s="268" t="str">
        <f t="shared" si="231"/>
        <v>&gt;=0</v>
      </c>
      <c r="BG1299" s="268" t="s">
        <v>85</v>
      </c>
      <c r="BH1299" s="268" t="s">
        <v>85</v>
      </c>
      <c r="BI1299" s="268"/>
      <c r="BJ1299" s="268"/>
      <c r="BK1299" s="268"/>
      <c r="BL1299" s="268"/>
    </row>
    <row r="1300" spans="1:64" ht="13.5" hidden="1" thickBot="1">
      <c r="A1300" s="124"/>
      <c r="B1300" s="169"/>
      <c r="C1300" s="238"/>
      <c r="D1300" s="588"/>
      <c r="E1300" s="588"/>
      <c r="F1300" s="471"/>
      <c r="G1300" s="471"/>
      <c r="H1300" s="471"/>
      <c r="I1300" s="471"/>
      <c r="J1300" s="471"/>
      <c r="K1300" s="471"/>
      <c r="L1300" s="471"/>
      <c r="M1300" s="471"/>
      <c r="N1300" s="471"/>
      <c r="O1300" s="471"/>
      <c r="P1300" s="471"/>
      <c r="Q1300" s="471"/>
      <c r="R1300" s="471"/>
      <c r="S1300" s="471"/>
      <c r="T1300" s="471"/>
      <c r="U1300" s="471"/>
      <c r="V1300" s="471"/>
      <c r="W1300" s="471"/>
      <c r="X1300" s="471"/>
      <c r="Y1300" s="471"/>
      <c r="Z1300" s="471"/>
      <c r="AA1300" s="471"/>
      <c r="AB1300" s="471"/>
      <c r="AC1300" s="471"/>
      <c r="AD1300" s="471"/>
      <c r="AE1300" s="472"/>
      <c r="AF1300" s="472"/>
      <c r="AG1300" s="472"/>
      <c r="AH1300" s="472"/>
      <c r="AI1300" s="472"/>
      <c r="AJ1300" s="472"/>
      <c r="AK1300" s="472"/>
      <c r="AL1300" s="472"/>
      <c r="AM1300" s="472"/>
      <c r="AN1300" s="472"/>
      <c r="AO1300" s="481"/>
      <c r="AP1300" s="169"/>
      <c r="AQ1300" s="84" t="s">
        <v>395</v>
      </c>
      <c r="AU1300" s="459" t="str">
        <f t="shared" ca="1" si="240"/>
        <v>Y</v>
      </c>
      <c r="AV1300" s="459">
        <f t="shared" si="241"/>
        <v>1281</v>
      </c>
      <c r="AW1300" s="259" t="str">
        <f t="shared" ca="1" si="238"/>
        <v>Y1281</v>
      </c>
      <c r="AX1300" s="259">
        <f t="shared" si="236"/>
        <v>8</v>
      </c>
      <c r="AY1300" s="259" t="str">
        <f t="shared" ca="1" si="237"/>
        <v>9. Ownership - Operating Costs</v>
      </c>
      <c r="AZ1300" s="268" t="s">
        <v>1270</v>
      </c>
      <c r="BA1300" s="259" t="s">
        <v>1314</v>
      </c>
      <c r="BB1300" s="259">
        <f>$Y$8</f>
        <v>2039</v>
      </c>
      <c r="BC1300" s="259" t="str">
        <f t="shared" ca="1" si="239"/>
        <v>8_Y1281_Remaining_plant_OM_service_agreement_2039</v>
      </c>
      <c r="BD1300" s="259" t="s">
        <v>540</v>
      </c>
      <c r="BE1300" s="259"/>
      <c r="BF1300" s="268" t="str">
        <f t="shared" si="231"/>
        <v>&gt;=0</v>
      </c>
      <c r="BG1300" s="268" t="s">
        <v>85</v>
      </c>
      <c r="BH1300" s="268" t="s">
        <v>85</v>
      </c>
      <c r="BI1300" s="268"/>
      <c r="BJ1300" s="268"/>
      <c r="BK1300" s="268"/>
      <c r="BL1300" s="268"/>
    </row>
    <row r="1301" spans="1:64" ht="13.5" hidden="1" thickBot="1">
      <c r="A1301" s="124"/>
      <c r="B1301" s="169"/>
      <c r="C1301" s="238"/>
      <c r="D1301" s="588"/>
      <c r="E1301" s="588"/>
      <c r="F1301" s="471"/>
      <c r="G1301" s="471"/>
      <c r="H1301" s="471"/>
      <c r="I1301" s="471"/>
      <c r="J1301" s="471"/>
      <c r="K1301" s="471"/>
      <c r="L1301" s="471"/>
      <c r="M1301" s="471"/>
      <c r="N1301" s="471"/>
      <c r="O1301" s="471"/>
      <c r="P1301" s="471"/>
      <c r="Q1301" s="471"/>
      <c r="R1301" s="471"/>
      <c r="S1301" s="471"/>
      <c r="T1301" s="471"/>
      <c r="U1301" s="471"/>
      <c r="V1301" s="471"/>
      <c r="W1301" s="471"/>
      <c r="X1301" s="471"/>
      <c r="Y1301" s="471"/>
      <c r="Z1301" s="471"/>
      <c r="AA1301" s="471"/>
      <c r="AB1301" s="471"/>
      <c r="AC1301" s="471"/>
      <c r="AD1301" s="471"/>
      <c r="AE1301" s="472"/>
      <c r="AF1301" s="472"/>
      <c r="AG1301" s="472"/>
      <c r="AH1301" s="472"/>
      <c r="AI1301" s="472"/>
      <c r="AJ1301" s="472"/>
      <c r="AK1301" s="472"/>
      <c r="AL1301" s="472"/>
      <c r="AM1301" s="472"/>
      <c r="AN1301" s="472"/>
      <c r="AO1301" s="481"/>
      <c r="AP1301" s="169"/>
      <c r="AQ1301" s="84" t="s">
        <v>395</v>
      </c>
      <c r="AU1301" s="459" t="str">
        <f t="shared" ca="1" si="240"/>
        <v>Z</v>
      </c>
      <c r="AV1301" s="459">
        <f t="shared" si="241"/>
        <v>1281</v>
      </c>
      <c r="AW1301" s="259" t="str">
        <f t="shared" ca="1" si="238"/>
        <v>Z1281</v>
      </c>
      <c r="AX1301" s="259">
        <f t="shared" si="236"/>
        <v>8</v>
      </c>
      <c r="AY1301" s="259" t="str">
        <f t="shared" ca="1" si="237"/>
        <v>9. Ownership - Operating Costs</v>
      </c>
      <c r="AZ1301" s="268" t="s">
        <v>1270</v>
      </c>
      <c r="BA1301" s="259" t="s">
        <v>1314</v>
      </c>
      <c r="BB1301" s="259">
        <f>$Z$8</f>
        <v>2040</v>
      </c>
      <c r="BC1301" s="259" t="str">
        <f t="shared" ca="1" si="239"/>
        <v>8_Z1281_Remaining_plant_OM_service_agreement_2040</v>
      </c>
      <c r="BD1301" s="259" t="s">
        <v>540</v>
      </c>
      <c r="BE1301" s="259"/>
      <c r="BF1301" s="268" t="str">
        <f t="shared" si="231"/>
        <v>&gt;=0</v>
      </c>
      <c r="BG1301" s="268" t="s">
        <v>85</v>
      </c>
      <c r="BH1301" s="268" t="s">
        <v>85</v>
      </c>
      <c r="BI1301" s="268"/>
      <c r="BJ1301" s="268"/>
      <c r="BK1301" s="268"/>
      <c r="BL1301" s="268"/>
    </row>
    <row r="1302" spans="1:64" ht="13.5" hidden="1" thickBot="1">
      <c r="A1302" s="124"/>
      <c r="B1302" s="169"/>
      <c r="C1302" s="238"/>
      <c r="D1302" s="588"/>
      <c r="E1302" s="588"/>
      <c r="F1302" s="471"/>
      <c r="G1302" s="471"/>
      <c r="H1302" s="471"/>
      <c r="I1302" s="471"/>
      <c r="J1302" s="471"/>
      <c r="K1302" s="471"/>
      <c r="L1302" s="471"/>
      <c r="M1302" s="471"/>
      <c r="N1302" s="471"/>
      <c r="O1302" s="471"/>
      <c r="P1302" s="471"/>
      <c r="Q1302" s="471"/>
      <c r="R1302" s="471"/>
      <c r="S1302" s="471"/>
      <c r="T1302" s="471"/>
      <c r="U1302" s="471"/>
      <c r="V1302" s="471"/>
      <c r="W1302" s="471"/>
      <c r="X1302" s="471"/>
      <c r="Y1302" s="471"/>
      <c r="Z1302" s="471"/>
      <c r="AA1302" s="471"/>
      <c r="AB1302" s="471"/>
      <c r="AC1302" s="471"/>
      <c r="AD1302" s="471"/>
      <c r="AE1302" s="472"/>
      <c r="AF1302" s="472"/>
      <c r="AG1302" s="472"/>
      <c r="AH1302" s="472"/>
      <c r="AI1302" s="472"/>
      <c r="AJ1302" s="472"/>
      <c r="AK1302" s="472"/>
      <c r="AL1302" s="472"/>
      <c r="AM1302" s="472"/>
      <c r="AN1302" s="472"/>
      <c r="AO1302" s="481"/>
      <c r="AP1302" s="169"/>
      <c r="AQ1302" s="84" t="s">
        <v>395</v>
      </c>
      <c r="AU1302" s="459" t="str">
        <f t="shared" ca="1" si="240"/>
        <v>AA</v>
      </c>
      <c r="AV1302" s="459">
        <f t="shared" si="241"/>
        <v>1281</v>
      </c>
      <c r="AW1302" s="259" t="str">
        <f t="shared" ca="1" si="238"/>
        <v>AA1281</v>
      </c>
      <c r="AX1302" s="259">
        <f t="shared" si="236"/>
        <v>8</v>
      </c>
      <c r="AY1302" s="259" t="str">
        <f t="shared" ca="1" si="237"/>
        <v>9. Ownership - Operating Costs</v>
      </c>
      <c r="AZ1302" s="268" t="s">
        <v>1270</v>
      </c>
      <c r="BA1302" s="259" t="s">
        <v>1314</v>
      </c>
      <c r="BB1302" s="259">
        <f>$AA$8</f>
        <v>2041</v>
      </c>
      <c r="BC1302" s="259" t="str">
        <f t="shared" ca="1" si="239"/>
        <v>8_AA1281_Remaining_plant_OM_service_agreement_2041</v>
      </c>
      <c r="BD1302" s="259" t="s">
        <v>540</v>
      </c>
      <c r="BE1302" s="259"/>
      <c r="BF1302" s="268" t="str">
        <f t="shared" si="231"/>
        <v>&gt;=0</v>
      </c>
      <c r="BG1302" s="268" t="s">
        <v>85</v>
      </c>
      <c r="BH1302" s="268" t="s">
        <v>85</v>
      </c>
      <c r="BI1302" s="268"/>
      <c r="BJ1302" s="268"/>
      <c r="BK1302" s="268"/>
      <c r="BL1302" s="268"/>
    </row>
    <row r="1303" spans="1:64" ht="13.5" hidden="1" thickBot="1">
      <c r="A1303" s="124"/>
      <c r="B1303" s="169"/>
      <c r="C1303" s="238"/>
      <c r="D1303" s="588"/>
      <c r="E1303" s="588"/>
      <c r="F1303" s="471"/>
      <c r="G1303" s="471"/>
      <c r="H1303" s="471"/>
      <c r="I1303" s="471"/>
      <c r="J1303" s="471"/>
      <c r="K1303" s="471"/>
      <c r="L1303" s="471"/>
      <c r="M1303" s="471"/>
      <c r="N1303" s="471"/>
      <c r="O1303" s="471"/>
      <c r="P1303" s="471"/>
      <c r="Q1303" s="471"/>
      <c r="R1303" s="471"/>
      <c r="S1303" s="471"/>
      <c r="T1303" s="471"/>
      <c r="U1303" s="471"/>
      <c r="V1303" s="471"/>
      <c r="W1303" s="471"/>
      <c r="X1303" s="471"/>
      <c r="Y1303" s="471"/>
      <c r="Z1303" s="471"/>
      <c r="AA1303" s="471"/>
      <c r="AB1303" s="471"/>
      <c r="AC1303" s="471"/>
      <c r="AD1303" s="471"/>
      <c r="AE1303" s="472"/>
      <c r="AF1303" s="472"/>
      <c r="AG1303" s="472"/>
      <c r="AH1303" s="472"/>
      <c r="AI1303" s="472"/>
      <c r="AJ1303" s="472"/>
      <c r="AK1303" s="472"/>
      <c r="AL1303" s="472"/>
      <c r="AM1303" s="472"/>
      <c r="AN1303" s="472"/>
      <c r="AO1303" s="481"/>
      <c r="AP1303" s="169"/>
      <c r="AQ1303" s="84" t="s">
        <v>395</v>
      </c>
      <c r="AU1303" s="459" t="str">
        <f t="shared" ca="1" si="240"/>
        <v>AB</v>
      </c>
      <c r="AV1303" s="459">
        <f t="shared" si="241"/>
        <v>1281</v>
      </c>
      <c r="AW1303" s="259" t="str">
        <f t="shared" ca="1" si="238"/>
        <v>AB1281</v>
      </c>
      <c r="AX1303" s="259">
        <f t="shared" si="236"/>
        <v>8</v>
      </c>
      <c r="AY1303" s="259" t="str">
        <f t="shared" ca="1" si="237"/>
        <v>9. Ownership - Operating Costs</v>
      </c>
      <c r="AZ1303" s="268" t="s">
        <v>1270</v>
      </c>
      <c r="BA1303" s="259" t="s">
        <v>1314</v>
      </c>
      <c r="BB1303" s="259">
        <f>$AB$8</f>
        <v>2042</v>
      </c>
      <c r="BC1303" s="259" t="str">
        <f t="shared" ca="1" si="239"/>
        <v>8_AB1281_Remaining_plant_OM_service_agreement_2042</v>
      </c>
      <c r="BD1303" s="259" t="s">
        <v>540</v>
      </c>
      <c r="BE1303" s="259"/>
      <c r="BF1303" s="268" t="str">
        <f t="shared" si="231"/>
        <v>&gt;=0</v>
      </c>
      <c r="BG1303" s="268" t="s">
        <v>85</v>
      </c>
      <c r="BH1303" s="268" t="s">
        <v>85</v>
      </c>
      <c r="BI1303" s="268"/>
      <c r="BJ1303" s="268"/>
      <c r="BK1303" s="268"/>
      <c r="BL1303" s="268"/>
    </row>
    <row r="1304" spans="1:64" ht="13.5" hidden="1" thickBot="1">
      <c r="A1304" s="124"/>
      <c r="B1304" s="169"/>
      <c r="C1304" s="238"/>
      <c r="D1304" s="588"/>
      <c r="E1304" s="588"/>
      <c r="F1304" s="471"/>
      <c r="G1304" s="471"/>
      <c r="H1304" s="471"/>
      <c r="I1304" s="471"/>
      <c r="J1304" s="471"/>
      <c r="K1304" s="471"/>
      <c r="L1304" s="471"/>
      <c r="M1304" s="471"/>
      <c r="N1304" s="471"/>
      <c r="O1304" s="471"/>
      <c r="P1304" s="471"/>
      <c r="Q1304" s="471"/>
      <c r="R1304" s="471"/>
      <c r="S1304" s="471"/>
      <c r="T1304" s="471"/>
      <c r="U1304" s="471"/>
      <c r="V1304" s="471"/>
      <c r="W1304" s="471"/>
      <c r="X1304" s="471"/>
      <c r="Y1304" s="471"/>
      <c r="Z1304" s="471"/>
      <c r="AA1304" s="471"/>
      <c r="AB1304" s="471"/>
      <c r="AC1304" s="471"/>
      <c r="AD1304" s="471"/>
      <c r="AE1304" s="472"/>
      <c r="AF1304" s="472"/>
      <c r="AG1304" s="472"/>
      <c r="AH1304" s="472"/>
      <c r="AI1304" s="472"/>
      <c r="AJ1304" s="472"/>
      <c r="AK1304" s="472"/>
      <c r="AL1304" s="472"/>
      <c r="AM1304" s="472"/>
      <c r="AN1304" s="472"/>
      <c r="AO1304" s="481"/>
      <c r="AP1304" s="169"/>
      <c r="AQ1304" s="84" t="s">
        <v>395</v>
      </c>
      <c r="AU1304" s="459" t="str">
        <f t="shared" ca="1" si="240"/>
        <v>AC</v>
      </c>
      <c r="AV1304" s="459">
        <f t="shared" si="241"/>
        <v>1281</v>
      </c>
      <c r="AW1304" s="259" t="str">
        <f t="shared" ca="1" si="238"/>
        <v>AC1281</v>
      </c>
      <c r="AX1304" s="259">
        <f t="shared" si="236"/>
        <v>8</v>
      </c>
      <c r="AY1304" s="259" t="str">
        <f t="shared" ca="1" si="237"/>
        <v>9. Ownership - Operating Costs</v>
      </c>
      <c r="AZ1304" s="268" t="s">
        <v>1270</v>
      </c>
      <c r="BA1304" s="259" t="s">
        <v>1314</v>
      </c>
      <c r="BB1304" s="259">
        <f>$AC$8</f>
        <v>2043</v>
      </c>
      <c r="BC1304" s="259" t="str">
        <f t="shared" ca="1" si="239"/>
        <v>8_AC1281_Remaining_plant_OM_service_agreement_2043</v>
      </c>
      <c r="BD1304" s="259" t="s">
        <v>540</v>
      </c>
      <c r="BE1304" s="259"/>
      <c r="BF1304" s="268" t="str">
        <f t="shared" si="231"/>
        <v>&gt;=0</v>
      </c>
      <c r="BG1304" s="268" t="s">
        <v>85</v>
      </c>
      <c r="BH1304" s="268" t="s">
        <v>85</v>
      </c>
      <c r="BI1304" s="268"/>
      <c r="BJ1304" s="268"/>
      <c r="BK1304" s="268"/>
      <c r="BL1304" s="268"/>
    </row>
    <row r="1305" spans="1:64" ht="13.5" hidden="1" thickBot="1">
      <c r="A1305" s="124"/>
      <c r="B1305" s="169"/>
      <c r="C1305" s="238"/>
      <c r="D1305" s="588"/>
      <c r="E1305" s="588"/>
      <c r="F1305" s="471"/>
      <c r="G1305" s="471"/>
      <c r="H1305" s="471"/>
      <c r="I1305" s="471"/>
      <c r="J1305" s="471"/>
      <c r="K1305" s="471"/>
      <c r="L1305" s="471"/>
      <c r="M1305" s="471"/>
      <c r="N1305" s="471"/>
      <c r="O1305" s="471"/>
      <c r="P1305" s="471"/>
      <c r="Q1305" s="471"/>
      <c r="R1305" s="471"/>
      <c r="S1305" s="471"/>
      <c r="T1305" s="471"/>
      <c r="U1305" s="471"/>
      <c r="V1305" s="471"/>
      <c r="W1305" s="471"/>
      <c r="X1305" s="471"/>
      <c r="Y1305" s="471"/>
      <c r="Z1305" s="471"/>
      <c r="AA1305" s="471"/>
      <c r="AB1305" s="471"/>
      <c r="AC1305" s="471"/>
      <c r="AD1305" s="471"/>
      <c r="AE1305" s="472"/>
      <c r="AF1305" s="472"/>
      <c r="AG1305" s="472"/>
      <c r="AH1305" s="472"/>
      <c r="AI1305" s="472"/>
      <c r="AJ1305" s="472"/>
      <c r="AK1305" s="472"/>
      <c r="AL1305" s="472"/>
      <c r="AM1305" s="472"/>
      <c r="AN1305" s="472"/>
      <c r="AO1305" s="481"/>
      <c r="AP1305" s="169"/>
      <c r="AQ1305" s="84" t="s">
        <v>395</v>
      </c>
      <c r="AU1305" s="459" t="str">
        <f t="shared" ca="1" si="240"/>
        <v>AD</v>
      </c>
      <c r="AV1305" s="459">
        <f t="shared" si="241"/>
        <v>1281</v>
      </c>
      <c r="AW1305" s="259" t="str">
        <f t="shared" ca="1" si="238"/>
        <v>AD1281</v>
      </c>
      <c r="AX1305" s="259">
        <f t="shared" si="236"/>
        <v>8</v>
      </c>
      <c r="AY1305" s="259" t="str">
        <f t="shared" ca="1" si="237"/>
        <v>9. Ownership - Operating Costs</v>
      </c>
      <c r="AZ1305" s="268" t="s">
        <v>1270</v>
      </c>
      <c r="BA1305" s="259" t="s">
        <v>1314</v>
      </c>
      <c r="BB1305" s="259">
        <f>$AD$8</f>
        <v>2044</v>
      </c>
      <c r="BC1305" s="259" t="str">
        <f t="shared" ca="1" si="239"/>
        <v>8_AD1281_Remaining_plant_OM_service_agreement_2044</v>
      </c>
      <c r="BD1305" s="259" t="s">
        <v>540</v>
      </c>
      <c r="BE1305" s="259"/>
      <c r="BF1305" s="268" t="str">
        <f t="shared" si="231"/>
        <v>&gt;=0</v>
      </c>
      <c r="BG1305" s="268" t="s">
        <v>85</v>
      </c>
      <c r="BH1305" s="268" t="s">
        <v>85</v>
      </c>
      <c r="BI1305" s="268"/>
      <c r="BJ1305" s="268"/>
      <c r="BK1305" s="268"/>
      <c r="BL1305" s="268"/>
    </row>
    <row r="1306" spans="1:64" ht="13.5" hidden="1" thickBot="1">
      <c r="A1306" s="124"/>
      <c r="B1306" s="169"/>
      <c r="C1306" s="238"/>
      <c r="D1306" s="588"/>
      <c r="E1306" s="588"/>
      <c r="F1306" s="471"/>
      <c r="G1306" s="471"/>
      <c r="H1306" s="471"/>
      <c r="I1306" s="471"/>
      <c r="J1306" s="471"/>
      <c r="K1306" s="471"/>
      <c r="L1306" s="471"/>
      <c r="M1306" s="471"/>
      <c r="N1306" s="471"/>
      <c r="O1306" s="471"/>
      <c r="P1306" s="471"/>
      <c r="Q1306" s="471"/>
      <c r="R1306" s="471"/>
      <c r="S1306" s="471"/>
      <c r="T1306" s="471"/>
      <c r="U1306" s="471"/>
      <c r="V1306" s="471"/>
      <c r="W1306" s="471"/>
      <c r="X1306" s="471"/>
      <c r="Y1306" s="471"/>
      <c r="Z1306" s="471"/>
      <c r="AA1306" s="471"/>
      <c r="AB1306" s="471"/>
      <c r="AC1306" s="471"/>
      <c r="AD1306" s="471"/>
      <c r="AE1306" s="472"/>
      <c r="AF1306" s="472"/>
      <c r="AG1306" s="472"/>
      <c r="AH1306" s="472"/>
      <c r="AI1306" s="472"/>
      <c r="AJ1306" s="472"/>
      <c r="AK1306" s="472"/>
      <c r="AL1306" s="472"/>
      <c r="AM1306" s="472"/>
      <c r="AN1306" s="472"/>
      <c r="AO1306" s="481"/>
      <c r="AP1306" s="169"/>
      <c r="AQ1306" s="84" t="s">
        <v>395</v>
      </c>
      <c r="AU1306" s="459" t="str">
        <f t="shared" ca="1" si="240"/>
        <v>AE</v>
      </c>
      <c r="AV1306" s="459">
        <f t="shared" si="241"/>
        <v>1281</v>
      </c>
      <c r="AW1306" s="259" t="str">
        <f t="shared" ca="1" si="238"/>
        <v>AE1281</v>
      </c>
      <c r="AX1306" s="259">
        <f t="shared" si="236"/>
        <v>8</v>
      </c>
      <c r="AY1306" s="259" t="str">
        <f t="shared" ca="1" si="237"/>
        <v>9. Ownership - Operating Costs</v>
      </c>
      <c r="AZ1306" s="268" t="s">
        <v>1270</v>
      </c>
      <c r="BA1306" s="259" t="s">
        <v>1314</v>
      </c>
      <c r="BB1306" s="259">
        <f>$AE$8</f>
        <v>2045</v>
      </c>
      <c r="BC1306" s="259" t="str">
        <f t="shared" ca="1" si="239"/>
        <v>8_AE1281_Remaining_plant_OM_service_agreement_2045</v>
      </c>
      <c r="BD1306" s="259" t="s">
        <v>540</v>
      </c>
      <c r="BE1306" s="259"/>
      <c r="BF1306" s="268" t="str">
        <f t="shared" si="231"/>
        <v>&gt;=0</v>
      </c>
      <c r="BG1306" s="268" t="s">
        <v>85</v>
      </c>
      <c r="BH1306" s="268" t="s">
        <v>85</v>
      </c>
      <c r="BI1306" s="268"/>
      <c r="BJ1306" s="268"/>
      <c r="BK1306" s="268"/>
      <c r="BL1306" s="268"/>
    </row>
    <row r="1307" spans="1:64" ht="13.5" hidden="1" thickBot="1">
      <c r="A1307" s="124"/>
      <c r="B1307" s="169"/>
      <c r="C1307" s="238"/>
      <c r="D1307" s="588"/>
      <c r="E1307" s="588"/>
      <c r="F1307" s="471"/>
      <c r="G1307" s="471"/>
      <c r="H1307" s="471"/>
      <c r="I1307" s="471"/>
      <c r="J1307" s="471"/>
      <c r="K1307" s="471"/>
      <c r="L1307" s="471"/>
      <c r="M1307" s="471"/>
      <c r="N1307" s="471"/>
      <c r="O1307" s="471"/>
      <c r="P1307" s="471"/>
      <c r="Q1307" s="471"/>
      <c r="R1307" s="471"/>
      <c r="S1307" s="471"/>
      <c r="T1307" s="471"/>
      <c r="U1307" s="471"/>
      <c r="V1307" s="471"/>
      <c r="W1307" s="471"/>
      <c r="X1307" s="471"/>
      <c r="Y1307" s="471"/>
      <c r="Z1307" s="471"/>
      <c r="AA1307" s="471"/>
      <c r="AB1307" s="471"/>
      <c r="AC1307" s="471"/>
      <c r="AD1307" s="471"/>
      <c r="AE1307" s="472"/>
      <c r="AF1307" s="472"/>
      <c r="AG1307" s="472"/>
      <c r="AH1307" s="472"/>
      <c r="AI1307" s="472"/>
      <c r="AJ1307" s="472"/>
      <c r="AK1307" s="472"/>
      <c r="AL1307" s="472"/>
      <c r="AM1307" s="472"/>
      <c r="AN1307" s="472"/>
      <c r="AO1307" s="481"/>
      <c r="AP1307" s="169"/>
      <c r="AQ1307" s="84" t="s">
        <v>395</v>
      </c>
      <c r="AU1307" s="459" t="str">
        <f t="shared" ca="1" si="240"/>
        <v>AF</v>
      </c>
      <c r="AV1307" s="459">
        <f t="shared" si="241"/>
        <v>1281</v>
      </c>
      <c r="AW1307" s="259" t="str">
        <f t="shared" ca="1" si="238"/>
        <v>AF1281</v>
      </c>
      <c r="AX1307" s="259">
        <f t="shared" si="236"/>
        <v>8</v>
      </c>
      <c r="AY1307" s="259" t="str">
        <f t="shared" ca="1" si="237"/>
        <v>9. Ownership - Operating Costs</v>
      </c>
      <c r="AZ1307" s="268" t="s">
        <v>1270</v>
      </c>
      <c r="BA1307" s="259" t="s">
        <v>1314</v>
      </c>
      <c r="BB1307" s="259">
        <f>$AF$8</f>
        <v>2046</v>
      </c>
      <c r="BC1307" s="259" t="str">
        <f t="shared" ca="1" si="239"/>
        <v>8_AF1281_Remaining_plant_OM_service_agreement_2046</v>
      </c>
      <c r="BD1307" s="259" t="s">
        <v>540</v>
      </c>
      <c r="BE1307" s="259"/>
      <c r="BF1307" s="268" t="str">
        <f t="shared" si="231"/>
        <v>&gt;=0</v>
      </c>
      <c r="BG1307" s="268" t="s">
        <v>85</v>
      </c>
      <c r="BH1307" s="268" t="s">
        <v>85</v>
      </c>
      <c r="BI1307" s="268"/>
      <c r="BJ1307" s="268"/>
      <c r="BK1307" s="268"/>
      <c r="BL1307" s="268"/>
    </row>
    <row r="1308" spans="1:64" ht="13.5" hidden="1" thickBot="1">
      <c r="A1308" s="124"/>
      <c r="B1308" s="169"/>
      <c r="C1308" s="238"/>
      <c r="D1308" s="588"/>
      <c r="E1308" s="588"/>
      <c r="F1308" s="471"/>
      <c r="G1308" s="471"/>
      <c r="H1308" s="471"/>
      <c r="I1308" s="471"/>
      <c r="J1308" s="471"/>
      <c r="K1308" s="471"/>
      <c r="L1308" s="471"/>
      <c r="M1308" s="471"/>
      <c r="N1308" s="471"/>
      <c r="O1308" s="471"/>
      <c r="P1308" s="471"/>
      <c r="Q1308" s="471"/>
      <c r="R1308" s="471"/>
      <c r="S1308" s="471"/>
      <c r="T1308" s="471"/>
      <c r="U1308" s="471"/>
      <c r="V1308" s="471"/>
      <c r="W1308" s="471"/>
      <c r="X1308" s="471"/>
      <c r="Y1308" s="471"/>
      <c r="Z1308" s="471"/>
      <c r="AA1308" s="471"/>
      <c r="AB1308" s="471"/>
      <c r="AC1308" s="471"/>
      <c r="AD1308" s="471"/>
      <c r="AE1308" s="472"/>
      <c r="AF1308" s="472"/>
      <c r="AG1308" s="472"/>
      <c r="AH1308" s="472"/>
      <c r="AI1308" s="472"/>
      <c r="AJ1308" s="472"/>
      <c r="AK1308" s="472"/>
      <c r="AL1308" s="472"/>
      <c r="AM1308" s="472"/>
      <c r="AN1308" s="472"/>
      <c r="AO1308" s="481"/>
      <c r="AP1308" s="169"/>
      <c r="AQ1308" s="84" t="s">
        <v>395</v>
      </c>
      <c r="AU1308" s="459" t="str">
        <f t="shared" ca="1" si="240"/>
        <v>AG</v>
      </c>
      <c r="AV1308" s="459">
        <f t="shared" si="241"/>
        <v>1281</v>
      </c>
      <c r="AW1308" s="259" t="str">
        <f t="shared" ca="1" si="238"/>
        <v>AG1281</v>
      </c>
      <c r="AX1308" s="259">
        <f t="shared" si="236"/>
        <v>8</v>
      </c>
      <c r="AY1308" s="259" t="str">
        <f t="shared" ca="1" si="237"/>
        <v>9. Ownership - Operating Costs</v>
      </c>
      <c r="AZ1308" s="268" t="s">
        <v>1270</v>
      </c>
      <c r="BA1308" s="259" t="s">
        <v>1314</v>
      </c>
      <c r="BB1308" s="259">
        <f>$AG$8</f>
        <v>2047</v>
      </c>
      <c r="BC1308" s="259" t="str">
        <f t="shared" ca="1" si="239"/>
        <v>8_AG1281_Remaining_plant_OM_service_agreement_2047</v>
      </c>
      <c r="BD1308" s="259" t="s">
        <v>540</v>
      </c>
      <c r="BE1308" s="259"/>
      <c r="BF1308" s="268" t="str">
        <f t="shared" si="231"/>
        <v>&gt;=0</v>
      </c>
      <c r="BG1308" s="268" t="s">
        <v>85</v>
      </c>
      <c r="BH1308" s="268" t="s">
        <v>85</v>
      </c>
      <c r="BI1308" s="268"/>
      <c r="BJ1308" s="268"/>
      <c r="BK1308" s="268"/>
      <c r="BL1308" s="268"/>
    </row>
    <row r="1309" spans="1:64" ht="13.5" hidden="1" thickBot="1">
      <c r="A1309" s="124"/>
      <c r="B1309" s="169"/>
      <c r="C1309" s="238"/>
      <c r="D1309" s="588"/>
      <c r="E1309" s="588"/>
      <c r="F1309" s="471"/>
      <c r="G1309" s="471"/>
      <c r="H1309" s="471"/>
      <c r="I1309" s="471"/>
      <c r="J1309" s="471"/>
      <c r="K1309" s="471"/>
      <c r="L1309" s="471"/>
      <c r="M1309" s="471"/>
      <c r="N1309" s="471"/>
      <c r="O1309" s="471"/>
      <c r="P1309" s="471"/>
      <c r="Q1309" s="471"/>
      <c r="R1309" s="471"/>
      <c r="S1309" s="471"/>
      <c r="T1309" s="471"/>
      <c r="U1309" s="471"/>
      <c r="V1309" s="471"/>
      <c r="W1309" s="471"/>
      <c r="X1309" s="471"/>
      <c r="Y1309" s="471"/>
      <c r="Z1309" s="471"/>
      <c r="AA1309" s="471"/>
      <c r="AB1309" s="471"/>
      <c r="AC1309" s="471"/>
      <c r="AD1309" s="471"/>
      <c r="AE1309" s="472"/>
      <c r="AF1309" s="472"/>
      <c r="AG1309" s="472"/>
      <c r="AH1309" s="472"/>
      <c r="AI1309" s="472"/>
      <c r="AJ1309" s="472"/>
      <c r="AK1309" s="472"/>
      <c r="AL1309" s="472"/>
      <c r="AM1309" s="472"/>
      <c r="AN1309" s="472"/>
      <c r="AO1309" s="481"/>
      <c r="AP1309" s="169"/>
      <c r="AQ1309" s="84" t="s">
        <v>395</v>
      </c>
      <c r="AU1309" s="459" t="str">
        <f t="shared" ca="1" si="240"/>
        <v>AH</v>
      </c>
      <c r="AV1309" s="459">
        <f t="shared" si="241"/>
        <v>1281</v>
      </c>
      <c r="AW1309" s="259" t="str">
        <f t="shared" ca="1" si="238"/>
        <v>AH1281</v>
      </c>
      <c r="AX1309" s="259">
        <f t="shared" si="236"/>
        <v>8</v>
      </c>
      <c r="AY1309" s="259" t="str">
        <f t="shared" ca="1" si="237"/>
        <v>9. Ownership - Operating Costs</v>
      </c>
      <c r="AZ1309" s="268" t="s">
        <v>1270</v>
      </c>
      <c r="BA1309" s="259" t="s">
        <v>1314</v>
      </c>
      <c r="BB1309" s="259">
        <f>$AH$8</f>
        <v>2048</v>
      </c>
      <c r="BC1309" s="259" t="str">
        <f t="shared" ca="1" si="239"/>
        <v>8_AH1281_Remaining_plant_OM_service_agreement_2048</v>
      </c>
      <c r="BD1309" s="259" t="s">
        <v>540</v>
      </c>
      <c r="BE1309" s="259"/>
      <c r="BF1309" s="268" t="str">
        <f t="shared" ref="BF1309:BF1372" si="242">"&gt;=0"</f>
        <v>&gt;=0</v>
      </c>
      <c r="BG1309" s="268" t="s">
        <v>85</v>
      </c>
      <c r="BH1309" s="268" t="s">
        <v>85</v>
      </c>
      <c r="BI1309" s="268"/>
      <c r="BJ1309" s="268"/>
      <c r="BK1309" s="268"/>
      <c r="BL1309" s="268"/>
    </row>
    <row r="1310" spans="1:64" ht="13.5" hidden="1" thickBot="1">
      <c r="A1310" s="124"/>
      <c r="B1310" s="169"/>
      <c r="C1310" s="238"/>
      <c r="D1310" s="588"/>
      <c r="E1310" s="588"/>
      <c r="F1310" s="471"/>
      <c r="G1310" s="471"/>
      <c r="H1310" s="471"/>
      <c r="I1310" s="471"/>
      <c r="J1310" s="471"/>
      <c r="K1310" s="471"/>
      <c r="L1310" s="471"/>
      <c r="M1310" s="471"/>
      <c r="N1310" s="471"/>
      <c r="O1310" s="471"/>
      <c r="P1310" s="471"/>
      <c r="Q1310" s="471"/>
      <c r="R1310" s="471"/>
      <c r="S1310" s="471"/>
      <c r="T1310" s="471"/>
      <c r="U1310" s="471"/>
      <c r="V1310" s="471"/>
      <c r="W1310" s="471"/>
      <c r="X1310" s="471"/>
      <c r="Y1310" s="471"/>
      <c r="Z1310" s="471"/>
      <c r="AA1310" s="471"/>
      <c r="AB1310" s="471"/>
      <c r="AC1310" s="471"/>
      <c r="AD1310" s="471"/>
      <c r="AE1310" s="472"/>
      <c r="AF1310" s="472"/>
      <c r="AG1310" s="472"/>
      <c r="AH1310" s="472"/>
      <c r="AI1310" s="472"/>
      <c r="AJ1310" s="472"/>
      <c r="AK1310" s="472"/>
      <c r="AL1310" s="472"/>
      <c r="AM1310" s="472"/>
      <c r="AN1310" s="472"/>
      <c r="AO1310" s="481"/>
      <c r="AP1310" s="169"/>
      <c r="AQ1310" s="84" t="s">
        <v>395</v>
      </c>
      <c r="AU1310" s="459" t="str">
        <f t="shared" ca="1" si="240"/>
        <v>AI</v>
      </c>
      <c r="AV1310" s="459">
        <f t="shared" si="241"/>
        <v>1281</v>
      </c>
      <c r="AW1310" s="259" t="str">
        <f t="shared" ca="1" si="238"/>
        <v>AI1281</v>
      </c>
      <c r="AX1310" s="259">
        <f t="shared" si="236"/>
        <v>8</v>
      </c>
      <c r="AY1310" s="259" t="str">
        <f t="shared" ca="1" si="237"/>
        <v>9. Ownership - Operating Costs</v>
      </c>
      <c r="AZ1310" s="268" t="s">
        <v>1270</v>
      </c>
      <c r="BA1310" s="259" t="s">
        <v>1314</v>
      </c>
      <c r="BB1310" s="259">
        <f>$AI$8</f>
        <v>2049</v>
      </c>
      <c r="BC1310" s="259" t="str">
        <f t="shared" ca="1" si="239"/>
        <v>8_AI1281_Remaining_plant_OM_service_agreement_2049</v>
      </c>
      <c r="BD1310" s="259" t="s">
        <v>540</v>
      </c>
      <c r="BE1310" s="259"/>
      <c r="BF1310" s="268" t="str">
        <f t="shared" si="242"/>
        <v>&gt;=0</v>
      </c>
      <c r="BG1310" s="268" t="s">
        <v>85</v>
      </c>
      <c r="BH1310" s="268" t="s">
        <v>85</v>
      </c>
      <c r="BI1310" s="268"/>
      <c r="BJ1310" s="268"/>
      <c r="BK1310" s="268"/>
      <c r="BL1310" s="268"/>
    </row>
    <row r="1311" spans="1:64" ht="13.5" hidden="1" thickBot="1">
      <c r="A1311" s="124"/>
      <c r="B1311" s="169"/>
      <c r="C1311" s="238"/>
      <c r="D1311" s="588"/>
      <c r="E1311" s="588"/>
      <c r="F1311" s="471"/>
      <c r="G1311" s="471"/>
      <c r="H1311" s="471"/>
      <c r="I1311" s="471"/>
      <c r="J1311" s="471"/>
      <c r="K1311" s="471"/>
      <c r="L1311" s="471"/>
      <c r="M1311" s="471"/>
      <c r="N1311" s="471"/>
      <c r="O1311" s="471"/>
      <c r="P1311" s="471"/>
      <c r="Q1311" s="471"/>
      <c r="R1311" s="471"/>
      <c r="S1311" s="471"/>
      <c r="T1311" s="471"/>
      <c r="U1311" s="471"/>
      <c r="V1311" s="471"/>
      <c r="W1311" s="471"/>
      <c r="X1311" s="471"/>
      <c r="Y1311" s="471"/>
      <c r="Z1311" s="471"/>
      <c r="AA1311" s="471"/>
      <c r="AB1311" s="471"/>
      <c r="AC1311" s="471"/>
      <c r="AD1311" s="471"/>
      <c r="AE1311" s="472"/>
      <c r="AF1311" s="472"/>
      <c r="AG1311" s="472"/>
      <c r="AH1311" s="472"/>
      <c r="AI1311" s="472"/>
      <c r="AJ1311" s="472"/>
      <c r="AK1311" s="472"/>
      <c r="AL1311" s="472"/>
      <c r="AM1311" s="472"/>
      <c r="AN1311" s="472"/>
      <c r="AO1311" s="481"/>
      <c r="AP1311" s="169"/>
      <c r="AQ1311" s="84" t="s">
        <v>395</v>
      </c>
      <c r="AU1311" s="459" t="str">
        <f t="shared" ca="1" si="240"/>
        <v>AJ</v>
      </c>
      <c r="AV1311" s="459">
        <f t="shared" si="241"/>
        <v>1281</v>
      </c>
      <c r="AW1311" s="259" t="str">
        <f t="shared" ca="1" si="238"/>
        <v>AJ1281</v>
      </c>
      <c r="AX1311" s="259">
        <f t="shared" si="236"/>
        <v>8</v>
      </c>
      <c r="AY1311" s="259" t="str">
        <f t="shared" ca="1" si="237"/>
        <v>9. Ownership - Operating Costs</v>
      </c>
      <c r="AZ1311" s="268" t="s">
        <v>1270</v>
      </c>
      <c r="BA1311" s="259" t="s">
        <v>1314</v>
      </c>
      <c r="BB1311" s="259">
        <f>$AJ$8</f>
        <v>2050</v>
      </c>
      <c r="BC1311" s="259" t="str">
        <f t="shared" ca="1" si="239"/>
        <v>8_AJ1281_Remaining_plant_OM_service_agreement_2050</v>
      </c>
      <c r="BD1311" s="259" t="s">
        <v>540</v>
      </c>
      <c r="BE1311" s="259"/>
      <c r="BF1311" s="268" t="str">
        <f t="shared" si="242"/>
        <v>&gt;=0</v>
      </c>
      <c r="BG1311" s="268" t="s">
        <v>85</v>
      </c>
      <c r="BH1311" s="268" t="s">
        <v>85</v>
      </c>
      <c r="BI1311" s="268"/>
      <c r="BJ1311" s="268"/>
      <c r="BK1311" s="268"/>
      <c r="BL1311" s="268"/>
    </row>
    <row r="1312" spans="1:64" ht="13.5" hidden="1" thickBot="1">
      <c r="A1312" s="124"/>
      <c r="B1312" s="169"/>
      <c r="C1312" s="238"/>
      <c r="D1312" s="588"/>
      <c r="E1312" s="588"/>
      <c r="F1312" s="471"/>
      <c r="G1312" s="471"/>
      <c r="H1312" s="471"/>
      <c r="I1312" s="471"/>
      <c r="J1312" s="471"/>
      <c r="K1312" s="471"/>
      <c r="L1312" s="471"/>
      <c r="M1312" s="471"/>
      <c r="N1312" s="471"/>
      <c r="O1312" s="471"/>
      <c r="P1312" s="471"/>
      <c r="Q1312" s="471"/>
      <c r="R1312" s="471"/>
      <c r="S1312" s="471"/>
      <c r="T1312" s="471"/>
      <c r="U1312" s="471"/>
      <c r="V1312" s="471"/>
      <c r="W1312" s="471"/>
      <c r="X1312" s="471"/>
      <c r="Y1312" s="471"/>
      <c r="Z1312" s="471"/>
      <c r="AA1312" s="471"/>
      <c r="AB1312" s="471"/>
      <c r="AC1312" s="471"/>
      <c r="AD1312" s="471"/>
      <c r="AE1312" s="472"/>
      <c r="AF1312" s="472"/>
      <c r="AG1312" s="472"/>
      <c r="AH1312" s="472"/>
      <c r="AI1312" s="472"/>
      <c r="AJ1312" s="472"/>
      <c r="AK1312" s="472"/>
      <c r="AL1312" s="472"/>
      <c r="AM1312" s="472"/>
      <c r="AN1312" s="472"/>
      <c r="AO1312" s="481"/>
      <c r="AP1312" s="169"/>
      <c r="AQ1312" s="84" t="s">
        <v>395</v>
      </c>
      <c r="AU1312" s="459" t="str">
        <f t="shared" ca="1" si="240"/>
        <v>AK</v>
      </c>
      <c r="AV1312" s="459">
        <f t="shared" si="241"/>
        <v>1281</v>
      </c>
      <c r="AW1312" s="259" t="str">
        <f t="shared" ca="1" si="238"/>
        <v>AK1281</v>
      </c>
      <c r="AX1312" s="259">
        <f t="shared" si="236"/>
        <v>8</v>
      </c>
      <c r="AY1312" s="259" t="str">
        <f t="shared" ca="1" si="237"/>
        <v>9. Ownership - Operating Costs</v>
      </c>
      <c r="AZ1312" s="268" t="s">
        <v>1270</v>
      </c>
      <c r="BA1312" s="259" t="s">
        <v>1314</v>
      </c>
      <c r="BB1312" s="259">
        <f>$AK$8</f>
        <v>2051</v>
      </c>
      <c r="BC1312" s="259" t="str">
        <f t="shared" ca="1" si="239"/>
        <v>8_AK1281_Remaining_plant_OM_service_agreement_2051</v>
      </c>
      <c r="BD1312" s="259" t="s">
        <v>540</v>
      </c>
      <c r="BE1312" s="259"/>
      <c r="BF1312" s="268" t="str">
        <f t="shared" si="242"/>
        <v>&gt;=0</v>
      </c>
      <c r="BG1312" s="268" t="s">
        <v>85</v>
      </c>
      <c r="BH1312" s="268" t="s">
        <v>85</v>
      </c>
      <c r="BI1312" s="268"/>
      <c r="BJ1312" s="268"/>
      <c r="BK1312" s="268"/>
      <c r="BL1312" s="268"/>
    </row>
    <row r="1313" spans="1:64" ht="13.5" hidden="1" thickBot="1">
      <c r="A1313" s="124"/>
      <c r="B1313" s="169"/>
      <c r="C1313" s="238"/>
      <c r="D1313" s="588"/>
      <c r="E1313" s="588"/>
      <c r="F1313" s="471"/>
      <c r="G1313" s="471"/>
      <c r="H1313" s="471"/>
      <c r="I1313" s="471"/>
      <c r="J1313" s="471"/>
      <c r="K1313" s="471"/>
      <c r="L1313" s="471"/>
      <c r="M1313" s="471"/>
      <c r="N1313" s="471"/>
      <c r="O1313" s="471"/>
      <c r="P1313" s="471"/>
      <c r="Q1313" s="471"/>
      <c r="R1313" s="471"/>
      <c r="S1313" s="471"/>
      <c r="T1313" s="471"/>
      <c r="U1313" s="471"/>
      <c r="V1313" s="471"/>
      <c r="W1313" s="471"/>
      <c r="X1313" s="471"/>
      <c r="Y1313" s="471"/>
      <c r="Z1313" s="471"/>
      <c r="AA1313" s="471"/>
      <c r="AB1313" s="471"/>
      <c r="AC1313" s="471"/>
      <c r="AD1313" s="471"/>
      <c r="AE1313" s="472"/>
      <c r="AF1313" s="472"/>
      <c r="AG1313" s="472"/>
      <c r="AH1313" s="472"/>
      <c r="AI1313" s="472"/>
      <c r="AJ1313" s="472"/>
      <c r="AK1313" s="472"/>
      <c r="AL1313" s="472"/>
      <c r="AM1313" s="472"/>
      <c r="AN1313" s="472"/>
      <c r="AO1313" s="481"/>
      <c r="AP1313" s="169"/>
      <c r="AQ1313" s="84" t="s">
        <v>395</v>
      </c>
      <c r="AU1313" s="459" t="str">
        <f t="shared" ca="1" si="240"/>
        <v>AL</v>
      </c>
      <c r="AV1313" s="459">
        <f t="shared" si="241"/>
        <v>1281</v>
      </c>
      <c r="AW1313" s="259" t="str">
        <f t="shared" ca="1" si="238"/>
        <v>AL1281</v>
      </c>
      <c r="AX1313" s="259">
        <f t="shared" si="236"/>
        <v>8</v>
      </c>
      <c r="AY1313" s="259" t="str">
        <f t="shared" ca="1" si="237"/>
        <v>9. Ownership - Operating Costs</v>
      </c>
      <c r="AZ1313" s="268" t="s">
        <v>1270</v>
      </c>
      <c r="BA1313" s="259" t="s">
        <v>1314</v>
      </c>
      <c r="BB1313" s="259">
        <f>$AL$8</f>
        <v>2052</v>
      </c>
      <c r="BC1313" s="259" t="str">
        <f t="shared" ca="1" si="239"/>
        <v>8_AL1281_Remaining_plant_OM_service_agreement_2052</v>
      </c>
      <c r="BD1313" s="259" t="s">
        <v>540</v>
      </c>
      <c r="BE1313" s="259"/>
      <c r="BF1313" s="268" t="str">
        <f t="shared" si="242"/>
        <v>&gt;=0</v>
      </c>
      <c r="BG1313" s="268" t="s">
        <v>85</v>
      </c>
      <c r="BH1313" s="268" t="s">
        <v>85</v>
      </c>
      <c r="BI1313" s="268"/>
      <c r="BJ1313" s="268"/>
      <c r="BK1313" s="268"/>
      <c r="BL1313" s="268"/>
    </row>
    <row r="1314" spans="1:64" ht="13.5" hidden="1" thickBot="1">
      <c r="A1314" s="124"/>
      <c r="B1314" s="169"/>
      <c r="C1314" s="238"/>
      <c r="D1314" s="588"/>
      <c r="E1314" s="588"/>
      <c r="F1314" s="471"/>
      <c r="G1314" s="471"/>
      <c r="H1314" s="471"/>
      <c r="I1314" s="471"/>
      <c r="J1314" s="471"/>
      <c r="K1314" s="471"/>
      <c r="L1314" s="471"/>
      <c r="M1314" s="471"/>
      <c r="N1314" s="471"/>
      <c r="O1314" s="471"/>
      <c r="P1314" s="471"/>
      <c r="Q1314" s="471"/>
      <c r="R1314" s="471"/>
      <c r="S1314" s="471"/>
      <c r="T1314" s="471"/>
      <c r="U1314" s="471"/>
      <c r="V1314" s="471"/>
      <c r="W1314" s="471"/>
      <c r="X1314" s="471"/>
      <c r="Y1314" s="471"/>
      <c r="Z1314" s="471"/>
      <c r="AA1314" s="471"/>
      <c r="AB1314" s="471"/>
      <c r="AC1314" s="471"/>
      <c r="AD1314" s="471"/>
      <c r="AE1314" s="472"/>
      <c r="AF1314" s="472"/>
      <c r="AG1314" s="472"/>
      <c r="AH1314" s="472"/>
      <c r="AI1314" s="472"/>
      <c r="AJ1314" s="472"/>
      <c r="AK1314" s="472"/>
      <c r="AL1314" s="472"/>
      <c r="AM1314" s="472"/>
      <c r="AN1314" s="472"/>
      <c r="AO1314" s="481"/>
      <c r="AP1314" s="169"/>
      <c r="AQ1314" s="84" t="s">
        <v>395</v>
      </c>
      <c r="AU1314" s="459" t="str">
        <f t="shared" ca="1" si="240"/>
        <v>AM</v>
      </c>
      <c r="AV1314" s="459">
        <f t="shared" si="241"/>
        <v>1281</v>
      </c>
      <c r="AW1314" s="259" t="str">
        <f t="shared" ca="1" si="238"/>
        <v>AM1281</v>
      </c>
      <c r="AX1314" s="259">
        <f t="shared" si="236"/>
        <v>8</v>
      </c>
      <c r="AY1314" s="259" t="str">
        <f t="shared" ca="1" si="237"/>
        <v>9. Ownership - Operating Costs</v>
      </c>
      <c r="AZ1314" s="268" t="s">
        <v>1270</v>
      </c>
      <c r="BA1314" s="259" t="s">
        <v>1314</v>
      </c>
      <c r="BB1314" s="259">
        <f>$AM$8</f>
        <v>2053</v>
      </c>
      <c r="BC1314" s="259" t="str">
        <f t="shared" ca="1" si="239"/>
        <v>8_AM1281_Remaining_plant_OM_service_agreement_2053</v>
      </c>
      <c r="BD1314" s="259" t="s">
        <v>540</v>
      </c>
      <c r="BE1314" s="259"/>
      <c r="BF1314" s="268" t="str">
        <f t="shared" si="242"/>
        <v>&gt;=0</v>
      </c>
      <c r="BG1314" s="268" t="s">
        <v>85</v>
      </c>
      <c r="BH1314" s="268" t="s">
        <v>85</v>
      </c>
      <c r="BI1314" s="268"/>
      <c r="BJ1314" s="268"/>
      <c r="BK1314" s="268"/>
      <c r="BL1314" s="268"/>
    </row>
    <row r="1315" spans="1:64" ht="13.5" hidden="1" thickBot="1">
      <c r="A1315" s="124"/>
      <c r="B1315" s="169"/>
      <c r="C1315" s="238"/>
      <c r="D1315" s="588"/>
      <c r="E1315" s="588"/>
      <c r="F1315" s="471"/>
      <c r="G1315" s="471"/>
      <c r="H1315" s="471"/>
      <c r="I1315" s="471"/>
      <c r="J1315" s="471"/>
      <c r="K1315" s="471"/>
      <c r="L1315" s="471"/>
      <c r="M1315" s="471"/>
      <c r="N1315" s="471"/>
      <c r="O1315" s="471"/>
      <c r="P1315" s="471"/>
      <c r="Q1315" s="471"/>
      <c r="R1315" s="471"/>
      <c r="S1315" s="471"/>
      <c r="T1315" s="471"/>
      <c r="U1315" s="471"/>
      <c r="V1315" s="471"/>
      <c r="W1315" s="471"/>
      <c r="X1315" s="471"/>
      <c r="Y1315" s="471"/>
      <c r="Z1315" s="471"/>
      <c r="AA1315" s="471"/>
      <c r="AB1315" s="471"/>
      <c r="AC1315" s="471"/>
      <c r="AD1315" s="471"/>
      <c r="AE1315" s="472"/>
      <c r="AF1315" s="472"/>
      <c r="AG1315" s="472"/>
      <c r="AH1315" s="472"/>
      <c r="AI1315" s="472"/>
      <c r="AJ1315" s="472"/>
      <c r="AK1315" s="472"/>
      <c r="AL1315" s="472"/>
      <c r="AM1315" s="472"/>
      <c r="AN1315" s="472"/>
      <c r="AO1315" s="481"/>
      <c r="AP1315" s="169"/>
      <c r="AQ1315" s="84" t="s">
        <v>395</v>
      </c>
      <c r="AU1315" s="459" t="str">
        <f t="shared" ca="1" si="240"/>
        <v>AN</v>
      </c>
      <c r="AV1315" s="459">
        <f t="shared" si="241"/>
        <v>1281</v>
      </c>
      <c r="AW1315" s="259" t="str">
        <f t="shared" ca="1" si="238"/>
        <v>AN1281</v>
      </c>
      <c r="AX1315" s="259">
        <f t="shared" si="236"/>
        <v>8</v>
      </c>
      <c r="AY1315" s="259" t="str">
        <f t="shared" ca="1" si="237"/>
        <v>9. Ownership - Operating Costs</v>
      </c>
      <c r="AZ1315" s="268" t="s">
        <v>1270</v>
      </c>
      <c r="BA1315" s="259" t="s">
        <v>1314</v>
      </c>
      <c r="BB1315" s="259">
        <f>$AN$8</f>
        <v>2054</v>
      </c>
      <c r="BC1315" s="259" t="str">
        <f t="shared" ca="1" si="239"/>
        <v>8_AN1281_Remaining_plant_OM_service_agreement_2054</v>
      </c>
      <c r="BD1315" s="259" t="s">
        <v>540</v>
      </c>
      <c r="BE1315" s="259"/>
      <c r="BF1315" s="268" t="str">
        <f t="shared" si="242"/>
        <v>&gt;=0</v>
      </c>
      <c r="BG1315" s="268" t="s">
        <v>85</v>
      </c>
      <c r="BH1315" s="268" t="s">
        <v>85</v>
      </c>
      <c r="BI1315" s="268"/>
      <c r="BJ1315" s="268"/>
      <c r="BK1315" s="268"/>
      <c r="BL1315" s="268"/>
    </row>
    <row r="1316" spans="1:64" ht="13.5" hidden="1" thickBot="1">
      <c r="A1316" s="124"/>
      <c r="B1316" s="169"/>
      <c r="C1316" s="238"/>
      <c r="D1316" s="588"/>
      <c r="E1316" s="588"/>
      <c r="F1316" s="471"/>
      <c r="G1316" s="471"/>
      <c r="H1316" s="471"/>
      <c r="I1316" s="471"/>
      <c r="J1316" s="471"/>
      <c r="K1316" s="471"/>
      <c r="L1316" s="471"/>
      <c r="M1316" s="471"/>
      <c r="N1316" s="471"/>
      <c r="O1316" s="471"/>
      <c r="P1316" s="471"/>
      <c r="Q1316" s="471"/>
      <c r="R1316" s="471"/>
      <c r="S1316" s="471"/>
      <c r="T1316" s="471"/>
      <c r="U1316" s="471"/>
      <c r="V1316" s="471"/>
      <c r="W1316" s="471"/>
      <c r="X1316" s="471"/>
      <c r="Y1316" s="471"/>
      <c r="Z1316" s="471"/>
      <c r="AA1316" s="471"/>
      <c r="AB1316" s="471"/>
      <c r="AC1316" s="471"/>
      <c r="AD1316" s="471"/>
      <c r="AE1316" s="472"/>
      <c r="AF1316" s="472"/>
      <c r="AG1316" s="472"/>
      <c r="AH1316" s="472"/>
      <c r="AI1316" s="472"/>
      <c r="AJ1316" s="472"/>
      <c r="AK1316" s="472"/>
      <c r="AL1316" s="472"/>
      <c r="AM1316" s="472"/>
      <c r="AN1316" s="472"/>
      <c r="AO1316" s="481"/>
      <c r="AP1316" s="169"/>
      <c r="AQ1316" s="474" t="s">
        <v>395</v>
      </c>
      <c r="AR1316" s="474"/>
      <c r="AS1316" s="474"/>
      <c r="AT1316" s="474"/>
      <c r="AU1316" s="475" t="str">
        <f t="shared" ca="1" si="240"/>
        <v>AO</v>
      </c>
      <c r="AV1316" s="475">
        <f t="shared" si="241"/>
        <v>1281</v>
      </c>
      <c r="AW1316" s="389" t="str">
        <f t="shared" ca="1" si="238"/>
        <v>AO1281</v>
      </c>
      <c r="AX1316" s="389">
        <f t="shared" si="236"/>
        <v>8</v>
      </c>
      <c r="AY1316" s="389" t="str">
        <f t="shared" ca="1" si="237"/>
        <v>9. Ownership - Operating Costs</v>
      </c>
      <c r="AZ1316" s="397" t="s">
        <v>1270</v>
      </c>
      <c r="BA1316" s="389" t="s">
        <v>1314</v>
      </c>
      <c r="BB1316" s="389" t="s">
        <v>1216</v>
      </c>
      <c r="BC1316" s="389" t="str">
        <f t="shared" ca="1" si="239"/>
        <v>8_AO1281_Remaining_plant_OM_service_agreement_Additional_Info</v>
      </c>
      <c r="BD1316" s="397" t="s">
        <v>223</v>
      </c>
      <c r="BE1316" s="397">
        <v>100</v>
      </c>
      <c r="BF1316" s="397"/>
      <c r="BG1316" s="397" t="s">
        <v>85</v>
      </c>
      <c r="BH1316" s="397" t="s">
        <v>85</v>
      </c>
      <c r="BI1316" s="268"/>
      <c r="BJ1316" s="268"/>
      <c r="BK1316" s="268"/>
      <c r="BL1316" s="268"/>
    </row>
    <row r="1317" spans="1:64" ht="13.5" hidden="1" thickBot="1">
      <c r="A1317" s="124">
        <f>+A1281+1</f>
        <v>48</v>
      </c>
      <c r="B1317" s="169"/>
      <c r="C1317" s="235" t="s">
        <v>1339</v>
      </c>
      <c r="D1317" s="588" t="s">
        <v>1334</v>
      </c>
      <c r="E1317" s="588"/>
      <c r="F1317" s="445"/>
      <c r="G1317" s="445"/>
      <c r="H1317" s="445"/>
      <c r="I1317" s="445"/>
      <c r="J1317" s="445"/>
      <c r="K1317" s="445"/>
      <c r="L1317" s="445"/>
      <c r="M1317" s="445"/>
      <c r="N1317" s="445"/>
      <c r="O1317" s="445"/>
      <c r="P1317" s="445"/>
      <c r="Q1317" s="445"/>
      <c r="R1317" s="445"/>
      <c r="S1317" s="445"/>
      <c r="T1317" s="445"/>
      <c r="U1317" s="445"/>
      <c r="V1317" s="445"/>
      <c r="W1317" s="445"/>
      <c r="X1317" s="445"/>
      <c r="Y1317" s="445"/>
      <c r="Z1317" s="445"/>
      <c r="AA1317" s="445"/>
      <c r="AB1317" s="445"/>
      <c r="AC1317" s="445"/>
      <c r="AD1317" s="445"/>
      <c r="AE1317" s="446"/>
      <c r="AF1317" s="446"/>
      <c r="AG1317" s="446"/>
      <c r="AH1317" s="446"/>
      <c r="AI1317" s="446"/>
      <c r="AJ1317" s="446"/>
      <c r="AK1317" s="446"/>
      <c r="AL1317" s="446"/>
      <c r="AM1317" s="446"/>
      <c r="AN1317" s="446"/>
      <c r="AO1317" s="337"/>
      <c r="AP1317" s="169"/>
      <c r="AS1317" s="84" t="s">
        <v>42</v>
      </c>
      <c r="AT1317" s="84" t="str">
        <f ca="1">SUBSTITUTE(CELL("address",F1317),"$","")</f>
        <v>F1317</v>
      </c>
      <c r="AU1317" s="350" t="str">
        <f ca="1">CHAR(CODE(AT1317))</f>
        <v>F</v>
      </c>
      <c r="AV1317" s="350">
        <f>ROW(AT1317)</f>
        <v>1317</v>
      </c>
      <c r="AW1317" s="259" t="str">
        <f ca="1">CONCATENATE(AU1317&amp;AV1317)</f>
        <v>F1317</v>
      </c>
      <c r="AX1317" s="259">
        <f t="shared" ref="AX1317:AX1352" si="243">$AX$5</f>
        <v>8</v>
      </c>
      <c r="AY1317" s="259" t="str">
        <f t="shared" ref="AY1317:AY1352" ca="1" si="244">MID(CELL("filename",AX1317),FIND("]",CELL("filename",AX1317))+1,256)</f>
        <v>9. Ownership - Operating Costs</v>
      </c>
      <c r="AZ1317" s="268" t="s">
        <v>1270</v>
      </c>
      <c r="BA1317" s="259" t="s">
        <v>1339</v>
      </c>
      <c r="BB1317" s="259">
        <f>$F$8</f>
        <v>2020</v>
      </c>
      <c r="BC1317" s="259" t="str">
        <f ca="1">AX1317&amp;"_"&amp;AW1317&amp;"_"&amp;BA1317&amp;"_"&amp;BB1317</f>
        <v>8_F1317_Chemicals_2020</v>
      </c>
      <c r="BD1317" s="259" t="s">
        <v>540</v>
      </c>
      <c r="BE1317" s="259"/>
      <c r="BF1317" s="268" t="str">
        <f t="shared" si="242"/>
        <v>&gt;=0</v>
      </c>
      <c r="BG1317" s="268" t="s">
        <v>85</v>
      </c>
      <c r="BH1317" s="268" t="s">
        <v>85</v>
      </c>
      <c r="BI1317" s="268"/>
      <c r="BJ1317" s="268"/>
      <c r="BK1317" s="268"/>
      <c r="BL1317" s="268"/>
    </row>
    <row r="1318" spans="1:64" ht="13.5" hidden="1" thickBot="1">
      <c r="A1318" s="124"/>
      <c r="B1318" s="169"/>
      <c r="C1318" s="235"/>
      <c r="D1318" s="588"/>
      <c r="E1318" s="588"/>
      <c r="F1318" s="471"/>
      <c r="G1318" s="471"/>
      <c r="H1318" s="471"/>
      <c r="I1318" s="471"/>
      <c r="J1318" s="471"/>
      <c r="K1318" s="471"/>
      <c r="L1318" s="471"/>
      <c r="M1318" s="471"/>
      <c r="N1318" s="471"/>
      <c r="O1318" s="471"/>
      <c r="P1318" s="471"/>
      <c r="Q1318" s="471"/>
      <c r="R1318" s="471"/>
      <c r="S1318" s="471"/>
      <c r="T1318" s="471"/>
      <c r="U1318" s="471"/>
      <c r="V1318" s="471"/>
      <c r="W1318" s="471"/>
      <c r="X1318" s="471"/>
      <c r="Y1318" s="471"/>
      <c r="Z1318" s="471"/>
      <c r="AA1318" s="471"/>
      <c r="AB1318" s="471"/>
      <c r="AC1318" s="471"/>
      <c r="AD1318" s="471"/>
      <c r="AE1318" s="472"/>
      <c r="AF1318" s="472"/>
      <c r="AG1318" s="472"/>
      <c r="AH1318" s="472"/>
      <c r="AI1318" s="472"/>
      <c r="AJ1318" s="472"/>
      <c r="AK1318" s="472"/>
      <c r="AL1318" s="472"/>
      <c r="AM1318" s="472"/>
      <c r="AN1318" s="472"/>
      <c r="AO1318" s="481"/>
      <c r="AP1318" s="169"/>
      <c r="AQ1318" s="84" t="s">
        <v>395</v>
      </c>
      <c r="AU1318" s="459" t="str">
        <f ca="1">IF(AU1317="Z","AA",IF(LEN(AU1317)=1,CHAR(CODE(AU1317)+1),IF(RIGHT(AU1317,1)="Z",CHAR(CODE(LEFT(AU1317,1))+1),LEFT(AU1317,1))&amp;CHAR(65+MOD(CODE(RIGHT(AU1317,1))+1-65,26))))</f>
        <v>G</v>
      </c>
      <c r="AV1318" s="459">
        <f>AV1317</f>
        <v>1317</v>
      </c>
      <c r="AW1318" s="259" t="str">
        <f t="shared" ref="AW1318:AW1352" ca="1" si="245">CONCATENATE(AU1318&amp;AV1318)</f>
        <v>G1317</v>
      </c>
      <c r="AX1318" s="259">
        <f t="shared" si="243"/>
        <v>8</v>
      </c>
      <c r="AY1318" s="259" t="str">
        <f t="shared" ca="1" si="244"/>
        <v>9. Ownership - Operating Costs</v>
      </c>
      <c r="AZ1318" s="268" t="s">
        <v>1270</v>
      </c>
      <c r="BA1318" s="259" t="s">
        <v>1339</v>
      </c>
      <c r="BB1318" s="259">
        <f>$G$8</f>
        <v>2021</v>
      </c>
      <c r="BC1318" s="259" t="str">
        <f t="shared" ref="BC1318:BC1352" ca="1" si="246">AX1318&amp;"_"&amp;AW1318&amp;"_"&amp;BA1318&amp;"_"&amp;BB1318</f>
        <v>8_G1317_Chemicals_2021</v>
      </c>
      <c r="BD1318" s="259" t="s">
        <v>540</v>
      </c>
      <c r="BE1318" s="259"/>
      <c r="BF1318" s="268" t="str">
        <f t="shared" si="242"/>
        <v>&gt;=0</v>
      </c>
      <c r="BG1318" s="268" t="s">
        <v>85</v>
      </c>
      <c r="BH1318" s="268" t="s">
        <v>85</v>
      </c>
      <c r="BI1318" s="268"/>
      <c r="BJ1318" s="268"/>
      <c r="BK1318" s="268"/>
      <c r="BL1318" s="268"/>
    </row>
    <row r="1319" spans="1:64" ht="13.5" hidden="1" thickBot="1">
      <c r="A1319" s="124"/>
      <c r="B1319" s="169"/>
      <c r="C1319" s="235"/>
      <c r="D1319" s="588"/>
      <c r="E1319" s="588"/>
      <c r="F1319" s="471"/>
      <c r="G1319" s="471"/>
      <c r="H1319" s="471"/>
      <c r="I1319" s="471"/>
      <c r="J1319" s="471"/>
      <c r="K1319" s="471"/>
      <c r="L1319" s="471"/>
      <c r="M1319" s="471"/>
      <c r="N1319" s="471"/>
      <c r="O1319" s="471"/>
      <c r="P1319" s="471"/>
      <c r="Q1319" s="471"/>
      <c r="R1319" s="471"/>
      <c r="S1319" s="471"/>
      <c r="T1319" s="471"/>
      <c r="U1319" s="471"/>
      <c r="V1319" s="471"/>
      <c r="W1319" s="471"/>
      <c r="X1319" s="471"/>
      <c r="Y1319" s="471"/>
      <c r="Z1319" s="471"/>
      <c r="AA1319" s="471"/>
      <c r="AB1319" s="471"/>
      <c r="AC1319" s="471"/>
      <c r="AD1319" s="471"/>
      <c r="AE1319" s="472"/>
      <c r="AF1319" s="472"/>
      <c r="AG1319" s="472"/>
      <c r="AH1319" s="472"/>
      <c r="AI1319" s="472"/>
      <c r="AJ1319" s="472"/>
      <c r="AK1319" s="472"/>
      <c r="AL1319" s="472"/>
      <c r="AM1319" s="472"/>
      <c r="AN1319" s="472"/>
      <c r="AO1319" s="481"/>
      <c r="AP1319" s="169"/>
      <c r="AQ1319" s="84" t="s">
        <v>395</v>
      </c>
      <c r="AU1319" s="459" t="str">
        <f t="shared" ref="AU1319:AU1352" ca="1" si="247">IF(AU1318="Z","AA",IF(LEN(AU1318)=1,CHAR(CODE(AU1318)+1),IF(RIGHT(AU1318,1)="Z",CHAR(CODE(LEFT(AU1318,1))+1),LEFT(AU1318,1))&amp;CHAR(65+MOD(CODE(RIGHT(AU1318,1))+1-65,26))))</f>
        <v>H</v>
      </c>
      <c r="AV1319" s="459">
        <f t="shared" ref="AV1319:AV1352" si="248">AV1318</f>
        <v>1317</v>
      </c>
      <c r="AW1319" s="259" t="str">
        <f t="shared" ca="1" si="245"/>
        <v>H1317</v>
      </c>
      <c r="AX1319" s="259">
        <f t="shared" si="243"/>
        <v>8</v>
      </c>
      <c r="AY1319" s="259" t="str">
        <f t="shared" ca="1" si="244"/>
        <v>9. Ownership - Operating Costs</v>
      </c>
      <c r="AZ1319" s="268" t="s">
        <v>1270</v>
      </c>
      <c r="BA1319" s="259" t="s">
        <v>1339</v>
      </c>
      <c r="BB1319" s="259">
        <f>$H$8</f>
        <v>2022</v>
      </c>
      <c r="BC1319" s="259" t="str">
        <f t="shared" ca="1" si="246"/>
        <v>8_H1317_Chemicals_2022</v>
      </c>
      <c r="BD1319" s="259" t="s">
        <v>540</v>
      </c>
      <c r="BE1319" s="259"/>
      <c r="BF1319" s="268" t="str">
        <f t="shared" si="242"/>
        <v>&gt;=0</v>
      </c>
      <c r="BG1319" s="268" t="s">
        <v>85</v>
      </c>
      <c r="BH1319" s="268" t="s">
        <v>85</v>
      </c>
      <c r="BI1319" s="268"/>
      <c r="BJ1319" s="268"/>
      <c r="BK1319" s="268"/>
      <c r="BL1319" s="268"/>
    </row>
    <row r="1320" spans="1:64" ht="13.5" hidden="1" thickBot="1">
      <c r="A1320" s="124"/>
      <c r="B1320" s="169"/>
      <c r="C1320" s="235"/>
      <c r="D1320" s="588"/>
      <c r="E1320" s="588"/>
      <c r="F1320" s="471"/>
      <c r="G1320" s="471"/>
      <c r="H1320" s="471"/>
      <c r="I1320" s="471"/>
      <c r="J1320" s="471"/>
      <c r="K1320" s="471"/>
      <c r="L1320" s="471"/>
      <c r="M1320" s="471"/>
      <c r="N1320" s="471"/>
      <c r="O1320" s="471"/>
      <c r="P1320" s="471"/>
      <c r="Q1320" s="471"/>
      <c r="R1320" s="471"/>
      <c r="S1320" s="471"/>
      <c r="T1320" s="471"/>
      <c r="U1320" s="471"/>
      <c r="V1320" s="471"/>
      <c r="W1320" s="471"/>
      <c r="X1320" s="471"/>
      <c r="Y1320" s="471"/>
      <c r="Z1320" s="471"/>
      <c r="AA1320" s="471"/>
      <c r="AB1320" s="471"/>
      <c r="AC1320" s="471"/>
      <c r="AD1320" s="471"/>
      <c r="AE1320" s="472"/>
      <c r="AF1320" s="472"/>
      <c r="AG1320" s="472"/>
      <c r="AH1320" s="472"/>
      <c r="AI1320" s="472"/>
      <c r="AJ1320" s="472"/>
      <c r="AK1320" s="472"/>
      <c r="AL1320" s="472"/>
      <c r="AM1320" s="472"/>
      <c r="AN1320" s="472"/>
      <c r="AO1320" s="481"/>
      <c r="AP1320" s="169"/>
      <c r="AQ1320" s="84" t="s">
        <v>395</v>
      </c>
      <c r="AU1320" s="459" t="str">
        <f t="shared" ca="1" si="247"/>
        <v>I</v>
      </c>
      <c r="AV1320" s="459">
        <f t="shared" si="248"/>
        <v>1317</v>
      </c>
      <c r="AW1320" s="259" t="str">
        <f t="shared" ca="1" si="245"/>
        <v>I1317</v>
      </c>
      <c r="AX1320" s="259">
        <f t="shared" si="243"/>
        <v>8</v>
      </c>
      <c r="AY1320" s="259" t="str">
        <f t="shared" ca="1" si="244"/>
        <v>9. Ownership - Operating Costs</v>
      </c>
      <c r="AZ1320" s="268" t="s">
        <v>1270</v>
      </c>
      <c r="BA1320" s="259" t="s">
        <v>1339</v>
      </c>
      <c r="BB1320" s="259">
        <f>$I$8</f>
        <v>2023</v>
      </c>
      <c r="BC1320" s="259" t="str">
        <f t="shared" ca="1" si="246"/>
        <v>8_I1317_Chemicals_2023</v>
      </c>
      <c r="BD1320" s="259" t="s">
        <v>540</v>
      </c>
      <c r="BE1320" s="259"/>
      <c r="BF1320" s="268" t="str">
        <f t="shared" si="242"/>
        <v>&gt;=0</v>
      </c>
      <c r="BG1320" s="268" t="s">
        <v>85</v>
      </c>
      <c r="BH1320" s="268" t="s">
        <v>85</v>
      </c>
      <c r="BI1320" s="268"/>
      <c r="BJ1320" s="268"/>
      <c r="BK1320" s="268"/>
      <c r="BL1320" s="268"/>
    </row>
    <row r="1321" spans="1:64" ht="13.5" hidden="1" thickBot="1">
      <c r="A1321" s="124"/>
      <c r="B1321" s="169"/>
      <c r="C1321" s="235"/>
      <c r="D1321" s="588"/>
      <c r="E1321" s="588"/>
      <c r="F1321" s="471"/>
      <c r="G1321" s="471"/>
      <c r="H1321" s="471"/>
      <c r="I1321" s="471"/>
      <c r="J1321" s="471"/>
      <c r="K1321" s="471"/>
      <c r="L1321" s="471"/>
      <c r="M1321" s="471"/>
      <c r="N1321" s="471"/>
      <c r="O1321" s="471"/>
      <c r="P1321" s="471"/>
      <c r="Q1321" s="471"/>
      <c r="R1321" s="471"/>
      <c r="S1321" s="471"/>
      <c r="T1321" s="471"/>
      <c r="U1321" s="471"/>
      <c r="V1321" s="471"/>
      <c r="W1321" s="471"/>
      <c r="X1321" s="471"/>
      <c r="Y1321" s="471"/>
      <c r="Z1321" s="471"/>
      <c r="AA1321" s="471"/>
      <c r="AB1321" s="471"/>
      <c r="AC1321" s="471"/>
      <c r="AD1321" s="471"/>
      <c r="AE1321" s="472"/>
      <c r="AF1321" s="472"/>
      <c r="AG1321" s="472"/>
      <c r="AH1321" s="472"/>
      <c r="AI1321" s="472"/>
      <c r="AJ1321" s="472"/>
      <c r="AK1321" s="472"/>
      <c r="AL1321" s="472"/>
      <c r="AM1321" s="472"/>
      <c r="AN1321" s="472"/>
      <c r="AO1321" s="481"/>
      <c r="AP1321" s="169"/>
      <c r="AQ1321" s="84" t="s">
        <v>395</v>
      </c>
      <c r="AU1321" s="459" t="str">
        <f t="shared" ca="1" si="247"/>
        <v>J</v>
      </c>
      <c r="AV1321" s="459">
        <f t="shared" si="248"/>
        <v>1317</v>
      </c>
      <c r="AW1321" s="259" t="str">
        <f t="shared" ca="1" si="245"/>
        <v>J1317</v>
      </c>
      <c r="AX1321" s="259">
        <f t="shared" si="243"/>
        <v>8</v>
      </c>
      <c r="AY1321" s="259" t="str">
        <f t="shared" ca="1" si="244"/>
        <v>9. Ownership - Operating Costs</v>
      </c>
      <c r="AZ1321" s="268" t="s">
        <v>1270</v>
      </c>
      <c r="BA1321" s="259" t="s">
        <v>1339</v>
      </c>
      <c r="BB1321" s="259">
        <f>$J$8</f>
        <v>2024</v>
      </c>
      <c r="BC1321" s="259" t="str">
        <f t="shared" ca="1" si="246"/>
        <v>8_J1317_Chemicals_2024</v>
      </c>
      <c r="BD1321" s="259" t="s">
        <v>540</v>
      </c>
      <c r="BE1321" s="259"/>
      <c r="BF1321" s="268" t="str">
        <f t="shared" si="242"/>
        <v>&gt;=0</v>
      </c>
      <c r="BG1321" s="268" t="s">
        <v>85</v>
      </c>
      <c r="BH1321" s="268" t="s">
        <v>85</v>
      </c>
      <c r="BI1321" s="268"/>
      <c r="BJ1321" s="268"/>
      <c r="BK1321" s="268"/>
      <c r="BL1321" s="268"/>
    </row>
    <row r="1322" spans="1:64" ht="13.5" hidden="1" thickBot="1">
      <c r="A1322" s="124"/>
      <c r="B1322" s="169"/>
      <c r="C1322" s="235"/>
      <c r="D1322" s="588"/>
      <c r="E1322" s="588"/>
      <c r="F1322" s="471"/>
      <c r="G1322" s="471"/>
      <c r="H1322" s="471"/>
      <c r="I1322" s="471"/>
      <c r="J1322" s="471"/>
      <c r="K1322" s="471"/>
      <c r="L1322" s="471"/>
      <c r="M1322" s="471"/>
      <c r="N1322" s="471"/>
      <c r="O1322" s="471"/>
      <c r="P1322" s="471"/>
      <c r="Q1322" s="471"/>
      <c r="R1322" s="471"/>
      <c r="S1322" s="471"/>
      <c r="T1322" s="471"/>
      <c r="U1322" s="471"/>
      <c r="V1322" s="471"/>
      <c r="W1322" s="471"/>
      <c r="X1322" s="471"/>
      <c r="Y1322" s="471"/>
      <c r="Z1322" s="471"/>
      <c r="AA1322" s="471"/>
      <c r="AB1322" s="471"/>
      <c r="AC1322" s="471"/>
      <c r="AD1322" s="471"/>
      <c r="AE1322" s="472"/>
      <c r="AF1322" s="472"/>
      <c r="AG1322" s="472"/>
      <c r="AH1322" s="472"/>
      <c r="AI1322" s="472"/>
      <c r="AJ1322" s="472"/>
      <c r="AK1322" s="472"/>
      <c r="AL1322" s="472"/>
      <c r="AM1322" s="472"/>
      <c r="AN1322" s="472"/>
      <c r="AO1322" s="481"/>
      <c r="AP1322" s="169"/>
      <c r="AQ1322" s="84" t="s">
        <v>395</v>
      </c>
      <c r="AU1322" s="459" t="str">
        <f t="shared" ca="1" si="247"/>
        <v>K</v>
      </c>
      <c r="AV1322" s="459">
        <f t="shared" si="248"/>
        <v>1317</v>
      </c>
      <c r="AW1322" s="259" t="str">
        <f t="shared" ca="1" si="245"/>
        <v>K1317</v>
      </c>
      <c r="AX1322" s="259">
        <f t="shared" si="243"/>
        <v>8</v>
      </c>
      <c r="AY1322" s="259" t="str">
        <f t="shared" ca="1" si="244"/>
        <v>9. Ownership - Operating Costs</v>
      </c>
      <c r="AZ1322" s="268" t="s">
        <v>1270</v>
      </c>
      <c r="BA1322" s="259" t="s">
        <v>1339</v>
      </c>
      <c r="BB1322" s="259">
        <f>$K$8</f>
        <v>2025</v>
      </c>
      <c r="BC1322" s="259" t="str">
        <f t="shared" ca="1" si="246"/>
        <v>8_K1317_Chemicals_2025</v>
      </c>
      <c r="BD1322" s="259" t="s">
        <v>540</v>
      </c>
      <c r="BE1322" s="259"/>
      <c r="BF1322" s="268" t="str">
        <f t="shared" si="242"/>
        <v>&gt;=0</v>
      </c>
      <c r="BG1322" s="268" t="s">
        <v>85</v>
      </c>
      <c r="BH1322" s="268" t="s">
        <v>85</v>
      </c>
      <c r="BI1322" s="268"/>
      <c r="BJ1322" s="268"/>
      <c r="BK1322" s="268"/>
      <c r="BL1322" s="268"/>
    </row>
    <row r="1323" spans="1:64" ht="13.5" hidden="1" thickBot="1">
      <c r="A1323" s="124"/>
      <c r="B1323" s="169"/>
      <c r="C1323" s="235"/>
      <c r="D1323" s="588"/>
      <c r="E1323" s="588"/>
      <c r="F1323" s="471"/>
      <c r="G1323" s="471"/>
      <c r="H1323" s="471"/>
      <c r="I1323" s="471"/>
      <c r="J1323" s="471"/>
      <c r="K1323" s="471"/>
      <c r="L1323" s="471"/>
      <c r="M1323" s="471"/>
      <c r="N1323" s="471"/>
      <c r="O1323" s="471"/>
      <c r="P1323" s="471"/>
      <c r="Q1323" s="471"/>
      <c r="R1323" s="471"/>
      <c r="S1323" s="471"/>
      <c r="T1323" s="471"/>
      <c r="U1323" s="471"/>
      <c r="V1323" s="471"/>
      <c r="W1323" s="471"/>
      <c r="X1323" s="471"/>
      <c r="Y1323" s="471"/>
      <c r="Z1323" s="471"/>
      <c r="AA1323" s="471"/>
      <c r="AB1323" s="471"/>
      <c r="AC1323" s="471"/>
      <c r="AD1323" s="471"/>
      <c r="AE1323" s="472"/>
      <c r="AF1323" s="472"/>
      <c r="AG1323" s="472"/>
      <c r="AH1323" s="472"/>
      <c r="AI1323" s="472"/>
      <c r="AJ1323" s="472"/>
      <c r="AK1323" s="472"/>
      <c r="AL1323" s="472"/>
      <c r="AM1323" s="472"/>
      <c r="AN1323" s="472"/>
      <c r="AO1323" s="481"/>
      <c r="AP1323" s="169"/>
      <c r="AQ1323" s="84" t="s">
        <v>395</v>
      </c>
      <c r="AU1323" s="459" t="str">
        <f t="shared" ca="1" si="247"/>
        <v>L</v>
      </c>
      <c r="AV1323" s="459">
        <f t="shared" si="248"/>
        <v>1317</v>
      </c>
      <c r="AW1323" s="259" t="str">
        <f t="shared" ca="1" si="245"/>
        <v>L1317</v>
      </c>
      <c r="AX1323" s="259">
        <f t="shared" si="243"/>
        <v>8</v>
      </c>
      <c r="AY1323" s="259" t="str">
        <f t="shared" ca="1" si="244"/>
        <v>9. Ownership - Operating Costs</v>
      </c>
      <c r="AZ1323" s="268" t="s">
        <v>1270</v>
      </c>
      <c r="BA1323" s="259" t="s">
        <v>1339</v>
      </c>
      <c r="BB1323" s="259">
        <f>$L$8</f>
        <v>2026</v>
      </c>
      <c r="BC1323" s="259" t="str">
        <f t="shared" ca="1" si="246"/>
        <v>8_L1317_Chemicals_2026</v>
      </c>
      <c r="BD1323" s="259" t="s">
        <v>540</v>
      </c>
      <c r="BE1323" s="259"/>
      <c r="BF1323" s="268" t="str">
        <f t="shared" si="242"/>
        <v>&gt;=0</v>
      </c>
      <c r="BG1323" s="268" t="s">
        <v>85</v>
      </c>
      <c r="BH1323" s="268" t="s">
        <v>85</v>
      </c>
      <c r="BI1323" s="268"/>
      <c r="BJ1323" s="268"/>
      <c r="BK1323" s="268"/>
      <c r="BL1323" s="268"/>
    </row>
    <row r="1324" spans="1:64" ht="13.5" hidden="1" thickBot="1">
      <c r="A1324" s="124"/>
      <c r="B1324" s="169"/>
      <c r="C1324" s="235"/>
      <c r="D1324" s="588"/>
      <c r="E1324" s="588"/>
      <c r="F1324" s="471"/>
      <c r="G1324" s="471"/>
      <c r="H1324" s="471"/>
      <c r="I1324" s="471"/>
      <c r="J1324" s="471"/>
      <c r="K1324" s="471"/>
      <c r="L1324" s="471"/>
      <c r="M1324" s="471"/>
      <c r="N1324" s="471"/>
      <c r="O1324" s="471"/>
      <c r="P1324" s="471"/>
      <c r="Q1324" s="471"/>
      <c r="R1324" s="471"/>
      <c r="S1324" s="471"/>
      <c r="T1324" s="471"/>
      <c r="U1324" s="471"/>
      <c r="V1324" s="471"/>
      <c r="W1324" s="471"/>
      <c r="X1324" s="471"/>
      <c r="Y1324" s="471"/>
      <c r="Z1324" s="471"/>
      <c r="AA1324" s="471"/>
      <c r="AB1324" s="471"/>
      <c r="AC1324" s="471"/>
      <c r="AD1324" s="471"/>
      <c r="AE1324" s="472"/>
      <c r="AF1324" s="472"/>
      <c r="AG1324" s="472"/>
      <c r="AH1324" s="472"/>
      <c r="AI1324" s="472"/>
      <c r="AJ1324" s="472"/>
      <c r="AK1324" s="472"/>
      <c r="AL1324" s="472"/>
      <c r="AM1324" s="472"/>
      <c r="AN1324" s="472"/>
      <c r="AO1324" s="481"/>
      <c r="AP1324" s="169"/>
      <c r="AQ1324" s="84" t="s">
        <v>395</v>
      </c>
      <c r="AU1324" s="459" t="str">
        <f t="shared" ca="1" si="247"/>
        <v>M</v>
      </c>
      <c r="AV1324" s="459">
        <f t="shared" si="248"/>
        <v>1317</v>
      </c>
      <c r="AW1324" s="259" t="str">
        <f t="shared" ca="1" si="245"/>
        <v>M1317</v>
      </c>
      <c r="AX1324" s="259">
        <f t="shared" si="243"/>
        <v>8</v>
      </c>
      <c r="AY1324" s="259" t="str">
        <f t="shared" ca="1" si="244"/>
        <v>9. Ownership - Operating Costs</v>
      </c>
      <c r="AZ1324" s="268" t="s">
        <v>1270</v>
      </c>
      <c r="BA1324" s="259" t="s">
        <v>1339</v>
      </c>
      <c r="BB1324" s="259">
        <f>$M$8</f>
        <v>2027</v>
      </c>
      <c r="BC1324" s="259" t="str">
        <f t="shared" ca="1" si="246"/>
        <v>8_M1317_Chemicals_2027</v>
      </c>
      <c r="BD1324" s="259" t="s">
        <v>540</v>
      </c>
      <c r="BE1324" s="259"/>
      <c r="BF1324" s="268" t="str">
        <f t="shared" si="242"/>
        <v>&gt;=0</v>
      </c>
      <c r="BG1324" s="268" t="s">
        <v>85</v>
      </c>
      <c r="BH1324" s="268" t="s">
        <v>85</v>
      </c>
      <c r="BI1324" s="268"/>
      <c r="BJ1324" s="268"/>
      <c r="BK1324" s="268"/>
      <c r="BL1324" s="268"/>
    </row>
    <row r="1325" spans="1:64" ht="13.5" hidden="1" thickBot="1">
      <c r="A1325" s="124"/>
      <c r="B1325" s="169"/>
      <c r="C1325" s="235"/>
      <c r="D1325" s="588"/>
      <c r="E1325" s="588"/>
      <c r="F1325" s="471"/>
      <c r="G1325" s="471"/>
      <c r="H1325" s="471"/>
      <c r="I1325" s="471"/>
      <c r="J1325" s="471"/>
      <c r="K1325" s="471"/>
      <c r="L1325" s="471"/>
      <c r="M1325" s="471"/>
      <c r="N1325" s="471"/>
      <c r="O1325" s="471"/>
      <c r="P1325" s="471"/>
      <c r="Q1325" s="471"/>
      <c r="R1325" s="471"/>
      <c r="S1325" s="471"/>
      <c r="T1325" s="471"/>
      <c r="U1325" s="471"/>
      <c r="V1325" s="471"/>
      <c r="W1325" s="471"/>
      <c r="X1325" s="471"/>
      <c r="Y1325" s="471"/>
      <c r="Z1325" s="471"/>
      <c r="AA1325" s="471"/>
      <c r="AB1325" s="471"/>
      <c r="AC1325" s="471"/>
      <c r="AD1325" s="471"/>
      <c r="AE1325" s="472"/>
      <c r="AF1325" s="472"/>
      <c r="AG1325" s="472"/>
      <c r="AH1325" s="472"/>
      <c r="AI1325" s="472"/>
      <c r="AJ1325" s="472"/>
      <c r="AK1325" s="472"/>
      <c r="AL1325" s="472"/>
      <c r="AM1325" s="472"/>
      <c r="AN1325" s="472"/>
      <c r="AO1325" s="481"/>
      <c r="AP1325" s="169"/>
      <c r="AQ1325" s="84" t="s">
        <v>395</v>
      </c>
      <c r="AU1325" s="459" t="str">
        <f t="shared" ca="1" si="247"/>
        <v>N</v>
      </c>
      <c r="AV1325" s="459">
        <f t="shared" si="248"/>
        <v>1317</v>
      </c>
      <c r="AW1325" s="259" t="str">
        <f t="shared" ca="1" si="245"/>
        <v>N1317</v>
      </c>
      <c r="AX1325" s="259">
        <f t="shared" si="243"/>
        <v>8</v>
      </c>
      <c r="AY1325" s="259" t="str">
        <f t="shared" ca="1" si="244"/>
        <v>9. Ownership - Operating Costs</v>
      </c>
      <c r="AZ1325" s="268" t="s">
        <v>1270</v>
      </c>
      <c r="BA1325" s="259" t="s">
        <v>1339</v>
      </c>
      <c r="BB1325" s="259">
        <f>$N$8</f>
        <v>2028</v>
      </c>
      <c r="BC1325" s="259" t="str">
        <f t="shared" ca="1" si="246"/>
        <v>8_N1317_Chemicals_2028</v>
      </c>
      <c r="BD1325" s="259" t="s">
        <v>540</v>
      </c>
      <c r="BE1325" s="259"/>
      <c r="BF1325" s="268" t="str">
        <f t="shared" si="242"/>
        <v>&gt;=0</v>
      </c>
      <c r="BG1325" s="268" t="s">
        <v>85</v>
      </c>
      <c r="BH1325" s="268" t="s">
        <v>85</v>
      </c>
      <c r="BI1325" s="268"/>
      <c r="BJ1325" s="268"/>
      <c r="BK1325" s="268"/>
      <c r="BL1325" s="268"/>
    </row>
    <row r="1326" spans="1:64" ht="13.5" hidden="1" thickBot="1">
      <c r="A1326" s="124"/>
      <c r="B1326" s="169"/>
      <c r="C1326" s="235"/>
      <c r="D1326" s="588"/>
      <c r="E1326" s="588"/>
      <c r="F1326" s="471"/>
      <c r="G1326" s="471"/>
      <c r="H1326" s="471"/>
      <c r="I1326" s="471"/>
      <c r="J1326" s="471"/>
      <c r="K1326" s="471"/>
      <c r="L1326" s="471"/>
      <c r="M1326" s="471"/>
      <c r="N1326" s="471"/>
      <c r="O1326" s="471"/>
      <c r="P1326" s="471"/>
      <c r="Q1326" s="471"/>
      <c r="R1326" s="471"/>
      <c r="S1326" s="471"/>
      <c r="T1326" s="471"/>
      <c r="U1326" s="471"/>
      <c r="V1326" s="471"/>
      <c r="W1326" s="471"/>
      <c r="X1326" s="471"/>
      <c r="Y1326" s="471"/>
      <c r="Z1326" s="471"/>
      <c r="AA1326" s="471"/>
      <c r="AB1326" s="471"/>
      <c r="AC1326" s="471"/>
      <c r="AD1326" s="471"/>
      <c r="AE1326" s="472"/>
      <c r="AF1326" s="472"/>
      <c r="AG1326" s="472"/>
      <c r="AH1326" s="472"/>
      <c r="AI1326" s="472"/>
      <c r="AJ1326" s="472"/>
      <c r="AK1326" s="472"/>
      <c r="AL1326" s="472"/>
      <c r="AM1326" s="472"/>
      <c r="AN1326" s="472"/>
      <c r="AO1326" s="481"/>
      <c r="AP1326" s="169"/>
      <c r="AQ1326" s="84" t="s">
        <v>395</v>
      </c>
      <c r="AU1326" s="459" t="str">
        <f t="shared" ca="1" si="247"/>
        <v>O</v>
      </c>
      <c r="AV1326" s="459">
        <f t="shared" si="248"/>
        <v>1317</v>
      </c>
      <c r="AW1326" s="259" t="str">
        <f t="shared" ca="1" si="245"/>
        <v>O1317</v>
      </c>
      <c r="AX1326" s="259">
        <f t="shared" si="243"/>
        <v>8</v>
      </c>
      <c r="AY1326" s="259" t="str">
        <f t="shared" ca="1" si="244"/>
        <v>9. Ownership - Operating Costs</v>
      </c>
      <c r="AZ1326" s="268" t="s">
        <v>1270</v>
      </c>
      <c r="BA1326" s="259" t="s">
        <v>1339</v>
      </c>
      <c r="BB1326" s="259">
        <f>$O$8</f>
        <v>2029</v>
      </c>
      <c r="BC1326" s="259" t="str">
        <f t="shared" ca="1" si="246"/>
        <v>8_O1317_Chemicals_2029</v>
      </c>
      <c r="BD1326" s="259" t="s">
        <v>540</v>
      </c>
      <c r="BE1326" s="259"/>
      <c r="BF1326" s="268" t="str">
        <f t="shared" si="242"/>
        <v>&gt;=0</v>
      </c>
      <c r="BG1326" s="268" t="s">
        <v>85</v>
      </c>
      <c r="BH1326" s="268" t="s">
        <v>85</v>
      </c>
      <c r="BI1326" s="268"/>
      <c r="BJ1326" s="268"/>
      <c r="BK1326" s="268"/>
      <c r="BL1326" s="268"/>
    </row>
    <row r="1327" spans="1:64" ht="13.5" hidden="1" thickBot="1">
      <c r="A1327" s="124"/>
      <c r="B1327" s="169"/>
      <c r="C1327" s="235"/>
      <c r="D1327" s="588"/>
      <c r="E1327" s="588"/>
      <c r="F1327" s="471"/>
      <c r="G1327" s="471"/>
      <c r="H1327" s="471"/>
      <c r="I1327" s="471"/>
      <c r="J1327" s="471"/>
      <c r="K1327" s="471"/>
      <c r="L1327" s="471"/>
      <c r="M1327" s="471"/>
      <c r="N1327" s="471"/>
      <c r="O1327" s="471"/>
      <c r="P1327" s="471"/>
      <c r="Q1327" s="471"/>
      <c r="R1327" s="471"/>
      <c r="S1327" s="471"/>
      <c r="T1327" s="471"/>
      <c r="U1327" s="471"/>
      <c r="V1327" s="471"/>
      <c r="W1327" s="471"/>
      <c r="X1327" s="471"/>
      <c r="Y1327" s="471"/>
      <c r="Z1327" s="471"/>
      <c r="AA1327" s="471"/>
      <c r="AB1327" s="471"/>
      <c r="AC1327" s="471"/>
      <c r="AD1327" s="471"/>
      <c r="AE1327" s="472"/>
      <c r="AF1327" s="472"/>
      <c r="AG1327" s="472"/>
      <c r="AH1327" s="472"/>
      <c r="AI1327" s="472"/>
      <c r="AJ1327" s="472"/>
      <c r="AK1327" s="472"/>
      <c r="AL1327" s="472"/>
      <c r="AM1327" s="472"/>
      <c r="AN1327" s="472"/>
      <c r="AO1327" s="481"/>
      <c r="AP1327" s="169"/>
      <c r="AQ1327" s="84" t="s">
        <v>395</v>
      </c>
      <c r="AU1327" s="459" t="str">
        <f t="shared" ca="1" si="247"/>
        <v>P</v>
      </c>
      <c r="AV1327" s="459">
        <f t="shared" si="248"/>
        <v>1317</v>
      </c>
      <c r="AW1327" s="259" t="str">
        <f t="shared" ca="1" si="245"/>
        <v>P1317</v>
      </c>
      <c r="AX1327" s="259">
        <f t="shared" si="243"/>
        <v>8</v>
      </c>
      <c r="AY1327" s="259" t="str">
        <f t="shared" ca="1" si="244"/>
        <v>9. Ownership - Operating Costs</v>
      </c>
      <c r="AZ1327" s="268" t="s">
        <v>1270</v>
      </c>
      <c r="BA1327" s="259" t="s">
        <v>1339</v>
      </c>
      <c r="BB1327" s="259">
        <f>$P$8</f>
        <v>2030</v>
      </c>
      <c r="BC1327" s="259" t="str">
        <f t="shared" ca="1" si="246"/>
        <v>8_P1317_Chemicals_2030</v>
      </c>
      <c r="BD1327" s="259" t="s">
        <v>540</v>
      </c>
      <c r="BE1327" s="259"/>
      <c r="BF1327" s="268" t="str">
        <f t="shared" si="242"/>
        <v>&gt;=0</v>
      </c>
      <c r="BG1327" s="268" t="s">
        <v>85</v>
      </c>
      <c r="BH1327" s="268" t="s">
        <v>85</v>
      </c>
      <c r="BI1327" s="268"/>
      <c r="BJ1327" s="268"/>
      <c r="BK1327" s="268"/>
      <c r="BL1327" s="268"/>
    </row>
    <row r="1328" spans="1:64" ht="13.5" hidden="1" thickBot="1">
      <c r="A1328" s="124"/>
      <c r="B1328" s="169"/>
      <c r="C1328" s="235"/>
      <c r="D1328" s="588"/>
      <c r="E1328" s="588"/>
      <c r="F1328" s="471"/>
      <c r="G1328" s="471"/>
      <c r="H1328" s="471"/>
      <c r="I1328" s="471"/>
      <c r="J1328" s="471"/>
      <c r="K1328" s="471"/>
      <c r="L1328" s="471"/>
      <c r="M1328" s="471"/>
      <c r="N1328" s="471"/>
      <c r="O1328" s="471"/>
      <c r="P1328" s="471"/>
      <c r="Q1328" s="471"/>
      <c r="R1328" s="471"/>
      <c r="S1328" s="471"/>
      <c r="T1328" s="471"/>
      <c r="U1328" s="471"/>
      <c r="V1328" s="471"/>
      <c r="W1328" s="471"/>
      <c r="X1328" s="471"/>
      <c r="Y1328" s="471"/>
      <c r="Z1328" s="471"/>
      <c r="AA1328" s="471"/>
      <c r="AB1328" s="471"/>
      <c r="AC1328" s="471"/>
      <c r="AD1328" s="471"/>
      <c r="AE1328" s="472"/>
      <c r="AF1328" s="472"/>
      <c r="AG1328" s="472"/>
      <c r="AH1328" s="472"/>
      <c r="AI1328" s="472"/>
      <c r="AJ1328" s="472"/>
      <c r="AK1328" s="472"/>
      <c r="AL1328" s="472"/>
      <c r="AM1328" s="472"/>
      <c r="AN1328" s="472"/>
      <c r="AO1328" s="481"/>
      <c r="AP1328" s="169"/>
      <c r="AQ1328" s="84" t="s">
        <v>395</v>
      </c>
      <c r="AU1328" s="459" t="str">
        <f t="shared" ca="1" si="247"/>
        <v>Q</v>
      </c>
      <c r="AV1328" s="459">
        <f t="shared" si="248"/>
        <v>1317</v>
      </c>
      <c r="AW1328" s="259" t="str">
        <f t="shared" ca="1" si="245"/>
        <v>Q1317</v>
      </c>
      <c r="AX1328" s="259">
        <f t="shared" si="243"/>
        <v>8</v>
      </c>
      <c r="AY1328" s="259" t="str">
        <f t="shared" ca="1" si="244"/>
        <v>9. Ownership - Operating Costs</v>
      </c>
      <c r="AZ1328" s="268" t="s">
        <v>1270</v>
      </c>
      <c r="BA1328" s="259" t="s">
        <v>1339</v>
      </c>
      <c r="BB1328" s="259">
        <f>$Q$8</f>
        <v>2031</v>
      </c>
      <c r="BC1328" s="259" t="str">
        <f t="shared" ca="1" si="246"/>
        <v>8_Q1317_Chemicals_2031</v>
      </c>
      <c r="BD1328" s="259" t="s">
        <v>540</v>
      </c>
      <c r="BE1328" s="259"/>
      <c r="BF1328" s="268" t="str">
        <f t="shared" si="242"/>
        <v>&gt;=0</v>
      </c>
      <c r="BG1328" s="268" t="s">
        <v>85</v>
      </c>
      <c r="BH1328" s="268" t="s">
        <v>85</v>
      </c>
      <c r="BI1328" s="268"/>
      <c r="BJ1328" s="268"/>
      <c r="BK1328" s="268"/>
      <c r="BL1328" s="268"/>
    </row>
    <row r="1329" spans="1:64" ht="13.5" hidden="1" thickBot="1">
      <c r="A1329" s="124"/>
      <c r="B1329" s="169"/>
      <c r="C1329" s="235"/>
      <c r="D1329" s="588"/>
      <c r="E1329" s="588"/>
      <c r="F1329" s="471"/>
      <c r="G1329" s="471"/>
      <c r="H1329" s="471"/>
      <c r="I1329" s="471"/>
      <c r="J1329" s="471"/>
      <c r="K1329" s="471"/>
      <c r="L1329" s="471"/>
      <c r="M1329" s="471"/>
      <c r="N1329" s="471"/>
      <c r="O1329" s="471"/>
      <c r="P1329" s="471"/>
      <c r="Q1329" s="471"/>
      <c r="R1329" s="471"/>
      <c r="S1329" s="471"/>
      <c r="T1329" s="471"/>
      <c r="U1329" s="471"/>
      <c r="V1329" s="471"/>
      <c r="W1329" s="471"/>
      <c r="X1329" s="471"/>
      <c r="Y1329" s="471"/>
      <c r="Z1329" s="471"/>
      <c r="AA1329" s="471"/>
      <c r="AB1329" s="471"/>
      <c r="AC1329" s="471"/>
      <c r="AD1329" s="471"/>
      <c r="AE1329" s="472"/>
      <c r="AF1329" s="472"/>
      <c r="AG1329" s="472"/>
      <c r="AH1329" s="472"/>
      <c r="AI1329" s="472"/>
      <c r="AJ1329" s="472"/>
      <c r="AK1329" s="472"/>
      <c r="AL1329" s="472"/>
      <c r="AM1329" s="472"/>
      <c r="AN1329" s="472"/>
      <c r="AO1329" s="481"/>
      <c r="AP1329" s="169"/>
      <c r="AQ1329" s="84" t="s">
        <v>395</v>
      </c>
      <c r="AU1329" s="459" t="str">
        <f t="shared" ca="1" si="247"/>
        <v>R</v>
      </c>
      <c r="AV1329" s="459">
        <f t="shared" si="248"/>
        <v>1317</v>
      </c>
      <c r="AW1329" s="259" t="str">
        <f t="shared" ca="1" si="245"/>
        <v>R1317</v>
      </c>
      <c r="AX1329" s="259">
        <f t="shared" si="243"/>
        <v>8</v>
      </c>
      <c r="AY1329" s="259" t="str">
        <f t="shared" ca="1" si="244"/>
        <v>9. Ownership - Operating Costs</v>
      </c>
      <c r="AZ1329" s="268" t="s">
        <v>1270</v>
      </c>
      <c r="BA1329" s="259" t="s">
        <v>1339</v>
      </c>
      <c r="BB1329" s="259">
        <f>$R$8</f>
        <v>2032</v>
      </c>
      <c r="BC1329" s="259" t="str">
        <f t="shared" ca="1" si="246"/>
        <v>8_R1317_Chemicals_2032</v>
      </c>
      <c r="BD1329" s="259" t="s">
        <v>540</v>
      </c>
      <c r="BE1329" s="259"/>
      <c r="BF1329" s="268" t="str">
        <f t="shared" si="242"/>
        <v>&gt;=0</v>
      </c>
      <c r="BG1329" s="268" t="s">
        <v>85</v>
      </c>
      <c r="BH1329" s="268" t="s">
        <v>85</v>
      </c>
      <c r="BI1329" s="268"/>
      <c r="BJ1329" s="268"/>
      <c r="BK1329" s="268"/>
      <c r="BL1329" s="268"/>
    </row>
    <row r="1330" spans="1:64" ht="13.5" hidden="1" thickBot="1">
      <c r="A1330" s="124"/>
      <c r="B1330" s="169"/>
      <c r="C1330" s="235"/>
      <c r="D1330" s="588"/>
      <c r="E1330" s="588"/>
      <c r="F1330" s="471"/>
      <c r="G1330" s="471"/>
      <c r="H1330" s="471"/>
      <c r="I1330" s="471"/>
      <c r="J1330" s="471"/>
      <c r="K1330" s="471"/>
      <c r="L1330" s="471"/>
      <c r="M1330" s="471"/>
      <c r="N1330" s="471"/>
      <c r="O1330" s="471"/>
      <c r="P1330" s="471"/>
      <c r="Q1330" s="471"/>
      <c r="R1330" s="471"/>
      <c r="S1330" s="471"/>
      <c r="T1330" s="471"/>
      <c r="U1330" s="471"/>
      <c r="V1330" s="471"/>
      <c r="W1330" s="471"/>
      <c r="X1330" s="471"/>
      <c r="Y1330" s="471"/>
      <c r="Z1330" s="471"/>
      <c r="AA1330" s="471"/>
      <c r="AB1330" s="471"/>
      <c r="AC1330" s="471"/>
      <c r="AD1330" s="471"/>
      <c r="AE1330" s="472"/>
      <c r="AF1330" s="472"/>
      <c r="AG1330" s="472"/>
      <c r="AH1330" s="472"/>
      <c r="AI1330" s="472"/>
      <c r="AJ1330" s="472"/>
      <c r="AK1330" s="472"/>
      <c r="AL1330" s="472"/>
      <c r="AM1330" s="472"/>
      <c r="AN1330" s="472"/>
      <c r="AO1330" s="481"/>
      <c r="AP1330" s="169"/>
      <c r="AQ1330" s="84" t="s">
        <v>395</v>
      </c>
      <c r="AU1330" s="459" t="str">
        <f t="shared" ca="1" si="247"/>
        <v>S</v>
      </c>
      <c r="AV1330" s="459">
        <f t="shared" si="248"/>
        <v>1317</v>
      </c>
      <c r="AW1330" s="259" t="str">
        <f t="shared" ca="1" si="245"/>
        <v>S1317</v>
      </c>
      <c r="AX1330" s="259">
        <f t="shared" si="243"/>
        <v>8</v>
      </c>
      <c r="AY1330" s="259" t="str">
        <f t="shared" ca="1" si="244"/>
        <v>9. Ownership - Operating Costs</v>
      </c>
      <c r="AZ1330" s="268" t="s">
        <v>1270</v>
      </c>
      <c r="BA1330" s="259" t="s">
        <v>1339</v>
      </c>
      <c r="BB1330" s="259">
        <f>$S$8</f>
        <v>2033</v>
      </c>
      <c r="BC1330" s="259" t="str">
        <f t="shared" ca="1" si="246"/>
        <v>8_S1317_Chemicals_2033</v>
      </c>
      <c r="BD1330" s="259" t="s">
        <v>540</v>
      </c>
      <c r="BE1330" s="259"/>
      <c r="BF1330" s="268" t="str">
        <f t="shared" si="242"/>
        <v>&gt;=0</v>
      </c>
      <c r="BG1330" s="268" t="s">
        <v>85</v>
      </c>
      <c r="BH1330" s="268" t="s">
        <v>85</v>
      </c>
      <c r="BI1330" s="268"/>
      <c r="BJ1330" s="268"/>
      <c r="BK1330" s="268"/>
      <c r="BL1330" s="268"/>
    </row>
    <row r="1331" spans="1:64" ht="13.5" hidden="1" thickBot="1">
      <c r="A1331" s="124"/>
      <c r="B1331" s="169"/>
      <c r="C1331" s="235"/>
      <c r="D1331" s="588"/>
      <c r="E1331" s="588"/>
      <c r="F1331" s="471"/>
      <c r="G1331" s="471"/>
      <c r="H1331" s="471"/>
      <c r="I1331" s="471"/>
      <c r="J1331" s="471"/>
      <c r="K1331" s="471"/>
      <c r="L1331" s="471"/>
      <c r="M1331" s="471"/>
      <c r="N1331" s="471"/>
      <c r="O1331" s="471"/>
      <c r="P1331" s="471"/>
      <c r="Q1331" s="471"/>
      <c r="R1331" s="471"/>
      <c r="S1331" s="471"/>
      <c r="T1331" s="471"/>
      <c r="U1331" s="471"/>
      <c r="V1331" s="471"/>
      <c r="W1331" s="471"/>
      <c r="X1331" s="471"/>
      <c r="Y1331" s="471"/>
      <c r="Z1331" s="471"/>
      <c r="AA1331" s="471"/>
      <c r="AB1331" s="471"/>
      <c r="AC1331" s="471"/>
      <c r="AD1331" s="471"/>
      <c r="AE1331" s="472"/>
      <c r="AF1331" s="472"/>
      <c r="AG1331" s="472"/>
      <c r="AH1331" s="472"/>
      <c r="AI1331" s="472"/>
      <c r="AJ1331" s="472"/>
      <c r="AK1331" s="472"/>
      <c r="AL1331" s="472"/>
      <c r="AM1331" s="472"/>
      <c r="AN1331" s="472"/>
      <c r="AO1331" s="481"/>
      <c r="AP1331" s="169"/>
      <c r="AQ1331" s="84" t="s">
        <v>395</v>
      </c>
      <c r="AU1331" s="459" t="str">
        <f t="shared" ca="1" si="247"/>
        <v>T</v>
      </c>
      <c r="AV1331" s="459">
        <f t="shared" si="248"/>
        <v>1317</v>
      </c>
      <c r="AW1331" s="259" t="str">
        <f t="shared" ca="1" si="245"/>
        <v>T1317</v>
      </c>
      <c r="AX1331" s="259">
        <f t="shared" si="243"/>
        <v>8</v>
      </c>
      <c r="AY1331" s="259" t="str">
        <f t="shared" ca="1" si="244"/>
        <v>9. Ownership - Operating Costs</v>
      </c>
      <c r="AZ1331" s="268" t="s">
        <v>1270</v>
      </c>
      <c r="BA1331" s="259" t="s">
        <v>1339</v>
      </c>
      <c r="BB1331" s="259">
        <f>$T$8</f>
        <v>2034</v>
      </c>
      <c r="BC1331" s="259" t="str">
        <f t="shared" ca="1" si="246"/>
        <v>8_T1317_Chemicals_2034</v>
      </c>
      <c r="BD1331" s="259" t="s">
        <v>540</v>
      </c>
      <c r="BE1331" s="259"/>
      <c r="BF1331" s="268" t="str">
        <f t="shared" si="242"/>
        <v>&gt;=0</v>
      </c>
      <c r="BG1331" s="268" t="s">
        <v>85</v>
      </c>
      <c r="BH1331" s="268" t="s">
        <v>85</v>
      </c>
      <c r="BI1331" s="268"/>
      <c r="BJ1331" s="268"/>
      <c r="BK1331" s="268"/>
      <c r="BL1331" s="268"/>
    </row>
    <row r="1332" spans="1:64" ht="13.5" hidden="1" thickBot="1">
      <c r="A1332" s="124"/>
      <c r="B1332" s="169"/>
      <c r="C1332" s="235"/>
      <c r="D1332" s="588"/>
      <c r="E1332" s="588"/>
      <c r="F1332" s="471"/>
      <c r="G1332" s="471"/>
      <c r="H1332" s="471"/>
      <c r="I1332" s="471"/>
      <c r="J1332" s="471"/>
      <c r="K1332" s="471"/>
      <c r="L1332" s="471"/>
      <c r="M1332" s="471"/>
      <c r="N1332" s="471"/>
      <c r="O1332" s="471"/>
      <c r="P1332" s="471"/>
      <c r="Q1332" s="471"/>
      <c r="R1332" s="471"/>
      <c r="S1332" s="471"/>
      <c r="T1332" s="471"/>
      <c r="U1332" s="471"/>
      <c r="V1332" s="471"/>
      <c r="W1332" s="471"/>
      <c r="X1332" s="471"/>
      <c r="Y1332" s="471"/>
      <c r="Z1332" s="471"/>
      <c r="AA1332" s="471"/>
      <c r="AB1332" s="471"/>
      <c r="AC1332" s="471"/>
      <c r="AD1332" s="471"/>
      <c r="AE1332" s="472"/>
      <c r="AF1332" s="472"/>
      <c r="AG1332" s="472"/>
      <c r="AH1332" s="472"/>
      <c r="AI1332" s="472"/>
      <c r="AJ1332" s="472"/>
      <c r="AK1332" s="472"/>
      <c r="AL1332" s="472"/>
      <c r="AM1332" s="472"/>
      <c r="AN1332" s="472"/>
      <c r="AO1332" s="481"/>
      <c r="AP1332" s="169"/>
      <c r="AQ1332" s="84" t="s">
        <v>395</v>
      </c>
      <c r="AU1332" s="459" t="str">
        <f t="shared" ca="1" si="247"/>
        <v>U</v>
      </c>
      <c r="AV1332" s="459">
        <f t="shared" si="248"/>
        <v>1317</v>
      </c>
      <c r="AW1332" s="259" t="str">
        <f t="shared" ca="1" si="245"/>
        <v>U1317</v>
      </c>
      <c r="AX1332" s="259">
        <f t="shared" si="243"/>
        <v>8</v>
      </c>
      <c r="AY1332" s="259" t="str">
        <f t="shared" ca="1" si="244"/>
        <v>9. Ownership - Operating Costs</v>
      </c>
      <c r="AZ1332" s="268" t="s">
        <v>1270</v>
      </c>
      <c r="BA1332" s="259" t="s">
        <v>1339</v>
      </c>
      <c r="BB1332" s="259">
        <f>$U$8</f>
        <v>2035</v>
      </c>
      <c r="BC1332" s="259" t="str">
        <f t="shared" ca="1" si="246"/>
        <v>8_U1317_Chemicals_2035</v>
      </c>
      <c r="BD1332" s="259" t="s">
        <v>540</v>
      </c>
      <c r="BE1332" s="259"/>
      <c r="BF1332" s="268" t="str">
        <f t="shared" si="242"/>
        <v>&gt;=0</v>
      </c>
      <c r="BG1332" s="268" t="s">
        <v>85</v>
      </c>
      <c r="BH1332" s="268" t="s">
        <v>85</v>
      </c>
      <c r="BI1332" s="268"/>
      <c r="BJ1332" s="268"/>
      <c r="BK1332" s="268"/>
      <c r="BL1332" s="268"/>
    </row>
    <row r="1333" spans="1:64" ht="13.5" hidden="1" thickBot="1">
      <c r="A1333" s="124"/>
      <c r="B1333" s="169"/>
      <c r="C1333" s="235"/>
      <c r="D1333" s="588"/>
      <c r="E1333" s="588"/>
      <c r="F1333" s="471"/>
      <c r="G1333" s="471"/>
      <c r="H1333" s="471"/>
      <c r="I1333" s="471"/>
      <c r="J1333" s="471"/>
      <c r="K1333" s="471"/>
      <c r="L1333" s="471"/>
      <c r="M1333" s="471"/>
      <c r="N1333" s="471"/>
      <c r="O1333" s="471"/>
      <c r="P1333" s="471"/>
      <c r="Q1333" s="471"/>
      <c r="R1333" s="471"/>
      <c r="S1333" s="471"/>
      <c r="T1333" s="471"/>
      <c r="U1333" s="471"/>
      <c r="V1333" s="471"/>
      <c r="W1333" s="471"/>
      <c r="X1333" s="471"/>
      <c r="Y1333" s="471"/>
      <c r="Z1333" s="471"/>
      <c r="AA1333" s="471"/>
      <c r="AB1333" s="471"/>
      <c r="AC1333" s="471"/>
      <c r="AD1333" s="471"/>
      <c r="AE1333" s="472"/>
      <c r="AF1333" s="472"/>
      <c r="AG1333" s="472"/>
      <c r="AH1333" s="472"/>
      <c r="AI1333" s="472"/>
      <c r="AJ1333" s="472"/>
      <c r="AK1333" s="472"/>
      <c r="AL1333" s="472"/>
      <c r="AM1333" s="472"/>
      <c r="AN1333" s="472"/>
      <c r="AO1333" s="481"/>
      <c r="AP1333" s="169"/>
      <c r="AQ1333" s="84" t="s">
        <v>395</v>
      </c>
      <c r="AU1333" s="459" t="str">
        <f t="shared" ca="1" si="247"/>
        <v>V</v>
      </c>
      <c r="AV1333" s="459">
        <f t="shared" si="248"/>
        <v>1317</v>
      </c>
      <c r="AW1333" s="259" t="str">
        <f t="shared" ca="1" si="245"/>
        <v>V1317</v>
      </c>
      <c r="AX1333" s="259">
        <f t="shared" si="243"/>
        <v>8</v>
      </c>
      <c r="AY1333" s="259" t="str">
        <f t="shared" ca="1" si="244"/>
        <v>9. Ownership - Operating Costs</v>
      </c>
      <c r="AZ1333" s="268" t="s">
        <v>1270</v>
      </c>
      <c r="BA1333" s="259" t="s">
        <v>1339</v>
      </c>
      <c r="BB1333" s="259">
        <f>$V$8</f>
        <v>2036</v>
      </c>
      <c r="BC1333" s="259" t="str">
        <f t="shared" ca="1" si="246"/>
        <v>8_V1317_Chemicals_2036</v>
      </c>
      <c r="BD1333" s="259" t="s">
        <v>540</v>
      </c>
      <c r="BE1333" s="259"/>
      <c r="BF1333" s="268" t="str">
        <f t="shared" si="242"/>
        <v>&gt;=0</v>
      </c>
      <c r="BG1333" s="268" t="s">
        <v>85</v>
      </c>
      <c r="BH1333" s="268" t="s">
        <v>85</v>
      </c>
      <c r="BI1333" s="268"/>
      <c r="BJ1333" s="268"/>
      <c r="BK1333" s="268"/>
      <c r="BL1333" s="268"/>
    </row>
    <row r="1334" spans="1:64" ht="13.5" hidden="1" thickBot="1">
      <c r="A1334" s="124"/>
      <c r="B1334" s="169"/>
      <c r="C1334" s="235"/>
      <c r="D1334" s="588"/>
      <c r="E1334" s="588"/>
      <c r="F1334" s="471"/>
      <c r="G1334" s="471"/>
      <c r="H1334" s="471"/>
      <c r="I1334" s="471"/>
      <c r="J1334" s="471"/>
      <c r="K1334" s="471"/>
      <c r="L1334" s="471"/>
      <c r="M1334" s="471"/>
      <c r="N1334" s="471"/>
      <c r="O1334" s="471"/>
      <c r="P1334" s="471"/>
      <c r="Q1334" s="471"/>
      <c r="R1334" s="471"/>
      <c r="S1334" s="471"/>
      <c r="T1334" s="471"/>
      <c r="U1334" s="471"/>
      <c r="V1334" s="471"/>
      <c r="W1334" s="471"/>
      <c r="X1334" s="471"/>
      <c r="Y1334" s="471"/>
      <c r="Z1334" s="471"/>
      <c r="AA1334" s="471"/>
      <c r="AB1334" s="471"/>
      <c r="AC1334" s="471"/>
      <c r="AD1334" s="471"/>
      <c r="AE1334" s="472"/>
      <c r="AF1334" s="472"/>
      <c r="AG1334" s="472"/>
      <c r="AH1334" s="472"/>
      <c r="AI1334" s="472"/>
      <c r="AJ1334" s="472"/>
      <c r="AK1334" s="472"/>
      <c r="AL1334" s="472"/>
      <c r="AM1334" s="472"/>
      <c r="AN1334" s="472"/>
      <c r="AO1334" s="481"/>
      <c r="AP1334" s="169"/>
      <c r="AQ1334" s="84" t="s">
        <v>395</v>
      </c>
      <c r="AU1334" s="459" t="str">
        <f t="shared" ca="1" si="247"/>
        <v>W</v>
      </c>
      <c r="AV1334" s="459">
        <f t="shared" si="248"/>
        <v>1317</v>
      </c>
      <c r="AW1334" s="259" t="str">
        <f t="shared" ca="1" si="245"/>
        <v>W1317</v>
      </c>
      <c r="AX1334" s="259">
        <f t="shared" si="243"/>
        <v>8</v>
      </c>
      <c r="AY1334" s="259" t="str">
        <f t="shared" ca="1" si="244"/>
        <v>9. Ownership - Operating Costs</v>
      </c>
      <c r="AZ1334" s="268" t="s">
        <v>1270</v>
      </c>
      <c r="BA1334" s="259" t="s">
        <v>1339</v>
      </c>
      <c r="BB1334" s="259">
        <f>$W$8</f>
        <v>2037</v>
      </c>
      <c r="BC1334" s="259" t="str">
        <f t="shared" ca="1" si="246"/>
        <v>8_W1317_Chemicals_2037</v>
      </c>
      <c r="BD1334" s="259" t="s">
        <v>540</v>
      </c>
      <c r="BE1334" s="259"/>
      <c r="BF1334" s="268" t="str">
        <f t="shared" si="242"/>
        <v>&gt;=0</v>
      </c>
      <c r="BG1334" s="268" t="s">
        <v>85</v>
      </c>
      <c r="BH1334" s="268" t="s">
        <v>85</v>
      </c>
      <c r="BI1334" s="268"/>
      <c r="BJ1334" s="268"/>
      <c r="BK1334" s="268"/>
      <c r="BL1334" s="268"/>
    </row>
    <row r="1335" spans="1:64" ht="13.5" hidden="1" thickBot="1">
      <c r="A1335" s="124"/>
      <c r="B1335" s="169"/>
      <c r="C1335" s="235"/>
      <c r="D1335" s="588"/>
      <c r="E1335" s="588"/>
      <c r="F1335" s="471"/>
      <c r="G1335" s="471"/>
      <c r="H1335" s="471"/>
      <c r="I1335" s="471"/>
      <c r="J1335" s="471"/>
      <c r="K1335" s="471"/>
      <c r="L1335" s="471"/>
      <c r="M1335" s="471"/>
      <c r="N1335" s="471"/>
      <c r="O1335" s="471"/>
      <c r="P1335" s="471"/>
      <c r="Q1335" s="471"/>
      <c r="R1335" s="471"/>
      <c r="S1335" s="471"/>
      <c r="T1335" s="471"/>
      <c r="U1335" s="471"/>
      <c r="V1335" s="471"/>
      <c r="W1335" s="471"/>
      <c r="X1335" s="471"/>
      <c r="Y1335" s="471"/>
      <c r="Z1335" s="471"/>
      <c r="AA1335" s="471"/>
      <c r="AB1335" s="471"/>
      <c r="AC1335" s="471"/>
      <c r="AD1335" s="471"/>
      <c r="AE1335" s="472"/>
      <c r="AF1335" s="472"/>
      <c r="AG1335" s="472"/>
      <c r="AH1335" s="472"/>
      <c r="AI1335" s="472"/>
      <c r="AJ1335" s="472"/>
      <c r="AK1335" s="472"/>
      <c r="AL1335" s="472"/>
      <c r="AM1335" s="472"/>
      <c r="AN1335" s="472"/>
      <c r="AO1335" s="481"/>
      <c r="AP1335" s="169"/>
      <c r="AQ1335" s="84" t="s">
        <v>395</v>
      </c>
      <c r="AU1335" s="459" t="str">
        <f t="shared" ca="1" si="247"/>
        <v>X</v>
      </c>
      <c r="AV1335" s="459">
        <f t="shared" si="248"/>
        <v>1317</v>
      </c>
      <c r="AW1335" s="259" t="str">
        <f t="shared" ca="1" si="245"/>
        <v>X1317</v>
      </c>
      <c r="AX1335" s="259">
        <f t="shared" si="243"/>
        <v>8</v>
      </c>
      <c r="AY1335" s="259" t="str">
        <f t="shared" ca="1" si="244"/>
        <v>9. Ownership - Operating Costs</v>
      </c>
      <c r="AZ1335" s="268" t="s">
        <v>1270</v>
      </c>
      <c r="BA1335" s="259" t="s">
        <v>1339</v>
      </c>
      <c r="BB1335" s="259">
        <f>$X$8</f>
        <v>2038</v>
      </c>
      <c r="BC1335" s="259" t="str">
        <f t="shared" ca="1" si="246"/>
        <v>8_X1317_Chemicals_2038</v>
      </c>
      <c r="BD1335" s="259" t="s">
        <v>540</v>
      </c>
      <c r="BE1335" s="259"/>
      <c r="BF1335" s="268" t="str">
        <f t="shared" si="242"/>
        <v>&gt;=0</v>
      </c>
      <c r="BG1335" s="268" t="s">
        <v>85</v>
      </c>
      <c r="BH1335" s="268" t="s">
        <v>85</v>
      </c>
      <c r="BI1335" s="268"/>
      <c r="BJ1335" s="268"/>
      <c r="BK1335" s="268"/>
      <c r="BL1335" s="268"/>
    </row>
    <row r="1336" spans="1:64" ht="13.5" hidden="1" thickBot="1">
      <c r="A1336" s="124"/>
      <c r="B1336" s="169"/>
      <c r="C1336" s="235"/>
      <c r="D1336" s="588"/>
      <c r="E1336" s="588"/>
      <c r="F1336" s="471"/>
      <c r="G1336" s="471"/>
      <c r="H1336" s="471"/>
      <c r="I1336" s="471"/>
      <c r="J1336" s="471"/>
      <c r="K1336" s="471"/>
      <c r="L1336" s="471"/>
      <c r="M1336" s="471"/>
      <c r="N1336" s="471"/>
      <c r="O1336" s="471"/>
      <c r="P1336" s="471"/>
      <c r="Q1336" s="471"/>
      <c r="R1336" s="471"/>
      <c r="S1336" s="471"/>
      <c r="T1336" s="471"/>
      <c r="U1336" s="471"/>
      <c r="V1336" s="471"/>
      <c r="W1336" s="471"/>
      <c r="X1336" s="471"/>
      <c r="Y1336" s="471"/>
      <c r="Z1336" s="471"/>
      <c r="AA1336" s="471"/>
      <c r="AB1336" s="471"/>
      <c r="AC1336" s="471"/>
      <c r="AD1336" s="471"/>
      <c r="AE1336" s="472"/>
      <c r="AF1336" s="472"/>
      <c r="AG1336" s="472"/>
      <c r="AH1336" s="472"/>
      <c r="AI1336" s="472"/>
      <c r="AJ1336" s="472"/>
      <c r="AK1336" s="472"/>
      <c r="AL1336" s="472"/>
      <c r="AM1336" s="472"/>
      <c r="AN1336" s="472"/>
      <c r="AO1336" s="481"/>
      <c r="AP1336" s="169"/>
      <c r="AQ1336" s="84" t="s">
        <v>395</v>
      </c>
      <c r="AU1336" s="459" t="str">
        <f t="shared" ca="1" si="247"/>
        <v>Y</v>
      </c>
      <c r="AV1336" s="459">
        <f t="shared" si="248"/>
        <v>1317</v>
      </c>
      <c r="AW1336" s="259" t="str">
        <f t="shared" ca="1" si="245"/>
        <v>Y1317</v>
      </c>
      <c r="AX1336" s="259">
        <f t="shared" si="243"/>
        <v>8</v>
      </c>
      <c r="AY1336" s="259" t="str">
        <f t="shared" ca="1" si="244"/>
        <v>9. Ownership - Operating Costs</v>
      </c>
      <c r="AZ1336" s="268" t="s">
        <v>1270</v>
      </c>
      <c r="BA1336" s="259" t="s">
        <v>1339</v>
      </c>
      <c r="BB1336" s="259">
        <f>$Y$8</f>
        <v>2039</v>
      </c>
      <c r="BC1336" s="259" t="str">
        <f t="shared" ca="1" si="246"/>
        <v>8_Y1317_Chemicals_2039</v>
      </c>
      <c r="BD1336" s="259" t="s">
        <v>540</v>
      </c>
      <c r="BE1336" s="259"/>
      <c r="BF1336" s="268" t="str">
        <f t="shared" si="242"/>
        <v>&gt;=0</v>
      </c>
      <c r="BG1336" s="268" t="s">
        <v>85</v>
      </c>
      <c r="BH1336" s="268" t="s">
        <v>85</v>
      </c>
      <c r="BI1336" s="268"/>
      <c r="BJ1336" s="268"/>
      <c r="BK1336" s="268"/>
      <c r="BL1336" s="268"/>
    </row>
    <row r="1337" spans="1:64" ht="13.5" hidden="1" thickBot="1">
      <c r="A1337" s="124"/>
      <c r="B1337" s="169"/>
      <c r="C1337" s="235"/>
      <c r="D1337" s="588"/>
      <c r="E1337" s="588"/>
      <c r="F1337" s="471"/>
      <c r="G1337" s="471"/>
      <c r="H1337" s="471"/>
      <c r="I1337" s="471"/>
      <c r="J1337" s="471"/>
      <c r="K1337" s="471"/>
      <c r="L1337" s="471"/>
      <c r="M1337" s="471"/>
      <c r="N1337" s="471"/>
      <c r="O1337" s="471"/>
      <c r="P1337" s="471"/>
      <c r="Q1337" s="471"/>
      <c r="R1337" s="471"/>
      <c r="S1337" s="471"/>
      <c r="T1337" s="471"/>
      <c r="U1337" s="471"/>
      <c r="V1337" s="471"/>
      <c r="W1337" s="471"/>
      <c r="X1337" s="471"/>
      <c r="Y1337" s="471"/>
      <c r="Z1337" s="471"/>
      <c r="AA1337" s="471"/>
      <c r="AB1337" s="471"/>
      <c r="AC1337" s="471"/>
      <c r="AD1337" s="471"/>
      <c r="AE1337" s="472"/>
      <c r="AF1337" s="472"/>
      <c r="AG1337" s="472"/>
      <c r="AH1337" s="472"/>
      <c r="AI1337" s="472"/>
      <c r="AJ1337" s="472"/>
      <c r="AK1337" s="472"/>
      <c r="AL1337" s="472"/>
      <c r="AM1337" s="472"/>
      <c r="AN1337" s="472"/>
      <c r="AO1337" s="481"/>
      <c r="AP1337" s="169"/>
      <c r="AQ1337" s="84" t="s">
        <v>395</v>
      </c>
      <c r="AU1337" s="459" t="str">
        <f t="shared" ca="1" si="247"/>
        <v>Z</v>
      </c>
      <c r="AV1337" s="459">
        <f t="shared" si="248"/>
        <v>1317</v>
      </c>
      <c r="AW1337" s="259" t="str">
        <f t="shared" ca="1" si="245"/>
        <v>Z1317</v>
      </c>
      <c r="AX1337" s="259">
        <f t="shared" si="243"/>
        <v>8</v>
      </c>
      <c r="AY1337" s="259" t="str">
        <f t="shared" ca="1" si="244"/>
        <v>9. Ownership - Operating Costs</v>
      </c>
      <c r="AZ1337" s="268" t="s">
        <v>1270</v>
      </c>
      <c r="BA1337" s="259" t="s">
        <v>1339</v>
      </c>
      <c r="BB1337" s="259">
        <f>$Z$8</f>
        <v>2040</v>
      </c>
      <c r="BC1337" s="259" t="str">
        <f t="shared" ca="1" si="246"/>
        <v>8_Z1317_Chemicals_2040</v>
      </c>
      <c r="BD1337" s="259" t="s">
        <v>540</v>
      </c>
      <c r="BE1337" s="259"/>
      <c r="BF1337" s="268" t="str">
        <f t="shared" si="242"/>
        <v>&gt;=0</v>
      </c>
      <c r="BG1337" s="268" t="s">
        <v>85</v>
      </c>
      <c r="BH1337" s="268" t="s">
        <v>85</v>
      </c>
      <c r="BI1337" s="268"/>
      <c r="BJ1337" s="268"/>
      <c r="BK1337" s="268"/>
      <c r="BL1337" s="268"/>
    </row>
    <row r="1338" spans="1:64" ht="13.5" hidden="1" thickBot="1">
      <c r="A1338" s="124"/>
      <c r="B1338" s="169"/>
      <c r="C1338" s="235"/>
      <c r="D1338" s="588"/>
      <c r="E1338" s="588"/>
      <c r="F1338" s="471"/>
      <c r="G1338" s="471"/>
      <c r="H1338" s="471"/>
      <c r="I1338" s="471"/>
      <c r="J1338" s="471"/>
      <c r="K1338" s="471"/>
      <c r="L1338" s="471"/>
      <c r="M1338" s="471"/>
      <c r="N1338" s="471"/>
      <c r="O1338" s="471"/>
      <c r="P1338" s="471"/>
      <c r="Q1338" s="471"/>
      <c r="R1338" s="471"/>
      <c r="S1338" s="471"/>
      <c r="T1338" s="471"/>
      <c r="U1338" s="471"/>
      <c r="V1338" s="471"/>
      <c r="W1338" s="471"/>
      <c r="X1338" s="471"/>
      <c r="Y1338" s="471"/>
      <c r="Z1338" s="471"/>
      <c r="AA1338" s="471"/>
      <c r="AB1338" s="471"/>
      <c r="AC1338" s="471"/>
      <c r="AD1338" s="471"/>
      <c r="AE1338" s="472"/>
      <c r="AF1338" s="472"/>
      <c r="AG1338" s="472"/>
      <c r="AH1338" s="472"/>
      <c r="AI1338" s="472"/>
      <c r="AJ1338" s="472"/>
      <c r="AK1338" s="472"/>
      <c r="AL1338" s="472"/>
      <c r="AM1338" s="472"/>
      <c r="AN1338" s="472"/>
      <c r="AO1338" s="481"/>
      <c r="AP1338" s="169"/>
      <c r="AQ1338" s="84" t="s">
        <v>395</v>
      </c>
      <c r="AU1338" s="459" t="str">
        <f t="shared" ca="1" si="247"/>
        <v>AA</v>
      </c>
      <c r="AV1338" s="459">
        <f t="shared" si="248"/>
        <v>1317</v>
      </c>
      <c r="AW1338" s="259" t="str">
        <f t="shared" ca="1" si="245"/>
        <v>AA1317</v>
      </c>
      <c r="AX1338" s="259">
        <f t="shared" si="243"/>
        <v>8</v>
      </c>
      <c r="AY1338" s="259" t="str">
        <f t="shared" ca="1" si="244"/>
        <v>9. Ownership - Operating Costs</v>
      </c>
      <c r="AZ1338" s="268" t="s">
        <v>1270</v>
      </c>
      <c r="BA1338" s="259" t="s">
        <v>1339</v>
      </c>
      <c r="BB1338" s="259">
        <f>$AA$8</f>
        <v>2041</v>
      </c>
      <c r="BC1338" s="259" t="str">
        <f t="shared" ca="1" si="246"/>
        <v>8_AA1317_Chemicals_2041</v>
      </c>
      <c r="BD1338" s="259" t="s">
        <v>540</v>
      </c>
      <c r="BE1338" s="259"/>
      <c r="BF1338" s="268" t="str">
        <f t="shared" si="242"/>
        <v>&gt;=0</v>
      </c>
      <c r="BG1338" s="268" t="s">
        <v>85</v>
      </c>
      <c r="BH1338" s="268" t="s">
        <v>85</v>
      </c>
      <c r="BI1338" s="268"/>
      <c r="BJ1338" s="268"/>
      <c r="BK1338" s="268"/>
      <c r="BL1338" s="268"/>
    </row>
    <row r="1339" spans="1:64" ht="13.5" hidden="1" thickBot="1">
      <c r="A1339" s="124"/>
      <c r="B1339" s="169"/>
      <c r="C1339" s="235"/>
      <c r="D1339" s="588"/>
      <c r="E1339" s="588"/>
      <c r="F1339" s="471"/>
      <c r="G1339" s="471"/>
      <c r="H1339" s="471"/>
      <c r="I1339" s="471"/>
      <c r="J1339" s="471"/>
      <c r="K1339" s="471"/>
      <c r="L1339" s="471"/>
      <c r="M1339" s="471"/>
      <c r="N1339" s="471"/>
      <c r="O1339" s="471"/>
      <c r="P1339" s="471"/>
      <c r="Q1339" s="471"/>
      <c r="R1339" s="471"/>
      <c r="S1339" s="471"/>
      <c r="T1339" s="471"/>
      <c r="U1339" s="471"/>
      <c r="V1339" s="471"/>
      <c r="W1339" s="471"/>
      <c r="X1339" s="471"/>
      <c r="Y1339" s="471"/>
      <c r="Z1339" s="471"/>
      <c r="AA1339" s="471"/>
      <c r="AB1339" s="471"/>
      <c r="AC1339" s="471"/>
      <c r="AD1339" s="471"/>
      <c r="AE1339" s="472"/>
      <c r="AF1339" s="472"/>
      <c r="AG1339" s="472"/>
      <c r="AH1339" s="472"/>
      <c r="AI1339" s="472"/>
      <c r="AJ1339" s="472"/>
      <c r="AK1339" s="472"/>
      <c r="AL1339" s="472"/>
      <c r="AM1339" s="472"/>
      <c r="AN1339" s="472"/>
      <c r="AO1339" s="481"/>
      <c r="AP1339" s="169"/>
      <c r="AQ1339" s="84" t="s">
        <v>395</v>
      </c>
      <c r="AU1339" s="459" t="str">
        <f t="shared" ca="1" si="247"/>
        <v>AB</v>
      </c>
      <c r="AV1339" s="459">
        <f t="shared" si="248"/>
        <v>1317</v>
      </c>
      <c r="AW1339" s="259" t="str">
        <f t="shared" ca="1" si="245"/>
        <v>AB1317</v>
      </c>
      <c r="AX1339" s="259">
        <f t="shared" si="243"/>
        <v>8</v>
      </c>
      <c r="AY1339" s="259" t="str">
        <f t="shared" ca="1" si="244"/>
        <v>9. Ownership - Operating Costs</v>
      </c>
      <c r="AZ1339" s="268" t="s">
        <v>1270</v>
      </c>
      <c r="BA1339" s="259" t="s">
        <v>1339</v>
      </c>
      <c r="BB1339" s="259">
        <f>$AB$8</f>
        <v>2042</v>
      </c>
      <c r="BC1339" s="259" t="str">
        <f t="shared" ca="1" si="246"/>
        <v>8_AB1317_Chemicals_2042</v>
      </c>
      <c r="BD1339" s="259" t="s">
        <v>540</v>
      </c>
      <c r="BE1339" s="259"/>
      <c r="BF1339" s="268" t="str">
        <f t="shared" si="242"/>
        <v>&gt;=0</v>
      </c>
      <c r="BG1339" s="268" t="s">
        <v>85</v>
      </c>
      <c r="BH1339" s="268" t="s">
        <v>85</v>
      </c>
      <c r="BI1339" s="268"/>
      <c r="BJ1339" s="268"/>
      <c r="BK1339" s="268"/>
      <c r="BL1339" s="268"/>
    </row>
    <row r="1340" spans="1:64" ht="13.5" hidden="1" thickBot="1">
      <c r="A1340" s="124"/>
      <c r="B1340" s="169"/>
      <c r="C1340" s="235"/>
      <c r="D1340" s="588"/>
      <c r="E1340" s="588"/>
      <c r="F1340" s="471"/>
      <c r="G1340" s="471"/>
      <c r="H1340" s="471"/>
      <c r="I1340" s="471"/>
      <c r="J1340" s="471"/>
      <c r="K1340" s="471"/>
      <c r="L1340" s="471"/>
      <c r="M1340" s="471"/>
      <c r="N1340" s="471"/>
      <c r="O1340" s="471"/>
      <c r="P1340" s="471"/>
      <c r="Q1340" s="471"/>
      <c r="R1340" s="471"/>
      <c r="S1340" s="471"/>
      <c r="T1340" s="471"/>
      <c r="U1340" s="471"/>
      <c r="V1340" s="471"/>
      <c r="W1340" s="471"/>
      <c r="X1340" s="471"/>
      <c r="Y1340" s="471"/>
      <c r="Z1340" s="471"/>
      <c r="AA1340" s="471"/>
      <c r="AB1340" s="471"/>
      <c r="AC1340" s="471"/>
      <c r="AD1340" s="471"/>
      <c r="AE1340" s="472"/>
      <c r="AF1340" s="472"/>
      <c r="AG1340" s="472"/>
      <c r="AH1340" s="472"/>
      <c r="AI1340" s="472"/>
      <c r="AJ1340" s="472"/>
      <c r="AK1340" s="472"/>
      <c r="AL1340" s="472"/>
      <c r="AM1340" s="472"/>
      <c r="AN1340" s="472"/>
      <c r="AO1340" s="481"/>
      <c r="AP1340" s="169"/>
      <c r="AQ1340" s="84" t="s">
        <v>395</v>
      </c>
      <c r="AU1340" s="459" t="str">
        <f t="shared" ca="1" si="247"/>
        <v>AC</v>
      </c>
      <c r="AV1340" s="459">
        <f t="shared" si="248"/>
        <v>1317</v>
      </c>
      <c r="AW1340" s="259" t="str">
        <f t="shared" ca="1" si="245"/>
        <v>AC1317</v>
      </c>
      <c r="AX1340" s="259">
        <f t="shared" si="243"/>
        <v>8</v>
      </c>
      <c r="AY1340" s="259" t="str">
        <f t="shared" ca="1" si="244"/>
        <v>9. Ownership - Operating Costs</v>
      </c>
      <c r="AZ1340" s="268" t="s">
        <v>1270</v>
      </c>
      <c r="BA1340" s="259" t="s">
        <v>1339</v>
      </c>
      <c r="BB1340" s="259">
        <f>$AC$8</f>
        <v>2043</v>
      </c>
      <c r="BC1340" s="259" t="str">
        <f t="shared" ca="1" si="246"/>
        <v>8_AC1317_Chemicals_2043</v>
      </c>
      <c r="BD1340" s="259" t="s">
        <v>540</v>
      </c>
      <c r="BE1340" s="259"/>
      <c r="BF1340" s="268" t="str">
        <f t="shared" si="242"/>
        <v>&gt;=0</v>
      </c>
      <c r="BG1340" s="268" t="s">
        <v>85</v>
      </c>
      <c r="BH1340" s="268" t="s">
        <v>85</v>
      </c>
      <c r="BI1340" s="268"/>
      <c r="BJ1340" s="268"/>
      <c r="BK1340" s="268"/>
      <c r="BL1340" s="268"/>
    </row>
    <row r="1341" spans="1:64" ht="13.5" hidden="1" thickBot="1">
      <c r="A1341" s="124"/>
      <c r="B1341" s="169"/>
      <c r="C1341" s="235"/>
      <c r="D1341" s="588"/>
      <c r="E1341" s="588"/>
      <c r="F1341" s="471"/>
      <c r="G1341" s="471"/>
      <c r="H1341" s="471"/>
      <c r="I1341" s="471"/>
      <c r="J1341" s="471"/>
      <c r="K1341" s="471"/>
      <c r="L1341" s="471"/>
      <c r="M1341" s="471"/>
      <c r="N1341" s="471"/>
      <c r="O1341" s="471"/>
      <c r="P1341" s="471"/>
      <c r="Q1341" s="471"/>
      <c r="R1341" s="471"/>
      <c r="S1341" s="471"/>
      <c r="T1341" s="471"/>
      <c r="U1341" s="471"/>
      <c r="V1341" s="471"/>
      <c r="W1341" s="471"/>
      <c r="X1341" s="471"/>
      <c r="Y1341" s="471"/>
      <c r="Z1341" s="471"/>
      <c r="AA1341" s="471"/>
      <c r="AB1341" s="471"/>
      <c r="AC1341" s="471"/>
      <c r="AD1341" s="471"/>
      <c r="AE1341" s="472"/>
      <c r="AF1341" s="472"/>
      <c r="AG1341" s="472"/>
      <c r="AH1341" s="472"/>
      <c r="AI1341" s="472"/>
      <c r="AJ1341" s="472"/>
      <c r="AK1341" s="472"/>
      <c r="AL1341" s="472"/>
      <c r="AM1341" s="472"/>
      <c r="AN1341" s="472"/>
      <c r="AO1341" s="481"/>
      <c r="AP1341" s="169"/>
      <c r="AQ1341" s="84" t="s">
        <v>395</v>
      </c>
      <c r="AU1341" s="459" t="str">
        <f t="shared" ca="1" si="247"/>
        <v>AD</v>
      </c>
      <c r="AV1341" s="459">
        <f t="shared" si="248"/>
        <v>1317</v>
      </c>
      <c r="AW1341" s="259" t="str">
        <f t="shared" ca="1" si="245"/>
        <v>AD1317</v>
      </c>
      <c r="AX1341" s="259">
        <f t="shared" si="243"/>
        <v>8</v>
      </c>
      <c r="AY1341" s="259" t="str">
        <f t="shared" ca="1" si="244"/>
        <v>9. Ownership - Operating Costs</v>
      </c>
      <c r="AZ1341" s="268" t="s">
        <v>1270</v>
      </c>
      <c r="BA1341" s="259" t="s">
        <v>1339</v>
      </c>
      <c r="BB1341" s="259">
        <f>$AD$8</f>
        <v>2044</v>
      </c>
      <c r="BC1341" s="259" t="str">
        <f t="shared" ca="1" si="246"/>
        <v>8_AD1317_Chemicals_2044</v>
      </c>
      <c r="BD1341" s="259" t="s">
        <v>540</v>
      </c>
      <c r="BE1341" s="259"/>
      <c r="BF1341" s="268" t="str">
        <f t="shared" si="242"/>
        <v>&gt;=0</v>
      </c>
      <c r="BG1341" s="268" t="s">
        <v>85</v>
      </c>
      <c r="BH1341" s="268" t="s">
        <v>85</v>
      </c>
      <c r="BI1341" s="268"/>
      <c r="BJ1341" s="268"/>
      <c r="BK1341" s="268"/>
      <c r="BL1341" s="268"/>
    </row>
    <row r="1342" spans="1:64" ht="13.5" hidden="1" thickBot="1">
      <c r="A1342" s="124"/>
      <c r="B1342" s="169"/>
      <c r="C1342" s="235"/>
      <c r="D1342" s="588"/>
      <c r="E1342" s="588"/>
      <c r="F1342" s="471"/>
      <c r="G1342" s="471"/>
      <c r="H1342" s="471"/>
      <c r="I1342" s="471"/>
      <c r="J1342" s="471"/>
      <c r="K1342" s="471"/>
      <c r="L1342" s="471"/>
      <c r="M1342" s="471"/>
      <c r="N1342" s="471"/>
      <c r="O1342" s="471"/>
      <c r="P1342" s="471"/>
      <c r="Q1342" s="471"/>
      <c r="R1342" s="471"/>
      <c r="S1342" s="471"/>
      <c r="T1342" s="471"/>
      <c r="U1342" s="471"/>
      <c r="V1342" s="471"/>
      <c r="W1342" s="471"/>
      <c r="X1342" s="471"/>
      <c r="Y1342" s="471"/>
      <c r="Z1342" s="471"/>
      <c r="AA1342" s="471"/>
      <c r="AB1342" s="471"/>
      <c r="AC1342" s="471"/>
      <c r="AD1342" s="471"/>
      <c r="AE1342" s="472"/>
      <c r="AF1342" s="472"/>
      <c r="AG1342" s="472"/>
      <c r="AH1342" s="472"/>
      <c r="AI1342" s="472"/>
      <c r="AJ1342" s="472"/>
      <c r="AK1342" s="472"/>
      <c r="AL1342" s="472"/>
      <c r="AM1342" s="472"/>
      <c r="AN1342" s="472"/>
      <c r="AO1342" s="481"/>
      <c r="AP1342" s="169"/>
      <c r="AQ1342" s="84" t="s">
        <v>395</v>
      </c>
      <c r="AU1342" s="459" t="str">
        <f t="shared" ca="1" si="247"/>
        <v>AE</v>
      </c>
      <c r="AV1342" s="459">
        <f t="shared" si="248"/>
        <v>1317</v>
      </c>
      <c r="AW1342" s="259" t="str">
        <f t="shared" ca="1" si="245"/>
        <v>AE1317</v>
      </c>
      <c r="AX1342" s="259">
        <f t="shared" si="243"/>
        <v>8</v>
      </c>
      <c r="AY1342" s="259" t="str">
        <f t="shared" ca="1" si="244"/>
        <v>9. Ownership - Operating Costs</v>
      </c>
      <c r="AZ1342" s="268" t="s">
        <v>1270</v>
      </c>
      <c r="BA1342" s="259" t="s">
        <v>1339</v>
      </c>
      <c r="BB1342" s="259">
        <f>$AE$8</f>
        <v>2045</v>
      </c>
      <c r="BC1342" s="259" t="str">
        <f t="shared" ca="1" si="246"/>
        <v>8_AE1317_Chemicals_2045</v>
      </c>
      <c r="BD1342" s="259" t="s">
        <v>540</v>
      </c>
      <c r="BE1342" s="259"/>
      <c r="BF1342" s="268" t="str">
        <f t="shared" si="242"/>
        <v>&gt;=0</v>
      </c>
      <c r="BG1342" s="268" t="s">
        <v>85</v>
      </c>
      <c r="BH1342" s="268" t="s">
        <v>85</v>
      </c>
      <c r="BI1342" s="268"/>
      <c r="BJ1342" s="268"/>
      <c r="BK1342" s="268"/>
      <c r="BL1342" s="268"/>
    </row>
    <row r="1343" spans="1:64" ht="13.5" hidden="1" thickBot="1">
      <c r="A1343" s="124"/>
      <c r="B1343" s="169"/>
      <c r="C1343" s="235"/>
      <c r="D1343" s="588"/>
      <c r="E1343" s="588"/>
      <c r="F1343" s="471"/>
      <c r="G1343" s="471"/>
      <c r="H1343" s="471"/>
      <c r="I1343" s="471"/>
      <c r="J1343" s="471"/>
      <c r="K1343" s="471"/>
      <c r="L1343" s="471"/>
      <c r="M1343" s="471"/>
      <c r="N1343" s="471"/>
      <c r="O1343" s="471"/>
      <c r="P1343" s="471"/>
      <c r="Q1343" s="471"/>
      <c r="R1343" s="471"/>
      <c r="S1343" s="471"/>
      <c r="T1343" s="471"/>
      <c r="U1343" s="471"/>
      <c r="V1343" s="471"/>
      <c r="W1343" s="471"/>
      <c r="X1343" s="471"/>
      <c r="Y1343" s="471"/>
      <c r="Z1343" s="471"/>
      <c r="AA1343" s="471"/>
      <c r="AB1343" s="471"/>
      <c r="AC1343" s="471"/>
      <c r="AD1343" s="471"/>
      <c r="AE1343" s="472"/>
      <c r="AF1343" s="472"/>
      <c r="AG1343" s="472"/>
      <c r="AH1343" s="472"/>
      <c r="AI1343" s="472"/>
      <c r="AJ1343" s="472"/>
      <c r="AK1343" s="472"/>
      <c r="AL1343" s="472"/>
      <c r="AM1343" s="472"/>
      <c r="AN1343" s="472"/>
      <c r="AO1343" s="481"/>
      <c r="AP1343" s="169"/>
      <c r="AQ1343" s="84" t="s">
        <v>395</v>
      </c>
      <c r="AU1343" s="459" t="str">
        <f t="shared" ca="1" si="247"/>
        <v>AF</v>
      </c>
      <c r="AV1343" s="459">
        <f t="shared" si="248"/>
        <v>1317</v>
      </c>
      <c r="AW1343" s="259" t="str">
        <f t="shared" ca="1" si="245"/>
        <v>AF1317</v>
      </c>
      <c r="AX1343" s="259">
        <f t="shared" si="243"/>
        <v>8</v>
      </c>
      <c r="AY1343" s="259" t="str">
        <f t="shared" ca="1" si="244"/>
        <v>9. Ownership - Operating Costs</v>
      </c>
      <c r="AZ1343" s="268" t="s">
        <v>1270</v>
      </c>
      <c r="BA1343" s="259" t="s">
        <v>1339</v>
      </c>
      <c r="BB1343" s="259">
        <f>$AF$8</f>
        <v>2046</v>
      </c>
      <c r="BC1343" s="259" t="str">
        <f t="shared" ca="1" si="246"/>
        <v>8_AF1317_Chemicals_2046</v>
      </c>
      <c r="BD1343" s="259" t="s">
        <v>540</v>
      </c>
      <c r="BE1343" s="259"/>
      <c r="BF1343" s="268" t="str">
        <f t="shared" si="242"/>
        <v>&gt;=0</v>
      </c>
      <c r="BG1343" s="268" t="s">
        <v>85</v>
      </c>
      <c r="BH1343" s="268" t="s">
        <v>85</v>
      </c>
      <c r="BI1343" s="268"/>
      <c r="BJ1343" s="268"/>
      <c r="BK1343" s="268"/>
      <c r="BL1343" s="268"/>
    </row>
    <row r="1344" spans="1:64" ht="13.5" hidden="1" thickBot="1">
      <c r="A1344" s="124"/>
      <c r="B1344" s="169"/>
      <c r="C1344" s="235"/>
      <c r="D1344" s="588"/>
      <c r="E1344" s="588"/>
      <c r="F1344" s="471"/>
      <c r="G1344" s="471"/>
      <c r="H1344" s="471"/>
      <c r="I1344" s="471"/>
      <c r="J1344" s="471"/>
      <c r="K1344" s="471"/>
      <c r="L1344" s="471"/>
      <c r="M1344" s="471"/>
      <c r="N1344" s="471"/>
      <c r="O1344" s="471"/>
      <c r="P1344" s="471"/>
      <c r="Q1344" s="471"/>
      <c r="R1344" s="471"/>
      <c r="S1344" s="471"/>
      <c r="T1344" s="471"/>
      <c r="U1344" s="471"/>
      <c r="V1344" s="471"/>
      <c r="W1344" s="471"/>
      <c r="X1344" s="471"/>
      <c r="Y1344" s="471"/>
      <c r="Z1344" s="471"/>
      <c r="AA1344" s="471"/>
      <c r="AB1344" s="471"/>
      <c r="AC1344" s="471"/>
      <c r="AD1344" s="471"/>
      <c r="AE1344" s="472"/>
      <c r="AF1344" s="472"/>
      <c r="AG1344" s="472"/>
      <c r="AH1344" s="472"/>
      <c r="AI1344" s="472"/>
      <c r="AJ1344" s="472"/>
      <c r="AK1344" s="472"/>
      <c r="AL1344" s="472"/>
      <c r="AM1344" s="472"/>
      <c r="AN1344" s="472"/>
      <c r="AO1344" s="481"/>
      <c r="AP1344" s="169"/>
      <c r="AQ1344" s="84" t="s">
        <v>395</v>
      </c>
      <c r="AU1344" s="459" t="str">
        <f t="shared" ca="1" si="247"/>
        <v>AG</v>
      </c>
      <c r="AV1344" s="459">
        <f t="shared" si="248"/>
        <v>1317</v>
      </c>
      <c r="AW1344" s="259" t="str">
        <f t="shared" ca="1" si="245"/>
        <v>AG1317</v>
      </c>
      <c r="AX1344" s="259">
        <f t="shared" si="243"/>
        <v>8</v>
      </c>
      <c r="AY1344" s="259" t="str">
        <f t="shared" ca="1" si="244"/>
        <v>9. Ownership - Operating Costs</v>
      </c>
      <c r="AZ1344" s="268" t="s">
        <v>1270</v>
      </c>
      <c r="BA1344" s="259" t="s">
        <v>1339</v>
      </c>
      <c r="BB1344" s="259">
        <f>$AG$8</f>
        <v>2047</v>
      </c>
      <c r="BC1344" s="259" t="str">
        <f t="shared" ca="1" si="246"/>
        <v>8_AG1317_Chemicals_2047</v>
      </c>
      <c r="BD1344" s="259" t="s">
        <v>540</v>
      </c>
      <c r="BE1344" s="259"/>
      <c r="BF1344" s="268" t="str">
        <f t="shared" si="242"/>
        <v>&gt;=0</v>
      </c>
      <c r="BG1344" s="268" t="s">
        <v>85</v>
      </c>
      <c r="BH1344" s="268" t="s">
        <v>85</v>
      </c>
      <c r="BI1344" s="268"/>
      <c r="BJ1344" s="268"/>
      <c r="BK1344" s="268"/>
      <c r="BL1344" s="268"/>
    </row>
    <row r="1345" spans="1:64" ht="13.5" hidden="1" thickBot="1">
      <c r="A1345" s="124"/>
      <c r="B1345" s="169"/>
      <c r="C1345" s="235"/>
      <c r="D1345" s="588"/>
      <c r="E1345" s="588"/>
      <c r="F1345" s="471"/>
      <c r="G1345" s="471"/>
      <c r="H1345" s="471"/>
      <c r="I1345" s="471"/>
      <c r="J1345" s="471"/>
      <c r="K1345" s="471"/>
      <c r="L1345" s="471"/>
      <c r="M1345" s="471"/>
      <c r="N1345" s="471"/>
      <c r="O1345" s="471"/>
      <c r="P1345" s="471"/>
      <c r="Q1345" s="471"/>
      <c r="R1345" s="471"/>
      <c r="S1345" s="471"/>
      <c r="T1345" s="471"/>
      <c r="U1345" s="471"/>
      <c r="V1345" s="471"/>
      <c r="W1345" s="471"/>
      <c r="X1345" s="471"/>
      <c r="Y1345" s="471"/>
      <c r="Z1345" s="471"/>
      <c r="AA1345" s="471"/>
      <c r="AB1345" s="471"/>
      <c r="AC1345" s="471"/>
      <c r="AD1345" s="471"/>
      <c r="AE1345" s="472"/>
      <c r="AF1345" s="472"/>
      <c r="AG1345" s="472"/>
      <c r="AH1345" s="472"/>
      <c r="AI1345" s="472"/>
      <c r="AJ1345" s="472"/>
      <c r="AK1345" s="472"/>
      <c r="AL1345" s="472"/>
      <c r="AM1345" s="472"/>
      <c r="AN1345" s="472"/>
      <c r="AO1345" s="481"/>
      <c r="AP1345" s="169"/>
      <c r="AQ1345" s="84" t="s">
        <v>395</v>
      </c>
      <c r="AU1345" s="459" t="str">
        <f t="shared" ca="1" si="247"/>
        <v>AH</v>
      </c>
      <c r="AV1345" s="459">
        <f t="shared" si="248"/>
        <v>1317</v>
      </c>
      <c r="AW1345" s="259" t="str">
        <f t="shared" ca="1" si="245"/>
        <v>AH1317</v>
      </c>
      <c r="AX1345" s="259">
        <f t="shared" si="243"/>
        <v>8</v>
      </c>
      <c r="AY1345" s="259" t="str">
        <f t="shared" ca="1" si="244"/>
        <v>9. Ownership - Operating Costs</v>
      </c>
      <c r="AZ1345" s="268" t="s">
        <v>1270</v>
      </c>
      <c r="BA1345" s="259" t="s">
        <v>1339</v>
      </c>
      <c r="BB1345" s="259">
        <f>$AH$8</f>
        <v>2048</v>
      </c>
      <c r="BC1345" s="259" t="str">
        <f t="shared" ca="1" si="246"/>
        <v>8_AH1317_Chemicals_2048</v>
      </c>
      <c r="BD1345" s="259" t="s">
        <v>540</v>
      </c>
      <c r="BE1345" s="259"/>
      <c r="BF1345" s="268" t="str">
        <f t="shared" si="242"/>
        <v>&gt;=0</v>
      </c>
      <c r="BG1345" s="268" t="s">
        <v>85</v>
      </c>
      <c r="BH1345" s="268" t="s">
        <v>85</v>
      </c>
      <c r="BI1345" s="268"/>
      <c r="BJ1345" s="268"/>
      <c r="BK1345" s="268"/>
      <c r="BL1345" s="268"/>
    </row>
    <row r="1346" spans="1:64" ht="13.5" hidden="1" thickBot="1">
      <c r="A1346" s="124"/>
      <c r="B1346" s="169"/>
      <c r="C1346" s="235"/>
      <c r="D1346" s="588"/>
      <c r="E1346" s="588"/>
      <c r="F1346" s="471"/>
      <c r="G1346" s="471"/>
      <c r="H1346" s="471"/>
      <c r="I1346" s="471"/>
      <c r="J1346" s="471"/>
      <c r="K1346" s="471"/>
      <c r="L1346" s="471"/>
      <c r="M1346" s="471"/>
      <c r="N1346" s="471"/>
      <c r="O1346" s="471"/>
      <c r="P1346" s="471"/>
      <c r="Q1346" s="471"/>
      <c r="R1346" s="471"/>
      <c r="S1346" s="471"/>
      <c r="T1346" s="471"/>
      <c r="U1346" s="471"/>
      <c r="V1346" s="471"/>
      <c r="W1346" s="471"/>
      <c r="X1346" s="471"/>
      <c r="Y1346" s="471"/>
      <c r="Z1346" s="471"/>
      <c r="AA1346" s="471"/>
      <c r="AB1346" s="471"/>
      <c r="AC1346" s="471"/>
      <c r="AD1346" s="471"/>
      <c r="AE1346" s="472"/>
      <c r="AF1346" s="472"/>
      <c r="AG1346" s="472"/>
      <c r="AH1346" s="472"/>
      <c r="AI1346" s="472"/>
      <c r="AJ1346" s="472"/>
      <c r="AK1346" s="472"/>
      <c r="AL1346" s="472"/>
      <c r="AM1346" s="472"/>
      <c r="AN1346" s="472"/>
      <c r="AO1346" s="481"/>
      <c r="AP1346" s="169"/>
      <c r="AQ1346" s="84" t="s">
        <v>395</v>
      </c>
      <c r="AU1346" s="459" t="str">
        <f t="shared" ca="1" si="247"/>
        <v>AI</v>
      </c>
      <c r="AV1346" s="459">
        <f t="shared" si="248"/>
        <v>1317</v>
      </c>
      <c r="AW1346" s="259" t="str">
        <f t="shared" ca="1" si="245"/>
        <v>AI1317</v>
      </c>
      <c r="AX1346" s="259">
        <f t="shared" si="243"/>
        <v>8</v>
      </c>
      <c r="AY1346" s="259" t="str">
        <f t="shared" ca="1" si="244"/>
        <v>9. Ownership - Operating Costs</v>
      </c>
      <c r="AZ1346" s="268" t="s">
        <v>1270</v>
      </c>
      <c r="BA1346" s="259" t="s">
        <v>1339</v>
      </c>
      <c r="BB1346" s="259">
        <f>$AI$8</f>
        <v>2049</v>
      </c>
      <c r="BC1346" s="259" t="str">
        <f t="shared" ca="1" si="246"/>
        <v>8_AI1317_Chemicals_2049</v>
      </c>
      <c r="BD1346" s="259" t="s">
        <v>540</v>
      </c>
      <c r="BE1346" s="259"/>
      <c r="BF1346" s="268" t="str">
        <f t="shared" si="242"/>
        <v>&gt;=0</v>
      </c>
      <c r="BG1346" s="268" t="s">
        <v>85</v>
      </c>
      <c r="BH1346" s="268" t="s">
        <v>85</v>
      </c>
      <c r="BI1346" s="268"/>
      <c r="BJ1346" s="268"/>
      <c r="BK1346" s="268"/>
      <c r="BL1346" s="268"/>
    </row>
    <row r="1347" spans="1:64" ht="13.5" hidden="1" thickBot="1">
      <c r="A1347" s="124"/>
      <c r="B1347" s="169"/>
      <c r="C1347" s="235"/>
      <c r="D1347" s="588"/>
      <c r="E1347" s="588"/>
      <c r="F1347" s="471"/>
      <c r="G1347" s="471"/>
      <c r="H1347" s="471"/>
      <c r="I1347" s="471"/>
      <c r="J1347" s="471"/>
      <c r="K1347" s="471"/>
      <c r="L1347" s="471"/>
      <c r="M1347" s="471"/>
      <c r="N1347" s="471"/>
      <c r="O1347" s="471"/>
      <c r="P1347" s="471"/>
      <c r="Q1347" s="471"/>
      <c r="R1347" s="471"/>
      <c r="S1347" s="471"/>
      <c r="T1347" s="471"/>
      <c r="U1347" s="471"/>
      <c r="V1347" s="471"/>
      <c r="W1347" s="471"/>
      <c r="X1347" s="471"/>
      <c r="Y1347" s="471"/>
      <c r="Z1347" s="471"/>
      <c r="AA1347" s="471"/>
      <c r="AB1347" s="471"/>
      <c r="AC1347" s="471"/>
      <c r="AD1347" s="471"/>
      <c r="AE1347" s="472"/>
      <c r="AF1347" s="472"/>
      <c r="AG1347" s="472"/>
      <c r="AH1347" s="472"/>
      <c r="AI1347" s="472"/>
      <c r="AJ1347" s="472"/>
      <c r="AK1347" s="472"/>
      <c r="AL1347" s="472"/>
      <c r="AM1347" s="472"/>
      <c r="AN1347" s="472"/>
      <c r="AO1347" s="481"/>
      <c r="AP1347" s="169"/>
      <c r="AQ1347" s="84" t="s">
        <v>395</v>
      </c>
      <c r="AU1347" s="459" t="str">
        <f t="shared" ca="1" si="247"/>
        <v>AJ</v>
      </c>
      <c r="AV1347" s="459">
        <f t="shared" si="248"/>
        <v>1317</v>
      </c>
      <c r="AW1347" s="259" t="str">
        <f t="shared" ca="1" si="245"/>
        <v>AJ1317</v>
      </c>
      <c r="AX1347" s="259">
        <f t="shared" si="243"/>
        <v>8</v>
      </c>
      <c r="AY1347" s="259" t="str">
        <f t="shared" ca="1" si="244"/>
        <v>9. Ownership - Operating Costs</v>
      </c>
      <c r="AZ1347" s="268" t="s">
        <v>1270</v>
      </c>
      <c r="BA1347" s="259" t="s">
        <v>1339</v>
      </c>
      <c r="BB1347" s="259">
        <f>$AJ$8</f>
        <v>2050</v>
      </c>
      <c r="BC1347" s="259" t="str">
        <f t="shared" ca="1" si="246"/>
        <v>8_AJ1317_Chemicals_2050</v>
      </c>
      <c r="BD1347" s="259" t="s">
        <v>540</v>
      </c>
      <c r="BE1347" s="259"/>
      <c r="BF1347" s="268" t="str">
        <f t="shared" si="242"/>
        <v>&gt;=0</v>
      </c>
      <c r="BG1347" s="268" t="s">
        <v>85</v>
      </c>
      <c r="BH1347" s="268" t="s">
        <v>85</v>
      </c>
      <c r="BI1347" s="268"/>
      <c r="BJ1347" s="268"/>
      <c r="BK1347" s="268"/>
      <c r="BL1347" s="268"/>
    </row>
    <row r="1348" spans="1:64" ht="13.5" hidden="1" thickBot="1">
      <c r="A1348" s="124"/>
      <c r="B1348" s="169"/>
      <c r="C1348" s="235"/>
      <c r="D1348" s="588"/>
      <c r="E1348" s="588"/>
      <c r="F1348" s="471"/>
      <c r="G1348" s="471"/>
      <c r="H1348" s="471"/>
      <c r="I1348" s="471"/>
      <c r="J1348" s="471"/>
      <c r="K1348" s="471"/>
      <c r="L1348" s="471"/>
      <c r="M1348" s="471"/>
      <c r="N1348" s="471"/>
      <c r="O1348" s="471"/>
      <c r="P1348" s="471"/>
      <c r="Q1348" s="471"/>
      <c r="R1348" s="471"/>
      <c r="S1348" s="471"/>
      <c r="T1348" s="471"/>
      <c r="U1348" s="471"/>
      <c r="V1348" s="471"/>
      <c r="W1348" s="471"/>
      <c r="X1348" s="471"/>
      <c r="Y1348" s="471"/>
      <c r="Z1348" s="471"/>
      <c r="AA1348" s="471"/>
      <c r="AB1348" s="471"/>
      <c r="AC1348" s="471"/>
      <c r="AD1348" s="471"/>
      <c r="AE1348" s="472"/>
      <c r="AF1348" s="472"/>
      <c r="AG1348" s="472"/>
      <c r="AH1348" s="472"/>
      <c r="AI1348" s="472"/>
      <c r="AJ1348" s="472"/>
      <c r="AK1348" s="472"/>
      <c r="AL1348" s="472"/>
      <c r="AM1348" s="472"/>
      <c r="AN1348" s="472"/>
      <c r="AO1348" s="481"/>
      <c r="AP1348" s="169"/>
      <c r="AQ1348" s="84" t="s">
        <v>395</v>
      </c>
      <c r="AU1348" s="459" t="str">
        <f t="shared" ca="1" si="247"/>
        <v>AK</v>
      </c>
      <c r="AV1348" s="459">
        <f t="shared" si="248"/>
        <v>1317</v>
      </c>
      <c r="AW1348" s="259" t="str">
        <f t="shared" ca="1" si="245"/>
        <v>AK1317</v>
      </c>
      <c r="AX1348" s="259">
        <f t="shared" si="243"/>
        <v>8</v>
      </c>
      <c r="AY1348" s="259" t="str">
        <f t="shared" ca="1" si="244"/>
        <v>9. Ownership - Operating Costs</v>
      </c>
      <c r="AZ1348" s="268" t="s">
        <v>1270</v>
      </c>
      <c r="BA1348" s="259" t="s">
        <v>1339</v>
      </c>
      <c r="BB1348" s="259">
        <f>$AK$8</f>
        <v>2051</v>
      </c>
      <c r="BC1348" s="259" t="str">
        <f t="shared" ca="1" si="246"/>
        <v>8_AK1317_Chemicals_2051</v>
      </c>
      <c r="BD1348" s="259" t="s">
        <v>540</v>
      </c>
      <c r="BE1348" s="259"/>
      <c r="BF1348" s="268" t="str">
        <f t="shared" si="242"/>
        <v>&gt;=0</v>
      </c>
      <c r="BG1348" s="268" t="s">
        <v>85</v>
      </c>
      <c r="BH1348" s="268" t="s">
        <v>85</v>
      </c>
      <c r="BI1348" s="268"/>
      <c r="BJ1348" s="268"/>
      <c r="BK1348" s="268"/>
      <c r="BL1348" s="268"/>
    </row>
    <row r="1349" spans="1:64" ht="13.5" hidden="1" thickBot="1">
      <c r="A1349" s="124"/>
      <c r="B1349" s="169"/>
      <c r="C1349" s="235"/>
      <c r="D1349" s="588"/>
      <c r="E1349" s="588"/>
      <c r="F1349" s="471"/>
      <c r="G1349" s="471"/>
      <c r="H1349" s="471"/>
      <c r="I1349" s="471"/>
      <c r="J1349" s="471"/>
      <c r="K1349" s="471"/>
      <c r="L1349" s="471"/>
      <c r="M1349" s="471"/>
      <c r="N1349" s="471"/>
      <c r="O1349" s="471"/>
      <c r="P1349" s="471"/>
      <c r="Q1349" s="471"/>
      <c r="R1349" s="471"/>
      <c r="S1349" s="471"/>
      <c r="T1349" s="471"/>
      <c r="U1349" s="471"/>
      <c r="V1349" s="471"/>
      <c r="W1349" s="471"/>
      <c r="X1349" s="471"/>
      <c r="Y1349" s="471"/>
      <c r="Z1349" s="471"/>
      <c r="AA1349" s="471"/>
      <c r="AB1349" s="471"/>
      <c r="AC1349" s="471"/>
      <c r="AD1349" s="471"/>
      <c r="AE1349" s="472"/>
      <c r="AF1349" s="472"/>
      <c r="AG1349" s="472"/>
      <c r="AH1349" s="472"/>
      <c r="AI1349" s="472"/>
      <c r="AJ1349" s="472"/>
      <c r="AK1349" s="472"/>
      <c r="AL1349" s="472"/>
      <c r="AM1349" s="472"/>
      <c r="AN1349" s="472"/>
      <c r="AO1349" s="481"/>
      <c r="AP1349" s="169"/>
      <c r="AQ1349" s="84" t="s">
        <v>395</v>
      </c>
      <c r="AU1349" s="459" t="str">
        <f t="shared" ca="1" si="247"/>
        <v>AL</v>
      </c>
      <c r="AV1349" s="459">
        <f t="shared" si="248"/>
        <v>1317</v>
      </c>
      <c r="AW1349" s="259" t="str">
        <f t="shared" ca="1" si="245"/>
        <v>AL1317</v>
      </c>
      <c r="AX1349" s="259">
        <f t="shared" si="243"/>
        <v>8</v>
      </c>
      <c r="AY1349" s="259" t="str">
        <f t="shared" ca="1" si="244"/>
        <v>9. Ownership - Operating Costs</v>
      </c>
      <c r="AZ1349" s="268" t="s">
        <v>1270</v>
      </c>
      <c r="BA1349" s="259" t="s">
        <v>1339</v>
      </c>
      <c r="BB1349" s="259">
        <f>$AL$8</f>
        <v>2052</v>
      </c>
      <c r="BC1349" s="259" t="str">
        <f t="shared" ca="1" si="246"/>
        <v>8_AL1317_Chemicals_2052</v>
      </c>
      <c r="BD1349" s="259" t="s">
        <v>540</v>
      </c>
      <c r="BE1349" s="259"/>
      <c r="BF1349" s="268" t="str">
        <f t="shared" si="242"/>
        <v>&gt;=0</v>
      </c>
      <c r="BG1349" s="268" t="s">
        <v>85</v>
      </c>
      <c r="BH1349" s="268" t="s">
        <v>85</v>
      </c>
      <c r="BI1349" s="268"/>
      <c r="BJ1349" s="268"/>
      <c r="BK1349" s="268"/>
      <c r="BL1349" s="268"/>
    </row>
    <row r="1350" spans="1:64" ht="13.5" hidden="1" thickBot="1">
      <c r="A1350" s="124"/>
      <c r="B1350" s="169"/>
      <c r="C1350" s="235"/>
      <c r="D1350" s="588"/>
      <c r="E1350" s="588"/>
      <c r="F1350" s="471"/>
      <c r="G1350" s="471"/>
      <c r="H1350" s="471"/>
      <c r="I1350" s="471"/>
      <c r="J1350" s="471"/>
      <c r="K1350" s="471"/>
      <c r="L1350" s="471"/>
      <c r="M1350" s="471"/>
      <c r="N1350" s="471"/>
      <c r="O1350" s="471"/>
      <c r="P1350" s="471"/>
      <c r="Q1350" s="471"/>
      <c r="R1350" s="471"/>
      <c r="S1350" s="471"/>
      <c r="T1350" s="471"/>
      <c r="U1350" s="471"/>
      <c r="V1350" s="471"/>
      <c r="W1350" s="471"/>
      <c r="X1350" s="471"/>
      <c r="Y1350" s="471"/>
      <c r="Z1350" s="471"/>
      <c r="AA1350" s="471"/>
      <c r="AB1350" s="471"/>
      <c r="AC1350" s="471"/>
      <c r="AD1350" s="471"/>
      <c r="AE1350" s="472"/>
      <c r="AF1350" s="472"/>
      <c r="AG1350" s="472"/>
      <c r="AH1350" s="472"/>
      <c r="AI1350" s="472"/>
      <c r="AJ1350" s="472"/>
      <c r="AK1350" s="472"/>
      <c r="AL1350" s="472"/>
      <c r="AM1350" s="472"/>
      <c r="AN1350" s="472"/>
      <c r="AO1350" s="481"/>
      <c r="AP1350" s="169"/>
      <c r="AQ1350" s="84" t="s">
        <v>395</v>
      </c>
      <c r="AU1350" s="459" t="str">
        <f t="shared" ca="1" si="247"/>
        <v>AM</v>
      </c>
      <c r="AV1350" s="459">
        <f t="shared" si="248"/>
        <v>1317</v>
      </c>
      <c r="AW1350" s="259" t="str">
        <f t="shared" ca="1" si="245"/>
        <v>AM1317</v>
      </c>
      <c r="AX1350" s="259">
        <f t="shared" si="243"/>
        <v>8</v>
      </c>
      <c r="AY1350" s="259" t="str">
        <f t="shared" ca="1" si="244"/>
        <v>9. Ownership - Operating Costs</v>
      </c>
      <c r="AZ1350" s="268" t="s">
        <v>1270</v>
      </c>
      <c r="BA1350" s="259" t="s">
        <v>1339</v>
      </c>
      <c r="BB1350" s="259">
        <f>$AM$8</f>
        <v>2053</v>
      </c>
      <c r="BC1350" s="259" t="str">
        <f t="shared" ca="1" si="246"/>
        <v>8_AM1317_Chemicals_2053</v>
      </c>
      <c r="BD1350" s="259" t="s">
        <v>540</v>
      </c>
      <c r="BE1350" s="259"/>
      <c r="BF1350" s="268" t="str">
        <f t="shared" si="242"/>
        <v>&gt;=0</v>
      </c>
      <c r="BG1350" s="268" t="s">
        <v>85</v>
      </c>
      <c r="BH1350" s="268" t="s">
        <v>85</v>
      </c>
      <c r="BI1350" s="268"/>
      <c r="BJ1350" s="268"/>
      <c r="BK1350" s="268"/>
      <c r="BL1350" s="268"/>
    </row>
    <row r="1351" spans="1:64" ht="13.5" hidden="1" thickBot="1">
      <c r="A1351" s="124"/>
      <c r="B1351" s="169"/>
      <c r="C1351" s="235"/>
      <c r="D1351" s="588"/>
      <c r="E1351" s="588"/>
      <c r="F1351" s="471"/>
      <c r="G1351" s="471"/>
      <c r="H1351" s="471"/>
      <c r="I1351" s="471"/>
      <c r="J1351" s="471"/>
      <c r="K1351" s="471"/>
      <c r="L1351" s="471"/>
      <c r="M1351" s="471"/>
      <c r="N1351" s="471"/>
      <c r="O1351" s="471"/>
      <c r="P1351" s="471"/>
      <c r="Q1351" s="471"/>
      <c r="R1351" s="471"/>
      <c r="S1351" s="471"/>
      <c r="T1351" s="471"/>
      <c r="U1351" s="471"/>
      <c r="V1351" s="471"/>
      <c r="W1351" s="471"/>
      <c r="X1351" s="471"/>
      <c r="Y1351" s="471"/>
      <c r="Z1351" s="471"/>
      <c r="AA1351" s="471"/>
      <c r="AB1351" s="471"/>
      <c r="AC1351" s="471"/>
      <c r="AD1351" s="471"/>
      <c r="AE1351" s="472"/>
      <c r="AF1351" s="472"/>
      <c r="AG1351" s="472"/>
      <c r="AH1351" s="472"/>
      <c r="AI1351" s="472"/>
      <c r="AJ1351" s="472"/>
      <c r="AK1351" s="472"/>
      <c r="AL1351" s="472"/>
      <c r="AM1351" s="472"/>
      <c r="AN1351" s="472"/>
      <c r="AO1351" s="481"/>
      <c r="AP1351" s="169"/>
      <c r="AQ1351" s="84" t="s">
        <v>395</v>
      </c>
      <c r="AU1351" s="459" t="str">
        <f t="shared" ca="1" si="247"/>
        <v>AN</v>
      </c>
      <c r="AV1351" s="459">
        <f t="shared" si="248"/>
        <v>1317</v>
      </c>
      <c r="AW1351" s="259" t="str">
        <f t="shared" ca="1" si="245"/>
        <v>AN1317</v>
      </c>
      <c r="AX1351" s="259">
        <f t="shared" si="243"/>
        <v>8</v>
      </c>
      <c r="AY1351" s="259" t="str">
        <f t="shared" ca="1" si="244"/>
        <v>9. Ownership - Operating Costs</v>
      </c>
      <c r="AZ1351" s="268" t="s">
        <v>1270</v>
      </c>
      <c r="BA1351" s="259" t="s">
        <v>1339</v>
      </c>
      <c r="BB1351" s="259">
        <f>$AN$8</f>
        <v>2054</v>
      </c>
      <c r="BC1351" s="259" t="str">
        <f t="shared" ca="1" si="246"/>
        <v>8_AN1317_Chemicals_2054</v>
      </c>
      <c r="BD1351" s="259" t="s">
        <v>540</v>
      </c>
      <c r="BE1351" s="259"/>
      <c r="BF1351" s="268" t="str">
        <f t="shared" si="242"/>
        <v>&gt;=0</v>
      </c>
      <c r="BG1351" s="268" t="s">
        <v>85</v>
      </c>
      <c r="BH1351" s="268" t="s">
        <v>85</v>
      </c>
      <c r="BI1351" s="268"/>
      <c r="BJ1351" s="268"/>
      <c r="BK1351" s="268"/>
      <c r="BL1351" s="268"/>
    </row>
    <row r="1352" spans="1:64" ht="13.5" hidden="1" thickBot="1">
      <c r="A1352" s="124"/>
      <c r="B1352" s="169"/>
      <c r="C1352" s="235"/>
      <c r="D1352" s="588"/>
      <c r="E1352" s="588"/>
      <c r="F1352" s="471"/>
      <c r="G1352" s="471"/>
      <c r="H1352" s="471"/>
      <c r="I1352" s="471"/>
      <c r="J1352" s="471"/>
      <c r="K1352" s="471"/>
      <c r="L1352" s="471"/>
      <c r="M1352" s="471"/>
      <c r="N1352" s="471"/>
      <c r="O1352" s="471"/>
      <c r="P1352" s="471"/>
      <c r="Q1352" s="471"/>
      <c r="R1352" s="471"/>
      <c r="S1352" s="471"/>
      <c r="T1352" s="471"/>
      <c r="U1352" s="471"/>
      <c r="V1352" s="471"/>
      <c r="W1352" s="471"/>
      <c r="X1352" s="471"/>
      <c r="Y1352" s="471"/>
      <c r="Z1352" s="471"/>
      <c r="AA1352" s="471"/>
      <c r="AB1352" s="471"/>
      <c r="AC1352" s="471"/>
      <c r="AD1352" s="471"/>
      <c r="AE1352" s="472"/>
      <c r="AF1352" s="472"/>
      <c r="AG1352" s="472"/>
      <c r="AH1352" s="472"/>
      <c r="AI1352" s="472"/>
      <c r="AJ1352" s="472"/>
      <c r="AK1352" s="472"/>
      <c r="AL1352" s="472"/>
      <c r="AM1352" s="472"/>
      <c r="AN1352" s="472"/>
      <c r="AO1352" s="481"/>
      <c r="AP1352" s="169"/>
      <c r="AQ1352" s="474" t="s">
        <v>395</v>
      </c>
      <c r="AR1352" s="474"/>
      <c r="AS1352" s="474"/>
      <c r="AT1352" s="474"/>
      <c r="AU1352" s="475" t="str">
        <f t="shared" ca="1" si="247"/>
        <v>AO</v>
      </c>
      <c r="AV1352" s="475">
        <f t="shared" si="248"/>
        <v>1317</v>
      </c>
      <c r="AW1352" s="389" t="str">
        <f t="shared" ca="1" si="245"/>
        <v>AO1317</v>
      </c>
      <c r="AX1352" s="389">
        <f t="shared" si="243"/>
        <v>8</v>
      </c>
      <c r="AY1352" s="389" t="str">
        <f t="shared" ca="1" si="244"/>
        <v>9. Ownership - Operating Costs</v>
      </c>
      <c r="AZ1352" s="397" t="s">
        <v>1270</v>
      </c>
      <c r="BA1352" s="389" t="s">
        <v>1339</v>
      </c>
      <c r="BB1352" s="389" t="s">
        <v>1216</v>
      </c>
      <c r="BC1352" s="389" t="str">
        <f t="shared" ca="1" si="246"/>
        <v>8_AO1317_Chemicals_Additional_Info</v>
      </c>
      <c r="BD1352" s="397" t="s">
        <v>223</v>
      </c>
      <c r="BE1352" s="397">
        <v>100</v>
      </c>
      <c r="BF1352" s="397"/>
      <c r="BG1352" s="397" t="s">
        <v>85</v>
      </c>
      <c r="BH1352" s="397" t="s">
        <v>85</v>
      </c>
      <c r="BI1352" s="268"/>
      <c r="BJ1352" s="268"/>
      <c r="BK1352" s="268"/>
      <c r="BL1352" s="268"/>
    </row>
    <row r="1353" spans="1:64" ht="13.5" thickBot="1">
      <c r="A1353" s="124">
        <f>+A1317+1</f>
        <v>49</v>
      </c>
      <c r="B1353" s="169"/>
      <c r="C1353" s="235" t="s">
        <v>1340</v>
      </c>
      <c r="D1353" s="588" t="s">
        <v>1334</v>
      </c>
      <c r="E1353" s="588"/>
      <c r="F1353" s="445"/>
      <c r="G1353" s="445"/>
      <c r="H1353" s="445"/>
      <c r="I1353" s="445"/>
      <c r="J1353" s="445"/>
      <c r="K1353" s="445"/>
      <c r="L1353" s="445"/>
      <c r="M1353" s="445"/>
      <c r="N1353" s="445"/>
      <c r="O1353" s="445"/>
      <c r="P1353" s="445"/>
      <c r="Q1353" s="445"/>
      <c r="R1353" s="445"/>
      <c r="S1353" s="445"/>
      <c r="T1353" s="445"/>
      <c r="U1353" s="445"/>
      <c r="V1353" s="445"/>
      <c r="W1353" s="445"/>
      <c r="X1353" s="445"/>
      <c r="Y1353" s="445"/>
      <c r="Z1353" s="445"/>
      <c r="AA1353" s="445"/>
      <c r="AB1353" s="445"/>
      <c r="AC1353" s="445"/>
      <c r="AD1353" s="445"/>
      <c r="AE1353" s="446"/>
      <c r="AF1353" s="446"/>
      <c r="AG1353" s="446"/>
      <c r="AH1353" s="446"/>
      <c r="AI1353" s="446"/>
      <c r="AJ1353" s="446"/>
      <c r="AK1353" s="446"/>
      <c r="AL1353" s="446"/>
      <c r="AM1353" s="446"/>
      <c r="AN1353" s="446"/>
      <c r="AO1353" s="337"/>
      <c r="AP1353" s="169"/>
      <c r="AS1353" s="84" t="s">
        <v>42</v>
      </c>
      <c r="AT1353" s="84" t="str">
        <f ca="1">SUBSTITUTE(CELL("address",F1353),"$","")</f>
        <v>F1353</v>
      </c>
      <c r="AU1353" s="350" t="str">
        <f ca="1">CHAR(CODE(AT1353))</f>
        <v>F</v>
      </c>
      <c r="AV1353" s="350">
        <f>ROW(AT1353)</f>
        <v>1353</v>
      </c>
      <c r="AW1353" s="259" t="str">
        <f ca="1">CONCATENATE(AU1353&amp;AV1353)</f>
        <v>F1353</v>
      </c>
      <c r="AX1353" s="259">
        <f t="shared" ref="AX1353:AX1388" si="249">$AX$5</f>
        <v>8</v>
      </c>
      <c r="AY1353" s="259" t="str">
        <f t="shared" ref="AY1353:AY1388" ca="1" si="250">MID(CELL("filename",AX1353),FIND("]",CELL("filename",AX1353))+1,256)</f>
        <v>9. Ownership - Operating Costs</v>
      </c>
      <c r="AZ1353" s="268" t="s">
        <v>1270</v>
      </c>
      <c r="BA1353" s="259" t="s">
        <v>1341</v>
      </c>
      <c r="BB1353" s="259">
        <f>$F$8</f>
        <v>2020</v>
      </c>
      <c r="BC1353" s="259" t="str">
        <f ca="1">AX1353&amp;"_"&amp;AW1353&amp;"_"&amp;BA1353&amp;"_"&amp;BB1353</f>
        <v>8_F1353_Production_payments_to_developer_2020</v>
      </c>
      <c r="BD1353" s="259" t="s">
        <v>540</v>
      </c>
      <c r="BE1353" s="259"/>
      <c r="BF1353" s="268" t="str">
        <f t="shared" si="242"/>
        <v>&gt;=0</v>
      </c>
      <c r="BG1353" s="268" t="s">
        <v>85</v>
      </c>
      <c r="BH1353" s="268" t="s">
        <v>85</v>
      </c>
      <c r="BI1353" s="268"/>
      <c r="BJ1353" s="268"/>
      <c r="BK1353" s="268"/>
      <c r="BL1353" s="268"/>
    </row>
    <row r="1354" spans="1:64" ht="13.5" hidden="1" thickBot="1">
      <c r="A1354" s="124"/>
      <c r="B1354" s="169"/>
      <c r="C1354" s="235"/>
      <c r="D1354" s="588"/>
      <c r="E1354" s="588"/>
      <c r="F1354" s="471"/>
      <c r="G1354" s="471"/>
      <c r="H1354" s="471"/>
      <c r="I1354" s="471"/>
      <c r="J1354" s="471"/>
      <c r="K1354" s="471"/>
      <c r="L1354" s="471"/>
      <c r="M1354" s="471"/>
      <c r="N1354" s="471"/>
      <c r="O1354" s="471"/>
      <c r="P1354" s="471"/>
      <c r="Q1354" s="471"/>
      <c r="R1354" s="471"/>
      <c r="S1354" s="471"/>
      <c r="T1354" s="471"/>
      <c r="U1354" s="471"/>
      <c r="V1354" s="471"/>
      <c r="W1354" s="471"/>
      <c r="X1354" s="471"/>
      <c r="Y1354" s="471"/>
      <c r="Z1354" s="471"/>
      <c r="AA1354" s="471"/>
      <c r="AB1354" s="471"/>
      <c r="AC1354" s="471"/>
      <c r="AD1354" s="471"/>
      <c r="AE1354" s="472"/>
      <c r="AF1354" s="472"/>
      <c r="AG1354" s="472"/>
      <c r="AH1354" s="472"/>
      <c r="AI1354" s="472"/>
      <c r="AJ1354" s="472"/>
      <c r="AK1354" s="472"/>
      <c r="AL1354" s="472"/>
      <c r="AM1354" s="472"/>
      <c r="AN1354" s="472"/>
      <c r="AO1354" s="481"/>
      <c r="AP1354" s="169"/>
      <c r="AQ1354" s="84" t="s">
        <v>395</v>
      </c>
      <c r="AU1354" s="459" t="str">
        <f ca="1">IF(AU1353="Z","AA",IF(LEN(AU1353)=1,CHAR(CODE(AU1353)+1),IF(RIGHT(AU1353,1)="Z",CHAR(CODE(LEFT(AU1353,1))+1),LEFT(AU1353,1))&amp;CHAR(65+MOD(CODE(RIGHT(AU1353,1))+1-65,26))))</f>
        <v>G</v>
      </c>
      <c r="AV1354" s="459">
        <f>AV1353</f>
        <v>1353</v>
      </c>
      <c r="AW1354" s="259" t="str">
        <f t="shared" ref="AW1354:AW1388" ca="1" si="251">CONCATENATE(AU1354&amp;AV1354)</f>
        <v>G1353</v>
      </c>
      <c r="AX1354" s="259">
        <f t="shared" si="249"/>
        <v>8</v>
      </c>
      <c r="AY1354" s="259" t="str">
        <f t="shared" ca="1" si="250"/>
        <v>9. Ownership - Operating Costs</v>
      </c>
      <c r="AZ1354" s="268" t="s">
        <v>1270</v>
      </c>
      <c r="BA1354" s="259" t="s">
        <v>1341</v>
      </c>
      <c r="BB1354" s="259">
        <f>$G$8</f>
        <v>2021</v>
      </c>
      <c r="BC1354" s="259" t="str">
        <f t="shared" ref="BC1354:BC1388" ca="1" si="252">AX1354&amp;"_"&amp;AW1354&amp;"_"&amp;BA1354&amp;"_"&amp;BB1354</f>
        <v>8_G1353_Production_payments_to_developer_2021</v>
      </c>
      <c r="BD1354" s="259" t="s">
        <v>540</v>
      </c>
      <c r="BE1354" s="259"/>
      <c r="BF1354" s="268" t="str">
        <f t="shared" si="242"/>
        <v>&gt;=0</v>
      </c>
      <c r="BG1354" s="268" t="s">
        <v>85</v>
      </c>
      <c r="BH1354" s="268" t="s">
        <v>85</v>
      </c>
      <c r="BI1354" s="268"/>
      <c r="BJ1354" s="268"/>
      <c r="BK1354" s="268"/>
      <c r="BL1354" s="268"/>
    </row>
    <row r="1355" spans="1:64" ht="13.5" hidden="1" thickBot="1">
      <c r="A1355" s="124"/>
      <c r="B1355" s="169"/>
      <c r="C1355" s="235"/>
      <c r="D1355" s="588"/>
      <c r="E1355" s="588"/>
      <c r="F1355" s="471"/>
      <c r="G1355" s="471"/>
      <c r="H1355" s="471"/>
      <c r="I1355" s="471"/>
      <c r="J1355" s="471"/>
      <c r="K1355" s="471"/>
      <c r="L1355" s="471"/>
      <c r="M1355" s="471"/>
      <c r="N1355" s="471"/>
      <c r="O1355" s="471"/>
      <c r="P1355" s="471"/>
      <c r="Q1355" s="471"/>
      <c r="R1355" s="471"/>
      <c r="S1355" s="471"/>
      <c r="T1355" s="471"/>
      <c r="U1355" s="471"/>
      <c r="V1355" s="471"/>
      <c r="W1355" s="471"/>
      <c r="X1355" s="471"/>
      <c r="Y1355" s="471"/>
      <c r="Z1355" s="471"/>
      <c r="AA1355" s="471"/>
      <c r="AB1355" s="471"/>
      <c r="AC1355" s="471"/>
      <c r="AD1355" s="471"/>
      <c r="AE1355" s="472"/>
      <c r="AF1355" s="472"/>
      <c r="AG1355" s="472"/>
      <c r="AH1355" s="472"/>
      <c r="AI1355" s="472"/>
      <c r="AJ1355" s="472"/>
      <c r="AK1355" s="472"/>
      <c r="AL1355" s="472"/>
      <c r="AM1355" s="472"/>
      <c r="AN1355" s="472"/>
      <c r="AO1355" s="481"/>
      <c r="AP1355" s="169"/>
      <c r="AQ1355" s="84" t="s">
        <v>395</v>
      </c>
      <c r="AU1355" s="459" t="str">
        <f t="shared" ref="AU1355:AU1388" ca="1" si="253">IF(AU1354="Z","AA",IF(LEN(AU1354)=1,CHAR(CODE(AU1354)+1),IF(RIGHT(AU1354,1)="Z",CHAR(CODE(LEFT(AU1354,1))+1),LEFT(AU1354,1))&amp;CHAR(65+MOD(CODE(RIGHT(AU1354,1))+1-65,26))))</f>
        <v>H</v>
      </c>
      <c r="AV1355" s="459">
        <f t="shared" ref="AV1355:AV1388" si="254">AV1354</f>
        <v>1353</v>
      </c>
      <c r="AW1355" s="259" t="str">
        <f t="shared" ca="1" si="251"/>
        <v>H1353</v>
      </c>
      <c r="AX1355" s="259">
        <f t="shared" si="249"/>
        <v>8</v>
      </c>
      <c r="AY1355" s="259" t="str">
        <f t="shared" ca="1" si="250"/>
        <v>9. Ownership - Operating Costs</v>
      </c>
      <c r="AZ1355" s="268" t="s">
        <v>1270</v>
      </c>
      <c r="BA1355" s="259" t="s">
        <v>1341</v>
      </c>
      <c r="BB1355" s="259">
        <f>$H$8</f>
        <v>2022</v>
      </c>
      <c r="BC1355" s="259" t="str">
        <f t="shared" ca="1" si="252"/>
        <v>8_H1353_Production_payments_to_developer_2022</v>
      </c>
      <c r="BD1355" s="259" t="s">
        <v>540</v>
      </c>
      <c r="BE1355" s="259"/>
      <c r="BF1355" s="268" t="str">
        <f t="shared" si="242"/>
        <v>&gt;=0</v>
      </c>
      <c r="BG1355" s="268" t="s">
        <v>85</v>
      </c>
      <c r="BH1355" s="268" t="s">
        <v>85</v>
      </c>
      <c r="BI1355" s="268"/>
      <c r="BJ1355" s="268"/>
      <c r="BK1355" s="268"/>
      <c r="BL1355" s="268"/>
    </row>
    <row r="1356" spans="1:64" ht="13.5" hidden="1" thickBot="1">
      <c r="A1356" s="124"/>
      <c r="B1356" s="169"/>
      <c r="C1356" s="235"/>
      <c r="D1356" s="588"/>
      <c r="E1356" s="588"/>
      <c r="F1356" s="471"/>
      <c r="G1356" s="471"/>
      <c r="H1356" s="471"/>
      <c r="I1356" s="471"/>
      <c r="J1356" s="471"/>
      <c r="K1356" s="471"/>
      <c r="L1356" s="471"/>
      <c r="M1356" s="471"/>
      <c r="N1356" s="471"/>
      <c r="O1356" s="471"/>
      <c r="P1356" s="471"/>
      <c r="Q1356" s="471"/>
      <c r="R1356" s="471"/>
      <c r="S1356" s="471"/>
      <c r="T1356" s="471"/>
      <c r="U1356" s="471"/>
      <c r="V1356" s="471"/>
      <c r="W1356" s="471"/>
      <c r="X1356" s="471"/>
      <c r="Y1356" s="471"/>
      <c r="Z1356" s="471"/>
      <c r="AA1356" s="471"/>
      <c r="AB1356" s="471"/>
      <c r="AC1356" s="471"/>
      <c r="AD1356" s="471"/>
      <c r="AE1356" s="472"/>
      <c r="AF1356" s="472"/>
      <c r="AG1356" s="472"/>
      <c r="AH1356" s="472"/>
      <c r="AI1356" s="472"/>
      <c r="AJ1356" s="472"/>
      <c r="AK1356" s="472"/>
      <c r="AL1356" s="472"/>
      <c r="AM1356" s="472"/>
      <c r="AN1356" s="472"/>
      <c r="AO1356" s="481"/>
      <c r="AP1356" s="169"/>
      <c r="AQ1356" s="84" t="s">
        <v>395</v>
      </c>
      <c r="AU1356" s="459" t="str">
        <f t="shared" ca="1" si="253"/>
        <v>I</v>
      </c>
      <c r="AV1356" s="459">
        <f t="shared" si="254"/>
        <v>1353</v>
      </c>
      <c r="AW1356" s="259" t="str">
        <f t="shared" ca="1" si="251"/>
        <v>I1353</v>
      </c>
      <c r="AX1356" s="259">
        <f t="shared" si="249"/>
        <v>8</v>
      </c>
      <c r="AY1356" s="259" t="str">
        <f t="shared" ca="1" si="250"/>
        <v>9. Ownership - Operating Costs</v>
      </c>
      <c r="AZ1356" s="268" t="s">
        <v>1270</v>
      </c>
      <c r="BA1356" s="259" t="s">
        <v>1341</v>
      </c>
      <c r="BB1356" s="259">
        <f>$I$8</f>
        <v>2023</v>
      </c>
      <c r="BC1356" s="259" t="str">
        <f t="shared" ca="1" si="252"/>
        <v>8_I1353_Production_payments_to_developer_2023</v>
      </c>
      <c r="BD1356" s="259" t="s">
        <v>540</v>
      </c>
      <c r="BE1356" s="259"/>
      <c r="BF1356" s="268" t="str">
        <f t="shared" si="242"/>
        <v>&gt;=0</v>
      </c>
      <c r="BG1356" s="268" t="s">
        <v>85</v>
      </c>
      <c r="BH1356" s="268" t="s">
        <v>85</v>
      </c>
      <c r="BI1356" s="268"/>
      <c r="BJ1356" s="268"/>
      <c r="BK1356" s="268"/>
      <c r="BL1356" s="268"/>
    </row>
    <row r="1357" spans="1:64" ht="13.5" hidden="1" thickBot="1">
      <c r="A1357" s="124"/>
      <c r="B1357" s="169"/>
      <c r="C1357" s="235"/>
      <c r="D1357" s="588"/>
      <c r="E1357" s="588"/>
      <c r="F1357" s="471"/>
      <c r="G1357" s="471"/>
      <c r="H1357" s="471"/>
      <c r="I1357" s="471"/>
      <c r="J1357" s="471"/>
      <c r="K1357" s="471"/>
      <c r="L1357" s="471"/>
      <c r="M1357" s="471"/>
      <c r="N1357" s="471"/>
      <c r="O1357" s="471"/>
      <c r="P1357" s="471"/>
      <c r="Q1357" s="471"/>
      <c r="R1357" s="471"/>
      <c r="S1357" s="471"/>
      <c r="T1357" s="471"/>
      <c r="U1357" s="471"/>
      <c r="V1357" s="471"/>
      <c r="W1357" s="471"/>
      <c r="X1357" s="471"/>
      <c r="Y1357" s="471"/>
      <c r="Z1357" s="471"/>
      <c r="AA1357" s="471"/>
      <c r="AB1357" s="471"/>
      <c r="AC1357" s="471"/>
      <c r="AD1357" s="471"/>
      <c r="AE1357" s="472"/>
      <c r="AF1357" s="472"/>
      <c r="AG1357" s="472"/>
      <c r="AH1357" s="472"/>
      <c r="AI1357" s="472"/>
      <c r="AJ1357" s="472"/>
      <c r="AK1357" s="472"/>
      <c r="AL1357" s="472"/>
      <c r="AM1357" s="472"/>
      <c r="AN1357" s="472"/>
      <c r="AO1357" s="481"/>
      <c r="AP1357" s="169"/>
      <c r="AQ1357" s="84" t="s">
        <v>395</v>
      </c>
      <c r="AU1357" s="459" t="str">
        <f t="shared" ca="1" si="253"/>
        <v>J</v>
      </c>
      <c r="AV1357" s="459">
        <f t="shared" si="254"/>
        <v>1353</v>
      </c>
      <c r="AW1357" s="259" t="str">
        <f t="shared" ca="1" si="251"/>
        <v>J1353</v>
      </c>
      <c r="AX1357" s="259">
        <f t="shared" si="249"/>
        <v>8</v>
      </c>
      <c r="AY1357" s="259" t="str">
        <f t="shared" ca="1" si="250"/>
        <v>9. Ownership - Operating Costs</v>
      </c>
      <c r="AZ1357" s="268" t="s">
        <v>1270</v>
      </c>
      <c r="BA1357" s="259" t="s">
        <v>1341</v>
      </c>
      <c r="BB1357" s="259">
        <f>$J$8</f>
        <v>2024</v>
      </c>
      <c r="BC1357" s="259" t="str">
        <f t="shared" ca="1" si="252"/>
        <v>8_J1353_Production_payments_to_developer_2024</v>
      </c>
      <c r="BD1357" s="259" t="s">
        <v>540</v>
      </c>
      <c r="BE1357" s="259"/>
      <c r="BF1357" s="268" t="str">
        <f t="shared" si="242"/>
        <v>&gt;=0</v>
      </c>
      <c r="BG1357" s="268" t="s">
        <v>85</v>
      </c>
      <c r="BH1357" s="268" t="s">
        <v>85</v>
      </c>
      <c r="BI1357" s="268"/>
      <c r="BJ1357" s="268"/>
      <c r="BK1357" s="268"/>
      <c r="BL1357" s="268"/>
    </row>
    <row r="1358" spans="1:64" ht="13.5" hidden="1" thickBot="1">
      <c r="A1358" s="124"/>
      <c r="B1358" s="169"/>
      <c r="C1358" s="235"/>
      <c r="D1358" s="588"/>
      <c r="E1358" s="588"/>
      <c r="F1358" s="471"/>
      <c r="G1358" s="471"/>
      <c r="H1358" s="471"/>
      <c r="I1358" s="471"/>
      <c r="J1358" s="471"/>
      <c r="K1358" s="471"/>
      <c r="L1358" s="471"/>
      <c r="M1358" s="471"/>
      <c r="N1358" s="471"/>
      <c r="O1358" s="471"/>
      <c r="P1358" s="471"/>
      <c r="Q1358" s="471"/>
      <c r="R1358" s="471"/>
      <c r="S1358" s="471"/>
      <c r="T1358" s="471"/>
      <c r="U1358" s="471"/>
      <c r="V1358" s="471"/>
      <c r="W1358" s="471"/>
      <c r="X1358" s="471"/>
      <c r="Y1358" s="471"/>
      <c r="Z1358" s="471"/>
      <c r="AA1358" s="471"/>
      <c r="AB1358" s="471"/>
      <c r="AC1358" s="471"/>
      <c r="AD1358" s="471"/>
      <c r="AE1358" s="472"/>
      <c r="AF1358" s="472"/>
      <c r="AG1358" s="472"/>
      <c r="AH1358" s="472"/>
      <c r="AI1358" s="472"/>
      <c r="AJ1358" s="472"/>
      <c r="AK1358" s="472"/>
      <c r="AL1358" s="472"/>
      <c r="AM1358" s="472"/>
      <c r="AN1358" s="472"/>
      <c r="AO1358" s="481"/>
      <c r="AP1358" s="169"/>
      <c r="AQ1358" s="84" t="s">
        <v>395</v>
      </c>
      <c r="AU1358" s="459" t="str">
        <f t="shared" ca="1" si="253"/>
        <v>K</v>
      </c>
      <c r="AV1358" s="459">
        <f t="shared" si="254"/>
        <v>1353</v>
      </c>
      <c r="AW1358" s="259" t="str">
        <f t="shared" ca="1" si="251"/>
        <v>K1353</v>
      </c>
      <c r="AX1358" s="259">
        <f t="shared" si="249"/>
        <v>8</v>
      </c>
      <c r="AY1358" s="259" t="str">
        <f t="shared" ca="1" si="250"/>
        <v>9. Ownership - Operating Costs</v>
      </c>
      <c r="AZ1358" s="268" t="s">
        <v>1270</v>
      </c>
      <c r="BA1358" s="259" t="s">
        <v>1341</v>
      </c>
      <c r="BB1358" s="259">
        <f>$K$8</f>
        <v>2025</v>
      </c>
      <c r="BC1358" s="259" t="str">
        <f t="shared" ca="1" si="252"/>
        <v>8_K1353_Production_payments_to_developer_2025</v>
      </c>
      <c r="BD1358" s="259" t="s">
        <v>540</v>
      </c>
      <c r="BE1358" s="259"/>
      <c r="BF1358" s="268" t="str">
        <f t="shared" si="242"/>
        <v>&gt;=0</v>
      </c>
      <c r="BG1358" s="268" t="s">
        <v>85</v>
      </c>
      <c r="BH1358" s="268" t="s">
        <v>85</v>
      </c>
      <c r="BI1358" s="268"/>
      <c r="BJ1358" s="268"/>
      <c r="BK1358" s="268"/>
      <c r="BL1358" s="268"/>
    </row>
    <row r="1359" spans="1:64" ht="13.5" hidden="1" thickBot="1">
      <c r="A1359" s="124"/>
      <c r="B1359" s="169"/>
      <c r="C1359" s="235"/>
      <c r="D1359" s="588"/>
      <c r="E1359" s="588"/>
      <c r="F1359" s="471"/>
      <c r="G1359" s="471"/>
      <c r="H1359" s="471"/>
      <c r="I1359" s="471"/>
      <c r="J1359" s="471"/>
      <c r="K1359" s="471"/>
      <c r="L1359" s="471"/>
      <c r="M1359" s="471"/>
      <c r="N1359" s="471"/>
      <c r="O1359" s="471"/>
      <c r="P1359" s="471"/>
      <c r="Q1359" s="471"/>
      <c r="R1359" s="471"/>
      <c r="S1359" s="471"/>
      <c r="T1359" s="471"/>
      <c r="U1359" s="471"/>
      <c r="V1359" s="471"/>
      <c r="W1359" s="471"/>
      <c r="X1359" s="471"/>
      <c r="Y1359" s="471"/>
      <c r="Z1359" s="471"/>
      <c r="AA1359" s="471"/>
      <c r="AB1359" s="471"/>
      <c r="AC1359" s="471"/>
      <c r="AD1359" s="471"/>
      <c r="AE1359" s="472"/>
      <c r="AF1359" s="472"/>
      <c r="AG1359" s="472"/>
      <c r="AH1359" s="472"/>
      <c r="AI1359" s="472"/>
      <c r="AJ1359" s="472"/>
      <c r="AK1359" s="472"/>
      <c r="AL1359" s="472"/>
      <c r="AM1359" s="472"/>
      <c r="AN1359" s="472"/>
      <c r="AO1359" s="481"/>
      <c r="AP1359" s="169"/>
      <c r="AQ1359" s="84" t="s">
        <v>395</v>
      </c>
      <c r="AU1359" s="459" t="str">
        <f t="shared" ca="1" si="253"/>
        <v>L</v>
      </c>
      <c r="AV1359" s="459">
        <f t="shared" si="254"/>
        <v>1353</v>
      </c>
      <c r="AW1359" s="259" t="str">
        <f t="shared" ca="1" si="251"/>
        <v>L1353</v>
      </c>
      <c r="AX1359" s="259">
        <f t="shared" si="249"/>
        <v>8</v>
      </c>
      <c r="AY1359" s="259" t="str">
        <f t="shared" ca="1" si="250"/>
        <v>9. Ownership - Operating Costs</v>
      </c>
      <c r="AZ1359" s="268" t="s">
        <v>1270</v>
      </c>
      <c r="BA1359" s="259" t="s">
        <v>1341</v>
      </c>
      <c r="BB1359" s="259">
        <f>$L$8</f>
        <v>2026</v>
      </c>
      <c r="BC1359" s="259" t="str">
        <f t="shared" ca="1" si="252"/>
        <v>8_L1353_Production_payments_to_developer_2026</v>
      </c>
      <c r="BD1359" s="259" t="s">
        <v>540</v>
      </c>
      <c r="BE1359" s="259"/>
      <c r="BF1359" s="268" t="str">
        <f t="shared" si="242"/>
        <v>&gt;=0</v>
      </c>
      <c r="BG1359" s="268" t="s">
        <v>85</v>
      </c>
      <c r="BH1359" s="268" t="s">
        <v>85</v>
      </c>
      <c r="BI1359" s="268"/>
      <c r="BJ1359" s="268"/>
      <c r="BK1359" s="268"/>
      <c r="BL1359" s="268"/>
    </row>
    <row r="1360" spans="1:64" ht="13.5" hidden="1" thickBot="1">
      <c r="A1360" s="124"/>
      <c r="B1360" s="169"/>
      <c r="C1360" s="235"/>
      <c r="D1360" s="588"/>
      <c r="E1360" s="588"/>
      <c r="F1360" s="471"/>
      <c r="G1360" s="471"/>
      <c r="H1360" s="471"/>
      <c r="I1360" s="471"/>
      <c r="J1360" s="471"/>
      <c r="K1360" s="471"/>
      <c r="L1360" s="471"/>
      <c r="M1360" s="471"/>
      <c r="N1360" s="471"/>
      <c r="O1360" s="471"/>
      <c r="P1360" s="471"/>
      <c r="Q1360" s="471"/>
      <c r="R1360" s="471"/>
      <c r="S1360" s="471"/>
      <c r="T1360" s="471"/>
      <c r="U1360" s="471"/>
      <c r="V1360" s="471"/>
      <c r="W1360" s="471"/>
      <c r="X1360" s="471"/>
      <c r="Y1360" s="471"/>
      <c r="Z1360" s="471"/>
      <c r="AA1360" s="471"/>
      <c r="AB1360" s="471"/>
      <c r="AC1360" s="471"/>
      <c r="AD1360" s="471"/>
      <c r="AE1360" s="472"/>
      <c r="AF1360" s="472"/>
      <c r="AG1360" s="472"/>
      <c r="AH1360" s="472"/>
      <c r="AI1360" s="472"/>
      <c r="AJ1360" s="472"/>
      <c r="AK1360" s="472"/>
      <c r="AL1360" s="472"/>
      <c r="AM1360" s="472"/>
      <c r="AN1360" s="472"/>
      <c r="AO1360" s="481"/>
      <c r="AP1360" s="169"/>
      <c r="AQ1360" s="84" t="s">
        <v>395</v>
      </c>
      <c r="AU1360" s="459" t="str">
        <f t="shared" ca="1" si="253"/>
        <v>M</v>
      </c>
      <c r="AV1360" s="459">
        <f t="shared" si="254"/>
        <v>1353</v>
      </c>
      <c r="AW1360" s="259" t="str">
        <f t="shared" ca="1" si="251"/>
        <v>M1353</v>
      </c>
      <c r="AX1360" s="259">
        <f t="shared" si="249"/>
        <v>8</v>
      </c>
      <c r="AY1360" s="259" t="str">
        <f t="shared" ca="1" si="250"/>
        <v>9. Ownership - Operating Costs</v>
      </c>
      <c r="AZ1360" s="268" t="s">
        <v>1270</v>
      </c>
      <c r="BA1360" s="259" t="s">
        <v>1341</v>
      </c>
      <c r="BB1360" s="259">
        <f>$M$8</f>
        <v>2027</v>
      </c>
      <c r="BC1360" s="259" t="str">
        <f t="shared" ca="1" si="252"/>
        <v>8_M1353_Production_payments_to_developer_2027</v>
      </c>
      <c r="BD1360" s="259" t="s">
        <v>540</v>
      </c>
      <c r="BE1360" s="259"/>
      <c r="BF1360" s="268" t="str">
        <f t="shared" si="242"/>
        <v>&gt;=0</v>
      </c>
      <c r="BG1360" s="268" t="s">
        <v>85</v>
      </c>
      <c r="BH1360" s="268" t="s">
        <v>85</v>
      </c>
      <c r="BI1360" s="268"/>
      <c r="BJ1360" s="268"/>
      <c r="BK1360" s="268"/>
      <c r="BL1360" s="268"/>
    </row>
    <row r="1361" spans="1:64" ht="13.5" hidden="1" thickBot="1">
      <c r="A1361" s="124"/>
      <c r="B1361" s="169"/>
      <c r="C1361" s="235"/>
      <c r="D1361" s="588"/>
      <c r="E1361" s="588"/>
      <c r="F1361" s="471"/>
      <c r="G1361" s="471"/>
      <c r="H1361" s="471"/>
      <c r="I1361" s="471"/>
      <c r="J1361" s="471"/>
      <c r="K1361" s="471"/>
      <c r="L1361" s="471"/>
      <c r="M1361" s="471"/>
      <c r="N1361" s="471"/>
      <c r="O1361" s="471"/>
      <c r="P1361" s="471"/>
      <c r="Q1361" s="471"/>
      <c r="R1361" s="471"/>
      <c r="S1361" s="471"/>
      <c r="T1361" s="471"/>
      <c r="U1361" s="471"/>
      <c r="V1361" s="471"/>
      <c r="W1361" s="471"/>
      <c r="X1361" s="471"/>
      <c r="Y1361" s="471"/>
      <c r="Z1361" s="471"/>
      <c r="AA1361" s="471"/>
      <c r="AB1361" s="471"/>
      <c r="AC1361" s="471"/>
      <c r="AD1361" s="471"/>
      <c r="AE1361" s="472"/>
      <c r="AF1361" s="472"/>
      <c r="AG1361" s="472"/>
      <c r="AH1361" s="472"/>
      <c r="AI1361" s="472"/>
      <c r="AJ1361" s="472"/>
      <c r="AK1361" s="472"/>
      <c r="AL1361" s="472"/>
      <c r="AM1361" s="472"/>
      <c r="AN1361" s="472"/>
      <c r="AO1361" s="481"/>
      <c r="AP1361" s="169"/>
      <c r="AQ1361" s="84" t="s">
        <v>395</v>
      </c>
      <c r="AU1361" s="459" t="str">
        <f t="shared" ca="1" si="253"/>
        <v>N</v>
      </c>
      <c r="AV1361" s="459">
        <f t="shared" si="254"/>
        <v>1353</v>
      </c>
      <c r="AW1361" s="259" t="str">
        <f t="shared" ca="1" si="251"/>
        <v>N1353</v>
      </c>
      <c r="AX1361" s="259">
        <f t="shared" si="249"/>
        <v>8</v>
      </c>
      <c r="AY1361" s="259" t="str">
        <f t="shared" ca="1" si="250"/>
        <v>9. Ownership - Operating Costs</v>
      </c>
      <c r="AZ1361" s="268" t="s">
        <v>1270</v>
      </c>
      <c r="BA1361" s="259" t="s">
        <v>1341</v>
      </c>
      <c r="BB1361" s="259">
        <f>$N$8</f>
        <v>2028</v>
      </c>
      <c r="BC1361" s="259" t="str">
        <f t="shared" ca="1" si="252"/>
        <v>8_N1353_Production_payments_to_developer_2028</v>
      </c>
      <c r="BD1361" s="259" t="s">
        <v>540</v>
      </c>
      <c r="BE1361" s="259"/>
      <c r="BF1361" s="268" t="str">
        <f t="shared" si="242"/>
        <v>&gt;=0</v>
      </c>
      <c r="BG1361" s="268" t="s">
        <v>85</v>
      </c>
      <c r="BH1361" s="268" t="s">
        <v>85</v>
      </c>
      <c r="BI1361" s="268"/>
      <c r="BJ1361" s="268"/>
      <c r="BK1361" s="268"/>
      <c r="BL1361" s="268"/>
    </row>
    <row r="1362" spans="1:64" ht="13.5" hidden="1" thickBot="1">
      <c r="A1362" s="124"/>
      <c r="B1362" s="169"/>
      <c r="C1362" s="235"/>
      <c r="D1362" s="588"/>
      <c r="E1362" s="588"/>
      <c r="F1362" s="471"/>
      <c r="G1362" s="471"/>
      <c r="H1362" s="471"/>
      <c r="I1362" s="471"/>
      <c r="J1362" s="471"/>
      <c r="K1362" s="471"/>
      <c r="L1362" s="471"/>
      <c r="M1362" s="471"/>
      <c r="N1362" s="471"/>
      <c r="O1362" s="471"/>
      <c r="P1362" s="471"/>
      <c r="Q1362" s="471"/>
      <c r="R1362" s="471"/>
      <c r="S1362" s="471"/>
      <c r="T1362" s="471"/>
      <c r="U1362" s="471"/>
      <c r="V1362" s="471"/>
      <c r="W1362" s="471"/>
      <c r="X1362" s="471"/>
      <c r="Y1362" s="471"/>
      <c r="Z1362" s="471"/>
      <c r="AA1362" s="471"/>
      <c r="AB1362" s="471"/>
      <c r="AC1362" s="471"/>
      <c r="AD1362" s="471"/>
      <c r="AE1362" s="472"/>
      <c r="AF1362" s="472"/>
      <c r="AG1362" s="472"/>
      <c r="AH1362" s="472"/>
      <c r="AI1362" s="472"/>
      <c r="AJ1362" s="472"/>
      <c r="AK1362" s="472"/>
      <c r="AL1362" s="472"/>
      <c r="AM1362" s="472"/>
      <c r="AN1362" s="472"/>
      <c r="AO1362" s="481"/>
      <c r="AP1362" s="169"/>
      <c r="AQ1362" s="84" t="s">
        <v>395</v>
      </c>
      <c r="AU1362" s="459" t="str">
        <f t="shared" ca="1" si="253"/>
        <v>O</v>
      </c>
      <c r="AV1362" s="459">
        <f t="shared" si="254"/>
        <v>1353</v>
      </c>
      <c r="AW1362" s="259" t="str">
        <f t="shared" ca="1" si="251"/>
        <v>O1353</v>
      </c>
      <c r="AX1362" s="259">
        <f t="shared" si="249"/>
        <v>8</v>
      </c>
      <c r="AY1362" s="259" t="str">
        <f t="shared" ca="1" si="250"/>
        <v>9. Ownership - Operating Costs</v>
      </c>
      <c r="AZ1362" s="268" t="s">
        <v>1270</v>
      </c>
      <c r="BA1362" s="259" t="s">
        <v>1341</v>
      </c>
      <c r="BB1362" s="259">
        <f>$O$8</f>
        <v>2029</v>
      </c>
      <c r="BC1362" s="259" t="str">
        <f t="shared" ca="1" si="252"/>
        <v>8_O1353_Production_payments_to_developer_2029</v>
      </c>
      <c r="BD1362" s="259" t="s">
        <v>540</v>
      </c>
      <c r="BE1362" s="259"/>
      <c r="BF1362" s="268" t="str">
        <f t="shared" si="242"/>
        <v>&gt;=0</v>
      </c>
      <c r="BG1362" s="268" t="s">
        <v>85</v>
      </c>
      <c r="BH1362" s="268" t="s">
        <v>85</v>
      </c>
      <c r="BI1362" s="268"/>
      <c r="BJ1362" s="268"/>
      <c r="BK1362" s="268"/>
      <c r="BL1362" s="268"/>
    </row>
    <row r="1363" spans="1:64" ht="13.5" hidden="1" thickBot="1">
      <c r="A1363" s="124"/>
      <c r="B1363" s="169"/>
      <c r="C1363" s="235"/>
      <c r="D1363" s="588"/>
      <c r="E1363" s="588"/>
      <c r="F1363" s="471"/>
      <c r="G1363" s="471"/>
      <c r="H1363" s="471"/>
      <c r="I1363" s="471"/>
      <c r="J1363" s="471"/>
      <c r="K1363" s="471"/>
      <c r="L1363" s="471"/>
      <c r="M1363" s="471"/>
      <c r="N1363" s="471"/>
      <c r="O1363" s="471"/>
      <c r="P1363" s="471"/>
      <c r="Q1363" s="471"/>
      <c r="R1363" s="471"/>
      <c r="S1363" s="471"/>
      <c r="T1363" s="471"/>
      <c r="U1363" s="471"/>
      <c r="V1363" s="471"/>
      <c r="W1363" s="471"/>
      <c r="X1363" s="471"/>
      <c r="Y1363" s="471"/>
      <c r="Z1363" s="471"/>
      <c r="AA1363" s="471"/>
      <c r="AB1363" s="471"/>
      <c r="AC1363" s="471"/>
      <c r="AD1363" s="471"/>
      <c r="AE1363" s="472"/>
      <c r="AF1363" s="472"/>
      <c r="AG1363" s="472"/>
      <c r="AH1363" s="472"/>
      <c r="AI1363" s="472"/>
      <c r="AJ1363" s="472"/>
      <c r="AK1363" s="472"/>
      <c r="AL1363" s="472"/>
      <c r="AM1363" s="472"/>
      <c r="AN1363" s="472"/>
      <c r="AO1363" s="481"/>
      <c r="AP1363" s="169"/>
      <c r="AQ1363" s="84" t="s">
        <v>395</v>
      </c>
      <c r="AU1363" s="459" t="str">
        <f t="shared" ca="1" si="253"/>
        <v>P</v>
      </c>
      <c r="AV1363" s="459">
        <f t="shared" si="254"/>
        <v>1353</v>
      </c>
      <c r="AW1363" s="259" t="str">
        <f t="shared" ca="1" si="251"/>
        <v>P1353</v>
      </c>
      <c r="AX1363" s="259">
        <f t="shared" si="249"/>
        <v>8</v>
      </c>
      <c r="AY1363" s="259" t="str">
        <f t="shared" ca="1" si="250"/>
        <v>9. Ownership - Operating Costs</v>
      </c>
      <c r="AZ1363" s="268" t="s">
        <v>1270</v>
      </c>
      <c r="BA1363" s="259" t="s">
        <v>1341</v>
      </c>
      <c r="BB1363" s="259">
        <f>$P$8</f>
        <v>2030</v>
      </c>
      <c r="BC1363" s="259" t="str">
        <f t="shared" ca="1" si="252"/>
        <v>8_P1353_Production_payments_to_developer_2030</v>
      </c>
      <c r="BD1363" s="259" t="s">
        <v>540</v>
      </c>
      <c r="BE1363" s="259"/>
      <c r="BF1363" s="268" t="str">
        <f t="shared" si="242"/>
        <v>&gt;=0</v>
      </c>
      <c r="BG1363" s="268" t="s">
        <v>85</v>
      </c>
      <c r="BH1363" s="268" t="s">
        <v>85</v>
      </c>
      <c r="BI1363" s="268"/>
      <c r="BJ1363" s="268"/>
      <c r="BK1363" s="268"/>
      <c r="BL1363" s="268"/>
    </row>
    <row r="1364" spans="1:64" ht="13.5" hidden="1" thickBot="1">
      <c r="A1364" s="124"/>
      <c r="B1364" s="169"/>
      <c r="C1364" s="235"/>
      <c r="D1364" s="588"/>
      <c r="E1364" s="588"/>
      <c r="F1364" s="471"/>
      <c r="G1364" s="471"/>
      <c r="H1364" s="471"/>
      <c r="I1364" s="471"/>
      <c r="J1364" s="471"/>
      <c r="K1364" s="471"/>
      <c r="L1364" s="471"/>
      <c r="M1364" s="471"/>
      <c r="N1364" s="471"/>
      <c r="O1364" s="471"/>
      <c r="P1364" s="471"/>
      <c r="Q1364" s="471"/>
      <c r="R1364" s="471"/>
      <c r="S1364" s="471"/>
      <c r="T1364" s="471"/>
      <c r="U1364" s="471"/>
      <c r="V1364" s="471"/>
      <c r="W1364" s="471"/>
      <c r="X1364" s="471"/>
      <c r="Y1364" s="471"/>
      <c r="Z1364" s="471"/>
      <c r="AA1364" s="471"/>
      <c r="AB1364" s="471"/>
      <c r="AC1364" s="471"/>
      <c r="AD1364" s="471"/>
      <c r="AE1364" s="472"/>
      <c r="AF1364" s="472"/>
      <c r="AG1364" s="472"/>
      <c r="AH1364" s="472"/>
      <c r="AI1364" s="472"/>
      <c r="AJ1364" s="472"/>
      <c r="AK1364" s="472"/>
      <c r="AL1364" s="472"/>
      <c r="AM1364" s="472"/>
      <c r="AN1364" s="472"/>
      <c r="AO1364" s="481"/>
      <c r="AP1364" s="169"/>
      <c r="AQ1364" s="84" t="s">
        <v>395</v>
      </c>
      <c r="AU1364" s="459" t="str">
        <f t="shared" ca="1" si="253"/>
        <v>Q</v>
      </c>
      <c r="AV1364" s="459">
        <f t="shared" si="254"/>
        <v>1353</v>
      </c>
      <c r="AW1364" s="259" t="str">
        <f t="shared" ca="1" si="251"/>
        <v>Q1353</v>
      </c>
      <c r="AX1364" s="259">
        <f t="shared" si="249"/>
        <v>8</v>
      </c>
      <c r="AY1364" s="259" t="str">
        <f t="shared" ca="1" si="250"/>
        <v>9. Ownership - Operating Costs</v>
      </c>
      <c r="AZ1364" s="268" t="s">
        <v>1270</v>
      </c>
      <c r="BA1364" s="259" t="s">
        <v>1341</v>
      </c>
      <c r="BB1364" s="259">
        <f>$Q$8</f>
        <v>2031</v>
      </c>
      <c r="BC1364" s="259" t="str">
        <f t="shared" ca="1" si="252"/>
        <v>8_Q1353_Production_payments_to_developer_2031</v>
      </c>
      <c r="BD1364" s="259" t="s">
        <v>540</v>
      </c>
      <c r="BE1364" s="259"/>
      <c r="BF1364" s="268" t="str">
        <f t="shared" si="242"/>
        <v>&gt;=0</v>
      </c>
      <c r="BG1364" s="268" t="s">
        <v>85</v>
      </c>
      <c r="BH1364" s="268" t="s">
        <v>85</v>
      </c>
      <c r="BI1364" s="268"/>
      <c r="BJ1364" s="268"/>
      <c r="BK1364" s="268"/>
      <c r="BL1364" s="268"/>
    </row>
    <row r="1365" spans="1:64" ht="13.5" hidden="1" thickBot="1">
      <c r="A1365" s="124"/>
      <c r="B1365" s="169"/>
      <c r="C1365" s="235"/>
      <c r="D1365" s="588"/>
      <c r="E1365" s="588"/>
      <c r="F1365" s="471"/>
      <c r="G1365" s="471"/>
      <c r="H1365" s="471"/>
      <c r="I1365" s="471"/>
      <c r="J1365" s="471"/>
      <c r="K1365" s="471"/>
      <c r="L1365" s="471"/>
      <c r="M1365" s="471"/>
      <c r="N1365" s="471"/>
      <c r="O1365" s="471"/>
      <c r="P1365" s="471"/>
      <c r="Q1365" s="471"/>
      <c r="R1365" s="471"/>
      <c r="S1365" s="471"/>
      <c r="T1365" s="471"/>
      <c r="U1365" s="471"/>
      <c r="V1365" s="471"/>
      <c r="W1365" s="471"/>
      <c r="X1365" s="471"/>
      <c r="Y1365" s="471"/>
      <c r="Z1365" s="471"/>
      <c r="AA1365" s="471"/>
      <c r="AB1365" s="471"/>
      <c r="AC1365" s="471"/>
      <c r="AD1365" s="471"/>
      <c r="AE1365" s="472"/>
      <c r="AF1365" s="472"/>
      <c r="AG1365" s="472"/>
      <c r="AH1365" s="472"/>
      <c r="AI1365" s="472"/>
      <c r="AJ1365" s="472"/>
      <c r="AK1365" s="472"/>
      <c r="AL1365" s="472"/>
      <c r="AM1365" s="472"/>
      <c r="AN1365" s="472"/>
      <c r="AO1365" s="481"/>
      <c r="AP1365" s="169"/>
      <c r="AQ1365" s="84" t="s">
        <v>395</v>
      </c>
      <c r="AU1365" s="459" t="str">
        <f t="shared" ca="1" si="253"/>
        <v>R</v>
      </c>
      <c r="AV1365" s="459">
        <f t="shared" si="254"/>
        <v>1353</v>
      </c>
      <c r="AW1365" s="259" t="str">
        <f t="shared" ca="1" si="251"/>
        <v>R1353</v>
      </c>
      <c r="AX1365" s="259">
        <f t="shared" si="249"/>
        <v>8</v>
      </c>
      <c r="AY1365" s="259" t="str">
        <f t="shared" ca="1" si="250"/>
        <v>9. Ownership - Operating Costs</v>
      </c>
      <c r="AZ1365" s="268" t="s">
        <v>1270</v>
      </c>
      <c r="BA1365" s="259" t="s">
        <v>1341</v>
      </c>
      <c r="BB1365" s="259">
        <f>$R$8</f>
        <v>2032</v>
      </c>
      <c r="BC1365" s="259" t="str">
        <f t="shared" ca="1" si="252"/>
        <v>8_R1353_Production_payments_to_developer_2032</v>
      </c>
      <c r="BD1365" s="259" t="s">
        <v>540</v>
      </c>
      <c r="BE1365" s="259"/>
      <c r="BF1365" s="268" t="str">
        <f t="shared" si="242"/>
        <v>&gt;=0</v>
      </c>
      <c r="BG1365" s="268" t="s">
        <v>85</v>
      </c>
      <c r="BH1365" s="268" t="s">
        <v>85</v>
      </c>
      <c r="BI1365" s="268"/>
      <c r="BJ1365" s="268"/>
      <c r="BK1365" s="268"/>
      <c r="BL1365" s="268"/>
    </row>
    <row r="1366" spans="1:64" ht="13.5" hidden="1" thickBot="1">
      <c r="A1366" s="124"/>
      <c r="B1366" s="169"/>
      <c r="C1366" s="235"/>
      <c r="D1366" s="588"/>
      <c r="E1366" s="588"/>
      <c r="F1366" s="471"/>
      <c r="G1366" s="471"/>
      <c r="H1366" s="471"/>
      <c r="I1366" s="471"/>
      <c r="J1366" s="471"/>
      <c r="K1366" s="471"/>
      <c r="L1366" s="471"/>
      <c r="M1366" s="471"/>
      <c r="N1366" s="471"/>
      <c r="O1366" s="471"/>
      <c r="P1366" s="471"/>
      <c r="Q1366" s="471"/>
      <c r="R1366" s="471"/>
      <c r="S1366" s="471"/>
      <c r="T1366" s="471"/>
      <c r="U1366" s="471"/>
      <c r="V1366" s="471"/>
      <c r="W1366" s="471"/>
      <c r="X1366" s="471"/>
      <c r="Y1366" s="471"/>
      <c r="Z1366" s="471"/>
      <c r="AA1366" s="471"/>
      <c r="AB1366" s="471"/>
      <c r="AC1366" s="471"/>
      <c r="AD1366" s="471"/>
      <c r="AE1366" s="472"/>
      <c r="AF1366" s="472"/>
      <c r="AG1366" s="472"/>
      <c r="AH1366" s="472"/>
      <c r="AI1366" s="472"/>
      <c r="AJ1366" s="472"/>
      <c r="AK1366" s="472"/>
      <c r="AL1366" s="472"/>
      <c r="AM1366" s="472"/>
      <c r="AN1366" s="472"/>
      <c r="AO1366" s="481"/>
      <c r="AP1366" s="169"/>
      <c r="AQ1366" s="84" t="s">
        <v>395</v>
      </c>
      <c r="AU1366" s="459" t="str">
        <f t="shared" ca="1" si="253"/>
        <v>S</v>
      </c>
      <c r="AV1366" s="459">
        <f t="shared" si="254"/>
        <v>1353</v>
      </c>
      <c r="AW1366" s="259" t="str">
        <f t="shared" ca="1" si="251"/>
        <v>S1353</v>
      </c>
      <c r="AX1366" s="259">
        <f t="shared" si="249"/>
        <v>8</v>
      </c>
      <c r="AY1366" s="259" t="str">
        <f t="shared" ca="1" si="250"/>
        <v>9. Ownership - Operating Costs</v>
      </c>
      <c r="AZ1366" s="268" t="s">
        <v>1270</v>
      </c>
      <c r="BA1366" s="259" t="s">
        <v>1341</v>
      </c>
      <c r="BB1366" s="259">
        <f>$S$8</f>
        <v>2033</v>
      </c>
      <c r="BC1366" s="259" t="str">
        <f t="shared" ca="1" si="252"/>
        <v>8_S1353_Production_payments_to_developer_2033</v>
      </c>
      <c r="BD1366" s="259" t="s">
        <v>540</v>
      </c>
      <c r="BE1366" s="259"/>
      <c r="BF1366" s="268" t="str">
        <f t="shared" si="242"/>
        <v>&gt;=0</v>
      </c>
      <c r="BG1366" s="268" t="s">
        <v>85</v>
      </c>
      <c r="BH1366" s="268" t="s">
        <v>85</v>
      </c>
      <c r="BI1366" s="268"/>
      <c r="BJ1366" s="268"/>
      <c r="BK1366" s="268"/>
      <c r="BL1366" s="268"/>
    </row>
    <row r="1367" spans="1:64" ht="13.5" hidden="1" thickBot="1">
      <c r="A1367" s="124"/>
      <c r="B1367" s="169"/>
      <c r="C1367" s="235"/>
      <c r="D1367" s="588"/>
      <c r="E1367" s="588"/>
      <c r="F1367" s="471"/>
      <c r="G1367" s="471"/>
      <c r="H1367" s="471"/>
      <c r="I1367" s="471"/>
      <c r="J1367" s="471"/>
      <c r="K1367" s="471"/>
      <c r="L1367" s="471"/>
      <c r="M1367" s="471"/>
      <c r="N1367" s="471"/>
      <c r="O1367" s="471"/>
      <c r="P1367" s="471"/>
      <c r="Q1367" s="471"/>
      <c r="R1367" s="471"/>
      <c r="S1367" s="471"/>
      <c r="T1367" s="471"/>
      <c r="U1367" s="471"/>
      <c r="V1367" s="471"/>
      <c r="W1367" s="471"/>
      <c r="X1367" s="471"/>
      <c r="Y1367" s="471"/>
      <c r="Z1367" s="471"/>
      <c r="AA1367" s="471"/>
      <c r="AB1367" s="471"/>
      <c r="AC1367" s="471"/>
      <c r="AD1367" s="471"/>
      <c r="AE1367" s="472"/>
      <c r="AF1367" s="472"/>
      <c r="AG1367" s="472"/>
      <c r="AH1367" s="472"/>
      <c r="AI1367" s="472"/>
      <c r="AJ1367" s="472"/>
      <c r="AK1367" s="472"/>
      <c r="AL1367" s="472"/>
      <c r="AM1367" s="472"/>
      <c r="AN1367" s="472"/>
      <c r="AO1367" s="481"/>
      <c r="AP1367" s="169"/>
      <c r="AQ1367" s="84" t="s">
        <v>395</v>
      </c>
      <c r="AU1367" s="459" t="str">
        <f t="shared" ca="1" si="253"/>
        <v>T</v>
      </c>
      <c r="AV1367" s="459">
        <f t="shared" si="254"/>
        <v>1353</v>
      </c>
      <c r="AW1367" s="259" t="str">
        <f t="shared" ca="1" si="251"/>
        <v>T1353</v>
      </c>
      <c r="AX1367" s="259">
        <f t="shared" si="249"/>
        <v>8</v>
      </c>
      <c r="AY1367" s="259" t="str">
        <f t="shared" ca="1" si="250"/>
        <v>9. Ownership - Operating Costs</v>
      </c>
      <c r="AZ1367" s="268" t="s">
        <v>1270</v>
      </c>
      <c r="BA1367" s="259" t="s">
        <v>1341</v>
      </c>
      <c r="BB1367" s="259">
        <f>$T$8</f>
        <v>2034</v>
      </c>
      <c r="BC1367" s="259" t="str">
        <f t="shared" ca="1" si="252"/>
        <v>8_T1353_Production_payments_to_developer_2034</v>
      </c>
      <c r="BD1367" s="259" t="s">
        <v>540</v>
      </c>
      <c r="BE1367" s="259"/>
      <c r="BF1367" s="268" t="str">
        <f t="shared" si="242"/>
        <v>&gt;=0</v>
      </c>
      <c r="BG1367" s="268" t="s">
        <v>85</v>
      </c>
      <c r="BH1367" s="268" t="s">
        <v>85</v>
      </c>
      <c r="BI1367" s="268"/>
      <c r="BJ1367" s="268"/>
      <c r="BK1367" s="268"/>
      <c r="BL1367" s="268"/>
    </row>
    <row r="1368" spans="1:64" ht="13.5" hidden="1" thickBot="1">
      <c r="A1368" s="124"/>
      <c r="B1368" s="169"/>
      <c r="C1368" s="235"/>
      <c r="D1368" s="588"/>
      <c r="E1368" s="588"/>
      <c r="F1368" s="471"/>
      <c r="G1368" s="471"/>
      <c r="H1368" s="471"/>
      <c r="I1368" s="471"/>
      <c r="J1368" s="471"/>
      <c r="K1368" s="471"/>
      <c r="L1368" s="471"/>
      <c r="M1368" s="471"/>
      <c r="N1368" s="471"/>
      <c r="O1368" s="471"/>
      <c r="P1368" s="471"/>
      <c r="Q1368" s="471"/>
      <c r="R1368" s="471"/>
      <c r="S1368" s="471"/>
      <c r="T1368" s="471"/>
      <c r="U1368" s="471"/>
      <c r="V1368" s="471"/>
      <c r="W1368" s="471"/>
      <c r="X1368" s="471"/>
      <c r="Y1368" s="471"/>
      <c r="Z1368" s="471"/>
      <c r="AA1368" s="471"/>
      <c r="AB1368" s="471"/>
      <c r="AC1368" s="471"/>
      <c r="AD1368" s="471"/>
      <c r="AE1368" s="472"/>
      <c r="AF1368" s="472"/>
      <c r="AG1368" s="472"/>
      <c r="AH1368" s="472"/>
      <c r="AI1368" s="472"/>
      <c r="AJ1368" s="472"/>
      <c r="AK1368" s="472"/>
      <c r="AL1368" s="472"/>
      <c r="AM1368" s="472"/>
      <c r="AN1368" s="472"/>
      <c r="AO1368" s="481"/>
      <c r="AP1368" s="169"/>
      <c r="AQ1368" s="84" t="s">
        <v>395</v>
      </c>
      <c r="AU1368" s="459" t="str">
        <f t="shared" ca="1" si="253"/>
        <v>U</v>
      </c>
      <c r="AV1368" s="459">
        <f t="shared" si="254"/>
        <v>1353</v>
      </c>
      <c r="AW1368" s="259" t="str">
        <f t="shared" ca="1" si="251"/>
        <v>U1353</v>
      </c>
      <c r="AX1368" s="259">
        <f t="shared" si="249"/>
        <v>8</v>
      </c>
      <c r="AY1368" s="259" t="str">
        <f t="shared" ca="1" si="250"/>
        <v>9. Ownership - Operating Costs</v>
      </c>
      <c r="AZ1368" s="268" t="s">
        <v>1270</v>
      </c>
      <c r="BA1368" s="259" t="s">
        <v>1341</v>
      </c>
      <c r="BB1368" s="259">
        <f>$U$8</f>
        <v>2035</v>
      </c>
      <c r="BC1368" s="259" t="str">
        <f t="shared" ca="1" si="252"/>
        <v>8_U1353_Production_payments_to_developer_2035</v>
      </c>
      <c r="BD1368" s="259" t="s">
        <v>540</v>
      </c>
      <c r="BE1368" s="259"/>
      <c r="BF1368" s="268" t="str">
        <f t="shared" si="242"/>
        <v>&gt;=0</v>
      </c>
      <c r="BG1368" s="268" t="s">
        <v>85</v>
      </c>
      <c r="BH1368" s="268" t="s">
        <v>85</v>
      </c>
      <c r="BI1368" s="268"/>
      <c r="BJ1368" s="268"/>
      <c r="BK1368" s="268"/>
      <c r="BL1368" s="268"/>
    </row>
    <row r="1369" spans="1:64" ht="13.5" hidden="1" thickBot="1">
      <c r="A1369" s="124"/>
      <c r="B1369" s="169"/>
      <c r="C1369" s="235"/>
      <c r="D1369" s="588"/>
      <c r="E1369" s="588"/>
      <c r="F1369" s="471"/>
      <c r="G1369" s="471"/>
      <c r="H1369" s="471"/>
      <c r="I1369" s="471"/>
      <c r="J1369" s="471"/>
      <c r="K1369" s="471"/>
      <c r="L1369" s="471"/>
      <c r="M1369" s="471"/>
      <c r="N1369" s="471"/>
      <c r="O1369" s="471"/>
      <c r="P1369" s="471"/>
      <c r="Q1369" s="471"/>
      <c r="R1369" s="471"/>
      <c r="S1369" s="471"/>
      <c r="T1369" s="471"/>
      <c r="U1369" s="471"/>
      <c r="V1369" s="471"/>
      <c r="W1369" s="471"/>
      <c r="X1369" s="471"/>
      <c r="Y1369" s="471"/>
      <c r="Z1369" s="471"/>
      <c r="AA1369" s="471"/>
      <c r="AB1369" s="471"/>
      <c r="AC1369" s="471"/>
      <c r="AD1369" s="471"/>
      <c r="AE1369" s="472"/>
      <c r="AF1369" s="472"/>
      <c r="AG1369" s="472"/>
      <c r="AH1369" s="472"/>
      <c r="AI1369" s="472"/>
      <c r="AJ1369" s="472"/>
      <c r="AK1369" s="472"/>
      <c r="AL1369" s="472"/>
      <c r="AM1369" s="472"/>
      <c r="AN1369" s="472"/>
      <c r="AO1369" s="481"/>
      <c r="AP1369" s="169"/>
      <c r="AQ1369" s="84" t="s">
        <v>395</v>
      </c>
      <c r="AU1369" s="459" t="str">
        <f t="shared" ca="1" si="253"/>
        <v>V</v>
      </c>
      <c r="AV1369" s="459">
        <f t="shared" si="254"/>
        <v>1353</v>
      </c>
      <c r="AW1369" s="259" t="str">
        <f t="shared" ca="1" si="251"/>
        <v>V1353</v>
      </c>
      <c r="AX1369" s="259">
        <f t="shared" si="249"/>
        <v>8</v>
      </c>
      <c r="AY1369" s="259" t="str">
        <f t="shared" ca="1" si="250"/>
        <v>9. Ownership - Operating Costs</v>
      </c>
      <c r="AZ1369" s="268" t="s">
        <v>1270</v>
      </c>
      <c r="BA1369" s="259" t="s">
        <v>1341</v>
      </c>
      <c r="BB1369" s="259">
        <f>$V$8</f>
        <v>2036</v>
      </c>
      <c r="BC1369" s="259" t="str">
        <f t="shared" ca="1" si="252"/>
        <v>8_V1353_Production_payments_to_developer_2036</v>
      </c>
      <c r="BD1369" s="259" t="s">
        <v>540</v>
      </c>
      <c r="BE1369" s="259"/>
      <c r="BF1369" s="268" t="str">
        <f t="shared" si="242"/>
        <v>&gt;=0</v>
      </c>
      <c r="BG1369" s="268" t="s">
        <v>85</v>
      </c>
      <c r="BH1369" s="268" t="s">
        <v>85</v>
      </c>
      <c r="BI1369" s="268"/>
      <c r="BJ1369" s="268"/>
      <c r="BK1369" s="268"/>
      <c r="BL1369" s="268"/>
    </row>
    <row r="1370" spans="1:64" ht="13.5" hidden="1" thickBot="1">
      <c r="A1370" s="124"/>
      <c r="B1370" s="169"/>
      <c r="C1370" s="235"/>
      <c r="D1370" s="588"/>
      <c r="E1370" s="588"/>
      <c r="F1370" s="471"/>
      <c r="G1370" s="471"/>
      <c r="H1370" s="471"/>
      <c r="I1370" s="471"/>
      <c r="J1370" s="471"/>
      <c r="K1370" s="471"/>
      <c r="L1370" s="471"/>
      <c r="M1370" s="471"/>
      <c r="N1370" s="471"/>
      <c r="O1370" s="471"/>
      <c r="P1370" s="471"/>
      <c r="Q1370" s="471"/>
      <c r="R1370" s="471"/>
      <c r="S1370" s="471"/>
      <c r="T1370" s="471"/>
      <c r="U1370" s="471"/>
      <c r="V1370" s="471"/>
      <c r="W1370" s="471"/>
      <c r="X1370" s="471"/>
      <c r="Y1370" s="471"/>
      <c r="Z1370" s="471"/>
      <c r="AA1370" s="471"/>
      <c r="AB1370" s="471"/>
      <c r="AC1370" s="471"/>
      <c r="AD1370" s="471"/>
      <c r="AE1370" s="472"/>
      <c r="AF1370" s="472"/>
      <c r="AG1370" s="472"/>
      <c r="AH1370" s="472"/>
      <c r="AI1370" s="472"/>
      <c r="AJ1370" s="472"/>
      <c r="AK1370" s="472"/>
      <c r="AL1370" s="472"/>
      <c r="AM1370" s="472"/>
      <c r="AN1370" s="472"/>
      <c r="AO1370" s="481"/>
      <c r="AP1370" s="169"/>
      <c r="AQ1370" s="84" t="s">
        <v>395</v>
      </c>
      <c r="AU1370" s="459" t="str">
        <f t="shared" ca="1" si="253"/>
        <v>W</v>
      </c>
      <c r="AV1370" s="459">
        <f t="shared" si="254"/>
        <v>1353</v>
      </c>
      <c r="AW1370" s="259" t="str">
        <f t="shared" ca="1" si="251"/>
        <v>W1353</v>
      </c>
      <c r="AX1370" s="259">
        <f t="shared" si="249"/>
        <v>8</v>
      </c>
      <c r="AY1370" s="259" t="str">
        <f t="shared" ca="1" si="250"/>
        <v>9. Ownership - Operating Costs</v>
      </c>
      <c r="AZ1370" s="268" t="s">
        <v>1270</v>
      </c>
      <c r="BA1370" s="259" t="s">
        <v>1341</v>
      </c>
      <c r="BB1370" s="259">
        <f>$W$8</f>
        <v>2037</v>
      </c>
      <c r="BC1370" s="259" t="str">
        <f t="shared" ca="1" si="252"/>
        <v>8_W1353_Production_payments_to_developer_2037</v>
      </c>
      <c r="BD1370" s="259" t="s">
        <v>540</v>
      </c>
      <c r="BE1370" s="259"/>
      <c r="BF1370" s="268" t="str">
        <f t="shared" si="242"/>
        <v>&gt;=0</v>
      </c>
      <c r="BG1370" s="268" t="s">
        <v>85</v>
      </c>
      <c r="BH1370" s="268" t="s">
        <v>85</v>
      </c>
      <c r="BI1370" s="268"/>
      <c r="BJ1370" s="268"/>
      <c r="BK1370" s="268"/>
      <c r="BL1370" s="268"/>
    </row>
    <row r="1371" spans="1:64" ht="13.5" hidden="1" thickBot="1">
      <c r="A1371" s="124"/>
      <c r="B1371" s="169"/>
      <c r="C1371" s="235"/>
      <c r="D1371" s="588"/>
      <c r="E1371" s="588"/>
      <c r="F1371" s="471"/>
      <c r="G1371" s="471"/>
      <c r="H1371" s="471"/>
      <c r="I1371" s="471"/>
      <c r="J1371" s="471"/>
      <c r="K1371" s="471"/>
      <c r="L1371" s="471"/>
      <c r="M1371" s="471"/>
      <c r="N1371" s="471"/>
      <c r="O1371" s="471"/>
      <c r="P1371" s="471"/>
      <c r="Q1371" s="471"/>
      <c r="R1371" s="471"/>
      <c r="S1371" s="471"/>
      <c r="T1371" s="471"/>
      <c r="U1371" s="471"/>
      <c r="V1371" s="471"/>
      <c r="W1371" s="471"/>
      <c r="X1371" s="471"/>
      <c r="Y1371" s="471"/>
      <c r="Z1371" s="471"/>
      <c r="AA1371" s="471"/>
      <c r="AB1371" s="471"/>
      <c r="AC1371" s="471"/>
      <c r="AD1371" s="471"/>
      <c r="AE1371" s="472"/>
      <c r="AF1371" s="472"/>
      <c r="AG1371" s="472"/>
      <c r="AH1371" s="472"/>
      <c r="AI1371" s="472"/>
      <c r="AJ1371" s="472"/>
      <c r="AK1371" s="472"/>
      <c r="AL1371" s="472"/>
      <c r="AM1371" s="472"/>
      <c r="AN1371" s="472"/>
      <c r="AO1371" s="481"/>
      <c r="AP1371" s="169"/>
      <c r="AQ1371" s="84" t="s">
        <v>395</v>
      </c>
      <c r="AU1371" s="459" t="str">
        <f t="shared" ca="1" si="253"/>
        <v>X</v>
      </c>
      <c r="AV1371" s="459">
        <f t="shared" si="254"/>
        <v>1353</v>
      </c>
      <c r="AW1371" s="259" t="str">
        <f t="shared" ca="1" si="251"/>
        <v>X1353</v>
      </c>
      <c r="AX1371" s="259">
        <f t="shared" si="249"/>
        <v>8</v>
      </c>
      <c r="AY1371" s="259" t="str">
        <f t="shared" ca="1" si="250"/>
        <v>9. Ownership - Operating Costs</v>
      </c>
      <c r="AZ1371" s="268" t="s">
        <v>1270</v>
      </c>
      <c r="BA1371" s="259" t="s">
        <v>1341</v>
      </c>
      <c r="BB1371" s="259">
        <f>$X$8</f>
        <v>2038</v>
      </c>
      <c r="BC1371" s="259" t="str">
        <f t="shared" ca="1" si="252"/>
        <v>8_X1353_Production_payments_to_developer_2038</v>
      </c>
      <c r="BD1371" s="259" t="s">
        <v>540</v>
      </c>
      <c r="BE1371" s="259"/>
      <c r="BF1371" s="268" t="str">
        <f t="shared" si="242"/>
        <v>&gt;=0</v>
      </c>
      <c r="BG1371" s="268" t="s">
        <v>85</v>
      </c>
      <c r="BH1371" s="268" t="s">
        <v>85</v>
      </c>
      <c r="BI1371" s="268"/>
      <c r="BJ1371" s="268"/>
      <c r="BK1371" s="268"/>
      <c r="BL1371" s="268"/>
    </row>
    <row r="1372" spans="1:64" ht="13.5" hidden="1" thickBot="1">
      <c r="A1372" s="124"/>
      <c r="B1372" s="169"/>
      <c r="C1372" s="235"/>
      <c r="D1372" s="588"/>
      <c r="E1372" s="588"/>
      <c r="F1372" s="471"/>
      <c r="G1372" s="471"/>
      <c r="H1372" s="471"/>
      <c r="I1372" s="471"/>
      <c r="J1372" s="471"/>
      <c r="K1372" s="471"/>
      <c r="L1372" s="471"/>
      <c r="M1372" s="471"/>
      <c r="N1372" s="471"/>
      <c r="O1372" s="471"/>
      <c r="P1372" s="471"/>
      <c r="Q1372" s="471"/>
      <c r="R1372" s="471"/>
      <c r="S1372" s="471"/>
      <c r="T1372" s="471"/>
      <c r="U1372" s="471"/>
      <c r="V1372" s="471"/>
      <c r="W1372" s="471"/>
      <c r="X1372" s="471"/>
      <c r="Y1372" s="471"/>
      <c r="Z1372" s="471"/>
      <c r="AA1372" s="471"/>
      <c r="AB1372" s="471"/>
      <c r="AC1372" s="471"/>
      <c r="AD1372" s="471"/>
      <c r="AE1372" s="472"/>
      <c r="AF1372" s="472"/>
      <c r="AG1372" s="472"/>
      <c r="AH1372" s="472"/>
      <c r="AI1372" s="472"/>
      <c r="AJ1372" s="472"/>
      <c r="AK1372" s="472"/>
      <c r="AL1372" s="472"/>
      <c r="AM1372" s="472"/>
      <c r="AN1372" s="472"/>
      <c r="AO1372" s="481"/>
      <c r="AP1372" s="169"/>
      <c r="AQ1372" s="84" t="s">
        <v>395</v>
      </c>
      <c r="AU1372" s="459" t="str">
        <f t="shared" ca="1" si="253"/>
        <v>Y</v>
      </c>
      <c r="AV1372" s="459">
        <f t="shared" si="254"/>
        <v>1353</v>
      </c>
      <c r="AW1372" s="259" t="str">
        <f t="shared" ca="1" si="251"/>
        <v>Y1353</v>
      </c>
      <c r="AX1372" s="259">
        <f t="shared" si="249"/>
        <v>8</v>
      </c>
      <c r="AY1372" s="259" t="str">
        <f t="shared" ca="1" si="250"/>
        <v>9. Ownership - Operating Costs</v>
      </c>
      <c r="AZ1372" s="268" t="s">
        <v>1270</v>
      </c>
      <c r="BA1372" s="259" t="s">
        <v>1341</v>
      </c>
      <c r="BB1372" s="259">
        <f>$Y$8</f>
        <v>2039</v>
      </c>
      <c r="BC1372" s="259" t="str">
        <f t="shared" ca="1" si="252"/>
        <v>8_Y1353_Production_payments_to_developer_2039</v>
      </c>
      <c r="BD1372" s="259" t="s">
        <v>540</v>
      </c>
      <c r="BE1372" s="259"/>
      <c r="BF1372" s="268" t="str">
        <f t="shared" si="242"/>
        <v>&gt;=0</v>
      </c>
      <c r="BG1372" s="268" t="s">
        <v>85</v>
      </c>
      <c r="BH1372" s="268" t="s">
        <v>85</v>
      </c>
      <c r="BI1372" s="268"/>
      <c r="BJ1372" s="268"/>
      <c r="BK1372" s="268"/>
      <c r="BL1372" s="268"/>
    </row>
    <row r="1373" spans="1:64" ht="13.5" hidden="1" thickBot="1">
      <c r="A1373" s="124"/>
      <c r="B1373" s="169"/>
      <c r="C1373" s="235"/>
      <c r="D1373" s="588"/>
      <c r="E1373" s="588"/>
      <c r="F1373" s="471"/>
      <c r="G1373" s="471"/>
      <c r="H1373" s="471"/>
      <c r="I1373" s="471"/>
      <c r="J1373" s="471"/>
      <c r="K1373" s="471"/>
      <c r="L1373" s="471"/>
      <c r="M1373" s="471"/>
      <c r="N1373" s="471"/>
      <c r="O1373" s="471"/>
      <c r="P1373" s="471"/>
      <c r="Q1373" s="471"/>
      <c r="R1373" s="471"/>
      <c r="S1373" s="471"/>
      <c r="T1373" s="471"/>
      <c r="U1373" s="471"/>
      <c r="V1373" s="471"/>
      <c r="W1373" s="471"/>
      <c r="X1373" s="471"/>
      <c r="Y1373" s="471"/>
      <c r="Z1373" s="471"/>
      <c r="AA1373" s="471"/>
      <c r="AB1373" s="471"/>
      <c r="AC1373" s="471"/>
      <c r="AD1373" s="471"/>
      <c r="AE1373" s="472"/>
      <c r="AF1373" s="472"/>
      <c r="AG1373" s="472"/>
      <c r="AH1373" s="472"/>
      <c r="AI1373" s="472"/>
      <c r="AJ1373" s="472"/>
      <c r="AK1373" s="472"/>
      <c r="AL1373" s="472"/>
      <c r="AM1373" s="472"/>
      <c r="AN1373" s="472"/>
      <c r="AO1373" s="481"/>
      <c r="AP1373" s="169"/>
      <c r="AQ1373" s="84" t="s">
        <v>395</v>
      </c>
      <c r="AU1373" s="459" t="str">
        <f t="shared" ca="1" si="253"/>
        <v>Z</v>
      </c>
      <c r="AV1373" s="459">
        <f t="shared" si="254"/>
        <v>1353</v>
      </c>
      <c r="AW1373" s="259" t="str">
        <f t="shared" ca="1" si="251"/>
        <v>Z1353</v>
      </c>
      <c r="AX1373" s="259">
        <f t="shared" si="249"/>
        <v>8</v>
      </c>
      <c r="AY1373" s="259" t="str">
        <f t="shared" ca="1" si="250"/>
        <v>9. Ownership - Operating Costs</v>
      </c>
      <c r="AZ1373" s="268" t="s">
        <v>1270</v>
      </c>
      <c r="BA1373" s="259" t="s">
        <v>1341</v>
      </c>
      <c r="BB1373" s="259">
        <f>$Z$8</f>
        <v>2040</v>
      </c>
      <c r="BC1373" s="259" t="str">
        <f t="shared" ca="1" si="252"/>
        <v>8_Z1353_Production_payments_to_developer_2040</v>
      </c>
      <c r="BD1373" s="259" t="s">
        <v>540</v>
      </c>
      <c r="BE1373" s="259"/>
      <c r="BF1373" s="268" t="str">
        <f t="shared" ref="BF1373:BF1436" si="255">"&gt;=0"</f>
        <v>&gt;=0</v>
      </c>
      <c r="BG1373" s="268" t="s">
        <v>85</v>
      </c>
      <c r="BH1373" s="268" t="s">
        <v>85</v>
      </c>
      <c r="BI1373" s="268"/>
      <c r="BJ1373" s="268"/>
      <c r="BK1373" s="268"/>
      <c r="BL1373" s="268"/>
    </row>
    <row r="1374" spans="1:64" ht="13.5" hidden="1" thickBot="1">
      <c r="A1374" s="124"/>
      <c r="B1374" s="169"/>
      <c r="C1374" s="235"/>
      <c r="D1374" s="588"/>
      <c r="E1374" s="588"/>
      <c r="F1374" s="471"/>
      <c r="G1374" s="471"/>
      <c r="H1374" s="471"/>
      <c r="I1374" s="471"/>
      <c r="J1374" s="471"/>
      <c r="K1374" s="471"/>
      <c r="L1374" s="471"/>
      <c r="M1374" s="471"/>
      <c r="N1374" s="471"/>
      <c r="O1374" s="471"/>
      <c r="P1374" s="471"/>
      <c r="Q1374" s="471"/>
      <c r="R1374" s="471"/>
      <c r="S1374" s="471"/>
      <c r="T1374" s="471"/>
      <c r="U1374" s="471"/>
      <c r="V1374" s="471"/>
      <c r="W1374" s="471"/>
      <c r="X1374" s="471"/>
      <c r="Y1374" s="471"/>
      <c r="Z1374" s="471"/>
      <c r="AA1374" s="471"/>
      <c r="AB1374" s="471"/>
      <c r="AC1374" s="471"/>
      <c r="AD1374" s="471"/>
      <c r="AE1374" s="472"/>
      <c r="AF1374" s="472"/>
      <c r="AG1374" s="472"/>
      <c r="AH1374" s="472"/>
      <c r="AI1374" s="472"/>
      <c r="AJ1374" s="472"/>
      <c r="AK1374" s="472"/>
      <c r="AL1374" s="472"/>
      <c r="AM1374" s="472"/>
      <c r="AN1374" s="472"/>
      <c r="AO1374" s="481"/>
      <c r="AP1374" s="169"/>
      <c r="AQ1374" s="84" t="s">
        <v>395</v>
      </c>
      <c r="AU1374" s="459" t="str">
        <f t="shared" ca="1" si="253"/>
        <v>AA</v>
      </c>
      <c r="AV1374" s="459">
        <f t="shared" si="254"/>
        <v>1353</v>
      </c>
      <c r="AW1374" s="259" t="str">
        <f t="shared" ca="1" si="251"/>
        <v>AA1353</v>
      </c>
      <c r="AX1374" s="259">
        <f t="shared" si="249"/>
        <v>8</v>
      </c>
      <c r="AY1374" s="259" t="str">
        <f t="shared" ca="1" si="250"/>
        <v>9. Ownership - Operating Costs</v>
      </c>
      <c r="AZ1374" s="268" t="s">
        <v>1270</v>
      </c>
      <c r="BA1374" s="259" t="s">
        <v>1341</v>
      </c>
      <c r="BB1374" s="259">
        <f>$AA$8</f>
        <v>2041</v>
      </c>
      <c r="BC1374" s="259" t="str">
        <f t="shared" ca="1" si="252"/>
        <v>8_AA1353_Production_payments_to_developer_2041</v>
      </c>
      <c r="BD1374" s="259" t="s">
        <v>540</v>
      </c>
      <c r="BE1374" s="259"/>
      <c r="BF1374" s="268" t="str">
        <f t="shared" si="255"/>
        <v>&gt;=0</v>
      </c>
      <c r="BG1374" s="268" t="s">
        <v>85</v>
      </c>
      <c r="BH1374" s="268" t="s">
        <v>85</v>
      </c>
      <c r="BI1374" s="268"/>
      <c r="BJ1374" s="268"/>
      <c r="BK1374" s="268"/>
      <c r="BL1374" s="268"/>
    </row>
    <row r="1375" spans="1:64" ht="13.5" hidden="1" thickBot="1">
      <c r="A1375" s="124"/>
      <c r="B1375" s="169"/>
      <c r="C1375" s="235"/>
      <c r="D1375" s="588"/>
      <c r="E1375" s="588"/>
      <c r="F1375" s="471"/>
      <c r="G1375" s="471"/>
      <c r="H1375" s="471"/>
      <c r="I1375" s="471"/>
      <c r="J1375" s="471"/>
      <c r="K1375" s="471"/>
      <c r="L1375" s="471"/>
      <c r="M1375" s="471"/>
      <c r="N1375" s="471"/>
      <c r="O1375" s="471"/>
      <c r="P1375" s="471"/>
      <c r="Q1375" s="471"/>
      <c r="R1375" s="471"/>
      <c r="S1375" s="471"/>
      <c r="T1375" s="471"/>
      <c r="U1375" s="471"/>
      <c r="V1375" s="471"/>
      <c r="W1375" s="471"/>
      <c r="X1375" s="471"/>
      <c r="Y1375" s="471"/>
      <c r="Z1375" s="471"/>
      <c r="AA1375" s="471"/>
      <c r="AB1375" s="471"/>
      <c r="AC1375" s="471"/>
      <c r="AD1375" s="471"/>
      <c r="AE1375" s="472"/>
      <c r="AF1375" s="472"/>
      <c r="AG1375" s="472"/>
      <c r="AH1375" s="472"/>
      <c r="AI1375" s="472"/>
      <c r="AJ1375" s="472"/>
      <c r="AK1375" s="472"/>
      <c r="AL1375" s="472"/>
      <c r="AM1375" s="472"/>
      <c r="AN1375" s="472"/>
      <c r="AO1375" s="481"/>
      <c r="AP1375" s="169"/>
      <c r="AQ1375" s="84" t="s">
        <v>395</v>
      </c>
      <c r="AU1375" s="459" t="str">
        <f t="shared" ca="1" si="253"/>
        <v>AB</v>
      </c>
      <c r="AV1375" s="459">
        <f t="shared" si="254"/>
        <v>1353</v>
      </c>
      <c r="AW1375" s="259" t="str">
        <f t="shared" ca="1" si="251"/>
        <v>AB1353</v>
      </c>
      <c r="AX1375" s="259">
        <f t="shared" si="249"/>
        <v>8</v>
      </c>
      <c r="AY1375" s="259" t="str">
        <f t="shared" ca="1" si="250"/>
        <v>9. Ownership - Operating Costs</v>
      </c>
      <c r="AZ1375" s="268" t="s">
        <v>1270</v>
      </c>
      <c r="BA1375" s="259" t="s">
        <v>1341</v>
      </c>
      <c r="BB1375" s="259">
        <f>$AB$8</f>
        <v>2042</v>
      </c>
      <c r="BC1375" s="259" t="str">
        <f t="shared" ca="1" si="252"/>
        <v>8_AB1353_Production_payments_to_developer_2042</v>
      </c>
      <c r="BD1375" s="259" t="s">
        <v>540</v>
      </c>
      <c r="BE1375" s="259"/>
      <c r="BF1375" s="268" t="str">
        <f t="shared" si="255"/>
        <v>&gt;=0</v>
      </c>
      <c r="BG1375" s="268" t="s">
        <v>85</v>
      </c>
      <c r="BH1375" s="268" t="s">
        <v>85</v>
      </c>
      <c r="BI1375" s="268"/>
      <c r="BJ1375" s="268"/>
      <c r="BK1375" s="268"/>
      <c r="BL1375" s="268"/>
    </row>
    <row r="1376" spans="1:64" ht="13.5" hidden="1" thickBot="1">
      <c r="A1376" s="124"/>
      <c r="B1376" s="169"/>
      <c r="C1376" s="235"/>
      <c r="D1376" s="588"/>
      <c r="E1376" s="588"/>
      <c r="F1376" s="471"/>
      <c r="G1376" s="471"/>
      <c r="H1376" s="471"/>
      <c r="I1376" s="471"/>
      <c r="J1376" s="471"/>
      <c r="K1376" s="471"/>
      <c r="L1376" s="471"/>
      <c r="M1376" s="471"/>
      <c r="N1376" s="471"/>
      <c r="O1376" s="471"/>
      <c r="P1376" s="471"/>
      <c r="Q1376" s="471"/>
      <c r="R1376" s="471"/>
      <c r="S1376" s="471"/>
      <c r="T1376" s="471"/>
      <c r="U1376" s="471"/>
      <c r="V1376" s="471"/>
      <c r="W1376" s="471"/>
      <c r="X1376" s="471"/>
      <c r="Y1376" s="471"/>
      <c r="Z1376" s="471"/>
      <c r="AA1376" s="471"/>
      <c r="AB1376" s="471"/>
      <c r="AC1376" s="471"/>
      <c r="AD1376" s="471"/>
      <c r="AE1376" s="472"/>
      <c r="AF1376" s="472"/>
      <c r="AG1376" s="472"/>
      <c r="AH1376" s="472"/>
      <c r="AI1376" s="472"/>
      <c r="AJ1376" s="472"/>
      <c r="AK1376" s="472"/>
      <c r="AL1376" s="472"/>
      <c r="AM1376" s="472"/>
      <c r="AN1376" s="472"/>
      <c r="AO1376" s="481"/>
      <c r="AP1376" s="169"/>
      <c r="AQ1376" s="84" t="s">
        <v>395</v>
      </c>
      <c r="AU1376" s="459" t="str">
        <f t="shared" ca="1" si="253"/>
        <v>AC</v>
      </c>
      <c r="AV1376" s="459">
        <f t="shared" si="254"/>
        <v>1353</v>
      </c>
      <c r="AW1376" s="259" t="str">
        <f t="shared" ca="1" si="251"/>
        <v>AC1353</v>
      </c>
      <c r="AX1376" s="259">
        <f t="shared" si="249"/>
        <v>8</v>
      </c>
      <c r="AY1376" s="259" t="str">
        <f t="shared" ca="1" si="250"/>
        <v>9. Ownership - Operating Costs</v>
      </c>
      <c r="AZ1376" s="268" t="s">
        <v>1270</v>
      </c>
      <c r="BA1376" s="259" t="s">
        <v>1341</v>
      </c>
      <c r="BB1376" s="259">
        <f>$AC$8</f>
        <v>2043</v>
      </c>
      <c r="BC1376" s="259" t="str">
        <f t="shared" ca="1" si="252"/>
        <v>8_AC1353_Production_payments_to_developer_2043</v>
      </c>
      <c r="BD1376" s="259" t="s">
        <v>540</v>
      </c>
      <c r="BE1376" s="259"/>
      <c r="BF1376" s="268" t="str">
        <f t="shared" si="255"/>
        <v>&gt;=0</v>
      </c>
      <c r="BG1376" s="268" t="s">
        <v>85</v>
      </c>
      <c r="BH1376" s="268" t="s">
        <v>85</v>
      </c>
      <c r="BI1376" s="268"/>
      <c r="BJ1376" s="268"/>
      <c r="BK1376" s="268"/>
      <c r="BL1376" s="268"/>
    </row>
    <row r="1377" spans="1:64" ht="13.5" hidden="1" thickBot="1">
      <c r="A1377" s="124"/>
      <c r="B1377" s="169"/>
      <c r="C1377" s="235"/>
      <c r="D1377" s="588"/>
      <c r="E1377" s="588"/>
      <c r="F1377" s="471"/>
      <c r="G1377" s="471"/>
      <c r="H1377" s="471"/>
      <c r="I1377" s="471"/>
      <c r="J1377" s="471"/>
      <c r="K1377" s="471"/>
      <c r="L1377" s="471"/>
      <c r="M1377" s="471"/>
      <c r="N1377" s="471"/>
      <c r="O1377" s="471"/>
      <c r="P1377" s="471"/>
      <c r="Q1377" s="471"/>
      <c r="R1377" s="471"/>
      <c r="S1377" s="471"/>
      <c r="T1377" s="471"/>
      <c r="U1377" s="471"/>
      <c r="V1377" s="471"/>
      <c r="W1377" s="471"/>
      <c r="X1377" s="471"/>
      <c r="Y1377" s="471"/>
      <c r="Z1377" s="471"/>
      <c r="AA1377" s="471"/>
      <c r="AB1377" s="471"/>
      <c r="AC1377" s="471"/>
      <c r="AD1377" s="471"/>
      <c r="AE1377" s="472"/>
      <c r="AF1377" s="472"/>
      <c r="AG1377" s="472"/>
      <c r="AH1377" s="472"/>
      <c r="AI1377" s="472"/>
      <c r="AJ1377" s="472"/>
      <c r="AK1377" s="472"/>
      <c r="AL1377" s="472"/>
      <c r="AM1377" s="472"/>
      <c r="AN1377" s="472"/>
      <c r="AO1377" s="481"/>
      <c r="AP1377" s="169"/>
      <c r="AQ1377" s="84" t="s">
        <v>395</v>
      </c>
      <c r="AU1377" s="459" t="str">
        <f t="shared" ca="1" si="253"/>
        <v>AD</v>
      </c>
      <c r="AV1377" s="459">
        <f t="shared" si="254"/>
        <v>1353</v>
      </c>
      <c r="AW1377" s="259" t="str">
        <f t="shared" ca="1" si="251"/>
        <v>AD1353</v>
      </c>
      <c r="AX1377" s="259">
        <f t="shared" si="249"/>
        <v>8</v>
      </c>
      <c r="AY1377" s="259" t="str">
        <f t="shared" ca="1" si="250"/>
        <v>9. Ownership - Operating Costs</v>
      </c>
      <c r="AZ1377" s="268" t="s">
        <v>1270</v>
      </c>
      <c r="BA1377" s="259" t="s">
        <v>1341</v>
      </c>
      <c r="BB1377" s="259">
        <f>$AD$8</f>
        <v>2044</v>
      </c>
      <c r="BC1377" s="259" t="str">
        <f t="shared" ca="1" si="252"/>
        <v>8_AD1353_Production_payments_to_developer_2044</v>
      </c>
      <c r="BD1377" s="259" t="s">
        <v>540</v>
      </c>
      <c r="BE1377" s="259"/>
      <c r="BF1377" s="268" t="str">
        <f t="shared" si="255"/>
        <v>&gt;=0</v>
      </c>
      <c r="BG1377" s="268" t="s">
        <v>85</v>
      </c>
      <c r="BH1377" s="268" t="s">
        <v>85</v>
      </c>
      <c r="BI1377" s="268"/>
      <c r="BJ1377" s="268"/>
      <c r="BK1377" s="268"/>
      <c r="BL1377" s="268"/>
    </row>
    <row r="1378" spans="1:64" ht="13.5" hidden="1" thickBot="1">
      <c r="A1378" s="124"/>
      <c r="B1378" s="169"/>
      <c r="C1378" s="235"/>
      <c r="D1378" s="588"/>
      <c r="E1378" s="588"/>
      <c r="F1378" s="471"/>
      <c r="G1378" s="471"/>
      <c r="H1378" s="471"/>
      <c r="I1378" s="471"/>
      <c r="J1378" s="471"/>
      <c r="K1378" s="471"/>
      <c r="L1378" s="471"/>
      <c r="M1378" s="471"/>
      <c r="N1378" s="471"/>
      <c r="O1378" s="471"/>
      <c r="P1378" s="471"/>
      <c r="Q1378" s="471"/>
      <c r="R1378" s="471"/>
      <c r="S1378" s="471"/>
      <c r="T1378" s="471"/>
      <c r="U1378" s="471"/>
      <c r="V1378" s="471"/>
      <c r="W1378" s="471"/>
      <c r="X1378" s="471"/>
      <c r="Y1378" s="471"/>
      <c r="Z1378" s="471"/>
      <c r="AA1378" s="471"/>
      <c r="AB1378" s="471"/>
      <c r="AC1378" s="471"/>
      <c r="AD1378" s="471"/>
      <c r="AE1378" s="472"/>
      <c r="AF1378" s="472"/>
      <c r="AG1378" s="472"/>
      <c r="AH1378" s="472"/>
      <c r="AI1378" s="472"/>
      <c r="AJ1378" s="472"/>
      <c r="AK1378" s="472"/>
      <c r="AL1378" s="472"/>
      <c r="AM1378" s="472"/>
      <c r="AN1378" s="472"/>
      <c r="AO1378" s="481"/>
      <c r="AP1378" s="169"/>
      <c r="AQ1378" s="84" t="s">
        <v>395</v>
      </c>
      <c r="AU1378" s="459" t="str">
        <f t="shared" ca="1" si="253"/>
        <v>AE</v>
      </c>
      <c r="AV1378" s="459">
        <f t="shared" si="254"/>
        <v>1353</v>
      </c>
      <c r="AW1378" s="259" t="str">
        <f t="shared" ca="1" si="251"/>
        <v>AE1353</v>
      </c>
      <c r="AX1378" s="259">
        <f t="shared" si="249"/>
        <v>8</v>
      </c>
      <c r="AY1378" s="259" t="str">
        <f t="shared" ca="1" si="250"/>
        <v>9. Ownership - Operating Costs</v>
      </c>
      <c r="AZ1378" s="268" t="s">
        <v>1270</v>
      </c>
      <c r="BA1378" s="259" t="s">
        <v>1341</v>
      </c>
      <c r="BB1378" s="259">
        <f>$AE$8</f>
        <v>2045</v>
      </c>
      <c r="BC1378" s="259" t="str">
        <f t="shared" ca="1" si="252"/>
        <v>8_AE1353_Production_payments_to_developer_2045</v>
      </c>
      <c r="BD1378" s="259" t="s">
        <v>540</v>
      </c>
      <c r="BE1378" s="259"/>
      <c r="BF1378" s="268" t="str">
        <f t="shared" si="255"/>
        <v>&gt;=0</v>
      </c>
      <c r="BG1378" s="268" t="s">
        <v>85</v>
      </c>
      <c r="BH1378" s="268" t="s">
        <v>85</v>
      </c>
      <c r="BI1378" s="268"/>
      <c r="BJ1378" s="268"/>
      <c r="BK1378" s="268"/>
      <c r="BL1378" s="268"/>
    </row>
    <row r="1379" spans="1:64" ht="13.5" hidden="1" thickBot="1">
      <c r="A1379" s="124"/>
      <c r="B1379" s="169"/>
      <c r="C1379" s="235"/>
      <c r="D1379" s="588"/>
      <c r="E1379" s="588"/>
      <c r="F1379" s="471"/>
      <c r="G1379" s="471"/>
      <c r="H1379" s="471"/>
      <c r="I1379" s="471"/>
      <c r="J1379" s="471"/>
      <c r="K1379" s="471"/>
      <c r="L1379" s="471"/>
      <c r="M1379" s="471"/>
      <c r="N1379" s="471"/>
      <c r="O1379" s="471"/>
      <c r="P1379" s="471"/>
      <c r="Q1379" s="471"/>
      <c r="R1379" s="471"/>
      <c r="S1379" s="471"/>
      <c r="T1379" s="471"/>
      <c r="U1379" s="471"/>
      <c r="V1379" s="471"/>
      <c r="W1379" s="471"/>
      <c r="X1379" s="471"/>
      <c r="Y1379" s="471"/>
      <c r="Z1379" s="471"/>
      <c r="AA1379" s="471"/>
      <c r="AB1379" s="471"/>
      <c r="AC1379" s="471"/>
      <c r="AD1379" s="471"/>
      <c r="AE1379" s="472"/>
      <c r="AF1379" s="472"/>
      <c r="AG1379" s="472"/>
      <c r="AH1379" s="472"/>
      <c r="AI1379" s="472"/>
      <c r="AJ1379" s="472"/>
      <c r="AK1379" s="472"/>
      <c r="AL1379" s="472"/>
      <c r="AM1379" s="472"/>
      <c r="AN1379" s="472"/>
      <c r="AO1379" s="481"/>
      <c r="AP1379" s="169"/>
      <c r="AQ1379" s="84" t="s">
        <v>395</v>
      </c>
      <c r="AU1379" s="459" t="str">
        <f t="shared" ca="1" si="253"/>
        <v>AF</v>
      </c>
      <c r="AV1379" s="459">
        <f t="shared" si="254"/>
        <v>1353</v>
      </c>
      <c r="AW1379" s="259" t="str">
        <f t="shared" ca="1" si="251"/>
        <v>AF1353</v>
      </c>
      <c r="AX1379" s="259">
        <f t="shared" si="249"/>
        <v>8</v>
      </c>
      <c r="AY1379" s="259" t="str">
        <f t="shared" ca="1" si="250"/>
        <v>9. Ownership - Operating Costs</v>
      </c>
      <c r="AZ1379" s="268" t="s">
        <v>1270</v>
      </c>
      <c r="BA1379" s="259" t="s">
        <v>1341</v>
      </c>
      <c r="BB1379" s="259">
        <f>$AF$8</f>
        <v>2046</v>
      </c>
      <c r="BC1379" s="259" t="str">
        <f t="shared" ca="1" si="252"/>
        <v>8_AF1353_Production_payments_to_developer_2046</v>
      </c>
      <c r="BD1379" s="259" t="s">
        <v>540</v>
      </c>
      <c r="BE1379" s="259"/>
      <c r="BF1379" s="268" t="str">
        <f t="shared" si="255"/>
        <v>&gt;=0</v>
      </c>
      <c r="BG1379" s="268" t="s">
        <v>85</v>
      </c>
      <c r="BH1379" s="268" t="s">
        <v>85</v>
      </c>
      <c r="BI1379" s="268"/>
      <c r="BJ1379" s="268"/>
      <c r="BK1379" s="268"/>
      <c r="BL1379" s="268"/>
    </row>
    <row r="1380" spans="1:64" ht="13.5" hidden="1" thickBot="1">
      <c r="A1380" s="124"/>
      <c r="B1380" s="169"/>
      <c r="C1380" s="235"/>
      <c r="D1380" s="588"/>
      <c r="E1380" s="588"/>
      <c r="F1380" s="471"/>
      <c r="G1380" s="471"/>
      <c r="H1380" s="471"/>
      <c r="I1380" s="471"/>
      <c r="J1380" s="471"/>
      <c r="K1380" s="471"/>
      <c r="L1380" s="471"/>
      <c r="M1380" s="471"/>
      <c r="N1380" s="471"/>
      <c r="O1380" s="471"/>
      <c r="P1380" s="471"/>
      <c r="Q1380" s="471"/>
      <c r="R1380" s="471"/>
      <c r="S1380" s="471"/>
      <c r="T1380" s="471"/>
      <c r="U1380" s="471"/>
      <c r="V1380" s="471"/>
      <c r="W1380" s="471"/>
      <c r="X1380" s="471"/>
      <c r="Y1380" s="471"/>
      <c r="Z1380" s="471"/>
      <c r="AA1380" s="471"/>
      <c r="AB1380" s="471"/>
      <c r="AC1380" s="471"/>
      <c r="AD1380" s="471"/>
      <c r="AE1380" s="472"/>
      <c r="AF1380" s="472"/>
      <c r="AG1380" s="472"/>
      <c r="AH1380" s="472"/>
      <c r="AI1380" s="472"/>
      <c r="AJ1380" s="472"/>
      <c r="AK1380" s="472"/>
      <c r="AL1380" s="472"/>
      <c r="AM1380" s="472"/>
      <c r="AN1380" s="472"/>
      <c r="AO1380" s="481"/>
      <c r="AP1380" s="169"/>
      <c r="AQ1380" s="84" t="s">
        <v>395</v>
      </c>
      <c r="AU1380" s="459" t="str">
        <f t="shared" ca="1" si="253"/>
        <v>AG</v>
      </c>
      <c r="AV1380" s="459">
        <f t="shared" si="254"/>
        <v>1353</v>
      </c>
      <c r="AW1380" s="259" t="str">
        <f t="shared" ca="1" si="251"/>
        <v>AG1353</v>
      </c>
      <c r="AX1380" s="259">
        <f t="shared" si="249"/>
        <v>8</v>
      </c>
      <c r="AY1380" s="259" t="str">
        <f t="shared" ca="1" si="250"/>
        <v>9. Ownership - Operating Costs</v>
      </c>
      <c r="AZ1380" s="268" t="s">
        <v>1270</v>
      </c>
      <c r="BA1380" s="259" t="s">
        <v>1341</v>
      </c>
      <c r="BB1380" s="259">
        <f>$AG$8</f>
        <v>2047</v>
      </c>
      <c r="BC1380" s="259" t="str">
        <f t="shared" ca="1" si="252"/>
        <v>8_AG1353_Production_payments_to_developer_2047</v>
      </c>
      <c r="BD1380" s="259" t="s">
        <v>540</v>
      </c>
      <c r="BE1380" s="259"/>
      <c r="BF1380" s="268" t="str">
        <f t="shared" si="255"/>
        <v>&gt;=0</v>
      </c>
      <c r="BG1380" s="268" t="s">
        <v>85</v>
      </c>
      <c r="BH1380" s="268" t="s">
        <v>85</v>
      </c>
      <c r="BI1380" s="268"/>
      <c r="BJ1380" s="268"/>
      <c r="BK1380" s="268"/>
      <c r="BL1380" s="268"/>
    </row>
    <row r="1381" spans="1:64" ht="13.5" hidden="1" thickBot="1">
      <c r="A1381" s="124"/>
      <c r="B1381" s="169"/>
      <c r="C1381" s="235"/>
      <c r="D1381" s="588"/>
      <c r="E1381" s="588"/>
      <c r="F1381" s="471"/>
      <c r="G1381" s="471"/>
      <c r="H1381" s="471"/>
      <c r="I1381" s="471"/>
      <c r="J1381" s="471"/>
      <c r="K1381" s="471"/>
      <c r="L1381" s="471"/>
      <c r="M1381" s="471"/>
      <c r="N1381" s="471"/>
      <c r="O1381" s="471"/>
      <c r="P1381" s="471"/>
      <c r="Q1381" s="471"/>
      <c r="R1381" s="471"/>
      <c r="S1381" s="471"/>
      <c r="T1381" s="471"/>
      <c r="U1381" s="471"/>
      <c r="V1381" s="471"/>
      <c r="W1381" s="471"/>
      <c r="X1381" s="471"/>
      <c r="Y1381" s="471"/>
      <c r="Z1381" s="471"/>
      <c r="AA1381" s="471"/>
      <c r="AB1381" s="471"/>
      <c r="AC1381" s="471"/>
      <c r="AD1381" s="471"/>
      <c r="AE1381" s="472"/>
      <c r="AF1381" s="472"/>
      <c r="AG1381" s="472"/>
      <c r="AH1381" s="472"/>
      <c r="AI1381" s="472"/>
      <c r="AJ1381" s="472"/>
      <c r="AK1381" s="472"/>
      <c r="AL1381" s="472"/>
      <c r="AM1381" s="472"/>
      <c r="AN1381" s="472"/>
      <c r="AO1381" s="481"/>
      <c r="AP1381" s="169"/>
      <c r="AQ1381" s="84" t="s">
        <v>395</v>
      </c>
      <c r="AU1381" s="459" t="str">
        <f t="shared" ca="1" si="253"/>
        <v>AH</v>
      </c>
      <c r="AV1381" s="459">
        <f t="shared" si="254"/>
        <v>1353</v>
      </c>
      <c r="AW1381" s="259" t="str">
        <f t="shared" ca="1" si="251"/>
        <v>AH1353</v>
      </c>
      <c r="AX1381" s="259">
        <f t="shared" si="249"/>
        <v>8</v>
      </c>
      <c r="AY1381" s="259" t="str">
        <f t="shared" ca="1" si="250"/>
        <v>9. Ownership - Operating Costs</v>
      </c>
      <c r="AZ1381" s="268" t="s">
        <v>1270</v>
      </c>
      <c r="BA1381" s="259" t="s">
        <v>1341</v>
      </c>
      <c r="BB1381" s="259">
        <f>$AH$8</f>
        <v>2048</v>
      </c>
      <c r="BC1381" s="259" t="str">
        <f t="shared" ca="1" si="252"/>
        <v>8_AH1353_Production_payments_to_developer_2048</v>
      </c>
      <c r="BD1381" s="259" t="s">
        <v>540</v>
      </c>
      <c r="BE1381" s="259"/>
      <c r="BF1381" s="268" t="str">
        <f t="shared" si="255"/>
        <v>&gt;=0</v>
      </c>
      <c r="BG1381" s="268" t="s">
        <v>85</v>
      </c>
      <c r="BH1381" s="268" t="s">
        <v>85</v>
      </c>
      <c r="BI1381" s="268"/>
      <c r="BJ1381" s="268"/>
      <c r="BK1381" s="268"/>
      <c r="BL1381" s="268"/>
    </row>
    <row r="1382" spans="1:64" ht="13.5" hidden="1" thickBot="1">
      <c r="A1382" s="124"/>
      <c r="B1382" s="169"/>
      <c r="C1382" s="235"/>
      <c r="D1382" s="588"/>
      <c r="E1382" s="588"/>
      <c r="F1382" s="471"/>
      <c r="G1382" s="471"/>
      <c r="H1382" s="471"/>
      <c r="I1382" s="471"/>
      <c r="J1382" s="471"/>
      <c r="K1382" s="471"/>
      <c r="L1382" s="471"/>
      <c r="M1382" s="471"/>
      <c r="N1382" s="471"/>
      <c r="O1382" s="471"/>
      <c r="P1382" s="471"/>
      <c r="Q1382" s="471"/>
      <c r="R1382" s="471"/>
      <c r="S1382" s="471"/>
      <c r="T1382" s="471"/>
      <c r="U1382" s="471"/>
      <c r="V1382" s="471"/>
      <c r="W1382" s="471"/>
      <c r="X1382" s="471"/>
      <c r="Y1382" s="471"/>
      <c r="Z1382" s="471"/>
      <c r="AA1382" s="471"/>
      <c r="AB1382" s="471"/>
      <c r="AC1382" s="471"/>
      <c r="AD1382" s="471"/>
      <c r="AE1382" s="472"/>
      <c r="AF1382" s="472"/>
      <c r="AG1382" s="472"/>
      <c r="AH1382" s="472"/>
      <c r="AI1382" s="472"/>
      <c r="AJ1382" s="472"/>
      <c r="AK1382" s="472"/>
      <c r="AL1382" s="472"/>
      <c r="AM1382" s="472"/>
      <c r="AN1382" s="472"/>
      <c r="AO1382" s="481"/>
      <c r="AP1382" s="169"/>
      <c r="AQ1382" s="84" t="s">
        <v>395</v>
      </c>
      <c r="AU1382" s="459" t="str">
        <f t="shared" ca="1" si="253"/>
        <v>AI</v>
      </c>
      <c r="AV1382" s="459">
        <f t="shared" si="254"/>
        <v>1353</v>
      </c>
      <c r="AW1382" s="259" t="str">
        <f t="shared" ca="1" si="251"/>
        <v>AI1353</v>
      </c>
      <c r="AX1382" s="259">
        <f t="shared" si="249"/>
        <v>8</v>
      </c>
      <c r="AY1382" s="259" t="str">
        <f t="shared" ca="1" si="250"/>
        <v>9. Ownership - Operating Costs</v>
      </c>
      <c r="AZ1382" s="268" t="s">
        <v>1270</v>
      </c>
      <c r="BA1382" s="259" t="s">
        <v>1341</v>
      </c>
      <c r="BB1382" s="259">
        <f>$AI$8</f>
        <v>2049</v>
      </c>
      <c r="BC1382" s="259" t="str">
        <f t="shared" ca="1" si="252"/>
        <v>8_AI1353_Production_payments_to_developer_2049</v>
      </c>
      <c r="BD1382" s="259" t="s">
        <v>540</v>
      </c>
      <c r="BE1382" s="259"/>
      <c r="BF1382" s="268" t="str">
        <f t="shared" si="255"/>
        <v>&gt;=0</v>
      </c>
      <c r="BG1382" s="268" t="s">
        <v>85</v>
      </c>
      <c r="BH1382" s="268" t="s">
        <v>85</v>
      </c>
      <c r="BI1382" s="268"/>
      <c r="BJ1382" s="268"/>
      <c r="BK1382" s="268"/>
      <c r="BL1382" s="268"/>
    </row>
    <row r="1383" spans="1:64" ht="13.5" hidden="1" thickBot="1">
      <c r="A1383" s="124"/>
      <c r="B1383" s="169"/>
      <c r="C1383" s="235"/>
      <c r="D1383" s="588"/>
      <c r="E1383" s="588"/>
      <c r="F1383" s="471"/>
      <c r="G1383" s="471"/>
      <c r="H1383" s="471"/>
      <c r="I1383" s="471"/>
      <c r="J1383" s="471"/>
      <c r="K1383" s="471"/>
      <c r="L1383" s="471"/>
      <c r="M1383" s="471"/>
      <c r="N1383" s="471"/>
      <c r="O1383" s="471"/>
      <c r="P1383" s="471"/>
      <c r="Q1383" s="471"/>
      <c r="R1383" s="471"/>
      <c r="S1383" s="471"/>
      <c r="T1383" s="471"/>
      <c r="U1383" s="471"/>
      <c r="V1383" s="471"/>
      <c r="W1383" s="471"/>
      <c r="X1383" s="471"/>
      <c r="Y1383" s="471"/>
      <c r="Z1383" s="471"/>
      <c r="AA1383" s="471"/>
      <c r="AB1383" s="471"/>
      <c r="AC1383" s="471"/>
      <c r="AD1383" s="471"/>
      <c r="AE1383" s="472"/>
      <c r="AF1383" s="472"/>
      <c r="AG1383" s="472"/>
      <c r="AH1383" s="472"/>
      <c r="AI1383" s="472"/>
      <c r="AJ1383" s="472"/>
      <c r="AK1383" s="472"/>
      <c r="AL1383" s="472"/>
      <c r="AM1383" s="472"/>
      <c r="AN1383" s="472"/>
      <c r="AO1383" s="481"/>
      <c r="AP1383" s="169"/>
      <c r="AQ1383" s="84" t="s">
        <v>395</v>
      </c>
      <c r="AU1383" s="459" t="str">
        <f t="shared" ca="1" si="253"/>
        <v>AJ</v>
      </c>
      <c r="AV1383" s="459">
        <f t="shared" si="254"/>
        <v>1353</v>
      </c>
      <c r="AW1383" s="259" t="str">
        <f t="shared" ca="1" si="251"/>
        <v>AJ1353</v>
      </c>
      <c r="AX1383" s="259">
        <f t="shared" si="249"/>
        <v>8</v>
      </c>
      <c r="AY1383" s="259" t="str">
        <f t="shared" ca="1" si="250"/>
        <v>9. Ownership - Operating Costs</v>
      </c>
      <c r="AZ1383" s="268" t="s">
        <v>1270</v>
      </c>
      <c r="BA1383" s="259" t="s">
        <v>1341</v>
      </c>
      <c r="BB1383" s="259">
        <f>$AJ$8</f>
        <v>2050</v>
      </c>
      <c r="BC1383" s="259" t="str">
        <f t="shared" ca="1" si="252"/>
        <v>8_AJ1353_Production_payments_to_developer_2050</v>
      </c>
      <c r="BD1383" s="259" t="s">
        <v>540</v>
      </c>
      <c r="BE1383" s="259"/>
      <c r="BF1383" s="268" t="str">
        <f t="shared" si="255"/>
        <v>&gt;=0</v>
      </c>
      <c r="BG1383" s="268" t="s">
        <v>85</v>
      </c>
      <c r="BH1383" s="268" t="s">
        <v>85</v>
      </c>
      <c r="BI1383" s="268"/>
      <c r="BJ1383" s="268"/>
      <c r="BK1383" s="268"/>
      <c r="BL1383" s="268"/>
    </row>
    <row r="1384" spans="1:64" ht="13.5" hidden="1" thickBot="1">
      <c r="A1384" s="124"/>
      <c r="B1384" s="169"/>
      <c r="C1384" s="235"/>
      <c r="D1384" s="588"/>
      <c r="E1384" s="588"/>
      <c r="F1384" s="471"/>
      <c r="G1384" s="471"/>
      <c r="H1384" s="471"/>
      <c r="I1384" s="471"/>
      <c r="J1384" s="471"/>
      <c r="K1384" s="471"/>
      <c r="L1384" s="471"/>
      <c r="M1384" s="471"/>
      <c r="N1384" s="471"/>
      <c r="O1384" s="471"/>
      <c r="P1384" s="471"/>
      <c r="Q1384" s="471"/>
      <c r="R1384" s="471"/>
      <c r="S1384" s="471"/>
      <c r="T1384" s="471"/>
      <c r="U1384" s="471"/>
      <c r="V1384" s="471"/>
      <c r="W1384" s="471"/>
      <c r="X1384" s="471"/>
      <c r="Y1384" s="471"/>
      <c r="Z1384" s="471"/>
      <c r="AA1384" s="471"/>
      <c r="AB1384" s="471"/>
      <c r="AC1384" s="471"/>
      <c r="AD1384" s="471"/>
      <c r="AE1384" s="472"/>
      <c r="AF1384" s="472"/>
      <c r="AG1384" s="472"/>
      <c r="AH1384" s="472"/>
      <c r="AI1384" s="472"/>
      <c r="AJ1384" s="472"/>
      <c r="AK1384" s="472"/>
      <c r="AL1384" s="472"/>
      <c r="AM1384" s="472"/>
      <c r="AN1384" s="472"/>
      <c r="AO1384" s="481"/>
      <c r="AP1384" s="169"/>
      <c r="AQ1384" s="84" t="s">
        <v>395</v>
      </c>
      <c r="AU1384" s="459" t="str">
        <f t="shared" ca="1" si="253"/>
        <v>AK</v>
      </c>
      <c r="AV1384" s="459">
        <f t="shared" si="254"/>
        <v>1353</v>
      </c>
      <c r="AW1384" s="259" t="str">
        <f t="shared" ca="1" si="251"/>
        <v>AK1353</v>
      </c>
      <c r="AX1384" s="259">
        <f t="shared" si="249"/>
        <v>8</v>
      </c>
      <c r="AY1384" s="259" t="str">
        <f t="shared" ca="1" si="250"/>
        <v>9. Ownership - Operating Costs</v>
      </c>
      <c r="AZ1384" s="268" t="s">
        <v>1270</v>
      </c>
      <c r="BA1384" s="259" t="s">
        <v>1341</v>
      </c>
      <c r="BB1384" s="259">
        <f>$AK$8</f>
        <v>2051</v>
      </c>
      <c r="BC1384" s="259" t="str">
        <f t="shared" ca="1" si="252"/>
        <v>8_AK1353_Production_payments_to_developer_2051</v>
      </c>
      <c r="BD1384" s="259" t="s">
        <v>540</v>
      </c>
      <c r="BE1384" s="259"/>
      <c r="BF1384" s="268" t="str">
        <f t="shared" si="255"/>
        <v>&gt;=0</v>
      </c>
      <c r="BG1384" s="268" t="s">
        <v>85</v>
      </c>
      <c r="BH1384" s="268" t="s">
        <v>85</v>
      </c>
      <c r="BI1384" s="268"/>
      <c r="BJ1384" s="268"/>
      <c r="BK1384" s="268"/>
      <c r="BL1384" s="268"/>
    </row>
    <row r="1385" spans="1:64" ht="13.5" hidden="1" thickBot="1">
      <c r="A1385" s="124"/>
      <c r="B1385" s="169"/>
      <c r="C1385" s="235"/>
      <c r="D1385" s="588"/>
      <c r="E1385" s="588"/>
      <c r="F1385" s="471"/>
      <c r="G1385" s="471"/>
      <c r="H1385" s="471"/>
      <c r="I1385" s="471"/>
      <c r="J1385" s="471"/>
      <c r="K1385" s="471"/>
      <c r="L1385" s="471"/>
      <c r="M1385" s="471"/>
      <c r="N1385" s="471"/>
      <c r="O1385" s="471"/>
      <c r="P1385" s="471"/>
      <c r="Q1385" s="471"/>
      <c r="R1385" s="471"/>
      <c r="S1385" s="471"/>
      <c r="T1385" s="471"/>
      <c r="U1385" s="471"/>
      <c r="V1385" s="471"/>
      <c r="W1385" s="471"/>
      <c r="X1385" s="471"/>
      <c r="Y1385" s="471"/>
      <c r="Z1385" s="471"/>
      <c r="AA1385" s="471"/>
      <c r="AB1385" s="471"/>
      <c r="AC1385" s="471"/>
      <c r="AD1385" s="471"/>
      <c r="AE1385" s="472"/>
      <c r="AF1385" s="472"/>
      <c r="AG1385" s="472"/>
      <c r="AH1385" s="472"/>
      <c r="AI1385" s="472"/>
      <c r="AJ1385" s="472"/>
      <c r="AK1385" s="472"/>
      <c r="AL1385" s="472"/>
      <c r="AM1385" s="472"/>
      <c r="AN1385" s="472"/>
      <c r="AO1385" s="481"/>
      <c r="AP1385" s="169"/>
      <c r="AQ1385" s="84" t="s">
        <v>395</v>
      </c>
      <c r="AU1385" s="459" t="str">
        <f t="shared" ca="1" si="253"/>
        <v>AL</v>
      </c>
      <c r="AV1385" s="459">
        <f t="shared" si="254"/>
        <v>1353</v>
      </c>
      <c r="AW1385" s="259" t="str">
        <f t="shared" ca="1" si="251"/>
        <v>AL1353</v>
      </c>
      <c r="AX1385" s="259">
        <f t="shared" si="249"/>
        <v>8</v>
      </c>
      <c r="AY1385" s="259" t="str">
        <f t="shared" ca="1" si="250"/>
        <v>9. Ownership - Operating Costs</v>
      </c>
      <c r="AZ1385" s="268" t="s">
        <v>1270</v>
      </c>
      <c r="BA1385" s="259" t="s">
        <v>1341</v>
      </c>
      <c r="BB1385" s="259">
        <f>$AL$8</f>
        <v>2052</v>
      </c>
      <c r="BC1385" s="259" t="str">
        <f t="shared" ca="1" si="252"/>
        <v>8_AL1353_Production_payments_to_developer_2052</v>
      </c>
      <c r="BD1385" s="259" t="s">
        <v>540</v>
      </c>
      <c r="BE1385" s="259"/>
      <c r="BF1385" s="268" t="str">
        <f t="shared" si="255"/>
        <v>&gt;=0</v>
      </c>
      <c r="BG1385" s="268" t="s">
        <v>85</v>
      </c>
      <c r="BH1385" s="268" t="s">
        <v>85</v>
      </c>
      <c r="BI1385" s="268"/>
      <c r="BJ1385" s="268"/>
      <c r="BK1385" s="268"/>
      <c r="BL1385" s="268"/>
    </row>
    <row r="1386" spans="1:64" ht="13.5" hidden="1" thickBot="1">
      <c r="A1386" s="124"/>
      <c r="B1386" s="169"/>
      <c r="C1386" s="235"/>
      <c r="D1386" s="588"/>
      <c r="E1386" s="588"/>
      <c r="F1386" s="471"/>
      <c r="G1386" s="471"/>
      <c r="H1386" s="471"/>
      <c r="I1386" s="471"/>
      <c r="J1386" s="471"/>
      <c r="K1386" s="471"/>
      <c r="L1386" s="471"/>
      <c r="M1386" s="471"/>
      <c r="N1386" s="471"/>
      <c r="O1386" s="471"/>
      <c r="P1386" s="471"/>
      <c r="Q1386" s="471"/>
      <c r="R1386" s="471"/>
      <c r="S1386" s="471"/>
      <c r="T1386" s="471"/>
      <c r="U1386" s="471"/>
      <c r="V1386" s="471"/>
      <c r="W1386" s="471"/>
      <c r="X1386" s="471"/>
      <c r="Y1386" s="471"/>
      <c r="Z1386" s="471"/>
      <c r="AA1386" s="471"/>
      <c r="AB1386" s="471"/>
      <c r="AC1386" s="471"/>
      <c r="AD1386" s="471"/>
      <c r="AE1386" s="472"/>
      <c r="AF1386" s="472"/>
      <c r="AG1386" s="472"/>
      <c r="AH1386" s="472"/>
      <c r="AI1386" s="472"/>
      <c r="AJ1386" s="472"/>
      <c r="AK1386" s="472"/>
      <c r="AL1386" s="472"/>
      <c r="AM1386" s="472"/>
      <c r="AN1386" s="472"/>
      <c r="AO1386" s="481"/>
      <c r="AP1386" s="169"/>
      <c r="AQ1386" s="84" t="s">
        <v>395</v>
      </c>
      <c r="AU1386" s="459" t="str">
        <f t="shared" ca="1" si="253"/>
        <v>AM</v>
      </c>
      <c r="AV1386" s="459">
        <f t="shared" si="254"/>
        <v>1353</v>
      </c>
      <c r="AW1386" s="259" t="str">
        <f t="shared" ca="1" si="251"/>
        <v>AM1353</v>
      </c>
      <c r="AX1386" s="259">
        <f t="shared" si="249"/>
        <v>8</v>
      </c>
      <c r="AY1386" s="259" t="str">
        <f t="shared" ca="1" si="250"/>
        <v>9. Ownership - Operating Costs</v>
      </c>
      <c r="AZ1386" s="268" t="s">
        <v>1270</v>
      </c>
      <c r="BA1386" s="259" t="s">
        <v>1341</v>
      </c>
      <c r="BB1386" s="259">
        <f>$AM$8</f>
        <v>2053</v>
      </c>
      <c r="BC1386" s="259" t="str">
        <f t="shared" ca="1" si="252"/>
        <v>8_AM1353_Production_payments_to_developer_2053</v>
      </c>
      <c r="BD1386" s="259" t="s">
        <v>540</v>
      </c>
      <c r="BE1386" s="259"/>
      <c r="BF1386" s="268" t="str">
        <f t="shared" si="255"/>
        <v>&gt;=0</v>
      </c>
      <c r="BG1386" s="268" t="s">
        <v>85</v>
      </c>
      <c r="BH1386" s="268" t="s">
        <v>85</v>
      </c>
      <c r="BI1386" s="268"/>
      <c r="BJ1386" s="268"/>
      <c r="BK1386" s="268"/>
      <c r="BL1386" s="268"/>
    </row>
    <row r="1387" spans="1:64" ht="13.5" hidden="1" thickBot="1">
      <c r="A1387" s="124"/>
      <c r="B1387" s="169"/>
      <c r="C1387" s="235"/>
      <c r="D1387" s="588"/>
      <c r="E1387" s="588"/>
      <c r="F1387" s="471"/>
      <c r="G1387" s="471"/>
      <c r="H1387" s="471"/>
      <c r="I1387" s="471"/>
      <c r="J1387" s="471"/>
      <c r="K1387" s="471"/>
      <c r="L1387" s="471"/>
      <c r="M1387" s="471"/>
      <c r="N1387" s="471"/>
      <c r="O1387" s="471"/>
      <c r="P1387" s="471"/>
      <c r="Q1387" s="471"/>
      <c r="R1387" s="471"/>
      <c r="S1387" s="471"/>
      <c r="T1387" s="471"/>
      <c r="U1387" s="471"/>
      <c r="V1387" s="471"/>
      <c r="W1387" s="471"/>
      <c r="X1387" s="471"/>
      <c r="Y1387" s="471"/>
      <c r="Z1387" s="471"/>
      <c r="AA1387" s="471"/>
      <c r="AB1387" s="471"/>
      <c r="AC1387" s="471"/>
      <c r="AD1387" s="471"/>
      <c r="AE1387" s="472"/>
      <c r="AF1387" s="472"/>
      <c r="AG1387" s="472"/>
      <c r="AH1387" s="472"/>
      <c r="AI1387" s="472"/>
      <c r="AJ1387" s="472"/>
      <c r="AK1387" s="472"/>
      <c r="AL1387" s="472"/>
      <c r="AM1387" s="472"/>
      <c r="AN1387" s="472"/>
      <c r="AO1387" s="481"/>
      <c r="AP1387" s="169"/>
      <c r="AQ1387" s="84" t="s">
        <v>395</v>
      </c>
      <c r="AU1387" s="459" t="str">
        <f t="shared" ca="1" si="253"/>
        <v>AN</v>
      </c>
      <c r="AV1387" s="459">
        <f t="shared" si="254"/>
        <v>1353</v>
      </c>
      <c r="AW1387" s="259" t="str">
        <f t="shared" ca="1" si="251"/>
        <v>AN1353</v>
      </c>
      <c r="AX1387" s="259">
        <f t="shared" si="249"/>
        <v>8</v>
      </c>
      <c r="AY1387" s="259" t="str">
        <f t="shared" ca="1" si="250"/>
        <v>9. Ownership - Operating Costs</v>
      </c>
      <c r="AZ1387" s="268" t="s">
        <v>1270</v>
      </c>
      <c r="BA1387" s="259" t="s">
        <v>1341</v>
      </c>
      <c r="BB1387" s="259">
        <f>$AN$8</f>
        <v>2054</v>
      </c>
      <c r="BC1387" s="259" t="str">
        <f t="shared" ca="1" si="252"/>
        <v>8_AN1353_Production_payments_to_developer_2054</v>
      </c>
      <c r="BD1387" s="259" t="s">
        <v>540</v>
      </c>
      <c r="BE1387" s="259"/>
      <c r="BF1387" s="268" t="str">
        <f t="shared" si="255"/>
        <v>&gt;=0</v>
      </c>
      <c r="BG1387" s="268" t="s">
        <v>85</v>
      </c>
      <c r="BH1387" s="268" t="s">
        <v>85</v>
      </c>
      <c r="BI1387" s="268"/>
      <c r="BJ1387" s="268"/>
      <c r="BK1387" s="268"/>
      <c r="BL1387" s="268"/>
    </row>
    <row r="1388" spans="1:64" ht="13.5" hidden="1" thickBot="1">
      <c r="A1388" s="124"/>
      <c r="B1388" s="169"/>
      <c r="C1388" s="235"/>
      <c r="D1388" s="588"/>
      <c r="E1388" s="588"/>
      <c r="F1388" s="471"/>
      <c r="G1388" s="471"/>
      <c r="H1388" s="471"/>
      <c r="I1388" s="471"/>
      <c r="J1388" s="471"/>
      <c r="K1388" s="471"/>
      <c r="L1388" s="471"/>
      <c r="M1388" s="471"/>
      <c r="N1388" s="471"/>
      <c r="O1388" s="471"/>
      <c r="P1388" s="471"/>
      <c r="Q1388" s="471"/>
      <c r="R1388" s="471"/>
      <c r="S1388" s="471"/>
      <c r="T1388" s="471"/>
      <c r="U1388" s="471"/>
      <c r="V1388" s="471"/>
      <c r="W1388" s="471"/>
      <c r="X1388" s="471"/>
      <c r="Y1388" s="471"/>
      <c r="Z1388" s="471"/>
      <c r="AA1388" s="471"/>
      <c r="AB1388" s="471"/>
      <c r="AC1388" s="471"/>
      <c r="AD1388" s="471"/>
      <c r="AE1388" s="472"/>
      <c r="AF1388" s="472"/>
      <c r="AG1388" s="472"/>
      <c r="AH1388" s="472"/>
      <c r="AI1388" s="472"/>
      <c r="AJ1388" s="472"/>
      <c r="AK1388" s="472"/>
      <c r="AL1388" s="472"/>
      <c r="AM1388" s="472"/>
      <c r="AN1388" s="472"/>
      <c r="AO1388" s="481"/>
      <c r="AP1388" s="169"/>
      <c r="AQ1388" s="474" t="s">
        <v>395</v>
      </c>
      <c r="AR1388" s="474"/>
      <c r="AS1388" s="474"/>
      <c r="AT1388" s="474"/>
      <c r="AU1388" s="475" t="str">
        <f t="shared" ca="1" si="253"/>
        <v>AO</v>
      </c>
      <c r="AV1388" s="475">
        <f t="shared" si="254"/>
        <v>1353</v>
      </c>
      <c r="AW1388" s="389" t="str">
        <f t="shared" ca="1" si="251"/>
        <v>AO1353</v>
      </c>
      <c r="AX1388" s="389">
        <f t="shared" si="249"/>
        <v>8</v>
      </c>
      <c r="AY1388" s="389" t="str">
        <f t="shared" ca="1" si="250"/>
        <v>9. Ownership - Operating Costs</v>
      </c>
      <c r="AZ1388" s="397" t="s">
        <v>1270</v>
      </c>
      <c r="BA1388" s="389" t="s">
        <v>1341</v>
      </c>
      <c r="BB1388" s="389" t="s">
        <v>1216</v>
      </c>
      <c r="BC1388" s="389" t="str">
        <f t="shared" ca="1" si="252"/>
        <v>8_AO1353_Production_payments_to_developer_Additional_Info</v>
      </c>
      <c r="BD1388" s="397" t="s">
        <v>223</v>
      </c>
      <c r="BE1388" s="397">
        <v>100</v>
      </c>
      <c r="BF1388" s="397"/>
      <c r="BG1388" s="397" t="s">
        <v>85</v>
      </c>
      <c r="BH1388" s="397" t="s">
        <v>85</v>
      </c>
      <c r="BI1388" s="268"/>
      <c r="BJ1388" s="268"/>
      <c r="BK1388" s="268"/>
      <c r="BL1388" s="268"/>
    </row>
    <row r="1389" spans="1:64" ht="13.5" thickBot="1">
      <c r="A1389" s="124">
        <f>+A1353+1</f>
        <v>50</v>
      </c>
      <c r="B1389" s="169"/>
      <c r="C1389" s="517" t="s">
        <v>1342</v>
      </c>
      <c r="D1389" s="588" t="s">
        <v>1334</v>
      </c>
      <c r="E1389" s="588"/>
      <c r="F1389" s="445"/>
      <c r="G1389" s="445"/>
      <c r="H1389" s="445"/>
      <c r="I1389" s="445"/>
      <c r="J1389" s="445"/>
      <c r="K1389" s="445"/>
      <c r="L1389" s="445"/>
      <c r="M1389" s="445"/>
      <c r="N1389" s="445"/>
      <c r="O1389" s="445"/>
      <c r="P1389" s="445"/>
      <c r="Q1389" s="445"/>
      <c r="R1389" s="445"/>
      <c r="S1389" s="445"/>
      <c r="T1389" s="445"/>
      <c r="U1389" s="445"/>
      <c r="V1389" s="445"/>
      <c r="W1389" s="445"/>
      <c r="X1389" s="445"/>
      <c r="Y1389" s="445"/>
      <c r="Z1389" s="445"/>
      <c r="AA1389" s="445"/>
      <c r="AB1389" s="445"/>
      <c r="AC1389" s="445"/>
      <c r="AD1389" s="445"/>
      <c r="AE1389" s="446"/>
      <c r="AF1389" s="446"/>
      <c r="AG1389" s="446"/>
      <c r="AH1389" s="446"/>
      <c r="AI1389" s="446"/>
      <c r="AJ1389" s="446"/>
      <c r="AK1389" s="446"/>
      <c r="AL1389" s="446"/>
      <c r="AM1389" s="446"/>
      <c r="AN1389" s="446"/>
      <c r="AO1389" s="337"/>
      <c r="AP1389" s="169"/>
      <c r="AS1389" s="84" t="s">
        <v>42</v>
      </c>
      <c r="AT1389" s="84" t="str">
        <f ca="1">SUBSTITUTE(CELL("address",F1389),"$","")</f>
        <v>F1389</v>
      </c>
      <c r="AU1389" s="350" t="str">
        <f ca="1">CHAR(CODE(AT1389))</f>
        <v>F</v>
      </c>
      <c r="AV1389" s="350">
        <f>ROW(AT1389)</f>
        <v>1389</v>
      </c>
      <c r="AW1389" s="259" t="str">
        <f ca="1">CONCATENATE(AU1389&amp;AV1389)</f>
        <v>F1389</v>
      </c>
      <c r="AX1389" s="259">
        <f t="shared" ref="AX1389:AX1424" si="256">$AX$5</f>
        <v>8</v>
      </c>
      <c r="AY1389" s="259" t="str">
        <f t="shared" ref="AY1389:AY1424" ca="1" si="257">MID(CELL("filename",AX1389),FIND("]",CELL("filename",AX1389))+1,256)</f>
        <v>9. Ownership - Operating Costs</v>
      </c>
      <c r="AZ1389" s="268" t="s">
        <v>1270</v>
      </c>
      <c r="BA1389" s="259" t="s">
        <v>1343</v>
      </c>
      <c r="BB1389" s="259">
        <f>$F$8</f>
        <v>2020</v>
      </c>
      <c r="BC1389" s="259" t="str">
        <f ca="1">AX1389&amp;"_"&amp;AW1389&amp;"_"&amp;BA1389&amp;"_"&amp;BB1389</f>
        <v>8_F1389_Landowner_royalties_2020</v>
      </c>
      <c r="BD1389" s="259" t="s">
        <v>540</v>
      </c>
      <c r="BE1389" s="259"/>
      <c r="BF1389" s="268" t="str">
        <f t="shared" si="255"/>
        <v>&gt;=0</v>
      </c>
      <c r="BG1389" s="268" t="s">
        <v>85</v>
      </c>
      <c r="BH1389" s="268" t="s">
        <v>85</v>
      </c>
      <c r="BI1389" s="268"/>
      <c r="BJ1389" s="268"/>
      <c r="BK1389" s="268"/>
      <c r="BL1389" s="268"/>
    </row>
    <row r="1390" spans="1:64" ht="13.5" hidden="1" thickBot="1">
      <c r="A1390" s="124"/>
      <c r="B1390" s="169"/>
      <c r="C1390" s="517"/>
      <c r="D1390" s="588"/>
      <c r="E1390" s="588"/>
      <c r="F1390" s="471"/>
      <c r="G1390" s="471"/>
      <c r="H1390" s="471"/>
      <c r="I1390" s="471"/>
      <c r="J1390" s="471"/>
      <c r="K1390" s="471"/>
      <c r="L1390" s="471"/>
      <c r="M1390" s="471"/>
      <c r="N1390" s="471"/>
      <c r="O1390" s="471"/>
      <c r="P1390" s="471"/>
      <c r="Q1390" s="471"/>
      <c r="R1390" s="471"/>
      <c r="S1390" s="471"/>
      <c r="T1390" s="471"/>
      <c r="U1390" s="471"/>
      <c r="V1390" s="471"/>
      <c r="W1390" s="471"/>
      <c r="X1390" s="471"/>
      <c r="Y1390" s="471"/>
      <c r="Z1390" s="471"/>
      <c r="AA1390" s="471"/>
      <c r="AB1390" s="471"/>
      <c r="AC1390" s="471"/>
      <c r="AD1390" s="471"/>
      <c r="AE1390" s="472"/>
      <c r="AF1390" s="472"/>
      <c r="AG1390" s="472"/>
      <c r="AH1390" s="472"/>
      <c r="AI1390" s="472"/>
      <c r="AJ1390" s="472"/>
      <c r="AK1390" s="472"/>
      <c r="AL1390" s="472"/>
      <c r="AM1390" s="472"/>
      <c r="AN1390" s="472"/>
      <c r="AO1390" s="481"/>
      <c r="AP1390" s="169"/>
      <c r="AQ1390" s="84" t="s">
        <v>395</v>
      </c>
      <c r="AU1390" s="459" t="str">
        <f ca="1">IF(AU1389="Z","AA",IF(LEN(AU1389)=1,CHAR(CODE(AU1389)+1),IF(RIGHT(AU1389,1)="Z",CHAR(CODE(LEFT(AU1389,1))+1),LEFT(AU1389,1))&amp;CHAR(65+MOD(CODE(RIGHT(AU1389,1))+1-65,26))))</f>
        <v>G</v>
      </c>
      <c r="AV1390" s="459">
        <f>AV1389</f>
        <v>1389</v>
      </c>
      <c r="AW1390" s="259" t="str">
        <f t="shared" ref="AW1390:AW1424" ca="1" si="258">CONCATENATE(AU1390&amp;AV1390)</f>
        <v>G1389</v>
      </c>
      <c r="AX1390" s="259">
        <f t="shared" si="256"/>
        <v>8</v>
      </c>
      <c r="AY1390" s="259" t="str">
        <f t="shared" ca="1" si="257"/>
        <v>9. Ownership - Operating Costs</v>
      </c>
      <c r="AZ1390" s="268" t="s">
        <v>1270</v>
      </c>
      <c r="BA1390" s="259" t="s">
        <v>1343</v>
      </c>
      <c r="BB1390" s="259">
        <f>$G$8</f>
        <v>2021</v>
      </c>
      <c r="BC1390" s="259" t="str">
        <f t="shared" ref="BC1390:BC1424" ca="1" si="259">AX1390&amp;"_"&amp;AW1390&amp;"_"&amp;BA1390&amp;"_"&amp;BB1390</f>
        <v>8_G1389_Landowner_royalties_2021</v>
      </c>
      <c r="BD1390" s="259" t="s">
        <v>540</v>
      </c>
      <c r="BE1390" s="259"/>
      <c r="BF1390" s="268" t="str">
        <f t="shared" si="255"/>
        <v>&gt;=0</v>
      </c>
      <c r="BG1390" s="268" t="s">
        <v>85</v>
      </c>
      <c r="BH1390" s="268" t="s">
        <v>85</v>
      </c>
      <c r="BI1390" s="268"/>
      <c r="BJ1390" s="268"/>
      <c r="BK1390" s="268"/>
      <c r="BL1390" s="268"/>
    </row>
    <row r="1391" spans="1:64" ht="13.5" hidden="1" thickBot="1">
      <c r="A1391" s="124"/>
      <c r="B1391" s="169"/>
      <c r="C1391" s="517"/>
      <c r="D1391" s="588"/>
      <c r="E1391" s="588"/>
      <c r="F1391" s="471"/>
      <c r="G1391" s="471"/>
      <c r="H1391" s="471"/>
      <c r="I1391" s="471"/>
      <c r="J1391" s="471"/>
      <c r="K1391" s="471"/>
      <c r="L1391" s="471"/>
      <c r="M1391" s="471"/>
      <c r="N1391" s="471"/>
      <c r="O1391" s="471"/>
      <c r="P1391" s="471"/>
      <c r="Q1391" s="471"/>
      <c r="R1391" s="471"/>
      <c r="S1391" s="471"/>
      <c r="T1391" s="471"/>
      <c r="U1391" s="471"/>
      <c r="V1391" s="471"/>
      <c r="W1391" s="471"/>
      <c r="X1391" s="471"/>
      <c r="Y1391" s="471"/>
      <c r="Z1391" s="471"/>
      <c r="AA1391" s="471"/>
      <c r="AB1391" s="471"/>
      <c r="AC1391" s="471"/>
      <c r="AD1391" s="471"/>
      <c r="AE1391" s="472"/>
      <c r="AF1391" s="472"/>
      <c r="AG1391" s="472"/>
      <c r="AH1391" s="472"/>
      <c r="AI1391" s="472"/>
      <c r="AJ1391" s="472"/>
      <c r="AK1391" s="472"/>
      <c r="AL1391" s="472"/>
      <c r="AM1391" s="472"/>
      <c r="AN1391" s="472"/>
      <c r="AO1391" s="481"/>
      <c r="AP1391" s="169"/>
      <c r="AQ1391" s="84" t="s">
        <v>395</v>
      </c>
      <c r="AU1391" s="459" t="str">
        <f t="shared" ref="AU1391:AU1424" ca="1" si="260">IF(AU1390="Z","AA",IF(LEN(AU1390)=1,CHAR(CODE(AU1390)+1),IF(RIGHT(AU1390,1)="Z",CHAR(CODE(LEFT(AU1390,1))+1),LEFT(AU1390,1))&amp;CHAR(65+MOD(CODE(RIGHT(AU1390,1))+1-65,26))))</f>
        <v>H</v>
      </c>
      <c r="AV1391" s="459">
        <f t="shared" ref="AV1391:AV1424" si="261">AV1390</f>
        <v>1389</v>
      </c>
      <c r="AW1391" s="259" t="str">
        <f t="shared" ca="1" si="258"/>
        <v>H1389</v>
      </c>
      <c r="AX1391" s="259">
        <f t="shared" si="256"/>
        <v>8</v>
      </c>
      <c r="AY1391" s="259" t="str">
        <f t="shared" ca="1" si="257"/>
        <v>9. Ownership - Operating Costs</v>
      </c>
      <c r="AZ1391" s="268" t="s">
        <v>1270</v>
      </c>
      <c r="BA1391" s="259" t="s">
        <v>1343</v>
      </c>
      <c r="BB1391" s="259">
        <f>$H$8</f>
        <v>2022</v>
      </c>
      <c r="BC1391" s="259" t="str">
        <f t="shared" ca="1" si="259"/>
        <v>8_H1389_Landowner_royalties_2022</v>
      </c>
      <c r="BD1391" s="259" t="s">
        <v>540</v>
      </c>
      <c r="BE1391" s="259"/>
      <c r="BF1391" s="268" t="str">
        <f t="shared" si="255"/>
        <v>&gt;=0</v>
      </c>
      <c r="BG1391" s="268" t="s">
        <v>85</v>
      </c>
      <c r="BH1391" s="268" t="s">
        <v>85</v>
      </c>
      <c r="BI1391" s="268"/>
      <c r="BJ1391" s="268"/>
      <c r="BK1391" s="268"/>
      <c r="BL1391" s="268"/>
    </row>
    <row r="1392" spans="1:64" ht="13.5" hidden="1" thickBot="1">
      <c r="A1392" s="124"/>
      <c r="B1392" s="169"/>
      <c r="C1392" s="517"/>
      <c r="D1392" s="588"/>
      <c r="E1392" s="588"/>
      <c r="F1392" s="471"/>
      <c r="G1392" s="471"/>
      <c r="H1392" s="471"/>
      <c r="I1392" s="471"/>
      <c r="J1392" s="471"/>
      <c r="K1392" s="471"/>
      <c r="L1392" s="471"/>
      <c r="M1392" s="471"/>
      <c r="N1392" s="471"/>
      <c r="O1392" s="471"/>
      <c r="P1392" s="471"/>
      <c r="Q1392" s="471"/>
      <c r="R1392" s="471"/>
      <c r="S1392" s="471"/>
      <c r="T1392" s="471"/>
      <c r="U1392" s="471"/>
      <c r="V1392" s="471"/>
      <c r="W1392" s="471"/>
      <c r="X1392" s="471"/>
      <c r="Y1392" s="471"/>
      <c r="Z1392" s="471"/>
      <c r="AA1392" s="471"/>
      <c r="AB1392" s="471"/>
      <c r="AC1392" s="471"/>
      <c r="AD1392" s="471"/>
      <c r="AE1392" s="472"/>
      <c r="AF1392" s="472"/>
      <c r="AG1392" s="472"/>
      <c r="AH1392" s="472"/>
      <c r="AI1392" s="472"/>
      <c r="AJ1392" s="472"/>
      <c r="AK1392" s="472"/>
      <c r="AL1392" s="472"/>
      <c r="AM1392" s="472"/>
      <c r="AN1392" s="472"/>
      <c r="AO1392" s="481"/>
      <c r="AP1392" s="169"/>
      <c r="AQ1392" s="84" t="s">
        <v>395</v>
      </c>
      <c r="AU1392" s="459" t="str">
        <f t="shared" ca="1" si="260"/>
        <v>I</v>
      </c>
      <c r="AV1392" s="459">
        <f t="shared" si="261"/>
        <v>1389</v>
      </c>
      <c r="AW1392" s="259" t="str">
        <f t="shared" ca="1" si="258"/>
        <v>I1389</v>
      </c>
      <c r="AX1392" s="259">
        <f t="shared" si="256"/>
        <v>8</v>
      </c>
      <c r="AY1392" s="259" t="str">
        <f t="shared" ca="1" si="257"/>
        <v>9. Ownership - Operating Costs</v>
      </c>
      <c r="AZ1392" s="268" t="s">
        <v>1270</v>
      </c>
      <c r="BA1392" s="259" t="s">
        <v>1343</v>
      </c>
      <c r="BB1392" s="259">
        <f>$I$8</f>
        <v>2023</v>
      </c>
      <c r="BC1392" s="259" t="str">
        <f t="shared" ca="1" si="259"/>
        <v>8_I1389_Landowner_royalties_2023</v>
      </c>
      <c r="BD1392" s="259" t="s">
        <v>540</v>
      </c>
      <c r="BE1392" s="259"/>
      <c r="BF1392" s="268" t="str">
        <f t="shared" si="255"/>
        <v>&gt;=0</v>
      </c>
      <c r="BG1392" s="268" t="s">
        <v>85</v>
      </c>
      <c r="BH1392" s="268" t="s">
        <v>85</v>
      </c>
      <c r="BI1392" s="268"/>
      <c r="BJ1392" s="268"/>
      <c r="BK1392" s="268"/>
      <c r="BL1392" s="268"/>
    </row>
    <row r="1393" spans="1:64" ht="13.5" hidden="1" thickBot="1">
      <c r="A1393" s="124"/>
      <c r="B1393" s="169"/>
      <c r="C1393" s="517"/>
      <c r="D1393" s="588"/>
      <c r="E1393" s="588"/>
      <c r="F1393" s="471"/>
      <c r="G1393" s="471"/>
      <c r="H1393" s="471"/>
      <c r="I1393" s="471"/>
      <c r="J1393" s="471"/>
      <c r="K1393" s="471"/>
      <c r="L1393" s="471"/>
      <c r="M1393" s="471"/>
      <c r="N1393" s="471"/>
      <c r="O1393" s="471"/>
      <c r="P1393" s="471"/>
      <c r="Q1393" s="471"/>
      <c r="R1393" s="471"/>
      <c r="S1393" s="471"/>
      <c r="T1393" s="471"/>
      <c r="U1393" s="471"/>
      <c r="V1393" s="471"/>
      <c r="W1393" s="471"/>
      <c r="X1393" s="471"/>
      <c r="Y1393" s="471"/>
      <c r="Z1393" s="471"/>
      <c r="AA1393" s="471"/>
      <c r="AB1393" s="471"/>
      <c r="AC1393" s="471"/>
      <c r="AD1393" s="471"/>
      <c r="AE1393" s="472"/>
      <c r="AF1393" s="472"/>
      <c r="AG1393" s="472"/>
      <c r="AH1393" s="472"/>
      <c r="AI1393" s="472"/>
      <c r="AJ1393" s="472"/>
      <c r="AK1393" s="472"/>
      <c r="AL1393" s="472"/>
      <c r="AM1393" s="472"/>
      <c r="AN1393" s="472"/>
      <c r="AO1393" s="481"/>
      <c r="AP1393" s="169"/>
      <c r="AQ1393" s="84" t="s">
        <v>395</v>
      </c>
      <c r="AU1393" s="459" t="str">
        <f t="shared" ca="1" si="260"/>
        <v>J</v>
      </c>
      <c r="AV1393" s="459">
        <f t="shared" si="261"/>
        <v>1389</v>
      </c>
      <c r="AW1393" s="259" t="str">
        <f t="shared" ca="1" si="258"/>
        <v>J1389</v>
      </c>
      <c r="AX1393" s="259">
        <f t="shared" si="256"/>
        <v>8</v>
      </c>
      <c r="AY1393" s="259" t="str">
        <f t="shared" ca="1" si="257"/>
        <v>9. Ownership - Operating Costs</v>
      </c>
      <c r="AZ1393" s="268" t="s">
        <v>1270</v>
      </c>
      <c r="BA1393" s="259" t="s">
        <v>1343</v>
      </c>
      <c r="BB1393" s="259">
        <f>$J$8</f>
        <v>2024</v>
      </c>
      <c r="BC1393" s="259" t="str">
        <f t="shared" ca="1" si="259"/>
        <v>8_J1389_Landowner_royalties_2024</v>
      </c>
      <c r="BD1393" s="259" t="s">
        <v>540</v>
      </c>
      <c r="BE1393" s="259"/>
      <c r="BF1393" s="268" t="str">
        <f t="shared" si="255"/>
        <v>&gt;=0</v>
      </c>
      <c r="BG1393" s="268" t="s">
        <v>85</v>
      </c>
      <c r="BH1393" s="268" t="s">
        <v>85</v>
      </c>
      <c r="BI1393" s="268"/>
      <c r="BJ1393" s="268"/>
      <c r="BK1393" s="268"/>
      <c r="BL1393" s="268"/>
    </row>
    <row r="1394" spans="1:64" ht="13.5" hidden="1" thickBot="1">
      <c r="A1394" s="124"/>
      <c r="B1394" s="169"/>
      <c r="C1394" s="517"/>
      <c r="D1394" s="588"/>
      <c r="E1394" s="588"/>
      <c r="F1394" s="471"/>
      <c r="G1394" s="471"/>
      <c r="H1394" s="471"/>
      <c r="I1394" s="471"/>
      <c r="J1394" s="471"/>
      <c r="K1394" s="471"/>
      <c r="L1394" s="471"/>
      <c r="M1394" s="471"/>
      <c r="N1394" s="471"/>
      <c r="O1394" s="471"/>
      <c r="P1394" s="471"/>
      <c r="Q1394" s="471"/>
      <c r="R1394" s="471"/>
      <c r="S1394" s="471"/>
      <c r="T1394" s="471"/>
      <c r="U1394" s="471"/>
      <c r="V1394" s="471"/>
      <c r="W1394" s="471"/>
      <c r="X1394" s="471"/>
      <c r="Y1394" s="471"/>
      <c r="Z1394" s="471"/>
      <c r="AA1394" s="471"/>
      <c r="AB1394" s="471"/>
      <c r="AC1394" s="471"/>
      <c r="AD1394" s="471"/>
      <c r="AE1394" s="472"/>
      <c r="AF1394" s="472"/>
      <c r="AG1394" s="472"/>
      <c r="AH1394" s="472"/>
      <c r="AI1394" s="472"/>
      <c r="AJ1394" s="472"/>
      <c r="AK1394" s="472"/>
      <c r="AL1394" s="472"/>
      <c r="AM1394" s="472"/>
      <c r="AN1394" s="472"/>
      <c r="AO1394" s="481"/>
      <c r="AP1394" s="169"/>
      <c r="AQ1394" s="84" t="s">
        <v>395</v>
      </c>
      <c r="AU1394" s="459" t="str">
        <f t="shared" ca="1" si="260"/>
        <v>K</v>
      </c>
      <c r="AV1394" s="459">
        <f t="shared" si="261"/>
        <v>1389</v>
      </c>
      <c r="AW1394" s="259" t="str">
        <f t="shared" ca="1" si="258"/>
        <v>K1389</v>
      </c>
      <c r="AX1394" s="259">
        <f t="shared" si="256"/>
        <v>8</v>
      </c>
      <c r="AY1394" s="259" t="str">
        <f t="shared" ca="1" si="257"/>
        <v>9. Ownership - Operating Costs</v>
      </c>
      <c r="AZ1394" s="268" t="s">
        <v>1270</v>
      </c>
      <c r="BA1394" s="259" t="s">
        <v>1343</v>
      </c>
      <c r="BB1394" s="259">
        <f>$K$8</f>
        <v>2025</v>
      </c>
      <c r="BC1394" s="259" t="str">
        <f t="shared" ca="1" si="259"/>
        <v>8_K1389_Landowner_royalties_2025</v>
      </c>
      <c r="BD1394" s="259" t="s">
        <v>540</v>
      </c>
      <c r="BE1394" s="259"/>
      <c r="BF1394" s="268" t="str">
        <f t="shared" si="255"/>
        <v>&gt;=0</v>
      </c>
      <c r="BG1394" s="268" t="s">
        <v>85</v>
      </c>
      <c r="BH1394" s="268" t="s">
        <v>85</v>
      </c>
      <c r="BI1394" s="268"/>
      <c r="BJ1394" s="268"/>
      <c r="BK1394" s="268"/>
      <c r="BL1394" s="268"/>
    </row>
    <row r="1395" spans="1:64" ht="13.5" hidden="1" thickBot="1">
      <c r="A1395" s="124"/>
      <c r="B1395" s="169"/>
      <c r="C1395" s="517"/>
      <c r="D1395" s="588"/>
      <c r="E1395" s="588"/>
      <c r="F1395" s="471"/>
      <c r="G1395" s="471"/>
      <c r="H1395" s="471"/>
      <c r="I1395" s="471"/>
      <c r="J1395" s="471"/>
      <c r="K1395" s="471"/>
      <c r="L1395" s="471"/>
      <c r="M1395" s="471"/>
      <c r="N1395" s="471"/>
      <c r="O1395" s="471"/>
      <c r="P1395" s="471"/>
      <c r="Q1395" s="471"/>
      <c r="R1395" s="471"/>
      <c r="S1395" s="471"/>
      <c r="T1395" s="471"/>
      <c r="U1395" s="471"/>
      <c r="V1395" s="471"/>
      <c r="W1395" s="471"/>
      <c r="X1395" s="471"/>
      <c r="Y1395" s="471"/>
      <c r="Z1395" s="471"/>
      <c r="AA1395" s="471"/>
      <c r="AB1395" s="471"/>
      <c r="AC1395" s="471"/>
      <c r="AD1395" s="471"/>
      <c r="AE1395" s="472"/>
      <c r="AF1395" s="472"/>
      <c r="AG1395" s="472"/>
      <c r="AH1395" s="472"/>
      <c r="AI1395" s="472"/>
      <c r="AJ1395" s="472"/>
      <c r="AK1395" s="472"/>
      <c r="AL1395" s="472"/>
      <c r="AM1395" s="472"/>
      <c r="AN1395" s="472"/>
      <c r="AO1395" s="481"/>
      <c r="AP1395" s="169"/>
      <c r="AQ1395" s="84" t="s">
        <v>395</v>
      </c>
      <c r="AU1395" s="459" t="str">
        <f t="shared" ca="1" si="260"/>
        <v>L</v>
      </c>
      <c r="AV1395" s="459">
        <f t="shared" si="261"/>
        <v>1389</v>
      </c>
      <c r="AW1395" s="259" t="str">
        <f t="shared" ca="1" si="258"/>
        <v>L1389</v>
      </c>
      <c r="AX1395" s="259">
        <f t="shared" si="256"/>
        <v>8</v>
      </c>
      <c r="AY1395" s="259" t="str">
        <f t="shared" ca="1" si="257"/>
        <v>9. Ownership - Operating Costs</v>
      </c>
      <c r="AZ1395" s="268" t="s">
        <v>1270</v>
      </c>
      <c r="BA1395" s="259" t="s">
        <v>1343</v>
      </c>
      <c r="BB1395" s="259">
        <f>$L$8</f>
        <v>2026</v>
      </c>
      <c r="BC1395" s="259" t="str">
        <f t="shared" ca="1" si="259"/>
        <v>8_L1389_Landowner_royalties_2026</v>
      </c>
      <c r="BD1395" s="259" t="s">
        <v>540</v>
      </c>
      <c r="BE1395" s="259"/>
      <c r="BF1395" s="268" t="str">
        <f t="shared" si="255"/>
        <v>&gt;=0</v>
      </c>
      <c r="BG1395" s="268" t="s">
        <v>85</v>
      </c>
      <c r="BH1395" s="268" t="s">
        <v>85</v>
      </c>
      <c r="BI1395" s="268"/>
      <c r="BJ1395" s="268"/>
      <c r="BK1395" s="268"/>
      <c r="BL1395" s="268"/>
    </row>
    <row r="1396" spans="1:64" ht="13.5" hidden="1" thickBot="1">
      <c r="A1396" s="124"/>
      <c r="B1396" s="169"/>
      <c r="C1396" s="517"/>
      <c r="D1396" s="588"/>
      <c r="E1396" s="588"/>
      <c r="F1396" s="471"/>
      <c r="G1396" s="471"/>
      <c r="H1396" s="471"/>
      <c r="I1396" s="471"/>
      <c r="J1396" s="471"/>
      <c r="K1396" s="471"/>
      <c r="L1396" s="471"/>
      <c r="M1396" s="471"/>
      <c r="N1396" s="471"/>
      <c r="O1396" s="471"/>
      <c r="P1396" s="471"/>
      <c r="Q1396" s="471"/>
      <c r="R1396" s="471"/>
      <c r="S1396" s="471"/>
      <c r="T1396" s="471"/>
      <c r="U1396" s="471"/>
      <c r="V1396" s="471"/>
      <c r="W1396" s="471"/>
      <c r="X1396" s="471"/>
      <c r="Y1396" s="471"/>
      <c r="Z1396" s="471"/>
      <c r="AA1396" s="471"/>
      <c r="AB1396" s="471"/>
      <c r="AC1396" s="471"/>
      <c r="AD1396" s="471"/>
      <c r="AE1396" s="472"/>
      <c r="AF1396" s="472"/>
      <c r="AG1396" s="472"/>
      <c r="AH1396" s="472"/>
      <c r="AI1396" s="472"/>
      <c r="AJ1396" s="472"/>
      <c r="AK1396" s="472"/>
      <c r="AL1396" s="472"/>
      <c r="AM1396" s="472"/>
      <c r="AN1396" s="472"/>
      <c r="AO1396" s="481"/>
      <c r="AP1396" s="169"/>
      <c r="AQ1396" s="84" t="s">
        <v>395</v>
      </c>
      <c r="AU1396" s="459" t="str">
        <f t="shared" ca="1" si="260"/>
        <v>M</v>
      </c>
      <c r="AV1396" s="459">
        <f t="shared" si="261"/>
        <v>1389</v>
      </c>
      <c r="AW1396" s="259" t="str">
        <f t="shared" ca="1" si="258"/>
        <v>M1389</v>
      </c>
      <c r="AX1396" s="259">
        <f t="shared" si="256"/>
        <v>8</v>
      </c>
      <c r="AY1396" s="259" t="str">
        <f t="shared" ca="1" si="257"/>
        <v>9. Ownership - Operating Costs</v>
      </c>
      <c r="AZ1396" s="268" t="s">
        <v>1270</v>
      </c>
      <c r="BA1396" s="259" t="s">
        <v>1343</v>
      </c>
      <c r="BB1396" s="259">
        <f>$M$8</f>
        <v>2027</v>
      </c>
      <c r="BC1396" s="259" t="str">
        <f t="shared" ca="1" si="259"/>
        <v>8_M1389_Landowner_royalties_2027</v>
      </c>
      <c r="BD1396" s="259" t="s">
        <v>540</v>
      </c>
      <c r="BE1396" s="259"/>
      <c r="BF1396" s="268" t="str">
        <f t="shared" si="255"/>
        <v>&gt;=0</v>
      </c>
      <c r="BG1396" s="268" t="s">
        <v>85</v>
      </c>
      <c r="BH1396" s="268" t="s">
        <v>85</v>
      </c>
      <c r="BI1396" s="268"/>
      <c r="BJ1396" s="268"/>
      <c r="BK1396" s="268"/>
      <c r="BL1396" s="268"/>
    </row>
    <row r="1397" spans="1:64" ht="13.5" hidden="1" thickBot="1">
      <c r="A1397" s="124"/>
      <c r="B1397" s="169"/>
      <c r="C1397" s="517"/>
      <c r="D1397" s="588"/>
      <c r="E1397" s="588"/>
      <c r="F1397" s="471"/>
      <c r="G1397" s="471"/>
      <c r="H1397" s="471"/>
      <c r="I1397" s="471"/>
      <c r="J1397" s="471"/>
      <c r="K1397" s="471"/>
      <c r="L1397" s="471"/>
      <c r="M1397" s="471"/>
      <c r="N1397" s="471"/>
      <c r="O1397" s="471"/>
      <c r="P1397" s="471"/>
      <c r="Q1397" s="471"/>
      <c r="R1397" s="471"/>
      <c r="S1397" s="471"/>
      <c r="T1397" s="471"/>
      <c r="U1397" s="471"/>
      <c r="V1397" s="471"/>
      <c r="W1397" s="471"/>
      <c r="X1397" s="471"/>
      <c r="Y1397" s="471"/>
      <c r="Z1397" s="471"/>
      <c r="AA1397" s="471"/>
      <c r="AB1397" s="471"/>
      <c r="AC1397" s="471"/>
      <c r="AD1397" s="471"/>
      <c r="AE1397" s="472"/>
      <c r="AF1397" s="472"/>
      <c r="AG1397" s="472"/>
      <c r="AH1397" s="472"/>
      <c r="AI1397" s="472"/>
      <c r="AJ1397" s="472"/>
      <c r="AK1397" s="472"/>
      <c r="AL1397" s="472"/>
      <c r="AM1397" s="472"/>
      <c r="AN1397" s="472"/>
      <c r="AO1397" s="481"/>
      <c r="AP1397" s="169"/>
      <c r="AQ1397" s="84" t="s">
        <v>395</v>
      </c>
      <c r="AU1397" s="459" t="str">
        <f t="shared" ca="1" si="260"/>
        <v>N</v>
      </c>
      <c r="AV1397" s="459">
        <f t="shared" si="261"/>
        <v>1389</v>
      </c>
      <c r="AW1397" s="259" t="str">
        <f t="shared" ca="1" si="258"/>
        <v>N1389</v>
      </c>
      <c r="AX1397" s="259">
        <f t="shared" si="256"/>
        <v>8</v>
      </c>
      <c r="AY1397" s="259" t="str">
        <f t="shared" ca="1" si="257"/>
        <v>9. Ownership - Operating Costs</v>
      </c>
      <c r="AZ1397" s="268" t="s">
        <v>1270</v>
      </c>
      <c r="BA1397" s="259" t="s">
        <v>1343</v>
      </c>
      <c r="BB1397" s="259">
        <f>$N$8</f>
        <v>2028</v>
      </c>
      <c r="BC1397" s="259" t="str">
        <f t="shared" ca="1" si="259"/>
        <v>8_N1389_Landowner_royalties_2028</v>
      </c>
      <c r="BD1397" s="259" t="s">
        <v>540</v>
      </c>
      <c r="BE1397" s="259"/>
      <c r="BF1397" s="268" t="str">
        <f t="shared" si="255"/>
        <v>&gt;=0</v>
      </c>
      <c r="BG1397" s="268" t="s">
        <v>85</v>
      </c>
      <c r="BH1397" s="268" t="s">
        <v>85</v>
      </c>
      <c r="BI1397" s="268"/>
      <c r="BJ1397" s="268"/>
      <c r="BK1397" s="268"/>
      <c r="BL1397" s="268"/>
    </row>
    <row r="1398" spans="1:64" ht="13.5" hidden="1" thickBot="1">
      <c r="A1398" s="124"/>
      <c r="B1398" s="169"/>
      <c r="C1398" s="517"/>
      <c r="D1398" s="588"/>
      <c r="E1398" s="588"/>
      <c r="F1398" s="471"/>
      <c r="G1398" s="471"/>
      <c r="H1398" s="471"/>
      <c r="I1398" s="471"/>
      <c r="J1398" s="471"/>
      <c r="K1398" s="471"/>
      <c r="L1398" s="471"/>
      <c r="M1398" s="471"/>
      <c r="N1398" s="471"/>
      <c r="O1398" s="471"/>
      <c r="P1398" s="471"/>
      <c r="Q1398" s="471"/>
      <c r="R1398" s="471"/>
      <c r="S1398" s="471"/>
      <c r="T1398" s="471"/>
      <c r="U1398" s="471"/>
      <c r="V1398" s="471"/>
      <c r="W1398" s="471"/>
      <c r="X1398" s="471"/>
      <c r="Y1398" s="471"/>
      <c r="Z1398" s="471"/>
      <c r="AA1398" s="471"/>
      <c r="AB1398" s="471"/>
      <c r="AC1398" s="471"/>
      <c r="AD1398" s="471"/>
      <c r="AE1398" s="472"/>
      <c r="AF1398" s="472"/>
      <c r="AG1398" s="472"/>
      <c r="AH1398" s="472"/>
      <c r="AI1398" s="472"/>
      <c r="AJ1398" s="472"/>
      <c r="AK1398" s="472"/>
      <c r="AL1398" s="472"/>
      <c r="AM1398" s="472"/>
      <c r="AN1398" s="472"/>
      <c r="AO1398" s="481"/>
      <c r="AP1398" s="169"/>
      <c r="AQ1398" s="84" t="s">
        <v>395</v>
      </c>
      <c r="AU1398" s="459" t="str">
        <f t="shared" ca="1" si="260"/>
        <v>O</v>
      </c>
      <c r="AV1398" s="459">
        <f t="shared" si="261"/>
        <v>1389</v>
      </c>
      <c r="AW1398" s="259" t="str">
        <f t="shared" ca="1" si="258"/>
        <v>O1389</v>
      </c>
      <c r="AX1398" s="259">
        <f t="shared" si="256"/>
        <v>8</v>
      </c>
      <c r="AY1398" s="259" t="str">
        <f t="shared" ca="1" si="257"/>
        <v>9. Ownership - Operating Costs</v>
      </c>
      <c r="AZ1398" s="268" t="s">
        <v>1270</v>
      </c>
      <c r="BA1398" s="259" t="s">
        <v>1343</v>
      </c>
      <c r="BB1398" s="259">
        <f>$O$8</f>
        <v>2029</v>
      </c>
      <c r="BC1398" s="259" t="str">
        <f t="shared" ca="1" si="259"/>
        <v>8_O1389_Landowner_royalties_2029</v>
      </c>
      <c r="BD1398" s="259" t="s">
        <v>540</v>
      </c>
      <c r="BE1398" s="259"/>
      <c r="BF1398" s="268" t="str">
        <f t="shared" si="255"/>
        <v>&gt;=0</v>
      </c>
      <c r="BG1398" s="268" t="s">
        <v>85</v>
      </c>
      <c r="BH1398" s="268" t="s">
        <v>85</v>
      </c>
      <c r="BI1398" s="268"/>
      <c r="BJ1398" s="268"/>
      <c r="BK1398" s="268"/>
      <c r="BL1398" s="268"/>
    </row>
    <row r="1399" spans="1:64" ht="13.5" hidden="1" thickBot="1">
      <c r="A1399" s="124"/>
      <c r="B1399" s="169"/>
      <c r="C1399" s="517"/>
      <c r="D1399" s="588"/>
      <c r="E1399" s="588"/>
      <c r="F1399" s="471"/>
      <c r="G1399" s="471"/>
      <c r="H1399" s="471"/>
      <c r="I1399" s="471"/>
      <c r="J1399" s="471"/>
      <c r="K1399" s="471"/>
      <c r="L1399" s="471"/>
      <c r="M1399" s="471"/>
      <c r="N1399" s="471"/>
      <c r="O1399" s="471"/>
      <c r="P1399" s="471"/>
      <c r="Q1399" s="471"/>
      <c r="R1399" s="471"/>
      <c r="S1399" s="471"/>
      <c r="T1399" s="471"/>
      <c r="U1399" s="471"/>
      <c r="V1399" s="471"/>
      <c r="W1399" s="471"/>
      <c r="X1399" s="471"/>
      <c r="Y1399" s="471"/>
      <c r="Z1399" s="471"/>
      <c r="AA1399" s="471"/>
      <c r="AB1399" s="471"/>
      <c r="AC1399" s="471"/>
      <c r="AD1399" s="471"/>
      <c r="AE1399" s="472"/>
      <c r="AF1399" s="472"/>
      <c r="AG1399" s="472"/>
      <c r="AH1399" s="472"/>
      <c r="AI1399" s="472"/>
      <c r="AJ1399" s="472"/>
      <c r="AK1399" s="472"/>
      <c r="AL1399" s="472"/>
      <c r="AM1399" s="472"/>
      <c r="AN1399" s="472"/>
      <c r="AO1399" s="481"/>
      <c r="AP1399" s="169"/>
      <c r="AQ1399" s="84" t="s">
        <v>395</v>
      </c>
      <c r="AU1399" s="459" t="str">
        <f t="shared" ca="1" si="260"/>
        <v>P</v>
      </c>
      <c r="AV1399" s="459">
        <f t="shared" si="261"/>
        <v>1389</v>
      </c>
      <c r="AW1399" s="259" t="str">
        <f t="shared" ca="1" si="258"/>
        <v>P1389</v>
      </c>
      <c r="AX1399" s="259">
        <f t="shared" si="256"/>
        <v>8</v>
      </c>
      <c r="AY1399" s="259" t="str">
        <f t="shared" ca="1" si="257"/>
        <v>9. Ownership - Operating Costs</v>
      </c>
      <c r="AZ1399" s="268" t="s">
        <v>1270</v>
      </c>
      <c r="BA1399" s="259" t="s">
        <v>1343</v>
      </c>
      <c r="BB1399" s="259">
        <f>$P$8</f>
        <v>2030</v>
      </c>
      <c r="BC1399" s="259" t="str">
        <f t="shared" ca="1" si="259"/>
        <v>8_P1389_Landowner_royalties_2030</v>
      </c>
      <c r="BD1399" s="259" t="s">
        <v>540</v>
      </c>
      <c r="BE1399" s="259"/>
      <c r="BF1399" s="268" t="str">
        <f t="shared" si="255"/>
        <v>&gt;=0</v>
      </c>
      <c r="BG1399" s="268" t="s">
        <v>85</v>
      </c>
      <c r="BH1399" s="268" t="s">
        <v>85</v>
      </c>
      <c r="BI1399" s="268"/>
      <c r="BJ1399" s="268"/>
      <c r="BK1399" s="268"/>
      <c r="BL1399" s="268"/>
    </row>
    <row r="1400" spans="1:64" ht="13.5" hidden="1" thickBot="1">
      <c r="A1400" s="124"/>
      <c r="B1400" s="169"/>
      <c r="C1400" s="517"/>
      <c r="D1400" s="588"/>
      <c r="E1400" s="588"/>
      <c r="F1400" s="471"/>
      <c r="G1400" s="471"/>
      <c r="H1400" s="471"/>
      <c r="I1400" s="471"/>
      <c r="J1400" s="471"/>
      <c r="K1400" s="471"/>
      <c r="L1400" s="471"/>
      <c r="M1400" s="471"/>
      <c r="N1400" s="471"/>
      <c r="O1400" s="471"/>
      <c r="P1400" s="471"/>
      <c r="Q1400" s="471"/>
      <c r="R1400" s="471"/>
      <c r="S1400" s="471"/>
      <c r="T1400" s="471"/>
      <c r="U1400" s="471"/>
      <c r="V1400" s="471"/>
      <c r="W1400" s="471"/>
      <c r="X1400" s="471"/>
      <c r="Y1400" s="471"/>
      <c r="Z1400" s="471"/>
      <c r="AA1400" s="471"/>
      <c r="AB1400" s="471"/>
      <c r="AC1400" s="471"/>
      <c r="AD1400" s="471"/>
      <c r="AE1400" s="472"/>
      <c r="AF1400" s="472"/>
      <c r="AG1400" s="472"/>
      <c r="AH1400" s="472"/>
      <c r="AI1400" s="472"/>
      <c r="AJ1400" s="472"/>
      <c r="AK1400" s="472"/>
      <c r="AL1400" s="472"/>
      <c r="AM1400" s="472"/>
      <c r="AN1400" s="472"/>
      <c r="AO1400" s="481"/>
      <c r="AP1400" s="169"/>
      <c r="AQ1400" s="84" t="s">
        <v>395</v>
      </c>
      <c r="AU1400" s="459" t="str">
        <f t="shared" ca="1" si="260"/>
        <v>Q</v>
      </c>
      <c r="AV1400" s="459">
        <f t="shared" si="261"/>
        <v>1389</v>
      </c>
      <c r="AW1400" s="259" t="str">
        <f t="shared" ca="1" si="258"/>
        <v>Q1389</v>
      </c>
      <c r="AX1400" s="259">
        <f t="shared" si="256"/>
        <v>8</v>
      </c>
      <c r="AY1400" s="259" t="str">
        <f t="shared" ca="1" si="257"/>
        <v>9. Ownership - Operating Costs</v>
      </c>
      <c r="AZ1400" s="268" t="s">
        <v>1270</v>
      </c>
      <c r="BA1400" s="259" t="s">
        <v>1343</v>
      </c>
      <c r="BB1400" s="259">
        <f>$Q$8</f>
        <v>2031</v>
      </c>
      <c r="BC1400" s="259" t="str">
        <f t="shared" ca="1" si="259"/>
        <v>8_Q1389_Landowner_royalties_2031</v>
      </c>
      <c r="BD1400" s="259" t="s">
        <v>540</v>
      </c>
      <c r="BE1400" s="259"/>
      <c r="BF1400" s="268" t="str">
        <f t="shared" si="255"/>
        <v>&gt;=0</v>
      </c>
      <c r="BG1400" s="268" t="s">
        <v>85</v>
      </c>
      <c r="BH1400" s="268" t="s">
        <v>85</v>
      </c>
      <c r="BI1400" s="268"/>
      <c r="BJ1400" s="268"/>
      <c r="BK1400" s="268"/>
      <c r="BL1400" s="268"/>
    </row>
    <row r="1401" spans="1:64" ht="13.5" hidden="1" thickBot="1">
      <c r="A1401" s="124"/>
      <c r="B1401" s="169"/>
      <c r="C1401" s="517"/>
      <c r="D1401" s="588"/>
      <c r="E1401" s="588"/>
      <c r="F1401" s="471"/>
      <c r="G1401" s="471"/>
      <c r="H1401" s="471"/>
      <c r="I1401" s="471"/>
      <c r="J1401" s="471"/>
      <c r="K1401" s="471"/>
      <c r="L1401" s="471"/>
      <c r="M1401" s="471"/>
      <c r="N1401" s="471"/>
      <c r="O1401" s="471"/>
      <c r="P1401" s="471"/>
      <c r="Q1401" s="471"/>
      <c r="R1401" s="471"/>
      <c r="S1401" s="471"/>
      <c r="T1401" s="471"/>
      <c r="U1401" s="471"/>
      <c r="V1401" s="471"/>
      <c r="W1401" s="471"/>
      <c r="X1401" s="471"/>
      <c r="Y1401" s="471"/>
      <c r="Z1401" s="471"/>
      <c r="AA1401" s="471"/>
      <c r="AB1401" s="471"/>
      <c r="AC1401" s="471"/>
      <c r="AD1401" s="471"/>
      <c r="AE1401" s="472"/>
      <c r="AF1401" s="472"/>
      <c r="AG1401" s="472"/>
      <c r="AH1401" s="472"/>
      <c r="AI1401" s="472"/>
      <c r="AJ1401" s="472"/>
      <c r="AK1401" s="472"/>
      <c r="AL1401" s="472"/>
      <c r="AM1401" s="472"/>
      <c r="AN1401" s="472"/>
      <c r="AO1401" s="481"/>
      <c r="AP1401" s="169"/>
      <c r="AQ1401" s="84" t="s">
        <v>395</v>
      </c>
      <c r="AU1401" s="459" t="str">
        <f t="shared" ca="1" si="260"/>
        <v>R</v>
      </c>
      <c r="AV1401" s="459">
        <f t="shared" si="261"/>
        <v>1389</v>
      </c>
      <c r="AW1401" s="259" t="str">
        <f t="shared" ca="1" si="258"/>
        <v>R1389</v>
      </c>
      <c r="AX1401" s="259">
        <f t="shared" si="256"/>
        <v>8</v>
      </c>
      <c r="AY1401" s="259" t="str">
        <f t="shared" ca="1" si="257"/>
        <v>9. Ownership - Operating Costs</v>
      </c>
      <c r="AZ1401" s="268" t="s">
        <v>1270</v>
      </c>
      <c r="BA1401" s="259" t="s">
        <v>1343</v>
      </c>
      <c r="BB1401" s="259">
        <f>$R$8</f>
        <v>2032</v>
      </c>
      <c r="BC1401" s="259" t="str">
        <f t="shared" ca="1" si="259"/>
        <v>8_R1389_Landowner_royalties_2032</v>
      </c>
      <c r="BD1401" s="259" t="s">
        <v>540</v>
      </c>
      <c r="BE1401" s="259"/>
      <c r="BF1401" s="268" t="str">
        <f t="shared" si="255"/>
        <v>&gt;=0</v>
      </c>
      <c r="BG1401" s="268" t="s">
        <v>85</v>
      </c>
      <c r="BH1401" s="268" t="s">
        <v>85</v>
      </c>
      <c r="BI1401" s="268"/>
      <c r="BJ1401" s="268"/>
      <c r="BK1401" s="268"/>
      <c r="BL1401" s="268"/>
    </row>
    <row r="1402" spans="1:64" ht="13.5" hidden="1" thickBot="1">
      <c r="A1402" s="124"/>
      <c r="B1402" s="169"/>
      <c r="C1402" s="517"/>
      <c r="D1402" s="588"/>
      <c r="E1402" s="588"/>
      <c r="F1402" s="471"/>
      <c r="G1402" s="471"/>
      <c r="H1402" s="471"/>
      <c r="I1402" s="471"/>
      <c r="J1402" s="471"/>
      <c r="K1402" s="471"/>
      <c r="L1402" s="471"/>
      <c r="M1402" s="471"/>
      <c r="N1402" s="471"/>
      <c r="O1402" s="471"/>
      <c r="P1402" s="471"/>
      <c r="Q1402" s="471"/>
      <c r="R1402" s="471"/>
      <c r="S1402" s="471"/>
      <c r="T1402" s="471"/>
      <c r="U1402" s="471"/>
      <c r="V1402" s="471"/>
      <c r="W1402" s="471"/>
      <c r="X1402" s="471"/>
      <c r="Y1402" s="471"/>
      <c r="Z1402" s="471"/>
      <c r="AA1402" s="471"/>
      <c r="AB1402" s="471"/>
      <c r="AC1402" s="471"/>
      <c r="AD1402" s="471"/>
      <c r="AE1402" s="472"/>
      <c r="AF1402" s="472"/>
      <c r="AG1402" s="472"/>
      <c r="AH1402" s="472"/>
      <c r="AI1402" s="472"/>
      <c r="AJ1402" s="472"/>
      <c r="AK1402" s="472"/>
      <c r="AL1402" s="472"/>
      <c r="AM1402" s="472"/>
      <c r="AN1402" s="472"/>
      <c r="AO1402" s="481"/>
      <c r="AP1402" s="169"/>
      <c r="AQ1402" s="84" t="s">
        <v>395</v>
      </c>
      <c r="AU1402" s="459" t="str">
        <f t="shared" ca="1" si="260"/>
        <v>S</v>
      </c>
      <c r="AV1402" s="459">
        <f t="shared" si="261"/>
        <v>1389</v>
      </c>
      <c r="AW1402" s="259" t="str">
        <f t="shared" ca="1" si="258"/>
        <v>S1389</v>
      </c>
      <c r="AX1402" s="259">
        <f t="shared" si="256"/>
        <v>8</v>
      </c>
      <c r="AY1402" s="259" t="str">
        <f t="shared" ca="1" si="257"/>
        <v>9. Ownership - Operating Costs</v>
      </c>
      <c r="AZ1402" s="268" t="s">
        <v>1270</v>
      </c>
      <c r="BA1402" s="259" t="s">
        <v>1343</v>
      </c>
      <c r="BB1402" s="259">
        <f>$S$8</f>
        <v>2033</v>
      </c>
      <c r="BC1402" s="259" t="str">
        <f t="shared" ca="1" si="259"/>
        <v>8_S1389_Landowner_royalties_2033</v>
      </c>
      <c r="BD1402" s="259" t="s">
        <v>540</v>
      </c>
      <c r="BE1402" s="259"/>
      <c r="BF1402" s="268" t="str">
        <f t="shared" si="255"/>
        <v>&gt;=0</v>
      </c>
      <c r="BG1402" s="268" t="s">
        <v>85</v>
      </c>
      <c r="BH1402" s="268" t="s">
        <v>85</v>
      </c>
      <c r="BI1402" s="268"/>
      <c r="BJ1402" s="268"/>
      <c r="BK1402" s="268"/>
      <c r="BL1402" s="268"/>
    </row>
    <row r="1403" spans="1:64" ht="13.5" hidden="1" thickBot="1">
      <c r="A1403" s="124"/>
      <c r="B1403" s="169"/>
      <c r="C1403" s="517"/>
      <c r="D1403" s="588"/>
      <c r="E1403" s="588"/>
      <c r="F1403" s="471"/>
      <c r="G1403" s="471"/>
      <c r="H1403" s="471"/>
      <c r="I1403" s="471"/>
      <c r="J1403" s="471"/>
      <c r="K1403" s="471"/>
      <c r="L1403" s="471"/>
      <c r="M1403" s="471"/>
      <c r="N1403" s="471"/>
      <c r="O1403" s="471"/>
      <c r="P1403" s="471"/>
      <c r="Q1403" s="471"/>
      <c r="R1403" s="471"/>
      <c r="S1403" s="471"/>
      <c r="T1403" s="471"/>
      <c r="U1403" s="471"/>
      <c r="V1403" s="471"/>
      <c r="W1403" s="471"/>
      <c r="X1403" s="471"/>
      <c r="Y1403" s="471"/>
      <c r="Z1403" s="471"/>
      <c r="AA1403" s="471"/>
      <c r="AB1403" s="471"/>
      <c r="AC1403" s="471"/>
      <c r="AD1403" s="471"/>
      <c r="AE1403" s="472"/>
      <c r="AF1403" s="472"/>
      <c r="AG1403" s="472"/>
      <c r="AH1403" s="472"/>
      <c r="AI1403" s="472"/>
      <c r="AJ1403" s="472"/>
      <c r="AK1403" s="472"/>
      <c r="AL1403" s="472"/>
      <c r="AM1403" s="472"/>
      <c r="AN1403" s="472"/>
      <c r="AO1403" s="481"/>
      <c r="AP1403" s="169"/>
      <c r="AQ1403" s="84" t="s">
        <v>395</v>
      </c>
      <c r="AU1403" s="459" t="str">
        <f t="shared" ca="1" si="260"/>
        <v>T</v>
      </c>
      <c r="AV1403" s="459">
        <f t="shared" si="261"/>
        <v>1389</v>
      </c>
      <c r="AW1403" s="259" t="str">
        <f t="shared" ca="1" si="258"/>
        <v>T1389</v>
      </c>
      <c r="AX1403" s="259">
        <f t="shared" si="256"/>
        <v>8</v>
      </c>
      <c r="AY1403" s="259" t="str">
        <f t="shared" ca="1" si="257"/>
        <v>9. Ownership - Operating Costs</v>
      </c>
      <c r="AZ1403" s="268" t="s">
        <v>1270</v>
      </c>
      <c r="BA1403" s="259" t="s">
        <v>1343</v>
      </c>
      <c r="BB1403" s="259">
        <f>$T$8</f>
        <v>2034</v>
      </c>
      <c r="BC1403" s="259" t="str">
        <f t="shared" ca="1" si="259"/>
        <v>8_T1389_Landowner_royalties_2034</v>
      </c>
      <c r="BD1403" s="259" t="s">
        <v>540</v>
      </c>
      <c r="BE1403" s="259"/>
      <c r="BF1403" s="268" t="str">
        <f t="shared" si="255"/>
        <v>&gt;=0</v>
      </c>
      <c r="BG1403" s="268" t="s">
        <v>85</v>
      </c>
      <c r="BH1403" s="268" t="s">
        <v>85</v>
      </c>
      <c r="BI1403" s="268"/>
      <c r="BJ1403" s="268"/>
      <c r="BK1403" s="268"/>
      <c r="BL1403" s="268"/>
    </row>
    <row r="1404" spans="1:64" ht="13.5" hidden="1" thickBot="1">
      <c r="A1404" s="124"/>
      <c r="B1404" s="169"/>
      <c r="C1404" s="517"/>
      <c r="D1404" s="588"/>
      <c r="E1404" s="588"/>
      <c r="F1404" s="471"/>
      <c r="G1404" s="471"/>
      <c r="H1404" s="471"/>
      <c r="I1404" s="471"/>
      <c r="J1404" s="471"/>
      <c r="K1404" s="471"/>
      <c r="L1404" s="471"/>
      <c r="M1404" s="471"/>
      <c r="N1404" s="471"/>
      <c r="O1404" s="471"/>
      <c r="P1404" s="471"/>
      <c r="Q1404" s="471"/>
      <c r="R1404" s="471"/>
      <c r="S1404" s="471"/>
      <c r="T1404" s="471"/>
      <c r="U1404" s="471"/>
      <c r="V1404" s="471"/>
      <c r="W1404" s="471"/>
      <c r="X1404" s="471"/>
      <c r="Y1404" s="471"/>
      <c r="Z1404" s="471"/>
      <c r="AA1404" s="471"/>
      <c r="AB1404" s="471"/>
      <c r="AC1404" s="471"/>
      <c r="AD1404" s="471"/>
      <c r="AE1404" s="472"/>
      <c r="AF1404" s="472"/>
      <c r="AG1404" s="472"/>
      <c r="AH1404" s="472"/>
      <c r="AI1404" s="472"/>
      <c r="AJ1404" s="472"/>
      <c r="AK1404" s="472"/>
      <c r="AL1404" s="472"/>
      <c r="AM1404" s="472"/>
      <c r="AN1404" s="472"/>
      <c r="AO1404" s="481"/>
      <c r="AP1404" s="169"/>
      <c r="AQ1404" s="84" t="s">
        <v>395</v>
      </c>
      <c r="AU1404" s="459" t="str">
        <f t="shared" ca="1" si="260"/>
        <v>U</v>
      </c>
      <c r="AV1404" s="459">
        <f t="shared" si="261"/>
        <v>1389</v>
      </c>
      <c r="AW1404" s="259" t="str">
        <f t="shared" ca="1" si="258"/>
        <v>U1389</v>
      </c>
      <c r="AX1404" s="259">
        <f t="shared" si="256"/>
        <v>8</v>
      </c>
      <c r="AY1404" s="259" t="str">
        <f t="shared" ca="1" si="257"/>
        <v>9. Ownership - Operating Costs</v>
      </c>
      <c r="AZ1404" s="268" t="s">
        <v>1270</v>
      </c>
      <c r="BA1404" s="259" t="s">
        <v>1343</v>
      </c>
      <c r="BB1404" s="259">
        <f>$U$8</f>
        <v>2035</v>
      </c>
      <c r="BC1404" s="259" t="str">
        <f t="shared" ca="1" si="259"/>
        <v>8_U1389_Landowner_royalties_2035</v>
      </c>
      <c r="BD1404" s="259" t="s">
        <v>540</v>
      </c>
      <c r="BE1404" s="259"/>
      <c r="BF1404" s="268" t="str">
        <f t="shared" si="255"/>
        <v>&gt;=0</v>
      </c>
      <c r="BG1404" s="268" t="s">
        <v>85</v>
      </c>
      <c r="BH1404" s="268" t="s">
        <v>85</v>
      </c>
      <c r="BI1404" s="268"/>
      <c r="BJ1404" s="268"/>
      <c r="BK1404" s="268"/>
      <c r="BL1404" s="268"/>
    </row>
    <row r="1405" spans="1:64" ht="13.5" hidden="1" thickBot="1">
      <c r="A1405" s="124"/>
      <c r="B1405" s="169"/>
      <c r="C1405" s="517"/>
      <c r="D1405" s="588"/>
      <c r="E1405" s="588"/>
      <c r="F1405" s="471"/>
      <c r="G1405" s="471"/>
      <c r="H1405" s="471"/>
      <c r="I1405" s="471"/>
      <c r="J1405" s="471"/>
      <c r="K1405" s="471"/>
      <c r="L1405" s="471"/>
      <c r="M1405" s="471"/>
      <c r="N1405" s="471"/>
      <c r="O1405" s="471"/>
      <c r="P1405" s="471"/>
      <c r="Q1405" s="471"/>
      <c r="R1405" s="471"/>
      <c r="S1405" s="471"/>
      <c r="T1405" s="471"/>
      <c r="U1405" s="471"/>
      <c r="V1405" s="471"/>
      <c r="W1405" s="471"/>
      <c r="X1405" s="471"/>
      <c r="Y1405" s="471"/>
      <c r="Z1405" s="471"/>
      <c r="AA1405" s="471"/>
      <c r="AB1405" s="471"/>
      <c r="AC1405" s="471"/>
      <c r="AD1405" s="471"/>
      <c r="AE1405" s="472"/>
      <c r="AF1405" s="472"/>
      <c r="AG1405" s="472"/>
      <c r="AH1405" s="472"/>
      <c r="AI1405" s="472"/>
      <c r="AJ1405" s="472"/>
      <c r="AK1405" s="472"/>
      <c r="AL1405" s="472"/>
      <c r="AM1405" s="472"/>
      <c r="AN1405" s="472"/>
      <c r="AO1405" s="481"/>
      <c r="AP1405" s="169"/>
      <c r="AQ1405" s="84" t="s">
        <v>395</v>
      </c>
      <c r="AU1405" s="459" t="str">
        <f t="shared" ca="1" si="260"/>
        <v>V</v>
      </c>
      <c r="AV1405" s="459">
        <f t="shared" si="261"/>
        <v>1389</v>
      </c>
      <c r="AW1405" s="259" t="str">
        <f t="shared" ca="1" si="258"/>
        <v>V1389</v>
      </c>
      <c r="AX1405" s="259">
        <f t="shared" si="256"/>
        <v>8</v>
      </c>
      <c r="AY1405" s="259" t="str">
        <f t="shared" ca="1" si="257"/>
        <v>9. Ownership - Operating Costs</v>
      </c>
      <c r="AZ1405" s="268" t="s">
        <v>1270</v>
      </c>
      <c r="BA1405" s="259" t="s">
        <v>1343</v>
      </c>
      <c r="BB1405" s="259">
        <f>$V$8</f>
        <v>2036</v>
      </c>
      <c r="BC1405" s="259" t="str">
        <f t="shared" ca="1" si="259"/>
        <v>8_V1389_Landowner_royalties_2036</v>
      </c>
      <c r="BD1405" s="259" t="s">
        <v>540</v>
      </c>
      <c r="BE1405" s="259"/>
      <c r="BF1405" s="268" t="str">
        <f t="shared" si="255"/>
        <v>&gt;=0</v>
      </c>
      <c r="BG1405" s="268" t="s">
        <v>85</v>
      </c>
      <c r="BH1405" s="268" t="s">
        <v>85</v>
      </c>
      <c r="BI1405" s="268"/>
      <c r="BJ1405" s="268"/>
      <c r="BK1405" s="268"/>
      <c r="BL1405" s="268"/>
    </row>
    <row r="1406" spans="1:64" ht="13.5" hidden="1" thickBot="1">
      <c r="A1406" s="124"/>
      <c r="B1406" s="169"/>
      <c r="C1406" s="517"/>
      <c r="D1406" s="588"/>
      <c r="E1406" s="588"/>
      <c r="F1406" s="471"/>
      <c r="G1406" s="471"/>
      <c r="H1406" s="471"/>
      <c r="I1406" s="471"/>
      <c r="J1406" s="471"/>
      <c r="K1406" s="471"/>
      <c r="L1406" s="471"/>
      <c r="M1406" s="471"/>
      <c r="N1406" s="471"/>
      <c r="O1406" s="471"/>
      <c r="P1406" s="471"/>
      <c r="Q1406" s="471"/>
      <c r="R1406" s="471"/>
      <c r="S1406" s="471"/>
      <c r="T1406" s="471"/>
      <c r="U1406" s="471"/>
      <c r="V1406" s="471"/>
      <c r="W1406" s="471"/>
      <c r="X1406" s="471"/>
      <c r="Y1406" s="471"/>
      <c r="Z1406" s="471"/>
      <c r="AA1406" s="471"/>
      <c r="AB1406" s="471"/>
      <c r="AC1406" s="471"/>
      <c r="AD1406" s="471"/>
      <c r="AE1406" s="472"/>
      <c r="AF1406" s="472"/>
      <c r="AG1406" s="472"/>
      <c r="AH1406" s="472"/>
      <c r="AI1406" s="472"/>
      <c r="AJ1406" s="472"/>
      <c r="AK1406" s="472"/>
      <c r="AL1406" s="472"/>
      <c r="AM1406" s="472"/>
      <c r="AN1406" s="472"/>
      <c r="AO1406" s="481"/>
      <c r="AP1406" s="169"/>
      <c r="AQ1406" s="84" t="s">
        <v>395</v>
      </c>
      <c r="AU1406" s="459" t="str">
        <f t="shared" ca="1" si="260"/>
        <v>W</v>
      </c>
      <c r="AV1406" s="459">
        <f t="shared" si="261"/>
        <v>1389</v>
      </c>
      <c r="AW1406" s="259" t="str">
        <f t="shared" ca="1" si="258"/>
        <v>W1389</v>
      </c>
      <c r="AX1406" s="259">
        <f t="shared" si="256"/>
        <v>8</v>
      </c>
      <c r="AY1406" s="259" t="str">
        <f t="shared" ca="1" si="257"/>
        <v>9. Ownership - Operating Costs</v>
      </c>
      <c r="AZ1406" s="268" t="s">
        <v>1270</v>
      </c>
      <c r="BA1406" s="259" t="s">
        <v>1343</v>
      </c>
      <c r="BB1406" s="259">
        <f>$W$8</f>
        <v>2037</v>
      </c>
      <c r="BC1406" s="259" t="str">
        <f t="shared" ca="1" si="259"/>
        <v>8_W1389_Landowner_royalties_2037</v>
      </c>
      <c r="BD1406" s="259" t="s">
        <v>540</v>
      </c>
      <c r="BE1406" s="259"/>
      <c r="BF1406" s="268" t="str">
        <f t="shared" si="255"/>
        <v>&gt;=0</v>
      </c>
      <c r="BG1406" s="268" t="s">
        <v>85</v>
      </c>
      <c r="BH1406" s="268" t="s">
        <v>85</v>
      </c>
      <c r="BI1406" s="268"/>
      <c r="BJ1406" s="268"/>
      <c r="BK1406" s="268"/>
      <c r="BL1406" s="268"/>
    </row>
    <row r="1407" spans="1:64" ht="13.5" hidden="1" thickBot="1">
      <c r="A1407" s="124"/>
      <c r="B1407" s="169"/>
      <c r="C1407" s="517"/>
      <c r="D1407" s="588"/>
      <c r="E1407" s="588"/>
      <c r="F1407" s="471"/>
      <c r="G1407" s="471"/>
      <c r="H1407" s="471"/>
      <c r="I1407" s="471"/>
      <c r="J1407" s="471"/>
      <c r="K1407" s="471"/>
      <c r="L1407" s="471"/>
      <c r="M1407" s="471"/>
      <c r="N1407" s="471"/>
      <c r="O1407" s="471"/>
      <c r="P1407" s="471"/>
      <c r="Q1407" s="471"/>
      <c r="R1407" s="471"/>
      <c r="S1407" s="471"/>
      <c r="T1407" s="471"/>
      <c r="U1407" s="471"/>
      <c r="V1407" s="471"/>
      <c r="W1407" s="471"/>
      <c r="X1407" s="471"/>
      <c r="Y1407" s="471"/>
      <c r="Z1407" s="471"/>
      <c r="AA1407" s="471"/>
      <c r="AB1407" s="471"/>
      <c r="AC1407" s="471"/>
      <c r="AD1407" s="471"/>
      <c r="AE1407" s="472"/>
      <c r="AF1407" s="472"/>
      <c r="AG1407" s="472"/>
      <c r="AH1407" s="472"/>
      <c r="AI1407" s="472"/>
      <c r="AJ1407" s="472"/>
      <c r="AK1407" s="472"/>
      <c r="AL1407" s="472"/>
      <c r="AM1407" s="472"/>
      <c r="AN1407" s="472"/>
      <c r="AO1407" s="481"/>
      <c r="AP1407" s="169"/>
      <c r="AQ1407" s="84" t="s">
        <v>395</v>
      </c>
      <c r="AU1407" s="459" t="str">
        <f t="shared" ca="1" si="260"/>
        <v>X</v>
      </c>
      <c r="AV1407" s="459">
        <f t="shared" si="261"/>
        <v>1389</v>
      </c>
      <c r="AW1407" s="259" t="str">
        <f t="shared" ca="1" si="258"/>
        <v>X1389</v>
      </c>
      <c r="AX1407" s="259">
        <f t="shared" si="256"/>
        <v>8</v>
      </c>
      <c r="AY1407" s="259" t="str">
        <f t="shared" ca="1" si="257"/>
        <v>9. Ownership - Operating Costs</v>
      </c>
      <c r="AZ1407" s="268" t="s">
        <v>1270</v>
      </c>
      <c r="BA1407" s="259" t="s">
        <v>1343</v>
      </c>
      <c r="BB1407" s="259">
        <f>$X$8</f>
        <v>2038</v>
      </c>
      <c r="BC1407" s="259" t="str">
        <f t="shared" ca="1" si="259"/>
        <v>8_X1389_Landowner_royalties_2038</v>
      </c>
      <c r="BD1407" s="259" t="s">
        <v>540</v>
      </c>
      <c r="BE1407" s="259"/>
      <c r="BF1407" s="268" t="str">
        <f t="shared" si="255"/>
        <v>&gt;=0</v>
      </c>
      <c r="BG1407" s="268" t="s">
        <v>85</v>
      </c>
      <c r="BH1407" s="268" t="s">
        <v>85</v>
      </c>
      <c r="BI1407" s="268"/>
      <c r="BJ1407" s="268"/>
      <c r="BK1407" s="268"/>
      <c r="BL1407" s="268"/>
    </row>
    <row r="1408" spans="1:64" ht="13.5" hidden="1" thickBot="1">
      <c r="A1408" s="124"/>
      <c r="B1408" s="169"/>
      <c r="C1408" s="517"/>
      <c r="D1408" s="588"/>
      <c r="E1408" s="588"/>
      <c r="F1408" s="471"/>
      <c r="G1408" s="471"/>
      <c r="H1408" s="471"/>
      <c r="I1408" s="471"/>
      <c r="J1408" s="471"/>
      <c r="K1408" s="471"/>
      <c r="L1408" s="471"/>
      <c r="M1408" s="471"/>
      <c r="N1408" s="471"/>
      <c r="O1408" s="471"/>
      <c r="P1408" s="471"/>
      <c r="Q1408" s="471"/>
      <c r="R1408" s="471"/>
      <c r="S1408" s="471"/>
      <c r="T1408" s="471"/>
      <c r="U1408" s="471"/>
      <c r="V1408" s="471"/>
      <c r="W1408" s="471"/>
      <c r="X1408" s="471"/>
      <c r="Y1408" s="471"/>
      <c r="Z1408" s="471"/>
      <c r="AA1408" s="471"/>
      <c r="AB1408" s="471"/>
      <c r="AC1408" s="471"/>
      <c r="AD1408" s="471"/>
      <c r="AE1408" s="472"/>
      <c r="AF1408" s="472"/>
      <c r="AG1408" s="472"/>
      <c r="AH1408" s="472"/>
      <c r="AI1408" s="472"/>
      <c r="AJ1408" s="472"/>
      <c r="AK1408" s="472"/>
      <c r="AL1408" s="472"/>
      <c r="AM1408" s="472"/>
      <c r="AN1408" s="472"/>
      <c r="AO1408" s="481"/>
      <c r="AP1408" s="169"/>
      <c r="AQ1408" s="84" t="s">
        <v>395</v>
      </c>
      <c r="AU1408" s="459" t="str">
        <f t="shared" ca="1" si="260"/>
        <v>Y</v>
      </c>
      <c r="AV1408" s="459">
        <f t="shared" si="261"/>
        <v>1389</v>
      </c>
      <c r="AW1408" s="259" t="str">
        <f t="shared" ca="1" si="258"/>
        <v>Y1389</v>
      </c>
      <c r="AX1408" s="259">
        <f t="shared" si="256"/>
        <v>8</v>
      </c>
      <c r="AY1408" s="259" t="str">
        <f t="shared" ca="1" si="257"/>
        <v>9. Ownership - Operating Costs</v>
      </c>
      <c r="AZ1408" s="268" t="s">
        <v>1270</v>
      </c>
      <c r="BA1408" s="259" t="s">
        <v>1343</v>
      </c>
      <c r="BB1408" s="259">
        <f>$Y$8</f>
        <v>2039</v>
      </c>
      <c r="BC1408" s="259" t="str">
        <f t="shared" ca="1" si="259"/>
        <v>8_Y1389_Landowner_royalties_2039</v>
      </c>
      <c r="BD1408" s="259" t="s">
        <v>540</v>
      </c>
      <c r="BE1408" s="259"/>
      <c r="BF1408" s="268" t="str">
        <f t="shared" si="255"/>
        <v>&gt;=0</v>
      </c>
      <c r="BG1408" s="268" t="s">
        <v>85</v>
      </c>
      <c r="BH1408" s="268" t="s">
        <v>85</v>
      </c>
      <c r="BI1408" s="268"/>
      <c r="BJ1408" s="268"/>
      <c r="BK1408" s="268"/>
      <c r="BL1408" s="268"/>
    </row>
    <row r="1409" spans="1:64" ht="13.5" hidden="1" thickBot="1">
      <c r="A1409" s="124"/>
      <c r="B1409" s="169"/>
      <c r="C1409" s="517"/>
      <c r="D1409" s="588"/>
      <c r="E1409" s="588"/>
      <c r="F1409" s="471"/>
      <c r="G1409" s="471"/>
      <c r="H1409" s="471"/>
      <c r="I1409" s="471"/>
      <c r="J1409" s="471"/>
      <c r="K1409" s="471"/>
      <c r="L1409" s="471"/>
      <c r="M1409" s="471"/>
      <c r="N1409" s="471"/>
      <c r="O1409" s="471"/>
      <c r="P1409" s="471"/>
      <c r="Q1409" s="471"/>
      <c r="R1409" s="471"/>
      <c r="S1409" s="471"/>
      <c r="T1409" s="471"/>
      <c r="U1409" s="471"/>
      <c r="V1409" s="471"/>
      <c r="W1409" s="471"/>
      <c r="X1409" s="471"/>
      <c r="Y1409" s="471"/>
      <c r="Z1409" s="471"/>
      <c r="AA1409" s="471"/>
      <c r="AB1409" s="471"/>
      <c r="AC1409" s="471"/>
      <c r="AD1409" s="471"/>
      <c r="AE1409" s="472"/>
      <c r="AF1409" s="472"/>
      <c r="AG1409" s="472"/>
      <c r="AH1409" s="472"/>
      <c r="AI1409" s="472"/>
      <c r="AJ1409" s="472"/>
      <c r="AK1409" s="472"/>
      <c r="AL1409" s="472"/>
      <c r="AM1409" s="472"/>
      <c r="AN1409" s="472"/>
      <c r="AO1409" s="481"/>
      <c r="AP1409" s="169"/>
      <c r="AQ1409" s="84" t="s">
        <v>395</v>
      </c>
      <c r="AU1409" s="459" t="str">
        <f t="shared" ca="1" si="260"/>
        <v>Z</v>
      </c>
      <c r="AV1409" s="459">
        <f t="shared" si="261"/>
        <v>1389</v>
      </c>
      <c r="AW1409" s="259" t="str">
        <f t="shared" ca="1" si="258"/>
        <v>Z1389</v>
      </c>
      <c r="AX1409" s="259">
        <f t="shared" si="256"/>
        <v>8</v>
      </c>
      <c r="AY1409" s="259" t="str">
        <f t="shared" ca="1" si="257"/>
        <v>9. Ownership - Operating Costs</v>
      </c>
      <c r="AZ1409" s="268" t="s">
        <v>1270</v>
      </c>
      <c r="BA1409" s="259" t="s">
        <v>1343</v>
      </c>
      <c r="BB1409" s="259">
        <f>$Z$8</f>
        <v>2040</v>
      </c>
      <c r="BC1409" s="259" t="str">
        <f t="shared" ca="1" si="259"/>
        <v>8_Z1389_Landowner_royalties_2040</v>
      </c>
      <c r="BD1409" s="259" t="s">
        <v>540</v>
      </c>
      <c r="BE1409" s="259"/>
      <c r="BF1409" s="268" t="str">
        <f t="shared" si="255"/>
        <v>&gt;=0</v>
      </c>
      <c r="BG1409" s="268" t="s">
        <v>85</v>
      </c>
      <c r="BH1409" s="268" t="s">
        <v>85</v>
      </c>
      <c r="BI1409" s="268"/>
      <c r="BJ1409" s="268"/>
      <c r="BK1409" s="268"/>
      <c r="BL1409" s="268"/>
    </row>
    <row r="1410" spans="1:64" ht="13.5" hidden="1" thickBot="1">
      <c r="A1410" s="124"/>
      <c r="B1410" s="169"/>
      <c r="C1410" s="517"/>
      <c r="D1410" s="588"/>
      <c r="E1410" s="588"/>
      <c r="F1410" s="471"/>
      <c r="G1410" s="471"/>
      <c r="H1410" s="471"/>
      <c r="I1410" s="471"/>
      <c r="J1410" s="471"/>
      <c r="K1410" s="471"/>
      <c r="L1410" s="471"/>
      <c r="M1410" s="471"/>
      <c r="N1410" s="471"/>
      <c r="O1410" s="471"/>
      <c r="P1410" s="471"/>
      <c r="Q1410" s="471"/>
      <c r="R1410" s="471"/>
      <c r="S1410" s="471"/>
      <c r="T1410" s="471"/>
      <c r="U1410" s="471"/>
      <c r="V1410" s="471"/>
      <c r="W1410" s="471"/>
      <c r="X1410" s="471"/>
      <c r="Y1410" s="471"/>
      <c r="Z1410" s="471"/>
      <c r="AA1410" s="471"/>
      <c r="AB1410" s="471"/>
      <c r="AC1410" s="471"/>
      <c r="AD1410" s="471"/>
      <c r="AE1410" s="472"/>
      <c r="AF1410" s="472"/>
      <c r="AG1410" s="472"/>
      <c r="AH1410" s="472"/>
      <c r="AI1410" s="472"/>
      <c r="AJ1410" s="472"/>
      <c r="AK1410" s="472"/>
      <c r="AL1410" s="472"/>
      <c r="AM1410" s="472"/>
      <c r="AN1410" s="472"/>
      <c r="AO1410" s="481"/>
      <c r="AP1410" s="169"/>
      <c r="AQ1410" s="84" t="s">
        <v>395</v>
      </c>
      <c r="AU1410" s="459" t="str">
        <f t="shared" ca="1" si="260"/>
        <v>AA</v>
      </c>
      <c r="AV1410" s="459">
        <f t="shared" si="261"/>
        <v>1389</v>
      </c>
      <c r="AW1410" s="259" t="str">
        <f t="shared" ca="1" si="258"/>
        <v>AA1389</v>
      </c>
      <c r="AX1410" s="259">
        <f t="shared" si="256"/>
        <v>8</v>
      </c>
      <c r="AY1410" s="259" t="str">
        <f t="shared" ca="1" si="257"/>
        <v>9. Ownership - Operating Costs</v>
      </c>
      <c r="AZ1410" s="268" t="s">
        <v>1270</v>
      </c>
      <c r="BA1410" s="259" t="s">
        <v>1343</v>
      </c>
      <c r="BB1410" s="259">
        <f>$AA$8</f>
        <v>2041</v>
      </c>
      <c r="BC1410" s="259" t="str">
        <f t="shared" ca="1" si="259"/>
        <v>8_AA1389_Landowner_royalties_2041</v>
      </c>
      <c r="BD1410" s="259" t="s">
        <v>540</v>
      </c>
      <c r="BE1410" s="259"/>
      <c r="BF1410" s="268" t="str">
        <f t="shared" si="255"/>
        <v>&gt;=0</v>
      </c>
      <c r="BG1410" s="268" t="s">
        <v>85</v>
      </c>
      <c r="BH1410" s="268" t="s">
        <v>85</v>
      </c>
      <c r="BI1410" s="268"/>
      <c r="BJ1410" s="268"/>
      <c r="BK1410" s="268"/>
      <c r="BL1410" s="268"/>
    </row>
    <row r="1411" spans="1:64" ht="13.5" hidden="1" thickBot="1">
      <c r="A1411" s="124"/>
      <c r="B1411" s="169"/>
      <c r="C1411" s="517"/>
      <c r="D1411" s="588"/>
      <c r="E1411" s="588"/>
      <c r="F1411" s="471"/>
      <c r="G1411" s="471"/>
      <c r="H1411" s="471"/>
      <c r="I1411" s="471"/>
      <c r="J1411" s="471"/>
      <c r="K1411" s="471"/>
      <c r="L1411" s="471"/>
      <c r="M1411" s="471"/>
      <c r="N1411" s="471"/>
      <c r="O1411" s="471"/>
      <c r="P1411" s="471"/>
      <c r="Q1411" s="471"/>
      <c r="R1411" s="471"/>
      <c r="S1411" s="471"/>
      <c r="T1411" s="471"/>
      <c r="U1411" s="471"/>
      <c r="V1411" s="471"/>
      <c r="W1411" s="471"/>
      <c r="X1411" s="471"/>
      <c r="Y1411" s="471"/>
      <c r="Z1411" s="471"/>
      <c r="AA1411" s="471"/>
      <c r="AB1411" s="471"/>
      <c r="AC1411" s="471"/>
      <c r="AD1411" s="471"/>
      <c r="AE1411" s="472"/>
      <c r="AF1411" s="472"/>
      <c r="AG1411" s="472"/>
      <c r="AH1411" s="472"/>
      <c r="AI1411" s="472"/>
      <c r="AJ1411" s="472"/>
      <c r="AK1411" s="472"/>
      <c r="AL1411" s="472"/>
      <c r="AM1411" s="472"/>
      <c r="AN1411" s="472"/>
      <c r="AO1411" s="481"/>
      <c r="AP1411" s="169"/>
      <c r="AQ1411" s="84" t="s">
        <v>395</v>
      </c>
      <c r="AU1411" s="459" t="str">
        <f t="shared" ca="1" si="260"/>
        <v>AB</v>
      </c>
      <c r="AV1411" s="459">
        <f t="shared" si="261"/>
        <v>1389</v>
      </c>
      <c r="AW1411" s="259" t="str">
        <f t="shared" ca="1" si="258"/>
        <v>AB1389</v>
      </c>
      <c r="AX1411" s="259">
        <f t="shared" si="256"/>
        <v>8</v>
      </c>
      <c r="AY1411" s="259" t="str">
        <f t="shared" ca="1" si="257"/>
        <v>9. Ownership - Operating Costs</v>
      </c>
      <c r="AZ1411" s="268" t="s">
        <v>1270</v>
      </c>
      <c r="BA1411" s="259" t="s">
        <v>1343</v>
      </c>
      <c r="BB1411" s="259">
        <f>$AB$8</f>
        <v>2042</v>
      </c>
      <c r="BC1411" s="259" t="str">
        <f t="shared" ca="1" si="259"/>
        <v>8_AB1389_Landowner_royalties_2042</v>
      </c>
      <c r="BD1411" s="259" t="s">
        <v>540</v>
      </c>
      <c r="BE1411" s="259"/>
      <c r="BF1411" s="268" t="str">
        <f t="shared" si="255"/>
        <v>&gt;=0</v>
      </c>
      <c r="BG1411" s="268" t="s">
        <v>85</v>
      </c>
      <c r="BH1411" s="268" t="s">
        <v>85</v>
      </c>
      <c r="BI1411" s="268"/>
      <c r="BJ1411" s="268"/>
      <c r="BK1411" s="268"/>
      <c r="BL1411" s="268"/>
    </row>
    <row r="1412" spans="1:64" ht="13.5" hidden="1" thickBot="1">
      <c r="A1412" s="124"/>
      <c r="B1412" s="169"/>
      <c r="C1412" s="517"/>
      <c r="D1412" s="588"/>
      <c r="E1412" s="588"/>
      <c r="F1412" s="471"/>
      <c r="G1412" s="471"/>
      <c r="H1412" s="471"/>
      <c r="I1412" s="471"/>
      <c r="J1412" s="471"/>
      <c r="K1412" s="471"/>
      <c r="L1412" s="471"/>
      <c r="M1412" s="471"/>
      <c r="N1412" s="471"/>
      <c r="O1412" s="471"/>
      <c r="P1412" s="471"/>
      <c r="Q1412" s="471"/>
      <c r="R1412" s="471"/>
      <c r="S1412" s="471"/>
      <c r="T1412" s="471"/>
      <c r="U1412" s="471"/>
      <c r="V1412" s="471"/>
      <c r="W1412" s="471"/>
      <c r="X1412" s="471"/>
      <c r="Y1412" s="471"/>
      <c r="Z1412" s="471"/>
      <c r="AA1412" s="471"/>
      <c r="AB1412" s="471"/>
      <c r="AC1412" s="471"/>
      <c r="AD1412" s="471"/>
      <c r="AE1412" s="472"/>
      <c r="AF1412" s="472"/>
      <c r="AG1412" s="472"/>
      <c r="AH1412" s="472"/>
      <c r="AI1412" s="472"/>
      <c r="AJ1412" s="472"/>
      <c r="AK1412" s="472"/>
      <c r="AL1412" s="472"/>
      <c r="AM1412" s="472"/>
      <c r="AN1412" s="472"/>
      <c r="AO1412" s="481"/>
      <c r="AP1412" s="169"/>
      <c r="AQ1412" s="84" t="s">
        <v>395</v>
      </c>
      <c r="AU1412" s="459" t="str">
        <f t="shared" ca="1" si="260"/>
        <v>AC</v>
      </c>
      <c r="AV1412" s="459">
        <f t="shared" si="261"/>
        <v>1389</v>
      </c>
      <c r="AW1412" s="259" t="str">
        <f t="shared" ca="1" si="258"/>
        <v>AC1389</v>
      </c>
      <c r="AX1412" s="259">
        <f t="shared" si="256"/>
        <v>8</v>
      </c>
      <c r="AY1412" s="259" t="str">
        <f t="shared" ca="1" si="257"/>
        <v>9. Ownership - Operating Costs</v>
      </c>
      <c r="AZ1412" s="268" t="s">
        <v>1270</v>
      </c>
      <c r="BA1412" s="259" t="s">
        <v>1343</v>
      </c>
      <c r="BB1412" s="259">
        <f>$AC$8</f>
        <v>2043</v>
      </c>
      <c r="BC1412" s="259" t="str">
        <f t="shared" ca="1" si="259"/>
        <v>8_AC1389_Landowner_royalties_2043</v>
      </c>
      <c r="BD1412" s="259" t="s">
        <v>540</v>
      </c>
      <c r="BE1412" s="259"/>
      <c r="BF1412" s="268" t="str">
        <f t="shared" si="255"/>
        <v>&gt;=0</v>
      </c>
      <c r="BG1412" s="268" t="s">
        <v>85</v>
      </c>
      <c r="BH1412" s="268" t="s">
        <v>85</v>
      </c>
      <c r="BI1412" s="268"/>
      <c r="BJ1412" s="268"/>
      <c r="BK1412" s="268"/>
      <c r="BL1412" s="268"/>
    </row>
    <row r="1413" spans="1:64" ht="13.5" hidden="1" thickBot="1">
      <c r="A1413" s="124"/>
      <c r="B1413" s="169"/>
      <c r="C1413" s="517"/>
      <c r="D1413" s="588"/>
      <c r="E1413" s="588"/>
      <c r="F1413" s="471"/>
      <c r="G1413" s="471"/>
      <c r="H1413" s="471"/>
      <c r="I1413" s="471"/>
      <c r="J1413" s="471"/>
      <c r="K1413" s="471"/>
      <c r="L1413" s="471"/>
      <c r="M1413" s="471"/>
      <c r="N1413" s="471"/>
      <c r="O1413" s="471"/>
      <c r="P1413" s="471"/>
      <c r="Q1413" s="471"/>
      <c r="R1413" s="471"/>
      <c r="S1413" s="471"/>
      <c r="T1413" s="471"/>
      <c r="U1413" s="471"/>
      <c r="V1413" s="471"/>
      <c r="W1413" s="471"/>
      <c r="X1413" s="471"/>
      <c r="Y1413" s="471"/>
      <c r="Z1413" s="471"/>
      <c r="AA1413" s="471"/>
      <c r="AB1413" s="471"/>
      <c r="AC1413" s="471"/>
      <c r="AD1413" s="471"/>
      <c r="AE1413" s="472"/>
      <c r="AF1413" s="472"/>
      <c r="AG1413" s="472"/>
      <c r="AH1413" s="472"/>
      <c r="AI1413" s="472"/>
      <c r="AJ1413" s="472"/>
      <c r="AK1413" s="472"/>
      <c r="AL1413" s="472"/>
      <c r="AM1413" s="472"/>
      <c r="AN1413" s="472"/>
      <c r="AO1413" s="481"/>
      <c r="AP1413" s="169"/>
      <c r="AQ1413" s="84" t="s">
        <v>395</v>
      </c>
      <c r="AU1413" s="459" t="str">
        <f t="shared" ca="1" si="260"/>
        <v>AD</v>
      </c>
      <c r="AV1413" s="459">
        <f t="shared" si="261"/>
        <v>1389</v>
      </c>
      <c r="AW1413" s="259" t="str">
        <f t="shared" ca="1" si="258"/>
        <v>AD1389</v>
      </c>
      <c r="AX1413" s="259">
        <f t="shared" si="256"/>
        <v>8</v>
      </c>
      <c r="AY1413" s="259" t="str">
        <f t="shared" ca="1" si="257"/>
        <v>9. Ownership - Operating Costs</v>
      </c>
      <c r="AZ1413" s="268" t="s">
        <v>1270</v>
      </c>
      <c r="BA1413" s="259" t="s">
        <v>1343</v>
      </c>
      <c r="BB1413" s="259">
        <f>$AD$8</f>
        <v>2044</v>
      </c>
      <c r="BC1413" s="259" t="str">
        <f t="shared" ca="1" si="259"/>
        <v>8_AD1389_Landowner_royalties_2044</v>
      </c>
      <c r="BD1413" s="259" t="s">
        <v>540</v>
      </c>
      <c r="BE1413" s="259"/>
      <c r="BF1413" s="268" t="str">
        <f t="shared" si="255"/>
        <v>&gt;=0</v>
      </c>
      <c r="BG1413" s="268" t="s">
        <v>85</v>
      </c>
      <c r="BH1413" s="268" t="s">
        <v>85</v>
      </c>
      <c r="BI1413" s="268"/>
      <c r="BJ1413" s="268"/>
      <c r="BK1413" s="268"/>
      <c r="BL1413" s="268"/>
    </row>
    <row r="1414" spans="1:64" ht="13.5" hidden="1" thickBot="1">
      <c r="A1414" s="124"/>
      <c r="B1414" s="169"/>
      <c r="C1414" s="517"/>
      <c r="D1414" s="588"/>
      <c r="E1414" s="588"/>
      <c r="F1414" s="471"/>
      <c r="G1414" s="471"/>
      <c r="H1414" s="471"/>
      <c r="I1414" s="471"/>
      <c r="J1414" s="471"/>
      <c r="K1414" s="471"/>
      <c r="L1414" s="471"/>
      <c r="M1414" s="471"/>
      <c r="N1414" s="471"/>
      <c r="O1414" s="471"/>
      <c r="P1414" s="471"/>
      <c r="Q1414" s="471"/>
      <c r="R1414" s="471"/>
      <c r="S1414" s="471"/>
      <c r="T1414" s="471"/>
      <c r="U1414" s="471"/>
      <c r="V1414" s="471"/>
      <c r="W1414" s="471"/>
      <c r="X1414" s="471"/>
      <c r="Y1414" s="471"/>
      <c r="Z1414" s="471"/>
      <c r="AA1414" s="471"/>
      <c r="AB1414" s="471"/>
      <c r="AC1414" s="471"/>
      <c r="AD1414" s="471"/>
      <c r="AE1414" s="472"/>
      <c r="AF1414" s="472"/>
      <c r="AG1414" s="472"/>
      <c r="AH1414" s="472"/>
      <c r="AI1414" s="472"/>
      <c r="AJ1414" s="472"/>
      <c r="AK1414" s="472"/>
      <c r="AL1414" s="472"/>
      <c r="AM1414" s="472"/>
      <c r="AN1414" s="472"/>
      <c r="AO1414" s="481"/>
      <c r="AP1414" s="169"/>
      <c r="AQ1414" s="84" t="s">
        <v>395</v>
      </c>
      <c r="AU1414" s="459" t="str">
        <f t="shared" ca="1" si="260"/>
        <v>AE</v>
      </c>
      <c r="AV1414" s="459">
        <f t="shared" si="261"/>
        <v>1389</v>
      </c>
      <c r="AW1414" s="259" t="str">
        <f t="shared" ca="1" si="258"/>
        <v>AE1389</v>
      </c>
      <c r="AX1414" s="259">
        <f t="shared" si="256"/>
        <v>8</v>
      </c>
      <c r="AY1414" s="259" t="str">
        <f t="shared" ca="1" si="257"/>
        <v>9. Ownership - Operating Costs</v>
      </c>
      <c r="AZ1414" s="268" t="s">
        <v>1270</v>
      </c>
      <c r="BA1414" s="259" t="s">
        <v>1343</v>
      </c>
      <c r="BB1414" s="259">
        <f>$AE$8</f>
        <v>2045</v>
      </c>
      <c r="BC1414" s="259" t="str">
        <f t="shared" ca="1" si="259"/>
        <v>8_AE1389_Landowner_royalties_2045</v>
      </c>
      <c r="BD1414" s="259" t="s">
        <v>540</v>
      </c>
      <c r="BE1414" s="259"/>
      <c r="BF1414" s="268" t="str">
        <f t="shared" si="255"/>
        <v>&gt;=0</v>
      </c>
      <c r="BG1414" s="268" t="s">
        <v>85</v>
      </c>
      <c r="BH1414" s="268" t="s">
        <v>85</v>
      </c>
      <c r="BI1414" s="268"/>
      <c r="BJ1414" s="268"/>
      <c r="BK1414" s="268"/>
      <c r="BL1414" s="268"/>
    </row>
    <row r="1415" spans="1:64" ht="13.5" hidden="1" thickBot="1">
      <c r="A1415" s="124"/>
      <c r="B1415" s="169"/>
      <c r="C1415" s="517"/>
      <c r="D1415" s="588"/>
      <c r="E1415" s="588"/>
      <c r="F1415" s="471"/>
      <c r="G1415" s="471"/>
      <c r="H1415" s="471"/>
      <c r="I1415" s="471"/>
      <c r="J1415" s="471"/>
      <c r="K1415" s="471"/>
      <c r="L1415" s="471"/>
      <c r="M1415" s="471"/>
      <c r="N1415" s="471"/>
      <c r="O1415" s="471"/>
      <c r="P1415" s="471"/>
      <c r="Q1415" s="471"/>
      <c r="R1415" s="471"/>
      <c r="S1415" s="471"/>
      <c r="T1415" s="471"/>
      <c r="U1415" s="471"/>
      <c r="V1415" s="471"/>
      <c r="W1415" s="471"/>
      <c r="X1415" s="471"/>
      <c r="Y1415" s="471"/>
      <c r="Z1415" s="471"/>
      <c r="AA1415" s="471"/>
      <c r="AB1415" s="471"/>
      <c r="AC1415" s="471"/>
      <c r="AD1415" s="471"/>
      <c r="AE1415" s="472"/>
      <c r="AF1415" s="472"/>
      <c r="AG1415" s="472"/>
      <c r="AH1415" s="472"/>
      <c r="AI1415" s="472"/>
      <c r="AJ1415" s="472"/>
      <c r="AK1415" s="472"/>
      <c r="AL1415" s="472"/>
      <c r="AM1415" s="472"/>
      <c r="AN1415" s="472"/>
      <c r="AO1415" s="481"/>
      <c r="AP1415" s="169"/>
      <c r="AQ1415" s="84" t="s">
        <v>395</v>
      </c>
      <c r="AU1415" s="459" t="str">
        <f t="shared" ca="1" si="260"/>
        <v>AF</v>
      </c>
      <c r="AV1415" s="459">
        <f t="shared" si="261"/>
        <v>1389</v>
      </c>
      <c r="AW1415" s="259" t="str">
        <f t="shared" ca="1" si="258"/>
        <v>AF1389</v>
      </c>
      <c r="AX1415" s="259">
        <f t="shared" si="256"/>
        <v>8</v>
      </c>
      <c r="AY1415" s="259" t="str">
        <f t="shared" ca="1" si="257"/>
        <v>9. Ownership - Operating Costs</v>
      </c>
      <c r="AZ1415" s="268" t="s">
        <v>1270</v>
      </c>
      <c r="BA1415" s="259" t="s">
        <v>1343</v>
      </c>
      <c r="BB1415" s="259">
        <f>$AF$8</f>
        <v>2046</v>
      </c>
      <c r="BC1415" s="259" t="str">
        <f t="shared" ca="1" si="259"/>
        <v>8_AF1389_Landowner_royalties_2046</v>
      </c>
      <c r="BD1415" s="259" t="s">
        <v>540</v>
      </c>
      <c r="BE1415" s="259"/>
      <c r="BF1415" s="268" t="str">
        <f t="shared" si="255"/>
        <v>&gt;=0</v>
      </c>
      <c r="BG1415" s="268" t="s">
        <v>85</v>
      </c>
      <c r="BH1415" s="268" t="s">
        <v>85</v>
      </c>
      <c r="BI1415" s="268"/>
      <c r="BJ1415" s="268"/>
      <c r="BK1415" s="268"/>
      <c r="BL1415" s="268"/>
    </row>
    <row r="1416" spans="1:64" ht="13.5" hidden="1" thickBot="1">
      <c r="A1416" s="124"/>
      <c r="B1416" s="169"/>
      <c r="C1416" s="517"/>
      <c r="D1416" s="588"/>
      <c r="E1416" s="588"/>
      <c r="F1416" s="471"/>
      <c r="G1416" s="471"/>
      <c r="H1416" s="471"/>
      <c r="I1416" s="471"/>
      <c r="J1416" s="471"/>
      <c r="K1416" s="471"/>
      <c r="L1416" s="471"/>
      <c r="M1416" s="471"/>
      <c r="N1416" s="471"/>
      <c r="O1416" s="471"/>
      <c r="P1416" s="471"/>
      <c r="Q1416" s="471"/>
      <c r="R1416" s="471"/>
      <c r="S1416" s="471"/>
      <c r="T1416" s="471"/>
      <c r="U1416" s="471"/>
      <c r="V1416" s="471"/>
      <c r="W1416" s="471"/>
      <c r="X1416" s="471"/>
      <c r="Y1416" s="471"/>
      <c r="Z1416" s="471"/>
      <c r="AA1416" s="471"/>
      <c r="AB1416" s="471"/>
      <c r="AC1416" s="471"/>
      <c r="AD1416" s="471"/>
      <c r="AE1416" s="472"/>
      <c r="AF1416" s="472"/>
      <c r="AG1416" s="472"/>
      <c r="AH1416" s="472"/>
      <c r="AI1416" s="472"/>
      <c r="AJ1416" s="472"/>
      <c r="AK1416" s="472"/>
      <c r="AL1416" s="472"/>
      <c r="AM1416" s="472"/>
      <c r="AN1416" s="472"/>
      <c r="AO1416" s="481"/>
      <c r="AP1416" s="169"/>
      <c r="AQ1416" s="84" t="s">
        <v>395</v>
      </c>
      <c r="AU1416" s="459" t="str">
        <f t="shared" ca="1" si="260"/>
        <v>AG</v>
      </c>
      <c r="AV1416" s="459">
        <f t="shared" si="261"/>
        <v>1389</v>
      </c>
      <c r="AW1416" s="259" t="str">
        <f t="shared" ca="1" si="258"/>
        <v>AG1389</v>
      </c>
      <c r="AX1416" s="259">
        <f t="shared" si="256"/>
        <v>8</v>
      </c>
      <c r="AY1416" s="259" t="str">
        <f t="shared" ca="1" si="257"/>
        <v>9. Ownership - Operating Costs</v>
      </c>
      <c r="AZ1416" s="268" t="s">
        <v>1270</v>
      </c>
      <c r="BA1416" s="259" t="s">
        <v>1343</v>
      </c>
      <c r="BB1416" s="259">
        <f>$AG$8</f>
        <v>2047</v>
      </c>
      <c r="BC1416" s="259" t="str">
        <f t="shared" ca="1" si="259"/>
        <v>8_AG1389_Landowner_royalties_2047</v>
      </c>
      <c r="BD1416" s="259" t="s">
        <v>540</v>
      </c>
      <c r="BE1416" s="259"/>
      <c r="BF1416" s="268" t="str">
        <f t="shared" si="255"/>
        <v>&gt;=0</v>
      </c>
      <c r="BG1416" s="268" t="s">
        <v>85</v>
      </c>
      <c r="BH1416" s="268" t="s">
        <v>85</v>
      </c>
      <c r="BI1416" s="268"/>
      <c r="BJ1416" s="268"/>
      <c r="BK1416" s="268"/>
      <c r="BL1416" s="268"/>
    </row>
    <row r="1417" spans="1:64" ht="13.5" hidden="1" thickBot="1">
      <c r="A1417" s="124"/>
      <c r="B1417" s="169"/>
      <c r="C1417" s="517"/>
      <c r="D1417" s="588"/>
      <c r="E1417" s="588"/>
      <c r="F1417" s="471"/>
      <c r="G1417" s="471"/>
      <c r="H1417" s="471"/>
      <c r="I1417" s="471"/>
      <c r="J1417" s="471"/>
      <c r="K1417" s="471"/>
      <c r="L1417" s="471"/>
      <c r="M1417" s="471"/>
      <c r="N1417" s="471"/>
      <c r="O1417" s="471"/>
      <c r="P1417" s="471"/>
      <c r="Q1417" s="471"/>
      <c r="R1417" s="471"/>
      <c r="S1417" s="471"/>
      <c r="T1417" s="471"/>
      <c r="U1417" s="471"/>
      <c r="V1417" s="471"/>
      <c r="W1417" s="471"/>
      <c r="X1417" s="471"/>
      <c r="Y1417" s="471"/>
      <c r="Z1417" s="471"/>
      <c r="AA1417" s="471"/>
      <c r="AB1417" s="471"/>
      <c r="AC1417" s="471"/>
      <c r="AD1417" s="471"/>
      <c r="AE1417" s="472"/>
      <c r="AF1417" s="472"/>
      <c r="AG1417" s="472"/>
      <c r="AH1417" s="472"/>
      <c r="AI1417" s="472"/>
      <c r="AJ1417" s="472"/>
      <c r="AK1417" s="472"/>
      <c r="AL1417" s="472"/>
      <c r="AM1417" s="472"/>
      <c r="AN1417" s="472"/>
      <c r="AO1417" s="481"/>
      <c r="AP1417" s="169"/>
      <c r="AQ1417" s="84" t="s">
        <v>395</v>
      </c>
      <c r="AU1417" s="459" t="str">
        <f t="shared" ca="1" si="260"/>
        <v>AH</v>
      </c>
      <c r="AV1417" s="459">
        <f t="shared" si="261"/>
        <v>1389</v>
      </c>
      <c r="AW1417" s="259" t="str">
        <f t="shared" ca="1" si="258"/>
        <v>AH1389</v>
      </c>
      <c r="AX1417" s="259">
        <f t="shared" si="256"/>
        <v>8</v>
      </c>
      <c r="AY1417" s="259" t="str">
        <f t="shared" ca="1" si="257"/>
        <v>9. Ownership - Operating Costs</v>
      </c>
      <c r="AZ1417" s="268" t="s">
        <v>1270</v>
      </c>
      <c r="BA1417" s="259" t="s">
        <v>1343</v>
      </c>
      <c r="BB1417" s="259">
        <f>$AH$8</f>
        <v>2048</v>
      </c>
      <c r="BC1417" s="259" t="str">
        <f t="shared" ca="1" si="259"/>
        <v>8_AH1389_Landowner_royalties_2048</v>
      </c>
      <c r="BD1417" s="259" t="s">
        <v>540</v>
      </c>
      <c r="BE1417" s="259"/>
      <c r="BF1417" s="268" t="str">
        <f t="shared" si="255"/>
        <v>&gt;=0</v>
      </c>
      <c r="BG1417" s="268" t="s">
        <v>85</v>
      </c>
      <c r="BH1417" s="268" t="s">
        <v>85</v>
      </c>
      <c r="BI1417" s="268"/>
      <c r="BJ1417" s="268"/>
      <c r="BK1417" s="268"/>
      <c r="BL1417" s="268"/>
    </row>
    <row r="1418" spans="1:64" ht="13.5" hidden="1" thickBot="1">
      <c r="A1418" s="124"/>
      <c r="B1418" s="169"/>
      <c r="C1418" s="517"/>
      <c r="D1418" s="588"/>
      <c r="E1418" s="588"/>
      <c r="F1418" s="471"/>
      <c r="G1418" s="471"/>
      <c r="H1418" s="471"/>
      <c r="I1418" s="471"/>
      <c r="J1418" s="471"/>
      <c r="K1418" s="471"/>
      <c r="L1418" s="471"/>
      <c r="M1418" s="471"/>
      <c r="N1418" s="471"/>
      <c r="O1418" s="471"/>
      <c r="P1418" s="471"/>
      <c r="Q1418" s="471"/>
      <c r="R1418" s="471"/>
      <c r="S1418" s="471"/>
      <c r="T1418" s="471"/>
      <c r="U1418" s="471"/>
      <c r="V1418" s="471"/>
      <c r="W1418" s="471"/>
      <c r="X1418" s="471"/>
      <c r="Y1418" s="471"/>
      <c r="Z1418" s="471"/>
      <c r="AA1418" s="471"/>
      <c r="AB1418" s="471"/>
      <c r="AC1418" s="471"/>
      <c r="AD1418" s="471"/>
      <c r="AE1418" s="472"/>
      <c r="AF1418" s="472"/>
      <c r="AG1418" s="472"/>
      <c r="AH1418" s="472"/>
      <c r="AI1418" s="472"/>
      <c r="AJ1418" s="472"/>
      <c r="AK1418" s="472"/>
      <c r="AL1418" s="472"/>
      <c r="AM1418" s="472"/>
      <c r="AN1418" s="472"/>
      <c r="AO1418" s="481"/>
      <c r="AP1418" s="169"/>
      <c r="AQ1418" s="84" t="s">
        <v>395</v>
      </c>
      <c r="AU1418" s="459" t="str">
        <f t="shared" ca="1" si="260"/>
        <v>AI</v>
      </c>
      <c r="AV1418" s="459">
        <f t="shared" si="261"/>
        <v>1389</v>
      </c>
      <c r="AW1418" s="259" t="str">
        <f t="shared" ca="1" si="258"/>
        <v>AI1389</v>
      </c>
      <c r="AX1418" s="259">
        <f t="shared" si="256"/>
        <v>8</v>
      </c>
      <c r="AY1418" s="259" t="str">
        <f t="shared" ca="1" si="257"/>
        <v>9. Ownership - Operating Costs</v>
      </c>
      <c r="AZ1418" s="268" t="s">
        <v>1270</v>
      </c>
      <c r="BA1418" s="259" t="s">
        <v>1343</v>
      </c>
      <c r="BB1418" s="259">
        <f>$AI$8</f>
        <v>2049</v>
      </c>
      <c r="BC1418" s="259" t="str">
        <f t="shared" ca="1" si="259"/>
        <v>8_AI1389_Landowner_royalties_2049</v>
      </c>
      <c r="BD1418" s="259" t="s">
        <v>540</v>
      </c>
      <c r="BE1418" s="259"/>
      <c r="BF1418" s="268" t="str">
        <f t="shared" si="255"/>
        <v>&gt;=0</v>
      </c>
      <c r="BG1418" s="268" t="s">
        <v>85</v>
      </c>
      <c r="BH1418" s="268" t="s">
        <v>85</v>
      </c>
      <c r="BI1418" s="268"/>
      <c r="BJ1418" s="268"/>
      <c r="BK1418" s="268"/>
      <c r="BL1418" s="268"/>
    </row>
    <row r="1419" spans="1:64" ht="13.5" hidden="1" thickBot="1">
      <c r="A1419" s="124"/>
      <c r="B1419" s="169"/>
      <c r="C1419" s="517"/>
      <c r="D1419" s="588"/>
      <c r="E1419" s="588"/>
      <c r="F1419" s="471"/>
      <c r="G1419" s="471"/>
      <c r="H1419" s="471"/>
      <c r="I1419" s="471"/>
      <c r="J1419" s="471"/>
      <c r="K1419" s="471"/>
      <c r="L1419" s="471"/>
      <c r="M1419" s="471"/>
      <c r="N1419" s="471"/>
      <c r="O1419" s="471"/>
      <c r="P1419" s="471"/>
      <c r="Q1419" s="471"/>
      <c r="R1419" s="471"/>
      <c r="S1419" s="471"/>
      <c r="T1419" s="471"/>
      <c r="U1419" s="471"/>
      <c r="V1419" s="471"/>
      <c r="W1419" s="471"/>
      <c r="X1419" s="471"/>
      <c r="Y1419" s="471"/>
      <c r="Z1419" s="471"/>
      <c r="AA1419" s="471"/>
      <c r="AB1419" s="471"/>
      <c r="AC1419" s="471"/>
      <c r="AD1419" s="471"/>
      <c r="AE1419" s="472"/>
      <c r="AF1419" s="472"/>
      <c r="AG1419" s="472"/>
      <c r="AH1419" s="472"/>
      <c r="AI1419" s="472"/>
      <c r="AJ1419" s="472"/>
      <c r="AK1419" s="472"/>
      <c r="AL1419" s="472"/>
      <c r="AM1419" s="472"/>
      <c r="AN1419" s="472"/>
      <c r="AO1419" s="481"/>
      <c r="AP1419" s="169"/>
      <c r="AQ1419" s="84" t="s">
        <v>395</v>
      </c>
      <c r="AU1419" s="459" t="str">
        <f t="shared" ca="1" si="260"/>
        <v>AJ</v>
      </c>
      <c r="AV1419" s="459">
        <f t="shared" si="261"/>
        <v>1389</v>
      </c>
      <c r="AW1419" s="259" t="str">
        <f t="shared" ca="1" si="258"/>
        <v>AJ1389</v>
      </c>
      <c r="AX1419" s="259">
        <f t="shared" si="256"/>
        <v>8</v>
      </c>
      <c r="AY1419" s="259" t="str">
        <f t="shared" ca="1" si="257"/>
        <v>9. Ownership - Operating Costs</v>
      </c>
      <c r="AZ1419" s="268" t="s">
        <v>1270</v>
      </c>
      <c r="BA1419" s="259" t="s">
        <v>1343</v>
      </c>
      <c r="BB1419" s="259">
        <f>$AJ$8</f>
        <v>2050</v>
      </c>
      <c r="BC1419" s="259" t="str">
        <f t="shared" ca="1" si="259"/>
        <v>8_AJ1389_Landowner_royalties_2050</v>
      </c>
      <c r="BD1419" s="259" t="s">
        <v>540</v>
      </c>
      <c r="BE1419" s="259"/>
      <c r="BF1419" s="268" t="str">
        <f t="shared" si="255"/>
        <v>&gt;=0</v>
      </c>
      <c r="BG1419" s="268" t="s">
        <v>85</v>
      </c>
      <c r="BH1419" s="268" t="s">
        <v>85</v>
      </c>
      <c r="BI1419" s="268"/>
      <c r="BJ1419" s="268"/>
      <c r="BK1419" s="268"/>
      <c r="BL1419" s="268"/>
    </row>
    <row r="1420" spans="1:64" ht="13.5" hidden="1" thickBot="1">
      <c r="A1420" s="124"/>
      <c r="B1420" s="169"/>
      <c r="C1420" s="517"/>
      <c r="D1420" s="588"/>
      <c r="E1420" s="588"/>
      <c r="F1420" s="471"/>
      <c r="G1420" s="471"/>
      <c r="H1420" s="471"/>
      <c r="I1420" s="471"/>
      <c r="J1420" s="471"/>
      <c r="K1420" s="471"/>
      <c r="L1420" s="471"/>
      <c r="M1420" s="471"/>
      <c r="N1420" s="471"/>
      <c r="O1420" s="471"/>
      <c r="P1420" s="471"/>
      <c r="Q1420" s="471"/>
      <c r="R1420" s="471"/>
      <c r="S1420" s="471"/>
      <c r="T1420" s="471"/>
      <c r="U1420" s="471"/>
      <c r="V1420" s="471"/>
      <c r="W1420" s="471"/>
      <c r="X1420" s="471"/>
      <c r="Y1420" s="471"/>
      <c r="Z1420" s="471"/>
      <c r="AA1420" s="471"/>
      <c r="AB1420" s="471"/>
      <c r="AC1420" s="471"/>
      <c r="AD1420" s="471"/>
      <c r="AE1420" s="472"/>
      <c r="AF1420" s="472"/>
      <c r="AG1420" s="472"/>
      <c r="AH1420" s="472"/>
      <c r="AI1420" s="472"/>
      <c r="AJ1420" s="472"/>
      <c r="AK1420" s="472"/>
      <c r="AL1420" s="472"/>
      <c r="AM1420" s="472"/>
      <c r="AN1420" s="472"/>
      <c r="AO1420" s="481"/>
      <c r="AP1420" s="169"/>
      <c r="AQ1420" s="84" t="s">
        <v>395</v>
      </c>
      <c r="AU1420" s="459" t="str">
        <f t="shared" ca="1" si="260"/>
        <v>AK</v>
      </c>
      <c r="AV1420" s="459">
        <f t="shared" si="261"/>
        <v>1389</v>
      </c>
      <c r="AW1420" s="259" t="str">
        <f t="shared" ca="1" si="258"/>
        <v>AK1389</v>
      </c>
      <c r="AX1420" s="259">
        <f t="shared" si="256"/>
        <v>8</v>
      </c>
      <c r="AY1420" s="259" t="str">
        <f t="shared" ca="1" si="257"/>
        <v>9. Ownership - Operating Costs</v>
      </c>
      <c r="AZ1420" s="268" t="s">
        <v>1270</v>
      </c>
      <c r="BA1420" s="259" t="s">
        <v>1343</v>
      </c>
      <c r="BB1420" s="259">
        <f>$AK$8</f>
        <v>2051</v>
      </c>
      <c r="BC1420" s="259" t="str">
        <f t="shared" ca="1" si="259"/>
        <v>8_AK1389_Landowner_royalties_2051</v>
      </c>
      <c r="BD1420" s="259" t="s">
        <v>540</v>
      </c>
      <c r="BE1420" s="259"/>
      <c r="BF1420" s="268" t="str">
        <f t="shared" si="255"/>
        <v>&gt;=0</v>
      </c>
      <c r="BG1420" s="268" t="s">
        <v>85</v>
      </c>
      <c r="BH1420" s="268" t="s">
        <v>85</v>
      </c>
      <c r="BI1420" s="268"/>
      <c r="BJ1420" s="268"/>
      <c r="BK1420" s="268"/>
      <c r="BL1420" s="268"/>
    </row>
    <row r="1421" spans="1:64" ht="13.5" hidden="1" thickBot="1">
      <c r="A1421" s="124"/>
      <c r="B1421" s="169"/>
      <c r="C1421" s="517"/>
      <c r="D1421" s="588"/>
      <c r="E1421" s="588"/>
      <c r="F1421" s="471"/>
      <c r="G1421" s="471"/>
      <c r="H1421" s="471"/>
      <c r="I1421" s="471"/>
      <c r="J1421" s="471"/>
      <c r="K1421" s="471"/>
      <c r="L1421" s="471"/>
      <c r="M1421" s="471"/>
      <c r="N1421" s="471"/>
      <c r="O1421" s="471"/>
      <c r="P1421" s="471"/>
      <c r="Q1421" s="471"/>
      <c r="R1421" s="471"/>
      <c r="S1421" s="471"/>
      <c r="T1421" s="471"/>
      <c r="U1421" s="471"/>
      <c r="V1421" s="471"/>
      <c r="W1421" s="471"/>
      <c r="X1421" s="471"/>
      <c r="Y1421" s="471"/>
      <c r="Z1421" s="471"/>
      <c r="AA1421" s="471"/>
      <c r="AB1421" s="471"/>
      <c r="AC1421" s="471"/>
      <c r="AD1421" s="471"/>
      <c r="AE1421" s="472"/>
      <c r="AF1421" s="472"/>
      <c r="AG1421" s="472"/>
      <c r="AH1421" s="472"/>
      <c r="AI1421" s="472"/>
      <c r="AJ1421" s="472"/>
      <c r="AK1421" s="472"/>
      <c r="AL1421" s="472"/>
      <c r="AM1421" s="472"/>
      <c r="AN1421" s="472"/>
      <c r="AO1421" s="481"/>
      <c r="AP1421" s="169"/>
      <c r="AQ1421" s="84" t="s">
        <v>395</v>
      </c>
      <c r="AU1421" s="459" t="str">
        <f t="shared" ca="1" si="260"/>
        <v>AL</v>
      </c>
      <c r="AV1421" s="459">
        <f t="shared" si="261"/>
        <v>1389</v>
      </c>
      <c r="AW1421" s="259" t="str">
        <f t="shared" ca="1" si="258"/>
        <v>AL1389</v>
      </c>
      <c r="AX1421" s="259">
        <f t="shared" si="256"/>
        <v>8</v>
      </c>
      <c r="AY1421" s="259" t="str">
        <f t="shared" ca="1" si="257"/>
        <v>9. Ownership - Operating Costs</v>
      </c>
      <c r="AZ1421" s="268" t="s">
        <v>1270</v>
      </c>
      <c r="BA1421" s="259" t="s">
        <v>1343</v>
      </c>
      <c r="BB1421" s="259">
        <f>$AL$8</f>
        <v>2052</v>
      </c>
      <c r="BC1421" s="259" t="str">
        <f t="shared" ca="1" si="259"/>
        <v>8_AL1389_Landowner_royalties_2052</v>
      </c>
      <c r="BD1421" s="259" t="s">
        <v>540</v>
      </c>
      <c r="BE1421" s="259"/>
      <c r="BF1421" s="268" t="str">
        <f t="shared" si="255"/>
        <v>&gt;=0</v>
      </c>
      <c r="BG1421" s="268" t="s">
        <v>85</v>
      </c>
      <c r="BH1421" s="268" t="s">
        <v>85</v>
      </c>
      <c r="BI1421" s="268"/>
      <c r="BJ1421" s="268"/>
      <c r="BK1421" s="268"/>
      <c r="BL1421" s="268"/>
    </row>
    <row r="1422" spans="1:64" ht="13.5" hidden="1" thickBot="1">
      <c r="A1422" s="124"/>
      <c r="B1422" s="169"/>
      <c r="C1422" s="517"/>
      <c r="D1422" s="588"/>
      <c r="E1422" s="588"/>
      <c r="F1422" s="471"/>
      <c r="G1422" s="471"/>
      <c r="H1422" s="471"/>
      <c r="I1422" s="471"/>
      <c r="J1422" s="471"/>
      <c r="K1422" s="471"/>
      <c r="L1422" s="471"/>
      <c r="M1422" s="471"/>
      <c r="N1422" s="471"/>
      <c r="O1422" s="471"/>
      <c r="P1422" s="471"/>
      <c r="Q1422" s="471"/>
      <c r="R1422" s="471"/>
      <c r="S1422" s="471"/>
      <c r="T1422" s="471"/>
      <c r="U1422" s="471"/>
      <c r="V1422" s="471"/>
      <c r="W1422" s="471"/>
      <c r="X1422" s="471"/>
      <c r="Y1422" s="471"/>
      <c r="Z1422" s="471"/>
      <c r="AA1422" s="471"/>
      <c r="AB1422" s="471"/>
      <c r="AC1422" s="471"/>
      <c r="AD1422" s="471"/>
      <c r="AE1422" s="472"/>
      <c r="AF1422" s="472"/>
      <c r="AG1422" s="472"/>
      <c r="AH1422" s="472"/>
      <c r="AI1422" s="472"/>
      <c r="AJ1422" s="472"/>
      <c r="AK1422" s="472"/>
      <c r="AL1422" s="472"/>
      <c r="AM1422" s="472"/>
      <c r="AN1422" s="472"/>
      <c r="AO1422" s="481"/>
      <c r="AP1422" s="169"/>
      <c r="AQ1422" s="84" t="s">
        <v>395</v>
      </c>
      <c r="AU1422" s="459" t="str">
        <f t="shared" ca="1" si="260"/>
        <v>AM</v>
      </c>
      <c r="AV1422" s="459">
        <f t="shared" si="261"/>
        <v>1389</v>
      </c>
      <c r="AW1422" s="259" t="str">
        <f t="shared" ca="1" si="258"/>
        <v>AM1389</v>
      </c>
      <c r="AX1422" s="259">
        <f t="shared" si="256"/>
        <v>8</v>
      </c>
      <c r="AY1422" s="259" t="str">
        <f t="shared" ca="1" si="257"/>
        <v>9. Ownership - Operating Costs</v>
      </c>
      <c r="AZ1422" s="268" t="s">
        <v>1270</v>
      </c>
      <c r="BA1422" s="259" t="s">
        <v>1343</v>
      </c>
      <c r="BB1422" s="259">
        <f>$AM$8</f>
        <v>2053</v>
      </c>
      <c r="BC1422" s="259" t="str">
        <f t="shared" ca="1" si="259"/>
        <v>8_AM1389_Landowner_royalties_2053</v>
      </c>
      <c r="BD1422" s="259" t="s">
        <v>540</v>
      </c>
      <c r="BE1422" s="259"/>
      <c r="BF1422" s="268" t="str">
        <f t="shared" si="255"/>
        <v>&gt;=0</v>
      </c>
      <c r="BG1422" s="268" t="s">
        <v>85</v>
      </c>
      <c r="BH1422" s="268" t="s">
        <v>85</v>
      </c>
      <c r="BI1422" s="268"/>
      <c r="BJ1422" s="268"/>
      <c r="BK1422" s="268"/>
      <c r="BL1422" s="268"/>
    </row>
    <row r="1423" spans="1:64" ht="13.5" hidden="1" thickBot="1">
      <c r="A1423" s="124"/>
      <c r="B1423" s="169"/>
      <c r="C1423" s="517"/>
      <c r="D1423" s="588"/>
      <c r="E1423" s="588"/>
      <c r="F1423" s="471"/>
      <c r="G1423" s="471"/>
      <c r="H1423" s="471"/>
      <c r="I1423" s="471"/>
      <c r="J1423" s="471"/>
      <c r="K1423" s="471"/>
      <c r="L1423" s="471"/>
      <c r="M1423" s="471"/>
      <c r="N1423" s="471"/>
      <c r="O1423" s="471"/>
      <c r="P1423" s="471"/>
      <c r="Q1423" s="471"/>
      <c r="R1423" s="471"/>
      <c r="S1423" s="471"/>
      <c r="T1423" s="471"/>
      <c r="U1423" s="471"/>
      <c r="V1423" s="471"/>
      <c r="W1423" s="471"/>
      <c r="X1423" s="471"/>
      <c r="Y1423" s="471"/>
      <c r="Z1423" s="471"/>
      <c r="AA1423" s="471"/>
      <c r="AB1423" s="471"/>
      <c r="AC1423" s="471"/>
      <c r="AD1423" s="471"/>
      <c r="AE1423" s="472"/>
      <c r="AF1423" s="472"/>
      <c r="AG1423" s="472"/>
      <c r="AH1423" s="472"/>
      <c r="AI1423" s="472"/>
      <c r="AJ1423" s="472"/>
      <c r="AK1423" s="472"/>
      <c r="AL1423" s="472"/>
      <c r="AM1423" s="472"/>
      <c r="AN1423" s="472"/>
      <c r="AO1423" s="481"/>
      <c r="AP1423" s="169"/>
      <c r="AQ1423" s="84" t="s">
        <v>395</v>
      </c>
      <c r="AU1423" s="459" t="str">
        <f t="shared" ca="1" si="260"/>
        <v>AN</v>
      </c>
      <c r="AV1423" s="459">
        <f t="shared" si="261"/>
        <v>1389</v>
      </c>
      <c r="AW1423" s="259" t="str">
        <f t="shared" ca="1" si="258"/>
        <v>AN1389</v>
      </c>
      <c r="AX1423" s="259">
        <f t="shared" si="256"/>
        <v>8</v>
      </c>
      <c r="AY1423" s="259" t="str">
        <f t="shared" ca="1" si="257"/>
        <v>9. Ownership - Operating Costs</v>
      </c>
      <c r="AZ1423" s="268" t="s">
        <v>1270</v>
      </c>
      <c r="BA1423" s="259" t="s">
        <v>1343</v>
      </c>
      <c r="BB1423" s="259">
        <f>$AN$8</f>
        <v>2054</v>
      </c>
      <c r="BC1423" s="259" t="str">
        <f t="shared" ca="1" si="259"/>
        <v>8_AN1389_Landowner_royalties_2054</v>
      </c>
      <c r="BD1423" s="259" t="s">
        <v>540</v>
      </c>
      <c r="BE1423" s="259"/>
      <c r="BF1423" s="268" t="str">
        <f t="shared" si="255"/>
        <v>&gt;=0</v>
      </c>
      <c r="BG1423" s="268" t="s">
        <v>85</v>
      </c>
      <c r="BH1423" s="268" t="s">
        <v>85</v>
      </c>
      <c r="BI1423" s="268"/>
      <c r="BJ1423" s="268"/>
      <c r="BK1423" s="268"/>
      <c r="BL1423" s="268"/>
    </row>
    <row r="1424" spans="1:64" ht="13.5" hidden="1" thickBot="1">
      <c r="A1424" s="124"/>
      <c r="B1424" s="169"/>
      <c r="C1424" s="517"/>
      <c r="D1424" s="588"/>
      <c r="E1424" s="588"/>
      <c r="F1424" s="471"/>
      <c r="G1424" s="471"/>
      <c r="H1424" s="471"/>
      <c r="I1424" s="471"/>
      <c r="J1424" s="471"/>
      <c r="K1424" s="471"/>
      <c r="L1424" s="471"/>
      <c r="M1424" s="471"/>
      <c r="N1424" s="471"/>
      <c r="O1424" s="471"/>
      <c r="P1424" s="471"/>
      <c r="Q1424" s="471"/>
      <c r="R1424" s="471"/>
      <c r="S1424" s="471"/>
      <c r="T1424" s="471"/>
      <c r="U1424" s="471"/>
      <c r="V1424" s="471"/>
      <c r="W1424" s="471"/>
      <c r="X1424" s="471"/>
      <c r="Y1424" s="471"/>
      <c r="Z1424" s="471"/>
      <c r="AA1424" s="471"/>
      <c r="AB1424" s="471"/>
      <c r="AC1424" s="471"/>
      <c r="AD1424" s="471"/>
      <c r="AE1424" s="472"/>
      <c r="AF1424" s="472"/>
      <c r="AG1424" s="472"/>
      <c r="AH1424" s="472"/>
      <c r="AI1424" s="472"/>
      <c r="AJ1424" s="472"/>
      <c r="AK1424" s="472"/>
      <c r="AL1424" s="472"/>
      <c r="AM1424" s="472"/>
      <c r="AN1424" s="472"/>
      <c r="AO1424" s="481"/>
      <c r="AP1424" s="169"/>
      <c r="AQ1424" s="474" t="s">
        <v>395</v>
      </c>
      <c r="AR1424" s="474"/>
      <c r="AS1424" s="474"/>
      <c r="AT1424" s="474"/>
      <c r="AU1424" s="475" t="str">
        <f t="shared" ca="1" si="260"/>
        <v>AO</v>
      </c>
      <c r="AV1424" s="475">
        <f t="shared" si="261"/>
        <v>1389</v>
      </c>
      <c r="AW1424" s="389" t="str">
        <f t="shared" ca="1" si="258"/>
        <v>AO1389</v>
      </c>
      <c r="AX1424" s="389">
        <f t="shared" si="256"/>
        <v>8</v>
      </c>
      <c r="AY1424" s="389" t="str">
        <f t="shared" ca="1" si="257"/>
        <v>9. Ownership - Operating Costs</v>
      </c>
      <c r="AZ1424" s="397" t="s">
        <v>1270</v>
      </c>
      <c r="BA1424" s="389" t="s">
        <v>1343</v>
      </c>
      <c r="BB1424" s="389" t="s">
        <v>1216</v>
      </c>
      <c r="BC1424" s="389" t="str">
        <f t="shared" ca="1" si="259"/>
        <v>8_AO1389_Landowner_royalties_Additional_Info</v>
      </c>
      <c r="BD1424" s="397" t="s">
        <v>223</v>
      </c>
      <c r="BE1424" s="397">
        <v>100</v>
      </c>
      <c r="BF1424" s="397"/>
      <c r="BG1424" s="397" t="s">
        <v>85</v>
      </c>
      <c r="BH1424" s="397" t="s">
        <v>85</v>
      </c>
      <c r="BI1424" s="268"/>
      <c r="BJ1424" s="268"/>
      <c r="BK1424" s="268"/>
      <c r="BL1424" s="268"/>
    </row>
    <row r="1425" spans="1:64" ht="13.5" hidden="1" thickBot="1">
      <c r="A1425" s="124">
        <f>+A1389+1</f>
        <v>51</v>
      </c>
      <c r="B1425" s="169"/>
      <c r="C1425" s="517" t="s">
        <v>1344</v>
      </c>
      <c r="D1425" s="588" t="s">
        <v>1345</v>
      </c>
      <c r="E1425" s="588"/>
      <c r="F1425" s="445"/>
      <c r="G1425" s="445"/>
      <c r="H1425" s="445"/>
      <c r="I1425" s="445"/>
      <c r="J1425" s="445"/>
      <c r="K1425" s="445"/>
      <c r="L1425" s="445"/>
      <c r="M1425" s="445"/>
      <c r="N1425" s="445"/>
      <c r="O1425" s="445"/>
      <c r="P1425" s="445"/>
      <c r="Q1425" s="445"/>
      <c r="R1425" s="445"/>
      <c r="S1425" s="445"/>
      <c r="T1425" s="445"/>
      <c r="U1425" s="445"/>
      <c r="V1425" s="445"/>
      <c r="W1425" s="445"/>
      <c r="X1425" s="445"/>
      <c r="Y1425" s="445"/>
      <c r="Z1425" s="445"/>
      <c r="AA1425" s="445"/>
      <c r="AB1425" s="445"/>
      <c r="AC1425" s="445"/>
      <c r="AD1425" s="445"/>
      <c r="AE1425" s="446"/>
      <c r="AF1425" s="446"/>
      <c r="AG1425" s="446"/>
      <c r="AH1425" s="446"/>
      <c r="AI1425" s="446"/>
      <c r="AJ1425" s="446"/>
      <c r="AK1425" s="446"/>
      <c r="AL1425" s="446"/>
      <c r="AM1425" s="446"/>
      <c r="AN1425" s="446"/>
      <c r="AO1425" s="337"/>
      <c r="AP1425" s="169"/>
      <c r="AS1425" s="84" t="s">
        <v>42</v>
      </c>
      <c r="AT1425" s="84" t="str">
        <f ca="1">SUBSTITUTE(CELL("address",F1425),"$","")</f>
        <v>F1425</v>
      </c>
      <c r="AU1425" s="350" t="str">
        <f ca="1">CHAR(CODE(AT1425))</f>
        <v>F</v>
      </c>
      <c r="AV1425" s="350">
        <f>ROW(AT1425)</f>
        <v>1425</v>
      </c>
      <c r="AW1425" s="259" t="str">
        <f ca="1">CONCATENATE(AU1425&amp;AV1425)</f>
        <v>F1425</v>
      </c>
      <c r="AX1425" s="259">
        <f t="shared" ref="AX1425:AX1460" si="262">$AX$5</f>
        <v>8</v>
      </c>
      <c r="AY1425" s="259" t="str">
        <f t="shared" ref="AY1425:AY1460" ca="1" si="263">MID(CELL("filename",AX1425),FIND("]",CELL("filename",AX1425))+1,256)</f>
        <v>9. Ownership - Operating Costs</v>
      </c>
      <c r="AZ1425" s="268" t="s">
        <v>1270</v>
      </c>
      <c r="BA1425" s="259" t="s">
        <v>1346</v>
      </c>
      <c r="BB1425" s="259">
        <f>$F$8</f>
        <v>2020</v>
      </c>
      <c r="BC1425" s="259" t="str">
        <f ca="1">AX1425&amp;"_"&amp;AW1425&amp;"_"&amp;BA1425&amp;"_"&amp;BB1425</f>
        <v>8_F1425_Fuel_cost_per_unit_2020</v>
      </c>
      <c r="BD1425" s="259" t="s">
        <v>540</v>
      </c>
      <c r="BE1425" s="259"/>
      <c r="BF1425" s="268" t="str">
        <f t="shared" si="255"/>
        <v>&gt;=0</v>
      </c>
      <c r="BG1425" s="268" t="s">
        <v>85</v>
      </c>
      <c r="BH1425" s="268" t="s">
        <v>85</v>
      </c>
      <c r="BI1425" s="268"/>
      <c r="BJ1425" s="268"/>
      <c r="BK1425" s="268"/>
      <c r="BL1425" s="268"/>
    </row>
    <row r="1426" spans="1:64" ht="13.5" hidden="1" thickBot="1">
      <c r="A1426" s="124"/>
      <c r="B1426" s="169"/>
      <c r="C1426" s="517"/>
      <c r="D1426" s="588"/>
      <c r="E1426" s="588"/>
      <c r="F1426" s="471"/>
      <c r="G1426" s="471"/>
      <c r="H1426" s="471"/>
      <c r="I1426" s="471"/>
      <c r="J1426" s="471"/>
      <c r="K1426" s="471"/>
      <c r="L1426" s="471"/>
      <c r="M1426" s="471"/>
      <c r="N1426" s="471"/>
      <c r="O1426" s="471"/>
      <c r="P1426" s="471"/>
      <c r="Q1426" s="471"/>
      <c r="R1426" s="471"/>
      <c r="S1426" s="471"/>
      <c r="T1426" s="471"/>
      <c r="U1426" s="471"/>
      <c r="V1426" s="471"/>
      <c r="W1426" s="471"/>
      <c r="X1426" s="471"/>
      <c r="Y1426" s="471"/>
      <c r="Z1426" s="471"/>
      <c r="AA1426" s="471"/>
      <c r="AB1426" s="471"/>
      <c r="AC1426" s="471"/>
      <c r="AD1426" s="471"/>
      <c r="AE1426" s="472"/>
      <c r="AF1426" s="472"/>
      <c r="AG1426" s="472"/>
      <c r="AH1426" s="472"/>
      <c r="AI1426" s="472"/>
      <c r="AJ1426" s="472"/>
      <c r="AK1426" s="472"/>
      <c r="AL1426" s="472"/>
      <c r="AM1426" s="472"/>
      <c r="AN1426" s="472"/>
      <c r="AO1426" s="481"/>
      <c r="AP1426" s="169"/>
      <c r="AQ1426" s="84" t="s">
        <v>395</v>
      </c>
      <c r="AU1426" s="459" t="str">
        <f ca="1">IF(AU1425="Z","AA",IF(LEN(AU1425)=1,CHAR(CODE(AU1425)+1),IF(RIGHT(AU1425,1)="Z",CHAR(CODE(LEFT(AU1425,1))+1),LEFT(AU1425,1))&amp;CHAR(65+MOD(CODE(RIGHT(AU1425,1))+1-65,26))))</f>
        <v>G</v>
      </c>
      <c r="AV1426" s="459">
        <f>AV1425</f>
        <v>1425</v>
      </c>
      <c r="AW1426" s="259" t="str">
        <f t="shared" ref="AW1426:AW1460" ca="1" si="264">CONCATENATE(AU1426&amp;AV1426)</f>
        <v>G1425</v>
      </c>
      <c r="AX1426" s="259">
        <f t="shared" si="262"/>
        <v>8</v>
      </c>
      <c r="AY1426" s="259" t="str">
        <f t="shared" ca="1" si="263"/>
        <v>9. Ownership - Operating Costs</v>
      </c>
      <c r="AZ1426" s="268" t="s">
        <v>1270</v>
      </c>
      <c r="BA1426" s="259" t="s">
        <v>1346</v>
      </c>
      <c r="BB1426" s="259">
        <f>$G$8</f>
        <v>2021</v>
      </c>
      <c r="BC1426" s="259" t="str">
        <f t="shared" ref="BC1426:BC1460" ca="1" si="265">AX1426&amp;"_"&amp;AW1426&amp;"_"&amp;BA1426&amp;"_"&amp;BB1426</f>
        <v>8_G1425_Fuel_cost_per_unit_2021</v>
      </c>
      <c r="BD1426" s="259" t="s">
        <v>540</v>
      </c>
      <c r="BE1426" s="259"/>
      <c r="BF1426" s="268" t="str">
        <f t="shared" si="255"/>
        <v>&gt;=0</v>
      </c>
      <c r="BG1426" s="268" t="s">
        <v>85</v>
      </c>
      <c r="BH1426" s="268" t="s">
        <v>85</v>
      </c>
      <c r="BI1426" s="268"/>
      <c r="BJ1426" s="268"/>
      <c r="BK1426" s="268"/>
      <c r="BL1426" s="268"/>
    </row>
    <row r="1427" spans="1:64" ht="13.5" hidden="1" thickBot="1">
      <c r="A1427" s="124"/>
      <c r="B1427" s="169"/>
      <c r="C1427" s="517"/>
      <c r="D1427" s="588"/>
      <c r="E1427" s="588"/>
      <c r="F1427" s="471"/>
      <c r="G1427" s="471"/>
      <c r="H1427" s="471"/>
      <c r="I1427" s="471"/>
      <c r="J1427" s="471"/>
      <c r="K1427" s="471"/>
      <c r="L1427" s="471"/>
      <c r="M1427" s="471"/>
      <c r="N1427" s="471"/>
      <c r="O1427" s="471"/>
      <c r="P1427" s="471"/>
      <c r="Q1427" s="471"/>
      <c r="R1427" s="471"/>
      <c r="S1427" s="471"/>
      <c r="T1427" s="471"/>
      <c r="U1427" s="471"/>
      <c r="V1427" s="471"/>
      <c r="W1427" s="471"/>
      <c r="X1427" s="471"/>
      <c r="Y1427" s="471"/>
      <c r="Z1427" s="471"/>
      <c r="AA1427" s="471"/>
      <c r="AB1427" s="471"/>
      <c r="AC1427" s="471"/>
      <c r="AD1427" s="471"/>
      <c r="AE1427" s="472"/>
      <c r="AF1427" s="472"/>
      <c r="AG1427" s="472"/>
      <c r="AH1427" s="472"/>
      <c r="AI1427" s="472"/>
      <c r="AJ1427" s="472"/>
      <c r="AK1427" s="472"/>
      <c r="AL1427" s="472"/>
      <c r="AM1427" s="472"/>
      <c r="AN1427" s="472"/>
      <c r="AO1427" s="481"/>
      <c r="AP1427" s="169"/>
      <c r="AQ1427" s="84" t="s">
        <v>395</v>
      </c>
      <c r="AU1427" s="459" t="str">
        <f t="shared" ref="AU1427:AU1460" ca="1" si="266">IF(AU1426="Z","AA",IF(LEN(AU1426)=1,CHAR(CODE(AU1426)+1),IF(RIGHT(AU1426,1)="Z",CHAR(CODE(LEFT(AU1426,1))+1),LEFT(AU1426,1))&amp;CHAR(65+MOD(CODE(RIGHT(AU1426,1))+1-65,26))))</f>
        <v>H</v>
      </c>
      <c r="AV1427" s="459">
        <f t="shared" ref="AV1427:AV1460" si="267">AV1426</f>
        <v>1425</v>
      </c>
      <c r="AW1427" s="259" t="str">
        <f t="shared" ca="1" si="264"/>
        <v>H1425</v>
      </c>
      <c r="AX1427" s="259">
        <f t="shared" si="262"/>
        <v>8</v>
      </c>
      <c r="AY1427" s="259" t="str">
        <f t="shared" ca="1" si="263"/>
        <v>9. Ownership - Operating Costs</v>
      </c>
      <c r="AZ1427" s="268" t="s">
        <v>1270</v>
      </c>
      <c r="BA1427" s="259" t="s">
        <v>1346</v>
      </c>
      <c r="BB1427" s="259">
        <f>$H$8</f>
        <v>2022</v>
      </c>
      <c r="BC1427" s="259" t="str">
        <f t="shared" ca="1" si="265"/>
        <v>8_H1425_Fuel_cost_per_unit_2022</v>
      </c>
      <c r="BD1427" s="259" t="s">
        <v>540</v>
      </c>
      <c r="BE1427" s="259"/>
      <c r="BF1427" s="268" t="str">
        <f t="shared" si="255"/>
        <v>&gt;=0</v>
      </c>
      <c r="BG1427" s="268" t="s">
        <v>85</v>
      </c>
      <c r="BH1427" s="268" t="s">
        <v>85</v>
      </c>
      <c r="BI1427" s="268"/>
      <c r="BJ1427" s="268"/>
      <c r="BK1427" s="268"/>
      <c r="BL1427" s="268"/>
    </row>
    <row r="1428" spans="1:64" ht="13.5" hidden="1" thickBot="1">
      <c r="A1428" s="124"/>
      <c r="B1428" s="169"/>
      <c r="C1428" s="517"/>
      <c r="D1428" s="588"/>
      <c r="E1428" s="588"/>
      <c r="F1428" s="471"/>
      <c r="G1428" s="471"/>
      <c r="H1428" s="471"/>
      <c r="I1428" s="471"/>
      <c r="J1428" s="471"/>
      <c r="K1428" s="471"/>
      <c r="L1428" s="471"/>
      <c r="M1428" s="471"/>
      <c r="N1428" s="471"/>
      <c r="O1428" s="471"/>
      <c r="P1428" s="471"/>
      <c r="Q1428" s="471"/>
      <c r="R1428" s="471"/>
      <c r="S1428" s="471"/>
      <c r="T1428" s="471"/>
      <c r="U1428" s="471"/>
      <c r="V1428" s="471"/>
      <c r="W1428" s="471"/>
      <c r="X1428" s="471"/>
      <c r="Y1428" s="471"/>
      <c r="Z1428" s="471"/>
      <c r="AA1428" s="471"/>
      <c r="AB1428" s="471"/>
      <c r="AC1428" s="471"/>
      <c r="AD1428" s="471"/>
      <c r="AE1428" s="472"/>
      <c r="AF1428" s="472"/>
      <c r="AG1428" s="472"/>
      <c r="AH1428" s="472"/>
      <c r="AI1428" s="472"/>
      <c r="AJ1428" s="472"/>
      <c r="AK1428" s="472"/>
      <c r="AL1428" s="472"/>
      <c r="AM1428" s="472"/>
      <c r="AN1428" s="472"/>
      <c r="AO1428" s="481"/>
      <c r="AP1428" s="169"/>
      <c r="AQ1428" s="84" t="s">
        <v>395</v>
      </c>
      <c r="AU1428" s="459" t="str">
        <f t="shared" ca="1" si="266"/>
        <v>I</v>
      </c>
      <c r="AV1428" s="459">
        <f t="shared" si="267"/>
        <v>1425</v>
      </c>
      <c r="AW1428" s="259" t="str">
        <f t="shared" ca="1" si="264"/>
        <v>I1425</v>
      </c>
      <c r="AX1428" s="259">
        <f t="shared" si="262"/>
        <v>8</v>
      </c>
      <c r="AY1428" s="259" t="str">
        <f t="shared" ca="1" si="263"/>
        <v>9. Ownership - Operating Costs</v>
      </c>
      <c r="AZ1428" s="268" t="s">
        <v>1270</v>
      </c>
      <c r="BA1428" s="259" t="s">
        <v>1346</v>
      </c>
      <c r="BB1428" s="259">
        <f>$I$8</f>
        <v>2023</v>
      </c>
      <c r="BC1428" s="259" t="str">
        <f t="shared" ca="1" si="265"/>
        <v>8_I1425_Fuel_cost_per_unit_2023</v>
      </c>
      <c r="BD1428" s="259" t="s">
        <v>540</v>
      </c>
      <c r="BE1428" s="259"/>
      <c r="BF1428" s="268" t="str">
        <f t="shared" si="255"/>
        <v>&gt;=0</v>
      </c>
      <c r="BG1428" s="268" t="s">
        <v>85</v>
      </c>
      <c r="BH1428" s="268" t="s">
        <v>85</v>
      </c>
      <c r="BI1428" s="268"/>
      <c r="BJ1428" s="268"/>
      <c r="BK1428" s="268"/>
      <c r="BL1428" s="268"/>
    </row>
    <row r="1429" spans="1:64" ht="13.5" hidden="1" thickBot="1">
      <c r="A1429" s="124"/>
      <c r="B1429" s="169"/>
      <c r="C1429" s="517"/>
      <c r="D1429" s="588"/>
      <c r="E1429" s="588"/>
      <c r="F1429" s="471"/>
      <c r="G1429" s="471"/>
      <c r="H1429" s="471"/>
      <c r="I1429" s="471"/>
      <c r="J1429" s="471"/>
      <c r="K1429" s="471"/>
      <c r="L1429" s="471"/>
      <c r="M1429" s="471"/>
      <c r="N1429" s="471"/>
      <c r="O1429" s="471"/>
      <c r="P1429" s="471"/>
      <c r="Q1429" s="471"/>
      <c r="R1429" s="471"/>
      <c r="S1429" s="471"/>
      <c r="T1429" s="471"/>
      <c r="U1429" s="471"/>
      <c r="V1429" s="471"/>
      <c r="W1429" s="471"/>
      <c r="X1429" s="471"/>
      <c r="Y1429" s="471"/>
      <c r="Z1429" s="471"/>
      <c r="AA1429" s="471"/>
      <c r="AB1429" s="471"/>
      <c r="AC1429" s="471"/>
      <c r="AD1429" s="471"/>
      <c r="AE1429" s="472"/>
      <c r="AF1429" s="472"/>
      <c r="AG1429" s="472"/>
      <c r="AH1429" s="472"/>
      <c r="AI1429" s="472"/>
      <c r="AJ1429" s="472"/>
      <c r="AK1429" s="472"/>
      <c r="AL1429" s="472"/>
      <c r="AM1429" s="472"/>
      <c r="AN1429" s="472"/>
      <c r="AO1429" s="481"/>
      <c r="AP1429" s="169"/>
      <c r="AQ1429" s="84" t="s">
        <v>395</v>
      </c>
      <c r="AU1429" s="459" t="str">
        <f t="shared" ca="1" si="266"/>
        <v>J</v>
      </c>
      <c r="AV1429" s="459">
        <f t="shared" si="267"/>
        <v>1425</v>
      </c>
      <c r="AW1429" s="259" t="str">
        <f t="shared" ca="1" si="264"/>
        <v>J1425</v>
      </c>
      <c r="AX1429" s="259">
        <f t="shared" si="262"/>
        <v>8</v>
      </c>
      <c r="AY1429" s="259" t="str">
        <f t="shared" ca="1" si="263"/>
        <v>9. Ownership - Operating Costs</v>
      </c>
      <c r="AZ1429" s="268" t="s">
        <v>1270</v>
      </c>
      <c r="BA1429" s="259" t="s">
        <v>1346</v>
      </c>
      <c r="BB1429" s="259">
        <f>$J$8</f>
        <v>2024</v>
      </c>
      <c r="BC1429" s="259" t="str">
        <f t="shared" ca="1" si="265"/>
        <v>8_J1425_Fuel_cost_per_unit_2024</v>
      </c>
      <c r="BD1429" s="259" t="s">
        <v>540</v>
      </c>
      <c r="BE1429" s="259"/>
      <c r="BF1429" s="268" t="str">
        <f t="shared" si="255"/>
        <v>&gt;=0</v>
      </c>
      <c r="BG1429" s="268" t="s">
        <v>85</v>
      </c>
      <c r="BH1429" s="268" t="s">
        <v>85</v>
      </c>
      <c r="BI1429" s="268"/>
      <c r="BJ1429" s="268"/>
      <c r="BK1429" s="268"/>
      <c r="BL1429" s="268"/>
    </row>
    <row r="1430" spans="1:64" ht="13.5" hidden="1" thickBot="1">
      <c r="A1430" s="124"/>
      <c r="B1430" s="169"/>
      <c r="C1430" s="517"/>
      <c r="D1430" s="588"/>
      <c r="E1430" s="588"/>
      <c r="F1430" s="471"/>
      <c r="G1430" s="471"/>
      <c r="H1430" s="471"/>
      <c r="I1430" s="471"/>
      <c r="J1430" s="471"/>
      <c r="K1430" s="471"/>
      <c r="L1430" s="471"/>
      <c r="M1430" s="471"/>
      <c r="N1430" s="471"/>
      <c r="O1430" s="471"/>
      <c r="P1430" s="471"/>
      <c r="Q1430" s="471"/>
      <c r="R1430" s="471"/>
      <c r="S1430" s="471"/>
      <c r="T1430" s="471"/>
      <c r="U1430" s="471"/>
      <c r="V1430" s="471"/>
      <c r="W1430" s="471"/>
      <c r="X1430" s="471"/>
      <c r="Y1430" s="471"/>
      <c r="Z1430" s="471"/>
      <c r="AA1430" s="471"/>
      <c r="AB1430" s="471"/>
      <c r="AC1430" s="471"/>
      <c r="AD1430" s="471"/>
      <c r="AE1430" s="472"/>
      <c r="AF1430" s="472"/>
      <c r="AG1430" s="472"/>
      <c r="AH1430" s="472"/>
      <c r="AI1430" s="472"/>
      <c r="AJ1430" s="472"/>
      <c r="AK1430" s="472"/>
      <c r="AL1430" s="472"/>
      <c r="AM1430" s="472"/>
      <c r="AN1430" s="472"/>
      <c r="AO1430" s="481"/>
      <c r="AP1430" s="169"/>
      <c r="AQ1430" s="84" t="s">
        <v>395</v>
      </c>
      <c r="AU1430" s="459" t="str">
        <f t="shared" ca="1" si="266"/>
        <v>K</v>
      </c>
      <c r="AV1430" s="459">
        <f t="shared" si="267"/>
        <v>1425</v>
      </c>
      <c r="AW1430" s="259" t="str">
        <f t="shared" ca="1" si="264"/>
        <v>K1425</v>
      </c>
      <c r="AX1430" s="259">
        <f t="shared" si="262"/>
        <v>8</v>
      </c>
      <c r="AY1430" s="259" t="str">
        <f t="shared" ca="1" si="263"/>
        <v>9. Ownership - Operating Costs</v>
      </c>
      <c r="AZ1430" s="268" t="s">
        <v>1270</v>
      </c>
      <c r="BA1430" s="259" t="s">
        <v>1346</v>
      </c>
      <c r="BB1430" s="259">
        <f>$K$8</f>
        <v>2025</v>
      </c>
      <c r="BC1430" s="259" t="str">
        <f t="shared" ca="1" si="265"/>
        <v>8_K1425_Fuel_cost_per_unit_2025</v>
      </c>
      <c r="BD1430" s="259" t="s">
        <v>540</v>
      </c>
      <c r="BE1430" s="259"/>
      <c r="BF1430" s="268" t="str">
        <f t="shared" si="255"/>
        <v>&gt;=0</v>
      </c>
      <c r="BG1430" s="268" t="s">
        <v>85</v>
      </c>
      <c r="BH1430" s="268" t="s">
        <v>85</v>
      </c>
      <c r="BI1430" s="268"/>
      <c r="BJ1430" s="268"/>
      <c r="BK1430" s="268"/>
      <c r="BL1430" s="268"/>
    </row>
    <row r="1431" spans="1:64" ht="13.5" hidden="1" thickBot="1">
      <c r="A1431" s="124"/>
      <c r="B1431" s="169"/>
      <c r="C1431" s="517"/>
      <c r="D1431" s="588"/>
      <c r="E1431" s="588"/>
      <c r="F1431" s="471"/>
      <c r="G1431" s="471"/>
      <c r="H1431" s="471"/>
      <c r="I1431" s="471"/>
      <c r="J1431" s="471"/>
      <c r="K1431" s="471"/>
      <c r="L1431" s="471"/>
      <c r="M1431" s="471"/>
      <c r="N1431" s="471"/>
      <c r="O1431" s="471"/>
      <c r="P1431" s="471"/>
      <c r="Q1431" s="471"/>
      <c r="R1431" s="471"/>
      <c r="S1431" s="471"/>
      <c r="T1431" s="471"/>
      <c r="U1431" s="471"/>
      <c r="V1431" s="471"/>
      <c r="W1431" s="471"/>
      <c r="X1431" s="471"/>
      <c r="Y1431" s="471"/>
      <c r="Z1431" s="471"/>
      <c r="AA1431" s="471"/>
      <c r="AB1431" s="471"/>
      <c r="AC1431" s="471"/>
      <c r="AD1431" s="471"/>
      <c r="AE1431" s="472"/>
      <c r="AF1431" s="472"/>
      <c r="AG1431" s="472"/>
      <c r="AH1431" s="472"/>
      <c r="AI1431" s="472"/>
      <c r="AJ1431" s="472"/>
      <c r="AK1431" s="472"/>
      <c r="AL1431" s="472"/>
      <c r="AM1431" s="472"/>
      <c r="AN1431" s="472"/>
      <c r="AO1431" s="481"/>
      <c r="AP1431" s="169"/>
      <c r="AQ1431" s="84" t="s">
        <v>395</v>
      </c>
      <c r="AU1431" s="459" t="str">
        <f t="shared" ca="1" si="266"/>
        <v>L</v>
      </c>
      <c r="AV1431" s="459">
        <f t="shared" si="267"/>
        <v>1425</v>
      </c>
      <c r="AW1431" s="259" t="str">
        <f t="shared" ca="1" si="264"/>
        <v>L1425</v>
      </c>
      <c r="AX1431" s="259">
        <f t="shared" si="262"/>
        <v>8</v>
      </c>
      <c r="AY1431" s="259" t="str">
        <f t="shared" ca="1" si="263"/>
        <v>9. Ownership - Operating Costs</v>
      </c>
      <c r="AZ1431" s="268" t="s">
        <v>1270</v>
      </c>
      <c r="BA1431" s="259" t="s">
        <v>1346</v>
      </c>
      <c r="BB1431" s="259">
        <f>$L$8</f>
        <v>2026</v>
      </c>
      <c r="BC1431" s="259" t="str">
        <f t="shared" ca="1" si="265"/>
        <v>8_L1425_Fuel_cost_per_unit_2026</v>
      </c>
      <c r="BD1431" s="259" t="s">
        <v>540</v>
      </c>
      <c r="BE1431" s="259"/>
      <c r="BF1431" s="268" t="str">
        <f t="shared" si="255"/>
        <v>&gt;=0</v>
      </c>
      <c r="BG1431" s="268" t="s">
        <v>85</v>
      </c>
      <c r="BH1431" s="268" t="s">
        <v>85</v>
      </c>
      <c r="BI1431" s="268"/>
      <c r="BJ1431" s="268"/>
      <c r="BK1431" s="268"/>
      <c r="BL1431" s="268"/>
    </row>
    <row r="1432" spans="1:64" ht="13.5" hidden="1" thickBot="1">
      <c r="A1432" s="124"/>
      <c r="B1432" s="169"/>
      <c r="C1432" s="517"/>
      <c r="D1432" s="588"/>
      <c r="E1432" s="588"/>
      <c r="F1432" s="471"/>
      <c r="G1432" s="471"/>
      <c r="H1432" s="471"/>
      <c r="I1432" s="471"/>
      <c r="J1432" s="471"/>
      <c r="K1432" s="471"/>
      <c r="L1432" s="471"/>
      <c r="M1432" s="471"/>
      <c r="N1432" s="471"/>
      <c r="O1432" s="471"/>
      <c r="P1432" s="471"/>
      <c r="Q1432" s="471"/>
      <c r="R1432" s="471"/>
      <c r="S1432" s="471"/>
      <c r="T1432" s="471"/>
      <c r="U1432" s="471"/>
      <c r="V1432" s="471"/>
      <c r="W1432" s="471"/>
      <c r="X1432" s="471"/>
      <c r="Y1432" s="471"/>
      <c r="Z1432" s="471"/>
      <c r="AA1432" s="471"/>
      <c r="AB1432" s="471"/>
      <c r="AC1432" s="471"/>
      <c r="AD1432" s="471"/>
      <c r="AE1432" s="472"/>
      <c r="AF1432" s="472"/>
      <c r="AG1432" s="472"/>
      <c r="AH1432" s="472"/>
      <c r="AI1432" s="472"/>
      <c r="AJ1432" s="472"/>
      <c r="AK1432" s="472"/>
      <c r="AL1432" s="472"/>
      <c r="AM1432" s="472"/>
      <c r="AN1432" s="472"/>
      <c r="AO1432" s="481"/>
      <c r="AP1432" s="169"/>
      <c r="AQ1432" s="84" t="s">
        <v>395</v>
      </c>
      <c r="AU1432" s="459" t="str">
        <f t="shared" ca="1" si="266"/>
        <v>M</v>
      </c>
      <c r="AV1432" s="459">
        <f t="shared" si="267"/>
        <v>1425</v>
      </c>
      <c r="AW1432" s="259" t="str">
        <f t="shared" ca="1" si="264"/>
        <v>M1425</v>
      </c>
      <c r="AX1432" s="259">
        <f t="shared" si="262"/>
        <v>8</v>
      </c>
      <c r="AY1432" s="259" t="str">
        <f t="shared" ca="1" si="263"/>
        <v>9. Ownership - Operating Costs</v>
      </c>
      <c r="AZ1432" s="268" t="s">
        <v>1270</v>
      </c>
      <c r="BA1432" s="259" t="s">
        <v>1346</v>
      </c>
      <c r="BB1432" s="259">
        <f>$M$8</f>
        <v>2027</v>
      </c>
      <c r="BC1432" s="259" t="str">
        <f t="shared" ca="1" si="265"/>
        <v>8_M1425_Fuel_cost_per_unit_2027</v>
      </c>
      <c r="BD1432" s="259" t="s">
        <v>540</v>
      </c>
      <c r="BE1432" s="259"/>
      <c r="BF1432" s="268" t="str">
        <f t="shared" si="255"/>
        <v>&gt;=0</v>
      </c>
      <c r="BG1432" s="268" t="s">
        <v>85</v>
      </c>
      <c r="BH1432" s="268" t="s">
        <v>85</v>
      </c>
      <c r="BI1432" s="268"/>
      <c r="BJ1432" s="268"/>
      <c r="BK1432" s="268"/>
      <c r="BL1432" s="268"/>
    </row>
    <row r="1433" spans="1:64" ht="13.5" hidden="1" thickBot="1">
      <c r="A1433" s="124"/>
      <c r="B1433" s="169"/>
      <c r="C1433" s="517"/>
      <c r="D1433" s="588"/>
      <c r="E1433" s="588"/>
      <c r="F1433" s="471"/>
      <c r="G1433" s="471"/>
      <c r="H1433" s="471"/>
      <c r="I1433" s="471"/>
      <c r="J1433" s="471"/>
      <c r="K1433" s="471"/>
      <c r="L1433" s="471"/>
      <c r="M1433" s="471"/>
      <c r="N1433" s="471"/>
      <c r="O1433" s="471"/>
      <c r="P1433" s="471"/>
      <c r="Q1433" s="471"/>
      <c r="R1433" s="471"/>
      <c r="S1433" s="471"/>
      <c r="T1433" s="471"/>
      <c r="U1433" s="471"/>
      <c r="V1433" s="471"/>
      <c r="W1433" s="471"/>
      <c r="X1433" s="471"/>
      <c r="Y1433" s="471"/>
      <c r="Z1433" s="471"/>
      <c r="AA1433" s="471"/>
      <c r="AB1433" s="471"/>
      <c r="AC1433" s="471"/>
      <c r="AD1433" s="471"/>
      <c r="AE1433" s="472"/>
      <c r="AF1433" s="472"/>
      <c r="AG1433" s="472"/>
      <c r="AH1433" s="472"/>
      <c r="AI1433" s="472"/>
      <c r="AJ1433" s="472"/>
      <c r="AK1433" s="472"/>
      <c r="AL1433" s="472"/>
      <c r="AM1433" s="472"/>
      <c r="AN1433" s="472"/>
      <c r="AO1433" s="481"/>
      <c r="AP1433" s="169"/>
      <c r="AQ1433" s="84" t="s">
        <v>395</v>
      </c>
      <c r="AU1433" s="459" t="str">
        <f t="shared" ca="1" si="266"/>
        <v>N</v>
      </c>
      <c r="AV1433" s="459">
        <f t="shared" si="267"/>
        <v>1425</v>
      </c>
      <c r="AW1433" s="259" t="str">
        <f t="shared" ca="1" si="264"/>
        <v>N1425</v>
      </c>
      <c r="AX1433" s="259">
        <f t="shared" si="262"/>
        <v>8</v>
      </c>
      <c r="AY1433" s="259" t="str">
        <f t="shared" ca="1" si="263"/>
        <v>9. Ownership - Operating Costs</v>
      </c>
      <c r="AZ1433" s="268" t="s">
        <v>1270</v>
      </c>
      <c r="BA1433" s="259" t="s">
        <v>1346</v>
      </c>
      <c r="BB1433" s="259">
        <f>$N$8</f>
        <v>2028</v>
      </c>
      <c r="BC1433" s="259" t="str">
        <f t="shared" ca="1" si="265"/>
        <v>8_N1425_Fuel_cost_per_unit_2028</v>
      </c>
      <c r="BD1433" s="259" t="s">
        <v>540</v>
      </c>
      <c r="BE1433" s="259"/>
      <c r="BF1433" s="268" t="str">
        <f t="shared" si="255"/>
        <v>&gt;=0</v>
      </c>
      <c r="BG1433" s="268" t="s">
        <v>85</v>
      </c>
      <c r="BH1433" s="268" t="s">
        <v>85</v>
      </c>
      <c r="BI1433" s="268"/>
      <c r="BJ1433" s="268"/>
      <c r="BK1433" s="268"/>
      <c r="BL1433" s="268"/>
    </row>
    <row r="1434" spans="1:64" ht="13.5" hidden="1" thickBot="1">
      <c r="A1434" s="124"/>
      <c r="B1434" s="169"/>
      <c r="C1434" s="517"/>
      <c r="D1434" s="588"/>
      <c r="E1434" s="588"/>
      <c r="F1434" s="471"/>
      <c r="G1434" s="471"/>
      <c r="H1434" s="471"/>
      <c r="I1434" s="471"/>
      <c r="J1434" s="471"/>
      <c r="K1434" s="471"/>
      <c r="L1434" s="471"/>
      <c r="M1434" s="471"/>
      <c r="N1434" s="471"/>
      <c r="O1434" s="471"/>
      <c r="P1434" s="471"/>
      <c r="Q1434" s="471"/>
      <c r="R1434" s="471"/>
      <c r="S1434" s="471"/>
      <c r="T1434" s="471"/>
      <c r="U1434" s="471"/>
      <c r="V1434" s="471"/>
      <c r="W1434" s="471"/>
      <c r="X1434" s="471"/>
      <c r="Y1434" s="471"/>
      <c r="Z1434" s="471"/>
      <c r="AA1434" s="471"/>
      <c r="AB1434" s="471"/>
      <c r="AC1434" s="471"/>
      <c r="AD1434" s="471"/>
      <c r="AE1434" s="472"/>
      <c r="AF1434" s="472"/>
      <c r="AG1434" s="472"/>
      <c r="AH1434" s="472"/>
      <c r="AI1434" s="472"/>
      <c r="AJ1434" s="472"/>
      <c r="AK1434" s="472"/>
      <c r="AL1434" s="472"/>
      <c r="AM1434" s="472"/>
      <c r="AN1434" s="472"/>
      <c r="AO1434" s="481"/>
      <c r="AP1434" s="169"/>
      <c r="AQ1434" s="84" t="s">
        <v>395</v>
      </c>
      <c r="AU1434" s="459" t="str">
        <f t="shared" ca="1" si="266"/>
        <v>O</v>
      </c>
      <c r="AV1434" s="459">
        <f t="shared" si="267"/>
        <v>1425</v>
      </c>
      <c r="AW1434" s="259" t="str">
        <f t="shared" ca="1" si="264"/>
        <v>O1425</v>
      </c>
      <c r="AX1434" s="259">
        <f t="shared" si="262"/>
        <v>8</v>
      </c>
      <c r="AY1434" s="259" t="str">
        <f t="shared" ca="1" si="263"/>
        <v>9. Ownership - Operating Costs</v>
      </c>
      <c r="AZ1434" s="268" t="s">
        <v>1270</v>
      </c>
      <c r="BA1434" s="259" t="s">
        <v>1346</v>
      </c>
      <c r="BB1434" s="259">
        <f>$O$8</f>
        <v>2029</v>
      </c>
      <c r="BC1434" s="259" t="str">
        <f t="shared" ca="1" si="265"/>
        <v>8_O1425_Fuel_cost_per_unit_2029</v>
      </c>
      <c r="BD1434" s="259" t="s">
        <v>540</v>
      </c>
      <c r="BE1434" s="259"/>
      <c r="BF1434" s="268" t="str">
        <f t="shared" si="255"/>
        <v>&gt;=0</v>
      </c>
      <c r="BG1434" s="268" t="s">
        <v>85</v>
      </c>
      <c r="BH1434" s="268" t="s">
        <v>85</v>
      </c>
      <c r="BI1434" s="268"/>
      <c r="BJ1434" s="268"/>
      <c r="BK1434" s="268"/>
      <c r="BL1434" s="268"/>
    </row>
    <row r="1435" spans="1:64" ht="13.5" hidden="1" thickBot="1">
      <c r="A1435" s="124"/>
      <c r="B1435" s="169"/>
      <c r="C1435" s="517"/>
      <c r="D1435" s="588"/>
      <c r="E1435" s="588"/>
      <c r="F1435" s="471"/>
      <c r="G1435" s="471"/>
      <c r="H1435" s="471"/>
      <c r="I1435" s="471"/>
      <c r="J1435" s="471"/>
      <c r="K1435" s="471"/>
      <c r="L1435" s="471"/>
      <c r="M1435" s="471"/>
      <c r="N1435" s="471"/>
      <c r="O1435" s="471"/>
      <c r="P1435" s="471"/>
      <c r="Q1435" s="471"/>
      <c r="R1435" s="471"/>
      <c r="S1435" s="471"/>
      <c r="T1435" s="471"/>
      <c r="U1435" s="471"/>
      <c r="V1435" s="471"/>
      <c r="W1435" s="471"/>
      <c r="X1435" s="471"/>
      <c r="Y1435" s="471"/>
      <c r="Z1435" s="471"/>
      <c r="AA1435" s="471"/>
      <c r="AB1435" s="471"/>
      <c r="AC1435" s="471"/>
      <c r="AD1435" s="471"/>
      <c r="AE1435" s="472"/>
      <c r="AF1435" s="472"/>
      <c r="AG1435" s="472"/>
      <c r="AH1435" s="472"/>
      <c r="AI1435" s="472"/>
      <c r="AJ1435" s="472"/>
      <c r="AK1435" s="472"/>
      <c r="AL1435" s="472"/>
      <c r="AM1435" s="472"/>
      <c r="AN1435" s="472"/>
      <c r="AO1435" s="481"/>
      <c r="AP1435" s="169"/>
      <c r="AQ1435" s="84" t="s">
        <v>395</v>
      </c>
      <c r="AU1435" s="459" t="str">
        <f t="shared" ca="1" si="266"/>
        <v>P</v>
      </c>
      <c r="AV1435" s="459">
        <f t="shared" si="267"/>
        <v>1425</v>
      </c>
      <c r="AW1435" s="259" t="str">
        <f t="shared" ca="1" si="264"/>
        <v>P1425</v>
      </c>
      <c r="AX1435" s="259">
        <f t="shared" si="262"/>
        <v>8</v>
      </c>
      <c r="AY1435" s="259" t="str">
        <f t="shared" ca="1" si="263"/>
        <v>9. Ownership - Operating Costs</v>
      </c>
      <c r="AZ1435" s="268" t="s">
        <v>1270</v>
      </c>
      <c r="BA1435" s="259" t="s">
        <v>1346</v>
      </c>
      <c r="BB1435" s="259">
        <f>$P$8</f>
        <v>2030</v>
      </c>
      <c r="BC1435" s="259" t="str">
        <f t="shared" ca="1" si="265"/>
        <v>8_P1425_Fuel_cost_per_unit_2030</v>
      </c>
      <c r="BD1435" s="259" t="s">
        <v>540</v>
      </c>
      <c r="BE1435" s="259"/>
      <c r="BF1435" s="268" t="str">
        <f t="shared" si="255"/>
        <v>&gt;=0</v>
      </c>
      <c r="BG1435" s="268" t="s">
        <v>85</v>
      </c>
      <c r="BH1435" s="268" t="s">
        <v>85</v>
      </c>
      <c r="BI1435" s="268"/>
      <c r="BJ1435" s="268"/>
      <c r="BK1435" s="268"/>
      <c r="BL1435" s="268"/>
    </row>
    <row r="1436" spans="1:64" ht="13.5" hidden="1" thickBot="1">
      <c r="A1436" s="124"/>
      <c r="B1436" s="169"/>
      <c r="C1436" s="517"/>
      <c r="D1436" s="588"/>
      <c r="E1436" s="588"/>
      <c r="F1436" s="471"/>
      <c r="G1436" s="471"/>
      <c r="H1436" s="471"/>
      <c r="I1436" s="471"/>
      <c r="J1436" s="471"/>
      <c r="K1436" s="471"/>
      <c r="L1436" s="471"/>
      <c r="M1436" s="471"/>
      <c r="N1436" s="471"/>
      <c r="O1436" s="471"/>
      <c r="P1436" s="471"/>
      <c r="Q1436" s="471"/>
      <c r="R1436" s="471"/>
      <c r="S1436" s="471"/>
      <c r="T1436" s="471"/>
      <c r="U1436" s="471"/>
      <c r="V1436" s="471"/>
      <c r="W1436" s="471"/>
      <c r="X1436" s="471"/>
      <c r="Y1436" s="471"/>
      <c r="Z1436" s="471"/>
      <c r="AA1436" s="471"/>
      <c r="AB1436" s="471"/>
      <c r="AC1436" s="471"/>
      <c r="AD1436" s="471"/>
      <c r="AE1436" s="472"/>
      <c r="AF1436" s="472"/>
      <c r="AG1436" s="472"/>
      <c r="AH1436" s="472"/>
      <c r="AI1436" s="472"/>
      <c r="AJ1436" s="472"/>
      <c r="AK1436" s="472"/>
      <c r="AL1436" s="472"/>
      <c r="AM1436" s="472"/>
      <c r="AN1436" s="472"/>
      <c r="AO1436" s="481"/>
      <c r="AP1436" s="169"/>
      <c r="AQ1436" s="84" t="s">
        <v>395</v>
      </c>
      <c r="AU1436" s="459" t="str">
        <f t="shared" ca="1" si="266"/>
        <v>Q</v>
      </c>
      <c r="AV1436" s="459">
        <f t="shared" si="267"/>
        <v>1425</v>
      </c>
      <c r="AW1436" s="259" t="str">
        <f t="shared" ca="1" si="264"/>
        <v>Q1425</v>
      </c>
      <c r="AX1436" s="259">
        <f t="shared" si="262"/>
        <v>8</v>
      </c>
      <c r="AY1436" s="259" t="str">
        <f t="shared" ca="1" si="263"/>
        <v>9. Ownership - Operating Costs</v>
      </c>
      <c r="AZ1436" s="268" t="s">
        <v>1270</v>
      </c>
      <c r="BA1436" s="259" t="s">
        <v>1346</v>
      </c>
      <c r="BB1436" s="259">
        <f>$Q$8</f>
        <v>2031</v>
      </c>
      <c r="BC1436" s="259" t="str">
        <f t="shared" ca="1" si="265"/>
        <v>8_Q1425_Fuel_cost_per_unit_2031</v>
      </c>
      <c r="BD1436" s="259" t="s">
        <v>540</v>
      </c>
      <c r="BE1436" s="259"/>
      <c r="BF1436" s="268" t="str">
        <f t="shared" si="255"/>
        <v>&gt;=0</v>
      </c>
      <c r="BG1436" s="268" t="s">
        <v>85</v>
      </c>
      <c r="BH1436" s="268" t="s">
        <v>85</v>
      </c>
      <c r="BI1436" s="268"/>
      <c r="BJ1436" s="268"/>
      <c r="BK1436" s="268"/>
      <c r="BL1436" s="268"/>
    </row>
    <row r="1437" spans="1:64" ht="13.5" hidden="1" thickBot="1">
      <c r="A1437" s="124"/>
      <c r="B1437" s="169"/>
      <c r="C1437" s="517"/>
      <c r="D1437" s="588"/>
      <c r="E1437" s="588"/>
      <c r="F1437" s="471"/>
      <c r="G1437" s="471"/>
      <c r="H1437" s="471"/>
      <c r="I1437" s="471"/>
      <c r="J1437" s="471"/>
      <c r="K1437" s="471"/>
      <c r="L1437" s="471"/>
      <c r="M1437" s="471"/>
      <c r="N1437" s="471"/>
      <c r="O1437" s="471"/>
      <c r="P1437" s="471"/>
      <c r="Q1437" s="471"/>
      <c r="R1437" s="471"/>
      <c r="S1437" s="471"/>
      <c r="T1437" s="471"/>
      <c r="U1437" s="471"/>
      <c r="V1437" s="471"/>
      <c r="W1437" s="471"/>
      <c r="X1437" s="471"/>
      <c r="Y1437" s="471"/>
      <c r="Z1437" s="471"/>
      <c r="AA1437" s="471"/>
      <c r="AB1437" s="471"/>
      <c r="AC1437" s="471"/>
      <c r="AD1437" s="471"/>
      <c r="AE1437" s="472"/>
      <c r="AF1437" s="472"/>
      <c r="AG1437" s="472"/>
      <c r="AH1437" s="472"/>
      <c r="AI1437" s="472"/>
      <c r="AJ1437" s="472"/>
      <c r="AK1437" s="472"/>
      <c r="AL1437" s="472"/>
      <c r="AM1437" s="472"/>
      <c r="AN1437" s="472"/>
      <c r="AO1437" s="481"/>
      <c r="AP1437" s="169"/>
      <c r="AQ1437" s="84" t="s">
        <v>395</v>
      </c>
      <c r="AU1437" s="459" t="str">
        <f t="shared" ca="1" si="266"/>
        <v>R</v>
      </c>
      <c r="AV1437" s="459">
        <f t="shared" si="267"/>
        <v>1425</v>
      </c>
      <c r="AW1437" s="259" t="str">
        <f t="shared" ca="1" si="264"/>
        <v>R1425</v>
      </c>
      <c r="AX1437" s="259">
        <f t="shared" si="262"/>
        <v>8</v>
      </c>
      <c r="AY1437" s="259" t="str">
        <f t="shared" ca="1" si="263"/>
        <v>9. Ownership - Operating Costs</v>
      </c>
      <c r="AZ1437" s="268" t="s">
        <v>1270</v>
      </c>
      <c r="BA1437" s="259" t="s">
        <v>1346</v>
      </c>
      <c r="BB1437" s="259">
        <f>$R$8</f>
        <v>2032</v>
      </c>
      <c r="BC1437" s="259" t="str">
        <f t="shared" ca="1" si="265"/>
        <v>8_R1425_Fuel_cost_per_unit_2032</v>
      </c>
      <c r="BD1437" s="259" t="s">
        <v>540</v>
      </c>
      <c r="BE1437" s="259"/>
      <c r="BF1437" s="268" t="str">
        <f t="shared" ref="BF1437:BF1495" si="268">"&gt;=0"</f>
        <v>&gt;=0</v>
      </c>
      <c r="BG1437" s="268" t="s">
        <v>85</v>
      </c>
      <c r="BH1437" s="268" t="s">
        <v>85</v>
      </c>
      <c r="BI1437" s="268"/>
      <c r="BJ1437" s="268"/>
      <c r="BK1437" s="268"/>
      <c r="BL1437" s="268"/>
    </row>
    <row r="1438" spans="1:64" ht="13.5" hidden="1" thickBot="1">
      <c r="A1438" s="124"/>
      <c r="B1438" s="169"/>
      <c r="C1438" s="517"/>
      <c r="D1438" s="588"/>
      <c r="E1438" s="588"/>
      <c r="F1438" s="471"/>
      <c r="G1438" s="471"/>
      <c r="H1438" s="471"/>
      <c r="I1438" s="471"/>
      <c r="J1438" s="471"/>
      <c r="K1438" s="471"/>
      <c r="L1438" s="471"/>
      <c r="M1438" s="471"/>
      <c r="N1438" s="471"/>
      <c r="O1438" s="471"/>
      <c r="P1438" s="471"/>
      <c r="Q1438" s="471"/>
      <c r="R1438" s="471"/>
      <c r="S1438" s="471"/>
      <c r="T1438" s="471"/>
      <c r="U1438" s="471"/>
      <c r="V1438" s="471"/>
      <c r="W1438" s="471"/>
      <c r="X1438" s="471"/>
      <c r="Y1438" s="471"/>
      <c r="Z1438" s="471"/>
      <c r="AA1438" s="471"/>
      <c r="AB1438" s="471"/>
      <c r="AC1438" s="471"/>
      <c r="AD1438" s="471"/>
      <c r="AE1438" s="472"/>
      <c r="AF1438" s="472"/>
      <c r="AG1438" s="472"/>
      <c r="AH1438" s="472"/>
      <c r="AI1438" s="472"/>
      <c r="AJ1438" s="472"/>
      <c r="AK1438" s="472"/>
      <c r="AL1438" s="472"/>
      <c r="AM1438" s="472"/>
      <c r="AN1438" s="472"/>
      <c r="AO1438" s="481"/>
      <c r="AP1438" s="169"/>
      <c r="AQ1438" s="84" t="s">
        <v>395</v>
      </c>
      <c r="AU1438" s="459" t="str">
        <f t="shared" ca="1" si="266"/>
        <v>S</v>
      </c>
      <c r="AV1438" s="459">
        <f t="shared" si="267"/>
        <v>1425</v>
      </c>
      <c r="AW1438" s="259" t="str">
        <f t="shared" ca="1" si="264"/>
        <v>S1425</v>
      </c>
      <c r="AX1438" s="259">
        <f t="shared" si="262"/>
        <v>8</v>
      </c>
      <c r="AY1438" s="259" t="str">
        <f t="shared" ca="1" si="263"/>
        <v>9. Ownership - Operating Costs</v>
      </c>
      <c r="AZ1438" s="268" t="s">
        <v>1270</v>
      </c>
      <c r="BA1438" s="259" t="s">
        <v>1346</v>
      </c>
      <c r="BB1438" s="259">
        <f>$S$8</f>
        <v>2033</v>
      </c>
      <c r="BC1438" s="259" t="str">
        <f t="shared" ca="1" si="265"/>
        <v>8_S1425_Fuel_cost_per_unit_2033</v>
      </c>
      <c r="BD1438" s="259" t="s">
        <v>540</v>
      </c>
      <c r="BE1438" s="259"/>
      <c r="BF1438" s="268" t="str">
        <f t="shared" si="268"/>
        <v>&gt;=0</v>
      </c>
      <c r="BG1438" s="268" t="s">
        <v>85</v>
      </c>
      <c r="BH1438" s="268" t="s">
        <v>85</v>
      </c>
      <c r="BI1438" s="268"/>
      <c r="BJ1438" s="268"/>
      <c r="BK1438" s="268"/>
      <c r="BL1438" s="268"/>
    </row>
    <row r="1439" spans="1:64" ht="13.5" hidden="1" thickBot="1">
      <c r="A1439" s="124"/>
      <c r="B1439" s="169"/>
      <c r="C1439" s="517"/>
      <c r="D1439" s="588"/>
      <c r="E1439" s="588"/>
      <c r="F1439" s="471"/>
      <c r="G1439" s="471"/>
      <c r="H1439" s="471"/>
      <c r="I1439" s="471"/>
      <c r="J1439" s="471"/>
      <c r="K1439" s="471"/>
      <c r="L1439" s="471"/>
      <c r="M1439" s="471"/>
      <c r="N1439" s="471"/>
      <c r="O1439" s="471"/>
      <c r="P1439" s="471"/>
      <c r="Q1439" s="471"/>
      <c r="R1439" s="471"/>
      <c r="S1439" s="471"/>
      <c r="T1439" s="471"/>
      <c r="U1439" s="471"/>
      <c r="V1439" s="471"/>
      <c r="W1439" s="471"/>
      <c r="X1439" s="471"/>
      <c r="Y1439" s="471"/>
      <c r="Z1439" s="471"/>
      <c r="AA1439" s="471"/>
      <c r="AB1439" s="471"/>
      <c r="AC1439" s="471"/>
      <c r="AD1439" s="471"/>
      <c r="AE1439" s="472"/>
      <c r="AF1439" s="472"/>
      <c r="AG1439" s="472"/>
      <c r="AH1439" s="472"/>
      <c r="AI1439" s="472"/>
      <c r="AJ1439" s="472"/>
      <c r="AK1439" s="472"/>
      <c r="AL1439" s="472"/>
      <c r="AM1439" s="472"/>
      <c r="AN1439" s="472"/>
      <c r="AO1439" s="481"/>
      <c r="AP1439" s="169"/>
      <c r="AQ1439" s="84" t="s">
        <v>395</v>
      </c>
      <c r="AU1439" s="459" t="str">
        <f t="shared" ca="1" si="266"/>
        <v>T</v>
      </c>
      <c r="AV1439" s="459">
        <f t="shared" si="267"/>
        <v>1425</v>
      </c>
      <c r="AW1439" s="259" t="str">
        <f t="shared" ca="1" si="264"/>
        <v>T1425</v>
      </c>
      <c r="AX1439" s="259">
        <f t="shared" si="262"/>
        <v>8</v>
      </c>
      <c r="AY1439" s="259" t="str">
        <f t="shared" ca="1" si="263"/>
        <v>9. Ownership - Operating Costs</v>
      </c>
      <c r="AZ1439" s="268" t="s">
        <v>1270</v>
      </c>
      <c r="BA1439" s="259" t="s">
        <v>1346</v>
      </c>
      <c r="BB1439" s="259">
        <f>$T$8</f>
        <v>2034</v>
      </c>
      <c r="BC1439" s="259" t="str">
        <f t="shared" ca="1" si="265"/>
        <v>8_T1425_Fuel_cost_per_unit_2034</v>
      </c>
      <c r="BD1439" s="259" t="s">
        <v>540</v>
      </c>
      <c r="BE1439" s="259"/>
      <c r="BF1439" s="268" t="str">
        <f t="shared" si="268"/>
        <v>&gt;=0</v>
      </c>
      <c r="BG1439" s="268" t="s">
        <v>85</v>
      </c>
      <c r="BH1439" s="268" t="s">
        <v>85</v>
      </c>
      <c r="BI1439" s="268"/>
      <c r="BJ1439" s="268"/>
      <c r="BK1439" s="268"/>
      <c r="BL1439" s="268"/>
    </row>
    <row r="1440" spans="1:64" ht="13.5" hidden="1" thickBot="1">
      <c r="A1440" s="124"/>
      <c r="B1440" s="169"/>
      <c r="C1440" s="517"/>
      <c r="D1440" s="588"/>
      <c r="E1440" s="588"/>
      <c r="F1440" s="471"/>
      <c r="G1440" s="471"/>
      <c r="H1440" s="471"/>
      <c r="I1440" s="471"/>
      <c r="J1440" s="471"/>
      <c r="K1440" s="471"/>
      <c r="L1440" s="471"/>
      <c r="M1440" s="471"/>
      <c r="N1440" s="471"/>
      <c r="O1440" s="471"/>
      <c r="P1440" s="471"/>
      <c r="Q1440" s="471"/>
      <c r="R1440" s="471"/>
      <c r="S1440" s="471"/>
      <c r="T1440" s="471"/>
      <c r="U1440" s="471"/>
      <c r="V1440" s="471"/>
      <c r="W1440" s="471"/>
      <c r="X1440" s="471"/>
      <c r="Y1440" s="471"/>
      <c r="Z1440" s="471"/>
      <c r="AA1440" s="471"/>
      <c r="AB1440" s="471"/>
      <c r="AC1440" s="471"/>
      <c r="AD1440" s="471"/>
      <c r="AE1440" s="472"/>
      <c r="AF1440" s="472"/>
      <c r="AG1440" s="472"/>
      <c r="AH1440" s="472"/>
      <c r="AI1440" s="472"/>
      <c r="AJ1440" s="472"/>
      <c r="AK1440" s="472"/>
      <c r="AL1440" s="472"/>
      <c r="AM1440" s="472"/>
      <c r="AN1440" s="472"/>
      <c r="AO1440" s="481"/>
      <c r="AP1440" s="169"/>
      <c r="AQ1440" s="84" t="s">
        <v>395</v>
      </c>
      <c r="AU1440" s="459" t="str">
        <f t="shared" ca="1" si="266"/>
        <v>U</v>
      </c>
      <c r="AV1440" s="459">
        <f t="shared" si="267"/>
        <v>1425</v>
      </c>
      <c r="AW1440" s="259" t="str">
        <f t="shared" ca="1" si="264"/>
        <v>U1425</v>
      </c>
      <c r="AX1440" s="259">
        <f t="shared" si="262"/>
        <v>8</v>
      </c>
      <c r="AY1440" s="259" t="str">
        <f t="shared" ca="1" si="263"/>
        <v>9. Ownership - Operating Costs</v>
      </c>
      <c r="AZ1440" s="268" t="s">
        <v>1270</v>
      </c>
      <c r="BA1440" s="259" t="s">
        <v>1346</v>
      </c>
      <c r="BB1440" s="259">
        <f>$U$8</f>
        <v>2035</v>
      </c>
      <c r="BC1440" s="259" t="str">
        <f t="shared" ca="1" si="265"/>
        <v>8_U1425_Fuel_cost_per_unit_2035</v>
      </c>
      <c r="BD1440" s="259" t="s">
        <v>540</v>
      </c>
      <c r="BE1440" s="259"/>
      <c r="BF1440" s="268" t="str">
        <f t="shared" si="268"/>
        <v>&gt;=0</v>
      </c>
      <c r="BG1440" s="268" t="s">
        <v>85</v>
      </c>
      <c r="BH1440" s="268" t="s">
        <v>85</v>
      </c>
      <c r="BI1440" s="268"/>
      <c r="BJ1440" s="268"/>
      <c r="BK1440" s="268"/>
      <c r="BL1440" s="268"/>
    </row>
    <row r="1441" spans="1:64" ht="13.5" hidden="1" thickBot="1">
      <c r="A1441" s="124"/>
      <c r="B1441" s="169"/>
      <c r="C1441" s="517"/>
      <c r="D1441" s="588"/>
      <c r="E1441" s="588"/>
      <c r="F1441" s="471"/>
      <c r="G1441" s="471"/>
      <c r="H1441" s="471"/>
      <c r="I1441" s="471"/>
      <c r="J1441" s="471"/>
      <c r="K1441" s="471"/>
      <c r="L1441" s="471"/>
      <c r="M1441" s="471"/>
      <c r="N1441" s="471"/>
      <c r="O1441" s="471"/>
      <c r="P1441" s="471"/>
      <c r="Q1441" s="471"/>
      <c r="R1441" s="471"/>
      <c r="S1441" s="471"/>
      <c r="T1441" s="471"/>
      <c r="U1441" s="471"/>
      <c r="V1441" s="471"/>
      <c r="W1441" s="471"/>
      <c r="X1441" s="471"/>
      <c r="Y1441" s="471"/>
      <c r="Z1441" s="471"/>
      <c r="AA1441" s="471"/>
      <c r="AB1441" s="471"/>
      <c r="AC1441" s="471"/>
      <c r="AD1441" s="471"/>
      <c r="AE1441" s="472"/>
      <c r="AF1441" s="472"/>
      <c r="AG1441" s="472"/>
      <c r="AH1441" s="472"/>
      <c r="AI1441" s="472"/>
      <c r="AJ1441" s="472"/>
      <c r="AK1441" s="472"/>
      <c r="AL1441" s="472"/>
      <c r="AM1441" s="472"/>
      <c r="AN1441" s="472"/>
      <c r="AO1441" s="481"/>
      <c r="AP1441" s="169"/>
      <c r="AQ1441" s="84" t="s">
        <v>395</v>
      </c>
      <c r="AU1441" s="459" t="str">
        <f t="shared" ca="1" si="266"/>
        <v>V</v>
      </c>
      <c r="AV1441" s="459">
        <f t="shared" si="267"/>
        <v>1425</v>
      </c>
      <c r="AW1441" s="259" t="str">
        <f t="shared" ca="1" si="264"/>
        <v>V1425</v>
      </c>
      <c r="AX1441" s="259">
        <f t="shared" si="262"/>
        <v>8</v>
      </c>
      <c r="AY1441" s="259" t="str">
        <f t="shared" ca="1" si="263"/>
        <v>9. Ownership - Operating Costs</v>
      </c>
      <c r="AZ1441" s="268" t="s">
        <v>1270</v>
      </c>
      <c r="BA1441" s="259" t="s">
        <v>1346</v>
      </c>
      <c r="BB1441" s="259">
        <f>$V$8</f>
        <v>2036</v>
      </c>
      <c r="BC1441" s="259" t="str">
        <f t="shared" ca="1" si="265"/>
        <v>8_V1425_Fuel_cost_per_unit_2036</v>
      </c>
      <c r="BD1441" s="259" t="s">
        <v>540</v>
      </c>
      <c r="BE1441" s="259"/>
      <c r="BF1441" s="268" t="str">
        <f t="shared" si="268"/>
        <v>&gt;=0</v>
      </c>
      <c r="BG1441" s="268" t="s">
        <v>85</v>
      </c>
      <c r="BH1441" s="268" t="s">
        <v>85</v>
      </c>
      <c r="BI1441" s="268"/>
      <c r="BJ1441" s="268"/>
      <c r="BK1441" s="268"/>
      <c r="BL1441" s="268"/>
    </row>
    <row r="1442" spans="1:64" ht="13.5" hidden="1" thickBot="1">
      <c r="A1442" s="124"/>
      <c r="B1442" s="169"/>
      <c r="C1442" s="517"/>
      <c r="D1442" s="588"/>
      <c r="E1442" s="588"/>
      <c r="F1442" s="471"/>
      <c r="G1442" s="471"/>
      <c r="H1442" s="471"/>
      <c r="I1442" s="471"/>
      <c r="J1442" s="471"/>
      <c r="K1442" s="471"/>
      <c r="L1442" s="471"/>
      <c r="M1442" s="471"/>
      <c r="N1442" s="471"/>
      <c r="O1442" s="471"/>
      <c r="P1442" s="471"/>
      <c r="Q1442" s="471"/>
      <c r="R1442" s="471"/>
      <c r="S1442" s="471"/>
      <c r="T1442" s="471"/>
      <c r="U1442" s="471"/>
      <c r="V1442" s="471"/>
      <c r="W1442" s="471"/>
      <c r="X1442" s="471"/>
      <c r="Y1442" s="471"/>
      <c r="Z1442" s="471"/>
      <c r="AA1442" s="471"/>
      <c r="AB1442" s="471"/>
      <c r="AC1442" s="471"/>
      <c r="AD1442" s="471"/>
      <c r="AE1442" s="472"/>
      <c r="AF1442" s="472"/>
      <c r="AG1442" s="472"/>
      <c r="AH1442" s="472"/>
      <c r="AI1442" s="472"/>
      <c r="AJ1442" s="472"/>
      <c r="AK1442" s="472"/>
      <c r="AL1442" s="472"/>
      <c r="AM1442" s="472"/>
      <c r="AN1442" s="472"/>
      <c r="AO1442" s="481"/>
      <c r="AP1442" s="169"/>
      <c r="AQ1442" s="84" t="s">
        <v>395</v>
      </c>
      <c r="AU1442" s="459" t="str">
        <f t="shared" ca="1" si="266"/>
        <v>W</v>
      </c>
      <c r="AV1442" s="459">
        <f t="shared" si="267"/>
        <v>1425</v>
      </c>
      <c r="AW1442" s="259" t="str">
        <f t="shared" ca="1" si="264"/>
        <v>W1425</v>
      </c>
      <c r="AX1442" s="259">
        <f t="shared" si="262"/>
        <v>8</v>
      </c>
      <c r="AY1442" s="259" t="str">
        <f t="shared" ca="1" si="263"/>
        <v>9. Ownership - Operating Costs</v>
      </c>
      <c r="AZ1442" s="268" t="s">
        <v>1270</v>
      </c>
      <c r="BA1442" s="259" t="s">
        <v>1346</v>
      </c>
      <c r="BB1442" s="259">
        <f>$W$8</f>
        <v>2037</v>
      </c>
      <c r="BC1442" s="259" t="str">
        <f t="shared" ca="1" si="265"/>
        <v>8_W1425_Fuel_cost_per_unit_2037</v>
      </c>
      <c r="BD1442" s="259" t="s">
        <v>540</v>
      </c>
      <c r="BE1442" s="259"/>
      <c r="BF1442" s="268" t="str">
        <f t="shared" si="268"/>
        <v>&gt;=0</v>
      </c>
      <c r="BG1442" s="268" t="s">
        <v>85</v>
      </c>
      <c r="BH1442" s="268" t="s">
        <v>85</v>
      </c>
      <c r="BI1442" s="268"/>
      <c r="BJ1442" s="268"/>
      <c r="BK1442" s="268"/>
      <c r="BL1442" s="268"/>
    </row>
    <row r="1443" spans="1:64" ht="13.5" hidden="1" thickBot="1">
      <c r="A1443" s="124"/>
      <c r="B1443" s="169"/>
      <c r="C1443" s="517"/>
      <c r="D1443" s="588"/>
      <c r="E1443" s="588"/>
      <c r="F1443" s="471"/>
      <c r="G1443" s="471"/>
      <c r="H1443" s="471"/>
      <c r="I1443" s="471"/>
      <c r="J1443" s="471"/>
      <c r="K1443" s="471"/>
      <c r="L1443" s="471"/>
      <c r="M1443" s="471"/>
      <c r="N1443" s="471"/>
      <c r="O1443" s="471"/>
      <c r="P1443" s="471"/>
      <c r="Q1443" s="471"/>
      <c r="R1443" s="471"/>
      <c r="S1443" s="471"/>
      <c r="T1443" s="471"/>
      <c r="U1443" s="471"/>
      <c r="V1443" s="471"/>
      <c r="W1443" s="471"/>
      <c r="X1443" s="471"/>
      <c r="Y1443" s="471"/>
      <c r="Z1443" s="471"/>
      <c r="AA1443" s="471"/>
      <c r="AB1443" s="471"/>
      <c r="AC1443" s="471"/>
      <c r="AD1443" s="471"/>
      <c r="AE1443" s="472"/>
      <c r="AF1443" s="472"/>
      <c r="AG1443" s="472"/>
      <c r="AH1443" s="472"/>
      <c r="AI1443" s="472"/>
      <c r="AJ1443" s="472"/>
      <c r="AK1443" s="472"/>
      <c r="AL1443" s="472"/>
      <c r="AM1443" s="472"/>
      <c r="AN1443" s="472"/>
      <c r="AO1443" s="481"/>
      <c r="AP1443" s="169"/>
      <c r="AQ1443" s="84" t="s">
        <v>395</v>
      </c>
      <c r="AU1443" s="459" t="str">
        <f t="shared" ca="1" si="266"/>
        <v>X</v>
      </c>
      <c r="AV1443" s="459">
        <f t="shared" si="267"/>
        <v>1425</v>
      </c>
      <c r="AW1443" s="259" t="str">
        <f t="shared" ca="1" si="264"/>
        <v>X1425</v>
      </c>
      <c r="AX1443" s="259">
        <f t="shared" si="262"/>
        <v>8</v>
      </c>
      <c r="AY1443" s="259" t="str">
        <f t="shared" ca="1" si="263"/>
        <v>9. Ownership - Operating Costs</v>
      </c>
      <c r="AZ1443" s="268" t="s">
        <v>1270</v>
      </c>
      <c r="BA1443" s="259" t="s">
        <v>1346</v>
      </c>
      <c r="BB1443" s="259">
        <f>$X$8</f>
        <v>2038</v>
      </c>
      <c r="BC1443" s="259" t="str">
        <f t="shared" ca="1" si="265"/>
        <v>8_X1425_Fuel_cost_per_unit_2038</v>
      </c>
      <c r="BD1443" s="259" t="s">
        <v>540</v>
      </c>
      <c r="BE1443" s="259"/>
      <c r="BF1443" s="268" t="str">
        <f t="shared" si="268"/>
        <v>&gt;=0</v>
      </c>
      <c r="BG1443" s="268" t="s">
        <v>85</v>
      </c>
      <c r="BH1443" s="268" t="s">
        <v>85</v>
      </c>
      <c r="BI1443" s="268"/>
      <c r="BJ1443" s="268"/>
      <c r="BK1443" s="268"/>
      <c r="BL1443" s="268"/>
    </row>
    <row r="1444" spans="1:64" ht="13.5" hidden="1" thickBot="1">
      <c r="A1444" s="124"/>
      <c r="B1444" s="169"/>
      <c r="C1444" s="517"/>
      <c r="D1444" s="588"/>
      <c r="E1444" s="588"/>
      <c r="F1444" s="471"/>
      <c r="G1444" s="471"/>
      <c r="H1444" s="471"/>
      <c r="I1444" s="471"/>
      <c r="J1444" s="471"/>
      <c r="K1444" s="471"/>
      <c r="L1444" s="471"/>
      <c r="M1444" s="471"/>
      <c r="N1444" s="471"/>
      <c r="O1444" s="471"/>
      <c r="P1444" s="471"/>
      <c r="Q1444" s="471"/>
      <c r="R1444" s="471"/>
      <c r="S1444" s="471"/>
      <c r="T1444" s="471"/>
      <c r="U1444" s="471"/>
      <c r="V1444" s="471"/>
      <c r="W1444" s="471"/>
      <c r="X1444" s="471"/>
      <c r="Y1444" s="471"/>
      <c r="Z1444" s="471"/>
      <c r="AA1444" s="471"/>
      <c r="AB1444" s="471"/>
      <c r="AC1444" s="471"/>
      <c r="AD1444" s="471"/>
      <c r="AE1444" s="472"/>
      <c r="AF1444" s="472"/>
      <c r="AG1444" s="472"/>
      <c r="AH1444" s="472"/>
      <c r="AI1444" s="472"/>
      <c r="AJ1444" s="472"/>
      <c r="AK1444" s="472"/>
      <c r="AL1444" s="472"/>
      <c r="AM1444" s="472"/>
      <c r="AN1444" s="472"/>
      <c r="AO1444" s="481"/>
      <c r="AP1444" s="169"/>
      <c r="AQ1444" s="84" t="s">
        <v>395</v>
      </c>
      <c r="AU1444" s="459" t="str">
        <f t="shared" ca="1" si="266"/>
        <v>Y</v>
      </c>
      <c r="AV1444" s="459">
        <f t="shared" si="267"/>
        <v>1425</v>
      </c>
      <c r="AW1444" s="259" t="str">
        <f t="shared" ca="1" si="264"/>
        <v>Y1425</v>
      </c>
      <c r="AX1444" s="259">
        <f t="shared" si="262"/>
        <v>8</v>
      </c>
      <c r="AY1444" s="259" t="str">
        <f t="shared" ca="1" si="263"/>
        <v>9. Ownership - Operating Costs</v>
      </c>
      <c r="AZ1444" s="268" t="s">
        <v>1270</v>
      </c>
      <c r="BA1444" s="259" t="s">
        <v>1346</v>
      </c>
      <c r="BB1444" s="259">
        <f>$Y$8</f>
        <v>2039</v>
      </c>
      <c r="BC1444" s="259" t="str">
        <f t="shared" ca="1" si="265"/>
        <v>8_Y1425_Fuel_cost_per_unit_2039</v>
      </c>
      <c r="BD1444" s="259" t="s">
        <v>540</v>
      </c>
      <c r="BE1444" s="259"/>
      <c r="BF1444" s="268" t="str">
        <f t="shared" si="268"/>
        <v>&gt;=0</v>
      </c>
      <c r="BG1444" s="268" t="s">
        <v>85</v>
      </c>
      <c r="BH1444" s="268" t="s">
        <v>85</v>
      </c>
      <c r="BI1444" s="268"/>
      <c r="BJ1444" s="268"/>
      <c r="BK1444" s="268"/>
      <c r="BL1444" s="268"/>
    </row>
    <row r="1445" spans="1:64" ht="13.5" hidden="1" thickBot="1">
      <c r="A1445" s="124"/>
      <c r="B1445" s="169"/>
      <c r="C1445" s="517"/>
      <c r="D1445" s="588"/>
      <c r="E1445" s="588"/>
      <c r="F1445" s="471"/>
      <c r="G1445" s="471"/>
      <c r="H1445" s="471"/>
      <c r="I1445" s="471"/>
      <c r="J1445" s="471"/>
      <c r="K1445" s="471"/>
      <c r="L1445" s="471"/>
      <c r="M1445" s="471"/>
      <c r="N1445" s="471"/>
      <c r="O1445" s="471"/>
      <c r="P1445" s="471"/>
      <c r="Q1445" s="471"/>
      <c r="R1445" s="471"/>
      <c r="S1445" s="471"/>
      <c r="T1445" s="471"/>
      <c r="U1445" s="471"/>
      <c r="V1445" s="471"/>
      <c r="W1445" s="471"/>
      <c r="X1445" s="471"/>
      <c r="Y1445" s="471"/>
      <c r="Z1445" s="471"/>
      <c r="AA1445" s="471"/>
      <c r="AB1445" s="471"/>
      <c r="AC1445" s="471"/>
      <c r="AD1445" s="471"/>
      <c r="AE1445" s="472"/>
      <c r="AF1445" s="472"/>
      <c r="AG1445" s="472"/>
      <c r="AH1445" s="472"/>
      <c r="AI1445" s="472"/>
      <c r="AJ1445" s="472"/>
      <c r="AK1445" s="472"/>
      <c r="AL1445" s="472"/>
      <c r="AM1445" s="472"/>
      <c r="AN1445" s="472"/>
      <c r="AO1445" s="481"/>
      <c r="AP1445" s="169"/>
      <c r="AQ1445" s="84" t="s">
        <v>395</v>
      </c>
      <c r="AU1445" s="459" t="str">
        <f t="shared" ca="1" si="266"/>
        <v>Z</v>
      </c>
      <c r="AV1445" s="459">
        <f t="shared" si="267"/>
        <v>1425</v>
      </c>
      <c r="AW1445" s="259" t="str">
        <f t="shared" ca="1" si="264"/>
        <v>Z1425</v>
      </c>
      <c r="AX1445" s="259">
        <f t="shared" si="262"/>
        <v>8</v>
      </c>
      <c r="AY1445" s="259" t="str">
        <f t="shared" ca="1" si="263"/>
        <v>9. Ownership - Operating Costs</v>
      </c>
      <c r="AZ1445" s="268" t="s">
        <v>1270</v>
      </c>
      <c r="BA1445" s="259" t="s">
        <v>1346</v>
      </c>
      <c r="BB1445" s="259">
        <f>$Z$8</f>
        <v>2040</v>
      </c>
      <c r="BC1445" s="259" t="str">
        <f t="shared" ca="1" si="265"/>
        <v>8_Z1425_Fuel_cost_per_unit_2040</v>
      </c>
      <c r="BD1445" s="259" t="s">
        <v>540</v>
      </c>
      <c r="BE1445" s="259"/>
      <c r="BF1445" s="268" t="str">
        <f t="shared" si="268"/>
        <v>&gt;=0</v>
      </c>
      <c r="BG1445" s="268" t="s">
        <v>85</v>
      </c>
      <c r="BH1445" s="268" t="s">
        <v>85</v>
      </c>
      <c r="BI1445" s="268"/>
      <c r="BJ1445" s="268"/>
      <c r="BK1445" s="268"/>
      <c r="BL1445" s="268"/>
    </row>
    <row r="1446" spans="1:64" ht="13.5" hidden="1" thickBot="1">
      <c r="A1446" s="124"/>
      <c r="B1446" s="169"/>
      <c r="C1446" s="517"/>
      <c r="D1446" s="588"/>
      <c r="E1446" s="588"/>
      <c r="F1446" s="471"/>
      <c r="G1446" s="471"/>
      <c r="H1446" s="471"/>
      <c r="I1446" s="471"/>
      <c r="J1446" s="471"/>
      <c r="K1446" s="471"/>
      <c r="L1446" s="471"/>
      <c r="M1446" s="471"/>
      <c r="N1446" s="471"/>
      <c r="O1446" s="471"/>
      <c r="P1446" s="471"/>
      <c r="Q1446" s="471"/>
      <c r="R1446" s="471"/>
      <c r="S1446" s="471"/>
      <c r="T1446" s="471"/>
      <c r="U1446" s="471"/>
      <c r="V1446" s="471"/>
      <c r="W1446" s="471"/>
      <c r="X1446" s="471"/>
      <c r="Y1446" s="471"/>
      <c r="Z1446" s="471"/>
      <c r="AA1446" s="471"/>
      <c r="AB1446" s="471"/>
      <c r="AC1446" s="471"/>
      <c r="AD1446" s="471"/>
      <c r="AE1446" s="472"/>
      <c r="AF1446" s="472"/>
      <c r="AG1446" s="472"/>
      <c r="AH1446" s="472"/>
      <c r="AI1446" s="472"/>
      <c r="AJ1446" s="472"/>
      <c r="AK1446" s="472"/>
      <c r="AL1446" s="472"/>
      <c r="AM1446" s="472"/>
      <c r="AN1446" s="472"/>
      <c r="AO1446" s="481"/>
      <c r="AP1446" s="169"/>
      <c r="AQ1446" s="84" t="s">
        <v>395</v>
      </c>
      <c r="AU1446" s="459" t="str">
        <f t="shared" ca="1" si="266"/>
        <v>AA</v>
      </c>
      <c r="AV1446" s="459">
        <f t="shared" si="267"/>
        <v>1425</v>
      </c>
      <c r="AW1446" s="259" t="str">
        <f t="shared" ca="1" si="264"/>
        <v>AA1425</v>
      </c>
      <c r="AX1446" s="259">
        <f t="shared" si="262"/>
        <v>8</v>
      </c>
      <c r="AY1446" s="259" t="str">
        <f t="shared" ca="1" si="263"/>
        <v>9. Ownership - Operating Costs</v>
      </c>
      <c r="AZ1446" s="268" t="s">
        <v>1270</v>
      </c>
      <c r="BA1446" s="259" t="s">
        <v>1346</v>
      </c>
      <c r="BB1446" s="259">
        <f>$AA$8</f>
        <v>2041</v>
      </c>
      <c r="BC1446" s="259" t="str">
        <f t="shared" ca="1" si="265"/>
        <v>8_AA1425_Fuel_cost_per_unit_2041</v>
      </c>
      <c r="BD1446" s="259" t="s">
        <v>540</v>
      </c>
      <c r="BE1446" s="259"/>
      <c r="BF1446" s="268" t="str">
        <f t="shared" si="268"/>
        <v>&gt;=0</v>
      </c>
      <c r="BG1446" s="268" t="s">
        <v>85</v>
      </c>
      <c r="BH1446" s="268" t="s">
        <v>85</v>
      </c>
      <c r="BI1446" s="268"/>
      <c r="BJ1446" s="268"/>
      <c r="BK1446" s="268"/>
      <c r="BL1446" s="268"/>
    </row>
    <row r="1447" spans="1:64" ht="13.5" hidden="1" thickBot="1">
      <c r="A1447" s="124"/>
      <c r="B1447" s="169"/>
      <c r="C1447" s="517"/>
      <c r="D1447" s="588"/>
      <c r="E1447" s="588"/>
      <c r="F1447" s="471"/>
      <c r="G1447" s="471"/>
      <c r="H1447" s="471"/>
      <c r="I1447" s="471"/>
      <c r="J1447" s="471"/>
      <c r="K1447" s="471"/>
      <c r="L1447" s="471"/>
      <c r="M1447" s="471"/>
      <c r="N1447" s="471"/>
      <c r="O1447" s="471"/>
      <c r="P1447" s="471"/>
      <c r="Q1447" s="471"/>
      <c r="R1447" s="471"/>
      <c r="S1447" s="471"/>
      <c r="T1447" s="471"/>
      <c r="U1447" s="471"/>
      <c r="V1447" s="471"/>
      <c r="W1447" s="471"/>
      <c r="X1447" s="471"/>
      <c r="Y1447" s="471"/>
      <c r="Z1447" s="471"/>
      <c r="AA1447" s="471"/>
      <c r="AB1447" s="471"/>
      <c r="AC1447" s="471"/>
      <c r="AD1447" s="471"/>
      <c r="AE1447" s="472"/>
      <c r="AF1447" s="472"/>
      <c r="AG1447" s="472"/>
      <c r="AH1447" s="472"/>
      <c r="AI1447" s="472"/>
      <c r="AJ1447" s="472"/>
      <c r="AK1447" s="472"/>
      <c r="AL1447" s="472"/>
      <c r="AM1447" s="472"/>
      <c r="AN1447" s="472"/>
      <c r="AO1447" s="481"/>
      <c r="AP1447" s="169"/>
      <c r="AQ1447" s="84" t="s">
        <v>395</v>
      </c>
      <c r="AU1447" s="459" t="str">
        <f t="shared" ca="1" si="266"/>
        <v>AB</v>
      </c>
      <c r="AV1447" s="459">
        <f t="shared" si="267"/>
        <v>1425</v>
      </c>
      <c r="AW1447" s="259" t="str">
        <f t="shared" ca="1" si="264"/>
        <v>AB1425</v>
      </c>
      <c r="AX1447" s="259">
        <f t="shared" si="262"/>
        <v>8</v>
      </c>
      <c r="AY1447" s="259" t="str">
        <f t="shared" ca="1" si="263"/>
        <v>9. Ownership - Operating Costs</v>
      </c>
      <c r="AZ1447" s="268" t="s">
        <v>1270</v>
      </c>
      <c r="BA1447" s="259" t="s">
        <v>1346</v>
      </c>
      <c r="BB1447" s="259">
        <f>$AB$8</f>
        <v>2042</v>
      </c>
      <c r="BC1447" s="259" t="str">
        <f t="shared" ca="1" si="265"/>
        <v>8_AB1425_Fuel_cost_per_unit_2042</v>
      </c>
      <c r="BD1447" s="259" t="s">
        <v>540</v>
      </c>
      <c r="BE1447" s="259"/>
      <c r="BF1447" s="268" t="str">
        <f t="shared" si="268"/>
        <v>&gt;=0</v>
      </c>
      <c r="BG1447" s="268" t="s">
        <v>85</v>
      </c>
      <c r="BH1447" s="268" t="s">
        <v>85</v>
      </c>
      <c r="BI1447" s="268"/>
      <c r="BJ1447" s="268"/>
      <c r="BK1447" s="268"/>
      <c r="BL1447" s="268"/>
    </row>
    <row r="1448" spans="1:64" ht="13.5" hidden="1" thickBot="1">
      <c r="A1448" s="124"/>
      <c r="B1448" s="169"/>
      <c r="C1448" s="517"/>
      <c r="D1448" s="588"/>
      <c r="E1448" s="588"/>
      <c r="F1448" s="471"/>
      <c r="G1448" s="471"/>
      <c r="H1448" s="471"/>
      <c r="I1448" s="471"/>
      <c r="J1448" s="471"/>
      <c r="K1448" s="471"/>
      <c r="L1448" s="471"/>
      <c r="M1448" s="471"/>
      <c r="N1448" s="471"/>
      <c r="O1448" s="471"/>
      <c r="P1448" s="471"/>
      <c r="Q1448" s="471"/>
      <c r="R1448" s="471"/>
      <c r="S1448" s="471"/>
      <c r="T1448" s="471"/>
      <c r="U1448" s="471"/>
      <c r="V1448" s="471"/>
      <c r="W1448" s="471"/>
      <c r="X1448" s="471"/>
      <c r="Y1448" s="471"/>
      <c r="Z1448" s="471"/>
      <c r="AA1448" s="471"/>
      <c r="AB1448" s="471"/>
      <c r="AC1448" s="471"/>
      <c r="AD1448" s="471"/>
      <c r="AE1448" s="472"/>
      <c r="AF1448" s="472"/>
      <c r="AG1448" s="472"/>
      <c r="AH1448" s="472"/>
      <c r="AI1448" s="472"/>
      <c r="AJ1448" s="472"/>
      <c r="AK1448" s="472"/>
      <c r="AL1448" s="472"/>
      <c r="AM1448" s="472"/>
      <c r="AN1448" s="472"/>
      <c r="AO1448" s="481"/>
      <c r="AP1448" s="169"/>
      <c r="AQ1448" s="84" t="s">
        <v>395</v>
      </c>
      <c r="AU1448" s="459" t="str">
        <f t="shared" ca="1" si="266"/>
        <v>AC</v>
      </c>
      <c r="AV1448" s="459">
        <f t="shared" si="267"/>
        <v>1425</v>
      </c>
      <c r="AW1448" s="259" t="str">
        <f t="shared" ca="1" si="264"/>
        <v>AC1425</v>
      </c>
      <c r="AX1448" s="259">
        <f t="shared" si="262"/>
        <v>8</v>
      </c>
      <c r="AY1448" s="259" t="str">
        <f t="shared" ca="1" si="263"/>
        <v>9. Ownership - Operating Costs</v>
      </c>
      <c r="AZ1448" s="268" t="s">
        <v>1270</v>
      </c>
      <c r="BA1448" s="259" t="s">
        <v>1346</v>
      </c>
      <c r="BB1448" s="259">
        <f>$AC$8</f>
        <v>2043</v>
      </c>
      <c r="BC1448" s="259" t="str">
        <f t="shared" ca="1" si="265"/>
        <v>8_AC1425_Fuel_cost_per_unit_2043</v>
      </c>
      <c r="BD1448" s="259" t="s">
        <v>540</v>
      </c>
      <c r="BE1448" s="259"/>
      <c r="BF1448" s="268" t="str">
        <f t="shared" si="268"/>
        <v>&gt;=0</v>
      </c>
      <c r="BG1448" s="268" t="s">
        <v>85</v>
      </c>
      <c r="BH1448" s="268" t="s">
        <v>85</v>
      </c>
      <c r="BI1448" s="268"/>
      <c r="BJ1448" s="268"/>
      <c r="BK1448" s="268"/>
      <c r="BL1448" s="268"/>
    </row>
    <row r="1449" spans="1:64" ht="13.5" hidden="1" thickBot="1">
      <c r="A1449" s="124"/>
      <c r="B1449" s="169"/>
      <c r="C1449" s="517"/>
      <c r="D1449" s="588"/>
      <c r="E1449" s="588"/>
      <c r="F1449" s="471"/>
      <c r="G1449" s="471"/>
      <c r="H1449" s="471"/>
      <c r="I1449" s="471"/>
      <c r="J1449" s="471"/>
      <c r="K1449" s="471"/>
      <c r="L1449" s="471"/>
      <c r="M1449" s="471"/>
      <c r="N1449" s="471"/>
      <c r="O1449" s="471"/>
      <c r="P1449" s="471"/>
      <c r="Q1449" s="471"/>
      <c r="R1449" s="471"/>
      <c r="S1449" s="471"/>
      <c r="T1449" s="471"/>
      <c r="U1449" s="471"/>
      <c r="V1449" s="471"/>
      <c r="W1449" s="471"/>
      <c r="X1449" s="471"/>
      <c r="Y1449" s="471"/>
      <c r="Z1449" s="471"/>
      <c r="AA1449" s="471"/>
      <c r="AB1449" s="471"/>
      <c r="AC1449" s="471"/>
      <c r="AD1449" s="471"/>
      <c r="AE1449" s="472"/>
      <c r="AF1449" s="472"/>
      <c r="AG1449" s="472"/>
      <c r="AH1449" s="472"/>
      <c r="AI1449" s="472"/>
      <c r="AJ1449" s="472"/>
      <c r="AK1449" s="472"/>
      <c r="AL1449" s="472"/>
      <c r="AM1449" s="472"/>
      <c r="AN1449" s="472"/>
      <c r="AO1449" s="481"/>
      <c r="AP1449" s="169"/>
      <c r="AQ1449" s="84" t="s">
        <v>395</v>
      </c>
      <c r="AU1449" s="459" t="str">
        <f t="shared" ca="1" si="266"/>
        <v>AD</v>
      </c>
      <c r="AV1449" s="459">
        <f t="shared" si="267"/>
        <v>1425</v>
      </c>
      <c r="AW1449" s="259" t="str">
        <f t="shared" ca="1" si="264"/>
        <v>AD1425</v>
      </c>
      <c r="AX1449" s="259">
        <f t="shared" si="262"/>
        <v>8</v>
      </c>
      <c r="AY1449" s="259" t="str">
        <f t="shared" ca="1" si="263"/>
        <v>9. Ownership - Operating Costs</v>
      </c>
      <c r="AZ1449" s="268" t="s">
        <v>1270</v>
      </c>
      <c r="BA1449" s="259" t="s">
        <v>1346</v>
      </c>
      <c r="BB1449" s="259">
        <f>$AD$8</f>
        <v>2044</v>
      </c>
      <c r="BC1449" s="259" t="str">
        <f t="shared" ca="1" si="265"/>
        <v>8_AD1425_Fuel_cost_per_unit_2044</v>
      </c>
      <c r="BD1449" s="259" t="s">
        <v>540</v>
      </c>
      <c r="BE1449" s="259"/>
      <c r="BF1449" s="268" t="str">
        <f t="shared" si="268"/>
        <v>&gt;=0</v>
      </c>
      <c r="BG1449" s="268" t="s">
        <v>85</v>
      </c>
      <c r="BH1449" s="268" t="s">
        <v>85</v>
      </c>
      <c r="BI1449" s="268"/>
      <c r="BJ1449" s="268"/>
      <c r="BK1449" s="268"/>
      <c r="BL1449" s="268"/>
    </row>
    <row r="1450" spans="1:64" ht="13.5" hidden="1" thickBot="1">
      <c r="A1450" s="124"/>
      <c r="B1450" s="169"/>
      <c r="C1450" s="517"/>
      <c r="D1450" s="588"/>
      <c r="E1450" s="588"/>
      <c r="F1450" s="471"/>
      <c r="G1450" s="471"/>
      <c r="H1450" s="471"/>
      <c r="I1450" s="471"/>
      <c r="J1450" s="471"/>
      <c r="K1450" s="471"/>
      <c r="L1450" s="471"/>
      <c r="M1450" s="471"/>
      <c r="N1450" s="471"/>
      <c r="O1450" s="471"/>
      <c r="P1450" s="471"/>
      <c r="Q1450" s="471"/>
      <c r="R1450" s="471"/>
      <c r="S1450" s="471"/>
      <c r="T1450" s="471"/>
      <c r="U1450" s="471"/>
      <c r="V1450" s="471"/>
      <c r="W1450" s="471"/>
      <c r="X1450" s="471"/>
      <c r="Y1450" s="471"/>
      <c r="Z1450" s="471"/>
      <c r="AA1450" s="471"/>
      <c r="AB1450" s="471"/>
      <c r="AC1450" s="471"/>
      <c r="AD1450" s="471"/>
      <c r="AE1450" s="472"/>
      <c r="AF1450" s="472"/>
      <c r="AG1450" s="472"/>
      <c r="AH1450" s="472"/>
      <c r="AI1450" s="472"/>
      <c r="AJ1450" s="472"/>
      <c r="AK1450" s="472"/>
      <c r="AL1450" s="472"/>
      <c r="AM1450" s="472"/>
      <c r="AN1450" s="472"/>
      <c r="AO1450" s="481"/>
      <c r="AP1450" s="169"/>
      <c r="AQ1450" s="84" t="s">
        <v>395</v>
      </c>
      <c r="AU1450" s="459" t="str">
        <f t="shared" ca="1" si="266"/>
        <v>AE</v>
      </c>
      <c r="AV1450" s="459">
        <f t="shared" si="267"/>
        <v>1425</v>
      </c>
      <c r="AW1450" s="259" t="str">
        <f t="shared" ca="1" si="264"/>
        <v>AE1425</v>
      </c>
      <c r="AX1450" s="259">
        <f t="shared" si="262"/>
        <v>8</v>
      </c>
      <c r="AY1450" s="259" t="str">
        <f t="shared" ca="1" si="263"/>
        <v>9. Ownership - Operating Costs</v>
      </c>
      <c r="AZ1450" s="268" t="s">
        <v>1270</v>
      </c>
      <c r="BA1450" s="259" t="s">
        <v>1346</v>
      </c>
      <c r="BB1450" s="259">
        <f>$AE$8</f>
        <v>2045</v>
      </c>
      <c r="BC1450" s="259" t="str">
        <f t="shared" ca="1" si="265"/>
        <v>8_AE1425_Fuel_cost_per_unit_2045</v>
      </c>
      <c r="BD1450" s="259" t="s">
        <v>540</v>
      </c>
      <c r="BE1450" s="259"/>
      <c r="BF1450" s="268" t="str">
        <f t="shared" si="268"/>
        <v>&gt;=0</v>
      </c>
      <c r="BG1450" s="268" t="s">
        <v>85</v>
      </c>
      <c r="BH1450" s="268" t="s">
        <v>85</v>
      </c>
      <c r="BI1450" s="268"/>
      <c r="BJ1450" s="268"/>
      <c r="BK1450" s="268"/>
      <c r="BL1450" s="268"/>
    </row>
    <row r="1451" spans="1:64" ht="13.5" hidden="1" thickBot="1">
      <c r="A1451" s="124"/>
      <c r="B1451" s="169"/>
      <c r="C1451" s="517"/>
      <c r="D1451" s="588"/>
      <c r="E1451" s="588"/>
      <c r="F1451" s="471"/>
      <c r="G1451" s="471"/>
      <c r="H1451" s="471"/>
      <c r="I1451" s="471"/>
      <c r="J1451" s="471"/>
      <c r="K1451" s="471"/>
      <c r="L1451" s="471"/>
      <c r="M1451" s="471"/>
      <c r="N1451" s="471"/>
      <c r="O1451" s="471"/>
      <c r="P1451" s="471"/>
      <c r="Q1451" s="471"/>
      <c r="R1451" s="471"/>
      <c r="S1451" s="471"/>
      <c r="T1451" s="471"/>
      <c r="U1451" s="471"/>
      <c r="V1451" s="471"/>
      <c r="W1451" s="471"/>
      <c r="X1451" s="471"/>
      <c r="Y1451" s="471"/>
      <c r="Z1451" s="471"/>
      <c r="AA1451" s="471"/>
      <c r="AB1451" s="471"/>
      <c r="AC1451" s="471"/>
      <c r="AD1451" s="471"/>
      <c r="AE1451" s="472"/>
      <c r="AF1451" s="472"/>
      <c r="AG1451" s="472"/>
      <c r="AH1451" s="472"/>
      <c r="AI1451" s="472"/>
      <c r="AJ1451" s="472"/>
      <c r="AK1451" s="472"/>
      <c r="AL1451" s="472"/>
      <c r="AM1451" s="472"/>
      <c r="AN1451" s="472"/>
      <c r="AO1451" s="481"/>
      <c r="AP1451" s="169"/>
      <c r="AQ1451" s="84" t="s">
        <v>395</v>
      </c>
      <c r="AU1451" s="459" t="str">
        <f t="shared" ca="1" si="266"/>
        <v>AF</v>
      </c>
      <c r="AV1451" s="459">
        <f t="shared" si="267"/>
        <v>1425</v>
      </c>
      <c r="AW1451" s="259" t="str">
        <f t="shared" ca="1" si="264"/>
        <v>AF1425</v>
      </c>
      <c r="AX1451" s="259">
        <f t="shared" si="262"/>
        <v>8</v>
      </c>
      <c r="AY1451" s="259" t="str">
        <f t="shared" ca="1" si="263"/>
        <v>9. Ownership - Operating Costs</v>
      </c>
      <c r="AZ1451" s="268" t="s">
        <v>1270</v>
      </c>
      <c r="BA1451" s="259" t="s">
        <v>1346</v>
      </c>
      <c r="BB1451" s="259">
        <f>$AF$8</f>
        <v>2046</v>
      </c>
      <c r="BC1451" s="259" t="str">
        <f t="shared" ca="1" si="265"/>
        <v>8_AF1425_Fuel_cost_per_unit_2046</v>
      </c>
      <c r="BD1451" s="259" t="s">
        <v>540</v>
      </c>
      <c r="BE1451" s="259"/>
      <c r="BF1451" s="268" t="str">
        <f t="shared" si="268"/>
        <v>&gt;=0</v>
      </c>
      <c r="BG1451" s="268" t="s">
        <v>85</v>
      </c>
      <c r="BH1451" s="268" t="s">
        <v>85</v>
      </c>
      <c r="BI1451" s="268"/>
      <c r="BJ1451" s="268"/>
      <c r="BK1451" s="268"/>
      <c r="BL1451" s="268"/>
    </row>
    <row r="1452" spans="1:64" ht="13.5" hidden="1" thickBot="1">
      <c r="A1452" s="124"/>
      <c r="B1452" s="169"/>
      <c r="C1452" s="517"/>
      <c r="D1452" s="588"/>
      <c r="E1452" s="588"/>
      <c r="F1452" s="471"/>
      <c r="G1452" s="471"/>
      <c r="H1452" s="471"/>
      <c r="I1452" s="471"/>
      <c r="J1452" s="471"/>
      <c r="K1452" s="471"/>
      <c r="L1452" s="471"/>
      <c r="M1452" s="471"/>
      <c r="N1452" s="471"/>
      <c r="O1452" s="471"/>
      <c r="P1452" s="471"/>
      <c r="Q1452" s="471"/>
      <c r="R1452" s="471"/>
      <c r="S1452" s="471"/>
      <c r="T1452" s="471"/>
      <c r="U1452" s="471"/>
      <c r="V1452" s="471"/>
      <c r="W1452" s="471"/>
      <c r="X1452" s="471"/>
      <c r="Y1452" s="471"/>
      <c r="Z1452" s="471"/>
      <c r="AA1452" s="471"/>
      <c r="AB1452" s="471"/>
      <c r="AC1452" s="471"/>
      <c r="AD1452" s="471"/>
      <c r="AE1452" s="472"/>
      <c r="AF1452" s="472"/>
      <c r="AG1452" s="472"/>
      <c r="AH1452" s="472"/>
      <c r="AI1452" s="472"/>
      <c r="AJ1452" s="472"/>
      <c r="AK1452" s="472"/>
      <c r="AL1452" s="472"/>
      <c r="AM1452" s="472"/>
      <c r="AN1452" s="472"/>
      <c r="AO1452" s="481"/>
      <c r="AP1452" s="169"/>
      <c r="AQ1452" s="84" t="s">
        <v>395</v>
      </c>
      <c r="AU1452" s="459" t="str">
        <f t="shared" ca="1" si="266"/>
        <v>AG</v>
      </c>
      <c r="AV1452" s="459">
        <f t="shared" si="267"/>
        <v>1425</v>
      </c>
      <c r="AW1452" s="259" t="str">
        <f t="shared" ca="1" si="264"/>
        <v>AG1425</v>
      </c>
      <c r="AX1452" s="259">
        <f t="shared" si="262"/>
        <v>8</v>
      </c>
      <c r="AY1452" s="259" t="str">
        <f t="shared" ca="1" si="263"/>
        <v>9. Ownership - Operating Costs</v>
      </c>
      <c r="AZ1452" s="268" t="s">
        <v>1270</v>
      </c>
      <c r="BA1452" s="259" t="s">
        <v>1346</v>
      </c>
      <c r="BB1452" s="259">
        <f>$AG$8</f>
        <v>2047</v>
      </c>
      <c r="BC1452" s="259" t="str">
        <f t="shared" ca="1" si="265"/>
        <v>8_AG1425_Fuel_cost_per_unit_2047</v>
      </c>
      <c r="BD1452" s="259" t="s">
        <v>540</v>
      </c>
      <c r="BE1452" s="259"/>
      <c r="BF1452" s="268" t="str">
        <f t="shared" si="268"/>
        <v>&gt;=0</v>
      </c>
      <c r="BG1452" s="268" t="s">
        <v>85</v>
      </c>
      <c r="BH1452" s="268" t="s">
        <v>85</v>
      </c>
      <c r="BI1452" s="268"/>
      <c r="BJ1452" s="268"/>
      <c r="BK1452" s="268"/>
      <c r="BL1452" s="268"/>
    </row>
    <row r="1453" spans="1:64" ht="13.5" hidden="1" thickBot="1">
      <c r="A1453" s="124"/>
      <c r="B1453" s="169"/>
      <c r="C1453" s="517"/>
      <c r="D1453" s="588"/>
      <c r="E1453" s="588"/>
      <c r="F1453" s="471"/>
      <c r="G1453" s="471"/>
      <c r="H1453" s="471"/>
      <c r="I1453" s="471"/>
      <c r="J1453" s="471"/>
      <c r="K1453" s="471"/>
      <c r="L1453" s="471"/>
      <c r="M1453" s="471"/>
      <c r="N1453" s="471"/>
      <c r="O1453" s="471"/>
      <c r="P1453" s="471"/>
      <c r="Q1453" s="471"/>
      <c r="R1453" s="471"/>
      <c r="S1453" s="471"/>
      <c r="T1453" s="471"/>
      <c r="U1453" s="471"/>
      <c r="V1453" s="471"/>
      <c r="W1453" s="471"/>
      <c r="X1453" s="471"/>
      <c r="Y1453" s="471"/>
      <c r="Z1453" s="471"/>
      <c r="AA1453" s="471"/>
      <c r="AB1453" s="471"/>
      <c r="AC1453" s="471"/>
      <c r="AD1453" s="471"/>
      <c r="AE1453" s="472"/>
      <c r="AF1453" s="472"/>
      <c r="AG1453" s="472"/>
      <c r="AH1453" s="472"/>
      <c r="AI1453" s="472"/>
      <c r="AJ1453" s="472"/>
      <c r="AK1453" s="472"/>
      <c r="AL1453" s="472"/>
      <c r="AM1453" s="472"/>
      <c r="AN1453" s="472"/>
      <c r="AO1453" s="481"/>
      <c r="AP1453" s="169"/>
      <c r="AQ1453" s="84" t="s">
        <v>395</v>
      </c>
      <c r="AU1453" s="459" t="str">
        <f t="shared" ca="1" si="266"/>
        <v>AH</v>
      </c>
      <c r="AV1453" s="459">
        <f t="shared" si="267"/>
        <v>1425</v>
      </c>
      <c r="AW1453" s="259" t="str">
        <f t="shared" ca="1" si="264"/>
        <v>AH1425</v>
      </c>
      <c r="AX1453" s="259">
        <f t="shared" si="262"/>
        <v>8</v>
      </c>
      <c r="AY1453" s="259" t="str">
        <f t="shared" ca="1" si="263"/>
        <v>9. Ownership - Operating Costs</v>
      </c>
      <c r="AZ1453" s="268" t="s">
        <v>1270</v>
      </c>
      <c r="BA1453" s="259" t="s">
        <v>1346</v>
      </c>
      <c r="BB1453" s="259">
        <f>$AH$8</f>
        <v>2048</v>
      </c>
      <c r="BC1453" s="259" t="str">
        <f t="shared" ca="1" si="265"/>
        <v>8_AH1425_Fuel_cost_per_unit_2048</v>
      </c>
      <c r="BD1453" s="259" t="s">
        <v>540</v>
      </c>
      <c r="BE1453" s="259"/>
      <c r="BF1453" s="268" t="str">
        <f t="shared" si="268"/>
        <v>&gt;=0</v>
      </c>
      <c r="BG1453" s="268" t="s">
        <v>85</v>
      </c>
      <c r="BH1453" s="268" t="s">
        <v>85</v>
      </c>
      <c r="BI1453" s="268"/>
      <c r="BJ1453" s="268"/>
      <c r="BK1453" s="268"/>
      <c r="BL1453" s="268"/>
    </row>
    <row r="1454" spans="1:64" ht="13.5" hidden="1" thickBot="1">
      <c r="A1454" s="124"/>
      <c r="B1454" s="169"/>
      <c r="C1454" s="517"/>
      <c r="D1454" s="588"/>
      <c r="E1454" s="588"/>
      <c r="F1454" s="471"/>
      <c r="G1454" s="471"/>
      <c r="H1454" s="471"/>
      <c r="I1454" s="471"/>
      <c r="J1454" s="471"/>
      <c r="K1454" s="471"/>
      <c r="L1454" s="471"/>
      <c r="M1454" s="471"/>
      <c r="N1454" s="471"/>
      <c r="O1454" s="471"/>
      <c r="P1454" s="471"/>
      <c r="Q1454" s="471"/>
      <c r="R1454" s="471"/>
      <c r="S1454" s="471"/>
      <c r="T1454" s="471"/>
      <c r="U1454" s="471"/>
      <c r="V1454" s="471"/>
      <c r="W1454" s="471"/>
      <c r="X1454" s="471"/>
      <c r="Y1454" s="471"/>
      <c r="Z1454" s="471"/>
      <c r="AA1454" s="471"/>
      <c r="AB1454" s="471"/>
      <c r="AC1454" s="471"/>
      <c r="AD1454" s="471"/>
      <c r="AE1454" s="472"/>
      <c r="AF1454" s="472"/>
      <c r="AG1454" s="472"/>
      <c r="AH1454" s="472"/>
      <c r="AI1454" s="472"/>
      <c r="AJ1454" s="472"/>
      <c r="AK1454" s="472"/>
      <c r="AL1454" s="472"/>
      <c r="AM1454" s="472"/>
      <c r="AN1454" s="472"/>
      <c r="AO1454" s="481"/>
      <c r="AP1454" s="169"/>
      <c r="AQ1454" s="84" t="s">
        <v>395</v>
      </c>
      <c r="AU1454" s="459" t="str">
        <f t="shared" ca="1" si="266"/>
        <v>AI</v>
      </c>
      <c r="AV1454" s="459">
        <f t="shared" si="267"/>
        <v>1425</v>
      </c>
      <c r="AW1454" s="259" t="str">
        <f t="shared" ca="1" si="264"/>
        <v>AI1425</v>
      </c>
      <c r="AX1454" s="259">
        <f t="shared" si="262"/>
        <v>8</v>
      </c>
      <c r="AY1454" s="259" t="str">
        <f t="shared" ca="1" si="263"/>
        <v>9. Ownership - Operating Costs</v>
      </c>
      <c r="AZ1454" s="268" t="s">
        <v>1270</v>
      </c>
      <c r="BA1454" s="259" t="s">
        <v>1346</v>
      </c>
      <c r="BB1454" s="259">
        <f>$AI$8</f>
        <v>2049</v>
      </c>
      <c r="BC1454" s="259" t="str">
        <f t="shared" ca="1" si="265"/>
        <v>8_AI1425_Fuel_cost_per_unit_2049</v>
      </c>
      <c r="BD1454" s="259" t="s">
        <v>540</v>
      </c>
      <c r="BE1454" s="259"/>
      <c r="BF1454" s="268" t="str">
        <f t="shared" si="268"/>
        <v>&gt;=0</v>
      </c>
      <c r="BG1454" s="268" t="s">
        <v>85</v>
      </c>
      <c r="BH1454" s="268" t="s">
        <v>85</v>
      </c>
      <c r="BI1454" s="268"/>
      <c r="BJ1454" s="268"/>
      <c r="BK1454" s="268"/>
      <c r="BL1454" s="268"/>
    </row>
    <row r="1455" spans="1:64" ht="13.5" hidden="1" thickBot="1">
      <c r="A1455" s="124"/>
      <c r="B1455" s="169"/>
      <c r="C1455" s="517"/>
      <c r="D1455" s="588"/>
      <c r="E1455" s="588"/>
      <c r="F1455" s="471"/>
      <c r="G1455" s="471"/>
      <c r="H1455" s="471"/>
      <c r="I1455" s="471"/>
      <c r="J1455" s="471"/>
      <c r="K1455" s="471"/>
      <c r="L1455" s="471"/>
      <c r="M1455" s="471"/>
      <c r="N1455" s="471"/>
      <c r="O1455" s="471"/>
      <c r="P1455" s="471"/>
      <c r="Q1455" s="471"/>
      <c r="R1455" s="471"/>
      <c r="S1455" s="471"/>
      <c r="T1455" s="471"/>
      <c r="U1455" s="471"/>
      <c r="V1455" s="471"/>
      <c r="W1455" s="471"/>
      <c r="X1455" s="471"/>
      <c r="Y1455" s="471"/>
      <c r="Z1455" s="471"/>
      <c r="AA1455" s="471"/>
      <c r="AB1455" s="471"/>
      <c r="AC1455" s="471"/>
      <c r="AD1455" s="471"/>
      <c r="AE1455" s="472"/>
      <c r="AF1455" s="472"/>
      <c r="AG1455" s="472"/>
      <c r="AH1455" s="472"/>
      <c r="AI1455" s="472"/>
      <c r="AJ1455" s="472"/>
      <c r="AK1455" s="472"/>
      <c r="AL1455" s="472"/>
      <c r="AM1455" s="472"/>
      <c r="AN1455" s="472"/>
      <c r="AO1455" s="481"/>
      <c r="AP1455" s="169"/>
      <c r="AQ1455" s="84" t="s">
        <v>395</v>
      </c>
      <c r="AU1455" s="459" t="str">
        <f t="shared" ca="1" si="266"/>
        <v>AJ</v>
      </c>
      <c r="AV1455" s="459">
        <f t="shared" si="267"/>
        <v>1425</v>
      </c>
      <c r="AW1455" s="259" t="str">
        <f t="shared" ca="1" si="264"/>
        <v>AJ1425</v>
      </c>
      <c r="AX1455" s="259">
        <f t="shared" si="262"/>
        <v>8</v>
      </c>
      <c r="AY1455" s="259" t="str">
        <f t="shared" ca="1" si="263"/>
        <v>9. Ownership - Operating Costs</v>
      </c>
      <c r="AZ1455" s="268" t="s">
        <v>1270</v>
      </c>
      <c r="BA1455" s="259" t="s">
        <v>1346</v>
      </c>
      <c r="BB1455" s="259">
        <f>$AJ$8</f>
        <v>2050</v>
      </c>
      <c r="BC1455" s="259" t="str">
        <f t="shared" ca="1" si="265"/>
        <v>8_AJ1425_Fuel_cost_per_unit_2050</v>
      </c>
      <c r="BD1455" s="259" t="s">
        <v>540</v>
      </c>
      <c r="BE1455" s="259"/>
      <c r="BF1455" s="268" t="str">
        <f t="shared" si="268"/>
        <v>&gt;=0</v>
      </c>
      <c r="BG1455" s="268" t="s">
        <v>85</v>
      </c>
      <c r="BH1455" s="268" t="s">
        <v>85</v>
      </c>
      <c r="BI1455" s="268"/>
      <c r="BJ1455" s="268"/>
      <c r="BK1455" s="268"/>
      <c r="BL1455" s="268"/>
    </row>
    <row r="1456" spans="1:64" ht="13.5" hidden="1" thickBot="1">
      <c r="A1456" s="124"/>
      <c r="B1456" s="169"/>
      <c r="C1456" s="517"/>
      <c r="D1456" s="588"/>
      <c r="E1456" s="588"/>
      <c r="F1456" s="471"/>
      <c r="G1456" s="471"/>
      <c r="H1456" s="471"/>
      <c r="I1456" s="471"/>
      <c r="J1456" s="471"/>
      <c r="K1456" s="471"/>
      <c r="L1456" s="471"/>
      <c r="M1456" s="471"/>
      <c r="N1456" s="471"/>
      <c r="O1456" s="471"/>
      <c r="P1456" s="471"/>
      <c r="Q1456" s="471"/>
      <c r="R1456" s="471"/>
      <c r="S1456" s="471"/>
      <c r="T1456" s="471"/>
      <c r="U1456" s="471"/>
      <c r="V1456" s="471"/>
      <c r="W1456" s="471"/>
      <c r="X1456" s="471"/>
      <c r="Y1456" s="471"/>
      <c r="Z1456" s="471"/>
      <c r="AA1456" s="471"/>
      <c r="AB1456" s="471"/>
      <c r="AC1456" s="471"/>
      <c r="AD1456" s="471"/>
      <c r="AE1456" s="472"/>
      <c r="AF1456" s="472"/>
      <c r="AG1456" s="472"/>
      <c r="AH1456" s="472"/>
      <c r="AI1456" s="472"/>
      <c r="AJ1456" s="472"/>
      <c r="AK1456" s="472"/>
      <c r="AL1456" s="472"/>
      <c r="AM1456" s="472"/>
      <c r="AN1456" s="472"/>
      <c r="AO1456" s="481"/>
      <c r="AP1456" s="169"/>
      <c r="AQ1456" s="84" t="s">
        <v>395</v>
      </c>
      <c r="AU1456" s="459" t="str">
        <f t="shared" ca="1" si="266"/>
        <v>AK</v>
      </c>
      <c r="AV1456" s="459">
        <f t="shared" si="267"/>
        <v>1425</v>
      </c>
      <c r="AW1456" s="259" t="str">
        <f t="shared" ca="1" si="264"/>
        <v>AK1425</v>
      </c>
      <c r="AX1456" s="259">
        <f t="shared" si="262"/>
        <v>8</v>
      </c>
      <c r="AY1456" s="259" t="str">
        <f t="shared" ca="1" si="263"/>
        <v>9. Ownership - Operating Costs</v>
      </c>
      <c r="AZ1456" s="268" t="s">
        <v>1270</v>
      </c>
      <c r="BA1456" s="259" t="s">
        <v>1346</v>
      </c>
      <c r="BB1456" s="259">
        <f>$AK$8</f>
        <v>2051</v>
      </c>
      <c r="BC1456" s="259" t="str">
        <f t="shared" ca="1" si="265"/>
        <v>8_AK1425_Fuel_cost_per_unit_2051</v>
      </c>
      <c r="BD1456" s="259" t="s">
        <v>540</v>
      </c>
      <c r="BE1456" s="259"/>
      <c r="BF1456" s="268" t="str">
        <f t="shared" si="268"/>
        <v>&gt;=0</v>
      </c>
      <c r="BG1456" s="268" t="s">
        <v>85</v>
      </c>
      <c r="BH1456" s="268" t="s">
        <v>85</v>
      </c>
      <c r="BI1456" s="268"/>
      <c r="BJ1456" s="268"/>
      <c r="BK1456" s="268"/>
      <c r="BL1456" s="268"/>
    </row>
    <row r="1457" spans="1:64" ht="13.5" hidden="1" thickBot="1">
      <c r="A1457" s="124"/>
      <c r="B1457" s="169"/>
      <c r="C1457" s="517"/>
      <c r="D1457" s="588"/>
      <c r="E1457" s="588"/>
      <c r="F1457" s="471"/>
      <c r="G1457" s="471"/>
      <c r="H1457" s="471"/>
      <c r="I1457" s="471"/>
      <c r="J1457" s="471"/>
      <c r="K1457" s="471"/>
      <c r="L1457" s="471"/>
      <c r="M1457" s="471"/>
      <c r="N1457" s="471"/>
      <c r="O1457" s="471"/>
      <c r="P1457" s="471"/>
      <c r="Q1457" s="471"/>
      <c r="R1457" s="471"/>
      <c r="S1457" s="471"/>
      <c r="T1457" s="471"/>
      <c r="U1457" s="471"/>
      <c r="V1457" s="471"/>
      <c r="W1457" s="471"/>
      <c r="X1457" s="471"/>
      <c r="Y1457" s="471"/>
      <c r="Z1457" s="471"/>
      <c r="AA1457" s="471"/>
      <c r="AB1457" s="471"/>
      <c r="AC1457" s="471"/>
      <c r="AD1457" s="471"/>
      <c r="AE1457" s="472"/>
      <c r="AF1457" s="472"/>
      <c r="AG1457" s="472"/>
      <c r="AH1457" s="472"/>
      <c r="AI1457" s="472"/>
      <c r="AJ1457" s="472"/>
      <c r="AK1457" s="472"/>
      <c r="AL1457" s="472"/>
      <c r="AM1457" s="472"/>
      <c r="AN1457" s="472"/>
      <c r="AO1457" s="481"/>
      <c r="AP1457" s="169"/>
      <c r="AQ1457" s="84" t="s">
        <v>395</v>
      </c>
      <c r="AU1457" s="459" t="str">
        <f t="shared" ca="1" si="266"/>
        <v>AL</v>
      </c>
      <c r="AV1457" s="459">
        <f t="shared" si="267"/>
        <v>1425</v>
      </c>
      <c r="AW1457" s="259" t="str">
        <f t="shared" ca="1" si="264"/>
        <v>AL1425</v>
      </c>
      <c r="AX1457" s="259">
        <f t="shared" si="262"/>
        <v>8</v>
      </c>
      <c r="AY1457" s="259" t="str">
        <f t="shared" ca="1" si="263"/>
        <v>9. Ownership - Operating Costs</v>
      </c>
      <c r="AZ1457" s="268" t="s">
        <v>1270</v>
      </c>
      <c r="BA1457" s="259" t="s">
        <v>1346</v>
      </c>
      <c r="BB1457" s="259">
        <f>$AL$8</f>
        <v>2052</v>
      </c>
      <c r="BC1457" s="259" t="str">
        <f t="shared" ca="1" si="265"/>
        <v>8_AL1425_Fuel_cost_per_unit_2052</v>
      </c>
      <c r="BD1457" s="259" t="s">
        <v>540</v>
      </c>
      <c r="BE1457" s="259"/>
      <c r="BF1457" s="268" t="str">
        <f t="shared" si="268"/>
        <v>&gt;=0</v>
      </c>
      <c r="BG1457" s="268" t="s">
        <v>85</v>
      </c>
      <c r="BH1457" s="268" t="s">
        <v>85</v>
      </c>
      <c r="BI1457" s="268"/>
      <c r="BJ1457" s="268"/>
      <c r="BK1457" s="268"/>
      <c r="BL1457" s="268"/>
    </row>
    <row r="1458" spans="1:64" ht="13.5" hidden="1" thickBot="1">
      <c r="A1458" s="124"/>
      <c r="B1458" s="169"/>
      <c r="C1458" s="517"/>
      <c r="D1458" s="588"/>
      <c r="E1458" s="588"/>
      <c r="F1458" s="471"/>
      <c r="G1458" s="471"/>
      <c r="H1458" s="471"/>
      <c r="I1458" s="471"/>
      <c r="J1458" s="471"/>
      <c r="K1458" s="471"/>
      <c r="L1458" s="471"/>
      <c r="M1458" s="471"/>
      <c r="N1458" s="471"/>
      <c r="O1458" s="471"/>
      <c r="P1458" s="471"/>
      <c r="Q1458" s="471"/>
      <c r="R1458" s="471"/>
      <c r="S1458" s="471"/>
      <c r="T1458" s="471"/>
      <c r="U1458" s="471"/>
      <c r="V1458" s="471"/>
      <c r="W1458" s="471"/>
      <c r="X1458" s="471"/>
      <c r="Y1458" s="471"/>
      <c r="Z1458" s="471"/>
      <c r="AA1458" s="471"/>
      <c r="AB1458" s="471"/>
      <c r="AC1458" s="471"/>
      <c r="AD1458" s="471"/>
      <c r="AE1458" s="472"/>
      <c r="AF1458" s="472"/>
      <c r="AG1458" s="472"/>
      <c r="AH1458" s="472"/>
      <c r="AI1458" s="472"/>
      <c r="AJ1458" s="472"/>
      <c r="AK1458" s="472"/>
      <c r="AL1458" s="472"/>
      <c r="AM1458" s="472"/>
      <c r="AN1458" s="472"/>
      <c r="AO1458" s="481"/>
      <c r="AP1458" s="169"/>
      <c r="AQ1458" s="84" t="s">
        <v>395</v>
      </c>
      <c r="AU1458" s="459" t="str">
        <f t="shared" ca="1" si="266"/>
        <v>AM</v>
      </c>
      <c r="AV1458" s="459">
        <f t="shared" si="267"/>
        <v>1425</v>
      </c>
      <c r="AW1458" s="259" t="str">
        <f t="shared" ca="1" si="264"/>
        <v>AM1425</v>
      </c>
      <c r="AX1458" s="259">
        <f t="shared" si="262"/>
        <v>8</v>
      </c>
      <c r="AY1458" s="259" t="str">
        <f t="shared" ca="1" si="263"/>
        <v>9. Ownership - Operating Costs</v>
      </c>
      <c r="AZ1458" s="268" t="s">
        <v>1270</v>
      </c>
      <c r="BA1458" s="259" t="s">
        <v>1346</v>
      </c>
      <c r="BB1458" s="259">
        <f>$AM$8</f>
        <v>2053</v>
      </c>
      <c r="BC1458" s="259" t="str">
        <f t="shared" ca="1" si="265"/>
        <v>8_AM1425_Fuel_cost_per_unit_2053</v>
      </c>
      <c r="BD1458" s="259" t="s">
        <v>540</v>
      </c>
      <c r="BE1458" s="259"/>
      <c r="BF1458" s="268" t="str">
        <f t="shared" si="268"/>
        <v>&gt;=0</v>
      </c>
      <c r="BG1458" s="268" t="s">
        <v>85</v>
      </c>
      <c r="BH1458" s="268" t="s">
        <v>85</v>
      </c>
      <c r="BI1458" s="268"/>
      <c r="BJ1458" s="268"/>
      <c r="BK1458" s="268"/>
      <c r="BL1458" s="268"/>
    </row>
    <row r="1459" spans="1:64" ht="13.5" hidden="1" thickBot="1">
      <c r="A1459" s="124"/>
      <c r="B1459" s="169"/>
      <c r="C1459" s="517"/>
      <c r="D1459" s="588"/>
      <c r="E1459" s="588"/>
      <c r="F1459" s="471"/>
      <c r="G1459" s="471"/>
      <c r="H1459" s="471"/>
      <c r="I1459" s="471"/>
      <c r="J1459" s="471"/>
      <c r="K1459" s="471"/>
      <c r="L1459" s="471"/>
      <c r="M1459" s="471"/>
      <c r="N1459" s="471"/>
      <c r="O1459" s="471"/>
      <c r="P1459" s="471"/>
      <c r="Q1459" s="471"/>
      <c r="R1459" s="471"/>
      <c r="S1459" s="471"/>
      <c r="T1459" s="471"/>
      <c r="U1459" s="471"/>
      <c r="V1459" s="471"/>
      <c r="W1459" s="471"/>
      <c r="X1459" s="471"/>
      <c r="Y1459" s="471"/>
      <c r="Z1459" s="471"/>
      <c r="AA1459" s="471"/>
      <c r="AB1459" s="471"/>
      <c r="AC1459" s="471"/>
      <c r="AD1459" s="471"/>
      <c r="AE1459" s="472"/>
      <c r="AF1459" s="472"/>
      <c r="AG1459" s="472"/>
      <c r="AH1459" s="472"/>
      <c r="AI1459" s="472"/>
      <c r="AJ1459" s="472"/>
      <c r="AK1459" s="472"/>
      <c r="AL1459" s="472"/>
      <c r="AM1459" s="472"/>
      <c r="AN1459" s="472"/>
      <c r="AO1459" s="481"/>
      <c r="AP1459" s="169"/>
      <c r="AQ1459" s="84" t="s">
        <v>395</v>
      </c>
      <c r="AU1459" s="459" t="str">
        <f t="shared" ca="1" si="266"/>
        <v>AN</v>
      </c>
      <c r="AV1459" s="459">
        <f t="shared" si="267"/>
        <v>1425</v>
      </c>
      <c r="AW1459" s="259" t="str">
        <f t="shared" ca="1" si="264"/>
        <v>AN1425</v>
      </c>
      <c r="AX1459" s="259">
        <f t="shared" si="262"/>
        <v>8</v>
      </c>
      <c r="AY1459" s="259" t="str">
        <f t="shared" ca="1" si="263"/>
        <v>9. Ownership - Operating Costs</v>
      </c>
      <c r="AZ1459" s="268" t="s">
        <v>1270</v>
      </c>
      <c r="BA1459" s="259" t="s">
        <v>1346</v>
      </c>
      <c r="BB1459" s="259">
        <f>$AN$8</f>
        <v>2054</v>
      </c>
      <c r="BC1459" s="259" t="str">
        <f t="shared" ca="1" si="265"/>
        <v>8_AN1425_Fuel_cost_per_unit_2054</v>
      </c>
      <c r="BD1459" s="259" t="s">
        <v>540</v>
      </c>
      <c r="BE1459" s="259"/>
      <c r="BF1459" s="268" t="str">
        <f t="shared" si="268"/>
        <v>&gt;=0</v>
      </c>
      <c r="BG1459" s="268" t="s">
        <v>85</v>
      </c>
      <c r="BH1459" s="268" t="s">
        <v>85</v>
      </c>
      <c r="BI1459" s="268"/>
      <c r="BJ1459" s="268"/>
      <c r="BK1459" s="268"/>
      <c r="BL1459" s="268"/>
    </row>
    <row r="1460" spans="1:64" ht="13.5" hidden="1" thickBot="1">
      <c r="A1460" s="124"/>
      <c r="B1460" s="169"/>
      <c r="C1460" s="517"/>
      <c r="D1460" s="588"/>
      <c r="E1460" s="588"/>
      <c r="F1460" s="471"/>
      <c r="G1460" s="471"/>
      <c r="H1460" s="471"/>
      <c r="I1460" s="471"/>
      <c r="J1460" s="471"/>
      <c r="K1460" s="471"/>
      <c r="L1460" s="471"/>
      <c r="M1460" s="471"/>
      <c r="N1460" s="471"/>
      <c r="O1460" s="471"/>
      <c r="P1460" s="471"/>
      <c r="Q1460" s="471"/>
      <c r="R1460" s="471"/>
      <c r="S1460" s="471"/>
      <c r="T1460" s="471"/>
      <c r="U1460" s="471"/>
      <c r="V1460" s="471"/>
      <c r="W1460" s="471"/>
      <c r="X1460" s="471"/>
      <c r="Y1460" s="471"/>
      <c r="Z1460" s="471"/>
      <c r="AA1460" s="471"/>
      <c r="AB1460" s="471"/>
      <c r="AC1460" s="471"/>
      <c r="AD1460" s="471"/>
      <c r="AE1460" s="472"/>
      <c r="AF1460" s="472"/>
      <c r="AG1460" s="472"/>
      <c r="AH1460" s="472"/>
      <c r="AI1460" s="472"/>
      <c r="AJ1460" s="472"/>
      <c r="AK1460" s="472"/>
      <c r="AL1460" s="472"/>
      <c r="AM1460" s="472"/>
      <c r="AN1460" s="472"/>
      <c r="AO1460" s="481"/>
      <c r="AP1460" s="169"/>
      <c r="AQ1460" s="474" t="s">
        <v>395</v>
      </c>
      <c r="AR1460" s="474"/>
      <c r="AS1460" s="474"/>
      <c r="AT1460" s="474"/>
      <c r="AU1460" s="475" t="str">
        <f t="shared" ca="1" si="266"/>
        <v>AO</v>
      </c>
      <c r="AV1460" s="475">
        <f t="shared" si="267"/>
        <v>1425</v>
      </c>
      <c r="AW1460" s="389" t="str">
        <f t="shared" ca="1" si="264"/>
        <v>AO1425</v>
      </c>
      <c r="AX1460" s="389">
        <f t="shared" si="262"/>
        <v>8</v>
      </c>
      <c r="AY1460" s="389" t="str">
        <f t="shared" ca="1" si="263"/>
        <v>9. Ownership - Operating Costs</v>
      </c>
      <c r="AZ1460" s="397" t="s">
        <v>1270</v>
      </c>
      <c r="BA1460" s="389" t="s">
        <v>1346</v>
      </c>
      <c r="BB1460" s="389" t="s">
        <v>1216</v>
      </c>
      <c r="BC1460" s="389" t="str">
        <f t="shared" ca="1" si="265"/>
        <v>8_AO1425_Fuel_cost_per_unit_Additional_Info</v>
      </c>
      <c r="BD1460" s="397" t="s">
        <v>223</v>
      </c>
      <c r="BE1460" s="397">
        <v>100</v>
      </c>
      <c r="BF1460" s="397"/>
      <c r="BG1460" s="397" t="s">
        <v>85</v>
      </c>
      <c r="BH1460" s="397" t="s">
        <v>85</v>
      </c>
      <c r="BI1460" s="268"/>
      <c r="BJ1460" s="268"/>
      <c r="BK1460" s="268"/>
      <c r="BL1460" s="268"/>
    </row>
    <row r="1461" spans="1:64" ht="13.5" hidden="1" thickBot="1">
      <c r="A1461" s="124">
        <f>+A1425+1</f>
        <v>52</v>
      </c>
      <c r="B1461" s="169"/>
      <c r="C1461" s="517" t="s">
        <v>1347</v>
      </c>
      <c r="D1461" s="588" t="s">
        <v>1334</v>
      </c>
      <c r="E1461" s="588"/>
      <c r="F1461" s="445"/>
      <c r="G1461" s="445"/>
      <c r="H1461" s="445"/>
      <c r="I1461" s="445"/>
      <c r="J1461" s="445"/>
      <c r="K1461" s="445"/>
      <c r="L1461" s="445"/>
      <c r="M1461" s="445"/>
      <c r="N1461" s="445"/>
      <c r="O1461" s="445"/>
      <c r="P1461" s="445"/>
      <c r="Q1461" s="445"/>
      <c r="R1461" s="445"/>
      <c r="S1461" s="445"/>
      <c r="T1461" s="445"/>
      <c r="U1461" s="445"/>
      <c r="V1461" s="445"/>
      <c r="W1461" s="445"/>
      <c r="X1461" s="445"/>
      <c r="Y1461" s="445"/>
      <c r="Z1461" s="445"/>
      <c r="AA1461" s="445"/>
      <c r="AB1461" s="445"/>
      <c r="AC1461" s="445"/>
      <c r="AD1461" s="445"/>
      <c r="AE1461" s="446"/>
      <c r="AF1461" s="446"/>
      <c r="AG1461" s="446"/>
      <c r="AH1461" s="446"/>
      <c r="AI1461" s="446"/>
      <c r="AJ1461" s="446"/>
      <c r="AK1461" s="446"/>
      <c r="AL1461" s="446"/>
      <c r="AM1461" s="446"/>
      <c r="AN1461" s="446"/>
      <c r="AO1461" s="337"/>
      <c r="AP1461" s="169"/>
      <c r="AS1461" s="84" t="s">
        <v>42</v>
      </c>
      <c r="AT1461" s="84" t="str">
        <f ca="1">SUBSTITUTE(CELL("address",F1461),"$","")</f>
        <v>F1461</v>
      </c>
      <c r="AU1461" s="350" t="str">
        <f ca="1">CHAR(CODE(AT1461))</f>
        <v>F</v>
      </c>
      <c r="AV1461" s="350">
        <f>ROW(AT1461)</f>
        <v>1461</v>
      </c>
      <c r="AW1461" s="259" t="str">
        <f ca="1">CONCATENATE(AU1461&amp;AV1461)</f>
        <v>F1461</v>
      </c>
      <c r="AX1461" s="259">
        <f t="shared" ref="AX1461:AX1496" si="269">$AX$5</f>
        <v>8</v>
      </c>
      <c r="AY1461" s="259" t="str">
        <f t="shared" ref="AY1461:AY1496" ca="1" si="270">MID(CELL("filename",AX1461),FIND("]",CELL("filename",AX1461))+1,256)</f>
        <v>9. Ownership - Operating Costs</v>
      </c>
      <c r="AZ1461" s="268" t="s">
        <v>1270</v>
      </c>
      <c r="BA1461" s="259" t="s">
        <v>1348</v>
      </c>
      <c r="BB1461" s="259">
        <f>$F$8</f>
        <v>2020</v>
      </c>
      <c r="BC1461" s="259" t="str">
        <f ca="1">AX1461&amp;"_"&amp;AW1461&amp;"_"&amp;BA1461&amp;"_"&amp;BB1461</f>
        <v>8_F1461_Emissions_cost_2020</v>
      </c>
      <c r="BD1461" s="259" t="s">
        <v>540</v>
      </c>
      <c r="BE1461" s="259"/>
      <c r="BF1461" s="268" t="str">
        <f t="shared" si="268"/>
        <v>&gt;=0</v>
      </c>
      <c r="BG1461" s="268" t="s">
        <v>85</v>
      </c>
      <c r="BH1461" s="268" t="s">
        <v>85</v>
      </c>
      <c r="BI1461" s="268"/>
      <c r="BJ1461" s="268"/>
      <c r="BK1461" s="268"/>
      <c r="BL1461" s="268"/>
    </row>
    <row r="1462" spans="1:64" ht="13" hidden="1">
      <c r="A1462" s="124"/>
      <c r="B1462" s="169"/>
      <c r="C1462" s="517"/>
      <c r="D1462" s="588"/>
      <c r="E1462" s="588"/>
      <c r="F1462" s="478"/>
      <c r="G1462" s="478"/>
      <c r="H1462" s="478"/>
      <c r="I1462" s="478"/>
      <c r="J1462" s="478"/>
      <c r="K1462" s="478"/>
      <c r="L1462" s="478"/>
      <c r="M1462" s="478"/>
      <c r="N1462" s="478"/>
      <c r="O1462" s="478"/>
      <c r="P1462" s="478"/>
      <c r="Q1462" s="478"/>
      <c r="R1462" s="478"/>
      <c r="S1462" s="478"/>
      <c r="T1462" s="478"/>
      <c r="U1462" s="478"/>
      <c r="V1462" s="478"/>
      <c r="W1462" s="478"/>
      <c r="X1462" s="478"/>
      <c r="Y1462" s="478"/>
      <c r="Z1462" s="478"/>
      <c r="AA1462" s="478"/>
      <c r="AB1462" s="478"/>
      <c r="AC1462" s="478"/>
      <c r="AD1462" s="478"/>
      <c r="AE1462" s="478"/>
      <c r="AF1462" s="478"/>
      <c r="AG1462" s="478"/>
      <c r="AH1462" s="478"/>
      <c r="AI1462" s="478"/>
      <c r="AJ1462" s="478"/>
      <c r="AK1462" s="478"/>
      <c r="AL1462" s="478"/>
      <c r="AM1462" s="478"/>
      <c r="AN1462" s="478"/>
      <c r="AO1462" s="480"/>
      <c r="AP1462" s="169"/>
      <c r="AQ1462" s="84" t="s">
        <v>395</v>
      </c>
      <c r="AU1462" s="459" t="str">
        <f ca="1">IF(AU1461="Z","AA",IF(LEN(AU1461)=1,CHAR(CODE(AU1461)+1),IF(RIGHT(AU1461,1)="Z",CHAR(CODE(LEFT(AU1461,1))+1),LEFT(AU1461,1))&amp;CHAR(65+MOD(CODE(RIGHT(AU1461,1))+1-65,26))))</f>
        <v>G</v>
      </c>
      <c r="AV1462" s="459">
        <f>AV1461</f>
        <v>1461</v>
      </c>
      <c r="AW1462" s="259" t="str">
        <f t="shared" ref="AW1462:AW1496" ca="1" si="271">CONCATENATE(AU1462&amp;AV1462)</f>
        <v>G1461</v>
      </c>
      <c r="AX1462" s="259">
        <f t="shared" si="269"/>
        <v>8</v>
      </c>
      <c r="AY1462" s="259" t="str">
        <f t="shared" ca="1" si="270"/>
        <v>9. Ownership - Operating Costs</v>
      </c>
      <c r="AZ1462" s="268" t="s">
        <v>1270</v>
      </c>
      <c r="BA1462" s="259" t="s">
        <v>1348</v>
      </c>
      <c r="BB1462" s="259">
        <f>$G$8</f>
        <v>2021</v>
      </c>
      <c r="BC1462" s="259" t="str">
        <f t="shared" ref="BC1462:BC1496" ca="1" si="272">AX1462&amp;"_"&amp;AW1462&amp;"_"&amp;BA1462&amp;"_"&amp;BB1462</f>
        <v>8_G1461_Emissions_cost_2021</v>
      </c>
      <c r="BD1462" s="259" t="s">
        <v>540</v>
      </c>
      <c r="BE1462" s="259"/>
      <c r="BF1462" s="268" t="str">
        <f t="shared" si="268"/>
        <v>&gt;=0</v>
      </c>
      <c r="BG1462" s="268" t="s">
        <v>85</v>
      </c>
      <c r="BH1462" s="268" t="s">
        <v>85</v>
      </c>
      <c r="BI1462" s="268"/>
      <c r="BJ1462" s="268"/>
      <c r="BK1462" s="268"/>
      <c r="BL1462" s="268"/>
    </row>
    <row r="1463" spans="1:64" ht="13" hidden="1">
      <c r="A1463" s="124"/>
      <c r="B1463" s="169"/>
      <c r="C1463" s="517"/>
      <c r="D1463" s="588"/>
      <c r="E1463" s="588"/>
      <c r="F1463" s="478"/>
      <c r="G1463" s="478"/>
      <c r="H1463" s="478"/>
      <c r="I1463" s="478"/>
      <c r="J1463" s="478"/>
      <c r="K1463" s="478"/>
      <c r="L1463" s="478"/>
      <c r="M1463" s="478"/>
      <c r="N1463" s="478"/>
      <c r="O1463" s="478"/>
      <c r="P1463" s="478"/>
      <c r="Q1463" s="478"/>
      <c r="R1463" s="478"/>
      <c r="S1463" s="478"/>
      <c r="T1463" s="478"/>
      <c r="U1463" s="478"/>
      <c r="V1463" s="478"/>
      <c r="W1463" s="478"/>
      <c r="X1463" s="478"/>
      <c r="Y1463" s="478"/>
      <c r="Z1463" s="478"/>
      <c r="AA1463" s="478"/>
      <c r="AB1463" s="478"/>
      <c r="AC1463" s="478"/>
      <c r="AD1463" s="478"/>
      <c r="AE1463" s="478"/>
      <c r="AF1463" s="478"/>
      <c r="AG1463" s="478"/>
      <c r="AH1463" s="478"/>
      <c r="AI1463" s="478"/>
      <c r="AJ1463" s="478"/>
      <c r="AK1463" s="478"/>
      <c r="AL1463" s="478"/>
      <c r="AM1463" s="478"/>
      <c r="AN1463" s="478"/>
      <c r="AO1463" s="480"/>
      <c r="AP1463" s="169"/>
      <c r="AQ1463" s="84" t="s">
        <v>395</v>
      </c>
      <c r="AU1463" s="459" t="str">
        <f t="shared" ref="AU1463:AU1496" ca="1" si="273">IF(AU1462="Z","AA",IF(LEN(AU1462)=1,CHAR(CODE(AU1462)+1),IF(RIGHT(AU1462,1)="Z",CHAR(CODE(LEFT(AU1462,1))+1),LEFT(AU1462,1))&amp;CHAR(65+MOD(CODE(RIGHT(AU1462,1))+1-65,26))))</f>
        <v>H</v>
      </c>
      <c r="AV1463" s="459">
        <f t="shared" ref="AV1463:AV1496" si="274">AV1462</f>
        <v>1461</v>
      </c>
      <c r="AW1463" s="259" t="str">
        <f t="shared" ca="1" si="271"/>
        <v>H1461</v>
      </c>
      <c r="AX1463" s="259">
        <f t="shared" si="269"/>
        <v>8</v>
      </c>
      <c r="AY1463" s="259" t="str">
        <f t="shared" ca="1" si="270"/>
        <v>9. Ownership - Operating Costs</v>
      </c>
      <c r="AZ1463" s="268" t="s">
        <v>1270</v>
      </c>
      <c r="BA1463" s="259" t="s">
        <v>1348</v>
      </c>
      <c r="BB1463" s="259">
        <f>$H$8</f>
        <v>2022</v>
      </c>
      <c r="BC1463" s="259" t="str">
        <f t="shared" ca="1" si="272"/>
        <v>8_H1461_Emissions_cost_2022</v>
      </c>
      <c r="BD1463" s="259" t="s">
        <v>540</v>
      </c>
      <c r="BE1463" s="259"/>
      <c r="BF1463" s="268" t="str">
        <f t="shared" si="268"/>
        <v>&gt;=0</v>
      </c>
      <c r="BG1463" s="268" t="s">
        <v>85</v>
      </c>
      <c r="BH1463" s="268" t="s">
        <v>85</v>
      </c>
      <c r="BI1463" s="268"/>
      <c r="BJ1463" s="268"/>
      <c r="BK1463" s="268"/>
      <c r="BL1463" s="268"/>
    </row>
    <row r="1464" spans="1:64" ht="13" hidden="1">
      <c r="A1464" s="124"/>
      <c r="B1464" s="169"/>
      <c r="C1464" s="517"/>
      <c r="D1464" s="588"/>
      <c r="E1464" s="588"/>
      <c r="F1464" s="478"/>
      <c r="G1464" s="478"/>
      <c r="H1464" s="478"/>
      <c r="I1464" s="478"/>
      <c r="J1464" s="478"/>
      <c r="K1464" s="478"/>
      <c r="L1464" s="478"/>
      <c r="M1464" s="478"/>
      <c r="N1464" s="478"/>
      <c r="O1464" s="478"/>
      <c r="P1464" s="478"/>
      <c r="Q1464" s="478"/>
      <c r="R1464" s="478"/>
      <c r="S1464" s="478"/>
      <c r="T1464" s="478"/>
      <c r="U1464" s="478"/>
      <c r="V1464" s="478"/>
      <c r="W1464" s="478"/>
      <c r="X1464" s="478"/>
      <c r="Y1464" s="478"/>
      <c r="Z1464" s="478"/>
      <c r="AA1464" s="478"/>
      <c r="AB1464" s="478"/>
      <c r="AC1464" s="478"/>
      <c r="AD1464" s="478"/>
      <c r="AE1464" s="478"/>
      <c r="AF1464" s="478"/>
      <c r="AG1464" s="478"/>
      <c r="AH1464" s="478"/>
      <c r="AI1464" s="478"/>
      <c r="AJ1464" s="478"/>
      <c r="AK1464" s="478"/>
      <c r="AL1464" s="478"/>
      <c r="AM1464" s="478"/>
      <c r="AN1464" s="478"/>
      <c r="AO1464" s="480"/>
      <c r="AP1464" s="169"/>
      <c r="AQ1464" s="84" t="s">
        <v>395</v>
      </c>
      <c r="AU1464" s="459" t="str">
        <f t="shared" ca="1" si="273"/>
        <v>I</v>
      </c>
      <c r="AV1464" s="459">
        <f t="shared" si="274"/>
        <v>1461</v>
      </c>
      <c r="AW1464" s="259" t="str">
        <f t="shared" ca="1" si="271"/>
        <v>I1461</v>
      </c>
      <c r="AX1464" s="259">
        <f t="shared" si="269"/>
        <v>8</v>
      </c>
      <c r="AY1464" s="259" t="str">
        <f t="shared" ca="1" si="270"/>
        <v>9. Ownership - Operating Costs</v>
      </c>
      <c r="AZ1464" s="268" t="s">
        <v>1270</v>
      </c>
      <c r="BA1464" s="259" t="s">
        <v>1348</v>
      </c>
      <c r="BB1464" s="259">
        <f>$I$8</f>
        <v>2023</v>
      </c>
      <c r="BC1464" s="259" t="str">
        <f t="shared" ca="1" si="272"/>
        <v>8_I1461_Emissions_cost_2023</v>
      </c>
      <c r="BD1464" s="259" t="s">
        <v>540</v>
      </c>
      <c r="BE1464" s="259"/>
      <c r="BF1464" s="268" t="str">
        <f t="shared" si="268"/>
        <v>&gt;=0</v>
      </c>
      <c r="BG1464" s="268" t="s">
        <v>85</v>
      </c>
      <c r="BH1464" s="268" t="s">
        <v>85</v>
      </c>
      <c r="BI1464" s="268"/>
      <c r="BJ1464" s="268"/>
      <c r="BK1464" s="268"/>
      <c r="BL1464" s="268"/>
    </row>
    <row r="1465" spans="1:64" ht="13" hidden="1">
      <c r="A1465" s="124"/>
      <c r="B1465" s="169"/>
      <c r="C1465" s="517"/>
      <c r="D1465" s="588"/>
      <c r="E1465" s="588"/>
      <c r="F1465" s="478"/>
      <c r="G1465" s="478"/>
      <c r="H1465" s="478"/>
      <c r="I1465" s="478"/>
      <c r="J1465" s="478"/>
      <c r="K1465" s="478"/>
      <c r="L1465" s="478"/>
      <c r="M1465" s="478"/>
      <c r="N1465" s="478"/>
      <c r="O1465" s="478"/>
      <c r="P1465" s="478"/>
      <c r="Q1465" s="478"/>
      <c r="R1465" s="478"/>
      <c r="S1465" s="478"/>
      <c r="T1465" s="478"/>
      <c r="U1465" s="478"/>
      <c r="V1465" s="478"/>
      <c r="W1465" s="478"/>
      <c r="X1465" s="478"/>
      <c r="Y1465" s="478"/>
      <c r="Z1465" s="478"/>
      <c r="AA1465" s="478"/>
      <c r="AB1465" s="478"/>
      <c r="AC1465" s="478"/>
      <c r="AD1465" s="478"/>
      <c r="AE1465" s="478"/>
      <c r="AF1465" s="478"/>
      <c r="AG1465" s="478"/>
      <c r="AH1465" s="478"/>
      <c r="AI1465" s="478"/>
      <c r="AJ1465" s="478"/>
      <c r="AK1465" s="478"/>
      <c r="AL1465" s="478"/>
      <c r="AM1465" s="478"/>
      <c r="AN1465" s="478"/>
      <c r="AO1465" s="480"/>
      <c r="AP1465" s="169"/>
      <c r="AQ1465" s="84" t="s">
        <v>395</v>
      </c>
      <c r="AU1465" s="459" t="str">
        <f t="shared" ca="1" si="273"/>
        <v>J</v>
      </c>
      <c r="AV1465" s="459">
        <f t="shared" si="274"/>
        <v>1461</v>
      </c>
      <c r="AW1465" s="259" t="str">
        <f t="shared" ca="1" si="271"/>
        <v>J1461</v>
      </c>
      <c r="AX1465" s="259">
        <f t="shared" si="269"/>
        <v>8</v>
      </c>
      <c r="AY1465" s="259" t="str">
        <f t="shared" ca="1" si="270"/>
        <v>9. Ownership - Operating Costs</v>
      </c>
      <c r="AZ1465" s="268" t="s">
        <v>1270</v>
      </c>
      <c r="BA1465" s="259" t="s">
        <v>1348</v>
      </c>
      <c r="BB1465" s="259">
        <f>$J$8</f>
        <v>2024</v>
      </c>
      <c r="BC1465" s="259" t="str">
        <f t="shared" ca="1" si="272"/>
        <v>8_J1461_Emissions_cost_2024</v>
      </c>
      <c r="BD1465" s="259" t="s">
        <v>540</v>
      </c>
      <c r="BE1465" s="259"/>
      <c r="BF1465" s="268" t="str">
        <f t="shared" si="268"/>
        <v>&gt;=0</v>
      </c>
      <c r="BG1465" s="268" t="s">
        <v>85</v>
      </c>
      <c r="BH1465" s="268" t="s">
        <v>85</v>
      </c>
      <c r="BI1465" s="268"/>
      <c r="BJ1465" s="268"/>
      <c r="BK1465" s="268"/>
      <c r="BL1465" s="268"/>
    </row>
    <row r="1466" spans="1:64" ht="13" hidden="1">
      <c r="A1466" s="124"/>
      <c r="B1466" s="169"/>
      <c r="C1466" s="517"/>
      <c r="D1466" s="588"/>
      <c r="E1466" s="588"/>
      <c r="F1466" s="478"/>
      <c r="G1466" s="478"/>
      <c r="H1466" s="478"/>
      <c r="I1466" s="478"/>
      <c r="J1466" s="478"/>
      <c r="K1466" s="478"/>
      <c r="L1466" s="478"/>
      <c r="M1466" s="478"/>
      <c r="N1466" s="478"/>
      <c r="O1466" s="478"/>
      <c r="P1466" s="478"/>
      <c r="Q1466" s="478"/>
      <c r="R1466" s="478"/>
      <c r="S1466" s="478"/>
      <c r="T1466" s="478"/>
      <c r="U1466" s="478"/>
      <c r="V1466" s="478"/>
      <c r="W1466" s="478"/>
      <c r="X1466" s="478"/>
      <c r="Y1466" s="478"/>
      <c r="Z1466" s="478"/>
      <c r="AA1466" s="478"/>
      <c r="AB1466" s="478"/>
      <c r="AC1466" s="478"/>
      <c r="AD1466" s="478"/>
      <c r="AE1466" s="478"/>
      <c r="AF1466" s="478"/>
      <c r="AG1466" s="478"/>
      <c r="AH1466" s="478"/>
      <c r="AI1466" s="478"/>
      <c r="AJ1466" s="478"/>
      <c r="AK1466" s="478"/>
      <c r="AL1466" s="478"/>
      <c r="AM1466" s="478"/>
      <c r="AN1466" s="478"/>
      <c r="AO1466" s="480"/>
      <c r="AP1466" s="169"/>
      <c r="AQ1466" s="84" t="s">
        <v>395</v>
      </c>
      <c r="AU1466" s="459" t="str">
        <f t="shared" ca="1" si="273"/>
        <v>K</v>
      </c>
      <c r="AV1466" s="459">
        <f t="shared" si="274"/>
        <v>1461</v>
      </c>
      <c r="AW1466" s="259" t="str">
        <f t="shared" ca="1" si="271"/>
        <v>K1461</v>
      </c>
      <c r="AX1466" s="259">
        <f t="shared" si="269"/>
        <v>8</v>
      </c>
      <c r="AY1466" s="259" t="str">
        <f t="shared" ca="1" si="270"/>
        <v>9. Ownership - Operating Costs</v>
      </c>
      <c r="AZ1466" s="268" t="s">
        <v>1270</v>
      </c>
      <c r="BA1466" s="259" t="s">
        <v>1348</v>
      </c>
      <c r="BB1466" s="259">
        <f>$K$8</f>
        <v>2025</v>
      </c>
      <c r="BC1466" s="259" t="str">
        <f t="shared" ca="1" si="272"/>
        <v>8_K1461_Emissions_cost_2025</v>
      </c>
      <c r="BD1466" s="259" t="s">
        <v>540</v>
      </c>
      <c r="BE1466" s="259"/>
      <c r="BF1466" s="268" t="str">
        <f t="shared" si="268"/>
        <v>&gt;=0</v>
      </c>
      <c r="BG1466" s="268" t="s">
        <v>85</v>
      </c>
      <c r="BH1466" s="268" t="s">
        <v>85</v>
      </c>
      <c r="BI1466" s="268"/>
      <c r="BJ1466" s="268"/>
      <c r="BK1466" s="268"/>
      <c r="BL1466" s="268"/>
    </row>
    <row r="1467" spans="1:64" ht="13" hidden="1">
      <c r="A1467" s="124"/>
      <c r="B1467" s="169"/>
      <c r="C1467" s="517"/>
      <c r="D1467" s="588"/>
      <c r="E1467" s="588"/>
      <c r="F1467" s="478"/>
      <c r="G1467" s="478"/>
      <c r="H1467" s="478"/>
      <c r="I1467" s="478"/>
      <c r="J1467" s="478"/>
      <c r="K1467" s="478"/>
      <c r="L1467" s="478"/>
      <c r="M1467" s="478"/>
      <c r="N1467" s="478"/>
      <c r="O1467" s="478"/>
      <c r="P1467" s="478"/>
      <c r="Q1467" s="478"/>
      <c r="R1467" s="478"/>
      <c r="S1467" s="478"/>
      <c r="T1467" s="478"/>
      <c r="U1467" s="478"/>
      <c r="V1467" s="478"/>
      <c r="W1467" s="478"/>
      <c r="X1467" s="478"/>
      <c r="Y1467" s="478"/>
      <c r="Z1467" s="478"/>
      <c r="AA1467" s="478"/>
      <c r="AB1467" s="478"/>
      <c r="AC1467" s="478"/>
      <c r="AD1467" s="478"/>
      <c r="AE1467" s="478"/>
      <c r="AF1467" s="478"/>
      <c r="AG1467" s="478"/>
      <c r="AH1467" s="478"/>
      <c r="AI1467" s="478"/>
      <c r="AJ1467" s="478"/>
      <c r="AK1467" s="478"/>
      <c r="AL1467" s="478"/>
      <c r="AM1467" s="478"/>
      <c r="AN1467" s="478"/>
      <c r="AO1467" s="480"/>
      <c r="AP1467" s="169"/>
      <c r="AQ1467" s="84" t="s">
        <v>395</v>
      </c>
      <c r="AU1467" s="459" t="str">
        <f t="shared" ca="1" si="273"/>
        <v>L</v>
      </c>
      <c r="AV1467" s="459">
        <f t="shared" si="274"/>
        <v>1461</v>
      </c>
      <c r="AW1467" s="259" t="str">
        <f t="shared" ca="1" si="271"/>
        <v>L1461</v>
      </c>
      <c r="AX1467" s="259">
        <f t="shared" si="269"/>
        <v>8</v>
      </c>
      <c r="AY1467" s="259" t="str">
        <f t="shared" ca="1" si="270"/>
        <v>9. Ownership - Operating Costs</v>
      </c>
      <c r="AZ1467" s="268" t="s">
        <v>1270</v>
      </c>
      <c r="BA1467" s="259" t="s">
        <v>1348</v>
      </c>
      <c r="BB1467" s="259">
        <f>$L$8</f>
        <v>2026</v>
      </c>
      <c r="BC1467" s="259" t="str">
        <f t="shared" ca="1" si="272"/>
        <v>8_L1461_Emissions_cost_2026</v>
      </c>
      <c r="BD1467" s="259" t="s">
        <v>540</v>
      </c>
      <c r="BE1467" s="259"/>
      <c r="BF1467" s="268" t="str">
        <f t="shared" si="268"/>
        <v>&gt;=0</v>
      </c>
      <c r="BG1467" s="268" t="s">
        <v>85</v>
      </c>
      <c r="BH1467" s="268" t="s">
        <v>85</v>
      </c>
      <c r="BI1467" s="268"/>
      <c r="BJ1467" s="268"/>
      <c r="BK1467" s="268"/>
      <c r="BL1467" s="268"/>
    </row>
    <row r="1468" spans="1:64" ht="13" hidden="1">
      <c r="A1468" s="124"/>
      <c r="B1468" s="169"/>
      <c r="C1468" s="517"/>
      <c r="D1468" s="588"/>
      <c r="E1468" s="588"/>
      <c r="F1468" s="478"/>
      <c r="G1468" s="478"/>
      <c r="H1468" s="478"/>
      <c r="I1468" s="478"/>
      <c r="J1468" s="478"/>
      <c r="K1468" s="478"/>
      <c r="L1468" s="478"/>
      <c r="M1468" s="478"/>
      <c r="N1468" s="478"/>
      <c r="O1468" s="478"/>
      <c r="P1468" s="478"/>
      <c r="Q1468" s="478"/>
      <c r="R1468" s="478"/>
      <c r="S1468" s="478"/>
      <c r="T1468" s="478"/>
      <c r="U1468" s="478"/>
      <c r="V1468" s="478"/>
      <c r="W1468" s="478"/>
      <c r="X1468" s="478"/>
      <c r="Y1468" s="478"/>
      <c r="Z1468" s="478"/>
      <c r="AA1468" s="478"/>
      <c r="AB1468" s="478"/>
      <c r="AC1468" s="478"/>
      <c r="AD1468" s="478"/>
      <c r="AE1468" s="478"/>
      <c r="AF1468" s="478"/>
      <c r="AG1468" s="478"/>
      <c r="AH1468" s="478"/>
      <c r="AI1468" s="478"/>
      <c r="AJ1468" s="478"/>
      <c r="AK1468" s="478"/>
      <c r="AL1468" s="478"/>
      <c r="AM1468" s="478"/>
      <c r="AN1468" s="478"/>
      <c r="AO1468" s="480"/>
      <c r="AP1468" s="169"/>
      <c r="AQ1468" s="84" t="s">
        <v>395</v>
      </c>
      <c r="AU1468" s="459" t="str">
        <f t="shared" ca="1" si="273"/>
        <v>M</v>
      </c>
      <c r="AV1468" s="459">
        <f t="shared" si="274"/>
        <v>1461</v>
      </c>
      <c r="AW1468" s="259" t="str">
        <f t="shared" ca="1" si="271"/>
        <v>M1461</v>
      </c>
      <c r="AX1468" s="259">
        <f t="shared" si="269"/>
        <v>8</v>
      </c>
      <c r="AY1468" s="259" t="str">
        <f t="shared" ca="1" si="270"/>
        <v>9. Ownership - Operating Costs</v>
      </c>
      <c r="AZ1468" s="268" t="s">
        <v>1270</v>
      </c>
      <c r="BA1468" s="259" t="s">
        <v>1348</v>
      </c>
      <c r="BB1468" s="259">
        <f>$M$8</f>
        <v>2027</v>
      </c>
      <c r="BC1468" s="259" t="str">
        <f t="shared" ca="1" si="272"/>
        <v>8_M1461_Emissions_cost_2027</v>
      </c>
      <c r="BD1468" s="259" t="s">
        <v>540</v>
      </c>
      <c r="BE1468" s="259"/>
      <c r="BF1468" s="268" t="str">
        <f t="shared" si="268"/>
        <v>&gt;=0</v>
      </c>
      <c r="BG1468" s="268" t="s">
        <v>85</v>
      </c>
      <c r="BH1468" s="268" t="s">
        <v>85</v>
      </c>
      <c r="BI1468" s="268"/>
      <c r="BJ1468" s="268"/>
      <c r="BK1468" s="268"/>
      <c r="BL1468" s="268"/>
    </row>
    <row r="1469" spans="1:64" ht="13" hidden="1">
      <c r="A1469" s="124"/>
      <c r="B1469" s="169"/>
      <c r="C1469" s="517"/>
      <c r="D1469" s="588"/>
      <c r="E1469" s="588"/>
      <c r="F1469" s="478"/>
      <c r="G1469" s="478"/>
      <c r="H1469" s="478"/>
      <c r="I1469" s="478"/>
      <c r="J1469" s="478"/>
      <c r="K1469" s="478"/>
      <c r="L1469" s="478"/>
      <c r="M1469" s="478"/>
      <c r="N1469" s="478"/>
      <c r="O1469" s="478"/>
      <c r="P1469" s="478"/>
      <c r="Q1469" s="478"/>
      <c r="R1469" s="478"/>
      <c r="S1469" s="478"/>
      <c r="T1469" s="478"/>
      <c r="U1469" s="478"/>
      <c r="V1469" s="478"/>
      <c r="W1469" s="478"/>
      <c r="X1469" s="478"/>
      <c r="Y1469" s="478"/>
      <c r="Z1469" s="478"/>
      <c r="AA1469" s="478"/>
      <c r="AB1469" s="478"/>
      <c r="AC1469" s="478"/>
      <c r="AD1469" s="478"/>
      <c r="AE1469" s="478"/>
      <c r="AF1469" s="478"/>
      <c r="AG1469" s="478"/>
      <c r="AH1469" s="478"/>
      <c r="AI1469" s="478"/>
      <c r="AJ1469" s="478"/>
      <c r="AK1469" s="478"/>
      <c r="AL1469" s="478"/>
      <c r="AM1469" s="478"/>
      <c r="AN1469" s="478"/>
      <c r="AO1469" s="480"/>
      <c r="AP1469" s="169"/>
      <c r="AQ1469" s="84" t="s">
        <v>395</v>
      </c>
      <c r="AU1469" s="459" t="str">
        <f t="shared" ca="1" si="273"/>
        <v>N</v>
      </c>
      <c r="AV1469" s="459">
        <f t="shared" si="274"/>
        <v>1461</v>
      </c>
      <c r="AW1469" s="259" t="str">
        <f t="shared" ca="1" si="271"/>
        <v>N1461</v>
      </c>
      <c r="AX1469" s="259">
        <f t="shared" si="269"/>
        <v>8</v>
      </c>
      <c r="AY1469" s="259" t="str">
        <f t="shared" ca="1" si="270"/>
        <v>9. Ownership - Operating Costs</v>
      </c>
      <c r="AZ1469" s="268" t="s">
        <v>1270</v>
      </c>
      <c r="BA1469" s="259" t="s">
        <v>1348</v>
      </c>
      <c r="BB1469" s="259">
        <f>$N$8</f>
        <v>2028</v>
      </c>
      <c r="BC1469" s="259" t="str">
        <f t="shared" ca="1" si="272"/>
        <v>8_N1461_Emissions_cost_2028</v>
      </c>
      <c r="BD1469" s="259" t="s">
        <v>540</v>
      </c>
      <c r="BE1469" s="259"/>
      <c r="BF1469" s="268" t="str">
        <f t="shared" si="268"/>
        <v>&gt;=0</v>
      </c>
      <c r="BG1469" s="268" t="s">
        <v>85</v>
      </c>
      <c r="BH1469" s="268" t="s">
        <v>85</v>
      </c>
      <c r="BI1469" s="268"/>
      <c r="BJ1469" s="268"/>
      <c r="BK1469" s="268"/>
      <c r="BL1469" s="268"/>
    </row>
    <row r="1470" spans="1:64" ht="13" hidden="1">
      <c r="A1470" s="124"/>
      <c r="B1470" s="169"/>
      <c r="C1470" s="517"/>
      <c r="D1470" s="588"/>
      <c r="E1470" s="588"/>
      <c r="F1470" s="478"/>
      <c r="G1470" s="478"/>
      <c r="H1470" s="478"/>
      <c r="I1470" s="478"/>
      <c r="J1470" s="478"/>
      <c r="K1470" s="478"/>
      <c r="L1470" s="478"/>
      <c r="M1470" s="478"/>
      <c r="N1470" s="478"/>
      <c r="O1470" s="478"/>
      <c r="P1470" s="478"/>
      <c r="Q1470" s="478"/>
      <c r="R1470" s="478"/>
      <c r="S1470" s="478"/>
      <c r="T1470" s="478"/>
      <c r="U1470" s="478"/>
      <c r="V1470" s="478"/>
      <c r="W1470" s="478"/>
      <c r="X1470" s="478"/>
      <c r="Y1470" s="478"/>
      <c r="Z1470" s="478"/>
      <c r="AA1470" s="478"/>
      <c r="AB1470" s="478"/>
      <c r="AC1470" s="478"/>
      <c r="AD1470" s="478"/>
      <c r="AE1470" s="478"/>
      <c r="AF1470" s="478"/>
      <c r="AG1470" s="478"/>
      <c r="AH1470" s="478"/>
      <c r="AI1470" s="478"/>
      <c r="AJ1470" s="478"/>
      <c r="AK1470" s="478"/>
      <c r="AL1470" s="478"/>
      <c r="AM1470" s="478"/>
      <c r="AN1470" s="478"/>
      <c r="AO1470" s="480"/>
      <c r="AP1470" s="169"/>
      <c r="AQ1470" s="84" t="s">
        <v>395</v>
      </c>
      <c r="AU1470" s="459" t="str">
        <f t="shared" ca="1" si="273"/>
        <v>O</v>
      </c>
      <c r="AV1470" s="459">
        <f t="shared" si="274"/>
        <v>1461</v>
      </c>
      <c r="AW1470" s="259" t="str">
        <f t="shared" ca="1" si="271"/>
        <v>O1461</v>
      </c>
      <c r="AX1470" s="259">
        <f t="shared" si="269"/>
        <v>8</v>
      </c>
      <c r="AY1470" s="259" t="str">
        <f t="shared" ca="1" si="270"/>
        <v>9. Ownership - Operating Costs</v>
      </c>
      <c r="AZ1470" s="268" t="s">
        <v>1270</v>
      </c>
      <c r="BA1470" s="259" t="s">
        <v>1348</v>
      </c>
      <c r="BB1470" s="259">
        <f>$O$8</f>
        <v>2029</v>
      </c>
      <c r="BC1470" s="259" t="str">
        <f t="shared" ca="1" si="272"/>
        <v>8_O1461_Emissions_cost_2029</v>
      </c>
      <c r="BD1470" s="259" t="s">
        <v>540</v>
      </c>
      <c r="BE1470" s="259"/>
      <c r="BF1470" s="268" t="str">
        <f t="shared" si="268"/>
        <v>&gt;=0</v>
      </c>
      <c r="BG1470" s="268" t="s">
        <v>85</v>
      </c>
      <c r="BH1470" s="268" t="s">
        <v>85</v>
      </c>
      <c r="BI1470" s="268"/>
      <c r="BJ1470" s="268"/>
      <c r="BK1470" s="268"/>
      <c r="BL1470" s="268"/>
    </row>
    <row r="1471" spans="1:64" ht="13" hidden="1">
      <c r="A1471" s="124"/>
      <c r="B1471" s="169"/>
      <c r="C1471" s="517"/>
      <c r="D1471" s="588"/>
      <c r="E1471" s="588"/>
      <c r="F1471" s="478"/>
      <c r="G1471" s="478"/>
      <c r="H1471" s="478"/>
      <c r="I1471" s="478"/>
      <c r="J1471" s="478"/>
      <c r="K1471" s="478"/>
      <c r="L1471" s="478"/>
      <c r="M1471" s="478"/>
      <c r="N1471" s="478"/>
      <c r="O1471" s="478"/>
      <c r="P1471" s="478"/>
      <c r="Q1471" s="478"/>
      <c r="R1471" s="478"/>
      <c r="S1471" s="478"/>
      <c r="T1471" s="478"/>
      <c r="U1471" s="478"/>
      <c r="V1471" s="478"/>
      <c r="W1471" s="478"/>
      <c r="X1471" s="478"/>
      <c r="Y1471" s="478"/>
      <c r="Z1471" s="478"/>
      <c r="AA1471" s="478"/>
      <c r="AB1471" s="478"/>
      <c r="AC1471" s="478"/>
      <c r="AD1471" s="478"/>
      <c r="AE1471" s="478"/>
      <c r="AF1471" s="478"/>
      <c r="AG1471" s="478"/>
      <c r="AH1471" s="478"/>
      <c r="AI1471" s="478"/>
      <c r="AJ1471" s="478"/>
      <c r="AK1471" s="478"/>
      <c r="AL1471" s="478"/>
      <c r="AM1471" s="478"/>
      <c r="AN1471" s="478"/>
      <c r="AO1471" s="480"/>
      <c r="AP1471" s="169"/>
      <c r="AQ1471" s="84" t="s">
        <v>395</v>
      </c>
      <c r="AU1471" s="459" t="str">
        <f t="shared" ca="1" si="273"/>
        <v>P</v>
      </c>
      <c r="AV1471" s="459">
        <f t="shared" si="274"/>
        <v>1461</v>
      </c>
      <c r="AW1471" s="259" t="str">
        <f t="shared" ca="1" si="271"/>
        <v>P1461</v>
      </c>
      <c r="AX1471" s="259">
        <f t="shared" si="269"/>
        <v>8</v>
      </c>
      <c r="AY1471" s="259" t="str">
        <f t="shared" ca="1" si="270"/>
        <v>9. Ownership - Operating Costs</v>
      </c>
      <c r="AZ1471" s="268" t="s">
        <v>1270</v>
      </c>
      <c r="BA1471" s="259" t="s">
        <v>1348</v>
      </c>
      <c r="BB1471" s="259">
        <f>$P$8</f>
        <v>2030</v>
      </c>
      <c r="BC1471" s="259" t="str">
        <f t="shared" ca="1" si="272"/>
        <v>8_P1461_Emissions_cost_2030</v>
      </c>
      <c r="BD1471" s="259" t="s">
        <v>540</v>
      </c>
      <c r="BE1471" s="259"/>
      <c r="BF1471" s="268" t="str">
        <f t="shared" si="268"/>
        <v>&gt;=0</v>
      </c>
      <c r="BG1471" s="268" t="s">
        <v>85</v>
      </c>
      <c r="BH1471" s="268" t="s">
        <v>85</v>
      </c>
      <c r="BI1471" s="268"/>
      <c r="BJ1471" s="268"/>
      <c r="BK1471" s="268"/>
      <c r="BL1471" s="268"/>
    </row>
    <row r="1472" spans="1:64" ht="13" hidden="1">
      <c r="A1472" s="124"/>
      <c r="B1472" s="169"/>
      <c r="C1472" s="517"/>
      <c r="D1472" s="588"/>
      <c r="E1472" s="588"/>
      <c r="F1472" s="478"/>
      <c r="G1472" s="478"/>
      <c r="H1472" s="478"/>
      <c r="I1472" s="478"/>
      <c r="J1472" s="478"/>
      <c r="K1472" s="478"/>
      <c r="L1472" s="478"/>
      <c r="M1472" s="478"/>
      <c r="N1472" s="478"/>
      <c r="O1472" s="478"/>
      <c r="P1472" s="478"/>
      <c r="Q1472" s="478"/>
      <c r="R1472" s="478"/>
      <c r="S1472" s="478"/>
      <c r="T1472" s="478"/>
      <c r="U1472" s="478"/>
      <c r="V1472" s="478"/>
      <c r="W1472" s="478"/>
      <c r="X1472" s="478"/>
      <c r="Y1472" s="478"/>
      <c r="Z1472" s="478"/>
      <c r="AA1472" s="478"/>
      <c r="AB1472" s="478"/>
      <c r="AC1472" s="478"/>
      <c r="AD1472" s="478"/>
      <c r="AE1472" s="478"/>
      <c r="AF1472" s="478"/>
      <c r="AG1472" s="478"/>
      <c r="AH1472" s="478"/>
      <c r="AI1472" s="478"/>
      <c r="AJ1472" s="478"/>
      <c r="AK1472" s="478"/>
      <c r="AL1472" s="478"/>
      <c r="AM1472" s="478"/>
      <c r="AN1472" s="478"/>
      <c r="AO1472" s="480"/>
      <c r="AP1472" s="169"/>
      <c r="AQ1472" s="84" t="s">
        <v>395</v>
      </c>
      <c r="AU1472" s="459" t="str">
        <f t="shared" ca="1" si="273"/>
        <v>Q</v>
      </c>
      <c r="AV1472" s="459">
        <f t="shared" si="274"/>
        <v>1461</v>
      </c>
      <c r="AW1472" s="259" t="str">
        <f t="shared" ca="1" si="271"/>
        <v>Q1461</v>
      </c>
      <c r="AX1472" s="259">
        <f t="shared" si="269"/>
        <v>8</v>
      </c>
      <c r="AY1472" s="259" t="str">
        <f t="shared" ca="1" si="270"/>
        <v>9. Ownership - Operating Costs</v>
      </c>
      <c r="AZ1472" s="268" t="s">
        <v>1270</v>
      </c>
      <c r="BA1472" s="259" t="s">
        <v>1348</v>
      </c>
      <c r="BB1472" s="259">
        <f>$Q$8</f>
        <v>2031</v>
      </c>
      <c r="BC1472" s="259" t="str">
        <f t="shared" ca="1" si="272"/>
        <v>8_Q1461_Emissions_cost_2031</v>
      </c>
      <c r="BD1472" s="259" t="s">
        <v>540</v>
      </c>
      <c r="BE1472" s="259"/>
      <c r="BF1472" s="268" t="str">
        <f t="shared" si="268"/>
        <v>&gt;=0</v>
      </c>
      <c r="BG1472" s="268" t="s">
        <v>85</v>
      </c>
      <c r="BH1472" s="268" t="s">
        <v>85</v>
      </c>
      <c r="BI1472" s="268"/>
      <c r="BJ1472" s="268"/>
      <c r="BK1472" s="268"/>
      <c r="BL1472" s="268"/>
    </row>
    <row r="1473" spans="1:64" ht="13" hidden="1">
      <c r="A1473" s="124"/>
      <c r="B1473" s="169"/>
      <c r="C1473" s="517"/>
      <c r="D1473" s="588"/>
      <c r="E1473" s="588"/>
      <c r="F1473" s="478"/>
      <c r="G1473" s="478"/>
      <c r="H1473" s="478"/>
      <c r="I1473" s="478"/>
      <c r="J1473" s="478"/>
      <c r="K1473" s="478"/>
      <c r="L1473" s="478"/>
      <c r="M1473" s="478"/>
      <c r="N1473" s="478"/>
      <c r="O1473" s="478"/>
      <c r="P1473" s="478"/>
      <c r="Q1473" s="478"/>
      <c r="R1473" s="478"/>
      <c r="S1473" s="478"/>
      <c r="T1473" s="478"/>
      <c r="U1473" s="478"/>
      <c r="V1473" s="478"/>
      <c r="W1473" s="478"/>
      <c r="X1473" s="478"/>
      <c r="Y1473" s="478"/>
      <c r="Z1473" s="478"/>
      <c r="AA1473" s="478"/>
      <c r="AB1473" s="478"/>
      <c r="AC1473" s="478"/>
      <c r="AD1473" s="478"/>
      <c r="AE1473" s="478"/>
      <c r="AF1473" s="478"/>
      <c r="AG1473" s="478"/>
      <c r="AH1473" s="478"/>
      <c r="AI1473" s="478"/>
      <c r="AJ1473" s="478"/>
      <c r="AK1473" s="478"/>
      <c r="AL1473" s="478"/>
      <c r="AM1473" s="478"/>
      <c r="AN1473" s="478"/>
      <c r="AO1473" s="480"/>
      <c r="AP1473" s="169"/>
      <c r="AQ1473" s="84" t="s">
        <v>395</v>
      </c>
      <c r="AU1473" s="459" t="str">
        <f t="shared" ca="1" si="273"/>
        <v>R</v>
      </c>
      <c r="AV1473" s="459">
        <f t="shared" si="274"/>
        <v>1461</v>
      </c>
      <c r="AW1473" s="259" t="str">
        <f t="shared" ca="1" si="271"/>
        <v>R1461</v>
      </c>
      <c r="AX1473" s="259">
        <f t="shared" si="269"/>
        <v>8</v>
      </c>
      <c r="AY1473" s="259" t="str">
        <f t="shared" ca="1" si="270"/>
        <v>9. Ownership - Operating Costs</v>
      </c>
      <c r="AZ1473" s="268" t="s">
        <v>1270</v>
      </c>
      <c r="BA1473" s="259" t="s">
        <v>1348</v>
      </c>
      <c r="BB1473" s="259">
        <f>$R$8</f>
        <v>2032</v>
      </c>
      <c r="BC1473" s="259" t="str">
        <f t="shared" ca="1" si="272"/>
        <v>8_R1461_Emissions_cost_2032</v>
      </c>
      <c r="BD1473" s="259" t="s">
        <v>540</v>
      </c>
      <c r="BE1473" s="259"/>
      <c r="BF1473" s="268" t="str">
        <f t="shared" si="268"/>
        <v>&gt;=0</v>
      </c>
      <c r="BG1473" s="268" t="s">
        <v>85</v>
      </c>
      <c r="BH1473" s="268" t="s">
        <v>85</v>
      </c>
      <c r="BI1473" s="268"/>
      <c r="BJ1473" s="268"/>
      <c r="BK1473" s="268"/>
      <c r="BL1473" s="268"/>
    </row>
    <row r="1474" spans="1:64" ht="13" hidden="1">
      <c r="A1474" s="124"/>
      <c r="B1474" s="169"/>
      <c r="C1474" s="517"/>
      <c r="D1474" s="588"/>
      <c r="E1474" s="588"/>
      <c r="F1474" s="478"/>
      <c r="G1474" s="478"/>
      <c r="H1474" s="478"/>
      <c r="I1474" s="478"/>
      <c r="J1474" s="478"/>
      <c r="K1474" s="478"/>
      <c r="L1474" s="478"/>
      <c r="M1474" s="478"/>
      <c r="N1474" s="478"/>
      <c r="O1474" s="478"/>
      <c r="P1474" s="478"/>
      <c r="Q1474" s="478"/>
      <c r="R1474" s="478"/>
      <c r="S1474" s="478"/>
      <c r="T1474" s="478"/>
      <c r="U1474" s="478"/>
      <c r="V1474" s="478"/>
      <c r="W1474" s="478"/>
      <c r="X1474" s="478"/>
      <c r="Y1474" s="478"/>
      <c r="Z1474" s="478"/>
      <c r="AA1474" s="478"/>
      <c r="AB1474" s="478"/>
      <c r="AC1474" s="478"/>
      <c r="AD1474" s="478"/>
      <c r="AE1474" s="478"/>
      <c r="AF1474" s="478"/>
      <c r="AG1474" s="478"/>
      <c r="AH1474" s="478"/>
      <c r="AI1474" s="478"/>
      <c r="AJ1474" s="478"/>
      <c r="AK1474" s="478"/>
      <c r="AL1474" s="478"/>
      <c r="AM1474" s="478"/>
      <c r="AN1474" s="478"/>
      <c r="AO1474" s="480"/>
      <c r="AP1474" s="169"/>
      <c r="AQ1474" s="84" t="s">
        <v>395</v>
      </c>
      <c r="AU1474" s="459" t="str">
        <f t="shared" ca="1" si="273"/>
        <v>S</v>
      </c>
      <c r="AV1474" s="459">
        <f t="shared" si="274"/>
        <v>1461</v>
      </c>
      <c r="AW1474" s="259" t="str">
        <f t="shared" ca="1" si="271"/>
        <v>S1461</v>
      </c>
      <c r="AX1474" s="259">
        <f t="shared" si="269"/>
        <v>8</v>
      </c>
      <c r="AY1474" s="259" t="str">
        <f t="shared" ca="1" si="270"/>
        <v>9. Ownership - Operating Costs</v>
      </c>
      <c r="AZ1474" s="268" t="s">
        <v>1270</v>
      </c>
      <c r="BA1474" s="259" t="s">
        <v>1348</v>
      </c>
      <c r="BB1474" s="259">
        <f>$S$8</f>
        <v>2033</v>
      </c>
      <c r="BC1474" s="259" t="str">
        <f t="shared" ca="1" si="272"/>
        <v>8_S1461_Emissions_cost_2033</v>
      </c>
      <c r="BD1474" s="259" t="s">
        <v>540</v>
      </c>
      <c r="BE1474" s="259"/>
      <c r="BF1474" s="268" t="str">
        <f t="shared" si="268"/>
        <v>&gt;=0</v>
      </c>
      <c r="BG1474" s="268" t="s">
        <v>85</v>
      </c>
      <c r="BH1474" s="268" t="s">
        <v>85</v>
      </c>
      <c r="BI1474" s="268"/>
      <c r="BJ1474" s="268"/>
      <c r="BK1474" s="268"/>
      <c r="BL1474" s="268"/>
    </row>
    <row r="1475" spans="1:64" ht="13" hidden="1">
      <c r="A1475" s="124"/>
      <c r="B1475" s="169"/>
      <c r="C1475" s="517"/>
      <c r="D1475" s="588"/>
      <c r="E1475" s="588"/>
      <c r="F1475" s="478"/>
      <c r="G1475" s="478"/>
      <c r="H1475" s="478"/>
      <c r="I1475" s="478"/>
      <c r="J1475" s="478"/>
      <c r="K1475" s="478"/>
      <c r="L1475" s="478"/>
      <c r="M1475" s="478"/>
      <c r="N1475" s="478"/>
      <c r="O1475" s="478"/>
      <c r="P1475" s="478"/>
      <c r="Q1475" s="478"/>
      <c r="R1475" s="478"/>
      <c r="S1475" s="478"/>
      <c r="T1475" s="478"/>
      <c r="U1475" s="478"/>
      <c r="V1475" s="478"/>
      <c r="W1475" s="478"/>
      <c r="X1475" s="478"/>
      <c r="Y1475" s="478"/>
      <c r="Z1475" s="478"/>
      <c r="AA1475" s="478"/>
      <c r="AB1475" s="478"/>
      <c r="AC1475" s="478"/>
      <c r="AD1475" s="478"/>
      <c r="AE1475" s="478"/>
      <c r="AF1475" s="478"/>
      <c r="AG1475" s="478"/>
      <c r="AH1475" s="478"/>
      <c r="AI1475" s="478"/>
      <c r="AJ1475" s="478"/>
      <c r="AK1475" s="478"/>
      <c r="AL1475" s="478"/>
      <c r="AM1475" s="478"/>
      <c r="AN1475" s="478"/>
      <c r="AO1475" s="480"/>
      <c r="AP1475" s="169"/>
      <c r="AQ1475" s="84" t="s">
        <v>395</v>
      </c>
      <c r="AU1475" s="459" t="str">
        <f t="shared" ca="1" si="273"/>
        <v>T</v>
      </c>
      <c r="AV1475" s="459">
        <f t="shared" si="274"/>
        <v>1461</v>
      </c>
      <c r="AW1475" s="259" t="str">
        <f t="shared" ca="1" si="271"/>
        <v>T1461</v>
      </c>
      <c r="AX1475" s="259">
        <f t="shared" si="269"/>
        <v>8</v>
      </c>
      <c r="AY1475" s="259" t="str">
        <f t="shared" ca="1" si="270"/>
        <v>9. Ownership - Operating Costs</v>
      </c>
      <c r="AZ1475" s="268" t="s">
        <v>1270</v>
      </c>
      <c r="BA1475" s="259" t="s">
        <v>1348</v>
      </c>
      <c r="BB1475" s="259">
        <f>$T$8</f>
        <v>2034</v>
      </c>
      <c r="BC1475" s="259" t="str">
        <f t="shared" ca="1" si="272"/>
        <v>8_T1461_Emissions_cost_2034</v>
      </c>
      <c r="BD1475" s="259" t="s">
        <v>540</v>
      </c>
      <c r="BE1475" s="259"/>
      <c r="BF1475" s="268" t="str">
        <f t="shared" si="268"/>
        <v>&gt;=0</v>
      </c>
      <c r="BG1475" s="268" t="s">
        <v>85</v>
      </c>
      <c r="BH1475" s="268" t="s">
        <v>85</v>
      </c>
      <c r="BI1475" s="268"/>
      <c r="BJ1475" s="268"/>
      <c r="BK1475" s="268"/>
      <c r="BL1475" s="268"/>
    </row>
    <row r="1476" spans="1:64" ht="13" hidden="1">
      <c r="A1476" s="124"/>
      <c r="B1476" s="169"/>
      <c r="C1476" s="517"/>
      <c r="D1476" s="588"/>
      <c r="E1476" s="588"/>
      <c r="F1476" s="478"/>
      <c r="G1476" s="478"/>
      <c r="H1476" s="478"/>
      <c r="I1476" s="478"/>
      <c r="J1476" s="478"/>
      <c r="K1476" s="478"/>
      <c r="L1476" s="478"/>
      <c r="M1476" s="478"/>
      <c r="N1476" s="478"/>
      <c r="O1476" s="478"/>
      <c r="P1476" s="478"/>
      <c r="Q1476" s="478"/>
      <c r="R1476" s="478"/>
      <c r="S1476" s="478"/>
      <c r="T1476" s="478"/>
      <c r="U1476" s="478"/>
      <c r="V1476" s="478"/>
      <c r="W1476" s="478"/>
      <c r="X1476" s="478"/>
      <c r="Y1476" s="478"/>
      <c r="Z1476" s="478"/>
      <c r="AA1476" s="478"/>
      <c r="AB1476" s="478"/>
      <c r="AC1476" s="478"/>
      <c r="AD1476" s="478"/>
      <c r="AE1476" s="478"/>
      <c r="AF1476" s="478"/>
      <c r="AG1476" s="478"/>
      <c r="AH1476" s="478"/>
      <c r="AI1476" s="478"/>
      <c r="AJ1476" s="478"/>
      <c r="AK1476" s="478"/>
      <c r="AL1476" s="478"/>
      <c r="AM1476" s="478"/>
      <c r="AN1476" s="478"/>
      <c r="AO1476" s="480"/>
      <c r="AP1476" s="169"/>
      <c r="AQ1476" s="84" t="s">
        <v>395</v>
      </c>
      <c r="AU1476" s="459" t="str">
        <f t="shared" ca="1" si="273"/>
        <v>U</v>
      </c>
      <c r="AV1476" s="459">
        <f t="shared" si="274"/>
        <v>1461</v>
      </c>
      <c r="AW1476" s="259" t="str">
        <f t="shared" ca="1" si="271"/>
        <v>U1461</v>
      </c>
      <c r="AX1476" s="259">
        <f t="shared" si="269"/>
        <v>8</v>
      </c>
      <c r="AY1476" s="259" t="str">
        <f t="shared" ca="1" si="270"/>
        <v>9. Ownership - Operating Costs</v>
      </c>
      <c r="AZ1476" s="268" t="s">
        <v>1270</v>
      </c>
      <c r="BA1476" s="259" t="s">
        <v>1348</v>
      </c>
      <c r="BB1476" s="259">
        <f>$U$8</f>
        <v>2035</v>
      </c>
      <c r="BC1476" s="259" t="str">
        <f t="shared" ca="1" si="272"/>
        <v>8_U1461_Emissions_cost_2035</v>
      </c>
      <c r="BD1476" s="259" t="s">
        <v>540</v>
      </c>
      <c r="BE1476" s="259"/>
      <c r="BF1476" s="268" t="str">
        <f t="shared" si="268"/>
        <v>&gt;=0</v>
      </c>
      <c r="BG1476" s="268" t="s">
        <v>85</v>
      </c>
      <c r="BH1476" s="268" t="s">
        <v>85</v>
      </c>
      <c r="BI1476" s="268"/>
      <c r="BJ1476" s="268"/>
      <c r="BK1476" s="268"/>
      <c r="BL1476" s="268"/>
    </row>
    <row r="1477" spans="1:64" ht="13" hidden="1">
      <c r="A1477" s="124"/>
      <c r="B1477" s="169"/>
      <c r="C1477" s="517"/>
      <c r="D1477" s="588"/>
      <c r="E1477" s="588"/>
      <c r="F1477" s="478"/>
      <c r="G1477" s="478"/>
      <c r="H1477" s="478"/>
      <c r="I1477" s="478"/>
      <c r="J1477" s="478"/>
      <c r="K1477" s="478"/>
      <c r="L1477" s="478"/>
      <c r="M1477" s="478"/>
      <c r="N1477" s="478"/>
      <c r="O1477" s="478"/>
      <c r="P1477" s="478"/>
      <c r="Q1477" s="478"/>
      <c r="R1477" s="478"/>
      <c r="S1477" s="478"/>
      <c r="T1477" s="478"/>
      <c r="U1477" s="478"/>
      <c r="V1477" s="478"/>
      <c r="W1477" s="478"/>
      <c r="X1477" s="478"/>
      <c r="Y1477" s="478"/>
      <c r="Z1477" s="478"/>
      <c r="AA1477" s="478"/>
      <c r="AB1477" s="478"/>
      <c r="AC1477" s="478"/>
      <c r="AD1477" s="478"/>
      <c r="AE1477" s="478"/>
      <c r="AF1477" s="478"/>
      <c r="AG1477" s="478"/>
      <c r="AH1477" s="478"/>
      <c r="AI1477" s="478"/>
      <c r="AJ1477" s="478"/>
      <c r="AK1477" s="478"/>
      <c r="AL1477" s="478"/>
      <c r="AM1477" s="478"/>
      <c r="AN1477" s="478"/>
      <c r="AO1477" s="480"/>
      <c r="AP1477" s="169"/>
      <c r="AQ1477" s="84" t="s">
        <v>395</v>
      </c>
      <c r="AU1477" s="459" t="str">
        <f t="shared" ca="1" si="273"/>
        <v>V</v>
      </c>
      <c r="AV1477" s="459">
        <f t="shared" si="274"/>
        <v>1461</v>
      </c>
      <c r="AW1477" s="259" t="str">
        <f t="shared" ca="1" si="271"/>
        <v>V1461</v>
      </c>
      <c r="AX1477" s="259">
        <f t="shared" si="269"/>
        <v>8</v>
      </c>
      <c r="AY1477" s="259" t="str">
        <f t="shared" ca="1" si="270"/>
        <v>9. Ownership - Operating Costs</v>
      </c>
      <c r="AZ1477" s="268" t="s">
        <v>1270</v>
      </c>
      <c r="BA1477" s="259" t="s">
        <v>1348</v>
      </c>
      <c r="BB1477" s="259">
        <f>$V$8</f>
        <v>2036</v>
      </c>
      <c r="BC1477" s="259" t="str">
        <f t="shared" ca="1" si="272"/>
        <v>8_V1461_Emissions_cost_2036</v>
      </c>
      <c r="BD1477" s="259" t="s">
        <v>540</v>
      </c>
      <c r="BE1477" s="259"/>
      <c r="BF1477" s="268" t="str">
        <f t="shared" si="268"/>
        <v>&gt;=0</v>
      </c>
      <c r="BG1477" s="268" t="s">
        <v>85</v>
      </c>
      <c r="BH1477" s="268" t="s">
        <v>85</v>
      </c>
      <c r="BI1477" s="268"/>
      <c r="BJ1477" s="268"/>
      <c r="BK1477" s="268"/>
      <c r="BL1477" s="268"/>
    </row>
    <row r="1478" spans="1:64" ht="13" hidden="1">
      <c r="A1478" s="124"/>
      <c r="B1478" s="169"/>
      <c r="C1478" s="517"/>
      <c r="D1478" s="588"/>
      <c r="E1478" s="588"/>
      <c r="F1478" s="478"/>
      <c r="G1478" s="478"/>
      <c r="H1478" s="478"/>
      <c r="I1478" s="478"/>
      <c r="J1478" s="478"/>
      <c r="K1478" s="478"/>
      <c r="L1478" s="478"/>
      <c r="M1478" s="478"/>
      <c r="N1478" s="478"/>
      <c r="O1478" s="478"/>
      <c r="P1478" s="478"/>
      <c r="Q1478" s="478"/>
      <c r="R1478" s="478"/>
      <c r="S1478" s="478"/>
      <c r="T1478" s="478"/>
      <c r="U1478" s="478"/>
      <c r="V1478" s="478"/>
      <c r="W1478" s="478"/>
      <c r="X1478" s="478"/>
      <c r="Y1478" s="478"/>
      <c r="Z1478" s="478"/>
      <c r="AA1478" s="478"/>
      <c r="AB1478" s="478"/>
      <c r="AC1478" s="478"/>
      <c r="AD1478" s="478"/>
      <c r="AE1478" s="478"/>
      <c r="AF1478" s="478"/>
      <c r="AG1478" s="478"/>
      <c r="AH1478" s="478"/>
      <c r="AI1478" s="478"/>
      <c r="AJ1478" s="478"/>
      <c r="AK1478" s="478"/>
      <c r="AL1478" s="478"/>
      <c r="AM1478" s="478"/>
      <c r="AN1478" s="478"/>
      <c r="AO1478" s="480"/>
      <c r="AP1478" s="169"/>
      <c r="AQ1478" s="84" t="s">
        <v>395</v>
      </c>
      <c r="AU1478" s="459" t="str">
        <f t="shared" ca="1" si="273"/>
        <v>W</v>
      </c>
      <c r="AV1478" s="459">
        <f t="shared" si="274"/>
        <v>1461</v>
      </c>
      <c r="AW1478" s="259" t="str">
        <f t="shared" ca="1" si="271"/>
        <v>W1461</v>
      </c>
      <c r="AX1478" s="259">
        <f t="shared" si="269"/>
        <v>8</v>
      </c>
      <c r="AY1478" s="259" t="str">
        <f t="shared" ca="1" si="270"/>
        <v>9. Ownership - Operating Costs</v>
      </c>
      <c r="AZ1478" s="268" t="s">
        <v>1270</v>
      </c>
      <c r="BA1478" s="259" t="s">
        <v>1348</v>
      </c>
      <c r="BB1478" s="259">
        <f>$W$8</f>
        <v>2037</v>
      </c>
      <c r="BC1478" s="259" t="str">
        <f t="shared" ca="1" si="272"/>
        <v>8_W1461_Emissions_cost_2037</v>
      </c>
      <c r="BD1478" s="259" t="s">
        <v>540</v>
      </c>
      <c r="BE1478" s="259"/>
      <c r="BF1478" s="268" t="str">
        <f t="shared" si="268"/>
        <v>&gt;=0</v>
      </c>
      <c r="BG1478" s="268" t="s">
        <v>85</v>
      </c>
      <c r="BH1478" s="268" t="s">
        <v>85</v>
      </c>
      <c r="BI1478" s="268"/>
      <c r="BJ1478" s="268"/>
      <c r="BK1478" s="268"/>
      <c r="BL1478" s="268"/>
    </row>
    <row r="1479" spans="1:64" ht="13" hidden="1">
      <c r="A1479" s="124"/>
      <c r="B1479" s="169"/>
      <c r="C1479" s="517"/>
      <c r="D1479" s="588"/>
      <c r="E1479" s="588"/>
      <c r="F1479" s="478"/>
      <c r="G1479" s="478"/>
      <c r="H1479" s="478"/>
      <c r="I1479" s="478"/>
      <c r="J1479" s="478"/>
      <c r="K1479" s="478"/>
      <c r="L1479" s="478"/>
      <c r="M1479" s="478"/>
      <c r="N1479" s="478"/>
      <c r="O1479" s="478"/>
      <c r="P1479" s="478"/>
      <c r="Q1479" s="478"/>
      <c r="R1479" s="478"/>
      <c r="S1479" s="478"/>
      <c r="T1479" s="478"/>
      <c r="U1479" s="478"/>
      <c r="V1479" s="478"/>
      <c r="W1479" s="478"/>
      <c r="X1479" s="478"/>
      <c r="Y1479" s="478"/>
      <c r="Z1479" s="478"/>
      <c r="AA1479" s="478"/>
      <c r="AB1479" s="478"/>
      <c r="AC1479" s="478"/>
      <c r="AD1479" s="478"/>
      <c r="AE1479" s="478"/>
      <c r="AF1479" s="478"/>
      <c r="AG1479" s="478"/>
      <c r="AH1479" s="478"/>
      <c r="AI1479" s="478"/>
      <c r="AJ1479" s="478"/>
      <c r="AK1479" s="478"/>
      <c r="AL1479" s="478"/>
      <c r="AM1479" s="478"/>
      <c r="AN1479" s="478"/>
      <c r="AO1479" s="480"/>
      <c r="AP1479" s="169"/>
      <c r="AQ1479" s="84" t="s">
        <v>395</v>
      </c>
      <c r="AU1479" s="459" t="str">
        <f t="shared" ca="1" si="273"/>
        <v>X</v>
      </c>
      <c r="AV1479" s="459">
        <f t="shared" si="274"/>
        <v>1461</v>
      </c>
      <c r="AW1479" s="259" t="str">
        <f t="shared" ca="1" si="271"/>
        <v>X1461</v>
      </c>
      <c r="AX1479" s="259">
        <f t="shared" si="269"/>
        <v>8</v>
      </c>
      <c r="AY1479" s="259" t="str">
        <f t="shared" ca="1" si="270"/>
        <v>9. Ownership - Operating Costs</v>
      </c>
      <c r="AZ1479" s="268" t="s">
        <v>1270</v>
      </c>
      <c r="BA1479" s="259" t="s">
        <v>1348</v>
      </c>
      <c r="BB1479" s="259">
        <f>$X$8</f>
        <v>2038</v>
      </c>
      <c r="BC1479" s="259" t="str">
        <f t="shared" ca="1" si="272"/>
        <v>8_X1461_Emissions_cost_2038</v>
      </c>
      <c r="BD1479" s="259" t="s">
        <v>540</v>
      </c>
      <c r="BE1479" s="259"/>
      <c r="BF1479" s="268" t="str">
        <f t="shared" si="268"/>
        <v>&gt;=0</v>
      </c>
      <c r="BG1479" s="268" t="s">
        <v>85</v>
      </c>
      <c r="BH1479" s="268" t="s">
        <v>85</v>
      </c>
      <c r="BI1479" s="268"/>
      <c r="BJ1479" s="268"/>
      <c r="BK1479" s="268"/>
      <c r="BL1479" s="268"/>
    </row>
    <row r="1480" spans="1:64" ht="13" hidden="1">
      <c r="A1480" s="124"/>
      <c r="B1480" s="169"/>
      <c r="C1480" s="517"/>
      <c r="D1480" s="588"/>
      <c r="E1480" s="588"/>
      <c r="F1480" s="478"/>
      <c r="G1480" s="478"/>
      <c r="H1480" s="478"/>
      <c r="I1480" s="478"/>
      <c r="J1480" s="478"/>
      <c r="K1480" s="478"/>
      <c r="L1480" s="478"/>
      <c r="M1480" s="478"/>
      <c r="N1480" s="478"/>
      <c r="O1480" s="478"/>
      <c r="P1480" s="478"/>
      <c r="Q1480" s="478"/>
      <c r="R1480" s="478"/>
      <c r="S1480" s="478"/>
      <c r="T1480" s="478"/>
      <c r="U1480" s="478"/>
      <c r="V1480" s="478"/>
      <c r="W1480" s="478"/>
      <c r="X1480" s="478"/>
      <c r="Y1480" s="478"/>
      <c r="Z1480" s="478"/>
      <c r="AA1480" s="478"/>
      <c r="AB1480" s="478"/>
      <c r="AC1480" s="478"/>
      <c r="AD1480" s="478"/>
      <c r="AE1480" s="478"/>
      <c r="AF1480" s="478"/>
      <c r="AG1480" s="478"/>
      <c r="AH1480" s="478"/>
      <c r="AI1480" s="478"/>
      <c r="AJ1480" s="478"/>
      <c r="AK1480" s="478"/>
      <c r="AL1480" s="478"/>
      <c r="AM1480" s="478"/>
      <c r="AN1480" s="478"/>
      <c r="AO1480" s="480"/>
      <c r="AP1480" s="169"/>
      <c r="AQ1480" s="84" t="s">
        <v>395</v>
      </c>
      <c r="AU1480" s="459" t="str">
        <f t="shared" ca="1" si="273"/>
        <v>Y</v>
      </c>
      <c r="AV1480" s="459">
        <f t="shared" si="274"/>
        <v>1461</v>
      </c>
      <c r="AW1480" s="259" t="str">
        <f t="shared" ca="1" si="271"/>
        <v>Y1461</v>
      </c>
      <c r="AX1480" s="259">
        <f t="shared" si="269"/>
        <v>8</v>
      </c>
      <c r="AY1480" s="259" t="str">
        <f t="shared" ca="1" si="270"/>
        <v>9. Ownership - Operating Costs</v>
      </c>
      <c r="AZ1480" s="268" t="s">
        <v>1270</v>
      </c>
      <c r="BA1480" s="259" t="s">
        <v>1348</v>
      </c>
      <c r="BB1480" s="259">
        <f>$Y$8</f>
        <v>2039</v>
      </c>
      <c r="BC1480" s="259" t="str">
        <f t="shared" ca="1" si="272"/>
        <v>8_Y1461_Emissions_cost_2039</v>
      </c>
      <c r="BD1480" s="259" t="s">
        <v>540</v>
      </c>
      <c r="BE1480" s="259"/>
      <c r="BF1480" s="268" t="str">
        <f t="shared" si="268"/>
        <v>&gt;=0</v>
      </c>
      <c r="BG1480" s="268" t="s">
        <v>85</v>
      </c>
      <c r="BH1480" s="268" t="s">
        <v>85</v>
      </c>
      <c r="BI1480" s="268"/>
      <c r="BJ1480" s="268"/>
      <c r="BK1480" s="268"/>
      <c r="BL1480" s="268"/>
    </row>
    <row r="1481" spans="1:64" ht="13" hidden="1">
      <c r="A1481" s="124"/>
      <c r="B1481" s="169"/>
      <c r="C1481" s="517"/>
      <c r="D1481" s="588"/>
      <c r="E1481" s="588"/>
      <c r="F1481" s="478"/>
      <c r="G1481" s="478"/>
      <c r="H1481" s="478"/>
      <c r="I1481" s="478"/>
      <c r="J1481" s="478"/>
      <c r="K1481" s="478"/>
      <c r="L1481" s="478"/>
      <c r="M1481" s="478"/>
      <c r="N1481" s="478"/>
      <c r="O1481" s="478"/>
      <c r="P1481" s="478"/>
      <c r="Q1481" s="478"/>
      <c r="R1481" s="478"/>
      <c r="S1481" s="478"/>
      <c r="T1481" s="478"/>
      <c r="U1481" s="478"/>
      <c r="V1481" s="478"/>
      <c r="W1481" s="478"/>
      <c r="X1481" s="478"/>
      <c r="Y1481" s="478"/>
      <c r="Z1481" s="478"/>
      <c r="AA1481" s="478"/>
      <c r="AB1481" s="478"/>
      <c r="AC1481" s="478"/>
      <c r="AD1481" s="478"/>
      <c r="AE1481" s="478"/>
      <c r="AF1481" s="478"/>
      <c r="AG1481" s="478"/>
      <c r="AH1481" s="478"/>
      <c r="AI1481" s="478"/>
      <c r="AJ1481" s="478"/>
      <c r="AK1481" s="478"/>
      <c r="AL1481" s="478"/>
      <c r="AM1481" s="478"/>
      <c r="AN1481" s="478"/>
      <c r="AO1481" s="480"/>
      <c r="AP1481" s="169"/>
      <c r="AQ1481" s="84" t="s">
        <v>395</v>
      </c>
      <c r="AU1481" s="459" t="str">
        <f t="shared" ca="1" si="273"/>
        <v>Z</v>
      </c>
      <c r="AV1481" s="459">
        <f t="shared" si="274"/>
        <v>1461</v>
      </c>
      <c r="AW1481" s="259" t="str">
        <f t="shared" ca="1" si="271"/>
        <v>Z1461</v>
      </c>
      <c r="AX1481" s="259">
        <f t="shared" si="269"/>
        <v>8</v>
      </c>
      <c r="AY1481" s="259" t="str">
        <f t="shared" ca="1" si="270"/>
        <v>9. Ownership - Operating Costs</v>
      </c>
      <c r="AZ1481" s="268" t="s">
        <v>1270</v>
      </c>
      <c r="BA1481" s="259" t="s">
        <v>1348</v>
      </c>
      <c r="BB1481" s="259">
        <f>$Z$8</f>
        <v>2040</v>
      </c>
      <c r="BC1481" s="259" t="str">
        <f t="shared" ca="1" si="272"/>
        <v>8_Z1461_Emissions_cost_2040</v>
      </c>
      <c r="BD1481" s="259" t="s">
        <v>540</v>
      </c>
      <c r="BE1481" s="259"/>
      <c r="BF1481" s="268" t="str">
        <f t="shared" si="268"/>
        <v>&gt;=0</v>
      </c>
      <c r="BG1481" s="268" t="s">
        <v>85</v>
      </c>
      <c r="BH1481" s="268" t="s">
        <v>85</v>
      </c>
      <c r="BI1481" s="268"/>
      <c r="BJ1481" s="268"/>
      <c r="BK1481" s="268"/>
      <c r="BL1481" s="268"/>
    </row>
    <row r="1482" spans="1:64" ht="13" hidden="1">
      <c r="A1482" s="124"/>
      <c r="B1482" s="169"/>
      <c r="C1482" s="517"/>
      <c r="D1482" s="588"/>
      <c r="E1482" s="588"/>
      <c r="F1482" s="478"/>
      <c r="G1482" s="478"/>
      <c r="H1482" s="478"/>
      <c r="I1482" s="478"/>
      <c r="J1482" s="478"/>
      <c r="K1482" s="478"/>
      <c r="L1482" s="478"/>
      <c r="M1482" s="478"/>
      <c r="N1482" s="478"/>
      <c r="O1482" s="478"/>
      <c r="P1482" s="478"/>
      <c r="Q1482" s="478"/>
      <c r="R1482" s="478"/>
      <c r="S1482" s="478"/>
      <c r="T1482" s="478"/>
      <c r="U1482" s="478"/>
      <c r="V1482" s="478"/>
      <c r="W1482" s="478"/>
      <c r="X1482" s="478"/>
      <c r="Y1482" s="478"/>
      <c r="Z1482" s="478"/>
      <c r="AA1482" s="478"/>
      <c r="AB1482" s="478"/>
      <c r="AC1482" s="478"/>
      <c r="AD1482" s="478"/>
      <c r="AE1482" s="478"/>
      <c r="AF1482" s="478"/>
      <c r="AG1482" s="478"/>
      <c r="AH1482" s="478"/>
      <c r="AI1482" s="478"/>
      <c r="AJ1482" s="478"/>
      <c r="AK1482" s="478"/>
      <c r="AL1482" s="478"/>
      <c r="AM1482" s="478"/>
      <c r="AN1482" s="478"/>
      <c r="AO1482" s="480"/>
      <c r="AP1482" s="169"/>
      <c r="AQ1482" s="84" t="s">
        <v>395</v>
      </c>
      <c r="AU1482" s="459" t="str">
        <f t="shared" ca="1" si="273"/>
        <v>AA</v>
      </c>
      <c r="AV1482" s="459">
        <f t="shared" si="274"/>
        <v>1461</v>
      </c>
      <c r="AW1482" s="259" t="str">
        <f t="shared" ca="1" si="271"/>
        <v>AA1461</v>
      </c>
      <c r="AX1482" s="259">
        <f t="shared" si="269"/>
        <v>8</v>
      </c>
      <c r="AY1482" s="259" t="str">
        <f t="shared" ca="1" si="270"/>
        <v>9. Ownership - Operating Costs</v>
      </c>
      <c r="AZ1482" s="268" t="s">
        <v>1270</v>
      </c>
      <c r="BA1482" s="259" t="s">
        <v>1348</v>
      </c>
      <c r="BB1482" s="259">
        <f>$AA$8</f>
        <v>2041</v>
      </c>
      <c r="BC1482" s="259" t="str">
        <f t="shared" ca="1" si="272"/>
        <v>8_AA1461_Emissions_cost_2041</v>
      </c>
      <c r="BD1482" s="259" t="s">
        <v>540</v>
      </c>
      <c r="BE1482" s="259"/>
      <c r="BF1482" s="268" t="str">
        <f t="shared" si="268"/>
        <v>&gt;=0</v>
      </c>
      <c r="BG1482" s="268" t="s">
        <v>85</v>
      </c>
      <c r="BH1482" s="268" t="s">
        <v>85</v>
      </c>
      <c r="BI1482" s="268"/>
      <c r="BJ1482" s="268"/>
      <c r="BK1482" s="268"/>
      <c r="BL1482" s="268"/>
    </row>
    <row r="1483" spans="1:64" ht="13" hidden="1">
      <c r="A1483" s="124"/>
      <c r="B1483" s="169"/>
      <c r="C1483" s="517"/>
      <c r="D1483" s="588"/>
      <c r="E1483" s="588"/>
      <c r="F1483" s="478"/>
      <c r="G1483" s="478"/>
      <c r="H1483" s="478"/>
      <c r="I1483" s="478"/>
      <c r="J1483" s="478"/>
      <c r="K1483" s="478"/>
      <c r="L1483" s="478"/>
      <c r="M1483" s="478"/>
      <c r="N1483" s="478"/>
      <c r="O1483" s="478"/>
      <c r="P1483" s="478"/>
      <c r="Q1483" s="478"/>
      <c r="R1483" s="478"/>
      <c r="S1483" s="478"/>
      <c r="T1483" s="478"/>
      <c r="U1483" s="478"/>
      <c r="V1483" s="478"/>
      <c r="W1483" s="478"/>
      <c r="X1483" s="478"/>
      <c r="Y1483" s="478"/>
      <c r="Z1483" s="478"/>
      <c r="AA1483" s="478"/>
      <c r="AB1483" s="478"/>
      <c r="AC1483" s="478"/>
      <c r="AD1483" s="478"/>
      <c r="AE1483" s="478"/>
      <c r="AF1483" s="478"/>
      <c r="AG1483" s="478"/>
      <c r="AH1483" s="478"/>
      <c r="AI1483" s="478"/>
      <c r="AJ1483" s="478"/>
      <c r="AK1483" s="478"/>
      <c r="AL1483" s="478"/>
      <c r="AM1483" s="478"/>
      <c r="AN1483" s="478"/>
      <c r="AO1483" s="480"/>
      <c r="AP1483" s="169"/>
      <c r="AQ1483" s="84" t="s">
        <v>395</v>
      </c>
      <c r="AU1483" s="459" t="str">
        <f t="shared" ca="1" si="273"/>
        <v>AB</v>
      </c>
      <c r="AV1483" s="459">
        <f t="shared" si="274"/>
        <v>1461</v>
      </c>
      <c r="AW1483" s="259" t="str">
        <f t="shared" ca="1" si="271"/>
        <v>AB1461</v>
      </c>
      <c r="AX1483" s="259">
        <f t="shared" si="269"/>
        <v>8</v>
      </c>
      <c r="AY1483" s="259" t="str">
        <f t="shared" ca="1" si="270"/>
        <v>9. Ownership - Operating Costs</v>
      </c>
      <c r="AZ1483" s="268" t="s">
        <v>1270</v>
      </c>
      <c r="BA1483" s="259" t="s">
        <v>1348</v>
      </c>
      <c r="BB1483" s="259">
        <f>$AB$8</f>
        <v>2042</v>
      </c>
      <c r="BC1483" s="259" t="str">
        <f t="shared" ca="1" si="272"/>
        <v>8_AB1461_Emissions_cost_2042</v>
      </c>
      <c r="BD1483" s="259" t="s">
        <v>540</v>
      </c>
      <c r="BE1483" s="259"/>
      <c r="BF1483" s="268" t="str">
        <f t="shared" si="268"/>
        <v>&gt;=0</v>
      </c>
      <c r="BG1483" s="268" t="s">
        <v>85</v>
      </c>
      <c r="BH1483" s="268" t="s">
        <v>85</v>
      </c>
      <c r="BI1483" s="268"/>
      <c r="BJ1483" s="268"/>
      <c r="BK1483" s="268"/>
      <c r="BL1483" s="268"/>
    </row>
    <row r="1484" spans="1:64" ht="13" hidden="1">
      <c r="A1484" s="124"/>
      <c r="B1484" s="169"/>
      <c r="C1484" s="517"/>
      <c r="D1484" s="588"/>
      <c r="E1484" s="588"/>
      <c r="F1484" s="478"/>
      <c r="G1484" s="478"/>
      <c r="H1484" s="478"/>
      <c r="I1484" s="478"/>
      <c r="J1484" s="478"/>
      <c r="K1484" s="478"/>
      <c r="L1484" s="478"/>
      <c r="M1484" s="478"/>
      <c r="N1484" s="478"/>
      <c r="O1484" s="478"/>
      <c r="P1484" s="478"/>
      <c r="Q1484" s="478"/>
      <c r="R1484" s="478"/>
      <c r="S1484" s="478"/>
      <c r="T1484" s="478"/>
      <c r="U1484" s="478"/>
      <c r="V1484" s="478"/>
      <c r="W1484" s="478"/>
      <c r="X1484" s="478"/>
      <c r="Y1484" s="478"/>
      <c r="Z1484" s="478"/>
      <c r="AA1484" s="478"/>
      <c r="AB1484" s="478"/>
      <c r="AC1484" s="478"/>
      <c r="AD1484" s="478"/>
      <c r="AE1484" s="478"/>
      <c r="AF1484" s="478"/>
      <c r="AG1484" s="478"/>
      <c r="AH1484" s="478"/>
      <c r="AI1484" s="478"/>
      <c r="AJ1484" s="478"/>
      <c r="AK1484" s="478"/>
      <c r="AL1484" s="478"/>
      <c r="AM1484" s="478"/>
      <c r="AN1484" s="478"/>
      <c r="AO1484" s="480"/>
      <c r="AP1484" s="169"/>
      <c r="AQ1484" s="84" t="s">
        <v>395</v>
      </c>
      <c r="AU1484" s="459" t="str">
        <f t="shared" ca="1" si="273"/>
        <v>AC</v>
      </c>
      <c r="AV1484" s="459">
        <f t="shared" si="274"/>
        <v>1461</v>
      </c>
      <c r="AW1484" s="259" t="str">
        <f t="shared" ca="1" si="271"/>
        <v>AC1461</v>
      </c>
      <c r="AX1484" s="259">
        <f t="shared" si="269"/>
        <v>8</v>
      </c>
      <c r="AY1484" s="259" t="str">
        <f t="shared" ca="1" si="270"/>
        <v>9. Ownership - Operating Costs</v>
      </c>
      <c r="AZ1484" s="268" t="s">
        <v>1270</v>
      </c>
      <c r="BA1484" s="259" t="s">
        <v>1348</v>
      </c>
      <c r="BB1484" s="259">
        <f>$AC$8</f>
        <v>2043</v>
      </c>
      <c r="BC1484" s="259" t="str">
        <f t="shared" ca="1" si="272"/>
        <v>8_AC1461_Emissions_cost_2043</v>
      </c>
      <c r="BD1484" s="259" t="s">
        <v>540</v>
      </c>
      <c r="BE1484" s="259"/>
      <c r="BF1484" s="268" t="str">
        <f t="shared" si="268"/>
        <v>&gt;=0</v>
      </c>
      <c r="BG1484" s="268" t="s">
        <v>85</v>
      </c>
      <c r="BH1484" s="268" t="s">
        <v>85</v>
      </c>
      <c r="BI1484" s="268"/>
      <c r="BJ1484" s="268"/>
      <c r="BK1484" s="268"/>
      <c r="BL1484" s="268"/>
    </row>
    <row r="1485" spans="1:64" ht="13" hidden="1">
      <c r="A1485" s="124"/>
      <c r="B1485" s="169"/>
      <c r="C1485" s="517"/>
      <c r="D1485" s="588"/>
      <c r="E1485" s="588"/>
      <c r="F1485" s="478"/>
      <c r="G1485" s="478"/>
      <c r="H1485" s="478"/>
      <c r="I1485" s="478"/>
      <c r="J1485" s="478"/>
      <c r="K1485" s="478"/>
      <c r="L1485" s="478"/>
      <c r="M1485" s="478"/>
      <c r="N1485" s="478"/>
      <c r="O1485" s="478"/>
      <c r="P1485" s="478"/>
      <c r="Q1485" s="478"/>
      <c r="R1485" s="478"/>
      <c r="S1485" s="478"/>
      <c r="T1485" s="478"/>
      <c r="U1485" s="478"/>
      <c r="V1485" s="478"/>
      <c r="W1485" s="478"/>
      <c r="X1485" s="478"/>
      <c r="Y1485" s="478"/>
      <c r="Z1485" s="478"/>
      <c r="AA1485" s="478"/>
      <c r="AB1485" s="478"/>
      <c r="AC1485" s="478"/>
      <c r="AD1485" s="478"/>
      <c r="AE1485" s="478"/>
      <c r="AF1485" s="478"/>
      <c r="AG1485" s="478"/>
      <c r="AH1485" s="478"/>
      <c r="AI1485" s="478"/>
      <c r="AJ1485" s="478"/>
      <c r="AK1485" s="478"/>
      <c r="AL1485" s="478"/>
      <c r="AM1485" s="478"/>
      <c r="AN1485" s="478"/>
      <c r="AO1485" s="480"/>
      <c r="AP1485" s="169"/>
      <c r="AQ1485" s="84" t="s">
        <v>395</v>
      </c>
      <c r="AU1485" s="459" t="str">
        <f t="shared" ca="1" si="273"/>
        <v>AD</v>
      </c>
      <c r="AV1485" s="459">
        <f t="shared" si="274"/>
        <v>1461</v>
      </c>
      <c r="AW1485" s="259" t="str">
        <f t="shared" ca="1" si="271"/>
        <v>AD1461</v>
      </c>
      <c r="AX1485" s="259">
        <f t="shared" si="269"/>
        <v>8</v>
      </c>
      <c r="AY1485" s="259" t="str">
        <f t="shared" ca="1" si="270"/>
        <v>9. Ownership - Operating Costs</v>
      </c>
      <c r="AZ1485" s="268" t="s">
        <v>1270</v>
      </c>
      <c r="BA1485" s="259" t="s">
        <v>1348</v>
      </c>
      <c r="BB1485" s="259">
        <f>$AD$8</f>
        <v>2044</v>
      </c>
      <c r="BC1485" s="259" t="str">
        <f t="shared" ca="1" si="272"/>
        <v>8_AD1461_Emissions_cost_2044</v>
      </c>
      <c r="BD1485" s="259" t="s">
        <v>540</v>
      </c>
      <c r="BE1485" s="259"/>
      <c r="BF1485" s="268" t="str">
        <f t="shared" si="268"/>
        <v>&gt;=0</v>
      </c>
      <c r="BG1485" s="268" t="s">
        <v>85</v>
      </c>
      <c r="BH1485" s="268" t="s">
        <v>85</v>
      </c>
      <c r="BI1485" s="268"/>
      <c r="BJ1485" s="268"/>
      <c r="BK1485" s="268"/>
      <c r="BL1485" s="268"/>
    </row>
    <row r="1486" spans="1:64" ht="13" hidden="1">
      <c r="A1486" s="124"/>
      <c r="B1486" s="169"/>
      <c r="C1486" s="517"/>
      <c r="D1486" s="588"/>
      <c r="E1486" s="588"/>
      <c r="F1486" s="478"/>
      <c r="G1486" s="478"/>
      <c r="H1486" s="478"/>
      <c r="I1486" s="478"/>
      <c r="J1486" s="478"/>
      <c r="K1486" s="478"/>
      <c r="L1486" s="478"/>
      <c r="M1486" s="478"/>
      <c r="N1486" s="478"/>
      <c r="O1486" s="478"/>
      <c r="P1486" s="478"/>
      <c r="Q1486" s="478"/>
      <c r="R1486" s="478"/>
      <c r="S1486" s="478"/>
      <c r="T1486" s="478"/>
      <c r="U1486" s="478"/>
      <c r="V1486" s="478"/>
      <c r="W1486" s="478"/>
      <c r="X1486" s="478"/>
      <c r="Y1486" s="478"/>
      <c r="Z1486" s="478"/>
      <c r="AA1486" s="478"/>
      <c r="AB1486" s="478"/>
      <c r="AC1486" s="478"/>
      <c r="AD1486" s="478"/>
      <c r="AE1486" s="478"/>
      <c r="AF1486" s="478"/>
      <c r="AG1486" s="478"/>
      <c r="AH1486" s="478"/>
      <c r="AI1486" s="478"/>
      <c r="AJ1486" s="478"/>
      <c r="AK1486" s="478"/>
      <c r="AL1486" s="478"/>
      <c r="AM1486" s="478"/>
      <c r="AN1486" s="478"/>
      <c r="AO1486" s="480"/>
      <c r="AP1486" s="169"/>
      <c r="AQ1486" s="84" t="s">
        <v>395</v>
      </c>
      <c r="AU1486" s="459" t="str">
        <f t="shared" ca="1" si="273"/>
        <v>AE</v>
      </c>
      <c r="AV1486" s="459">
        <f t="shared" si="274"/>
        <v>1461</v>
      </c>
      <c r="AW1486" s="259" t="str">
        <f t="shared" ca="1" si="271"/>
        <v>AE1461</v>
      </c>
      <c r="AX1486" s="259">
        <f t="shared" si="269"/>
        <v>8</v>
      </c>
      <c r="AY1486" s="259" t="str">
        <f t="shared" ca="1" si="270"/>
        <v>9. Ownership - Operating Costs</v>
      </c>
      <c r="AZ1486" s="268" t="s">
        <v>1270</v>
      </c>
      <c r="BA1486" s="259" t="s">
        <v>1348</v>
      </c>
      <c r="BB1486" s="259">
        <f>$AE$8</f>
        <v>2045</v>
      </c>
      <c r="BC1486" s="259" t="str">
        <f t="shared" ca="1" si="272"/>
        <v>8_AE1461_Emissions_cost_2045</v>
      </c>
      <c r="BD1486" s="259" t="s">
        <v>540</v>
      </c>
      <c r="BE1486" s="259"/>
      <c r="BF1486" s="268" t="str">
        <f t="shared" si="268"/>
        <v>&gt;=0</v>
      </c>
      <c r="BG1486" s="268" t="s">
        <v>85</v>
      </c>
      <c r="BH1486" s="268" t="s">
        <v>85</v>
      </c>
      <c r="BI1486" s="268"/>
      <c r="BJ1486" s="268"/>
      <c r="BK1486" s="268"/>
      <c r="BL1486" s="268"/>
    </row>
    <row r="1487" spans="1:64" ht="13" hidden="1">
      <c r="A1487" s="124"/>
      <c r="B1487" s="169"/>
      <c r="C1487" s="517"/>
      <c r="D1487" s="588"/>
      <c r="E1487" s="588"/>
      <c r="F1487" s="478"/>
      <c r="G1487" s="478"/>
      <c r="H1487" s="478"/>
      <c r="I1487" s="478"/>
      <c r="J1487" s="478"/>
      <c r="K1487" s="478"/>
      <c r="L1487" s="478"/>
      <c r="M1487" s="478"/>
      <c r="N1487" s="478"/>
      <c r="O1487" s="478"/>
      <c r="P1487" s="478"/>
      <c r="Q1487" s="478"/>
      <c r="R1487" s="478"/>
      <c r="S1487" s="478"/>
      <c r="T1487" s="478"/>
      <c r="U1487" s="478"/>
      <c r="V1487" s="478"/>
      <c r="W1487" s="478"/>
      <c r="X1487" s="478"/>
      <c r="Y1487" s="478"/>
      <c r="Z1487" s="478"/>
      <c r="AA1487" s="478"/>
      <c r="AB1487" s="478"/>
      <c r="AC1487" s="478"/>
      <c r="AD1487" s="478"/>
      <c r="AE1487" s="478"/>
      <c r="AF1487" s="478"/>
      <c r="AG1487" s="478"/>
      <c r="AH1487" s="478"/>
      <c r="AI1487" s="478"/>
      <c r="AJ1487" s="478"/>
      <c r="AK1487" s="478"/>
      <c r="AL1487" s="478"/>
      <c r="AM1487" s="478"/>
      <c r="AN1487" s="478"/>
      <c r="AO1487" s="480"/>
      <c r="AP1487" s="169"/>
      <c r="AQ1487" s="84" t="s">
        <v>395</v>
      </c>
      <c r="AU1487" s="459" t="str">
        <f t="shared" ca="1" si="273"/>
        <v>AF</v>
      </c>
      <c r="AV1487" s="459">
        <f t="shared" si="274"/>
        <v>1461</v>
      </c>
      <c r="AW1487" s="259" t="str">
        <f t="shared" ca="1" si="271"/>
        <v>AF1461</v>
      </c>
      <c r="AX1487" s="259">
        <f t="shared" si="269"/>
        <v>8</v>
      </c>
      <c r="AY1487" s="259" t="str">
        <f t="shared" ca="1" si="270"/>
        <v>9. Ownership - Operating Costs</v>
      </c>
      <c r="AZ1487" s="268" t="s">
        <v>1270</v>
      </c>
      <c r="BA1487" s="259" t="s">
        <v>1348</v>
      </c>
      <c r="BB1487" s="259">
        <f>$AF$8</f>
        <v>2046</v>
      </c>
      <c r="BC1487" s="259" t="str">
        <f t="shared" ca="1" si="272"/>
        <v>8_AF1461_Emissions_cost_2046</v>
      </c>
      <c r="BD1487" s="259" t="s">
        <v>540</v>
      </c>
      <c r="BE1487" s="259"/>
      <c r="BF1487" s="268" t="str">
        <f t="shared" si="268"/>
        <v>&gt;=0</v>
      </c>
      <c r="BG1487" s="268" t="s">
        <v>85</v>
      </c>
      <c r="BH1487" s="268" t="s">
        <v>85</v>
      </c>
      <c r="BI1487" s="268"/>
      <c r="BJ1487" s="268"/>
      <c r="BK1487" s="268"/>
      <c r="BL1487" s="268"/>
    </row>
    <row r="1488" spans="1:64" ht="13" hidden="1">
      <c r="A1488" s="124"/>
      <c r="B1488" s="169"/>
      <c r="C1488" s="517"/>
      <c r="D1488" s="588"/>
      <c r="E1488" s="588"/>
      <c r="F1488" s="478"/>
      <c r="G1488" s="478"/>
      <c r="H1488" s="478"/>
      <c r="I1488" s="478"/>
      <c r="J1488" s="478"/>
      <c r="K1488" s="478"/>
      <c r="L1488" s="478"/>
      <c r="M1488" s="478"/>
      <c r="N1488" s="478"/>
      <c r="O1488" s="478"/>
      <c r="P1488" s="478"/>
      <c r="Q1488" s="478"/>
      <c r="R1488" s="478"/>
      <c r="S1488" s="478"/>
      <c r="T1488" s="478"/>
      <c r="U1488" s="478"/>
      <c r="V1488" s="478"/>
      <c r="W1488" s="478"/>
      <c r="X1488" s="478"/>
      <c r="Y1488" s="478"/>
      <c r="Z1488" s="478"/>
      <c r="AA1488" s="478"/>
      <c r="AB1488" s="478"/>
      <c r="AC1488" s="478"/>
      <c r="AD1488" s="478"/>
      <c r="AE1488" s="478"/>
      <c r="AF1488" s="478"/>
      <c r="AG1488" s="478"/>
      <c r="AH1488" s="478"/>
      <c r="AI1488" s="478"/>
      <c r="AJ1488" s="478"/>
      <c r="AK1488" s="478"/>
      <c r="AL1488" s="478"/>
      <c r="AM1488" s="478"/>
      <c r="AN1488" s="478"/>
      <c r="AO1488" s="480"/>
      <c r="AP1488" s="169"/>
      <c r="AQ1488" s="84" t="s">
        <v>395</v>
      </c>
      <c r="AU1488" s="459" t="str">
        <f t="shared" ca="1" si="273"/>
        <v>AG</v>
      </c>
      <c r="AV1488" s="459">
        <f t="shared" si="274"/>
        <v>1461</v>
      </c>
      <c r="AW1488" s="259" t="str">
        <f t="shared" ca="1" si="271"/>
        <v>AG1461</v>
      </c>
      <c r="AX1488" s="259">
        <f t="shared" si="269"/>
        <v>8</v>
      </c>
      <c r="AY1488" s="259" t="str">
        <f t="shared" ca="1" si="270"/>
        <v>9. Ownership - Operating Costs</v>
      </c>
      <c r="AZ1488" s="268" t="s">
        <v>1270</v>
      </c>
      <c r="BA1488" s="259" t="s">
        <v>1348</v>
      </c>
      <c r="BB1488" s="259">
        <f>$AG$8</f>
        <v>2047</v>
      </c>
      <c r="BC1488" s="259" t="str">
        <f t="shared" ca="1" si="272"/>
        <v>8_AG1461_Emissions_cost_2047</v>
      </c>
      <c r="BD1488" s="259" t="s">
        <v>540</v>
      </c>
      <c r="BE1488" s="259"/>
      <c r="BF1488" s="268" t="str">
        <f t="shared" si="268"/>
        <v>&gt;=0</v>
      </c>
      <c r="BG1488" s="268" t="s">
        <v>85</v>
      </c>
      <c r="BH1488" s="268" t="s">
        <v>85</v>
      </c>
      <c r="BI1488" s="268"/>
      <c r="BJ1488" s="268"/>
      <c r="BK1488" s="268"/>
      <c r="BL1488" s="268"/>
    </row>
    <row r="1489" spans="1:69" ht="13" hidden="1">
      <c r="A1489" s="124"/>
      <c r="B1489" s="169"/>
      <c r="C1489" s="517"/>
      <c r="D1489" s="588"/>
      <c r="E1489" s="588"/>
      <c r="F1489" s="478"/>
      <c r="G1489" s="478"/>
      <c r="H1489" s="478"/>
      <c r="I1489" s="478"/>
      <c r="J1489" s="478"/>
      <c r="K1489" s="478"/>
      <c r="L1489" s="478"/>
      <c r="M1489" s="478"/>
      <c r="N1489" s="478"/>
      <c r="O1489" s="478"/>
      <c r="P1489" s="478"/>
      <c r="Q1489" s="478"/>
      <c r="R1489" s="478"/>
      <c r="S1489" s="478"/>
      <c r="T1489" s="478"/>
      <c r="U1489" s="478"/>
      <c r="V1489" s="478"/>
      <c r="W1489" s="478"/>
      <c r="X1489" s="478"/>
      <c r="Y1489" s="478"/>
      <c r="Z1489" s="478"/>
      <c r="AA1489" s="478"/>
      <c r="AB1489" s="478"/>
      <c r="AC1489" s="478"/>
      <c r="AD1489" s="478"/>
      <c r="AE1489" s="478"/>
      <c r="AF1489" s="478"/>
      <c r="AG1489" s="478"/>
      <c r="AH1489" s="478"/>
      <c r="AI1489" s="478"/>
      <c r="AJ1489" s="478"/>
      <c r="AK1489" s="478"/>
      <c r="AL1489" s="478"/>
      <c r="AM1489" s="478"/>
      <c r="AN1489" s="478"/>
      <c r="AO1489" s="480"/>
      <c r="AP1489" s="169"/>
      <c r="AQ1489" s="84" t="s">
        <v>395</v>
      </c>
      <c r="AU1489" s="459" t="str">
        <f t="shared" ca="1" si="273"/>
        <v>AH</v>
      </c>
      <c r="AV1489" s="459">
        <f t="shared" si="274"/>
        <v>1461</v>
      </c>
      <c r="AW1489" s="259" t="str">
        <f t="shared" ca="1" si="271"/>
        <v>AH1461</v>
      </c>
      <c r="AX1489" s="259">
        <f t="shared" si="269"/>
        <v>8</v>
      </c>
      <c r="AY1489" s="259" t="str">
        <f t="shared" ca="1" si="270"/>
        <v>9. Ownership - Operating Costs</v>
      </c>
      <c r="AZ1489" s="268" t="s">
        <v>1270</v>
      </c>
      <c r="BA1489" s="259" t="s">
        <v>1348</v>
      </c>
      <c r="BB1489" s="259">
        <f>$AH$8</f>
        <v>2048</v>
      </c>
      <c r="BC1489" s="259" t="str">
        <f t="shared" ca="1" si="272"/>
        <v>8_AH1461_Emissions_cost_2048</v>
      </c>
      <c r="BD1489" s="259" t="s">
        <v>540</v>
      </c>
      <c r="BE1489" s="259"/>
      <c r="BF1489" s="268" t="str">
        <f t="shared" si="268"/>
        <v>&gt;=0</v>
      </c>
      <c r="BG1489" s="268" t="s">
        <v>85</v>
      </c>
      <c r="BH1489" s="268" t="s">
        <v>85</v>
      </c>
      <c r="BI1489" s="268"/>
      <c r="BJ1489" s="268"/>
      <c r="BK1489" s="268"/>
      <c r="BL1489" s="268"/>
    </row>
    <row r="1490" spans="1:69" ht="13" hidden="1">
      <c r="A1490" s="124"/>
      <c r="B1490" s="169"/>
      <c r="C1490" s="517"/>
      <c r="D1490" s="588"/>
      <c r="E1490" s="588"/>
      <c r="F1490" s="478"/>
      <c r="G1490" s="478"/>
      <c r="H1490" s="478"/>
      <c r="I1490" s="478"/>
      <c r="J1490" s="478"/>
      <c r="K1490" s="478"/>
      <c r="L1490" s="478"/>
      <c r="M1490" s="478"/>
      <c r="N1490" s="478"/>
      <c r="O1490" s="478"/>
      <c r="P1490" s="478"/>
      <c r="Q1490" s="478"/>
      <c r="R1490" s="478"/>
      <c r="S1490" s="478"/>
      <c r="T1490" s="478"/>
      <c r="U1490" s="478"/>
      <c r="V1490" s="478"/>
      <c r="W1490" s="478"/>
      <c r="X1490" s="478"/>
      <c r="Y1490" s="478"/>
      <c r="Z1490" s="478"/>
      <c r="AA1490" s="478"/>
      <c r="AB1490" s="478"/>
      <c r="AC1490" s="478"/>
      <c r="AD1490" s="478"/>
      <c r="AE1490" s="478"/>
      <c r="AF1490" s="478"/>
      <c r="AG1490" s="478"/>
      <c r="AH1490" s="478"/>
      <c r="AI1490" s="478"/>
      <c r="AJ1490" s="478"/>
      <c r="AK1490" s="478"/>
      <c r="AL1490" s="478"/>
      <c r="AM1490" s="478"/>
      <c r="AN1490" s="478"/>
      <c r="AO1490" s="480"/>
      <c r="AP1490" s="169"/>
      <c r="AQ1490" s="84" t="s">
        <v>395</v>
      </c>
      <c r="AU1490" s="459" t="str">
        <f t="shared" ca="1" si="273"/>
        <v>AI</v>
      </c>
      <c r="AV1490" s="459">
        <f t="shared" si="274"/>
        <v>1461</v>
      </c>
      <c r="AW1490" s="259" t="str">
        <f t="shared" ca="1" si="271"/>
        <v>AI1461</v>
      </c>
      <c r="AX1490" s="259">
        <f t="shared" si="269"/>
        <v>8</v>
      </c>
      <c r="AY1490" s="259" t="str">
        <f t="shared" ca="1" si="270"/>
        <v>9. Ownership - Operating Costs</v>
      </c>
      <c r="AZ1490" s="268" t="s">
        <v>1270</v>
      </c>
      <c r="BA1490" s="259" t="s">
        <v>1348</v>
      </c>
      <c r="BB1490" s="259">
        <f>$AI$8</f>
        <v>2049</v>
      </c>
      <c r="BC1490" s="259" t="str">
        <f t="shared" ca="1" si="272"/>
        <v>8_AI1461_Emissions_cost_2049</v>
      </c>
      <c r="BD1490" s="259" t="s">
        <v>540</v>
      </c>
      <c r="BE1490" s="259"/>
      <c r="BF1490" s="268" t="str">
        <f t="shared" si="268"/>
        <v>&gt;=0</v>
      </c>
      <c r="BG1490" s="268" t="s">
        <v>85</v>
      </c>
      <c r="BH1490" s="268" t="s">
        <v>85</v>
      </c>
      <c r="BI1490" s="268"/>
      <c r="BJ1490" s="268"/>
      <c r="BK1490" s="268"/>
      <c r="BL1490" s="268"/>
    </row>
    <row r="1491" spans="1:69" ht="13" hidden="1">
      <c r="A1491" s="124"/>
      <c r="B1491" s="169"/>
      <c r="C1491" s="517"/>
      <c r="D1491" s="588"/>
      <c r="E1491" s="588"/>
      <c r="F1491" s="478"/>
      <c r="G1491" s="478"/>
      <c r="H1491" s="478"/>
      <c r="I1491" s="478"/>
      <c r="J1491" s="478"/>
      <c r="K1491" s="478"/>
      <c r="L1491" s="478"/>
      <c r="M1491" s="478"/>
      <c r="N1491" s="478"/>
      <c r="O1491" s="478"/>
      <c r="P1491" s="478"/>
      <c r="Q1491" s="478"/>
      <c r="R1491" s="478"/>
      <c r="S1491" s="478"/>
      <c r="T1491" s="478"/>
      <c r="U1491" s="478"/>
      <c r="V1491" s="478"/>
      <c r="W1491" s="478"/>
      <c r="X1491" s="478"/>
      <c r="Y1491" s="478"/>
      <c r="Z1491" s="478"/>
      <c r="AA1491" s="478"/>
      <c r="AB1491" s="478"/>
      <c r="AC1491" s="478"/>
      <c r="AD1491" s="478"/>
      <c r="AE1491" s="478"/>
      <c r="AF1491" s="478"/>
      <c r="AG1491" s="478"/>
      <c r="AH1491" s="478"/>
      <c r="AI1491" s="478"/>
      <c r="AJ1491" s="478"/>
      <c r="AK1491" s="478"/>
      <c r="AL1491" s="478"/>
      <c r="AM1491" s="478"/>
      <c r="AN1491" s="478"/>
      <c r="AO1491" s="480"/>
      <c r="AP1491" s="169"/>
      <c r="AQ1491" s="84" t="s">
        <v>395</v>
      </c>
      <c r="AU1491" s="459" t="str">
        <f t="shared" ca="1" si="273"/>
        <v>AJ</v>
      </c>
      <c r="AV1491" s="459">
        <f t="shared" si="274"/>
        <v>1461</v>
      </c>
      <c r="AW1491" s="259" t="str">
        <f t="shared" ca="1" si="271"/>
        <v>AJ1461</v>
      </c>
      <c r="AX1491" s="259">
        <f t="shared" si="269"/>
        <v>8</v>
      </c>
      <c r="AY1491" s="259" t="str">
        <f t="shared" ca="1" si="270"/>
        <v>9. Ownership - Operating Costs</v>
      </c>
      <c r="AZ1491" s="268" t="s">
        <v>1270</v>
      </c>
      <c r="BA1491" s="259" t="s">
        <v>1348</v>
      </c>
      <c r="BB1491" s="259">
        <f>$AJ$8</f>
        <v>2050</v>
      </c>
      <c r="BC1491" s="259" t="str">
        <f t="shared" ca="1" si="272"/>
        <v>8_AJ1461_Emissions_cost_2050</v>
      </c>
      <c r="BD1491" s="259" t="s">
        <v>540</v>
      </c>
      <c r="BE1491" s="259"/>
      <c r="BF1491" s="268" t="str">
        <f t="shared" si="268"/>
        <v>&gt;=0</v>
      </c>
      <c r="BG1491" s="268" t="s">
        <v>85</v>
      </c>
      <c r="BH1491" s="268" t="s">
        <v>85</v>
      </c>
      <c r="BI1491" s="268"/>
      <c r="BJ1491" s="268"/>
      <c r="BK1491" s="268"/>
      <c r="BL1491" s="268"/>
    </row>
    <row r="1492" spans="1:69" ht="13" hidden="1">
      <c r="A1492" s="124"/>
      <c r="B1492" s="169"/>
      <c r="C1492" s="517"/>
      <c r="D1492" s="588"/>
      <c r="E1492" s="588"/>
      <c r="F1492" s="478"/>
      <c r="G1492" s="478"/>
      <c r="H1492" s="478"/>
      <c r="I1492" s="478"/>
      <c r="J1492" s="478"/>
      <c r="K1492" s="478"/>
      <c r="L1492" s="478"/>
      <c r="M1492" s="478"/>
      <c r="N1492" s="478"/>
      <c r="O1492" s="478"/>
      <c r="P1492" s="478"/>
      <c r="Q1492" s="478"/>
      <c r="R1492" s="478"/>
      <c r="S1492" s="478"/>
      <c r="T1492" s="478"/>
      <c r="U1492" s="478"/>
      <c r="V1492" s="478"/>
      <c r="W1492" s="478"/>
      <c r="X1492" s="478"/>
      <c r="Y1492" s="478"/>
      <c r="Z1492" s="478"/>
      <c r="AA1492" s="478"/>
      <c r="AB1492" s="478"/>
      <c r="AC1492" s="478"/>
      <c r="AD1492" s="478"/>
      <c r="AE1492" s="478"/>
      <c r="AF1492" s="478"/>
      <c r="AG1492" s="478"/>
      <c r="AH1492" s="478"/>
      <c r="AI1492" s="478"/>
      <c r="AJ1492" s="478"/>
      <c r="AK1492" s="478"/>
      <c r="AL1492" s="478"/>
      <c r="AM1492" s="478"/>
      <c r="AN1492" s="478"/>
      <c r="AO1492" s="480"/>
      <c r="AP1492" s="169"/>
      <c r="AQ1492" s="84" t="s">
        <v>395</v>
      </c>
      <c r="AU1492" s="459" t="str">
        <f t="shared" ca="1" si="273"/>
        <v>AK</v>
      </c>
      <c r="AV1492" s="459">
        <f t="shared" si="274"/>
        <v>1461</v>
      </c>
      <c r="AW1492" s="259" t="str">
        <f t="shared" ca="1" si="271"/>
        <v>AK1461</v>
      </c>
      <c r="AX1492" s="259">
        <f t="shared" si="269"/>
        <v>8</v>
      </c>
      <c r="AY1492" s="259" t="str">
        <f t="shared" ca="1" si="270"/>
        <v>9. Ownership - Operating Costs</v>
      </c>
      <c r="AZ1492" s="268" t="s">
        <v>1270</v>
      </c>
      <c r="BA1492" s="259" t="s">
        <v>1348</v>
      </c>
      <c r="BB1492" s="259">
        <f>$AK$8</f>
        <v>2051</v>
      </c>
      <c r="BC1492" s="259" t="str">
        <f t="shared" ca="1" si="272"/>
        <v>8_AK1461_Emissions_cost_2051</v>
      </c>
      <c r="BD1492" s="259" t="s">
        <v>540</v>
      </c>
      <c r="BE1492" s="259"/>
      <c r="BF1492" s="268" t="str">
        <f t="shared" si="268"/>
        <v>&gt;=0</v>
      </c>
      <c r="BG1492" s="268" t="s">
        <v>85</v>
      </c>
      <c r="BH1492" s="268" t="s">
        <v>85</v>
      </c>
      <c r="BI1492" s="268"/>
      <c r="BJ1492" s="268"/>
      <c r="BK1492" s="268"/>
      <c r="BL1492" s="268"/>
    </row>
    <row r="1493" spans="1:69" ht="13" hidden="1">
      <c r="A1493" s="124"/>
      <c r="B1493" s="169"/>
      <c r="C1493" s="517"/>
      <c r="D1493" s="588"/>
      <c r="E1493" s="588"/>
      <c r="F1493" s="478"/>
      <c r="G1493" s="478"/>
      <c r="H1493" s="478"/>
      <c r="I1493" s="478"/>
      <c r="J1493" s="478"/>
      <c r="K1493" s="478"/>
      <c r="L1493" s="478"/>
      <c r="M1493" s="478"/>
      <c r="N1493" s="478"/>
      <c r="O1493" s="478"/>
      <c r="P1493" s="478"/>
      <c r="Q1493" s="478"/>
      <c r="R1493" s="478"/>
      <c r="S1493" s="478"/>
      <c r="T1493" s="478"/>
      <c r="U1493" s="478"/>
      <c r="V1493" s="478"/>
      <c r="W1493" s="478"/>
      <c r="X1493" s="478"/>
      <c r="Y1493" s="478"/>
      <c r="Z1493" s="478"/>
      <c r="AA1493" s="478"/>
      <c r="AB1493" s="478"/>
      <c r="AC1493" s="478"/>
      <c r="AD1493" s="478"/>
      <c r="AE1493" s="478"/>
      <c r="AF1493" s="478"/>
      <c r="AG1493" s="478"/>
      <c r="AH1493" s="478"/>
      <c r="AI1493" s="478"/>
      <c r="AJ1493" s="478"/>
      <c r="AK1493" s="478"/>
      <c r="AL1493" s="478"/>
      <c r="AM1493" s="478"/>
      <c r="AN1493" s="478"/>
      <c r="AO1493" s="480"/>
      <c r="AP1493" s="169"/>
      <c r="AQ1493" s="84" t="s">
        <v>395</v>
      </c>
      <c r="AU1493" s="459" t="str">
        <f t="shared" ca="1" si="273"/>
        <v>AL</v>
      </c>
      <c r="AV1493" s="459">
        <f t="shared" si="274"/>
        <v>1461</v>
      </c>
      <c r="AW1493" s="259" t="str">
        <f t="shared" ca="1" si="271"/>
        <v>AL1461</v>
      </c>
      <c r="AX1493" s="259">
        <f t="shared" si="269"/>
        <v>8</v>
      </c>
      <c r="AY1493" s="259" t="str">
        <f t="shared" ca="1" si="270"/>
        <v>9. Ownership - Operating Costs</v>
      </c>
      <c r="AZ1493" s="268" t="s">
        <v>1270</v>
      </c>
      <c r="BA1493" s="259" t="s">
        <v>1348</v>
      </c>
      <c r="BB1493" s="259">
        <f>$AL$8</f>
        <v>2052</v>
      </c>
      <c r="BC1493" s="259" t="str">
        <f t="shared" ca="1" si="272"/>
        <v>8_AL1461_Emissions_cost_2052</v>
      </c>
      <c r="BD1493" s="259" t="s">
        <v>540</v>
      </c>
      <c r="BE1493" s="259"/>
      <c r="BF1493" s="268" t="str">
        <f t="shared" si="268"/>
        <v>&gt;=0</v>
      </c>
      <c r="BG1493" s="268" t="s">
        <v>85</v>
      </c>
      <c r="BH1493" s="268" t="s">
        <v>85</v>
      </c>
      <c r="BI1493" s="268"/>
      <c r="BJ1493" s="268"/>
      <c r="BK1493" s="268"/>
      <c r="BL1493" s="268"/>
    </row>
    <row r="1494" spans="1:69" ht="13" hidden="1">
      <c r="A1494" s="124"/>
      <c r="B1494" s="169"/>
      <c r="C1494" s="517"/>
      <c r="D1494" s="588"/>
      <c r="E1494" s="588"/>
      <c r="F1494" s="478"/>
      <c r="G1494" s="478"/>
      <c r="H1494" s="478"/>
      <c r="I1494" s="478"/>
      <c r="J1494" s="478"/>
      <c r="K1494" s="478"/>
      <c r="L1494" s="478"/>
      <c r="M1494" s="478"/>
      <c r="N1494" s="478"/>
      <c r="O1494" s="478"/>
      <c r="P1494" s="478"/>
      <c r="Q1494" s="478"/>
      <c r="R1494" s="478"/>
      <c r="S1494" s="478"/>
      <c r="T1494" s="478"/>
      <c r="U1494" s="478"/>
      <c r="V1494" s="478"/>
      <c r="W1494" s="478"/>
      <c r="X1494" s="478"/>
      <c r="Y1494" s="478"/>
      <c r="Z1494" s="478"/>
      <c r="AA1494" s="478"/>
      <c r="AB1494" s="478"/>
      <c r="AC1494" s="478"/>
      <c r="AD1494" s="478"/>
      <c r="AE1494" s="478"/>
      <c r="AF1494" s="478"/>
      <c r="AG1494" s="478"/>
      <c r="AH1494" s="478"/>
      <c r="AI1494" s="478"/>
      <c r="AJ1494" s="478"/>
      <c r="AK1494" s="478"/>
      <c r="AL1494" s="478"/>
      <c r="AM1494" s="478"/>
      <c r="AN1494" s="478"/>
      <c r="AO1494" s="480"/>
      <c r="AP1494" s="169"/>
      <c r="AQ1494" s="84" t="s">
        <v>395</v>
      </c>
      <c r="AU1494" s="459" t="str">
        <f t="shared" ca="1" si="273"/>
        <v>AM</v>
      </c>
      <c r="AV1494" s="459">
        <f t="shared" si="274"/>
        <v>1461</v>
      </c>
      <c r="AW1494" s="259" t="str">
        <f t="shared" ca="1" si="271"/>
        <v>AM1461</v>
      </c>
      <c r="AX1494" s="259">
        <f t="shared" si="269"/>
        <v>8</v>
      </c>
      <c r="AY1494" s="259" t="str">
        <f t="shared" ca="1" si="270"/>
        <v>9. Ownership - Operating Costs</v>
      </c>
      <c r="AZ1494" s="268" t="s">
        <v>1270</v>
      </c>
      <c r="BA1494" s="259" t="s">
        <v>1348</v>
      </c>
      <c r="BB1494" s="259">
        <f>$AM$8</f>
        <v>2053</v>
      </c>
      <c r="BC1494" s="259" t="str">
        <f t="shared" ca="1" si="272"/>
        <v>8_AM1461_Emissions_cost_2053</v>
      </c>
      <c r="BD1494" s="259" t="s">
        <v>540</v>
      </c>
      <c r="BE1494" s="259"/>
      <c r="BF1494" s="268" t="str">
        <f t="shared" si="268"/>
        <v>&gt;=0</v>
      </c>
      <c r="BG1494" s="268" t="s">
        <v>85</v>
      </c>
      <c r="BH1494" s="268" t="s">
        <v>85</v>
      </c>
      <c r="BI1494" s="268"/>
      <c r="BJ1494" s="268"/>
      <c r="BK1494" s="268"/>
      <c r="BL1494" s="268"/>
    </row>
    <row r="1495" spans="1:69" ht="13" hidden="1">
      <c r="A1495" s="124"/>
      <c r="B1495" s="169"/>
      <c r="C1495" s="517"/>
      <c r="D1495" s="588"/>
      <c r="E1495" s="588"/>
      <c r="F1495" s="478"/>
      <c r="G1495" s="478"/>
      <c r="H1495" s="478"/>
      <c r="I1495" s="478"/>
      <c r="J1495" s="478"/>
      <c r="K1495" s="478"/>
      <c r="L1495" s="478"/>
      <c r="M1495" s="478"/>
      <c r="N1495" s="478"/>
      <c r="O1495" s="478"/>
      <c r="P1495" s="478"/>
      <c r="Q1495" s="478"/>
      <c r="R1495" s="478"/>
      <c r="S1495" s="478"/>
      <c r="T1495" s="478"/>
      <c r="U1495" s="478"/>
      <c r="V1495" s="478"/>
      <c r="W1495" s="478"/>
      <c r="X1495" s="478"/>
      <c r="Y1495" s="478"/>
      <c r="Z1495" s="478"/>
      <c r="AA1495" s="478"/>
      <c r="AB1495" s="478"/>
      <c r="AC1495" s="478"/>
      <c r="AD1495" s="478"/>
      <c r="AE1495" s="478"/>
      <c r="AF1495" s="478"/>
      <c r="AG1495" s="478"/>
      <c r="AH1495" s="478"/>
      <c r="AI1495" s="478"/>
      <c r="AJ1495" s="478"/>
      <c r="AK1495" s="478"/>
      <c r="AL1495" s="478"/>
      <c r="AM1495" s="478"/>
      <c r="AN1495" s="478"/>
      <c r="AO1495" s="480"/>
      <c r="AP1495" s="169"/>
      <c r="AQ1495" s="84" t="s">
        <v>395</v>
      </c>
      <c r="AU1495" s="459" t="str">
        <f t="shared" ca="1" si="273"/>
        <v>AN</v>
      </c>
      <c r="AV1495" s="459">
        <f t="shared" si="274"/>
        <v>1461</v>
      </c>
      <c r="AW1495" s="259" t="str">
        <f t="shared" ca="1" si="271"/>
        <v>AN1461</v>
      </c>
      <c r="AX1495" s="259">
        <f t="shared" si="269"/>
        <v>8</v>
      </c>
      <c r="AY1495" s="259" t="str">
        <f t="shared" ca="1" si="270"/>
        <v>9. Ownership - Operating Costs</v>
      </c>
      <c r="AZ1495" s="268" t="s">
        <v>1270</v>
      </c>
      <c r="BA1495" s="259" t="s">
        <v>1348</v>
      </c>
      <c r="BB1495" s="259">
        <f>$AN$8</f>
        <v>2054</v>
      </c>
      <c r="BC1495" s="259" t="str">
        <f t="shared" ca="1" si="272"/>
        <v>8_AN1461_Emissions_cost_2054</v>
      </c>
      <c r="BD1495" s="259" t="s">
        <v>540</v>
      </c>
      <c r="BE1495" s="259"/>
      <c r="BF1495" s="268" t="str">
        <f t="shared" si="268"/>
        <v>&gt;=0</v>
      </c>
      <c r="BG1495" s="268" t="s">
        <v>85</v>
      </c>
      <c r="BH1495" s="268" t="s">
        <v>85</v>
      </c>
      <c r="BI1495" s="268"/>
      <c r="BJ1495" s="268"/>
      <c r="BK1495" s="268"/>
      <c r="BL1495" s="268"/>
    </row>
    <row r="1496" spans="1:69" ht="13" hidden="1">
      <c r="A1496" s="124"/>
      <c r="B1496" s="169"/>
      <c r="C1496" s="517"/>
      <c r="D1496" s="588"/>
      <c r="E1496" s="588"/>
      <c r="F1496" s="478"/>
      <c r="G1496" s="478"/>
      <c r="H1496" s="478"/>
      <c r="I1496" s="478"/>
      <c r="J1496" s="478"/>
      <c r="K1496" s="478"/>
      <c r="L1496" s="478"/>
      <c r="M1496" s="478"/>
      <c r="N1496" s="478"/>
      <c r="O1496" s="478"/>
      <c r="P1496" s="478"/>
      <c r="Q1496" s="478"/>
      <c r="R1496" s="478"/>
      <c r="S1496" s="478"/>
      <c r="T1496" s="478"/>
      <c r="U1496" s="478"/>
      <c r="V1496" s="478"/>
      <c r="W1496" s="478"/>
      <c r="X1496" s="478"/>
      <c r="Y1496" s="478"/>
      <c r="Z1496" s="478"/>
      <c r="AA1496" s="478"/>
      <c r="AB1496" s="478"/>
      <c r="AC1496" s="478"/>
      <c r="AD1496" s="478"/>
      <c r="AE1496" s="478"/>
      <c r="AF1496" s="478"/>
      <c r="AG1496" s="478"/>
      <c r="AH1496" s="478"/>
      <c r="AI1496" s="478"/>
      <c r="AJ1496" s="478"/>
      <c r="AK1496" s="478"/>
      <c r="AL1496" s="478"/>
      <c r="AM1496" s="478"/>
      <c r="AN1496" s="478"/>
      <c r="AO1496" s="480"/>
      <c r="AP1496" s="169"/>
      <c r="AQ1496" s="474" t="s">
        <v>395</v>
      </c>
      <c r="AR1496" s="474"/>
      <c r="AS1496" s="474"/>
      <c r="AT1496" s="474"/>
      <c r="AU1496" s="475" t="str">
        <f t="shared" ca="1" si="273"/>
        <v>AO</v>
      </c>
      <c r="AV1496" s="475">
        <f t="shared" si="274"/>
        <v>1461</v>
      </c>
      <c r="AW1496" s="389" t="str">
        <f t="shared" ca="1" si="271"/>
        <v>AO1461</v>
      </c>
      <c r="AX1496" s="389">
        <f t="shared" si="269"/>
        <v>8</v>
      </c>
      <c r="AY1496" s="389" t="str">
        <f t="shared" ca="1" si="270"/>
        <v>9. Ownership - Operating Costs</v>
      </c>
      <c r="AZ1496" s="397" t="s">
        <v>1270</v>
      </c>
      <c r="BA1496" s="389" t="s">
        <v>1348</v>
      </c>
      <c r="BB1496" s="389" t="s">
        <v>1216</v>
      </c>
      <c r="BC1496" s="389" t="str">
        <f t="shared" ca="1" si="272"/>
        <v>8_AO1461_Emissions_cost_Additional_Info</v>
      </c>
      <c r="BD1496" s="397" t="s">
        <v>223</v>
      </c>
      <c r="BE1496" s="397">
        <v>100</v>
      </c>
      <c r="BF1496" s="397"/>
      <c r="BG1496" s="397" t="s">
        <v>85</v>
      </c>
      <c r="BH1496" s="397" t="s">
        <v>85</v>
      </c>
      <c r="BI1496" s="268"/>
      <c r="BJ1496" s="268"/>
      <c r="BK1496" s="268"/>
      <c r="BL1496" s="268"/>
    </row>
    <row r="1497" spans="1:69" ht="13">
      <c r="A1497" s="124">
        <f>+A1461+1</f>
        <v>53</v>
      </c>
      <c r="B1497" s="169"/>
      <c r="C1497" s="145"/>
      <c r="D1497" s="145"/>
      <c r="E1497" s="145"/>
      <c r="F1497" s="169"/>
      <c r="G1497" s="169"/>
      <c r="H1497" s="169"/>
      <c r="I1497" s="169"/>
      <c r="J1497" s="169"/>
      <c r="K1497" s="169"/>
      <c r="L1497" s="169"/>
      <c r="M1497" s="169"/>
      <c r="N1497" s="169"/>
      <c r="O1497" s="169"/>
      <c r="P1497" s="169"/>
      <c r="Q1497" s="169"/>
      <c r="R1497" s="169"/>
      <c r="S1497" s="169"/>
      <c r="T1497" s="169"/>
      <c r="U1497" s="169"/>
      <c r="V1497" s="169"/>
      <c r="W1497" s="169"/>
      <c r="X1497" s="169"/>
      <c r="Y1497" s="169"/>
      <c r="Z1497" s="169"/>
      <c r="AA1497" s="169"/>
      <c r="AB1497" s="169"/>
      <c r="AC1497" s="169"/>
      <c r="AD1497" s="169"/>
      <c r="AE1497" s="169"/>
      <c r="AF1497" s="169"/>
      <c r="AG1497" s="169"/>
      <c r="AH1497" s="169"/>
      <c r="AI1497" s="169"/>
      <c r="AJ1497" s="169"/>
      <c r="AK1497" s="169"/>
      <c r="AL1497" s="169"/>
      <c r="AM1497" s="169"/>
      <c r="AN1497" s="169"/>
      <c r="AO1497" s="173"/>
      <c r="AW1497"/>
      <c r="AX1497"/>
      <c r="AY1497"/>
      <c r="AZ1497"/>
      <c r="BA1497"/>
      <c r="BB1497"/>
      <c r="BC1497"/>
      <c r="BD1497"/>
      <c r="BE1497"/>
      <c r="BF1497"/>
      <c r="BG1497"/>
      <c r="BH1497"/>
      <c r="BI1497"/>
      <c r="BJ1497"/>
    </row>
    <row r="1498" spans="1:69" ht="13">
      <c r="A1498" s="124">
        <f t="shared" si="41"/>
        <v>54</v>
      </c>
      <c r="C1498" s="233" t="s">
        <v>1268</v>
      </c>
      <c r="D1498" s="882"/>
      <c r="E1498" s="145"/>
      <c r="F1498" s="239"/>
      <c r="AO1498" s="170"/>
      <c r="AW1498" s="259" t="str">
        <f ca="1">SUBSTITUTE(CELL("address",F1498),"$","")</f>
        <v>F1498</v>
      </c>
      <c r="AX1498" s="259">
        <f>$AX$5</f>
        <v>8</v>
      </c>
      <c r="AY1498" s="259" t="str">
        <f ca="1">MID(CELL("filename",AX1498),FIND("]",CELL("filename",AX1498))+1,256)</f>
        <v>9. Ownership - Operating Costs</v>
      </c>
      <c r="AZ1498" s="268" t="s">
        <v>1349</v>
      </c>
      <c r="BA1498" s="268" t="s">
        <v>1350</v>
      </c>
      <c r="BC1498" s="259" t="str">
        <f ca="1">AX1498&amp;"_"&amp;AW1498&amp;"_"&amp;BA1498</f>
        <v>8_F1498_Sales_Tax_Included</v>
      </c>
      <c r="BD1498" s="259" t="s">
        <v>83</v>
      </c>
      <c r="BE1498" s="259"/>
      <c r="BF1498" s="260" t="str">
        <f>CONCATENATE(BP1498,",",BQ1498)</f>
        <v>Yes,No</v>
      </c>
      <c r="BG1498" s="268" t="s">
        <v>85</v>
      </c>
      <c r="BH1498" s="268" t="s">
        <v>85</v>
      </c>
      <c r="BI1498" s="268"/>
      <c r="BP1498" t="s">
        <v>84</v>
      </c>
      <c r="BQ1498" t="s">
        <v>85</v>
      </c>
    </row>
    <row r="1499" spans="1:69" ht="13.5" thickBot="1">
      <c r="A1499" s="183"/>
      <c r="B1499" s="119"/>
      <c r="C1499" s="184"/>
      <c r="D1499" s="589"/>
      <c r="E1499" s="589"/>
      <c r="F1499" s="119"/>
      <c r="G1499" s="119"/>
      <c r="H1499" s="119"/>
      <c r="I1499" s="119"/>
      <c r="J1499" s="119"/>
      <c r="K1499" s="119"/>
      <c r="L1499" s="119"/>
      <c r="M1499" s="119"/>
      <c r="N1499" s="119"/>
      <c r="O1499" s="119"/>
      <c r="P1499" s="119"/>
      <c r="Q1499" s="119"/>
      <c r="R1499" s="119"/>
      <c r="S1499" s="119"/>
      <c r="T1499" s="119"/>
      <c r="U1499" s="119"/>
      <c r="V1499" s="119"/>
      <c r="W1499" s="119"/>
      <c r="X1499" s="119"/>
      <c r="Y1499" s="119"/>
      <c r="Z1499" s="119"/>
      <c r="AA1499" s="119"/>
      <c r="AB1499" s="119"/>
      <c r="AC1499" s="119"/>
      <c r="AD1499" s="119"/>
      <c r="AE1499" s="119"/>
      <c r="AF1499" s="119"/>
      <c r="AG1499" s="119"/>
      <c r="AH1499" s="119"/>
      <c r="AI1499" s="119"/>
      <c r="AJ1499" s="119"/>
      <c r="AK1499" s="119"/>
      <c r="AL1499" s="119"/>
      <c r="AM1499" s="119"/>
      <c r="AN1499" s="119"/>
      <c r="AO1499" s="120"/>
      <c r="AW1499" s="259"/>
      <c r="AX1499" s="259"/>
    </row>
    <row r="1500" spans="1:69">
      <c r="AW1500" s="268">
        <f ca="1">COUNTA(AW5:AW1498)</f>
        <v>1479</v>
      </c>
    </row>
    <row r="1502" spans="1:69">
      <c r="AW1502" s="20"/>
      <c r="AX1502" s="20"/>
      <c r="AY1502" s="20"/>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selectLockedCells="1"/>
  <mergeCells count="24">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 ref="BE2:BE3"/>
    <mergeCell ref="BF2:BF3"/>
    <mergeCell ref="BG2:BG3"/>
    <mergeCell ref="AZ2:AZ3"/>
    <mergeCell ref="BA2:BA3"/>
    <mergeCell ref="BB2:BB3"/>
    <mergeCell ref="BC2:BC3"/>
    <mergeCell ref="BD2:BD3"/>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G128"/>
  <sheetViews>
    <sheetView showZeros="0" tabSelected="1" zoomScale="85" zoomScaleNormal="85" zoomScaleSheetLayoutView="100" workbookViewId="0">
      <pane ySplit="2" topLeftCell="A3" activePane="bottomLeft" state="frozen"/>
      <selection pane="bottomLeft" activeCell="BK32" sqref="BK32"/>
    </sheetView>
  </sheetViews>
  <sheetFormatPr defaultRowHeight="12.5"/>
  <cols>
    <col min="1" max="1" width="2.1796875" customWidth="1"/>
    <col min="2" max="2" width="33.26953125" customWidth="1"/>
    <col min="3" max="3" width="64" customWidth="1"/>
    <col min="4" max="5" width="1.7265625" customWidth="1"/>
    <col min="6" max="6" width="4.81640625" hidden="1" customWidth="1"/>
    <col min="7" max="7" width="8.7265625" hidden="1" customWidth="1"/>
    <col min="8" max="8" width="35.453125" hidden="1" customWidth="1"/>
    <col min="9" max="10" width="3.26953125" hidden="1" customWidth="1"/>
    <col min="11" max="11" width="7.26953125" style="259" hidden="1" customWidth="1"/>
    <col min="12" max="12" width="8.453125" style="259" hidden="1" customWidth="1"/>
    <col min="13" max="13" width="26.26953125" style="259" hidden="1" customWidth="1"/>
    <col min="14" max="14" width="20.54296875" style="259" hidden="1" customWidth="1"/>
    <col min="15" max="15" width="25.26953125" style="259" hidden="1" customWidth="1"/>
    <col min="16" max="16" width="7.54296875" style="259" hidden="1" customWidth="1"/>
    <col min="17" max="17" width="25.26953125" style="259" hidden="1" customWidth="1"/>
    <col min="18" max="18" width="7.1796875" style="259" hidden="1" customWidth="1"/>
    <col min="19" max="19" width="26.81640625" style="259" hidden="1" customWidth="1"/>
    <col min="20" max="20" width="14.26953125" style="259" hidden="1" customWidth="1"/>
    <col min="21" max="21" width="8.453125" style="259" hidden="1" customWidth="1"/>
    <col min="22" max="22" width="11.453125" style="20" hidden="1" customWidth="1"/>
    <col min="23" max="23" width="13" style="20" hidden="1" customWidth="1"/>
    <col min="24" max="25" width="32.1796875" style="20" hidden="1" customWidth="1"/>
    <col min="26" max="26" width="37.453125" style="20" hidden="1" customWidth="1"/>
    <col min="27" max="27" width="36.26953125" style="20" hidden="1" customWidth="1"/>
    <col min="28" max="58" width="9.1796875" hidden="1" customWidth="1"/>
    <col min="59" max="59" width="9.1796875" style="385" hidden="1" customWidth="1"/>
  </cols>
  <sheetData>
    <row r="1" spans="1:59" ht="24.75" customHeight="1">
      <c r="A1" s="1013" t="s">
        <v>1351</v>
      </c>
      <c r="B1" s="1014"/>
      <c r="C1" s="1014"/>
      <c r="D1" s="1015"/>
      <c r="K1" s="1010" t="s">
        <v>18</v>
      </c>
      <c r="L1" s="1010"/>
      <c r="M1" s="1010"/>
      <c r="N1" s="1010"/>
      <c r="O1" s="1010"/>
      <c r="P1" s="1010"/>
      <c r="Q1" s="1010"/>
      <c r="R1" s="1010"/>
      <c r="S1" s="1010"/>
      <c r="T1" s="1010"/>
      <c r="U1" s="1010"/>
      <c r="V1" s="993" t="s">
        <v>19</v>
      </c>
      <c r="W1" s="993"/>
      <c r="X1" s="993"/>
      <c r="Y1" s="993"/>
      <c r="Z1" s="993"/>
      <c r="AA1" s="993"/>
    </row>
    <row r="2" spans="1:59" s="166" customFormat="1" ht="15.75" customHeight="1" thickBot="1">
      <c r="A2" s="1392" t="s">
        <v>1352</v>
      </c>
      <c r="B2" s="1393"/>
      <c r="C2" s="1393"/>
      <c r="D2" s="1394"/>
      <c r="E2"/>
      <c r="F2" s="25"/>
      <c r="G2" t="s">
        <v>40</v>
      </c>
      <c r="H2" t="s">
        <v>41</v>
      </c>
      <c r="I2"/>
      <c r="J2"/>
      <c r="K2" s="1109" t="s">
        <v>21</v>
      </c>
      <c r="L2" s="1111" t="s">
        <v>22</v>
      </c>
      <c r="M2" s="1111"/>
      <c r="N2" s="1091" t="s">
        <v>23</v>
      </c>
      <c r="O2" s="1091" t="s">
        <v>24</v>
      </c>
      <c r="P2" s="1091" t="s">
        <v>25</v>
      </c>
      <c r="Q2" s="1091" t="s">
        <v>26</v>
      </c>
      <c r="R2" s="1091" t="s">
        <v>27</v>
      </c>
      <c r="S2" s="1091" t="s">
        <v>28</v>
      </c>
      <c r="T2" s="1091" t="s">
        <v>29</v>
      </c>
      <c r="U2" s="1091" t="s">
        <v>30</v>
      </c>
      <c r="V2" s="1107" t="s">
        <v>31</v>
      </c>
      <c r="W2" s="1107" t="s">
        <v>32</v>
      </c>
      <c r="X2" s="1107" t="s">
        <v>33</v>
      </c>
      <c r="Y2" s="1107" t="s">
        <v>34</v>
      </c>
      <c r="Z2" s="1107" t="s">
        <v>35</v>
      </c>
      <c r="AA2" s="1107" t="s">
        <v>36</v>
      </c>
      <c r="AC2" s="89"/>
      <c r="BG2" s="395"/>
    </row>
    <row r="3" spans="1:59" ht="15" customHeight="1" thickBot="1">
      <c r="A3" s="1150" t="s">
        <v>1353</v>
      </c>
      <c r="B3" s="1044"/>
      <c r="C3" s="1044"/>
      <c r="D3" s="1151"/>
      <c r="K3" s="1110"/>
      <c r="L3" s="503" t="s">
        <v>1354</v>
      </c>
      <c r="M3" s="274" t="s">
        <v>44</v>
      </c>
      <c r="N3" s="1092"/>
      <c r="O3" s="1092"/>
      <c r="P3" s="1092"/>
      <c r="Q3" s="1092"/>
      <c r="R3" s="1092"/>
      <c r="S3" s="1092"/>
      <c r="T3" s="1092"/>
      <c r="U3" s="1092"/>
      <c r="V3" s="1108"/>
      <c r="W3" s="1108"/>
      <c r="X3" s="1108"/>
      <c r="Y3" s="1108"/>
      <c r="Z3" s="1108"/>
      <c r="AA3" s="1108"/>
      <c r="AB3" s="388"/>
      <c r="AD3" s="408" t="s">
        <v>45</v>
      </c>
      <c r="AE3" s="408" t="s">
        <v>46</v>
      </c>
      <c r="AF3" s="408" t="s">
        <v>47</v>
      </c>
      <c r="AG3" s="388" t="s">
        <v>48</v>
      </c>
      <c r="AH3" s="388" t="s">
        <v>49</v>
      </c>
      <c r="AI3" s="388" t="s">
        <v>50</v>
      </c>
      <c r="AJ3" s="388" t="s">
        <v>51</v>
      </c>
      <c r="AK3" s="388" t="s">
        <v>52</v>
      </c>
      <c r="AL3" s="388" t="s">
        <v>53</v>
      </c>
      <c r="AM3" s="388" t="s">
        <v>54</v>
      </c>
      <c r="AN3" s="388" t="s">
        <v>55</v>
      </c>
      <c r="AO3" s="388" t="s">
        <v>56</v>
      </c>
      <c r="AP3" s="388" t="s">
        <v>57</v>
      </c>
      <c r="AQ3" s="388" t="s">
        <v>58</v>
      </c>
      <c r="AR3" s="388" t="s">
        <v>59</v>
      </c>
      <c r="AS3" s="388" t="s">
        <v>60</v>
      </c>
      <c r="AT3" s="388" t="s">
        <v>61</v>
      </c>
      <c r="AU3" s="388" t="s">
        <v>62</v>
      </c>
      <c r="AV3" s="388" t="s">
        <v>63</v>
      </c>
      <c r="AW3" s="388" t="s">
        <v>64</v>
      </c>
      <c r="AX3" s="388" t="s">
        <v>65</v>
      </c>
      <c r="AY3" s="388" t="s">
        <v>66</v>
      </c>
      <c r="AZ3" s="388" t="s">
        <v>67</v>
      </c>
      <c r="BA3" s="388" t="s">
        <v>68</v>
      </c>
      <c r="BB3" s="388" t="s">
        <v>69</v>
      </c>
      <c r="BC3" s="388" t="s">
        <v>70</v>
      </c>
      <c r="BD3" s="388" t="s">
        <v>71</v>
      </c>
      <c r="BE3" s="388" t="s">
        <v>72</v>
      </c>
      <c r="BF3" s="388" t="s">
        <v>73</v>
      </c>
      <c r="BG3" s="394" t="s">
        <v>74</v>
      </c>
    </row>
    <row r="4" spans="1:59" ht="18" customHeight="1">
      <c r="A4" s="1409"/>
      <c r="B4" s="1410"/>
      <c r="C4" s="28"/>
      <c r="D4" s="29"/>
    </row>
    <row r="5" spans="1:59" ht="96.75" customHeight="1">
      <c r="A5" s="36"/>
      <c r="B5" s="1413" t="s">
        <v>1355</v>
      </c>
      <c r="C5" s="1414"/>
      <c r="D5" s="30"/>
    </row>
    <row r="6" spans="1:59" ht="14.25" customHeight="1">
      <c r="A6" s="36"/>
      <c r="B6" s="282"/>
      <c r="C6" s="282"/>
      <c r="D6" s="30"/>
      <c r="K6"/>
      <c r="L6"/>
      <c r="M6"/>
      <c r="N6"/>
      <c r="O6"/>
      <c r="P6"/>
      <c r="Q6"/>
      <c r="R6"/>
      <c r="S6"/>
      <c r="T6"/>
      <c r="U6"/>
      <c r="V6"/>
      <c r="W6"/>
      <c r="X6"/>
      <c r="Y6"/>
      <c r="Z6"/>
      <c r="AA6"/>
    </row>
    <row r="7" spans="1:59" ht="14.25" customHeight="1">
      <c r="A7" s="36"/>
      <c r="B7" s="1415" t="s">
        <v>1356</v>
      </c>
      <c r="C7" s="1416"/>
      <c r="D7" s="30"/>
      <c r="K7"/>
      <c r="L7"/>
      <c r="M7"/>
      <c r="N7"/>
      <c r="O7"/>
      <c r="P7"/>
      <c r="Q7"/>
      <c r="R7"/>
      <c r="S7"/>
      <c r="T7"/>
      <c r="U7"/>
      <c r="V7"/>
      <c r="W7"/>
      <c r="X7"/>
      <c r="Y7"/>
      <c r="Z7"/>
      <c r="AA7"/>
    </row>
    <row r="8" spans="1:59" ht="14.25" customHeight="1">
      <c r="A8" s="36"/>
      <c r="B8" s="1417"/>
      <c r="C8" s="1418"/>
      <c r="D8" s="30"/>
      <c r="K8"/>
      <c r="L8"/>
      <c r="M8"/>
      <c r="N8"/>
      <c r="O8"/>
      <c r="P8"/>
      <c r="Q8"/>
      <c r="R8"/>
      <c r="S8"/>
      <c r="T8"/>
      <c r="U8"/>
      <c r="V8"/>
      <c r="W8"/>
      <c r="X8"/>
      <c r="Y8"/>
      <c r="Z8"/>
      <c r="AA8"/>
      <c r="BB8" s="24"/>
    </row>
    <row r="9" spans="1:59" ht="14.25" customHeight="1">
      <c r="A9" s="36"/>
      <c r="B9" s="1419"/>
      <c r="C9" s="1420"/>
      <c r="D9" s="30"/>
      <c r="K9"/>
      <c r="L9"/>
      <c r="M9"/>
      <c r="N9"/>
      <c r="O9"/>
      <c r="P9"/>
      <c r="Q9"/>
      <c r="R9"/>
      <c r="S9"/>
      <c r="T9"/>
      <c r="U9"/>
      <c r="V9"/>
      <c r="W9"/>
      <c r="X9"/>
      <c r="Y9"/>
      <c r="Z9"/>
      <c r="AA9"/>
    </row>
    <row r="10" spans="1:59" ht="18" customHeight="1">
      <c r="A10" s="1407"/>
      <c r="B10" s="1408"/>
      <c r="C10" s="163"/>
      <c r="D10" s="30"/>
      <c r="I10" t="s">
        <v>78</v>
      </c>
    </row>
    <row r="11" spans="1:59" ht="24" customHeight="1">
      <c r="A11" s="1004" t="s">
        <v>1357</v>
      </c>
      <c r="B11" s="1062"/>
      <c r="C11" s="590">
        <f>'3. Facility'!$F$20</f>
        <v>0</v>
      </c>
      <c r="D11" s="31"/>
      <c r="J11" t="s">
        <v>42</v>
      </c>
      <c r="K11" s="260"/>
      <c r="L11" s="260"/>
      <c r="V11" s="259"/>
      <c r="W11" s="259"/>
      <c r="X11" s="259"/>
      <c r="Y11" s="259"/>
      <c r="Z11" s="259"/>
      <c r="AB11" s="20"/>
      <c r="AC11" s="20"/>
    </row>
    <row r="12" spans="1:59" ht="6" customHeight="1">
      <c r="A12" s="77"/>
      <c r="B12" s="54"/>
      <c r="C12" s="163"/>
      <c r="D12" s="30"/>
      <c r="I12" t="s">
        <v>78</v>
      </c>
      <c r="V12" s="259"/>
      <c r="W12" s="259"/>
      <c r="X12" s="259"/>
      <c r="Y12" s="259"/>
      <c r="Z12" s="259"/>
      <c r="AB12" s="20"/>
      <c r="AC12" s="20"/>
    </row>
    <row r="13" spans="1:59" ht="24" customHeight="1">
      <c r="A13" s="1004" t="s">
        <v>1358</v>
      </c>
      <c r="B13" s="1062"/>
      <c r="C13" s="377"/>
      <c r="D13" s="31"/>
      <c r="J13" t="s">
        <v>42</v>
      </c>
      <c r="K13" s="260" t="str">
        <f ca="1">SUBSTITUTE(CELL("address",C13),"$","")</f>
        <v>C13</v>
      </c>
      <c r="L13" s="338">
        <v>9</v>
      </c>
      <c r="M13" s="259" t="str">
        <f ca="1">MID(CELL("filename",L13),FIND("]",CELL("filename",L13))+1,256)</f>
        <v>10. Bid Certification&amp; Contacts</v>
      </c>
      <c r="N13" s="259" t="s">
        <v>1359</v>
      </c>
      <c r="O13" s="259" t="s">
        <v>1360</v>
      </c>
      <c r="Q13" s="259" t="str">
        <f ca="1">L13&amp;"_"&amp;K13&amp;"_"&amp;O13</f>
        <v>9_C13_Submitted_by</v>
      </c>
      <c r="R13" s="259" t="s">
        <v>223</v>
      </c>
      <c r="S13" s="259">
        <v>100</v>
      </c>
      <c r="U13" s="259" t="s">
        <v>84</v>
      </c>
      <c r="V13" s="259" t="s">
        <v>85</v>
      </c>
      <c r="W13" s="259"/>
      <c r="X13"/>
      <c r="Y13"/>
      <c r="Z13"/>
      <c r="AB13" s="20"/>
      <c r="AC13" s="20"/>
    </row>
    <row r="14" spans="1:59" ht="6" customHeight="1">
      <c r="A14" s="1407"/>
      <c r="B14" s="1408"/>
      <c r="C14" s="164"/>
      <c r="D14" s="32"/>
      <c r="I14" t="s">
        <v>78</v>
      </c>
      <c r="V14" s="259"/>
      <c r="W14" s="259"/>
      <c r="X14" s="259"/>
      <c r="Y14" s="259"/>
      <c r="Z14" s="259"/>
      <c r="AB14" s="20"/>
      <c r="AC14" s="20"/>
    </row>
    <row r="15" spans="1:59" ht="24" customHeight="1">
      <c r="A15" s="1004" t="s">
        <v>1361</v>
      </c>
      <c r="B15" s="1062"/>
      <c r="C15" s="490"/>
      <c r="D15" s="31"/>
      <c r="J15" t="s">
        <v>42</v>
      </c>
      <c r="K15" s="260" t="str">
        <f ca="1">SUBSTITUTE(CELL("address",C15),"$","")</f>
        <v>C15</v>
      </c>
      <c r="L15" s="260">
        <f>$L$13</f>
        <v>9</v>
      </c>
      <c r="M15" s="259" t="str">
        <f ca="1">MID(CELL("filename",L15),FIND("]",CELL("filename",L15))+1,256)</f>
        <v>10. Bid Certification&amp; Contacts</v>
      </c>
      <c r="N15" s="259" t="s">
        <v>1359</v>
      </c>
      <c r="O15" s="259" t="s">
        <v>1362</v>
      </c>
      <c r="Q15" s="259" t="str">
        <f ca="1">L15&amp;"_"&amp;K15&amp;"_"&amp;O15</f>
        <v>9_C15_Name_of_Respondent_Entity</v>
      </c>
      <c r="R15" s="259" t="s">
        <v>223</v>
      </c>
      <c r="S15" s="259">
        <v>100</v>
      </c>
      <c r="U15" s="259" t="s">
        <v>85</v>
      </c>
      <c r="V15" s="259" t="s">
        <v>85</v>
      </c>
      <c r="W15" s="259"/>
      <c r="X15" s="259"/>
      <c r="Y15" s="259"/>
      <c r="Z15" s="259"/>
      <c r="AA15"/>
      <c r="AB15" s="20"/>
      <c r="AC15" s="20"/>
    </row>
    <row r="16" spans="1:59" ht="6" customHeight="1">
      <c r="A16" s="1407"/>
      <c r="B16" s="1408"/>
      <c r="C16" s="491"/>
      <c r="D16" s="32"/>
      <c r="I16" t="s">
        <v>78</v>
      </c>
      <c r="V16" s="259"/>
      <c r="W16" s="259"/>
      <c r="X16" s="259"/>
      <c r="Y16" s="259"/>
      <c r="Z16" s="259"/>
      <c r="AB16" s="20"/>
      <c r="AC16" s="20"/>
    </row>
    <row r="17" spans="1:59" ht="42.75" customHeight="1" thickBot="1">
      <c r="A17" s="1004" t="s">
        <v>1363</v>
      </c>
      <c r="B17" s="1005"/>
      <c r="C17" s="891"/>
      <c r="D17" s="32"/>
      <c r="J17" t="s">
        <v>42</v>
      </c>
      <c r="K17" s="260"/>
      <c r="L17" s="260"/>
      <c r="V17" s="259"/>
      <c r="W17" s="259"/>
      <c r="X17" s="259"/>
      <c r="Y17" s="259"/>
      <c r="Z17" s="259"/>
      <c r="AB17" s="20"/>
      <c r="AC17" s="20"/>
    </row>
    <row r="18" spans="1:59" s="272" customFormat="1" ht="18" customHeight="1" thickTop="1">
      <c r="A18" s="368" t="s">
        <v>1364</v>
      </c>
      <c r="B18" s="369"/>
      <c r="C18" s="492"/>
      <c r="D18" s="370"/>
      <c r="J18" s="272" t="s">
        <v>42</v>
      </c>
      <c r="K18" s="259"/>
      <c r="L18" s="259"/>
      <c r="M18" s="259"/>
      <c r="N18" s="259"/>
      <c r="O18" s="259"/>
      <c r="P18" s="259"/>
      <c r="Q18" s="259"/>
      <c r="R18" s="259"/>
      <c r="S18" s="259"/>
      <c r="T18" s="259"/>
      <c r="U18" s="259"/>
      <c r="V18" s="259"/>
      <c r="W18" s="259"/>
      <c r="X18" s="259"/>
      <c r="Y18" s="259"/>
      <c r="Z18" s="259"/>
      <c r="AA18" s="371"/>
      <c r="AB18" s="371"/>
      <c r="AC18" s="371"/>
      <c r="BG18" s="386"/>
    </row>
    <row r="19" spans="1:59" ht="6" customHeight="1">
      <c r="A19" s="1407"/>
      <c r="B19" s="1408"/>
      <c r="C19" s="245"/>
      <c r="D19" s="32"/>
      <c r="I19" t="s">
        <v>78</v>
      </c>
      <c r="V19" s="259"/>
      <c r="W19" s="259"/>
      <c r="X19" s="259"/>
      <c r="Y19" s="259"/>
      <c r="Z19" s="259"/>
      <c r="AB19" s="20"/>
      <c r="AC19" s="20"/>
    </row>
    <row r="20" spans="1:59" ht="24" customHeight="1">
      <c r="A20" s="1004" t="s">
        <v>1365</v>
      </c>
      <c r="B20" s="1062"/>
      <c r="C20" s="377"/>
      <c r="D20" s="31"/>
      <c r="J20" t="s">
        <v>42</v>
      </c>
      <c r="K20" s="260" t="str">
        <f ca="1">SUBSTITUTE(CELL("address",C20),"$","")</f>
        <v>C20</v>
      </c>
      <c r="L20" s="260">
        <f>$L$13</f>
        <v>9</v>
      </c>
      <c r="M20" s="259" t="str">
        <f ca="1">MID(CELL("filename",L20),FIND("]",CELL("filename",L20))+1,256)</f>
        <v>10. Bid Certification&amp; Contacts</v>
      </c>
      <c r="N20" s="259" t="s">
        <v>1359</v>
      </c>
      <c r="O20" s="259" t="s">
        <v>1366</v>
      </c>
      <c r="Q20" s="259" t="str">
        <f ca="1">L20&amp;"_"&amp;K20&amp;"_"&amp;O20</f>
        <v>9_C20_Name_of_Officer</v>
      </c>
      <c r="R20" s="259" t="s">
        <v>223</v>
      </c>
      <c r="S20" s="259">
        <v>100</v>
      </c>
      <c r="U20" s="259" t="s">
        <v>84</v>
      </c>
      <c r="V20" s="259" t="s">
        <v>85</v>
      </c>
      <c r="W20" s="259"/>
      <c r="X20" s="259"/>
      <c r="Y20" s="259"/>
      <c r="Z20" s="259"/>
      <c r="AB20" s="20"/>
      <c r="AC20" s="20"/>
    </row>
    <row r="21" spans="1:59" ht="6" customHeight="1">
      <c r="A21" s="1407"/>
      <c r="B21" s="1408"/>
      <c r="C21" s="33"/>
      <c r="D21" s="32"/>
      <c r="I21" t="s">
        <v>78</v>
      </c>
      <c r="V21" s="259"/>
      <c r="W21" s="259"/>
      <c r="X21" s="259"/>
      <c r="Y21" s="259"/>
      <c r="Z21" s="259"/>
      <c r="AB21" s="20"/>
      <c r="AC21" s="20"/>
    </row>
    <row r="22" spans="1:59" ht="24" customHeight="1">
      <c r="A22" s="1004" t="s">
        <v>1367</v>
      </c>
      <c r="B22" s="1062"/>
      <c r="C22" s="377"/>
      <c r="D22" s="31"/>
      <c r="J22" t="s">
        <v>42</v>
      </c>
      <c r="K22" s="260" t="str">
        <f ca="1">SUBSTITUTE(CELL("address",C22),"$","")</f>
        <v>C22</v>
      </c>
      <c r="L22" s="260">
        <f>$L$13</f>
        <v>9</v>
      </c>
      <c r="M22" s="259" t="str">
        <f ca="1">MID(CELL("filename",L22),FIND("]",CELL("filename",L22))+1,256)</f>
        <v>10. Bid Certification&amp; Contacts</v>
      </c>
      <c r="N22" s="259" t="s">
        <v>1359</v>
      </c>
      <c r="O22" s="259" t="s">
        <v>1368</v>
      </c>
      <c r="Q22" s="259" t="str">
        <f ca="1">L22&amp;"_"&amp;K22&amp;"_"&amp;O22</f>
        <v>9_C22_Title</v>
      </c>
      <c r="R22" s="259" t="s">
        <v>223</v>
      </c>
      <c r="S22" s="259">
        <v>100</v>
      </c>
      <c r="U22" s="259" t="s">
        <v>84</v>
      </c>
      <c r="V22" s="259" t="s">
        <v>85</v>
      </c>
      <c r="W22" s="259"/>
      <c r="X22" s="259"/>
      <c r="Y22" s="259"/>
      <c r="Z22" s="259"/>
      <c r="AB22" s="20"/>
      <c r="AC22" s="20"/>
    </row>
    <row r="23" spans="1:59" ht="6" customHeight="1">
      <c r="A23" s="1407"/>
      <c r="B23" s="1408"/>
      <c r="C23" s="33"/>
      <c r="D23" s="32"/>
      <c r="I23" t="s">
        <v>78</v>
      </c>
      <c r="V23" s="259"/>
      <c r="W23" s="259"/>
      <c r="X23" s="259"/>
      <c r="Y23" s="259"/>
      <c r="Z23" s="259"/>
      <c r="AB23" s="20"/>
      <c r="AC23" s="20"/>
    </row>
    <row r="24" spans="1:59" ht="24" customHeight="1">
      <c r="A24" s="1004" t="s">
        <v>1369</v>
      </c>
      <c r="B24" s="1062"/>
      <c r="C24" s="591"/>
      <c r="D24" s="31"/>
      <c r="J24" t="s">
        <v>42</v>
      </c>
      <c r="K24" s="260" t="str">
        <f ca="1">SUBSTITUTE(CELL("address",C24),"$","")</f>
        <v>C24</v>
      </c>
      <c r="L24" s="260">
        <f>$L$13</f>
        <v>9</v>
      </c>
      <c r="M24" s="259" t="str">
        <f ca="1">MID(CELL("filename",L24),FIND("]",CELL("filename",L24))+1,256)</f>
        <v>10. Bid Certification&amp; Contacts</v>
      </c>
      <c r="N24" s="259" t="s">
        <v>1359</v>
      </c>
      <c r="O24" s="259" t="s">
        <v>1370</v>
      </c>
      <c r="Q24" s="259" t="str">
        <f ca="1">L24&amp;"_"&amp;K24&amp;"_"&amp;O24</f>
        <v>9_C24_Date_Signed</v>
      </c>
      <c r="R24" s="259" t="s">
        <v>1030</v>
      </c>
      <c r="T24" s="260" t="s">
        <v>1371</v>
      </c>
      <c r="U24" s="259" t="s">
        <v>84</v>
      </c>
      <c r="V24" s="259" t="s">
        <v>85</v>
      </c>
      <c r="W24" s="259"/>
      <c r="X24" s="259"/>
      <c r="Y24" s="259"/>
      <c r="Z24" s="259"/>
      <c r="AA24" s="24" t="s">
        <v>1372</v>
      </c>
      <c r="AB24" s="20"/>
      <c r="AC24" s="20"/>
    </row>
    <row r="25" spans="1:59" ht="15" customHeight="1">
      <c r="A25" s="1407"/>
      <c r="B25" s="1408"/>
      <c r="C25" s="165"/>
      <c r="D25" s="32"/>
      <c r="I25" t="s">
        <v>78</v>
      </c>
      <c r="V25" s="259"/>
      <c r="W25" s="259"/>
      <c r="X25" s="259"/>
      <c r="Y25" s="259"/>
      <c r="Z25" s="259"/>
      <c r="AB25" s="20"/>
      <c r="AC25" s="20"/>
    </row>
    <row r="26" spans="1:59" ht="12.75" customHeight="1">
      <c r="A26" s="77"/>
      <c r="B26" s="1411" t="s">
        <v>1373</v>
      </c>
      <c r="C26" s="1411"/>
      <c r="D26" s="32"/>
      <c r="J26" t="s">
        <v>42</v>
      </c>
      <c r="V26" s="259"/>
      <c r="W26" s="259"/>
      <c r="X26" s="259"/>
      <c r="Y26" s="259"/>
      <c r="Z26" s="259"/>
      <c r="AB26" s="20"/>
      <c r="AC26" s="20"/>
    </row>
    <row r="27" spans="1:59" ht="3.75" customHeight="1">
      <c r="A27" s="1407"/>
      <c r="B27" s="1408"/>
      <c r="C27" s="494"/>
      <c r="D27" s="32"/>
      <c r="I27" t="s">
        <v>78</v>
      </c>
      <c r="V27" s="259"/>
      <c r="W27" s="259"/>
      <c r="X27" s="259"/>
      <c r="Y27" s="259"/>
      <c r="Z27" s="259"/>
      <c r="AB27" s="20"/>
      <c r="AC27" s="20"/>
    </row>
    <row r="28" spans="1:59" ht="12.75" customHeight="1">
      <c r="A28" s="77"/>
      <c r="B28" s="1412" t="s">
        <v>1374</v>
      </c>
      <c r="C28" s="1412"/>
      <c r="D28" s="32"/>
      <c r="J28" t="s">
        <v>42</v>
      </c>
      <c r="V28" s="259"/>
      <c r="W28" s="259"/>
      <c r="X28" s="259"/>
      <c r="Y28" s="259"/>
      <c r="Z28" s="259"/>
      <c r="AB28" s="20"/>
      <c r="AC28" s="20"/>
    </row>
    <row r="29" spans="1:59" ht="6" customHeight="1" thickBot="1">
      <c r="A29" s="77"/>
      <c r="B29" s="54"/>
      <c r="C29" s="494"/>
      <c r="D29" s="32"/>
      <c r="I29" t="s">
        <v>78</v>
      </c>
      <c r="V29" s="259"/>
      <c r="W29" s="259"/>
      <c r="X29" s="259"/>
      <c r="Y29" s="259"/>
      <c r="Z29" s="259"/>
      <c r="AB29" s="20"/>
      <c r="AC29" s="20"/>
    </row>
    <row r="30" spans="1:59" ht="15" customHeight="1" thickBot="1">
      <c r="A30" s="1150" t="s">
        <v>1375</v>
      </c>
      <c r="B30" s="1044"/>
      <c r="C30" s="1044"/>
      <c r="D30" s="1151"/>
      <c r="J30" t="s">
        <v>42</v>
      </c>
      <c r="V30" s="259"/>
      <c r="W30" s="259"/>
      <c r="X30" s="259"/>
      <c r="Y30" s="259"/>
      <c r="Z30" s="259"/>
      <c r="AB30" s="20"/>
      <c r="AC30" s="20"/>
    </row>
    <row r="31" spans="1:59" ht="6" customHeight="1">
      <c r="A31" s="1409"/>
      <c r="B31" s="1410"/>
      <c r="C31" s="33"/>
      <c r="D31" s="32"/>
      <c r="I31" t="s">
        <v>78</v>
      </c>
      <c r="V31" s="259"/>
      <c r="W31" s="259"/>
      <c r="X31" s="259"/>
      <c r="Y31" s="259"/>
      <c r="Z31" s="259"/>
      <c r="AB31" s="20"/>
      <c r="AC31" s="20"/>
    </row>
    <row r="32" spans="1:59" ht="24" customHeight="1">
      <c r="A32" s="1004" t="s">
        <v>1376</v>
      </c>
      <c r="B32" s="1062"/>
      <c r="C32" s="377"/>
      <c r="D32" s="31"/>
      <c r="J32" t="s">
        <v>42</v>
      </c>
      <c r="K32" s="260" t="str">
        <f ca="1">SUBSTITUTE(CELL("address",C32),"$","")</f>
        <v>C32</v>
      </c>
      <c r="L32" s="260">
        <f>$L$13</f>
        <v>9</v>
      </c>
      <c r="M32" s="259" t="str">
        <f ca="1">MID(CELL("filename",L32),FIND("]",CELL("filename",L32))+1,256)</f>
        <v>10. Bid Certification&amp; Contacts</v>
      </c>
      <c r="N32" s="259" t="s">
        <v>1377</v>
      </c>
      <c r="O32" s="259" t="s">
        <v>1378</v>
      </c>
      <c r="P32" s="259">
        <v>1</v>
      </c>
      <c r="Q32" s="259" t="str">
        <f ca="1">L32&amp;"_"&amp;K32&amp;"_"&amp;O32&amp;"_"&amp;P32</f>
        <v>9_C32_Contact_Name_1</v>
      </c>
      <c r="R32" s="259" t="s">
        <v>223</v>
      </c>
      <c r="S32" s="259">
        <v>100</v>
      </c>
      <c r="U32" s="259" t="s">
        <v>84</v>
      </c>
      <c r="V32" s="259" t="s">
        <v>85</v>
      </c>
      <c r="W32" s="259"/>
      <c r="X32" s="259"/>
      <c r="Y32" s="259"/>
      <c r="Z32" s="259"/>
      <c r="AB32" s="20"/>
      <c r="AC32" s="20"/>
    </row>
    <row r="33" spans="1:29" ht="6" customHeight="1">
      <c r="A33" s="1407"/>
      <c r="B33" s="1408"/>
      <c r="C33" s="33"/>
      <c r="D33" s="32"/>
      <c r="I33" t="s">
        <v>78</v>
      </c>
      <c r="V33" s="259"/>
      <c r="W33" s="259"/>
      <c r="X33" s="259"/>
      <c r="Y33" s="259"/>
      <c r="Z33" s="259"/>
      <c r="AB33" s="20"/>
      <c r="AC33" s="20"/>
    </row>
    <row r="34" spans="1:29" ht="24" customHeight="1">
      <c r="A34" s="1004" t="s">
        <v>1379</v>
      </c>
      <c r="B34" s="1062"/>
      <c r="C34" s="377"/>
      <c r="D34" s="31"/>
      <c r="J34" t="s">
        <v>42</v>
      </c>
      <c r="K34" s="260" t="str">
        <f ca="1">SUBSTITUTE(CELL("address",C34),"$","")</f>
        <v>C34</v>
      </c>
      <c r="L34" s="260">
        <f>$L$13</f>
        <v>9</v>
      </c>
      <c r="M34" s="259" t="str">
        <f ca="1">MID(CELL("filename",L34),FIND("]",CELL("filename",L34))+1,256)</f>
        <v>10. Bid Certification&amp; Contacts</v>
      </c>
      <c r="N34" s="259" t="s">
        <v>1377</v>
      </c>
      <c r="O34" s="259" t="s">
        <v>1380</v>
      </c>
      <c r="P34" s="259">
        <v>1</v>
      </c>
      <c r="Q34" s="259" t="str">
        <f ca="1">L34&amp;"_"&amp;K34&amp;"_"&amp;O34&amp;"_"&amp;P34</f>
        <v>9_C34_Contact_Title_1</v>
      </c>
      <c r="R34" s="259" t="s">
        <v>223</v>
      </c>
      <c r="S34" s="259">
        <v>100</v>
      </c>
      <c r="U34" s="259" t="s">
        <v>84</v>
      </c>
      <c r="V34" s="259" t="s">
        <v>85</v>
      </c>
      <c r="W34" s="259"/>
      <c r="X34" s="259"/>
      <c r="Y34" s="259"/>
      <c r="Z34" s="259"/>
      <c r="AB34" s="20"/>
      <c r="AC34" s="20"/>
    </row>
    <row r="35" spans="1:29" ht="6" customHeight="1">
      <c r="A35" s="1407"/>
      <c r="B35" s="1408"/>
      <c r="C35" s="33"/>
      <c r="D35" s="32"/>
      <c r="I35" t="s">
        <v>78</v>
      </c>
      <c r="V35" s="259"/>
      <c r="W35" s="259"/>
      <c r="X35" s="259"/>
      <c r="Y35" s="259"/>
      <c r="Z35" s="259"/>
      <c r="AB35" s="20"/>
      <c r="AC35" s="20"/>
    </row>
    <row r="36" spans="1:29" ht="24" customHeight="1">
      <c r="A36" s="1004" t="s">
        <v>1381</v>
      </c>
      <c r="B36" s="1062"/>
      <c r="C36" s="377"/>
      <c r="D36" s="31"/>
      <c r="J36" t="s">
        <v>42</v>
      </c>
      <c r="K36" s="260" t="str">
        <f ca="1">SUBSTITUTE(CELL("address",C36),"$","")</f>
        <v>C36</v>
      </c>
      <c r="L36" s="260">
        <f>$L$13</f>
        <v>9</v>
      </c>
      <c r="M36" s="259" t="str">
        <f ca="1">MID(CELL("filename",L36),FIND("]",CELL("filename",L36))+1,256)</f>
        <v>10. Bid Certification&amp; Contacts</v>
      </c>
      <c r="N36" s="259" t="s">
        <v>1377</v>
      </c>
      <c r="O36" s="259" t="s">
        <v>1382</v>
      </c>
      <c r="P36" s="259">
        <v>1</v>
      </c>
      <c r="Q36" s="259" t="str">
        <f ca="1">L36&amp;"_"&amp;K36&amp;"_"&amp;O36&amp;"_"&amp;P36</f>
        <v>9_C36_Name_of_Company_1</v>
      </c>
      <c r="R36" s="259" t="s">
        <v>223</v>
      </c>
      <c r="S36" s="259">
        <v>100</v>
      </c>
      <c r="U36" s="259" t="s">
        <v>84</v>
      </c>
      <c r="V36" s="259" t="s">
        <v>85</v>
      </c>
      <c r="W36" s="259"/>
      <c r="X36" s="259"/>
      <c r="Y36" s="259"/>
      <c r="Z36" s="259"/>
      <c r="AB36" s="20"/>
      <c r="AC36" s="20"/>
    </row>
    <row r="37" spans="1:29" ht="6" customHeight="1">
      <c r="A37" s="1407"/>
      <c r="B37" s="1408"/>
      <c r="C37" s="33"/>
      <c r="D37" s="32"/>
      <c r="I37" t="s">
        <v>78</v>
      </c>
      <c r="V37" s="259"/>
      <c r="W37" s="259"/>
      <c r="X37" s="259"/>
      <c r="Y37" s="259"/>
      <c r="Z37" s="259"/>
      <c r="AB37" s="20"/>
      <c r="AC37" s="20"/>
    </row>
    <row r="38" spans="1:29" ht="24" customHeight="1">
      <c r="A38" s="1004" t="s">
        <v>1383</v>
      </c>
      <c r="B38" s="1062"/>
      <c r="C38" s="377"/>
      <c r="D38" s="31"/>
      <c r="J38" t="s">
        <v>42</v>
      </c>
      <c r="K38" s="260" t="str">
        <f ca="1">SUBSTITUTE(CELL("address",C38),"$","")</f>
        <v>C38</v>
      </c>
      <c r="L38" s="260">
        <f>$L$13</f>
        <v>9</v>
      </c>
      <c r="M38" s="259" t="str">
        <f ca="1">MID(CELL("filename",L38),FIND("]",CELL("filename",L38))+1,256)</f>
        <v>10. Bid Certification&amp; Contacts</v>
      </c>
      <c r="N38" s="259" t="s">
        <v>1377</v>
      </c>
      <c r="O38" s="259" t="s">
        <v>1384</v>
      </c>
      <c r="P38" s="259">
        <v>1</v>
      </c>
      <c r="Q38" s="259" t="str">
        <f ca="1">L38&amp;"_"&amp;K38&amp;"_"&amp;O38&amp;"_"&amp;P38</f>
        <v>9_C38_Mailing_Address_1</v>
      </c>
      <c r="R38" s="259" t="s">
        <v>223</v>
      </c>
      <c r="S38" s="259">
        <v>100</v>
      </c>
      <c r="U38" s="259" t="s">
        <v>84</v>
      </c>
      <c r="V38" s="259" t="s">
        <v>85</v>
      </c>
      <c r="W38" s="259"/>
      <c r="X38" s="259"/>
      <c r="Y38" s="259"/>
      <c r="Z38" s="259"/>
      <c r="AA38"/>
      <c r="AB38" s="20"/>
      <c r="AC38" s="20"/>
    </row>
    <row r="39" spans="1:29" ht="6" customHeight="1">
      <c r="A39" s="1407"/>
      <c r="B39" s="1408"/>
      <c r="C39" s="33"/>
      <c r="D39" s="32"/>
      <c r="I39" t="s">
        <v>78</v>
      </c>
      <c r="V39" s="259"/>
      <c r="W39" s="259"/>
      <c r="X39" s="259"/>
      <c r="Y39" s="259"/>
      <c r="Z39" s="259"/>
      <c r="AA39"/>
      <c r="AB39" s="20"/>
      <c r="AC39" s="20"/>
    </row>
    <row r="40" spans="1:29" ht="24" customHeight="1">
      <c r="A40" s="1004" t="s">
        <v>1385</v>
      </c>
      <c r="B40" s="1062"/>
      <c r="C40" s="377"/>
      <c r="D40" s="31"/>
      <c r="J40" t="s">
        <v>42</v>
      </c>
      <c r="K40" s="260" t="str">
        <f ca="1">SUBSTITUTE(CELL("address",C40),"$","")</f>
        <v>C40</v>
      </c>
      <c r="L40" s="260">
        <f>$L$13</f>
        <v>9</v>
      </c>
      <c r="M40" s="259" t="str">
        <f ca="1">MID(CELL("filename",L40),FIND("]",CELL("filename",L40))+1,256)</f>
        <v>10. Bid Certification&amp; Contacts</v>
      </c>
      <c r="N40" s="259" t="s">
        <v>1377</v>
      </c>
      <c r="O40" s="259" t="s">
        <v>1385</v>
      </c>
      <c r="P40" s="259">
        <v>1</v>
      </c>
      <c r="Q40" s="259" t="str">
        <f ca="1">L40&amp;"_"&amp;K40&amp;"_"&amp;O40&amp;"_"&amp;P40</f>
        <v>9_C40_City_1</v>
      </c>
      <c r="R40" s="259" t="s">
        <v>223</v>
      </c>
      <c r="S40" s="259">
        <v>100</v>
      </c>
      <c r="U40" s="259" t="s">
        <v>84</v>
      </c>
      <c r="V40" s="259" t="s">
        <v>85</v>
      </c>
      <c r="W40" s="259"/>
      <c r="X40" s="259"/>
      <c r="Y40" s="259"/>
      <c r="Z40" s="259"/>
      <c r="AA40"/>
      <c r="AB40" s="20"/>
      <c r="AC40" s="20"/>
    </row>
    <row r="41" spans="1:29" ht="6" customHeight="1">
      <c r="A41" s="1407"/>
      <c r="B41" s="1408"/>
      <c r="C41" s="33"/>
      <c r="D41" s="32"/>
      <c r="I41" t="s">
        <v>78</v>
      </c>
      <c r="V41" s="259"/>
      <c r="W41" s="259"/>
      <c r="X41" s="259"/>
      <c r="Y41" s="259"/>
      <c r="Z41" s="259"/>
      <c r="AA41"/>
      <c r="AB41" s="20"/>
      <c r="AC41" s="20"/>
    </row>
    <row r="42" spans="1:29" ht="24" customHeight="1">
      <c r="A42" s="1004" t="s">
        <v>1386</v>
      </c>
      <c r="B42" s="1062"/>
      <c r="C42" s="377"/>
      <c r="D42" s="31"/>
      <c r="J42" t="s">
        <v>42</v>
      </c>
      <c r="K42" s="260" t="str">
        <f ca="1">SUBSTITUTE(CELL("address",C42),"$","")</f>
        <v>C42</v>
      </c>
      <c r="L42" s="260">
        <f>$L$13</f>
        <v>9</v>
      </c>
      <c r="M42" s="259" t="str">
        <f ca="1">MID(CELL("filename",L42),FIND("]",CELL("filename",L42))+1,256)</f>
        <v>10. Bid Certification&amp; Contacts</v>
      </c>
      <c r="N42" s="259" t="s">
        <v>1377</v>
      </c>
      <c r="O42" s="259" t="s">
        <v>516</v>
      </c>
      <c r="P42" s="259">
        <v>1</v>
      </c>
      <c r="Q42" s="259" t="str">
        <f ca="1">L42&amp;"_"&amp;K42&amp;"_"&amp;O42&amp;"_"&amp;P42</f>
        <v>9_C42_State_Province_1</v>
      </c>
      <c r="R42" s="259" t="s">
        <v>223</v>
      </c>
      <c r="S42" s="259">
        <v>100</v>
      </c>
      <c r="U42" s="259" t="s">
        <v>84</v>
      </c>
      <c r="V42" s="259" t="s">
        <v>85</v>
      </c>
      <c r="W42" s="259"/>
      <c r="X42" s="259"/>
      <c r="Y42" s="259"/>
      <c r="Z42" s="259"/>
      <c r="AA42"/>
      <c r="AB42" s="20"/>
      <c r="AC42" s="20"/>
    </row>
    <row r="43" spans="1:29" ht="6" customHeight="1">
      <c r="A43" s="1407"/>
      <c r="B43" s="1408"/>
      <c r="C43" s="33"/>
      <c r="D43" s="32"/>
      <c r="I43" t="s">
        <v>78</v>
      </c>
      <c r="V43" s="259"/>
      <c r="W43" s="259"/>
      <c r="X43" s="259"/>
      <c r="Y43" s="259"/>
      <c r="Z43" s="259"/>
      <c r="AA43"/>
      <c r="AB43" s="20"/>
      <c r="AC43" s="20"/>
    </row>
    <row r="44" spans="1:29" ht="24" customHeight="1">
      <c r="A44" s="1004" t="s">
        <v>1387</v>
      </c>
      <c r="B44" s="1062"/>
      <c r="C44" s="377"/>
      <c r="D44" s="31"/>
      <c r="J44" t="s">
        <v>42</v>
      </c>
      <c r="K44" s="260" t="str">
        <f ca="1">SUBSTITUTE(CELL("address",C44),"$","")</f>
        <v>C44</v>
      </c>
      <c r="L44" s="260">
        <f>$L$13</f>
        <v>9</v>
      </c>
      <c r="M44" s="259" t="str">
        <f ca="1">MID(CELL("filename",L44),FIND("]",CELL("filename",L44))+1,256)</f>
        <v>10. Bid Certification&amp; Contacts</v>
      </c>
      <c r="N44" s="259" t="s">
        <v>1377</v>
      </c>
      <c r="O44" s="259" t="s">
        <v>1388</v>
      </c>
      <c r="P44" s="259">
        <v>1</v>
      </c>
      <c r="Q44" s="259" t="str">
        <f ca="1">L44&amp;"_"&amp;K44&amp;"_"&amp;O44&amp;"_"&amp;P44</f>
        <v>9_C44_Zip_Code_1</v>
      </c>
      <c r="R44" s="259" t="s">
        <v>223</v>
      </c>
      <c r="S44" s="259">
        <v>100</v>
      </c>
      <c r="U44" s="259" t="s">
        <v>84</v>
      </c>
      <c r="V44" s="259" t="s">
        <v>85</v>
      </c>
      <c r="W44" s="259"/>
      <c r="X44" s="259"/>
      <c r="Y44" s="259"/>
      <c r="Z44" s="259" t="s">
        <v>1389</v>
      </c>
      <c r="AA44"/>
      <c r="AB44" s="20"/>
      <c r="AC44" s="20"/>
    </row>
    <row r="45" spans="1:29" ht="6" customHeight="1">
      <c r="A45" s="1407"/>
      <c r="B45" s="1408"/>
      <c r="C45" s="33"/>
      <c r="D45" s="32"/>
      <c r="I45" t="s">
        <v>78</v>
      </c>
      <c r="V45" s="259"/>
      <c r="W45" s="259"/>
      <c r="X45" s="259"/>
      <c r="Y45" s="259"/>
      <c r="Z45" s="259"/>
      <c r="AA45"/>
      <c r="AB45" s="20"/>
      <c r="AC45" s="20"/>
    </row>
    <row r="46" spans="1:29" ht="24" customHeight="1">
      <c r="A46" s="1004" t="s">
        <v>1390</v>
      </c>
      <c r="B46" s="1062"/>
      <c r="C46" s="377"/>
      <c r="D46" s="31"/>
      <c r="J46" t="s">
        <v>42</v>
      </c>
      <c r="K46" s="260" t="str">
        <f ca="1">SUBSTITUTE(CELL("address",C46),"$","")</f>
        <v>C46</v>
      </c>
      <c r="L46" s="260">
        <f>$L$13</f>
        <v>9</v>
      </c>
      <c r="M46" s="259" t="str">
        <f ca="1">MID(CELL("filename",L46),FIND("]",CELL("filename",L46))+1,256)</f>
        <v>10. Bid Certification&amp; Contacts</v>
      </c>
      <c r="N46" s="259" t="s">
        <v>1377</v>
      </c>
      <c r="O46" s="259" t="s">
        <v>1391</v>
      </c>
      <c r="P46" s="259">
        <v>1</v>
      </c>
      <c r="Q46" s="259" t="str">
        <f ca="1">L46&amp;"_"&amp;K46&amp;"_"&amp;O46&amp;"_"&amp;P46</f>
        <v>9_C46_Primary_Phone_1</v>
      </c>
      <c r="R46" s="259" t="s">
        <v>223</v>
      </c>
      <c r="S46" s="259">
        <v>100</v>
      </c>
      <c r="U46" s="259" t="s">
        <v>84</v>
      </c>
      <c r="V46" s="259" t="s">
        <v>85</v>
      </c>
      <c r="W46" s="259"/>
      <c r="X46" s="259"/>
      <c r="Y46" s="259"/>
      <c r="Z46" s="259" t="s">
        <v>1392</v>
      </c>
      <c r="AA46" s="24" t="s">
        <v>1393</v>
      </c>
      <c r="AB46" s="20"/>
      <c r="AC46" s="20"/>
    </row>
    <row r="47" spans="1:29" ht="6" customHeight="1">
      <c r="A47" s="1407"/>
      <c r="B47" s="1408"/>
      <c r="C47" s="33"/>
      <c r="D47" s="32"/>
      <c r="I47" t="s">
        <v>78</v>
      </c>
      <c r="V47" s="259"/>
      <c r="W47" s="259"/>
      <c r="X47" s="259"/>
      <c r="Y47" s="259"/>
      <c r="Z47" s="259"/>
      <c r="AA47"/>
      <c r="AB47" s="20"/>
      <c r="AC47" s="20"/>
    </row>
    <row r="48" spans="1:29" ht="24" customHeight="1">
      <c r="A48" s="1004" t="s">
        <v>1394</v>
      </c>
      <c r="B48" s="1062"/>
      <c r="C48" s="377"/>
      <c r="D48" s="31"/>
      <c r="J48" t="s">
        <v>42</v>
      </c>
      <c r="K48" s="260" t="str">
        <f ca="1">SUBSTITUTE(CELL("address",C48),"$","")</f>
        <v>C48</v>
      </c>
      <c r="L48" s="260">
        <f>$L$13</f>
        <v>9</v>
      </c>
      <c r="M48" s="259" t="str">
        <f ca="1">MID(CELL("filename",L48),FIND("]",CELL("filename",L48))+1,256)</f>
        <v>10. Bid Certification&amp; Contacts</v>
      </c>
      <c r="N48" s="259" t="s">
        <v>1377</v>
      </c>
      <c r="O48" s="259" t="s">
        <v>1394</v>
      </c>
      <c r="P48" s="259">
        <v>1</v>
      </c>
      <c r="Q48" s="259" t="str">
        <f ca="1">L48&amp;"_"&amp;K48&amp;"_"&amp;O48&amp;"_"&amp;P48</f>
        <v>9_C48_Email_1</v>
      </c>
      <c r="R48" s="259" t="s">
        <v>223</v>
      </c>
      <c r="S48" s="259">
        <v>100</v>
      </c>
      <c r="U48" s="259" t="s">
        <v>84</v>
      </c>
      <c r="V48" s="259" t="s">
        <v>85</v>
      </c>
      <c r="W48" s="259"/>
      <c r="X48" s="259"/>
      <c r="Y48" s="259"/>
      <c r="Z48" s="259" t="s">
        <v>1395</v>
      </c>
      <c r="AA48"/>
      <c r="AB48" s="20"/>
      <c r="AC48" s="20"/>
    </row>
    <row r="49" spans="1:29" ht="6" customHeight="1" thickBot="1">
      <c r="A49" s="1405"/>
      <c r="B49" s="1406"/>
      <c r="C49" s="33"/>
      <c r="D49" s="32"/>
      <c r="I49" t="s">
        <v>78</v>
      </c>
      <c r="V49" s="259"/>
      <c r="W49" s="259"/>
      <c r="X49" s="259"/>
      <c r="Y49" s="259"/>
      <c r="Z49" s="259"/>
      <c r="AA49"/>
      <c r="AB49" s="20"/>
      <c r="AC49" s="20"/>
    </row>
    <row r="50" spans="1:29" ht="15" customHeight="1" thickTop="1" thickBot="1">
      <c r="A50" s="1150" t="s">
        <v>1396</v>
      </c>
      <c r="B50" s="1044"/>
      <c r="C50" s="1044"/>
      <c r="D50" s="1151"/>
      <c r="H50" s="451" t="s">
        <v>1397</v>
      </c>
      <c r="J50" t="s">
        <v>42</v>
      </c>
      <c r="V50" s="259"/>
      <c r="W50" s="259"/>
      <c r="X50" s="259"/>
      <c r="Y50" s="259"/>
      <c r="Z50" s="259"/>
      <c r="AA50"/>
      <c r="AB50" s="20"/>
      <c r="AC50" s="20"/>
    </row>
    <row r="51" spans="1:29" ht="6" customHeight="1">
      <c r="A51" s="1409"/>
      <c r="B51" s="1410"/>
      <c r="C51" s="41"/>
      <c r="D51" s="42"/>
      <c r="I51" t="s">
        <v>78</v>
      </c>
      <c r="V51" s="259"/>
      <c r="W51" s="259"/>
      <c r="X51" s="259"/>
      <c r="Y51" s="259"/>
      <c r="Z51" s="259"/>
      <c r="AA51"/>
      <c r="AB51" s="20"/>
      <c r="AC51" s="20"/>
    </row>
    <row r="52" spans="1:29" ht="24" customHeight="1">
      <c r="A52" s="1004" t="s">
        <v>1376</v>
      </c>
      <c r="B52" s="1062"/>
      <c r="C52" s="490"/>
      <c r="D52" s="31"/>
      <c r="J52" t="s">
        <v>42</v>
      </c>
      <c r="K52" s="260" t="str">
        <f ca="1">SUBSTITUTE(CELL("address",C52),"$","")</f>
        <v>C52</v>
      </c>
      <c r="L52" s="260">
        <f>$L$13</f>
        <v>9</v>
      </c>
      <c r="M52" s="259" t="str">
        <f ca="1">MID(CELL("filename",L52),FIND("]",CELL("filename",L52))+1,256)</f>
        <v>10. Bid Certification&amp; Contacts</v>
      </c>
      <c r="N52" s="259" t="s">
        <v>1398</v>
      </c>
      <c r="O52" s="259" t="s">
        <v>1378</v>
      </c>
      <c r="P52" s="259">
        <v>2</v>
      </c>
      <c r="Q52" s="259" t="str">
        <f ca="1">L52&amp;"_"&amp;K52&amp;"_"&amp;O52&amp;"_"&amp;P52</f>
        <v>9_C52_Contact_Name_2</v>
      </c>
      <c r="R52" s="259" t="s">
        <v>223</v>
      </c>
      <c r="S52" s="259">
        <v>100</v>
      </c>
      <c r="U52" s="259" t="s">
        <v>85</v>
      </c>
      <c r="V52" s="259" t="s">
        <v>85</v>
      </c>
      <c r="W52" s="259"/>
      <c r="X52" s="259"/>
      <c r="Y52" s="259"/>
      <c r="Z52" s="259"/>
      <c r="AA52"/>
      <c r="AB52" s="20"/>
      <c r="AC52" s="20"/>
    </row>
    <row r="53" spans="1:29" ht="6" customHeight="1">
      <c r="A53" s="1407"/>
      <c r="B53" s="1408"/>
      <c r="C53" s="33"/>
      <c r="D53" s="32"/>
      <c r="I53" t="s">
        <v>78</v>
      </c>
      <c r="V53" s="259"/>
      <c r="W53" s="259"/>
      <c r="X53" s="259"/>
      <c r="Y53" s="259"/>
      <c r="Z53" s="259"/>
      <c r="AA53"/>
      <c r="AB53" s="20"/>
      <c r="AC53" s="20"/>
    </row>
    <row r="54" spans="1:29" ht="24" customHeight="1">
      <c r="A54" s="1004" t="s">
        <v>1379</v>
      </c>
      <c r="B54" s="1062"/>
      <c r="C54" s="490"/>
      <c r="D54" s="31"/>
      <c r="J54" t="s">
        <v>42</v>
      </c>
      <c r="K54" s="260" t="str">
        <f ca="1">SUBSTITUTE(CELL("address",C54),"$","")</f>
        <v>C54</v>
      </c>
      <c r="L54" s="260">
        <f>$L$13</f>
        <v>9</v>
      </c>
      <c r="M54" s="259" t="str">
        <f ca="1">MID(CELL("filename",L54),FIND("]",CELL("filename",L54))+1,256)</f>
        <v>10. Bid Certification&amp; Contacts</v>
      </c>
      <c r="N54" s="259" t="s">
        <v>1398</v>
      </c>
      <c r="O54" s="259" t="s">
        <v>1380</v>
      </c>
      <c r="P54" s="259">
        <v>2</v>
      </c>
      <c r="Q54" s="259" t="str">
        <f ca="1">L54&amp;"_"&amp;K54&amp;"_"&amp;O54&amp;"_"&amp;P54</f>
        <v>9_C54_Contact_Title_2</v>
      </c>
      <c r="R54" s="259" t="s">
        <v>223</v>
      </c>
      <c r="S54" s="259">
        <v>100</v>
      </c>
      <c r="U54" s="259" t="s">
        <v>85</v>
      </c>
      <c r="V54" s="259" t="s">
        <v>85</v>
      </c>
      <c r="W54" s="259"/>
      <c r="X54" s="259"/>
      <c r="Y54" s="259"/>
      <c r="Z54" s="259"/>
      <c r="AA54"/>
      <c r="AB54" s="20"/>
      <c r="AC54" s="20"/>
    </row>
    <row r="55" spans="1:29" ht="6" customHeight="1">
      <c r="A55" s="1407"/>
      <c r="B55" s="1408"/>
      <c r="C55" s="33"/>
      <c r="D55" s="32"/>
      <c r="I55" t="s">
        <v>78</v>
      </c>
      <c r="V55" s="259"/>
      <c r="W55" s="259"/>
      <c r="X55" s="259"/>
      <c r="Y55" s="259"/>
      <c r="Z55" s="259"/>
      <c r="AA55"/>
      <c r="AB55" s="20"/>
      <c r="AC55" s="20"/>
    </row>
    <row r="56" spans="1:29" ht="24" customHeight="1">
      <c r="A56" s="1004" t="s">
        <v>1381</v>
      </c>
      <c r="B56" s="1062"/>
      <c r="C56" s="490"/>
      <c r="D56" s="31"/>
      <c r="J56" t="s">
        <v>42</v>
      </c>
      <c r="K56" s="260" t="str">
        <f ca="1">SUBSTITUTE(CELL("address",C56),"$","")</f>
        <v>C56</v>
      </c>
      <c r="L56" s="260">
        <f>$L$13</f>
        <v>9</v>
      </c>
      <c r="M56" s="259" t="str">
        <f ca="1">MID(CELL("filename",L56),FIND("]",CELL("filename",L56))+1,256)</f>
        <v>10. Bid Certification&amp; Contacts</v>
      </c>
      <c r="N56" s="259" t="s">
        <v>1398</v>
      </c>
      <c r="O56" s="259" t="s">
        <v>1382</v>
      </c>
      <c r="P56" s="259">
        <v>2</v>
      </c>
      <c r="Q56" s="259" t="str">
        <f ca="1">L56&amp;"_"&amp;K56&amp;"_"&amp;O56&amp;"_"&amp;P56</f>
        <v>9_C56_Name_of_Company_2</v>
      </c>
      <c r="R56" s="259" t="s">
        <v>223</v>
      </c>
      <c r="S56" s="259">
        <v>100</v>
      </c>
      <c r="U56" s="259" t="s">
        <v>85</v>
      </c>
      <c r="V56" s="259" t="s">
        <v>85</v>
      </c>
      <c r="W56" s="259"/>
      <c r="X56" s="259"/>
      <c r="Y56" s="259"/>
      <c r="Z56" s="259"/>
      <c r="AA56"/>
      <c r="AB56" s="20"/>
      <c r="AC56" s="20"/>
    </row>
    <row r="57" spans="1:29" ht="6" customHeight="1">
      <c r="A57" s="1407"/>
      <c r="B57" s="1408"/>
      <c r="C57" s="33"/>
      <c r="D57" s="32"/>
      <c r="I57" t="s">
        <v>78</v>
      </c>
      <c r="V57" s="259"/>
      <c r="W57" s="259"/>
      <c r="X57" s="259"/>
      <c r="Y57" s="259"/>
      <c r="Z57" s="259"/>
      <c r="AA57"/>
      <c r="AB57" s="20"/>
      <c r="AC57" s="20"/>
    </row>
    <row r="58" spans="1:29" ht="24" customHeight="1">
      <c r="A58" s="1004" t="s">
        <v>1383</v>
      </c>
      <c r="B58" s="1062"/>
      <c r="C58" s="490"/>
      <c r="D58" s="31"/>
      <c r="J58" t="s">
        <v>42</v>
      </c>
      <c r="K58" s="260" t="str">
        <f ca="1">SUBSTITUTE(CELL("address",C58),"$","")</f>
        <v>C58</v>
      </c>
      <c r="L58" s="260">
        <f>$L$13</f>
        <v>9</v>
      </c>
      <c r="M58" s="259" t="str">
        <f ca="1">MID(CELL("filename",L58),FIND("]",CELL("filename",L58))+1,256)</f>
        <v>10. Bid Certification&amp; Contacts</v>
      </c>
      <c r="N58" s="259" t="s">
        <v>1398</v>
      </c>
      <c r="O58" s="259" t="s">
        <v>1384</v>
      </c>
      <c r="P58" s="259">
        <v>2</v>
      </c>
      <c r="Q58" s="259" t="str">
        <f ca="1">L58&amp;"_"&amp;K58&amp;"_"&amp;O58&amp;"_"&amp;P58</f>
        <v>9_C58_Mailing_Address_2</v>
      </c>
      <c r="R58" s="259" t="s">
        <v>223</v>
      </c>
      <c r="S58" s="259">
        <v>100</v>
      </c>
      <c r="U58" s="259" t="s">
        <v>85</v>
      </c>
      <c r="V58" s="259" t="s">
        <v>85</v>
      </c>
      <c r="W58" s="259"/>
      <c r="X58" s="259"/>
      <c r="Y58" s="259"/>
      <c r="Z58" s="259"/>
      <c r="AA58"/>
      <c r="AB58" s="20"/>
      <c r="AC58" s="20"/>
    </row>
    <row r="59" spans="1:29" ht="6" customHeight="1">
      <c r="A59" s="1407"/>
      <c r="B59" s="1408"/>
      <c r="C59" s="33"/>
      <c r="D59" s="32"/>
      <c r="I59" t="s">
        <v>78</v>
      </c>
      <c r="V59" s="259"/>
      <c r="W59" s="259"/>
      <c r="X59" s="259"/>
      <c r="Y59" s="259"/>
      <c r="Z59" s="259"/>
      <c r="AA59"/>
      <c r="AB59" s="20"/>
      <c r="AC59" s="20"/>
    </row>
    <row r="60" spans="1:29" ht="24" customHeight="1">
      <c r="A60" s="1004" t="s">
        <v>1385</v>
      </c>
      <c r="B60" s="1062"/>
      <c r="C60" s="490"/>
      <c r="D60" s="31"/>
      <c r="J60" t="s">
        <v>42</v>
      </c>
      <c r="K60" s="260" t="str">
        <f ca="1">SUBSTITUTE(CELL("address",C60),"$","")</f>
        <v>C60</v>
      </c>
      <c r="L60" s="260">
        <f>$L$13</f>
        <v>9</v>
      </c>
      <c r="M60" s="259" t="str">
        <f ca="1">MID(CELL("filename",L60),FIND("]",CELL("filename",L60))+1,256)</f>
        <v>10. Bid Certification&amp; Contacts</v>
      </c>
      <c r="N60" s="259" t="s">
        <v>1398</v>
      </c>
      <c r="O60" s="259" t="s">
        <v>1385</v>
      </c>
      <c r="P60" s="259">
        <v>2</v>
      </c>
      <c r="Q60" s="259" t="str">
        <f ca="1">L60&amp;"_"&amp;K60&amp;"_"&amp;O60&amp;"_"&amp;P60</f>
        <v>9_C60_City_2</v>
      </c>
      <c r="R60" s="259" t="s">
        <v>223</v>
      </c>
      <c r="S60" s="259">
        <v>100</v>
      </c>
      <c r="U60" s="259" t="s">
        <v>85</v>
      </c>
      <c r="V60" s="259" t="s">
        <v>85</v>
      </c>
      <c r="W60" s="259"/>
      <c r="X60" s="259"/>
      <c r="Y60" s="259"/>
      <c r="Z60" s="259"/>
      <c r="AA60"/>
      <c r="AB60" s="20"/>
      <c r="AC60" s="20"/>
    </row>
    <row r="61" spans="1:29" ht="6" customHeight="1">
      <c r="A61" s="1407"/>
      <c r="B61" s="1408"/>
      <c r="C61" s="33"/>
      <c r="D61" s="32"/>
      <c r="I61" t="s">
        <v>78</v>
      </c>
      <c r="V61" s="259"/>
      <c r="W61" s="259"/>
      <c r="X61" s="259"/>
      <c r="Y61" s="259"/>
      <c r="Z61" s="259"/>
      <c r="AA61"/>
      <c r="AB61" s="20"/>
      <c r="AC61" s="20"/>
    </row>
    <row r="62" spans="1:29" ht="24" customHeight="1">
      <c r="A62" s="1004" t="s">
        <v>1386</v>
      </c>
      <c r="B62" s="1062"/>
      <c r="C62" s="490"/>
      <c r="D62" s="31"/>
      <c r="J62" t="s">
        <v>42</v>
      </c>
      <c r="K62" s="260" t="str">
        <f ca="1">SUBSTITUTE(CELL("address",C62),"$","")</f>
        <v>C62</v>
      </c>
      <c r="L62" s="260">
        <f>$L$13</f>
        <v>9</v>
      </c>
      <c r="M62" s="259" t="str">
        <f ca="1">MID(CELL("filename",L62),FIND("]",CELL("filename",L62))+1,256)</f>
        <v>10. Bid Certification&amp; Contacts</v>
      </c>
      <c r="N62" s="259" t="s">
        <v>1398</v>
      </c>
      <c r="O62" s="259" t="s">
        <v>516</v>
      </c>
      <c r="P62" s="259">
        <v>2</v>
      </c>
      <c r="Q62" s="259" t="str">
        <f ca="1">L62&amp;"_"&amp;K62&amp;"_"&amp;O62&amp;"_"&amp;P62</f>
        <v>9_C62_State_Province_2</v>
      </c>
      <c r="R62" s="259" t="s">
        <v>223</v>
      </c>
      <c r="S62" s="259">
        <v>100</v>
      </c>
      <c r="U62" s="259" t="s">
        <v>85</v>
      </c>
      <c r="V62" s="259" t="s">
        <v>85</v>
      </c>
      <c r="W62" s="259"/>
      <c r="X62" s="259"/>
      <c r="Y62" s="259"/>
      <c r="Z62" s="259"/>
      <c r="AA62"/>
      <c r="AB62" s="20"/>
      <c r="AC62" s="20"/>
    </row>
    <row r="63" spans="1:29" ht="6" customHeight="1">
      <c r="A63" s="1407"/>
      <c r="B63" s="1408"/>
      <c r="C63" s="33"/>
      <c r="D63" s="32"/>
      <c r="I63" t="s">
        <v>78</v>
      </c>
      <c r="V63" s="259"/>
      <c r="W63" s="259"/>
      <c r="X63" s="259"/>
      <c r="Y63" s="259"/>
      <c r="Z63" s="259"/>
      <c r="AA63"/>
      <c r="AB63" s="20"/>
      <c r="AC63" s="20"/>
    </row>
    <row r="64" spans="1:29" ht="24" customHeight="1">
      <c r="A64" s="1004" t="s">
        <v>1387</v>
      </c>
      <c r="B64" s="1062"/>
      <c r="C64" s="490"/>
      <c r="D64" s="31"/>
      <c r="J64" t="s">
        <v>42</v>
      </c>
      <c r="K64" s="260" t="str">
        <f ca="1">SUBSTITUTE(CELL("address",C64),"$","")</f>
        <v>C64</v>
      </c>
      <c r="L64" s="260">
        <f>$L$13</f>
        <v>9</v>
      </c>
      <c r="M64" s="259" t="str">
        <f ca="1">MID(CELL("filename",L64),FIND("]",CELL("filename",L64))+1,256)</f>
        <v>10. Bid Certification&amp; Contacts</v>
      </c>
      <c r="N64" s="259" t="s">
        <v>1398</v>
      </c>
      <c r="O64" s="259" t="s">
        <v>1388</v>
      </c>
      <c r="P64" s="259">
        <v>2</v>
      </c>
      <c r="Q64" s="259" t="str">
        <f ca="1">L64&amp;"_"&amp;K64&amp;"_"&amp;O64&amp;"_"&amp;P64</f>
        <v>9_C64_Zip_Code_2</v>
      </c>
      <c r="R64" s="259" t="s">
        <v>223</v>
      </c>
      <c r="S64" s="259">
        <v>100</v>
      </c>
      <c r="U64" s="259" t="s">
        <v>85</v>
      </c>
      <c r="V64" s="259" t="s">
        <v>85</v>
      </c>
      <c r="W64" s="259"/>
      <c r="X64" s="259"/>
      <c r="Y64" s="259"/>
      <c r="Z64" s="259" t="s">
        <v>1389</v>
      </c>
      <c r="AA64"/>
      <c r="AB64" s="20"/>
      <c r="AC64" s="20"/>
    </row>
    <row r="65" spans="1:59" ht="6" customHeight="1">
      <c r="A65" s="1407"/>
      <c r="B65" s="1408"/>
      <c r="C65" s="33"/>
      <c r="D65" s="32"/>
      <c r="I65" t="s">
        <v>78</v>
      </c>
      <c r="V65" s="259"/>
      <c r="W65" s="259"/>
      <c r="X65" s="259"/>
      <c r="Y65" s="259"/>
      <c r="Z65" s="259"/>
      <c r="AA65"/>
      <c r="AB65" s="20"/>
      <c r="AC65" s="20"/>
    </row>
    <row r="66" spans="1:59" ht="24" customHeight="1">
      <c r="A66" s="1004" t="s">
        <v>1390</v>
      </c>
      <c r="B66" s="1062"/>
      <c r="C66" s="490"/>
      <c r="D66" s="31"/>
      <c r="J66" t="s">
        <v>42</v>
      </c>
      <c r="K66" s="260" t="str">
        <f ca="1">SUBSTITUTE(CELL("address",C66),"$","")</f>
        <v>C66</v>
      </c>
      <c r="L66" s="260">
        <f>$L$13</f>
        <v>9</v>
      </c>
      <c r="M66" s="259" t="str">
        <f ca="1">MID(CELL("filename",L66),FIND("]",CELL("filename",L66))+1,256)</f>
        <v>10. Bid Certification&amp; Contacts</v>
      </c>
      <c r="N66" s="259" t="s">
        <v>1398</v>
      </c>
      <c r="O66" s="259" t="s">
        <v>1391</v>
      </c>
      <c r="P66" s="259">
        <v>2</v>
      </c>
      <c r="Q66" s="259" t="str">
        <f ca="1">L66&amp;"_"&amp;K66&amp;"_"&amp;O66&amp;"_"&amp;P66</f>
        <v>9_C66_Primary_Phone_2</v>
      </c>
      <c r="R66" s="259" t="s">
        <v>223</v>
      </c>
      <c r="S66" s="259">
        <v>100</v>
      </c>
      <c r="U66" s="259" t="s">
        <v>85</v>
      </c>
      <c r="V66" s="259" t="s">
        <v>85</v>
      </c>
      <c r="W66" s="259"/>
      <c r="X66" s="259"/>
      <c r="Y66" s="259"/>
      <c r="Z66" s="259" t="s">
        <v>1392</v>
      </c>
      <c r="AA66" s="24" t="s">
        <v>1393</v>
      </c>
      <c r="AB66" s="20"/>
      <c r="AC66" s="20"/>
    </row>
    <row r="67" spans="1:59" ht="6" customHeight="1">
      <c r="A67" s="1407"/>
      <c r="B67" s="1408"/>
      <c r="C67" s="33"/>
      <c r="D67" s="32"/>
      <c r="I67" t="s">
        <v>78</v>
      </c>
      <c r="V67" s="259"/>
      <c r="W67" s="259"/>
      <c r="X67" s="259"/>
      <c r="Y67" s="259"/>
      <c r="Z67" s="259"/>
      <c r="AA67"/>
      <c r="AB67" s="20"/>
      <c r="AC67" s="20"/>
    </row>
    <row r="68" spans="1:59" ht="24" customHeight="1">
      <c r="A68" s="1004" t="s">
        <v>1394</v>
      </c>
      <c r="B68" s="1062"/>
      <c r="C68" s="490"/>
      <c r="D68" s="31"/>
      <c r="J68" t="s">
        <v>42</v>
      </c>
      <c r="K68" s="260" t="str">
        <f ca="1">SUBSTITUTE(CELL("address",C68),"$","")</f>
        <v>C68</v>
      </c>
      <c r="L68" s="260">
        <f>$L$13</f>
        <v>9</v>
      </c>
      <c r="M68" s="259" t="str">
        <f ca="1">MID(CELL("filename",L68),FIND("]",CELL("filename",L68))+1,256)</f>
        <v>10. Bid Certification&amp; Contacts</v>
      </c>
      <c r="N68" s="259" t="s">
        <v>1398</v>
      </c>
      <c r="O68" s="259" t="s">
        <v>1394</v>
      </c>
      <c r="P68" s="259">
        <v>2</v>
      </c>
      <c r="Q68" s="259" t="str">
        <f ca="1">L68&amp;"_"&amp;K68&amp;"_"&amp;O68&amp;"_"&amp;P68</f>
        <v>9_C68_Email_2</v>
      </c>
      <c r="R68" s="259" t="s">
        <v>223</v>
      </c>
      <c r="S68" s="259">
        <v>100</v>
      </c>
      <c r="U68" s="259" t="s">
        <v>85</v>
      </c>
      <c r="V68" s="259" t="s">
        <v>85</v>
      </c>
      <c r="W68" s="259"/>
      <c r="X68" s="259"/>
      <c r="Y68" s="259"/>
      <c r="Z68" s="259" t="s">
        <v>1395</v>
      </c>
      <c r="AA68"/>
      <c r="AB68" s="20"/>
      <c r="AC68" s="20"/>
    </row>
    <row r="69" spans="1:59" ht="6" customHeight="1" thickBot="1">
      <c r="A69" s="1405"/>
      <c r="B69" s="1406"/>
      <c r="C69" s="34"/>
      <c r="D69" s="35"/>
      <c r="I69" s="388" t="s">
        <v>78</v>
      </c>
      <c r="J69" s="388"/>
      <c r="K69" s="389"/>
      <c r="L69" s="389"/>
      <c r="M69" s="389"/>
      <c r="N69" s="389"/>
      <c r="O69" s="389"/>
      <c r="P69" s="389"/>
      <c r="Q69" s="389"/>
      <c r="R69" s="389"/>
      <c r="S69" s="389"/>
      <c r="T69" s="389"/>
      <c r="U69" s="389"/>
      <c r="V69" s="389"/>
      <c r="W69" s="389"/>
      <c r="X69" s="389"/>
      <c r="Y69" s="389"/>
      <c r="Z69" s="389"/>
      <c r="AA69" s="396"/>
      <c r="AB69" s="396"/>
      <c r="AC69" s="20"/>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88"/>
      <c r="AZ69" s="388"/>
      <c r="BA69" s="388"/>
      <c r="BB69" s="388"/>
      <c r="BC69" s="388"/>
      <c r="BD69" s="388"/>
      <c r="BE69" s="388"/>
      <c r="BF69" s="388"/>
      <c r="BG69" s="394"/>
    </row>
    <row r="70" spans="1:59">
      <c r="V70" s="259"/>
      <c r="W70" s="259"/>
      <c r="X70" s="259"/>
      <c r="Y70" s="259"/>
      <c r="Z70" s="259"/>
      <c r="AB70" s="20"/>
      <c r="AC70" s="20"/>
    </row>
    <row r="71" spans="1:59">
      <c r="K71" s="259">
        <f ca="1">COUNTA(K13:K68)</f>
        <v>23</v>
      </c>
      <c r="V71" s="259"/>
      <c r="W71" s="259"/>
      <c r="X71" s="259"/>
      <c r="Y71" s="259"/>
      <c r="Z71" s="259"/>
      <c r="AB71" s="20"/>
      <c r="AC71" s="20"/>
    </row>
    <row r="72" spans="1:59">
      <c r="V72" s="259"/>
      <c r="W72" s="259"/>
      <c r="X72" s="259"/>
      <c r="Y72" s="259"/>
      <c r="Z72" s="259"/>
      <c r="AB72" s="20"/>
      <c r="AC72" s="20"/>
    </row>
    <row r="73" spans="1:59">
      <c r="V73" s="259"/>
      <c r="W73" s="259"/>
      <c r="X73" s="259"/>
      <c r="Y73" s="259"/>
      <c r="Z73" s="259"/>
      <c r="AB73" s="20"/>
      <c r="AC73" s="20"/>
    </row>
    <row r="74" spans="1:59">
      <c r="V74" s="259"/>
      <c r="W74" s="259"/>
      <c r="X74" s="259"/>
      <c r="Y74" s="259"/>
      <c r="Z74" s="259"/>
      <c r="AB74" s="20"/>
      <c r="AC74" s="20"/>
    </row>
    <row r="75" spans="1:59">
      <c r="V75" s="259"/>
      <c r="W75" s="259"/>
      <c r="X75" s="259"/>
      <c r="Y75" s="259"/>
      <c r="Z75" s="259"/>
      <c r="AB75" s="20"/>
      <c r="AC75" s="20"/>
    </row>
    <row r="76" spans="1:59">
      <c r="V76" s="259"/>
      <c r="W76" s="259"/>
      <c r="X76" s="259"/>
      <c r="Y76" s="259"/>
      <c r="Z76" s="259"/>
      <c r="AB76" s="20"/>
      <c r="AC76" s="20"/>
    </row>
    <row r="77" spans="1:59">
      <c r="V77" s="259"/>
      <c r="W77" s="259"/>
      <c r="X77" s="259"/>
      <c r="Y77" s="259"/>
      <c r="Z77" s="259"/>
      <c r="AB77" s="20"/>
      <c r="AC77" s="20"/>
    </row>
    <row r="78" spans="1:59">
      <c r="V78" s="259"/>
      <c r="W78" s="259"/>
      <c r="X78" s="259"/>
      <c r="Y78" s="259"/>
      <c r="Z78" s="259"/>
      <c r="AB78" s="20"/>
      <c r="AC78" s="20"/>
    </row>
    <row r="79" spans="1:59">
      <c r="V79" s="259"/>
      <c r="W79" s="259"/>
      <c r="X79" s="259"/>
      <c r="Y79" s="259"/>
      <c r="Z79" s="259"/>
      <c r="AB79" s="20"/>
      <c r="AC79" s="20"/>
    </row>
    <row r="80" spans="1:59">
      <c r="V80" s="259"/>
      <c r="W80" s="259"/>
      <c r="X80" s="259"/>
      <c r="Y80" s="259"/>
      <c r="Z80" s="259"/>
      <c r="AB80" s="20"/>
      <c r="AC80" s="20"/>
    </row>
    <row r="81" spans="22:29">
      <c r="V81" s="259"/>
      <c r="W81" s="259"/>
      <c r="X81" s="259"/>
      <c r="Y81" s="259"/>
      <c r="Z81" s="259"/>
      <c r="AB81" s="20"/>
      <c r="AC81" s="20"/>
    </row>
    <row r="82" spans="22:29">
      <c r="V82" s="259"/>
      <c r="W82" s="259"/>
      <c r="X82" s="259"/>
      <c r="Y82" s="259"/>
      <c r="Z82" s="259"/>
      <c r="AB82" s="20"/>
      <c r="AC82" s="20"/>
    </row>
    <row r="83" spans="22:29">
      <c r="V83" s="259"/>
      <c r="W83" s="259"/>
      <c r="X83" s="259"/>
      <c r="Y83" s="259"/>
      <c r="Z83" s="259"/>
      <c r="AB83" s="20"/>
      <c r="AC83" s="20"/>
    </row>
    <row r="84" spans="22:29">
      <c r="V84" s="259"/>
      <c r="W84" s="259"/>
      <c r="X84" s="259"/>
      <c r="Y84" s="259"/>
      <c r="Z84" s="259"/>
      <c r="AB84" s="20"/>
      <c r="AC84" s="20"/>
    </row>
    <row r="85" spans="22:29">
      <c r="V85" s="259"/>
      <c r="W85" s="259"/>
      <c r="X85" s="259"/>
      <c r="Y85" s="259"/>
      <c r="Z85" s="259"/>
      <c r="AB85" s="20"/>
      <c r="AC85" s="20"/>
    </row>
    <row r="86" spans="22:29">
      <c r="V86" s="259"/>
      <c r="W86" s="259"/>
      <c r="X86" s="259"/>
      <c r="Y86" s="259"/>
      <c r="Z86" s="259"/>
      <c r="AB86" s="20"/>
      <c r="AC86" s="20"/>
    </row>
    <row r="87" spans="22:29">
      <c r="V87" s="259"/>
      <c r="W87" s="259"/>
      <c r="X87" s="259"/>
      <c r="Y87" s="259"/>
      <c r="Z87" s="259"/>
      <c r="AB87" s="20"/>
      <c r="AC87" s="20"/>
    </row>
    <row r="88" spans="22:29">
      <c r="V88" s="259"/>
      <c r="W88" s="259"/>
      <c r="X88" s="259"/>
      <c r="Y88" s="259"/>
      <c r="Z88" s="259"/>
      <c r="AB88" s="20"/>
      <c r="AC88" s="20"/>
    </row>
    <row r="89" spans="22:29">
      <c r="V89" s="259"/>
      <c r="W89" s="259"/>
      <c r="X89" s="259"/>
      <c r="Y89" s="259"/>
      <c r="Z89" s="259"/>
      <c r="AB89" s="20"/>
      <c r="AC89" s="20"/>
    </row>
    <row r="90" spans="22:29">
      <c r="V90" s="259"/>
      <c r="W90" s="259"/>
      <c r="X90" s="259"/>
      <c r="Y90" s="259"/>
      <c r="Z90" s="259"/>
      <c r="AB90" s="20"/>
      <c r="AC90" s="20"/>
    </row>
    <row r="91" spans="22:29">
      <c r="V91" s="259"/>
      <c r="W91" s="259"/>
      <c r="X91" s="259"/>
      <c r="Y91" s="259"/>
      <c r="Z91" s="259"/>
      <c r="AB91" s="20"/>
      <c r="AC91" s="20"/>
    </row>
    <row r="92" spans="22:29">
      <c r="V92" s="259"/>
      <c r="W92" s="259"/>
      <c r="X92" s="259"/>
      <c r="Y92" s="259"/>
      <c r="Z92" s="259"/>
      <c r="AB92" s="20"/>
      <c r="AC92" s="20"/>
    </row>
    <row r="93" spans="22:29">
      <c r="V93" s="259"/>
      <c r="W93" s="259"/>
      <c r="X93" s="259"/>
      <c r="Y93" s="259"/>
      <c r="Z93" s="259"/>
      <c r="AB93" s="20"/>
      <c r="AC93" s="20"/>
    </row>
    <row r="94" spans="22:29">
      <c r="V94" s="259"/>
      <c r="W94" s="259"/>
      <c r="X94" s="259"/>
      <c r="Y94" s="259"/>
      <c r="Z94" s="259"/>
      <c r="AB94" s="20"/>
      <c r="AC94" s="20"/>
    </row>
    <row r="95" spans="22:29">
      <c r="V95" s="259"/>
      <c r="W95" s="259"/>
      <c r="X95" s="259"/>
      <c r="Y95" s="259"/>
      <c r="Z95" s="259"/>
      <c r="AB95" s="20"/>
      <c r="AC95" s="20"/>
    </row>
    <row r="96" spans="22:29">
      <c r="V96" s="259"/>
      <c r="W96" s="259"/>
      <c r="X96" s="259"/>
      <c r="Y96" s="259"/>
      <c r="Z96" s="259"/>
      <c r="AB96" s="20"/>
      <c r="AC96" s="20"/>
    </row>
    <row r="97" spans="22:29">
      <c r="V97" s="259"/>
      <c r="W97" s="259"/>
      <c r="X97" s="259"/>
      <c r="Y97" s="259"/>
      <c r="Z97" s="259"/>
      <c r="AB97" s="20"/>
      <c r="AC97" s="20"/>
    </row>
    <row r="98" spans="22:29">
      <c r="V98" s="259"/>
      <c r="W98" s="259"/>
      <c r="X98" s="259"/>
      <c r="Y98" s="259"/>
      <c r="Z98" s="259"/>
      <c r="AB98" s="20"/>
      <c r="AC98" s="20"/>
    </row>
    <row r="99" spans="22:29">
      <c r="V99" s="259"/>
      <c r="W99" s="259"/>
      <c r="X99" s="259"/>
      <c r="Y99" s="259"/>
      <c r="Z99" s="259"/>
      <c r="AB99" s="20"/>
      <c r="AC99" s="20"/>
    </row>
    <row r="100" spans="22:29">
      <c r="V100" s="259"/>
      <c r="W100" s="259"/>
      <c r="X100" s="259"/>
      <c r="Y100" s="259"/>
      <c r="Z100" s="259"/>
      <c r="AB100" s="20"/>
      <c r="AC100" s="20"/>
    </row>
    <row r="101" spans="22:29">
      <c r="V101" s="259"/>
      <c r="W101" s="259"/>
      <c r="X101" s="259"/>
      <c r="Y101" s="259"/>
      <c r="Z101" s="259"/>
      <c r="AB101" s="20"/>
      <c r="AC101" s="20"/>
    </row>
    <row r="102" spans="22:29">
      <c r="V102" s="259"/>
      <c r="W102" s="259"/>
      <c r="X102" s="259"/>
      <c r="Y102" s="259"/>
      <c r="Z102" s="259"/>
      <c r="AB102" s="20"/>
      <c r="AC102" s="20"/>
    </row>
    <row r="103" spans="22:29">
      <c r="V103" s="259"/>
      <c r="W103" s="259"/>
      <c r="X103" s="259"/>
      <c r="Y103" s="259"/>
      <c r="Z103" s="259"/>
      <c r="AB103" s="20"/>
      <c r="AC103" s="20"/>
    </row>
    <row r="104" spans="22:29">
      <c r="V104" s="259"/>
      <c r="W104" s="259"/>
      <c r="X104" s="259"/>
      <c r="Y104" s="259"/>
      <c r="Z104" s="259"/>
      <c r="AB104" s="20"/>
      <c r="AC104" s="20"/>
    </row>
    <row r="105" spans="22:29">
      <c r="V105" s="259"/>
      <c r="W105" s="259"/>
      <c r="X105" s="259"/>
      <c r="Y105" s="259"/>
      <c r="Z105" s="259"/>
      <c r="AB105" s="20"/>
      <c r="AC105" s="20"/>
    </row>
    <row r="106" spans="22:29">
      <c r="V106" s="259"/>
      <c r="W106" s="259"/>
      <c r="X106" s="259"/>
      <c r="Y106" s="259"/>
      <c r="Z106" s="259"/>
      <c r="AB106" s="20"/>
      <c r="AC106" s="20"/>
    </row>
    <row r="107" spans="22:29">
      <c r="V107" s="259"/>
      <c r="W107" s="259"/>
      <c r="X107" s="259"/>
      <c r="Y107" s="259"/>
      <c r="Z107" s="259"/>
      <c r="AB107" s="20"/>
      <c r="AC107" s="20"/>
    </row>
    <row r="108" spans="22:29">
      <c r="V108" s="259"/>
      <c r="W108" s="259"/>
      <c r="X108" s="259"/>
      <c r="Y108" s="259"/>
      <c r="Z108" s="259"/>
      <c r="AB108" s="20"/>
      <c r="AC108" s="20"/>
    </row>
    <row r="109" spans="22:29">
      <c r="V109" s="259"/>
      <c r="W109" s="259"/>
      <c r="X109" s="259"/>
      <c r="Y109" s="259"/>
      <c r="Z109" s="259"/>
      <c r="AB109" s="20"/>
      <c r="AC109" s="20"/>
    </row>
    <row r="110" spans="22:29">
      <c r="V110" s="259"/>
      <c r="W110" s="259"/>
      <c r="X110" s="259"/>
      <c r="Y110" s="259"/>
      <c r="Z110" s="259"/>
      <c r="AB110" s="20"/>
      <c r="AC110" s="20"/>
    </row>
    <row r="111" spans="22:29">
      <c r="V111" s="259"/>
      <c r="W111" s="259"/>
      <c r="X111" s="259"/>
      <c r="Y111" s="259"/>
      <c r="Z111" s="259"/>
      <c r="AB111" s="20"/>
      <c r="AC111" s="20"/>
    </row>
    <row r="112" spans="22:29">
      <c r="V112" s="259"/>
      <c r="W112" s="259"/>
      <c r="X112" s="259"/>
      <c r="Y112" s="259"/>
      <c r="Z112" s="259"/>
      <c r="AB112" s="20"/>
      <c r="AC112" s="20"/>
    </row>
    <row r="113" spans="22:29">
      <c r="V113" s="259"/>
      <c r="W113" s="259"/>
      <c r="X113" s="259"/>
      <c r="Y113" s="259"/>
      <c r="Z113" s="259"/>
      <c r="AB113" s="20"/>
      <c r="AC113" s="20"/>
    </row>
    <row r="114" spans="22:29">
      <c r="V114" s="259"/>
      <c r="W114" s="259"/>
      <c r="X114" s="259"/>
      <c r="Y114" s="259"/>
      <c r="Z114" s="259"/>
      <c r="AB114" s="20"/>
      <c r="AC114" s="20"/>
    </row>
    <row r="115" spans="22:29">
      <c r="V115" s="259"/>
      <c r="W115" s="259"/>
      <c r="X115" s="259"/>
      <c r="Y115" s="259"/>
      <c r="Z115" s="259"/>
      <c r="AB115" s="20"/>
      <c r="AC115" s="20"/>
    </row>
    <row r="116" spans="22:29">
      <c r="V116" s="259"/>
      <c r="W116" s="259"/>
      <c r="X116" s="259"/>
      <c r="Y116" s="259"/>
      <c r="Z116" s="259"/>
      <c r="AB116" s="20"/>
      <c r="AC116" s="20"/>
    </row>
    <row r="117" spans="22:29">
      <c r="V117" s="259"/>
      <c r="W117" s="259"/>
      <c r="X117" s="259"/>
      <c r="Y117" s="259"/>
      <c r="Z117" s="259"/>
      <c r="AB117" s="20"/>
      <c r="AC117" s="20"/>
    </row>
    <row r="118" spans="22:29">
      <c r="V118" s="259"/>
      <c r="W118" s="259"/>
      <c r="X118" s="259"/>
      <c r="Y118" s="259"/>
      <c r="Z118" s="259"/>
      <c r="AB118" s="20"/>
      <c r="AC118" s="20"/>
    </row>
    <row r="119" spans="22:29">
      <c r="V119" s="259"/>
      <c r="W119" s="259"/>
      <c r="X119" s="259"/>
      <c r="Y119" s="259"/>
      <c r="Z119" s="259"/>
      <c r="AB119" s="20"/>
      <c r="AC119" s="20"/>
    </row>
    <row r="120" spans="22:29">
      <c r="V120" s="259"/>
      <c r="W120" s="259"/>
      <c r="X120" s="259"/>
      <c r="Y120" s="259"/>
      <c r="Z120" s="259"/>
      <c r="AB120" s="20"/>
      <c r="AC120" s="20"/>
    </row>
    <row r="121" spans="22:29">
      <c r="V121" s="259"/>
      <c r="W121" s="259"/>
      <c r="X121" s="259"/>
      <c r="Y121" s="259"/>
      <c r="Z121" s="259"/>
      <c r="AB121" s="20"/>
      <c r="AC121" s="20"/>
    </row>
    <row r="122" spans="22:29">
      <c r="V122" s="259"/>
      <c r="W122" s="259"/>
      <c r="X122" s="259"/>
      <c r="Y122" s="259"/>
      <c r="Z122" s="259"/>
      <c r="AB122" s="20"/>
      <c r="AC122" s="20"/>
    </row>
    <row r="123" spans="22:29">
      <c r="V123" s="259"/>
      <c r="W123" s="259"/>
      <c r="X123" s="259"/>
      <c r="Y123" s="259"/>
      <c r="Z123" s="259"/>
      <c r="AB123" s="20"/>
      <c r="AC123" s="20"/>
    </row>
    <row r="124" spans="22:29">
      <c r="V124" s="259"/>
      <c r="W124" s="259"/>
      <c r="X124" s="259"/>
      <c r="Y124" s="259"/>
      <c r="Z124" s="259"/>
      <c r="AB124" s="20"/>
      <c r="AC124" s="20"/>
    </row>
    <row r="125" spans="22:29">
      <c r="V125" s="259"/>
      <c r="W125" s="259"/>
      <c r="X125" s="259"/>
      <c r="Y125" s="259"/>
      <c r="Z125" s="259"/>
      <c r="AB125" s="20"/>
      <c r="AC125" s="20"/>
    </row>
    <row r="126" spans="22:29">
      <c r="V126" s="259"/>
      <c r="W126" s="259"/>
      <c r="X126" s="259"/>
      <c r="Y126" s="259"/>
      <c r="Z126" s="259"/>
      <c r="AB126" s="20"/>
      <c r="AC126" s="20"/>
    </row>
    <row r="127" spans="22:29">
      <c r="V127" s="259"/>
      <c r="W127" s="259"/>
      <c r="X127" s="259"/>
      <c r="Y127" s="259"/>
      <c r="Z127" s="259"/>
      <c r="AB127" s="20"/>
      <c r="AC127" s="20"/>
    </row>
    <row r="128" spans="22:29">
      <c r="V128" s="259"/>
      <c r="W128" s="259"/>
      <c r="X128" s="259"/>
      <c r="Y128" s="259"/>
      <c r="Z128" s="259"/>
      <c r="AB128" s="20"/>
      <c r="AC128" s="20"/>
    </row>
  </sheetData>
  <mergeCells count="81">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39:B39"/>
    <mergeCell ref="A40:B40"/>
    <mergeCell ref="A49:B49"/>
    <mergeCell ref="A48:B48"/>
    <mergeCell ref="A46:B46"/>
    <mergeCell ref="A44:B44"/>
    <mergeCell ref="A42:B42"/>
    <mergeCell ref="A47:B47"/>
    <mergeCell ref="A60:B60"/>
    <mergeCell ref="A61:B61"/>
    <mergeCell ref="A50:D50"/>
    <mergeCell ref="A51:B51"/>
    <mergeCell ref="A54:B54"/>
    <mergeCell ref="A55:B55"/>
    <mergeCell ref="A52:B52"/>
    <mergeCell ref="A53:B53"/>
    <mergeCell ref="A56:B56"/>
    <mergeCell ref="A57:B57"/>
    <mergeCell ref="A58:B58"/>
    <mergeCell ref="A59:B59"/>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BJ113"/>
  <sheetViews>
    <sheetView showZeros="0" topLeftCell="A19" zoomScale="85" zoomScaleNormal="85" zoomScaleSheetLayoutView="100" workbookViewId="0">
      <pane xSplit="1" topLeftCell="B1" activePane="topRight" state="frozen"/>
      <selection pane="topRight" activeCell="BO44" sqref="BO44"/>
    </sheetView>
  </sheetViews>
  <sheetFormatPr defaultRowHeight="12.5"/>
  <cols>
    <col min="1" max="1" width="51.453125" customWidth="1"/>
    <col min="2" max="2" width="64.26953125" customWidth="1"/>
    <col min="3" max="3" width="16.54296875" customWidth="1"/>
    <col min="4" max="4" width="5.54296875" style="130" customWidth="1"/>
    <col min="5" max="5" width="43" customWidth="1"/>
    <col min="6" max="6" width="1.7265625" customWidth="1"/>
    <col min="7" max="7" width="2" customWidth="1"/>
    <col min="8" max="8" width="1.81640625" customWidth="1"/>
    <col min="9" max="10" width="39.54296875" hidden="1" customWidth="1"/>
    <col min="11" max="12" width="3.54296875" style="262" hidden="1" customWidth="1"/>
    <col min="13" max="13" width="4.7265625" hidden="1" customWidth="1"/>
    <col min="14" max="14" width="7.26953125" style="259" hidden="1" customWidth="1"/>
    <col min="15" max="15" width="3.26953125" style="259" hidden="1" customWidth="1"/>
    <col min="16" max="16" width="27.26953125" style="259" hidden="1" customWidth="1"/>
    <col min="17" max="17" width="29.7265625" style="259" hidden="1" customWidth="1"/>
    <col min="18" max="18" width="50.1796875" style="259" hidden="1" customWidth="1"/>
    <col min="19" max="19" width="7.54296875" style="259" hidden="1" customWidth="1"/>
    <col min="20" max="20" width="52.26953125" style="259" hidden="1" customWidth="1"/>
    <col min="21" max="21" width="10.453125" style="259" hidden="1" customWidth="1"/>
    <col min="22" max="22" width="12.54296875" style="259" hidden="1" customWidth="1"/>
    <col min="23" max="23" width="14.81640625" style="260" hidden="1" customWidth="1"/>
    <col min="24" max="25" width="9.453125" hidden="1" customWidth="1"/>
    <col min="26" max="26" width="12.1796875" hidden="1" customWidth="1"/>
    <col min="27" max="27" width="8.81640625" hidden="1" customWidth="1"/>
    <col min="28" max="28" width="17.7265625" hidden="1" customWidth="1"/>
    <col min="29" max="29" width="9.81640625" hidden="1" customWidth="1"/>
    <col min="30" max="30" width="10.81640625" hidden="1" customWidth="1"/>
    <col min="31" max="31" width="5.26953125" hidden="1" customWidth="1"/>
    <col min="32" max="32" width="4.453125" hidden="1" customWidth="1"/>
    <col min="33" max="33" width="10.81640625" style="262" hidden="1" customWidth="1"/>
    <col min="34" max="34" width="9.1796875" style="262" hidden="1" customWidth="1"/>
    <col min="35" max="35" width="46.81640625" style="262" hidden="1" customWidth="1"/>
    <col min="36" max="36" width="37" hidden="1" customWidth="1"/>
    <col min="37" max="61" width="9.1796875" hidden="1" customWidth="1"/>
    <col min="62" max="62" width="9.1796875" style="385" hidden="1" customWidth="1"/>
    <col min="63" max="63" width="0" hidden="1" customWidth="1"/>
  </cols>
  <sheetData>
    <row r="1" spans="1:62" ht="24.75" customHeight="1">
      <c r="A1" s="1013" t="s">
        <v>17</v>
      </c>
      <c r="B1" s="1014"/>
      <c r="C1" s="1014"/>
      <c r="D1" s="1014"/>
      <c r="E1" s="1014"/>
      <c r="F1" s="1015"/>
      <c r="N1" s="1010" t="s">
        <v>18</v>
      </c>
      <c r="O1" s="1010"/>
      <c r="P1" s="1010"/>
      <c r="Q1" s="1010"/>
      <c r="R1" s="1010"/>
      <c r="S1" s="1010"/>
      <c r="T1" s="1010"/>
      <c r="U1" s="1010"/>
      <c r="V1" s="1010"/>
      <c r="W1" s="1010"/>
      <c r="X1" s="1010"/>
      <c r="Y1" s="993" t="s">
        <v>19</v>
      </c>
      <c r="Z1" s="993"/>
      <c r="AA1" s="993"/>
      <c r="AB1" s="993"/>
      <c r="AC1" s="993"/>
      <c r="AD1" s="993"/>
    </row>
    <row r="2" spans="1:62" ht="15.75" customHeight="1">
      <c r="A2" s="996" t="s">
        <v>20</v>
      </c>
      <c r="B2" s="997"/>
      <c r="C2" s="997"/>
      <c r="D2" s="997"/>
      <c r="E2" s="997"/>
      <c r="F2" s="998"/>
      <c r="N2" s="1031" t="s">
        <v>21</v>
      </c>
      <c r="O2" s="1032" t="s">
        <v>22</v>
      </c>
      <c r="P2" s="1032"/>
      <c r="Q2" s="1021" t="s">
        <v>23</v>
      </c>
      <c r="R2" s="1021" t="s">
        <v>24</v>
      </c>
      <c r="S2" s="1021" t="s">
        <v>25</v>
      </c>
      <c r="T2" s="1021" t="s">
        <v>26</v>
      </c>
      <c r="U2" s="1021" t="s">
        <v>27</v>
      </c>
      <c r="V2" s="1021" t="s">
        <v>28</v>
      </c>
      <c r="W2" s="1021" t="s">
        <v>29</v>
      </c>
      <c r="X2" s="1021" t="s">
        <v>30</v>
      </c>
      <c r="Y2" s="1021" t="s">
        <v>31</v>
      </c>
      <c r="Z2" s="1021" t="s">
        <v>32</v>
      </c>
      <c r="AA2" s="1021" t="s">
        <v>33</v>
      </c>
      <c r="AB2" s="1021" t="s">
        <v>34</v>
      </c>
      <c r="AC2" s="1023" t="s">
        <v>35</v>
      </c>
      <c r="AD2" s="1021" t="s">
        <v>36</v>
      </c>
    </row>
    <row r="3" spans="1:62" ht="15" customHeight="1" thickBot="1">
      <c r="A3" s="80" t="s">
        <v>37</v>
      </c>
      <c r="B3" s="12" t="s">
        <v>38</v>
      </c>
      <c r="C3" s="12" t="s">
        <v>23</v>
      </c>
      <c r="D3" s="125"/>
      <c r="E3" s="12" t="s">
        <v>39</v>
      </c>
      <c r="F3" s="10"/>
      <c r="H3" s="262"/>
      <c r="I3" t="s">
        <v>40</v>
      </c>
      <c r="J3" t="s">
        <v>41</v>
      </c>
      <c r="L3" s="262" t="s">
        <v>42</v>
      </c>
      <c r="N3" s="1022"/>
      <c r="O3" s="508" t="s">
        <v>43</v>
      </c>
      <c r="P3" s="428" t="s">
        <v>44</v>
      </c>
      <c r="Q3" s="1022"/>
      <c r="R3" s="1022"/>
      <c r="S3" s="1022"/>
      <c r="T3" s="1022"/>
      <c r="U3" s="1022"/>
      <c r="V3" s="1022"/>
      <c r="W3" s="1025"/>
      <c r="X3" s="1022"/>
      <c r="Y3" s="1022"/>
      <c r="Z3" s="1022"/>
      <c r="AA3" s="1022"/>
      <c r="AB3" s="1025"/>
      <c r="AC3" s="1024"/>
      <c r="AD3" s="1022"/>
      <c r="AE3" s="388"/>
      <c r="AF3" s="388"/>
      <c r="AG3" s="408" t="s">
        <v>45</v>
      </c>
      <c r="AH3" s="408" t="s">
        <v>46</v>
      </c>
      <c r="AI3" s="408" t="s">
        <v>47</v>
      </c>
      <c r="AJ3" s="388" t="s">
        <v>48</v>
      </c>
      <c r="AK3" s="388" t="s">
        <v>49</v>
      </c>
      <c r="AL3" s="388" t="s">
        <v>50</v>
      </c>
      <c r="AM3" s="388" t="s">
        <v>51</v>
      </c>
      <c r="AN3" s="388" t="s">
        <v>52</v>
      </c>
      <c r="AO3" s="388" t="s">
        <v>53</v>
      </c>
      <c r="AP3" s="388" t="s">
        <v>54</v>
      </c>
      <c r="AQ3" s="388" t="s">
        <v>55</v>
      </c>
      <c r="AR3" s="388" t="s">
        <v>56</v>
      </c>
      <c r="AS3" s="388" t="s">
        <v>57</v>
      </c>
      <c r="AT3" s="388" t="s">
        <v>58</v>
      </c>
      <c r="AU3" s="388" t="s">
        <v>59</v>
      </c>
      <c r="AV3" s="388" t="s">
        <v>60</v>
      </c>
      <c r="AW3" s="388" t="s">
        <v>61</v>
      </c>
      <c r="AX3" s="388" t="s">
        <v>62</v>
      </c>
      <c r="AY3" s="388" t="s">
        <v>63</v>
      </c>
      <c r="AZ3" s="388" t="s">
        <v>64</v>
      </c>
      <c r="BA3" s="388" t="s">
        <v>65</v>
      </c>
      <c r="BB3" s="388" t="s">
        <v>66</v>
      </c>
      <c r="BC3" s="388" t="s">
        <v>67</v>
      </c>
      <c r="BD3" s="388" t="s">
        <v>68</v>
      </c>
      <c r="BE3" s="388" t="s">
        <v>69</v>
      </c>
      <c r="BF3" s="388" t="s">
        <v>70</v>
      </c>
      <c r="BG3" s="388" t="s">
        <v>71</v>
      </c>
      <c r="BH3" s="388" t="s">
        <v>72</v>
      </c>
      <c r="BI3" s="388" t="s">
        <v>73</v>
      </c>
      <c r="BJ3" s="394" t="s">
        <v>74</v>
      </c>
    </row>
    <row r="4" spans="1:62" ht="11.25" customHeight="1">
      <c r="A4" s="6"/>
      <c r="B4" s="81"/>
      <c r="C4" s="81"/>
      <c r="D4" s="208"/>
      <c r="E4" s="11"/>
      <c r="F4" s="7"/>
      <c r="L4" s="262" t="s">
        <v>42</v>
      </c>
    </row>
    <row r="5" spans="1:62" ht="15" customHeight="1">
      <c r="A5" s="493" t="s">
        <v>75</v>
      </c>
      <c r="B5" s="203" t="s">
        <v>76</v>
      </c>
      <c r="C5" s="121" t="s">
        <v>77</v>
      </c>
      <c r="D5" s="126"/>
      <c r="E5" s="552"/>
      <c r="F5" s="13"/>
      <c r="L5" s="262" t="s">
        <v>42</v>
      </c>
    </row>
    <row r="6" spans="1:62" ht="5.25" customHeight="1">
      <c r="A6" s="14"/>
      <c r="B6" s="204"/>
      <c r="C6" s="161"/>
      <c r="D6" s="126"/>
      <c r="E6" s="552"/>
      <c r="F6" s="13"/>
      <c r="K6" s="262" t="s">
        <v>78</v>
      </c>
      <c r="S6"/>
    </row>
    <row r="7" spans="1:62" ht="20.149999999999999" customHeight="1">
      <c r="A7" s="497" t="s">
        <v>79</v>
      </c>
      <c r="B7" s="205" t="s">
        <v>76</v>
      </c>
      <c r="C7" s="161" t="s">
        <v>80</v>
      </c>
      <c r="D7" s="129">
        <v>1</v>
      </c>
      <c r="E7" s="553"/>
      <c r="F7" s="13"/>
      <c r="G7" s="24"/>
      <c r="H7" s="24"/>
      <c r="I7" s="24"/>
      <c r="J7" s="24"/>
      <c r="L7" s="262" t="s">
        <v>42</v>
      </c>
      <c r="M7" s="24"/>
      <c r="N7" s="259" t="str">
        <f ca="1">SUBSTITUTE(CELL("address",E7),"$","")</f>
        <v>E7</v>
      </c>
      <c r="O7" s="339">
        <v>1</v>
      </c>
      <c r="P7" s="259" t="str">
        <f ca="1">MID(CELL("filename",O7),FIND("]",CELL("filename",O7))+1,256)</f>
        <v>1. Proposal Content Checklist</v>
      </c>
      <c r="Q7" s="259" t="s">
        <v>81</v>
      </c>
      <c r="R7" s="259" t="s">
        <v>82</v>
      </c>
      <c r="T7" s="259" t="str">
        <f ca="1">O7&amp;"_"&amp;N7&amp;"_"&amp;R7</f>
        <v>1_E7_Proposal_Content_Checklist</v>
      </c>
      <c r="U7" s="259" t="s">
        <v>83</v>
      </c>
      <c r="W7" s="359" t="str">
        <f>CONCATENATE(AG7)</f>
        <v>Yes</v>
      </c>
      <c r="X7" s="262" t="s">
        <v>84</v>
      </c>
      <c r="Y7" s="259" t="s">
        <v>85</v>
      </c>
      <c r="Z7" s="259"/>
      <c r="AB7" t="str">
        <f ca="1">"The selection made in cell "&amp;N7&amp;" on Tab 1. Proposal Content Checklist does not meet the PSE minimum requirements for a bid into the 2022 RFP."</f>
        <v>The selection made in cell E7 on Tab 1. Proposal Content Checklist does not meet the PSE minimum requirements for a bid into the 2022 RFP.</v>
      </c>
      <c r="AG7" s="262" t="s">
        <v>84</v>
      </c>
      <c r="AH7" s="262" t="s">
        <v>85</v>
      </c>
      <c r="BE7" s="24"/>
    </row>
    <row r="8" spans="1:62" ht="5.25" customHeight="1">
      <c r="A8" s="498"/>
      <c r="B8" s="204"/>
      <c r="C8" s="161"/>
      <c r="D8" s="126"/>
      <c r="E8" s="913"/>
      <c r="F8" s="13"/>
      <c r="G8" s="24"/>
      <c r="H8" s="24"/>
      <c r="I8" s="24"/>
      <c r="J8" s="24"/>
      <c r="K8" s="262" t="s">
        <v>78</v>
      </c>
      <c r="M8" s="24"/>
    </row>
    <row r="9" spans="1:62" ht="20.149999999999999" customHeight="1">
      <c r="A9" s="497" t="s">
        <v>86</v>
      </c>
      <c r="B9" s="205" t="s">
        <v>76</v>
      </c>
      <c r="C9" s="161" t="s">
        <v>87</v>
      </c>
      <c r="D9" s="129">
        <v>2</v>
      </c>
      <c r="E9" s="553"/>
      <c r="F9" s="13"/>
      <c r="G9" s="24"/>
      <c r="H9" s="24"/>
      <c r="I9" s="24"/>
      <c r="J9" s="24"/>
      <c r="L9" s="262" t="s">
        <v>42</v>
      </c>
      <c r="M9" s="24"/>
      <c r="N9" s="259" t="str">
        <f ca="1">SUBSTITUTE(CELL("address",E9),"$","")</f>
        <v>E9</v>
      </c>
      <c r="O9" s="259">
        <f>$O$7</f>
        <v>1</v>
      </c>
      <c r="P9" s="259" t="str">
        <f ca="1">MID(CELL("filename",O9),FIND("]",CELL("filename",O9))+1,256)</f>
        <v>1. Proposal Content Checklist</v>
      </c>
      <c r="Q9" s="259" t="s">
        <v>81</v>
      </c>
      <c r="R9" s="259" t="s">
        <v>88</v>
      </c>
      <c r="T9" s="259" t="str">
        <f ca="1">O9&amp;"_"&amp;N9&amp;"_"&amp;R9</f>
        <v>1_E9_Commercial_Details</v>
      </c>
      <c r="U9" s="259" t="s">
        <v>83</v>
      </c>
      <c r="W9" s="359" t="str">
        <f>CONCATENATE(AG9)</f>
        <v>Yes</v>
      </c>
      <c r="X9" s="262" t="s">
        <v>84</v>
      </c>
      <c r="Y9" s="259" t="s">
        <v>85</v>
      </c>
      <c r="Z9" s="259"/>
      <c r="AB9" t="str">
        <f ca="1">"The selection made in cell "&amp;N9&amp;" on Tab 1. Proposal Content Checklist does not meet the PSE minimum requirements for a bid into the 2022 RFP."</f>
        <v>The selection made in cell E9 on Tab 1. Proposal Content Checklist does not meet the PSE minimum requirements for a bid into the 2022 RFP.</v>
      </c>
      <c r="AG9" s="262" t="s">
        <v>84</v>
      </c>
      <c r="AH9" s="262" t="s">
        <v>85</v>
      </c>
      <c r="BE9" s="24"/>
    </row>
    <row r="10" spans="1:62" ht="5.25" customHeight="1">
      <c r="A10" s="498"/>
      <c r="B10" s="204"/>
      <c r="C10" s="161"/>
      <c r="D10" s="126"/>
      <c r="E10" s="913"/>
      <c r="F10" s="13"/>
      <c r="G10" s="24"/>
      <c r="H10" s="24"/>
      <c r="I10" s="24"/>
      <c r="J10" s="24"/>
      <c r="K10" s="262" t="s">
        <v>78</v>
      </c>
      <c r="M10" s="24"/>
    </row>
    <row r="11" spans="1:62" ht="20.149999999999999" customHeight="1">
      <c r="A11" s="497" t="s">
        <v>89</v>
      </c>
      <c r="B11" s="205" t="s">
        <v>90</v>
      </c>
      <c r="C11" s="161" t="s">
        <v>91</v>
      </c>
      <c r="D11" s="126">
        <v>3</v>
      </c>
      <c r="E11" s="553"/>
      <c r="F11" s="13"/>
      <c r="G11" s="24"/>
      <c r="H11" s="24"/>
      <c r="I11" s="24"/>
      <c r="J11" s="24"/>
      <c r="L11" s="262" t="s">
        <v>42</v>
      </c>
      <c r="M11" s="24"/>
      <c r="N11" s="259" t="str">
        <f ca="1">SUBSTITUTE(CELL("address",E11),"$","")</f>
        <v>E11</v>
      </c>
      <c r="O11" s="259">
        <f>$O$7</f>
        <v>1</v>
      </c>
      <c r="P11" s="259" t="str">
        <f ca="1">MID(CELL("filename",O11),FIND("]",CELL("filename",O11))+1,256)</f>
        <v>1. Proposal Content Checklist</v>
      </c>
      <c r="Q11" s="259" t="s">
        <v>81</v>
      </c>
      <c r="R11" s="259" t="s">
        <v>92</v>
      </c>
      <c r="T11" s="259" t="str">
        <f ca="1">O11&amp;"_"&amp;N11&amp;"_"&amp;R11</f>
        <v>1_E11_Offer_Details</v>
      </c>
      <c r="U11" s="259" t="s">
        <v>83</v>
      </c>
      <c r="W11" s="359" t="str">
        <f>CONCATENATE(AG11)</f>
        <v>Yes</v>
      </c>
      <c r="X11" s="262" t="s">
        <v>84</v>
      </c>
      <c r="Y11" s="259" t="s">
        <v>85</v>
      </c>
      <c r="Z11" s="259"/>
      <c r="AB11" t="str">
        <f ca="1">"The selection made in cell "&amp;N11&amp;" on Tab 1. Proposal Content Checklist does not meet the PSE minimum requirements for a bid into the 2022 RFP."</f>
        <v>The selection made in cell E11 on Tab 1. Proposal Content Checklist does not meet the PSE minimum requirements for a bid into the 2022 RFP.</v>
      </c>
      <c r="AG11" s="262" t="s">
        <v>84</v>
      </c>
      <c r="AH11" s="262" t="s">
        <v>85</v>
      </c>
      <c r="BE11" s="24"/>
    </row>
    <row r="12" spans="1:62" ht="6" customHeight="1">
      <c r="A12" s="498"/>
      <c r="B12" s="204"/>
      <c r="C12" s="161"/>
      <c r="D12" s="126"/>
      <c r="E12" s="913"/>
      <c r="F12" s="13"/>
      <c r="G12" s="24"/>
      <c r="H12" s="24"/>
      <c r="I12" s="24"/>
      <c r="J12" s="24"/>
      <c r="K12" s="262" t="s">
        <v>78</v>
      </c>
      <c r="M12" s="24"/>
    </row>
    <row r="13" spans="1:62" ht="20.149999999999999" customHeight="1">
      <c r="A13" s="497" t="s">
        <v>93</v>
      </c>
      <c r="B13" s="205" t="s">
        <v>90</v>
      </c>
      <c r="C13" s="161" t="s">
        <v>94</v>
      </c>
      <c r="D13" s="126">
        <v>4</v>
      </c>
      <c r="E13" s="553"/>
      <c r="F13" s="13"/>
      <c r="G13" s="24"/>
      <c r="H13" s="24"/>
      <c r="I13" s="24"/>
      <c r="J13" s="24"/>
      <c r="L13" s="262" t="s">
        <v>42</v>
      </c>
      <c r="M13" s="24"/>
      <c r="N13" s="259" t="str">
        <f ca="1">SUBSTITUTE(CELL("address",E13),"$","")</f>
        <v>E13</v>
      </c>
      <c r="O13" s="259">
        <f>$O$7</f>
        <v>1</v>
      </c>
      <c r="P13" s="259" t="str">
        <f ca="1">MID(CELL("filename",O13),FIND("]",CELL("filename",O13))+1,256)</f>
        <v>1. Proposal Content Checklist</v>
      </c>
      <c r="Q13" s="259" t="s">
        <v>81</v>
      </c>
      <c r="R13" s="259" t="s">
        <v>93</v>
      </c>
      <c r="T13" s="259" t="str">
        <f ca="1">O13&amp;"_"&amp;N13&amp;"_"&amp;R13</f>
        <v>1_E13_Facility</v>
      </c>
      <c r="U13" s="259" t="s">
        <v>83</v>
      </c>
      <c r="W13" s="359" t="str">
        <f>CONCATENATE(AG13)</f>
        <v>Yes</v>
      </c>
      <c r="X13" s="262" t="s">
        <v>84</v>
      </c>
      <c r="Y13" s="259" t="s">
        <v>85</v>
      </c>
      <c r="Z13" s="259"/>
      <c r="AB13" t="str">
        <f ca="1">"The selection made in cell "&amp;N13&amp;" on Tab 1. Proposal Content Checklist does not meet the PSE minimum requirements for a bid into the 2022 RFP."</f>
        <v>The selection made in cell E13 on Tab 1. Proposal Content Checklist does not meet the PSE minimum requirements for a bid into the 2022 RFP.</v>
      </c>
      <c r="AG13" s="262" t="s">
        <v>84</v>
      </c>
      <c r="AH13" s="262" t="s">
        <v>85</v>
      </c>
      <c r="BE13" s="24"/>
    </row>
    <row r="14" spans="1:62" ht="6" customHeight="1">
      <c r="A14" s="498"/>
      <c r="B14" s="204"/>
      <c r="C14" s="161"/>
      <c r="D14" s="126"/>
      <c r="E14" s="913"/>
      <c r="F14" s="13"/>
      <c r="G14" s="24"/>
      <c r="H14" s="24"/>
      <c r="I14" s="24"/>
      <c r="J14" s="24"/>
      <c r="K14" s="262" t="s">
        <v>78</v>
      </c>
      <c r="M14" s="24"/>
    </row>
    <row r="15" spans="1:62" ht="20.149999999999999" customHeight="1">
      <c r="A15" s="497" t="s">
        <v>95</v>
      </c>
      <c r="B15" s="205" t="s">
        <v>96</v>
      </c>
      <c r="C15" s="161" t="s">
        <v>97</v>
      </c>
      <c r="D15" s="126">
        <v>5</v>
      </c>
      <c r="E15" s="553"/>
      <c r="F15" s="13"/>
      <c r="G15" s="24"/>
      <c r="H15" s="24"/>
      <c r="I15" s="24"/>
      <c r="J15" s="24"/>
      <c r="L15" s="262" t="s">
        <v>42</v>
      </c>
      <c r="M15" s="24"/>
      <c r="N15" s="259" t="str">
        <f ca="1">SUBSTITUTE(CELL("address",E15),"$","")</f>
        <v>E15</v>
      </c>
      <c r="O15" s="259">
        <f>$O$7</f>
        <v>1</v>
      </c>
      <c r="P15" s="259" t="str">
        <f ca="1">MID(CELL("filename",O15),FIND("]",CELL("filename",O15))+1,256)</f>
        <v>1. Proposal Content Checklist</v>
      </c>
      <c r="Q15" s="259" t="s">
        <v>81</v>
      </c>
      <c r="R15" s="259" t="s">
        <v>95</v>
      </c>
      <c r="T15" s="259" t="str">
        <f ca="1">O15&amp;"_"&amp;N15&amp;"_"&amp;R15</f>
        <v>1_E15_Solar</v>
      </c>
      <c r="U15" s="259" t="s">
        <v>83</v>
      </c>
      <c r="W15" s="260" t="str">
        <f>CONCATENATE(AG15,",",AH15,",",AI15)</f>
        <v>Yes,No,Not Applicable</v>
      </c>
      <c r="X15" s="262" t="s">
        <v>84</v>
      </c>
      <c r="Y15" s="259" t="s">
        <v>85</v>
      </c>
      <c r="AG15" s="262" t="s">
        <v>84</v>
      </c>
      <c r="AH15" s="262" t="s">
        <v>85</v>
      </c>
      <c r="AI15" s="262" t="s">
        <v>98</v>
      </c>
    </row>
    <row r="16" spans="1:62" ht="6" customHeight="1">
      <c r="A16" s="497"/>
      <c r="B16" s="205"/>
      <c r="C16" s="161"/>
      <c r="D16" s="126"/>
      <c r="E16" s="913"/>
      <c r="F16" s="13"/>
      <c r="G16" s="24"/>
      <c r="H16" s="24"/>
      <c r="I16" s="24"/>
      <c r="J16" s="24"/>
      <c r="K16" s="262" t="s">
        <v>78</v>
      </c>
      <c r="M16" s="24"/>
    </row>
    <row r="17" spans="1:57" ht="20.149999999999999" customHeight="1">
      <c r="A17" s="497" t="s">
        <v>99</v>
      </c>
      <c r="B17" s="205" t="s">
        <v>100</v>
      </c>
      <c r="C17" s="161" t="s">
        <v>101</v>
      </c>
      <c r="D17" s="126">
        <v>6</v>
      </c>
      <c r="E17" s="553"/>
      <c r="F17" s="13"/>
      <c r="G17" s="24"/>
      <c r="H17" s="24"/>
      <c r="I17" s="24"/>
      <c r="J17" s="24"/>
      <c r="L17" s="262" t="s">
        <v>42</v>
      </c>
      <c r="M17" s="24"/>
      <c r="N17" s="259" t="str">
        <f ca="1">SUBSTITUTE(CELL("address",E17),"$","")</f>
        <v>E17</v>
      </c>
      <c r="O17" s="259">
        <f>$O$7</f>
        <v>1</v>
      </c>
      <c r="P17" s="259" t="str">
        <f ca="1">MID(CELL("filename",O17),FIND("]",CELL("filename",O17))+1,256)</f>
        <v>1. Proposal Content Checklist</v>
      </c>
      <c r="Q17" s="259" t="s">
        <v>81</v>
      </c>
      <c r="R17" s="259" t="s">
        <v>1408</v>
      </c>
      <c r="T17" s="259" t="str">
        <f ca="1">O17&amp;"_"&amp;N17&amp;"_"&amp;R17</f>
        <v>1_E17_BESS</v>
      </c>
      <c r="U17" s="259" t="s">
        <v>83</v>
      </c>
      <c r="W17" s="260" t="str">
        <f>CONCATENATE(AG17,",",AH17,",",AI17)</f>
        <v>Yes,No,Not Applicable</v>
      </c>
      <c r="X17" s="262" t="s">
        <v>84</v>
      </c>
      <c r="Y17" s="259" t="s">
        <v>85</v>
      </c>
      <c r="AG17" s="262" t="s">
        <v>84</v>
      </c>
      <c r="AH17" s="262" t="s">
        <v>85</v>
      </c>
      <c r="AI17" s="262" t="s">
        <v>98</v>
      </c>
    </row>
    <row r="18" spans="1:57" ht="6" customHeight="1">
      <c r="A18" s="497"/>
      <c r="B18" s="205"/>
      <c r="C18" s="161"/>
      <c r="D18" s="126"/>
      <c r="E18" s="913"/>
      <c r="F18" s="13"/>
      <c r="G18" s="24"/>
      <c r="H18" s="24"/>
      <c r="I18" s="24"/>
      <c r="J18" s="24"/>
      <c r="K18" s="262" t="s">
        <v>78</v>
      </c>
      <c r="M18" s="24"/>
    </row>
    <row r="19" spans="1:57" ht="20.149999999999999" customHeight="1">
      <c r="A19" s="497" t="s">
        <v>102</v>
      </c>
      <c r="B19" s="205" t="s">
        <v>103</v>
      </c>
      <c r="C19" s="161" t="s">
        <v>104</v>
      </c>
      <c r="D19" s="126">
        <v>7</v>
      </c>
      <c r="E19" s="553"/>
      <c r="F19" s="13"/>
      <c r="G19" s="24"/>
      <c r="H19" s="24"/>
      <c r="I19" s="24"/>
      <c r="J19" s="24"/>
      <c r="L19" s="262" t="s">
        <v>42</v>
      </c>
      <c r="M19" s="24"/>
      <c r="N19" s="259" t="str">
        <f ca="1">SUBSTITUTE(CELL("address",E19),"$","")</f>
        <v>E19</v>
      </c>
      <c r="O19" s="259">
        <f>$O$7</f>
        <v>1</v>
      </c>
      <c r="P19" s="259" t="str">
        <f ca="1">MID(CELL("filename",O19),FIND("]",CELL("filename",O19))+1,256)</f>
        <v>1. Proposal Content Checklist</v>
      </c>
      <c r="Q19" s="259" t="s">
        <v>81</v>
      </c>
      <c r="R19" s="259" t="s">
        <v>1409</v>
      </c>
      <c r="T19" s="259" t="str">
        <f ca="1">O19&amp;"_"&amp;N19&amp;"_"&amp;R19</f>
        <v>1_E19_Demand_Response</v>
      </c>
      <c r="U19" s="259" t="s">
        <v>83</v>
      </c>
      <c r="W19" s="260" t="str">
        <f>CONCATENATE(AG19,",",AH19,",",AI19)</f>
        <v>Yes,No,Not Applicable</v>
      </c>
      <c r="X19" s="262" t="s">
        <v>84</v>
      </c>
      <c r="Y19" s="259" t="s">
        <v>85</v>
      </c>
      <c r="AG19" s="262" t="s">
        <v>84</v>
      </c>
      <c r="AH19" s="262" t="s">
        <v>85</v>
      </c>
      <c r="AI19" s="262" t="s">
        <v>98</v>
      </c>
    </row>
    <row r="20" spans="1:57" ht="6" customHeight="1">
      <c r="A20" s="498"/>
      <c r="B20" s="204"/>
      <c r="C20" s="161"/>
      <c r="D20" s="126"/>
      <c r="E20" s="913"/>
      <c r="F20" s="13"/>
      <c r="G20" s="24"/>
      <c r="H20" s="24"/>
      <c r="I20" s="24"/>
      <c r="J20" s="24"/>
      <c r="K20" s="262" t="s">
        <v>78</v>
      </c>
      <c r="M20" s="24"/>
    </row>
    <row r="21" spans="1:57" ht="20.149999999999999" customHeight="1">
      <c r="A21" s="497" t="s">
        <v>105</v>
      </c>
      <c r="B21" s="205" t="s">
        <v>106</v>
      </c>
      <c r="C21" s="161" t="s">
        <v>107</v>
      </c>
      <c r="D21" s="126">
        <v>8</v>
      </c>
      <c r="E21" s="553"/>
      <c r="F21" s="13"/>
      <c r="G21" s="24"/>
      <c r="H21" s="24"/>
      <c r="I21" s="24"/>
      <c r="J21" s="24"/>
      <c r="L21" s="262" t="s">
        <v>42</v>
      </c>
      <c r="M21" s="24"/>
      <c r="N21" s="259" t="str">
        <f ca="1">SUBSTITUTE(CELL("address",E21),"$","")</f>
        <v>E21</v>
      </c>
      <c r="O21" s="259">
        <f>$O$7</f>
        <v>1</v>
      </c>
      <c r="P21" s="259" t="str">
        <f ca="1">MID(CELL("filename",O21),FIND("]",CELL("filename",O21))+1,256)</f>
        <v>1. Proposal Content Checklist</v>
      </c>
      <c r="Q21" s="259" t="s">
        <v>81</v>
      </c>
      <c r="R21" s="259" t="s">
        <v>1407</v>
      </c>
      <c r="T21" s="259" t="str">
        <f ca="1">O21&amp;"_"&amp;N21&amp;"_"&amp;R21</f>
        <v>1_E21_IT_OT_Requirements</v>
      </c>
      <c r="U21" s="259" t="s">
        <v>83</v>
      </c>
      <c r="W21" s="260" t="str">
        <f>CONCATENATE(AG21,",",AH21,",",AI21)</f>
        <v>Yes,No,Not Applicable</v>
      </c>
      <c r="X21" s="262" t="s">
        <v>84</v>
      </c>
      <c r="Y21" s="259" t="s">
        <v>85</v>
      </c>
      <c r="Z21" s="259"/>
      <c r="AG21" s="262" t="s">
        <v>84</v>
      </c>
      <c r="AH21" s="262" t="s">
        <v>85</v>
      </c>
      <c r="AI21" s="262" t="s">
        <v>98</v>
      </c>
    </row>
    <row r="22" spans="1:57" ht="6" customHeight="1">
      <c r="A22" s="498"/>
      <c r="B22" s="204"/>
      <c r="C22" s="161"/>
      <c r="D22" s="126"/>
      <c r="E22" s="913"/>
      <c r="F22" s="13"/>
      <c r="G22" s="24"/>
      <c r="H22" s="24"/>
      <c r="I22" s="24"/>
      <c r="J22" s="24"/>
      <c r="K22" s="262" t="s">
        <v>78</v>
      </c>
      <c r="M22" s="24"/>
    </row>
    <row r="23" spans="1:57" ht="20.149999999999999" customHeight="1">
      <c r="A23" s="497" t="s">
        <v>109</v>
      </c>
      <c r="B23" s="205" t="s">
        <v>96</v>
      </c>
      <c r="C23" s="161" t="s">
        <v>110</v>
      </c>
      <c r="D23" s="126">
        <v>9</v>
      </c>
      <c r="E23" s="553"/>
      <c r="F23" s="13"/>
      <c r="G23" s="24"/>
      <c r="H23" s="24"/>
      <c r="I23" s="24"/>
      <c r="J23" s="24"/>
      <c r="L23" s="262" t="s">
        <v>42</v>
      </c>
      <c r="M23" s="24"/>
      <c r="N23" s="259" t="str">
        <f ca="1">SUBSTITUTE(CELL("address",E23),"$","")</f>
        <v>E23</v>
      </c>
      <c r="O23" s="259">
        <f>$O$7</f>
        <v>1</v>
      </c>
      <c r="P23" s="259" t="str">
        <f ca="1">MID(CELL("filename",O23),FIND("]",CELL("filename",O23))+1,256)</f>
        <v>1. Proposal Content Checklist</v>
      </c>
      <c r="Q23" s="259" t="s">
        <v>81</v>
      </c>
      <c r="R23" s="259" t="s">
        <v>108</v>
      </c>
      <c r="T23" s="259" t="str">
        <f ca="1">O23&amp;"_"&amp;N23&amp;"_"&amp;R23</f>
        <v>1_E23_Energy_Output_8760</v>
      </c>
      <c r="U23" s="259" t="s">
        <v>83</v>
      </c>
      <c r="W23" s="260" t="str">
        <f>CONCATENATE(AG23,",",AH23,",",AI23)</f>
        <v>Yes,No,Not Applicable</v>
      </c>
      <c r="X23" s="262" t="s">
        <v>84</v>
      </c>
      <c r="Y23" s="259" t="s">
        <v>85</v>
      </c>
      <c r="Z23" s="259"/>
      <c r="AG23" s="262" t="s">
        <v>84</v>
      </c>
      <c r="AH23" s="262" t="s">
        <v>85</v>
      </c>
      <c r="AI23" s="262" t="s">
        <v>98</v>
      </c>
    </row>
    <row r="24" spans="1:57" ht="7.5" customHeight="1">
      <c r="A24" s="498"/>
      <c r="B24" s="204"/>
      <c r="C24" s="161"/>
      <c r="D24" s="126"/>
      <c r="E24" s="914"/>
      <c r="F24" s="13"/>
      <c r="G24" s="24"/>
      <c r="H24" s="24"/>
      <c r="I24" s="24"/>
      <c r="J24" s="24"/>
      <c r="K24" s="932" t="s">
        <v>78</v>
      </c>
      <c r="M24" s="24"/>
      <c r="X24" s="262"/>
      <c r="Y24" s="259"/>
      <c r="Z24" s="259"/>
    </row>
    <row r="25" spans="1:57" ht="20.149999999999999" customHeight="1">
      <c r="A25" s="497" t="s">
        <v>111</v>
      </c>
      <c r="B25" s="205" t="s">
        <v>96</v>
      </c>
      <c r="C25" s="161" t="s">
        <v>112</v>
      </c>
      <c r="D25" s="126">
        <v>9</v>
      </c>
      <c r="E25" s="613"/>
      <c r="F25" s="13"/>
      <c r="G25" s="24"/>
      <c r="H25" s="24"/>
      <c r="I25" s="24"/>
      <c r="J25" s="24"/>
      <c r="L25" s="930" t="s">
        <v>42</v>
      </c>
      <c r="M25" s="20"/>
      <c r="N25" s="930" t="str">
        <f ca="1">SUBSTITUTE(CELL("address",E25),"$","")</f>
        <v>E25</v>
      </c>
      <c r="O25" s="930">
        <v>1</v>
      </c>
      <c r="P25" s="930" t="str">
        <f ca="1">MID(CELL("filename",O25),FIND("]",CELL("filename",O25))+1,256)</f>
        <v>1. Proposal Content Checklist</v>
      </c>
      <c r="Q25" s="930" t="s">
        <v>81</v>
      </c>
      <c r="R25" s="930" t="s">
        <v>1410</v>
      </c>
      <c r="S25" s="930"/>
      <c r="T25" s="930" t="str">
        <f ca="1">O25&amp;"_"&amp;N25&amp;"_"&amp;R25</f>
        <v>1_E25_Solar_Irradiance</v>
      </c>
      <c r="U25" s="930" t="s">
        <v>83</v>
      </c>
      <c r="W25" s="931" t="str">
        <f>CONCATENATE(AG25,",",AH25,",",AI25)</f>
        <v>Yes,No,Not Applicable</v>
      </c>
      <c r="X25" s="932" t="s">
        <v>84</v>
      </c>
      <c r="Y25" s="930" t="s">
        <v>85</v>
      </c>
      <c r="Z25" s="259"/>
      <c r="AG25" s="932" t="s">
        <v>84</v>
      </c>
      <c r="AH25" s="932" t="s">
        <v>85</v>
      </c>
      <c r="AI25" s="932" t="s">
        <v>98</v>
      </c>
    </row>
    <row r="26" spans="1:57" ht="6" customHeight="1">
      <c r="A26" s="498"/>
      <c r="B26" s="204"/>
      <c r="C26" s="161"/>
      <c r="D26" s="126"/>
      <c r="E26" s="913"/>
      <c r="F26" s="13"/>
      <c r="G26" s="24"/>
      <c r="H26" s="24"/>
      <c r="I26" s="24"/>
      <c r="J26" s="24"/>
      <c r="K26" s="262" t="s">
        <v>78</v>
      </c>
      <c r="M26" s="24"/>
    </row>
    <row r="27" spans="1:57" ht="20.149999999999999" customHeight="1">
      <c r="A27" s="775" t="s">
        <v>113</v>
      </c>
      <c r="B27" s="681" t="s">
        <v>114</v>
      </c>
      <c r="C27" s="682" t="s">
        <v>115</v>
      </c>
      <c r="D27" s="126">
        <v>10</v>
      </c>
      <c r="E27" s="553"/>
      <c r="F27" s="13"/>
      <c r="G27" s="24"/>
      <c r="H27" s="24"/>
      <c r="I27" s="24"/>
      <c r="J27" s="24"/>
      <c r="L27" s="262" t="s">
        <v>42</v>
      </c>
      <c r="M27" s="24"/>
      <c r="N27" s="259" t="str">
        <f ca="1">SUBSTITUTE(CELL("address",E27),"$","")</f>
        <v>E27</v>
      </c>
      <c r="O27" s="259">
        <f>$O$7</f>
        <v>1</v>
      </c>
      <c r="P27" s="259" t="str">
        <f ca="1">MID(CELL("filename",O27),FIND("]",CELL("filename",O27))+1,256)</f>
        <v>1. Proposal Content Checklist</v>
      </c>
      <c r="Q27" s="259" t="s">
        <v>81</v>
      </c>
      <c r="R27" s="259" t="s">
        <v>113</v>
      </c>
      <c r="T27" s="259" t="str">
        <f ca="1">O27&amp;"_"&amp;N27&amp;"_"&amp;R27</f>
        <v>1_E27_Interconnection</v>
      </c>
      <c r="U27" s="259" t="s">
        <v>83</v>
      </c>
      <c r="W27" s="933" t="str">
        <f>CONCATENATE(AG25,",",AH25,",",AI25)</f>
        <v>Yes,No,Not Applicable</v>
      </c>
      <c r="X27" s="262" t="s">
        <v>84</v>
      </c>
      <c r="Y27" s="259" t="s">
        <v>85</v>
      </c>
      <c r="Z27" s="259"/>
      <c r="AG27" s="262" t="s">
        <v>84</v>
      </c>
      <c r="AH27" s="262" t="s">
        <v>85</v>
      </c>
      <c r="AI27" s="932" t="s">
        <v>98</v>
      </c>
      <c r="BE27" s="24"/>
    </row>
    <row r="28" spans="1:57" ht="5.25" customHeight="1">
      <c r="A28" s="498"/>
      <c r="B28" s="204"/>
      <c r="C28" s="161"/>
      <c r="D28" s="126"/>
      <c r="E28" s="913"/>
      <c r="F28" s="13"/>
      <c r="G28" s="24"/>
      <c r="H28" s="24"/>
      <c r="I28" s="24"/>
      <c r="J28" s="24"/>
      <c r="K28" s="262" t="s">
        <v>78</v>
      </c>
      <c r="M28" s="24"/>
    </row>
    <row r="29" spans="1:57" ht="20.149999999999999" customHeight="1">
      <c r="A29" s="497" t="s">
        <v>116</v>
      </c>
      <c r="B29" s="205" t="s">
        <v>117</v>
      </c>
      <c r="C29" s="161" t="s">
        <v>118</v>
      </c>
      <c r="D29" s="126">
        <v>11</v>
      </c>
      <c r="E29" s="553"/>
      <c r="F29" s="13"/>
      <c r="G29" s="24"/>
      <c r="H29" s="24"/>
      <c r="I29" s="24"/>
      <c r="J29" s="24"/>
      <c r="L29" s="262" t="s">
        <v>42</v>
      </c>
      <c r="M29" s="24"/>
      <c r="N29" s="259" t="str">
        <f ca="1">SUBSTITUTE(CELL("address",E29),"$","")</f>
        <v>E29</v>
      </c>
      <c r="O29" s="259">
        <f>$O$7</f>
        <v>1</v>
      </c>
      <c r="P29" s="259" t="str">
        <f ca="1">MID(CELL("filename",O29),FIND("]",CELL("filename",O29))+1,256)</f>
        <v>1. Proposal Content Checklist</v>
      </c>
      <c r="Q29" s="259" t="s">
        <v>81</v>
      </c>
      <c r="R29" s="259" t="s">
        <v>119</v>
      </c>
      <c r="T29" s="259" t="str">
        <f ca="1">O29&amp;"_"&amp;N29&amp;"_"&amp;R29</f>
        <v>1_E29_Development_Projects_Detail</v>
      </c>
      <c r="U29" s="259" t="s">
        <v>83</v>
      </c>
      <c r="W29" s="260" t="str">
        <f>CONCATENATE(AG29,",",AH29,",",AI29)</f>
        <v>Yes,No,Not Applicable</v>
      </c>
      <c r="X29" s="262" t="s">
        <v>84</v>
      </c>
      <c r="Y29" s="259" t="s">
        <v>85</v>
      </c>
      <c r="AG29" s="262" t="s">
        <v>84</v>
      </c>
      <c r="AH29" s="262" t="s">
        <v>85</v>
      </c>
      <c r="AI29" s="262" t="s">
        <v>98</v>
      </c>
    </row>
    <row r="30" spans="1:57" ht="5.25" customHeight="1">
      <c r="A30" s="498"/>
      <c r="B30" s="204"/>
      <c r="C30" s="161"/>
      <c r="D30" s="126"/>
      <c r="E30" s="913"/>
      <c r="F30" s="13"/>
      <c r="G30" s="24"/>
      <c r="H30" s="24"/>
      <c r="I30" s="24"/>
      <c r="J30" s="24"/>
      <c r="K30" s="262" t="s">
        <v>78</v>
      </c>
      <c r="M30" s="24"/>
    </row>
    <row r="31" spans="1:57" ht="20.149999999999999" customHeight="1">
      <c r="A31" s="497" t="s">
        <v>120</v>
      </c>
      <c r="B31" s="205" t="s">
        <v>121</v>
      </c>
      <c r="C31" s="161" t="s">
        <v>122</v>
      </c>
      <c r="D31" s="126">
        <v>12</v>
      </c>
      <c r="E31" s="553"/>
      <c r="F31" s="13"/>
      <c r="G31" s="24"/>
      <c r="H31" s="24"/>
      <c r="I31" s="24"/>
      <c r="J31" s="24"/>
      <c r="L31" s="262" t="s">
        <v>42</v>
      </c>
      <c r="M31" s="24"/>
      <c r="N31" s="259" t="str">
        <f ca="1">SUBSTITUTE(CELL("address",E31),"$","")</f>
        <v>E31</v>
      </c>
      <c r="O31" s="259">
        <f>$O$7</f>
        <v>1</v>
      </c>
      <c r="P31" s="259" t="str">
        <f ca="1">MID(CELL("filename",O31),FIND("]",CELL("filename",O31))+1,256)</f>
        <v>1. Proposal Content Checklist</v>
      </c>
      <c r="Q31" s="259" t="s">
        <v>81</v>
      </c>
      <c r="R31" s="259" t="s">
        <v>123</v>
      </c>
      <c r="T31" s="259" t="str">
        <f ca="1">O31&amp;"_"&amp;N31&amp;"_"&amp;R31</f>
        <v>1_E31_Ownership_Capital_Costs</v>
      </c>
      <c r="U31" s="259" t="s">
        <v>83</v>
      </c>
      <c r="W31" s="260" t="str">
        <f>CONCATENATE(AG31,",",AH31,",",AI31)</f>
        <v>Yes,No,Not Applicable</v>
      </c>
      <c r="X31" s="262" t="s">
        <v>84</v>
      </c>
      <c r="Y31" s="259" t="s">
        <v>85</v>
      </c>
      <c r="AG31" s="262" t="s">
        <v>84</v>
      </c>
      <c r="AH31" s="262" t="s">
        <v>85</v>
      </c>
      <c r="AI31" s="262" t="s">
        <v>98</v>
      </c>
    </row>
    <row r="32" spans="1:57" ht="5.25" customHeight="1">
      <c r="A32" s="498"/>
      <c r="B32" s="204"/>
      <c r="C32" s="161"/>
      <c r="D32" s="126"/>
      <c r="E32" s="913"/>
      <c r="F32" s="13"/>
      <c r="G32" s="24"/>
      <c r="H32" s="24"/>
      <c r="I32" s="24"/>
      <c r="J32" s="24"/>
      <c r="K32" s="262" t="s">
        <v>78</v>
      </c>
      <c r="M32" s="24"/>
    </row>
    <row r="33" spans="1:57" ht="20.149999999999999" customHeight="1">
      <c r="A33" s="497" t="s">
        <v>124</v>
      </c>
      <c r="B33" s="205" t="s">
        <v>121</v>
      </c>
      <c r="C33" s="161" t="s">
        <v>125</v>
      </c>
      <c r="D33" s="126">
        <v>13</v>
      </c>
      <c r="E33" s="553"/>
      <c r="F33" s="13"/>
      <c r="G33" s="24"/>
      <c r="H33" s="24"/>
      <c r="I33" s="24"/>
      <c r="J33" s="24"/>
      <c r="L33" s="262" t="s">
        <v>42</v>
      </c>
      <c r="M33" s="24"/>
      <c r="N33" s="259" t="str">
        <f ca="1">SUBSTITUTE(CELL("address",E33),"$","")</f>
        <v>E33</v>
      </c>
      <c r="O33" s="259">
        <f>$O$7</f>
        <v>1</v>
      </c>
      <c r="P33" s="259" t="str">
        <f ca="1">MID(CELL("filename",O33),FIND("]",CELL("filename",O33))+1,256)</f>
        <v>1. Proposal Content Checklist</v>
      </c>
      <c r="Q33" s="259" t="s">
        <v>81</v>
      </c>
      <c r="R33" s="259" t="s">
        <v>126</v>
      </c>
      <c r="T33" s="259" t="str">
        <f ca="1">O33&amp;"_"&amp;N33&amp;"_"&amp;R33</f>
        <v>1_E33_Ownership_Operating_Costs</v>
      </c>
      <c r="U33" s="259" t="s">
        <v>83</v>
      </c>
      <c r="W33" s="260" t="str">
        <f>CONCATENATE(AG33,",",AH33,",",AI33)</f>
        <v>Yes,No,Not Applicable</v>
      </c>
      <c r="X33" s="262" t="s">
        <v>84</v>
      </c>
      <c r="Y33" s="259" t="s">
        <v>85</v>
      </c>
      <c r="AG33" s="262" t="s">
        <v>84</v>
      </c>
      <c r="AH33" s="262" t="s">
        <v>85</v>
      </c>
      <c r="AI33" s="262" t="s">
        <v>98</v>
      </c>
    </row>
    <row r="34" spans="1:57" ht="5.25" customHeight="1">
      <c r="A34" s="498"/>
      <c r="B34" s="204"/>
      <c r="C34" s="161"/>
      <c r="D34" s="126"/>
      <c r="E34" s="913"/>
      <c r="F34" s="13"/>
      <c r="G34" s="24"/>
      <c r="H34" s="24"/>
      <c r="I34" s="24"/>
      <c r="J34" s="24"/>
      <c r="K34" s="262" t="s">
        <v>78</v>
      </c>
      <c r="M34" s="24"/>
    </row>
    <row r="35" spans="1:57" ht="20.149999999999999" customHeight="1">
      <c r="A35" s="497" t="s">
        <v>127</v>
      </c>
      <c r="B35" s="205" t="s">
        <v>76</v>
      </c>
      <c r="C35" s="161" t="s">
        <v>128</v>
      </c>
      <c r="D35" s="126">
        <v>14</v>
      </c>
      <c r="E35" s="553"/>
      <c r="F35" s="13"/>
      <c r="G35" s="24"/>
      <c r="H35" s="24"/>
      <c r="I35" s="24"/>
      <c r="J35" s="24"/>
      <c r="L35" s="262" t="s">
        <v>42</v>
      </c>
      <c r="M35" s="24"/>
      <c r="N35" s="259" t="str">
        <f ca="1">SUBSTITUTE(CELL("address",E35),"$","")</f>
        <v>E35</v>
      </c>
      <c r="O35" s="259">
        <f>$O$7</f>
        <v>1</v>
      </c>
      <c r="P35" s="259" t="str">
        <f ca="1">MID(CELL("filename",O35),FIND("]",CELL("filename",O35))+1,256)</f>
        <v>1. Proposal Content Checklist</v>
      </c>
      <c r="Q35" s="259" t="s">
        <v>81</v>
      </c>
      <c r="R35" s="259" t="s">
        <v>129</v>
      </c>
      <c r="T35" s="259" t="str">
        <f ca="1">O35&amp;"_"&amp;N35&amp;"_"&amp;R35</f>
        <v>1_E35_Bid_Certification_and_contacts</v>
      </c>
      <c r="U35" s="259" t="s">
        <v>83</v>
      </c>
      <c r="W35" s="359" t="str">
        <f>CONCATENATE(AG35)</f>
        <v>Yes</v>
      </c>
      <c r="X35" s="262" t="s">
        <v>84</v>
      </c>
      <c r="Y35" s="259" t="s">
        <v>85</v>
      </c>
      <c r="Z35" s="259"/>
      <c r="AB35" t="str">
        <f ca="1">"The selection made in cell "&amp;N35&amp;" on Tab 1. Proposal Content Checklist does not meet the PSE minimum requirements for a bid into the 2022 RFP."</f>
        <v>The selection made in cell E35 on Tab 1. Proposal Content Checklist does not meet the PSE minimum requirements for a bid into the 2022 RFP.</v>
      </c>
      <c r="AG35" s="262" t="s">
        <v>84</v>
      </c>
      <c r="AH35" s="262" t="s">
        <v>85</v>
      </c>
      <c r="BE35" s="24"/>
    </row>
    <row r="36" spans="1:57" ht="5.25" customHeight="1">
      <c r="A36" s="498"/>
      <c r="B36" s="206"/>
      <c r="C36" s="161"/>
      <c r="D36" s="126"/>
      <c r="E36" s="913"/>
      <c r="F36" s="13"/>
      <c r="G36" s="24"/>
      <c r="H36" s="24"/>
      <c r="I36" s="24"/>
      <c r="J36" s="24"/>
      <c r="K36" s="262" t="s">
        <v>78</v>
      </c>
      <c r="M36" s="24"/>
    </row>
    <row r="37" spans="1:57" ht="20.149999999999999" customHeight="1">
      <c r="A37" s="683" t="s">
        <v>130</v>
      </c>
      <c r="B37" s="681" t="s">
        <v>76</v>
      </c>
      <c r="C37" s="682" t="s">
        <v>131</v>
      </c>
      <c r="D37" s="126">
        <v>15</v>
      </c>
      <c r="E37" s="553"/>
      <c r="F37" s="4"/>
      <c r="G37" s="24"/>
      <c r="H37" s="24"/>
      <c r="I37" s="24"/>
      <c r="J37" s="24"/>
      <c r="L37" s="262" t="s">
        <v>42</v>
      </c>
      <c r="M37" s="24"/>
      <c r="N37" s="259" t="str">
        <f ca="1">SUBSTITUTE(CELL("address",E37),"$","")</f>
        <v>E37</v>
      </c>
      <c r="O37" s="259">
        <f>$O$7</f>
        <v>1</v>
      </c>
      <c r="P37" s="259" t="str">
        <f ca="1">MID(CELL("filename",O37),FIND("]",CELL("filename",O37))+1,256)</f>
        <v>1. Proposal Content Checklist</v>
      </c>
      <c r="Q37" s="259" t="s">
        <v>81</v>
      </c>
      <c r="R37" s="259" t="s">
        <v>132</v>
      </c>
      <c r="T37" s="259" t="str">
        <f ca="1">O37&amp;"_"&amp;N37&amp;"_"&amp;R37</f>
        <v>1_E37_Mutual_Confidentiality_Agreement</v>
      </c>
      <c r="U37" s="259" t="s">
        <v>83</v>
      </c>
      <c r="W37" s="359" t="str">
        <f>CONCATENATE(AG37)</f>
        <v>Yes</v>
      </c>
      <c r="X37" s="262" t="s">
        <v>84</v>
      </c>
      <c r="Y37" s="259" t="s">
        <v>85</v>
      </c>
      <c r="Z37" s="259"/>
      <c r="AB37" t="str">
        <f ca="1">"The selection made in cell "&amp;N37&amp;" on Tab 1. Proposal Content Checklist does not meet the PSE minimum requirements for a bid into the 2022 RFP."</f>
        <v>The selection made in cell E37 on Tab 1. Proposal Content Checklist does not meet the PSE minimum requirements for a bid into the 2022 RFP.</v>
      </c>
      <c r="AG37" s="262" t="s">
        <v>84</v>
      </c>
      <c r="AH37" s="262" t="s">
        <v>85</v>
      </c>
      <c r="BE37" s="24"/>
    </row>
    <row r="38" spans="1:57" ht="5.25" customHeight="1">
      <c r="A38" s="624"/>
      <c r="B38" s="628"/>
      <c r="C38" s="540"/>
      <c r="D38" s="126"/>
      <c r="E38" s="913"/>
      <c r="F38" s="13"/>
      <c r="G38" s="24"/>
      <c r="H38" s="24"/>
      <c r="I38" s="24"/>
      <c r="J38" s="24"/>
      <c r="K38" s="262" t="s">
        <v>78</v>
      </c>
      <c r="M38" s="24"/>
    </row>
    <row r="39" spans="1:57" ht="20.149999999999999" customHeight="1">
      <c r="A39" s="683" t="s">
        <v>133</v>
      </c>
      <c r="B39" s="681" t="s">
        <v>76</v>
      </c>
      <c r="C39" s="682" t="s">
        <v>134</v>
      </c>
      <c r="D39" s="126">
        <v>16</v>
      </c>
      <c r="E39" s="553"/>
      <c r="F39" s="13"/>
      <c r="G39" s="24"/>
      <c r="H39" s="24"/>
      <c r="I39" s="24"/>
      <c r="J39" s="24"/>
      <c r="L39" s="262" t="s">
        <v>42</v>
      </c>
      <c r="M39" s="24"/>
      <c r="N39" s="259" t="str">
        <f ca="1">SUBSTITUTE(CELL("address",E39),"$","")</f>
        <v>E39</v>
      </c>
      <c r="O39" s="259">
        <f>$O$7</f>
        <v>1</v>
      </c>
      <c r="P39" s="259" t="str">
        <f ca="1">MID(CELL("filename",O39),FIND("]",CELL("filename",O39))+1,256)</f>
        <v>1. Proposal Content Checklist</v>
      </c>
      <c r="Q39" s="259" t="s">
        <v>81</v>
      </c>
      <c r="R39" s="259" t="s">
        <v>135</v>
      </c>
      <c r="T39" s="259" t="str">
        <f ca="1">O39&amp;"_"&amp;N39&amp;"_"&amp;R39</f>
        <v>1_E39_Prototype_Term_Sheet_by_offer_structure</v>
      </c>
      <c r="U39" s="259" t="s">
        <v>83</v>
      </c>
      <c r="W39" s="359" t="str">
        <f>CONCATENATE(AG39)</f>
        <v>Yes</v>
      </c>
      <c r="X39" s="262" t="s">
        <v>84</v>
      </c>
      <c r="Y39" s="259" t="s">
        <v>85</v>
      </c>
      <c r="AB39" t="str">
        <f ca="1">"The selection made in cell "&amp;N39&amp;" on Tab 1. Proposal Content Checklist does not meet the PSE minimum requirements for a bid into the 2022 RFP."</f>
        <v>The selection made in cell E39 on Tab 1. Proposal Content Checklist does not meet the PSE minimum requirements for a bid into the 2022 RFP.</v>
      </c>
      <c r="AG39" s="262" t="s">
        <v>84</v>
      </c>
      <c r="AH39" s="262" t="s">
        <v>85</v>
      </c>
      <c r="BE39" s="24"/>
    </row>
    <row r="40" spans="1:57" ht="5.25" customHeight="1">
      <c r="A40" s="777"/>
      <c r="B40" s="628"/>
      <c r="C40" s="540"/>
      <c r="D40" s="126"/>
      <c r="E40" s="913"/>
      <c r="F40" s="13"/>
      <c r="G40" s="24"/>
      <c r="H40" s="24"/>
      <c r="I40" s="24"/>
      <c r="J40" s="24"/>
      <c r="K40" s="262" t="s">
        <v>78</v>
      </c>
      <c r="M40" s="24"/>
    </row>
    <row r="41" spans="1:57" ht="25.5" customHeight="1">
      <c r="A41" s="683" t="s">
        <v>136</v>
      </c>
      <c r="B41" s="776" t="s">
        <v>137</v>
      </c>
      <c r="C41" s="682" t="s">
        <v>138</v>
      </c>
      <c r="D41" s="126">
        <v>17</v>
      </c>
      <c r="E41" s="153"/>
      <c r="F41" s="13"/>
      <c r="G41" s="24"/>
      <c r="H41" s="24"/>
      <c r="I41" s="24"/>
      <c r="J41" s="24"/>
      <c r="K41" s="342"/>
      <c r="L41" s="262" t="s">
        <v>42</v>
      </c>
      <c r="M41" s="24"/>
      <c r="N41" s="259" t="str">
        <f ca="1">SUBSTITUTE(CELL("address",E41),"$","")</f>
        <v>E41</v>
      </c>
      <c r="O41" s="259">
        <f>$O$7</f>
        <v>1</v>
      </c>
      <c r="P41" s="259" t="str">
        <f ca="1">MID(CELL("filename",O41),FIND("]",CELL("filename",O41))+1,256)</f>
        <v>1. Proposal Content Checklist</v>
      </c>
      <c r="Q41" s="259" t="s">
        <v>81</v>
      </c>
      <c r="R41" s="259" t="s">
        <v>139</v>
      </c>
      <c r="T41" s="259" t="str">
        <f ca="1">O41&amp;"_"&amp;N41&amp;"_"&amp;R41</f>
        <v>1_E41_PSE_Customer_Consent_Letter</v>
      </c>
      <c r="U41" s="259" t="s">
        <v>83</v>
      </c>
      <c r="W41" s="260" t="str">
        <f>CONCATENATE(AG41,",",AH41,",",AI41,",",AJ41)</f>
        <v>Yes,No,Not Applicable - Not on PSE Transmission or Distribution,Not Applicable - Not on PSE Transmission or Distribution</v>
      </c>
      <c r="X41" s="262" t="s">
        <v>84</v>
      </c>
      <c r="Y41" s="259" t="s">
        <v>85</v>
      </c>
      <c r="Z41" s="259"/>
      <c r="AG41" s="262" t="s">
        <v>84</v>
      </c>
      <c r="AH41" s="262" t="s">
        <v>85</v>
      </c>
      <c r="AI41" s="20" t="s">
        <v>140</v>
      </c>
      <c r="AJ41" s="20" t="s">
        <v>140</v>
      </c>
    </row>
    <row r="42" spans="1:57" ht="13">
      <c r="A42" s="131"/>
      <c r="B42" s="132"/>
      <c r="C42" s="161"/>
      <c r="D42" s="126"/>
      <c r="E42" s="552"/>
      <c r="F42" s="13"/>
      <c r="K42" s="262" t="s">
        <v>78</v>
      </c>
    </row>
    <row r="43" spans="1:57" ht="15" customHeight="1">
      <c r="A43" s="1001" t="s">
        <v>141</v>
      </c>
      <c r="B43" s="1002"/>
      <c r="C43" s="1002"/>
      <c r="D43" s="1002"/>
      <c r="E43" s="1002"/>
      <c r="F43" s="1003"/>
      <c r="L43" s="262" t="s">
        <v>42</v>
      </c>
    </row>
    <row r="44" spans="1:57" ht="15" customHeight="1">
      <c r="A44" s="1016" t="s">
        <v>142</v>
      </c>
      <c r="B44" s="1017"/>
      <c r="C44" s="1017"/>
      <c r="D44" s="1017"/>
      <c r="E44" s="1017"/>
      <c r="F44" s="1018"/>
      <c r="L44" s="262" t="s">
        <v>42</v>
      </c>
    </row>
    <row r="45" spans="1:57" ht="7.75" customHeight="1" thickBot="1">
      <c r="A45" s="1"/>
      <c r="B45" s="122"/>
      <c r="C45" s="554"/>
      <c r="D45" s="127"/>
      <c r="E45" s="555"/>
      <c r="F45" s="5"/>
      <c r="K45" s="262" t="s">
        <v>78</v>
      </c>
    </row>
    <row r="46" spans="1:57" ht="15" customHeight="1" thickBot="1">
      <c r="A46" s="501" t="s">
        <v>143</v>
      </c>
      <c r="B46" s="518"/>
      <c r="C46" s="21"/>
      <c r="D46" s="128"/>
      <c r="E46" s="22" t="s">
        <v>144</v>
      </c>
      <c r="F46" s="23"/>
      <c r="L46" s="262" t="s">
        <v>42</v>
      </c>
    </row>
    <row r="47" spans="1:57" ht="7.75" customHeight="1">
      <c r="A47" s="493"/>
      <c r="B47" s="494"/>
      <c r="C47" s="556"/>
      <c r="D47" s="209"/>
      <c r="E47" s="556"/>
      <c r="F47" s="13"/>
      <c r="K47" s="262" t="s">
        <v>78</v>
      </c>
    </row>
    <row r="48" spans="1:57" ht="25" customHeight="1">
      <c r="A48" s="1004" t="s">
        <v>145</v>
      </c>
      <c r="B48" s="1005"/>
      <c r="C48" s="1005"/>
      <c r="D48" s="129">
        <v>1</v>
      </c>
      <c r="E48" s="553"/>
      <c r="F48" s="4"/>
      <c r="L48" s="262" t="s">
        <v>42</v>
      </c>
      <c r="N48" s="259" t="str">
        <f ca="1">SUBSTITUTE(CELL("address",E48),"$","")</f>
        <v>E48</v>
      </c>
      <c r="O48" s="259">
        <f>$O$7</f>
        <v>1</v>
      </c>
      <c r="P48" s="259" t="str">
        <f ca="1">MID(CELL("filename",O48),FIND("]",CELL("filename",O48))+1,256)</f>
        <v>1. Proposal Content Checklist</v>
      </c>
      <c r="Q48" s="259" t="s">
        <v>146</v>
      </c>
      <c r="R48" s="259" t="s">
        <v>147</v>
      </c>
      <c r="T48" s="259" t="str">
        <f ca="1">O48&amp;"_"&amp;N48&amp;"_"&amp;R48</f>
        <v>1_E48_Development_Rights</v>
      </c>
      <c r="U48" s="259" t="s">
        <v>83</v>
      </c>
      <c r="W48" s="359" t="str">
        <f>CONCATENATE(AG48)</f>
        <v>Yes</v>
      </c>
      <c r="X48" s="262" t="s">
        <v>84</v>
      </c>
      <c r="Y48" s="259" t="s">
        <v>85</v>
      </c>
      <c r="Z48" s="259"/>
      <c r="AB48" t="str">
        <f ca="1">"The selection made in cell "&amp;N48&amp;" on Tab 1. Proposal Content Checklist does not meet the PSE minimum requirements for a bid into the 2022 RFP."</f>
        <v>The selection made in cell E48 on Tab 1. Proposal Content Checklist does not meet the PSE minimum requirements for a bid into the 2022 RFP.</v>
      </c>
      <c r="AG48" s="262" t="s">
        <v>84</v>
      </c>
      <c r="AH48" s="262" t="s">
        <v>85</v>
      </c>
      <c r="BE48" s="24"/>
    </row>
    <row r="49" spans="1:62" ht="6.75" customHeight="1">
      <c r="A49" s="357"/>
      <c r="B49" s="358"/>
      <c r="C49" s="210"/>
      <c r="D49" s="209"/>
      <c r="E49" s="212"/>
      <c r="F49" s="13"/>
      <c r="K49" s="262" t="s">
        <v>78</v>
      </c>
    </row>
    <row r="50" spans="1:62" ht="25" customHeight="1">
      <c r="A50" s="1004" t="s">
        <v>148</v>
      </c>
      <c r="B50" s="1005"/>
      <c r="C50" s="1005"/>
      <c r="D50" s="129">
        <v>2</v>
      </c>
      <c r="E50" s="553"/>
      <c r="F50" s="4"/>
      <c r="L50" s="262" t="s">
        <v>42</v>
      </c>
      <c r="N50" s="259" t="str">
        <f ca="1">SUBSTITUTE(CELL("address",E50),"$","")</f>
        <v>E50</v>
      </c>
      <c r="O50" s="259">
        <f>$O$7</f>
        <v>1</v>
      </c>
      <c r="P50" s="259" t="str">
        <f ca="1">MID(CELL("filename",O50),FIND("]",CELL("filename",O50))+1,256)</f>
        <v>1. Proposal Content Checklist</v>
      </c>
      <c r="Q50" s="259" t="s">
        <v>146</v>
      </c>
      <c r="R50" s="259" t="s">
        <v>149</v>
      </c>
      <c r="T50" s="259" t="str">
        <f ca="1">O50&amp;"_"&amp;N50&amp;"_"&amp;R50</f>
        <v>1_E50_No_PSE_risk_for_tax_incentives</v>
      </c>
      <c r="U50" s="259" t="s">
        <v>83</v>
      </c>
      <c r="W50" s="359" t="str">
        <f>CONCATENATE(AG50,",",AI50)</f>
        <v>Yes,Not Applicable - No incentive programs utilized</v>
      </c>
      <c r="X50" s="262" t="s">
        <v>84</v>
      </c>
      <c r="Y50" s="259" t="s">
        <v>85</v>
      </c>
      <c r="Z50" s="259"/>
      <c r="AB50" t="str">
        <f ca="1">"The selection made in cell "&amp;N50&amp;" on Tab 1. Proposal Content Checklist does not meet the PSE minimum requirements for a bid into the 2022 RFP."</f>
        <v>The selection made in cell E50 on Tab 1. Proposal Content Checklist does not meet the PSE minimum requirements for a bid into the 2022 RFP.</v>
      </c>
      <c r="AG50" s="262" t="s">
        <v>84</v>
      </c>
      <c r="AH50" s="262" t="s">
        <v>85</v>
      </c>
      <c r="AI50" s="262" t="s">
        <v>150</v>
      </c>
      <c r="BE50" s="24"/>
    </row>
    <row r="51" spans="1:62" ht="6.75" customHeight="1">
      <c r="A51" s="357"/>
      <c r="B51" s="358"/>
      <c r="C51" s="210"/>
      <c r="D51" s="209"/>
      <c r="E51" s="212"/>
      <c r="F51" s="13"/>
      <c r="K51" s="262" t="s">
        <v>78</v>
      </c>
    </row>
    <row r="52" spans="1:62" ht="25" customHeight="1">
      <c r="A52" s="1004" t="s">
        <v>151</v>
      </c>
      <c r="B52" s="1005"/>
      <c r="C52" s="1005"/>
      <c r="D52" s="129">
        <v>3</v>
      </c>
      <c r="E52" s="553"/>
      <c r="F52" s="4"/>
      <c r="L52" s="262" t="s">
        <v>42</v>
      </c>
      <c r="N52" s="259" t="str">
        <f ca="1">SUBSTITUTE(CELL("address",E52),"$","")</f>
        <v>E52</v>
      </c>
      <c r="O52" s="259">
        <f>$O$7</f>
        <v>1</v>
      </c>
      <c r="P52" s="259" t="str">
        <f ca="1">MID(CELL("filename",O52),FIND("]",CELL("filename",O52))+1,256)</f>
        <v>1. Proposal Content Checklist</v>
      </c>
      <c r="Q52" s="259" t="s">
        <v>146</v>
      </c>
      <c r="R52" s="259" t="s">
        <v>152</v>
      </c>
      <c r="T52" s="259" t="str">
        <f ca="1">O52&amp;"_"&amp;N52&amp;"_"&amp;R52</f>
        <v>1_E52_Nameplate_capacity</v>
      </c>
      <c r="U52" s="259" t="s">
        <v>83</v>
      </c>
      <c r="W52" s="931" t="str">
        <f>CONCATENATE(AG52,",",AH52,",",AI52)</f>
        <v>Yes,No,Not Applicable</v>
      </c>
      <c r="X52" s="262" t="s">
        <v>84</v>
      </c>
      <c r="Y52" s="259" t="s">
        <v>85</v>
      </c>
      <c r="Z52" s="259"/>
      <c r="AG52" s="262" t="s">
        <v>84</v>
      </c>
      <c r="AH52" s="262" t="s">
        <v>85</v>
      </c>
      <c r="AI52" s="932" t="s">
        <v>98</v>
      </c>
      <c r="BE52" s="24"/>
      <c r="BF52" s="24"/>
    </row>
    <row r="53" spans="1:62" ht="6.75" hidden="1" customHeight="1">
      <c r="A53" s="357"/>
      <c r="B53" s="358"/>
      <c r="C53" s="210"/>
      <c r="D53" s="209"/>
      <c r="E53" s="211"/>
      <c r="F53" s="13"/>
      <c r="K53" s="262" t="s">
        <v>78</v>
      </c>
    </row>
    <row r="54" spans="1:62" ht="25" hidden="1" customHeight="1">
      <c r="A54" s="1004" t="s">
        <v>153</v>
      </c>
      <c r="B54" s="1005"/>
      <c r="C54" s="1005"/>
      <c r="D54" s="129">
        <v>4</v>
      </c>
      <c r="E54" s="553"/>
      <c r="F54" s="4"/>
      <c r="L54" s="262" t="s">
        <v>42</v>
      </c>
      <c r="N54" s="259" t="str">
        <f ca="1">SUBSTITUTE(CELL("address",E54),"$","")</f>
        <v>E54</v>
      </c>
      <c r="O54" s="259">
        <f>$O$7</f>
        <v>1</v>
      </c>
      <c r="P54" s="259" t="str">
        <f ca="1">MID(CELL("filename",O54),FIND("]",CELL("filename",O54))+1,256)</f>
        <v>1. Proposal Content Checklist</v>
      </c>
      <c r="Q54" s="259" t="s">
        <v>146</v>
      </c>
      <c r="R54" s="259" t="s">
        <v>154</v>
      </c>
      <c r="T54" s="259" t="str">
        <f ca="1">O54&amp;"_"&amp;N54&amp;"_"&amp;R54</f>
        <v>1_E54_Submitted_request_for_Interconnection</v>
      </c>
      <c r="U54" s="259" t="s">
        <v>83</v>
      </c>
      <c r="W54" s="260" t="str">
        <f>CONCATENATE(AG54,",",AH54,",",AI54)</f>
        <v>Yes,No,Not Applicable</v>
      </c>
      <c r="X54" s="262" t="s">
        <v>84</v>
      </c>
      <c r="Y54" s="259" t="s">
        <v>85</v>
      </c>
      <c r="Z54" s="259"/>
      <c r="AG54" s="262" t="s">
        <v>84</v>
      </c>
      <c r="AH54" s="262" t="s">
        <v>85</v>
      </c>
      <c r="AI54" s="262" t="s">
        <v>98</v>
      </c>
    </row>
    <row r="55" spans="1:62" ht="6.65" customHeight="1">
      <c r="A55" s="357"/>
      <c r="B55" s="358"/>
      <c r="C55" s="210"/>
      <c r="D55" s="209"/>
      <c r="E55" s="211"/>
      <c r="F55" s="13"/>
      <c r="K55" s="262" t="s">
        <v>78</v>
      </c>
    </row>
    <row r="56" spans="1:62" ht="25" customHeight="1">
      <c r="A56" s="999" t="s">
        <v>155</v>
      </c>
      <c r="B56" s="1000"/>
      <c r="C56" s="1000"/>
      <c r="D56" s="126">
        <v>5</v>
      </c>
      <c r="E56" s="553"/>
      <c r="F56" s="13"/>
      <c r="L56" s="262" t="s">
        <v>42</v>
      </c>
      <c r="N56" s="259" t="str">
        <f ca="1">SUBSTITUTE(CELL("address",E56),"$","")</f>
        <v>E56</v>
      </c>
      <c r="O56" s="259">
        <f>$O$7</f>
        <v>1</v>
      </c>
      <c r="P56" s="259" t="str">
        <f ca="1">MID(CELL("filename",O56),FIND("]",CELL("filename",O56))+1,256)</f>
        <v>1. Proposal Content Checklist</v>
      </c>
      <c r="Q56" s="259" t="s">
        <v>146</v>
      </c>
      <c r="R56" s="259" t="s">
        <v>1411</v>
      </c>
      <c r="T56" s="259" t="str">
        <f ca="1">O56&amp;"_"&amp;N56&amp;"_"&amp;R56</f>
        <v>1_E56_service_area</v>
      </c>
      <c r="U56" s="259" t="s">
        <v>83</v>
      </c>
      <c r="W56" s="359" t="str">
        <f>CONCATENATE(AG56)</f>
        <v>Yes</v>
      </c>
      <c r="X56" s="262" t="s">
        <v>84</v>
      </c>
      <c r="Y56" s="259" t="s">
        <v>85</v>
      </c>
      <c r="Z56" s="259"/>
      <c r="AB56" t="str">
        <f ca="1">"The selection made in cell "&amp;N56&amp;" on Tab 1. Proposal Content Checklist does not meet the PSE minimum requirements for a bid into the 2022 RFP."</f>
        <v>The selection made in cell E56 on Tab 1. Proposal Content Checklist does not meet the PSE minimum requirements for a bid into the 2022 RFP.</v>
      </c>
      <c r="AG56" s="262" t="s">
        <v>84</v>
      </c>
      <c r="AH56" s="262" t="s">
        <v>85</v>
      </c>
    </row>
    <row r="57" spans="1:62" ht="6.75" customHeight="1">
      <c r="A57" s="357"/>
      <c r="B57" s="358"/>
      <c r="C57" s="210"/>
      <c r="D57" s="209"/>
      <c r="E57" s="212"/>
      <c r="F57" s="13"/>
      <c r="K57" s="262" t="s">
        <v>78</v>
      </c>
    </row>
    <row r="58" spans="1:62" s="696" customFormat="1" ht="25" customHeight="1">
      <c r="A58" s="999" t="s">
        <v>158</v>
      </c>
      <c r="B58" s="1000"/>
      <c r="C58" s="1000"/>
      <c r="D58" s="129">
        <v>6</v>
      </c>
      <c r="E58" s="808"/>
      <c r="F58" s="809"/>
      <c r="G58" s="735"/>
      <c r="H58" s="735"/>
      <c r="I58" s="735"/>
      <c r="J58" s="735"/>
      <c r="K58" s="706"/>
      <c r="L58" s="706" t="s">
        <v>42</v>
      </c>
      <c r="M58" s="735"/>
      <c r="N58" s="706" t="str">
        <f ca="1">SUBSTITUTE(CELL("address",E58),"$","")</f>
        <v>E58</v>
      </c>
      <c r="O58" s="706">
        <f>$O$7</f>
        <v>1</v>
      </c>
      <c r="P58" s="706" t="str">
        <f ca="1">MID(CELL("filename",O58),FIND("]",CELL("filename",O58))+1,256)</f>
        <v>1. Proposal Content Checklist</v>
      </c>
      <c r="Q58" s="706" t="s">
        <v>146</v>
      </c>
      <c r="R58" s="706" t="s">
        <v>159</v>
      </c>
      <c r="S58" s="706"/>
      <c r="T58" s="706" t="str">
        <f ca="1">O58&amp;"_"&amp;N58&amp;"_"&amp;R58</f>
        <v>1_E58_Development_or_Construction_project</v>
      </c>
      <c r="U58" s="706" t="s">
        <v>83</v>
      </c>
      <c r="V58" s="706"/>
      <c r="W58" s="707" t="str">
        <f>CONCATENATE(AG58,",",AH58,",",AI58)</f>
        <v>Operational,Construction,Development</v>
      </c>
      <c r="X58" s="706" t="s">
        <v>84</v>
      </c>
      <c r="Y58" s="706" t="s">
        <v>85</v>
      </c>
      <c r="Z58" s="706"/>
      <c r="AA58" s="735"/>
      <c r="AB58" s="735"/>
      <c r="AC58" s="735"/>
      <c r="AD58" s="735"/>
      <c r="AE58" s="735"/>
      <c r="AF58" s="735"/>
      <c r="AG58" s="706" t="s">
        <v>160</v>
      </c>
      <c r="AH58" s="706" t="s">
        <v>161</v>
      </c>
      <c r="AI58" s="706" t="s">
        <v>162</v>
      </c>
      <c r="AJ58" s="735" t="s">
        <v>163</v>
      </c>
      <c r="AK58" s="735"/>
      <c r="AL58" s="735"/>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7"/>
    </row>
    <row r="59" spans="1:62" s="696" customFormat="1" ht="30.75" customHeight="1">
      <c r="A59" s="1019" t="s">
        <v>164</v>
      </c>
      <c r="B59" s="1020"/>
      <c r="C59" s="1020"/>
      <c r="D59" s="1020"/>
      <c r="E59" s="1020"/>
      <c r="F59" s="810"/>
      <c r="G59" s="735"/>
      <c r="H59" s="735"/>
      <c r="I59" s="735"/>
      <c r="J59" s="735"/>
      <c r="K59" s="706"/>
      <c r="L59" s="706" t="s">
        <v>42</v>
      </c>
      <c r="M59" s="735"/>
      <c r="N59" s="706"/>
      <c r="O59" s="706"/>
      <c r="P59" s="706"/>
      <c r="Q59" s="706"/>
      <c r="R59" s="706"/>
      <c r="S59" s="706"/>
      <c r="T59" s="706"/>
      <c r="U59" s="706"/>
      <c r="V59" s="706"/>
      <c r="W59" s="707"/>
      <c r="X59" s="735"/>
      <c r="Y59" s="735"/>
      <c r="Z59" s="735"/>
      <c r="AA59" s="735"/>
      <c r="AB59" s="735"/>
      <c r="AC59" s="735"/>
      <c r="AD59" s="735"/>
      <c r="AE59" s="735"/>
      <c r="AF59" s="735"/>
      <c r="AG59" s="706"/>
      <c r="AH59" s="706"/>
      <c r="AI59" s="706"/>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7"/>
    </row>
    <row r="60" spans="1:62" s="696" customFormat="1" ht="24" customHeight="1">
      <c r="A60" s="1011" t="s">
        <v>165</v>
      </c>
      <c r="B60" s="1012"/>
      <c r="C60" s="811"/>
      <c r="D60" s="812"/>
      <c r="E60" s="813"/>
      <c r="F60" s="810"/>
      <c r="G60" s="735"/>
      <c r="H60" s="735"/>
      <c r="I60" s="735"/>
      <c r="J60" s="735"/>
      <c r="K60" s="706" t="s">
        <v>78</v>
      </c>
      <c r="L60" s="706"/>
      <c r="M60" s="735"/>
      <c r="N60" s="706"/>
      <c r="O60" s="706"/>
      <c r="P60" s="706"/>
      <c r="Q60" s="706"/>
      <c r="R60" s="706"/>
      <c r="S60" s="706"/>
      <c r="T60" s="706"/>
      <c r="U60" s="706"/>
      <c r="V60" s="706"/>
      <c r="W60" s="707"/>
      <c r="X60" s="735"/>
      <c r="Y60" s="735"/>
      <c r="Z60" s="735"/>
      <c r="AA60" s="735"/>
      <c r="AB60" s="735"/>
      <c r="AC60" s="735"/>
      <c r="AD60" s="735"/>
      <c r="AE60" s="735"/>
      <c r="AF60" s="735"/>
      <c r="AG60" s="706"/>
      <c r="AH60" s="706"/>
      <c r="AI60" s="706"/>
      <c r="AJ60" s="735"/>
      <c r="AK60" s="735"/>
      <c r="AL60" s="735"/>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7"/>
    </row>
    <row r="61" spans="1:62" s="696" customFormat="1" ht="25" customHeight="1">
      <c r="A61" s="1008" t="s">
        <v>166</v>
      </c>
      <c r="B61" s="1009"/>
      <c r="C61" s="1009"/>
      <c r="D61" s="129">
        <v>7</v>
      </c>
      <c r="E61" s="831"/>
      <c r="F61" s="809"/>
      <c r="G61" s="735"/>
      <c r="H61" s="735"/>
      <c r="I61" s="735"/>
      <c r="J61" s="735"/>
      <c r="K61" s="706"/>
      <c r="L61" s="706" t="s">
        <v>42</v>
      </c>
      <c r="M61" s="735"/>
      <c r="N61" s="706" t="str">
        <f ca="1">SUBSTITUTE(CELL("address",E61),"$","")</f>
        <v>E61</v>
      </c>
      <c r="O61" s="706">
        <f>$O$7</f>
        <v>1</v>
      </c>
      <c r="P61" s="706" t="str">
        <f ca="1">MID(CELL("filename",O61),FIND("]",CELL("filename",O61))+1,256)</f>
        <v>1. Proposal Content Checklist</v>
      </c>
      <c r="Q61" s="706" t="s">
        <v>146</v>
      </c>
      <c r="R61" s="706" t="s">
        <v>167</v>
      </c>
      <c r="S61" s="706"/>
      <c r="T61" s="706" t="str">
        <f ca="1">O61&amp;"_"&amp;N61&amp;"_"&amp;R61</f>
        <v>1_E61_Meets_commercial_operation_date</v>
      </c>
      <c r="U61" s="706" t="s">
        <v>83</v>
      </c>
      <c r="V61" s="706"/>
      <c r="W61" s="707" t="str">
        <f>CONCATENATE(AG61,",",AH61,",",AI61)</f>
        <v>Yes,No,Not Applicable: Not Development/Construction Project</v>
      </c>
      <c r="X61" s="706" t="s">
        <v>84</v>
      </c>
      <c r="Y61" s="706" t="s">
        <v>85</v>
      </c>
      <c r="Z61" s="706"/>
      <c r="AA61" s="735"/>
      <c r="AB61" s="735"/>
      <c r="AC61" s="735"/>
      <c r="AD61" s="735"/>
      <c r="AE61" s="735"/>
      <c r="AF61" s="735"/>
      <c r="AG61" s="706" t="s">
        <v>84</v>
      </c>
      <c r="AH61" s="706" t="s">
        <v>85</v>
      </c>
      <c r="AI61" s="706" t="s">
        <v>168</v>
      </c>
      <c r="AJ61" s="735"/>
      <c r="AK61" s="735"/>
      <c r="AL61" s="735"/>
      <c r="AM61" s="735"/>
      <c r="AN61" s="735"/>
      <c r="AO61" s="735"/>
      <c r="AP61" s="735"/>
      <c r="AQ61" s="735"/>
      <c r="AR61" s="735"/>
      <c r="AS61" s="735"/>
      <c r="AT61" s="735"/>
      <c r="AU61" s="735"/>
      <c r="AV61" s="735"/>
      <c r="AW61" s="735"/>
      <c r="AX61" s="735"/>
      <c r="AY61" s="735"/>
      <c r="AZ61" s="735"/>
      <c r="BA61" s="735"/>
      <c r="BB61" s="735"/>
      <c r="BC61" s="735"/>
      <c r="BD61" s="735"/>
      <c r="BE61" s="735"/>
      <c r="BF61" s="735"/>
      <c r="BG61" s="735"/>
      <c r="BH61" s="735"/>
      <c r="BI61" s="735"/>
      <c r="BJ61" s="737"/>
    </row>
    <row r="62" spans="1:62" s="696" customFormat="1" ht="6.75" customHeight="1">
      <c r="A62" s="814"/>
      <c r="B62" s="811"/>
      <c r="C62" s="815"/>
      <c r="D62" s="812"/>
      <c r="E62" s="816"/>
      <c r="F62" s="810"/>
      <c r="G62" s="735"/>
      <c r="H62" s="735"/>
      <c r="I62" s="735"/>
      <c r="J62" s="735"/>
      <c r="K62" s="706" t="s">
        <v>78</v>
      </c>
      <c r="L62" s="706"/>
      <c r="M62" s="735"/>
      <c r="N62" s="706"/>
      <c r="O62" s="706"/>
      <c r="P62" s="706"/>
      <c r="Q62" s="706"/>
      <c r="R62" s="706"/>
      <c r="S62" s="706"/>
      <c r="T62" s="706"/>
      <c r="U62" s="706"/>
      <c r="V62" s="706"/>
      <c r="W62" s="707"/>
      <c r="X62" s="735"/>
      <c r="Y62" s="735"/>
      <c r="Z62" s="735"/>
      <c r="AA62" s="735"/>
      <c r="AB62" s="735"/>
      <c r="AC62" s="735"/>
      <c r="AD62" s="735"/>
      <c r="AE62" s="735"/>
      <c r="AF62" s="735"/>
      <c r="AG62" s="706"/>
      <c r="AH62" s="706"/>
      <c r="AI62" s="706"/>
      <c r="AJ62" s="735"/>
      <c r="AK62" s="735"/>
      <c r="AL62" s="735"/>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7"/>
    </row>
    <row r="63" spans="1:62" s="696" customFormat="1" ht="25" customHeight="1">
      <c r="A63" s="1008" t="s">
        <v>169</v>
      </c>
      <c r="B63" s="1009"/>
      <c r="C63" s="1009"/>
      <c r="D63" s="129">
        <v>8</v>
      </c>
      <c r="E63" s="831"/>
      <c r="F63" s="809"/>
      <c r="G63" s="735"/>
      <c r="H63" s="735"/>
      <c r="I63" s="735"/>
      <c r="J63" s="735"/>
      <c r="K63" s="706"/>
      <c r="L63" s="706" t="s">
        <v>42</v>
      </c>
      <c r="M63" s="735"/>
      <c r="N63" s="706" t="str">
        <f ca="1">SUBSTITUTE(CELL("address",E63),"$","")</f>
        <v>E63</v>
      </c>
      <c r="O63" s="706">
        <f>$O$7</f>
        <v>1</v>
      </c>
      <c r="P63" s="706" t="str">
        <f ca="1">MID(CELL("filename",O63),FIND("]",CELL("filename",O63))+1,256)</f>
        <v>1. Proposal Content Checklist</v>
      </c>
      <c r="Q63" s="706" t="s">
        <v>146</v>
      </c>
      <c r="R63" s="706" t="s">
        <v>170</v>
      </c>
      <c r="S63" s="706"/>
      <c r="T63" s="706" t="str">
        <f ca="1">O63&amp;"_"&amp;N63&amp;"_"&amp;R63</f>
        <v>1_E63_Site_Control</v>
      </c>
      <c r="U63" s="706" t="s">
        <v>83</v>
      </c>
      <c r="V63" s="706"/>
      <c r="W63" s="707" t="str">
        <f>CONCATENATE(AG63,",",AH63,",",AI63)</f>
        <v>Yes,No,Not Applicable: Not Development/Construction Project</v>
      </c>
      <c r="X63" s="706" t="s">
        <v>84</v>
      </c>
      <c r="Y63" s="706" t="s">
        <v>85</v>
      </c>
      <c r="Z63" s="706"/>
      <c r="AA63" s="735"/>
      <c r="AB63" s="735"/>
      <c r="AC63" s="735"/>
      <c r="AD63" s="735"/>
      <c r="AE63" s="735"/>
      <c r="AF63" s="735"/>
      <c r="AG63" s="706" t="s">
        <v>84</v>
      </c>
      <c r="AH63" s="706" t="s">
        <v>85</v>
      </c>
      <c r="AI63" s="706" t="s">
        <v>168</v>
      </c>
      <c r="AJ63" s="735"/>
      <c r="AK63" s="735"/>
      <c r="AL63" s="735"/>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7"/>
    </row>
    <row r="64" spans="1:62" s="696" customFormat="1" ht="6.75" customHeight="1">
      <c r="A64" s="826"/>
      <c r="B64" s="827"/>
      <c r="C64" s="827"/>
      <c r="D64" s="126"/>
      <c r="E64" s="813"/>
      <c r="F64" s="810"/>
      <c r="G64" s="735"/>
      <c r="H64" s="735"/>
      <c r="I64" s="735"/>
      <c r="J64" s="735"/>
      <c r="K64" s="706"/>
      <c r="L64" s="706"/>
      <c r="M64" s="735"/>
      <c r="N64" s="706"/>
      <c r="O64" s="706"/>
      <c r="P64" s="706"/>
      <c r="Q64" s="706"/>
      <c r="R64" s="706"/>
      <c r="S64" s="706"/>
      <c r="T64" s="706"/>
      <c r="U64" s="706"/>
      <c r="V64" s="706"/>
      <c r="W64" s="707"/>
      <c r="X64" s="706"/>
      <c r="Y64" s="706"/>
      <c r="Z64" s="706"/>
      <c r="AA64" s="735"/>
      <c r="AB64" s="735"/>
      <c r="AC64" s="735"/>
      <c r="AD64" s="735"/>
      <c r="AE64" s="735"/>
      <c r="AF64" s="735"/>
      <c r="AG64" s="706"/>
      <c r="AH64" s="706"/>
      <c r="AI64" s="706"/>
      <c r="AJ64" s="735"/>
      <c r="AK64" s="735"/>
      <c r="AL64" s="735"/>
      <c r="AM64" s="735"/>
      <c r="AN64" s="735"/>
      <c r="AO64" s="735"/>
      <c r="AP64" s="735"/>
      <c r="AQ64" s="735"/>
      <c r="AR64" s="735"/>
      <c r="AS64" s="735"/>
      <c r="AT64" s="735"/>
      <c r="AU64" s="735"/>
      <c r="AV64" s="735"/>
      <c r="AW64" s="735"/>
      <c r="AX64" s="735"/>
      <c r="AY64" s="735"/>
      <c r="AZ64" s="735"/>
      <c r="BA64" s="735"/>
      <c r="BB64" s="735"/>
      <c r="BC64" s="735"/>
      <c r="BD64" s="735"/>
      <c r="BE64" s="735"/>
      <c r="BF64" s="735"/>
      <c r="BG64" s="735"/>
      <c r="BH64" s="735"/>
      <c r="BI64" s="735"/>
      <c r="BJ64" s="737"/>
    </row>
    <row r="65" spans="1:62" s="696" customFormat="1" ht="25" customHeight="1">
      <c r="A65" s="1029" t="s">
        <v>171</v>
      </c>
      <c r="B65" s="1030"/>
      <c r="C65" s="1030"/>
      <c r="D65" s="129">
        <v>9</v>
      </c>
      <c r="E65" s="831"/>
      <c r="F65" s="810"/>
      <c r="G65" s="735"/>
      <c r="H65" s="735"/>
      <c r="I65" s="735"/>
      <c r="J65" s="735"/>
      <c r="K65" s="706"/>
      <c r="L65" s="706" t="s">
        <v>42</v>
      </c>
      <c r="M65" s="735"/>
      <c r="N65" s="706"/>
      <c r="O65" s="706"/>
      <c r="P65" s="706"/>
      <c r="Q65" s="706"/>
      <c r="R65" s="706"/>
      <c r="S65" s="706"/>
      <c r="T65" s="706"/>
      <c r="U65" s="706"/>
      <c r="V65" s="706"/>
      <c r="W65" s="707"/>
      <c r="X65" s="735"/>
      <c r="Y65" s="735"/>
      <c r="Z65" s="735"/>
      <c r="AA65" s="735"/>
      <c r="AB65" s="735"/>
      <c r="AC65" s="735"/>
      <c r="AD65" s="735"/>
      <c r="AE65" s="735"/>
      <c r="AF65" s="735"/>
      <c r="AG65" s="706"/>
      <c r="AH65" s="706"/>
      <c r="AI65" s="706"/>
      <c r="AJ65" s="735"/>
      <c r="AK65" s="735"/>
      <c r="AL65" s="735"/>
      <c r="AM65" s="735"/>
      <c r="AN65" s="735"/>
      <c r="AO65" s="735"/>
      <c r="AP65" s="735"/>
      <c r="AQ65" s="735"/>
      <c r="AR65" s="735"/>
      <c r="AS65" s="735"/>
      <c r="AT65" s="735"/>
      <c r="AU65" s="735"/>
      <c r="AV65" s="735"/>
      <c r="AW65" s="735"/>
      <c r="AX65" s="735"/>
      <c r="AY65" s="735"/>
      <c r="AZ65" s="735"/>
      <c r="BA65" s="735"/>
      <c r="BB65" s="735"/>
      <c r="BC65" s="735"/>
      <c r="BD65" s="735"/>
      <c r="BE65" s="735"/>
      <c r="BF65" s="735"/>
      <c r="BG65" s="735"/>
      <c r="BH65" s="735"/>
      <c r="BI65" s="735"/>
      <c r="BJ65" s="737"/>
    </row>
    <row r="66" spans="1:62" s="696" customFormat="1" ht="6.75" customHeight="1">
      <c r="A66" s="814"/>
      <c r="B66" s="811"/>
      <c r="C66" s="815"/>
      <c r="D66" s="832"/>
      <c r="E66" s="813"/>
      <c r="F66" s="810"/>
      <c r="G66" s="735"/>
      <c r="H66" s="735"/>
      <c r="I66" s="735"/>
      <c r="J66" s="735"/>
      <c r="K66" s="706" t="s">
        <v>78</v>
      </c>
      <c r="L66" s="706"/>
      <c r="M66" s="735"/>
      <c r="N66" s="706"/>
      <c r="O66" s="706"/>
      <c r="P66" s="706"/>
      <c r="Q66" s="706"/>
      <c r="R66" s="706"/>
      <c r="S66" s="706"/>
      <c r="T66" s="706"/>
      <c r="U66" s="706"/>
      <c r="V66" s="706"/>
      <c r="W66" s="707"/>
      <c r="X66" s="735"/>
      <c r="Y66" s="735"/>
      <c r="Z66" s="735"/>
      <c r="AA66" s="735"/>
      <c r="AB66" s="735"/>
      <c r="AC66" s="735"/>
      <c r="AD66" s="735"/>
      <c r="AE66" s="735"/>
      <c r="AF66" s="735"/>
      <c r="AG66" s="706"/>
      <c r="AH66" s="706"/>
      <c r="AI66" s="706"/>
      <c r="AJ66" s="735"/>
      <c r="AK66" s="735"/>
      <c r="AL66" s="735"/>
      <c r="AM66" s="735"/>
      <c r="AN66" s="735"/>
      <c r="AO66" s="735"/>
      <c r="AP66" s="735"/>
      <c r="AQ66" s="735"/>
      <c r="AR66" s="735"/>
      <c r="AS66" s="735"/>
      <c r="AT66" s="735"/>
      <c r="AU66" s="735"/>
      <c r="AV66" s="735"/>
      <c r="AW66" s="735"/>
      <c r="AX66" s="735"/>
      <c r="AY66" s="735"/>
      <c r="AZ66" s="735"/>
      <c r="BA66" s="735"/>
      <c r="BB66" s="735"/>
      <c r="BC66" s="735"/>
      <c r="BD66" s="735"/>
      <c r="BE66" s="735"/>
      <c r="BF66" s="735"/>
      <c r="BG66" s="735"/>
      <c r="BH66" s="735"/>
      <c r="BI66" s="735"/>
      <c r="BJ66" s="737"/>
    </row>
    <row r="67" spans="1:62" s="696" customFormat="1" ht="24.75" customHeight="1">
      <c r="A67" s="1008" t="s">
        <v>172</v>
      </c>
      <c r="B67" s="1009"/>
      <c r="C67" s="1009"/>
      <c r="D67" s="129">
        <v>10</v>
      </c>
      <c r="E67" s="831"/>
      <c r="F67" s="809"/>
      <c r="G67" s="735"/>
      <c r="H67" s="735"/>
      <c r="I67" s="735"/>
      <c r="J67" s="735"/>
      <c r="K67" s="706"/>
      <c r="L67" s="706" t="s">
        <v>42</v>
      </c>
      <c r="M67" s="735"/>
      <c r="N67" s="706" t="str">
        <f ca="1">SUBSTITUTE(CELL("address",E67),"$","")</f>
        <v>E67</v>
      </c>
      <c r="O67" s="706">
        <f>$O$7</f>
        <v>1</v>
      </c>
      <c r="P67" s="706" t="str">
        <f ca="1">MID(CELL("filename",O67),FIND("]",CELL("filename",O67))+1,256)</f>
        <v>1. Proposal Content Checklist</v>
      </c>
      <c r="Q67" s="706" t="s">
        <v>146</v>
      </c>
      <c r="R67" s="706" t="s">
        <v>173</v>
      </c>
      <c r="S67" s="706"/>
      <c r="T67" s="706" t="str">
        <f ca="1">O67&amp;"_"&amp;N67&amp;"_"&amp;R67</f>
        <v>1_E67_Permits_and_Approvals_identified</v>
      </c>
      <c r="U67" s="706" t="s">
        <v>83</v>
      </c>
      <c r="V67" s="706"/>
      <c r="W67" s="707" t="str">
        <f>CONCATENATE(AG67,",",AH67,",",AI67)</f>
        <v>Yes,No,Not Applicable: Not Development/Construction Project</v>
      </c>
      <c r="X67" s="706" t="s">
        <v>84</v>
      </c>
      <c r="Y67" s="706" t="s">
        <v>85</v>
      </c>
      <c r="Z67" s="706"/>
      <c r="AA67" s="735"/>
      <c r="AB67" s="735"/>
      <c r="AC67" s="735"/>
      <c r="AD67" s="735"/>
      <c r="AE67" s="735"/>
      <c r="AF67" s="735"/>
      <c r="AG67" s="706" t="s">
        <v>84</v>
      </c>
      <c r="AH67" s="706" t="s">
        <v>85</v>
      </c>
      <c r="AI67" s="706" t="s">
        <v>168</v>
      </c>
      <c r="AJ67" s="735"/>
      <c r="AK67" s="735"/>
      <c r="AL67" s="735"/>
      <c r="AM67" s="735"/>
      <c r="AN67" s="735"/>
      <c r="AO67" s="735"/>
      <c r="AP67" s="735"/>
      <c r="AQ67" s="735"/>
      <c r="AR67" s="735"/>
      <c r="AS67" s="735"/>
      <c r="AT67" s="735"/>
      <c r="AU67" s="735"/>
      <c r="AV67" s="735"/>
      <c r="AW67" s="735"/>
      <c r="AX67" s="735"/>
      <c r="AY67" s="735"/>
      <c r="AZ67" s="735"/>
      <c r="BA67" s="735"/>
      <c r="BB67" s="735"/>
      <c r="BC67" s="735"/>
      <c r="BD67" s="735"/>
      <c r="BE67" s="735"/>
      <c r="BF67" s="735"/>
      <c r="BG67" s="735"/>
      <c r="BH67" s="735"/>
      <c r="BI67" s="735"/>
      <c r="BJ67" s="737"/>
    </row>
    <row r="68" spans="1:62" s="696" customFormat="1" ht="6.75" customHeight="1">
      <c r="A68" s="814"/>
      <c r="B68" s="811"/>
      <c r="C68" s="815"/>
      <c r="D68" s="812"/>
      <c r="E68" s="813"/>
      <c r="F68" s="810"/>
      <c r="G68" s="735"/>
      <c r="H68" s="735"/>
      <c r="I68" s="735"/>
      <c r="J68" s="735"/>
      <c r="K68" s="706" t="s">
        <v>78</v>
      </c>
      <c r="L68" s="706"/>
      <c r="M68" s="735"/>
      <c r="N68" s="706"/>
      <c r="O68" s="706"/>
      <c r="P68" s="706"/>
      <c r="Q68" s="706"/>
      <c r="R68" s="706"/>
      <c r="S68" s="706"/>
      <c r="T68" s="706"/>
      <c r="U68" s="706"/>
      <c r="V68" s="706"/>
      <c r="W68" s="707"/>
      <c r="X68" s="735"/>
      <c r="Y68" s="735"/>
      <c r="Z68" s="735"/>
      <c r="AA68" s="735"/>
      <c r="AB68" s="735"/>
      <c r="AC68" s="735"/>
      <c r="AD68" s="735"/>
      <c r="AE68" s="735"/>
      <c r="AF68" s="735"/>
      <c r="AG68" s="706"/>
      <c r="AH68" s="706"/>
      <c r="AI68" s="706"/>
      <c r="AJ68" s="735"/>
      <c r="AK68" s="735"/>
      <c r="AL68" s="735"/>
      <c r="AM68" s="735"/>
      <c r="AN68" s="735"/>
      <c r="AO68" s="735"/>
      <c r="AP68" s="735"/>
      <c r="AQ68" s="735"/>
      <c r="AR68" s="735"/>
      <c r="AS68" s="735"/>
      <c r="AT68" s="735"/>
      <c r="AU68" s="735"/>
      <c r="AV68" s="735"/>
      <c r="AW68" s="735"/>
      <c r="AX68" s="735"/>
      <c r="AY68" s="735"/>
      <c r="AZ68" s="735"/>
      <c r="BA68" s="735"/>
      <c r="BB68" s="735"/>
      <c r="BC68" s="735"/>
      <c r="BD68" s="735"/>
      <c r="BE68" s="735"/>
      <c r="BF68" s="735"/>
      <c r="BG68" s="735"/>
      <c r="BH68" s="735"/>
      <c r="BI68" s="735"/>
      <c r="BJ68" s="737"/>
    </row>
    <row r="69" spans="1:62" s="696" customFormat="1" ht="24" customHeight="1">
      <c r="A69" s="1008" t="s">
        <v>174</v>
      </c>
      <c r="B69" s="1009"/>
      <c r="C69" s="1009"/>
      <c r="D69" s="129">
        <v>11</v>
      </c>
      <c r="E69" s="831"/>
      <c r="F69" s="809"/>
      <c r="G69" s="735"/>
      <c r="H69" s="735"/>
      <c r="I69" s="735"/>
      <c r="J69" s="735"/>
      <c r="K69" s="706"/>
      <c r="L69" s="706" t="s">
        <v>42</v>
      </c>
      <c r="M69" s="735"/>
      <c r="N69" s="706" t="str">
        <f ca="1">SUBSTITUTE(CELL("address",E69),"$","")</f>
        <v>E69</v>
      </c>
      <c r="O69" s="706">
        <f>$O$7</f>
        <v>1</v>
      </c>
      <c r="P69" s="706" t="str">
        <f ca="1">MID(CELL("filename",O69),FIND("]",CELL("filename",O69))+1,256)</f>
        <v>1. Proposal Content Checklist</v>
      </c>
      <c r="Q69" s="706" t="s">
        <v>146</v>
      </c>
      <c r="R69" s="706" t="s">
        <v>175</v>
      </c>
      <c r="S69" s="706"/>
      <c r="T69" s="706" t="str">
        <f ca="1">O69&amp;"_"&amp;N69&amp;"_"&amp;R69</f>
        <v>1_E69_Started_Permitting_Process</v>
      </c>
      <c r="U69" s="706" t="s">
        <v>83</v>
      </c>
      <c r="V69" s="706"/>
      <c r="W69" s="707" t="str">
        <f>CONCATENATE(AG69,",",AH69,",",AI69)</f>
        <v>Yes,No,Not Applicable: Not Development/Construction Project</v>
      </c>
      <c r="X69" s="706" t="s">
        <v>84</v>
      </c>
      <c r="Y69" s="706" t="s">
        <v>85</v>
      </c>
      <c r="Z69" s="706"/>
      <c r="AA69" s="735"/>
      <c r="AB69" s="735"/>
      <c r="AC69" s="735"/>
      <c r="AD69" s="735"/>
      <c r="AE69" s="735"/>
      <c r="AF69" s="735"/>
      <c r="AG69" s="706" t="s">
        <v>84</v>
      </c>
      <c r="AH69" s="706" t="s">
        <v>85</v>
      </c>
      <c r="AI69" s="706" t="s">
        <v>168</v>
      </c>
      <c r="AJ69" s="735"/>
      <c r="AK69" s="735"/>
      <c r="AL69" s="735"/>
      <c r="AM69" s="735"/>
      <c r="AN69" s="735"/>
      <c r="AO69" s="735"/>
      <c r="AP69" s="735"/>
      <c r="AQ69" s="735"/>
      <c r="AR69" s="735"/>
      <c r="AS69" s="735"/>
      <c r="AT69" s="735"/>
      <c r="AU69" s="735"/>
      <c r="AV69" s="735"/>
      <c r="AW69" s="735"/>
      <c r="AX69" s="735"/>
      <c r="AY69" s="735"/>
      <c r="AZ69" s="735"/>
      <c r="BA69" s="735"/>
      <c r="BB69" s="735"/>
      <c r="BC69" s="735"/>
      <c r="BD69" s="735"/>
      <c r="BE69" s="735"/>
      <c r="BF69" s="735"/>
      <c r="BG69" s="735"/>
      <c r="BH69" s="735"/>
      <c r="BI69" s="735"/>
      <c r="BJ69" s="737"/>
    </row>
    <row r="70" spans="1:62" s="696" customFormat="1" ht="6.75" customHeight="1">
      <c r="A70" s="814"/>
      <c r="B70" s="811"/>
      <c r="C70" s="815"/>
      <c r="D70" s="812"/>
      <c r="E70" s="813"/>
      <c r="F70" s="810"/>
      <c r="G70" s="735"/>
      <c r="H70" s="735"/>
      <c r="I70" s="735"/>
      <c r="J70" s="735"/>
      <c r="K70" s="706" t="s">
        <v>78</v>
      </c>
      <c r="L70" s="706"/>
      <c r="M70" s="735"/>
      <c r="N70" s="706"/>
      <c r="O70" s="706"/>
      <c r="P70" s="706"/>
      <c r="Q70" s="706"/>
      <c r="R70" s="706"/>
      <c r="S70" s="706"/>
      <c r="T70" s="706"/>
      <c r="U70" s="706"/>
      <c r="V70" s="706"/>
      <c r="W70" s="707"/>
      <c r="X70" s="735"/>
      <c r="Y70" s="735"/>
      <c r="Z70" s="735"/>
      <c r="AA70" s="735"/>
      <c r="AB70" s="735"/>
      <c r="AC70" s="735"/>
      <c r="AD70" s="735"/>
      <c r="AE70" s="735"/>
      <c r="AF70" s="735"/>
      <c r="AG70" s="706"/>
      <c r="AH70" s="706"/>
      <c r="AI70" s="706"/>
      <c r="AJ70" s="735"/>
      <c r="AK70" s="735"/>
      <c r="AL70" s="735"/>
      <c r="AM70" s="735"/>
      <c r="AN70" s="735"/>
      <c r="AO70" s="735"/>
      <c r="AP70" s="735"/>
      <c r="AQ70" s="735"/>
      <c r="AR70" s="735"/>
      <c r="AS70" s="735"/>
      <c r="AT70" s="735"/>
      <c r="AU70" s="735"/>
      <c r="AV70" s="735"/>
      <c r="AW70" s="735"/>
      <c r="AX70" s="735"/>
      <c r="AY70" s="735"/>
      <c r="AZ70" s="735"/>
      <c r="BA70" s="735"/>
      <c r="BB70" s="735"/>
      <c r="BC70" s="735"/>
      <c r="BD70" s="735"/>
      <c r="BE70" s="735"/>
      <c r="BF70" s="735"/>
      <c r="BG70" s="735"/>
      <c r="BH70" s="735"/>
      <c r="BI70" s="735"/>
      <c r="BJ70" s="737"/>
    </row>
    <row r="71" spans="1:62" s="696" customFormat="1" ht="25" customHeight="1">
      <c r="A71" s="1008" t="s">
        <v>176</v>
      </c>
      <c r="B71" s="1009"/>
      <c r="C71" s="1009"/>
      <c r="D71" s="129">
        <v>12</v>
      </c>
      <c r="E71" s="831"/>
      <c r="F71" s="809"/>
      <c r="G71" s="735"/>
      <c r="H71" s="735"/>
      <c r="I71" s="735"/>
      <c r="J71" s="735"/>
      <c r="K71" s="706"/>
      <c r="L71" s="706" t="s">
        <v>42</v>
      </c>
      <c r="M71" s="735"/>
      <c r="N71" s="706" t="str">
        <f ca="1">SUBSTITUTE(CELL("address",E71),"$","")</f>
        <v>E71</v>
      </c>
      <c r="O71" s="706">
        <f>$O$7</f>
        <v>1</v>
      </c>
      <c r="P71" s="706" t="str">
        <f ca="1">MID(CELL("filename",O71),FIND("]",CELL("filename",O71))+1,256)</f>
        <v>1. Proposal Content Checklist</v>
      </c>
      <c r="Q71" s="706" t="s">
        <v>146</v>
      </c>
      <c r="R71" s="706" t="s">
        <v>177</v>
      </c>
      <c r="S71" s="706"/>
      <c r="T71" s="706" t="str">
        <f ca="1">O71&amp;"_"&amp;N71&amp;"_"&amp;R71</f>
        <v>1_E71_Progress_toward_habitat_study</v>
      </c>
      <c r="U71" s="706" t="s">
        <v>83</v>
      </c>
      <c r="V71" s="706"/>
      <c r="W71" s="707" t="str">
        <f>CONCATENATE(AG71,",",AH71,",",AI71)</f>
        <v>Yes,No,Not Applicable: Not Development/Construction Project</v>
      </c>
      <c r="X71" s="706" t="s">
        <v>84</v>
      </c>
      <c r="Y71" s="706" t="s">
        <v>85</v>
      </c>
      <c r="Z71" s="706"/>
      <c r="AA71" s="735"/>
      <c r="AB71" s="735"/>
      <c r="AC71" s="735"/>
      <c r="AD71" s="735"/>
      <c r="AE71" s="735"/>
      <c r="AF71" s="735"/>
      <c r="AG71" s="706" t="s">
        <v>84</v>
      </c>
      <c r="AH71" s="706" t="s">
        <v>85</v>
      </c>
      <c r="AI71" s="706" t="s">
        <v>168</v>
      </c>
      <c r="AJ71" s="735"/>
      <c r="AK71" s="735"/>
      <c r="AL71" s="735"/>
      <c r="AM71" s="735"/>
      <c r="AN71" s="735"/>
      <c r="AO71" s="735"/>
      <c r="AP71" s="735"/>
      <c r="AQ71" s="735"/>
      <c r="AR71" s="735"/>
      <c r="AS71" s="735"/>
      <c r="AT71" s="735"/>
      <c r="AU71" s="735"/>
      <c r="AV71" s="735"/>
      <c r="AW71" s="735"/>
      <c r="AX71" s="735"/>
      <c r="AY71" s="735"/>
      <c r="AZ71" s="735"/>
      <c r="BA71" s="735"/>
      <c r="BB71" s="735"/>
      <c r="BC71" s="735"/>
      <c r="BD71" s="735"/>
      <c r="BE71" s="735"/>
      <c r="BF71" s="735"/>
      <c r="BG71" s="735"/>
      <c r="BH71" s="735"/>
      <c r="BI71" s="735"/>
      <c r="BJ71" s="737"/>
    </row>
    <row r="72" spans="1:62" s="696" customFormat="1" ht="6.75" customHeight="1">
      <c r="A72" s="814"/>
      <c r="B72" s="811"/>
      <c r="C72" s="815"/>
      <c r="D72" s="812"/>
      <c r="E72" s="813"/>
      <c r="F72" s="810"/>
      <c r="G72" s="735"/>
      <c r="H72" s="735"/>
      <c r="I72" s="735"/>
      <c r="J72" s="735"/>
      <c r="K72" s="706" t="s">
        <v>78</v>
      </c>
      <c r="L72" s="706"/>
      <c r="M72" s="735"/>
      <c r="N72" s="706"/>
      <c r="O72" s="706"/>
      <c r="P72" s="706"/>
      <c r="Q72" s="706"/>
      <c r="R72" s="706"/>
      <c r="S72" s="706"/>
      <c r="T72" s="706"/>
      <c r="U72" s="706"/>
      <c r="V72" s="706"/>
      <c r="W72" s="707"/>
      <c r="X72" s="735"/>
      <c r="Y72" s="735"/>
      <c r="Z72" s="735"/>
      <c r="AA72" s="735"/>
      <c r="AB72" s="735"/>
      <c r="AC72" s="735"/>
      <c r="AD72" s="735"/>
      <c r="AE72" s="735"/>
      <c r="AF72" s="735"/>
      <c r="AG72" s="706"/>
      <c r="AH72" s="706"/>
      <c r="AI72" s="706"/>
      <c r="AJ72" s="735"/>
      <c r="AK72" s="735"/>
      <c r="AL72" s="735"/>
      <c r="AM72" s="735"/>
      <c r="AN72" s="735"/>
      <c r="AO72" s="735"/>
      <c r="AP72" s="735"/>
      <c r="AQ72" s="735"/>
      <c r="AR72" s="735"/>
      <c r="AS72" s="735"/>
      <c r="AT72" s="735"/>
      <c r="AU72" s="735"/>
      <c r="AV72" s="735"/>
      <c r="AW72" s="735"/>
      <c r="AX72" s="735"/>
      <c r="AY72" s="735"/>
      <c r="AZ72" s="735"/>
      <c r="BA72" s="735"/>
      <c r="BB72" s="735"/>
      <c r="BC72" s="735"/>
      <c r="BD72" s="735"/>
      <c r="BE72" s="735"/>
      <c r="BF72" s="735"/>
      <c r="BG72" s="735"/>
      <c r="BH72" s="735"/>
      <c r="BI72" s="735"/>
      <c r="BJ72" s="737"/>
    </row>
    <row r="73" spans="1:62" s="696" customFormat="1" ht="24" customHeight="1">
      <c r="A73" s="1008" t="s">
        <v>178</v>
      </c>
      <c r="B73" s="1009"/>
      <c r="C73" s="1009"/>
      <c r="D73" s="129">
        <v>13</v>
      </c>
      <c r="E73" s="831"/>
      <c r="F73" s="809"/>
      <c r="G73" s="735"/>
      <c r="H73" s="735"/>
      <c r="I73" s="735"/>
      <c r="J73" s="735"/>
      <c r="K73" s="706"/>
      <c r="L73" s="706" t="s">
        <v>42</v>
      </c>
      <c r="M73" s="735"/>
      <c r="N73" s="706" t="str">
        <f ca="1">SUBSTITUTE(CELL("address",E73),"$","")</f>
        <v>E73</v>
      </c>
      <c r="O73" s="706">
        <f>$O$7</f>
        <v>1</v>
      </c>
      <c r="P73" s="706" t="str">
        <f ca="1">MID(CELL("filename",O73),FIND("]",CELL("filename",O73))+1,256)</f>
        <v>1. Proposal Content Checklist</v>
      </c>
      <c r="Q73" s="706" t="s">
        <v>146</v>
      </c>
      <c r="R73" s="706" t="s">
        <v>179</v>
      </c>
      <c r="S73" s="706"/>
      <c r="T73" s="706" t="str">
        <f ca="1">O73&amp;"_"&amp;N73&amp;"_"&amp;R73</f>
        <v>1_E73_Labor_Plan</v>
      </c>
      <c r="U73" s="706" t="s">
        <v>83</v>
      </c>
      <c r="V73" s="706"/>
      <c r="W73" s="707" t="str">
        <f>CONCATENATE(AG73,",",AH73,",",AI73)</f>
        <v>Yes,No,Not Applicable: Not Development/Construction Project</v>
      </c>
      <c r="X73" s="706" t="s">
        <v>84</v>
      </c>
      <c r="Y73" s="706" t="s">
        <v>85</v>
      </c>
      <c r="Z73" s="706"/>
      <c r="AA73" s="735"/>
      <c r="AB73" s="735"/>
      <c r="AC73" s="735"/>
      <c r="AD73" s="735"/>
      <c r="AE73" s="735"/>
      <c r="AF73" s="735"/>
      <c r="AG73" s="706" t="s">
        <v>84</v>
      </c>
      <c r="AH73" s="706" t="s">
        <v>85</v>
      </c>
      <c r="AI73" s="706" t="s">
        <v>168</v>
      </c>
      <c r="AJ73" s="735"/>
      <c r="AK73" s="735"/>
      <c r="AL73" s="735"/>
      <c r="AM73" s="735"/>
      <c r="AN73" s="735"/>
      <c r="AO73" s="735"/>
      <c r="AP73" s="735"/>
      <c r="AQ73" s="735"/>
      <c r="AR73" s="735"/>
      <c r="AS73" s="735"/>
      <c r="AT73" s="735"/>
      <c r="AU73" s="735"/>
      <c r="AV73" s="735"/>
      <c r="AW73" s="735"/>
      <c r="AX73" s="735"/>
      <c r="AY73" s="735"/>
      <c r="AZ73" s="735"/>
      <c r="BA73" s="735"/>
      <c r="BB73" s="735"/>
      <c r="BC73" s="735"/>
      <c r="BD73" s="735"/>
      <c r="BE73" s="735"/>
      <c r="BF73" s="735"/>
      <c r="BG73" s="735"/>
      <c r="BH73" s="735"/>
      <c r="BI73" s="735"/>
      <c r="BJ73" s="737"/>
    </row>
    <row r="74" spans="1:62" s="696" customFormat="1" ht="7.5" customHeight="1">
      <c r="A74" s="814"/>
      <c r="B74" s="811"/>
      <c r="C74" s="815"/>
      <c r="D74" s="812"/>
      <c r="E74" s="817"/>
      <c r="F74" s="810"/>
      <c r="G74" s="735"/>
      <c r="H74" s="735"/>
      <c r="I74" s="735"/>
      <c r="J74" s="735"/>
      <c r="K74" s="706" t="s">
        <v>78</v>
      </c>
      <c r="L74" s="706"/>
      <c r="M74" s="735"/>
      <c r="N74" s="706"/>
      <c r="O74" s="706"/>
      <c r="P74" s="706"/>
      <c r="Q74" s="706"/>
      <c r="R74" s="706"/>
      <c r="S74" s="706"/>
      <c r="T74" s="706"/>
      <c r="U74" s="706"/>
      <c r="V74" s="706"/>
      <c r="W74" s="707"/>
      <c r="X74" s="735"/>
      <c r="Y74" s="735"/>
      <c r="Z74" s="735"/>
      <c r="AA74" s="735"/>
      <c r="AB74" s="735"/>
      <c r="AC74" s="735"/>
      <c r="AD74" s="735"/>
      <c r="AE74" s="735"/>
      <c r="AF74" s="735"/>
      <c r="AG74" s="706"/>
      <c r="AH74" s="706"/>
      <c r="AI74" s="706"/>
      <c r="AJ74" s="735"/>
      <c r="AK74" s="735"/>
      <c r="AL74" s="735"/>
      <c r="AM74" s="735"/>
      <c r="AN74" s="735"/>
      <c r="AO74" s="735"/>
      <c r="AP74" s="735"/>
      <c r="AQ74" s="735"/>
      <c r="AR74" s="735"/>
      <c r="AS74" s="735"/>
      <c r="AT74" s="735"/>
      <c r="AU74" s="735"/>
      <c r="AV74" s="735"/>
      <c r="AW74" s="735"/>
      <c r="AX74" s="735"/>
      <c r="AY74" s="735"/>
      <c r="AZ74" s="735"/>
      <c r="BA74" s="735"/>
      <c r="BB74" s="735"/>
      <c r="BC74" s="735"/>
      <c r="BD74" s="735"/>
      <c r="BE74" s="735"/>
      <c r="BF74" s="735"/>
      <c r="BG74" s="735"/>
      <c r="BH74" s="735"/>
      <c r="BI74" s="735"/>
      <c r="BJ74" s="737"/>
    </row>
    <row r="75" spans="1:62" s="696" customFormat="1" ht="6.75" customHeight="1">
      <c r="A75" s="818"/>
      <c r="B75" s="819"/>
      <c r="C75" s="820"/>
      <c r="D75" s="812"/>
      <c r="E75" s="813"/>
      <c r="F75" s="810"/>
      <c r="G75" s="735"/>
      <c r="H75" s="735"/>
      <c r="I75" s="735"/>
      <c r="J75" s="735"/>
      <c r="K75" s="706" t="s">
        <v>78</v>
      </c>
      <c r="L75" s="706"/>
      <c r="M75" s="735"/>
      <c r="N75" s="706"/>
      <c r="O75" s="706"/>
      <c r="P75" s="706"/>
      <c r="Q75" s="706"/>
      <c r="R75" s="706"/>
      <c r="S75" s="706"/>
      <c r="T75" s="706"/>
      <c r="U75" s="706"/>
      <c r="V75" s="706"/>
      <c r="W75" s="707"/>
      <c r="X75" s="735"/>
      <c r="Y75" s="735"/>
      <c r="Z75" s="735"/>
      <c r="AA75" s="735"/>
      <c r="AB75" s="735"/>
      <c r="AC75" s="735"/>
      <c r="AD75" s="735"/>
      <c r="AE75" s="735"/>
      <c r="AF75" s="735"/>
      <c r="AG75" s="706"/>
      <c r="AH75" s="706"/>
      <c r="AI75" s="706"/>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7"/>
    </row>
    <row r="76" spans="1:62" s="696" customFormat="1" ht="24.75" customHeight="1">
      <c r="A76" s="999" t="s">
        <v>180</v>
      </c>
      <c r="B76" s="1000"/>
      <c r="C76" s="1000"/>
      <c r="D76" s="129">
        <v>14</v>
      </c>
      <c r="E76" s="821"/>
      <c r="F76" s="809"/>
      <c r="G76" s="735"/>
      <c r="H76" s="735"/>
      <c r="I76" s="735"/>
      <c r="J76" s="735"/>
      <c r="K76" s="706"/>
      <c r="L76" s="706" t="s">
        <v>42</v>
      </c>
      <c r="M76" s="735"/>
      <c r="N76" s="706" t="str">
        <f ca="1">SUBSTITUTE(CELL("address",E76),"$","")</f>
        <v>E76</v>
      </c>
      <c r="O76" s="706">
        <f>$O$7</f>
        <v>1</v>
      </c>
      <c r="P76" s="706" t="str">
        <f ca="1">MID(CELL("filename",O76),FIND("]",CELL("filename",O76))+1,256)</f>
        <v>1. Proposal Content Checklist</v>
      </c>
      <c r="Q76" s="706" t="s">
        <v>146</v>
      </c>
      <c r="R76" s="706" t="s">
        <v>181</v>
      </c>
      <c r="S76" s="706"/>
      <c r="T76" s="706" t="str">
        <f ca="1">O76&amp;"_"&amp;N76&amp;"_"&amp;R76</f>
        <v>1_E76_Project_Map</v>
      </c>
      <c r="U76" s="706" t="s">
        <v>83</v>
      </c>
      <c r="V76" s="706"/>
      <c r="W76" s="707" t="str">
        <f>CONCATENATE(AG76,",",AH76,",",AI76)</f>
        <v>Yes,No,Not Applicable</v>
      </c>
      <c r="X76" s="706" t="s">
        <v>84</v>
      </c>
      <c r="Y76" s="706" t="s">
        <v>85</v>
      </c>
      <c r="Z76" s="735"/>
      <c r="AA76" s="735"/>
      <c r="AB76" s="735"/>
      <c r="AC76" s="735"/>
      <c r="AD76" s="735"/>
      <c r="AE76" s="735"/>
      <c r="AF76" s="735"/>
      <c r="AG76" s="706" t="s">
        <v>84</v>
      </c>
      <c r="AH76" s="706" t="s">
        <v>85</v>
      </c>
      <c r="AI76" s="706" t="s">
        <v>98</v>
      </c>
      <c r="AJ76" s="735"/>
      <c r="AK76" s="735"/>
      <c r="AL76" s="735"/>
      <c r="AM76" s="735"/>
      <c r="AN76" s="735"/>
      <c r="AO76" s="735"/>
      <c r="AP76" s="735"/>
      <c r="AQ76" s="735"/>
      <c r="AR76" s="735"/>
      <c r="AS76" s="735"/>
      <c r="AT76" s="735"/>
      <c r="AU76" s="735"/>
      <c r="AV76" s="735"/>
      <c r="AW76" s="735"/>
      <c r="AX76" s="735"/>
      <c r="AY76" s="735"/>
      <c r="AZ76" s="735"/>
      <c r="BA76" s="735"/>
      <c r="BB76" s="735"/>
      <c r="BC76" s="735"/>
      <c r="BD76" s="735"/>
      <c r="BE76" s="735"/>
      <c r="BF76" s="735"/>
      <c r="BG76" s="735"/>
      <c r="BH76" s="735"/>
      <c r="BI76" s="735"/>
      <c r="BJ76" s="737"/>
    </row>
    <row r="77" spans="1:62" s="696" customFormat="1" ht="13">
      <c r="A77" s="1033" t="s">
        <v>182</v>
      </c>
      <c r="B77" s="1034"/>
      <c r="C77" s="1034"/>
      <c r="D77" s="1034"/>
      <c r="E77" s="822"/>
      <c r="F77" s="810"/>
      <c r="G77" s="735"/>
      <c r="H77" s="735"/>
      <c r="I77" s="735"/>
      <c r="J77" s="735"/>
      <c r="K77" s="706" t="s">
        <v>78</v>
      </c>
      <c r="L77" s="706"/>
      <c r="M77" s="735"/>
      <c r="N77" s="706"/>
      <c r="O77" s="706"/>
      <c r="P77" s="706"/>
      <c r="Q77" s="706"/>
      <c r="R77" s="706"/>
      <c r="S77" s="706"/>
      <c r="T77" s="706"/>
      <c r="U77" s="706"/>
      <c r="V77" s="706"/>
      <c r="W77" s="707"/>
      <c r="X77" s="735"/>
      <c r="Y77" s="735"/>
      <c r="Z77" s="735"/>
      <c r="AA77" s="735"/>
      <c r="AB77" s="735"/>
      <c r="AC77" s="735"/>
      <c r="AD77" s="735"/>
      <c r="AE77" s="735"/>
      <c r="AF77" s="735"/>
      <c r="AG77" s="706"/>
      <c r="AH77" s="706"/>
      <c r="AI77" s="706"/>
      <c r="AJ77" s="735"/>
      <c r="AK77" s="735"/>
      <c r="AL77" s="735"/>
      <c r="AM77" s="735"/>
      <c r="AN77" s="735"/>
      <c r="AO77" s="735"/>
      <c r="AP77" s="735"/>
      <c r="AQ77" s="735"/>
      <c r="AR77" s="735"/>
      <c r="AS77" s="735"/>
      <c r="AT77" s="735"/>
      <c r="AU77" s="735"/>
      <c r="AV77" s="735"/>
      <c r="AW77" s="735"/>
      <c r="AX77" s="735"/>
      <c r="AY77" s="735"/>
      <c r="AZ77" s="735"/>
      <c r="BA77" s="735"/>
      <c r="BB77" s="735"/>
      <c r="BC77" s="735"/>
      <c r="BD77" s="735"/>
      <c r="BE77" s="735"/>
      <c r="BF77" s="735"/>
      <c r="BG77" s="735"/>
      <c r="BH77" s="735"/>
      <c r="BI77" s="735"/>
      <c r="BJ77" s="737"/>
    </row>
    <row r="78" spans="1:62" s="696" customFormat="1" ht="6.75" customHeight="1">
      <c r="A78" s="823"/>
      <c r="B78" s="824"/>
      <c r="C78" s="824"/>
      <c r="D78" s="824"/>
      <c r="E78" s="825"/>
      <c r="F78" s="810"/>
      <c r="G78" s="735"/>
      <c r="H78" s="735"/>
      <c r="I78" s="735"/>
      <c r="J78" s="735"/>
      <c r="K78" s="706"/>
      <c r="L78" s="706"/>
      <c r="M78" s="735"/>
      <c r="N78" s="706"/>
      <c r="O78" s="706"/>
      <c r="P78" s="706"/>
      <c r="Q78" s="706"/>
      <c r="R78" s="706"/>
      <c r="S78" s="706"/>
      <c r="T78" s="706"/>
      <c r="U78" s="706"/>
      <c r="V78" s="706"/>
      <c r="W78" s="707"/>
      <c r="X78" s="735"/>
      <c r="Y78" s="735"/>
      <c r="Z78" s="735"/>
      <c r="AA78" s="735"/>
      <c r="AB78" s="735"/>
      <c r="AC78" s="735"/>
      <c r="AD78" s="735"/>
      <c r="AE78" s="735"/>
      <c r="AF78" s="735"/>
      <c r="AG78" s="706"/>
      <c r="AH78" s="706"/>
      <c r="AI78" s="706"/>
      <c r="AJ78" s="735"/>
      <c r="AK78" s="735"/>
      <c r="AL78" s="735"/>
      <c r="AM78" s="735"/>
      <c r="AN78" s="735"/>
      <c r="AO78" s="735"/>
      <c r="AP78" s="735"/>
      <c r="AQ78" s="735"/>
      <c r="AR78" s="735"/>
      <c r="AS78" s="735"/>
      <c r="AT78" s="735"/>
      <c r="AU78" s="735"/>
      <c r="AV78" s="735"/>
      <c r="AW78" s="735"/>
      <c r="AX78" s="735"/>
      <c r="AY78" s="735"/>
      <c r="AZ78" s="735"/>
      <c r="BA78" s="735"/>
      <c r="BB78" s="735"/>
      <c r="BC78" s="735"/>
      <c r="BD78" s="735"/>
      <c r="BE78" s="735"/>
      <c r="BF78" s="735"/>
      <c r="BG78" s="735"/>
      <c r="BH78" s="735"/>
      <c r="BI78" s="735"/>
      <c r="BJ78" s="737"/>
    </row>
    <row r="79" spans="1:62" s="696" customFormat="1" ht="6.75" customHeight="1">
      <c r="A79" s="818"/>
      <c r="B79" s="819"/>
      <c r="C79" s="820"/>
      <c r="D79" s="812"/>
      <c r="E79" s="813"/>
      <c r="F79" s="810"/>
      <c r="G79" s="735"/>
      <c r="H79" s="735"/>
      <c r="I79" s="735"/>
      <c r="J79" s="735"/>
      <c r="K79" s="706" t="s">
        <v>78</v>
      </c>
      <c r="L79" s="706"/>
      <c r="M79" s="735"/>
      <c r="N79" s="706"/>
      <c r="O79" s="706"/>
      <c r="P79" s="706"/>
      <c r="Q79" s="706"/>
      <c r="R79" s="706"/>
      <c r="S79" s="706"/>
      <c r="T79" s="706"/>
      <c r="U79" s="706"/>
      <c r="V79" s="706"/>
      <c r="W79" s="707"/>
      <c r="X79" s="735"/>
      <c r="Y79" s="735"/>
      <c r="Z79" s="735"/>
      <c r="AA79" s="735"/>
      <c r="AB79" s="735"/>
      <c r="AC79" s="735"/>
      <c r="AD79" s="735"/>
      <c r="AE79" s="735"/>
      <c r="AF79" s="735"/>
      <c r="AG79" s="706"/>
      <c r="AH79" s="706"/>
      <c r="AI79" s="706"/>
      <c r="AJ79" s="735"/>
      <c r="AK79" s="735"/>
      <c r="AL79" s="735"/>
      <c r="AM79" s="735"/>
      <c r="AN79" s="735"/>
      <c r="AO79" s="735"/>
      <c r="AP79" s="735"/>
      <c r="AQ79" s="735"/>
      <c r="AR79" s="735"/>
      <c r="AS79" s="735"/>
      <c r="AT79" s="735"/>
      <c r="AU79" s="735"/>
      <c r="AV79" s="735"/>
      <c r="AW79" s="735"/>
      <c r="AX79" s="735"/>
      <c r="AY79" s="735"/>
      <c r="AZ79" s="735"/>
      <c r="BA79" s="735"/>
      <c r="BB79" s="735"/>
      <c r="BC79" s="735"/>
      <c r="BD79" s="735"/>
      <c r="BE79" s="735"/>
      <c r="BF79" s="735"/>
      <c r="BG79" s="735"/>
      <c r="BH79" s="735"/>
      <c r="BI79" s="735"/>
      <c r="BJ79" s="737"/>
    </row>
    <row r="80" spans="1:62" ht="25" customHeight="1" thickTop="1" thickBot="1">
      <c r="A80" s="1004" t="s">
        <v>183</v>
      </c>
      <c r="B80" s="1005"/>
      <c r="C80" s="1005"/>
      <c r="D80" s="126">
        <v>15</v>
      </c>
      <c r="E80" s="553"/>
      <c r="F80" s="4"/>
      <c r="J80" s="450" t="s">
        <v>184</v>
      </c>
      <c r="L80" s="262" t="s">
        <v>42</v>
      </c>
      <c r="N80" s="259" t="str">
        <f ca="1">SUBSTITUTE(CELL("address",E80),"$","")</f>
        <v>E80</v>
      </c>
      <c r="O80" s="259">
        <f>$O$7</f>
        <v>1</v>
      </c>
      <c r="P80" s="259" t="str">
        <f ca="1">MID(CELL("filename",O80),FIND("]",CELL("filename",O80))+1,256)</f>
        <v>1. Proposal Content Checklist</v>
      </c>
      <c r="Q80" s="259" t="s">
        <v>146</v>
      </c>
      <c r="R80" s="259" t="s">
        <v>185</v>
      </c>
      <c r="T80" s="259" t="str">
        <f ca="1">O80&amp;"_"&amp;N80&amp;"_"&amp;R80</f>
        <v>1_E80_Equity_Plan</v>
      </c>
      <c r="U80" s="259" t="s">
        <v>83</v>
      </c>
      <c r="W80" s="359" t="str">
        <f>CONCATENATE(AG80)</f>
        <v>Yes</v>
      </c>
      <c r="X80" s="262" t="s">
        <v>84</v>
      </c>
      <c r="Y80" s="259" t="s">
        <v>85</v>
      </c>
      <c r="Z80" s="259"/>
      <c r="AB80" t="str">
        <f ca="1">"The selection made in cell "&amp;N80&amp;" on Tab 1. Proposal Content Checklist does not meet the PSE minimum requirements for a bid into the 2022 RFP."</f>
        <v>The selection made in cell E80 on Tab 1. Proposal Content Checklist does not meet the PSE minimum requirements for a bid into the 2022 RFP.</v>
      </c>
      <c r="AG80" s="262" t="s">
        <v>84</v>
      </c>
      <c r="AH80" s="262" t="s">
        <v>85</v>
      </c>
      <c r="BE80" s="24"/>
    </row>
    <row r="81" spans="1:57" ht="7.5" customHeight="1" thickTop="1">
      <c r="A81" s="495"/>
      <c r="B81" s="496"/>
      <c r="C81" s="496"/>
      <c r="D81" s="126"/>
      <c r="E81" s="557"/>
      <c r="F81" s="13"/>
      <c r="K81" s="262" t="s">
        <v>78</v>
      </c>
      <c r="X81" s="262"/>
      <c r="Y81" s="259"/>
      <c r="Z81" s="259"/>
    </row>
    <row r="82" spans="1:57" ht="25" customHeight="1">
      <c r="A82" s="1035" t="s">
        <v>186</v>
      </c>
      <c r="B82" s="1036"/>
      <c r="C82" s="1036"/>
      <c r="D82" s="126">
        <v>16</v>
      </c>
      <c r="E82" s="830"/>
      <c r="F82" s="13"/>
      <c r="L82" s="262" t="s">
        <v>42</v>
      </c>
      <c r="N82" s="259" t="str">
        <f ca="1">SUBSTITUTE(CELL("address",E82),"$","")</f>
        <v>E82</v>
      </c>
      <c r="O82" s="259">
        <f>$O$7</f>
        <v>1</v>
      </c>
      <c r="P82" s="259" t="str">
        <f ca="1">MID(CELL("filename",O82),FIND("]",CELL("filename",O82))+1,256)</f>
        <v>1. Proposal Content Checklist</v>
      </c>
      <c r="Q82" s="259" t="s">
        <v>146</v>
      </c>
      <c r="R82" s="259" t="s">
        <v>187</v>
      </c>
      <c r="T82" s="259" t="str">
        <f ca="1">O82&amp;"_"&amp;N82&amp;"_"&amp;R82</f>
        <v>1_E82_Equity_Plan_Attached</v>
      </c>
      <c r="U82" s="259" t="s">
        <v>83</v>
      </c>
      <c r="W82" s="260" t="str">
        <f>CONCATENATE(AG82,",",AH82,",",AI82)</f>
        <v>Submitted,Not Submitted,Not Available</v>
      </c>
      <c r="X82" s="262" t="s">
        <v>84</v>
      </c>
      <c r="Y82" s="259" t="s">
        <v>85</v>
      </c>
      <c r="AG82" s="262" t="s">
        <v>156</v>
      </c>
      <c r="AH82" s="262" t="s">
        <v>157</v>
      </c>
      <c r="AI82" s="262" t="s">
        <v>188</v>
      </c>
    </row>
    <row r="83" spans="1:57" ht="6.75" customHeight="1">
      <c r="A83" s="357"/>
      <c r="B83" s="358"/>
      <c r="C83" s="210"/>
      <c r="D83" s="209"/>
      <c r="E83" s="212"/>
      <c r="F83" s="13"/>
      <c r="K83" s="262" t="s">
        <v>78</v>
      </c>
    </row>
    <row r="84" spans="1:57" ht="25" customHeight="1">
      <c r="A84" s="1004" t="s">
        <v>189</v>
      </c>
      <c r="B84" s="1005"/>
      <c r="C84" s="1005"/>
      <c r="D84" s="129">
        <v>17</v>
      </c>
      <c r="E84" s="553"/>
      <c r="F84" s="4"/>
      <c r="L84" s="262" t="s">
        <v>42</v>
      </c>
      <c r="N84" s="259" t="str">
        <f ca="1">SUBSTITUTE(CELL("address",E84),"$","")</f>
        <v>E84</v>
      </c>
      <c r="O84" s="259">
        <f>$O$7</f>
        <v>1</v>
      </c>
      <c r="P84" s="259" t="str">
        <f ca="1">MID(CELL("filename",O84),FIND("]",CELL("filename",O84))+1,256)</f>
        <v>1. Proposal Content Checklist</v>
      </c>
      <c r="Q84" s="259" t="s">
        <v>146</v>
      </c>
      <c r="R84" s="259" t="s">
        <v>190</v>
      </c>
      <c r="T84" s="259" t="str">
        <f ca="1">O84&amp;"_"&amp;N84&amp;"_"&amp;R84</f>
        <v>1_E84_Agreement_for_safety_culture_of_safety</v>
      </c>
      <c r="U84" s="259" t="s">
        <v>83</v>
      </c>
      <c r="W84" s="359" t="str">
        <f>CONCATENATE(AG84)</f>
        <v>Yes</v>
      </c>
      <c r="X84" s="262" t="s">
        <v>84</v>
      </c>
      <c r="Y84" s="259" t="s">
        <v>85</v>
      </c>
      <c r="Z84" s="259"/>
      <c r="AB84" t="str">
        <f ca="1">"The selection made in cell "&amp;N84&amp;" on Tab 1. Proposal Content Checklist does not meet the PSE minimum requirements for a bid into the 2022 RFP."</f>
        <v>The selection made in cell E84 on Tab 1. Proposal Content Checklist does not meet the PSE minimum requirements for a bid into the 2022 RFP.</v>
      </c>
      <c r="AG84" s="262" t="s">
        <v>84</v>
      </c>
      <c r="AH84" s="262" t="s">
        <v>85</v>
      </c>
      <c r="BE84" s="24"/>
    </row>
    <row r="85" spans="1:57" ht="6.75" customHeight="1">
      <c r="A85" s="357"/>
      <c r="B85" s="358"/>
      <c r="C85" s="210"/>
      <c r="D85" s="209"/>
      <c r="E85" s="212"/>
      <c r="F85" s="13"/>
      <c r="K85" s="262" t="s">
        <v>78</v>
      </c>
    </row>
    <row r="86" spans="1:57" ht="25" customHeight="1">
      <c r="A86" s="1004" t="s">
        <v>191</v>
      </c>
      <c r="B86" s="1005"/>
      <c r="C86" s="1005"/>
      <c r="D86" s="129">
        <v>18</v>
      </c>
      <c r="E86" s="553"/>
      <c r="F86" s="4"/>
      <c r="L86" s="262" t="s">
        <v>42</v>
      </c>
      <c r="N86" s="259" t="str">
        <f ca="1">SUBSTITUTE(CELL("address",E86),"$","")</f>
        <v>E86</v>
      </c>
      <c r="O86" s="259">
        <f>$O$7</f>
        <v>1</v>
      </c>
      <c r="P86" s="259" t="str">
        <f ca="1">MID(CELL("filename",O86),FIND("]",CELL("filename",O86))+1,256)</f>
        <v>1. Proposal Content Checklist</v>
      </c>
      <c r="Q86" s="259" t="s">
        <v>146</v>
      </c>
      <c r="R86" s="259" t="s">
        <v>192</v>
      </c>
      <c r="T86" s="259" t="str">
        <f ca="1">O86&amp;"_"&amp;N86&amp;"_"&amp;R86</f>
        <v>1_E86_Complying_with_Laws</v>
      </c>
      <c r="U86" s="259" t="s">
        <v>83</v>
      </c>
      <c r="W86" s="359" t="str">
        <f>CONCATENATE(AG86)</f>
        <v>Yes</v>
      </c>
      <c r="X86" s="262" t="s">
        <v>84</v>
      </c>
      <c r="Y86" s="259" t="s">
        <v>85</v>
      </c>
      <c r="Z86" s="259"/>
      <c r="AB86" t="str">
        <f ca="1">"The selection made in cell "&amp;N86&amp;" on Tab 1. Proposal Content Checklist does not meet the PSE minimum requirements for a bid into the 2022 RFP."</f>
        <v>The selection made in cell E86 on Tab 1. Proposal Content Checklist does not meet the PSE minimum requirements for a bid into the 2022 RFP.</v>
      </c>
      <c r="AG86" s="262" t="s">
        <v>84</v>
      </c>
      <c r="AH86" s="262" t="s">
        <v>85</v>
      </c>
      <c r="BE86" s="24"/>
    </row>
    <row r="87" spans="1:57" ht="17.25" customHeight="1">
      <c r="A87" s="1037" t="s">
        <v>193</v>
      </c>
      <c r="B87" s="1038"/>
      <c r="C87" s="1038"/>
      <c r="D87" s="209"/>
      <c r="E87" s="211"/>
      <c r="F87" s="13"/>
      <c r="K87" s="262" t="s">
        <v>78</v>
      </c>
    </row>
    <row r="88" spans="1:57" ht="6.75" customHeight="1">
      <c r="A88" s="357"/>
      <c r="B88" s="358"/>
      <c r="C88" s="210"/>
      <c r="D88" s="209"/>
      <c r="E88" s="212"/>
      <c r="F88" s="13"/>
      <c r="K88" s="262" t="s">
        <v>78</v>
      </c>
    </row>
    <row r="89" spans="1:57" ht="39" customHeight="1">
      <c r="A89" s="1006" t="s">
        <v>194</v>
      </c>
      <c r="B89" s="1007"/>
      <c r="C89" s="1007"/>
      <c r="D89" s="129">
        <v>19</v>
      </c>
      <c r="E89" s="553"/>
      <c r="F89" s="4"/>
      <c r="L89" s="262" t="s">
        <v>42</v>
      </c>
      <c r="N89" s="259" t="str">
        <f ca="1">SUBSTITUTE(CELL("address",E89),"$","")</f>
        <v>E89</v>
      </c>
      <c r="O89" s="259">
        <f>$O$7</f>
        <v>1</v>
      </c>
      <c r="P89" s="259" t="str">
        <f ca="1">MID(CELL("filename",O89),FIND("]",CELL("filename",O89))+1,256)</f>
        <v>1. Proposal Content Checklist</v>
      </c>
      <c r="Q89" s="259" t="s">
        <v>146</v>
      </c>
      <c r="R89" s="259" t="s">
        <v>195</v>
      </c>
      <c r="T89" s="259" t="str">
        <f ca="1">O89&amp;"_"&amp;N89&amp;"_"&amp;R89</f>
        <v>1_E89_Acknowledge_of_responsibility_for_meeting_all_requirements</v>
      </c>
      <c r="U89" s="259" t="s">
        <v>83</v>
      </c>
      <c r="W89" s="359" t="str">
        <f>CONCATENATE(AG89)</f>
        <v>Yes</v>
      </c>
      <c r="X89" s="262" t="s">
        <v>84</v>
      </c>
      <c r="Y89" s="259" t="s">
        <v>85</v>
      </c>
      <c r="Z89" s="259"/>
      <c r="AB89" t="str">
        <f ca="1">"The selection made in cell "&amp;N89&amp;" on Tab 1. Proposal Content Checklist does not meet the PSE minimum requirements for a bid into the 2022 RFP."</f>
        <v>The selection made in cell E89 on Tab 1. Proposal Content Checklist does not meet the PSE minimum requirements for a bid into the 2022 RFP.</v>
      </c>
      <c r="AG89" s="262" t="s">
        <v>84</v>
      </c>
      <c r="AH89" s="262" t="s">
        <v>85</v>
      </c>
      <c r="BE89" s="24"/>
    </row>
    <row r="90" spans="1:57" ht="6.75" customHeight="1">
      <c r="A90" s="357"/>
      <c r="B90" s="358"/>
      <c r="C90" s="210"/>
      <c r="D90" s="209"/>
      <c r="E90" s="217"/>
      <c r="F90" s="13"/>
      <c r="K90" s="262" t="s">
        <v>78</v>
      </c>
    </row>
    <row r="91" spans="1:57" ht="25" customHeight="1">
      <c r="A91" s="1004" t="s">
        <v>196</v>
      </c>
      <c r="B91" s="1005"/>
      <c r="C91" s="1005"/>
      <c r="D91" s="129">
        <v>20</v>
      </c>
      <c r="E91" s="553"/>
      <c r="F91" s="4"/>
      <c r="L91" s="262" t="s">
        <v>42</v>
      </c>
      <c r="N91" s="259" t="str">
        <f ca="1">SUBSTITUTE(CELL("address",E91),"$","")</f>
        <v>E91</v>
      </c>
      <c r="O91" s="259">
        <f>$O$7</f>
        <v>1</v>
      </c>
      <c r="P91" s="259" t="str">
        <f ca="1">MID(CELL("filename",O91),FIND("]",CELL("filename",O91))+1,256)</f>
        <v>1. Proposal Content Checklist</v>
      </c>
      <c r="Q91" s="259" t="s">
        <v>146</v>
      </c>
      <c r="R91" s="259" t="s">
        <v>197</v>
      </c>
      <c r="T91" s="259" t="str">
        <f ca="1">O91&amp;"_"&amp;N91&amp;"_"&amp;R91</f>
        <v>1_E91_Bidder_Aggreement</v>
      </c>
      <c r="U91" s="259" t="s">
        <v>83</v>
      </c>
      <c r="W91" s="359" t="str">
        <f>CONCATENATE(AG91)</f>
        <v>Yes</v>
      </c>
      <c r="X91" s="262" t="s">
        <v>84</v>
      </c>
      <c r="Y91" s="259" t="s">
        <v>85</v>
      </c>
      <c r="Z91" s="259"/>
      <c r="AB91" t="str">
        <f ca="1">"The selection made in cell "&amp;N91&amp;" on Tab 1. Proposal Content Checklist does not meet the PSE minimum requirements for a bid into the 2022 RFP."</f>
        <v>The selection made in cell E91 on Tab 1. Proposal Content Checklist does not meet the PSE minimum requirements for a bid into the 2022 RFP.</v>
      </c>
      <c r="AG91" s="262" t="s">
        <v>84</v>
      </c>
      <c r="AH91" s="262" t="s">
        <v>85</v>
      </c>
      <c r="BE91" s="24"/>
    </row>
    <row r="92" spans="1:57" ht="13.5" thickBot="1">
      <c r="A92" s="493"/>
      <c r="B92" s="494"/>
      <c r="C92" s="558"/>
      <c r="D92" s="209"/>
      <c r="E92" s="559"/>
      <c r="F92" s="13"/>
      <c r="K92" s="262" t="s">
        <v>78</v>
      </c>
    </row>
    <row r="93" spans="1:57" ht="30.75" customHeight="1" thickBot="1">
      <c r="A93" s="1039" t="s">
        <v>198</v>
      </c>
      <c r="B93" s="1040"/>
      <c r="C93" s="1040"/>
      <c r="D93" s="1040"/>
      <c r="E93" s="22" t="s">
        <v>144</v>
      </c>
      <c r="F93" s="23"/>
      <c r="L93" s="262" t="s">
        <v>42</v>
      </c>
    </row>
    <row r="94" spans="1:57" ht="13.5" thickBot="1">
      <c r="A94" s="213"/>
      <c r="B94" s="214"/>
      <c r="C94" s="560"/>
      <c r="D94" s="215"/>
      <c r="E94" s="560"/>
      <c r="F94" s="207"/>
      <c r="K94" s="262" t="s">
        <v>78</v>
      </c>
    </row>
    <row r="95" spans="1:57" ht="14" thickTop="1" thickBot="1">
      <c r="A95" s="1027" t="s">
        <v>199</v>
      </c>
      <c r="B95" s="1028"/>
      <c r="C95" s="1028"/>
      <c r="D95" s="1028"/>
      <c r="E95" s="1028"/>
      <c r="F95" s="13"/>
      <c r="I95" s="450" t="s">
        <v>200</v>
      </c>
      <c r="L95" s="262" t="s">
        <v>42</v>
      </c>
    </row>
    <row r="96" spans="1:57" ht="8.25" customHeight="1" thickTop="1" thickBot="1">
      <c r="A96" s="493"/>
      <c r="B96" s="494"/>
      <c r="C96" s="556"/>
      <c r="D96" s="209"/>
      <c r="E96" s="556"/>
      <c r="F96" s="13"/>
      <c r="K96" s="262" t="s">
        <v>78</v>
      </c>
    </row>
    <row r="97" spans="1:62" ht="25" customHeight="1" thickTop="1" thickBot="1">
      <c r="A97" s="994" t="s">
        <v>201</v>
      </c>
      <c r="B97" s="995"/>
      <c r="C97" s="995"/>
      <c r="D97" s="129">
        <v>1</v>
      </c>
      <c r="E97" s="553"/>
      <c r="F97" s="4"/>
      <c r="I97" s="450" t="s">
        <v>202</v>
      </c>
      <c r="L97" s="262" t="s">
        <v>42</v>
      </c>
      <c r="N97" s="259" t="str">
        <f ca="1">SUBSTITUTE(CELL("address",E97),"$","")</f>
        <v>E97</v>
      </c>
      <c r="O97" s="259">
        <f>$O$7</f>
        <v>1</v>
      </c>
      <c r="P97" s="259" t="str">
        <f ca="1">MID(CELL("filename",O97),FIND("]",CELL("filename",O97))+1,256)</f>
        <v>1. Proposal Content Checklist</v>
      </c>
      <c r="Q97" s="259" t="s">
        <v>203</v>
      </c>
      <c r="R97" s="259" t="s">
        <v>204</v>
      </c>
      <c r="T97" s="259" t="str">
        <f ca="1">O97&amp;"_"&amp;N97&amp;"_"&amp;R97</f>
        <v>1_E97_Transfer_of_Ownership_Timing</v>
      </c>
      <c r="U97" s="259" t="s">
        <v>83</v>
      </c>
      <c r="W97" s="260" t="str">
        <f>CONCATENATE(AG97,",",AH97,",",AI97,",",AJ97)</f>
        <v>Before COD,On COD,After COD,Not Applicable</v>
      </c>
      <c r="X97" s="262" t="s">
        <v>84</v>
      </c>
      <c r="Y97" s="259" t="s">
        <v>85</v>
      </c>
      <c r="Z97" s="259"/>
      <c r="AG97" s="262" t="s">
        <v>205</v>
      </c>
      <c r="AH97" s="262" t="s">
        <v>206</v>
      </c>
      <c r="AI97" s="262" t="s">
        <v>207</v>
      </c>
      <c r="AJ97" s="262" t="s">
        <v>98</v>
      </c>
    </row>
    <row r="98" spans="1:62" ht="6.75" customHeight="1" thickTop="1">
      <c r="A98" s="493"/>
      <c r="B98" s="494"/>
      <c r="C98" s="558"/>
      <c r="D98" s="209"/>
      <c r="E98" s="561"/>
      <c r="F98" s="13"/>
      <c r="K98" s="262" t="s">
        <v>78</v>
      </c>
    </row>
    <row r="99" spans="1:62" ht="35.25" customHeight="1">
      <c r="A99" s="994" t="s">
        <v>208</v>
      </c>
      <c r="B99" s="995"/>
      <c r="C99" s="995"/>
      <c r="D99" s="129">
        <v>2</v>
      </c>
      <c r="E99" s="553"/>
      <c r="F99" s="4"/>
      <c r="L99" s="262" t="s">
        <v>42</v>
      </c>
      <c r="N99" s="259" t="str">
        <f ca="1">SUBSTITUTE(CELL("address",E99),"$","")</f>
        <v>E99</v>
      </c>
      <c r="O99" s="259">
        <f>$O$7</f>
        <v>1</v>
      </c>
      <c r="P99" s="259" t="str">
        <f ca="1">MID(CELL("filename",O99),FIND("]",CELL("filename",O99))+1,256)</f>
        <v>1. Proposal Content Checklist</v>
      </c>
      <c r="Q99" s="259" t="s">
        <v>203</v>
      </c>
      <c r="R99" s="259" t="s">
        <v>209</v>
      </c>
      <c r="T99" s="259" t="str">
        <f ca="1">O99&amp;"_"&amp;N99&amp;"_"&amp;R99</f>
        <v>1_E99_Comprehensive_Design</v>
      </c>
      <c r="U99" s="259" t="s">
        <v>83</v>
      </c>
      <c r="W99" s="260" t="str">
        <f>CONCATENATE(AG99,",",AH99,",",AI99)</f>
        <v>Yes,No,Not Applicable</v>
      </c>
      <c r="X99" s="262" t="s">
        <v>84</v>
      </c>
      <c r="Y99" s="259" t="s">
        <v>85</v>
      </c>
      <c r="Z99" s="259"/>
      <c r="AG99" s="262" t="s">
        <v>84</v>
      </c>
      <c r="AH99" s="262" t="s">
        <v>85</v>
      </c>
      <c r="AI99" s="262" t="s">
        <v>98</v>
      </c>
    </row>
    <row r="100" spans="1:62" ht="6.75" customHeight="1">
      <c r="A100" s="493"/>
      <c r="B100" s="494"/>
      <c r="C100" s="558"/>
      <c r="D100" s="209"/>
      <c r="E100" s="561"/>
      <c r="F100" s="13"/>
      <c r="K100" s="262" t="s">
        <v>78</v>
      </c>
    </row>
    <row r="101" spans="1:62" ht="25" customHeight="1">
      <c r="A101" s="994" t="s">
        <v>210</v>
      </c>
      <c r="B101" s="995"/>
      <c r="C101" s="995"/>
      <c r="D101" s="129">
        <v>3</v>
      </c>
      <c r="E101" s="553"/>
      <c r="F101" s="4"/>
      <c r="L101" s="262" t="s">
        <v>42</v>
      </c>
      <c r="N101" s="259" t="str">
        <f ca="1">SUBSTITUTE(CELL("address",E101),"$","")</f>
        <v>E101</v>
      </c>
      <c r="O101" s="259">
        <f>$O$7</f>
        <v>1</v>
      </c>
      <c r="P101" s="259" t="str">
        <f ca="1">MID(CELL("filename",O101),FIND("]",CELL("filename",O101))+1,256)</f>
        <v>1. Proposal Content Checklist</v>
      </c>
      <c r="Q101" s="259" t="s">
        <v>203</v>
      </c>
      <c r="R101" s="259" t="s">
        <v>211</v>
      </c>
      <c r="T101" s="259" t="str">
        <f ca="1">O101&amp;"_"&amp;N101&amp;"_"&amp;R101</f>
        <v>1_E101_Design_Engineers_Proven_Expertise</v>
      </c>
      <c r="U101" s="259" t="s">
        <v>83</v>
      </c>
      <c r="W101" s="260" t="str">
        <f>CONCATENATE(AG101,",",AH101,",",AI101)</f>
        <v>Yes,No,Not Applicable</v>
      </c>
      <c r="X101" s="262" t="s">
        <v>84</v>
      </c>
      <c r="Y101" s="259" t="s">
        <v>85</v>
      </c>
      <c r="Z101" s="259"/>
      <c r="AG101" s="262" t="s">
        <v>84</v>
      </c>
      <c r="AH101" s="262" t="s">
        <v>85</v>
      </c>
      <c r="AI101" s="262" t="s">
        <v>98</v>
      </c>
    </row>
    <row r="102" spans="1:62" ht="6.65" customHeight="1">
      <c r="A102" s="493"/>
      <c r="B102" s="494"/>
      <c r="C102" s="558"/>
      <c r="D102" s="209"/>
      <c r="E102" s="556"/>
      <c r="F102" s="13"/>
      <c r="K102" s="262" t="s">
        <v>78</v>
      </c>
    </row>
    <row r="103" spans="1:62" ht="25" customHeight="1">
      <c r="A103" s="991" t="s">
        <v>212</v>
      </c>
      <c r="B103" s="992"/>
      <c r="C103" s="992"/>
      <c r="D103" s="129">
        <v>4</v>
      </c>
      <c r="E103" s="553"/>
      <c r="F103" s="4"/>
      <c r="L103" s="262" t="s">
        <v>42</v>
      </c>
      <c r="N103" s="259" t="str">
        <f ca="1">SUBSTITUTE(CELL("address",E103),"$","")</f>
        <v>E103</v>
      </c>
      <c r="O103" s="259">
        <f>$O$7</f>
        <v>1</v>
      </c>
      <c r="P103" s="259" t="str">
        <f ca="1">MID(CELL("filename",O103),FIND("]",CELL("filename",O103))+1,256)</f>
        <v>1. Proposal Content Checklist</v>
      </c>
      <c r="Q103" s="259" t="s">
        <v>203</v>
      </c>
      <c r="R103" s="259" t="s">
        <v>213</v>
      </c>
      <c r="T103" s="259" t="str">
        <f ca="1">O103&amp;"_"&amp;N103&amp;"_"&amp;R103</f>
        <v>1_E103_Details_of_warranties_gurantees</v>
      </c>
      <c r="U103" s="259" t="s">
        <v>83</v>
      </c>
      <c r="W103" s="260" t="str">
        <f>CONCATENATE(AG103,",",AH103,",",AI103)</f>
        <v>Yes,No,Not Applicable</v>
      </c>
      <c r="X103" s="262" t="s">
        <v>84</v>
      </c>
      <c r="Y103" s="259" t="s">
        <v>85</v>
      </c>
      <c r="Z103" s="259"/>
      <c r="AG103" s="262" t="s">
        <v>84</v>
      </c>
      <c r="AH103" s="262" t="s">
        <v>85</v>
      </c>
      <c r="AI103" s="262" t="s">
        <v>98</v>
      </c>
    </row>
    <row r="104" spans="1:62" ht="6.75" customHeight="1" thickBot="1">
      <c r="A104" s="82"/>
      <c r="B104" s="123"/>
      <c r="C104" s="562"/>
      <c r="D104" s="216"/>
      <c r="E104" s="563"/>
      <c r="F104" s="5"/>
      <c r="K104" s="408" t="s">
        <v>78</v>
      </c>
      <c r="L104" s="408"/>
      <c r="M104" s="388"/>
      <c r="N104" s="389"/>
      <c r="O104" s="389"/>
      <c r="P104" s="389"/>
      <c r="Q104" s="389"/>
      <c r="R104" s="389"/>
      <c r="S104" s="389"/>
      <c r="T104" s="389"/>
      <c r="U104" s="389"/>
      <c r="V104" s="389"/>
      <c r="W104" s="392"/>
      <c r="X104" s="388"/>
      <c r="Y104" s="388"/>
      <c r="Z104" s="388"/>
      <c r="AA104" s="388"/>
      <c r="AB104" s="388"/>
      <c r="AC104" s="388"/>
      <c r="AD104" s="388"/>
      <c r="AE104" s="388"/>
      <c r="AG104" s="408"/>
      <c r="AH104" s="408"/>
      <c r="AI104" s="408"/>
      <c r="AJ104" s="388"/>
      <c r="AK104" s="388"/>
      <c r="AL104" s="388"/>
      <c r="AM104" s="388"/>
      <c r="AN104" s="388"/>
      <c r="AO104" s="388"/>
      <c r="AP104" s="388"/>
      <c r="AQ104" s="388"/>
      <c r="AR104" s="388"/>
      <c r="AS104" s="388"/>
      <c r="AT104" s="388"/>
      <c r="AU104" s="388"/>
      <c r="AV104" s="388"/>
      <c r="AW104" s="388"/>
      <c r="AX104" s="388"/>
      <c r="AY104" s="388"/>
      <c r="AZ104" s="388"/>
      <c r="BA104" s="388"/>
      <c r="BB104" s="388"/>
      <c r="BC104" s="388"/>
      <c r="BD104" s="388"/>
      <c r="BE104" s="388"/>
      <c r="BF104" s="388"/>
      <c r="BG104" s="388"/>
      <c r="BH104" s="388"/>
      <c r="BI104" s="388"/>
      <c r="BJ104" s="394"/>
    </row>
    <row r="105" spans="1:62" ht="24" customHeight="1">
      <c r="K105" s="1026" t="s">
        <v>214</v>
      </c>
      <c r="L105" s="1026"/>
      <c r="M105" s="1026"/>
      <c r="N105">
        <f ca="1">COUNTA(N7:N103)</f>
        <v>41</v>
      </c>
      <c r="O105"/>
      <c r="P105"/>
      <c r="Q105" s="261"/>
      <c r="R105" s="261"/>
      <c r="S105"/>
      <c r="T105"/>
      <c r="U105" s="261"/>
      <c r="V105"/>
      <c r="W105"/>
      <c r="AG105"/>
      <c r="AH105"/>
      <c r="AI105"/>
    </row>
    <row r="106" spans="1:62" ht="11.25" customHeight="1">
      <c r="N106"/>
      <c r="O106"/>
      <c r="P106"/>
      <c r="Q106" s="261"/>
      <c r="R106" s="261"/>
      <c r="S106"/>
      <c r="T106"/>
      <c r="U106" s="261"/>
      <c r="V106"/>
      <c r="W106"/>
      <c r="AG106"/>
      <c r="AH106"/>
      <c r="AI106"/>
    </row>
    <row r="107" spans="1:62" ht="6.75" customHeight="1" thickBot="1">
      <c r="D107"/>
      <c r="N107"/>
      <c r="O107"/>
      <c r="P107"/>
      <c r="Q107" s="261"/>
      <c r="R107" s="261"/>
      <c r="S107"/>
      <c r="T107"/>
      <c r="U107" s="261"/>
      <c r="V107"/>
      <c r="W107"/>
      <c r="AG107"/>
      <c r="AH107"/>
      <c r="AI107"/>
    </row>
    <row r="108" spans="1:62" ht="24" customHeight="1" thickTop="1" thickBot="1">
      <c r="A108" s="276"/>
      <c r="J108" s="450" t="s">
        <v>215</v>
      </c>
      <c r="O108"/>
      <c r="P108"/>
      <c r="Q108" s="261"/>
      <c r="R108" s="261"/>
      <c r="S108"/>
      <c r="T108"/>
      <c r="U108" s="261"/>
      <c r="V108"/>
      <c r="W108"/>
      <c r="AG108"/>
      <c r="AH108"/>
      <c r="AI108"/>
    </row>
    <row r="109" spans="1:62" ht="6.75" customHeight="1" thickTop="1">
      <c r="D109"/>
      <c r="N109"/>
      <c r="O109"/>
      <c r="P109"/>
      <c r="Q109" s="261"/>
      <c r="R109" s="261"/>
      <c r="S109"/>
      <c r="T109"/>
      <c r="U109" s="261"/>
      <c r="V109"/>
      <c r="W109"/>
      <c r="AG109"/>
      <c r="AH109"/>
      <c r="AI109"/>
    </row>
    <row r="110" spans="1:62" ht="25" customHeight="1">
      <c r="N110"/>
      <c r="O110"/>
      <c r="P110"/>
      <c r="Q110" s="261"/>
      <c r="R110" s="261"/>
      <c r="S110"/>
      <c r="T110"/>
      <c r="U110" s="261"/>
      <c r="V110"/>
      <c r="W110"/>
      <c r="AG110"/>
      <c r="AH110"/>
      <c r="AI110"/>
    </row>
    <row r="111" spans="1:62" s="283" customFormat="1" ht="20.149999999999999" customHeight="1">
      <c r="K111" s="284"/>
      <c r="L111" s="284"/>
      <c r="N111"/>
      <c r="O111"/>
      <c r="P111"/>
      <c r="Q111" s="261"/>
      <c r="R111" s="261"/>
      <c r="S111"/>
      <c r="T111"/>
      <c r="U111" s="261"/>
      <c r="V111"/>
      <c r="W111"/>
      <c r="X111"/>
      <c r="Y111"/>
      <c r="Z111"/>
      <c r="AA111"/>
      <c r="AB111"/>
      <c r="AC111"/>
      <c r="AD111"/>
      <c r="AE111"/>
      <c r="AF111"/>
      <c r="AG111"/>
      <c r="AH111"/>
      <c r="AI111"/>
      <c r="AJ111"/>
      <c r="AK111"/>
      <c r="AL111"/>
      <c r="AM111"/>
      <c r="AN111"/>
      <c r="AO111"/>
      <c r="AP111"/>
      <c r="BJ111" s="407"/>
    </row>
    <row r="112" spans="1:62" ht="6.75" customHeight="1">
      <c r="D112"/>
      <c r="N112"/>
      <c r="O112"/>
      <c r="P112"/>
      <c r="Q112" s="261"/>
      <c r="R112" s="261"/>
      <c r="S112"/>
      <c r="T112"/>
      <c r="U112" s="261"/>
      <c r="V112"/>
      <c r="W112"/>
      <c r="AG112"/>
      <c r="AH112"/>
      <c r="AI112"/>
    </row>
    <row r="113" spans="14:35">
      <c r="N113"/>
      <c r="O113"/>
      <c r="P113"/>
      <c r="Q113" s="261"/>
      <c r="R113" s="261"/>
      <c r="S113"/>
      <c r="T113"/>
      <c r="U113" s="261"/>
      <c r="V113"/>
      <c r="W113"/>
      <c r="AG113"/>
      <c r="AH113"/>
      <c r="AI113"/>
    </row>
  </sheetData>
  <dataConsolidate/>
  <mergeCells count="53">
    <mergeCell ref="A73:C73"/>
    <mergeCell ref="A71:C71"/>
    <mergeCell ref="A61:C61"/>
    <mergeCell ref="A63:C63"/>
    <mergeCell ref="A69:C69"/>
    <mergeCell ref="A97:C97"/>
    <mergeCell ref="A80:C80"/>
    <mergeCell ref="A82:C82"/>
    <mergeCell ref="A87:C87"/>
    <mergeCell ref="A91:C91"/>
    <mergeCell ref="A93:D93"/>
    <mergeCell ref="A101:C101"/>
    <mergeCell ref="A95:E95"/>
    <mergeCell ref="A65:C65"/>
    <mergeCell ref="AD2:AD3"/>
    <mergeCell ref="N2:N3"/>
    <mergeCell ref="O2:P2"/>
    <mergeCell ref="Q2:Q3"/>
    <mergeCell ref="R2:R3"/>
    <mergeCell ref="S2:S3"/>
    <mergeCell ref="T2:T3"/>
    <mergeCell ref="U2:U3"/>
    <mergeCell ref="V2:V3"/>
    <mergeCell ref="W2:W3"/>
    <mergeCell ref="X2:X3"/>
    <mergeCell ref="Y2:Y3"/>
    <mergeCell ref="A77:D77"/>
    <mergeCell ref="AA2:AA3"/>
    <mergeCell ref="AC2:AC3"/>
    <mergeCell ref="AB2:AB3"/>
    <mergeCell ref="Z2:Z3"/>
    <mergeCell ref="K105:M105"/>
    <mergeCell ref="A52:C52"/>
    <mergeCell ref="A44:F44"/>
    <mergeCell ref="A54:C54"/>
    <mergeCell ref="A50:C50"/>
    <mergeCell ref="A59:E59"/>
    <mergeCell ref="A103:C103"/>
    <mergeCell ref="Y1:AD1"/>
    <mergeCell ref="A99:C99"/>
    <mergeCell ref="A2:F2"/>
    <mergeCell ref="A56:C56"/>
    <mergeCell ref="A43:F43"/>
    <mergeCell ref="A58:C58"/>
    <mergeCell ref="A76:C76"/>
    <mergeCell ref="A84:C84"/>
    <mergeCell ref="A89:C89"/>
    <mergeCell ref="A86:C86"/>
    <mergeCell ref="A67:C67"/>
    <mergeCell ref="A48:C48"/>
    <mergeCell ref="N1:X1"/>
    <mergeCell ref="A60:B60"/>
    <mergeCell ref="A1:F1"/>
  </mergeCells>
  <phoneticPr fontId="9" type="noConversion"/>
  <dataValidations xWindow="1075" yWindow="775" count="39">
    <dataValidation operator="greaterThan" allowBlank="1" showInputMessage="1" showErrorMessage="1" sqref="D87:E87 C85:E85 C51:E51 C53:E53 C96:E96 C49:E49 C72:E72 D60:E60 C88:E88 C66:E66 C83:E83 C55:E55 C92:E92 C68:E68 C70:E70 C62:E62 C79:E79 C94:E94 C100:E100 C102:E102 C104:E104 C98:E98 C90:E90 C57:E57 A60 C47:E47 C74:E75"/>
    <dataValidation type="list" showInputMessage="1" showErrorMessage="1" promptTitle="Required field" prompt="Select response from the drop-down list." sqref="E82">
      <formula1>$AG$82:$AI$82</formula1>
    </dataValidation>
    <dataValidation type="list" showInputMessage="1" showErrorMessage="1" promptTitle="Required field" prompt="Select response from the drop-down list." sqref="E41 E39">
      <formula1>$AG$41:$AI$41</formula1>
    </dataValidation>
    <dataValidation type="list" showInputMessage="1" showErrorMessage="1" promptTitle="Required field" prompt="Select response from the drop-down list." sqref="E91">
      <formula1>$AG$91:$AH$91</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9">
      <formula1>$AG$9:$AH$9</formula1>
    </dataValidation>
    <dataValidation type="list" showInputMessage="1" showErrorMessage="1" promptTitle="Required field" prompt="Select response from the drop-down list." sqref="E11 E15 E13">
      <formula1>$AG$15:$AI$15</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9">
      <formula1>$AG$19:$AI$19</formula1>
    </dataValidation>
    <dataValidation type="list" showInputMessage="1" showErrorMessage="1" promptTitle="Required field" prompt="Select response from the drop-down list." sqref="E27 E23 E25">
      <formula1>$AG$23:$AI$23</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33">
      <formula1>$AG$33:$AI$33</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37">
      <formula1>$AG$37:$AH$37</formula1>
    </dataValidation>
    <dataValidation type="list" showInputMessage="1" showErrorMessage="1" promptTitle="Required field" prompt="Select response from the drop-down list." sqref="E50">
      <formula1>$AG$50:$AI$50</formula1>
    </dataValidation>
    <dataValidation type="list" showInputMessage="1" showErrorMessage="1" promptTitle="Required field" prompt="Select response from the drop-down list." sqref="E52">
      <formula1>$AG$52:$AH$52</formula1>
    </dataValidation>
    <dataValidation type="list" showInputMessage="1" showErrorMessage="1" promptTitle="Required field" prompt="Select response from the drop-down list." sqref="E54">
      <formula1>$AG$54:$AI$54</formula1>
    </dataValidation>
    <dataValidation type="list" showInputMessage="1" showErrorMessage="1" promptTitle="Required field" prompt="Select response from the drop-down list." sqref="E97">
      <formula1>$AG$97:$AJ$97</formula1>
    </dataValidation>
    <dataValidation type="list" showInputMessage="1" showErrorMessage="1" promptTitle="Required field" prompt="Select response from the drop-down list." sqref="E99">
      <formula1>$AG$99:$AI$99</formula1>
    </dataValidation>
    <dataValidation type="list" showInputMessage="1" showErrorMessage="1" promptTitle="Required field" prompt="Select response from the drop-down list." sqref="E101">
      <formula1>$AG$101:$AI$101</formula1>
    </dataValidation>
    <dataValidation type="list" showInputMessage="1" showErrorMessage="1" promptTitle="Required field" prompt="Select response from the drop-down list." sqref="E103">
      <formula1>$AG$103:$AI$103</formula1>
    </dataValidation>
    <dataValidation type="list" showInputMessage="1" showErrorMessage="1" promptTitle="Required field" prompt="Select response from the drop-down list." sqref="E56">
      <formula1>$AG$56:$AH$56</formula1>
    </dataValidation>
    <dataValidation type="list" showInputMessage="1" showErrorMessage="1" promptTitle="Required field" prompt="Select response from the drop-down list." sqref="E58">
      <formula1>$AG$58:$AJ$58</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61">
      <formula1>$AG$61:$AI$61</formula1>
    </dataValidation>
    <dataValidation type="list" showInputMessage="1" showErrorMessage="1" promptTitle="Required field" prompt="Select response from the drop-down list." sqref="E63">
      <formula1>$AG$63:$AI$63</formula1>
    </dataValidation>
    <dataValidation type="list" showInputMessage="1" showErrorMessage="1" promptTitle="Required field" prompt="Select response from the drop-down list." sqref="E67">
      <formula1>$AG$67:$AI$67</formula1>
    </dataValidation>
    <dataValidation type="list" showInputMessage="1" showErrorMessage="1" promptTitle="Required field" prompt="Select response from the drop-down list." sqref="E69">
      <formula1>$AG$69:$AI$69</formula1>
    </dataValidation>
    <dataValidation type="list" showInputMessage="1" showErrorMessage="1" promptTitle="Required field" prompt="Select response from the drop-down list." sqref="E71">
      <formula1>$AG$71:$AI$71</formula1>
    </dataValidation>
    <dataValidation type="list" showInputMessage="1" showErrorMessage="1" promptTitle="Required field" prompt="Select response from the drop-down list." sqref="E73">
      <formula1>$AG$73:$AI$73</formula1>
    </dataValidation>
    <dataValidation type="list" showInputMessage="1" showErrorMessage="1" promptTitle="Required field" prompt="Select response from the drop-down list." sqref="E80">
      <formula1>$AG$80:$AH$80</formula1>
    </dataValidation>
    <dataValidation type="list" showInputMessage="1" showErrorMessage="1" promptTitle="Required field" prompt="Select response from the drop-down list." sqref="E84">
      <formula1>$AG$84:$AH$84</formula1>
    </dataValidation>
    <dataValidation type="list" showInputMessage="1" showErrorMessage="1" promptTitle="Required field" prompt="Select response from the drop-down list." sqref="E86">
      <formula1>$AG$86:$AH$86</formula1>
    </dataValidation>
    <dataValidation type="list" showInputMessage="1" showErrorMessage="1" promptTitle="Required field" prompt="Select response from the drop-down list." sqref="E89">
      <formula1>$AG$89:$AH$89</formula1>
    </dataValidation>
    <dataValidation type="list" showInputMessage="1" showErrorMessage="1" promptTitle="Required field" prompt="Select response from the drop-down list." sqref="E76">
      <formula1>$AG$76:$AI$76</formula1>
    </dataValidation>
    <dataValidation type="list" showInputMessage="1" showErrorMessage="1" promptTitle="Required field" prompt="Select response from the drop-down list." sqref="E48">
      <formula1>$AG$48:$AH$48</formula1>
    </dataValidation>
    <dataValidation type="list" showInputMessage="1" showErrorMessage="1" promptTitle="Required field" prompt="Select response from the drop-down list." sqref="E21">
      <formula1>$AG$23:$AH$23</formula1>
    </dataValidation>
    <dataValidation type="list" allowBlank="1" showInputMessage="1" showErrorMessage="1" sqref="E65">
      <formula1>$AG$63:$AI$63</formula1>
    </dataValidation>
    <dataValidation showErrorMessage="1" sqref="E64"/>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32"/>
  <sheetViews>
    <sheetView showZeros="0" zoomScaleNormal="100" zoomScaleSheetLayoutView="100" workbookViewId="0">
      <pane ySplit="2" topLeftCell="A3" activePane="bottomLeft" state="frozen"/>
      <selection pane="bottomLeft" activeCell="BT9" sqref="BT9"/>
    </sheetView>
  </sheetViews>
  <sheetFormatPr defaultRowHeight="12.5"/>
  <cols>
    <col min="1" max="1" width="3.54296875" customWidth="1"/>
    <col min="2" max="2" width="9.7265625" customWidth="1"/>
    <col min="3" max="3" width="15.1796875" customWidth="1"/>
    <col min="4" max="4" width="14.453125" customWidth="1"/>
    <col min="5" max="5" width="18" customWidth="1"/>
    <col min="6" max="6" width="10" customWidth="1"/>
    <col min="7" max="7" width="18.1796875" customWidth="1"/>
    <col min="8" max="8" width="10.54296875" customWidth="1"/>
    <col min="9" max="9" width="16.1796875" customWidth="1"/>
    <col min="10" max="10" width="11.81640625" customWidth="1"/>
    <col min="11" max="11" width="15.81640625" customWidth="1"/>
    <col min="12" max="12" width="23.1796875" customWidth="1"/>
    <col min="13" max="13" width="1.7265625" customWidth="1"/>
    <col min="14" max="14" width="3.453125" customWidth="1"/>
    <col min="15" max="15" width="3.26953125" hidden="1" customWidth="1"/>
    <col min="16" max="16" width="85.81640625" hidden="1" customWidth="1"/>
    <col min="17" max="17" width="51.1796875" hidden="1" customWidth="1"/>
    <col min="18" max="18" width="3.26953125" style="261" hidden="1" customWidth="1"/>
    <col min="19" max="19" width="2" style="261" hidden="1" customWidth="1"/>
    <col min="20" max="20" width="7.81640625" style="259" hidden="1" customWidth="1"/>
    <col min="21" max="21" width="3" style="259" hidden="1" customWidth="1"/>
    <col min="22" max="22" width="25" style="259" hidden="1" customWidth="1"/>
    <col min="23" max="23" width="28.7265625" style="259" hidden="1" customWidth="1"/>
    <col min="24" max="24" width="61.453125" style="259" hidden="1" customWidth="1"/>
    <col min="25" max="25" width="7.81640625" style="259" hidden="1" customWidth="1"/>
    <col min="26" max="26" width="63.453125" style="259" hidden="1" customWidth="1"/>
    <col min="27" max="27" width="11" style="259" hidden="1" customWidth="1"/>
    <col min="28" max="28" width="15.7265625" style="259" hidden="1" customWidth="1"/>
    <col min="29" max="29" width="18.81640625" style="260" hidden="1" customWidth="1"/>
    <col min="30" max="30" width="8.81640625" style="259" hidden="1" customWidth="1"/>
    <col min="31" max="31" width="9.1796875" style="259" hidden="1" customWidth="1"/>
    <col min="32" max="32" width="12.26953125" style="259" hidden="1" customWidth="1"/>
    <col min="33" max="34" width="59" style="259" hidden="1" customWidth="1"/>
    <col min="35" max="35" width="10.81640625" style="259" hidden="1" customWidth="1"/>
    <col min="36" max="36" width="35.54296875" style="259" hidden="1" customWidth="1"/>
    <col min="37" max="37" width="9.1796875" hidden="1" customWidth="1"/>
    <col min="38" max="38" width="4.81640625" hidden="1" customWidth="1"/>
    <col min="39" max="39" width="10" hidden="1" customWidth="1"/>
    <col min="40" max="40" width="13.81640625" hidden="1" customWidth="1"/>
    <col min="41" max="41" width="37.26953125" hidden="1" customWidth="1"/>
    <col min="42" max="67" width="9.1796875" hidden="1" customWidth="1"/>
    <col min="68" max="68" width="9.1796875" style="385" hidden="1" customWidth="1"/>
    <col min="69" max="69" width="9.1796875" hidden="1" customWidth="1"/>
    <col min="70" max="70" width="8.7265625" customWidth="1"/>
  </cols>
  <sheetData>
    <row r="1" spans="1:119" ht="24.75" customHeight="1">
      <c r="A1" s="1066" t="s">
        <v>216</v>
      </c>
      <c r="B1" s="1067"/>
      <c r="C1" s="1067"/>
      <c r="D1" s="1067"/>
      <c r="E1" s="1067"/>
      <c r="F1" s="1067"/>
      <c r="G1" s="1067"/>
      <c r="H1" s="1067"/>
      <c r="I1" s="1067"/>
      <c r="J1" s="1067"/>
      <c r="K1" s="1067"/>
      <c r="L1" s="1067"/>
      <c r="M1" s="1068"/>
      <c r="T1" s="1010" t="s">
        <v>18</v>
      </c>
      <c r="U1" s="1010"/>
      <c r="V1" s="1010"/>
      <c r="W1" s="1010"/>
      <c r="X1" s="1010"/>
      <c r="Y1" s="1010"/>
      <c r="Z1" s="1010"/>
      <c r="AA1" s="1010"/>
      <c r="AB1" s="1010"/>
      <c r="AC1" s="1010"/>
      <c r="AD1" s="1010"/>
      <c r="AE1" s="993" t="s">
        <v>19</v>
      </c>
      <c r="AF1" s="993"/>
      <c r="AG1" s="993"/>
      <c r="AH1" s="993"/>
      <c r="AI1" s="993"/>
      <c r="AJ1" s="993"/>
    </row>
    <row r="2" spans="1:119" ht="15" thickBot="1">
      <c r="A2" s="1101" t="s">
        <v>217</v>
      </c>
      <c r="B2" s="1102"/>
      <c r="C2" s="1102"/>
      <c r="D2" s="1102"/>
      <c r="E2" s="1102"/>
      <c r="F2" s="1102"/>
      <c r="G2" s="1102"/>
      <c r="H2" s="1102"/>
      <c r="I2" s="1102"/>
      <c r="J2" s="1102"/>
      <c r="K2" s="1102"/>
      <c r="L2" s="1102"/>
      <c r="M2" s="1103"/>
      <c r="O2" s="53"/>
      <c r="P2" t="s">
        <v>40</v>
      </c>
      <c r="Q2" t="s">
        <v>41</v>
      </c>
      <c r="T2" s="1109" t="s">
        <v>21</v>
      </c>
      <c r="U2" s="1111" t="s">
        <v>22</v>
      </c>
      <c r="V2" s="1111"/>
      <c r="W2" s="1091" t="s">
        <v>23</v>
      </c>
      <c r="X2" s="1091" t="s">
        <v>24</v>
      </c>
      <c r="Y2" s="1091" t="s">
        <v>25</v>
      </c>
      <c r="Z2" s="1091" t="s">
        <v>26</v>
      </c>
      <c r="AA2" s="1091" t="s">
        <v>27</v>
      </c>
      <c r="AB2" s="1091" t="s">
        <v>28</v>
      </c>
      <c r="AC2" s="1091" t="s">
        <v>29</v>
      </c>
      <c r="AD2" s="1091" t="s">
        <v>30</v>
      </c>
      <c r="AE2" s="1107" t="s">
        <v>31</v>
      </c>
      <c r="AF2" s="1107" t="s">
        <v>32</v>
      </c>
      <c r="AG2" s="1107" t="s">
        <v>33</v>
      </c>
      <c r="AH2" s="1107" t="s">
        <v>34</v>
      </c>
      <c r="AI2" s="1107" t="s">
        <v>35</v>
      </c>
      <c r="AJ2" s="1107" t="s">
        <v>36</v>
      </c>
      <c r="AL2" s="25"/>
    </row>
    <row r="3" spans="1:119" ht="16.5" customHeight="1" thickBot="1">
      <c r="A3" s="1043" t="s">
        <v>218</v>
      </c>
      <c r="B3" s="1044"/>
      <c r="C3" s="1044"/>
      <c r="D3" s="1044"/>
      <c r="E3" s="1044"/>
      <c r="F3" s="1044"/>
      <c r="G3" s="1044"/>
      <c r="H3" s="1044"/>
      <c r="I3" s="1044"/>
      <c r="J3" s="1044"/>
      <c r="K3" s="1044"/>
      <c r="L3" s="1044"/>
      <c r="M3" s="1045"/>
      <c r="S3" s="261" t="s">
        <v>42</v>
      </c>
      <c r="T3" s="1110"/>
      <c r="U3" s="503" t="s">
        <v>43</v>
      </c>
      <c r="V3" s="274" t="s">
        <v>44</v>
      </c>
      <c r="W3" s="1092"/>
      <c r="X3" s="1092"/>
      <c r="Y3" s="1092"/>
      <c r="Z3" s="1092"/>
      <c r="AA3" s="1092"/>
      <c r="AB3" s="1092"/>
      <c r="AC3" s="1092"/>
      <c r="AD3" s="1092"/>
      <c r="AE3" s="1108"/>
      <c r="AF3" s="1108"/>
      <c r="AG3" s="1108"/>
      <c r="AH3" s="1108"/>
      <c r="AI3" s="1108"/>
      <c r="AJ3" s="1108"/>
      <c r="AK3" s="388"/>
      <c r="AM3" s="408" t="s">
        <v>45</v>
      </c>
      <c r="AN3" s="408" t="s">
        <v>46</v>
      </c>
      <c r="AO3" s="408" t="s">
        <v>47</v>
      </c>
      <c r="AP3" s="388" t="s">
        <v>48</v>
      </c>
      <c r="AQ3" s="388" t="s">
        <v>49</v>
      </c>
      <c r="AR3" s="388" t="s">
        <v>50</v>
      </c>
      <c r="AS3" s="388" t="s">
        <v>51</v>
      </c>
      <c r="AT3" s="388" t="s">
        <v>52</v>
      </c>
      <c r="AU3" s="388" t="s">
        <v>53</v>
      </c>
      <c r="AV3" s="388" t="s">
        <v>54</v>
      </c>
      <c r="AW3" s="388" t="s">
        <v>55</v>
      </c>
      <c r="AX3" s="388" t="s">
        <v>56</v>
      </c>
      <c r="AY3" s="388" t="s">
        <v>57</v>
      </c>
      <c r="AZ3" s="388" t="s">
        <v>58</v>
      </c>
      <c r="BA3" s="388" t="s">
        <v>59</v>
      </c>
      <c r="BB3" s="388" t="s">
        <v>60</v>
      </c>
      <c r="BC3" s="388" t="s">
        <v>61</v>
      </c>
      <c r="BD3" s="388" t="s">
        <v>62</v>
      </c>
      <c r="BE3" s="388" t="s">
        <v>63</v>
      </c>
      <c r="BF3" s="388" t="s">
        <v>64</v>
      </c>
      <c r="BG3" s="388" t="s">
        <v>65</v>
      </c>
      <c r="BH3" s="388" t="s">
        <v>66</v>
      </c>
      <c r="BI3" s="388" t="s">
        <v>67</v>
      </c>
      <c r="BJ3" s="388" t="s">
        <v>68</v>
      </c>
      <c r="BK3" s="388" t="s">
        <v>69</v>
      </c>
      <c r="BL3" s="388" t="s">
        <v>70</v>
      </c>
      <c r="BM3" s="388" t="s">
        <v>71</v>
      </c>
      <c r="BN3" s="388" t="s">
        <v>72</v>
      </c>
      <c r="BO3" s="388" t="s">
        <v>73</v>
      </c>
      <c r="BP3" s="394" t="s">
        <v>74</v>
      </c>
    </row>
    <row r="4" spans="1:119" ht="15" customHeight="1">
      <c r="A4" s="783"/>
      <c r="B4" s="96"/>
      <c r="C4" s="96"/>
      <c r="D4" s="96"/>
      <c r="E4" s="96"/>
      <c r="F4" s="97"/>
      <c r="G4" s="97"/>
      <c r="H4" s="97"/>
      <c r="I4" s="97"/>
      <c r="J4" s="97"/>
      <c r="K4" s="97"/>
      <c r="L4" s="97"/>
      <c r="M4" s="784"/>
      <c r="R4" s="261" t="s">
        <v>78</v>
      </c>
    </row>
    <row r="5" spans="1:119" ht="18" customHeight="1">
      <c r="A5" s="1061" t="s">
        <v>219</v>
      </c>
      <c r="B5" s="1005"/>
      <c r="C5" s="1005"/>
      <c r="D5" s="1005"/>
      <c r="E5" s="1062"/>
      <c r="F5" s="1098"/>
      <c r="G5" s="1099"/>
      <c r="H5" s="1099"/>
      <c r="I5" s="1099"/>
      <c r="J5" s="1099"/>
      <c r="K5" s="1099"/>
      <c r="L5" s="1100"/>
      <c r="M5" s="785"/>
      <c r="S5" s="261" t="s">
        <v>42</v>
      </c>
      <c r="T5" s="259" t="str">
        <f ca="1">SUBSTITUTE(CELL("address",F5),"$","")</f>
        <v>F5</v>
      </c>
      <c r="U5" s="339" t="s">
        <v>220</v>
      </c>
      <c r="V5" s="259" t="str">
        <f ca="1">MID(CELL("filename",U5),FIND("]",CELL("filename",U5))+1,256)</f>
        <v>2a. Commercial Details</v>
      </c>
      <c r="W5" s="259" t="s">
        <v>221</v>
      </c>
      <c r="X5" s="259" t="s">
        <v>222</v>
      </c>
      <c r="Z5" s="259" t="str">
        <f ca="1">U5&amp;"_"&amp;T5&amp;"_"&amp;X5</f>
        <v>2a_F5_Respondent</v>
      </c>
      <c r="AA5" s="259" t="s">
        <v>223</v>
      </c>
      <c r="AB5" s="259">
        <v>100</v>
      </c>
      <c r="AD5" s="259" t="s">
        <v>84</v>
      </c>
      <c r="AE5" s="259" t="s">
        <v>85</v>
      </c>
    </row>
    <row r="6" spans="1:119" ht="6" customHeight="1">
      <c r="A6" s="786"/>
      <c r="B6" s="489"/>
      <c r="C6" s="489"/>
      <c r="D6" s="489"/>
      <c r="E6" s="489"/>
      <c r="F6" s="76"/>
      <c r="G6" s="76"/>
      <c r="H6" s="76"/>
      <c r="I6" s="76"/>
      <c r="J6" s="76"/>
      <c r="K6" s="76"/>
      <c r="L6" s="76"/>
      <c r="M6" s="785"/>
      <c r="R6" s="261" t="s">
        <v>78</v>
      </c>
    </row>
    <row r="7" spans="1:119" ht="18" customHeight="1">
      <c r="A7" s="1061" t="s">
        <v>224</v>
      </c>
      <c r="B7" s="1005"/>
      <c r="C7" s="1005"/>
      <c r="D7" s="1005"/>
      <c r="E7" s="1062"/>
      <c r="F7" s="1058"/>
      <c r="G7" s="1059"/>
      <c r="H7" s="1060"/>
      <c r="I7" s="91"/>
      <c r="J7" s="91"/>
      <c r="K7" s="91"/>
      <c r="L7" s="91"/>
      <c r="M7" s="785"/>
      <c r="S7" s="261" t="s">
        <v>42</v>
      </c>
      <c r="T7" s="259" t="str">
        <f ca="1">SUBSTITUTE(CELL("address",F7),"$","")</f>
        <v>F7</v>
      </c>
      <c r="U7" s="259" t="str">
        <f>$U$5</f>
        <v>2a</v>
      </c>
      <c r="V7" s="259" t="str">
        <f ca="1">MID(CELL("filename",U7),FIND("]",CELL("filename",U7))+1,256)</f>
        <v>2a. Commercial Details</v>
      </c>
      <c r="W7" s="259" t="s">
        <v>221</v>
      </c>
      <c r="X7" s="259" t="s">
        <v>225</v>
      </c>
      <c r="Z7" s="259" t="str">
        <f ca="1">U7&amp;"_"&amp;T7&amp;"_"&amp;X7</f>
        <v>2a_F7_Affiliate</v>
      </c>
      <c r="AA7" s="259" t="s">
        <v>83</v>
      </c>
      <c r="AC7" s="260" t="str">
        <f>CONCATENATE(AM7,",",AN7)</f>
        <v>Yes,No</v>
      </c>
      <c r="AD7" s="259" t="s">
        <v>84</v>
      </c>
      <c r="AE7" s="259" t="s">
        <v>85</v>
      </c>
      <c r="AM7" s="262" t="s">
        <v>84</v>
      </c>
      <c r="AN7" s="262" t="s">
        <v>85</v>
      </c>
    </row>
    <row r="8" spans="1:119" ht="6" customHeight="1">
      <c r="A8" s="787"/>
      <c r="B8" s="61"/>
      <c r="C8" s="61"/>
      <c r="D8" s="61"/>
      <c r="E8" s="61"/>
      <c r="F8" s="500"/>
      <c r="G8" s="500"/>
      <c r="H8" s="500"/>
      <c r="I8" s="500"/>
      <c r="J8" s="500"/>
      <c r="K8" s="500"/>
      <c r="L8" s="76"/>
      <c r="M8" s="785"/>
      <c r="R8" s="261" t="s">
        <v>78</v>
      </c>
    </row>
    <row r="9" spans="1:119" ht="18" customHeight="1">
      <c r="A9" s="788" t="s">
        <v>226</v>
      </c>
      <c r="B9" s="58"/>
      <c r="C9" s="58"/>
      <c r="D9" s="58"/>
      <c r="E9" s="58"/>
      <c r="F9" s="1047"/>
      <c r="G9" s="1048"/>
      <c r="H9" s="1048"/>
      <c r="I9" s="1048"/>
      <c r="J9" s="1048"/>
      <c r="K9" s="1048"/>
      <c r="L9" s="1049"/>
      <c r="M9" s="785"/>
      <c r="S9" s="261" t="s">
        <v>42</v>
      </c>
      <c r="T9" s="259" t="str">
        <f ca="1">SUBSTITUTE(CELL("address",F9),"$","")</f>
        <v>F9</v>
      </c>
      <c r="U9" s="259" t="str">
        <f>$U$5</f>
        <v>2a</v>
      </c>
      <c r="V9" s="259" t="str">
        <f ca="1">MID(CELL("filename",U9),FIND("]",CELL("filename",U9))+1,256)</f>
        <v>2a. Commercial Details</v>
      </c>
      <c r="W9" s="259" t="s">
        <v>221</v>
      </c>
      <c r="X9" s="259" t="s">
        <v>227</v>
      </c>
      <c r="Z9" s="259" t="str">
        <f ca="1">U9&amp;"_"&amp;T9&amp;"_"&amp;X9</f>
        <v>2a_F9_Specify_subsidiary_or_affiliate</v>
      </c>
      <c r="AA9" s="259" t="s">
        <v>223</v>
      </c>
      <c r="AB9" s="259">
        <v>100</v>
      </c>
      <c r="AD9" s="259" t="s">
        <v>85</v>
      </c>
      <c r="AE9" s="259" t="s">
        <v>85</v>
      </c>
      <c r="AG9" s="263" t="str">
        <f ca="1">"Requirement: "&amp;T7&amp;" answer of ""Yes"""</f>
        <v>Requirement: F7 answer of "Yes"</v>
      </c>
    </row>
    <row r="10" spans="1:119" ht="6" customHeight="1">
      <c r="A10" s="789"/>
      <c r="B10" s="489"/>
      <c r="C10" s="489"/>
      <c r="D10" s="489"/>
      <c r="E10" s="489"/>
      <c r="F10" s="489"/>
      <c r="G10" s="489"/>
      <c r="H10" s="489"/>
      <c r="I10" s="489"/>
      <c r="J10" s="489"/>
      <c r="K10" s="489"/>
      <c r="L10" s="58"/>
      <c r="M10" s="785"/>
      <c r="R10" s="261" t="s">
        <v>78</v>
      </c>
    </row>
    <row r="11" spans="1:119" ht="34.5" customHeight="1">
      <c r="A11" s="789"/>
      <c r="B11" s="1046" t="s">
        <v>228</v>
      </c>
      <c r="C11" s="1046"/>
      <c r="D11" s="1046"/>
      <c r="E11" s="1046"/>
      <c r="F11" s="1046"/>
      <c r="G11" s="1046"/>
      <c r="H11" s="1046"/>
      <c r="I11" s="1046"/>
      <c r="J11" s="1046"/>
      <c r="K11" s="1046"/>
      <c r="L11" s="1046"/>
      <c r="M11" s="785"/>
      <c r="S11" s="261" t="s">
        <v>42</v>
      </c>
    </row>
    <row r="12" spans="1:119" ht="9.75" customHeight="1">
      <c r="A12" s="789"/>
      <c r="B12" s="489"/>
      <c r="C12" s="489"/>
      <c r="D12" s="489"/>
      <c r="E12" s="489"/>
      <c r="F12" s="489"/>
      <c r="G12" s="489"/>
      <c r="H12" s="489"/>
      <c r="I12" s="489"/>
      <c r="J12" s="489"/>
      <c r="K12" s="489"/>
      <c r="L12" s="58"/>
      <c r="M12" s="785"/>
      <c r="R12" s="261" t="s">
        <v>78</v>
      </c>
    </row>
    <row r="13" spans="1:119" ht="80.25" customHeight="1">
      <c r="A13" s="1050" t="s">
        <v>229</v>
      </c>
      <c r="B13" s="1007"/>
      <c r="C13" s="1007"/>
      <c r="D13" s="1007"/>
      <c r="E13" s="1051"/>
      <c r="F13" s="1052"/>
      <c r="G13" s="1053"/>
      <c r="H13" s="1053"/>
      <c r="I13" s="1053"/>
      <c r="J13" s="1053"/>
      <c r="K13" s="1053"/>
      <c r="L13" s="1054"/>
      <c r="M13" s="785"/>
      <c r="S13" s="261" t="s">
        <v>42</v>
      </c>
      <c r="T13" s="259" t="str">
        <f ca="1">SUBSTITUTE(CELL("address",F13),"$","")</f>
        <v>F13</v>
      </c>
      <c r="U13" s="259" t="str">
        <f>$U$5</f>
        <v>2a</v>
      </c>
      <c r="V13" s="259" t="str">
        <f ca="1">MID(CELL("filename",U13),FIND("]",CELL("filename",U13))+1,256)</f>
        <v>2a. Commercial Details</v>
      </c>
      <c r="W13" s="259" t="s">
        <v>221</v>
      </c>
      <c r="X13" s="259" t="s">
        <v>230</v>
      </c>
      <c r="Z13" s="259" t="str">
        <f ca="1">U13&amp;"_"&amp;T13&amp;"_"&amp;X13</f>
        <v>2a_F13_Prior_Experience_with_PSE</v>
      </c>
      <c r="AA13" s="259" t="s">
        <v>223</v>
      </c>
      <c r="AB13" s="259">
        <v>2000</v>
      </c>
      <c r="AD13" s="259" t="s">
        <v>84</v>
      </c>
      <c r="AE13" s="259" t="s">
        <v>85</v>
      </c>
    </row>
    <row r="14" spans="1:119" ht="9.75" customHeight="1" thickBot="1">
      <c r="A14" s="789"/>
      <c r="B14" s="489"/>
      <c r="C14" s="489"/>
      <c r="D14" s="489"/>
      <c r="E14" s="489"/>
      <c r="F14" s="500"/>
      <c r="G14" s="500"/>
      <c r="H14" s="500"/>
      <c r="I14" s="500"/>
      <c r="J14" s="500"/>
      <c r="K14" s="500"/>
      <c r="L14" s="76"/>
      <c r="M14" s="785"/>
      <c r="R14" s="261" t="s">
        <v>78</v>
      </c>
    </row>
    <row r="15" spans="1:119" s="84" customFormat="1" ht="14.5" thickBot="1">
      <c r="A15" s="1055" t="s">
        <v>231</v>
      </c>
      <c r="B15" s="1056"/>
      <c r="C15" s="1056"/>
      <c r="D15" s="1056"/>
      <c r="E15" s="1056"/>
      <c r="F15" s="1056"/>
      <c r="G15" s="1056"/>
      <c r="H15" s="1056"/>
      <c r="I15" s="1056"/>
      <c r="J15" s="1056"/>
      <c r="K15" s="1056"/>
      <c r="L15" s="1056"/>
      <c r="M15" s="1057"/>
      <c r="N15"/>
      <c r="O15"/>
      <c r="P15"/>
      <c r="Q15"/>
      <c r="R15" s="261"/>
      <c r="S15" s="261" t="s">
        <v>42</v>
      </c>
      <c r="T15"/>
      <c r="U15"/>
      <c r="V15"/>
      <c r="W15"/>
      <c r="X15" s="259"/>
      <c r="Y15" s="259"/>
      <c r="Z15" s="259"/>
      <c r="AA15" s="259"/>
      <c r="AB15" s="259"/>
      <c r="AC15" s="259"/>
      <c r="AD15" s="259"/>
      <c r="AE15" s="259"/>
      <c r="AF15" s="260"/>
      <c r="AG15" s="259"/>
      <c r="AH15" s="259"/>
      <c r="AI15" s="259"/>
      <c r="AJ15" s="259"/>
      <c r="AL15"/>
      <c r="AM15"/>
      <c r="AN15"/>
      <c r="AO15"/>
      <c r="AP15"/>
      <c r="AQ15"/>
      <c r="AR15"/>
      <c r="AS15"/>
      <c r="AT15"/>
      <c r="AU15"/>
      <c r="AV15"/>
      <c r="AW15"/>
      <c r="AX15"/>
      <c r="AY15"/>
      <c r="AZ15"/>
      <c r="BA15"/>
      <c r="BB15"/>
      <c r="BC15"/>
      <c r="BD15"/>
      <c r="BE15"/>
      <c r="BF15"/>
      <c r="BG15"/>
      <c r="BH15"/>
      <c r="BI15"/>
      <c r="BJ15"/>
      <c r="BK15"/>
      <c r="BL15"/>
      <c r="BM15"/>
      <c r="BN15"/>
      <c r="BO15"/>
      <c r="BP15" s="38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84" customFormat="1" ht="6" customHeight="1">
      <c r="A16" s="790"/>
      <c r="B16" s="76"/>
      <c r="C16" s="62"/>
      <c r="D16" s="62"/>
      <c r="E16" s="62"/>
      <c r="F16" s="62"/>
      <c r="G16" s="62"/>
      <c r="H16" s="65"/>
      <c r="I16" s="62"/>
      <c r="J16" s="62"/>
      <c r="K16" s="62"/>
      <c r="L16" s="62"/>
      <c r="M16" s="791"/>
      <c r="N16"/>
      <c r="O16"/>
      <c r="P16"/>
      <c r="Q16"/>
      <c r="R16" s="261" t="s">
        <v>78</v>
      </c>
      <c r="S16" s="261"/>
      <c r="T16" s="259"/>
      <c r="U16" s="259"/>
      <c r="V16" s="259"/>
      <c r="W16" s="259"/>
      <c r="X16" s="259"/>
      <c r="Y16" s="259"/>
      <c r="Z16" s="259"/>
      <c r="AA16" s="259"/>
      <c r="AB16" s="259"/>
      <c r="AC16" s="260"/>
      <c r="AD16" s="259"/>
      <c r="AE16" s="259"/>
      <c r="AF16" s="259"/>
      <c r="AG16" s="259"/>
      <c r="AH16" s="259"/>
      <c r="AI16" s="259"/>
      <c r="AJ16" s="259"/>
      <c r="AL16"/>
      <c r="AM16"/>
      <c r="AN16"/>
      <c r="AO16"/>
      <c r="AP16"/>
      <c r="AQ16"/>
      <c r="AR16"/>
      <c r="AS16"/>
      <c r="AT16"/>
      <c r="AU16"/>
      <c r="AV16"/>
      <c r="AW16"/>
      <c r="AX16"/>
      <c r="AY16"/>
      <c r="AZ16"/>
      <c r="BA16"/>
      <c r="BB16"/>
      <c r="BC16"/>
      <c r="BD16"/>
      <c r="BE16"/>
      <c r="BF16"/>
      <c r="BG16"/>
      <c r="BH16"/>
      <c r="BI16"/>
      <c r="BJ16"/>
      <c r="BK16"/>
      <c r="BL16"/>
      <c r="BM16"/>
      <c r="BN16"/>
      <c r="BO16"/>
      <c r="BP16" s="385"/>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5" customHeight="1">
      <c r="A17" s="1061" t="s">
        <v>232</v>
      </c>
      <c r="B17" s="1005"/>
      <c r="C17" s="1005" t="s">
        <v>232</v>
      </c>
      <c r="D17" s="1005"/>
      <c r="E17" s="1062"/>
      <c r="F17" s="1071"/>
      <c r="G17" s="1071"/>
      <c r="H17" s="1071"/>
      <c r="I17" s="59"/>
      <c r="J17" s="59"/>
      <c r="K17" s="59"/>
      <c r="L17" s="59"/>
      <c r="M17" s="791"/>
      <c r="P17" s="20" t="s">
        <v>233</v>
      </c>
      <c r="Q17" s="20" t="s">
        <v>234</v>
      </c>
      <c r="R17" s="20" t="s">
        <v>235</v>
      </c>
      <c r="S17" s="398" t="s">
        <v>102</v>
      </c>
      <c r="T17" s="371" t="s">
        <v>236</v>
      </c>
      <c r="U17" s="259" t="str">
        <f t="shared" ref="U17:U19" ca="1" si="0">MID(CELL("filename",T17),FIND("]",CELL("filename",T17))+1,256)</f>
        <v>2a. Commercial Details</v>
      </c>
      <c r="V17" s="20" t="s">
        <v>237</v>
      </c>
      <c r="W17" s="259" t="s">
        <v>238</v>
      </c>
      <c r="X17" s="259">
        <v>1</v>
      </c>
      <c r="Y17" s="265" t="str">
        <f t="shared" ref="Y17:Y19" si="1">T17&amp;"_"&amp;S17&amp;"_"&amp;W17&amp;"_"&amp;X17</f>
        <v>Other_Demand Response_resource_type_1</v>
      </c>
      <c r="Z17" s="259" t="s">
        <v>83</v>
      </c>
      <c r="AB17" s="260" t="str">
        <f>CONCATENATE(AL17,",",AM17,",",AN17,",",AO17,",",AP17,",",AQ17,",",AR17,",",AS17,",",AT17,",",AU17,",",AV17,",",AW17,",",AX17,",",AY17,",",AZ17,",",BA17,",",BB17,",",BC17,",",BD17,",",BE17,",",BF17,",",BG17,",",BH17,",",BI17,",",BJ17,",",BK17,",",BL17,",",BM17,",",BN17,",",BO17)</f>
        <v>Solar Only,Battery Energy Storage (BESS) only,Hybrid: Solar + BESS,Other (specify below),,,,,,,,,,,,,,,,,,,,,,,,,,</v>
      </c>
      <c r="AC17" s="259" t="s">
        <v>85</v>
      </c>
      <c r="AD17" s="259" t="s">
        <v>85</v>
      </c>
      <c r="AF17" s="263" t="e">
        <f>"Requirement: "&amp;#REF!&amp;" answer of ""Yes"""</f>
        <v>#REF!</v>
      </c>
      <c r="AJ17"/>
      <c r="AK17" s="20"/>
      <c r="AL17" s="20" t="s">
        <v>233</v>
      </c>
      <c r="AM17" s="20" t="s">
        <v>234</v>
      </c>
      <c r="AN17" s="20" t="s">
        <v>235</v>
      </c>
      <c r="AO17" s="385" t="s">
        <v>239</v>
      </c>
      <c r="AP17" s="385"/>
      <c r="BO17" s="385"/>
      <c r="BP17"/>
    </row>
    <row r="18" spans="1:119" ht="6.75" customHeight="1">
      <c r="A18" s="828"/>
      <c r="B18" s="494"/>
      <c r="C18" s="494"/>
      <c r="D18" s="494"/>
      <c r="E18" s="494"/>
      <c r="F18" s="239"/>
      <c r="G18" s="239"/>
      <c r="H18" s="239"/>
      <c r="I18" s="59"/>
      <c r="J18" s="59"/>
      <c r="K18" s="59"/>
      <c r="L18" s="59"/>
      <c r="M18" s="791"/>
      <c r="P18" s="20"/>
      <c r="Q18" s="20"/>
      <c r="R18" s="20"/>
      <c r="S18" s="20"/>
      <c r="T18" s="371"/>
      <c r="V18" s="20"/>
      <c r="Y18" s="265"/>
      <c r="AB18" s="260"/>
      <c r="AC18" s="259"/>
      <c r="AF18" s="263"/>
      <c r="AJ18"/>
      <c r="AK18" s="20"/>
      <c r="AL18" s="20"/>
      <c r="AM18" s="20"/>
      <c r="AN18" s="20"/>
      <c r="BO18" s="385"/>
      <c r="BP18"/>
    </row>
    <row r="19" spans="1:119" ht="25" customHeight="1">
      <c r="A19" s="792"/>
      <c r="B19" s="279"/>
      <c r="C19" s="1104" t="s">
        <v>240</v>
      </c>
      <c r="D19" s="1104"/>
      <c r="E19" s="1104"/>
      <c r="F19" s="1069"/>
      <c r="G19" s="1069"/>
      <c r="H19" s="1069"/>
      <c r="I19" s="1069"/>
      <c r="J19" s="1069"/>
      <c r="K19" s="1069"/>
      <c r="L19" s="1069"/>
      <c r="M19" s="791"/>
      <c r="P19" s="261"/>
      <c r="Q19" s="261" t="s">
        <v>42</v>
      </c>
      <c r="R19"/>
      <c r="S19" s="259" t="str">
        <f ca="1">SUBSTITUTE(CELL("address",G19),"$","")</f>
        <v>G19</v>
      </c>
      <c r="T19" s="371">
        <f>$T$8</f>
        <v>0</v>
      </c>
      <c r="U19" s="259" t="str">
        <f t="shared" ca="1" si="0"/>
        <v>2a. Commercial Details</v>
      </c>
      <c r="V19" s="20" t="s">
        <v>237</v>
      </c>
      <c r="W19" s="259" t="s">
        <v>241</v>
      </c>
      <c r="X19" s="259">
        <v>1</v>
      </c>
      <c r="Y19" s="265" t="str">
        <f t="shared" ca="1" si="1"/>
        <v>0_G19_resource_description_1</v>
      </c>
      <c r="Z19" s="259" t="s">
        <v>223</v>
      </c>
      <c r="AA19" s="259">
        <v>100</v>
      </c>
      <c r="AB19" s="260"/>
      <c r="AC19" s="259" t="s">
        <v>85</v>
      </c>
      <c r="AD19" s="259" t="s">
        <v>85</v>
      </c>
      <c r="AF19" s="485" t="str">
        <f>"Requirement: "&amp;$S$30&amp;"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answer of "Demand Response: Other (specify below),Distributed Energy Resource: Other (specify below),Flex Capacity: Other (specify below),Hybrid: Other (specify below),Solar: Other  (specify below),Storage: Battery Other (specify below),Storage: Other (specify below),Other (specify below)"</v>
      </c>
      <c r="AJ19"/>
      <c r="BO19" s="385"/>
      <c r="BP19"/>
    </row>
    <row r="20" spans="1:119" ht="6.75" customHeight="1">
      <c r="A20" s="792"/>
      <c r="B20" s="279"/>
      <c r="C20" s="780"/>
      <c r="D20" s="780"/>
      <c r="E20" s="780"/>
      <c r="F20" s="53"/>
      <c r="G20" s="486"/>
      <c r="H20" s="65"/>
      <c r="I20" s="59"/>
      <c r="J20" s="59"/>
      <c r="K20" s="59"/>
      <c r="L20" s="59"/>
      <c r="M20" s="791"/>
      <c r="P20" s="261"/>
      <c r="Q20" s="261"/>
      <c r="R20"/>
      <c r="S20" s="259"/>
      <c r="T20" s="371"/>
      <c r="V20" s="20"/>
      <c r="Y20" s="265"/>
      <c r="AB20" s="260"/>
      <c r="AC20" s="259"/>
      <c r="AF20" s="485"/>
      <c r="AJ20"/>
      <c r="BP20"/>
    </row>
    <row r="21" spans="1:119" s="84" customFormat="1" ht="29.15" customHeight="1">
      <c r="A21" s="1061" t="s">
        <v>242</v>
      </c>
      <c r="B21" s="1005"/>
      <c r="C21" s="1005"/>
      <c r="D21" s="1005"/>
      <c r="E21" s="1062"/>
      <c r="F21" s="1058"/>
      <c r="G21" s="1059"/>
      <c r="H21" s="1060"/>
      <c r="I21" s="62"/>
      <c r="J21" s="62"/>
      <c r="K21" s="62"/>
      <c r="L21" s="62"/>
      <c r="M21" s="791"/>
      <c r="N21"/>
      <c r="O21"/>
      <c r="P21"/>
      <c r="Q21"/>
      <c r="R21" s="261"/>
      <c r="S21" s="261" t="s">
        <v>42</v>
      </c>
      <c r="T21" s="259" t="str">
        <f ca="1">SUBSTITUTE(CELL("address",F21),"$","")</f>
        <v>F21</v>
      </c>
      <c r="U21" s="259" t="str">
        <f>$U$5</f>
        <v>2a</v>
      </c>
      <c r="V21" s="259" t="str">
        <f ca="1">MID(CELL("filename",U21),FIND("]",CELL("filename",U21))+1,256)</f>
        <v>2a. Commercial Details</v>
      </c>
      <c r="W21" s="259" t="s">
        <v>243</v>
      </c>
      <c r="X21" s="259" t="s">
        <v>244</v>
      </c>
      <c r="Y21" s="259"/>
      <c r="Z21" s="259" t="str">
        <f ca="1">U21&amp;"_"&amp;T21&amp;"_"&amp;X21</f>
        <v>2a_F21_Respondend_is_Owner</v>
      </c>
      <c r="AA21" s="259" t="s">
        <v>83</v>
      </c>
      <c r="AB21" s="259"/>
      <c r="AC21" s="260" t="str">
        <f>CONCATENATE(AM21,",",AN21)</f>
        <v>Yes,No</v>
      </c>
      <c r="AD21" s="259" t="s">
        <v>84</v>
      </c>
      <c r="AE21" s="259" t="s">
        <v>85</v>
      </c>
      <c r="AF21" s="259"/>
      <c r="AG21" s="259"/>
      <c r="AH21" s="259"/>
      <c r="AI21" s="259"/>
      <c r="AJ21" s="259"/>
      <c r="AL21"/>
      <c r="AM21" s="262" t="s">
        <v>84</v>
      </c>
      <c r="AN21" s="262" t="s">
        <v>85</v>
      </c>
      <c r="AO21" t="s">
        <v>98</v>
      </c>
      <c r="AP21"/>
      <c r="AQ21"/>
      <c r="AR21"/>
      <c r="AS21"/>
      <c r="AT21"/>
      <c r="AU21"/>
      <c r="AV21"/>
      <c r="AW21"/>
      <c r="AX21"/>
      <c r="AY21"/>
      <c r="AZ21"/>
      <c r="BA21"/>
      <c r="BB21"/>
      <c r="BC21"/>
      <c r="BD21"/>
      <c r="BE21"/>
      <c r="BF21"/>
      <c r="BG21"/>
      <c r="BH21"/>
      <c r="BI21"/>
      <c r="BJ21"/>
      <c r="BK21"/>
      <c r="BL21"/>
      <c r="BM21"/>
      <c r="BN21"/>
      <c r="BO21"/>
      <c r="BP21" s="385"/>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84" customFormat="1" ht="6.75" customHeight="1">
      <c r="A22" s="790"/>
      <c r="B22" s="76"/>
      <c r="C22" s="62"/>
      <c r="D22" s="62"/>
      <c r="E22" s="62"/>
      <c r="F22" s="62"/>
      <c r="G22" s="62"/>
      <c r="H22" s="65"/>
      <c r="I22" s="65"/>
      <c r="J22" s="62"/>
      <c r="K22" s="62"/>
      <c r="L22" s="62"/>
      <c r="M22" s="791"/>
      <c r="N22"/>
      <c r="O22"/>
      <c r="P22"/>
      <c r="Q22"/>
      <c r="R22" s="261" t="s">
        <v>78</v>
      </c>
      <c r="S22" s="261"/>
      <c r="T22" s="259"/>
      <c r="U22" s="259"/>
      <c r="V22" s="259"/>
      <c r="W22" s="259"/>
      <c r="X22" s="259"/>
      <c r="Y22" s="259"/>
      <c r="Z22" s="259"/>
      <c r="AA22" s="259"/>
      <c r="AB22" s="259"/>
      <c r="AC22" s="260"/>
      <c r="AD22" s="259"/>
      <c r="AE22" s="259"/>
      <c r="AF22" s="259"/>
      <c r="AG22" s="259"/>
      <c r="AH22" s="259"/>
      <c r="AI22" s="259"/>
      <c r="AJ22" s="259"/>
      <c r="AL22"/>
      <c r="AM22"/>
      <c r="AN22"/>
      <c r="AO22"/>
      <c r="AP22"/>
      <c r="AQ22"/>
      <c r="AR22"/>
      <c r="AS22"/>
      <c r="AT22"/>
      <c r="AU22"/>
      <c r="AV22"/>
      <c r="AW22"/>
      <c r="AX22"/>
      <c r="AY22"/>
      <c r="AZ22"/>
      <c r="BA22"/>
      <c r="BB22"/>
      <c r="BC22"/>
      <c r="BD22"/>
      <c r="BE22"/>
      <c r="BF22"/>
      <c r="BG22"/>
      <c r="BH22"/>
      <c r="BI22"/>
      <c r="BJ22"/>
      <c r="BK22"/>
      <c r="BL22"/>
      <c r="BM22"/>
      <c r="BN22"/>
      <c r="BO22"/>
      <c r="BP22" s="385"/>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218" customFormat="1" ht="18" customHeight="1">
      <c r="A23" s="788" t="s">
        <v>245</v>
      </c>
      <c r="B23" s="504"/>
      <c r="C23" s="504"/>
      <c r="D23" s="504"/>
      <c r="E23" s="504"/>
      <c r="F23" s="1069"/>
      <c r="G23" s="1069"/>
      <c r="H23" s="1069"/>
      <c r="I23" s="1069"/>
      <c r="J23" s="1069"/>
      <c r="K23" s="1069"/>
      <c r="L23" s="1069"/>
      <c r="M23" s="793"/>
      <c r="N23"/>
      <c r="O23"/>
      <c r="P23"/>
      <c r="Q23"/>
      <c r="R23" s="261"/>
      <c r="S23" s="261" t="s">
        <v>42</v>
      </c>
      <c r="T23" s="259" t="str">
        <f ca="1">SUBSTITUTE(CELL("address",F23),"$","")</f>
        <v>F23</v>
      </c>
      <c r="U23" s="259" t="str">
        <f>$U$5</f>
        <v>2a</v>
      </c>
      <c r="V23" s="259" t="str">
        <f ca="1">MID(CELL("filename",U23),FIND("]",CELL("filename",U23))+1,256)</f>
        <v>2a. Commercial Details</v>
      </c>
      <c r="W23" s="259" t="s">
        <v>243</v>
      </c>
      <c r="X23" s="259" t="s">
        <v>246</v>
      </c>
      <c r="Y23" s="259"/>
      <c r="Z23" s="259" t="str">
        <f ca="1">U23&amp;"_"&amp;T23&amp;"_"&amp;X23</f>
        <v>2a_F23_If_not_Owner</v>
      </c>
      <c r="AA23" s="259" t="s">
        <v>223</v>
      </c>
      <c r="AB23" s="259">
        <v>100</v>
      </c>
      <c r="AC23" s="260"/>
      <c r="AD23" s="259" t="s">
        <v>85</v>
      </c>
      <c r="AE23" s="259" t="s">
        <v>85</v>
      </c>
      <c r="AF23" s="259"/>
      <c r="AG23" s="271" t="str">
        <f ca="1">"Requirement: "&amp;T21&amp;" answer of ""No"""</f>
        <v>Requirement: F21 answer of "No"</v>
      </c>
      <c r="AH23" s="259"/>
      <c r="AI23" s="259"/>
      <c r="AJ23" s="259"/>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386"/>
      <c r="BQ23" s="272"/>
      <c r="BR23" s="272"/>
      <c r="BS23" s="272"/>
      <c r="BT23" s="272"/>
      <c r="BU23" s="272"/>
      <c r="BV23" s="272"/>
      <c r="BW23" s="272"/>
      <c r="BX23" s="272"/>
      <c r="BY23" s="272"/>
      <c r="BZ23" s="272"/>
      <c r="CA23" s="272"/>
      <c r="CB23" s="272"/>
      <c r="CC23" s="272"/>
      <c r="CD23" s="272"/>
      <c r="CE23" s="272"/>
      <c r="CF23" s="272"/>
      <c r="CG23" s="272"/>
      <c r="CH23" s="272"/>
      <c r="CI23" s="272"/>
      <c r="CJ23" s="272"/>
      <c r="CK23" s="272"/>
      <c r="CL23" s="272"/>
      <c r="CM23" s="272"/>
      <c r="CN23" s="272"/>
      <c r="CO23" s="272"/>
      <c r="CP23" s="272"/>
      <c r="CQ23" s="272"/>
      <c r="CR23" s="272"/>
      <c r="CS23" s="272"/>
      <c r="CT23" s="272"/>
      <c r="CU23" s="272"/>
      <c r="CV23" s="272"/>
      <c r="CW23" s="272"/>
      <c r="CX23" s="272"/>
      <c r="CY23" s="272"/>
      <c r="CZ23" s="272"/>
      <c r="DA23" s="272"/>
      <c r="DB23" s="272"/>
      <c r="DC23" s="272"/>
      <c r="DD23" s="272"/>
      <c r="DE23" s="272"/>
      <c r="DF23" s="272"/>
      <c r="DG23" s="272"/>
      <c r="DH23" s="272"/>
      <c r="DI23" s="272"/>
      <c r="DJ23" s="272"/>
      <c r="DK23" s="272"/>
      <c r="DL23" s="272"/>
      <c r="DM23" s="272"/>
      <c r="DN23" s="272"/>
      <c r="DO23" s="272"/>
    </row>
    <row r="24" spans="1:119" s="84" customFormat="1" ht="6.75" customHeight="1">
      <c r="A24" s="790"/>
      <c r="B24" s="76"/>
      <c r="C24" s="62"/>
      <c r="D24" s="62"/>
      <c r="E24" s="62"/>
      <c r="F24" s="62"/>
      <c r="G24" s="62"/>
      <c r="H24" s="65"/>
      <c r="I24" s="62"/>
      <c r="J24" s="62"/>
      <c r="K24" s="62"/>
      <c r="L24" s="62"/>
      <c r="M24" s="791"/>
      <c r="N24"/>
      <c r="O24"/>
      <c r="P24"/>
      <c r="Q24"/>
      <c r="R24" s="261" t="s">
        <v>78</v>
      </c>
      <c r="S24" s="261"/>
      <c r="T24" s="259"/>
      <c r="U24" s="259"/>
      <c r="V24" s="259"/>
      <c r="W24" s="259"/>
      <c r="X24" s="259"/>
      <c r="Y24" s="259"/>
      <c r="Z24" s="259"/>
      <c r="AA24" s="259"/>
      <c r="AB24" s="259"/>
      <c r="AC24" s="260"/>
      <c r="AD24" s="259"/>
      <c r="AE24" s="259"/>
      <c r="AF24" s="259"/>
      <c r="AG24" s="259"/>
      <c r="AH24" s="259"/>
      <c r="AI24" s="259"/>
      <c r="AJ24" s="259"/>
      <c r="AL24"/>
      <c r="AM24"/>
      <c r="AN24"/>
      <c r="AO24"/>
      <c r="AP24"/>
      <c r="AQ24"/>
      <c r="AR24"/>
      <c r="AS24"/>
      <c r="AT24"/>
      <c r="AU24"/>
      <c r="AV24"/>
      <c r="AW24"/>
      <c r="AX24"/>
      <c r="AY24"/>
      <c r="AZ24"/>
      <c r="BA24"/>
      <c r="BB24"/>
      <c r="BC24"/>
      <c r="BD24"/>
      <c r="BE24"/>
      <c r="BF24"/>
      <c r="BG24"/>
      <c r="BH24"/>
      <c r="BI24"/>
      <c r="BJ24"/>
      <c r="BK24"/>
      <c r="BL24"/>
      <c r="BM24"/>
      <c r="BN24"/>
      <c r="BO24"/>
      <c r="BP24" s="385"/>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84" customFormat="1" ht="105" customHeight="1">
      <c r="A25" s="1063" t="s">
        <v>247</v>
      </c>
      <c r="B25" s="1064"/>
      <c r="C25" s="1064"/>
      <c r="D25" s="1064"/>
      <c r="E25" s="1065"/>
      <c r="F25" s="1052"/>
      <c r="G25" s="1053"/>
      <c r="H25" s="1053"/>
      <c r="I25" s="1053"/>
      <c r="J25" s="1053"/>
      <c r="K25" s="1053"/>
      <c r="L25" s="1054"/>
      <c r="M25" s="791"/>
      <c r="N25"/>
      <c r="O25"/>
      <c r="P25"/>
      <c r="Q25"/>
      <c r="R25" s="261"/>
      <c r="S25" s="261" t="s">
        <v>42</v>
      </c>
      <c r="T25" s="259" t="str">
        <f ca="1">SUBSTITUTE(CELL("address",F25),"$","")</f>
        <v>F25</v>
      </c>
      <c r="U25" s="259" t="str">
        <f>$U$5</f>
        <v>2a</v>
      </c>
      <c r="V25" s="259" t="str">
        <f ca="1">MID(CELL("filename",U25),FIND("]",CELL("filename",U25))+1,256)</f>
        <v>2a. Commercial Details</v>
      </c>
      <c r="W25" s="259" t="s">
        <v>243</v>
      </c>
      <c r="X25" s="259" t="s">
        <v>248</v>
      </c>
      <c r="Y25" s="259"/>
      <c r="Z25" s="259" t="str">
        <f ca="1">U25&amp;"_"&amp;T25&amp;"_"&amp;X25</f>
        <v>2a_F25_Describe_Owner_Experience</v>
      </c>
      <c r="AA25" s="259" t="s">
        <v>223</v>
      </c>
      <c r="AB25" s="259">
        <v>2000</v>
      </c>
      <c r="AC25" s="260"/>
      <c r="AD25" s="259" t="s">
        <v>84</v>
      </c>
      <c r="AE25" s="259" t="s">
        <v>85</v>
      </c>
      <c r="AF25" s="259"/>
      <c r="AG25" s="259"/>
      <c r="AH25" s="259"/>
      <c r="AI25" s="259"/>
      <c r="AJ25" s="259"/>
      <c r="AL25"/>
      <c r="AM25"/>
      <c r="AN25"/>
      <c r="AO25"/>
      <c r="AP25"/>
      <c r="AQ25"/>
      <c r="AR25"/>
      <c r="AS25"/>
      <c r="AT25"/>
      <c r="AU25"/>
      <c r="AV25"/>
      <c r="AW25"/>
      <c r="AX25"/>
      <c r="AY25"/>
      <c r="AZ25"/>
      <c r="BA25"/>
      <c r="BB25"/>
      <c r="BC25"/>
      <c r="BD25"/>
      <c r="BE25"/>
      <c r="BF25"/>
      <c r="BG25"/>
      <c r="BH25"/>
      <c r="BI25"/>
      <c r="BJ25"/>
      <c r="BK25"/>
      <c r="BL25"/>
      <c r="BM25"/>
      <c r="BN25"/>
      <c r="BO25"/>
      <c r="BP25" s="38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84" customFormat="1" ht="6" customHeight="1">
      <c r="A26" s="790"/>
      <c r="B26" s="76"/>
      <c r="C26" s="62"/>
      <c r="D26" s="62"/>
      <c r="E26" s="62"/>
      <c r="F26" s="62"/>
      <c r="G26" s="62"/>
      <c r="H26" s="65"/>
      <c r="I26" s="62"/>
      <c r="J26" s="62"/>
      <c r="K26" s="62"/>
      <c r="L26" s="62"/>
      <c r="M26" s="791"/>
      <c r="N26"/>
      <c r="O26"/>
      <c r="P26"/>
      <c r="Q26"/>
      <c r="R26" s="261" t="s">
        <v>78</v>
      </c>
      <c r="S26" s="261"/>
      <c r="T26" s="259"/>
      <c r="U26" s="259"/>
      <c r="V26" s="259"/>
      <c r="W26" s="259"/>
      <c r="X26" s="259"/>
      <c r="Y26" s="259"/>
      <c r="Z26" s="259"/>
      <c r="AA26" s="259"/>
      <c r="AB26" s="259"/>
      <c r="AC26" s="260"/>
      <c r="AD26" s="259"/>
      <c r="AE26" s="259"/>
      <c r="AF26" s="259"/>
      <c r="AG26" s="259"/>
      <c r="AH26" s="259"/>
      <c r="AI26" s="259"/>
      <c r="AJ26" s="259"/>
      <c r="AL26"/>
      <c r="AM26"/>
      <c r="AN26"/>
      <c r="AO26"/>
      <c r="AP26"/>
      <c r="AQ26"/>
      <c r="AR26"/>
      <c r="AS26"/>
      <c r="AT26"/>
      <c r="AU26"/>
      <c r="AV26"/>
      <c r="AW26"/>
      <c r="AX26"/>
      <c r="AY26"/>
      <c r="AZ26"/>
      <c r="BA26"/>
      <c r="BB26"/>
      <c r="BC26"/>
      <c r="BD26"/>
      <c r="BE26"/>
      <c r="BF26"/>
      <c r="BG26"/>
      <c r="BH26"/>
      <c r="BI26"/>
      <c r="BJ26"/>
      <c r="BK26"/>
      <c r="BL26"/>
      <c r="BM26"/>
      <c r="BN26"/>
      <c r="BO26"/>
      <c r="BP26" s="385"/>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84" customFormat="1" ht="29.25" customHeight="1">
      <c r="A27" s="1061" t="s">
        <v>249</v>
      </c>
      <c r="B27" s="1005"/>
      <c r="C27" s="1005"/>
      <c r="D27" s="1005"/>
      <c r="E27" s="1062"/>
      <c r="F27" s="1058"/>
      <c r="G27" s="1059"/>
      <c r="H27" s="1060"/>
      <c r="I27" s="62"/>
      <c r="J27" s="62"/>
      <c r="K27" s="62"/>
      <c r="L27" s="62"/>
      <c r="M27" s="791"/>
      <c r="N27"/>
      <c r="O27"/>
      <c r="P27"/>
      <c r="Q27"/>
      <c r="R27" s="261"/>
      <c r="S27" s="261" t="s">
        <v>42</v>
      </c>
      <c r="T27" s="259" t="str">
        <f ca="1">SUBSTITUTE(CELL("address",F27),"$","")</f>
        <v>F27</v>
      </c>
      <c r="U27" s="259" t="str">
        <f>$U$5</f>
        <v>2a</v>
      </c>
      <c r="V27" s="259" t="str">
        <f ca="1">MID(CELL("filename",U27),FIND("]",CELL("filename",U27))+1,256)</f>
        <v>2a. Commercial Details</v>
      </c>
      <c r="W27" s="259" t="s">
        <v>243</v>
      </c>
      <c r="X27" s="259" t="s">
        <v>250</v>
      </c>
      <c r="Y27" s="259"/>
      <c r="Z27" s="259" t="str">
        <f ca="1">U27&amp;"_"&amp;T27&amp;"_"&amp;X27</f>
        <v>2a_F27_Respondent_is_Developer</v>
      </c>
      <c r="AA27" s="259" t="s">
        <v>83</v>
      </c>
      <c r="AB27" s="259"/>
      <c r="AC27" s="260" t="str">
        <f>CONCATENATE(AM27,",",AN27)</f>
        <v>Yes,No</v>
      </c>
      <c r="AD27" s="259" t="s">
        <v>84</v>
      </c>
      <c r="AE27" s="259" t="s">
        <v>85</v>
      </c>
      <c r="AF27" s="259"/>
      <c r="AG27" s="259"/>
      <c r="AH27" s="259"/>
      <c r="AI27" s="259"/>
      <c r="AJ27" s="259"/>
      <c r="AL27"/>
      <c r="AM27" s="262" t="s">
        <v>84</v>
      </c>
      <c r="AN27" s="262" t="s">
        <v>85</v>
      </c>
      <c r="AO27" t="s">
        <v>98</v>
      </c>
      <c r="AP27"/>
      <c r="AQ27"/>
      <c r="AR27"/>
      <c r="AS27"/>
      <c r="AT27"/>
      <c r="AU27"/>
      <c r="AV27"/>
      <c r="AW27"/>
      <c r="AX27"/>
      <c r="AY27"/>
      <c r="AZ27"/>
      <c r="BA27"/>
      <c r="BB27"/>
      <c r="BC27"/>
      <c r="BD27"/>
      <c r="BE27"/>
      <c r="BF27"/>
      <c r="BG27"/>
      <c r="BH27"/>
      <c r="BI27"/>
      <c r="BJ27"/>
      <c r="BK27"/>
      <c r="BL27"/>
      <c r="BM27"/>
      <c r="BN27"/>
      <c r="BO27"/>
      <c r="BP27" s="385"/>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84" customFormat="1" ht="6" customHeight="1">
      <c r="A28" s="790"/>
      <c r="B28" s="76"/>
      <c r="C28" s="62"/>
      <c r="D28" s="62"/>
      <c r="E28" s="62"/>
      <c r="F28" s="62"/>
      <c r="G28" s="62"/>
      <c r="H28" s="65"/>
      <c r="I28" s="62"/>
      <c r="J28" s="62"/>
      <c r="K28" s="62"/>
      <c r="L28" s="62"/>
      <c r="M28" s="791"/>
      <c r="N28"/>
      <c r="O28"/>
      <c r="P28"/>
      <c r="Q28"/>
      <c r="R28" s="261" t="s">
        <v>78</v>
      </c>
      <c r="S28" s="261"/>
      <c r="T28" s="259"/>
      <c r="U28" s="259"/>
      <c r="V28" s="259"/>
      <c r="W28" s="259"/>
      <c r="X28" s="259"/>
      <c r="Y28" s="259"/>
      <c r="Z28" s="259"/>
      <c r="AA28" s="259"/>
      <c r="AB28" s="259"/>
      <c r="AC28" s="260"/>
      <c r="AD28" s="259"/>
      <c r="AE28" s="259"/>
      <c r="AF28" s="259"/>
      <c r="AG28" s="259"/>
      <c r="AH28" s="259"/>
      <c r="AI28" s="259"/>
      <c r="AJ28" s="259"/>
      <c r="AL28"/>
      <c r="AM28"/>
      <c r="AN28"/>
      <c r="AO28"/>
      <c r="AP28"/>
      <c r="AQ28"/>
      <c r="AR28"/>
      <c r="AS28"/>
      <c r="AT28"/>
      <c r="AU28"/>
      <c r="AV28"/>
      <c r="AW28"/>
      <c r="AX28"/>
      <c r="AY28"/>
      <c r="AZ28"/>
      <c r="BA28"/>
      <c r="BB28"/>
      <c r="BC28"/>
      <c r="BD28"/>
      <c r="BE28"/>
      <c r="BF28"/>
      <c r="BG28"/>
      <c r="BH28"/>
      <c r="BI28"/>
      <c r="BJ28"/>
      <c r="BK28"/>
      <c r="BL28"/>
      <c r="BM28"/>
      <c r="BN28"/>
      <c r="BO28"/>
      <c r="BP28" s="385"/>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84" customFormat="1" ht="18" customHeight="1">
      <c r="A29" s="794" t="s">
        <v>251</v>
      </c>
      <c r="B29" s="795"/>
      <c r="C29" s="795"/>
      <c r="D29" s="795"/>
      <c r="E29" s="795"/>
      <c r="F29" s="1069"/>
      <c r="G29" s="1069"/>
      <c r="H29" s="1069"/>
      <c r="I29" s="1069"/>
      <c r="J29" s="1069"/>
      <c r="K29" s="1069"/>
      <c r="L29" s="1069"/>
      <c r="M29" s="791"/>
      <c r="N29"/>
      <c r="O29"/>
      <c r="P29"/>
      <c r="Q29"/>
      <c r="R29" s="261"/>
      <c r="S29" s="261" t="s">
        <v>42</v>
      </c>
      <c r="T29" s="259" t="str">
        <f ca="1">SUBSTITUTE(CELL("address",F29),"$","")</f>
        <v>F29</v>
      </c>
      <c r="U29" s="259" t="str">
        <f>$U$5</f>
        <v>2a</v>
      </c>
      <c r="V29" s="259" t="str">
        <f ca="1">MID(CELL("filename",U29),FIND("]",CELL("filename",U29))+1,256)</f>
        <v>2a. Commercial Details</v>
      </c>
      <c r="W29" s="259" t="s">
        <v>243</v>
      </c>
      <c r="X29" s="259" t="s">
        <v>252</v>
      </c>
      <c r="Y29" s="259"/>
      <c r="Z29" s="259" t="str">
        <f ca="1">U29&amp;"_"&amp;T29&amp;"_"&amp;X29</f>
        <v>2a_F29_If_not_Developer</v>
      </c>
      <c r="AA29" s="259" t="s">
        <v>223</v>
      </c>
      <c r="AB29" s="259">
        <v>100</v>
      </c>
      <c r="AC29" s="260"/>
      <c r="AD29" s="259" t="s">
        <v>85</v>
      </c>
      <c r="AE29" s="259" t="s">
        <v>85</v>
      </c>
      <c r="AF29" s="259"/>
      <c r="AG29" s="271" t="str">
        <f ca="1">"Requirement: "&amp;T27&amp;" answer of ""No"""</f>
        <v>Requirement: F27 answer of "No"</v>
      </c>
      <c r="AH29" s="259"/>
      <c r="AI29" s="259"/>
      <c r="AJ29" s="259"/>
      <c r="AL29"/>
      <c r="AM29"/>
      <c r="AN29"/>
      <c r="AO29"/>
      <c r="AP29"/>
      <c r="AQ29"/>
      <c r="AR29"/>
      <c r="AS29"/>
      <c r="AT29"/>
      <c r="AU29"/>
      <c r="AV29"/>
      <c r="AW29"/>
      <c r="AX29"/>
      <c r="AY29"/>
      <c r="AZ29"/>
      <c r="BA29"/>
      <c r="BB29"/>
      <c r="BC29"/>
      <c r="BD29"/>
      <c r="BE29"/>
      <c r="BF29"/>
      <c r="BG29"/>
      <c r="BH29"/>
      <c r="BI29"/>
      <c r="BJ29"/>
      <c r="BK29"/>
      <c r="BL29"/>
      <c r="BM29"/>
      <c r="BN29"/>
      <c r="BO29"/>
      <c r="BP29" s="385"/>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84" customFormat="1" ht="6" customHeight="1">
      <c r="A30" s="790"/>
      <c r="B30" s="76"/>
      <c r="C30" s="62"/>
      <c r="D30" s="62"/>
      <c r="E30" s="62"/>
      <c r="F30" s="62"/>
      <c r="G30" s="62"/>
      <c r="H30" s="65"/>
      <c r="I30" s="62"/>
      <c r="J30" s="62"/>
      <c r="K30" s="62"/>
      <c r="L30" s="62"/>
      <c r="M30" s="791"/>
      <c r="N30"/>
      <c r="O30"/>
      <c r="P30"/>
      <c r="Q30"/>
      <c r="R30" s="261" t="s">
        <v>78</v>
      </c>
      <c r="S30" s="261"/>
      <c r="T30" s="259"/>
      <c r="U30" s="259"/>
      <c r="V30" s="259"/>
      <c r="W30" s="259"/>
      <c r="X30" s="259"/>
      <c r="Y30" s="259"/>
      <c r="Z30" s="259"/>
      <c r="AA30" s="259"/>
      <c r="AB30" s="259"/>
      <c r="AC30" s="260"/>
      <c r="AD30" s="259"/>
      <c r="AE30" s="259"/>
      <c r="AF30" s="259"/>
      <c r="AG30" s="259"/>
      <c r="AH30" s="259"/>
      <c r="AI30" s="259"/>
      <c r="AJ30" s="259"/>
      <c r="AL30"/>
      <c r="AM30"/>
      <c r="AN30"/>
      <c r="AO30"/>
      <c r="AP30"/>
      <c r="AQ30"/>
      <c r="AR30"/>
      <c r="AS30"/>
      <c r="AT30"/>
      <c r="AU30"/>
      <c r="AV30"/>
      <c r="AW30"/>
      <c r="AX30"/>
      <c r="AY30"/>
      <c r="AZ30"/>
      <c r="BA30"/>
      <c r="BB30"/>
      <c r="BC30"/>
      <c r="BD30"/>
      <c r="BE30"/>
      <c r="BF30"/>
      <c r="BG30"/>
      <c r="BH30"/>
      <c r="BI30"/>
      <c r="BJ30"/>
      <c r="BK30"/>
      <c r="BL30"/>
      <c r="BM30"/>
      <c r="BN30"/>
      <c r="BO30"/>
      <c r="BP30" s="385"/>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84" customFormat="1" ht="105" customHeight="1">
      <c r="A31" s="1063" t="s">
        <v>253</v>
      </c>
      <c r="B31" s="1064"/>
      <c r="C31" s="1064"/>
      <c r="D31" s="1064"/>
      <c r="E31" s="1065"/>
      <c r="F31" s="1095"/>
      <c r="G31" s="1096"/>
      <c r="H31" s="1096"/>
      <c r="I31" s="1096"/>
      <c r="J31" s="1096"/>
      <c r="K31" s="1096"/>
      <c r="L31" s="1097"/>
      <c r="M31" s="796"/>
      <c r="N31"/>
      <c r="O31"/>
      <c r="P31"/>
      <c r="Q31"/>
      <c r="R31" s="261"/>
      <c r="S31" s="261" t="s">
        <v>42</v>
      </c>
      <c r="T31" s="259" t="str">
        <f ca="1">SUBSTITUTE(CELL("address",F31),"$","")</f>
        <v>F31</v>
      </c>
      <c r="U31" s="259" t="str">
        <f>$U$5</f>
        <v>2a</v>
      </c>
      <c r="V31" s="259" t="str">
        <f ca="1">MID(CELL("filename",U31),FIND("]",CELL("filename",U31))+1,256)</f>
        <v>2a. Commercial Details</v>
      </c>
      <c r="W31" s="259" t="s">
        <v>243</v>
      </c>
      <c r="X31" s="259" t="s">
        <v>254</v>
      </c>
      <c r="Y31" s="259"/>
      <c r="Z31" s="259" t="str">
        <f ca="1">U31&amp;"_"&amp;T31&amp;"_"&amp;X31</f>
        <v>2a_F31_Describe_Developer_Experience</v>
      </c>
      <c r="AA31" s="259" t="s">
        <v>223</v>
      </c>
      <c r="AB31" s="259">
        <v>2000</v>
      </c>
      <c r="AC31" s="260"/>
      <c r="AD31" s="259" t="s">
        <v>85</v>
      </c>
      <c r="AE31" s="259" t="s">
        <v>85</v>
      </c>
      <c r="AF31" s="259"/>
      <c r="AG31"/>
      <c r="AH31" s="259"/>
      <c r="AI31" s="259"/>
      <c r="AJ31" s="259"/>
      <c r="AL31"/>
      <c r="AM31"/>
      <c r="AN31"/>
      <c r="AO31"/>
      <c r="AP31"/>
      <c r="AQ31"/>
      <c r="AR31"/>
      <c r="AS31"/>
      <c r="AT31"/>
      <c r="AU31"/>
      <c r="AV31"/>
      <c r="AW31"/>
      <c r="AX31"/>
      <c r="AY31"/>
      <c r="AZ31"/>
      <c r="BA31"/>
      <c r="BB31"/>
      <c r="BC31"/>
      <c r="BD31"/>
      <c r="BE31"/>
      <c r="BF31"/>
      <c r="BG31"/>
      <c r="BH31"/>
      <c r="BI31"/>
      <c r="BJ31"/>
      <c r="BK31"/>
      <c r="BL31"/>
      <c r="BM31"/>
      <c r="BN31"/>
      <c r="BO31"/>
      <c r="BP31" s="385"/>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6" customHeight="1">
      <c r="A32" s="790"/>
      <c r="B32" s="62"/>
      <c r="C32" s="62"/>
      <c r="D32" s="62"/>
      <c r="E32" s="62"/>
      <c r="F32" s="58"/>
      <c r="G32" s="58"/>
      <c r="H32" s="58"/>
      <c r="I32" s="58"/>
      <c r="J32" s="58"/>
      <c r="K32" s="58"/>
      <c r="L32" s="58"/>
      <c r="M32" s="785"/>
      <c r="R32" s="261" t="s">
        <v>78</v>
      </c>
    </row>
    <row r="33" spans="1:119" s="84" customFormat="1" ht="18" customHeight="1">
      <c r="A33" s="786" t="s">
        <v>255</v>
      </c>
      <c r="B33" s="25"/>
      <c r="C33" s="62"/>
      <c r="D33" s="62"/>
      <c r="E33" s="62"/>
      <c r="F33" s="1058"/>
      <c r="G33" s="1059"/>
      <c r="H33" s="1060"/>
      <c r="I33" s="62"/>
      <c r="J33" s="62"/>
      <c r="K33" s="62"/>
      <c r="L33" s="62"/>
      <c r="M33" s="791"/>
      <c r="N33"/>
      <c r="O33"/>
      <c r="P33"/>
      <c r="Q33"/>
      <c r="R33" s="261"/>
      <c r="S33" s="261" t="s">
        <v>42</v>
      </c>
      <c r="T33" s="259" t="str">
        <f ca="1">SUBSTITUTE(CELL("address",F33),"$","")</f>
        <v>F33</v>
      </c>
      <c r="U33" s="259" t="str">
        <f>$U$5</f>
        <v>2a</v>
      </c>
      <c r="V33" s="259" t="str">
        <f ca="1">MID(CELL("filename",U33),FIND("]",CELL("filename",U33))+1,256)</f>
        <v>2a. Commercial Details</v>
      </c>
      <c r="W33" s="259" t="s">
        <v>243</v>
      </c>
      <c r="X33" s="259" t="s">
        <v>250</v>
      </c>
      <c r="Y33" s="259"/>
      <c r="Z33" s="259" t="str">
        <f ca="1">U33&amp;"_"&amp;T33&amp;"_"&amp;X33</f>
        <v>2a_F33_Respondent_is_Developer</v>
      </c>
      <c r="AA33" s="259" t="s">
        <v>83</v>
      </c>
      <c r="AB33" s="259"/>
      <c r="AC33" s="260" t="str">
        <f>CONCATENATE(AM33,",",AN33)</f>
        <v>Submitted,Not Submitted</v>
      </c>
      <c r="AD33" s="259" t="s">
        <v>84</v>
      </c>
      <c r="AE33" s="259" t="s">
        <v>85</v>
      </c>
      <c r="AF33" s="259"/>
      <c r="AG33" s="259"/>
      <c r="AH33" s="259"/>
      <c r="AI33" s="259"/>
      <c r="AJ33" s="259"/>
      <c r="AL33"/>
      <c r="AM33" s="262" t="s">
        <v>156</v>
      </c>
      <c r="AN33" s="262" t="s">
        <v>157</v>
      </c>
      <c r="AO33"/>
      <c r="AP33"/>
      <c r="AQ33"/>
      <c r="AR33"/>
      <c r="AS33"/>
      <c r="AT33"/>
      <c r="AU33"/>
      <c r="AV33"/>
      <c r="AW33"/>
      <c r="AX33"/>
      <c r="AY33"/>
      <c r="AZ33"/>
      <c r="BA33"/>
      <c r="BB33"/>
      <c r="BC33"/>
      <c r="BD33"/>
      <c r="BE33"/>
      <c r="BF33"/>
      <c r="BG33"/>
      <c r="BH33"/>
      <c r="BI33"/>
      <c r="BJ33"/>
      <c r="BK33"/>
      <c r="BL33"/>
      <c r="BM33"/>
      <c r="BN33"/>
      <c r="BO33"/>
      <c r="BP33" s="385"/>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s="84" customFormat="1" ht="14.25" customHeight="1">
      <c r="A34" s="790"/>
      <c r="B34" s="420" t="s">
        <v>256</v>
      </c>
      <c r="C34" s="62"/>
      <c r="D34" s="62"/>
      <c r="E34" s="62"/>
      <c r="F34" s="62"/>
      <c r="G34" s="62"/>
      <c r="H34" s="65"/>
      <c r="I34" s="62"/>
      <c r="J34" s="62"/>
      <c r="K34" s="62"/>
      <c r="L34" s="62"/>
      <c r="M34" s="791"/>
      <c r="N34"/>
      <c r="O34"/>
      <c r="P34"/>
      <c r="Q34"/>
      <c r="R34" s="261"/>
      <c r="S34" s="261" t="s">
        <v>42</v>
      </c>
      <c r="T34" s="259"/>
      <c r="U34" s="259"/>
      <c r="V34" s="259"/>
      <c r="W34" s="259"/>
      <c r="X34" s="259"/>
      <c r="Y34" s="259"/>
      <c r="Z34" s="259"/>
      <c r="AA34" s="259"/>
      <c r="AB34" s="259"/>
      <c r="AC34" s="260"/>
      <c r="AD34" s="259"/>
      <c r="AE34" s="259"/>
      <c r="AF34" s="259"/>
      <c r="AG34" s="259"/>
      <c r="AH34" s="259"/>
      <c r="AI34" s="259"/>
      <c r="AJ34" s="259"/>
      <c r="AL34"/>
      <c r="AM34"/>
      <c r="AN34"/>
      <c r="AO34"/>
      <c r="AP34"/>
      <c r="AQ34"/>
      <c r="AR34"/>
      <c r="AS34"/>
      <c r="AT34"/>
      <c r="AU34"/>
      <c r="AV34"/>
      <c r="AW34"/>
      <c r="AX34"/>
      <c r="AY34"/>
      <c r="AZ34"/>
      <c r="BA34"/>
      <c r="BB34"/>
      <c r="BC34"/>
      <c r="BD34"/>
      <c r="BE34"/>
      <c r="BF34"/>
      <c r="BG34"/>
      <c r="BH34"/>
      <c r="BI34"/>
      <c r="BJ34"/>
      <c r="BK34"/>
      <c r="BL34"/>
      <c r="BM34"/>
      <c r="BN34"/>
      <c r="BO34"/>
      <c r="BP34" s="385"/>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84" customFormat="1" ht="9" customHeight="1">
      <c r="A35" s="790"/>
      <c r="B35" s="420"/>
      <c r="C35" s="62"/>
      <c r="D35" s="62"/>
      <c r="E35" s="62"/>
      <c r="F35" s="62"/>
      <c r="G35" s="62"/>
      <c r="H35" s="65"/>
      <c r="I35" s="62"/>
      <c r="J35" s="62"/>
      <c r="K35" s="62"/>
      <c r="L35" s="62"/>
      <c r="M35" s="791"/>
      <c r="N35"/>
      <c r="O35"/>
      <c r="P35"/>
      <c r="Q35"/>
      <c r="R35" s="261"/>
      <c r="S35" s="261"/>
      <c r="T35" s="259"/>
      <c r="U35" s="259"/>
      <c r="V35" s="259"/>
      <c r="W35" s="259"/>
      <c r="X35" s="259"/>
      <c r="Y35" s="259"/>
      <c r="Z35" s="259"/>
      <c r="AA35" s="259"/>
      <c r="AB35" s="259"/>
      <c r="AC35" s="260"/>
      <c r="AD35" s="259"/>
      <c r="AE35" s="259"/>
      <c r="AF35" s="259"/>
      <c r="AG35" s="259"/>
      <c r="AH35" s="259"/>
      <c r="AI35" s="259"/>
      <c r="AJ35" s="259"/>
      <c r="AL35"/>
      <c r="AM35"/>
      <c r="AN35"/>
      <c r="AO35"/>
      <c r="AP35"/>
      <c r="AQ35"/>
      <c r="AR35"/>
      <c r="AS35"/>
      <c r="AT35"/>
      <c r="AU35"/>
      <c r="AV35"/>
      <c r="AW35"/>
      <c r="AX35"/>
      <c r="AY35"/>
      <c r="AZ35"/>
      <c r="BA35"/>
      <c r="BB35"/>
      <c r="BC35"/>
      <c r="BD35"/>
      <c r="BE35"/>
      <c r="BF35"/>
      <c r="BG35"/>
      <c r="BH35"/>
      <c r="BI35"/>
      <c r="BJ35"/>
      <c r="BK35"/>
      <c r="BL35"/>
      <c r="BM35"/>
      <c r="BN35"/>
      <c r="BO35"/>
      <c r="BP35" s="38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s="84" customFormat="1" ht="14.25" customHeight="1">
      <c r="A36" s="786" t="s">
        <v>257</v>
      </c>
      <c r="B36" s="25"/>
      <c r="C36" s="62"/>
      <c r="D36" s="62"/>
      <c r="E36" s="62"/>
      <c r="F36" s="1075"/>
      <c r="G36" s="1076"/>
      <c r="H36" s="1077"/>
      <c r="I36" s="62"/>
      <c r="J36" s="62"/>
      <c r="K36" s="62"/>
      <c r="L36" s="62"/>
      <c r="M36" s="791"/>
      <c r="N36"/>
      <c r="O36"/>
      <c r="P36"/>
      <c r="Q36"/>
      <c r="R36" s="261"/>
      <c r="S36" s="261"/>
      <c r="T36" s="259"/>
      <c r="U36" s="259"/>
      <c r="V36" s="259"/>
      <c r="W36" s="259"/>
      <c r="X36" s="259"/>
      <c r="Y36" s="259"/>
      <c r="Z36" s="259"/>
      <c r="AA36" s="259"/>
      <c r="AB36" s="259"/>
      <c r="AC36" s="260"/>
      <c r="AD36" s="259"/>
      <c r="AE36" s="259"/>
      <c r="AF36" s="259"/>
      <c r="AG36" s="259"/>
      <c r="AH36" s="259"/>
      <c r="AI36" s="259"/>
      <c r="AJ36" s="259"/>
      <c r="AL36"/>
      <c r="AM36"/>
      <c r="AN36"/>
      <c r="AO36"/>
      <c r="AP36"/>
      <c r="AQ36"/>
      <c r="AR36"/>
      <c r="AS36"/>
      <c r="AT36"/>
      <c r="AU36"/>
      <c r="AV36"/>
      <c r="AW36"/>
      <c r="AX36"/>
      <c r="AY36"/>
      <c r="AZ36"/>
      <c r="BA36"/>
      <c r="BB36"/>
      <c r="BC36"/>
      <c r="BD36"/>
      <c r="BE36"/>
      <c r="BF36"/>
      <c r="BG36"/>
      <c r="BH36"/>
      <c r="BI36"/>
      <c r="BJ36"/>
      <c r="BK36"/>
      <c r="BL36"/>
      <c r="BM36"/>
      <c r="BN36"/>
      <c r="BO36"/>
      <c r="BP36" s="385"/>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row>
    <row r="37" spans="1:119" s="84" customFormat="1" ht="14.25" customHeight="1">
      <c r="A37" s="790"/>
      <c r="B37" s="420" t="s">
        <v>258</v>
      </c>
      <c r="C37" s="62"/>
      <c r="D37" s="62"/>
      <c r="E37" s="62"/>
      <c r="F37" s="62"/>
      <c r="G37" s="62"/>
      <c r="H37" s="65"/>
      <c r="I37" s="62"/>
      <c r="J37" s="62"/>
      <c r="K37" s="62"/>
      <c r="L37" s="62"/>
      <c r="M37" s="791"/>
      <c r="N37"/>
      <c r="O37"/>
      <c r="P37"/>
      <c r="Q37"/>
      <c r="R37" s="261"/>
      <c r="S37" s="261"/>
      <c r="T37" s="259"/>
      <c r="U37" s="259"/>
      <c r="V37" s="259"/>
      <c r="W37" s="259"/>
      <c r="X37" s="259"/>
      <c r="Y37" s="259"/>
      <c r="Z37" s="259"/>
      <c r="AA37" s="259"/>
      <c r="AB37" s="259"/>
      <c r="AC37" s="260"/>
      <c r="AD37" s="259"/>
      <c r="AE37" s="259"/>
      <c r="AF37" s="259"/>
      <c r="AG37" s="259"/>
      <c r="AH37" s="259"/>
      <c r="AI37" s="259"/>
      <c r="AJ37" s="259"/>
      <c r="AL37"/>
      <c r="AM37"/>
      <c r="AN37"/>
      <c r="AO37"/>
      <c r="AP37"/>
      <c r="AQ37"/>
      <c r="AR37"/>
      <c r="AS37"/>
      <c r="AT37"/>
      <c r="AU37"/>
      <c r="AV37"/>
      <c r="AW37"/>
      <c r="AX37"/>
      <c r="AY37"/>
      <c r="AZ37"/>
      <c r="BA37"/>
      <c r="BB37"/>
      <c r="BC37"/>
      <c r="BD37"/>
      <c r="BE37"/>
      <c r="BF37"/>
      <c r="BG37"/>
      <c r="BH37"/>
      <c r="BI37"/>
      <c r="BJ37"/>
      <c r="BK37"/>
      <c r="BL37"/>
      <c r="BM37"/>
      <c r="BN37"/>
      <c r="BO37"/>
      <c r="BP37" s="385"/>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84" customFormat="1" ht="9" customHeight="1">
      <c r="A38" s="790"/>
      <c r="B38" s="420"/>
      <c r="C38" s="62"/>
      <c r="D38" s="62"/>
      <c r="E38" s="62"/>
      <c r="F38" s="62"/>
      <c r="G38" s="62"/>
      <c r="H38" s="65"/>
      <c r="I38" s="62"/>
      <c r="J38" s="62"/>
      <c r="K38" s="62"/>
      <c r="L38" s="62"/>
      <c r="M38" s="791"/>
      <c r="N38"/>
      <c r="O38"/>
      <c r="P38"/>
      <c r="Q38"/>
      <c r="R38" s="261"/>
      <c r="S38" s="261"/>
      <c r="T38" s="259"/>
      <c r="U38" s="259"/>
      <c r="V38" s="259"/>
      <c r="W38" s="259"/>
      <c r="X38" s="259"/>
      <c r="Y38" s="259"/>
      <c r="Z38" s="259"/>
      <c r="AA38" s="259"/>
      <c r="AB38" s="259"/>
      <c r="AC38" s="260"/>
      <c r="AD38" s="259"/>
      <c r="AE38" s="259"/>
      <c r="AF38" s="259"/>
      <c r="AG38" s="259"/>
      <c r="AH38" s="259"/>
      <c r="AI38" s="259"/>
      <c r="AJ38" s="259"/>
      <c r="AL38"/>
      <c r="AM38"/>
      <c r="AN38"/>
      <c r="AO38"/>
      <c r="AP38"/>
      <c r="AQ38"/>
      <c r="AR38"/>
      <c r="AS38"/>
      <c r="AT38"/>
      <c r="AU38"/>
      <c r="AV38"/>
      <c r="AW38"/>
      <c r="AX38"/>
      <c r="AY38"/>
      <c r="AZ38"/>
      <c r="BA38"/>
      <c r="BB38"/>
      <c r="BC38"/>
      <c r="BD38"/>
      <c r="BE38"/>
      <c r="BF38"/>
      <c r="BG38"/>
      <c r="BH38"/>
      <c r="BI38"/>
      <c r="BJ38"/>
      <c r="BK38"/>
      <c r="BL38"/>
      <c r="BM38"/>
      <c r="BN38"/>
      <c r="BO38"/>
      <c r="BP38" s="385"/>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84" customFormat="1" ht="14.25" customHeight="1">
      <c r="A39" s="786" t="s">
        <v>259</v>
      </c>
      <c r="B39" s="25"/>
      <c r="C39" s="62"/>
      <c r="D39" s="62"/>
      <c r="E39" s="62"/>
      <c r="F39" s="1075"/>
      <c r="G39" s="1076"/>
      <c r="H39" s="1077"/>
      <c r="I39" s="62"/>
      <c r="J39" s="62"/>
      <c r="K39" s="62"/>
      <c r="L39" s="62"/>
      <c r="M39" s="791"/>
      <c r="N39"/>
      <c r="O39"/>
      <c r="P39"/>
      <c r="Q39"/>
      <c r="R39" s="261"/>
      <c r="S39" s="261"/>
      <c r="T39" s="259"/>
      <c r="U39" s="259"/>
      <c r="V39" s="259"/>
      <c r="W39" s="259"/>
      <c r="X39" s="259"/>
      <c r="Y39" s="259"/>
      <c r="Z39" s="259"/>
      <c r="AA39" s="259"/>
      <c r="AB39" s="259"/>
      <c r="AC39" s="260"/>
      <c r="AD39" s="259"/>
      <c r="AE39" s="259"/>
      <c r="AF39" s="259"/>
      <c r="AG39" s="259"/>
      <c r="AH39" s="259"/>
      <c r="AI39" s="259"/>
      <c r="AJ39" s="259"/>
      <c r="AL39"/>
      <c r="AM39"/>
      <c r="AN39"/>
      <c r="AO39"/>
      <c r="AP39"/>
      <c r="AQ39"/>
      <c r="AR39"/>
      <c r="AS39"/>
      <c r="AT39"/>
      <c r="AU39"/>
      <c r="AV39"/>
      <c r="AW39"/>
      <c r="AX39"/>
      <c r="AY39"/>
      <c r="AZ39"/>
      <c r="BA39"/>
      <c r="BB39"/>
      <c r="BC39"/>
      <c r="BD39"/>
      <c r="BE39"/>
      <c r="BF39"/>
      <c r="BG39"/>
      <c r="BH39"/>
      <c r="BI39"/>
      <c r="BJ39"/>
      <c r="BK39"/>
      <c r="BL39"/>
      <c r="BM39"/>
      <c r="BN39"/>
      <c r="BO39"/>
      <c r="BP39" s="385"/>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84" customFormat="1" ht="14.25" customHeight="1">
      <c r="A40" s="790"/>
      <c r="B40" s="420" t="s">
        <v>260</v>
      </c>
      <c r="C40" s="62"/>
      <c r="D40" s="62"/>
      <c r="E40" s="62"/>
      <c r="F40" s="62"/>
      <c r="G40" s="62"/>
      <c r="H40" s="65"/>
      <c r="I40" s="62"/>
      <c r="J40" s="62"/>
      <c r="K40" s="62"/>
      <c r="L40" s="62"/>
      <c r="M40" s="791"/>
      <c r="N40"/>
      <c r="O40"/>
      <c r="P40"/>
      <c r="Q40"/>
      <c r="R40" s="261"/>
      <c r="S40" s="261"/>
      <c r="T40" s="259"/>
      <c r="U40" s="259"/>
      <c r="V40" s="259"/>
      <c r="W40" s="259"/>
      <c r="X40" s="259"/>
      <c r="Y40" s="259"/>
      <c r="Z40" s="259"/>
      <c r="AA40" s="259"/>
      <c r="AB40" s="259"/>
      <c r="AC40" s="260"/>
      <c r="AD40" s="259"/>
      <c r="AE40" s="259"/>
      <c r="AF40" s="259"/>
      <c r="AG40" s="259"/>
      <c r="AH40" s="259"/>
      <c r="AI40" s="259"/>
      <c r="AJ40" s="259"/>
      <c r="AL40"/>
      <c r="AM40"/>
      <c r="AN40"/>
      <c r="AO40"/>
      <c r="AP40"/>
      <c r="AQ40"/>
      <c r="AR40"/>
      <c r="AS40"/>
      <c r="AT40"/>
      <c r="AU40"/>
      <c r="AV40"/>
      <c r="AW40"/>
      <c r="AX40"/>
      <c r="AY40"/>
      <c r="AZ40"/>
      <c r="BA40"/>
      <c r="BB40"/>
      <c r="BC40"/>
      <c r="BD40"/>
      <c r="BE40"/>
      <c r="BF40"/>
      <c r="BG40"/>
      <c r="BH40"/>
      <c r="BI40"/>
      <c r="BJ40"/>
      <c r="BK40"/>
      <c r="BL40"/>
      <c r="BM40"/>
      <c r="BN40"/>
      <c r="BO40"/>
      <c r="BP40" s="385"/>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84" customFormat="1" ht="9" customHeight="1" thickBot="1">
      <c r="A41" s="790"/>
      <c r="B41" s="76"/>
      <c r="C41" s="62"/>
      <c r="D41" s="62"/>
      <c r="E41" s="62"/>
      <c r="F41" s="62"/>
      <c r="G41" s="62"/>
      <c r="H41" s="65"/>
      <c r="I41" s="62"/>
      <c r="J41" s="62"/>
      <c r="K41" s="62"/>
      <c r="L41" s="62"/>
      <c r="M41" s="791"/>
      <c r="N41"/>
      <c r="O41"/>
      <c r="P41"/>
      <c r="Q41"/>
      <c r="R41" s="261" t="s">
        <v>78</v>
      </c>
      <c r="S41" s="261"/>
      <c r="T41" s="259"/>
      <c r="U41" s="259"/>
      <c r="V41" s="259"/>
      <c r="W41" s="259"/>
      <c r="X41" s="259"/>
      <c r="Y41" s="259"/>
      <c r="Z41" s="259"/>
      <c r="AA41" s="259"/>
      <c r="AB41" s="259"/>
      <c r="AC41" s="260"/>
      <c r="AD41" s="259"/>
      <c r="AE41" s="259"/>
      <c r="AF41" s="259"/>
      <c r="AG41" s="259"/>
      <c r="AH41" s="259"/>
      <c r="AI41" s="259"/>
      <c r="AJ41" s="259"/>
      <c r="AL41"/>
      <c r="AM41"/>
      <c r="AN41"/>
      <c r="AO41"/>
      <c r="AP41"/>
      <c r="AQ41"/>
      <c r="AR41"/>
      <c r="AS41"/>
      <c r="AT41"/>
      <c r="AU41"/>
      <c r="AV41"/>
      <c r="AW41"/>
      <c r="AX41"/>
      <c r="AY41"/>
      <c r="AZ41"/>
      <c r="BA41"/>
      <c r="BB41"/>
      <c r="BC41"/>
      <c r="BD41"/>
      <c r="BE41"/>
      <c r="BF41"/>
      <c r="BG41"/>
      <c r="BH41"/>
      <c r="BI41"/>
      <c r="BJ41"/>
      <c r="BK41"/>
      <c r="BL41"/>
      <c r="BM41"/>
      <c r="BN41"/>
      <c r="BO41"/>
      <c r="BP41" s="385"/>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16.5" customHeight="1" thickBot="1">
      <c r="A42" s="1043" t="s">
        <v>261</v>
      </c>
      <c r="B42" s="1044"/>
      <c r="C42" s="1044"/>
      <c r="D42" s="1044"/>
      <c r="E42" s="1044"/>
      <c r="F42" s="1044"/>
      <c r="G42" s="1044"/>
      <c r="H42" s="1044"/>
      <c r="I42" s="1044"/>
      <c r="J42" s="1044"/>
      <c r="K42" s="1044"/>
      <c r="L42" s="1044"/>
      <c r="M42" s="1045"/>
      <c r="S42" s="261" t="s">
        <v>42</v>
      </c>
    </row>
    <row r="43" spans="1:119" ht="9" customHeight="1">
      <c r="A43" s="783"/>
      <c r="B43" s="96"/>
      <c r="C43" s="96"/>
      <c r="D43" s="96"/>
      <c r="E43" s="96"/>
      <c r="F43" s="97"/>
      <c r="G43" s="97"/>
      <c r="H43" s="97"/>
      <c r="I43" s="97"/>
      <c r="J43" s="97"/>
      <c r="K43" s="97"/>
      <c r="L43" s="97"/>
      <c r="M43" s="784"/>
      <c r="R43" s="261" t="s">
        <v>78</v>
      </c>
    </row>
    <row r="44" spans="1:119" ht="25.5" customHeight="1">
      <c r="A44" s="1061" t="s">
        <v>262</v>
      </c>
      <c r="B44" s="1005"/>
      <c r="C44" s="1005"/>
      <c r="D44" s="1005"/>
      <c r="E44" s="1005"/>
      <c r="F44" s="1005"/>
      <c r="G44" s="1005"/>
      <c r="H44" s="1005"/>
      <c r="I44" s="1005"/>
      <c r="J44" s="1005"/>
      <c r="K44" s="1093"/>
      <c r="L44" s="1094"/>
      <c r="M44" s="785"/>
      <c r="S44" s="261" t="s">
        <v>42</v>
      </c>
      <c r="T44" s="259" t="str">
        <f ca="1">SUBSTITUTE(CELL("address",K44),"$","")</f>
        <v>K44</v>
      </c>
      <c r="U44" s="259" t="str">
        <f>$U$5</f>
        <v>2a</v>
      </c>
      <c r="V44" s="259" t="str">
        <f ca="1">MID(CELL("filename",U44),FIND("]",CELL("filename",U44))+1,256)</f>
        <v>2a. Commercial Details</v>
      </c>
      <c r="W44" s="259" t="s">
        <v>261</v>
      </c>
      <c r="X44" s="259" t="s">
        <v>263</v>
      </c>
      <c r="Z44" s="259" t="str">
        <f ca="1">U44&amp;"_"&amp;T44&amp;"_"&amp;X44</f>
        <v>2a_K44_Deal_Diagram</v>
      </c>
      <c r="AA44" s="259" t="s">
        <v>83</v>
      </c>
      <c r="AC44" s="260" t="str">
        <f>CONCATENATE(AM44,",",AN44,",",AO44)</f>
        <v>Submitted,Not Submitted,Not applicable (non-unit contingent PPA)</v>
      </c>
      <c r="AD44" s="259" t="s">
        <v>84</v>
      </c>
      <c r="AE44" s="259" t="s">
        <v>85</v>
      </c>
      <c r="AJ44"/>
      <c r="AM44" s="262" t="s">
        <v>156</v>
      </c>
      <c r="AN44" s="262" t="s">
        <v>157</v>
      </c>
      <c r="AO44" t="s">
        <v>264</v>
      </c>
    </row>
    <row r="45" spans="1:119" ht="12" customHeight="1">
      <c r="A45" s="797"/>
      <c r="B45" s="421" t="s">
        <v>265</v>
      </c>
      <c r="C45" s="67"/>
      <c r="D45" s="67"/>
      <c r="E45" s="67"/>
      <c r="F45" s="25"/>
      <c r="G45" s="25"/>
      <c r="H45" s="25"/>
      <c r="I45" s="25"/>
      <c r="J45" s="25"/>
      <c r="K45" s="25"/>
      <c r="L45" s="25"/>
      <c r="M45" s="785"/>
      <c r="S45" s="261" t="s">
        <v>42</v>
      </c>
    </row>
    <row r="46" spans="1:119" ht="6" customHeight="1">
      <c r="A46" s="797"/>
      <c r="B46" s="67"/>
      <c r="C46" s="67"/>
      <c r="D46" s="67"/>
      <c r="E46" s="67"/>
      <c r="F46" s="25"/>
      <c r="G46" s="25"/>
      <c r="H46" s="25"/>
      <c r="I46" s="25"/>
      <c r="J46" s="25"/>
      <c r="K46" s="25"/>
      <c r="L46" s="25"/>
      <c r="M46" s="785"/>
      <c r="R46" s="261" t="s">
        <v>78</v>
      </c>
    </row>
    <row r="47" spans="1:119" ht="18" customHeight="1">
      <c r="A47" s="1063" t="s">
        <v>266</v>
      </c>
      <c r="B47" s="1064" t="s">
        <v>266</v>
      </c>
      <c r="C47" s="1064"/>
      <c r="D47" s="1064"/>
      <c r="E47" s="1065"/>
      <c r="F47" s="1072"/>
      <c r="G47" s="1073"/>
      <c r="H47" s="1074"/>
      <c r="I47" s="68"/>
      <c r="J47" s="68"/>
      <c r="K47" s="68"/>
      <c r="L47" s="68"/>
      <c r="M47" s="785"/>
      <c r="S47" s="261" t="s">
        <v>42</v>
      </c>
      <c r="T47" s="259" t="str">
        <f ca="1">SUBSTITUTE(CELL("address",G47),"$","")</f>
        <v>G47</v>
      </c>
      <c r="U47" s="259" t="str">
        <f>$U$5</f>
        <v>2a</v>
      </c>
      <c r="V47" s="259" t="str">
        <f ca="1">MID(CELL("filename",U47),FIND("]",CELL("filename",U47))+1,256)</f>
        <v>2a. Commercial Details</v>
      </c>
      <c r="W47" s="259" t="s">
        <v>261</v>
      </c>
      <c r="X47" s="259" t="s">
        <v>267</v>
      </c>
      <c r="Z47" s="259" t="str">
        <f ca="1">U47&amp;"_"&amp;T47&amp;"_"&amp;X47</f>
        <v>2a_G47_Project_Dependent_on_Another_Entity</v>
      </c>
      <c r="AA47" s="259" t="s">
        <v>83</v>
      </c>
      <c r="AC47" s="260" t="str">
        <f>CONCATENATE(AM47,",",AN47)</f>
        <v>Yes,No</v>
      </c>
      <c r="AD47" s="259" t="s">
        <v>84</v>
      </c>
      <c r="AE47" s="259" t="s">
        <v>85</v>
      </c>
      <c r="AM47" s="262" t="s">
        <v>84</v>
      </c>
      <c r="AN47" s="262" t="s">
        <v>85</v>
      </c>
    </row>
    <row r="48" spans="1:119" ht="6" customHeight="1">
      <c r="A48" s="833"/>
      <c r="B48" s="834"/>
      <c r="C48" s="67"/>
      <c r="D48" s="834"/>
      <c r="E48" s="834"/>
      <c r="F48" s="798"/>
      <c r="G48" s="25"/>
      <c r="H48" s="25"/>
      <c r="I48" s="25"/>
      <c r="J48" s="25"/>
      <c r="K48" s="25"/>
      <c r="L48" s="25"/>
      <c r="M48" s="785"/>
      <c r="R48" s="261" t="s">
        <v>78</v>
      </c>
    </row>
    <row r="49" spans="1:40" ht="18" customHeight="1">
      <c r="A49" s="1063" t="s">
        <v>268</v>
      </c>
      <c r="B49" s="1064" t="s">
        <v>268</v>
      </c>
      <c r="C49" s="1064"/>
      <c r="D49" s="1064"/>
      <c r="E49" s="1064"/>
      <c r="F49" s="25"/>
      <c r="G49" s="25"/>
      <c r="H49" s="25"/>
      <c r="I49" s="25"/>
      <c r="J49" s="25"/>
      <c r="K49" s="25"/>
      <c r="L49" s="25"/>
      <c r="M49" s="785"/>
      <c r="S49" s="261" t="s">
        <v>42</v>
      </c>
    </row>
    <row r="50" spans="1:40" ht="6" customHeight="1">
      <c r="A50" s="797"/>
      <c r="B50" s="798"/>
      <c r="C50" s="67"/>
      <c r="D50" s="67"/>
      <c r="E50" s="67"/>
      <c r="F50" s="25"/>
      <c r="G50" s="25"/>
      <c r="H50" s="25"/>
      <c r="I50" s="25"/>
      <c r="J50" s="25"/>
      <c r="K50" s="25"/>
      <c r="L50" s="25"/>
      <c r="M50" s="785"/>
      <c r="R50" s="261" t="s">
        <v>78</v>
      </c>
    </row>
    <row r="51" spans="1:40" ht="90.75" customHeight="1">
      <c r="A51" s="797"/>
      <c r="B51" s="1082"/>
      <c r="C51" s="1083"/>
      <c r="D51" s="1083"/>
      <c r="E51" s="1083"/>
      <c r="F51" s="1083"/>
      <c r="G51" s="1083"/>
      <c r="H51" s="1083"/>
      <c r="I51" s="1083"/>
      <c r="J51" s="1083"/>
      <c r="K51" s="1083"/>
      <c r="L51" s="1084"/>
      <c r="M51" s="785"/>
      <c r="S51" s="261" t="s">
        <v>42</v>
      </c>
      <c r="T51" s="260" t="str">
        <f ca="1">SUBSTITUTE(CELL("address",B51),"$","")</f>
        <v>B51</v>
      </c>
      <c r="U51" s="259" t="str">
        <f>$U$5</f>
        <v>2a</v>
      </c>
      <c r="V51" s="259" t="str">
        <f ca="1">MID(CELL("filename",U51),FIND("]",CELL("filename",U51))+1,256)</f>
        <v>2a. Commercial Details</v>
      </c>
      <c r="W51" s="259" t="s">
        <v>261</v>
      </c>
      <c r="X51" s="260" t="s">
        <v>269</v>
      </c>
      <c r="Y51" s="260"/>
      <c r="Z51" s="259" t="str">
        <f ca="1">U51&amp;"_"&amp;T51&amp;"_"&amp;X51</f>
        <v>2a_B51_Description_of_Project_Dependency</v>
      </c>
      <c r="AA51" s="259" t="s">
        <v>223</v>
      </c>
      <c r="AB51" s="259">
        <v>2000</v>
      </c>
      <c r="AD51" s="260" t="s">
        <v>85</v>
      </c>
      <c r="AE51" s="259" t="s">
        <v>85</v>
      </c>
      <c r="AF51" s="260"/>
      <c r="AG51" s="263" t="str">
        <f ca="1">"Requirement: "&amp;T47&amp;" answer of ""Yes"""</f>
        <v>Requirement: G47 answer of "Yes"</v>
      </c>
    </row>
    <row r="52" spans="1:40" ht="6" customHeight="1">
      <c r="A52" s="786"/>
      <c r="B52" s="489"/>
      <c r="C52" s="489"/>
      <c r="D52" s="489"/>
      <c r="E52" s="489"/>
      <c r="F52" s="76"/>
      <c r="G52" s="76"/>
      <c r="H52" s="76"/>
      <c r="I52" s="76"/>
      <c r="J52" s="76"/>
      <c r="K52" s="76"/>
      <c r="L52" s="76"/>
      <c r="M52" s="785"/>
      <c r="R52" s="261" t="s">
        <v>78</v>
      </c>
    </row>
    <row r="53" spans="1:40" ht="18" customHeight="1">
      <c r="A53" s="1061" t="s">
        <v>270</v>
      </c>
      <c r="B53" s="1005"/>
      <c r="C53" s="1005"/>
      <c r="D53" s="1005"/>
      <c r="E53" s="1005"/>
      <c r="F53" s="1070"/>
      <c r="G53" s="1070"/>
      <c r="H53" s="1070"/>
      <c r="I53" s="68"/>
      <c r="J53" s="68"/>
      <c r="K53" s="68"/>
      <c r="L53" s="68"/>
      <c r="M53" s="785"/>
      <c r="S53" s="261" t="s">
        <v>42</v>
      </c>
      <c r="T53" s="259" t="str">
        <f ca="1">SUBSTITUTE(CELL("address",G53),"$","")</f>
        <v>G53</v>
      </c>
      <c r="U53" s="259" t="str">
        <f>$U$5</f>
        <v>2a</v>
      </c>
      <c r="V53" s="259" t="str">
        <f ca="1">MID(CELL("filename",U53),FIND("]",CELL("filename",U53))+1,256)</f>
        <v>2a. Commercial Details</v>
      </c>
      <c r="W53" s="259" t="s">
        <v>261</v>
      </c>
      <c r="X53" s="259" t="s">
        <v>271</v>
      </c>
      <c r="Z53" s="259" t="str">
        <f ca="1">U53&amp;"_"&amp;T53&amp;"_"&amp;X53</f>
        <v>2a_G53_Project_known_legal_Issues</v>
      </c>
      <c r="AA53" s="259" t="s">
        <v>83</v>
      </c>
      <c r="AC53" s="260" t="str">
        <f>CONCATENATE(AM53,",",AN53)</f>
        <v>Yes,No</v>
      </c>
      <c r="AD53" s="259" t="s">
        <v>84</v>
      </c>
      <c r="AE53" s="259" t="s">
        <v>85</v>
      </c>
      <c r="AM53" s="262" t="s">
        <v>84</v>
      </c>
      <c r="AN53" s="262" t="s">
        <v>85</v>
      </c>
    </row>
    <row r="54" spans="1:40" ht="8.25" customHeight="1">
      <c r="A54" s="786"/>
      <c r="B54" s="489"/>
      <c r="C54" s="489"/>
      <c r="D54" s="489"/>
      <c r="E54" s="489"/>
      <c r="F54" s="76"/>
      <c r="G54" s="76"/>
      <c r="H54" s="76"/>
      <c r="I54" s="76"/>
      <c r="J54" s="76"/>
      <c r="K54" s="76"/>
      <c r="L54" s="76"/>
      <c r="M54" s="785"/>
      <c r="R54" s="261" t="s">
        <v>78</v>
      </c>
    </row>
    <row r="55" spans="1:40" ht="30.75" customHeight="1">
      <c r="A55" s="797"/>
      <c r="B55" s="1078" t="s">
        <v>272</v>
      </c>
      <c r="C55" s="1078"/>
      <c r="D55" s="1078"/>
      <c r="E55" s="1078"/>
      <c r="F55" s="1078"/>
      <c r="G55" s="1078"/>
      <c r="H55" s="1078"/>
      <c r="I55" s="1078"/>
      <c r="J55" s="1078"/>
      <c r="K55" s="1078"/>
      <c r="L55" s="1078"/>
      <c r="M55" s="785"/>
      <c r="S55" s="261" t="s">
        <v>42</v>
      </c>
    </row>
    <row r="56" spans="1:40" ht="6" customHeight="1">
      <c r="A56" s="797"/>
      <c r="B56" s="67"/>
      <c r="C56" s="67"/>
      <c r="D56" s="67"/>
      <c r="E56" s="67"/>
      <c r="F56" s="25"/>
      <c r="G56" s="25"/>
      <c r="H56" s="25"/>
      <c r="I56" s="25"/>
      <c r="J56" s="25"/>
      <c r="K56" s="25"/>
      <c r="L56" s="25"/>
      <c r="M56" s="785"/>
      <c r="R56" s="261" t="s">
        <v>78</v>
      </c>
    </row>
    <row r="57" spans="1:40" ht="148.5" customHeight="1">
      <c r="A57" s="797"/>
      <c r="B57" s="1082"/>
      <c r="C57" s="1083"/>
      <c r="D57" s="1083"/>
      <c r="E57" s="1083"/>
      <c r="F57" s="1083"/>
      <c r="G57" s="1083"/>
      <c r="H57" s="1083"/>
      <c r="I57" s="1083"/>
      <c r="J57" s="1083"/>
      <c r="K57" s="1083"/>
      <c r="L57" s="1084"/>
      <c r="M57" s="785"/>
      <c r="S57" s="261" t="s">
        <v>42</v>
      </c>
      <c r="T57" s="260" t="str">
        <f ca="1">SUBSTITUTE(CELL("address",B57),"$","")</f>
        <v>B57</v>
      </c>
      <c r="U57" s="259" t="str">
        <f>$U$5</f>
        <v>2a</v>
      </c>
      <c r="V57" s="259" t="str">
        <f ca="1">MID(CELL("filename",U57),FIND("]",CELL("filename",U57))+1,256)</f>
        <v>2a. Commercial Details</v>
      </c>
      <c r="W57" s="259" t="s">
        <v>261</v>
      </c>
      <c r="X57" s="260" t="s">
        <v>273</v>
      </c>
      <c r="Y57" s="260"/>
      <c r="Z57" s="259" t="str">
        <f ca="1">U57&amp;"_"&amp;T57&amp;"_"&amp;X57</f>
        <v>2a_B57_Description_of_Project_Legal_Issues</v>
      </c>
      <c r="AA57" s="259" t="s">
        <v>223</v>
      </c>
      <c r="AB57" s="259">
        <v>2000</v>
      </c>
      <c r="AD57" s="260" t="s">
        <v>85</v>
      </c>
      <c r="AE57" s="259" t="s">
        <v>85</v>
      </c>
      <c r="AF57" s="260"/>
      <c r="AG57" s="263" t="str">
        <f ca="1">"Requirement: "&amp;T53&amp;" answer of ""Yes"""</f>
        <v>Requirement: G53 answer of "Yes"</v>
      </c>
    </row>
    <row r="58" spans="1:40" ht="8.25" customHeight="1">
      <c r="A58" s="786"/>
      <c r="B58" s="489"/>
      <c r="C58" s="489"/>
      <c r="D58" s="489"/>
      <c r="E58" s="489"/>
      <c r="F58" s="76"/>
      <c r="G58" s="76"/>
      <c r="H58" s="76"/>
      <c r="I58" s="76"/>
      <c r="J58" s="76"/>
      <c r="K58" s="76"/>
      <c r="L58" s="76"/>
      <c r="M58" s="785"/>
      <c r="R58" s="261" t="s">
        <v>78</v>
      </c>
    </row>
    <row r="59" spans="1:40" ht="23.25" customHeight="1">
      <c r="A59" s="1087" t="s">
        <v>274</v>
      </c>
      <c r="B59" s="1088"/>
      <c r="C59" s="1088"/>
      <c r="D59" s="1088"/>
      <c r="E59" s="1088"/>
      <c r="F59" s="1088"/>
      <c r="G59" s="1088"/>
      <c r="H59" s="1088"/>
      <c r="I59" s="1088"/>
      <c r="J59" s="1089"/>
      <c r="K59" s="1071"/>
      <c r="L59" s="1071"/>
      <c r="M59" s="785"/>
      <c r="S59" s="261" t="s">
        <v>42</v>
      </c>
      <c r="T59" s="260" t="str">
        <f ca="1">SUBSTITUTE(CELL("address",K59),"$","")</f>
        <v>K59</v>
      </c>
      <c r="U59" s="259" t="str">
        <f>$U$5</f>
        <v>2a</v>
      </c>
      <c r="V59" s="259" t="str">
        <f ca="1">MID(CELL("filename",U59),FIND("]",CELL("filename",U59))+1,256)</f>
        <v>2a. Commercial Details</v>
      </c>
      <c r="W59" s="259" t="s">
        <v>261</v>
      </c>
      <c r="X59" s="259" t="s">
        <v>275</v>
      </c>
      <c r="Z59" s="259" t="str">
        <f ca="1">U59&amp;"_"&amp;T59&amp;"_"&amp;X59</f>
        <v>2a_K59_bankruptcy</v>
      </c>
      <c r="AA59" s="259" t="s">
        <v>83</v>
      </c>
      <c r="AC59" s="260" t="str">
        <f>CONCATENATE(AM59,",",AN59)</f>
        <v>Yes,No</v>
      </c>
      <c r="AD59" s="259" t="s">
        <v>84</v>
      </c>
      <c r="AE59" s="259" t="s">
        <v>85</v>
      </c>
      <c r="AM59" s="262" t="s">
        <v>84</v>
      </c>
      <c r="AN59" s="262" t="s">
        <v>85</v>
      </c>
    </row>
    <row r="60" spans="1:40" ht="11.25" customHeight="1">
      <c r="A60" s="797"/>
      <c r="B60" s="67"/>
      <c r="C60" s="67"/>
      <c r="D60" s="67"/>
      <c r="E60" s="67"/>
      <c r="F60" s="25"/>
      <c r="G60" s="25"/>
      <c r="H60" s="25"/>
      <c r="I60" s="25"/>
      <c r="J60" s="25"/>
      <c r="K60" s="25"/>
      <c r="L60" s="25"/>
      <c r="M60" s="785"/>
      <c r="R60" s="261" t="s">
        <v>78</v>
      </c>
    </row>
    <row r="61" spans="1:40" ht="23.25" customHeight="1">
      <c r="A61" s="1087" t="s">
        <v>276</v>
      </c>
      <c r="B61" s="1088"/>
      <c r="C61" s="1088"/>
      <c r="D61" s="1088"/>
      <c r="E61" s="1088"/>
      <c r="F61" s="1088"/>
      <c r="G61" s="1088"/>
      <c r="H61" s="1088"/>
      <c r="I61" s="1088"/>
      <c r="J61" s="1089"/>
      <c r="K61" s="1071"/>
      <c r="L61" s="1071"/>
      <c r="M61" s="785"/>
      <c r="S61" s="261" t="s">
        <v>42</v>
      </c>
      <c r="T61" s="260" t="str">
        <f ca="1">SUBSTITUTE(CELL("address",K61),"$","")</f>
        <v>K61</v>
      </c>
      <c r="U61" s="259" t="str">
        <f>$U$5</f>
        <v>2a</v>
      </c>
      <c r="V61" s="259" t="str">
        <f ca="1">MID(CELL("filename",U61),FIND("]",CELL("filename",U61))+1,256)</f>
        <v>2a. Commercial Details</v>
      </c>
      <c r="W61" s="259" t="s">
        <v>261</v>
      </c>
      <c r="X61" s="259" t="s">
        <v>277</v>
      </c>
      <c r="Z61" s="259" t="str">
        <f ca="1">U61&amp;"_"&amp;T61&amp;"_"&amp;X61</f>
        <v>2a_K61_felony</v>
      </c>
      <c r="AA61" s="259" t="s">
        <v>83</v>
      </c>
      <c r="AC61" s="260" t="str">
        <f>CONCATENATE(AM61,",",AN61)</f>
        <v>Yes,No</v>
      </c>
      <c r="AD61" s="259" t="s">
        <v>84</v>
      </c>
      <c r="AE61" s="259" t="s">
        <v>85</v>
      </c>
      <c r="AM61" s="262" t="s">
        <v>84</v>
      </c>
      <c r="AN61" s="262" t="s">
        <v>85</v>
      </c>
    </row>
    <row r="62" spans="1:40" ht="11.25" customHeight="1">
      <c r="A62" s="797"/>
      <c r="B62" s="67"/>
      <c r="C62" s="67"/>
      <c r="D62" s="67"/>
      <c r="E62" s="67"/>
      <c r="F62" s="25"/>
      <c r="G62" s="25"/>
      <c r="H62" s="25"/>
      <c r="I62" s="25"/>
      <c r="J62" s="25"/>
      <c r="K62" s="25"/>
      <c r="L62" s="25"/>
      <c r="M62" s="785"/>
      <c r="R62" s="261" t="s">
        <v>78</v>
      </c>
    </row>
    <row r="63" spans="1:40" ht="33" customHeight="1">
      <c r="A63" s="1085" t="s">
        <v>278</v>
      </c>
      <c r="B63" s="1086"/>
      <c r="C63" s="1086"/>
      <c r="D63" s="1086"/>
      <c r="E63" s="1086"/>
      <c r="F63" s="1086"/>
      <c r="G63" s="1086"/>
      <c r="H63" s="1086"/>
      <c r="I63" s="1086"/>
      <c r="J63" s="1086"/>
      <c r="K63" s="1086"/>
      <c r="L63" s="25"/>
      <c r="M63" s="785"/>
      <c r="S63" s="261" t="s">
        <v>42</v>
      </c>
    </row>
    <row r="64" spans="1:40" ht="11.25" customHeight="1">
      <c r="A64" s="797"/>
      <c r="B64" s="67"/>
      <c r="C64" s="67"/>
      <c r="D64" s="67"/>
      <c r="E64" s="67"/>
      <c r="F64" s="25"/>
      <c r="G64" s="25"/>
      <c r="H64" s="25"/>
      <c r="I64" s="25"/>
      <c r="J64" s="25"/>
      <c r="K64" s="25"/>
      <c r="L64" s="25"/>
      <c r="M64" s="785"/>
      <c r="R64" s="261" t="s">
        <v>78</v>
      </c>
    </row>
    <row r="65" spans="1:40" ht="90.75" customHeight="1">
      <c r="A65" s="797"/>
      <c r="B65" s="1079"/>
      <c r="C65" s="1080"/>
      <c r="D65" s="1080"/>
      <c r="E65" s="1080"/>
      <c r="F65" s="1080"/>
      <c r="G65" s="1080"/>
      <c r="H65" s="1080"/>
      <c r="I65" s="1080"/>
      <c r="J65" s="1080"/>
      <c r="K65" s="1080"/>
      <c r="L65" s="1081"/>
      <c r="M65" s="785"/>
      <c r="S65" s="261" t="s">
        <v>42</v>
      </c>
      <c r="T65" s="260" t="str">
        <f ca="1">SUBSTITUTE(CELL("address",B65),"$","")</f>
        <v>B65</v>
      </c>
      <c r="U65" s="259" t="str">
        <f>$U$5</f>
        <v>2a</v>
      </c>
      <c r="V65" s="259" t="str">
        <f ca="1">MID(CELL("filename",U65),FIND("]",CELL("filename",U65))+1,256)</f>
        <v>2a. Commercial Details</v>
      </c>
      <c r="W65" s="259" t="s">
        <v>261</v>
      </c>
      <c r="X65" s="259" t="s">
        <v>279</v>
      </c>
      <c r="Z65" s="259" t="str">
        <f ca="1">U65&amp;"_"&amp;T65&amp;"_"&amp;X65</f>
        <v>2a_B65_descript_litigation</v>
      </c>
      <c r="AA65" s="259" t="s">
        <v>223</v>
      </c>
      <c r="AB65" s="259">
        <v>2000</v>
      </c>
      <c r="AD65" s="259" t="s">
        <v>85</v>
      </c>
      <c r="AE65" s="259" t="s">
        <v>85</v>
      </c>
      <c r="AG65"/>
    </row>
    <row r="66" spans="1:40" ht="11.25" customHeight="1">
      <c r="A66" s="797"/>
      <c r="B66" s="67"/>
      <c r="C66" s="67"/>
      <c r="D66" s="67"/>
      <c r="E66" s="67"/>
      <c r="F66" s="25"/>
      <c r="G66" s="25"/>
      <c r="H66" s="25"/>
      <c r="I66" s="25"/>
      <c r="J66" s="25"/>
      <c r="K66" s="25"/>
      <c r="L66" s="25"/>
      <c r="M66" s="785"/>
      <c r="R66" s="261" t="s">
        <v>78</v>
      </c>
    </row>
    <row r="67" spans="1:40" ht="18.75" customHeight="1">
      <c r="A67" s="1061" t="s">
        <v>280</v>
      </c>
      <c r="B67" s="1005"/>
      <c r="C67" s="1005"/>
      <c r="D67" s="1005"/>
      <c r="E67" s="1005"/>
      <c r="F67" s="1005"/>
      <c r="G67" s="1005"/>
      <c r="H67" s="1005"/>
      <c r="I67" s="1005"/>
      <c r="J67" s="332"/>
      <c r="K67" s="1071"/>
      <c r="L67" s="1071"/>
      <c r="M67" s="785"/>
      <c r="S67" s="261" t="s">
        <v>42</v>
      </c>
      <c r="T67" s="260" t="str">
        <f ca="1">SUBSTITUTE(CELL("address",K67),"$","")</f>
        <v>K67</v>
      </c>
      <c r="U67" s="259" t="str">
        <f>$U$5</f>
        <v>2a</v>
      </c>
      <c r="V67" s="259" t="str">
        <f ca="1">MID(CELL("filename",U67),FIND("]",CELL("filename",U67))+1,256)</f>
        <v>2a. Commercial Details</v>
      </c>
      <c r="W67" s="259" t="s">
        <v>261</v>
      </c>
      <c r="X67" s="259" t="s">
        <v>281</v>
      </c>
      <c r="Z67" s="259" t="str">
        <f ca="1">U67&amp;"_"&amp;T67&amp;"_"&amp;X67</f>
        <v>2a_K67_finance_records_5_years</v>
      </c>
      <c r="AA67" s="259" t="s">
        <v>83</v>
      </c>
      <c r="AC67" s="260" t="str">
        <f>CONCATENATE(AM67,",",AN67)</f>
        <v>Yes,No</v>
      </c>
      <c r="AD67" s="259" t="s">
        <v>84</v>
      </c>
      <c r="AE67" s="259" t="s">
        <v>85</v>
      </c>
      <c r="AM67" s="262" t="s">
        <v>84</v>
      </c>
      <c r="AN67" s="262" t="s">
        <v>85</v>
      </c>
    </row>
    <row r="68" spans="1:40" ht="12.75" customHeight="1">
      <c r="A68" s="797"/>
      <c r="B68" s="67"/>
      <c r="C68" s="67"/>
      <c r="D68" s="67"/>
      <c r="E68" s="67"/>
      <c r="F68" s="25"/>
      <c r="G68" s="25"/>
      <c r="H68" s="25"/>
      <c r="I68" s="25"/>
      <c r="J68" s="25"/>
      <c r="K68" s="25"/>
      <c r="L68" s="25"/>
      <c r="M68" s="785"/>
      <c r="R68" s="261" t="s">
        <v>78</v>
      </c>
    </row>
    <row r="69" spans="1:40" ht="18.75" customHeight="1">
      <c r="A69" s="799"/>
      <c r="B69" s="435" t="s">
        <v>282</v>
      </c>
      <c r="C69" s="373"/>
      <c r="D69" s="67"/>
      <c r="E69" s="67"/>
      <c r="F69" s="25"/>
      <c r="G69" s="25"/>
      <c r="H69" s="25"/>
      <c r="I69" s="25"/>
      <c r="J69" s="25"/>
      <c r="K69" s="1090"/>
      <c r="L69" s="1090"/>
      <c r="M69" s="785"/>
      <c r="S69" s="261" t="s">
        <v>42</v>
      </c>
      <c r="T69" s="260" t="str">
        <f ca="1">SUBSTITUTE(CELL("address",K69),"$","")</f>
        <v>K69</v>
      </c>
      <c r="U69" s="259" t="str">
        <f>$U$5</f>
        <v>2a</v>
      </c>
      <c r="V69" s="259" t="str">
        <f ca="1">MID(CELL("filename",U69),FIND("]",CELL("filename",U69))+1,256)</f>
        <v>2a. Commercial Details</v>
      </c>
      <c r="W69" s="259" t="s">
        <v>261</v>
      </c>
      <c r="X69" s="259" t="s">
        <v>283</v>
      </c>
      <c r="Z69" s="259" t="str">
        <f ca="1">U69&amp;"_"&amp;T69&amp;"_"&amp;X69</f>
        <v>2a_K69_finance_records_5_years_submitted</v>
      </c>
      <c r="AA69" s="259" t="s">
        <v>83</v>
      </c>
      <c r="AC69" s="260" t="str">
        <f>CONCATENATE(AM69,",",AN69)</f>
        <v>Submitted,Not Submitted</v>
      </c>
      <c r="AD69" s="260" t="s">
        <v>85</v>
      </c>
      <c r="AE69" s="259" t="s">
        <v>85</v>
      </c>
      <c r="AG69" s="263" t="str">
        <f ca="1">"Requirement: "&amp;T67&amp;" answer of ""Yes"""</f>
        <v>Requirement: K67 answer of "Yes"</v>
      </c>
      <c r="AM69" t="s">
        <v>156</v>
      </c>
      <c r="AN69" t="s">
        <v>157</v>
      </c>
    </row>
    <row r="70" spans="1:40" ht="14.25" customHeight="1">
      <c r="A70" s="797"/>
      <c r="B70" s="67"/>
      <c r="C70" s="374"/>
      <c r="D70" s="372"/>
      <c r="E70" s="67"/>
      <c r="F70" s="25"/>
      <c r="G70" s="25"/>
      <c r="H70" s="25"/>
      <c r="I70" s="25"/>
      <c r="J70" s="25"/>
      <c r="K70" s="25"/>
      <c r="L70" s="25"/>
      <c r="M70" s="785"/>
      <c r="R70" s="261" t="s">
        <v>78</v>
      </c>
    </row>
    <row r="71" spans="1:40" ht="18.75" customHeight="1">
      <c r="A71" s="1061" t="s">
        <v>284</v>
      </c>
      <c r="B71" s="1005"/>
      <c r="C71" s="1005"/>
      <c r="D71" s="1005"/>
      <c r="E71" s="1005"/>
      <c r="F71" s="1005"/>
      <c r="G71" s="1005"/>
      <c r="H71" s="1005"/>
      <c r="I71" s="1005"/>
      <c r="J71" s="332"/>
      <c r="K71" s="1071"/>
      <c r="L71" s="1071"/>
      <c r="M71" s="785"/>
      <c r="S71" s="261" t="s">
        <v>42</v>
      </c>
      <c r="T71" s="260" t="str">
        <f ca="1">SUBSTITUTE(CELL("address",K71),"$","")</f>
        <v>K71</v>
      </c>
      <c r="U71" s="259" t="str">
        <f>$U$5</f>
        <v>2a</v>
      </c>
      <c r="V71" s="259" t="str">
        <f ca="1">MID(CELL("filename",U71),FIND("]",CELL("filename",U71))+1,256)</f>
        <v>2a. Commercial Details</v>
      </c>
      <c r="W71" s="259" t="s">
        <v>261</v>
      </c>
      <c r="X71" s="259" t="s">
        <v>285</v>
      </c>
      <c r="Z71" s="259" t="str">
        <f ca="1">U71&amp;"_"&amp;T71&amp;"_"&amp;X71</f>
        <v>2a_K71_corporate_credit_rating</v>
      </c>
      <c r="AA71" s="259" t="s">
        <v>83</v>
      </c>
      <c r="AC71" s="260" t="str">
        <f>CONCATENATE(AM71,",",AN71)</f>
        <v>Yes,No</v>
      </c>
      <c r="AD71" s="259" t="s">
        <v>84</v>
      </c>
      <c r="AE71" s="259" t="s">
        <v>85</v>
      </c>
      <c r="AM71" s="262" t="s">
        <v>84</v>
      </c>
      <c r="AN71" s="262" t="s">
        <v>85</v>
      </c>
    </row>
    <row r="72" spans="1:40" ht="6" customHeight="1">
      <c r="A72" s="797"/>
      <c r="B72" s="67"/>
      <c r="C72" s="67"/>
      <c r="D72" s="67"/>
      <c r="E72" s="67"/>
      <c r="F72" s="25"/>
      <c r="G72" s="25"/>
      <c r="H72" s="25"/>
      <c r="I72" s="25"/>
      <c r="J72" s="25"/>
      <c r="K72" s="25"/>
      <c r="L72" s="25"/>
      <c r="M72" s="785"/>
      <c r="R72" s="261" t="s">
        <v>78</v>
      </c>
    </row>
    <row r="73" spans="1:40" ht="18" customHeight="1">
      <c r="A73" s="797"/>
      <c r="B73" s="94" t="s">
        <v>268</v>
      </c>
      <c r="C73" s="67"/>
      <c r="D73" s="67"/>
      <c r="E73" s="67"/>
      <c r="F73" s="25"/>
      <c r="G73" s="25"/>
      <c r="H73" s="25"/>
      <c r="I73" s="25"/>
      <c r="J73" s="25"/>
      <c r="K73" s="25"/>
      <c r="L73" s="25"/>
      <c r="M73" s="785"/>
      <c r="S73" s="261" t="s">
        <v>42</v>
      </c>
    </row>
    <row r="74" spans="1:40" ht="6" customHeight="1">
      <c r="A74" s="797"/>
      <c r="B74" s="67"/>
      <c r="C74" s="67"/>
      <c r="D74" s="67"/>
      <c r="E74" s="67"/>
      <c r="F74" s="25"/>
      <c r="G74" s="25"/>
      <c r="H74" s="25"/>
      <c r="I74" s="25"/>
      <c r="J74" s="25"/>
      <c r="K74" s="25"/>
      <c r="L74" s="25"/>
      <c r="M74" s="785"/>
      <c r="R74" s="261" t="s">
        <v>78</v>
      </c>
    </row>
    <row r="75" spans="1:40" ht="90.75" customHeight="1">
      <c r="A75" s="797"/>
      <c r="B75" s="1079"/>
      <c r="C75" s="1080"/>
      <c r="D75" s="1080"/>
      <c r="E75" s="1080"/>
      <c r="F75" s="1080"/>
      <c r="G75" s="1080"/>
      <c r="H75" s="1080"/>
      <c r="I75" s="1080"/>
      <c r="J75" s="1080"/>
      <c r="K75" s="1080"/>
      <c r="L75" s="1081"/>
      <c r="M75" s="785"/>
      <c r="S75" s="261" t="s">
        <v>42</v>
      </c>
      <c r="T75" s="260" t="str">
        <f ca="1">SUBSTITUTE(CELL("address",B75),"$","")</f>
        <v>B75</v>
      </c>
      <c r="U75" s="259" t="str">
        <f>$U$5</f>
        <v>2a</v>
      </c>
      <c r="V75" s="259" t="str">
        <f ca="1">MID(CELL("filename",U75),FIND("]",CELL("filename",U75))+1,256)</f>
        <v>2a. Commercial Details</v>
      </c>
      <c r="W75" s="259" t="s">
        <v>261</v>
      </c>
      <c r="X75" s="259" t="s">
        <v>286</v>
      </c>
      <c r="Z75" s="259" t="str">
        <f ca="1">U75&amp;"_"&amp;T75&amp;"_"&amp;X75</f>
        <v>2a_B75_corporate_credit_rating_description</v>
      </c>
      <c r="AA75" s="259" t="s">
        <v>223</v>
      </c>
      <c r="AB75" s="259">
        <v>2000</v>
      </c>
      <c r="AD75" s="259" t="s">
        <v>85</v>
      </c>
      <c r="AE75" s="259" t="s">
        <v>85</v>
      </c>
      <c r="AG75" s="263" t="str">
        <f ca="1">"Requirement: "&amp;T71&amp;" answer of ""Yes"""</f>
        <v>Requirement: K71 answer of "Yes"</v>
      </c>
    </row>
    <row r="76" spans="1:40" ht="11.25" customHeight="1">
      <c r="A76" s="797"/>
      <c r="B76" s="67"/>
      <c r="C76" s="67"/>
      <c r="D76" s="67"/>
      <c r="E76" s="67"/>
      <c r="F76" s="25"/>
      <c r="G76" s="25"/>
      <c r="H76" s="25"/>
      <c r="I76" s="25"/>
      <c r="J76" s="25"/>
      <c r="K76" s="25"/>
      <c r="L76" s="25"/>
      <c r="M76" s="785"/>
      <c r="R76" s="261" t="s">
        <v>78</v>
      </c>
    </row>
    <row r="77" spans="1:40" ht="18" customHeight="1">
      <c r="A77" s="800" t="s">
        <v>287</v>
      </c>
      <c r="B77" s="67"/>
      <c r="C77" s="67"/>
      <c r="D77" s="67"/>
      <c r="E77" s="67"/>
      <c r="F77" s="25"/>
      <c r="G77" s="25"/>
      <c r="H77" s="25"/>
      <c r="I77" s="25"/>
      <c r="J77" s="25"/>
      <c r="K77" s="25"/>
      <c r="L77" s="25"/>
      <c r="M77" s="785"/>
      <c r="S77" s="261" t="s">
        <v>42</v>
      </c>
    </row>
    <row r="78" spans="1:40" ht="8.25" customHeight="1">
      <c r="A78" s="786"/>
      <c r="B78" s="489"/>
      <c r="C78" s="489"/>
      <c r="D78" s="489"/>
      <c r="E78" s="489"/>
      <c r="F78" s="76"/>
      <c r="G78" s="76"/>
      <c r="H78" s="76"/>
      <c r="I78" s="76"/>
      <c r="J78" s="76"/>
      <c r="K78" s="76"/>
      <c r="L78" s="76"/>
      <c r="M78" s="785"/>
      <c r="R78" s="261" t="s">
        <v>78</v>
      </c>
    </row>
    <row r="79" spans="1:40" ht="52" customHeight="1">
      <c r="A79" s="797"/>
      <c r="B79" s="1079"/>
      <c r="C79" s="1080"/>
      <c r="D79" s="1080"/>
      <c r="E79" s="1080"/>
      <c r="F79" s="1080"/>
      <c r="G79" s="1080"/>
      <c r="H79" s="1080"/>
      <c r="I79" s="1080"/>
      <c r="J79" s="1080"/>
      <c r="K79" s="1080"/>
      <c r="L79" s="1081"/>
      <c r="M79" s="785"/>
      <c r="S79" s="261" t="s">
        <v>42</v>
      </c>
      <c r="T79" s="260" t="str">
        <f ca="1">SUBSTITUTE(CELL("address",B79),"$","")</f>
        <v>B79</v>
      </c>
      <c r="U79" s="259" t="str">
        <f>$U$5</f>
        <v>2a</v>
      </c>
      <c r="V79" s="259" t="str">
        <f ca="1">MID(CELL("filename",U79),FIND("]",CELL("filename",U79))+1,256)</f>
        <v>2a. Commercial Details</v>
      </c>
      <c r="W79" s="259" t="s">
        <v>261</v>
      </c>
      <c r="X79" s="260" t="s">
        <v>288</v>
      </c>
      <c r="Y79" s="260"/>
      <c r="Z79" s="259" t="str">
        <f ca="1">U79&amp;"_"&amp;T79&amp;"_"&amp;X79</f>
        <v>2a_B79_Finance_Plan_for_Development_Project</v>
      </c>
      <c r="AA79" s="259" t="s">
        <v>223</v>
      </c>
      <c r="AB79" s="259">
        <v>2000</v>
      </c>
      <c r="AD79" s="260" t="s">
        <v>85</v>
      </c>
      <c r="AE79" s="259" t="s">
        <v>85</v>
      </c>
      <c r="AF79" s="260"/>
      <c r="AG79" s="260"/>
      <c r="AH79" s="260"/>
      <c r="AI79" s="260"/>
      <c r="AJ79"/>
    </row>
    <row r="80" spans="1:40" ht="11.25" customHeight="1" thickBot="1">
      <c r="A80" s="797"/>
      <c r="B80" s="67"/>
      <c r="C80" s="67"/>
      <c r="D80" s="67"/>
      <c r="E80" s="67"/>
      <c r="F80" s="25"/>
      <c r="G80" s="25"/>
      <c r="H80" s="25"/>
      <c r="I80" s="25"/>
      <c r="J80" s="25"/>
      <c r="K80" s="25"/>
      <c r="L80" s="25"/>
      <c r="M80" s="785"/>
      <c r="R80" s="261" t="s">
        <v>78</v>
      </c>
    </row>
    <row r="81" spans="1:69" ht="16.5" customHeight="1" thickTop="1" thickBot="1">
      <c r="A81" s="1043" t="s">
        <v>289</v>
      </c>
      <c r="B81" s="1044"/>
      <c r="C81" s="1044"/>
      <c r="D81" s="1044"/>
      <c r="E81" s="1044"/>
      <c r="F81" s="1044"/>
      <c r="G81" s="1044"/>
      <c r="H81" s="1044"/>
      <c r="I81" s="1044"/>
      <c r="J81" s="1044"/>
      <c r="K81" s="1044"/>
      <c r="L81" s="1044"/>
      <c r="M81" s="1045"/>
      <c r="Q81" s="450" t="s">
        <v>290</v>
      </c>
      <c r="S81" s="261" t="s">
        <v>42</v>
      </c>
    </row>
    <row r="82" spans="1:69" ht="15" customHeight="1" thickBot="1">
      <c r="A82" s="801"/>
      <c r="B82" s="258"/>
      <c r="C82" s="258"/>
      <c r="D82" s="258"/>
      <c r="E82" s="258"/>
      <c r="F82" s="88"/>
      <c r="G82" s="88"/>
      <c r="H82" s="88"/>
      <c r="I82" s="88"/>
      <c r="J82" s="88"/>
      <c r="K82" s="88"/>
      <c r="L82" s="88"/>
      <c r="M82" s="784"/>
      <c r="R82" s="261" t="s">
        <v>78</v>
      </c>
    </row>
    <row r="83" spans="1:69" ht="26.15" customHeight="1" thickTop="1" thickBot="1">
      <c r="A83" s="1041" t="s">
        <v>291</v>
      </c>
      <c r="B83" s="1042"/>
      <c r="C83" s="1042"/>
      <c r="D83" s="1042"/>
      <c r="E83" s="1042"/>
      <c r="F83" s="1042"/>
      <c r="G83" s="1042"/>
      <c r="H83" s="1042"/>
      <c r="I83" s="1042"/>
      <c r="J83" s="1042"/>
      <c r="K83" s="1042"/>
      <c r="L83" s="25"/>
      <c r="M83" s="785"/>
      <c r="Q83" s="450" t="s">
        <v>290</v>
      </c>
      <c r="S83" s="261" t="s">
        <v>42</v>
      </c>
      <c r="T83" s="260" t="str">
        <f ca="1">SUBSTITUTE(CELL("address",L83),"$","")</f>
        <v>L83</v>
      </c>
      <c r="U83" s="259" t="str">
        <f>$U$5</f>
        <v>2a</v>
      </c>
      <c r="V83" s="259" t="str">
        <f ca="1">MID(CELL("filename",U83),FIND("]",CELL("filename",U83))+1,256)</f>
        <v>2a. Commercial Details</v>
      </c>
      <c r="W83" s="259" t="s">
        <v>292</v>
      </c>
      <c r="X83" s="259" t="s">
        <v>293</v>
      </c>
      <c r="Z83" s="259" t="str">
        <f ca="1">U83&amp;"_"&amp;T83&amp;"_"&amp;X83</f>
        <v>2a_L83_Equity_Plan_Submitted</v>
      </c>
      <c r="AA83" s="259" t="s">
        <v>83</v>
      </c>
      <c r="AC83" s="260" t="str">
        <f>CONCATENATE(AM83,",",AN83)</f>
        <v>Submitted,Not Submitted</v>
      </c>
      <c r="AD83" s="259" t="s">
        <v>84</v>
      </c>
      <c r="AE83" s="259" t="s">
        <v>85</v>
      </c>
      <c r="AM83" s="262" t="s">
        <v>156</v>
      </c>
      <c r="AN83" s="262" t="s">
        <v>157</v>
      </c>
    </row>
    <row r="84" spans="1:69" s="272" customFormat="1" ht="12" customHeight="1" thickTop="1" thickBot="1">
      <c r="A84" s="835"/>
      <c r="B84" s="836" t="s">
        <v>1412</v>
      </c>
      <c r="C84" s="95"/>
      <c r="D84" s="95"/>
      <c r="E84" s="95"/>
      <c r="F84" s="369"/>
      <c r="G84" s="369"/>
      <c r="H84" s="369"/>
      <c r="I84" s="369"/>
      <c r="J84" s="369"/>
      <c r="K84" s="369"/>
      <c r="L84" s="369"/>
      <c r="M84" s="837"/>
      <c r="Q84" s="838" t="s">
        <v>290</v>
      </c>
      <c r="R84" s="262"/>
      <c r="S84" s="262" t="s">
        <v>42</v>
      </c>
      <c r="T84" s="259"/>
      <c r="U84" s="259"/>
      <c r="V84" s="259"/>
      <c r="W84" s="259"/>
      <c r="X84" s="259"/>
      <c r="Y84" s="259"/>
      <c r="Z84" s="259"/>
      <c r="AA84" s="259"/>
      <c r="AB84" s="259"/>
      <c r="AC84" s="260"/>
      <c r="AD84" s="259"/>
      <c r="AE84" s="259"/>
      <c r="AF84" s="259"/>
      <c r="AG84" s="259"/>
      <c r="AH84" s="259"/>
      <c r="AI84" s="259"/>
      <c r="AJ84" s="259"/>
      <c r="BP84" s="386"/>
    </row>
    <row r="85" spans="1:69" ht="12" customHeight="1" thickTop="1">
      <c r="A85" s="797"/>
      <c r="B85" s="67"/>
      <c r="C85" s="67"/>
      <c r="D85" s="67"/>
      <c r="E85" s="67"/>
      <c r="F85" s="25"/>
      <c r="G85" s="25"/>
      <c r="H85" s="25"/>
      <c r="I85" s="25"/>
      <c r="J85" s="25"/>
      <c r="K85" s="25"/>
      <c r="L85" s="25"/>
      <c r="M85" s="785"/>
      <c r="R85" s="261" t="s">
        <v>78</v>
      </c>
    </row>
    <row r="86" spans="1:69" ht="16.5" customHeight="1">
      <c r="A86" s="1116" t="s">
        <v>294</v>
      </c>
      <c r="B86" s="1117"/>
      <c r="C86" s="1117"/>
      <c r="D86" s="1117"/>
      <c r="E86" s="1117"/>
      <c r="F86" s="1117"/>
      <c r="G86" s="1117"/>
      <c r="H86" s="1117"/>
      <c r="I86" s="1117"/>
      <c r="J86" s="1117"/>
      <c r="K86" s="1117"/>
      <c r="L86" s="1117"/>
      <c r="M86" s="1118"/>
      <c r="S86" s="261" t="s">
        <v>42</v>
      </c>
      <c r="BQ86" s="20"/>
    </row>
    <row r="87" spans="1:69" ht="15" customHeight="1">
      <c r="A87" s="797"/>
      <c r="B87" s="893" t="s">
        <v>295</v>
      </c>
      <c r="C87" s="893"/>
      <c r="D87" s="893"/>
      <c r="E87" s="893"/>
      <c r="F87" s="893"/>
      <c r="G87" s="893"/>
      <c r="H87" s="893"/>
      <c r="I87" s="893"/>
      <c r="J87" s="893"/>
      <c r="K87" s="893"/>
      <c r="L87" s="25"/>
      <c r="M87" s="785"/>
      <c r="R87" s="261" t="s">
        <v>78</v>
      </c>
      <c r="BQ87" s="20"/>
    </row>
    <row r="88" spans="1:69" ht="26.15" customHeight="1">
      <c r="A88" s="1105" t="s">
        <v>296</v>
      </c>
      <c r="B88" s="1106"/>
      <c r="C88" s="1106"/>
      <c r="D88" s="1106"/>
      <c r="E88" s="1106"/>
      <c r="F88" s="1106"/>
      <c r="G88" s="1106"/>
      <c r="H88" s="1106"/>
      <c r="I88" s="1106"/>
      <c r="J88" s="1106"/>
      <c r="K88" s="1106"/>
      <c r="L88" s="335"/>
      <c r="M88" s="785"/>
      <c r="S88" s="261" t="s">
        <v>42</v>
      </c>
      <c r="T88" s="260" t="str">
        <f ca="1">SUBSTITUTE(CELL("address",L88),"$","")</f>
        <v>L88</v>
      </c>
      <c r="U88" s="259" t="str">
        <f>$U$5</f>
        <v>2a</v>
      </c>
      <c r="V88" s="259" t="str">
        <f ca="1">MID(CELL("filename",U88),FIND("]",CELL("filename",U88))+1,256)</f>
        <v>2a. Commercial Details</v>
      </c>
      <c r="W88" s="259" t="s">
        <v>297</v>
      </c>
      <c r="X88" s="259" t="s">
        <v>298</v>
      </c>
      <c r="Z88" s="259" t="str">
        <f ca="1">U88&amp;"_"&amp;T88&amp;"_"&amp;X88</f>
        <v>2a_L88_Equitable_Benefits</v>
      </c>
      <c r="AA88" s="259" t="s">
        <v>83</v>
      </c>
      <c r="AC88" s="260" t="str">
        <f>CONCATENATE(AM88,",",AN88)</f>
        <v>Yes,No</v>
      </c>
      <c r="AD88" s="259" t="s">
        <v>84</v>
      </c>
      <c r="AE88" s="259" t="s">
        <v>85</v>
      </c>
      <c r="AM88" s="262" t="s">
        <v>84</v>
      </c>
      <c r="AN88" s="262" t="s">
        <v>85</v>
      </c>
      <c r="BQ88" s="20"/>
    </row>
    <row r="89" spans="1:69" ht="6" customHeight="1">
      <c r="A89" s="797"/>
      <c r="B89" s="67"/>
      <c r="C89" s="67"/>
      <c r="D89" s="67"/>
      <c r="E89" s="67"/>
      <c r="F89" s="25"/>
      <c r="G89" s="25"/>
      <c r="H89" s="25"/>
      <c r="I89" s="25"/>
      <c r="J89" s="25"/>
      <c r="K89" s="25"/>
      <c r="L89" s="335"/>
      <c r="M89" s="785"/>
      <c r="R89" s="261" t="s">
        <v>78</v>
      </c>
    </row>
    <row r="90" spans="1:69" ht="18" customHeight="1">
      <c r="A90" s="1105" t="s">
        <v>299</v>
      </c>
      <c r="B90" s="1106"/>
      <c r="C90" s="1106"/>
      <c r="D90" s="1106"/>
      <c r="E90" s="1106"/>
      <c r="F90" s="1106"/>
      <c r="G90" s="1106"/>
      <c r="H90" s="1106"/>
      <c r="I90" s="1106"/>
      <c r="J90" s="1106"/>
      <c r="K90" s="1106"/>
      <c r="L90" s="335"/>
      <c r="M90" s="785"/>
      <c r="S90" s="261" t="s">
        <v>42</v>
      </c>
      <c r="T90" s="260" t="str">
        <f ca="1">SUBSTITUTE(CELL("address",L90),"$","")</f>
        <v>L90</v>
      </c>
      <c r="U90" s="259" t="str">
        <f>$U$5</f>
        <v>2a</v>
      </c>
      <c r="V90" s="259" t="str">
        <f ca="1">MID(CELL("filename",U90),FIND("]",CELL("filename",U90))+1,256)</f>
        <v>2a. Commercial Details</v>
      </c>
      <c r="W90" s="259" t="s">
        <v>297</v>
      </c>
      <c r="X90" s="259" t="s">
        <v>300</v>
      </c>
      <c r="Z90" s="259" t="str">
        <f ca="1">U90&amp;"_"&amp;T90&amp;"_"&amp;X90</f>
        <v>2a_L90_Reduction_of_burdens_to_vulnerable_and_highly_impacted</v>
      </c>
      <c r="AA90" s="259" t="s">
        <v>83</v>
      </c>
      <c r="AC90" s="260" t="str">
        <f>CONCATENATE(AM90,",",AN90)</f>
        <v>Yes,No</v>
      </c>
      <c r="AD90" s="259" t="s">
        <v>84</v>
      </c>
      <c r="AE90" s="259" t="s">
        <v>85</v>
      </c>
      <c r="AM90" s="262" t="s">
        <v>84</v>
      </c>
      <c r="AN90" s="262" t="s">
        <v>85</v>
      </c>
    </row>
    <row r="91" spans="1:69" ht="6" customHeight="1">
      <c r="A91" s="797"/>
      <c r="B91" s="67"/>
      <c r="C91" s="67"/>
      <c r="D91" s="67"/>
      <c r="E91" s="67"/>
      <c r="F91" s="25"/>
      <c r="G91" s="25"/>
      <c r="H91" s="25"/>
      <c r="I91" s="25"/>
      <c r="J91" s="25"/>
      <c r="K91" s="25"/>
      <c r="L91" s="335"/>
      <c r="M91" s="785"/>
      <c r="R91" s="261" t="s">
        <v>78</v>
      </c>
    </row>
    <row r="92" spans="1:69" ht="18" customHeight="1">
      <c r="A92" s="1105" t="s">
        <v>301</v>
      </c>
      <c r="B92" s="1106"/>
      <c r="C92" s="1106"/>
      <c r="D92" s="1106"/>
      <c r="E92" s="1106"/>
      <c r="F92" s="1106"/>
      <c r="G92" s="1106"/>
      <c r="H92" s="1106"/>
      <c r="I92" s="1106"/>
      <c r="J92" s="1106"/>
      <c r="K92" s="1106"/>
      <c r="L92" s="335"/>
      <c r="M92" s="785"/>
      <c r="S92" s="261" t="s">
        <v>42</v>
      </c>
      <c r="T92" s="260" t="str">
        <f ca="1">SUBSTITUTE(CELL("address",L92),"$","")</f>
        <v>L92</v>
      </c>
      <c r="U92" s="259" t="str">
        <f>$U$5</f>
        <v>2a</v>
      </c>
      <c r="V92" s="259" t="str">
        <f ca="1">MID(CELL("filename",U92),FIND("]",CELL("filename",U92))+1,256)</f>
        <v>2a. Commercial Details</v>
      </c>
      <c r="W92" s="259" t="s">
        <v>297</v>
      </c>
      <c r="X92" s="259" t="s">
        <v>302</v>
      </c>
      <c r="Z92" s="259" t="str">
        <f ca="1">U92&amp;"_"&amp;T92&amp;"_"&amp;X92</f>
        <v>2a_L92_Health_Impacts</v>
      </c>
      <c r="AA92" s="259" t="s">
        <v>83</v>
      </c>
      <c r="AC92" s="260" t="str">
        <f>CONCATENATE(AM92,",",AN92)</f>
        <v>Yes,No</v>
      </c>
      <c r="AD92" s="259" t="s">
        <v>84</v>
      </c>
      <c r="AE92" s="259" t="s">
        <v>85</v>
      </c>
      <c r="AM92" s="262" t="s">
        <v>84</v>
      </c>
      <c r="AN92" s="262" t="s">
        <v>85</v>
      </c>
    </row>
    <row r="93" spans="1:69" ht="6" customHeight="1">
      <c r="A93" s="797"/>
      <c r="B93" s="67"/>
      <c r="C93" s="67"/>
      <c r="D93" s="67"/>
      <c r="E93" s="67"/>
      <c r="F93" s="25"/>
      <c r="G93" s="25"/>
      <c r="H93" s="25"/>
      <c r="I93" s="25"/>
      <c r="J93" s="25"/>
      <c r="K93" s="25"/>
      <c r="L93" s="335"/>
      <c r="M93" s="785"/>
      <c r="R93" s="261" t="s">
        <v>78</v>
      </c>
    </row>
    <row r="94" spans="1:69" ht="18" customHeight="1">
      <c r="A94" s="1105" t="s">
        <v>303</v>
      </c>
      <c r="B94" s="1106"/>
      <c r="C94" s="1106"/>
      <c r="D94" s="1106"/>
      <c r="E94" s="1106"/>
      <c r="F94" s="1106"/>
      <c r="G94" s="1106"/>
      <c r="H94" s="1106"/>
      <c r="I94" s="1106"/>
      <c r="J94" s="1106"/>
      <c r="K94" s="1106"/>
      <c r="L94" s="335"/>
      <c r="M94" s="785"/>
      <c r="S94" s="261" t="s">
        <v>42</v>
      </c>
      <c r="T94" s="260" t="str">
        <f ca="1">SUBSTITUTE(CELL("address",L94),"$","")</f>
        <v>L94</v>
      </c>
      <c r="U94" s="259" t="str">
        <f>$U$5</f>
        <v>2a</v>
      </c>
      <c r="V94" s="259" t="str">
        <f ca="1">MID(CELL("filename",U94),FIND("]",CELL("filename",U94))+1,256)</f>
        <v>2a. Commercial Details</v>
      </c>
      <c r="W94" s="259" t="s">
        <v>297</v>
      </c>
      <c r="X94" s="259" t="s">
        <v>304</v>
      </c>
      <c r="Z94" s="259" t="str">
        <f ca="1">U94&amp;"_"&amp;T94&amp;"_"&amp;X94</f>
        <v>2a_L94_Environmental_Impacts</v>
      </c>
      <c r="AA94" s="259" t="s">
        <v>83</v>
      </c>
      <c r="AC94" s="260" t="str">
        <f>CONCATENATE(AM94,",",AN94)</f>
        <v>Yes,No</v>
      </c>
      <c r="AD94" s="259" t="s">
        <v>84</v>
      </c>
      <c r="AE94" s="259" t="s">
        <v>85</v>
      </c>
      <c r="AM94" s="262" t="s">
        <v>84</v>
      </c>
      <c r="AN94" s="262" t="s">
        <v>85</v>
      </c>
    </row>
    <row r="95" spans="1:69" ht="6" customHeight="1">
      <c r="A95" s="797"/>
      <c r="B95" s="67"/>
      <c r="C95" s="67"/>
      <c r="D95" s="67"/>
      <c r="E95" s="67"/>
      <c r="F95" s="25"/>
      <c r="G95" s="25"/>
      <c r="H95" s="25"/>
      <c r="I95" s="25"/>
      <c r="J95" s="25"/>
      <c r="K95" s="25"/>
      <c r="L95" s="335"/>
      <c r="M95" s="785"/>
      <c r="R95" s="261" t="s">
        <v>78</v>
      </c>
    </row>
    <row r="96" spans="1:69" ht="18" customHeight="1">
      <c r="A96" s="1105" t="s">
        <v>305</v>
      </c>
      <c r="B96" s="1106"/>
      <c r="C96" s="1106"/>
      <c r="D96" s="1106"/>
      <c r="E96" s="1106"/>
      <c r="F96" s="1106"/>
      <c r="G96" s="1106"/>
      <c r="H96" s="1106"/>
      <c r="I96" s="1106"/>
      <c r="J96" s="1106"/>
      <c r="K96" s="1106"/>
      <c r="L96" s="335"/>
      <c r="M96" s="785"/>
      <c r="S96" s="261" t="s">
        <v>42</v>
      </c>
      <c r="T96" s="260" t="str">
        <f ca="1">SUBSTITUTE(CELL("address",L96),"$","")</f>
        <v>L96</v>
      </c>
      <c r="U96" s="259" t="str">
        <f>$U$5</f>
        <v>2a</v>
      </c>
      <c r="V96" s="259" t="str">
        <f ca="1">MID(CELL("filename",U96),FIND("]",CELL("filename",U96))+1,256)</f>
        <v>2a. Commercial Details</v>
      </c>
      <c r="W96" s="259" t="s">
        <v>297</v>
      </c>
      <c r="X96" s="259" t="s">
        <v>306</v>
      </c>
      <c r="Z96" s="259" t="str">
        <f ca="1">U96&amp;"_"&amp;T96&amp;"_"&amp;X96</f>
        <v>2a_L96_Energy_Security_Resiliency</v>
      </c>
      <c r="AA96" s="259" t="s">
        <v>83</v>
      </c>
      <c r="AC96" s="260" t="str">
        <f>CONCATENATE(AM96,",",AN96)</f>
        <v>Yes,No</v>
      </c>
      <c r="AD96" s="259" t="s">
        <v>84</v>
      </c>
      <c r="AE96" s="259" t="s">
        <v>85</v>
      </c>
      <c r="AM96" s="262" t="s">
        <v>84</v>
      </c>
      <c r="AN96" s="262" t="s">
        <v>85</v>
      </c>
    </row>
    <row r="97" spans="1:69" ht="12" customHeight="1">
      <c r="A97" s="797"/>
      <c r="B97" s="67"/>
      <c r="C97" s="67"/>
      <c r="D97" s="67"/>
      <c r="E97" s="67"/>
      <c r="F97" s="25"/>
      <c r="G97" s="25"/>
      <c r="H97" s="25"/>
      <c r="I97" s="25"/>
      <c r="J97" s="25"/>
      <c r="K97" s="25"/>
      <c r="L97" s="25"/>
      <c r="M97" s="785"/>
      <c r="AG97"/>
    </row>
    <row r="98" spans="1:69" ht="19.5" customHeight="1">
      <c r="A98" s="1116" t="s">
        <v>307</v>
      </c>
      <c r="B98" s="1117"/>
      <c r="C98" s="1117"/>
      <c r="D98" s="1117"/>
      <c r="E98" s="1117"/>
      <c r="F98" s="1117"/>
      <c r="G98" s="1117"/>
      <c r="H98" s="1117"/>
      <c r="I98" s="1117"/>
      <c r="J98" s="1117"/>
      <c r="K98" s="1117"/>
      <c r="L98" s="1117"/>
      <c r="M98" s="1118"/>
      <c r="AG98"/>
    </row>
    <row r="99" spans="1:69" ht="14.15" customHeight="1">
      <c r="A99" s="802"/>
      <c r="B99" s="892" t="s">
        <v>308</v>
      </c>
      <c r="C99" s="779"/>
      <c r="D99" s="779"/>
      <c r="E99" s="779"/>
      <c r="F99" s="779"/>
      <c r="G99" s="779"/>
      <c r="H99" s="779"/>
      <c r="I99" s="779"/>
      <c r="J99" s="779"/>
      <c r="K99" s="779"/>
      <c r="L99" s="779"/>
      <c r="M99" s="803"/>
      <c r="AG99"/>
    </row>
    <row r="100" spans="1:69" ht="14.15" customHeight="1">
      <c r="A100" s="1105" t="s">
        <v>309</v>
      </c>
      <c r="B100" s="1106"/>
      <c r="C100" s="1106"/>
      <c r="D100" s="1106"/>
      <c r="E100" s="1106"/>
      <c r="F100" s="1106"/>
      <c r="G100" s="1106"/>
      <c r="H100" s="1106"/>
      <c r="I100" s="1106"/>
      <c r="J100" s="1106"/>
      <c r="K100" s="1106"/>
      <c r="L100" s="779"/>
      <c r="M100" s="803"/>
      <c r="AG100"/>
    </row>
    <row r="101" spans="1:69" ht="19.5" customHeight="1">
      <c r="A101" s="1105"/>
      <c r="B101" s="1106"/>
      <c r="C101" s="1106"/>
      <c r="D101" s="1106"/>
      <c r="E101" s="1106"/>
      <c r="F101" s="1106"/>
      <c r="G101" s="1106"/>
      <c r="H101" s="1106"/>
      <c r="I101" s="1106"/>
      <c r="J101" s="1106"/>
      <c r="K101" s="1106"/>
      <c r="L101" s="779"/>
      <c r="M101" s="803"/>
      <c r="AG101"/>
    </row>
    <row r="102" spans="1:69" ht="19.5" customHeight="1">
      <c r="A102" s="1105" t="s">
        <v>310</v>
      </c>
      <c r="B102" s="1106"/>
      <c r="C102" s="1106"/>
      <c r="D102" s="1106"/>
      <c r="E102" s="1106"/>
      <c r="F102" s="1106"/>
      <c r="G102" s="1106"/>
      <c r="H102" s="1106"/>
      <c r="I102" s="1106"/>
      <c r="J102" s="1106"/>
      <c r="K102" s="1106"/>
      <c r="L102" s="779"/>
      <c r="M102" s="803"/>
      <c r="AG102"/>
    </row>
    <row r="103" spans="1:69" ht="19.5" customHeight="1">
      <c r="A103" s="1105"/>
      <c r="B103" s="1106"/>
      <c r="C103" s="1106"/>
      <c r="D103" s="1106"/>
      <c r="E103" s="1106"/>
      <c r="F103" s="1106"/>
      <c r="G103" s="1106"/>
      <c r="H103" s="1106"/>
      <c r="I103" s="1106"/>
      <c r="J103" s="1106"/>
      <c r="K103" s="1106"/>
      <c r="L103" s="779"/>
      <c r="M103" s="803"/>
      <c r="AG103"/>
    </row>
    <row r="104" spans="1:69" ht="19.5" customHeight="1">
      <c r="A104" s="1105" t="s">
        <v>311</v>
      </c>
      <c r="B104" s="1106"/>
      <c r="C104" s="1106"/>
      <c r="D104" s="1106"/>
      <c r="E104" s="1106"/>
      <c r="F104" s="1106"/>
      <c r="G104" s="1106"/>
      <c r="H104" s="1106"/>
      <c r="I104" s="1106"/>
      <c r="J104" s="1106"/>
      <c r="K104" s="1106"/>
      <c r="L104" s="779"/>
      <c r="M104" s="803"/>
      <c r="AG104"/>
    </row>
    <row r="105" spans="1:69" ht="19.5" customHeight="1">
      <c r="A105" s="1105"/>
      <c r="B105" s="1106"/>
      <c r="C105" s="1106"/>
      <c r="D105" s="1106"/>
      <c r="E105" s="1106"/>
      <c r="F105" s="1106"/>
      <c r="G105" s="1106"/>
      <c r="H105" s="1106"/>
      <c r="I105" s="1106"/>
      <c r="J105" s="1106"/>
      <c r="K105" s="1106"/>
      <c r="L105" s="779"/>
      <c r="M105" s="803"/>
      <c r="AG105"/>
    </row>
    <row r="106" spans="1:69" ht="19.5" customHeight="1">
      <c r="A106" s="1105" t="s">
        <v>312</v>
      </c>
      <c r="B106" s="1106"/>
      <c r="C106" s="1106"/>
      <c r="D106" s="1106"/>
      <c r="E106" s="1106"/>
      <c r="F106" s="1106"/>
      <c r="G106" s="1106"/>
      <c r="H106" s="1106"/>
      <c r="I106" s="1106"/>
      <c r="J106" s="1106"/>
      <c r="K106" s="1106"/>
      <c r="L106" s="779"/>
      <c r="M106" s="803"/>
      <c r="AG106"/>
    </row>
    <row r="107" spans="1:69" ht="19.5" customHeight="1">
      <c r="A107" s="802"/>
      <c r="B107" s="1122" t="s">
        <v>313</v>
      </c>
      <c r="C107" s="1122"/>
      <c r="D107" s="1122"/>
      <c r="E107" s="1122"/>
      <c r="F107" s="1122"/>
      <c r="G107" s="1122"/>
      <c r="H107" s="1122"/>
      <c r="I107" s="1122"/>
      <c r="J107" s="1122"/>
      <c r="K107" s="1122"/>
      <c r="L107" s="779"/>
      <c r="M107" s="803"/>
      <c r="AG107"/>
    </row>
    <row r="108" spans="1:69" ht="19.5" customHeight="1">
      <c r="A108" s="804"/>
      <c r="B108" s="1122"/>
      <c r="C108" s="1122"/>
      <c r="D108" s="1122"/>
      <c r="E108" s="1122"/>
      <c r="F108" s="1122"/>
      <c r="G108" s="1122"/>
      <c r="H108" s="1122"/>
      <c r="I108" s="1122"/>
      <c r="J108" s="1122"/>
      <c r="K108" s="1122"/>
      <c r="L108" s="779"/>
      <c r="M108" s="803"/>
      <c r="AG108"/>
    </row>
    <row r="109" spans="1:69" ht="42.75" customHeight="1">
      <c r="A109" s="802"/>
      <c r="B109" s="1122"/>
      <c r="C109" s="1122"/>
      <c r="D109" s="1122"/>
      <c r="E109" s="1122"/>
      <c r="F109" s="1122"/>
      <c r="G109" s="1122"/>
      <c r="H109" s="1122"/>
      <c r="I109" s="1122"/>
      <c r="J109" s="1122"/>
      <c r="K109" s="1122"/>
      <c r="L109" s="779"/>
      <c r="M109" s="803"/>
      <c r="AG109"/>
    </row>
    <row r="110" spans="1:69" ht="17.149999999999999" customHeight="1">
      <c r="A110" s="802"/>
      <c r="B110" s="897" t="s">
        <v>314</v>
      </c>
      <c r="C110" s="1115" t="s">
        <v>315</v>
      </c>
      <c r="D110" s="1115"/>
      <c r="E110" s="1115"/>
      <c r="F110" s="1115"/>
      <c r="G110" s="1115"/>
      <c r="H110" s="1115"/>
      <c r="I110" s="1115"/>
      <c r="J110" s="781"/>
      <c r="K110" s="781"/>
      <c r="L110" s="335"/>
      <c r="M110" s="785"/>
      <c r="T110" s="260"/>
      <c r="AG110"/>
      <c r="BQ110" s="20"/>
    </row>
    <row r="111" spans="1:69" ht="15" customHeight="1">
      <c r="A111" s="804"/>
      <c r="B111" s="778"/>
      <c r="C111" s="778"/>
      <c r="D111" s="778"/>
      <c r="E111" s="778"/>
      <c r="F111" s="778"/>
      <c r="G111" s="778"/>
      <c r="H111" s="778"/>
      <c r="I111" s="778"/>
      <c r="J111" s="778"/>
      <c r="K111" s="778"/>
      <c r="L111" s="335"/>
      <c r="M111" s="785"/>
      <c r="T111" s="260"/>
      <c r="AG111"/>
    </row>
    <row r="112" spans="1:69" ht="15" customHeight="1">
      <c r="A112" s="1112" t="s">
        <v>316</v>
      </c>
      <c r="B112" s="1113"/>
      <c r="C112" s="1113"/>
      <c r="D112" s="1113"/>
      <c r="E112" s="1113"/>
      <c r="F112" s="1113"/>
      <c r="G112" s="1113"/>
      <c r="H112" s="1113"/>
      <c r="I112" s="1113"/>
      <c r="J112" s="1113"/>
      <c r="K112" s="1113"/>
      <c r="L112" s="1113"/>
      <c r="M112" s="1114"/>
      <c r="S112" s="261" t="s">
        <v>42</v>
      </c>
      <c r="T112" s="260"/>
      <c r="AG112"/>
      <c r="AJ112"/>
    </row>
    <row r="113" spans="1:69" ht="15" customHeight="1">
      <c r="A113" s="802"/>
      <c r="B113" s="779"/>
      <c r="C113" s="779"/>
      <c r="D113" s="779"/>
      <c r="E113" s="779"/>
      <c r="F113" s="779"/>
      <c r="G113" s="779"/>
      <c r="H113" s="779"/>
      <c r="I113" s="779"/>
      <c r="J113" s="779"/>
      <c r="K113" s="779"/>
      <c r="L113" s="779"/>
      <c r="M113" s="803"/>
      <c r="T113" s="260"/>
      <c r="AG113"/>
      <c r="AJ113"/>
      <c r="BQ113" s="20"/>
    </row>
    <row r="114" spans="1:69" ht="14.15" customHeight="1">
      <c r="A114" s="1105" t="s">
        <v>1559</v>
      </c>
      <c r="B114" s="1106"/>
      <c r="C114" s="1106"/>
      <c r="D114" s="1106"/>
      <c r="E114" s="1106"/>
      <c r="F114" s="1106"/>
      <c r="G114" s="1106"/>
      <c r="H114" s="1106"/>
      <c r="I114" s="1106"/>
      <c r="J114" s="1106"/>
      <c r="K114" s="1058"/>
      <c r="L114" s="1060"/>
      <c r="M114" s="803"/>
      <c r="T114" s="260"/>
      <c r="AG114"/>
      <c r="AJ114"/>
      <c r="BQ114" s="20"/>
    </row>
    <row r="115" spans="1:69" ht="32.5" customHeight="1">
      <c r="A115" s="1105"/>
      <c r="B115" s="1106"/>
      <c r="C115" s="1106"/>
      <c r="D115" s="1106"/>
      <c r="E115" s="1106"/>
      <c r="F115" s="1106"/>
      <c r="G115" s="1106"/>
      <c r="H115" s="1106"/>
      <c r="I115" s="1106"/>
      <c r="J115" s="1106"/>
      <c r="K115" s="778"/>
      <c r="L115" s="779"/>
      <c r="M115" s="803"/>
      <c r="T115" s="260"/>
      <c r="AG115"/>
      <c r="AJ115"/>
      <c r="BQ115" s="20"/>
    </row>
    <row r="116" spans="1:69" ht="15" customHeight="1">
      <c r="A116" s="802"/>
      <c r="B116" s="897" t="s">
        <v>314</v>
      </c>
      <c r="C116" s="1115" t="s">
        <v>317</v>
      </c>
      <c r="D116" s="1115"/>
      <c r="E116" s="1115"/>
      <c r="F116" s="1115"/>
      <c r="G116" s="1115"/>
      <c r="H116" s="1115"/>
      <c r="I116" s="1115"/>
      <c r="J116" s="494"/>
      <c r="K116" s="778"/>
      <c r="L116" s="779"/>
      <c r="M116" s="803"/>
      <c r="T116" s="260"/>
      <c r="AG116"/>
      <c r="AJ116"/>
      <c r="BQ116" s="20"/>
    </row>
    <row r="117" spans="1:69" ht="15" customHeight="1">
      <c r="A117" s="802"/>
      <c r="B117" s="494"/>
      <c r="C117" s="494"/>
      <c r="D117" s="494"/>
      <c r="E117" s="494"/>
      <c r="F117" s="494"/>
      <c r="G117" s="494"/>
      <c r="H117" s="494"/>
      <c r="I117" s="494"/>
      <c r="J117" s="494"/>
      <c r="K117" s="778"/>
      <c r="L117" s="779"/>
      <c r="M117" s="803"/>
      <c r="T117" s="260"/>
      <c r="AG117"/>
      <c r="AJ117"/>
      <c r="BQ117" s="20"/>
    </row>
    <row r="118" spans="1:69" ht="15" customHeight="1">
      <c r="A118" s="1105" t="s">
        <v>318</v>
      </c>
      <c r="B118" s="1106"/>
      <c r="C118" s="1106"/>
      <c r="D118" s="1106"/>
      <c r="E118" s="1106"/>
      <c r="F118" s="1106"/>
      <c r="G118" s="1106"/>
      <c r="H118" s="1106"/>
      <c r="I118" s="1106"/>
      <c r="J118" s="1106"/>
      <c r="K118" s="1058"/>
      <c r="L118" s="1060"/>
      <c r="M118" s="803"/>
      <c r="T118" s="260"/>
      <c r="AG118"/>
      <c r="AJ118"/>
    </row>
    <row r="119" spans="1:69" ht="15" customHeight="1">
      <c r="A119" s="1105"/>
      <c r="B119" s="1106"/>
      <c r="C119" s="1106"/>
      <c r="D119" s="1106"/>
      <c r="E119" s="1106"/>
      <c r="F119" s="1106"/>
      <c r="G119" s="1106"/>
      <c r="H119" s="1106"/>
      <c r="I119" s="1106"/>
      <c r="J119" s="1106"/>
      <c r="K119" s="335"/>
      <c r="L119" s="335"/>
      <c r="M119" s="785"/>
      <c r="S119" s="261" t="s">
        <v>42</v>
      </c>
      <c r="T119" s="260" t="str">
        <f ca="1">SUBSTITUTE(CELL("address",L119),"$","")</f>
        <v>L119</v>
      </c>
      <c r="U119" s="259" t="str">
        <f>$U$5</f>
        <v>2a</v>
      </c>
      <c r="V119" s="259" t="str">
        <f ca="1">MID(CELL("filename",U119),FIND("]",CELL("filename",U119))+1,256)</f>
        <v>2a. Commercial Details</v>
      </c>
      <c r="W119" s="259" t="s">
        <v>297</v>
      </c>
      <c r="X119" s="259" t="s">
        <v>319</v>
      </c>
      <c r="Z119" s="259" t="str">
        <f ca="1">U119&amp;"_"&amp;T119&amp;"_"&amp;X119</f>
        <v>2a_L119_designated_high_impact</v>
      </c>
      <c r="AA119" s="259" t="s">
        <v>83</v>
      </c>
      <c r="AC119" s="260" t="str">
        <f>CONCATENATE(AM119,",",AN119,",",AO119)</f>
        <v>Yes,No,Not Applicable: Not in Washington</v>
      </c>
      <c r="AD119" s="259" t="s">
        <v>84</v>
      </c>
      <c r="AE119" s="259" t="s">
        <v>85</v>
      </c>
      <c r="AG119"/>
      <c r="AM119" s="262" t="s">
        <v>84</v>
      </c>
      <c r="AN119" s="262" t="s">
        <v>85</v>
      </c>
      <c r="AO119" t="s">
        <v>320</v>
      </c>
    </row>
    <row r="120" spans="1:69" ht="15" customHeight="1">
      <c r="A120" s="804"/>
      <c r="B120" s="897" t="s">
        <v>314</v>
      </c>
      <c r="C120" s="899" t="s">
        <v>321</v>
      </c>
      <c r="D120" s="782"/>
      <c r="E120" s="782"/>
      <c r="F120" s="782"/>
      <c r="G120" s="782"/>
      <c r="H120" s="782"/>
      <c r="I120" s="899"/>
      <c r="J120" s="494"/>
      <c r="K120" s="778"/>
      <c r="L120" s="335"/>
      <c r="M120" s="785"/>
      <c r="T120" s="260"/>
      <c r="AG120"/>
      <c r="AM120" s="262"/>
      <c r="AN120" s="262"/>
    </row>
    <row r="121" spans="1:69" ht="12" customHeight="1">
      <c r="A121" s="797"/>
      <c r="B121" s="898"/>
      <c r="C121" s="335"/>
      <c r="D121" s="335"/>
      <c r="E121" s="335"/>
      <c r="F121" s="335"/>
      <c r="G121" s="335"/>
      <c r="H121" s="335"/>
      <c r="I121" s="335"/>
      <c r="J121" s="432"/>
      <c r="K121" s="335"/>
      <c r="L121" s="335"/>
      <c r="M121" s="785"/>
      <c r="S121" s="261" t="s">
        <v>42</v>
      </c>
      <c r="T121" s="260"/>
      <c r="AG121"/>
    </row>
    <row r="122" spans="1:69" ht="15" customHeight="1">
      <c r="A122" s="1105" t="s">
        <v>322</v>
      </c>
      <c r="B122" s="1106"/>
      <c r="C122" s="1106"/>
      <c r="D122" s="1106"/>
      <c r="E122" s="1106"/>
      <c r="F122" s="1106"/>
      <c r="G122" s="1106"/>
      <c r="H122" s="1106"/>
      <c r="I122" s="1106"/>
      <c r="J122" s="1106"/>
      <c r="K122" s="1058"/>
      <c r="L122" s="1060"/>
      <c r="M122" s="803"/>
      <c r="T122" s="260"/>
      <c r="AG122"/>
      <c r="AJ122"/>
    </row>
    <row r="123" spans="1:69" ht="15" customHeight="1">
      <c r="A123" s="1105"/>
      <c r="B123" s="1106"/>
      <c r="C123" s="1106"/>
      <c r="D123" s="1106"/>
      <c r="E123" s="1106"/>
      <c r="F123" s="1106"/>
      <c r="G123" s="1106"/>
      <c r="H123" s="1106"/>
      <c r="I123" s="1106"/>
      <c r="J123" s="1106"/>
      <c r="K123" s="778"/>
      <c r="L123" s="779"/>
      <c r="M123" s="803"/>
      <c r="T123" s="260"/>
      <c r="AG123"/>
      <c r="AJ123"/>
    </row>
    <row r="124" spans="1:69" ht="15" customHeight="1">
      <c r="A124" s="802"/>
      <c r="B124" s="897" t="s">
        <v>314</v>
      </c>
      <c r="C124" s="899" t="s">
        <v>321</v>
      </c>
      <c r="D124" s="782"/>
      <c r="E124" s="782"/>
      <c r="F124" s="782"/>
      <c r="G124" s="782"/>
      <c r="H124" s="782"/>
      <c r="I124" s="782"/>
      <c r="J124" s="494"/>
      <c r="K124" s="778"/>
      <c r="L124" s="779"/>
      <c r="M124" s="803"/>
      <c r="T124" s="260"/>
      <c r="AG124"/>
      <c r="AJ124"/>
    </row>
    <row r="125" spans="1:69" ht="15" customHeight="1">
      <c r="A125" s="802"/>
      <c r="B125" s="433"/>
      <c r="C125" s="782"/>
      <c r="D125" s="782"/>
      <c r="E125" s="782"/>
      <c r="F125" s="782"/>
      <c r="G125" s="782"/>
      <c r="H125" s="782"/>
      <c r="I125" s="782"/>
      <c r="J125" s="494"/>
      <c r="K125" s="778"/>
      <c r="L125" s="779"/>
      <c r="M125" s="803"/>
      <c r="T125" s="260"/>
      <c r="AG125"/>
      <c r="AJ125"/>
    </row>
    <row r="126" spans="1:69" ht="6" customHeight="1">
      <c r="A126" s="797"/>
      <c r="B126" s="67"/>
      <c r="C126" s="67"/>
      <c r="D126" s="67"/>
      <c r="E126" s="67"/>
      <c r="F126" s="25"/>
      <c r="G126" s="25"/>
      <c r="H126" s="25"/>
      <c r="I126" s="25"/>
      <c r="J126" s="25"/>
      <c r="K126" s="25"/>
      <c r="L126" s="25"/>
      <c r="M126" s="785"/>
      <c r="R126" s="261" t="s">
        <v>78</v>
      </c>
    </row>
    <row r="127" spans="1:69" ht="14">
      <c r="A127" s="1112" t="s">
        <v>1425</v>
      </c>
      <c r="B127" s="1113"/>
      <c r="C127" s="1113"/>
      <c r="D127" s="1113"/>
      <c r="E127" s="1113"/>
      <c r="F127" s="1113"/>
      <c r="G127" s="1113"/>
      <c r="H127" s="1113"/>
      <c r="I127" s="1113"/>
      <c r="J127" s="1113"/>
      <c r="K127" s="1113"/>
      <c r="L127" s="1113"/>
      <c r="M127" s="1114"/>
      <c r="T127" s="260"/>
      <c r="AG127" s="263"/>
    </row>
    <row r="128" spans="1:69" ht="17.5">
      <c r="A128" s="1105" t="s">
        <v>323</v>
      </c>
      <c r="B128" s="1106"/>
      <c r="C128" s="1106"/>
      <c r="D128" s="1106"/>
      <c r="E128" s="1106"/>
      <c r="F128" s="1106"/>
      <c r="G128" s="1106"/>
      <c r="H128" s="1106"/>
      <c r="I128" s="1106"/>
      <c r="J128" s="1106"/>
      <c r="K128" s="1121"/>
      <c r="L128" s="431"/>
      <c r="M128" s="785"/>
      <c r="T128" s="260"/>
      <c r="AG128" s="263"/>
    </row>
    <row r="129" spans="1:68" ht="9" customHeight="1">
      <c r="A129" s="797"/>
      <c r="B129" s="67"/>
      <c r="C129" s="67"/>
      <c r="D129" s="67"/>
      <c r="E129" s="67"/>
      <c r="F129" s="67"/>
      <c r="G129" s="67"/>
      <c r="H129" s="67"/>
      <c r="I129" s="67"/>
      <c r="J129" s="67"/>
      <c r="K129" s="67"/>
      <c r="L129" s="67"/>
      <c r="M129" s="785"/>
      <c r="T129" s="260"/>
      <c r="AG129" s="263"/>
    </row>
    <row r="130" spans="1:68" ht="32.15" customHeight="1">
      <c r="A130" s="1105" t="s">
        <v>324</v>
      </c>
      <c r="B130" s="1106"/>
      <c r="C130" s="1106"/>
      <c r="D130" s="1106"/>
      <c r="E130" s="1106"/>
      <c r="F130" s="1106"/>
      <c r="G130" s="1106"/>
      <c r="H130" s="1106"/>
      <c r="I130" s="1106"/>
      <c r="J130" s="1106"/>
      <c r="K130" s="1119"/>
      <c r="L130" s="1120"/>
      <c r="M130" s="785"/>
      <c r="T130" s="260"/>
      <c r="AG130" s="263"/>
    </row>
    <row r="131" spans="1:68" ht="32.15" customHeight="1">
      <c r="A131" s="934"/>
      <c r="B131" s="935"/>
      <c r="C131" s="935"/>
      <c r="D131" s="935"/>
      <c r="E131" s="935"/>
      <c r="F131" s="935"/>
      <c r="G131" s="935"/>
      <c r="H131" s="935"/>
      <c r="I131" s="935"/>
      <c r="J131" s="935"/>
      <c r="K131" s="935"/>
      <c r="L131" s="935"/>
      <c r="M131" s="785"/>
      <c r="R131" s="937"/>
      <c r="S131" s="937"/>
      <c r="T131" s="938"/>
      <c r="U131" s="936"/>
      <c r="V131" s="936"/>
      <c r="W131" s="936"/>
      <c r="X131" s="936"/>
      <c r="Y131" s="936"/>
      <c r="Z131" s="936"/>
      <c r="AA131" s="936"/>
      <c r="AB131" s="936"/>
      <c r="AC131" s="938"/>
      <c r="AD131" s="936"/>
      <c r="AE131" s="936"/>
      <c r="AF131" s="936"/>
      <c r="AG131" s="263"/>
      <c r="AH131" s="936"/>
      <c r="AI131" s="936"/>
      <c r="AJ131" s="936"/>
    </row>
    <row r="132" spans="1:68" ht="15" customHeight="1" thickBot="1">
      <c r="A132" s="805"/>
      <c r="B132" s="806"/>
      <c r="C132" s="806"/>
      <c r="D132" s="806"/>
      <c r="E132" s="806"/>
      <c r="F132" s="806"/>
      <c r="G132" s="806"/>
      <c r="H132" s="806"/>
      <c r="I132" s="806"/>
      <c r="J132" s="806"/>
      <c r="K132" s="806"/>
      <c r="L132" s="806"/>
      <c r="M132" s="807"/>
      <c r="S132" s="390" t="s">
        <v>42</v>
      </c>
      <c r="T132" s="392"/>
      <c r="U132" s="389"/>
      <c r="V132" s="389"/>
      <c r="W132" s="389"/>
      <c r="X132" s="389"/>
      <c r="Y132" s="389"/>
      <c r="Z132" s="389"/>
      <c r="AA132" s="389"/>
      <c r="AB132" s="389"/>
      <c r="AC132" s="392"/>
      <c r="AD132" s="389"/>
      <c r="AE132" s="389"/>
      <c r="AF132" s="389"/>
      <c r="AG132" s="389"/>
      <c r="AH132" s="389"/>
      <c r="AI132" s="389"/>
      <c r="AJ132" s="389"/>
      <c r="AK132" s="388"/>
      <c r="AL132" s="388"/>
      <c r="AM132" s="388"/>
      <c r="AN132" s="388"/>
      <c r="AO132" s="388"/>
      <c r="AP132" s="388"/>
      <c r="AQ132" s="388"/>
      <c r="AR132" s="388"/>
      <c r="AS132" s="388"/>
      <c r="AT132" s="388"/>
      <c r="AU132" s="388"/>
      <c r="AV132" s="388"/>
      <c r="AW132" s="388"/>
      <c r="AX132" s="388"/>
      <c r="AY132" s="388"/>
      <c r="AZ132" s="388"/>
      <c r="BA132" s="388"/>
      <c r="BB132" s="388"/>
      <c r="BC132" s="388"/>
      <c r="BD132" s="388"/>
      <c r="BE132" s="388"/>
      <c r="BF132" s="388"/>
      <c r="BG132" s="388"/>
      <c r="BH132" s="388"/>
      <c r="BI132" s="388"/>
      <c r="BJ132" s="388"/>
      <c r="BK132" s="388"/>
      <c r="BL132" s="388"/>
      <c r="BM132" s="388"/>
      <c r="BN132" s="388"/>
      <c r="BO132" s="388"/>
      <c r="BP132" s="394"/>
    </row>
  </sheetData>
  <mergeCells count="98">
    <mergeCell ref="A86:M86"/>
    <mergeCell ref="A88:K88"/>
    <mergeCell ref="A90:K90"/>
    <mergeCell ref="A130:J130"/>
    <mergeCell ref="K130:L130"/>
    <mergeCell ref="A127:M127"/>
    <mergeCell ref="A128:K128"/>
    <mergeCell ref="A94:K94"/>
    <mergeCell ref="A96:K96"/>
    <mergeCell ref="A98:M98"/>
    <mergeCell ref="A100:K101"/>
    <mergeCell ref="A102:K103"/>
    <mergeCell ref="A104:K105"/>
    <mergeCell ref="A106:K106"/>
    <mergeCell ref="B107:K109"/>
    <mergeCell ref="C110:I110"/>
    <mergeCell ref="A112:M112"/>
    <mergeCell ref="A122:J123"/>
    <mergeCell ref="K122:L122"/>
    <mergeCell ref="A114:J115"/>
    <mergeCell ref="K114:L114"/>
    <mergeCell ref="C116:I116"/>
    <mergeCell ref="A118:J119"/>
    <mergeCell ref="K118:L118"/>
    <mergeCell ref="A92:K92"/>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1:L51"/>
    <mergeCell ref="A44:J44"/>
    <mergeCell ref="K44:L44"/>
    <mergeCell ref="F25:L25"/>
    <mergeCell ref="F31:L31"/>
    <mergeCell ref="F33:H33"/>
    <mergeCell ref="A27:E27"/>
    <mergeCell ref="F5:L5"/>
    <mergeCell ref="A5:E5"/>
    <mergeCell ref="A7:E7"/>
    <mergeCell ref="A2:M2"/>
    <mergeCell ref="F7:H7"/>
    <mergeCell ref="C19:E19"/>
    <mergeCell ref="A17:E17"/>
    <mergeCell ref="A3:M3"/>
    <mergeCell ref="F17:H17"/>
    <mergeCell ref="K61:L61"/>
    <mergeCell ref="A81:M81"/>
    <mergeCell ref="B55:L55"/>
    <mergeCell ref="B79:L79"/>
    <mergeCell ref="B57:L57"/>
    <mergeCell ref="B65:L65"/>
    <mergeCell ref="A63:K63"/>
    <mergeCell ref="B75:L75"/>
    <mergeCell ref="A71:I71"/>
    <mergeCell ref="A67:I67"/>
    <mergeCell ref="A61:J61"/>
    <mergeCell ref="A59:J59"/>
    <mergeCell ref="K67:L67"/>
    <mergeCell ref="K69:L69"/>
    <mergeCell ref="K71:L71"/>
    <mergeCell ref="A53:E53"/>
    <mergeCell ref="F53:H53"/>
    <mergeCell ref="K59:L59"/>
    <mergeCell ref="F19:L19"/>
    <mergeCell ref="A47:E47"/>
    <mergeCell ref="F47:H47"/>
    <mergeCell ref="A49:E49"/>
    <mergeCell ref="F23:L23"/>
    <mergeCell ref="F36:H36"/>
    <mergeCell ref="F39:H39"/>
    <mergeCell ref="A83:K83"/>
    <mergeCell ref="T1:AD1"/>
    <mergeCell ref="AE1:AJ1"/>
    <mergeCell ref="A42:M42"/>
    <mergeCell ref="B11:L11"/>
    <mergeCell ref="F9:L9"/>
    <mergeCell ref="A13:E13"/>
    <mergeCell ref="F13:L13"/>
    <mergeCell ref="A15:M15"/>
    <mergeCell ref="F21:H21"/>
    <mergeCell ref="F27:H27"/>
    <mergeCell ref="A21:E21"/>
    <mergeCell ref="A25:E25"/>
    <mergeCell ref="A31:E31"/>
    <mergeCell ref="A1:M1"/>
    <mergeCell ref="F29:L29"/>
  </mergeCells>
  <conditionalFormatting sqref="G20">
    <cfRule type="expression" dxfId="105" priority="3">
      <formula>SEARCH("other",$G$30)</formula>
    </cfRule>
  </conditionalFormatting>
  <conditionalFormatting sqref="B129:L129">
    <cfRule type="expression" dxfId="104" priority="1">
      <formula>#REF!&lt;&gt;"Yes"</formula>
    </cfRule>
  </conditionalFormatting>
  <dataValidations xWindow="946" yWindow="602" count="39">
    <dataValidation allowBlank="1" showInputMessage="1" showErrorMessage="1" errorTitle="Select technology type from list" sqref="H22:I22 H26 H16 H28 H24 H30 M16:M31 H34:H35 M33:M41 H37:H38 H40:H4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79:L79">
      <formula1>601</formula1>
    </dataValidation>
    <dataValidation type="textLength" operator="lessThan" allowBlank="1" showInputMessage="1" showErrorMessage="1" promptTitle="Complete if applicable" prompt="Field is limited to a maximum of 1,088 characters." sqref="B65:L65 B121:I121 B132:L132 B116 L110:L111 K119 K121:L121 B120 B110 B124:B12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57:L57">
      <formula1>1701</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9:L29">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31:L31">
      <formula1>501</formula1>
    </dataValidation>
    <dataValidation type="textLength" operator="lessThan" showInputMessage="1" showErrorMessage="1" promptTitle="Required field" prompt="Field is limited to a maximum of 500 characters." sqref="F25:L25">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23:L23">
      <formula1>65</formula1>
    </dataValidation>
    <dataValidation type="list" allowBlank="1" showInputMessage="1" showErrorMessage="1" promptTitle="Required field" prompt="Select response from drop-down list._x000a_Include &quot;Summary CV&quot; in filename of submitted document." sqref="F33:H33 F36:H36 F39:H39">
      <formula1>$AM$33:$AN$33</formula1>
    </dataValidation>
    <dataValidation type="list" showInputMessage="1" showErrorMessage="1" promptTitle="Complete if Applicable" prompt="Select response from the drop-down list._x000a_Include &quot;Financial Records&quot; in filename of submitted document." sqref="K69">
      <formula1>$AM$69:$AN$69</formula1>
    </dataValidation>
    <dataValidation type="list" showInputMessage="1" showErrorMessage="1" promptTitle="Required field" prompt="Select response from the drop-down list." sqref="K59">
      <formula1>$AM$59:$AN$59</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71">
      <formula1>$AM$71:$AN$71</formula1>
    </dataValidation>
    <dataValidation type="list" showInputMessage="1" showErrorMessage="1" promptTitle="Required field" prompt="Select response from the drop-down list." sqref="K67">
      <formula1>$AM$67:$AN$67</formula1>
    </dataValidation>
    <dataValidation type="list" allowBlank="1" showInputMessage="1" showErrorMessage="1" promptTitle="Required field" prompt="Select response from drop-down list." sqref="F27:H27">
      <formula1>$AM$27:$AO$27</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1:H21">
      <formula1>$AM$21:$AO$21</formula1>
    </dataValidation>
    <dataValidation type="list" showInputMessage="1" showErrorMessage="1" promptTitle="Required field" prompt="Select response from the drop-down list._x000a_Include &quot;deal diagram&quot; in filename of submitted document._x000a_" sqref="K44:L44">
      <formula1>$AM$44:$AO$44</formula1>
    </dataValidation>
    <dataValidation type="textLength" operator="lessThan" allowBlank="1" showInputMessage="1" showErrorMessage="1" promptTitle="Complete if applicable" prompt="Required if project is dependent on another entity._x000a__x000a_Field is limited to a maximum of 1,088 characters." sqref="B5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75:L75">
      <formula1>1089</formula1>
    </dataValidation>
    <dataValidation type="textLength" operator="lessThan" allowBlank="1" showInputMessage="1" showErrorMessage="1" promptTitle="Complete if applicable" prompt="Required if Resource Type has &quot;other&quot; in description_x000a__x000a_Field is limited to a maximum of 100 characters." sqref="G20">
      <formula1>100</formula1>
    </dataValidation>
    <dataValidation type="list" showInputMessage="1" showErrorMessage="1" promptTitle="Complete if applicable" prompt="Required if offer 1 is used_x000a__x000a_Select response from the drop-down list." sqref="F18">
      <formula1>$P$17:$T$17</formula1>
    </dataValidation>
    <dataValidation type="list" allowBlank="1" showInputMessage="1" showErrorMessage="1" sqref="K122:L122">
      <formula1>"Not located in named community, Located in named community, Not Applicable"</formula1>
    </dataValidation>
    <dataValidation operator="lessThan" allowBlank="1" showInputMessage="1" showErrorMessage="1" promptTitle="Complete if applicable" prompt="Field is limited to a maximum of 1,088 characters." sqref="C116:I116 C110:I110"/>
    <dataValidation type="list" allowBlank="1" showInputMessage="1" showErrorMessage="1" sqref="K118:L118">
      <formula1>"No commitment, &lt;30, &gt;=30, Not Applicable"</formula1>
    </dataValidation>
    <dataValidation type="textLength" operator="lessThan" allowBlank="1" showInputMessage="1" showErrorMessage="1" promptTitle="Complete if applicable" prompt="Required if answer above is Yes_x000a__x000a_Field is limited to a maximum of 1,088 characters." sqref="K130">
      <formula1>1089</formula1>
    </dataValidation>
    <dataValidation type="list" operator="lessThan" allowBlank="1" showInputMessage="1" showErrorMessage="1" promptTitle="Complete if applicable" sqref="L128">
      <formula1>"Yes, No"</formula1>
    </dataValidation>
    <dataValidation type="list" allowBlank="1" showInputMessage="1" showErrorMessage="1" sqref="K114:L114">
      <formula1>"&lt;20, &gt;=20-&lt;30, &gt;=30, Respondent is a SMWBE"</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29:L129">
      <formula1>1089</formula1>
    </dataValidation>
    <dataValidation type="custom" operator="lessThan" allowBlank="1" showInputMessage="1" showErrorMessage="1" promptTitle="Complete if applicable" prompt="Field is limited to a maximum of 1,088 characters." sqref="C120:I120 C124:I125">
      <formula1>"&lt;0&gt;0"</formula1>
    </dataValidation>
    <dataValidation showInputMessage="1" showErrorMessage="1" promptTitle="Required field" prompt="Select response from the drop-down list._x000a_Include &quot;Equity Plan&quot; in filename of submitted document." sqref="L83"/>
    <dataValidation type="list" showInputMessage="1" showErrorMessage="1" promptTitle="Required field" prompt="Select response from the drop-down list." sqref="F17:H17">
      <formula1>$P$17:$T$17</formula1>
    </dataValidation>
    <dataValidation allowBlank="1" showInputMessage="1" showErrorMessage="1" promptTitle="Complete if applicable" prompt="Required field if selected &quot;other&quot; above_x000a__x000a_Form field is limited to a maximum of 99 characters." sqref="F19:L19"/>
    <dataValidation type="list" allowBlank="1" showInputMessage="1" showErrorMessage="1" promptTitle="Required field" prompt="Select response from the drop-down list." sqref="F47:H47 F53:H53">
      <formula1>$AM$27:$AN$27</formula1>
    </dataValidation>
    <dataValidation type="list" allowBlank="1" showInputMessage="1" showErrorMessage="1" promptTitle="Required field" prompt="Select response from the drop-down list." sqref="L119:L120">
      <formula1>#REF!</formula1>
    </dataValidation>
    <dataValidation type="textLength" operator="lessThan" allowBlank="1" showErrorMessage="1" promptTitle="Complete if applicable" prompt="Required if answer above is Yes_x000a__x000a_Field is limited to a maximum of 1,088 characters." sqref="K131">
      <formula1>1089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499984740745262"/>
    <pageSetUpPr fitToPage="1"/>
  </sheetPr>
  <dimension ref="A1:BQ163"/>
  <sheetViews>
    <sheetView showZeros="0" zoomScale="115" zoomScaleNormal="115" zoomScaleSheetLayoutView="100" workbookViewId="0">
      <pane ySplit="3" topLeftCell="A4" activePane="bottomLeft" state="frozen"/>
      <selection pane="bottomLeft" activeCell="BQ1" sqref="BQ1:BQ1048576"/>
    </sheetView>
  </sheetViews>
  <sheetFormatPr defaultRowHeight="12.5"/>
  <cols>
    <col min="1" max="1" width="6.54296875" customWidth="1"/>
    <col min="2" max="2" width="6.1796875" customWidth="1"/>
    <col min="3" max="3" width="15.1796875" customWidth="1"/>
    <col min="4" max="4" width="14.453125" customWidth="1"/>
    <col min="5" max="5" width="18" customWidth="1"/>
    <col min="6" max="6" width="6.81640625" customWidth="1"/>
    <col min="7" max="7" width="27.453125" customWidth="1"/>
    <col min="8" max="10" width="6.81640625" customWidth="1"/>
    <col min="11" max="11" width="1.7265625" customWidth="1"/>
    <col min="12" max="13" width="3.7265625" hidden="1" customWidth="1"/>
    <col min="14" max="14" width="62.26953125" hidden="1" customWidth="1"/>
    <col min="15" max="15" width="51.1796875" hidden="1" customWidth="1"/>
    <col min="16" max="16" width="2" style="261" hidden="1" customWidth="1"/>
    <col min="17" max="17" width="2.26953125" style="261" hidden="1" customWidth="1"/>
    <col min="18" max="18" width="3.7265625" hidden="1" customWidth="1"/>
    <col min="19" max="19" width="7.453125" style="259" hidden="1" customWidth="1"/>
    <col min="20" max="20" width="3.26953125" style="259" hidden="1" customWidth="1"/>
    <col min="21" max="21" width="15.1796875" style="259" hidden="1" customWidth="1"/>
    <col min="22" max="22" width="12.54296875" style="259" hidden="1" customWidth="1"/>
    <col min="23" max="23" width="45.26953125" style="259" hidden="1" customWidth="1"/>
    <col min="24" max="24" width="7.453125" style="259" hidden="1" customWidth="1"/>
    <col min="25" max="25" width="56.26953125" style="259" hidden="1" customWidth="1"/>
    <col min="26" max="26" width="10.54296875" style="259" hidden="1" customWidth="1"/>
    <col min="27" max="27" width="16.54296875" style="259" hidden="1" customWidth="1"/>
    <col min="28" max="28" width="45" style="260" hidden="1" customWidth="1"/>
    <col min="29" max="29" width="9.7265625" style="259" hidden="1" customWidth="1"/>
    <col min="30" max="30" width="18" style="259" hidden="1" customWidth="1"/>
    <col min="31" max="31" width="19.453125" style="259" hidden="1" customWidth="1"/>
    <col min="32" max="32" width="65.54296875" style="259" hidden="1" customWidth="1"/>
    <col min="33" max="33" width="33.81640625" style="259" hidden="1" customWidth="1"/>
    <col min="34" max="34" width="10.81640625" style="259" hidden="1" customWidth="1"/>
    <col min="35" max="35" width="26.54296875" style="259" hidden="1" customWidth="1"/>
    <col min="36" max="36" width="25.54296875" hidden="1" customWidth="1"/>
    <col min="37" max="37" width="9.1796875" hidden="1" customWidth="1"/>
    <col min="38" max="38" width="43" hidden="1" customWidth="1"/>
    <col min="39" max="39" width="31.81640625" hidden="1" customWidth="1"/>
    <col min="40" max="40" width="55" hidden="1" customWidth="1"/>
    <col min="41" max="41" width="23.54296875" hidden="1" customWidth="1"/>
    <col min="42" max="42" width="40.453125" hidden="1" customWidth="1"/>
    <col min="43" max="43" width="48.1796875" hidden="1" customWidth="1"/>
    <col min="44" max="44" width="32.81640625" hidden="1" customWidth="1"/>
    <col min="45" max="46" width="24" hidden="1" customWidth="1"/>
    <col min="47" max="47" width="33.81640625" hidden="1" customWidth="1"/>
    <col min="48" max="48" width="11.26953125" hidden="1" customWidth="1"/>
    <col min="49" max="49" width="24.54296875" hidden="1" customWidth="1"/>
    <col min="50" max="50" width="22.26953125" hidden="1" customWidth="1"/>
    <col min="51" max="51" width="28.54296875" hidden="1" customWidth="1"/>
    <col min="52" max="52" width="21.81640625" hidden="1" customWidth="1"/>
    <col min="53" max="53" width="27.7265625" hidden="1" customWidth="1"/>
    <col min="54" max="54" width="6.54296875" hidden="1" customWidth="1"/>
    <col min="55" max="55" width="10" hidden="1" customWidth="1"/>
    <col min="56" max="56" width="26.453125" hidden="1" customWidth="1"/>
    <col min="57" max="58" width="25.54296875" hidden="1" customWidth="1"/>
    <col min="59" max="60" width="24.54296875" hidden="1" customWidth="1"/>
    <col min="61" max="61" width="36.54296875" hidden="1" customWidth="1"/>
    <col min="62" max="62" width="26.1796875" hidden="1" customWidth="1"/>
    <col min="63" max="63" width="29" hidden="1" customWidth="1"/>
    <col min="64" max="64" width="31.81640625" hidden="1" customWidth="1"/>
    <col min="65" max="65" width="5.26953125" hidden="1" customWidth="1"/>
    <col min="66" max="66" width="15" hidden="1" customWidth="1"/>
    <col min="67" max="67" width="19.81640625" style="385" hidden="1" customWidth="1"/>
    <col min="68" max="69" width="9.1796875" hidden="1" customWidth="1"/>
    <col min="70" max="72" width="9.1796875" customWidth="1"/>
  </cols>
  <sheetData>
    <row r="1" spans="1:67" ht="24.75" customHeight="1">
      <c r="A1" s="1155" t="s">
        <v>325</v>
      </c>
      <c r="B1" s="1156"/>
      <c r="C1" s="1156"/>
      <c r="D1" s="1156"/>
      <c r="E1" s="1156"/>
      <c r="F1" s="1156"/>
      <c r="G1" s="1156"/>
      <c r="H1" s="1156"/>
      <c r="I1" s="1156"/>
      <c r="J1" s="1156"/>
      <c r="K1" s="1157"/>
      <c r="S1" s="1010" t="s">
        <v>18</v>
      </c>
      <c r="T1" s="1010"/>
      <c r="U1" s="1010"/>
      <c r="V1" s="1010"/>
      <c r="W1" s="1010"/>
      <c r="X1" s="1010"/>
      <c r="Y1" s="1010"/>
      <c r="Z1" s="1010"/>
      <c r="AA1" s="1010"/>
      <c r="AB1" s="1010"/>
      <c r="AC1" s="1010"/>
      <c r="AD1" s="993" t="s">
        <v>19</v>
      </c>
      <c r="AE1" s="993"/>
      <c r="AF1" s="993"/>
      <c r="AG1" s="993"/>
      <c r="AH1" s="993"/>
      <c r="AI1" s="993"/>
    </row>
    <row r="2" spans="1:67" ht="15" customHeight="1">
      <c r="A2" s="1158"/>
      <c r="B2" s="1159"/>
      <c r="C2" s="1159"/>
      <c r="D2" s="1159"/>
      <c r="E2" s="1159"/>
      <c r="F2" s="1159"/>
      <c r="G2" s="1159"/>
      <c r="H2" s="1159"/>
      <c r="I2" s="1159"/>
      <c r="J2" s="1159"/>
      <c r="K2" s="1160"/>
      <c r="S2" s="1109" t="s">
        <v>21</v>
      </c>
      <c r="T2" s="1111" t="s">
        <v>22</v>
      </c>
      <c r="U2" s="1111"/>
      <c r="V2" s="1091" t="s">
        <v>23</v>
      </c>
      <c r="W2" s="1091" t="s">
        <v>24</v>
      </c>
      <c r="X2" s="1091" t="s">
        <v>25</v>
      </c>
      <c r="Y2" s="1091" t="s">
        <v>26</v>
      </c>
      <c r="Z2" s="1091" t="s">
        <v>27</v>
      </c>
      <c r="AA2" s="1091" t="s">
        <v>28</v>
      </c>
      <c r="AB2" s="1091" t="s">
        <v>29</v>
      </c>
      <c r="AC2" s="1091" t="s">
        <v>30</v>
      </c>
      <c r="AD2" s="1107" t="s">
        <v>31</v>
      </c>
      <c r="AE2" s="1107" t="s">
        <v>32</v>
      </c>
      <c r="AF2" s="1107" t="s">
        <v>33</v>
      </c>
      <c r="AG2" s="1107" t="s">
        <v>34</v>
      </c>
      <c r="AH2" s="1107" t="s">
        <v>35</v>
      </c>
      <c r="AI2" s="1107" t="s">
        <v>36</v>
      </c>
    </row>
    <row r="3" spans="1:67" ht="15" thickBot="1">
      <c r="A3" s="1153" t="s">
        <v>1403</v>
      </c>
      <c r="B3" s="1102"/>
      <c r="C3" s="1102"/>
      <c r="D3" s="1102"/>
      <c r="E3" s="1102"/>
      <c r="F3" s="1102"/>
      <c r="G3" s="1102"/>
      <c r="H3" s="1102"/>
      <c r="I3" s="1102"/>
      <c r="J3" s="1102"/>
      <c r="K3" s="1154"/>
      <c r="M3" s="261"/>
      <c r="N3" t="s">
        <v>40</v>
      </c>
      <c r="O3" t="s">
        <v>41</v>
      </c>
      <c r="S3" s="1110"/>
      <c r="T3" s="503" t="s">
        <v>43</v>
      </c>
      <c r="U3" s="274" t="s">
        <v>44</v>
      </c>
      <c r="V3" s="1092"/>
      <c r="W3" s="1092"/>
      <c r="X3" s="1092"/>
      <c r="Y3" s="1092"/>
      <c r="Z3" s="1092"/>
      <c r="AA3" s="1092"/>
      <c r="AB3" s="1092"/>
      <c r="AC3" s="1092"/>
      <c r="AD3" s="1108"/>
      <c r="AE3" s="1108"/>
      <c r="AF3" s="1108"/>
      <c r="AG3" s="1108"/>
      <c r="AH3" s="1108"/>
      <c r="AI3" s="1108"/>
      <c r="AJ3" s="388"/>
      <c r="AK3" s="89"/>
      <c r="AL3" s="408" t="s">
        <v>45</v>
      </c>
      <c r="AM3" s="408" t="s">
        <v>46</v>
      </c>
      <c r="AN3" s="408" t="s">
        <v>47</v>
      </c>
      <c r="AO3" s="388" t="s">
        <v>48</v>
      </c>
      <c r="AP3" s="388" t="s">
        <v>49</v>
      </c>
      <c r="AQ3" s="388" t="s">
        <v>50</v>
      </c>
      <c r="AR3" s="388" t="s">
        <v>51</v>
      </c>
      <c r="AS3" s="388" t="s">
        <v>52</v>
      </c>
      <c r="AT3" s="388" t="s">
        <v>53</v>
      </c>
      <c r="AU3" s="388" t="s">
        <v>54</v>
      </c>
      <c r="AV3" s="388" t="s">
        <v>55</v>
      </c>
      <c r="AW3" s="388" t="s">
        <v>56</v>
      </c>
      <c r="AX3" s="388" t="s">
        <v>57</v>
      </c>
      <c r="AY3" s="388" t="s">
        <v>58</v>
      </c>
      <c r="AZ3" s="388" t="s">
        <v>59</v>
      </c>
      <c r="BA3" s="388" t="s">
        <v>60</v>
      </c>
      <c r="BB3" s="388" t="s">
        <v>61</v>
      </c>
      <c r="BC3" s="388" t="s">
        <v>62</v>
      </c>
      <c r="BD3" s="388" t="s">
        <v>63</v>
      </c>
      <c r="BE3" s="388" t="s">
        <v>64</v>
      </c>
      <c r="BF3" s="388" t="s">
        <v>65</v>
      </c>
      <c r="BG3" s="388" t="s">
        <v>66</v>
      </c>
      <c r="BH3" s="388" t="s">
        <v>67</v>
      </c>
      <c r="BI3" s="388" t="s">
        <v>68</v>
      </c>
      <c r="BJ3" s="388" t="s">
        <v>69</v>
      </c>
      <c r="BK3" s="388" t="s">
        <v>70</v>
      </c>
      <c r="BL3" s="388" t="s">
        <v>71</v>
      </c>
      <c r="BM3" s="388" t="s">
        <v>72</v>
      </c>
      <c r="BN3" s="388" t="s">
        <v>73</v>
      </c>
      <c r="BO3" s="394" t="s">
        <v>74</v>
      </c>
    </row>
    <row r="4" spans="1:67" ht="16.5" customHeight="1" thickBot="1">
      <c r="A4" s="1163" t="s">
        <v>326</v>
      </c>
      <c r="B4" s="1044"/>
      <c r="C4" s="1044"/>
      <c r="D4" s="1044"/>
      <c r="E4" s="1044"/>
      <c r="F4" s="1044"/>
      <c r="G4" s="1044"/>
      <c r="H4" s="1044"/>
      <c r="I4" s="1044"/>
      <c r="J4" s="1044"/>
      <c r="K4" s="1164"/>
      <c r="Q4" s="261" t="s">
        <v>42</v>
      </c>
    </row>
    <row r="5" spans="1:67" ht="9" customHeight="1">
      <c r="A5" s="629"/>
      <c r="B5" s="67"/>
      <c r="C5" s="67"/>
      <c r="D5" s="67"/>
      <c r="E5" s="67"/>
      <c r="F5" s="25"/>
      <c r="G5" s="25"/>
      <c r="H5" s="25"/>
      <c r="I5" s="25"/>
      <c r="J5" s="25"/>
      <c r="K5" s="630"/>
      <c r="P5" s="261" t="s">
        <v>78</v>
      </c>
    </row>
    <row r="6" spans="1:67" ht="20.25" customHeight="1">
      <c r="A6" s="1133" t="s">
        <v>327</v>
      </c>
      <c r="B6" s="1005"/>
      <c r="C6" s="1005"/>
      <c r="D6" s="1005"/>
      <c r="E6" s="1005"/>
      <c r="F6" s="1005"/>
      <c r="G6" s="1005"/>
      <c r="H6" s="1005"/>
      <c r="I6" s="1005"/>
      <c r="J6" s="1005"/>
      <c r="K6" s="630"/>
      <c r="Q6" s="261" t="s">
        <v>42</v>
      </c>
    </row>
    <row r="7" spans="1:67" ht="9" customHeight="1" thickBot="1">
      <c r="A7" s="629"/>
      <c r="B7" s="142"/>
      <c r="C7" s="142"/>
      <c r="D7" s="142"/>
      <c r="E7" s="142"/>
      <c r="F7" s="142"/>
      <c r="G7" s="142"/>
      <c r="H7" s="142"/>
      <c r="I7" s="142"/>
      <c r="J7" s="142"/>
      <c r="K7" s="630"/>
      <c r="P7" s="261" t="s">
        <v>78</v>
      </c>
    </row>
    <row r="8" spans="1:67" ht="18" customHeight="1" thickTop="1" thickBot="1">
      <c r="A8" s="1161" t="s">
        <v>328</v>
      </c>
      <c r="B8" s="1132"/>
      <c r="C8" s="1132"/>
      <c r="D8" s="1132"/>
      <c r="E8" s="1132"/>
      <c r="F8" s="1162"/>
      <c r="G8" s="909"/>
      <c r="H8" s="68"/>
      <c r="I8" s="68"/>
      <c r="J8" s="68"/>
      <c r="K8" s="630"/>
      <c r="N8" s="450" t="s">
        <v>329</v>
      </c>
      <c r="Q8" s="261" t="s">
        <v>42</v>
      </c>
      <c r="S8" s="259" t="str">
        <f ca="1">SUBSTITUTE(CELL("address",G8),"$","")</f>
        <v>G8</v>
      </c>
      <c r="T8" s="380" t="s">
        <v>330</v>
      </c>
      <c r="U8" s="259" t="str">
        <f ca="1">MID(CELL("filename",T8),FIND("]",CELL("filename",T8))+1,256)</f>
        <v>2b. Offer Details</v>
      </c>
      <c r="V8" s="20" t="s">
        <v>237</v>
      </c>
      <c r="W8" s="259" t="s">
        <v>331</v>
      </c>
      <c r="Y8" s="265" t="str">
        <f ca="1">T8&amp;"_"&amp;S8&amp;"_"&amp;W8</f>
        <v>2b_G8_Proposal_Type</v>
      </c>
      <c r="Z8" s="259" t="s">
        <v>83</v>
      </c>
      <c r="AB8" s="260" t="str">
        <f>CONCATENATE(AL8,",",AM8,",",AN8)</f>
        <v>PPA / Other offtake option(s) only,Ownership option(s) only,Both options</v>
      </c>
      <c r="AC8" s="259" t="s">
        <v>84</v>
      </c>
      <c r="AD8" s="259" t="s">
        <v>85</v>
      </c>
      <c r="AL8" s="20" t="s">
        <v>332</v>
      </c>
      <c r="AM8" s="20" t="s">
        <v>333</v>
      </c>
      <c r="AN8" s="20" t="s">
        <v>334</v>
      </c>
    </row>
    <row r="9" spans="1:67" ht="9" customHeight="1" thickTop="1" thickBot="1">
      <c r="A9" s="631"/>
      <c r="B9" s="25"/>
      <c r="C9" s="25"/>
      <c r="D9" s="25"/>
      <c r="E9" s="25"/>
      <c r="F9" s="69"/>
      <c r="G9" s="69"/>
      <c r="H9" s="564"/>
      <c r="I9" s="564"/>
      <c r="J9" s="564"/>
      <c r="K9" s="630"/>
      <c r="P9" s="261" t="s">
        <v>78</v>
      </c>
    </row>
    <row r="10" spans="1:67" ht="16.5" customHeight="1" thickBot="1">
      <c r="A10" s="1150" t="s">
        <v>89</v>
      </c>
      <c r="B10" s="1044"/>
      <c r="C10" s="1044"/>
      <c r="D10" s="1044"/>
      <c r="E10" s="1044"/>
      <c r="F10" s="1044"/>
      <c r="G10" s="1044"/>
      <c r="H10" s="1044"/>
      <c r="I10" s="1044"/>
      <c r="J10" s="1044"/>
      <c r="K10" s="1151"/>
      <c r="Q10" s="261" t="s">
        <v>42</v>
      </c>
      <c r="T10"/>
      <c r="U10"/>
    </row>
    <row r="11" spans="1:67" ht="6" customHeight="1">
      <c r="A11" s="629"/>
      <c r="B11" s="142"/>
      <c r="C11" s="142"/>
      <c r="D11" s="142"/>
      <c r="E11" s="142"/>
      <c r="F11" s="142"/>
      <c r="G11" s="142"/>
      <c r="H11" s="142"/>
      <c r="I11" s="142"/>
      <c r="J11" s="142"/>
      <c r="K11" s="630"/>
    </row>
    <row r="12" spans="1:67" ht="18.75" customHeight="1">
      <c r="A12" s="629"/>
      <c r="B12" s="1137" t="s">
        <v>335</v>
      </c>
      <c r="C12" s="1137"/>
      <c r="D12" s="1137"/>
      <c r="E12" s="1137"/>
      <c r="F12" s="1137"/>
      <c r="G12" s="1137"/>
      <c r="H12" s="1137"/>
      <c r="I12" s="1137"/>
      <c r="J12" s="1137"/>
      <c r="K12" s="630"/>
      <c r="Q12" s="261" t="s">
        <v>42</v>
      </c>
      <c r="S12" s="20"/>
      <c r="T12" s="371"/>
      <c r="U12" s="20"/>
      <c r="V12" s="20"/>
      <c r="W12" s="20"/>
      <c r="X12" s="20"/>
      <c r="Y12" s="20"/>
    </row>
    <row r="13" spans="1:67" ht="6.75" customHeight="1">
      <c r="A13" s="632"/>
      <c r="B13" s="279"/>
      <c r="C13" s="1166"/>
      <c r="D13" s="1166"/>
      <c r="E13" s="1166"/>
      <c r="F13" s="1166"/>
      <c r="G13" s="65"/>
      <c r="H13" s="53"/>
      <c r="I13" s="53"/>
      <c r="J13" s="59"/>
      <c r="K13" s="630"/>
      <c r="P13" s="261" t="s">
        <v>78</v>
      </c>
      <c r="S13" s="259" t="e">
        <f ca="1">SUBSTITUTE(CELL("address",#REF!),"$","")</f>
        <v>#REF!</v>
      </c>
      <c r="T13" s="371" t="str">
        <f t="shared" ref="T13:T28" si="0">$T$8</f>
        <v>2b</v>
      </c>
      <c r="U13" s="259" t="str">
        <f t="shared" ref="U13" ca="1" si="1">MID(CELL("filename",T13),FIND("]",CELL("filename",T13))+1,256)</f>
        <v>2b. Offer Details</v>
      </c>
      <c r="V13" s="20" t="s">
        <v>237</v>
      </c>
      <c r="W13" s="259" t="s">
        <v>336</v>
      </c>
      <c r="X13" s="259">
        <v>3</v>
      </c>
      <c r="Y13" s="265" t="e">
        <f t="shared" ref="Y13:Y16" ca="1" si="2">T13&amp;"_"&amp;S13&amp;"_"&amp;W13&amp;"_"&amp;X13</f>
        <v>#REF!</v>
      </c>
      <c r="Z13" s="259" t="s">
        <v>83</v>
      </c>
      <c r="AB13" s="260" t="str">
        <f>CONCATENATE(AL13)</f>
        <v>Yes</v>
      </c>
      <c r="AC13" s="259" t="s">
        <v>85</v>
      </c>
      <c r="AD13" s="259" t="s">
        <v>85</v>
      </c>
      <c r="AE13"/>
      <c r="AF13"/>
      <c r="AG13"/>
      <c r="AH13"/>
      <c r="AI13"/>
      <c r="AL13" t="s">
        <v>84</v>
      </c>
    </row>
    <row r="14" spans="1:67" ht="18.75" customHeight="1">
      <c r="A14" s="632"/>
      <c r="B14" s="279"/>
      <c r="C14" s="325" t="s">
        <v>337</v>
      </c>
      <c r="D14" s="325"/>
      <c r="E14" s="325"/>
      <c r="F14" s="53"/>
      <c r="G14" s="565"/>
      <c r="H14" s="53"/>
      <c r="I14" s="53"/>
      <c r="J14" s="53"/>
      <c r="K14" s="630"/>
      <c r="Q14" s="261" t="s">
        <v>42</v>
      </c>
      <c r="S14" s="259" t="str">
        <f ca="1">SUBSTITUTE(CELL("address",G14),"$","")</f>
        <v>G14</v>
      </c>
      <c r="T14" s="371" t="str">
        <f t="shared" si="0"/>
        <v>2b</v>
      </c>
      <c r="U14" s="259" t="str">
        <f ca="1">MID(CELL("filename",T14),FIND("]",CELL("filename",T14))+1,256)</f>
        <v>2b. Offer Details</v>
      </c>
      <c r="V14" s="20" t="s">
        <v>237</v>
      </c>
      <c r="W14" s="259" t="s">
        <v>338</v>
      </c>
      <c r="X14" s="259">
        <v>1</v>
      </c>
      <c r="Y14" s="265" t="str">
        <f t="shared" ca="1" si="2"/>
        <v>2b_G14_offer_type_1</v>
      </c>
      <c r="Z14" s="259" t="s">
        <v>83</v>
      </c>
      <c r="AB14" s="260" t="str">
        <f>CONCATENATE(AL14,",",AM14,",",AN14,",",AO14,",",AP14,",",AQ14)</f>
        <v>Ownership,PPA,Other - describe below,,,Other - describe below</v>
      </c>
      <c r="AC14" s="259" t="s">
        <v>85</v>
      </c>
      <c r="AD14" s="259" t="s">
        <v>85</v>
      </c>
      <c r="AE14"/>
      <c r="AF14" s="263" t="e">
        <f>"Requirement: "&amp;#REF!&amp;" answer of ""Yes"""</f>
        <v>#REF!</v>
      </c>
      <c r="AG14"/>
      <c r="AH14"/>
      <c r="AI14"/>
      <c r="AL14" s="20" t="s">
        <v>339</v>
      </c>
      <c r="AM14" s="20" t="s">
        <v>340</v>
      </c>
      <c r="AN14" t="s">
        <v>341</v>
      </c>
      <c r="AQ14" t="s">
        <v>341</v>
      </c>
    </row>
    <row r="15" spans="1:67" ht="14.25" customHeight="1">
      <c r="A15" s="632"/>
      <c r="B15" s="279"/>
      <c r="C15" s="1165" t="s">
        <v>342</v>
      </c>
      <c r="D15" s="1165"/>
      <c r="E15" s="1165"/>
      <c r="F15" s="1165"/>
      <c r="G15" s="915"/>
      <c r="H15" s="53"/>
      <c r="I15" s="53"/>
      <c r="J15" s="59"/>
      <c r="K15" s="630"/>
      <c r="Q15" s="261" t="s">
        <v>42</v>
      </c>
      <c r="S15" s="259" t="e">
        <f ca="1">SUBSTITUTE(CELL("address",#REF!),"$","")</f>
        <v>#REF!</v>
      </c>
      <c r="T15" s="371" t="str">
        <f t="shared" si="0"/>
        <v>2b</v>
      </c>
      <c r="U15" s="259" t="str">
        <f t="shared" ref="U15:U99" ca="1" si="3">MID(CELL("filename",T15),FIND("]",CELL("filename",T15))+1,256)</f>
        <v>2b. Offer Details</v>
      </c>
      <c r="V15" s="20" t="s">
        <v>237</v>
      </c>
      <c r="W15" s="259" t="s">
        <v>338</v>
      </c>
      <c r="X15" s="259">
        <v>2</v>
      </c>
      <c r="Y15" s="265" t="e">
        <f t="shared" ca="1" si="2"/>
        <v>#REF!</v>
      </c>
      <c r="Z15" s="259" t="s">
        <v>83</v>
      </c>
      <c r="AB15" s="260" t="str">
        <f>CONCATENATE(AL15,",",AM15,",",AN15,",",AO15,",",AP15,",",AQ15)</f>
        <v>Asset Purchase,Project PPA,Exchange Agreement,Market PPA,Capacity Agreement,Other - describe below</v>
      </c>
      <c r="AC15" s="259" t="s">
        <v>85</v>
      </c>
      <c r="AD15" s="259" t="s">
        <v>85</v>
      </c>
      <c r="AE15"/>
      <c r="AF15" s="263" t="e">
        <f>"Requirement: "&amp;#REF!&amp;" answer of ""Yes"""</f>
        <v>#REF!</v>
      </c>
      <c r="AG15"/>
      <c r="AH15"/>
      <c r="AI15"/>
      <c r="AL15" t="s">
        <v>343</v>
      </c>
      <c r="AM15" t="s">
        <v>344</v>
      </c>
      <c r="AN15" t="s">
        <v>345</v>
      </c>
      <c r="AO15" t="s">
        <v>346</v>
      </c>
      <c r="AP15" t="s">
        <v>347</v>
      </c>
      <c r="AQ15" t="s">
        <v>341</v>
      </c>
    </row>
    <row r="16" spans="1:67" ht="6" customHeight="1">
      <c r="A16" s="632"/>
      <c r="B16" s="279"/>
      <c r="C16" s="1165"/>
      <c r="D16" s="1165"/>
      <c r="E16" s="1165"/>
      <c r="F16" s="1165"/>
      <c r="G16" s="915"/>
      <c r="H16" s="53"/>
      <c r="I16" s="53"/>
      <c r="J16" s="59"/>
      <c r="K16" s="630"/>
      <c r="P16" s="261" t="s">
        <v>78</v>
      </c>
      <c r="S16" s="259" t="e">
        <f ca="1">SUBSTITUTE(CELL("address",#REF!),"$","")</f>
        <v>#REF!</v>
      </c>
      <c r="T16" s="371" t="str">
        <f t="shared" si="0"/>
        <v>2b</v>
      </c>
      <c r="U16" s="259" t="str">
        <f t="shared" ca="1" si="3"/>
        <v>2b. Offer Details</v>
      </c>
      <c r="V16" s="20" t="s">
        <v>237</v>
      </c>
      <c r="W16" s="259" t="s">
        <v>338</v>
      </c>
      <c r="X16" s="259">
        <v>3</v>
      </c>
      <c r="Y16" s="265" t="e">
        <f t="shared" ca="1" si="2"/>
        <v>#REF!</v>
      </c>
      <c r="Z16" s="259" t="s">
        <v>83</v>
      </c>
      <c r="AB16" s="260" t="str">
        <f>CONCATENATE(AL16,",",AM16,",",AN16,",",AO16,",",AP16,",",AQ16)</f>
        <v>Asset Purchase,Project PPA,Exchange Agreement,Market PPA,Capacity Agreement,Other - describe below</v>
      </c>
      <c r="AC16" s="259" t="s">
        <v>85</v>
      </c>
      <c r="AD16" s="259" t="s">
        <v>85</v>
      </c>
      <c r="AE16"/>
      <c r="AF16" s="263" t="e">
        <f ca="1">"Requirement: "&amp;$S$13&amp;" answer of ""Yes"""</f>
        <v>#REF!</v>
      </c>
      <c r="AG16"/>
      <c r="AH16"/>
      <c r="AI16"/>
      <c r="AL16" t="s">
        <v>343</v>
      </c>
      <c r="AM16" t="s">
        <v>344</v>
      </c>
      <c r="AN16" t="s">
        <v>345</v>
      </c>
      <c r="AO16" t="s">
        <v>346</v>
      </c>
      <c r="AP16" t="s">
        <v>347</v>
      </c>
      <c r="AQ16" t="s">
        <v>341</v>
      </c>
    </row>
    <row r="17" spans="1:69" ht="27.75" customHeight="1">
      <c r="A17" s="632"/>
      <c r="B17" s="279"/>
      <c r="C17" s="1124" t="s">
        <v>348</v>
      </c>
      <c r="D17" s="1124"/>
      <c r="E17" s="1124"/>
      <c r="F17" s="53"/>
      <c r="G17" s="225"/>
      <c r="H17" s="53"/>
      <c r="I17" s="53"/>
      <c r="J17" s="59"/>
      <c r="K17" s="630"/>
      <c r="Q17" s="261" t="s">
        <v>42</v>
      </c>
      <c r="S17" s="259" t="str">
        <f ca="1">SUBSTITUTE(CELL("address",G17),"$","")</f>
        <v>G17</v>
      </c>
      <c r="T17" s="371" t="str">
        <f t="shared" si="0"/>
        <v>2b</v>
      </c>
      <c r="U17" s="259" t="str">
        <f t="shared" ca="1" si="3"/>
        <v>2b. Offer Details</v>
      </c>
      <c r="V17" s="20" t="s">
        <v>237</v>
      </c>
      <c r="W17" s="259" t="s">
        <v>349</v>
      </c>
      <c r="X17" s="259">
        <v>1</v>
      </c>
      <c r="Y17" s="265" t="str">
        <f t="shared" ref="Y17:Y99" ca="1" si="4">T17&amp;"_"&amp;S17&amp;"_"&amp;W17&amp;"_"&amp;X17</f>
        <v>2b_G17_ownership_1</v>
      </c>
      <c r="Z17" s="259" t="s">
        <v>83</v>
      </c>
      <c r="AB17" s="260" t="str">
        <f>CONCATENATE(AL17,",",AM17)</f>
        <v>Yes,No</v>
      </c>
      <c r="AC17" s="259" t="s">
        <v>85</v>
      </c>
      <c r="AD17" s="259" t="s">
        <v>85</v>
      </c>
      <c r="AF17" s="263" t="e">
        <f>"Requirement: "&amp;#REF!&amp;" answer of ""Yes"""</f>
        <v>#REF!</v>
      </c>
      <c r="AL17" t="s">
        <v>84</v>
      </c>
      <c r="AM17" t="s">
        <v>85</v>
      </c>
    </row>
    <row r="18" spans="1:69" ht="9" customHeight="1">
      <c r="A18" s="632"/>
      <c r="B18" s="279"/>
      <c r="C18" s="1165" t="s">
        <v>350</v>
      </c>
      <c r="D18" s="1165"/>
      <c r="E18" s="1165"/>
      <c r="F18" s="1165"/>
      <c r="G18" s="915"/>
      <c r="H18" s="53"/>
      <c r="I18" s="53"/>
      <c r="J18" s="59"/>
      <c r="K18" s="630"/>
      <c r="Q18" s="261" t="s">
        <v>42</v>
      </c>
      <c r="S18" s="259" t="e">
        <f ca="1">SUBSTITUTE(CELL("address",#REF!),"$","")</f>
        <v>#REF!</v>
      </c>
      <c r="T18" s="371" t="str">
        <f t="shared" si="0"/>
        <v>2b</v>
      </c>
      <c r="U18" s="259" t="str">
        <f t="shared" ca="1" si="3"/>
        <v>2b. Offer Details</v>
      </c>
      <c r="V18" s="20" t="s">
        <v>237</v>
      </c>
      <c r="W18" s="259" t="s">
        <v>349</v>
      </c>
      <c r="X18" s="259">
        <v>2</v>
      </c>
      <c r="Y18" s="265" t="e">
        <f t="shared" ca="1" si="4"/>
        <v>#REF!</v>
      </c>
      <c r="Z18" s="259" t="s">
        <v>83</v>
      </c>
      <c r="AB18" s="260" t="str">
        <f>CONCATENATE(AL18,",",AM18)</f>
        <v>Yes,No</v>
      </c>
      <c r="AC18" s="259" t="s">
        <v>85</v>
      </c>
      <c r="AD18" s="259" t="s">
        <v>85</v>
      </c>
      <c r="AF18" s="263" t="e">
        <f>"Requirement: "&amp;#REF!&amp;" answer of ""Yes"""</f>
        <v>#REF!</v>
      </c>
      <c r="AL18" t="s">
        <v>84</v>
      </c>
      <c r="AM18" t="s">
        <v>85</v>
      </c>
    </row>
    <row r="19" spans="1:69" ht="9" customHeight="1">
      <c r="A19" s="632"/>
      <c r="B19" s="279"/>
      <c r="C19" s="1165"/>
      <c r="D19" s="1165"/>
      <c r="E19" s="1165"/>
      <c r="F19" s="1165"/>
      <c r="G19" s="915"/>
      <c r="H19" s="53"/>
      <c r="I19" s="53"/>
      <c r="J19" s="59"/>
      <c r="K19" s="630"/>
      <c r="P19" s="261" t="s">
        <v>78</v>
      </c>
      <c r="S19" s="259" t="e">
        <f ca="1">SUBSTITUTE(CELL("address",#REF!),"$","")</f>
        <v>#REF!</v>
      </c>
      <c r="T19" s="371" t="str">
        <f t="shared" si="0"/>
        <v>2b</v>
      </c>
      <c r="U19" s="259" t="str">
        <f t="shared" ca="1" si="3"/>
        <v>2b. Offer Details</v>
      </c>
      <c r="V19" s="20" t="s">
        <v>237</v>
      </c>
      <c r="W19" s="259" t="s">
        <v>349</v>
      </c>
      <c r="X19" s="259">
        <v>3</v>
      </c>
      <c r="Y19" s="265" t="e">
        <f t="shared" ca="1" si="4"/>
        <v>#REF!</v>
      </c>
      <c r="Z19" s="259" t="s">
        <v>83</v>
      </c>
      <c r="AB19" s="260" t="str">
        <f>CONCATENATE(AL19,",",AM19)</f>
        <v>Yes,No</v>
      </c>
      <c r="AC19" s="259" t="s">
        <v>85</v>
      </c>
      <c r="AD19" s="259" t="s">
        <v>85</v>
      </c>
      <c r="AF19" s="263" t="e">
        <f ca="1">"Requirement: "&amp;$S$13&amp;" answer of ""Yes"""</f>
        <v>#REF!</v>
      </c>
      <c r="AL19" t="s">
        <v>84</v>
      </c>
      <c r="AM19" t="s">
        <v>85</v>
      </c>
    </row>
    <row r="20" spans="1:69" ht="20.25" customHeight="1">
      <c r="A20" s="632"/>
      <c r="B20" s="279"/>
      <c r="C20" s="1126" t="s">
        <v>351</v>
      </c>
      <c r="D20" s="1126"/>
      <c r="E20" s="1126"/>
      <c r="F20" s="53"/>
      <c r="G20" s="599"/>
      <c r="H20" s="53"/>
      <c r="I20" s="53"/>
      <c r="J20" s="59"/>
      <c r="K20" s="630"/>
      <c r="Q20" s="261" t="s">
        <v>42</v>
      </c>
      <c r="S20" s="259" t="str">
        <f ca="1">SUBSTITUTE(CELL("address",G20),"$","")</f>
        <v>G20</v>
      </c>
      <c r="T20" s="371" t="str">
        <f t="shared" si="0"/>
        <v>2b</v>
      </c>
      <c r="U20" s="259" t="str">
        <f t="shared" ca="1" si="3"/>
        <v>2b. Offer Details</v>
      </c>
      <c r="V20" s="20" t="s">
        <v>237</v>
      </c>
      <c r="W20" s="259" t="s">
        <v>352</v>
      </c>
      <c r="X20" s="259">
        <v>1</v>
      </c>
      <c r="Y20" s="265" t="str">
        <f t="shared" ca="1" si="4"/>
        <v>2b_G20_owner_start_1</v>
      </c>
      <c r="Z20" s="259" t="s">
        <v>353</v>
      </c>
      <c r="AB20" s="260" t="s">
        <v>354</v>
      </c>
      <c r="AC20" s="259" t="s">
        <v>85</v>
      </c>
      <c r="AD20" s="259" t="s">
        <v>85</v>
      </c>
      <c r="AF20" s="263" t="str">
        <f ca="1">"Requirement: "&amp;$S$17&amp;" answer of ""Yes"""</f>
        <v>Requirement: G17 answer of "Yes"</v>
      </c>
    </row>
    <row r="21" spans="1:69" ht="9" customHeight="1">
      <c r="A21" s="632"/>
      <c r="B21" s="279"/>
      <c r="C21" s="606"/>
      <c r="D21" s="606"/>
      <c r="E21" s="606"/>
      <c r="F21" s="53"/>
      <c r="G21" s="915"/>
      <c r="H21" s="53"/>
      <c r="I21" s="53"/>
      <c r="J21" s="59"/>
      <c r="K21" s="630"/>
      <c r="P21" s="261" t="s">
        <v>78</v>
      </c>
      <c r="S21" s="259" t="e">
        <f ca="1">SUBSTITUTE(CELL("address",#REF!),"$","")</f>
        <v>#REF!</v>
      </c>
      <c r="T21" s="371" t="str">
        <f t="shared" si="0"/>
        <v>2b</v>
      </c>
      <c r="U21" s="259" t="str">
        <f t="shared" ca="1" si="3"/>
        <v>2b. Offer Details</v>
      </c>
      <c r="V21" s="20" t="s">
        <v>237</v>
      </c>
      <c r="W21" s="259" t="s">
        <v>352</v>
      </c>
      <c r="X21" s="259">
        <v>2</v>
      </c>
      <c r="Y21" s="265" t="e">
        <f t="shared" ca="1" si="4"/>
        <v>#REF!</v>
      </c>
      <c r="Z21" s="259" t="s">
        <v>353</v>
      </c>
      <c r="AB21" s="260" t="s">
        <v>354</v>
      </c>
      <c r="AC21" s="259" t="s">
        <v>85</v>
      </c>
      <c r="AD21" s="259" t="s">
        <v>85</v>
      </c>
      <c r="AF21" s="263" t="e">
        <f ca="1">"Requirement: "&amp;$S$18&amp;" answer of ""Yes"""</f>
        <v>#REF!</v>
      </c>
    </row>
    <row r="22" spans="1:69" ht="21" customHeight="1">
      <c r="A22" s="632"/>
      <c r="B22" s="279"/>
      <c r="C22" s="1126" t="s">
        <v>355</v>
      </c>
      <c r="D22" s="1126"/>
      <c r="E22" s="1126"/>
      <c r="F22" s="53"/>
      <c r="G22" s="599"/>
      <c r="H22" s="53"/>
      <c r="I22" s="53"/>
      <c r="J22" s="59"/>
      <c r="K22" s="630"/>
      <c r="Q22" s="261" t="s">
        <v>42</v>
      </c>
      <c r="S22" s="259" t="str">
        <f ca="1">SUBSTITUTE(CELL("address",G22),"$","")</f>
        <v>G22</v>
      </c>
      <c r="T22" s="371" t="str">
        <f t="shared" si="0"/>
        <v>2b</v>
      </c>
      <c r="U22" s="259" t="str">
        <f t="shared" ca="1" si="3"/>
        <v>2b. Offer Details</v>
      </c>
      <c r="V22" s="20" t="s">
        <v>237</v>
      </c>
      <c r="W22" s="259" t="s">
        <v>356</v>
      </c>
      <c r="X22" s="259">
        <v>1</v>
      </c>
      <c r="Y22" s="265" t="str">
        <f t="shared" ca="1" si="4"/>
        <v>2b_G22_owner_price_1</v>
      </c>
      <c r="Z22" s="259" t="s">
        <v>357</v>
      </c>
      <c r="AB22" s="260" t="str">
        <f>"&gt;=0"</f>
        <v>&gt;=0</v>
      </c>
      <c r="AC22" s="259" t="s">
        <v>85</v>
      </c>
      <c r="AD22" s="259" t="s">
        <v>85</v>
      </c>
      <c r="AF22" s="263" t="str">
        <f ca="1">"Requirement: "&amp;$S$17&amp;" answer of ""Yes"""</f>
        <v>Requirement: G17 answer of "Yes"</v>
      </c>
    </row>
    <row r="23" spans="1:69" ht="9" customHeight="1" thickBot="1">
      <c r="A23" s="632"/>
      <c r="B23" s="279"/>
      <c r="C23" s="606"/>
      <c r="D23" s="606"/>
      <c r="E23" s="606"/>
      <c r="F23" s="53"/>
      <c r="G23" s="915"/>
      <c r="H23" s="53"/>
      <c r="I23" s="53"/>
      <c r="J23" s="59"/>
      <c r="K23" s="630"/>
      <c r="P23" s="261" t="s">
        <v>78</v>
      </c>
      <c r="S23" s="259" t="e">
        <f ca="1">SUBSTITUTE(CELL("address",#REF!),"$","")</f>
        <v>#REF!</v>
      </c>
      <c r="T23" s="371" t="str">
        <f t="shared" si="0"/>
        <v>2b</v>
      </c>
      <c r="U23" s="259" t="str">
        <f t="shared" ca="1" si="3"/>
        <v>2b. Offer Details</v>
      </c>
      <c r="V23" s="20" t="s">
        <v>237</v>
      </c>
      <c r="W23" s="259" t="s">
        <v>356</v>
      </c>
      <c r="X23" s="259">
        <v>2</v>
      </c>
      <c r="Y23" s="265" t="e">
        <f t="shared" ca="1" si="4"/>
        <v>#REF!</v>
      </c>
      <c r="Z23" s="259" t="s">
        <v>357</v>
      </c>
      <c r="AB23" s="260" t="str">
        <f>"&gt;=0"</f>
        <v>&gt;=0</v>
      </c>
      <c r="AC23" s="259" t="s">
        <v>85</v>
      </c>
      <c r="AD23" s="259" t="s">
        <v>85</v>
      </c>
      <c r="AF23" s="263" t="e">
        <f ca="1">"Requirement: "&amp;$S$18&amp;" answer of ""Yes"""</f>
        <v>#REF!</v>
      </c>
    </row>
    <row r="24" spans="1:69" ht="26.25" customHeight="1" thickTop="1" thickBot="1">
      <c r="A24" s="632"/>
      <c r="B24" s="279"/>
      <c r="C24" s="1124" t="s">
        <v>232</v>
      </c>
      <c r="D24" s="1124"/>
      <c r="E24" s="1124"/>
      <c r="F24" s="53"/>
      <c r="G24" s="567"/>
      <c r="H24" s="53"/>
      <c r="I24" s="53"/>
      <c r="J24" s="59"/>
      <c r="K24" s="630"/>
      <c r="N24" s="450" t="s">
        <v>358</v>
      </c>
      <c r="Q24" s="261" t="s">
        <v>42</v>
      </c>
      <c r="S24" s="259" t="str">
        <f ca="1">SUBSTITUTE(CELL("address",G24),"$","")</f>
        <v>G24</v>
      </c>
      <c r="T24" s="371" t="str">
        <f t="shared" si="0"/>
        <v>2b</v>
      </c>
      <c r="U24" s="259" t="str">
        <f t="shared" ref="U24:U27" ca="1" si="5">MID(CELL("filename",T24),FIND("]",CELL("filename",T24))+1,256)</f>
        <v>2b. Offer Details</v>
      </c>
      <c r="V24" s="20" t="s">
        <v>237</v>
      </c>
      <c r="W24" s="259" t="s">
        <v>238</v>
      </c>
      <c r="X24" s="259">
        <v>1</v>
      </c>
      <c r="Y24" s="265" t="str">
        <f t="shared" ref="Y24:Y27" ca="1" si="6">T24&amp;"_"&amp;S24&amp;"_"&amp;W24&amp;"_"&amp;X24</f>
        <v>2b_G24_resource_type_1</v>
      </c>
      <c r="Z24" s="259" t="s">
        <v>83</v>
      </c>
      <c r="AB24" s="260" t="str">
        <f>CONCATENATE(AL24,",",AM24,",",AN24,",",AO24,",",AP24,",",AQ24,",",AR24,",",AS24,",",AT24,",",AU24,",",AV24,",",AW24,",",AX24,",",AY24,",",AZ24,",",BA24,",",BB24,",",BC24,",",BD24,",",BE24,",",BF24,",",BG24,",",BH24,",",BI24,",",BJ24,",",BK24,",",BL24,",",BM24,",",BN24,",",BO24)</f>
        <v>Solar Only,Battery Energy Storage (BESS) only,Hybrid: Solar + BESS,Other (specify below),,,,,,,,,,,,,,,,,,,,,,,,,,</v>
      </c>
      <c r="AC24" s="259" t="s">
        <v>85</v>
      </c>
      <c r="AD24" s="259" t="s">
        <v>85</v>
      </c>
      <c r="AF24" s="263" t="e">
        <f>"Requirement: "&amp;#REF!&amp;" answer of ""Yes"""</f>
        <v>#REF!</v>
      </c>
      <c r="AK24" s="20"/>
      <c r="AL24" s="20" t="s">
        <v>233</v>
      </c>
      <c r="AM24" s="20" t="s">
        <v>234</v>
      </c>
      <c r="AN24" s="20" t="s">
        <v>235</v>
      </c>
      <c r="AO24" s="385" t="s">
        <v>239</v>
      </c>
      <c r="AP24" s="385"/>
    </row>
    <row r="25" spans="1:69" ht="9" customHeight="1" thickTop="1">
      <c r="A25" s="632"/>
      <c r="B25" s="279"/>
      <c r="C25" s="281"/>
      <c r="D25" s="281"/>
      <c r="E25" s="280"/>
      <c r="F25" s="53"/>
      <c r="G25" s="915"/>
      <c r="H25" s="53"/>
      <c r="I25" s="53"/>
      <c r="J25" s="59"/>
      <c r="K25" s="630"/>
      <c r="P25" s="261" t="s">
        <v>78</v>
      </c>
      <c r="S25" s="259" t="e">
        <f ca="1">SUBSTITUTE(CELL("address",#REF!),"$","")</f>
        <v>#REF!</v>
      </c>
      <c r="T25" s="371" t="str">
        <f t="shared" si="0"/>
        <v>2b</v>
      </c>
      <c r="U25" s="259" t="str">
        <f t="shared" ca="1" si="5"/>
        <v>2b. Offer Details</v>
      </c>
      <c r="V25" s="20" t="s">
        <v>237</v>
      </c>
      <c r="W25" s="259" t="s">
        <v>238</v>
      </c>
      <c r="X25" s="259">
        <v>2</v>
      </c>
      <c r="Y25" s="265" t="e">
        <f t="shared" ca="1" si="6"/>
        <v>#REF!</v>
      </c>
      <c r="Z25" s="259" t="s">
        <v>83</v>
      </c>
      <c r="AB25" s="260" t="str">
        <f>CONCATENATE(AL25,",",AM25,",",AN25,",",AO25,",",AP25,",",AQ25,",",AR25,",",AS25,",",AT25,",",AU25,",",AV25,",",AW25,",",AX25,",",AY25,",",AZ25,",",BA25,",",BB25,",",BC25,",",BD25,",",BE25,",",BF25,",",BG25,",",BH25,",",BI25,",",BJ25,",",BK25,",",BL25,",",BM25,",",BN25,",",BO25)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 8hr,Storage: Other (specify below),System PPA (non-unit contingent),Wind,Wind: Off shore,Other (specify below)</v>
      </c>
      <c r="AC25" s="259" t="s">
        <v>85</v>
      </c>
      <c r="AD25" s="259" t="s">
        <v>85</v>
      </c>
      <c r="AF25" s="263" t="e">
        <f>"Requirement: "&amp;#REF!&amp;" answer of ""Yes"""</f>
        <v>#REF!</v>
      </c>
      <c r="AL25" t="s">
        <v>359</v>
      </c>
      <c r="AM25" t="s">
        <v>360</v>
      </c>
      <c r="AN25" t="s">
        <v>361</v>
      </c>
      <c r="AO25" t="s">
        <v>362</v>
      </c>
      <c r="AP25" t="s">
        <v>363</v>
      </c>
      <c r="AQ25" t="s">
        <v>364</v>
      </c>
      <c r="AR25" t="s">
        <v>365</v>
      </c>
      <c r="AS25" t="s">
        <v>366</v>
      </c>
      <c r="AT25" t="s">
        <v>367</v>
      </c>
      <c r="AU25" t="s">
        <v>368</v>
      </c>
      <c r="AV25" t="s">
        <v>369</v>
      </c>
      <c r="AW25" t="s">
        <v>370</v>
      </c>
      <c r="AX25" t="s">
        <v>371</v>
      </c>
      <c r="AY25" t="s">
        <v>372</v>
      </c>
      <c r="AZ25" t="s">
        <v>373</v>
      </c>
      <c r="BA25" t="s">
        <v>374</v>
      </c>
      <c r="BB25" t="s">
        <v>375</v>
      </c>
      <c r="BC25" t="s">
        <v>376</v>
      </c>
      <c r="BD25" t="s">
        <v>377</v>
      </c>
      <c r="BE25" t="s">
        <v>378</v>
      </c>
      <c r="BF25" t="s">
        <v>379</v>
      </c>
      <c r="BG25" t="s">
        <v>380</v>
      </c>
      <c r="BH25" t="s">
        <v>381</v>
      </c>
      <c r="BI25" t="s">
        <v>382</v>
      </c>
      <c r="BJ25" t="s">
        <v>383</v>
      </c>
      <c r="BK25" t="s">
        <v>384</v>
      </c>
      <c r="BL25" t="s">
        <v>385</v>
      </c>
      <c r="BM25" t="s">
        <v>386</v>
      </c>
      <c r="BN25" t="s">
        <v>387</v>
      </c>
      <c r="BO25" s="385" t="s">
        <v>239</v>
      </c>
    </row>
    <row r="26" spans="1:69" ht="27.75" customHeight="1">
      <c r="A26" s="632"/>
      <c r="B26" s="279"/>
      <c r="C26" s="1104" t="s">
        <v>240</v>
      </c>
      <c r="D26" s="1104"/>
      <c r="E26" s="1104"/>
      <c r="F26" s="53"/>
      <c r="G26" s="599"/>
      <c r="H26" s="65"/>
      <c r="I26" s="65"/>
      <c r="J26" s="59"/>
      <c r="K26" s="630"/>
      <c r="Q26" s="261" t="s">
        <v>42</v>
      </c>
      <c r="S26" s="259" t="str">
        <f ca="1">SUBSTITUTE(CELL("address",G26),"$","")</f>
        <v>G26</v>
      </c>
      <c r="T26" s="371" t="str">
        <f t="shared" si="0"/>
        <v>2b</v>
      </c>
      <c r="U26" s="259" t="str">
        <f t="shared" ca="1" si="5"/>
        <v>2b. Offer Details</v>
      </c>
      <c r="V26" s="20" t="s">
        <v>237</v>
      </c>
      <c r="W26" s="259" t="s">
        <v>241</v>
      </c>
      <c r="X26" s="259">
        <v>1</v>
      </c>
      <c r="Y26" s="265" t="str">
        <f t="shared" ca="1" si="6"/>
        <v>2b_G26_resource_description_1</v>
      </c>
      <c r="Z26" s="259" t="s">
        <v>223</v>
      </c>
      <c r="AA26" s="259">
        <v>100</v>
      </c>
      <c r="AC26" s="259" t="s">
        <v>85</v>
      </c>
      <c r="AD26" s="259" t="s">
        <v>85</v>
      </c>
      <c r="AF26" s="485" t="str">
        <f ca="1">"Requirement: "&amp;$S$24&amp;"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G24 answer of "Demand Response: Other (specify below),Distributed Energy Resource: Other (specify below),Flex Capacity: Other (specify below),Hybrid: Other (specify below),Solar: Other  (specify below),Storage: Battery Other (specify below),Storage: Other (specify below),Other (specify below)"</v>
      </c>
    </row>
    <row r="27" spans="1:69" ht="9" customHeight="1">
      <c r="A27" s="632"/>
      <c r="B27" s="279"/>
      <c r="C27" s="281"/>
      <c r="D27" s="281"/>
      <c r="E27" s="280"/>
      <c r="F27" s="53"/>
      <c r="G27" s="915"/>
      <c r="H27" s="53"/>
      <c r="I27" s="53"/>
      <c r="J27" s="59"/>
      <c r="K27" s="630"/>
      <c r="P27" s="261" t="s">
        <v>78</v>
      </c>
      <c r="S27" s="259" t="e">
        <f ca="1">SUBSTITUTE(CELL("address",#REF!),"$","")</f>
        <v>#REF!</v>
      </c>
      <c r="T27" s="371" t="str">
        <f t="shared" si="0"/>
        <v>2b</v>
      </c>
      <c r="U27" s="259" t="str">
        <f t="shared" ca="1" si="5"/>
        <v>2b. Offer Details</v>
      </c>
      <c r="V27" s="20" t="s">
        <v>237</v>
      </c>
      <c r="W27" s="259" t="s">
        <v>241</v>
      </c>
      <c r="X27" s="259">
        <v>2</v>
      </c>
      <c r="Y27" s="265" t="e">
        <f t="shared" ca="1" si="6"/>
        <v>#REF!</v>
      </c>
      <c r="Z27" s="259" t="s">
        <v>223</v>
      </c>
      <c r="AA27" s="259">
        <v>100</v>
      </c>
      <c r="AC27" s="259" t="s">
        <v>85</v>
      </c>
      <c r="AD27" s="259" t="s">
        <v>85</v>
      </c>
      <c r="AF27" s="485" t="e">
        <f ca="1">"Requirement: "&amp;$S$25&amp;"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8" spans="1:69" ht="15" customHeight="1">
      <c r="A28" s="632"/>
      <c r="B28" s="279"/>
      <c r="C28" s="1124" t="s">
        <v>388</v>
      </c>
      <c r="D28" s="1124"/>
      <c r="E28" s="1124"/>
      <c r="F28" s="53"/>
      <c r="G28" s="566"/>
      <c r="H28" s="53"/>
      <c r="I28" s="53"/>
      <c r="J28" s="59"/>
      <c r="K28" s="630"/>
      <c r="Q28" s="261" t="s">
        <v>42</v>
      </c>
      <c r="S28" s="259" t="str">
        <f ca="1">SUBSTITUTE(CELL("address",G28),"$","")</f>
        <v>G28</v>
      </c>
      <c r="T28" s="371" t="str">
        <f t="shared" si="0"/>
        <v>2b</v>
      </c>
      <c r="U28" s="259" t="str">
        <f t="shared" ca="1" si="3"/>
        <v>2b. Offer Details</v>
      </c>
      <c r="V28" s="20" t="s">
        <v>237</v>
      </c>
      <c r="W28" s="259" t="s">
        <v>389</v>
      </c>
      <c r="X28" s="259">
        <v>1</v>
      </c>
      <c r="Y28" s="265" t="str">
        <f t="shared" ca="1" si="4"/>
        <v>2b_G28_offer_capacity_1</v>
      </c>
      <c r="Z28" s="259" t="s">
        <v>357</v>
      </c>
      <c r="AB28" s="260" t="s">
        <v>390</v>
      </c>
      <c r="AC28" s="259" t="s">
        <v>85</v>
      </c>
      <c r="AD28" s="259" t="s">
        <v>85</v>
      </c>
      <c r="AF28" s="263" t="e">
        <f>"Requirement: "&amp;#REF!&amp;" answer of ""Yes"""</f>
        <v>#REF!</v>
      </c>
    </row>
    <row r="29" spans="1:69">
      <c r="A29" s="633"/>
      <c r="B29" s="279"/>
      <c r="C29" s="279"/>
      <c r="D29" s="279"/>
      <c r="E29" s="279"/>
      <c r="F29" s="279"/>
      <c r="G29" s="916"/>
      <c r="H29" s="53"/>
      <c r="I29" s="279"/>
      <c r="J29" s="279"/>
      <c r="K29" s="634"/>
      <c r="L29" s="102"/>
      <c r="P29"/>
      <c r="Q29"/>
      <c r="S29" t="s">
        <v>42</v>
      </c>
      <c r="T29"/>
      <c r="U29"/>
      <c r="V29" s="261"/>
      <c r="W29" s="261"/>
      <c r="X29" s="261"/>
      <c r="Y29" s="261"/>
      <c r="Z29" s="261"/>
      <c r="AA29" s="261"/>
      <c r="AB29"/>
      <c r="AC29"/>
      <c r="AD29" s="264"/>
      <c r="AE29" s="261"/>
      <c r="AF29" s="261"/>
      <c r="AG29"/>
      <c r="AH29"/>
      <c r="AI29"/>
      <c r="BO29"/>
      <c r="BQ29" s="385"/>
    </row>
    <row r="30" spans="1:69">
      <c r="A30" s="635"/>
      <c r="B30" s="279"/>
      <c r="C30" s="609">
        <v>2023</v>
      </c>
      <c r="D30" s="279" t="s">
        <v>391</v>
      </c>
      <c r="E30" s="437"/>
      <c r="F30" s="439"/>
      <c r="G30" s="431"/>
      <c r="H30" s="53"/>
      <c r="I30" s="439"/>
      <c r="J30" s="437"/>
      <c r="K30" s="634"/>
      <c r="L30" s="102"/>
      <c r="P30"/>
      <c r="Q30" s="24"/>
      <c r="S30" s="352" t="s">
        <v>42</v>
      </c>
      <c r="T30"/>
      <c r="U30" s="259" t="str">
        <f ca="1">SUBSTITUTE(CELL("address",D30),"$","")</f>
        <v>D30</v>
      </c>
      <c r="V30" s="261">
        <f t="shared" ref="V30:V84" si="7">$V$7</f>
        <v>0</v>
      </c>
      <c r="W30" s="259" t="str">
        <f t="shared" ref="W30:W84" ca="1" si="8">MID(CELL("filename",V30),FIND("]",CELL("filename",V30))+1,256)</f>
        <v>2b. Offer Details</v>
      </c>
      <c r="X30" s="261" t="s">
        <v>392</v>
      </c>
      <c r="Y30" s="261" t="s">
        <v>393</v>
      </c>
      <c r="Z30" s="261">
        <v>1</v>
      </c>
      <c r="AA30" s="265" t="str">
        <f t="shared" ref="AA30:AA84" ca="1" si="9">V30&amp;"_"&amp;U30&amp;"_"&amp;Y30&amp;"_"&amp;Z30</f>
        <v>0_D30_winter_2023_day_1</v>
      </c>
      <c r="AB30" s="261" t="s">
        <v>357</v>
      </c>
      <c r="AC30"/>
      <c r="AD30" s="264" t="str">
        <f t="shared" ref="AD30:AD84" si="10">"&gt;=0"</f>
        <v>&gt;=0</v>
      </c>
      <c r="AE30" s="261" t="s">
        <v>85</v>
      </c>
      <c r="AF30" s="261" t="s">
        <v>85</v>
      </c>
      <c r="AG30"/>
      <c r="AH30" s="263" t="str">
        <f t="shared" ref="AH30:AH31" si="11">"Requirement: "&amp;$U$7&amp;" answer of ""Yes"""</f>
        <v>Requirement:  answer of "Yes"</v>
      </c>
      <c r="AI30"/>
      <c r="BO30"/>
      <c r="BQ30" s="385"/>
    </row>
    <row r="31" spans="1:69" ht="5.25" customHeight="1">
      <c r="A31" s="635"/>
      <c r="B31" s="279"/>
      <c r="C31" s="609"/>
      <c r="D31" s="279"/>
      <c r="E31" s="439"/>
      <c r="F31" s="439"/>
      <c r="G31" s="917"/>
      <c r="H31" s="53"/>
      <c r="I31" s="439"/>
      <c r="J31" s="439"/>
      <c r="K31" s="634"/>
      <c r="L31" s="102"/>
      <c r="P31"/>
      <c r="Q31"/>
      <c r="R31" t="s">
        <v>78</v>
      </c>
      <c r="S31"/>
      <c r="T31"/>
      <c r="U31" s="259" t="str">
        <f ca="1">SUBSTITUTE(CELL("address",E30),"$","")</f>
        <v>E30</v>
      </c>
      <c r="V31" s="261">
        <f t="shared" si="7"/>
        <v>0</v>
      </c>
      <c r="W31" s="259" t="str">
        <f t="shared" ca="1" si="8"/>
        <v>2b. Offer Details</v>
      </c>
      <c r="X31" s="261" t="s">
        <v>392</v>
      </c>
      <c r="Y31" s="261" t="s">
        <v>394</v>
      </c>
      <c r="Z31" s="261">
        <v>1</v>
      </c>
      <c r="AA31" s="265" t="str">
        <f t="shared" ca="1" si="9"/>
        <v>0_E30_winter_2023_1hr_1</v>
      </c>
      <c r="AB31" s="261" t="s">
        <v>357</v>
      </c>
      <c r="AC31"/>
      <c r="AD31" s="264" t="str">
        <f t="shared" si="10"/>
        <v>&gt;=0</v>
      </c>
      <c r="AE31" s="261" t="s">
        <v>85</v>
      </c>
      <c r="AF31" s="261" t="s">
        <v>85</v>
      </c>
      <c r="AG31"/>
      <c r="AH31" s="263" t="str">
        <f t="shared" si="11"/>
        <v>Requirement:  answer of "Yes"</v>
      </c>
      <c r="AI31"/>
      <c r="BO31"/>
      <c r="BQ31" s="385"/>
    </row>
    <row r="32" spans="1:69" ht="12.75" hidden="1" customHeight="1">
      <c r="A32" s="635"/>
      <c r="B32" s="279"/>
      <c r="C32" s="609"/>
      <c r="D32" s="279"/>
      <c r="E32" s="439"/>
      <c r="F32" s="439"/>
      <c r="G32" s="431"/>
      <c r="H32" s="53"/>
      <c r="I32" s="439"/>
      <c r="J32" s="439"/>
      <c r="K32" s="634"/>
      <c r="L32" s="102"/>
      <c r="P32"/>
      <c r="Q32" t="s">
        <v>395</v>
      </c>
      <c r="S32"/>
      <c r="T32"/>
      <c r="U32" s="259" t="str">
        <f ca="1">SUBSTITUTE(CELL("address",G30),"$","")</f>
        <v>G30</v>
      </c>
      <c r="V32" s="261">
        <f t="shared" si="7"/>
        <v>0</v>
      </c>
      <c r="W32" s="259" t="str">
        <f t="shared" ca="1" si="8"/>
        <v>2b. Offer Details</v>
      </c>
      <c r="X32" s="261" t="s">
        <v>392</v>
      </c>
      <c r="Y32" s="261" t="s">
        <v>393</v>
      </c>
      <c r="Z32" s="261">
        <v>2</v>
      </c>
      <c r="AA32" s="265" t="str">
        <f t="shared" ca="1" si="9"/>
        <v>0_G30_winter_2023_day_2</v>
      </c>
      <c r="AB32" s="261" t="s">
        <v>357</v>
      </c>
      <c r="AC32"/>
      <c r="AD32" s="264" t="str">
        <f t="shared" si="10"/>
        <v>&gt;=0</v>
      </c>
      <c r="AE32" s="261" t="s">
        <v>85</v>
      </c>
      <c r="AF32" s="261" t="s">
        <v>85</v>
      </c>
      <c r="AG32"/>
      <c r="AH32" s="263" t="str">
        <f t="shared" ref="AH32:AH33" ca="1" si="12">"Requirement: "&amp;$U$8&amp;" answer of ""Yes"""</f>
        <v>Requirement: 2b. Offer Details answer of "Yes"</v>
      </c>
      <c r="AI32"/>
      <c r="BO32"/>
      <c r="BQ32" s="385"/>
    </row>
    <row r="33" spans="1:69" ht="12.75" hidden="1" customHeight="1">
      <c r="A33" s="635"/>
      <c r="B33" s="279"/>
      <c r="C33" s="609"/>
      <c r="D33" s="279"/>
      <c r="E33" s="439"/>
      <c r="F33" s="439"/>
      <c r="G33" s="431"/>
      <c r="H33" s="53"/>
      <c r="I33" s="439"/>
      <c r="J33" s="439"/>
      <c r="K33" s="634"/>
      <c r="L33" s="102"/>
      <c r="P33"/>
      <c r="Q33" t="s">
        <v>395</v>
      </c>
      <c r="S33"/>
      <c r="T33"/>
      <c r="U33" s="259" t="str">
        <f ca="1">SUBSTITUTE(CELL("address",H30),"$","")</f>
        <v>H30</v>
      </c>
      <c r="V33" s="261">
        <f t="shared" si="7"/>
        <v>0</v>
      </c>
      <c r="W33" s="259" t="str">
        <f t="shared" ca="1" si="8"/>
        <v>2b. Offer Details</v>
      </c>
      <c r="X33" s="261" t="s">
        <v>392</v>
      </c>
      <c r="Y33" s="261" t="s">
        <v>394</v>
      </c>
      <c r="Z33" s="261">
        <v>2</v>
      </c>
      <c r="AA33" s="265" t="str">
        <f t="shared" ca="1" si="9"/>
        <v>0_H30_winter_2023_1hr_2</v>
      </c>
      <c r="AB33" s="261" t="s">
        <v>357</v>
      </c>
      <c r="AC33"/>
      <c r="AD33" s="264" t="str">
        <f t="shared" si="10"/>
        <v>&gt;=0</v>
      </c>
      <c r="AE33" s="261" t="s">
        <v>85</v>
      </c>
      <c r="AF33" s="261" t="s">
        <v>85</v>
      </c>
      <c r="AG33"/>
      <c r="AH33" s="263" t="str">
        <f t="shared" ca="1" si="12"/>
        <v>Requirement: 2b. Offer Details answer of "Yes"</v>
      </c>
      <c r="AI33"/>
      <c r="BO33"/>
      <c r="BQ33" s="385"/>
    </row>
    <row r="34" spans="1:69" ht="12.75" hidden="1" customHeight="1">
      <c r="A34" s="635"/>
      <c r="B34" s="279"/>
      <c r="C34" s="609"/>
      <c r="D34" s="279"/>
      <c r="E34" s="439"/>
      <c r="F34" s="439"/>
      <c r="G34" s="431"/>
      <c r="H34" s="53"/>
      <c r="I34" s="439"/>
      <c r="J34" s="439"/>
      <c r="K34" s="634"/>
      <c r="L34" s="102"/>
      <c r="P34"/>
      <c r="Q34" t="s">
        <v>395</v>
      </c>
      <c r="S34"/>
      <c r="T34"/>
      <c r="U34" s="259" t="str">
        <f ca="1">SUBSTITUTE(CELL("address",J30),"$","")</f>
        <v>J30</v>
      </c>
      <c r="V34" s="261">
        <f t="shared" si="7"/>
        <v>0</v>
      </c>
      <c r="W34" s="259" t="str">
        <f t="shared" ca="1" si="8"/>
        <v>2b. Offer Details</v>
      </c>
      <c r="X34" s="261" t="s">
        <v>392</v>
      </c>
      <c r="Y34" s="261" t="s">
        <v>393</v>
      </c>
      <c r="Z34" s="261">
        <v>3</v>
      </c>
      <c r="AA34" s="265" t="str">
        <f t="shared" ca="1" si="9"/>
        <v>0_J30_winter_2023_day_3</v>
      </c>
      <c r="AB34" s="261" t="s">
        <v>357</v>
      </c>
      <c r="AC34"/>
      <c r="AD34" s="264" t="str">
        <f t="shared" si="10"/>
        <v>&gt;=0</v>
      </c>
      <c r="AE34" s="261" t="s">
        <v>85</v>
      </c>
      <c r="AF34" s="261" t="s">
        <v>85</v>
      </c>
      <c r="AG34"/>
      <c r="AH34" s="263" t="str">
        <f t="shared" ref="AH34:AH35" si="13">"Requirement: "&amp;$U$9&amp;" answer of ""Yes"""</f>
        <v>Requirement:  answer of "Yes"</v>
      </c>
      <c r="AI34"/>
      <c r="BO34"/>
      <c r="BQ34" s="385"/>
    </row>
    <row r="35" spans="1:69" ht="12.75" hidden="1" customHeight="1">
      <c r="A35" s="635"/>
      <c r="B35" s="279"/>
      <c r="C35" s="609"/>
      <c r="D35" s="279"/>
      <c r="E35" s="439"/>
      <c r="F35" s="439"/>
      <c r="G35" s="431"/>
      <c r="H35" s="53"/>
      <c r="I35" s="439"/>
      <c r="J35" s="439"/>
      <c r="K35" s="634"/>
      <c r="L35" s="102"/>
      <c r="P35"/>
      <c r="Q35" t="s">
        <v>395</v>
      </c>
      <c r="S35"/>
      <c r="T35"/>
      <c r="U35" s="259" t="str">
        <f ca="1">SUBSTITUTE(CELL("address",K30),"$","")</f>
        <v>K30</v>
      </c>
      <c r="V35" s="261">
        <f t="shared" si="7"/>
        <v>0</v>
      </c>
      <c r="W35" s="259" t="str">
        <f t="shared" ca="1" si="8"/>
        <v>2b. Offer Details</v>
      </c>
      <c r="X35" s="261" t="s">
        <v>392</v>
      </c>
      <c r="Y35" s="261" t="s">
        <v>394</v>
      </c>
      <c r="Z35" s="261">
        <v>3</v>
      </c>
      <c r="AA35" s="265" t="str">
        <f t="shared" ca="1" si="9"/>
        <v>0_K30_winter_2023_1hr_3</v>
      </c>
      <c r="AB35" s="261" t="s">
        <v>357</v>
      </c>
      <c r="AC35"/>
      <c r="AD35" s="264" t="str">
        <f t="shared" si="10"/>
        <v>&gt;=0</v>
      </c>
      <c r="AE35" s="261" t="s">
        <v>85</v>
      </c>
      <c r="AF35" s="261" t="s">
        <v>85</v>
      </c>
      <c r="AG35"/>
      <c r="AH35" s="263" t="str">
        <f t="shared" si="13"/>
        <v>Requirement:  answer of "Yes"</v>
      </c>
      <c r="AI35"/>
      <c r="BO35"/>
      <c r="BQ35" s="385"/>
    </row>
    <row r="36" spans="1:69">
      <c r="A36" s="635"/>
      <c r="B36" s="279"/>
      <c r="C36" s="609">
        <v>2024</v>
      </c>
      <c r="D36" s="279" t="s">
        <v>391</v>
      </c>
      <c r="E36" s="437"/>
      <c r="F36" s="439"/>
      <c r="G36" s="431"/>
      <c r="H36" s="53"/>
      <c r="I36" s="439"/>
      <c r="J36" s="437"/>
      <c r="K36" s="634"/>
      <c r="L36" s="102"/>
      <c r="P36"/>
      <c r="Q36"/>
      <c r="S36" s="352" t="s">
        <v>42</v>
      </c>
      <c r="T36"/>
      <c r="U36" s="259" t="str">
        <f ca="1">SUBSTITUTE(CELL("address",D36),"$","")</f>
        <v>D36</v>
      </c>
      <c r="V36" s="261">
        <f t="shared" si="7"/>
        <v>0</v>
      </c>
      <c r="W36" s="259" t="str">
        <f t="shared" ca="1" si="8"/>
        <v>2b. Offer Details</v>
      </c>
      <c r="X36" s="261" t="s">
        <v>392</v>
      </c>
      <c r="Y36" s="261" t="s">
        <v>396</v>
      </c>
      <c r="Z36" s="261">
        <v>1</v>
      </c>
      <c r="AA36" s="265" t="str">
        <f t="shared" ca="1" si="9"/>
        <v>0_D36_winter_2024_day_1</v>
      </c>
      <c r="AB36" s="261" t="s">
        <v>357</v>
      </c>
      <c r="AC36"/>
      <c r="AD36" s="264" t="str">
        <f t="shared" si="10"/>
        <v>&gt;=0</v>
      </c>
      <c r="AE36" s="261" t="s">
        <v>85</v>
      </c>
      <c r="AF36" s="261" t="s">
        <v>85</v>
      </c>
      <c r="AG36"/>
      <c r="AH36" s="263" t="str">
        <f t="shared" ref="AH36:AH37" si="14">"Requirement: "&amp;$U$7&amp;" answer of ""Yes"""</f>
        <v>Requirement:  answer of "Yes"</v>
      </c>
      <c r="AI36"/>
      <c r="BO36"/>
      <c r="BQ36" s="385"/>
    </row>
    <row r="37" spans="1:69" ht="5.25" customHeight="1">
      <c r="A37" s="635"/>
      <c r="B37" s="279"/>
      <c r="C37" s="609"/>
      <c r="D37" s="279"/>
      <c r="E37" s="439"/>
      <c r="F37" s="439"/>
      <c r="G37" s="917"/>
      <c r="H37" s="53"/>
      <c r="I37" s="439"/>
      <c r="J37" s="439"/>
      <c r="K37" s="634"/>
      <c r="L37" s="102"/>
      <c r="P37"/>
      <c r="Q37"/>
      <c r="R37" t="s">
        <v>78</v>
      </c>
      <c r="S37"/>
      <c r="T37"/>
      <c r="U37" s="259" t="str">
        <f ca="1">SUBSTITUTE(CELL("address",E36),"$","")</f>
        <v>E36</v>
      </c>
      <c r="V37" s="261">
        <f t="shared" si="7"/>
        <v>0</v>
      </c>
      <c r="W37" s="259" t="str">
        <f t="shared" ca="1" si="8"/>
        <v>2b. Offer Details</v>
      </c>
      <c r="X37" s="261" t="s">
        <v>392</v>
      </c>
      <c r="Y37" s="261" t="s">
        <v>397</v>
      </c>
      <c r="Z37" s="261">
        <v>1</v>
      </c>
      <c r="AA37" s="265" t="str">
        <f t="shared" ca="1" si="9"/>
        <v>0_E36_winter_2024_1hr_1</v>
      </c>
      <c r="AB37" s="261" t="s">
        <v>357</v>
      </c>
      <c r="AC37"/>
      <c r="AD37" s="264" t="str">
        <f t="shared" si="10"/>
        <v>&gt;=0</v>
      </c>
      <c r="AE37" s="261" t="s">
        <v>85</v>
      </c>
      <c r="AF37" s="261" t="s">
        <v>85</v>
      </c>
      <c r="AG37"/>
      <c r="AH37" s="263" t="str">
        <f t="shared" si="14"/>
        <v>Requirement:  answer of "Yes"</v>
      </c>
      <c r="AI37"/>
      <c r="BO37"/>
      <c r="BQ37" s="385"/>
    </row>
    <row r="38" spans="1:69" ht="12.75" hidden="1" customHeight="1">
      <c r="A38" s="635"/>
      <c r="B38" s="279"/>
      <c r="C38" s="609"/>
      <c r="D38" s="279"/>
      <c r="E38" s="439"/>
      <c r="F38" s="439"/>
      <c r="G38" s="431"/>
      <c r="H38" s="53"/>
      <c r="I38" s="439"/>
      <c r="J38" s="439"/>
      <c r="K38" s="634"/>
      <c r="L38" s="102"/>
      <c r="P38"/>
      <c r="Q38" t="s">
        <v>395</v>
      </c>
      <c r="S38"/>
      <c r="T38"/>
      <c r="U38" s="259" t="str">
        <f ca="1">SUBSTITUTE(CELL("address",G36),"$","")</f>
        <v>G36</v>
      </c>
      <c r="V38" s="261">
        <f t="shared" si="7"/>
        <v>0</v>
      </c>
      <c r="W38" s="259" t="str">
        <f t="shared" ca="1" si="8"/>
        <v>2b. Offer Details</v>
      </c>
      <c r="X38" s="261" t="s">
        <v>392</v>
      </c>
      <c r="Y38" s="261" t="s">
        <v>396</v>
      </c>
      <c r="Z38" s="261">
        <v>2</v>
      </c>
      <c r="AA38" s="265" t="str">
        <f t="shared" ca="1" si="9"/>
        <v>0_G36_winter_2024_day_2</v>
      </c>
      <c r="AB38" s="261" t="s">
        <v>357</v>
      </c>
      <c r="AC38"/>
      <c r="AD38" s="264" t="str">
        <f t="shared" si="10"/>
        <v>&gt;=0</v>
      </c>
      <c r="AE38" s="261" t="s">
        <v>85</v>
      </c>
      <c r="AF38" s="261" t="s">
        <v>85</v>
      </c>
      <c r="AG38"/>
      <c r="AH38" s="263" t="str">
        <f t="shared" ref="AH38:AH39" ca="1" si="15">"Requirement: "&amp;$U$8&amp;" answer of ""Yes"""</f>
        <v>Requirement: 2b. Offer Details answer of "Yes"</v>
      </c>
      <c r="AI38"/>
      <c r="BO38"/>
      <c r="BQ38" s="385"/>
    </row>
    <row r="39" spans="1:69" ht="12.75" hidden="1" customHeight="1">
      <c r="A39" s="635"/>
      <c r="B39" s="279"/>
      <c r="C39" s="609"/>
      <c r="D39" s="279"/>
      <c r="E39" s="439"/>
      <c r="F39" s="439"/>
      <c r="G39" s="431"/>
      <c r="H39" s="53"/>
      <c r="I39" s="439"/>
      <c r="J39" s="439"/>
      <c r="K39" s="634"/>
      <c r="L39" s="102"/>
      <c r="P39"/>
      <c r="Q39" t="s">
        <v>395</v>
      </c>
      <c r="S39"/>
      <c r="T39"/>
      <c r="U39" s="259" t="str">
        <f ca="1">SUBSTITUTE(CELL("address",H36),"$","")</f>
        <v>H36</v>
      </c>
      <c r="V39" s="261">
        <f t="shared" si="7"/>
        <v>0</v>
      </c>
      <c r="W39" s="259" t="str">
        <f t="shared" ca="1" si="8"/>
        <v>2b. Offer Details</v>
      </c>
      <c r="X39" s="261" t="s">
        <v>392</v>
      </c>
      <c r="Y39" s="261" t="s">
        <v>397</v>
      </c>
      <c r="Z39" s="261">
        <v>2</v>
      </c>
      <c r="AA39" s="265" t="str">
        <f t="shared" ca="1" si="9"/>
        <v>0_H36_winter_2024_1hr_2</v>
      </c>
      <c r="AB39" s="261" t="s">
        <v>357</v>
      </c>
      <c r="AC39"/>
      <c r="AD39" s="264" t="str">
        <f t="shared" si="10"/>
        <v>&gt;=0</v>
      </c>
      <c r="AE39" s="261" t="s">
        <v>85</v>
      </c>
      <c r="AF39" s="261" t="s">
        <v>85</v>
      </c>
      <c r="AG39"/>
      <c r="AH39" s="263" t="str">
        <f t="shared" ca="1" si="15"/>
        <v>Requirement: 2b. Offer Details answer of "Yes"</v>
      </c>
      <c r="AI39"/>
      <c r="BO39"/>
      <c r="BQ39" s="385"/>
    </row>
    <row r="40" spans="1:69" ht="12.75" hidden="1" customHeight="1">
      <c r="A40" s="635"/>
      <c r="B40" s="279"/>
      <c r="C40" s="609"/>
      <c r="D40" s="279"/>
      <c r="E40" s="439"/>
      <c r="F40" s="439"/>
      <c r="G40" s="431"/>
      <c r="H40" s="53"/>
      <c r="I40" s="439"/>
      <c r="J40" s="439"/>
      <c r="K40" s="634"/>
      <c r="L40" s="102"/>
      <c r="P40"/>
      <c r="Q40" t="s">
        <v>395</v>
      </c>
      <c r="S40"/>
      <c r="T40"/>
      <c r="U40" s="259" t="str">
        <f ca="1">SUBSTITUTE(CELL("address",J36),"$","")</f>
        <v>J36</v>
      </c>
      <c r="V40" s="261">
        <f t="shared" si="7"/>
        <v>0</v>
      </c>
      <c r="W40" s="259" t="str">
        <f t="shared" ca="1" si="8"/>
        <v>2b. Offer Details</v>
      </c>
      <c r="X40" s="261" t="s">
        <v>392</v>
      </c>
      <c r="Y40" s="261" t="s">
        <v>396</v>
      </c>
      <c r="Z40" s="261">
        <v>3</v>
      </c>
      <c r="AA40" s="265" t="str">
        <f t="shared" ca="1" si="9"/>
        <v>0_J36_winter_2024_day_3</v>
      </c>
      <c r="AB40" s="261" t="s">
        <v>357</v>
      </c>
      <c r="AC40"/>
      <c r="AD40" s="264" t="str">
        <f t="shared" si="10"/>
        <v>&gt;=0</v>
      </c>
      <c r="AE40" s="261" t="s">
        <v>85</v>
      </c>
      <c r="AF40" s="261" t="s">
        <v>85</v>
      </c>
      <c r="AG40"/>
      <c r="AH40" s="263" t="str">
        <f t="shared" ref="AH40:AH41" si="16">"Requirement: "&amp;$U$9&amp;" answer of ""Yes"""</f>
        <v>Requirement:  answer of "Yes"</v>
      </c>
      <c r="AI40"/>
      <c r="BO40"/>
      <c r="BQ40" s="385"/>
    </row>
    <row r="41" spans="1:69" ht="12.75" hidden="1" customHeight="1">
      <c r="A41" s="635"/>
      <c r="B41" s="279"/>
      <c r="C41" s="609"/>
      <c r="D41" s="279"/>
      <c r="E41" s="439"/>
      <c r="F41" s="439"/>
      <c r="G41" s="431"/>
      <c r="H41" s="53"/>
      <c r="I41" s="439"/>
      <c r="J41" s="439"/>
      <c r="K41" s="634"/>
      <c r="L41" s="102"/>
      <c r="P41"/>
      <c r="Q41" t="s">
        <v>395</v>
      </c>
      <c r="S41"/>
      <c r="T41"/>
      <c r="U41" s="259" t="str">
        <f ca="1">SUBSTITUTE(CELL("address",K36),"$","")</f>
        <v>K36</v>
      </c>
      <c r="V41" s="261">
        <f t="shared" si="7"/>
        <v>0</v>
      </c>
      <c r="W41" s="259" t="str">
        <f t="shared" ca="1" si="8"/>
        <v>2b. Offer Details</v>
      </c>
      <c r="X41" s="261" t="s">
        <v>392</v>
      </c>
      <c r="Y41" s="261" t="s">
        <v>397</v>
      </c>
      <c r="Z41" s="261">
        <v>3</v>
      </c>
      <c r="AA41" s="265" t="str">
        <f t="shared" ca="1" si="9"/>
        <v>0_K36_winter_2024_1hr_3</v>
      </c>
      <c r="AB41" s="261" t="s">
        <v>357</v>
      </c>
      <c r="AC41"/>
      <c r="AD41" s="264" t="str">
        <f t="shared" si="10"/>
        <v>&gt;=0</v>
      </c>
      <c r="AE41" s="261" t="s">
        <v>85</v>
      </c>
      <c r="AF41" s="261" t="s">
        <v>85</v>
      </c>
      <c r="AG41"/>
      <c r="AH41" s="263" t="str">
        <f t="shared" si="16"/>
        <v>Requirement:  answer of "Yes"</v>
      </c>
      <c r="AI41"/>
      <c r="BO41"/>
      <c r="BQ41" s="385"/>
    </row>
    <row r="42" spans="1:69">
      <c r="A42" s="635"/>
      <c r="B42" s="279"/>
      <c r="C42" s="609">
        <v>2025</v>
      </c>
      <c r="D42" s="279" t="s">
        <v>391</v>
      </c>
      <c r="E42" s="437"/>
      <c r="F42" s="439"/>
      <c r="G42" s="431"/>
      <c r="H42" s="53"/>
      <c r="I42" s="439"/>
      <c r="J42" s="437"/>
      <c r="K42" s="634"/>
      <c r="L42" s="102"/>
      <c r="P42"/>
      <c r="Q42"/>
      <c r="S42" s="352" t="s">
        <v>42</v>
      </c>
      <c r="T42"/>
      <c r="U42" s="259" t="str">
        <f ca="1">SUBSTITUTE(CELL("address",D42),"$","")</f>
        <v>D42</v>
      </c>
      <c r="V42" s="261">
        <f t="shared" si="7"/>
        <v>0</v>
      </c>
      <c r="W42" s="259" t="str">
        <f t="shared" ca="1" si="8"/>
        <v>2b. Offer Details</v>
      </c>
      <c r="X42" s="261" t="s">
        <v>392</v>
      </c>
      <c r="Y42" s="261" t="s">
        <v>398</v>
      </c>
      <c r="Z42" s="261">
        <v>1</v>
      </c>
      <c r="AA42" s="265" t="str">
        <f t="shared" ca="1" si="9"/>
        <v>0_D42_winter_2025_day_1</v>
      </c>
      <c r="AB42" s="261" t="s">
        <v>357</v>
      </c>
      <c r="AC42"/>
      <c r="AD42" s="264" t="str">
        <f t="shared" si="10"/>
        <v>&gt;=0</v>
      </c>
      <c r="AE42" s="261" t="s">
        <v>85</v>
      </c>
      <c r="AF42" s="261" t="s">
        <v>85</v>
      </c>
      <c r="AG42"/>
      <c r="AH42" s="263" t="str">
        <f t="shared" ref="AH42:AH43" si="17">"Requirement: "&amp;$U$7&amp;" answer of ""Yes"""</f>
        <v>Requirement:  answer of "Yes"</v>
      </c>
      <c r="AI42"/>
      <c r="BO42"/>
      <c r="BQ42" s="385"/>
    </row>
    <row r="43" spans="1:69" ht="5.25" customHeight="1">
      <c r="A43" s="635"/>
      <c r="B43" s="279"/>
      <c r="C43" s="609"/>
      <c r="D43" s="279"/>
      <c r="E43" s="439"/>
      <c r="F43" s="439"/>
      <c r="G43" s="917"/>
      <c r="H43" s="53"/>
      <c r="I43" s="439"/>
      <c r="J43" s="439"/>
      <c r="K43" s="634"/>
      <c r="L43" s="102"/>
      <c r="P43"/>
      <c r="Q43"/>
      <c r="R43" t="s">
        <v>78</v>
      </c>
      <c r="S43"/>
      <c r="T43"/>
      <c r="U43" s="259" t="str">
        <f ca="1">SUBSTITUTE(CELL("address",E42),"$","")</f>
        <v>E42</v>
      </c>
      <c r="V43" s="261">
        <f t="shared" si="7"/>
        <v>0</v>
      </c>
      <c r="W43" s="259" t="str">
        <f t="shared" ca="1" si="8"/>
        <v>2b. Offer Details</v>
      </c>
      <c r="X43" s="261" t="s">
        <v>392</v>
      </c>
      <c r="Y43" s="261" t="s">
        <v>399</v>
      </c>
      <c r="Z43" s="261">
        <v>1</v>
      </c>
      <c r="AA43" s="265" t="str">
        <f t="shared" ca="1" si="9"/>
        <v>0_E42_winter_2025_1hr_1</v>
      </c>
      <c r="AB43" s="261" t="s">
        <v>357</v>
      </c>
      <c r="AC43"/>
      <c r="AD43" s="264" t="str">
        <f t="shared" si="10"/>
        <v>&gt;=0</v>
      </c>
      <c r="AE43" s="261" t="s">
        <v>85</v>
      </c>
      <c r="AF43" s="261" t="s">
        <v>85</v>
      </c>
      <c r="AG43"/>
      <c r="AH43" s="263" t="str">
        <f t="shared" si="17"/>
        <v>Requirement:  answer of "Yes"</v>
      </c>
      <c r="AI43"/>
      <c r="BO43"/>
      <c r="BQ43" s="385"/>
    </row>
    <row r="44" spans="1:69" ht="12.75" hidden="1" customHeight="1">
      <c r="A44" s="635"/>
      <c r="B44" s="279"/>
      <c r="C44" s="609"/>
      <c r="D44" s="279"/>
      <c r="E44" s="439"/>
      <c r="F44" s="439"/>
      <c r="G44" s="431"/>
      <c r="H44" s="53"/>
      <c r="I44" s="439"/>
      <c r="J44" s="439"/>
      <c r="K44" s="634"/>
      <c r="L44" s="102"/>
      <c r="P44"/>
      <c r="Q44" t="s">
        <v>395</v>
      </c>
      <c r="S44"/>
      <c r="T44"/>
      <c r="U44" s="259" t="str">
        <f ca="1">SUBSTITUTE(CELL("address",G42),"$","")</f>
        <v>G42</v>
      </c>
      <c r="V44" s="261">
        <f t="shared" si="7"/>
        <v>0</v>
      </c>
      <c r="W44" s="259" t="str">
        <f t="shared" ca="1" si="8"/>
        <v>2b. Offer Details</v>
      </c>
      <c r="X44" s="261" t="s">
        <v>392</v>
      </c>
      <c r="Y44" s="261" t="s">
        <v>398</v>
      </c>
      <c r="Z44" s="261">
        <v>2</v>
      </c>
      <c r="AA44" s="265" t="str">
        <f t="shared" ca="1" si="9"/>
        <v>0_G42_winter_2025_day_2</v>
      </c>
      <c r="AB44" s="261" t="s">
        <v>357</v>
      </c>
      <c r="AC44"/>
      <c r="AD44" s="264" t="str">
        <f t="shared" si="10"/>
        <v>&gt;=0</v>
      </c>
      <c r="AE44" s="261" t="s">
        <v>85</v>
      </c>
      <c r="AF44" s="261" t="s">
        <v>85</v>
      </c>
      <c r="AG44"/>
      <c r="AH44" s="263" t="str">
        <f t="shared" ref="AH44:AH45" ca="1" si="18">"Requirement: "&amp;$U$8&amp;" answer of ""Yes"""</f>
        <v>Requirement: 2b. Offer Details answer of "Yes"</v>
      </c>
      <c r="AI44"/>
      <c r="BO44"/>
      <c r="BQ44" s="385"/>
    </row>
    <row r="45" spans="1:69" ht="12.75" hidden="1" customHeight="1">
      <c r="A45" s="635"/>
      <c r="B45" s="279"/>
      <c r="C45" s="609"/>
      <c r="D45" s="279"/>
      <c r="E45" s="439"/>
      <c r="F45" s="439"/>
      <c r="G45" s="431"/>
      <c r="H45" s="53"/>
      <c r="I45" s="439"/>
      <c r="J45" s="439"/>
      <c r="K45" s="634"/>
      <c r="L45" s="102"/>
      <c r="P45"/>
      <c r="Q45" t="s">
        <v>395</v>
      </c>
      <c r="S45"/>
      <c r="T45"/>
      <c r="U45" s="259" t="str">
        <f ca="1">SUBSTITUTE(CELL("address",H42),"$","")</f>
        <v>H42</v>
      </c>
      <c r="V45" s="261">
        <f t="shared" si="7"/>
        <v>0</v>
      </c>
      <c r="W45" s="259" t="str">
        <f t="shared" ca="1" si="8"/>
        <v>2b. Offer Details</v>
      </c>
      <c r="X45" s="261" t="s">
        <v>392</v>
      </c>
      <c r="Y45" s="261" t="s">
        <v>399</v>
      </c>
      <c r="Z45" s="261">
        <v>2</v>
      </c>
      <c r="AA45" s="265" t="str">
        <f t="shared" ca="1" si="9"/>
        <v>0_H42_winter_2025_1hr_2</v>
      </c>
      <c r="AB45" s="261" t="s">
        <v>357</v>
      </c>
      <c r="AC45"/>
      <c r="AD45" s="264" t="str">
        <f t="shared" si="10"/>
        <v>&gt;=0</v>
      </c>
      <c r="AE45" s="261" t="s">
        <v>85</v>
      </c>
      <c r="AF45" s="261" t="s">
        <v>85</v>
      </c>
      <c r="AG45"/>
      <c r="AH45" s="263" t="str">
        <f t="shared" ca="1" si="18"/>
        <v>Requirement: 2b. Offer Details answer of "Yes"</v>
      </c>
      <c r="AI45"/>
      <c r="BO45"/>
      <c r="BQ45" s="385"/>
    </row>
    <row r="46" spans="1:69" ht="12.75" hidden="1" customHeight="1">
      <c r="A46" s="635"/>
      <c r="B46" s="279"/>
      <c r="C46" s="609"/>
      <c r="D46" s="279"/>
      <c r="E46" s="439"/>
      <c r="F46" s="439"/>
      <c r="G46" s="431"/>
      <c r="H46" s="53"/>
      <c r="I46" s="439"/>
      <c r="J46" s="439"/>
      <c r="K46" s="634"/>
      <c r="L46" s="102"/>
      <c r="P46"/>
      <c r="Q46" t="s">
        <v>395</v>
      </c>
      <c r="S46"/>
      <c r="T46"/>
      <c r="U46" s="259" t="str">
        <f ca="1">SUBSTITUTE(CELL("address",J42),"$","")</f>
        <v>J42</v>
      </c>
      <c r="V46" s="261">
        <f t="shared" si="7"/>
        <v>0</v>
      </c>
      <c r="W46" s="259" t="str">
        <f t="shared" ca="1" si="8"/>
        <v>2b. Offer Details</v>
      </c>
      <c r="X46" s="261" t="s">
        <v>392</v>
      </c>
      <c r="Y46" s="261" t="s">
        <v>398</v>
      </c>
      <c r="Z46" s="261">
        <v>3</v>
      </c>
      <c r="AA46" s="265" t="str">
        <f t="shared" ca="1" si="9"/>
        <v>0_J42_winter_2025_day_3</v>
      </c>
      <c r="AB46" s="261" t="s">
        <v>357</v>
      </c>
      <c r="AC46"/>
      <c r="AD46" s="264" t="str">
        <f t="shared" si="10"/>
        <v>&gt;=0</v>
      </c>
      <c r="AE46" s="261" t="s">
        <v>85</v>
      </c>
      <c r="AF46" s="261" t="s">
        <v>85</v>
      </c>
      <c r="AG46"/>
      <c r="AH46" s="263" t="str">
        <f t="shared" ref="AH46:AH47" si="19">"Requirement: "&amp;$U$9&amp;" answer of ""Yes"""</f>
        <v>Requirement:  answer of "Yes"</v>
      </c>
      <c r="AI46"/>
      <c r="BO46"/>
      <c r="BQ46" s="385"/>
    </row>
    <row r="47" spans="1:69" ht="12.75" hidden="1" customHeight="1">
      <c r="A47" s="635"/>
      <c r="B47" s="279"/>
      <c r="C47" s="609"/>
      <c r="D47" s="279"/>
      <c r="E47" s="439"/>
      <c r="F47" s="439"/>
      <c r="G47" s="431"/>
      <c r="H47" s="53"/>
      <c r="I47" s="439"/>
      <c r="J47" s="439"/>
      <c r="K47" s="634"/>
      <c r="L47" s="102"/>
      <c r="P47"/>
      <c r="Q47" t="s">
        <v>395</v>
      </c>
      <c r="S47"/>
      <c r="T47"/>
      <c r="U47" s="259" t="str">
        <f ca="1">SUBSTITUTE(CELL("address",K42),"$","")</f>
        <v>K42</v>
      </c>
      <c r="V47" s="261">
        <f t="shared" si="7"/>
        <v>0</v>
      </c>
      <c r="W47" s="259" t="str">
        <f t="shared" ca="1" si="8"/>
        <v>2b. Offer Details</v>
      </c>
      <c r="X47" s="261" t="s">
        <v>392</v>
      </c>
      <c r="Y47" s="261" t="s">
        <v>399</v>
      </c>
      <c r="Z47" s="261">
        <v>3</v>
      </c>
      <c r="AA47" s="265" t="str">
        <f t="shared" ca="1" si="9"/>
        <v>0_K42_winter_2025_1hr_3</v>
      </c>
      <c r="AB47" s="261" t="s">
        <v>357</v>
      </c>
      <c r="AC47"/>
      <c r="AD47" s="264" t="str">
        <f t="shared" si="10"/>
        <v>&gt;=0</v>
      </c>
      <c r="AE47" s="261" t="s">
        <v>85</v>
      </c>
      <c r="AF47" s="261" t="s">
        <v>85</v>
      </c>
      <c r="AG47"/>
      <c r="AH47" s="263" t="str">
        <f t="shared" si="19"/>
        <v>Requirement:  answer of "Yes"</v>
      </c>
      <c r="AI47"/>
      <c r="BO47"/>
      <c r="BQ47" s="385"/>
    </row>
    <row r="48" spans="1:69">
      <c r="A48" s="635"/>
      <c r="B48" s="279"/>
      <c r="C48" s="609">
        <v>2026</v>
      </c>
      <c r="D48" s="279" t="s">
        <v>391</v>
      </c>
      <c r="E48" s="437"/>
      <c r="F48" s="439"/>
      <c r="G48" s="431"/>
      <c r="H48" s="53"/>
      <c r="I48" s="439"/>
      <c r="J48" s="437"/>
      <c r="K48" s="634"/>
      <c r="L48" s="102"/>
      <c r="P48"/>
      <c r="Q48"/>
      <c r="S48" s="352" t="s">
        <v>42</v>
      </c>
      <c r="T48"/>
      <c r="U48" s="259" t="str">
        <f ca="1">SUBSTITUTE(CELL("address",D48),"$","")</f>
        <v>D48</v>
      </c>
      <c r="V48" s="261">
        <f t="shared" si="7"/>
        <v>0</v>
      </c>
      <c r="W48" s="259" t="str">
        <f t="shared" ca="1" si="8"/>
        <v>2b. Offer Details</v>
      </c>
      <c r="X48" s="261" t="s">
        <v>392</v>
      </c>
      <c r="Y48" s="261" t="s">
        <v>400</v>
      </c>
      <c r="Z48" s="261">
        <v>1</v>
      </c>
      <c r="AA48" s="265" t="str">
        <f t="shared" ca="1" si="9"/>
        <v>0_D48_winter_2026_day_1</v>
      </c>
      <c r="AB48" s="261" t="s">
        <v>357</v>
      </c>
      <c r="AC48"/>
      <c r="AD48" s="264" t="str">
        <f t="shared" si="10"/>
        <v>&gt;=0</v>
      </c>
      <c r="AE48" s="261" t="s">
        <v>85</v>
      </c>
      <c r="AF48" s="261" t="s">
        <v>85</v>
      </c>
      <c r="AG48"/>
      <c r="AH48" s="263" t="str">
        <f t="shared" ref="AH48:AH49" si="20">"Requirement: "&amp;$U$7&amp;" answer of ""Yes"""</f>
        <v>Requirement:  answer of "Yes"</v>
      </c>
      <c r="AI48"/>
      <c r="BO48"/>
      <c r="BQ48" s="385"/>
    </row>
    <row r="49" spans="1:69" ht="5.25" customHeight="1">
      <c r="A49" s="635"/>
      <c r="B49" s="279"/>
      <c r="C49" s="609"/>
      <c r="D49" s="279"/>
      <c r="E49" s="439"/>
      <c r="F49" s="439"/>
      <c r="G49" s="917"/>
      <c r="H49" s="53"/>
      <c r="I49" s="439"/>
      <c r="J49" s="439"/>
      <c r="K49" s="634"/>
      <c r="L49" s="102"/>
      <c r="P49"/>
      <c r="Q49"/>
      <c r="R49" t="s">
        <v>78</v>
      </c>
      <c r="S49"/>
      <c r="T49"/>
      <c r="U49" s="259" t="str">
        <f ca="1">SUBSTITUTE(CELL("address",E48),"$","")</f>
        <v>E48</v>
      </c>
      <c r="V49" s="261">
        <f t="shared" si="7"/>
        <v>0</v>
      </c>
      <c r="W49" s="259" t="str">
        <f t="shared" ca="1" si="8"/>
        <v>2b. Offer Details</v>
      </c>
      <c r="X49" s="261" t="s">
        <v>392</v>
      </c>
      <c r="Y49" s="261" t="s">
        <v>401</v>
      </c>
      <c r="Z49" s="261">
        <v>1</v>
      </c>
      <c r="AA49" s="265" t="str">
        <f t="shared" ca="1" si="9"/>
        <v>0_E48_winter_2026_1hr_1</v>
      </c>
      <c r="AB49" s="261" t="s">
        <v>357</v>
      </c>
      <c r="AC49"/>
      <c r="AD49" s="264" t="str">
        <f t="shared" si="10"/>
        <v>&gt;=0</v>
      </c>
      <c r="AE49" s="261" t="s">
        <v>85</v>
      </c>
      <c r="AF49" s="261" t="s">
        <v>85</v>
      </c>
      <c r="AG49"/>
      <c r="AH49" s="263" t="str">
        <f t="shared" si="20"/>
        <v>Requirement:  answer of "Yes"</v>
      </c>
      <c r="AI49"/>
      <c r="BO49"/>
      <c r="BQ49" s="385"/>
    </row>
    <row r="50" spans="1:69" ht="12.75" hidden="1" customHeight="1">
      <c r="A50" s="635"/>
      <c r="B50" s="279"/>
      <c r="C50" s="609"/>
      <c r="D50" s="279"/>
      <c r="E50" s="439"/>
      <c r="F50" s="439"/>
      <c r="G50" s="431"/>
      <c r="H50" s="53"/>
      <c r="I50" s="439"/>
      <c r="J50" s="439"/>
      <c r="K50" s="634"/>
      <c r="L50" s="102"/>
      <c r="P50"/>
      <c r="Q50" t="s">
        <v>395</v>
      </c>
      <c r="S50"/>
      <c r="T50"/>
      <c r="U50" s="259" t="str">
        <f ca="1">SUBSTITUTE(CELL("address",G48),"$","")</f>
        <v>G48</v>
      </c>
      <c r="V50" s="261">
        <f t="shared" si="7"/>
        <v>0</v>
      </c>
      <c r="W50" s="259" t="str">
        <f t="shared" ca="1" si="8"/>
        <v>2b. Offer Details</v>
      </c>
      <c r="X50" s="261" t="s">
        <v>392</v>
      </c>
      <c r="Y50" s="261" t="s">
        <v>400</v>
      </c>
      <c r="Z50" s="261">
        <v>2</v>
      </c>
      <c r="AA50" s="265" t="str">
        <f t="shared" ca="1" si="9"/>
        <v>0_G48_winter_2026_day_2</v>
      </c>
      <c r="AB50" s="261" t="s">
        <v>357</v>
      </c>
      <c r="AC50"/>
      <c r="AD50" s="264" t="str">
        <f t="shared" si="10"/>
        <v>&gt;=0</v>
      </c>
      <c r="AE50" s="261" t="s">
        <v>85</v>
      </c>
      <c r="AF50" s="261" t="s">
        <v>85</v>
      </c>
      <c r="AG50"/>
      <c r="AH50" s="263" t="str">
        <f t="shared" ref="AH50:AH51" ca="1" si="21">"Requirement: "&amp;$U$8&amp;" answer of ""Yes"""</f>
        <v>Requirement: 2b. Offer Details answer of "Yes"</v>
      </c>
      <c r="AI50"/>
      <c r="BO50"/>
      <c r="BQ50" s="385"/>
    </row>
    <row r="51" spans="1:69" ht="12.75" hidden="1" customHeight="1">
      <c r="A51" s="635"/>
      <c r="B51" s="279"/>
      <c r="C51" s="609"/>
      <c r="D51" s="279"/>
      <c r="E51" s="439"/>
      <c r="F51" s="439"/>
      <c r="G51" s="431"/>
      <c r="H51" s="53"/>
      <c r="I51" s="439"/>
      <c r="J51" s="439"/>
      <c r="K51" s="634"/>
      <c r="L51" s="102"/>
      <c r="P51"/>
      <c r="Q51" t="s">
        <v>395</v>
      </c>
      <c r="S51"/>
      <c r="T51"/>
      <c r="U51" s="259" t="str">
        <f ca="1">SUBSTITUTE(CELL("address",H48),"$","")</f>
        <v>H48</v>
      </c>
      <c r="V51" s="261">
        <f t="shared" si="7"/>
        <v>0</v>
      </c>
      <c r="W51" s="259" t="str">
        <f t="shared" ca="1" si="8"/>
        <v>2b. Offer Details</v>
      </c>
      <c r="X51" s="261" t="s">
        <v>392</v>
      </c>
      <c r="Y51" s="261" t="s">
        <v>401</v>
      </c>
      <c r="Z51" s="261">
        <v>2</v>
      </c>
      <c r="AA51" s="265" t="str">
        <f t="shared" ca="1" si="9"/>
        <v>0_H48_winter_2026_1hr_2</v>
      </c>
      <c r="AB51" s="261" t="s">
        <v>357</v>
      </c>
      <c r="AC51"/>
      <c r="AD51" s="264" t="str">
        <f t="shared" si="10"/>
        <v>&gt;=0</v>
      </c>
      <c r="AE51" s="261" t="s">
        <v>85</v>
      </c>
      <c r="AF51" s="261" t="s">
        <v>85</v>
      </c>
      <c r="AG51"/>
      <c r="AH51" s="263" t="str">
        <f t="shared" ca="1" si="21"/>
        <v>Requirement: 2b. Offer Details answer of "Yes"</v>
      </c>
      <c r="AI51"/>
      <c r="BO51"/>
      <c r="BQ51" s="385"/>
    </row>
    <row r="52" spans="1:69" ht="12.75" hidden="1" customHeight="1">
      <c r="A52" s="635"/>
      <c r="B52" s="279"/>
      <c r="C52" s="609"/>
      <c r="D52" s="279"/>
      <c r="E52" s="439"/>
      <c r="F52" s="439"/>
      <c r="G52" s="431"/>
      <c r="H52" s="53"/>
      <c r="I52" s="439"/>
      <c r="J52" s="439"/>
      <c r="K52" s="634"/>
      <c r="L52" s="102"/>
      <c r="P52"/>
      <c r="Q52" t="s">
        <v>395</v>
      </c>
      <c r="S52"/>
      <c r="T52"/>
      <c r="U52" s="259" t="str">
        <f ca="1">SUBSTITUTE(CELL("address",J48),"$","")</f>
        <v>J48</v>
      </c>
      <c r="V52" s="261">
        <f t="shared" si="7"/>
        <v>0</v>
      </c>
      <c r="W52" s="259" t="str">
        <f t="shared" ca="1" si="8"/>
        <v>2b. Offer Details</v>
      </c>
      <c r="X52" s="261" t="s">
        <v>392</v>
      </c>
      <c r="Y52" s="261" t="s">
        <v>400</v>
      </c>
      <c r="Z52" s="261">
        <v>3</v>
      </c>
      <c r="AA52" s="265" t="str">
        <f t="shared" ca="1" si="9"/>
        <v>0_J48_winter_2026_day_3</v>
      </c>
      <c r="AB52" s="261" t="s">
        <v>357</v>
      </c>
      <c r="AC52"/>
      <c r="AD52" s="264" t="str">
        <f t="shared" si="10"/>
        <v>&gt;=0</v>
      </c>
      <c r="AE52" s="261" t="s">
        <v>85</v>
      </c>
      <c r="AF52" s="261" t="s">
        <v>85</v>
      </c>
      <c r="AG52"/>
      <c r="AH52" s="263" t="str">
        <f t="shared" ref="AH52:AH53" si="22">"Requirement: "&amp;$U$9&amp;" answer of ""Yes"""</f>
        <v>Requirement:  answer of "Yes"</v>
      </c>
      <c r="AI52"/>
      <c r="BO52"/>
      <c r="BQ52" s="385"/>
    </row>
    <row r="53" spans="1:69" ht="12.75" hidden="1" customHeight="1">
      <c r="A53" s="635"/>
      <c r="B53" s="279"/>
      <c r="C53" s="609"/>
      <c r="D53" s="279"/>
      <c r="E53" s="439"/>
      <c r="F53" s="439"/>
      <c r="G53" s="431"/>
      <c r="H53" s="53"/>
      <c r="I53" s="439"/>
      <c r="J53" s="439"/>
      <c r="K53" s="634"/>
      <c r="L53" s="102"/>
      <c r="P53"/>
      <c r="Q53" t="s">
        <v>395</v>
      </c>
      <c r="S53"/>
      <c r="T53"/>
      <c r="U53" s="259" t="str">
        <f ca="1">SUBSTITUTE(CELL("address",K48),"$","")</f>
        <v>K48</v>
      </c>
      <c r="V53" s="261">
        <f t="shared" si="7"/>
        <v>0</v>
      </c>
      <c r="W53" s="259" t="str">
        <f t="shared" ca="1" si="8"/>
        <v>2b. Offer Details</v>
      </c>
      <c r="X53" s="261" t="s">
        <v>392</v>
      </c>
      <c r="Y53" s="261" t="s">
        <v>401</v>
      </c>
      <c r="Z53" s="261">
        <v>3</v>
      </c>
      <c r="AA53" s="265" t="str">
        <f t="shared" ca="1" si="9"/>
        <v>0_K48_winter_2026_1hr_3</v>
      </c>
      <c r="AB53" s="261" t="s">
        <v>357</v>
      </c>
      <c r="AC53"/>
      <c r="AD53" s="264" t="str">
        <f t="shared" si="10"/>
        <v>&gt;=0</v>
      </c>
      <c r="AE53" s="261" t="s">
        <v>85</v>
      </c>
      <c r="AF53" s="261" t="s">
        <v>85</v>
      </c>
      <c r="AG53"/>
      <c r="AH53" s="263" t="str">
        <f t="shared" si="22"/>
        <v>Requirement:  answer of "Yes"</v>
      </c>
      <c r="AI53"/>
      <c r="BO53"/>
      <c r="BQ53" s="385"/>
    </row>
    <row r="54" spans="1:69">
      <c r="A54" s="635"/>
      <c r="B54" s="279"/>
      <c r="C54" s="609">
        <v>2027</v>
      </c>
      <c r="D54" s="279" t="s">
        <v>391</v>
      </c>
      <c r="E54" s="437"/>
      <c r="F54" s="439"/>
      <c r="G54" s="431"/>
      <c r="H54" s="53"/>
      <c r="I54" s="439"/>
      <c r="J54" s="437"/>
      <c r="K54" s="634"/>
      <c r="L54" s="102"/>
      <c r="P54"/>
      <c r="Q54"/>
      <c r="S54" s="352" t="s">
        <v>42</v>
      </c>
      <c r="T54"/>
      <c r="U54" s="259" t="str">
        <f ca="1">SUBSTITUTE(CELL("address",D54),"$","")</f>
        <v>D54</v>
      </c>
      <c r="V54" s="261">
        <f t="shared" si="7"/>
        <v>0</v>
      </c>
      <c r="W54" s="259" t="str">
        <f t="shared" ca="1" si="8"/>
        <v>2b. Offer Details</v>
      </c>
      <c r="X54" s="261" t="s">
        <v>392</v>
      </c>
      <c r="Y54" s="261" t="s">
        <v>402</v>
      </c>
      <c r="Z54" s="261">
        <v>1</v>
      </c>
      <c r="AA54" s="265" t="str">
        <f t="shared" ca="1" si="9"/>
        <v>0_D54_winter_2027_day_1</v>
      </c>
      <c r="AB54" s="261" t="s">
        <v>357</v>
      </c>
      <c r="AC54"/>
      <c r="AD54" s="264" t="str">
        <f t="shared" si="10"/>
        <v>&gt;=0</v>
      </c>
      <c r="AE54" s="261" t="s">
        <v>85</v>
      </c>
      <c r="AF54" s="261" t="s">
        <v>85</v>
      </c>
      <c r="AG54"/>
      <c r="AH54" s="263" t="str">
        <f t="shared" ref="AH54:AH55" si="23">"Requirement: "&amp;$U$7&amp;" answer of ""Yes"""</f>
        <v>Requirement:  answer of "Yes"</v>
      </c>
      <c r="AI54"/>
      <c r="BO54"/>
      <c r="BQ54" s="385"/>
    </row>
    <row r="55" spans="1:69" ht="5.25" customHeight="1">
      <c r="A55" s="635"/>
      <c r="B55" s="279"/>
      <c r="C55" s="609"/>
      <c r="D55" s="279"/>
      <c r="E55" s="439"/>
      <c r="F55" s="439"/>
      <c r="G55" s="917"/>
      <c r="H55" s="53"/>
      <c r="I55" s="439"/>
      <c r="J55" s="439"/>
      <c r="K55" s="634"/>
      <c r="L55" s="102"/>
      <c r="P55"/>
      <c r="Q55"/>
      <c r="R55" t="s">
        <v>78</v>
      </c>
      <c r="S55"/>
      <c r="T55"/>
      <c r="U55" s="259" t="str">
        <f ca="1">SUBSTITUTE(CELL("address",E54),"$","")</f>
        <v>E54</v>
      </c>
      <c r="V55" s="261">
        <f t="shared" si="7"/>
        <v>0</v>
      </c>
      <c r="W55" s="259" t="str">
        <f t="shared" ca="1" si="8"/>
        <v>2b. Offer Details</v>
      </c>
      <c r="X55" s="261" t="s">
        <v>392</v>
      </c>
      <c r="Y55" s="261" t="s">
        <v>403</v>
      </c>
      <c r="Z55" s="261">
        <v>1</v>
      </c>
      <c r="AA55" s="265" t="str">
        <f t="shared" ca="1" si="9"/>
        <v>0_E54_winter_2027_1hr_1</v>
      </c>
      <c r="AB55" s="261" t="s">
        <v>357</v>
      </c>
      <c r="AC55"/>
      <c r="AD55" s="264" t="str">
        <f t="shared" si="10"/>
        <v>&gt;=0</v>
      </c>
      <c r="AE55" s="261" t="s">
        <v>85</v>
      </c>
      <c r="AF55" s="261" t="s">
        <v>85</v>
      </c>
      <c r="AG55"/>
      <c r="AH55" s="263" t="str">
        <f t="shared" si="23"/>
        <v>Requirement:  answer of "Yes"</v>
      </c>
      <c r="AI55"/>
      <c r="BO55"/>
      <c r="BQ55" s="385"/>
    </row>
    <row r="56" spans="1:69" ht="12.75" hidden="1" customHeight="1">
      <c r="A56" s="635"/>
      <c r="B56" s="279"/>
      <c r="C56" s="609"/>
      <c r="D56" s="279"/>
      <c r="E56" s="439"/>
      <c r="F56" s="439"/>
      <c r="G56" s="431"/>
      <c r="H56" s="53"/>
      <c r="I56" s="439"/>
      <c r="J56" s="439"/>
      <c r="K56" s="634"/>
      <c r="L56" s="102"/>
      <c r="P56"/>
      <c r="Q56" t="s">
        <v>395</v>
      </c>
      <c r="S56"/>
      <c r="T56"/>
      <c r="U56" s="259" t="str">
        <f ca="1">SUBSTITUTE(CELL("address",G54),"$","")</f>
        <v>G54</v>
      </c>
      <c r="V56" s="261">
        <f t="shared" si="7"/>
        <v>0</v>
      </c>
      <c r="W56" s="259" t="str">
        <f t="shared" ca="1" si="8"/>
        <v>2b. Offer Details</v>
      </c>
      <c r="X56" s="261" t="s">
        <v>392</v>
      </c>
      <c r="Y56" s="261" t="s">
        <v>402</v>
      </c>
      <c r="Z56" s="261">
        <v>2</v>
      </c>
      <c r="AA56" s="265" t="str">
        <f t="shared" ca="1" si="9"/>
        <v>0_G54_winter_2027_day_2</v>
      </c>
      <c r="AB56" s="261" t="s">
        <v>357</v>
      </c>
      <c r="AC56"/>
      <c r="AD56" s="264" t="str">
        <f t="shared" si="10"/>
        <v>&gt;=0</v>
      </c>
      <c r="AE56" s="261" t="s">
        <v>85</v>
      </c>
      <c r="AF56" s="261" t="s">
        <v>85</v>
      </c>
      <c r="AG56"/>
      <c r="AH56" s="263" t="str">
        <f t="shared" ref="AH56:AH57" ca="1" si="24">"Requirement: "&amp;$U$8&amp;" answer of ""Yes"""</f>
        <v>Requirement: 2b. Offer Details answer of "Yes"</v>
      </c>
      <c r="AI56"/>
      <c r="BO56"/>
      <c r="BQ56" s="385"/>
    </row>
    <row r="57" spans="1:69" ht="12.75" hidden="1" customHeight="1">
      <c r="A57" s="635"/>
      <c r="B57" s="279"/>
      <c r="C57" s="609"/>
      <c r="D57" s="279"/>
      <c r="E57" s="439"/>
      <c r="F57" s="439"/>
      <c r="G57" s="431"/>
      <c r="H57" s="53"/>
      <c r="I57" s="439"/>
      <c r="J57" s="439"/>
      <c r="K57" s="634"/>
      <c r="L57" s="102"/>
      <c r="P57"/>
      <c r="Q57" t="s">
        <v>395</v>
      </c>
      <c r="S57"/>
      <c r="T57"/>
      <c r="U57" s="259" t="str">
        <f ca="1">SUBSTITUTE(CELL("address",H54),"$","")</f>
        <v>H54</v>
      </c>
      <c r="V57" s="261">
        <f t="shared" si="7"/>
        <v>0</v>
      </c>
      <c r="W57" s="259" t="str">
        <f t="shared" ca="1" si="8"/>
        <v>2b. Offer Details</v>
      </c>
      <c r="X57" s="261" t="s">
        <v>392</v>
      </c>
      <c r="Y57" s="261" t="s">
        <v>403</v>
      </c>
      <c r="Z57" s="261">
        <v>2</v>
      </c>
      <c r="AA57" s="265" t="str">
        <f t="shared" ca="1" si="9"/>
        <v>0_H54_winter_2027_1hr_2</v>
      </c>
      <c r="AB57" s="261" t="s">
        <v>357</v>
      </c>
      <c r="AC57"/>
      <c r="AD57" s="264" t="str">
        <f t="shared" si="10"/>
        <v>&gt;=0</v>
      </c>
      <c r="AE57" s="261" t="s">
        <v>85</v>
      </c>
      <c r="AF57" s="261" t="s">
        <v>85</v>
      </c>
      <c r="AG57"/>
      <c r="AH57" s="263" t="str">
        <f t="shared" ca="1" si="24"/>
        <v>Requirement: 2b. Offer Details answer of "Yes"</v>
      </c>
      <c r="AI57"/>
      <c r="BO57"/>
      <c r="BQ57" s="385"/>
    </row>
    <row r="58" spans="1:69" ht="12.75" hidden="1" customHeight="1">
      <c r="A58" s="635"/>
      <c r="B58" s="279"/>
      <c r="C58" s="609"/>
      <c r="D58" s="279"/>
      <c r="E58" s="439"/>
      <c r="F58" s="439"/>
      <c r="G58" s="431"/>
      <c r="H58" s="53"/>
      <c r="I58" s="439"/>
      <c r="J58" s="439"/>
      <c r="K58" s="634"/>
      <c r="L58" s="102"/>
      <c r="P58"/>
      <c r="Q58" t="s">
        <v>395</v>
      </c>
      <c r="S58"/>
      <c r="T58"/>
      <c r="U58" s="259" t="str">
        <f ca="1">SUBSTITUTE(CELL("address",J54),"$","")</f>
        <v>J54</v>
      </c>
      <c r="V58" s="261">
        <f t="shared" si="7"/>
        <v>0</v>
      </c>
      <c r="W58" s="259" t="str">
        <f t="shared" ca="1" si="8"/>
        <v>2b. Offer Details</v>
      </c>
      <c r="X58" s="261" t="s">
        <v>392</v>
      </c>
      <c r="Y58" s="261" t="s">
        <v>402</v>
      </c>
      <c r="Z58" s="261">
        <v>3</v>
      </c>
      <c r="AA58" s="265" t="str">
        <f t="shared" ca="1" si="9"/>
        <v>0_J54_winter_2027_day_3</v>
      </c>
      <c r="AB58" s="261" t="s">
        <v>357</v>
      </c>
      <c r="AC58"/>
      <c r="AD58" s="264" t="str">
        <f t="shared" si="10"/>
        <v>&gt;=0</v>
      </c>
      <c r="AE58" s="261" t="s">
        <v>85</v>
      </c>
      <c r="AF58" s="261" t="s">
        <v>85</v>
      </c>
      <c r="AG58"/>
      <c r="AH58" s="263" t="str">
        <f t="shared" ref="AH58:AH59" si="25">"Requirement: "&amp;$U$9&amp;" answer of ""Yes"""</f>
        <v>Requirement:  answer of "Yes"</v>
      </c>
      <c r="AI58"/>
      <c r="BO58"/>
      <c r="BQ58" s="385"/>
    </row>
    <row r="59" spans="1:69" ht="12.75" hidden="1" customHeight="1">
      <c r="A59" s="635"/>
      <c r="B59" s="279"/>
      <c r="C59" s="609"/>
      <c r="D59" s="279"/>
      <c r="E59" s="439"/>
      <c r="F59" s="439"/>
      <c r="G59" s="431"/>
      <c r="H59" s="53"/>
      <c r="I59" s="439"/>
      <c r="J59" s="439"/>
      <c r="K59" s="634"/>
      <c r="L59" s="102"/>
      <c r="P59"/>
      <c r="Q59" t="s">
        <v>395</v>
      </c>
      <c r="S59"/>
      <c r="T59"/>
      <c r="U59" s="259" t="str">
        <f ca="1">SUBSTITUTE(CELL("address",K54),"$","")</f>
        <v>K54</v>
      </c>
      <c r="V59" s="261">
        <f t="shared" si="7"/>
        <v>0</v>
      </c>
      <c r="W59" s="259" t="str">
        <f t="shared" ca="1" si="8"/>
        <v>2b. Offer Details</v>
      </c>
      <c r="X59" s="261" t="s">
        <v>392</v>
      </c>
      <c r="Y59" s="261" t="s">
        <v>403</v>
      </c>
      <c r="Z59" s="261">
        <v>3</v>
      </c>
      <c r="AA59" s="265" t="str">
        <f t="shared" ca="1" si="9"/>
        <v>0_K54_winter_2027_1hr_3</v>
      </c>
      <c r="AB59" s="261" t="s">
        <v>357</v>
      </c>
      <c r="AC59"/>
      <c r="AD59" s="264" t="str">
        <f t="shared" si="10"/>
        <v>&gt;=0</v>
      </c>
      <c r="AE59" s="261" t="s">
        <v>85</v>
      </c>
      <c r="AF59" s="261" t="s">
        <v>85</v>
      </c>
      <c r="AG59"/>
      <c r="AH59" s="263" t="str">
        <f t="shared" si="25"/>
        <v>Requirement:  answer of "Yes"</v>
      </c>
      <c r="AI59"/>
      <c r="BO59"/>
      <c r="BQ59" s="385"/>
    </row>
    <row r="60" spans="1:69">
      <c r="A60" s="635"/>
      <c r="B60" s="279"/>
      <c r="C60" s="609">
        <v>2028</v>
      </c>
      <c r="D60" s="279" t="s">
        <v>391</v>
      </c>
      <c r="E60" s="483"/>
      <c r="F60" s="439"/>
      <c r="G60" s="431"/>
      <c r="H60" s="53"/>
      <c r="I60" s="439"/>
      <c r="J60" s="482"/>
      <c r="K60" s="634"/>
      <c r="L60" s="102"/>
      <c r="P60"/>
      <c r="Q60" s="24"/>
      <c r="S60" s="352" t="s">
        <v>42</v>
      </c>
      <c r="T60"/>
      <c r="U60" s="259" t="str">
        <f ca="1">SUBSTITUTE(CELL("address",D60),"$","")</f>
        <v>D60</v>
      </c>
      <c r="V60" s="261">
        <f t="shared" si="7"/>
        <v>0</v>
      </c>
      <c r="W60" s="259" t="str">
        <f t="shared" ca="1" si="8"/>
        <v>2b. Offer Details</v>
      </c>
      <c r="X60" s="261" t="s">
        <v>392</v>
      </c>
      <c r="Y60" s="268" t="s">
        <v>404</v>
      </c>
      <c r="Z60" s="261">
        <v>1</v>
      </c>
      <c r="AA60" s="265" t="str">
        <f t="shared" ca="1" si="9"/>
        <v>0_D60_winter_2028_day_1</v>
      </c>
      <c r="AB60" s="261" t="s">
        <v>357</v>
      </c>
      <c r="AC60"/>
      <c r="AD60" s="264" t="str">
        <f t="shared" si="10"/>
        <v>&gt;=0</v>
      </c>
      <c r="AE60" s="261" t="s">
        <v>85</v>
      </c>
      <c r="AF60" s="261" t="s">
        <v>85</v>
      </c>
      <c r="AG60"/>
      <c r="AH60"/>
      <c r="AI60"/>
      <c r="BO60"/>
      <c r="BQ60" s="385"/>
    </row>
    <row r="61" spans="1:69" ht="5.25" customHeight="1">
      <c r="A61" s="635"/>
      <c r="B61" s="279"/>
      <c r="C61" s="609"/>
      <c r="D61" s="279"/>
      <c r="E61" s="439"/>
      <c r="F61" s="439"/>
      <c r="G61" s="917"/>
      <c r="H61" s="53"/>
      <c r="I61" s="439"/>
      <c r="J61" s="439"/>
      <c r="K61" s="634"/>
      <c r="L61" s="102"/>
      <c r="P61"/>
      <c r="Q61"/>
      <c r="R61" t="s">
        <v>78</v>
      </c>
      <c r="S61"/>
      <c r="T61"/>
      <c r="U61" s="259" t="str">
        <f ca="1">SUBSTITUTE(CELL("address",E60),"$","")</f>
        <v>E60</v>
      </c>
      <c r="V61" s="261">
        <f t="shared" si="7"/>
        <v>0</v>
      </c>
      <c r="W61" s="259" t="str">
        <f t="shared" ca="1" si="8"/>
        <v>2b. Offer Details</v>
      </c>
      <c r="X61" s="261" t="s">
        <v>392</v>
      </c>
      <c r="Y61" s="268" t="s">
        <v>405</v>
      </c>
      <c r="Z61" s="261">
        <v>1</v>
      </c>
      <c r="AA61" s="265" t="str">
        <f t="shared" ca="1" si="9"/>
        <v>0_E60_winter_2028_1hr_1</v>
      </c>
      <c r="AB61" s="261" t="s">
        <v>357</v>
      </c>
      <c r="AC61"/>
      <c r="AD61" s="264" t="str">
        <f t="shared" si="10"/>
        <v>&gt;=0</v>
      </c>
      <c r="AE61" s="261" t="s">
        <v>85</v>
      </c>
      <c r="AF61" s="261" t="s">
        <v>85</v>
      </c>
      <c r="AG61"/>
      <c r="AH61"/>
      <c r="AI61"/>
      <c r="BO61"/>
      <c r="BQ61" s="385"/>
    </row>
    <row r="62" spans="1:69" ht="12.75" hidden="1" customHeight="1">
      <c r="A62" s="635"/>
      <c r="B62" s="279"/>
      <c r="C62" s="609"/>
      <c r="D62" s="279"/>
      <c r="E62" s="439"/>
      <c r="F62" s="439"/>
      <c r="G62" s="431"/>
      <c r="H62" s="53"/>
      <c r="I62" s="439"/>
      <c r="J62" s="439"/>
      <c r="K62" s="634"/>
      <c r="L62" s="102"/>
      <c r="P62"/>
      <c r="Q62" t="s">
        <v>395</v>
      </c>
      <c r="S62"/>
      <c r="T62"/>
      <c r="U62" s="259" t="str">
        <f ca="1">SUBSTITUTE(CELL("address",G60),"$","")</f>
        <v>G60</v>
      </c>
      <c r="V62" s="261">
        <f t="shared" si="7"/>
        <v>0</v>
      </c>
      <c r="W62" s="259" t="str">
        <f t="shared" ca="1" si="8"/>
        <v>2b. Offer Details</v>
      </c>
      <c r="X62" s="261" t="s">
        <v>392</v>
      </c>
      <c r="Y62" s="268" t="s">
        <v>404</v>
      </c>
      <c r="Z62" s="261">
        <v>2</v>
      </c>
      <c r="AA62" s="265" t="str">
        <f t="shared" ca="1" si="9"/>
        <v>0_G60_winter_2028_day_2</v>
      </c>
      <c r="AB62" s="261" t="s">
        <v>357</v>
      </c>
      <c r="AC62"/>
      <c r="AD62" s="264" t="str">
        <f t="shared" si="10"/>
        <v>&gt;=0</v>
      </c>
      <c r="AE62" s="261" t="s">
        <v>85</v>
      </c>
      <c r="AF62" s="261" t="s">
        <v>85</v>
      </c>
      <c r="AG62"/>
      <c r="AH62"/>
      <c r="AI62"/>
      <c r="BO62"/>
      <c r="BQ62" s="385"/>
    </row>
    <row r="63" spans="1:69" ht="12.75" hidden="1" customHeight="1">
      <c r="A63" s="635"/>
      <c r="B63" s="279"/>
      <c r="C63" s="609"/>
      <c r="D63" s="279"/>
      <c r="E63" s="439"/>
      <c r="F63" s="439"/>
      <c r="G63" s="431"/>
      <c r="H63" s="53"/>
      <c r="I63" s="439"/>
      <c r="J63" s="439"/>
      <c r="K63" s="634"/>
      <c r="L63" s="102"/>
      <c r="P63"/>
      <c r="Q63" t="s">
        <v>395</v>
      </c>
      <c r="S63"/>
      <c r="T63"/>
      <c r="U63" s="259" t="str">
        <f ca="1">SUBSTITUTE(CELL("address",H60),"$","")</f>
        <v>H60</v>
      </c>
      <c r="V63" s="261">
        <f t="shared" si="7"/>
        <v>0</v>
      </c>
      <c r="W63" s="259" t="str">
        <f t="shared" ca="1" si="8"/>
        <v>2b. Offer Details</v>
      </c>
      <c r="X63" s="261" t="s">
        <v>392</v>
      </c>
      <c r="Y63" s="268" t="s">
        <v>405</v>
      </c>
      <c r="Z63" s="261">
        <v>2</v>
      </c>
      <c r="AA63" s="265" t="str">
        <f t="shared" ca="1" si="9"/>
        <v>0_H60_winter_2028_1hr_2</v>
      </c>
      <c r="AB63" s="261" t="s">
        <v>357</v>
      </c>
      <c r="AC63"/>
      <c r="AD63" s="264" t="str">
        <f t="shared" si="10"/>
        <v>&gt;=0</v>
      </c>
      <c r="AE63" s="261" t="s">
        <v>85</v>
      </c>
      <c r="AF63" s="261" t="s">
        <v>85</v>
      </c>
      <c r="AG63"/>
      <c r="AH63"/>
      <c r="AI63"/>
      <c r="BO63"/>
      <c r="BQ63" s="385"/>
    </row>
    <row r="64" spans="1:69" ht="12.75" hidden="1" customHeight="1">
      <c r="A64" s="635"/>
      <c r="B64" s="279"/>
      <c r="C64" s="609"/>
      <c r="D64" s="279"/>
      <c r="E64" s="439"/>
      <c r="F64" s="439"/>
      <c r="G64" s="431"/>
      <c r="H64" s="53"/>
      <c r="I64" s="439"/>
      <c r="J64" s="439"/>
      <c r="K64" s="634"/>
      <c r="L64" s="102"/>
      <c r="P64"/>
      <c r="Q64" t="s">
        <v>395</v>
      </c>
      <c r="S64"/>
      <c r="T64"/>
      <c r="U64" s="259" t="str">
        <f ca="1">SUBSTITUTE(CELL("address",J60),"$","")</f>
        <v>J60</v>
      </c>
      <c r="V64" s="261">
        <f t="shared" si="7"/>
        <v>0</v>
      </c>
      <c r="W64" s="259" t="str">
        <f t="shared" ca="1" si="8"/>
        <v>2b. Offer Details</v>
      </c>
      <c r="X64" s="261" t="s">
        <v>392</v>
      </c>
      <c r="Y64" s="268" t="s">
        <v>404</v>
      </c>
      <c r="Z64" s="261">
        <v>3</v>
      </c>
      <c r="AA64" s="265" t="str">
        <f t="shared" ca="1" si="9"/>
        <v>0_J60_winter_2028_day_3</v>
      </c>
      <c r="AB64" s="261" t="s">
        <v>357</v>
      </c>
      <c r="AC64"/>
      <c r="AD64" s="264" t="str">
        <f t="shared" si="10"/>
        <v>&gt;=0</v>
      </c>
      <c r="AE64" s="261" t="s">
        <v>85</v>
      </c>
      <c r="AF64" s="261" t="s">
        <v>85</v>
      </c>
      <c r="AG64"/>
      <c r="AH64"/>
      <c r="AI64"/>
      <c r="BO64"/>
      <c r="BQ64" s="385"/>
    </row>
    <row r="65" spans="1:69" ht="12.75" hidden="1" customHeight="1">
      <c r="A65" s="635"/>
      <c r="B65" s="279"/>
      <c r="C65" s="609"/>
      <c r="D65" s="279"/>
      <c r="E65" s="439"/>
      <c r="F65" s="439"/>
      <c r="G65" s="431"/>
      <c r="H65" s="53"/>
      <c r="I65" s="439"/>
      <c r="J65" s="439"/>
      <c r="K65" s="634"/>
      <c r="L65" s="102"/>
      <c r="P65"/>
      <c r="Q65" t="s">
        <v>395</v>
      </c>
      <c r="S65"/>
      <c r="T65"/>
      <c r="U65" s="259" t="str">
        <f ca="1">SUBSTITUTE(CELL("address",K60),"$","")</f>
        <v>K60</v>
      </c>
      <c r="V65" s="261">
        <f t="shared" si="7"/>
        <v>0</v>
      </c>
      <c r="W65" s="259" t="str">
        <f t="shared" ca="1" si="8"/>
        <v>2b. Offer Details</v>
      </c>
      <c r="X65" s="261" t="s">
        <v>392</v>
      </c>
      <c r="Y65" s="268" t="s">
        <v>405</v>
      </c>
      <c r="Z65" s="261">
        <v>3</v>
      </c>
      <c r="AA65" s="265" t="str">
        <f t="shared" ca="1" si="9"/>
        <v>0_K60_winter_2028_1hr_3</v>
      </c>
      <c r="AB65" s="261" t="s">
        <v>357</v>
      </c>
      <c r="AC65"/>
      <c r="AD65" s="264" t="str">
        <f t="shared" si="10"/>
        <v>&gt;=0</v>
      </c>
      <c r="AE65" s="261" t="s">
        <v>85</v>
      </c>
      <c r="AF65" s="261" t="s">
        <v>85</v>
      </c>
      <c r="AG65"/>
      <c r="AH65"/>
      <c r="AI65"/>
      <c r="BO65"/>
      <c r="BQ65" s="385"/>
    </row>
    <row r="66" spans="1:69">
      <c r="A66" s="635"/>
      <c r="B66" s="279"/>
      <c r="C66" s="609">
        <v>2029</v>
      </c>
      <c r="D66" s="279" t="s">
        <v>391</v>
      </c>
      <c r="E66" s="483"/>
      <c r="F66" s="439"/>
      <c r="G66" s="431"/>
      <c r="H66" s="53"/>
      <c r="I66" s="439"/>
      <c r="J66" s="482"/>
      <c r="K66" s="634"/>
      <c r="L66" s="102"/>
      <c r="P66"/>
      <c r="Q66"/>
      <c r="S66" s="352" t="s">
        <v>42</v>
      </c>
      <c r="T66"/>
      <c r="U66" s="259" t="str">
        <f ca="1">SUBSTITUTE(CELL("address",D66),"$","")</f>
        <v>D66</v>
      </c>
      <c r="V66" s="261">
        <f t="shared" si="7"/>
        <v>0</v>
      </c>
      <c r="W66" s="259" t="str">
        <f t="shared" ca="1" si="8"/>
        <v>2b. Offer Details</v>
      </c>
      <c r="X66" s="261" t="s">
        <v>392</v>
      </c>
      <c r="Y66" s="268" t="s">
        <v>406</v>
      </c>
      <c r="Z66" s="261">
        <v>1</v>
      </c>
      <c r="AA66" s="265" t="str">
        <f t="shared" ca="1" si="9"/>
        <v>0_D66_winter_2029_day_1</v>
      </c>
      <c r="AB66" s="261" t="s">
        <v>357</v>
      </c>
      <c r="AC66"/>
      <c r="AD66" s="264" t="str">
        <f t="shared" si="10"/>
        <v>&gt;=0</v>
      </c>
      <c r="AE66" s="261" t="s">
        <v>85</v>
      </c>
      <c r="AF66" s="261" t="s">
        <v>85</v>
      </c>
      <c r="AG66"/>
      <c r="AH66"/>
      <c r="AI66"/>
      <c r="BO66"/>
      <c r="BQ66" s="385"/>
    </row>
    <row r="67" spans="1:69" ht="5.25" customHeight="1">
      <c r="A67" s="635"/>
      <c r="B67" s="279"/>
      <c r="C67" s="609"/>
      <c r="D67" s="279"/>
      <c r="E67" s="439"/>
      <c r="F67" s="439"/>
      <c r="G67" s="917"/>
      <c r="H67" s="53"/>
      <c r="I67" s="439"/>
      <c r="J67" s="439"/>
      <c r="K67" s="634"/>
      <c r="L67" s="102"/>
      <c r="P67"/>
      <c r="Q67"/>
      <c r="R67" t="s">
        <v>78</v>
      </c>
      <c r="S67"/>
      <c r="T67"/>
      <c r="U67" s="259" t="str">
        <f ca="1">SUBSTITUTE(CELL("address",E66),"$","")</f>
        <v>E66</v>
      </c>
      <c r="V67" s="261">
        <f t="shared" si="7"/>
        <v>0</v>
      </c>
      <c r="W67" s="259" t="str">
        <f t="shared" ca="1" si="8"/>
        <v>2b. Offer Details</v>
      </c>
      <c r="X67" s="261" t="s">
        <v>392</v>
      </c>
      <c r="Y67" s="268" t="s">
        <v>407</v>
      </c>
      <c r="Z67" s="261">
        <v>1</v>
      </c>
      <c r="AA67" s="265" t="str">
        <f t="shared" ca="1" si="9"/>
        <v>0_E66_winter_2029_1hr_1</v>
      </c>
      <c r="AB67" s="261" t="s">
        <v>357</v>
      </c>
      <c r="AC67"/>
      <c r="AD67" s="264" t="str">
        <f t="shared" si="10"/>
        <v>&gt;=0</v>
      </c>
      <c r="AE67" s="261" t="s">
        <v>85</v>
      </c>
      <c r="AF67" s="261" t="s">
        <v>85</v>
      </c>
      <c r="AG67"/>
      <c r="AH67"/>
      <c r="AI67"/>
      <c r="BO67"/>
      <c r="BQ67" s="385"/>
    </row>
    <row r="68" spans="1:69" ht="12.75" hidden="1" customHeight="1">
      <c r="A68" s="635"/>
      <c r="B68" s="279"/>
      <c r="C68" s="609"/>
      <c r="D68" s="279"/>
      <c r="E68" s="439"/>
      <c r="F68" s="439"/>
      <c r="G68" s="431"/>
      <c r="H68" s="53"/>
      <c r="I68" s="439"/>
      <c r="J68" s="439"/>
      <c r="K68" s="634"/>
      <c r="L68" s="102"/>
      <c r="P68"/>
      <c r="Q68" t="s">
        <v>395</v>
      </c>
      <c r="S68"/>
      <c r="T68"/>
      <c r="U68" s="259" t="str">
        <f ca="1">SUBSTITUTE(CELL("address",G66),"$","")</f>
        <v>G66</v>
      </c>
      <c r="V68" s="261">
        <f t="shared" si="7"/>
        <v>0</v>
      </c>
      <c r="W68" s="259" t="str">
        <f t="shared" ca="1" si="8"/>
        <v>2b. Offer Details</v>
      </c>
      <c r="X68" s="261" t="s">
        <v>392</v>
      </c>
      <c r="Y68" s="268" t="s">
        <v>406</v>
      </c>
      <c r="Z68" s="261">
        <v>2</v>
      </c>
      <c r="AA68" s="265" t="str">
        <f t="shared" ca="1" si="9"/>
        <v>0_G66_winter_2029_day_2</v>
      </c>
      <c r="AB68" s="261" t="s">
        <v>357</v>
      </c>
      <c r="AC68"/>
      <c r="AD68" s="264" t="str">
        <f t="shared" si="10"/>
        <v>&gt;=0</v>
      </c>
      <c r="AE68" s="261" t="s">
        <v>85</v>
      </c>
      <c r="AF68" s="261" t="s">
        <v>85</v>
      </c>
      <c r="AG68"/>
      <c r="AH68"/>
      <c r="AI68"/>
      <c r="BO68"/>
      <c r="BQ68" s="385"/>
    </row>
    <row r="69" spans="1:69" ht="12.75" hidden="1" customHeight="1">
      <c r="A69" s="635"/>
      <c r="B69" s="279"/>
      <c r="C69" s="609"/>
      <c r="D69" s="279"/>
      <c r="E69" s="439"/>
      <c r="F69" s="439"/>
      <c r="G69" s="431"/>
      <c r="H69" s="53"/>
      <c r="I69" s="439"/>
      <c r="J69" s="439"/>
      <c r="K69" s="634"/>
      <c r="L69" s="102"/>
      <c r="P69"/>
      <c r="Q69" t="s">
        <v>395</v>
      </c>
      <c r="S69"/>
      <c r="T69"/>
      <c r="U69" s="259" t="str">
        <f ca="1">SUBSTITUTE(CELL("address",H66),"$","")</f>
        <v>H66</v>
      </c>
      <c r="V69" s="261">
        <f t="shared" si="7"/>
        <v>0</v>
      </c>
      <c r="W69" s="259" t="str">
        <f t="shared" ca="1" si="8"/>
        <v>2b. Offer Details</v>
      </c>
      <c r="X69" s="261" t="s">
        <v>392</v>
      </c>
      <c r="Y69" s="268" t="s">
        <v>407</v>
      </c>
      <c r="Z69" s="261">
        <v>2</v>
      </c>
      <c r="AA69" s="265" t="str">
        <f t="shared" ca="1" si="9"/>
        <v>0_H66_winter_2029_1hr_2</v>
      </c>
      <c r="AB69" s="261" t="s">
        <v>357</v>
      </c>
      <c r="AC69"/>
      <c r="AD69" s="264" t="str">
        <f t="shared" si="10"/>
        <v>&gt;=0</v>
      </c>
      <c r="AE69" s="261" t="s">
        <v>85</v>
      </c>
      <c r="AF69" s="261" t="s">
        <v>85</v>
      </c>
      <c r="AG69"/>
      <c r="AH69"/>
      <c r="AI69"/>
      <c r="BO69"/>
      <c r="BQ69" s="385"/>
    </row>
    <row r="70" spans="1:69" ht="12.75" hidden="1" customHeight="1">
      <c r="A70" s="635"/>
      <c r="B70" s="279"/>
      <c r="C70" s="609"/>
      <c r="D70" s="279"/>
      <c r="E70" s="439"/>
      <c r="F70" s="439"/>
      <c r="G70" s="431"/>
      <c r="H70" s="53"/>
      <c r="I70" s="439"/>
      <c r="J70" s="439"/>
      <c r="K70" s="634"/>
      <c r="L70" s="102"/>
      <c r="P70"/>
      <c r="Q70" t="s">
        <v>395</v>
      </c>
      <c r="S70"/>
      <c r="T70"/>
      <c r="U70" s="259" t="str">
        <f ca="1">SUBSTITUTE(CELL("address",J66),"$","")</f>
        <v>J66</v>
      </c>
      <c r="V70" s="261">
        <f t="shared" si="7"/>
        <v>0</v>
      </c>
      <c r="W70" s="259" t="str">
        <f t="shared" ca="1" si="8"/>
        <v>2b. Offer Details</v>
      </c>
      <c r="X70" s="261" t="s">
        <v>392</v>
      </c>
      <c r="Y70" s="268" t="s">
        <v>406</v>
      </c>
      <c r="Z70" s="261">
        <v>3</v>
      </c>
      <c r="AA70" s="265" t="str">
        <f t="shared" ca="1" si="9"/>
        <v>0_J66_winter_2029_day_3</v>
      </c>
      <c r="AB70" s="261" t="s">
        <v>357</v>
      </c>
      <c r="AC70"/>
      <c r="AD70" s="264" t="str">
        <f t="shared" si="10"/>
        <v>&gt;=0</v>
      </c>
      <c r="AE70" s="261" t="s">
        <v>85</v>
      </c>
      <c r="AF70" s="261" t="s">
        <v>85</v>
      </c>
      <c r="AG70"/>
      <c r="AH70"/>
      <c r="AI70"/>
      <c r="BO70"/>
      <c r="BQ70" s="385"/>
    </row>
    <row r="71" spans="1:69" ht="12.75" hidden="1" customHeight="1">
      <c r="A71" s="635"/>
      <c r="B71" s="279"/>
      <c r="C71" s="609"/>
      <c r="D71" s="279"/>
      <c r="E71" s="439"/>
      <c r="F71" s="439"/>
      <c r="G71" s="431"/>
      <c r="H71" s="53"/>
      <c r="I71" s="439"/>
      <c r="J71" s="439"/>
      <c r="K71" s="634"/>
      <c r="L71" s="102"/>
      <c r="P71"/>
      <c r="Q71" t="s">
        <v>395</v>
      </c>
      <c r="S71"/>
      <c r="T71"/>
      <c r="U71" s="259" t="str">
        <f ca="1">SUBSTITUTE(CELL("address",K66),"$","")</f>
        <v>K66</v>
      </c>
      <c r="V71" s="261">
        <f t="shared" si="7"/>
        <v>0</v>
      </c>
      <c r="W71" s="259" t="str">
        <f t="shared" ca="1" si="8"/>
        <v>2b. Offer Details</v>
      </c>
      <c r="X71" s="261" t="s">
        <v>392</v>
      </c>
      <c r="Y71" s="268" t="s">
        <v>407</v>
      </c>
      <c r="Z71" s="261">
        <v>3</v>
      </c>
      <c r="AA71" s="265" t="str">
        <f t="shared" ca="1" si="9"/>
        <v>0_K66_winter_2029_1hr_3</v>
      </c>
      <c r="AB71" s="261" t="s">
        <v>357</v>
      </c>
      <c r="AC71"/>
      <c r="AD71" s="264" t="str">
        <f t="shared" si="10"/>
        <v>&gt;=0</v>
      </c>
      <c r="AE71" s="261" t="s">
        <v>85</v>
      </c>
      <c r="AF71" s="261" t="s">
        <v>85</v>
      </c>
      <c r="AG71"/>
      <c r="AH71"/>
      <c r="AI71"/>
      <c r="BO71"/>
      <c r="BQ71" s="385"/>
    </row>
    <row r="72" spans="1:69">
      <c r="A72" s="635"/>
      <c r="B72" s="279"/>
      <c r="C72" s="609">
        <v>2030</v>
      </c>
      <c r="D72" s="279" t="s">
        <v>391</v>
      </c>
      <c r="E72" s="483"/>
      <c r="F72" s="439"/>
      <c r="G72" s="431"/>
      <c r="H72" s="53"/>
      <c r="I72" s="439"/>
      <c r="J72" s="482"/>
      <c r="K72" s="634"/>
      <c r="L72" s="102"/>
      <c r="P72"/>
      <c r="Q72"/>
      <c r="S72" s="352" t="s">
        <v>42</v>
      </c>
      <c r="T72"/>
      <c r="U72" s="259" t="str">
        <f ca="1">SUBSTITUTE(CELL("address",D72),"$","")</f>
        <v>D72</v>
      </c>
      <c r="V72" s="261">
        <f t="shared" si="7"/>
        <v>0</v>
      </c>
      <c r="W72" s="259" t="str">
        <f t="shared" ca="1" si="8"/>
        <v>2b. Offer Details</v>
      </c>
      <c r="X72" s="261" t="s">
        <v>392</v>
      </c>
      <c r="Y72" s="268" t="s">
        <v>408</v>
      </c>
      <c r="Z72" s="261">
        <v>1</v>
      </c>
      <c r="AA72" s="265" t="str">
        <f t="shared" ca="1" si="9"/>
        <v>0_D72_winter_2030_day_1</v>
      </c>
      <c r="AB72" s="261" t="s">
        <v>357</v>
      </c>
      <c r="AC72"/>
      <c r="AD72" s="264" t="str">
        <f t="shared" si="10"/>
        <v>&gt;=0</v>
      </c>
      <c r="AE72" s="261" t="s">
        <v>85</v>
      </c>
      <c r="AF72" s="261" t="s">
        <v>85</v>
      </c>
      <c r="AG72"/>
      <c r="AH72"/>
      <c r="AI72"/>
      <c r="BO72"/>
      <c r="BQ72" s="385"/>
    </row>
    <row r="73" spans="1:69" ht="5.25" customHeight="1">
      <c r="A73" s="635"/>
      <c r="B73" s="279"/>
      <c r="C73" s="609"/>
      <c r="D73" s="279"/>
      <c r="E73" s="439"/>
      <c r="F73" s="439"/>
      <c r="G73" s="917"/>
      <c r="H73" s="53"/>
      <c r="I73" s="439"/>
      <c r="J73" s="439"/>
      <c r="K73" s="634"/>
      <c r="L73" s="102"/>
      <c r="P73"/>
      <c r="Q73"/>
      <c r="R73" t="s">
        <v>78</v>
      </c>
      <c r="S73"/>
      <c r="T73"/>
      <c r="U73" s="259" t="str">
        <f ca="1">SUBSTITUTE(CELL("address",E72),"$","")</f>
        <v>E72</v>
      </c>
      <c r="V73" s="261">
        <f t="shared" si="7"/>
        <v>0</v>
      </c>
      <c r="W73" s="259" t="str">
        <f t="shared" ca="1" si="8"/>
        <v>2b. Offer Details</v>
      </c>
      <c r="X73" s="261" t="s">
        <v>392</v>
      </c>
      <c r="Y73" s="268" t="s">
        <v>409</v>
      </c>
      <c r="Z73" s="261">
        <v>1</v>
      </c>
      <c r="AA73" s="265" t="str">
        <f t="shared" ca="1" si="9"/>
        <v>0_E72_winter_2030_1hr_1</v>
      </c>
      <c r="AB73" s="261" t="s">
        <v>357</v>
      </c>
      <c r="AC73"/>
      <c r="AD73" s="264" t="str">
        <f t="shared" si="10"/>
        <v>&gt;=0</v>
      </c>
      <c r="AE73" s="261" t="s">
        <v>85</v>
      </c>
      <c r="AF73" s="261" t="s">
        <v>85</v>
      </c>
      <c r="AG73"/>
      <c r="AH73"/>
      <c r="AI73"/>
      <c r="BO73"/>
      <c r="BQ73" s="385"/>
    </row>
    <row r="74" spans="1:69" ht="12.75" hidden="1" customHeight="1">
      <c r="A74" s="635"/>
      <c r="B74" s="279"/>
      <c r="C74" s="609"/>
      <c r="D74" s="279"/>
      <c r="E74" s="439"/>
      <c r="F74" s="439"/>
      <c r="G74" s="431"/>
      <c r="H74" s="53"/>
      <c r="I74" s="439"/>
      <c r="J74" s="439"/>
      <c r="K74" s="634"/>
      <c r="L74" s="102"/>
      <c r="P74"/>
      <c r="Q74" t="s">
        <v>395</v>
      </c>
      <c r="S74"/>
      <c r="T74"/>
      <c r="U74" s="259" t="str">
        <f ca="1">SUBSTITUTE(CELL("address",G72),"$","")</f>
        <v>G72</v>
      </c>
      <c r="V74" s="261">
        <f t="shared" si="7"/>
        <v>0</v>
      </c>
      <c r="W74" s="259" t="str">
        <f t="shared" ca="1" si="8"/>
        <v>2b. Offer Details</v>
      </c>
      <c r="X74" s="261" t="s">
        <v>392</v>
      </c>
      <c r="Y74" s="268" t="s">
        <v>408</v>
      </c>
      <c r="Z74" s="261">
        <v>2</v>
      </c>
      <c r="AA74" s="265" t="str">
        <f t="shared" ca="1" si="9"/>
        <v>0_G72_winter_2030_day_2</v>
      </c>
      <c r="AB74" s="261" t="s">
        <v>357</v>
      </c>
      <c r="AC74"/>
      <c r="AD74" s="264" t="str">
        <f t="shared" si="10"/>
        <v>&gt;=0</v>
      </c>
      <c r="AE74" s="261" t="s">
        <v>85</v>
      </c>
      <c r="AF74" s="261" t="s">
        <v>85</v>
      </c>
      <c r="AG74"/>
      <c r="AH74"/>
      <c r="AI74"/>
      <c r="BO74"/>
      <c r="BQ74" s="385"/>
    </row>
    <row r="75" spans="1:69" ht="12.75" hidden="1" customHeight="1">
      <c r="A75" s="635"/>
      <c r="B75" s="279"/>
      <c r="C75" s="609"/>
      <c r="D75" s="279"/>
      <c r="E75" s="439"/>
      <c r="F75" s="439"/>
      <c r="G75" s="431"/>
      <c r="H75" s="53"/>
      <c r="I75" s="439"/>
      <c r="J75" s="439"/>
      <c r="K75" s="634"/>
      <c r="L75" s="102"/>
      <c r="P75"/>
      <c r="Q75" t="s">
        <v>395</v>
      </c>
      <c r="S75"/>
      <c r="T75"/>
      <c r="U75" s="259" t="str">
        <f ca="1">SUBSTITUTE(CELL("address",H72),"$","")</f>
        <v>H72</v>
      </c>
      <c r="V75" s="261">
        <f t="shared" si="7"/>
        <v>0</v>
      </c>
      <c r="W75" s="259" t="str">
        <f t="shared" ca="1" si="8"/>
        <v>2b. Offer Details</v>
      </c>
      <c r="X75" s="261" t="s">
        <v>392</v>
      </c>
      <c r="Y75" s="268" t="s">
        <v>409</v>
      </c>
      <c r="Z75" s="261">
        <v>2</v>
      </c>
      <c r="AA75" s="265" t="str">
        <f t="shared" ca="1" si="9"/>
        <v>0_H72_winter_2030_1hr_2</v>
      </c>
      <c r="AB75" s="261" t="s">
        <v>357</v>
      </c>
      <c r="AC75"/>
      <c r="AD75" s="264" t="str">
        <f t="shared" si="10"/>
        <v>&gt;=0</v>
      </c>
      <c r="AE75" s="261" t="s">
        <v>85</v>
      </c>
      <c r="AF75" s="261" t="s">
        <v>85</v>
      </c>
      <c r="AG75"/>
      <c r="AH75"/>
      <c r="AI75"/>
      <c r="BO75"/>
      <c r="BQ75" s="385"/>
    </row>
    <row r="76" spans="1:69" ht="12.75" hidden="1" customHeight="1">
      <c r="A76" s="635"/>
      <c r="B76" s="279"/>
      <c r="C76" s="609"/>
      <c r="D76" s="279"/>
      <c r="E76" s="439"/>
      <c r="F76" s="439"/>
      <c r="G76" s="431"/>
      <c r="H76" s="53"/>
      <c r="I76" s="439"/>
      <c r="J76" s="439"/>
      <c r="K76" s="634"/>
      <c r="L76" s="102"/>
      <c r="P76"/>
      <c r="Q76" t="s">
        <v>395</v>
      </c>
      <c r="S76"/>
      <c r="T76"/>
      <c r="U76" s="259" t="str">
        <f ca="1">SUBSTITUTE(CELL("address",J72),"$","")</f>
        <v>J72</v>
      </c>
      <c r="V76" s="261">
        <f t="shared" si="7"/>
        <v>0</v>
      </c>
      <c r="W76" s="259" t="str">
        <f t="shared" ca="1" si="8"/>
        <v>2b. Offer Details</v>
      </c>
      <c r="X76" s="261" t="s">
        <v>392</v>
      </c>
      <c r="Y76" s="268" t="s">
        <v>408</v>
      </c>
      <c r="Z76" s="261">
        <v>3</v>
      </c>
      <c r="AA76" s="265" t="str">
        <f t="shared" ca="1" si="9"/>
        <v>0_J72_winter_2030_day_3</v>
      </c>
      <c r="AB76" s="261" t="s">
        <v>357</v>
      </c>
      <c r="AC76"/>
      <c r="AD76" s="264" t="str">
        <f t="shared" si="10"/>
        <v>&gt;=0</v>
      </c>
      <c r="AE76" s="261" t="s">
        <v>85</v>
      </c>
      <c r="AF76" s="261" t="s">
        <v>85</v>
      </c>
      <c r="AG76"/>
      <c r="AH76"/>
      <c r="AI76"/>
      <c r="BO76"/>
      <c r="BQ76" s="385"/>
    </row>
    <row r="77" spans="1:69" ht="12.75" hidden="1" customHeight="1">
      <c r="A77" s="635"/>
      <c r="B77" s="279"/>
      <c r="C77" s="609"/>
      <c r="D77" s="279"/>
      <c r="E77" s="439"/>
      <c r="F77" s="439"/>
      <c r="G77" s="431"/>
      <c r="H77" s="53"/>
      <c r="I77" s="439"/>
      <c r="J77" s="439"/>
      <c r="K77" s="634"/>
      <c r="L77" s="102"/>
      <c r="P77"/>
      <c r="Q77" t="s">
        <v>395</v>
      </c>
      <c r="S77"/>
      <c r="T77"/>
      <c r="U77" s="259" t="str">
        <f ca="1">SUBSTITUTE(CELL("address",K72),"$","")</f>
        <v>K72</v>
      </c>
      <c r="V77" s="261">
        <f t="shared" si="7"/>
        <v>0</v>
      </c>
      <c r="W77" s="259" t="str">
        <f t="shared" ca="1" si="8"/>
        <v>2b. Offer Details</v>
      </c>
      <c r="X77" s="261" t="s">
        <v>392</v>
      </c>
      <c r="Y77" s="268" t="s">
        <v>409</v>
      </c>
      <c r="Z77" s="261">
        <v>3</v>
      </c>
      <c r="AA77" s="265" t="str">
        <f t="shared" ca="1" si="9"/>
        <v>0_K72_winter_2030_1hr_3</v>
      </c>
      <c r="AB77" s="261" t="s">
        <v>357</v>
      </c>
      <c r="AC77"/>
      <c r="AD77" s="264" t="str">
        <f t="shared" si="10"/>
        <v>&gt;=0</v>
      </c>
      <c r="AE77" s="261" t="s">
        <v>85</v>
      </c>
      <c r="AF77" s="261" t="s">
        <v>85</v>
      </c>
      <c r="AG77"/>
      <c r="AH77"/>
      <c r="AI77"/>
      <c r="BO77"/>
      <c r="BQ77" s="385"/>
    </row>
    <row r="78" spans="1:69">
      <c r="A78" s="635"/>
      <c r="B78" s="279"/>
      <c r="C78" s="609">
        <v>2031</v>
      </c>
      <c r="D78" s="279" t="s">
        <v>391</v>
      </c>
      <c r="E78" s="483"/>
      <c r="F78" s="439"/>
      <c r="G78" s="431"/>
      <c r="H78" s="53"/>
      <c r="I78" s="439"/>
      <c r="J78" s="482"/>
      <c r="K78" s="634"/>
      <c r="L78" s="102"/>
      <c r="P78"/>
      <c r="Q78"/>
      <c r="S78" s="352" t="s">
        <v>42</v>
      </c>
      <c r="T78"/>
      <c r="U78" s="259" t="str">
        <f ca="1">SUBSTITUTE(CELL("address",D78),"$","")</f>
        <v>D78</v>
      </c>
      <c r="V78" s="261">
        <f t="shared" si="7"/>
        <v>0</v>
      </c>
      <c r="W78" s="259" t="str">
        <f t="shared" ca="1" si="8"/>
        <v>2b. Offer Details</v>
      </c>
      <c r="X78" s="261" t="s">
        <v>392</v>
      </c>
      <c r="Y78" s="268" t="s">
        <v>410</v>
      </c>
      <c r="Z78" s="261">
        <v>1</v>
      </c>
      <c r="AA78" s="265" t="str">
        <f t="shared" ca="1" si="9"/>
        <v>0_D78_winter_2031_day_1</v>
      </c>
      <c r="AB78" s="261" t="s">
        <v>357</v>
      </c>
      <c r="AC78"/>
      <c r="AD78" s="264" t="str">
        <f t="shared" si="10"/>
        <v>&gt;=0</v>
      </c>
      <c r="AE78" s="261" t="s">
        <v>85</v>
      </c>
      <c r="AF78" s="261" t="s">
        <v>85</v>
      </c>
      <c r="AG78"/>
      <c r="AH78"/>
      <c r="AI78"/>
      <c r="BO78"/>
      <c r="BQ78" s="385"/>
    </row>
    <row r="79" spans="1:69" ht="5.25" customHeight="1">
      <c r="A79" s="635"/>
      <c r="B79" s="279"/>
      <c r="C79" s="609"/>
      <c r="D79" s="279"/>
      <c r="E79" s="439"/>
      <c r="F79" s="439"/>
      <c r="G79" s="917"/>
      <c r="H79" s="53"/>
      <c r="I79" s="439"/>
      <c r="J79" s="439"/>
      <c r="K79" s="634"/>
      <c r="L79" s="102"/>
      <c r="P79"/>
      <c r="Q79"/>
      <c r="R79" t="s">
        <v>78</v>
      </c>
      <c r="S79"/>
      <c r="T79"/>
      <c r="U79" s="259" t="str">
        <f ca="1">SUBSTITUTE(CELL("address",E78),"$","")</f>
        <v>E78</v>
      </c>
      <c r="V79" s="261">
        <f t="shared" si="7"/>
        <v>0</v>
      </c>
      <c r="W79" s="259" t="str">
        <f t="shared" ca="1" si="8"/>
        <v>2b. Offer Details</v>
      </c>
      <c r="X79" s="261" t="s">
        <v>392</v>
      </c>
      <c r="Y79" s="268" t="s">
        <v>411</v>
      </c>
      <c r="Z79" s="261">
        <v>1</v>
      </c>
      <c r="AA79" s="265" t="str">
        <f t="shared" ca="1" si="9"/>
        <v>0_E78_winter_2031_1hr_1</v>
      </c>
      <c r="AB79" s="261" t="s">
        <v>357</v>
      </c>
      <c r="AC79"/>
      <c r="AD79" s="264" t="str">
        <f t="shared" si="10"/>
        <v>&gt;=0</v>
      </c>
      <c r="AE79" s="261" t="s">
        <v>85</v>
      </c>
      <c r="AF79" s="261" t="s">
        <v>85</v>
      </c>
      <c r="AG79"/>
      <c r="AH79"/>
      <c r="AI79"/>
      <c r="BO79"/>
      <c r="BQ79" s="385"/>
    </row>
    <row r="80" spans="1:69" ht="12.75" hidden="1" customHeight="1">
      <c r="A80" s="635"/>
      <c r="B80" s="279"/>
      <c r="C80" s="609"/>
      <c r="D80" s="279"/>
      <c r="E80" s="439"/>
      <c r="F80" s="439"/>
      <c r="G80" s="431"/>
      <c r="H80" s="53"/>
      <c r="I80" s="439"/>
      <c r="J80" s="439"/>
      <c r="K80" s="634"/>
      <c r="L80" s="102"/>
      <c r="P80"/>
      <c r="Q80" t="s">
        <v>395</v>
      </c>
      <c r="S80"/>
      <c r="T80"/>
      <c r="U80" s="259" t="str">
        <f ca="1">SUBSTITUTE(CELL("address",G78),"$","")</f>
        <v>G78</v>
      </c>
      <c r="V80" s="261">
        <f t="shared" si="7"/>
        <v>0</v>
      </c>
      <c r="W80" s="259" t="str">
        <f t="shared" ca="1" si="8"/>
        <v>2b. Offer Details</v>
      </c>
      <c r="X80" s="261" t="s">
        <v>392</v>
      </c>
      <c r="Y80" s="268" t="s">
        <v>410</v>
      </c>
      <c r="Z80" s="261">
        <v>2</v>
      </c>
      <c r="AA80" s="265" t="str">
        <f t="shared" ca="1" si="9"/>
        <v>0_G78_winter_2031_day_2</v>
      </c>
      <c r="AB80" s="261" t="s">
        <v>357</v>
      </c>
      <c r="AC80"/>
      <c r="AD80" s="264" t="str">
        <f t="shared" si="10"/>
        <v>&gt;=0</v>
      </c>
      <c r="AE80" s="261" t="s">
        <v>85</v>
      </c>
      <c r="AF80" s="261" t="s">
        <v>85</v>
      </c>
      <c r="AG80"/>
      <c r="AH80"/>
      <c r="AI80"/>
      <c r="BO80"/>
      <c r="BQ80" s="385"/>
    </row>
    <row r="81" spans="1:69" ht="12.75" hidden="1" customHeight="1">
      <c r="A81" s="635"/>
      <c r="B81" s="279"/>
      <c r="C81" s="609"/>
      <c r="D81" s="279"/>
      <c r="E81" s="439"/>
      <c r="F81" s="439"/>
      <c r="G81" s="431"/>
      <c r="H81" s="53"/>
      <c r="I81" s="439"/>
      <c r="J81" s="439"/>
      <c r="K81" s="634"/>
      <c r="L81" s="102"/>
      <c r="P81"/>
      <c r="Q81" t="s">
        <v>395</v>
      </c>
      <c r="S81"/>
      <c r="T81"/>
      <c r="U81" s="259" t="str">
        <f ca="1">SUBSTITUTE(CELL("address",H78),"$","")</f>
        <v>H78</v>
      </c>
      <c r="V81" s="261">
        <f t="shared" si="7"/>
        <v>0</v>
      </c>
      <c r="W81" s="259" t="str">
        <f t="shared" ca="1" si="8"/>
        <v>2b. Offer Details</v>
      </c>
      <c r="X81" s="261" t="s">
        <v>392</v>
      </c>
      <c r="Y81" s="268" t="s">
        <v>411</v>
      </c>
      <c r="Z81" s="261">
        <v>2</v>
      </c>
      <c r="AA81" s="265" t="str">
        <f t="shared" ca="1" si="9"/>
        <v>0_H78_winter_2031_1hr_2</v>
      </c>
      <c r="AB81" s="261" t="s">
        <v>357</v>
      </c>
      <c r="AC81"/>
      <c r="AD81" s="264" t="str">
        <f t="shared" si="10"/>
        <v>&gt;=0</v>
      </c>
      <c r="AE81" s="261" t="s">
        <v>85</v>
      </c>
      <c r="AF81" s="261" t="s">
        <v>85</v>
      </c>
      <c r="AG81"/>
      <c r="AH81"/>
      <c r="AI81"/>
      <c r="BO81"/>
      <c r="BQ81" s="385"/>
    </row>
    <row r="82" spans="1:69" ht="12.75" hidden="1" customHeight="1">
      <c r="A82" s="635"/>
      <c r="B82" s="279"/>
      <c r="C82" s="609"/>
      <c r="D82" s="279"/>
      <c r="E82" s="439"/>
      <c r="F82" s="439"/>
      <c r="G82" s="431"/>
      <c r="H82" s="53"/>
      <c r="I82" s="439"/>
      <c r="J82" s="439"/>
      <c r="K82" s="634"/>
      <c r="L82" s="102"/>
      <c r="P82"/>
      <c r="Q82" t="s">
        <v>395</v>
      </c>
      <c r="S82"/>
      <c r="T82"/>
      <c r="U82" s="259" t="str">
        <f ca="1">SUBSTITUTE(CELL("address",J78),"$","")</f>
        <v>J78</v>
      </c>
      <c r="V82" s="261">
        <f t="shared" si="7"/>
        <v>0</v>
      </c>
      <c r="W82" s="259" t="str">
        <f t="shared" ca="1" si="8"/>
        <v>2b. Offer Details</v>
      </c>
      <c r="X82" s="261" t="s">
        <v>392</v>
      </c>
      <c r="Y82" s="268" t="s">
        <v>410</v>
      </c>
      <c r="Z82" s="261">
        <v>3</v>
      </c>
      <c r="AA82" s="265" t="str">
        <f t="shared" ca="1" si="9"/>
        <v>0_J78_winter_2031_day_3</v>
      </c>
      <c r="AB82" s="261" t="s">
        <v>357</v>
      </c>
      <c r="AC82"/>
      <c r="AD82" s="264" t="str">
        <f t="shared" si="10"/>
        <v>&gt;=0</v>
      </c>
      <c r="AE82" s="261" t="s">
        <v>85</v>
      </c>
      <c r="AF82" s="261" t="s">
        <v>85</v>
      </c>
      <c r="AG82"/>
      <c r="AH82"/>
      <c r="AI82"/>
      <c r="BO82"/>
      <c r="BQ82" s="385"/>
    </row>
    <row r="83" spans="1:69" ht="12.75" hidden="1" customHeight="1">
      <c r="A83" s="635"/>
      <c r="B83" s="279"/>
      <c r="C83" s="609"/>
      <c r="D83" s="279"/>
      <c r="E83" s="439"/>
      <c r="F83" s="439"/>
      <c r="G83" s="431"/>
      <c r="H83" s="53"/>
      <c r="I83" s="439"/>
      <c r="J83" s="439"/>
      <c r="K83" s="634"/>
      <c r="L83" s="102"/>
      <c r="P83"/>
      <c r="Q83" t="s">
        <v>395</v>
      </c>
      <c r="S83"/>
      <c r="T83"/>
      <c r="U83" s="259" t="str">
        <f ca="1">SUBSTITUTE(CELL("address",K78),"$","")</f>
        <v>K78</v>
      </c>
      <c r="V83" s="261">
        <f t="shared" si="7"/>
        <v>0</v>
      </c>
      <c r="W83" s="259" t="str">
        <f t="shared" ca="1" si="8"/>
        <v>2b. Offer Details</v>
      </c>
      <c r="X83" s="261" t="s">
        <v>392</v>
      </c>
      <c r="Y83" s="268" t="s">
        <v>411</v>
      </c>
      <c r="Z83" s="261">
        <v>3</v>
      </c>
      <c r="AA83" s="265" t="str">
        <f t="shared" ca="1" si="9"/>
        <v>0_K78_winter_2031_1hr_3</v>
      </c>
      <c r="AB83" s="261" t="s">
        <v>357</v>
      </c>
      <c r="AC83"/>
      <c r="AD83" s="264" t="str">
        <f t="shared" si="10"/>
        <v>&gt;=0</v>
      </c>
      <c r="AE83" s="261" t="s">
        <v>85</v>
      </c>
      <c r="AF83" s="261" t="s">
        <v>85</v>
      </c>
      <c r="AG83"/>
      <c r="AH83"/>
      <c r="AI83"/>
      <c r="BO83"/>
      <c r="BQ83" s="385"/>
    </row>
    <row r="84" spans="1:69">
      <c r="A84" s="635"/>
      <c r="B84" s="279"/>
      <c r="C84" s="609">
        <v>2032</v>
      </c>
      <c r="D84" s="279" t="s">
        <v>391</v>
      </c>
      <c r="E84" s="483"/>
      <c r="F84" s="439"/>
      <c r="G84" s="431"/>
      <c r="H84" s="53"/>
      <c r="I84" s="439"/>
      <c r="J84" s="482"/>
      <c r="K84" s="634"/>
      <c r="L84" s="102"/>
      <c r="P84"/>
      <c r="Q84"/>
      <c r="S84" s="352" t="s">
        <v>42</v>
      </c>
      <c r="T84"/>
      <c r="U84" s="259" t="str">
        <f ca="1">SUBSTITUTE(CELL("address",D84),"$","")</f>
        <v>D84</v>
      </c>
      <c r="V84" s="261">
        <f t="shared" si="7"/>
        <v>0</v>
      </c>
      <c r="W84" s="259" t="str">
        <f t="shared" ca="1" si="8"/>
        <v>2b. Offer Details</v>
      </c>
      <c r="X84" s="261" t="s">
        <v>392</v>
      </c>
      <c r="Y84" s="268" t="s">
        <v>412</v>
      </c>
      <c r="Z84" s="261">
        <v>1</v>
      </c>
      <c r="AA84" s="265" t="str">
        <f t="shared" ca="1" si="9"/>
        <v>0_D84_winter_2032_day_1</v>
      </c>
      <c r="AB84" s="261" t="s">
        <v>357</v>
      </c>
      <c r="AC84"/>
      <c r="AD84" s="264" t="str">
        <f t="shared" si="10"/>
        <v>&gt;=0</v>
      </c>
      <c r="AE84" s="261" t="s">
        <v>85</v>
      </c>
      <c r="AF84" s="261" t="s">
        <v>85</v>
      </c>
      <c r="AG84"/>
      <c r="AH84"/>
      <c r="AI84"/>
      <c r="BO84"/>
      <c r="BQ84" s="385"/>
    </row>
    <row r="85" spans="1:69" ht="9" customHeight="1">
      <c r="A85" s="632"/>
      <c r="B85" s="279"/>
      <c r="C85" s="617"/>
      <c r="D85" s="617"/>
      <c r="E85" s="617"/>
      <c r="F85" s="53"/>
      <c r="G85" s="915"/>
      <c r="H85" s="53"/>
      <c r="I85" s="53"/>
      <c r="J85" s="59"/>
      <c r="K85" s="630"/>
      <c r="P85" s="261" t="s">
        <v>78</v>
      </c>
      <c r="S85" s="259" t="e">
        <f ca="1">SUBSTITUTE(CELL("address",#REF!),"$","")</f>
        <v>#REF!</v>
      </c>
      <c r="T85" s="371" t="str">
        <f t="shared" ref="T85:T92" si="26">$T$8</f>
        <v>2b</v>
      </c>
      <c r="U85" s="259" t="str">
        <f t="shared" ca="1" si="3"/>
        <v>2b. Offer Details</v>
      </c>
      <c r="V85" s="20" t="s">
        <v>237</v>
      </c>
      <c r="W85" s="259" t="s">
        <v>389</v>
      </c>
      <c r="X85" s="259">
        <v>2</v>
      </c>
      <c r="Y85" s="265" t="e">
        <f t="shared" ca="1" si="4"/>
        <v>#REF!</v>
      </c>
      <c r="Z85" s="259" t="s">
        <v>357</v>
      </c>
      <c r="AB85" s="260" t="s">
        <v>390</v>
      </c>
      <c r="AC85" s="259" t="s">
        <v>85</v>
      </c>
      <c r="AD85" s="259" t="s">
        <v>85</v>
      </c>
      <c r="AF85" s="263" t="e">
        <f>"Requirement: "&amp;#REF!&amp;" answer of ""Yes"""</f>
        <v>#REF!</v>
      </c>
    </row>
    <row r="86" spans="1:69" ht="9" customHeight="1" thickBot="1">
      <c r="A86" s="632"/>
      <c r="B86" s="279"/>
      <c r="C86" s="617"/>
      <c r="D86" s="617"/>
      <c r="E86" s="617"/>
      <c r="F86" s="53"/>
      <c r="G86" s="915"/>
      <c r="H86" s="53"/>
      <c r="I86" s="53"/>
      <c r="J86" s="59"/>
      <c r="K86" s="630"/>
      <c r="P86" s="261" t="s">
        <v>78</v>
      </c>
      <c r="S86" s="259" t="e">
        <f ca="1">SUBSTITUTE(CELL("address",#REF!),"$","")</f>
        <v>#REF!</v>
      </c>
      <c r="T86" s="371" t="str">
        <f t="shared" si="26"/>
        <v>2b</v>
      </c>
      <c r="U86" s="259" t="str">
        <f t="shared" ca="1" si="3"/>
        <v>2b. Offer Details</v>
      </c>
      <c r="V86" s="20" t="s">
        <v>237</v>
      </c>
      <c r="W86" s="259" t="s">
        <v>389</v>
      </c>
      <c r="X86" s="259">
        <v>3</v>
      </c>
      <c r="Y86" s="265" t="e">
        <f t="shared" ca="1" si="4"/>
        <v>#REF!</v>
      </c>
      <c r="Z86" s="259" t="s">
        <v>357</v>
      </c>
      <c r="AB86" s="260" t="s">
        <v>390</v>
      </c>
      <c r="AC86" s="259" t="s">
        <v>85</v>
      </c>
      <c r="AD86" s="259" t="s">
        <v>85</v>
      </c>
      <c r="AF86" s="263" t="e">
        <f ca="1">"Requirement: "&amp;$S$13&amp;" answer of ""Yes"""</f>
        <v>#REF!</v>
      </c>
    </row>
    <row r="87" spans="1:69" ht="21" customHeight="1" thickTop="1" thickBot="1">
      <c r="A87" s="632"/>
      <c r="B87" s="279"/>
      <c r="C87" s="1149" t="s">
        <v>413</v>
      </c>
      <c r="D87" s="1149"/>
      <c r="E87" s="1149"/>
      <c r="F87" s="53"/>
      <c r="G87" s="568"/>
      <c r="H87" s="53"/>
      <c r="I87" s="53"/>
      <c r="J87" s="59"/>
      <c r="K87" s="630"/>
      <c r="N87" s="450" t="s">
        <v>414</v>
      </c>
      <c r="Q87" s="261" t="s">
        <v>42</v>
      </c>
      <c r="S87" s="259" t="str">
        <f ca="1">SUBSTITUTE(CELL("address",G87),"$","")</f>
        <v>G87</v>
      </c>
      <c r="T87" s="371" t="str">
        <f t="shared" si="26"/>
        <v>2b</v>
      </c>
      <c r="U87" s="259" t="str">
        <f t="shared" ref="U87:U88" ca="1" si="27">MID(CELL("filename",T87),FIND("]",CELL("filename",T87))+1,256)</f>
        <v>2b. Offer Details</v>
      </c>
      <c r="V87" s="20" t="s">
        <v>237</v>
      </c>
      <c r="W87" s="259" t="s">
        <v>415</v>
      </c>
      <c r="X87" s="259">
        <v>1</v>
      </c>
      <c r="Y87" s="265" t="str">
        <f t="shared" ref="Y87:Y88" ca="1" si="28">T87&amp;"_"&amp;S87&amp;"_"&amp;W87&amp;"_"&amp;X87</f>
        <v>2b_G87_COD_1</v>
      </c>
      <c r="Z87" s="259" t="s">
        <v>416</v>
      </c>
      <c r="AB87" s="260" t="s">
        <v>417</v>
      </c>
      <c r="AC87" s="259" t="s">
        <v>85</v>
      </c>
      <c r="AD87" s="259" t="s">
        <v>85</v>
      </c>
      <c r="AF87" s="263" t="e">
        <f>"Requirement: "&amp;#REF!&amp;" answer of ""Yes"""</f>
        <v>#REF!</v>
      </c>
      <c r="AI87" s="259" t="s">
        <v>418</v>
      </c>
    </row>
    <row r="88" spans="1:69" ht="9" customHeight="1" thickTop="1">
      <c r="A88" s="632"/>
      <c r="B88" s="279"/>
      <c r="C88" s="489"/>
      <c r="D88" s="489"/>
      <c r="E88" s="489"/>
      <c r="F88" s="53"/>
      <c r="G88" s="917"/>
      <c r="H88" s="53"/>
      <c r="I88" s="53"/>
      <c r="J88" s="59"/>
      <c r="K88" s="630"/>
      <c r="P88" s="261" t="s">
        <v>78</v>
      </c>
      <c r="S88" s="259" t="e">
        <f ca="1">SUBSTITUTE(CELL("address",#REF!),"$","")</f>
        <v>#REF!</v>
      </c>
      <c r="T88" s="371" t="str">
        <f t="shared" si="26"/>
        <v>2b</v>
      </c>
      <c r="U88" s="259" t="str">
        <f t="shared" ca="1" si="27"/>
        <v>2b. Offer Details</v>
      </c>
      <c r="V88" s="20" t="s">
        <v>237</v>
      </c>
      <c r="W88" s="259" t="s">
        <v>415</v>
      </c>
      <c r="X88" s="259">
        <v>3</v>
      </c>
      <c r="Y88" s="265" t="e">
        <f t="shared" ca="1" si="28"/>
        <v>#REF!</v>
      </c>
      <c r="Z88" s="259" t="s">
        <v>416</v>
      </c>
      <c r="AB88" s="260" t="s">
        <v>417</v>
      </c>
      <c r="AC88" s="259" t="s">
        <v>85</v>
      </c>
      <c r="AD88" s="259" t="s">
        <v>85</v>
      </c>
      <c r="AF88" s="263" t="e">
        <f ca="1">"Requirement: "&amp;$S$13&amp;" answer of ""Yes"""</f>
        <v>#REF!</v>
      </c>
      <c r="AI88" s="259" t="s">
        <v>418</v>
      </c>
    </row>
    <row r="89" spans="1:69" ht="21" customHeight="1">
      <c r="A89" s="632"/>
      <c r="B89" s="279"/>
      <c r="C89" s="1149" t="s">
        <v>419</v>
      </c>
      <c r="D89" s="1149"/>
      <c r="E89" s="1149"/>
      <c r="F89" s="53"/>
      <c r="G89" s="568"/>
      <c r="H89" s="53"/>
      <c r="I89" s="53"/>
      <c r="J89" s="59"/>
      <c r="K89" s="630"/>
      <c r="Q89" s="261" t="s">
        <v>42</v>
      </c>
      <c r="S89" s="259" t="str">
        <f ca="1">SUBSTITUTE(CELL("address",G89),"$","")</f>
        <v>G89</v>
      </c>
      <c r="T89" s="371" t="str">
        <f t="shared" si="26"/>
        <v>2b</v>
      </c>
      <c r="U89" s="259" t="str">
        <f t="shared" ca="1" si="3"/>
        <v>2b. Offer Details</v>
      </c>
      <c r="V89" s="20" t="s">
        <v>237</v>
      </c>
      <c r="W89" s="259" t="s">
        <v>420</v>
      </c>
      <c r="X89" s="259">
        <v>1</v>
      </c>
      <c r="Y89" s="265" t="str">
        <f t="shared" ca="1" si="4"/>
        <v>2b_G89_term_start_1</v>
      </c>
      <c r="Z89" s="259" t="s">
        <v>416</v>
      </c>
      <c r="AB89" s="260" t="s">
        <v>421</v>
      </c>
      <c r="AC89" s="259" t="s">
        <v>85</v>
      </c>
      <c r="AD89" s="259" t="s">
        <v>85</v>
      </c>
      <c r="AF89" s="263" t="str">
        <f ca="1">"Requirement: "&amp;$S$14&amp;" answer of ""Project PPA,Exchange Agreement,Market PPA,Capacity Agreement"""</f>
        <v>Requirement: G14 answer of "Project PPA,Exchange Agreement,Market PPA,Capacity Agreement"</v>
      </c>
      <c r="AI89" s="259" t="s">
        <v>418</v>
      </c>
    </row>
    <row r="90" spans="1:69" ht="9" customHeight="1">
      <c r="A90" s="632"/>
      <c r="B90" s="279"/>
      <c r="C90" s="489"/>
      <c r="D90" s="489"/>
      <c r="E90" s="489"/>
      <c r="F90" s="53"/>
      <c r="G90" s="917"/>
      <c r="H90" s="53"/>
      <c r="I90" s="53"/>
      <c r="J90" s="59"/>
      <c r="K90" s="630"/>
      <c r="P90" s="261" t="s">
        <v>78</v>
      </c>
      <c r="S90" s="259" t="e">
        <f ca="1">SUBSTITUTE(CELL("address",#REF!),"$","")</f>
        <v>#REF!</v>
      </c>
      <c r="T90" s="371" t="str">
        <f t="shared" si="26"/>
        <v>2b</v>
      </c>
      <c r="U90" s="259" t="str">
        <f t="shared" ca="1" si="3"/>
        <v>2b. Offer Details</v>
      </c>
      <c r="V90" s="20" t="s">
        <v>237</v>
      </c>
      <c r="W90" s="259" t="s">
        <v>420</v>
      </c>
      <c r="X90" s="259">
        <v>2</v>
      </c>
      <c r="Y90" s="265" t="e">
        <f t="shared" ca="1" si="4"/>
        <v>#REF!</v>
      </c>
      <c r="Z90" s="259" t="s">
        <v>416</v>
      </c>
      <c r="AB90" s="260" t="s">
        <v>421</v>
      </c>
      <c r="AC90" s="259" t="s">
        <v>85</v>
      </c>
      <c r="AD90" s="259" t="s">
        <v>85</v>
      </c>
      <c r="AF90" s="263" t="e">
        <f ca="1">"Requirement: "&amp;$S$15&amp;" answer of ""Project PPA,Exchange Agreement,Market PPA,Capacity Agreement"""</f>
        <v>#REF!</v>
      </c>
      <c r="AI90" s="259" t="s">
        <v>418</v>
      </c>
    </row>
    <row r="91" spans="1:69" ht="21" customHeight="1">
      <c r="A91" s="632"/>
      <c r="B91" s="279"/>
      <c r="C91" s="1136" t="s">
        <v>422</v>
      </c>
      <c r="D91" s="1136"/>
      <c r="E91" s="1136"/>
      <c r="F91" s="53"/>
      <c r="G91" s="568"/>
      <c r="H91" s="53"/>
      <c r="I91" s="53"/>
      <c r="J91" s="59"/>
      <c r="K91" s="630"/>
      <c r="Q91" s="261" t="s">
        <v>42</v>
      </c>
      <c r="S91" s="259" t="str">
        <f ca="1">SUBSTITUTE(CELL("address",G91),"$","")</f>
        <v>G91</v>
      </c>
      <c r="T91" s="371" t="str">
        <f t="shared" si="26"/>
        <v>2b</v>
      </c>
      <c r="U91" s="259" t="str">
        <f t="shared" ca="1" si="3"/>
        <v>2b. Offer Details</v>
      </c>
      <c r="V91" s="20" t="s">
        <v>237</v>
      </c>
      <c r="W91" s="259" t="s">
        <v>423</v>
      </c>
      <c r="X91" s="259">
        <v>1</v>
      </c>
      <c r="Y91" s="265" t="str">
        <f t="shared" ca="1" si="4"/>
        <v>2b_G91_term_end_1</v>
      </c>
      <c r="Z91" s="259" t="s">
        <v>416</v>
      </c>
      <c r="AB91" s="260" t="s">
        <v>421</v>
      </c>
      <c r="AC91" s="259" t="s">
        <v>85</v>
      </c>
      <c r="AD91" s="259" t="s">
        <v>85</v>
      </c>
      <c r="AF91" s="263" t="str">
        <f ca="1">"Requirement: "&amp;$S$14&amp;" answer of ""Project PPA,Exchange Agreement,Market PPA,Capacity Agreement"""</f>
        <v>Requirement: G14 answer of "Project PPA,Exchange Agreement,Market PPA,Capacity Agreement"</v>
      </c>
      <c r="AI91" s="259" t="s">
        <v>418</v>
      </c>
    </row>
    <row r="92" spans="1:69" ht="9" customHeight="1" thickBot="1">
      <c r="A92" s="632"/>
      <c r="B92" s="279"/>
      <c r="C92" s="617"/>
      <c r="D92" s="617"/>
      <c r="E92" s="617"/>
      <c r="F92" s="53"/>
      <c r="G92" s="65"/>
      <c r="H92" s="53"/>
      <c r="I92" s="53"/>
      <c r="J92" s="59"/>
      <c r="K92" s="630"/>
      <c r="P92" s="261" t="s">
        <v>78</v>
      </c>
      <c r="S92" s="259" t="e">
        <f ca="1">SUBSTITUTE(CELL("address",#REF!),"$","")</f>
        <v>#REF!</v>
      </c>
      <c r="T92" s="371" t="str">
        <f t="shared" si="26"/>
        <v>2b</v>
      </c>
      <c r="U92" s="259" t="str">
        <f t="shared" ca="1" si="3"/>
        <v>2b. Offer Details</v>
      </c>
      <c r="V92" s="20" t="s">
        <v>237</v>
      </c>
      <c r="W92" s="259" t="s">
        <v>423</v>
      </c>
      <c r="X92" s="259">
        <v>3</v>
      </c>
      <c r="Y92" s="265" t="e">
        <f t="shared" ca="1" si="4"/>
        <v>#REF!</v>
      </c>
      <c r="Z92" s="259" t="s">
        <v>416</v>
      </c>
      <c r="AB92" s="260" t="s">
        <v>421</v>
      </c>
      <c r="AC92" s="259" t="s">
        <v>85</v>
      </c>
      <c r="AD92" s="259" t="s">
        <v>85</v>
      </c>
      <c r="AF92" s="263" t="e">
        <f ca="1">"Requirement: "&amp;$S$16&amp;" answer of ""Project PPA,Exchange Agreement,Market PPA,Capacity Agreement"""</f>
        <v>#REF!</v>
      </c>
      <c r="AI92" s="259" t="s">
        <v>418</v>
      </c>
    </row>
    <row r="93" spans="1:69" ht="16.5" customHeight="1" thickBot="1">
      <c r="A93" s="1150" t="s">
        <v>424</v>
      </c>
      <c r="B93" s="1044"/>
      <c r="C93" s="1044"/>
      <c r="D93" s="1044"/>
      <c r="E93" s="1044"/>
      <c r="F93" s="1044"/>
      <c r="G93" s="1044"/>
      <c r="H93" s="1044"/>
      <c r="I93" s="1044"/>
      <c r="J93" s="1044"/>
      <c r="K93" s="1151"/>
      <c r="Q93" s="261" t="s">
        <v>42</v>
      </c>
      <c r="T93"/>
      <c r="U93"/>
    </row>
    <row r="94" spans="1:69" ht="5.25" customHeight="1">
      <c r="A94" s="673"/>
      <c r="B94" s="674"/>
      <c r="C94" s="674"/>
      <c r="D94" s="674"/>
      <c r="E94" s="674"/>
      <c r="F94" s="674"/>
      <c r="G94" s="674"/>
      <c r="H94" s="674"/>
      <c r="I94" s="674"/>
      <c r="J94" s="674"/>
      <c r="K94" s="630"/>
      <c r="T94"/>
      <c r="U94"/>
    </row>
    <row r="95" spans="1:69" ht="36" customHeight="1">
      <c r="A95" s="657"/>
      <c r="B95" s="121"/>
      <c r="C95" s="1124" t="s">
        <v>425</v>
      </c>
      <c r="D95" s="1124"/>
      <c r="E95" s="1124"/>
      <c r="F95" s="53"/>
      <c r="G95" s="568"/>
      <c r="H95" s="53"/>
      <c r="I95" s="225"/>
      <c r="J95" s="225"/>
      <c r="K95" s="630"/>
      <c r="P95"/>
      <c r="Q95" t="s">
        <v>42</v>
      </c>
      <c r="R95" s="261"/>
      <c r="S95" s="259" t="str">
        <f ca="1">SUBSTITUTE(CELL("address",D95),"$","")</f>
        <v>D95</v>
      </c>
      <c r="T95" s="261">
        <f t="shared" ref="T95" si="29">$T$7</f>
        <v>0</v>
      </c>
      <c r="U95" s="259" t="str">
        <f t="shared" ref="U95" ca="1" si="30">MID(CELL("filename",T95),FIND("]",CELL("filename",T95))+1,256)</f>
        <v>2b. Offer Details</v>
      </c>
      <c r="V95" s="261" t="s">
        <v>426</v>
      </c>
      <c r="W95" s="261" t="s">
        <v>427</v>
      </c>
      <c r="X95" s="261">
        <v>1</v>
      </c>
      <c r="Y95" s="265" t="str">
        <f t="shared" ref="Y95" ca="1" si="31">T95&amp;"_"&amp;S95&amp;"_"&amp;W95&amp;"_"&amp;X95</f>
        <v>0_D95_price_description_1</v>
      </c>
      <c r="Z95" t="s">
        <v>428</v>
      </c>
      <c r="AA95">
        <v>2000</v>
      </c>
      <c r="AB95" s="264"/>
      <c r="AC95" s="261" t="s">
        <v>85</v>
      </c>
      <c r="AD95" s="261" t="s">
        <v>85</v>
      </c>
      <c r="AE95"/>
      <c r="AF95" s="263" t="str">
        <f>"Requirement: "&amp;$S$10&amp;" answer of ""Yes"""</f>
        <v>Requirement:  answer of "Yes"</v>
      </c>
      <c r="AG95"/>
      <c r="AH95"/>
      <c r="AI95"/>
    </row>
    <row r="96" spans="1:69" ht="8.25" customHeight="1">
      <c r="A96" s="121"/>
      <c r="B96" s="121"/>
      <c r="C96" s="617"/>
      <c r="D96" s="617"/>
      <c r="E96" s="617"/>
      <c r="F96" s="53"/>
      <c r="G96" s="617"/>
      <c r="H96" s="225"/>
      <c r="I96" s="225"/>
      <c r="J96" s="225"/>
      <c r="K96" s="630"/>
      <c r="P96"/>
      <c r="Q96"/>
      <c r="R96" s="261"/>
      <c r="T96" s="261"/>
      <c r="V96" s="261"/>
      <c r="W96" s="261"/>
      <c r="X96" s="261"/>
      <c r="Y96" s="265"/>
      <c r="Z96"/>
      <c r="AA96"/>
      <c r="AB96" s="264"/>
      <c r="AC96" s="261"/>
      <c r="AD96" s="261"/>
      <c r="AE96"/>
      <c r="AF96" s="263"/>
      <c r="AG96"/>
      <c r="AH96"/>
      <c r="AI96"/>
    </row>
    <row r="97" spans="1:41" ht="21" customHeight="1">
      <c r="A97" s="632"/>
      <c r="B97" s="279"/>
      <c r="C97" s="1124" t="s">
        <v>429</v>
      </c>
      <c r="D97" s="1124"/>
      <c r="E97" s="1124"/>
      <c r="F97" s="53"/>
      <c r="G97" s="909"/>
      <c r="H97" s="53"/>
      <c r="I97" s="53"/>
      <c r="J97" s="59"/>
      <c r="K97" s="630"/>
      <c r="Q97" s="261" t="s">
        <v>42</v>
      </c>
      <c r="S97" s="259" t="str">
        <f ca="1">SUBSTITUTE(CELL("address",G97),"$","")</f>
        <v>G97</v>
      </c>
      <c r="T97" s="371" t="str">
        <f>$T$8</f>
        <v>2b</v>
      </c>
      <c r="U97" s="259" t="str">
        <f t="shared" ca="1" si="3"/>
        <v>2b. Offer Details</v>
      </c>
      <c r="V97" s="20" t="s">
        <v>237</v>
      </c>
      <c r="W97" s="259" t="s">
        <v>430</v>
      </c>
      <c r="X97" s="259">
        <v>1</v>
      </c>
      <c r="Y97" s="265" t="str">
        <f t="shared" ca="1" si="4"/>
        <v>2b_G97_price_type_1</v>
      </c>
      <c r="Z97" s="259" t="s">
        <v>83</v>
      </c>
      <c r="AB97" s="260" t="str">
        <f>CONCATENATE(AL97,",",AM97,",",AN97)</f>
        <v>Fixed,Escalating,Market Indexed</v>
      </c>
      <c r="AC97" s="259" t="s">
        <v>85</v>
      </c>
      <c r="AD97" s="259" t="s">
        <v>85</v>
      </c>
      <c r="AF97" s="263" t="str">
        <f ca="1">"Requirement: "&amp;$S$14&amp;" answer of ""Project PPA,Exchange Agreement,Market PPA,Capacity Agreement"""</f>
        <v>Requirement: G14 answer of "Project PPA,Exchange Agreement,Market PPA,Capacity Agreement"</v>
      </c>
      <c r="AL97" t="s">
        <v>431</v>
      </c>
      <c r="AM97" t="s">
        <v>432</v>
      </c>
      <c r="AN97" t="s">
        <v>433</v>
      </c>
      <c r="AO97" s="20" t="s">
        <v>236</v>
      </c>
    </row>
    <row r="98" spans="1:41" ht="9" customHeight="1">
      <c r="A98" s="632"/>
      <c r="B98" s="1152" t="s">
        <v>434</v>
      </c>
      <c r="C98" s="1152"/>
      <c r="D98" s="1152"/>
      <c r="E98" s="1152"/>
      <c r="F98" s="1152"/>
      <c r="G98" s="1152"/>
      <c r="H98" s="53"/>
      <c r="I98" s="53"/>
      <c r="J98" s="59"/>
      <c r="K98" s="630"/>
      <c r="P98" s="261" t="s">
        <v>78</v>
      </c>
      <c r="S98" s="259" t="e">
        <f ca="1">SUBSTITUTE(CELL("address",#REF!),"$","")</f>
        <v>#REF!</v>
      </c>
      <c r="T98" s="371" t="str">
        <f>$T$8</f>
        <v>2b</v>
      </c>
      <c r="U98" s="259" t="str">
        <f t="shared" ca="1" si="3"/>
        <v>2b. Offer Details</v>
      </c>
      <c r="V98" s="20" t="s">
        <v>237</v>
      </c>
      <c r="W98" s="259" t="s">
        <v>430</v>
      </c>
      <c r="X98" s="259">
        <v>2</v>
      </c>
      <c r="Y98" s="265" t="e">
        <f t="shared" ca="1" si="4"/>
        <v>#REF!</v>
      </c>
      <c r="Z98" s="259" t="s">
        <v>83</v>
      </c>
      <c r="AB98" s="260" t="str">
        <f>CONCATENATE(AL98,",",AM98,",",AN98)</f>
        <v>Fixed,Escalating,Market Indexed</v>
      </c>
      <c r="AC98" s="259" t="s">
        <v>85</v>
      </c>
      <c r="AD98" s="259" t="s">
        <v>85</v>
      </c>
      <c r="AF98" s="263" t="e">
        <f ca="1">"Requirement: "&amp;$S$15&amp;" answer of ""Project PPA,Exchange Agreement,Market PPA,Capacity Agreement"""</f>
        <v>#REF!</v>
      </c>
      <c r="AL98" t="s">
        <v>431</v>
      </c>
      <c r="AM98" t="s">
        <v>432</v>
      </c>
      <c r="AN98" t="s">
        <v>433</v>
      </c>
    </row>
    <row r="99" spans="1:41" ht="9" customHeight="1">
      <c r="A99" s="632"/>
      <c r="B99" s="1152"/>
      <c r="C99" s="1152"/>
      <c r="D99" s="1152"/>
      <c r="E99" s="1152"/>
      <c r="F99" s="1152"/>
      <c r="G99" s="1152"/>
      <c r="H99" s="53"/>
      <c r="I99" s="53"/>
      <c r="J99" s="59"/>
      <c r="K99" s="630"/>
      <c r="P99" s="261" t="s">
        <v>78</v>
      </c>
      <c r="S99" s="259" t="e">
        <f ca="1">SUBSTITUTE(CELL("address",#REF!),"$","")</f>
        <v>#REF!</v>
      </c>
      <c r="T99" s="371" t="str">
        <f>$T$8</f>
        <v>2b</v>
      </c>
      <c r="U99" s="259" t="str">
        <f t="shared" ca="1" si="3"/>
        <v>2b. Offer Details</v>
      </c>
      <c r="V99" s="20" t="s">
        <v>237</v>
      </c>
      <c r="W99" s="259" t="s">
        <v>430</v>
      </c>
      <c r="X99" s="259">
        <v>3</v>
      </c>
      <c r="Y99" s="265" t="e">
        <f t="shared" ca="1" si="4"/>
        <v>#REF!</v>
      </c>
      <c r="Z99" s="259" t="s">
        <v>83</v>
      </c>
      <c r="AB99" s="260" t="str">
        <f>CONCATENATE(AL99,",",AM99,",",AN99)</f>
        <v>Fixed,Escalating,Market Indexed</v>
      </c>
      <c r="AC99" s="259" t="s">
        <v>85</v>
      </c>
      <c r="AD99" s="259" t="s">
        <v>85</v>
      </c>
      <c r="AF99" s="263" t="e">
        <f ca="1">"Requirement: "&amp;$S$16&amp;" answer of ""Project PPA,Exchange Agreement,Market PPA,Capacity Agreement"""</f>
        <v>#REF!</v>
      </c>
      <c r="AL99" t="s">
        <v>431</v>
      </c>
      <c r="AM99" t="s">
        <v>432</v>
      </c>
      <c r="AN99" t="s">
        <v>433</v>
      </c>
    </row>
    <row r="100" spans="1:41" ht="21" customHeight="1">
      <c r="A100" s="632"/>
      <c r="B100" s="279"/>
      <c r="C100" s="1124" t="s">
        <v>435</v>
      </c>
      <c r="D100" s="1124"/>
      <c r="E100" s="1124"/>
      <c r="F100" s="53"/>
      <c r="G100" s="59"/>
      <c r="H100" s="53"/>
      <c r="I100" s="53"/>
      <c r="J100" s="59"/>
      <c r="K100" s="630"/>
      <c r="Q100" s="261" t="s">
        <v>42</v>
      </c>
      <c r="S100" s="20"/>
      <c r="T100" s="371"/>
      <c r="U100" s="20"/>
      <c r="V100" s="20"/>
    </row>
    <row r="101" spans="1:41" ht="21" customHeight="1">
      <c r="A101" s="632"/>
      <c r="B101" s="279"/>
      <c r="C101" s="1126" t="s">
        <v>436</v>
      </c>
      <c r="D101" s="1126"/>
      <c r="E101" s="1126"/>
      <c r="F101" s="53"/>
      <c r="G101" s="839"/>
      <c r="H101" s="53"/>
      <c r="I101" s="53"/>
      <c r="J101" s="59"/>
      <c r="K101" s="630"/>
      <c r="Q101" s="261" t="s">
        <v>42</v>
      </c>
      <c r="S101" s="259" t="str">
        <f ca="1">SUBSTITUTE(CELL("address",G101),"$","")</f>
        <v>G101</v>
      </c>
      <c r="T101" s="371" t="str">
        <f t="shared" ref="T101:T104" si="32">$T$8</f>
        <v>2b</v>
      </c>
      <c r="U101" s="259" t="str">
        <f t="shared" ref="U101:U104" ca="1" si="33">MID(CELL("filename",T101),FIND("]",CELL("filename",T101))+1,256)</f>
        <v>2b. Offer Details</v>
      </c>
      <c r="V101" s="20" t="s">
        <v>237</v>
      </c>
      <c r="W101" s="259" t="s">
        <v>437</v>
      </c>
      <c r="X101" s="259">
        <v>1</v>
      </c>
      <c r="Y101" s="265" t="str">
        <f t="shared" ref="Y101:Y104" ca="1" si="34">T101&amp;"_"&amp;S101&amp;"_"&amp;W101&amp;"_"&amp;X101</f>
        <v>2b_G101_fixed_capacity_price_1</v>
      </c>
      <c r="Z101" s="259" t="s">
        <v>357</v>
      </c>
      <c r="AB101" s="260" t="str">
        <f t="shared" ref="AB101:AB104" si="35">"&gt;=0"</f>
        <v>&gt;=0</v>
      </c>
      <c r="AC101" s="259" t="s">
        <v>85</v>
      </c>
      <c r="AD101" s="259" t="s">
        <v>84</v>
      </c>
      <c r="AF101" s="263" t="str">
        <f ca="1">"Requirement: "&amp;$S$97&amp;" answer of ""Fixed"""</f>
        <v>Requirement: G97 answer of "Fixed"</v>
      </c>
    </row>
    <row r="102" spans="1:41" ht="6.75" customHeight="1">
      <c r="A102" s="632"/>
      <c r="B102" s="279"/>
      <c r="C102" s="606"/>
      <c r="D102" s="606"/>
      <c r="E102" s="606"/>
      <c r="F102" s="53"/>
      <c r="G102" s="915"/>
      <c r="H102" s="53"/>
      <c r="I102" s="53"/>
      <c r="J102" s="59"/>
      <c r="K102" s="630"/>
      <c r="P102" s="261" t="s">
        <v>78</v>
      </c>
      <c r="S102" s="259" t="e">
        <f ca="1">SUBSTITUTE(CELL("address",#REF!),"$","")</f>
        <v>#REF!</v>
      </c>
      <c r="T102" s="371" t="str">
        <f t="shared" si="32"/>
        <v>2b</v>
      </c>
      <c r="U102" s="259" t="str">
        <f t="shared" ca="1" si="33"/>
        <v>2b. Offer Details</v>
      </c>
      <c r="V102" s="20" t="s">
        <v>237</v>
      </c>
      <c r="W102" s="259" t="s">
        <v>437</v>
      </c>
      <c r="X102" s="259">
        <v>2</v>
      </c>
      <c r="Y102" s="265" t="e">
        <f t="shared" ca="1" si="34"/>
        <v>#REF!</v>
      </c>
      <c r="Z102" s="259" t="s">
        <v>357</v>
      </c>
      <c r="AB102" s="260" t="str">
        <f t="shared" si="35"/>
        <v>&gt;=0</v>
      </c>
      <c r="AC102" s="259" t="s">
        <v>85</v>
      </c>
      <c r="AD102" s="259" t="s">
        <v>84</v>
      </c>
      <c r="AF102" s="263" t="e">
        <f ca="1">"Requirement: "&amp;$S$98&amp;" answer of ""Fixed"""</f>
        <v>#REF!</v>
      </c>
    </row>
    <row r="103" spans="1:41" ht="21" customHeight="1">
      <c r="A103" s="632"/>
      <c r="B103" s="279"/>
      <c r="C103" s="1126" t="s">
        <v>438</v>
      </c>
      <c r="D103" s="1126"/>
      <c r="E103" s="1126"/>
      <c r="F103" s="53"/>
      <c r="G103" s="839"/>
      <c r="H103" s="53"/>
      <c r="I103" s="53"/>
      <c r="J103" s="59"/>
      <c r="K103" s="630"/>
      <c r="Q103" s="261" t="s">
        <v>42</v>
      </c>
      <c r="S103" s="259" t="str">
        <f ca="1">SUBSTITUTE(CELL("address",G103),"$","")</f>
        <v>G103</v>
      </c>
      <c r="T103" s="371" t="str">
        <f t="shared" si="32"/>
        <v>2b</v>
      </c>
      <c r="U103" s="259" t="str">
        <f t="shared" ca="1" si="33"/>
        <v>2b. Offer Details</v>
      </c>
      <c r="V103" s="20" t="s">
        <v>237</v>
      </c>
      <c r="W103" s="259" t="s">
        <v>439</v>
      </c>
      <c r="X103" s="259">
        <v>1</v>
      </c>
      <c r="Y103" s="265" t="str">
        <f t="shared" ca="1" si="34"/>
        <v>2b_G103_fixed_energy_price_1</v>
      </c>
      <c r="Z103" s="259" t="s">
        <v>357</v>
      </c>
      <c r="AB103" s="260" t="str">
        <f t="shared" si="35"/>
        <v>&gt;=0</v>
      </c>
      <c r="AC103" s="259" t="s">
        <v>85</v>
      </c>
      <c r="AD103" s="259" t="s">
        <v>84</v>
      </c>
      <c r="AF103" s="263" t="str">
        <f ca="1">"Requirement: "&amp;$S$97&amp;" answer of ""Fixed"""</f>
        <v>Requirement: G97 answer of "Fixed"</v>
      </c>
    </row>
    <row r="104" spans="1:41" ht="7.5" customHeight="1">
      <c r="A104" s="632"/>
      <c r="B104" s="279"/>
      <c r="C104" s="606"/>
      <c r="D104" s="606"/>
      <c r="E104" s="606"/>
      <c r="F104" s="53"/>
      <c r="G104" s="915"/>
      <c r="H104" s="53"/>
      <c r="I104" s="53"/>
      <c r="J104" s="59"/>
      <c r="K104" s="630"/>
      <c r="P104" s="261" t="s">
        <v>78</v>
      </c>
      <c r="S104" s="259" t="e">
        <f ca="1">SUBSTITUTE(CELL("address",#REF!),"$","")</f>
        <v>#REF!</v>
      </c>
      <c r="T104" s="371" t="str">
        <f t="shared" si="32"/>
        <v>2b</v>
      </c>
      <c r="U104" s="259" t="str">
        <f t="shared" ca="1" si="33"/>
        <v>2b. Offer Details</v>
      </c>
      <c r="V104" s="20" t="s">
        <v>237</v>
      </c>
      <c r="W104" s="259" t="s">
        <v>439</v>
      </c>
      <c r="X104" s="259">
        <v>2</v>
      </c>
      <c r="Y104" s="265" t="e">
        <f t="shared" ca="1" si="34"/>
        <v>#REF!</v>
      </c>
      <c r="Z104" s="259" t="s">
        <v>357</v>
      </c>
      <c r="AB104" s="260" t="str">
        <f t="shared" si="35"/>
        <v>&gt;=0</v>
      </c>
      <c r="AC104" s="259" t="s">
        <v>85</v>
      </c>
      <c r="AD104" s="259" t="s">
        <v>84</v>
      </c>
      <c r="AF104" s="263" t="e">
        <f ca="1">"Requirement: "&amp;$S$98&amp;" answer of ""Fixed"""</f>
        <v>#REF!</v>
      </c>
    </row>
    <row r="105" spans="1:41" ht="21" customHeight="1">
      <c r="A105" s="632"/>
      <c r="B105" s="279"/>
      <c r="C105" s="1124" t="s">
        <v>440</v>
      </c>
      <c r="D105" s="1124"/>
      <c r="E105" s="1124"/>
      <c r="F105" s="53"/>
      <c r="G105" s="915"/>
      <c r="H105" s="53"/>
      <c r="I105" s="53"/>
      <c r="J105" s="59"/>
      <c r="K105" s="630"/>
      <c r="S105" s="20"/>
      <c r="T105" s="371"/>
      <c r="U105" s="20"/>
      <c r="V105" s="20"/>
    </row>
    <row r="106" spans="1:41" ht="21" customHeight="1">
      <c r="A106" s="632"/>
      <c r="B106" s="279"/>
      <c r="C106" s="1126" t="s">
        <v>441</v>
      </c>
      <c r="D106" s="1126"/>
      <c r="E106" s="1126"/>
      <c r="F106" s="53"/>
      <c r="G106" s="839"/>
      <c r="H106" s="53"/>
      <c r="I106" s="53"/>
      <c r="J106" s="59"/>
      <c r="K106" s="630"/>
      <c r="Q106" s="261" t="s">
        <v>42</v>
      </c>
      <c r="S106" s="259" t="str">
        <f ca="1">SUBSTITUTE(CELL("address",G106),"$","")</f>
        <v>G106</v>
      </c>
      <c r="T106" s="371" t="str">
        <f t="shared" ref="T106:T113" si="36">$T$8</f>
        <v>2b</v>
      </c>
      <c r="U106" s="259" t="str">
        <f t="shared" ref="U106:U113" ca="1" si="37">MID(CELL("filename",T106),FIND("]",CELL("filename",T106))+1,256)</f>
        <v>2b. Offer Details</v>
      </c>
      <c r="V106" s="20" t="s">
        <v>237</v>
      </c>
      <c r="W106" s="259" t="s">
        <v>442</v>
      </c>
      <c r="X106" s="259">
        <v>1</v>
      </c>
      <c r="Y106" s="265" t="str">
        <f t="shared" ref="Y106:Y113" ca="1" si="38">T106&amp;"_"&amp;S106&amp;"_"&amp;W106&amp;"_"&amp;X106</f>
        <v>2b_G106_escala_first_capacity_1</v>
      </c>
      <c r="Z106" s="259" t="s">
        <v>357</v>
      </c>
      <c r="AB106" s="260" t="str">
        <f>"&gt;=0"</f>
        <v>&gt;=0</v>
      </c>
      <c r="AC106" s="259" t="s">
        <v>85</v>
      </c>
      <c r="AD106" s="259" t="s">
        <v>84</v>
      </c>
      <c r="AF106" s="263" t="str">
        <f ca="1">"Requirement: "&amp;$S$97&amp;" answer of ""Escalating"""</f>
        <v>Requirement: G97 answer of "Escalating"</v>
      </c>
    </row>
    <row r="107" spans="1:41" ht="9" customHeight="1">
      <c r="A107" s="632"/>
      <c r="B107" s="279"/>
      <c r="C107" s="1126"/>
      <c r="D107" s="1126"/>
      <c r="E107" s="1126"/>
      <c r="F107" s="53"/>
      <c r="G107" s="915"/>
      <c r="H107" s="53"/>
      <c r="I107" s="53"/>
      <c r="J107" s="59"/>
      <c r="K107" s="630"/>
      <c r="P107" s="261" t="s">
        <v>78</v>
      </c>
      <c r="S107" s="259" t="e">
        <f ca="1">SUBSTITUTE(CELL("address",#REF!),"$","")</f>
        <v>#REF!</v>
      </c>
      <c r="T107" s="371" t="str">
        <f t="shared" si="36"/>
        <v>2b</v>
      </c>
      <c r="U107" s="259" t="str">
        <f t="shared" ca="1" si="37"/>
        <v>2b. Offer Details</v>
      </c>
      <c r="V107" s="20" t="s">
        <v>237</v>
      </c>
      <c r="W107" s="259" t="s">
        <v>442</v>
      </c>
      <c r="X107" s="259">
        <v>3</v>
      </c>
      <c r="Y107" s="265" t="e">
        <f t="shared" ca="1" si="38"/>
        <v>#REF!</v>
      </c>
      <c r="Z107" s="259" t="s">
        <v>357</v>
      </c>
      <c r="AB107" s="260" t="str">
        <f>"&gt;=0"</f>
        <v>&gt;=0</v>
      </c>
      <c r="AC107" s="259" t="s">
        <v>85</v>
      </c>
      <c r="AD107" s="259" t="s">
        <v>84</v>
      </c>
      <c r="AF107" s="263" t="e">
        <f ca="1">"Requirement: "&amp;$S$99&amp;" answer of ""Escalating"""</f>
        <v>#REF!</v>
      </c>
    </row>
    <row r="108" spans="1:41" ht="21" customHeight="1">
      <c r="A108" s="632"/>
      <c r="B108" s="279"/>
      <c r="C108" s="1126" t="s">
        <v>443</v>
      </c>
      <c r="D108" s="1126"/>
      <c r="E108" s="1126"/>
      <c r="F108" s="53"/>
      <c r="G108" s="839"/>
      <c r="H108" s="53"/>
      <c r="I108" s="53"/>
      <c r="J108" s="59"/>
      <c r="K108" s="630"/>
      <c r="Q108" s="261" t="s">
        <v>42</v>
      </c>
      <c r="S108" s="259" t="str">
        <f ca="1">SUBSTITUTE(CELL("address",G108),"$","")</f>
        <v>G108</v>
      </c>
      <c r="T108" s="371" t="str">
        <f t="shared" si="36"/>
        <v>2b</v>
      </c>
      <c r="U108" s="259" t="str">
        <f t="shared" ca="1" si="37"/>
        <v>2b. Offer Details</v>
      </c>
      <c r="V108" s="20" t="s">
        <v>237</v>
      </c>
      <c r="W108" s="259" t="s">
        <v>444</v>
      </c>
      <c r="X108" s="259">
        <v>1</v>
      </c>
      <c r="Y108" s="265" t="str">
        <f t="shared" ca="1" si="38"/>
        <v>2b_G108_escala_annual_capacity_1</v>
      </c>
      <c r="Z108" s="259" t="s">
        <v>445</v>
      </c>
      <c r="AB108" s="260" t="s">
        <v>446</v>
      </c>
      <c r="AC108" s="259" t="s">
        <v>85</v>
      </c>
      <c r="AD108" s="259" t="s">
        <v>84</v>
      </c>
      <c r="AF108" s="263" t="str">
        <f ca="1">"Requirement: "&amp;$S$97&amp;" answer of ""Escalating"""</f>
        <v>Requirement: G97 answer of "Escalating"</v>
      </c>
    </row>
    <row r="109" spans="1:41" ht="9" customHeight="1">
      <c r="A109" s="632"/>
      <c r="B109" s="279"/>
      <c r="C109" s="606"/>
      <c r="D109" s="606"/>
      <c r="E109" s="606"/>
      <c r="F109" s="53"/>
      <c r="G109" s="915"/>
      <c r="H109" s="53"/>
      <c r="I109" s="53"/>
      <c r="J109" s="59"/>
      <c r="K109" s="630"/>
      <c r="P109" s="261" t="s">
        <v>78</v>
      </c>
      <c r="S109" s="259" t="e">
        <f ca="1">SUBSTITUTE(CELL("address",#REF!),"$","")</f>
        <v>#REF!</v>
      </c>
      <c r="T109" s="371" t="str">
        <f t="shared" si="36"/>
        <v>2b</v>
      </c>
      <c r="U109" s="259" t="str">
        <f t="shared" ca="1" si="37"/>
        <v>2b. Offer Details</v>
      </c>
      <c r="V109" s="20" t="s">
        <v>237</v>
      </c>
      <c r="W109" s="259" t="s">
        <v>444</v>
      </c>
      <c r="X109" s="259">
        <v>2</v>
      </c>
      <c r="Y109" s="265" t="e">
        <f t="shared" ca="1" si="38"/>
        <v>#REF!</v>
      </c>
      <c r="Z109" s="259" t="s">
        <v>445</v>
      </c>
      <c r="AB109" s="260" t="s">
        <v>446</v>
      </c>
      <c r="AC109" s="259" t="s">
        <v>85</v>
      </c>
      <c r="AD109" s="259" t="s">
        <v>84</v>
      </c>
      <c r="AF109" s="263" t="e">
        <f ca="1">"Requirement: "&amp;$S$98&amp;" answer of ""Escalating"""</f>
        <v>#REF!</v>
      </c>
    </row>
    <row r="110" spans="1:41" ht="21" customHeight="1">
      <c r="A110" s="632"/>
      <c r="B110" s="279"/>
      <c r="C110" s="1126" t="s">
        <v>447</v>
      </c>
      <c r="D110" s="1126"/>
      <c r="E110" s="1126"/>
      <c r="F110" s="53"/>
      <c r="G110" s="839"/>
      <c r="H110" s="53"/>
      <c r="I110" s="53"/>
      <c r="J110" s="59"/>
      <c r="K110" s="630"/>
      <c r="Q110" s="261" t="s">
        <v>42</v>
      </c>
      <c r="S110" s="259" t="str">
        <f ca="1">SUBSTITUTE(CELL("address",G110),"$","")</f>
        <v>G110</v>
      </c>
      <c r="T110" s="371" t="str">
        <f t="shared" si="36"/>
        <v>2b</v>
      </c>
      <c r="U110" s="259" t="str">
        <f t="shared" ca="1" si="37"/>
        <v>2b. Offer Details</v>
      </c>
      <c r="V110" s="20" t="s">
        <v>237</v>
      </c>
      <c r="W110" s="259" t="s">
        <v>448</v>
      </c>
      <c r="X110" s="259">
        <v>1</v>
      </c>
      <c r="Y110" s="265" t="str">
        <f t="shared" ca="1" si="38"/>
        <v>2b_G110_escala_first_energy_1</v>
      </c>
      <c r="Z110" s="259" t="s">
        <v>357</v>
      </c>
      <c r="AB110" s="260" t="str">
        <f>"&gt;=0"</f>
        <v>&gt;=0</v>
      </c>
      <c r="AC110" s="259" t="s">
        <v>85</v>
      </c>
      <c r="AD110" s="259" t="s">
        <v>84</v>
      </c>
      <c r="AF110" s="263" t="str">
        <f ca="1">"Requirement: "&amp;$S$97&amp;" answer of ""Escalating"""</f>
        <v>Requirement: G97 answer of "Escalating"</v>
      </c>
    </row>
    <row r="111" spans="1:41" ht="9" customHeight="1">
      <c r="A111" s="632"/>
      <c r="B111" s="279"/>
      <c r="C111" s="606"/>
      <c r="D111" s="606"/>
      <c r="E111" s="606"/>
      <c r="F111" s="53"/>
      <c r="G111" s="915"/>
      <c r="H111" s="53"/>
      <c r="I111" s="53"/>
      <c r="J111" s="59"/>
      <c r="K111" s="630"/>
      <c r="P111" s="261" t="s">
        <v>78</v>
      </c>
      <c r="S111" s="259" t="e">
        <f ca="1">SUBSTITUTE(CELL("address",#REF!),"$","")</f>
        <v>#REF!</v>
      </c>
      <c r="T111" s="371" t="str">
        <f t="shared" si="36"/>
        <v>2b</v>
      </c>
      <c r="U111" s="259" t="str">
        <f t="shared" ca="1" si="37"/>
        <v>2b. Offer Details</v>
      </c>
      <c r="V111" s="20" t="s">
        <v>237</v>
      </c>
      <c r="W111" s="259" t="s">
        <v>448</v>
      </c>
      <c r="X111" s="259">
        <v>2</v>
      </c>
      <c r="Y111" s="265" t="e">
        <f t="shared" ca="1" si="38"/>
        <v>#REF!</v>
      </c>
      <c r="Z111" s="259" t="s">
        <v>357</v>
      </c>
      <c r="AB111" s="260" t="str">
        <f>"&gt;=0"</f>
        <v>&gt;=0</v>
      </c>
      <c r="AC111" s="259" t="s">
        <v>85</v>
      </c>
      <c r="AD111" s="259" t="s">
        <v>84</v>
      </c>
      <c r="AF111" s="263" t="e">
        <f ca="1">"Requirement: "&amp;$S$98&amp;" answer of ""Escalating"""</f>
        <v>#REF!</v>
      </c>
    </row>
    <row r="112" spans="1:41" ht="21" customHeight="1">
      <c r="A112" s="632"/>
      <c r="B112" s="279"/>
      <c r="C112" s="1126" t="s">
        <v>443</v>
      </c>
      <c r="D112" s="1126"/>
      <c r="E112" s="1126"/>
      <c r="F112" s="53"/>
      <c r="G112" s="839"/>
      <c r="H112" s="53"/>
      <c r="I112" s="53"/>
      <c r="J112" s="59"/>
      <c r="K112" s="630"/>
      <c r="Q112" s="261" t="s">
        <v>42</v>
      </c>
      <c r="S112" s="259" t="str">
        <f ca="1">SUBSTITUTE(CELL("address",G112),"$","")</f>
        <v>G112</v>
      </c>
      <c r="T112" s="371" t="str">
        <f t="shared" si="36"/>
        <v>2b</v>
      </c>
      <c r="U112" s="259" t="str">
        <f t="shared" ca="1" si="37"/>
        <v>2b. Offer Details</v>
      </c>
      <c r="V112" s="20" t="s">
        <v>237</v>
      </c>
      <c r="W112" s="259" t="s">
        <v>449</v>
      </c>
      <c r="X112" s="259">
        <v>1</v>
      </c>
      <c r="Y112" s="265" t="str">
        <f t="shared" ca="1" si="38"/>
        <v>2b_G112_escala_annual_energy_1</v>
      </c>
      <c r="Z112" s="259" t="s">
        <v>445</v>
      </c>
      <c r="AB112" s="260" t="s">
        <v>446</v>
      </c>
      <c r="AC112" s="259" t="s">
        <v>85</v>
      </c>
      <c r="AD112" s="259" t="s">
        <v>84</v>
      </c>
      <c r="AF112" s="263" t="str">
        <f ca="1">"Requirement: "&amp;$S$97&amp;" answer of ""Escalating"""</f>
        <v>Requirement: G97 answer of "Escalating"</v>
      </c>
    </row>
    <row r="113" spans="1:39" ht="9" customHeight="1">
      <c r="A113" s="632"/>
      <c r="B113" s="279"/>
      <c r="C113" s="617"/>
      <c r="D113" s="617"/>
      <c r="E113" s="617"/>
      <c r="F113" s="53"/>
      <c r="G113" s="915"/>
      <c r="H113" s="53"/>
      <c r="I113" s="53"/>
      <c r="J113" s="59"/>
      <c r="K113" s="630"/>
      <c r="P113" s="261" t="s">
        <v>78</v>
      </c>
      <c r="S113" s="259" t="e">
        <f ca="1">SUBSTITUTE(CELL("address",#REF!),"$","")</f>
        <v>#REF!</v>
      </c>
      <c r="T113" s="371" t="str">
        <f t="shared" si="36"/>
        <v>2b</v>
      </c>
      <c r="U113" s="259" t="str">
        <f t="shared" ca="1" si="37"/>
        <v>2b. Offer Details</v>
      </c>
      <c r="V113" s="20" t="s">
        <v>237</v>
      </c>
      <c r="W113" s="259" t="s">
        <v>449</v>
      </c>
      <c r="X113" s="259">
        <v>3</v>
      </c>
      <c r="Y113" s="265" t="e">
        <f t="shared" ca="1" si="38"/>
        <v>#REF!</v>
      </c>
      <c r="Z113" s="259" t="s">
        <v>445</v>
      </c>
      <c r="AB113" s="260" t="s">
        <v>446</v>
      </c>
      <c r="AC113" s="259" t="s">
        <v>85</v>
      </c>
      <c r="AD113" s="259" t="s">
        <v>84</v>
      </c>
      <c r="AF113" s="263" t="e">
        <f ca="1">"Requirement: "&amp;$S$99&amp;" answer of ""Escalating"""</f>
        <v>#REF!</v>
      </c>
    </row>
    <row r="114" spans="1:39" ht="21" customHeight="1">
      <c r="A114" s="632"/>
      <c r="B114" s="279"/>
      <c r="C114" s="1124" t="s">
        <v>450</v>
      </c>
      <c r="D114" s="1124"/>
      <c r="E114" s="1124"/>
      <c r="F114" s="53"/>
      <c r="G114" s="915"/>
      <c r="H114" s="53"/>
      <c r="I114" s="53"/>
      <c r="J114" s="59"/>
      <c r="K114" s="630"/>
      <c r="Q114" s="261" t="s">
        <v>42</v>
      </c>
      <c r="S114" s="20"/>
      <c r="T114" s="371"/>
      <c r="U114" s="20"/>
      <c r="V114" s="20"/>
    </row>
    <row r="115" spans="1:39" ht="21" customHeight="1">
      <c r="A115" s="632"/>
      <c r="B115" s="279"/>
      <c r="C115" s="1135" t="s">
        <v>451</v>
      </c>
      <c r="D115" s="1135"/>
      <c r="E115" s="1135"/>
      <c r="F115" s="53"/>
      <c r="G115" s="839"/>
      <c r="H115" s="53"/>
      <c r="I115" s="53"/>
      <c r="J115" s="59"/>
      <c r="K115" s="630"/>
      <c r="Q115" s="261" t="s">
        <v>42</v>
      </c>
      <c r="S115" s="259" t="str">
        <f ca="1">SUBSTITUTE(CELL("address",G115),"$","")</f>
        <v>G115</v>
      </c>
      <c r="T115" s="371" t="str">
        <f t="shared" ref="T115:T122" si="39">$T$8</f>
        <v>2b</v>
      </c>
      <c r="U115" s="259" t="str">
        <f t="shared" ref="U115:U122" ca="1" si="40">MID(CELL("filename",T115),FIND("]",CELL("filename",T115))+1,256)</f>
        <v>2b. Offer Details</v>
      </c>
      <c r="V115" s="20" t="s">
        <v>237</v>
      </c>
      <c r="W115" s="259" t="s">
        <v>452</v>
      </c>
      <c r="X115" s="259">
        <v>1</v>
      </c>
      <c r="Y115" s="265" t="str">
        <f t="shared" ref="Y115:Y122" ca="1" si="41">T115&amp;"_"&amp;S115&amp;"_"&amp;W115&amp;"_"&amp;X115</f>
        <v>2b_G115_market_discount_1</v>
      </c>
      <c r="Z115" s="259" t="s">
        <v>357</v>
      </c>
      <c r="AB115" s="260" t="s">
        <v>453</v>
      </c>
      <c r="AC115" s="259" t="s">
        <v>85</v>
      </c>
      <c r="AD115" s="259" t="s">
        <v>84</v>
      </c>
      <c r="AF115" s="263" t="str">
        <f ca="1">"Requirement: "&amp;$S$97&amp;" answer of ""Market Indexed"""</f>
        <v>Requirement: G97 answer of "Market Indexed"</v>
      </c>
    </row>
    <row r="116" spans="1:39" ht="9" customHeight="1">
      <c r="A116" s="632"/>
      <c r="B116" s="279"/>
      <c r="C116" s="617"/>
      <c r="D116" s="617"/>
      <c r="E116" s="617"/>
      <c r="F116" s="53"/>
      <c r="G116" s="65"/>
      <c r="H116" s="53"/>
      <c r="I116" s="53"/>
      <c r="J116" s="59"/>
      <c r="K116" s="630"/>
      <c r="P116" s="261" t="s">
        <v>78</v>
      </c>
      <c r="S116" s="259" t="e">
        <f ca="1">SUBSTITUTE(CELL("address",#REF!),"$","")</f>
        <v>#REF!</v>
      </c>
      <c r="T116" s="371" t="str">
        <f t="shared" si="39"/>
        <v>2b</v>
      </c>
      <c r="U116" s="259" t="str">
        <f t="shared" ref="U116" ca="1" si="42">MID(CELL("filename",T116),FIND("]",CELL("filename",T116))+1,256)</f>
        <v>2b. Offer Details</v>
      </c>
      <c r="V116" s="20" t="s">
        <v>237</v>
      </c>
      <c r="W116" s="259" t="s">
        <v>454</v>
      </c>
      <c r="X116" s="259">
        <v>3</v>
      </c>
      <c r="Y116" s="265" t="e">
        <f t="shared" ref="Y116" ca="1" si="43">T116&amp;"_"&amp;S116&amp;"_"&amp;W116&amp;"_"&amp;X116</f>
        <v>#REF!</v>
      </c>
      <c r="Z116" s="259" t="s">
        <v>357</v>
      </c>
      <c r="AB116" s="260" t="str">
        <f>"&gt;=0"</f>
        <v>&gt;=0</v>
      </c>
      <c r="AC116" s="259" t="s">
        <v>85</v>
      </c>
      <c r="AD116" s="259" t="s">
        <v>84</v>
      </c>
    </row>
    <row r="117" spans="1:39" ht="21" customHeight="1">
      <c r="A117" s="632"/>
      <c r="B117" s="279"/>
      <c r="C117" s="1124" t="s">
        <v>455</v>
      </c>
      <c r="D117" s="1124"/>
      <c r="E117" s="1124"/>
      <c r="F117" s="53"/>
      <c r="G117" s="53"/>
      <c r="H117" s="53"/>
      <c r="I117" s="53"/>
      <c r="J117" s="59"/>
      <c r="K117" s="630"/>
      <c r="T117" s="371"/>
      <c r="V117" s="20"/>
      <c r="Y117" s="265"/>
      <c r="AF117" s="263"/>
    </row>
    <row r="118" spans="1:39" ht="9" customHeight="1">
      <c r="A118" s="632"/>
      <c r="B118" s="279"/>
      <c r="C118" s="617"/>
      <c r="D118" s="617"/>
      <c r="E118" s="617"/>
      <c r="F118" s="53"/>
      <c r="G118" s="65"/>
      <c r="H118" s="53"/>
      <c r="I118" s="53"/>
      <c r="J118" s="59"/>
      <c r="K118" s="630"/>
      <c r="P118" s="261" t="s">
        <v>78</v>
      </c>
      <c r="S118" s="259" t="e">
        <f ca="1">SUBSTITUTE(CELL("address",#REF!),"$","")</f>
        <v>#REF!</v>
      </c>
      <c r="T118" s="371" t="str">
        <f t="shared" si="39"/>
        <v>2b</v>
      </c>
      <c r="U118" s="259" t="str">
        <f t="shared" ref="U118" ca="1" si="44">MID(CELL("filename",T118),FIND("]",CELL("filename",T118))+1,256)</f>
        <v>2b. Offer Details</v>
      </c>
      <c r="V118" s="20" t="s">
        <v>237</v>
      </c>
      <c r="W118" s="259" t="s">
        <v>454</v>
      </c>
      <c r="X118" s="259">
        <v>3</v>
      </c>
      <c r="Y118" s="265" t="e">
        <f t="shared" ref="Y118" ca="1" si="45">T118&amp;"_"&amp;S118&amp;"_"&amp;W118&amp;"_"&amp;X118</f>
        <v>#REF!</v>
      </c>
      <c r="Z118" s="259" t="s">
        <v>357</v>
      </c>
      <c r="AB118" s="260" t="str">
        <f>"&gt;=0"</f>
        <v>&gt;=0</v>
      </c>
      <c r="AC118" s="259" t="s">
        <v>85</v>
      </c>
      <c r="AD118" s="259" t="s">
        <v>84</v>
      </c>
    </row>
    <row r="119" spans="1:39" ht="21" customHeight="1">
      <c r="A119" s="632"/>
      <c r="B119" s="279"/>
      <c r="C119" s="1125"/>
      <c r="D119" s="1125"/>
      <c r="E119" s="1125"/>
      <c r="F119" s="1125"/>
      <c r="G119" s="1125"/>
      <c r="H119" s="53"/>
      <c r="I119" s="53"/>
      <c r="J119" s="59"/>
      <c r="K119" s="630"/>
      <c r="T119" s="371"/>
      <c r="V119" s="20"/>
      <c r="Y119" s="265"/>
      <c r="AF119" s="263"/>
    </row>
    <row r="120" spans="1:39" ht="9" customHeight="1">
      <c r="A120" s="632"/>
      <c r="B120" s="279"/>
      <c r="C120" s="617"/>
      <c r="D120" s="617"/>
      <c r="E120" s="617"/>
      <c r="F120" s="53"/>
      <c r="G120" s="65"/>
      <c r="H120" s="53"/>
      <c r="I120" s="53"/>
      <c r="J120" s="59"/>
      <c r="K120" s="630"/>
      <c r="P120" s="261" t="s">
        <v>78</v>
      </c>
      <c r="S120" s="259" t="e">
        <f ca="1">SUBSTITUTE(CELL("address",#REF!),"$","")</f>
        <v>#REF!</v>
      </c>
      <c r="T120" s="371" t="str">
        <f t="shared" si="39"/>
        <v>2b</v>
      </c>
      <c r="U120" s="259" t="str">
        <f t="shared" ca="1" si="40"/>
        <v>2b. Offer Details</v>
      </c>
      <c r="V120" s="20" t="s">
        <v>237</v>
      </c>
      <c r="W120" s="259" t="s">
        <v>454</v>
      </c>
      <c r="X120" s="259">
        <v>3</v>
      </c>
      <c r="Y120" s="265" t="e">
        <f t="shared" ca="1" si="41"/>
        <v>#REF!</v>
      </c>
      <c r="Z120" s="259" t="s">
        <v>357</v>
      </c>
      <c r="AB120" s="260" t="str">
        <f>"&gt;=0"</f>
        <v>&gt;=0</v>
      </c>
      <c r="AC120" s="259" t="s">
        <v>85</v>
      </c>
      <c r="AD120" s="259" t="s">
        <v>84</v>
      </c>
    </row>
    <row r="121" spans="1:39" ht="21" customHeight="1">
      <c r="A121" s="632"/>
      <c r="B121" s="279"/>
      <c r="C121" s="1136" t="s">
        <v>456</v>
      </c>
      <c r="D121" s="1136"/>
      <c r="E121" s="1136"/>
      <c r="F121" s="53"/>
      <c r="G121" s="566"/>
      <c r="H121" s="53"/>
      <c r="I121" s="53"/>
      <c r="J121" s="59"/>
      <c r="K121" s="630"/>
      <c r="Q121" s="261" t="s">
        <v>42</v>
      </c>
      <c r="S121" s="259" t="str">
        <f ca="1">SUBSTITUTE(CELL("address",G121),"$","")</f>
        <v>G121</v>
      </c>
      <c r="T121" s="371" t="str">
        <f t="shared" si="39"/>
        <v>2b</v>
      </c>
      <c r="U121" s="259" t="str">
        <f t="shared" ca="1" si="40"/>
        <v>2b. Offer Details</v>
      </c>
      <c r="V121" s="20" t="s">
        <v>237</v>
      </c>
      <c r="W121" s="259" t="s">
        <v>457</v>
      </c>
      <c r="X121" s="259">
        <v>1</v>
      </c>
      <c r="Y121" s="265" t="str">
        <f t="shared" ca="1" si="41"/>
        <v>2b_G121_other_charges_1</v>
      </c>
      <c r="Z121" s="259" t="s">
        <v>83</v>
      </c>
      <c r="AB121" s="260" t="str">
        <f>CONCATENATE(AL121,",",AM121)</f>
        <v>Yes,No</v>
      </c>
      <c r="AC121" s="259" t="s">
        <v>85</v>
      </c>
      <c r="AD121" s="259" t="s">
        <v>84</v>
      </c>
      <c r="AF121" s="263" t="e">
        <f>"Requirement: "&amp;#REF!&amp;" answer of ""Yes"""</f>
        <v>#REF!</v>
      </c>
      <c r="AL121" t="s">
        <v>84</v>
      </c>
      <c r="AM121" t="s">
        <v>85</v>
      </c>
    </row>
    <row r="122" spans="1:39" ht="9" customHeight="1">
      <c r="A122" s="632"/>
      <c r="B122" s="279"/>
      <c r="C122" s="617"/>
      <c r="D122" s="617"/>
      <c r="E122" s="617"/>
      <c r="F122" s="53"/>
      <c r="G122" s="59"/>
      <c r="H122" s="53"/>
      <c r="I122" s="53"/>
      <c r="J122" s="59"/>
      <c r="K122" s="630"/>
      <c r="P122" s="261" t="s">
        <v>78</v>
      </c>
      <c r="S122" s="259" t="e">
        <f ca="1">SUBSTITUTE(CELL("address",#REF!),"$","")</f>
        <v>#REF!</v>
      </c>
      <c r="T122" s="371" t="str">
        <f t="shared" si="39"/>
        <v>2b</v>
      </c>
      <c r="U122" s="259" t="str">
        <f t="shared" ca="1" si="40"/>
        <v>2b. Offer Details</v>
      </c>
      <c r="V122" s="20" t="s">
        <v>237</v>
      </c>
      <c r="W122" s="259" t="s">
        <v>457</v>
      </c>
      <c r="X122" s="259">
        <v>2</v>
      </c>
      <c r="Y122" s="265" t="e">
        <f t="shared" ca="1" si="41"/>
        <v>#REF!</v>
      </c>
      <c r="Z122" s="259" t="s">
        <v>83</v>
      </c>
      <c r="AB122" s="260" t="str">
        <f>CONCATENATE(AL122,",",AM122)</f>
        <v>Yes,No</v>
      </c>
      <c r="AC122" s="259" t="s">
        <v>85</v>
      </c>
      <c r="AD122" s="259" t="s">
        <v>84</v>
      </c>
      <c r="AF122" s="263" t="e">
        <f>"Requirement: "&amp;#REF!&amp;" answer of ""Yes"""</f>
        <v>#REF!</v>
      </c>
      <c r="AL122" t="s">
        <v>84</v>
      </c>
      <c r="AM122" t="s">
        <v>85</v>
      </c>
    </row>
    <row r="123" spans="1:39" ht="9" customHeight="1">
      <c r="A123" s="632"/>
      <c r="B123" s="279"/>
      <c r="C123" s="617"/>
      <c r="D123" s="617"/>
      <c r="E123" s="617"/>
      <c r="F123" s="53"/>
      <c r="G123" s="59"/>
      <c r="H123" s="53"/>
      <c r="I123" s="53"/>
      <c r="J123" s="59"/>
      <c r="K123" s="630"/>
      <c r="T123" s="371"/>
      <c r="V123" s="20"/>
      <c r="Y123" s="265"/>
      <c r="AF123" s="263"/>
    </row>
    <row r="124" spans="1:39" ht="21" customHeight="1">
      <c r="A124" s="629"/>
      <c r="B124" s="67" t="s">
        <v>458</v>
      </c>
      <c r="C124" s="67"/>
      <c r="D124" s="67"/>
      <c r="E124" s="67"/>
      <c r="F124" s="25"/>
      <c r="G124" s="25"/>
      <c r="H124" s="25"/>
      <c r="I124" s="25"/>
      <c r="J124" s="25"/>
      <c r="K124" s="630"/>
      <c r="Q124" s="261" t="s">
        <v>42</v>
      </c>
    </row>
    <row r="125" spans="1:39" ht="5.25" customHeight="1">
      <c r="A125" s="629"/>
      <c r="B125" s="67"/>
      <c r="C125" s="67"/>
      <c r="D125" s="67"/>
      <c r="E125" s="67"/>
      <c r="F125" s="25"/>
      <c r="G125" s="25"/>
      <c r="H125" s="25"/>
      <c r="I125" s="25"/>
      <c r="J125" s="25"/>
      <c r="K125" s="630"/>
      <c r="P125" s="261" t="s">
        <v>78</v>
      </c>
    </row>
    <row r="126" spans="1:39" ht="20.25" customHeight="1">
      <c r="A126" s="629"/>
      <c r="B126" s="1137" t="s">
        <v>459</v>
      </c>
      <c r="C126" s="1137"/>
      <c r="D126" s="1137"/>
      <c r="E126" s="1137"/>
      <c r="F126" s="1137"/>
      <c r="G126" s="1137"/>
      <c r="H126" s="1137"/>
      <c r="I126" s="1137"/>
      <c r="J126" s="1137"/>
      <c r="K126" s="630"/>
      <c r="Q126" s="261" t="s">
        <v>42</v>
      </c>
    </row>
    <row r="127" spans="1:39" ht="5.25" customHeight="1">
      <c r="A127" s="629"/>
      <c r="B127" s="67"/>
      <c r="C127" s="67"/>
      <c r="D127" s="67"/>
      <c r="E127" s="67"/>
      <c r="F127" s="25"/>
      <c r="G127" s="25"/>
      <c r="H127" s="25"/>
      <c r="I127" s="25"/>
      <c r="J127" s="25"/>
      <c r="K127" s="630"/>
      <c r="P127" s="261" t="s">
        <v>78</v>
      </c>
    </row>
    <row r="128" spans="1:39" ht="37.5" customHeight="1">
      <c r="A128" s="629"/>
      <c r="B128" s="1123" t="s">
        <v>460</v>
      </c>
      <c r="C128" s="1123"/>
      <c r="D128" s="1123"/>
      <c r="E128" s="1123"/>
      <c r="F128" s="1123"/>
      <c r="G128" s="1123"/>
      <c r="H128" s="1123"/>
      <c r="I128" s="1123"/>
      <c r="J128" s="1123"/>
      <c r="K128" s="630"/>
      <c r="Q128" s="261" t="s">
        <v>42</v>
      </c>
    </row>
    <row r="129" spans="1:67" ht="5.25" customHeight="1">
      <c r="A129" s="629"/>
      <c r="B129" s="506"/>
      <c r="C129" s="506"/>
      <c r="D129" s="506"/>
      <c r="E129" s="506"/>
      <c r="F129" s="906"/>
      <c r="G129" s="906"/>
      <c r="H129" s="906"/>
      <c r="I129" s="906"/>
      <c r="J129" s="906"/>
      <c r="K129" s="630"/>
      <c r="P129" s="261" t="s">
        <v>78</v>
      </c>
    </row>
    <row r="130" spans="1:67" s="364" customFormat="1" ht="37.5" customHeight="1">
      <c r="A130" s="636"/>
      <c r="B130" s="1123" t="s">
        <v>461</v>
      </c>
      <c r="C130" s="1123"/>
      <c r="D130" s="1123"/>
      <c r="E130" s="1123"/>
      <c r="F130" s="1123"/>
      <c r="G130" s="1123"/>
      <c r="H130" s="1123"/>
      <c r="I130" s="1123"/>
      <c r="J130" s="1123"/>
      <c r="K130" s="637"/>
      <c r="O130"/>
      <c r="P130" s="375"/>
      <c r="Q130" s="375" t="s">
        <v>42</v>
      </c>
      <c r="S130" s="365"/>
      <c r="T130" s="259"/>
      <c r="U130" s="365"/>
      <c r="V130" s="365"/>
      <c r="W130" s="365"/>
      <c r="X130" s="365"/>
      <c r="Y130" s="365"/>
      <c r="Z130" s="365"/>
      <c r="AA130" s="365"/>
      <c r="AB130" s="376"/>
      <c r="AC130" s="365"/>
      <c r="AD130" s="365"/>
      <c r="AE130" s="365"/>
      <c r="AF130" s="365"/>
      <c r="AG130" s="365"/>
      <c r="AH130" s="365"/>
      <c r="AI130" s="365"/>
      <c r="BO130" s="404"/>
    </row>
    <row r="131" spans="1:67" ht="5.15" customHeight="1">
      <c r="A131" s="629"/>
      <c r="B131" s="506"/>
      <c r="C131" s="506"/>
      <c r="D131" s="506"/>
      <c r="E131" s="506"/>
      <c r="F131" s="906"/>
      <c r="G131" s="906"/>
      <c r="H131" s="906"/>
      <c r="I131" s="906"/>
      <c r="J131" s="906"/>
      <c r="K131" s="630"/>
      <c r="P131" s="903" t="s">
        <v>78</v>
      </c>
      <c r="Q131" s="903"/>
      <c r="S131" s="902"/>
      <c r="T131" s="902"/>
      <c r="U131" s="902"/>
      <c r="V131" s="902"/>
      <c r="W131" s="902"/>
      <c r="X131" s="902"/>
      <c r="Y131" s="902"/>
      <c r="Z131" s="902"/>
      <c r="AA131" s="902"/>
      <c r="AB131" s="901"/>
      <c r="AC131" s="902"/>
      <c r="AD131" s="902"/>
      <c r="AE131" s="902"/>
      <c r="AF131" s="902"/>
      <c r="AG131" s="902"/>
      <c r="AH131" s="902"/>
      <c r="AI131" s="902"/>
    </row>
    <row r="132" spans="1:67" ht="24.75" customHeight="1">
      <c r="A132" s="629"/>
      <c r="B132" s="1123" t="s">
        <v>1562</v>
      </c>
      <c r="C132" s="1123"/>
      <c r="D132" s="1123"/>
      <c r="E132" s="1123"/>
      <c r="F132" s="1123"/>
      <c r="G132" s="1123"/>
      <c r="H132" s="1123"/>
      <c r="I132" s="1123"/>
      <c r="J132" s="1123"/>
      <c r="K132" s="630"/>
      <c r="P132" s="903"/>
      <c r="Q132" s="903"/>
      <c r="S132" s="902"/>
      <c r="T132" s="902"/>
      <c r="U132" s="902"/>
      <c r="V132" s="902"/>
      <c r="W132" s="902"/>
      <c r="X132" s="902"/>
      <c r="Y132" s="902"/>
      <c r="Z132" s="902"/>
      <c r="AA132" s="902"/>
      <c r="AB132" s="901"/>
      <c r="AC132" s="902"/>
      <c r="AD132" s="902"/>
      <c r="AE132" s="902"/>
      <c r="AF132" s="902"/>
      <c r="AG132" s="902"/>
      <c r="AH132" s="902"/>
      <c r="AI132" s="902"/>
    </row>
    <row r="133" spans="1:67" ht="12.65" customHeight="1">
      <c r="A133" s="629"/>
      <c r="B133" s="1123" t="s">
        <v>1401</v>
      </c>
      <c r="C133" s="1123"/>
      <c r="D133" s="1123"/>
      <c r="E133" s="1123"/>
      <c r="F133" s="1123"/>
      <c r="G133" s="1123"/>
      <c r="H133" s="1123"/>
      <c r="I133" s="1123"/>
      <c r="J133" s="1123"/>
      <c r="K133" s="630"/>
      <c r="P133" s="903"/>
      <c r="Q133" s="903"/>
      <c r="S133" s="902"/>
      <c r="T133" s="902"/>
      <c r="U133" s="902"/>
      <c r="V133" s="902"/>
      <c r="W133" s="902"/>
      <c r="X133" s="902"/>
      <c r="Y133" s="902"/>
      <c r="Z133" s="902"/>
      <c r="AA133" s="902"/>
      <c r="AB133" s="901"/>
      <c r="AC133" s="902"/>
      <c r="AD133" s="902"/>
      <c r="AE133" s="902"/>
      <c r="AF133" s="902"/>
      <c r="AG133" s="902"/>
      <c r="AH133" s="902"/>
      <c r="AI133" s="902"/>
    </row>
    <row r="134" spans="1:67" ht="12.65" customHeight="1">
      <c r="A134" s="629"/>
      <c r="B134" s="1123" t="s">
        <v>1402</v>
      </c>
      <c r="C134" s="1123"/>
      <c r="D134" s="1123"/>
      <c r="E134" s="1123"/>
      <c r="F134" s="1123"/>
      <c r="G134" s="1123"/>
      <c r="H134" s="1123"/>
      <c r="I134" s="1123"/>
      <c r="J134" s="1123"/>
      <c r="K134" s="630"/>
      <c r="P134" s="903"/>
      <c r="Q134" s="903"/>
      <c r="S134" s="902"/>
      <c r="T134" s="902"/>
      <c r="U134" s="902"/>
      <c r="V134" s="902"/>
      <c r="W134" s="902"/>
      <c r="X134" s="902"/>
      <c r="Y134" s="902"/>
      <c r="Z134" s="902"/>
      <c r="AA134" s="902"/>
      <c r="AB134" s="901"/>
      <c r="AC134" s="902"/>
      <c r="AD134" s="902"/>
      <c r="AE134" s="902"/>
      <c r="AF134" s="902"/>
      <c r="AG134" s="902"/>
      <c r="AH134" s="902"/>
      <c r="AI134" s="902"/>
    </row>
    <row r="135" spans="1:67" ht="6.65" customHeight="1">
      <c r="A135" s="629"/>
      <c r="B135" s="67"/>
      <c r="C135" s="67"/>
      <c r="D135" s="67"/>
      <c r="E135" s="67"/>
      <c r="F135" s="25"/>
      <c r="G135" s="25"/>
      <c r="H135" s="25"/>
      <c r="I135" s="25"/>
      <c r="J135" s="25"/>
      <c r="K135" s="630"/>
      <c r="P135" s="261" t="s">
        <v>78</v>
      </c>
    </row>
    <row r="136" spans="1:67" ht="125.25" customHeight="1">
      <c r="A136" s="629"/>
      <c r="B136" s="1138"/>
      <c r="C136" s="1139"/>
      <c r="D136" s="1139"/>
      <c r="E136" s="1139"/>
      <c r="F136" s="1139"/>
      <c r="G136" s="1139"/>
      <c r="H136" s="1139"/>
      <c r="I136" s="1139"/>
      <c r="J136" s="1140"/>
      <c r="K136" s="630"/>
      <c r="Q136" s="262" t="s">
        <v>42</v>
      </c>
      <c r="R136" s="272"/>
      <c r="S136" s="259" t="str">
        <f ca="1">SUBSTITUTE(CELL("address",B136),"$","")</f>
        <v>B136</v>
      </c>
      <c r="T136" s="371" t="str">
        <f>$T$8</f>
        <v>2b</v>
      </c>
      <c r="U136" s="259" t="str">
        <f ca="1">MID(CELL("filename",T136),FIND("]",CELL("filename",T136))+1,256)</f>
        <v>2b. Offer Details</v>
      </c>
      <c r="V136" s="371" t="s">
        <v>237</v>
      </c>
      <c r="W136" s="259" t="s">
        <v>462</v>
      </c>
      <c r="Y136" s="265" t="str">
        <f ca="1">T136&amp;"_"&amp;S136&amp;"_"&amp;W136</f>
        <v>2b_B136_Additional_Offer_Details</v>
      </c>
      <c r="Z136" s="259" t="s">
        <v>223</v>
      </c>
      <c r="AA136" s="259">
        <v>2000</v>
      </c>
      <c r="AC136" s="259" t="s">
        <v>85</v>
      </c>
      <c r="AD136" s="259" t="s">
        <v>84</v>
      </c>
    </row>
    <row r="137" spans="1:67" ht="5.25" customHeight="1">
      <c r="A137" s="631"/>
      <c r="B137" s="25"/>
      <c r="C137" s="25"/>
      <c r="D137" s="25"/>
      <c r="E137" s="25"/>
      <c r="F137" s="69"/>
      <c r="G137" s="69"/>
      <c r="H137" s="564"/>
      <c r="I137" s="564"/>
      <c r="J137" s="564"/>
      <c r="K137" s="630"/>
      <c r="P137" s="261" t="s">
        <v>78</v>
      </c>
    </row>
    <row r="138" spans="1:67" ht="18" customHeight="1">
      <c r="A138" s="1141" t="s">
        <v>463</v>
      </c>
      <c r="B138" s="1088"/>
      <c r="C138" s="1088"/>
      <c r="D138" s="1088"/>
      <c r="E138" s="1088"/>
      <c r="F138" s="1089"/>
      <c r="G138" s="1058"/>
      <c r="H138" s="1060"/>
      <c r="I138" s="68"/>
      <c r="J138" s="68"/>
      <c r="K138" s="630"/>
      <c r="Q138" s="261" t="s">
        <v>42</v>
      </c>
      <c r="S138" s="259" t="str">
        <f ca="1">SUBSTITUTE(CELL("address",G138),"$","")</f>
        <v>G138</v>
      </c>
      <c r="T138" s="371" t="str">
        <f>$T$8</f>
        <v>2b</v>
      </c>
      <c r="U138" s="259" t="str">
        <f ca="1">MID(CELL("filename",T138),FIND("]",CELL("filename",T138))+1,256)</f>
        <v>2b. Offer Details</v>
      </c>
      <c r="V138" s="20" t="s">
        <v>237</v>
      </c>
      <c r="W138" s="259" t="s">
        <v>464</v>
      </c>
      <c r="Y138" s="265" t="str">
        <f ca="1">T138&amp;"_"&amp;S138&amp;"_"&amp;W138</f>
        <v>2b_G138_Pricing_Tax_Credits_used</v>
      </c>
      <c r="Z138" s="259" t="s">
        <v>83</v>
      </c>
      <c r="AB138" s="260" t="str">
        <f>CONCATENATE(AL138,",",AM138,",",AN138)</f>
        <v>Yes,No,N/A - Resource is baseload/dispatchable</v>
      </c>
      <c r="AC138" s="259" t="s">
        <v>84</v>
      </c>
      <c r="AD138" s="259" t="s">
        <v>84</v>
      </c>
      <c r="AL138" t="s">
        <v>84</v>
      </c>
      <c r="AM138" t="s">
        <v>85</v>
      </c>
      <c r="AN138" t="s">
        <v>465</v>
      </c>
    </row>
    <row r="139" spans="1:67" ht="5.25" customHeight="1">
      <c r="A139" s="631"/>
      <c r="B139" s="25"/>
      <c r="C139" s="25"/>
      <c r="D139" s="25"/>
      <c r="E139" s="25"/>
      <c r="F139" s="69"/>
      <c r="G139" s="69"/>
      <c r="H139" s="564"/>
      <c r="I139" s="564"/>
      <c r="J139" s="564"/>
      <c r="K139" s="630"/>
      <c r="P139" s="261" t="s">
        <v>78</v>
      </c>
    </row>
    <row r="140" spans="1:67" ht="28.5" customHeight="1">
      <c r="A140" s="1142" t="s">
        <v>466</v>
      </c>
      <c r="B140" s="1143"/>
      <c r="C140" s="1143"/>
      <c r="D140" s="1143"/>
      <c r="E140" s="1143"/>
      <c r="F140" s="1143"/>
      <c r="G140" s="1144"/>
      <c r="H140" s="1145"/>
      <c r="I140" s="1145"/>
      <c r="J140" s="1146"/>
      <c r="K140" s="630"/>
      <c r="Q140" s="261" t="s">
        <v>42</v>
      </c>
      <c r="S140" s="259" t="str">
        <f ca="1">SUBSTITUTE(CELL("address",G140),"$","")</f>
        <v>G140</v>
      </c>
      <c r="T140" s="371" t="str">
        <f>$T$8</f>
        <v>2b</v>
      </c>
      <c r="U140" s="259" t="str">
        <f ca="1">MID(CELL("filename",T140),FIND("]",CELL("filename",T140))+1,256)</f>
        <v>2b. Offer Details</v>
      </c>
      <c r="V140" s="20" t="s">
        <v>237</v>
      </c>
      <c r="W140" s="259" t="s">
        <v>467</v>
      </c>
      <c r="Y140" s="265" t="str">
        <f ca="1">T140&amp;"_"&amp;S140&amp;"_"&amp;W140</f>
        <v>2b_G140_Pricing_Tax_Credits_description</v>
      </c>
      <c r="Z140" s="259" t="s">
        <v>223</v>
      </c>
      <c r="AA140" s="259">
        <v>100</v>
      </c>
      <c r="AC140" s="259" t="s">
        <v>85</v>
      </c>
      <c r="AD140" s="259" t="s">
        <v>84</v>
      </c>
    </row>
    <row r="141" spans="1:67" ht="5.25" customHeight="1" thickBot="1">
      <c r="A141" s="631"/>
      <c r="B141" s="25"/>
      <c r="C141" s="25"/>
      <c r="D141" s="25"/>
      <c r="E141" s="25"/>
      <c r="F141" s="69"/>
      <c r="G141" s="69"/>
      <c r="H141" s="564"/>
      <c r="I141" s="564"/>
      <c r="J141" s="564"/>
      <c r="K141" s="630"/>
      <c r="P141" s="261" t="s">
        <v>78</v>
      </c>
    </row>
    <row r="142" spans="1:67" ht="17.5">
      <c r="A142" s="900" t="s">
        <v>468</v>
      </c>
      <c r="B142" s="94"/>
      <c r="C142" s="25"/>
      <c r="D142" s="25"/>
      <c r="E142" s="25"/>
      <c r="F142" s="69"/>
      <c r="G142" s="569"/>
      <c r="H142" s="76"/>
      <c r="I142" s="564"/>
      <c r="J142" s="564"/>
      <c r="K142" s="630"/>
      <c r="N142" s="451" t="s">
        <v>469</v>
      </c>
      <c r="Q142" s="261" t="s">
        <v>42</v>
      </c>
      <c r="S142" s="259" t="str">
        <f ca="1">SUBSTITUTE(CELL("address",G142),"$","")</f>
        <v>G142</v>
      </c>
      <c r="T142" s="371" t="str">
        <f>$T$8</f>
        <v>2b</v>
      </c>
      <c r="U142" s="259" t="str">
        <f ca="1">MID(CELL("filename",T142),FIND("]",CELL("filename",T142))+1,256)</f>
        <v>2b. Offer Details</v>
      </c>
      <c r="V142" s="20" t="s">
        <v>237</v>
      </c>
      <c r="W142" s="259" t="s">
        <v>470</v>
      </c>
      <c r="Y142" s="265" t="str">
        <f ca="1">T142&amp;"_"&amp;S142&amp;"_"&amp;W142</f>
        <v>2b_G142_Investment_tax_credit</v>
      </c>
      <c r="Z142" s="259" t="s">
        <v>445</v>
      </c>
      <c r="AB142" s="260" t="s">
        <v>446</v>
      </c>
      <c r="AC142" s="259" t="s">
        <v>85</v>
      </c>
      <c r="AD142" s="259" t="s">
        <v>84</v>
      </c>
      <c r="AI142"/>
    </row>
    <row r="143" spans="1:67" ht="5.25" customHeight="1" thickTop="1">
      <c r="A143" s="631"/>
      <c r="B143" s="25"/>
      <c r="C143" s="25"/>
      <c r="D143" s="25"/>
      <c r="E143" s="25"/>
      <c r="F143" s="69"/>
      <c r="G143" s="69"/>
      <c r="H143" s="564"/>
      <c r="I143" s="564"/>
      <c r="J143" s="564"/>
      <c r="K143" s="630"/>
      <c r="P143" s="261" t="s">
        <v>78</v>
      </c>
    </row>
    <row r="144" spans="1:67" ht="18" customHeight="1">
      <c r="A144" s="638" t="s">
        <v>471</v>
      </c>
      <c r="B144" s="607"/>
      <c r="C144" s="607"/>
      <c r="D144" s="607"/>
      <c r="E144" s="607"/>
      <c r="F144" s="607"/>
      <c r="G144" s="1147"/>
      <c r="H144" s="1148"/>
      <c r="I144" s="76"/>
      <c r="J144" s="99"/>
      <c r="K144" s="630"/>
      <c r="Q144" s="261" t="s">
        <v>42</v>
      </c>
      <c r="S144" s="259" t="str">
        <f ca="1">SUBSTITUTE(CELL("address",G144),"$","")</f>
        <v>G144</v>
      </c>
      <c r="T144" s="371" t="str">
        <f>$T$8</f>
        <v>2b</v>
      </c>
      <c r="U144" s="259" t="str">
        <f ca="1">MID(CELL("filename",T144),FIND("]",CELL("filename",T144))+1,256)</f>
        <v>2b. Offer Details</v>
      </c>
      <c r="V144" s="20" t="s">
        <v>237</v>
      </c>
      <c r="W144" s="259" t="s">
        <v>472</v>
      </c>
      <c r="Y144" s="265" t="str">
        <f ca="1">T144&amp;"_"&amp;S144&amp;"_"&amp;W144</f>
        <v>2b_G144_Qualification_for_Safe_Harbor</v>
      </c>
      <c r="Z144" s="259" t="s">
        <v>83</v>
      </c>
      <c r="AB144" s="260" t="str">
        <f>CONCATENATE(AL144,",",AM144)</f>
        <v>Physical work test with continuous construction,Incur 5% of total cost of the project</v>
      </c>
      <c r="AC144" s="259" t="s">
        <v>85</v>
      </c>
      <c r="AD144" s="259" t="s">
        <v>85</v>
      </c>
      <c r="AL144" s="260" t="s">
        <v>473</v>
      </c>
      <c r="AM144" t="s">
        <v>474</v>
      </c>
    </row>
    <row r="145" spans="1:67" ht="5.25" customHeight="1">
      <c r="A145" s="631"/>
      <c r="B145" s="25"/>
      <c r="C145" s="25"/>
      <c r="D145" s="25"/>
      <c r="E145" s="25"/>
      <c r="F145" s="69"/>
      <c r="G145" s="69"/>
      <c r="H145" s="564"/>
      <c r="I145" s="564"/>
      <c r="J145" s="564"/>
      <c r="K145" s="630"/>
      <c r="P145" s="261" t="s">
        <v>78</v>
      </c>
    </row>
    <row r="146" spans="1:67" ht="17.5">
      <c r="A146" s="639" t="s">
        <v>475</v>
      </c>
      <c r="B146" s="25"/>
      <c r="C146" s="25"/>
      <c r="D146" s="25"/>
      <c r="E146" s="25"/>
      <c r="F146" s="69"/>
      <c r="G146" s="69"/>
      <c r="H146" s="564"/>
      <c r="I146" s="564"/>
      <c r="J146" s="564"/>
      <c r="K146" s="630"/>
      <c r="Q146" s="261" t="s">
        <v>42</v>
      </c>
    </row>
    <row r="147" spans="1:67" ht="17.5">
      <c r="A147" s="1131" t="s">
        <v>476</v>
      </c>
      <c r="B147" s="1132"/>
      <c r="C147" s="1132"/>
      <c r="D147" s="1132"/>
      <c r="E147" s="1132"/>
      <c r="F147" s="1132"/>
      <c r="G147" s="908"/>
      <c r="H147" s="76" t="s">
        <v>477</v>
      </c>
      <c r="I147" s="99"/>
      <c r="J147" s="99"/>
      <c r="K147" s="630"/>
      <c r="Q147" s="261" t="s">
        <v>42</v>
      </c>
      <c r="S147" s="259" t="str">
        <f ca="1">SUBSTITUTE(CELL("address",G147),"$","")</f>
        <v>G147</v>
      </c>
      <c r="T147" s="371" t="str">
        <f>$T$8</f>
        <v>2b</v>
      </c>
      <c r="U147" s="259" t="str">
        <f ca="1">MID(CELL("filename",T147),FIND("]",CELL("filename",T147))+1,256)</f>
        <v>2b. Offer Details</v>
      </c>
      <c r="V147" s="20" t="s">
        <v>237</v>
      </c>
      <c r="W147" s="259" t="s">
        <v>478</v>
      </c>
      <c r="Y147" s="265" t="str">
        <f ca="1">T147&amp;"_"&amp;S147&amp;"_"&amp;W147</f>
        <v>2b_G147_Safe_Harbor_Qualifying_Year</v>
      </c>
      <c r="Z147" s="259" t="s">
        <v>353</v>
      </c>
      <c r="AB147" s="260" t="s">
        <v>479</v>
      </c>
      <c r="AC147" s="259" t="s">
        <v>85</v>
      </c>
      <c r="AD147" s="259" t="s">
        <v>85</v>
      </c>
      <c r="AH147" s="259" t="s">
        <v>480</v>
      </c>
      <c r="AI147"/>
    </row>
    <row r="148" spans="1:67" ht="5.25" customHeight="1">
      <c r="A148" s="639"/>
      <c r="B148" s="141"/>
      <c r="C148" s="141"/>
      <c r="D148" s="141"/>
      <c r="E148" s="141"/>
      <c r="F148" s="158"/>
      <c r="G148" s="570"/>
      <c r="H148" s="564"/>
      <c r="I148" s="564"/>
      <c r="J148" s="564"/>
      <c r="K148" s="630"/>
      <c r="P148" s="261" t="s">
        <v>78</v>
      </c>
      <c r="AI148"/>
    </row>
    <row r="149" spans="1:67" ht="21.75" customHeight="1">
      <c r="A149" s="1131" t="s">
        <v>481</v>
      </c>
      <c r="B149" s="1132"/>
      <c r="C149" s="1132"/>
      <c r="D149" s="1132"/>
      <c r="E149" s="1132"/>
      <c r="F149" s="1132"/>
      <c r="G149" s="484"/>
      <c r="H149" s="76" t="s">
        <v>482</v>
      </c>
      <c r="I149" s="99"/>
      <c r="J149" s="99"/>
      <c r="K149" s="630"/>
      <c r="Q149" s="261" t="s">
        <v>42</v>
      </c>
      <c r="S149" s="259" t="str">
        <f ca="1">SUBSTITUTE(CELL("address",G149),"$","")</f>
        <v>G149</v>
      </c>
      <c r="T149" s="371" t="str">
        <f>$T$8</f>
        <v>2b</v>
      </c>
      <c r="U149" s="259" t="str">
        <f ca="1">MID(CELL("filename",T149),FIND("]",CELL("filename",T149))+1,256)</f>
        <v>2b. Offer Details</v>
      </c>
      <c r="V149" s="20" t="s">
        <v>237</v>
      </c>
      <c r="W149" s="259" t="s">
        <v>483</v>
      </c>
      <c r="Y149" s="265" t="str">
        <f ca="1">T149&amp;"_"&amp;S149&amp;"_"&amp;W149</f>
        <v>2b_G149_Safe_Harbor_Expiring_Year</v>
      </c>
      <c r="Z149" s="259" t="s">
        <v>353</v>
      </c>
      <c r="AB149" s="260" t="s">
        <v>479</v>
      </c>
      <c r="AC149" s="259" t="s">
        <v>85</v>
      </c>
      <c r="AD149" s="259" t="s">
        <v>85</v>
      </c>
      <c r="AH149" s="259" t="s">
        <v>480</v>
      </c>
      <c r="AI149"/>
    </row>
    <row r="150" spans="1:67" ht="12.75" customHeight="1">
      <c r="A150" s="640"/>
      <c r="B150" s="278" t="s">
        <v>484</v>
      </c>
      <c r="C150" s="607"/>
      <c r="D150" s="607"/>
      <c r="E150" s="607"/>
      <c r="F150" s="607"/>
      <c r="G150" s="607"/>
      <c r="H150" s="76"/>
      <c r="I150" s="99"/>
      <c r="J150" s="99"/>
      <c r="K150" s="630"/>
      <c r="Q150" s="261" t="s">
        <v>42</v>
      </c>
      <c r="AI150"/>
    </row>
    <row r="151" spans="1:67" ht="5.25" customHeight="1">
      <c r="A151" s="639"/>
      <c r="B151" s="141"/>
      <c r="C151" s="141"/>
      <c r="D151" s="141"/>
      <c r="E151" s="141"/>
      <c r="F151" s="158"/>
      <c r="G151" s="570"/>
      <c r="H151" s="564"/>
      <c r="I151" s="564"/>
      <c r="J151" s="564"/>
      <c r="K151" s="630"/>
      <c r="P151" s="261" t="s">
        <v>78</v>
      </c>
      <c r="AI151"/>
    </row>
    <row r="152" spans="1:67" s="246" customFormat="1" ht="17.5">
      <c r="A152" s="638" t="s">
        <v>485</v>
      </c>
      <c r="B152" s="504"/>
      <c r="C152" s="504"/>
      <c r="D152" s="504"/>
      <c r="E152" s="504"/>
      <c r="F152" s="504"/>
      <c r="G152" s="504"/>
      <c r="H152" s="93"/>
      <c r="I152" s="93"/>
      <c r="J152" s="93"/>
      <c r="K152" s="641"/>
      <c r="L152"/>
      <c r="M152"/>
      <c r="N152"/>
      <c r="O152"/>
      <c r="P152" s="261"/>
      <c r="Q152" s="261" t="s">
        <v>42</v>
      </c>
      <c r="S152" s="259"/>
      <c r="T152" s="259"/>
      <c r="U152" s="259"/>
      <c r="V152" s="259"/>
      <c r="W152" s="259"/>
      <c r="X152" s="259"/>
      <c r="Y152" s="259"/>
      <c r="Z152" s="259"/>
      <c r="AA152" s="259"/>
      <c r="AB152" s="260"/>
      <c r="AC152" s="259"/>
      <c r="AD152" s="259"/>
      <c r="AE152" s="259"/>
      <c r="AF152" s="259"/>
      <c r="AG152" s="259"/>
      <c r="AH152" s="259"/>
      <c r="AI152"/>
      <c r="AJ152"/>
      <c r="AK152"/>
      <c r="BO152" s="406"/>
    </row>
    <row r="153" spans="1:67" ht="17.5">
      <c r="A153" s="1131" t="s">
        <v>486</v>
      </c>
      <c r="B153" s="1132"/>
      <c r="C153" s="1132"/>
      <c r="D153" s="1132"/>
      <c r="E153" s="1132"/>
      <c r="F153" s="1132"/>
      <c r="G153" s="484"/>
      <c r="H153" s="76" t="s">
        <v>477</v>
      </c>
      <c r="I153" s="99"/>
      <c r="J153" s="99"/>
      <c r="K153" s="630"/>
      <c r="Q153" s="261" t="s">
        <v>42</v>
      </c>
      <c r="S153" s="259" t="str">
        <f ca="1">SUBSTITUTE(CELL("address",G153),"$","")</f>
        <v>G153</v>
      </c>
      <c r="T153" s="371" t="str">
        <f>$T$8</f>
        <v>2b</v>
      </c>
      <c r="U153" s="259" t="str">
        <f ca="1">MID(CELL("filename",T153),FIND("]",CELL("filename",T153))+1,256)</f>
        <v>2b. Offer Details</v>
      </c>
      <c r="V153" s="20" t="s">
        <v>237</v>
      </c>
      <c r="W153" s="259" t="s">
        <v>487</v>
      </c>
      <c r="Y153" s="265" t="str">
        <f ca="1">T153&amp;"_"&amp;S153&amp;"_"&amp;W153</f>
        <v>2b_G153_Renewable_Tax_Credit_Project_Start_Date</v>
      </c>
      <c r="Z153" s="259" t="s">
        <v>353</v>
      </c>
      <c r="AB153" s="260" t="s">
        <v>479</v>
      </c>
      <c r="AC153" s="259" t="s">
        <v>85</v>
      </c>
      <c r="AD153" s="259" t="s">
        <v>85</v>
      </c>
      <c r="AH153" s="259" t="s">
        <v>480</v>
      </c>
      <c r="AI153"/>
    </row>
    <row r="154" spans="1:67" ht="5.25" customHeight="1">
      <c r="A154" s="639"/>
      <c r="B154" s="141"/>
      <c r="C154" s="141"/>
      <c r="D154" s="141"/>
      <c r="E154" s="141"/>
      <c r="F154" s="158"/>
      <c r="G154" s="570"/>
      <c r="H154" s="564"/>
      <c r="I154" s="564"/>
      <c r="J154" s="564"/>
      <c r="K154" s="630"/>
      <c r="P154" s="261" t="s">
        <v>78</v>
      </c>
      <c r="AI154"/>
    </row>
    <row r="155" spans="1:67" ht="17.5">
      <c r="A155" s="1131" t="s">
        <v>488</v>
      </c>
      <c r="B155" s="1132"/>
      <c r="C155" s="1132"/>
      <c r="D155" s="1132"/>
      <c r="E155" s="1132"/>
      <c r="F155" s="1132"/>
      <c r="G155" s="484"/>
      <c r="H155" s="76" t="s">
        <v>489</v>
      </c>
      <c r="I155" s="99"/>
      <c r="J155" s="99"/>
      <c r="K155" s="630"/>
      <c r="Q155" s="261" t="s">
        <v>42</v>
      </c>
      <c r="S155" s="259" t="str">
        <f ca="1">SUBSTITUTE(CELL("address",G155),"$","")</f>
        <v>G155</v>
      </c>
      <c r="T155" s="371" t="str">
        <f>$T$8</f>
        <v>2b</v>
      </c>
      <c r="U155" s="259" t="str">
        <f ca="1">MID(CELL("filename",T155),FIND("]",CELL("filename",T155))+1,256)</f>
        <v>2b. Offer Details</v>
      </c>
      <c r="V155" s="20" t="s">
        <v>237</v>
      </c>
      <c r="W155" s="259" t="s">
        <v>490</v>
      </c>
      <c r="Y155" s="265" t="str">
        <f ca="1">T155&amp;"_"&amp;S155&amp;"_"&amp;W155</f>
        <v>2b_G155_Renewable_Tax_Credit_Project_End_Date</v>
      </c>
      <c r="Z155" s="259" t="s">
        <v>353</v>
      </c>
      <c r="AB155" s="260" t="s">
        <v>479</v>
      </c>
      <c r="AC155" s="259" t="s">
        <v>85</v>
      </c>
      <c r="AD155" s="259" t="s">
        <v>85</v>
      </c>
      <c r="AH155" s="259" t="s">
        <v>480</v>
      </c>
      <c r="AI155"/>
    </row>
    <row r="156" spans="1:67" ht="5.25" customHeight="1">
      <c r="A156" s="642"/>
      <c r="B156" s="506"/>
      <c r="C156" s="54"/>
      <c r="D156" s="54"/>
      <c r="E156" s="54"/>
      <c r="F156" s="91"/>
      <c r="G156" s="76"/>
      <c r="H156" s="91"/>
      <c r="I156" s="91"/>
      <c r="J156" s="91"/>
      <c r="K156" s="630"/>
      <c r="P156" s="261" t="s">
        <v>78</v>
      </c>
    </row>
    <row r="157" spans="1:67" ht="26.25" customHeight="1">
      <c r="A157" s="1133" t="s">
        <v>491</v>
      </c>
      <c r="B157" s="1005"/>
      <c r="C157" s="1005"/>
      <c r="D157" s="1005"/>
      <c r="E157" s="1005"/>
      <c r="F157" s="1062"/>
      <c r="G157" s="1134"/>
      <c r="H157" s="1134"/>
      <c r="I157" s="68"/>
      <c r="J157" s="68"/>
      <c r="K157" s="630"/>
      <c r="Q157" s="261" t="s">
        <v>42</v>
      </c>
      <c r="S157" s="259" t="str">
        <f ca="1">SUBSTITUTE(CELL("address",G157),"$","")</f>
        <v>G157</v>
      </c>
      <c r="T157" s="371" t="str">
        <f>$T$8</f>
        <v>2b</v>
      </c>
      <c r="U157" s="259" t="str">
        <f ca="1">MID(CELL("filename",T157),FIND("]",CELL("filename",T157))+1,256)</f>
        <v>2b. Offer Details</v>
      </c>
      <c r="V157" s="20" t="s">
        <v>237</v>
      </c>
      <c r="W157" s="259" t="s">
        <v>492</v>
      </c>
      <c r="Y157" s="265" t="str">
        <f ca="1">T157&amp;"_"&amp;S157&amp;"_"&amp;W157</f>
        <v>2b_G157_Pricing_include_Environmental_Attributes</v>
      </c>
      <c r="Z157" s="259" t="s">
        <v>83</v>
      </c>
      <c r="AB157" s="260" t="str">
        <f>CONCATENATE(AL157,",",AM157,",",AN157)</f>
        <v>Yes,No,N/A - Not renewable or non-emitting</v>
      </c>
      <c r="AC157" s="259" t="s">
        <v>84</v>
      </c>
      <c r="AD157" s="259" t="s">
        <v>85</v>
      </c>
      <c r="AL157" s="260" t="s">
        <v>84</v>
      </c>
      <c r="AM157" t="s">
        <v>85</v>
      </c>
      <c r="AN157" t="s">
        <v>493</v>
      </c>
    </row>
    <row r="158" spans="1:67" ht="5.25" customHeight="1">
      <c r="A158" s="642"/>
      <c r="B158" s="506"/>
      <c r="C158" s="54"/>
      <c r="D158" s="54"/>
      <c r="E158" s="54"/>
      <c r="F158" s="91"/>
      <c r="G158" s="435"/>
      <c r="H158" s="434"/>
      <c r="I158" s="91"/>
      <c r="J158" s="91"/>
      <c r="K158" s="630"/>
      <c r="P158" s="261" t="s">
        <v>78</v>
      </c>
    </row>
    <row r="159" spans="1:67" ht="5.25" hidden="1" customHeight="1">
      <c r="A159" s="643"/>
      <c r="B159" s="286"/>
      <c r="C159" s="287"/>
      <c r="D159" s="287"/>
      <c r="E159" s="287"/>
      <c r="F159" s="288"/>
      <c r="G159" s="435"/>
      <c r="H159" s="435"/>
      <c r="I159" s="76"/>
      <c r="J159" s="91"/>
      <c r="K159" s="630"/>
      <c r="P159" s="261" t="s">
        <v>78</v>
      </c>
    </row>
    <row r="160" spans="1:67" s="264" customFormat="1" ht="36.75" hidden="1" customHeight="1">
      <c r="A160" s="1127" t="s">
        <v>494</v>
      </c>
      <c r="B160" s="1128"/>
      <c r="C160" s="1128"/>
      <c r="D160" s="1128"/>
      <c r="E160" s="1128"/>
      <c r="F160" s="1129"/>
      <c r="G160" s="1130"/>
      <c r="H160" s="1130"/>
      <c r="I160" s="68"/>
      <c r="J160" s="331"/>
      <c r="K160" s="644"/>
      <c r="L160"/>
      <c r="M160"/>
      <c r="N160"/>
      <c r="O160"/>
      <c r="P160" s="261"/>
      <c r="Q160" s="261" t="s">
        <v>42</v>
      </c>
      <c r="S160" s="260" t="str">
        <f ca="1">SUBSTITUTE(CELL("address",G160),"$","")</f>
        <v>G160</v>
      </c>
      <c r="T160" s="371" t="str">
        <f>$T$8</f>
        <v>2b</v>
      </c>
      <c r="U160" s="259" t="str">
        <f ca="1">MID(CELL("filename",T160),FIND("]",CELL("filename",T160))+1,256)</f>
        <v>2b. Offer Details</v>
      </c>
      <c r="V160" s="20" t="s">
        <v>237</v>
      </c>
      <c r="W160" s="260" t="s">
        <v>495</v>
      </c>
      <c r="X160" s="260"/>
      <c r="Y160" s="265" t="str">
        <f ca="1">T160&amp;"_"&amp;S160&amp;"_"&amp;W160</f>
        <v>2b_G160_Pricing_include_Balancing_and_Integration_Charges</v>
      </c>
      <c r="Z160" s="260" t="s">
        <v>83</v>
      </c>
      <c r="AA160" s="260"/>
      <c r="AB160" s="260" t="str">
        <f>CONCATENATE(AL160,",",AM160,",",AN160)</f>
        <v>Yes,No,N/A - Resource is baseload/dispatchable</v>
      </c>
      <c r="AC160" s="260" t="s">
        <v>84</v>
      </c>
      <c r="AD160" s="259" t="s">
        <v>85</v>
      </c>
      <c r="AE160" s="260"/>
      <c r="AF160" s="260"/>
      <c r="AG160" s="260"/>
      <c r="AH160" s="260"/>
      <c r="AI160" s="260"/>
      <c r="AL160" s="260" t="s">
        <v>84</v>
      </c>
      <c r="AM160" s="264" t="s">
        <v>85</v>
      </c>
      <c r="AN160" s="264" t="s">
        <v>465</v>
      </c>
      <c r="BO160" s="400"/>
    </row>
    <row r="161" spans="1:67" ht="5.25" hidden="1" customHeight="1">
      <c r="A161" s="645"/>
      <c r="B161" s="289"/>
      <c r="C161" s="290"/>
      <c r="D161" s="290"/>
      <c r="E161" s="290"/>
      <c r="F161" s="291"/>
      <c r="G161" s="435"/>
      <c r="H161" s="434"/>
      <c r="I161" s="91"/>
      <c r="J161" s="91"/>
      <c r="K161" s="630"/>
      <c r="P161" s="261" t="s">
        <v>78</v>
      </c>
    </row>
    <row r="162" spans="1:67" ht="14.25" customHeight="1">
      <c r="A162" s="646"/>
      <c r="B162" s="89"/>
      <c r="C162" s="89"/>
      <c r="D162" s="89"/>
      <c r="E162" s="89"/>
      <c r="F162" s="647"/>
      <c r="G162" s="647"/>
      <c r="H162" s="648"/>
      <c r="I162" s="648"/>
      <c r="J162" s="648"/>
      <c r="K162" s="649"/>
      <c r="P162" s="390"/>
      <c r="Q162" s="390" t="s">
        <v>42</v>
      </c>
      <c r="R162" s="388"/>
      <c r="S162" s="389"/>
      <c r="T162" s="389"/>
      <c r="U162" s="389"/>
      <c r="V162" s="389"/>
      <c r="W162" s="389"/>
      <c r="X162" s="389"/>
      <c r="Y162" s="389"/>
      <c r="Z162" s="389"/>
      <c r="AA162" s="389"/>
      <c r="AB162" s="392"/>
      <c r="AC162" s="389"/>
      <c r="AD162" s="389"/>
      <c r="AE162" s="389"/>
      <c r="AF162" s="389"/>
      <c r="AG162" s="389"/>
      <c r="AH162" s="389"/>
      <c r="AI162" s="389"/>
      <c r="AJ162" s="388"/>
      <c r="AL162" s="388"/>
      <c r="AM162" s="388"/>
      <c r="AN162" s="388"/>
      <c r="AO162" s="388"/>
      <c r="AP162" s="388"/>
      <c r="AQ162" s="388"/>
      <c r="AR162" s="388"/>
      <c r="AS162" s="388"/>
      <c r="AT162" s="388"/>
      <c r="AU162" s="388"/>
      <c r="AV162" s="388"/>
      <c r="AW162" s="388"/>
      <c r="AX162" s="388"/>
      <c r="AY162" s="388"/>
      <c r="AZ162" s="388"/>
      <c r="BA162" s="388"/>
      <c r="BB162" s="388"/>
      <c r="BC162" s="388"/>
      <c r="BD162" s="388"/>
      <c r="BE162" s="388"/>
      <c r="BF162" s="388"/>
      <c r="BG162" s="388"/>
      <c r="BH162" s="388"/>
      <c r="BI162" s="388"/>
      <c r="BJ162" s="388"/>
      <c r="BK162" s="388"/>
      <c r="BL162" s="388"/>
      <c r="BM162" s="388"/>
      <c r="BN162" s="388"/>
      <c r="BO162" s="394"/>
    </row>
    <row r="163" spans="1:67">
      <c r="Q163" s="453" t="s">
        <v>214</v>
      </c>
      <c r="S163">
        <f ca="1">COUNTA(S8:S162)</f>
        <v>69</v>
      </c>
    </row>
  </sheetData>
  <mergeCells count="75">
    <mergeCell ref="AG2:AG3"/>
    <mergeCell ref="C20:E20"/>
    <mergeCell ref="AA2:AA3"/>
    <mergeCell ref="AB2:AB3"/>
    <mergeCell ref="AC2:AC3"/>
    <mergeCell ref="AD2:AD3"/>
    <mergeCell ref="AE2:AE3"/>
    <mergeCell ref="C15:F16"/>
    <mergeCell ref="C18:F19"/>
    <mergeCell ref="C13:F13"/>
    <mergeCell ref="C95:E95"/>
    <mergeCell ref="C28:E28"/>
    <mergeCell ref="C87:E87"/>
    <mergeCell ref="S1:AC1"/>
    <mergeCell ref="A10:K10"/>
    <mergeCell ref="B12:J12"/>
    <mergeCell ref="C24:E24"/>
    <mergeCell ref="C26:E26"/>
    <mergeCell ref="C17:E17"/>
    <mergeCell ref="C22:E22"/>
    <mergeCell ref="AD1:AI1"/>
    <mergeCell ref="T2:U2"/>
    <mergeCell ref="A3:K3"/>
    <mergeCell ref="A1:K2"/>
    <mergeCell ref="A8:F8"/>
    <mergeCell ref="A4:K4"/>
    <mergeCell ref="A6:J6"/>
    <mergeCell ref="V2:V3"/>
    <mergeCell ref="S2:S3"/>
    <mergeCell ref="W2:W3"/>
    <mergeCell ref="X2:X3"/>
    <mergeCell ref="Y2:Y3"/>
    <mergeCell ref="Z2:Z3"/>
    <mergeCell ref="AI2:AI3"/>
    <mergeCell ref="AF2:AF3"/>
    <mergeCell ref="AH2:AH3"/>
    <mergeCell ref="A140:F140"/>
    <mergeCell ref="G140:J140"/>
    <mergeCell ref="G144:H144"/>
    <mergeCell ref="C89:E89"/>
    <mergeCell ref="C91:E91"/>
    <mergeCell ref="C97:E97"/>
    <mergeCell ref="C100:E100"/>
    <mergeCell ref="C112:E112"/>
    <mergeCell ref="C110:E110"/>
    <mergeCell ref="C107:E107"/>
    <mergeCell ref="C103:E103"/>
    <mergeCell ref="C105:E105"/>
    <mergeCell ref="C106:E106"/>
    <mergeCell ref="C101:E101"/>
    <mergeCell ref="A93:K93"/>
    <mergeCell ref="B98:G99"/>
    <mergeCell ref="C108:E108"/>
    <mergeCell ref="A160:F160"/>
    <mergeCell ref="G160:H160"/>
    <mergeCell ref="A149:F149"/>
    <mergeCell ref="A153:F153"/>
    <mergeCell ref="A155:F155"/>
    <mergeCell ref="A157:F157"/>
    <mergeCell ref="G157:H157"/>
    <mergeCell ref="A147:F147"/>
    <mergeCell ref="C115:E115"/>
    <mergeCell ref="C121:E121"/>
    <mergeCell ref="B126:J126"/>
    <mergeCell ref="B128:J128"/>
    <mergeCell ref="B130:J130"/>
    <mergeCell ref="B136:J136"/>
    <mergeCell ref="A138:F138"/>
    <mergeCell ref="B132:J132"/>
    <mergeCell ref="B133:J133"/>
    <mergeCell ref="B134:J134"/>
    <mergeCell ref="C114:E114"/>
    <mergeCell ref="G138:H138"/>
    <mergeCell ref="C117:E117"/>
    <mergeCell ref="C119:G119"/>
  </mergeCells>
  <conditionalFormatting sqref="G121 G24 G17 G14 G87 G89 G91">
    <cfRule type="expression" dxfId="103" priority="55">
      <formula>#REF!&lt;&gt;"Yes"</formula>
    </cfRule>
  </conditionalFormatting>
  <conditionalFormatting sqref="E30 E36 E42 E48 E54">
    <cfRule type="expression" dxfId="102" priority="43">
      <formula>$D$7&lt;&gt;"Yes"</formula>
    </cfRule>
  </conditionalFormatting>
  <conditionalFormatting sqref="J30 J36 J42 J48 J54">
    <cfRule type="expression" dxfId="101" priority="40">
      <formula>$J$7&lt;&gt;"Yes"</formula>
    </cfRule>
  </conditionalFormatting>
  <conditionalFormatting sqref="J60 J66 J72 J78 J84">
    <cfRule type="expression" dxfId="100" priority="39">
      <formula>$J$7&lt;&gt;"Yes"</formula>
    </cfRule>
  </conditionalFormatting>
  <conditionalFormatting sqref="G30 G32:G36 G38:G42 G44:G48 G50:G54 G56:G60 G62:G66 G68:G72 G74:G78 G80:G84">
    <cfRule type="expression" dxfId="99" priority="28">
      <formula>#REF!&lt;&gt;"Yes"</formula>
    </cfRule>
  </conditionalFormatting>
  <conditionalFormatting sqref="G28">
    <cfRule type="expression" dxfId="98" priority="18">
      <formula>$G$17&lt;&gt;"Yes"</formula>
    </cfRule>
  </conditionalFormatting>
  <conditionalFormatting sqref="H96:J96">
    <cfRule type="expression" dxfId="97" priority="14">
      <formula>OR(ISBLANK($G$14),$G$14="Asset Purchase",$G$14="Other - describe below")</formula>
    </cfRule>
  </conditionalFormatting>
  <conditionalFormatting sqref="I95:J95">
    <cfRule type="expression" dxfId="96" priority="13">
      <formula>OR(ISBLANK($G$14),$G$14="Asset Purchase",$G$14="Other - describe below")</formula>
    </cfRule>
  </conditionalFormatting>
  <conditionalFormatting sqref="G95">
    <cfRule type="expression" dxfId="95" priority="12">
      <formula>#REF!&lt;&gt;"Yes"</formula>
    </cfRule>
  </conditionalFormatting>
  <conditionalFormatting sqref="G101">
    <cfRule type="expression" dxfId="94" priority="11">
      <formula>#REF!&lt;&gt;"Yes"</formula>
    </cfRule>
  </conditionalFormatting>
  <conditionalFormatting sqref="G103">
    <cfRule type="expression" dxfId="93" priority="10">
      <formula>#REF!&lt;&gt;"Yes"</formula>
    </cfRule>
  </conditionalFormatting>
  <conditionalFormatting sqref="G106">
    <cfRule type="expression" dxfId="92" priority="9">
      <formula>#REF!&lt;&gt;"Yes"</formula>
    </cfRule>
  </conditionalFormatting>
  <conditionalFormatting sqref="G115">
    <cfRule type="expression" dxfId="91" priority="5">
      <formula>#REF!&lt;&gt;"Yes"</formula>
    </cfRule>
  </conditionalFormatting>
  <conditionalFormatting sqref="G108">
    <cfRule type="expression" dxfId="90" priority="8">
      <formula>#REF!&lt;&gt;"Yes"</formula>
    </cfRule>
  </conditionalFormatting>
  <conditionalFormatting sqref="G110">
    <cfRule type="expression" dxfId="89" priority="7">
      <formula>#REF!&lt;&gt;"Yes"</formula>
    </cfRule>
  </conditionalFormatting>
  <conditionalFormatting sqref="G112">
    <cfRule type="expression" dxfId="88" priority="6">
      <formula>#REF!&lt;&gt;"Yes"</formula>
    </cfRule>
  </conditionalFormatting>
  <conditionalFormatting sqref="G20">
    <cfRule type="expression" dxfId="87" priority="4">
      <formula>#REF!&lt;&gt;"Yes"</formula>
    </cfRule>
  </conditionalFormatting>
  <conditionalFormatting sqref="G22">
    <cfRule type="expression" dxfId="86" priority="3">
      <formula>#REF!&lt;&gt;"Yes"</formula>
    </cfRule>
  </conditionalFormatting>
  <conditionalFormatting sqref="G26">
    <cfRule type="expression" dxfId="85" priority="2">
      <formula>#REF!&lt;&gt;"Yes"</formula>
    </cfRule>
  </conditionalFormatting>
  <conditionalFormatting sqref="C119">
    <cfRule type="expression" dxfId="84" priority="1">
      <formula>#REF!&lt;&gt;"Yes"</formula>
    </cfRule>
  </conditionalFormatting>
  <dataValidations count="32">
    <dataValidation type="textLength" operator="lessThan" allowBlank="1" showInputMessage="1" showErrorMessage="1" promptTitle="Complete if applicable" prompt="Required if Resource Type has &quot;other&quot; in description_x000a__x000a_Field is limited to a maximum of 100 characters." sqref="G26">
      <formula1>100</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0">
      <formula1>2021</formula1>
    </dataValidation>
    <dataValidation type="decimal" operator="lessThanOrEqual" allowBlank="1" showInputMessage="1" showErrorMessage="1" promptTitle="Complete if applicable" prompt="  " sqref="G142">
      <formula1>1</formula1>
    </dataValidation>
    <dataValidation type="decimal" operator="greaterThan" allowBlank="1" showInputMessage="1" showErrorMessage="1" promptTitle="Complete if applicable" prompt="Required for asset sales and ownership options_x000a__x000a_Enter ownership / asset sale price" sqref="G22">
      <formula1>0</formula1>
    </dataValidation>
    <dataValidation type="whole" operator="greaterThan" showInputMessage="1" showErrorMessage="1" promptTitle="Complete if applicable" prompt="Required if offer 1 is used" sqref="G28">
      <formula1>0</formula1>
    </dataValidation>
    <dataValidation type="whole" operator="greaterThan" allowBlank="1" showInputMessage="1" showErrorMessage="1" promptTitle="Complete if applicable" prompt="  yyyy" sqref="G149 G155 G153">
      <formula1>2000</formula1>
    </dataValidation>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25:D25 C27:D27">
      <formula1>40544</formula1>
    </dataValidation>
    <dataValidation type="list" operator="greaterThan" allowBlank="1" showInputMessage="1" showErrorMessage="1" promptTitle="Complete if applicable" prompt="  " sqref="G144:H144">
      <formula1>$AL$144:$AM$144</formula1>
    </dataValidation>
    <dataValidation type="list" showInputMessage="1" showErrorMessage="1" promptTitle="Required field" prompt="Select response from the drop-down list." sqref="G157:H157">
      <formula1>$AL$157:$AN$157</formula1>
    </dataValidation>
    <dataValidation type="list" showInputMessage="1" showErrorMessage="1" promptTitle="Required field" prompt="Select response from the drop-down list." sqref="G14">
      <formula1>$AL$14:$AN$14</formula1>
    </dataValidation>
    <dataValidation type="list" operator="greaterThan" allowBlank="1" showInputMessage="1" showErrorMessage="1" promptTitle="Required field" prompt="Select from the drop-down list." sqref="G17">
      <formula1>$AL$17:$AM$17</formula1>
    </dataValidation>
    <dataValidation type="list" operator="greaterThan" allowBlank="1" showInputMessage="1" showErrorMessage="1" promptTitle="Complete if applicable" prompt="Select from Drop Down Menu_x000a_" sqref="G97">
      <formula1>$AL$97:$AO$97</formula1>
    </dataValidation>
    <dataValidation type="list" showInputMessage="1" showErrorMessage="1" promptTitle="Required field" prompt="Select response from the drop-down list." sqref="G138:H138">
      <formula1>$AL$138:$AN$138</formula1>
    </dataValidation>
    <dataValidation type="list" showInputMessage="1" showErrorMessage="1" promptTitle="Required field" prompt="Select response from the drop-down list." sqref="G160:H160">
      <formula1>$AL$160:$AN$160</formula1>
    </dataValidation>
    <dataValidation type="list" showInputMessage="1" showErrorMessage="1" promptTitle="Required field" prompt="Select response from the drop-down list." sqref="G8">
      <formula1>$AL$8:$AN$8</formula1>
    </dataValidation>
    <dataValidation type="list" showInputMessage="1" showErrorMessage="1" promptTitle="Required field" prompt="Select response from the drop-down list." sqref="G24">
      <formula1>$AL$24:$AO$24</formula1>
    </dataValidation>
    <dataValidation type="list" operator="greaterThan" allowBlank="1" showInputMessage="1" showErrorMessage="1" promptTitle="Complete if applicable" prompt="Select from the drop-down list." sqref="G121">
      <formula1>$AL$121:$AM$121</formula1>
    </dataValidation>
    <dataValidation type="date" operator="greaterThan" allowBlank="1" showInputMessage="1" showErrorMessage="1" errorTitle="Term start date" error="Enter start date in the following format:_x000a__x000a_mm/dd/yyyy" promptTitle="Required field" prompt="mm/dd/yyyy" sqref="G91 G87 G89">
      <formula1>1</formula1>
    </dataValidation>
    <dataValidation type="decimal" operator="greaterThanOrEqual" allowBlank="1" showInputMessage="1" showErrorMessage="1" promptTitle="Complete if applicable" prompt="Enter value of 0 if fixed price offer doesn't include a capacity component" sqref="G101">
      <formula1>0</formula1>
    </dataValidation>
    <dataValidation type="decimal" operator="greaterThanOrEqual" allowBlank="1" showInputMessage="1" showErrorMessage="1" promptTitle="Complete if applicable" prompt="Enter value of 0 if fixed price offer doesn't include an energy component" sqref="G103">
      <formula1>0</formula1>
    </dataValidation>
    <dataValidation type="decimal" operator="greaterThanOrEqual" allowBlank="1" showInputMessage="1" showErrorMessage="1" promptTitle="Complete if applicable" prompt="Enter value of 0 if escalating price offer doesn't include a capacity component" sqref="G106">
      <formula1>0</formula1>
    </dataValidation>
    <dataValidation type="decimal" operator="greaterThanOrEqual" allowBlank="1" showInputMessage="1" showErrorMessage="1" promptTitle="Complete if applicable" prompt="Enter value of 0 if escalating price offer doesn't include an energy component" sqref="G110">
      <formula1>0</formula1>
    </dataValidation>
    <dataValidation type="decimal" allowBlank="1" showInputMessage="1" showErrorMessage="1" error="Values should be between -50 and 50" promptTitle="Complete if applicable" prompt="   _x000a__x000a_" sqref="G115 C119">
      <formula1>-50</formula1>
      <formula2>50</formula2>
    </dataValidation>
    <dataValidation type="decimal" allowBlank="1" showInputMessage="1" showErrorMessage="1" promptTitle="Complete if applicable" prompt="Enter value of 0 if escalating price offer doesn't include a capacity component" sqref="G108">
      <formula1>0</formula1>
      <formula2>1</formula2>
    </dataValidation>
    <dataValidation type="decimal" allowBlank="1" showInputMessage="1" showErrorMessage="1" promptTitle="Complete if applicable" prompt="Enter value of 0 if escalating price offer doesn't include an energy component" sqref="G112">
      <formula1>0</formula1>
      <formula2>1</formula2>
    </dataValidation>
    <dataValidation type="whole" operator="greaterThan" allowBlank="1" showInputMessage="1" showErrorMessage="1" promptTitle="Complete if applicable" prompt="  yyyy" sqref="G147">
      <formula1>1999</formula1>
    </dataValidation>
    <dataValidation allowBlank="1" showInputMessage="1" showErrorMessage="1" errorTitle="Select technology type from list" sqref="H147:J147 H149:J150 H155:J155 H153:J153 J144"/>
    <dataValidation type="textLength" operator="lessThan" allowBlank="1" showInputMessage="1" showErrorMessage="1" promptTitle="Complete if applicable" prompt="Field is limited to a maximum of 1,400 characters." sqref="B136:J136">
      <formula1>1401</formula1>
    </dataValidation>
    <dataValidation type="textLength" operator="lessThanOrEqual" showInputMessage="1" showErrorMessage="1" promptTitle="Complete if applicable" prompt="Field is limited to a maximum of 40 characters." sqref="G140:J140">
      <formula1>G140</formula1>
    </dataValidation>
    <dataValidation type="decimal" operator="greaterThanOrEqual" showInputMessage="1" showErrorMessage="1" promptTitle="Complete if applicable" prompt="  " sqref="E36 E42 E48 E54 J42 J36 J84 J78 J72 J66 J60 J54 J48 E30 J30">
      <formula1>0</formula1>
    </dataValidation>
    <dataValidation type="textLength" operator="lessThan" allowBlank="1" showInputMessage="1" showErrorMessage="1" promptTitle="Complete if applicable" prompt="Field is limited to a maximum of 400 characters." sqref="G95">
      <formula1>400</formula1>
    </dataValidation>
    <dataValidation type="whole" operator="greaterThan" showInputMessage="1" showErrorMessage="1" promptTitle="Required field" prompt="Capacity in MW" sqref="G30 G32:G36 G38:G42 G44:G48 G50:G54 G56:G60 G62:G66 G68:G72 G74:G78 G80:G84">
      <formula1>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136" max="12"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27"/>
  <sheetViews>
    <sheetView zoomScale="85" zoomScaleNormal="85" zoomScaleSheetLayoutView="100" workbookViewId="0">
      <pane ySplit="2" topLeftCell="A3" activePane="bottomLeft" state="frozen"/>
      <selection pane="bottomLeft" activeCell="BR19" sqref="BR19"/>
    </sheetView>
  </sheetViews>
  <sheetFormatPr defaultColWidth="9.1796875" defaultRowHeight="12.5"/>
  <cols>
    <col min="1" max="1" width="5" style="84" customWidth="1"/>
    <col min="2" max="2" width="9.7265625" style="84" customWidth="1"/>
    <col min="3" max="3" width="15.1796875" style="84" customWidth="1"/>
    <col min="4" max="4" width="14.453125" style="84" customWidth="1"/>
    <col min="5" max="5" width="18.81640625" style="84" customWidth="1"/>
    <col min="6" max="6" width="13.81640625" style="84" customWidth="1"/>
    <col min="7" max="7" width="19.1796875" style="84" customWidth="1"/>
    <col min="8" max="8" width="10.54296875" style="84" customWidth="1"/>
    <col min="9" max="9" width="26.81640625" style="84" customWidth="1"/>
    <col min="10" max="10" width="1.7265625" style="84" customWidth="1"/>
    <col min="11" max="11" width="5.81640625" hidden="1" customWidth="1"/>
    <col min="12" max="12" width="8.453125" customWidth="1"/>
    <col min="13" max="13" width="88.1796875" hidden="1" customWidth="1"/>
    <col min="14" max="14" width="42.453125" hidden="1" customWidth="1"/>
    <col min="15" max="15" width="7.54296875" style="262" hidden="1" customWidth="1"/>
    <col min="16" max="16" width="3.26953125" style="262" hidden="1" customWidth="1"/>
    <col min="17" max="17" width="8.54296875" style="262" hidden="1" customWidth="1"/>
    <col min="18" max="18" width="24" style="262" hidden="1" customWidth="1"/>
    <col min="19" max="19" width="76.453125" style="262" hidden="1" customWidth="1"/>
    <col min="20" max="20" width="7.81640625" style="262" hidden="1" customWidth="1"/>
    <col min="21" max="21" width="85.81640625" style="262" hidden="1" customWidth="1"/>
    <col min="22" max="23" width="9.1796875" style="262" hidden="1" customWidth="1"/>
    <col min="24" max="24" width="20.453125" style="262" hidden="1" customWidth="1"/>
    <col min="25" max="27" width="9.1796875" style="262" hidden="1" customWidth="1"/>
    <col min="28" max="28" width="53" style="262" hidden="1" customWidth="1"/>
    <col min="29" max="29" width="54.7265625" style="262" hidden="1" customWidth="1"/>
    <col min="30" max="30" width="10.7265625" style="262" hidden="1" customWidth="1"/>
    <col min="31" max="31" width="9.1796875" style="262" hidden="1" customWidth="1"/>
    <col min="32" max="33" width="9.1796875" hidden="1" customWidth="1"/>
    <col min="34" max="34" width="10.26953125" hidden="1" customWidth="1"/>
    <col min="35" max="35" width="37.81640625" hidden="1" customWidth="1"/>
    <col min="36" max="40" width="5.54296875" hidden="1" customWidth="1"/>
    <col min="41" max="42" width="11.54296875" hidden="1" customWidth="1"/>
    <col min="43" max="43" width="6.54296875" hidden="1" customWidth="1"/>
    <col min="44" max="62" width="9.1796875" hidden="1" customWidth="1"/>
    <col min="63" max="63" width="9.1796875" style="385" hidden="1" customWidth="1"/>
    <col min="64" max="67" width="0" style="84" hidden="1" customWidth="1"/>
    <col min="68" max="16384" width="9.1796875" style="84"/>
  </cols>
  <sheetData>
    <row r="1" spans="1:130" ht="24.75" customHeight="1">
      <c r="A1" s="1013" t="s">
        <v>496</v>
      </c>
      <c r="B1" s="1014"/>
      <c r="C1" s="1014"/>
      <c r="D1" s="1014"/>
      <c r="E1" s="1014"/>
      <c r="F1" s="1014"/>
      <c r="G1" s="1014"/>
      <c r="H1" s="1014"/>
      <c r="I1" s="1014"/>
      <c r="J1" s="1015"/>
      <c r="O1" s="1023" t="s">
        <v>18</v>
      </c>
      <c r="P1" s="1023"/>
      <c r="Q1" s="1023"/>
      <c r="R1" s="1023"/>
      <c r="S1" s="1023"/>
      <c r="T1" s="1023"/>
      <c r="U1" s="1023"/>
      <c r="V1" s="1023"/>
      <c r="W1" s="1023"/>
      <c r="X1" s="1023"/>
      <c r="Y1" s="1023"/>
      <c r="Z1" s="1218" t="s">
        <v>19</v>
      </c>
      <c r="AA1" s="1218"/>
      <c r="AB1" s="1218"/>
      <c r="AC1" s="1218"/>
      <c r="AD1" s="1218"/>
      <c r="AE1" s="1218"/>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 thickBot="1">
      <c r="A2" s="1153" t="s">
        <v>497</v>
      </c>
      <c r="B2" s="1102"/>
      <c r="C2" s="1102"/>
      <c r="D2" s="1102"/>
      <c r="E2" s="1102"/>
      <c r="F2" s="1102"/>
      <c r="G2" s="1102"/>
      <c r="H2" s="1102"/>
      <c r="I2" s="1102"/>
      <c r="J2" s="1102"/>
      <c r="K2" s="1154"/>
      <c r="M2" t="s">
        <v>40</v>
      </c>
      <c r="O2" s="1031" t="s">
        <v>21</v>
      </c>
      <c r="P2" s="1032" t="s">
        <v>22</v>
      </c>
      <c r="Q2" s="1032"/>
      <c r="R2" s="1021" t="s">
        <v>23</v>
      </c>
      <c r="S2" s="1021" t="s">
        <v>24</v>
      </c>
      <c r="T2" s="1021" t="s">
        <v>25</v>
      </c>
      <c r="U2" s="1021" t="s">
        <v>26</v>
      </c>
      <c r="V2" s="1021" t="s">
        <v>27</v>
      </c>
      <c r="W2" s="1021" t="s">
        <v>28</v>
      </c>
      <c r="X2" s="1021" t="s">
        <v>29</v>
      </c>
      <c r="Y2" s="1021" t="s">
        <v>30</v>
      </c>
      <c r="Z2" s="1021" t="s">
        <v>31</v>
      </c>
      <c r="AA2" s="1021" t="s">
        <v>32</v>
      </c>
      <c r="AB2" s="1021" t="s">
        <v>33</v>
      </c>
      <c r="AC2" s="1021" t="s">
        <v>34</v>
      </c>
      <c r="AD2" s="1021" t="s">
        <v>35</v>
      </c>
      <c r="AE2" s="1021" t="s">
        <v>36</v>
      </c>
      <c r="AG2" s="25"/>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502" t="s">
        <v>498</v>
      </c>
      <c r="B3" s="55"/>
      <c r="C3" s="55"/>
      <c r="D3" s="55"/>
      <c r="E3" s="55"/>
      <c r="F3" s="15"/>
      <c r="G3" s="15"/>
      <c r="H3" s="15"/>
      <c r="I3" s="15"/>
      <c r="J3" s="19"/>
      <c r="M3" t="s">
        <v>40</v>
      </c>
      <c r="N3" t="s">
        <v>41</v>
      </c>
      <c r="O3" s="1219"/>
      <c r="P3" s="508" t="s">
        <v>43</v>
      </c>
      <c r="Q3" s="428" t="s">
        <v>44</v>
      </c>
      <c r="R3" s="1025"/>
      <c r="S3" s="1025"/>
      <c r="T3" s="1025"/>
      <c r="U3" s="1025"/>
      <c r="V3" s="1025"/>
      <c r="W3" s="1025"/>
      <c r="X3" s="1025"/>
      <c r="Y3" s="1025"/>
      <c r="Z3" s="1025"/>
      <c r="AA3" s="1025"/>
      <c r="AB3" s="1025"/>
      <c r="AC3" s="1025"/>
      <c r="AD3" s="1025"/>
      <c r="AE3" s="1025"/>
      <c r="AF3" s="388"/>
      <c r="AH3" s="408" t="s">
        <v>45</v>
      </c>
      <c r="AI3" s="408" t="s">
        <v>46</v>
      </c>
      <c r="AJ3" s="408" t="s">
        <v>47</v>
      </c>
      <c r="AK3" s="388" t="s">
        <v>48</v>
      </c>
      <c r="AL3" s="388" t="s">
        <v>49</v>
      </c>
      <c r="AM3" s="388" t="s">
        <v>50</v>
      </c>
      <c r="AN3" s="388" t="s">
        <v>51</v>
      </c>
      <c r="AO3" s="388" t="s">
        <v>52</v>
      </c>
      <c r="AP3" s="388" t="s">
        <v>53</v>
      </c>
      <c r="AQ3" s="388" t="s">
        <v>54</v>
      </c>
      <c r="AR3" s="388" t="s">
        <v>55</v>
      </c>
      <c r="AS3" s="388" t="s">
        <v>56</v>
      </c>
      <c r="AT3" s="388" t="s">
        <v>57</v>
      </c>
      <c r="AU3" s="388" t="s">
        <v>58</v>
      </c>
      <c r="AV3" s="388" t="s">
        <v>59</v>
      </c>
      <c r="AW3" s="388" t="s">
        <v>60</v>
      </c>
      <c r="AX3" s="388" t="s">
        <v>61</v>
      </c>
      <c r="AY3" s="388" t="s">
        <v>62</v>
      </c>
      <c r="AZ3" s="388" t="s">
        <v>63</v>
      </c>
      <c r="BA3" s="388" t="s">
        <v>64</v>
      </c>
      <c r="BB3" s="388" t="s">
        <v>65</v>
      </c>
      <c r="BC3" s="388" t="s">
        <v>66</v>
      </c>
      <c r="BD3" s="388" t="s">
        <v>67</v>
      </c>
      <c r="BE3" s="388" t="s">
        <v>68</v>
      </c>
      <c r="BF3" s="388" t="s">
        <v>69</v>
      </c>
      <c r="BG3" s="388" t="s">
        <v>70</v>
      </c>
      <c r="BH3" s="388" t="s">
        <v>71</v>
      </c>
      <c r="BI3" s="388" t="s">
        <v>72</v>
      </c>
      <c r="BJ3" s="388" t="s">
        <v>73</v>
      </c>
      <c r="BK3" s="394" t="s">
        <v>74</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5" customHeight="1">
      <c r="A4" s="499"/>
      <c r="B4" s="500"/>
      <c r="C4" s="500"/>
      <c r="D4" s="500"/>
      <c r="E4" s="500"/>
      <c r="F4" s="489"/>
      <c r="G4" s="500"/>
      <c r="H4" s="58"/>
      <c r="I4" s="58"/>
      <c r="J4" s="71"/>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5" customHeight="1">
      <c r="A5" s="499"/>
      <c r="B5" s="500"/>
      <c r="C5" s="500"/>
      <c r="D5" s="500"/>
      <c r="E5" s="500"/>
      <c r="F5" s="489"/>
      <c r="G5" s="500"/>
      <c r="H5" s="58"/>
      <c r="I5" s="58"/>
      <c r="J5" s="71"/>
      <c r="O5" s="262"/>
      <c r="P5" s="262"/>
      <c r="Q5" s="262"/>
      <c r="R5" s="262"/>
      <c r="S5" s="262"/>
      <c r="T5" s="262"/>
      <c r="U5" s="262"/>
      <c r="V5" s="262"/>
      <c r="W5" s="262"/>
      <c r="X5" s="262"/>
      <c r="Y5" s="262"/>
      <c r="Z5" s="262"/>
      <c r="AA5" s="262"/>
      <c r="AB5" s="262"/>
      <c r="AC5" s="262"/>
      <c r="AE5" s="262"/>
      <c r="BK5" s="385"/>
    </row>
    <row r="6" spans="1:130" ht="12.75" customHeight="1">
      <c r="A6" s="499"/>
      <c r="B6" s="1187" t="s">
        <v>499</v>
      </c>
      <c r="C6" s="1188"/>
      <c r="D6" s="1188"/>
      <c r="E6" s="1188"/>
      <c r="F6" s="1188"/>
      <c r="G6" s="1188"/>
      <c r="H6" s="1188"/>
      <c r="I6" s="1189"/>
      <c r="J6" s="71"/>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499"/>
      <c r="B7" s="292"/>
      <c r="C7" s="293"/>
      <c r="D7" s="293"/>
      <c r="E7" s="293"/>
      <c r="F7" s="293"/>
      <c r="G7" s="293"/>
      <c r="H7" s="293"/>
      <c r="I7" s="294"/>
      <c r="J7" s="71"/>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12.75" customHeight="1">
      <c r="A8" s="499"/>
      <c r="B8" s="1190" t="s">
        <v>500</v>
      </c>
      <c r="C8" s="1191"/>
      <c r="D8" s="1191"/>
      <c r="E8" s="1191"/>
      <c r="F8" s="1191"/>
      <c r="G8" s="1191"/>
      <c r="H8" s="1191"/>
      <c r="I8" s="1192"/>
      <c r="J8" s="71"/>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12.75" customHeight="1">
      <c r="A9" s="499"/>
      <c r="B9" s="1190" t="s">
        <v>501</v>
      </c>
      <c r="C9" s="1191"/>
      <c r="D9" s="1191"/>
      <c r="E9" s="1191"/>
      <c r="F9" s="1191"/>
      <c r="G9" s="1191"/>
      <c r="H9" s="1191"/>
      <c r="I9" s="1192"/>
      <c r="J9" s="71"/>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ht="12.75" customHeight="1">
      <c r="A10" s="499"/>
      <c r="B10" s="1190" t="s">
        <v>502</v>
      </c>
      <c r="C10" s="1191"/>
      <c r="D10" s="1191"/>
      <c r="E10" s="1191"/>
      <c r="F10" s="1191"/>
      <c r="G10" s="1191"/>
      <c r="H10" s="1191"/>
      <c r="I10" s="1192"/>
      <c r="J10" s="71"/>
      <c r="AC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ht="12.75" customHeight="1">
      <c r="A11" s="499"/>
      <c r="B11" s="292"/>
      <c r="C11" s="293"/>
      <c r="D11" s="293"/>
      <c r="E11" s="293"/>
      <c r="F11" s="293"/>
      <c r="G11" s="293"/>
      <c r="H11" s="293"/>
      <c r="I11" s="294"/>
      <c r="J11" s="71"/>
      <c r="AC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ht="15" customHeight="1">
      <c r="A12" s="499"/>
      <c r="B12" s="1190" t="s">
        <v>503</v>
      </c>
      <c r="C12" s="1191"/>
      <c r="D12" s="1191"/>
      <c r="E12" s="1191"/>
      <c r="F12" s="1191"/>
      <c r="G12" s="1191"/>
      <c r="H12" s="1191"/>
      <c r="I12" s="1192"/>
      <c r="J12" s="71"/>
      <c r="AC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ht="12.75" customHeight="1" thickBot="1">
      <c r="A13" s="499"/>
      <c r="B13" s="292"/>
      <c r="C13" s="293"/>
      <c r="D13" s="293"/>
      <c r="E13" s="293"/>
      <c r="F13" s="293"/>
      <c r="G13" s="293"/>
      <c r="H13" s="293"/>
      <c r="I13" s="294"/>
      <c r="J13" s="71"/>
      <c r="AC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ht="26.25" customHeight="1" thickBot="1">
      <c r="A14" s="499"/>
      <c r="B14" s="1190" t="s">
        <v>504</v>
      </c>
      <c r="C14" s="1191"/>
      <c r="D14" s="1191"/>
      <c r="E14" s="1191"/>
      <c r="F14" s="1191"/>
      <c r="G14" s="1191"/>
      <c r="H14" s="1191"/>
      <c r="I14" s="1192"/>
      <c r="J14" s="71"/>
      <c r="M14" s="452" t="s">
        <v>505</v>
      </c>
      <c r="AC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ht="12.75" customHeight="1">
      <c r="A15" s="499"/>
      <c r="B15" s="295"/>
      <c r="C15" s="296"/>
      <c r="D15" s="296"/>
      <c r="E15" s="296"/>
      <c r="F15" s="296"/>
      <c r="G15" s="296"/>
      <c r="H15" s="296"/>
      <c r="I15" s="297"/>
      <c r="J15" s="71"/>
      <c r="AC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ht="7.75" customHeight="1">
      <c r="A16" s="499"/>
      <c r="B16" s="500"/>
      <c r="C16" s="500"/>
      <c r="D16" s="500"/>
      <c r="E16" s="500"/>
      <c r="F16" s="489"/>
      <c r="G16" s="500"/>
      <c r="H16" s="58"/>
      <c r="I16" s="58"/>
      <c r="J16" s="71"/>
      <c r="AC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130" ht="7.75" customHeight="1" thickBot="1">
      <c r="A17" s="499"/>
      <c r="B17" s="500"/>
      <c r="C17" s="500"/>
      <c r="D17" s="500"/>
      <c r="E17" s="500"/>
      <c r="F17" s="489"/>
      <c r="G17" s="500"/>
      <c r="H17" s="58"/>
      <c r="I17" s="58"/>
      <c r="J17" s="71"/>
      <c r="AC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row>
    <row r="18" spans="1:130" customFormat="1" ht="16.5" customHeight="1" thickBot="1">
      <c r="A18" s="1150" t="s">
        <v>506</v>
      </c>
      <c r="B18" s="1044"/>
      <c r="C18" s="1044"/>
      <c r="D18" s="1044"/>
      <c r="E18" s="1044"/>
      <c r="F18" s="1044"/>
      <c r="G18" s="1044"/>
      <c r="H18" s="1044"/>
      <c r="I18" s="1044"/>
      <c r="J18" s="1151"/>
      <c r="R18" s="259"/>
      <c r="S18" s="259"/>
      <c r="T18" s="259"/>
      <c r="U18" s="259"/>
      <c r="V18" s="259"/>
      <c r="W18" s="259"/>
      <c r="X18" s="259"/>
      <c r="Y18" s="259"/>
      <c r="Z18" s="259"/>
      <c r="AA18" s="260"/>
      <c r="AB18" s="259"/>
      <c r="AD18" s="259"/>
      <c r="AE18" s="259"/>
      <c r="AF18" s="259"/>
      <c r="AG18" s="259"/>
      <c r="AH18" s="259"/>
      <c r="BK18" s="385"/>
    </row>
    <row r="19" spans="1:130" customFormat="1" ht="6" customHeight="1">
      <c r="A19" s="9"/>
      <c r="B19" s="8"/>
      <c r="C19" s="8"/>
      <c r="D19" s="8"/>
      <c r="E19" s="8"/>
      <c r="F19" s="8"/>
      <c r="G19" s="8"/>
      <c r="H19" s="8"/>
      <c r="I19" s="8"/>
      <c r="J19" s="328"/>
      <c r="R19" s="259"/>
      <c r="S19" s="259"/>
      <c r="T19" s="259"/>
      <c r="U19" s="259"/>
      <c r="V19" s="259"/>
      <c r="W19" s="259"/>
      <c r="X19" s="259"/>
      <c r="Y19" s="259"/>
      <c r="Z19" s="259"/>
      <c r="AA19" s="260"/>
      <c r="AB19" s="259"/>
      <c r="AD19" s="259"/>
      <c r="AE19" s="259"/>
      <c r="AF19" s="259"/>
      <c r="AG19" s="259"/>
      <c r="AH19" s="259"/>
      <c r="BK19" s="385"/>
    </row>
    <row r="20" spans="1:130" customFormat="1" ht="18" customHeight="1">
      <c r="A20" s="499" t="s">
        <v>507</v>
      </c>
      <c r="B20" s="500"/>
      <c r="C20" s="500"/>
      <c r="D20" s="500"/>
      <c r="E20" s="500"/>
      <c r="F20" s="1193"/>
      <c r="G20" s="1194"/>
      <c r="H20" s="1194"/>
      <c r="I20" s="1195"/>
      <c r="J20" s="329"/>
      <c r="O20" s="259" t="str">
        <f ca="1">SUBSTITUTE(CELL("address",F20),"$","")</f>
        <v>F20</v>
      </c>
      <c r="P20" s="339">
        <v>3</v>
      </c>
      <c r="Q20" s="259" t="str">
        <f ca="1">MID(CELL("filename",P20),FIND("]",CELL("filename",P20))+1,256)</f>
        <v>3. Facility</v>
      </c>
      <c r="R20" s="259" t="s">
        <v>508</v>
      </c>
      <c r="S20" s="259" t="s">
        <v>509</v>
      </c>
      <c r="T20" s="259"/>
      <c r="U20" s="259" t="str">
        <f ca="1">P20&amp;"_"&amp;O20&amp;"_"&amp;S20</f>
        <v>3_F20_Project_Facility_Name</v>
      </c>
      <c r="V20" s="259" t="s">
        <v>223</v>
      </c>
      <c r="W20" s="259">
        <v>100</v>
      </c>
      <c r="X20" s="260"/>
      <c r="Y20" s="259" t="s">
        <v>84</v>
      </c>
      <c r="Z20" s="259" t="s">
        <v>85</v>
      </c>
      <c r="AA20" s="259"/>
      <c r="AB20" s="259"/>
      <c r="AD20" s="259"/>
      <c r="AE20" s="259"/>
      <c r="BK20" s="385"/>
    </row>
    <row r="21" spans="1:130" customFormat="1" ht="4.5" customHeight="1" thickBot="1">
      <c r="A21" s="499"/>
      <c r="B21" s="500"/>
      <c r="C21" s="500"/>
      <c r="D21" s="500"/>
      <c r="E21" s="500"/>
      <c r="F21" s="58"/>
      <c r="G21" s="58"/>
      <c r="H21" s="58"/>
      <c r="I21" s="58"/>
      <c r="J21" s="571"/>
      <c r="O21" s="259"/>
      <c r="P21" s="259"/>
      <c r="Q21" s="259"/>
      <c r="R21" s="259"/>
      <c r="S21" s="259"/>
      <c r="T21" s="259"/>
      <c r="U21" s="259"/>
      <c r="V21" s="259"/>
      <c r="W21" s="259"/>
      <c r="X21" s="260"/>
      <c r="Y21" s="259"/>
      <c r="Z21" s="259"/>
      <c r="AA21" s="259"/>
      <c r="AB21" s="259"/>
      <c r="AD21" s="259"/>
      <c r="AE21" s="259"/>
      <c r="BK21" s="385"/>
    </row>
    <row r="22" spans="1:130" customFormat="1" ht="20.5" customHeight="1" thickTop="1" thickBot="1">
      <c r="A22" s="499" t="s">
        <v>232</v>
      </c>
      <c r="B22" s="279"/>
      <c r="C22" s="617"/>
      <c r="D22" s="617"/>
      <c r="E22" s="617"/>
      <c r="F22" s="1199"/>
      <c r="G22" s="1199"/>
      <c r="H22" s="1199"/>
      <c r="I22" s="53"/>
      <c r="J22" s="571"/>
      <c r="K22" s="630"/>
      <c r="N22" s="450" t="s">
        <v>358</v>
      </c>
      <c r="P22" s="261"/>
      <c r="Q22" s="261" t="s">
        <v>42</v>
      </c>
      <c r="S22" s="259" t="str">
        <f ca="1">SUBSTITUTE(CELL("address",G22),"$","")</f>
        <v>G22</v>
      </c>
      <c r="T22" s="371">
        <f>$T$8</f>
        <v>0</v>
      </c>
      <c r="U22" s="259" t="str">
        <f t="shared" ref="U22" ca="1" si="0">MID(CELL("filename",T22),FIND("]",CELL("filename",T22))+1,256)</f>
        <v>3. Facility</v>
      </c>
      <c r="V22" s="20" t="s">
        <v>237</v>
      </c>
      <c r="W22" s="259" t="s">
        <v>238</v>
      </c>
      <c r="X22" s="259">
        <v>1</v>
      </c>
      <c r="Y22" s="265" t="str">
        <f t="shared" ref="Y22" ca="1" si="1">T22&amp;"_"&amp;S22&amp;"_"&amp;W22&amp;"_"&amp;X22</f>
        <v>0_G22_resource_type_1</v>
      </c>
      <c r="Z22" s="259" t="s">
        <v>83</v>
      </c>
      <c r="AA22" s="259"/>
      <c r="AB22" s="260" t="str">
        <f>CONCATENATE(AL22,",",AM22,",",AN22,",",AO22,",",AP22,",",AQ22,",",AR22,",",AS22,",",AT22,",",AU22,",",AV22,",",AW22,",",AX22,",",AY22,",",AZ22,",",BA22,",",BB22,",",BC22,",",BD22,",",BE22,",",BF22,",",BG22,",",BH22,",",BI22,",",BJ22,",",BK22,",",BL22,",",BM22,",",BN22,",",BO22)</f>
        <v>Solar Only,Battery Energy Storage (BESS) only,Hybrid: Solar + BESS,Other (specify below),,,,,,,,,,,,,,,,,,,,,,,,,,</v>
      </c>
      <c r="AC22" s="259" t="s">
        <v>85</v>
      </c>
      <c r="AD22" s="259" t="s">
        <v>85</v>
      </c>
      <c r="AE22" s="259"/>
      <c r="AF22" s="263" t="e">
        <f>"Requirement: "&amp;#REF!&amp;" answer of ""Yes"""</f>
        <v>#REF!</v>
      </c>
      <c r="AG22" s="259"/>
      <c r="AH22" s="259"/>
      <c r="AI22" s="259"/>
      <c r="AK22" s="20"/>
      <c r="AL22" s="20" t="s">
        <v>233</v>
      </c>
      <c r="AM22" s="20" t="s">
        <v>234</v>
      </c>
      <c r="AN22" s="20" t="s">
        <v>235</v>
      </c>
      <c r="AO22" s="385" t="s">
        <v>239</v>
      </c>
      <c r="AP22" s="385"/>
      <c r="BO22" s="385"/>
    </row>
    <row r="23" spans="1:130" customFormat="1" ht="5.15" customHeight="1" thickTop="1">
      <c r="A23" s="499"/>
      <c r="B23" s="500"/>
      <c r="C23" s="500"/>
      <c r="D23" s="500"/>
      <c r="E23" s="500"/>
      <c r="F23" s="58"/>
      <c r="G23" s="58"/>
      <c r="H23" s="58"/>
      <c r="I23" s="58"/>
      <c r="J23" s="571"/>
      <c r="K23" s="675"/>
      <c r="N23" s="676"/>
      <c r="P23" s="261"/>
      <c r="Q23" s="261"/>
      <c r="S23" s="259"/>
      <c r="T23" s="371"/>
      <c r="U23" s="259"/>
      <c r="V23" s="20"/>
      <c r="W23" s="259"/>
      <c r="X23" s="259"/>
      <c r="Y23" s="265"/>
      <c r="Z23" s="259"/>
      <c r="AA23" s="259"/>
      <c r="AB23" s="260"/>
      <c r="AC23" s="259"/>
      <c r="AD23" s="259"/>
      <c r="AE23" s="259"/>
      <c r="AF23" s="263"/>
      <c r="AG23" s="259"/>
      <c r="AH23" s="259"/>
      <c r="AI23" s="259"/>
      <c r="AK23" s="20"/>
      <c r="AL23" s="20"/>
      <c r="AM23" s="20"/>
      <c r="AN23" s="20"/>
    </row>
    <row r="24" spans="1:130" customFormat="1" ht="19.5" customHeight="1">
      <c r="A24" s="499"/>
      <c r="B24" s="76" t="s">
        <v>510</v>
      </c>
      <c r="C24" s="500"/>
      <c r="D24" s="500"/>
      <c r="E24" s="500"/>
      <c r="F24" s="1069"/>
      <c r="G24" s="1069"/>
      <c r="H24" s="1069"/>
      <c r="I24" s="1069"/>
      <c r="J24" s="571"/>
      <c r="K24" s="675"/>
      <c r="N24" s="676"/>
      <c r="P24" s="261"/>
      <c r="Q24" s="261"/>
      <c r="S24" s="259"/>
      <c r="T24" s="371"/>
      <c r="U24" s="259"/>
      <c r="V24" s="20"/>
      <c r="W24" s="259"/>
      <c r="X24" s="259"/>
      <c r="Y24" s="265"/>
      <c r="Z24" s="259"/>
      <c r="AA24" s="259"/>
      <c r="AB24" s="260"/>
      <c r="AC24" s="259"/>
      <c r="AD24" s="259"/>
      <c r="AE24" s="259"/>
      <c r="AF24" s="263"/>
      <c r="AG24" s="259"/>
      <c r="AH24" s="259"/>
      <c r="AI24" s="259"/>
      <c r="AK24" s="20"/>
      <c r="AL24" s="20"/>
      <c r="AM24" s="20"/>
      <c r="AN24" s="20"/>
    </row>
    <row r="25" spans="1:130" customFormat="1" ht="5.15" customHeight="1">
      <c r="A25" s="499"/>
      <c r="B25" s="500"/>
      <c r="C25" s="500"/>
      <c r="D25" s="500"/>
      <c r="E25" s="500"/>
      <c r="F25" s="58"/>
      <c r="G25" s="58"/>
      <c r="H25" s="58"/>
      <c r="I25" s="58"/>
      <c r="J25" s="571"/>
      <c r="K25" s="675"/>
      <c r="N25" s="676"/>
      <c r="P25" s="261"/>
      <c r="Q25" s="261"/>
      <c r="S25" s="259"/>
      <c r="T25" s="371"/>
      <c r="U25" s="259"/>
      <c r="V25" s="20"/>
      <c r="W25" s="259"/>
      <c r="X25" s="259"/>
      <c r="Y25" s="265"/>
      <c r="Z25" s="259"/>
      <c r="AA25" s="259"/>
      <c r="AB25" s="260"/>
      <c r="AC25" s="259"/>
      <c r="AD25" s="259"/>
      <c r="AE25" s="259"/>
      <c r="AF25" s="263"/>
      <c r="AG25" s="259"/>
      <c r="AH25" s="259"/>
      <c r="AI25" s="259"/>
      <c r="AK25" s="20"/>
      <c r="AL25" s="20"/>
      <c r="AM25" s="20"/>
      <c r="AN25" s="20"/>
    </row>
    <row r="26" spans="1:130" customFormat="1" ht="13">
      <c r="A26" s="499" t="s">
        <v>511</v>
      </c>
      <c r="B26" s="500"/>
      <c r="C26" s="500"/>
      <c r="D26" s="500"/>
      <c r="E26" s="500"/>
      <c r="F26" s="63"/>
      <c r="G26" s="63"/>
      <c r="H26" s="378"/>
      <c r="I26" s="378"/>
      <c r="J26" s="329"/>
      <c r="O26" s="259"/>
      <c r="P26" s="259"/>
      <c r="Q26" s="259"/>
      <c r="R26" s="259"/>
      <c r="S26" s="259"/>
      <c r="T26" s="259"/>
      <c r="U26" s="259"/>
      <c r="V26" s="259"/>
      <c r="W26" s="259"/>
      <c r="X26" s="260"/>
      <c r="Y26" s="259"/>
      <c r="Z26" s="259"/>
      <c r="AA26" s="259"/>
      <c r="AB26" s="259"/>
      <c r="AD26" s="259"/>
      <c r="BK26" s="385"/>
    </row>
    <row r="27" spans="1:130" customFormat="1" ht="18" customHeight="1">
      <c r="A27" s="133" t="s">
        <v>512</v>
      </c>
      <c r="B27" s="504"/>
      <c r="C27" s="76"/>
      <c r="D27" s="76"/>
      <c r="E27" s="76"/>
      <c r="F27" s="1207"/>
      <c r="G27" s="1208"/>
      <c r="H27" s="1209"/>
      <c r="I27" s="58"/>
      <c r="J27" s="571"/>
      <c r="O27" s="259" t="str">
        <f ca="1">SUBSTITUTE(CELL("address",F27),"$","")</f>
        <v>F27</v>
      </c>
      <c r="P27" s="259">
        <f>$P$20</f>
        <v>3</v>
      </c>
      <c r="Q27" s="259" t="str">
        <f ca="1">MID(CELL("filename",P27),FIND("]",CELL("filename",P27))+1,256)</f>
        <v>3. Facility</v>
      </c>
      <c r="R27" s="259" t="s">
        <v>508</v>
      </c>
      <c r="S27" s="259" t="s">
        <v>513</v>
      </c>
      <c r="T27" s="259"/>
      <c r="U27" s="259" t="str">
        <f ca="1">P27&amp;"_"&amp;O27&amp;"_"&amp;S27</f>
        <v>3_F27_City_Town</v>
      </c>
      <c r="V27" s="259" t="s">
        <v>223</v>
      </c>
      <c r="W27" s="259">
        <v>100</v>
      </c>
      <c r="X27" s="260"/>
      <c r="Y27" s="259" t="s">
        <v>84</v>
      </c>
      <c r="Z27" s="259" t="s">
        <v>85</v>
      </c>
      <c r="AA27" s="259"/>
      <c r="AB27" s="259"/>
      <c r="AD27" s="259"/>
      <c r="BK27" s="385"/>
    </row>
    <row r="28" spans="1:130" customFormat="1" ht="6" customHeight="1">
      <c r="A28" s="156"/>
      <c r="B28" s="157"/>
      <c r="C28" s="155"/>
      <c r="D28" s="155"/>
      <c r="E28" s="54"/>
      <c r="F28" s="500"/>
      <c r="G28" s="500"/>
      <c r="H28" s="76"/>
      <c r="I28" s="378"/>
      <c r="J28" s="329"/>
      <c r="O28" s="259"/>
      <c r="P28" s="259"/>
      <c r="Q28" s="259"/>
      <c r="R28" s="259"/>
      <c r="S28" s="259"/>
      <c r="T28" s="259"/>
      <c r="U28" s="259"/>
      <c r="V28" s="259"/>
      <c r="W28" s="259"/>
      <c r="X28" s="260"/>
      <c r="Y28" s="259"/>
      <c r="Z28" s="259"/>
      <c r="AA28" s="259"/>
      <c r="AB28" s="259"/>
      <c r="AD28" s="259"/>
      <c r="BK28" s="385"/>
    </row>
    <row r="29" spans="1:130" customFormat="1">
      <c r="A29" s="133" t="s">
        <v>514</v>
      </c>
      <c r="B29" s="504"/>
      <c r="C29" s="76"/>
      <c r="D29" s="76"/>
      <c r="E29" s="76"/>
      <c r="F29" s="1207"/>
      <c r="G29" s="1208"/>
      <c r="H29" s="1209"/>
      <c r="I29" s="58"/>
      <c r="J29" s="571"/>
      <c r="O29" s="259" t="str">
        <f ca="1">SUBSTITUTE(CELL("address",F29),"$","")</f>
        <v>F29</v>
      </c>
      <c r="P29" s="259">
        <f>$P$20</f>
        <v>3</v>
      </c>
      <c r="Q29" s="259" t="str">
        <f ca="1">MID(CELL("filename",P29),FIND("]",CELL("filename",P29))+1,256)</f>
        <v>3. Facility</v>
      </c>
      <c r="R29" s="259" t="s">
        <v>508</v>
      </c>
      <c r="S29" s="259" t="s">
        <v>514</v>
      </c>
      <c r="T29" s="259"/>
      <c r="U29" s="259" t="str">
        <f ca="1">P29&amp;"_"&amp;O29&amp;"_"&amp;S29</f>
        <v>3_F29_County</v>
      </c>
      <c r="V29" s="259" t="s">
        <v>223</v>
      </c>
      <c r="W29" s="259">
        <v>100</v>
      </c>
      <c r="X29" s="260"/>
      <c r="Y29" s="259" t="s">
        <v>84</v>
      </c>
      <c r="Z29" s="259" t="s">
        <v>85</v>
      </c>
      <c r="AA29" s="259"/>
      <c r="AB29" s="259"/>
      <c r="AD29" s="259"/>
      <c r="BK29" s="385"/>
    </row>
    <row r="30" spans="1:130" customFormat="1" ht="6" customHeight="1">
      <c r="A30" s="156"/>
      <c r="B30" s="157"/>
      <c r="C30" s="155"/>
      <c r="D30" s="155"/>
      <c r="E30" s="54"/>
      <c r="F30" s="500"/>
      <c r="G30" s="500"/>
      <c r="H30" s="76"/>
      <c r="I30" s="378"/>
      <c r="J30" s="329"/>
      <c r="O30" s="259"/>
      <c r="P30" s="259"/>
      <c r="Q30" s="259"/>
      <c r="R30" s="259"/>
      <c r="S30" s="259"/>
      <c r="T30" s="259"/>
      <c r="U30" s="259"/>
      <c r="V30" s="259"/>
      <c r="W30" s="259"/>
      <c r="X30" s="260"/>
      <c r="Y30" s="259"/>
      <c r="Z30" s="259"/>
      <c r="AA30" s="259"/>
      <c r="AB30" s="259"/>
      <c r="AD30" s="259"/>
      <c r="BK30" s="385"/>
    </row>
    <row r="31" spans="1:130" customFormat="1" ht="15" customHeight="1">
      <c r="A31" s="133" t="s">
        <v>515</v>
      </c>
      <c r="B31" s="504"/>
      <c r="C31" s="76"/>
      <c r="D31" s="76"/>
      <c r="E31" s="76"/>
      <c r="F31" s="1210"/>
      <c r="G31" s="1211"/>
      <c r="H31" s="1212"/>
      <c r="I31" s="58"/>
      <c r="J31" s="571"/>
      <c r="O31" s="259" t="str">
        <f ca="1">SUBSTITUTE(CELL("address",F31),"$","")</f>
        <v>F31</v>
      </c>
      <c r="P31" s="259">
        <f>$P$20</f>
        <v>3</v>
      </c>
      <c r="Q31" s="259" t="str">
        <f ca="1">MID(CELL("filename",P31),FIND("]",CELL("filename",P31))+1,256)</f>
        <v>3. Facility</v>
      </c>
      <c r="R31" s="259" t="s">
        <v>508</v>
      </c>
      <c r="S31" s="259" t="s">
        <v>516</v>
      </c>
      <c r="T31" s="259"/>
      <c r="U31" s="259" t="str">
        <f ca="1">P31&amp;"_"&amp;O31&amp;"_"&amp;S31</f>
        <v>3_F31_State_Province</v>
      </c>
      <c r="V31" s="259" t="s">
        <v>83</v>
      </c>
      <c r="W31" s="259"/>
      <c r="X31" s="260" t="str">
        <f>CONCATENATE(AH31,",",AI31,",",AJ31,",",AK31,",",AL31,",",AM31,",",AN31,",",AO31,",",AP31)</f>
        <v>WA,OR,ID,MT,NV,CA,WY,B.C. Canada,A.B. Canada</v>
      </c>
      <c r="Y31" s="259" t="s">
        <v>84</v>
      </c>
      <c r="Z31" s="259" t="s">
        <v>85</v>
      </c>
      <c r="AA31" s="259"/>
      <c r="AB31" s="259"/>
      <c r="AD31" s="259"/>
      <c r="AH31" t="s">
        <v>517</v>
      </c>
      <c r="AI31" t="s">
        <v>518</v>
      </c>
      <c r="AJ31" t="s">
        <v>519</v>
      </c>
      <c r="AK31" t="s">
        <v>520</v>
      </c>
      <c r="AL31" t="s">
        <v>521</v>
      </c>
      <c r="AM31" t="s">
        <v>522</v>
      </c>
      <c r="AN31" t="s">
        <v>523</v>
      </c>
      <c r="AO31" t="s">
        <v>524</v>
      </c>
      <c r="AP31" t="s">
        <v>525</v>
      </c>
      <c r="BK31" s="385"/>
    </row>
    <row r="32" spans="1:130" customFormat="1" ht="6" customHeight="1" thickBot="1">
      <c r="A32" s="156"/>
      <c r="B32" s="157"/>
      <c r="C32" s="155"/>
      <c r="D32" s="155"/>
      <c r="E32" s="54"/>
      <c r="F32" s="500"/>
      <c r="G32" s="500"/>
      <c r="H32" s="76"/>
      <c r="I32" s="378"/>
      <c r="J32" s="329"/>
      <c r="O32" s="259"/>
      <c r="P32" s="259"/>
      <c r="Q32" s="259"/>
      <c r="R32" s="259"/>
      <c r="S32" s="259"/>
      <c r="T32" s="259"/>
      <c r="U32" s="259"/>
      <c r="V32" s="259"/>
      <c r="W32" s="259"/>
      <c r="X32" s="260"/>
      <c r="Y32" s="259"/>
      <c r="Z32" s="259"/>
      <c r="AA32" s="259"/>
      <c r="AB32" s="259"/>
      <c r="AD32" s="259"/>
      <c r="BK32" s="385"/>
    </row>
    <row r="33" spans="1:131" customFormat="1" ht="14" thickTop="1" thickBot="1">
      <c r="A33" s="133" t="s">
        <v>526</v>
      </c>
      <c r="B33" s="504"/>
      <c r="C33" s="76"/>
      <c r="D33" s="76"/>
      <c r="E33" s="76"/>
      <c r="F33" s="1196"/>
      <c r="G33" s="1197"/>
      <c r="H33" s="1198"/>
      <c r="I33" s="58"/>
      <c r="J33" s="571"/>
      <c r="M33" s="451" t="s">
        <v>527</v>
      </c>
      <c r="O33" s="259" t="str">
        <f ca="1">SUBSTITUTE(CELL("address",F33),"$","")</f>
        <v>F33</v>
      </c>
      <c r="P33" s="259">
        <f>$P$20</f>
        <v>3</v>
      </c>
      <c r="Q33" s="259" t="str">
        <f ca="1">MID(CELL("filename",P33),FIND("]",CELL("filename",P33))+1,256)</f>
        <v>3. Facility</v>
      </c>
      <c r="R33" s="259" t="s">
        <v>508</v>
      </c>
      <c r="S33" s="259" t="s">
        <v>528</v>
      </c>
      <c r="T33" s="259"/>
      <c r="U33" s="259" t="str">
        <f ca="1">P33&amp;"_"&amp;O33&amp;"_"&amp;S33</f>
        <v>3_F33_Latitude</v>
      </c>
      <c r="V33" s="259" t="s">
        <v>357</v>
      </c>
      <c r="W33" s="259" t="s">
        <v>529</v>
      </c>
      <c r="X33" s="261" t="s">
        <v>530</v>
      </c>
      <c r="Y33" s="259" t="s">
        <v>84</v>
      </c>
      <c r="Z33" s="259" t="s">
        <v>85</v>
      </c>
      <c r="AA33" s="259"/>
      <c r="AB33" s="259"/>
      <c r="AD33" s="259"/>
      <c r="BK33" s="385"/>
    </row>
    <row r="34" spans="1:131" customFormat="1" ht="6" customHeight="1" thickTop="1" thickBot="1">
      <c r="A34" s="156"/>
      <c r="B34" s="157"/>
      <c r="C34" s="155"/>
      <c r="D34" s="155"/>
      <c r="E34" s="54"/>
      <c r="F34" s="500"/>
      <c r="G34" s="500"/>
      <c r="H34" s="76"/>
      <c r="I34" s="378"/>
      <c r="J34" s="329"/>
      <c r="O34" s="259"/>
      <c r="P34" s="259"/>
      <c r="Q34" s="259"/>
      <c r="R34" s="259"/>
      <c r="S34" s="259"/>
      <c r="T34" s="259"/>
      <c r="U34" s="259"/>
      <c r="V34" s="259"/>
      <c r="W34" s="259"/>
      <c r="X34" s="260"/>
      <c r="Y34" s="259"/>
      <c r="Z34" s="259"/>
      <c r="AA34" s="259"/>
      <c r="AB34" s="259"/>
      <c r="AD34" s="259"/>
      <c r="BK34" s="385"/>
    </row>
    <row r="35" spans="1:131" customFormat="1" ht="14" thickTop="1" thickBot="1">
      <c r="A35" s="133" t="s">
        <v>531</v>
      </c>
      <c r="B35" s="504"/>
      <c r="C35" s="76"/>
      <c r="D35" s="76"/>
      <c r="E35" s="76"/>
      <c r="F35" s="1196"/>
      <c r="G35" s="1197"/>
      <c r="H35" s="1198"/>
      <c r="I35" s="58"/>
      <c r="J35" s="571"/>
      <c r="M35" s="451" t="s">
        <v>532</v>
      </c>
      <c r="O35" s="259" t="str">
        <f ca="1">SUBSTITUTE(CELL("address",F35),"$","")</f>
        <v>F35</v>
      </c>
      <c r="P35" s="259">
        <f>$P$20</f>
        <v>3</v>
      </c>
      <c r="Q35" s="259" t="str">
        <f ca="1">MID(CELL("filename",P35),FIND("]",CELL("filename",P35))+1,256)</f>
        <v>3. Facility</v>
      </c>
      <c r="R35" s="259" t="s">
        <v>508</v>
      </c>
      <c r="S35" s="259" t="s">
        <v>533</v>
      </c>
      <c r="T35" s="259"/>
      <c r="U35" s="259" t="str">
        <f ca="1">P35&amp;"_"&amp;O35&amp;"_"&amp;S35</f>
        <v>3_F35_Longitude</v>
      </c>
      <c r="V35" s="259" t="s">
        <v>357</v>
      </c>
      <c r="W35" s="259" t="s">
        <v>529</v>
      </c>
      <c r="X35" s="261" t="s">
        <v>534</v>
      </c>
      <c r="Y35" s="259" t="s">
        <v>84</v>
      </c>
      <c r="Z35" s="259" t="s">
        <v>85</v>
      </c>
      <c r="AA35" s="259"/>
      <c r="AB35" s="259"/>
      <c r="AD35" s="259"/>
      <c r="BK35" s="385"/>
    </row>
    <row r="36" spans="1:131" customFormat="1" ht="6" customHeight="1" thickTop="1">
      <c r="A36" s="154"/>
      <c r="B36" s="155"/>
      <c r="C36" s="155"/>
      <c r="D36" s="155"/>
      <c r="E36" s="54"/>
      <c r="F36" s="500"/>
      <c r="G36" s="500"/>
      <c r="H36" s="76"/>
      <c r="I36" s="378"/>
      <c r="J36" s="329"/>
      <c r="R36" s="259"/>
      <c r="S36" s="259"/>
      <c r="T36" s="259"/>
      <c r="U36" s="259"/>
      <c r="V36" s="259"/>
      <c r="W36" s="259"/>
      <c r="X36" s="259"/>
      <c r="Y36" s="259"/>
      <c r="Z36" s="259"/>
      <c r="AA36" s="260"/>
      <c r="AB36" s="259"/>
      <c r="AD36" s="259"/>
      <c r="AE36" s="259"/>
      <c r="AF36" s="259"/>
      <c r="AG36" s="259"/>
      <c r="BK36" s="385"/>
    </row>
    <row r="37" spans="1:131" customFormat="1" ht="6" customHeight="1" thickBot="1">
      <c r="A37" s="499"/>
      <c r="B37" s="500"/>
      <c r="C37" s="500"/>
      <c r="D37" s="500"/>
      <c r="E37" s="500"/>
      <c r="F37" s="489"/>
      <c r="G37" s="489"/>
      <c r="H37" s="489"/>
      <c r="I37" s="378"/>
      <c r="J37" s="330"/>
      <c r="R37" s="259"/>
      <c r="S37" s="259"/>
      <c r="T37" s="259"/>
      <c r="U37" s="259"/>
      <c r="V37" s="259"/>
      <c r="W37" s="259"/>
      <c r="X37" s="259"/>
      <c r="Y37" s="259"/>
      <c r="Z37" s="259"/>
      <c r="AA37" s="260"/>
      <c r="AB37" s="259"/>
      <c r="AD37" s="259"/>
      <c r="AE37" s="259"/>
      <c r="AF37" s="259"/>
      <c r="AG37" s="259"/>
      <c r="BK37" s="385"/>
    </row>
    <row r="38" spans="1:131" ht="15.75" customHeight="1" thickBot="1">
      <c r="A38" s="1150" t="s">
        <v>535</v>
      </c>
      <c r="B38" s="1044"/>
      <c r="C38" s="1044"/>
      <c r="D38" s="1044"/>
      <c r="E38" s="1044"/>
      <c r="F38" s="1044"/>
      <c r="G38" s="1044"/>
      <c r="H38" s="1044"/>
      <c r="I38" s="1044"/>
      <c r="J38" s="1151"/>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7.75" customHeight="1">
      <c r="A39" s="499"/>
      <c r="B39" s="500"/>
      <c r="C39" s="500"/>
      <c r="D39" s="500"/>
      <c r="E39" s="500"/>
      <c r="F39" s="489"/>
      <c r="G39" s="500"/>
      <c r="H39" s="58"/>
      <c r="I39" s="58"/>
      <c r="J39" s="71"/>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17.5">
      <c r="A40" s="505" t="s">
        <v>536</v>
      </c>
      <c r="B40" s="92"/>
      <c r="C40" s="92"/>
      <c r="D40" s="92"/>
      <c r="E40" s="92"/>
      <c r="F40" s="68"/>
      <c r="G40" s="572"/>
      <c r="H40" s="76" t="s">
        <v>537</v>
      </c>
      <c r="I40" s="573"/>
      <c r="J40" s="60"/>
      <c r="O40" s="259" t="str">
        <f ca="1">SUBSTITUTE(CELL("address",G40),"$","")</f>
        <v>G40</v>
      </c>
      <c r="P40" s="259">
        <f>$P$20</f>
        <v>3</v>
      </c>
      <c r="Q40" s="259" t="str">
        <f ca="1">MID(CELL("filename",P40),FIND("]",CELL("filename",P40))+1,256)</f>
        <v>3. Facility</v>
      </c>
      <c r="R40" s="262" t="s">
        <v>538</v>
      </c>
      <c r="S40" s="262" t="s">
        <v>539</v>
      </c>
      <c r="U40" s="259" t="str">
        <f ca="1">P40&amp;"_"&amp;O40&amp;"_"&amp;S40</f>
        <v>3_G40_Project_Size</v>
      </c>
      <c r="V40" s="262" t="s">
        <v>540</v>
      </c>
      <c r="X40" s="262" t="str">
        <f>"&gt;=0"</f>
        <v>&gt;=0</v>
      </c>
      <c r="Y40" s="262" t="s">
        <v>84</v>
      </c>
      <c r="Z40" s="259" t="s">
        <v>85</v>
      </c>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ht="7.75" customHeight="1">
      <c r="A41" s="499"/>
      <c r="B41" s="500"/>
      <c r="C41" s="500"/>
      <c r="D41" s="500"/>
      <c r="E41" s="500"/>
      <c r="F41" s="489"/>
      <c r="G41" s="500"/>
      <c r="H41" s="58"/>
      <c r="I41" s="58"/>
      <c r="J41" s="71"/>
      <c r="AC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row>
    <row r="42" spans="1:131" s="218" customFormat="1" ht="18" customHeight="1">
      <c r="A42" s="1220" t="s">
        <v>541</v>
      </c>
      <c r="B42" s="1221"/>
      <c r="C42" s="1221"/>
      <c r="D42" s="1221"/>
      <c r="E42" s="1221"/>
      <c r="F42" s="1221"/>
      <c r="G42" s="1221"/>
      <c r="H42" s="1222"/>
      <c r="I42" s="686"/>
      <c r="J42" s="98"/>
      <c r="K42"/>
      <c r="L42" s="272"/>
      <c r="M42"/>
      <c r="N42"/>
      <c r="O42" s="259" t="str">
        <f ca="1">SUBSTITUTE(CELL("address",I42),"$","")</f>
        <v>I42</v>
      </c>
      <c r="P42" s="259">
        <f>$P$20</f>
        <v>3</v>
      </c>
      <c r="Q42" s="259" t="str">
        <f ca="1">MID(CELL("filename",P42),FIND("]",CELL("filename",P42))+1,256)</f>
        <v>3. Facility</v>
      </c>
      <c r="R42" s="262" t="s">
        <v>538</v>
      </c>
      <c r="S42" s="262" t="s">
        <v>542</v>
      </c>
      <c r="T42" s="262"/>
      <c r="U42" s="259" t="str">
        <f ca="1">P42&amp;"_"&amp;O42&amp;"_"&amp;S42</f>
        <v>3_I42_Map_Attached_of_Project_area</v>
      </c>
      <c r="V42" s="262" t="s">
        <v>83</v>
      </c>
      <c r="W42" s="262"/>
      <c r="X42" s="260" t="str">
        <f>CONCATENATE(AH42,",",AI42)</f>
        <v>Submitted,Not applicable (non-unit contingent PPA)</v>
      </c>
      <c r="Y42" s="262" t="s">
        <v>84</v>
      </c>
      <c r="Z42" s="259" t="s">
        <v>85</v>
      </c>
      <c r="AA42" s="262"/>
      <c r="AB42" s="262"/>
      <c r="AC42"/>
      <c r="AD42" s="262"/>
      <c r="AE42" s="262"/>
      <c r="AF42" s="272"/>
      <c r="AG42" s="272"/>
      <c r="AH42" s="272" t="s">
        <v>156</v>
      </c>
      <c r="AI42" s="272" t="s">
        <v>264</v>
      </c>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386"/>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row>
    <row r="43" spans="1:131" s="366" customFormat="1" ht="12.75" customHeight="1">
      <c r="A43" s="687"/>
      <c r="B43" s="688" t="s">
        <v>543</v>
      </c>
      <c r="C43" s="689"/>
      <c r="D43" s="689"/>
      <c r="E43" s="689"/>
      <c r="F43" s="689"/>
      <c r="G43" s="689"/>
      <c r="H43" s="690"/>
      <c r="I43" s="691"/>
      <c r="J43" s="363"/>
      <c r="K43"/>
      <c r="L43" s="364"/>
      <c r="M43" s="364"/>
      <c r="N43"/>
      <c r="O43" s="262"/>
      <c r="P43" s="262"/>
      <c r="Q43" s="364"/>
      <c r="R43" s="364"/>
      <c r="S43" s="364"/>
      <c r="T43" s="365"/>
      <c r="U43" s="365"/>
      <c r="V43" s="365"/>
      <c r="W43" s="365"/>
      <c r="X43" s="365"/>
      <c r="Y43" s="365"/>
      <c r="Z43" s="365"/>
      <c r="AA43" s="365"/>
      <c r="AB43" s="365"/>
      <c r="AC43"/>
      <c r="AD43" s="365"/>
      <c r="AE43" s="365"/>
      <c r="AF43" s="365"/>
      <c r="AG43" s="365"/>
      <c r="AH43" s="365"/>
      <c r="AI43" s="365"/>
      <c r="AJ43" s="365"/>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40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row>
    <row r="44" spans="1:131" ht="12.75" customHeight="1">
      <c r="A44" s="1205" t="s">
        <v>544</v>
      </c>
      <c r="B44" s="1206"/>
      <c r="C44" s="1206"/>
      <c r="D44" s="1206"/>
      <c r="E44" s="1206"/>
      <c r="F44" s="1206"/>
      <c r="G44" s="1206"/>
      <c r="H44" s="1206"/>
      <c r="I44" s="1206"/>
      <c r="J44" s="60"/>
      <c r="AC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row>
    <row r="45" spans="1:131" ht="7.75" customHeight="1">
      <c r="A45" s="499"/>
      <c r="B45" s="500"/>
      <c r="C45" s="500"/>
      <c r="D45" s="500"/>
      <c r="E45" s="500"/>
      <c r="F45" s="489"/>
      <c r="G45" s="500"/>
      <c r="H45" s="58"/>
      <c r="I45" s="58"/>
      <c r="J45" s="71"/>
      <c r="AC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row>
    <row r="46" spans="1:131" s="218" customFormat="1" ht="25" customHeight="1">
      <c r="A46" s="1004" t="s">
        <v>545</v>
      </c>
      <c r="B46" s="1005"/>
      <c r="C46" s="1005"/>
      <c r="D46" s="1005"/>
      <c r="E46" s="1005"/>
      <c r="F46" s="1005"/>
      <c r="G46" s="1005"/>
      <c r="H46" s="1062"/>
      <c r="I46" s="153"/>
      <c r="J46" s="98"/>
      <c r="K46"/>
      <c r="L46" s="272"/>
      <c r="M46"/>
      <c r="N46"/>
      <c r="O46" s="259" t="str">
        <f ca="1">SUBSTITUTE(CELL("address",I46),"$","")</f>
        <v>I46</v>
      </c>
      <c r="P46" s="259">
        <f>$P$20</f>
        <v>3</v>
      </c>
      <c r="Q46" s="259" t="str">
        <f ca="1">MID(CELL("filename",P46),FIND("]",CELL("filename",P46))+1,256)</f>
        <v>3. Facility</v>
      </c>
      <c r="R46" s="262" t="s">
        <v>538</v>
      </c>
      <c r="S46" s="262" t="s">
        <v>546</v>
      </c>
      <c r="T46" s="262"/>
      <c r="U46" s="259" t="str">
        <f ca="1">P46&amp;"_"&amp;O46&amp;"_"&amp;S46</f>
        <v>3_I46_Project_have_leases_easements</v>
      </c>
      <c r="V46" s="262" t="s">
        <v>83</v>
      </c>
      <c r="W46" s="262"/>
      <c r="X46" s="260" t="str">
        <f>CONCATENATE(AH46,",",AI46)</f>
        <v>Yes,No</v>
      </c>
      <c r="Y46" s="262" t="s">
        <v>84</v>
      </c>
      <c r="Z46" s="259" t="s">
        <v>85</v>
      </c>
      <c r="AA46" s="262"/>
      <c r="AB46" s="262"/>
      <c r="AC46"/>
      <c r="AD46" s="262"/>
      <c r="AE46" s="262"/>
      <c r="AF46" s="272"/>
      <c r="AG46" s="272"/>
      <c r="AH46" s="272" t="s">
        <v>84</v>
      </c>
      <c r="AI46" s="272" t="s">
        <v>85</v>
      </c>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386"/>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row>
    <row r="47" spans="1:131" ht="7.75" customHeight="1">
      <c r="A47" s="499"/>
      <c r="B47" s="500"/>
      <c r="C47" s="500"/>
      <c r="D47" s="500"/>
      <c r="E47" s="500"/>
      <c r="F47" s="489"/>
      <c r="G47" s="500"/>
      <c r="H47" s="58"/>
      <c r="I47" s="58"/>
      <c r="J47" s="71"/>
      <c r="AC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row>
    <row r="48" spans="1:131" ht="18" thickBot="1">
      <c r="A48" s="1004" t="s">
        <v>547</v>
      </c>
      <c r="B48" s="1005"/>
      <c r="C48" s="1005"/>
      <c r="D48" s="1005"/>
      <c r="E48" s="1005"/>
      <c r="F48" s="1005"/>
      <c r="G48" s="1005"/>
      <c r="H48" s="1005"/>
      <c r="I48" s="1005"/>
      <c r="J48" s="60"/>
      <c r="O48" s="259" t="s">
        <v>548</v>
      </c>
      <c r="AC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row>
    <row r="49" spans="1:131" ht="19.5" customHeight="1" thickTop="1" thickBot="1">
      <c r="A49" s="1176" t="s">
        <v>549</v>
      </c>
      <c r="B49" s="1169"/>
      <c r="C49" s="1169"/>
      <c r="D49" s="1169"/>
      <c r="E49" s="1169"/>
      <c r="F49" s="1169" t="s">
        <v>550</v>
      </c>
      <c r="G49" s="1169"/>
      <c r="H49" s="1167"/>
      <c r="I49" s="1168"/>
      <c r="J49" s="60"/>
      <c r="N49" s="451" t="s">
        <v>551</v>
      </c>
      <c r="O49" s="259" t="str">
        <f ca="1">SUBSTITUTE(CELL("address",H49),"$","")</f>
        <v>H49</v>
      </c>
      <c r="P49" s="259">
        <f>$P$20</f>
        <v>3</v>
      </c>
      <c r="Q49" s="259" t="str">
        <f ca="1">MID(CELL("filename",P49),FIND("]",CELL("filename",P49))+1,256)</f>
        <v>3. Facility</v>
      </c>
      <c r="R49" s="262" t="s">
        <v>538</v>
      </c>
      <c r="S49" s="259" t="s">
        <v>552</v>
      </c>
      <c r="T49" s="259"/>
      <c r="U49" s="259" t="str">
        <f ca="1">P49&amp;"_"&amp;O49&amp;"_"&amp;S49</f>
        <v>3_H49_Land_Area_controlled_submitted</v>
      </c>
      <c r="V49" s="262" t="s">
        <v>83</v>
      </c>
      <c r="X49" s="260" t="str">
        <f>CONCATENATE(AH49,",",AI49)</f>
        <v>Submitted,Not Submitted</v>
      </c>
      <c r="Y49" s="262" t="s">
        <v>84</v>
      </c>
      <c r="Z49" s="259" t="s">
        <v>85</v>
      </c>
      <c r="AC49"/>
      <c r="AF49" s="272"/>
      <c r="AG49" s="272"/>
      <c r="AH49" s="272" t="s">
        <v>156</v>
      </c>
      <c r="AI49" s="272" t="s">
        <v>157</v>
      </c>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row>
    <row r="50" spans="1:131" ht="15.75" customHeight="1" thickTop="1">
      <c r="A50" s="499"/>
      <c r="B50" s="500"/>
      <c r="C50" s="500"/>
      <c r="D50" s="500"/>
      <c r="E50" s="500"/>
      <c r="F50" s="327" t="s">
        <v>553</v>
      </c>
      <c r="G50" s="500"/>
      <c r="H50" s="58"/>
      <c r="I50" s="58"/>
      <c r="J50" s="71"/>
      <c r="AC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row>
    <row r="51" spans="1:131" ht="125.25" customHeight="1">
      <c r="A51" s="1179"/>
      <c r="B51" s="1180"/>
      <c r="C51" s="1180"/>
      <c r="D51" s="1180"/>
      <c r="E51" s="1180"/>
      <c r="F51" s="1180"/>
      <c r="G51" s="1180"/>
      <c r="H51" s="1180"/>
      <c r="I51" s="1181"/>
      <c r="J51" s="60"/>
      <c r="O51" s="259" t="str">
        <f ca="1">SUBSTITUTE(CELL("address",A51),"$","")</f>
        <v>A51</v>
      </c>
      <c r="P51" s="259">
        <f>$P$20</f>
        <v>3</v>
      </c>
      <c r="Q51" s="259" t="str">
        <f ca="1">MID(CELL("filename",P51),FIND("]",CELL("filename",P51))+1,256)</f>
        <v>3. Facility</v>
      </c>
      <c r="R51" s="262" t="s">
        <v>538</v>
      </c>
      <c r="S51" s="262" t="s">
        <v>554</v>
      </c>
      <c r="U51" s="259" t="str">
        <f ca="1">P51&amp;"_"&amp;O51&amp;"_"&amp;S51</f>
        <v>3_A51_Land_area_controlled</v>
      </c>
      <c r="V51" s="262" t="s">
        <v>223</v>
      </c>
      <c r="W51" s="262">
        <v>2000</v>
      </c>
      <c r="Y51" s="262" t="s">
        <v>84</v>
      </c>
      <c r="Z51" s="259" t="s">
        <v>85</v>
      </c>
      <c r="AB51"/>
      <c r="AC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row>
    <row r="52" spans="1:131" ht="7.75" customHeight="1">
      <c r="A52" s="499"/>
      <c r="B52" s="500"/>
      <c r="C52" s="500"/>
      <c r="D52" s="500"/>
      <c r="E52" s="500"/>
      <c r="F52" s="489"/>
      <c r="G52" s="500"/>
      <c r="H52" s="58"/>
      <c r="I52" s="58"/>
      <c r="J52" s="71"/>
      <c r="AC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row>
    <row r="53" spans="1:131" ht="18" customHeight="1" thickBot="1">
      <c r="A53" s="505" t="s">
        <v>555</v>
      </c>
      <c r="B53" s="95"/>
      <c r="C53" s="67"/>
      <c r="D53" s="67"/>
      <c r="E53" s="67"/>
      <c r="F53" s="25"/>
      <c r="G53" s="25"/>
      <c r="H53" s="25"/>
      <c r="I53" s="25"/>
      <c r="J53" s="60"/>
      <c r="AC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row>
    <row r="54" spans="1:131" ht="39.75" customHeight="1" thickTop="1" thickBot="1">
      <c r="A54" s="1176" t="s">
        <v>556</v>
      </c>
      <c r="B54" s="1169"/>
      <c r="C54" s="1169"/>
      <c r="D54" s="1169"/>
      <c r="E54" s="1169"/>
      <c r="F54" s="1169" t="s">
        <v>550</v>
      </c>
      <c r="G54" s="1169"/>
      <c r="H54" s="1167"/>
      <c r="I54" s="1168"/>
      <c r="J54" s="60"/>
      <c r="N54" s="451" t="s">
        <v>551</v>
      </c>
      <c r="O54" s="259" t="str">
        <f ca="1">SUBSTITUTE(CELL("address",H54),"$","")</f>
        <v>H54</v>
      </c>
      <c r="P54" s="259">
        <f>$P$20</f>
        <v>3</v>
      </c>
      <c r="Q54" s="259" t="str">
        <f ca="1">MID(CELL("filename",P54),FIND("]",CELL("filename",P54))+1,256)</f>
        <v>3. Facility</v>
      </c>
      <c r="R54" s="262" t="s">
        <v>538</v>
      </c>
      <c r="S54" s="259" t="s">
        <v>557</v>
      </c>
      <c r="T54" s="259"/>
      <c r="U54" s="259" t="str">
        <f ca="1">P54&amp;"_"&amp;O54&amp;"_"&amp;S54</f>
        <v>3_H54_Project_Description_submitted</v>
      </c>
      <c r="V54" s="262" t="s">
        <v>83</v>
      </c>
      <c r="X54" s="260" t="str">
        <f>CONCATENATE(AH54,",",AI54)</f>
        <v>Submitted,Not Submitted</v>
      </c>
      <c r="Y54" s="262" t="s">
        <v>84</v>
      </c>
      <c r="Z54" s="259" t="s">
        <v>85</v>
      </c>
      <c r="AC54"/>
      <c r="AF54" s="272"/>
      <c r="AG54" s="272"/>
      <c r="AH54" s="272" t="s">
        <v>156</v>
      </c>
      <c r="AI54" s="272" t="s">
        <v>157</v>
      </c>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row>
    <row r="55" spans="1:131" s="262" customFormat="1" ht="15.75" customHeight="1" thickTop="1">
      <c r="A55" s="499"/>
      <c r="B55" s="500"/>
      <c r="C55" s="500"/>
      <c r="D55" s="500"/>
      <c r="E55" s="500"/>
      <c r="F55" s="327" t="s">
        <v>558</v>
      </c>
      <c r="G55" s="500"/>
      <c r="H55" s="58"/>
      <c r="I55" s="58"/>
      <c r="J55" s="71"/>
      <c r="K55"/>
      <c r="M55"/>
      <c r="N55"/>
      <c r="AC55"/>
      <c r="AF55"/>
      <c r="AG55"/>
      <c r="AH55"/>
      <c r="AI55"/>
      <c r="AJ55"/>
      <c r="AK55"/>
      <c r="AL55"/>
      <c r="AM55"/>
      <c r="AN55"/>
      <c r="AO55"/>
      <c r="AP55"/>
      <c r="AQ55"/>
      <c r="AR55"/>
      <c r="AS55"/>
      <c r="AT55"/>
      <c r="AU55"/>
      <c r="AV55"/>
      <c r="AW55"/>
      <c r="AX55"/>
      <c r="AY55"/>
      <c r="AZ55"/>
      <c r="BA55"/>
      <c r="BK55" s="405"/>
    </row>
    <row r="56" spans="1:131" s="262" customFormat="1" ht="125.25" customHeight="1">
      <c r="A56" s="1179"/>
      <c r="B56" s="1180"/>
      <c r="C56" s="1180"/>
      <c r="D56" s="1180"/>
      <c r="E56" s="1180"/>
      <c r="F56" s="1180"/>
      <c r="G56" s="1180"/>
      <c r="H56" s="1180"/>
      <c r="I56" s="1181"/>
      <c r="J56" s="60"/>
      <c r="K56"/>
      <c r="M56"/>
      <c r="N56"/>
      <c r="O56" s="259" t="str">
        <f ca="1">SUBSTITUTE(CELL("address",A56),"$","")</f>
        <v>A56</v>
      </c>
      <c r="P56" s="259">
        <f>$P$20</f>
        <v>3</v>
      </c>
      <c r="Q56" s="259" t="str">
        <f ca="1">MID(CELL("filename",P56),FIND("]",CELL("filename",P56))+1,256)</f>
        <v>3. Facility</v>
      </c>
      <c r="R56" s="262" t="s">
        <v>538</v>
      </c>
      <c r="S56" s="262" t="s">
        <v>559</v>
      </c>
      <c r="U56" s="259" t="str">
        <f ca="1">P56&amp;"_"&amp;O56&amp;"_"&amp;S56</f>
        <v>3_A56_Project_Description_key_components</v>
      </c>
      <c r="V56" s="262" t="s">
        <v>223</v>
      </c>
      <c r="W56" s="262">
        <v>2000</v>
      </c>
      <c r="Y56" s="262" t="s">
        <v>84</v>
      </c>
      <c r="Z56" s="259" t="s">
        <v>85</v>
      </c>
      <c r="AB56"/>
      <c r="AC56"/>
      <c r="AF56"/>
      <c r="AG56"/>
      <c r="AH56"/>
      <c r="AI56"/>
      <c r="AJ56"/>
      <c r="AK56"/>
      <c r="AL56"/>
      <c r="AM56"/>
      <c r="AN56"/>
      <c r="AO56"/>
      <c r="AP56"/>
      <c r="AQ56"/>
      <c r="AR56"/>
      <c r="AS56"/>
      <c r="AT56"/>
      <c r="AU56"/>
      <c r="AV56"/>
      <c r="AW56"/>
      <c r="AX56"/>
      <c r="AY56"/>
      <c r="AZ56"/>
      <c r="BA56"/>
      <c r="BK56" s="405"/>
    </row>
    <row r="57" spans="1:131" s="262" customFormat="1" ht="7.75" customHeight="1">
      <c r="A57" s="499"/>
      <c r="B57" s="500"/>
      <c r="C57" s="500"/>
      <c r="D57" s="500"/>
      <c r="E57" s="500"/>
      <c r="F57" s="489"/>
      <c r="G57" s="500"/>
      <c r="H57" s="58"/>
      <c r="I57" s="58"/>
      <c r="J57" s="71"/>
      <c r="K57"/>
      <c r="M57"/>
      <c r="N57"/>
      <c r="AC57"/>
      <c r="AF57"/>
      <c r="AG57"/>
      <c r="AH57"/>
      <c r="AI57"/>
      <c r="AJ57"/>
      <c r="AK57"/>
      <c r="AL57"/>
      <c r="AM57"/>
      <c r="AN57"/>
      <c r="AO57"/>
      <c r="AP57"/>
      <c r="AQ57"/>
      <c r="AR57"/>
      <c r="AS57"/>
      <c r="AT57"/>
      <c r="AU57"/>
      <c r="AV57"/>
      <c r="AW57"/>
      <c r="AX57"/>
      <c r="AY57"/>
      <c r="AZ57"/>
      <c r="BA57"/>
      <c r="BK57" s="405"/>
    </row>
    <row r="58" spans="1:131" s="262" customFormat="1" ht="17.5">
      <c r="A58" s="505" t="s">
        <v>560</v>
      </c>
      <c r="B58" s="92"/>
      <c r="C58" s="54"/>
      <c r="D58" s="54"/>
      <c r="E58" s="54"/>
      <c r="F58" s="68"/>
      <c r="G58" s="572"/>
      <c r="H58" s="76"/>
      <c r="I58" s="573"/>
      <c r="J58" s="60"/>
      <c r="K58"/>
      <c r="M58"/>
      <c r="N58"/>
      <c r="O58" s="259" t="str">
        <f ca="1">SUBSTITUTE(CELL("address",G58),"$","")</f>
        <v>G58</v>
      </c>
      <c r="P58" s="259">
        <f>$P$20</f>
        <v>3</v>
      </c>
      <c r="Q58" s="259" t="str">
        <f ca="1">MID(CELL("filename",P58),FIND("]",CELL("filename",P58))+1,256)</f>
        <v>3. Facility</v>
      </c>
      <c r="R58" s="262" t="s">
        <v>538</v>
      </c>
      <c r="S58" s="262" t="s">
        <v>561</v>
      </c>
      <c r="U58" s="259" t="str">
        <f ca="1">P58&amp;"_"&amp;O58&amp;"_"&amp;S58</f>
        <v>3_G58_Project_Expansion</v>
      </c>
      <c r="V58" s="262" t="s">
        <v>83</v>
      </c>
      <c r="X58" s="260" t="str">
        <f>CONCATENATE(AH58,",",AI58)</f>
        <v>Yes,No</v>
      </c>
      <c r="Y58" s="262" t="s">
        <v>84</v>
      </c>
      <c r="Z58" s="259" t="s">
        <v>85</v>
      </c>
      <c r="AC58"/>
      <c r="AF58" s="272"/>
      <c r="AG58" s="272"/>
      <c r="AH58" s="272" t="s">
        <v>84</v>
      </c>
      <c r="AI58" s="272" t="s">
        <v>85</v>
      </c>
      <c r="AJ58"/>
      <c r="AK58"/>
      <c r="AL58"/>
      <c r="AM58"/>
      <c r="AN58"/>
      <c r="AO58"/>
      <c r="AP58"/>
      <c r="AQ58"/>
      <c r="AR58"/>
      <c r="AS58"/>
      <c r="AT58"/>
      <c r="AU58"/>
      <c r="AV58"/>
      <c r="AW58"/>
      <c r="AX58"/>
      <c r="AY58"/>
      <c r="AZ58"/>
      <c r="BA58"/>
      <c r="BK58" s="405"/>
    </row>
    <row r="59" spans="1:131" s="262" customFormat="1" ht="7.75" customHeight="1">
      <c r="A59" s="499"/>
      <c r="B59" s="500"/>
      <c r="C59" s="500"/>
      <c r="D59" s="500"/>
      <c r="E59" s="500"/>
      <c r="F59" s="489"/>
      <c r="G59" s="500"/>
      <c r="H59" s="58"/>
      <c r="I59" s="58"/>
      <c r="J59" s="71"/>
      <c r="K59"/>
      <c r="M59"/>
      <c r="N59"/>
      <c r="AC59"/>
      <c r="AF59"/>
      <c r="AG59"/>
      <c r="AH59"/>
      <c r="AI59"/>
      <c r="AJ59"/>
      <c r="AK59"/>
      <c r="AL59"/>
      <c r="AM59"/>
      <c r="AN59"/>
      <c r="AO59"/>
      <c r="AP59"/>
      <c r="AQ59"/>
      <c r="AR59"/>
      <c r="AS59"/>
      <c r="AT59"/>
      <c r="AU59"/>
      <c r="AV59"/>
      <c r="AW59"/>
      <c r="AX59"/>
      <c r="AY59"/>
      <c r="AZ59"/>
      <c r="BA59"/>
      <c r="BK59" s="405"/>
    </row>
    <row r="60" spans="1:131" s="262" customFormat="1" ht="18" customHeight="1">
      <c r="A60" s="1200" t="s">
        <v>562</v>
      </c>
      <c r="B60" s="1201"/>
      <c r="C60" s="1201"/>
      <c r="D60" s="1201"/>
      <c r="E60" s="1201"/>
      <c r="F60" s="1201"/>
      <c r="G60" s="1201"/>
      <c r="H60" s="1201"/>
      <c r="I60" s="1201"/>
      <c r="J60" s="60"/>
      <c r="K60"/>
      <c r="M60"/>
      <c r="N60"/>
      <c r="AC60"/>
      <c r="AF60"/>
      <c r="AG60"/>
      <c r="AH60"/>
      <c r="AI60"/>
      <c r="AJ60"/>
      <c r="AK60"/>
      <c r="AL60"/>
      <c r="AM60"/>
      <c r="AN60"/>
      <c r="AO60"/>
      <c r="AP60"/>
      <c r="AQ60"/>
      <c r="AR60"/>
      <c r="AS60"/>
      <c r="AT60"/>
      <c r="AU60"/>
      <c r="AV60"/>
      <c r="AW60"/>
      <c r="AX60"/>
      <c r="AY60"/>
      <c r="AZ60"/>
      <c r="BA60"/>
      <c r="BK60" s="405"/>
    </row>
    <row r="61" spans="1:131" s="262" customFormat="1" ht="9" customHeight="1">
      <c r="A61" s="499"/>
      <c r="B61" s="500"/>
      <c r="C61" s="500"/>
      <c r="D61" s="500"/>
      <c r="E61" s="500"/>
      <c r="F61" s="489"/>
      <c r="G61" s="500"/>
      <c r="H61" s="58"/>
      <c r="I61" s="58"/>
      <c r="J61" s="71"/>
      <c r="K61"/>
      <c r="M61"/>
      <c r="N61"/>
      <c r="AC61"/>
      <c r="AF61"/>
      <c r="AG61"/>
      <c r="AH61"/>
      <c r="AI61"/>
      <c r="AJ61"/>
      <c r="AK61"/>
      <c r="AL61"/>
      <c r="AM61"/>
      <c r="AN61"/>
      <c r="AO61"/>
      <c r="AP61"/>
      <c r="AQ61"/>
      <c r="AR61"/>
      <c r="AS61"/>
      <c r="AT61"/>
      <c r="AU61"/>
      <c r="AV61"/>
      <c r="AW61"/>
      <c r="AX61"/>
      <c r="AY61"/>
      <c r="AZ61"/>
      <c r="BA61"/>
      <c r="BK61" s="405"/>
    </row>
    <row r="62" spans="1:131" s="262" customFormat="1" ht="125.25" customHeight="1">
      <c r="A62" s="1183"/>
      <c r="B62" s="1184"/>
      <c r="C62" s="1184"/>
      <c r="D62" s="1184"/>
      <c r="E62" s="1184"/>
      <c r="F62" s="1184"/>
      <c r="G62" s="1184"/>
      <c r="H62" s="1184"/>
      <c r="I62" s="1185"/>
      <c r="J62" s="60"/>
      <c r="K62"/>
      <c r="M62"/>
      <c r="N62"/>
      <c r="O62" s="259" t="str">
        <f ca="1">SUBSTITUTE(CELL("address",A62),"$","")</f>
        <v>A62</v>
      </c>
      <c r="P62" s="259">
        <f>$P$20</f>
        <v>3</v>
      </c>
      <c r="Q62" s="259" t="str">
        <f ca="1">MID(CELL("filename",P62),FIND("]",CELL("filename",P62))+1,256)</f>
        <v>3. Facility</v>
      </c>
      <c r="R62" s="262" t="s">
        <v>538</v>
      </c>
      <c r="S62" s="262" t="s">
        <v>563</v>
      </c>
      <c r="U62" s="259" t="str">
        <f ca="1">P62&amp;"_"&amp;O62&amp;"_"&amp;S62</f>
        <v>3_A62_Potential_for_additional_description</v>
      </c>
      <c r="V62" s="262" t="s">
        <v>223</v>
      </c>
      <c r="W62" s="262">
        <v>2000</v>
      </c>
      <c r="Y62" s="262" t="s">
        <v>85</v>
      </c>
      <c r="Z62" s="259" t="s">
        <v>85</v>
      </c>
      <c r="AB62" s="263" t="str">
        <f ca="1">"Requirement: "&amp;O58&amp;" answer of ""Yes"""</f>
        <v>Requirement: G58 answer of "Yes"</v>
      </c>
      <c r="AC62"/>
      <c r="AF62"/>
      <c r="AG62"/>
      <c r="AH62"/>
      <c r="AI62"/>
      <c r="AJ62"/>
      <c r="AK62"/>
      <c r="AL62"/>
      <c r="AM62"/>
      <c r="AN62"/>
      <c r="AO62"/>
      <c r="AP62"/>
      <c r="AQ62"/>
      <c r="AR62"/>
      <c r="AS62"/>
      <c r="AT62"/>
      <c r="AU62"/>
      <c r="AV62"/>
      <c r="AW62"/>
      <c r="AX62"/>
      <c r="AY62"/>
      <c r="AZ62"/>
      <c r="BA62"/>
      <c r="BK62" s="405"/>
    </row>
    <row r="63" spans="1:131" s="262" customFormat="1" ht="9" customHeight="1" thickBot="1">
      <c r="A63" s="499"/>
      <c r="B63" s="500"/>
      <c r="C63" s="500"/>
      <c r="D63" s="500"/>
      <c r="E63" s="500"/>
      <c r="F63" s="489"/>
      <c r="G63" s="500"/>
      <c r="H63" s="58"/>
      <c r="I63" s="58"/>
      <c r="J63" s="71"/>
      <c r="K63"/>
      <c r="M63"/>
      <c r="N63"/>
      <c r="AC63"/>
      <c r="AF63"/>
      <c r="AG63"/>
      <c r="AH63"/>
      <c r="AI63"/>
      <c r="AJ63"/>
      <c r="AK63"/>
      <c r="AL63"/>
      <c r="AM63"/>
      <c r="AN63"/>
      <c r="AO63"/>
      <c r="AP63"/>
      <c r="AQ63"/>
      <c r="AR63"/>
      <c r="AS63"/>
      <c r="AT63"/>
      <c r="AU63"/>
      <c r="AV63"/>
      <c r="AW63"/>
      <c r="AX63"/>
      <c r="AY63"/>
      <c r="AZ63"/>
      <c r="BA63"/>
      <c r="BK63" s="405"/>
    </row>
    <row r="64" spans="1:131" s="697" customFormat="1" ht="15.75" customHeight="1">
      <c r="A64" s="692" t="s">
        <v>564</v>
      </c>
      <c r="B64" s="693"/>
      <c r="C64" s="693"/>
      <c r="D64" s="693"/>
      <c r="E64" s="693"/>
      <c r="F64" s="694"/>
      <c r="G64" s="694"/>
      <c r="H64" s="694"/>
      <c r="I64" s="694"/>
      <c r="J64" s="695"/>
      <c r="K64" s="735"/>
      <c r="L64" s="706"/>
      <c r="M64" s="735"/>
      <c r="N64" s="735"/>
      <c r="O64" s="706"/>
      <c r="P64" s="706"/>
      <c r="Q64" s="706"/>
      <c r="R64" s="706"/>
      <c r="S64" s="706"/>
      <c r="T64" s="706"/>
      <c r="U64" s="706"/>
      <c r="V64" s="706"/>
      <c r="W64" s="706"/>
      <c r="X64" s="706"/>
      <c r="Y64" s="706"/>
      <c r="Z64" s="706"/>
      <c r="AA64" s="706"/>
      <c r="AB64" s="706"/>
      <c r="AC64" s="735"/>
      <c r="AD64" s="706"/>
      <c r="AE64" s="706"/>
      <c r="AF64" s="735"/>
      <c r="AG64" s="735"/>
      <c r="AH64" s="735"/>
      <c r="AI64" s="735"/>
      <c r="AJ64" s="735"/>
      <c r="AK64" s="735"/>
      <c r="AL64" s="735"/>
      <c r="AM64" s="735"/>
      <c r="AN64" s="735"/>
      <c r="AO64" s="735"/>
      <c r="AP64" s="735"/>
      <c r="AQ64" s="735"/>
      <c r="AR64" s="735"/>
      <c r="AS64" s="735"/>
      <c r="AT64" s="735"/>
      <c r="AU64" s="735"/>
      <c r="AV64" s="735"/>
      <c r="AW64" s="735"/>
      <c r="AX64" s="735"/>
      <c r="AY64" s="735"/>
      <c r="AZ64" s="735"/>
      <c r="BA64" s="735"/>
      <c r="BB64" s="706"/>
      <c r="BC64" s="706"/>
      <c r="BD64" s="706"/>
      <c r="BE64" s="706"/>
      <c r="BF64" s="706"/>
      <c r="BG64" s="706"/>
      <c r="BH64" s="706"/>
      <c r="BI64" s="706"/>
      <c r="BJ64" s="706"/>
      <c r="BK64" s="894"/>
      <c r="BL64" s="706"/>
      <c r="BM64" s="706"/>
      <c r="BN64" s="706"/>
      <c r="BO64" s="706"/>
      <c r="BP64" s="706"/>
      <c r="BQ64" s="706"/>
      <c r="BR64" s="706"/>
      <c r="BS64" s="706"/>
      <c r="BT64" s="706"/>
      <c r="BU64" s="706"/>
      <c r="BV64" s="706"/>
      <c r="BW64" s="706"/>
      <c r="BX64" s="706"/>
      <c r="BY64" s="706"/>
      <c r="BZ64" s="706"/>
      <c r="CA64" s="706"/>
      <c r="CB64" s="706"/>
      <c r="CC64" s="706"/>
      <c r="CD64" s="706"/>
      <c r="CE64" s="706"/>
      <c r="CF64" s="706"/>
      <c r="CG64" s="706"/>
      <c r="CH64" s="706"/>
      <c r="CI64" s="706"/>
      <c r="CJ64" s="706"/>
      <c r="CK64" s="706"/>
      <c r="CL64" s="706"/>
      <c r="CM64" s="706"/>
      <c r="CN64" s="706"/>
      <c r="CO64" s="706"/>
      <c r="CP64" s="706"/>
      <c r="CQ64" s="706"/>
      <c r="CR64" s="706"/>
      <c r="CS64" s="706"/>
      <c r="CT64" s="706"/>
      <c r="CU64" s="706"/>
      <c r="CV64" s="706"/>
      <c r="CW64" s="706"/>
      <c r="CX64" s="706"/>
      <c r="CY64" s="706"/>
      <c r="CZ64" s="706"/>
      <c r="DA64" s="706"/>
      <c r="DB64" s="706"/>
      <c r="DC64" s="706"/>
      <c r="DD64" s="706"/>
      <c r="DE64" s="706"/>
      <c r="DF64" s="706"/>
      <c r="DG64" s="706"/>
      <c r="DH64" s="706"/>
      <c r="DI64" s="706"/>
      <c r="DJ64" s="706"/>
      <c r="DK64" s="706"/>
      <c r="DL64" s="706"/>
      <c r="DM64" s="706"/>
      <c r="DN64" s="706"/>
      <c r="DO64" s="706"/>
      <c r="DP64" s="706"/>
      <c r="DQ64" s="706"/>
      <c r="DR64" s="706"/>
      <c r="DS64" s="706"/>
      <c r="DT64" s="706"/>
      <c r="DU64" s="706"/>
      <c r="DV64" s="706"/>
      <c r="DW64" s="706"/>
      <c r="DX64" s="706"/>
      <c r="DY64" s="706"/>
      <c r="DZ64" s="706"/>
      <c r="EA64" s="706"/>
    </row>
    <row r="65" spans="1:131" s="697" customFormat="1" ht="9" customHeight="1">
      <c r="A65" s="698"/>
      <c r="B65" s="699"/>
      <c r="C65" s="699"/>
      <c r="D65" s="699"/>
      <c r="E65" s="699"/>
      <c r="F65" s="700"/>
      <c r="G65" s="700"/>
      <c r="H65" s="700"/>
      <c r="I65" s="700"/>
      <c r="J65" s="701"/>
      <c r="K65" s="735"/>
      <c r="L65" s="706"/>
      <c r="M65" s="735"/>
      <c r="N65" s="735"/>
      <c r="O65" s="706"/>
      <c r="P65" s="706"/>
      <c r="Q65" s="706"/>
      <c r="R65" s="706"/>
      <c r="S65" s="706"/>
      <c r="T65" s="706"/>
      <c r="U65" s="706"/>
      <c r="V65" s="706"/>
      <c r="W65" s="706"/>
      <c r="X65" s="706"/>
      <c r="Y65" s="706"/>
      <c r="Z65" s="706"/>
      <c r="AA65" s="706"/>
      <c r="AB65" s="706"/>
      <c r="AC65" s="735"/>
      <c r="AD65" s="706"/>
      <c r="AE65" s="706"/>
      <c r="AF65" s="735"/>
      <c r="AG65" s="735"/>
      <c r="AH65" s="735"/>
      <c r="AI65" s="735"/>
      <c r="AJ65" s="735"/>
      <c r="AK65" s="735"/>
      <c r="AL65" s="735"/>
      <c r="AM65" s="735"/>
      <c r="AN65" s="735"/>
      <c r="AO65" s="735"/>
      <c r="AP65" s="735"/>
      <c r="AQ65" s="735"/>
      <c r="AR65" s="735"/>
      <c r="AS65" s="735"/>
      <c r="AT65" s="735"/>
      <c r="AU65" s="735"/>
      <c r="AV65" s="735"/>
      <c r="AW65" s="735"/>
      <c r="AX65" s="735"/>
      <c r="AY65" s="735"/>
      <c r="AZ65" s="735"/>
      <c r="BA65" s="735"/>
      <c r="BB65" s="706"/>
      <c r="BC65" s="706"/>
      <c r="BD65" s="706"/>
      <c r="BE65" s="706"/>
      <c r="BF65" s="706"/>
      <c r="BG65" s="706"/>
      <c r="BH65" s="706"/>
      <c r="BI65" s="706"/>
      <c r="BJ65" s="706"/>
      <c r="BK65" s="894"/>
      <c r="BL65" s="706"/>
      <c r="BM65" s="706"/>
      <c r="BN65" s="706"/>
      <c r="BO65" s="706"/>
      <c r="BP65" s="706"/>
      <c r="BQ65" s="706"/>
      <c r="BR65" s="706"/>
      <c r="BS65" s="706"/>
      <c r="BT65" s="706"/>
      <c r="BU65" s="706"/>
      <c r="BV65" s="706"/>
      <c r="BW65" s="706"/>
      <c r="BX65" s="706"/>
      <c r="BY65" s="706"/>
      <c r="BZ65" s="706"/>
      <c r="CA65" s="706"/>
      <c r="CB65" s="706"/>
      <c r="CC65" s="706"/>
      <c r="CD65" s="706"/>
      <c r="CE65" s="706"/>
      <c r="CF65" s="706"/>
      <c r="CG65" s="706"/>
      <c r="CH65" s="706"/>
      <c r="CI65" s="706"/>
      <c r="CJ65" s="706"/>
      <c r="CK65" s="706"/>
      <c r="CL65" s="706"/>
      <c r="CM65" s="706"/>
      <c r="CN65" s="706"/>
      <c r="CO65" s="706"/>
      <c r="CP65" s="706"/>
      <c r="CQ65" s="706"/>
      <c r="CR65" s="706"/>
      <c r="CS65" s="706"/>
      <c r="CT65" s="706"/>
      <c r="CU65" s="706"/>
      <c r="CV65" s="706"/>
      <c r="CW65" s="706"/>
      <c r="CX65" s="706"/>
      <c r="CY65" s="706"/>
      <c r="CZ65" s="706"/>
      <c r="DA65" s="706"/>
      <c r="DB65" s="706"/>
      <c r="DC65" s="706"/>
      <c r="DD65" s="706"/>
      <c r="DE65" s="706"/>
      <c r="DF65" s="706"/>
      <c r="DG65" s="706"/>
      <c r="DH65" s="706"/>
      <c r="DI65" s="706"/>
      <c r="DJ65" s="706"/>
      <c r="DK65" s="706"/>
      <c r="DL65" s="706"/>
      <c r="DM65" s="706"/>
      <c r="DN65" s="706"/>
      <c r="DO65" s="706"/>
      <c r="DP65" s="706"/>
      <c r="DQ65" s="706"/>
      <c r="DR65" s="706"/>
      <c r="DS65" s="706"/>
      <c r="DT65" s="706"/>
      <c r="DU65" s="706"/>
      <c r="DV65" s="706"/>
      <c r="DW65" s="706"/>
      <c r="DX65" s="706"/>
      <c r="DY65" s="706"/>
      <c r="DZ65" s="706"/>
      <c r="EA65" s="706"/>
    </row>
    <row r="66" spans="1:131" s="697" customFormat="1" ht="25.5" customHeight="1">
      <c r="A66" s="999" t="s">
        <v>565</v>
      </c>
      <c r="B66" s="1000"/>
      <c r="C66" s="1000"/>
      <c r="D66" s="1000"/>
      <c r="E66" s="1000"/>
      <c r="F66" s="1000"/>
      <c r="G66" s="1000"/>
      <c r="H66" s="702"/>
      <c r="I66" s="703"/>
      <c r="J66" s="704"/>
      <c r="K66" s="735"/>
      <c r="L66" s="706"/>
      <c r="M66" s="705" t="s">
        <v>469</v>
      </c>
      <c r="N66" s="735"/>
      <c r="O66" s="706" t="str">
        <f ca="1">SUBSTITUTE(CELL("address",H66),"$","")</f>
        <v>H66</v>
      </c>
      <c r="P66" s="706">
        <f>$P$20</f>
        <v>3</v>
      </c>
      <c r="Q66" s="706" t="str">
        <f ca="1">MID(CELL("filename",P66),FIND("]",CELL("filename",P66))+1,256)</f>
        <v>3. Facility</v>
      </c>
      <c r="R66" s="706" t="s">
        <v>566</v>
      </c>
      <c r="S66" s="706" t="s">
        <v>567</v>
      </c>
      <c r="T66" s="706"/>
      <c r="U66" s="706" t="str">
        <f ca="1">P66&amp;"_"&amp;O66&amp;"_"&amp;S66</f>
        <v>3_H66_Site_control_percent</v>
      </c>
      <c r="V66" s="706" t="s">
        <v>445</v>
      </c>
      <c r="W66" s="706"/>
      <c r="X66" s="707" t="s">
        <v>446</v>
      </c>
      <c r="Y66" s="706" t="s">
        <v>84</v>
      </c>
      <c r="Z66" s="706" t="s">
        <v>85</v>
      </c>
      <c r="AA66" s="706"/>
      <c r="AB66" s="706"/>
      <c r="AC66" s="706"/>
      <c r="AD66" s="706"/>
      <c r="AE66" s="706"/>
      <c r="AF66" s="735"/>
      <c r="AG66" s="735"/>
      <c r="AH66" s="735"/>
      <c r="AI66" s="735"/>
      <c r="AJ66" s="735"/>
      <c r="AK66" s="735"/>
      <c r="AL66" s="735"/>
      <c r="AM66" s="735"/>
      <c r="AN66" s="735"/>
      <c r="AO66" s="735"/>
      <c r="AP66" s="735"/>
      <c r="AQ66" s="735"/>
      <c r="AR66" s="735"/>
      <c r="AS66" s="735"/>
      <c r="AT66" s="735"/>
      <c r="AU66" s="735"/>
      <c r="AV66" s="735"/>
      <c r="AW66" s="735"/>
      <c r="AX66" s="735"/>
      <c r="AY66" s="735"/>
      <c r="AZ66" s="735"/>
      <c r="BA66" s="735"/>
      <c r="BB66" s="706"/>
      <c r="BC66" s="706"/>
      <c r="BD66" s="706"/>
      <c r="BE66" s="706"/>
      <c r="BF66" s="706"/>
      <c r="BG66" s="706"/>
      <c r="BH66" s="706"/>
      <c r="BI66" s="706"/>
      <c r="BJ66" s="706"/>
      <c r="BK66" s="894"/>
      <c r="BL66" s="706"/>
      <c r="BM66" s="706"/>
      <c r="BN66" s="706"/>
      <c r="BO66" s="706"/>
      <c r="BP66" s="706"/>
      <c r="BQ66" s="706"/>
      <c r="BR66" s="706"/>
      <c r="BS66" s="706"/>
      <c r="BT66" s="706"/>
      <c r="BU66" s="706"/>
      <c r="BV66" s="706"/>
      <c r="BW66" s="706"/>
      <c r="BX66" s="706"/>
      <c r="BY66" s="706"/>
      <c r="BZ66" s="706"/>
      <c r="CA66" s="706"/>
      <c r="CB66" s="706"/>
      <c r="CC66" s="706"/>
      <c r="CD66" s="706"/>
      <c r="CE66" s="706"/>
      <c r="CF66" s="706"/>
      <c r="CG66" s="706"/>
      <c r="CH66" s="706"/>
      <c r="CI66" s="706"/>
      <c r="CJ66" s="706"/>
      <c r="CK66" s="706"/>
      <c r="CL66" s="706"/>
      <c r="CM66" s="706"/>
      <c r="CN66" s="706"/>
      <c r="CO66" s="706"/>
      <c r="CP66" s="706"/>
      <c r="CQ66" s="706"/>
      <c r="CR66" s="706"/>
      <c r="CS66" s="706"/>
      <c r="CT66" s="706"/>
      <c r="CU66" s="706"/>
      <c r="CV66" s="706"/>
      <c r="CW66" s="706"/>
      <c r="CX66" s="706"/>
      <c r="CY66" s="706"/>
      <c r="CZ66" s="706"/>
      <c r="DA66" s="706"/>
      <c r="DB66" s="706"/>
      <c r="DC66" s="706"/>
      <c r="DD66" s="706"/>
      <c r="DE66" s="706"/>
      <c r="DF66" s="706"/>
      <c r="DG66" s="706"/>
      <c r="DH66" s="706"/>
      <c r="DI66" s="706"/>
      <c r="DJ66" s="706"/>
      <c r="DK66" s="706"/>
      <c r="DL66" s="706"/>
      <c r="DM66" s="706"/>
      <c r="DN66" s="706"/>
      <c r="DO66" s="706"/>
      <c r="DP66" s="706"/>
      <c r="DQ66" s="706"/>
      <c r="DR66" s="706"/>
      <c r="DS66" s="706"/>
      <c r="DT66" s="706"/>
      <c r="DU66" s="706"/>
      <c r="DV66" s="706"/>
      <c r="DW66" s="706"/>
      <c r="DX66" s="706"/>
      <c r="DY66" s="706"/>
      <c r="DZ66" s="706"/>
      <c r="EA66" s="706"/>
    </row>
    <row r="67" spans="1:131" s="697" customFormat="1" ht="16.5" customHeight="1">
      <c r="A67" s="708" t="s">
        <v>568</v>
      </c>
      <c r="B67" s="709"/>
      <c r="C67" s="709"/>
      <c r="D67" s="709"/>
      <c r="E67" s="709"/>
      <c r="F67" s="710"/>
      <c r="G67" s="710"/>
      <c r="H67" s="710"/>
      <c r="I67" s="710"/>
      <c r="J67" s="711"/>
      <c r="K67" s="735"/>
      <c r="L67" s="706"/>
      <c r="M67" s="735"/>
      <c r="N67" s="735"/>
      <c r="O67" s="706"/>
      <c r="P67" s="706"/>
      <c r="Q67" s="706"/>
      <c r="R67" s="706"/>
      <c r="S67" s="706"/>
      <c r="T67" s="706"/>
      <c r="U67" s="706"/>
      <c r="V67" s="706"/>
      <c r="W67" s="706"/>
      <c r="X67" s="706"/>
      <c r="Y67" s="706"/>
      <c r="Z67" s="706"/>
      <c r="AA67" s="706"/>
      <c r="AB67" s="706"/>
      <c r="AC67" s="735"/>
      <c r="AD67" s="706"/>
      <c r="AE67" s="706"/>
      <c r="AF67" s="735"/>
      <c r="AG67" s="735"/>
      <c r="AH67" s="735"/>
      <c r="AI67" s="735"/>
      <c r="AJ67" s="735"/>
      <c r="AK67" s="735"/>
      <c r="AL67" s="735"/>
      <c r="AM67" s="735"/>
      <c r="AN67" s="735"/>
      <c r="AO67" s="735"/>
      <c r="AP67" s="735"/>
      <c r="AQ67" s="735"/>
      <c r="AR67" s="735"/>
      <c r="AS67" s="735"/>
      <c r="AT67" s="735"/>
      <c r="AU67" s="735"/>
      <c r="AV67" s="735"/>
      <c r="AW67" s="735"/>
      <c r="AX67" s="735"/>
      <c r="AY67" s="735"/>
      <c r="AZ67" s="735"/>
      <c r="BA67" s="735"/>
      <c r="BB67" s="706"/>
      <c r="BC67" s="706"/>
      <c r="BD67" s="706"/>
      <c r="BE67" s="706"/>
      <c r="BF67" s="706"/>
      <c r="BG67" s="706"/>
      <c r="BH67" s="706"/>
      <c r="BI67" s="706"/>
      <c r="BJ67" s="706"/>
      <c r="BK67" s="894"/>
      <c r="BL67" s="706"/>
      <c r="BM67" s="706"/>
      <c r="BN67" s="706"/>
      <c r="BO67" s="706"/>
      <c r="BP67" s="706"/>
      <c r="BQ67" s="706"/>
      <c r="BR67" s="706"/>
      <c r="BS67" s="706"/>
      <c r="BT67" s="706"/>
      <c r="BU67" s="706"/>
      <c r="BV67" s="706"/>
      <c r="BW67" s="706"/>
      <c r="BX67" s="706"/>
      <c r="BY67" s="706"/>
      <c r="BZ67" s="706"/>
      <c r="CA67" s="706"/>
      <c r="CB67" s="706"/>
      <c r="CC67" s="706"/>
      <c r="CD67" s="706"/>
      <c r="CE67" s="706"/>
      <c r="CF67" s="706"/>
      <c r="CG67" s="706"/>
      <c r="CH67" s="706"/>
      <c r="CI67" s="706"/>
      <c r="CJ67" s="706"/>
      <c r="CK67" s="706"/>
      <c r="CL67" s="706"/>
      <c r="CM67" s="706"/>
      <c r="CN67" s="706"/>
      <c r="CO67" s="706"/>
      <c r="CP67" s="706"/>
      <c r="CQ67" s="706"/>
      <c r="CR67" s="706"/>
      <c r="CS67" s="706"/>
      <c r="CT67" s="706"/>
      <c r="CU67" s="706"/>
      <c r="CV67" s="706"/>
      <c r="CW67" s="706"/>
      <c r="CX67" s="706"/>
      <c r="CY67" s="706"/>
      <c r="CZ67" s="706"/>
      <c r="DA67" s="706"/>
      <c r="DB67" s="706"/>
      <c r="DC67" s="706"/>
      <c r="DD67" s="706"/>
      <c r="DE67" s="706"/>
      <c r="DF67" s="706"/>
      <c r="DG67" s="706"/>
      <c r="DH67" s="706"/>
      <c r="DI67" s="706"/>
      <c r="DJ67" s="706"/>
      <c r="DK67" s="706"/>
      <c r="DL67" s="706"/>
      <c r="DM67" s="706"/>
      <c r="DN67" s="706"/>
      <c r="DO67" s="706"/>
      <c r="DP67" s="706"/>
      <c r="DQ67" s="706"/>
      <c r="DR67" s="706"/>
      <c r="DS67" s="706"/>
      <c r="DT67" s="706"/>
      <c r="DU67" s="706"/>
      <c r="DV67" s="706"/>
      <c r="DW67" s="706"/>
      <c r="DX67" s="706"/>
      <c r="DY67" s="706"/>
      <c r="DZ67" s="706"/>
      <c r="EA67" s="706"/>
    </row>
    <row r="68" spans="1:131" s="697" customFormat="1" ht="45" customHeight="1">
      <c r="A68" s="1172" t="s">
        <v>569</v>
      </c>
      <c r="B68" s="1173"/>
      <c r="C68" s="1173"/>
      <c r="D68" s="1173"/>
      <c r="E68" s="1173"/>
      <c r="F68" s="1173"/>
      <c r="G68" s="1173"/>
      <c r="H68" s="1173"/>
      <c r="I68" s="1173"/>
      <c r="J68" s="712"/>
      <c r="K68" s="735"/>
      <c r="L68" s="706"/>
      <c r="M68" s="735"/>
      <c r="N68" s="735"/>
      <c r="O68" s="706"/>
      <c r="P68" s="706"/>
      <c r="Q68" s="706"/>
      <c r="R68" s="706"/>
      <c r="S68" s="706"/>
      <c r="T68" s="706"/>
      <c r="U68" s="706"/>
      <c r="V68" s="706"/>
      <c r="W68" s="706"/>
      <c r="X68" s="706"/>
      <c r="Y68" s="706"/>
      <c r="Z68" s="706"/>
      <c r="AA68" s="706"/>
      <c r="AB68" s="706"/>
      <c r="AC68" s="735"/>
      <c r="AD68" s="706"/>
      <c r="AE68" s="706"/>
      <c r="AF68" s="735"/>
      <c r="AG68" s="735"/>
      <c r="AH68" s="735"/>
      <c r="AI68" s="735"/>
      <c r="AJ68" s="735"/>
      <c r="AK68" s="735"/>
      <c r="AL68" s="735"/>
      <c r="AM68" s="735"/>
      <c r="AN68" s="735"/>
      <c r="AO68" s="735"/>
      <c r="AP68" s="735"/>
      <c r="AQ68" s="735"/>
      <c r="AR68" s="735"/>
      <c r="AS68" s="735"/>
      <c r="AT68" s="735"/>
      <c r="AU68" s="735"/>
      <c r="AV68" s="735"/>
      <c r="AW68" s="735"/>
      <c r="AX68" s="735"/>
      <c r="AY68" s="735"/>
      <c r="AZ68" s="735"/>
      <c r="BA68" s="735"/>
      <c r="BB68" s="706"/>
      <c r="BC68" s="706"/>
      <c r="BD68" s="706"/>
      <c r="BE68" s="706"/>
      <c r="BF68" s="706"/>
      <c r="BG68" s="706"/>
      <c r="BH68" s="706"/>
      <c r="BI68" s="706"/>
      <c r="BJ68" s="706"/>
      <c r="BK68" s="894"/>
      <c r="BL68" s="706"/>
      <c r="BM68" s="706"/>
      <c r="BN68" s="706"/>
      <c r="BO68" s="706"/>
      <c r="BP68" s="706"/>
      <c r="BQ68" s="706"/>
      <c r="BR68" s="706"/>
      <c r="BS68" s="706"/>
      <c r="BT68" s="706"/>
      <c r="BU68" s="706"/>
      <c r="BV68" s="706"/>
      <c r="BW68" s="706"/>
      <c r="BX68" s="706"/>
      <c r="BY68" s="706"/>
      <c r="BZ68" s="706"/>
      <c r="CA68" s="706"/>
      <c r="CB68" s="706"/>
      <c r="CC68" s="706"/>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706"/>
      <c r="DC68" s="706"/>
      <c r="DD68" s="706"/>
      <c r="DE68" s="706"/>
      <c r="DF68" s="706"/>
      <c r="DG68" s="706"/>
      <c r="DH68" s="706"/>
      <c r="DI68" s="706"/>
      <c r="DJ68" s="706"/>
      <c r="DK68" s="706"/>
      <c r="DL68" s="706"/>
      <c r="DM68" s="706"/>
      <c r="DN68" s="706"/>
      <c r="DO68" s="706"/>
      <c r="DP68" s="706"/>
      <c r="DQ68" s="706"/>
      <c r="DR68" s="706"/>
      <c r="DS68" s="706"/>
      <c r="DT68" s="706"/>
      <c r="DU68" s="706"/>
      <c r="DV68" s="706"/>
      <c r="DW68" s="706"/>
      <c r="DX68" s="706"/>
      <c r="DY68" s="706"/>
      <c r="DZ68" s="706"/>
      <c r="EA68" s="706"/>
    </row>
    <row r="69" spans="1:131" s="697" customFormat="1" ht="18.75" customHeight="1" thickBot="1">
      <c r="A69" s="1019" t="s">
        <v>570</v>
      </c>
      <c r="B69" s="1020"/>
      <c r="C69" s="1020"/>
      <c r="D69" s="1020"/>
      <c r="E69" s="1020"/>
      <c r="F69" s="1020"/>
      <c r="G69" s="1020"/>
      <c r="H69" s="1020"/>
      <c r="I69" s="1020"/>
      <c r="J69" s="713"/>
      <c r="K69" s="735"/>
      <c r="L69" s="706"/>
      <c r="M69" s="735"/>
      <c r="N69" s="735"/>
      <c r="O69" s="706"/>
      <c r="P69" s="706"/>
      <c r="Q69" s="706"/>
      <c r="R69" s="706"/>
      <c r="S69" s="706"/>
      <c r="T69" s="706"/>
      <c r="U69" s="706"/>
      <c r="V69" s="706"/>
      <c r="W69" s="706"/>
      <c r="X69" s="706"/>
      <c r="Y69" s="706"/>
      <c r="Z69" s="706"/>
      <c r="AA69" s="706"/>
      <c r="AB69" s="706"/>
      <c r="AC69" s="735"/>
      <c r="AD69" s="706"/>
      <c r="AE69" s="706"/>
      <c r="AF69" s="735"/>
      <c r="AG69" s="735"/>
      <c r="AH69" s="735"/>
      <c r="AI69" s="735"/>
      <c r="AJ69" s="735"/>
      <c r="AK69" s="735"/>
      <c r="AL69" s="735"/>
      <c r="AM69" s="735"/>
      <c r="AN69" s="735"/>
      <c r="AO69" s="735"/>
      <c r="AP69" s="735"/>
      <c r="AQ69" s="735"/>
      <c r="AR69" s="735"/>
      <c r="AS69" s="735"/>
      <c r="AT69" s="735"/>
      <c r="AU69" s="735"/>
      <c r="AV69" s="735"/>
      <c r="AW69" s="735"/>
      <c r="AX69" s="735"/>
      <c r="AY69" s="735"/>
      <c r="AZ69" s="735"/>
      <c r="BA69" s="735"/>
      <c r="BB69" s="706"/>
      <c r="BC69" s="706"/>
      <c r="BD69" s="706"/>
      <c r="BE69" s="706"/>
      <c r="BF69" s="706"/>
      <c r="BG69" s="706"/>
      <c r="BH69" s="706"/>
      <c r="BI69" s="706"/>
      <c r="BJ69" s="706"/>
      <c r="BK69" s="894"/>
      <c r="BL69" s="706"/>
      <c r="BM69" s="706"/>
      <c r="BN69" s="706"/>
      <c r="BO69" s="706"/>
      <c r="BP69" s="706"/>
      <c r="BQ69" s="706"/>
      <c r="BR69" s="706"/>
      <c r="BS69" s="706"/>
      <c r="BT69" s="706"/>
      <c r="BU69" s="706"/>
      <c r="BV69" s="706"/>
      <c r="BW69" s="706"/>
      <c r="BX69" s="706"/>
      <c r="BY69" s="706"/>
      <c r="BZ69" s="706"/>
      <c r="CA69" s="706"/>
      <c r="CB69" s="706"/>
      <c r="CC69" s="706"/>
      <c r="CD69" s="706"/>
      <c r="CE69" s="706"/>
      <c r="CF69" s="706"/>
      <c r="CG69" s="706"/>
      <c r="CH69" s="706"/>
      <c r="CI69" s="706"/>
      <c r="CJ69" s="706"/>
      <c r="CK69" s="706"/>
      <c r="CL69" s="706"/>
      <c r="CM69" s="706"/>
      <c r="CN69" s="706"/>
      <c r="CO69" s="706"/>
      <c r="CP69" s="706"/>
      <c r="CQ69" s="706"/>
      <c r="CR69" s="706"/>
      <c r="CS69" s="706"/>
      <c r="CT69" s="706"/>
      <c r="CU69" s="706"/>
      <c r="CV69" s="706"/>
      <c r="CW69" s="706"/>
      <c r="CX69" s="706"/>
      <c r="CY69" s="706"/>
      <c r="CZ69" s="706"/>
      <c r="DA69" s="706"/>
      <c r="DB69" s="706"/>
      <c r="DC69" s="706"/>
      <c r="DD69" s="706"/>
      <c r="DE69" s="706"/>
      <c r="DF69" s="706"/>
      <c r="DG69" s="706"/>
      <c r="DH69" s="706"/>
      <c r="DI69" s="706"/>
      <c r="DJ69" s="706"/>
      <c r="DK69" s="706"/>
      <c r="DL69" s="706"/>
      <c r="DM69" s="706"/>
      <c r="DN69" s="706"/>
      <c r="DO69" s="706"/>
      <c r="DP69" s="706"/>
      <c r="DQ69" s="706"/>
      <c r="DR69" s="706"/>
      <c r="DS69" s="706"/>
      <c r="DT69" s="706"/>
      <c r="DU69" s="706"/>
      <c r="DV69" s="706"/>
      <c r="DW69" s="706"/>
      <c r="DX69" s="706"/>
      <c r="DY69" s="706"/>
      <c r="DZ69" s="706"/>
      <c r="EA69" s="706"/>
    </row>
    <row r="70" spans="1:131" s="715" customFormat="1" ht="15" customHeight="1" thickTop="1" thickBot="1">
      <c r="A70" s="1177" t="s">
        <v>549</v>
      </c>
      <c r="B70" s="1178"/>
      <c r="C70" s="1178"/>
      <c r="D70" s="1178"/>
      <c r="E70" s="1178"/>
      <c r="F70" s="1178" t="s">
        <v>550</v>
      </c>
      <c r="G70" s="1178"/>
      <c r="H70" s="1170"/>
      <c r="I70" s="1171"/>
      <c r="J70" s="713"/>
      <c r="K70" s="735"/>
      <c r="L70" s="735"/>
      <c r="M70" s="735"/>
      <c r="N70" s="714" t="s">
        <v>551</v>
      </c>
      <c r="O70" s="706" t="str">
        <f ca="1">SUBSTITUTE(CELL("address",H70),"$","")</f>
        <v>H70</v>
      </c>
      <c r="P70" s="706">
        <f>$P$20</f>
        <v>3</v>
      </c>
      <c r="Q70" s="706" t="str">
        <f ca="1">MID(CELL("filename",P70),FIND("]",CELL("filename",P70))+1,256)</f>
        <v>3. Facility</v>
      </c>
      <c r="R70" s="706" t="s">
        <v>566</v>
      </c>
      <c r="S70" s="706" t="s">
        <v>571</v>
      </c>
      <c r="T70" s="706"/>
      <c r="U70" s="706" t="str">
        <f ca="1">P70&amp;"_"&amp;O70&amp;"_"&amp;S70</f>
        <v>3_H70_Site_control_submitted</v>
      </c>
      <c r="V70" s="706" t="s">
        <v>83</v>
      </c>
      <c r="W70" s="706"/>
      <c r="X70" s="707" t="str">
        <f>CONCATENATE(AH70,",",AI70)</f>
        <v>Submitted,Not Submitted</v>
      </c>
      <c r="Y70" s="706" t="s">
        <v>84</v>
      </c>
      <c r="Z70" s="706" t="s">
        <v>85</v>
      </c>
      <c r="AA70" s="706"/>
      <c r="AB70" s="706"/>
      <c r="AC70" s="735"/>
      <c r="AD70" s="706"/>
      <c r="AE70" s="706"/>
      <c r="AF70" s="751"/>
      <c r="AG70" s="751"/>
      <c r="AH70" s="751" t="s">
        <v>156</v>
      </c>
      <c r="AI70" s="751" t="s">
        <v>157</v>
      </c>
      <c r="AJ70" s="735"/>
      <c r="AK70" s="735"/>
      <c r="AL70" s="735"/>
      <c r="AM70" s="735"/>
      <c r="AN70" s="735"/>
      <c r="AO70" s="735"/>
      <c r="AP70" s="735"/>
      <c r="AQ70" s="735"/>
      <c r="AR70" s="735"/>
      <c r="AS70" s="735"/>
      <c r="AT70" s="735"/>
      <c r="AU70" s="735"/>
      <c r="AV70" s="735"/>
      <c r="AW70" s="735"/>
      <c r="AX70" s="735"/>
      <c r="AY70" s="735"/>
      <c r="AZ70" s="735"/>
      <c r="BA70" s="735"/>
      <c r="BB70" s="735"/>
      <c r="BC70" s="735"/>
      <c r="BD70" s="735"/>
      <c r="BE70" s="735"/>
      <c r="BF70" s="735"/>
      <c r="BG70" s="735"/>
      <c r="BH70" s="735"/>
      <c r="BI70" s="735"/>
      <c r="BJ70" s="735"/>
      <c r="BK70" s="737"/>
      <c r="BL70" s="735"/>
      <c r="BM70" s="735"/>
      <c r="BN70" s="735"/>
      <c r="BO70" s="735"/>
      <c r="BP70" s="735"/>
      <c r="BQ70" s="735"/>
      <c r="BR70" s="735"/>
      <c r="BS70" s="735"/>
      <c r="BT70" s="735"/>
      <c r="BU70" s="735"/>
      <c r="BV70" s="735"/>
      <c r="BW70" s="735"/>
      <c r="BX70" s="735"/>
      <c r="BY70" s="735"/>
      <c r="BZ70" s="735"/>
      <c r="CA70" s="735"/>
      <c r="CB70" s="735"/>
      <c r="CC70" s="735"/>
      <c r="CD70" s="735"/>
      <c r="CE70" s="735"/>
      <c r="CF70" s="735"/>
      <c r="CG70" s="735"/>
      <c r="CH70" s="735"/>
      <c r="CI70" s="735"/>
      <c r="CJ70" s="735"/>
      <c r="CK70" s="735"/>
      <c r="CL70" s="735"/>
      <c r="CM70" s="735"/>
      <c r="CN70" s="735"/>
      <c r="CO70" s="735"/>
      <c r="CP70" s="735"/>
      <c r="CQ70" s="735"/>
      <c r="CR70" s="735"/>
      <c r="CS70" s="735"/>
      <c r="CT70" s="735"/>
      <c r="CU70" s="735"/>
      <c r="CV70" s="735"/>
      <c r="CW70" s="735"/>
      <c r="CX70" s="735"/>
      <c r="CY70" s="735"/>
      <c r="CZ70" s="735"/>
      <c r="DA70" s="735"/>
      <c r="DB70" s="735"/>
      <c r="DC70" s="735"/>
      <c r="DD70" s="735"/>
      <c r="DE70" s="735"/>
      <c r="DF70" s="735"/>
      <c r="DG70" s="735"/>
      <c r="DH70" s="735"/>
      <c r="DI70" s="735"/>
      <c r="DJ70" s="735"/>
      <c r="DK70" s="735"/>
      <c r="DL70" s="735"/>
      <c r="DM70" s="735"/>
      <c r="DN70" s="735"/>
      <c r="DO70" s="735"/>
      <c r="DP70" s="735"/>
      <c r="DQ70" s="735"/>
      <c r="DR70" s="735"/>
      <c r="DS70" s="735"/>
      <c r="DT70" s="735"/>
      <c r="DU70" s="735"/>
      <c r="DV70" s="735"/>
      <c r="DW70" s="735"/>
      <c r="DX70" s="735"/>
      <c r="DY70" s="735"/>
      <c r="DZ70" s="735"/>
      <c r="EA70" s="735"/>
    </row>
    <row r="71" spans="1:131" s="715" customFormat="1" ht="14.25" customHeight="1" thickTop="1">
      <c r="A71" s="716"/>
      <c r="B71" s="717"/>
      <c r="C71" s="717"/>
      <c r="D71" s="717"/>
      <c r="E71" s="717"/>
      <c r="F71" s="718" t="s">
        <v>572</v>
      </c>
      <c r="G71" s="719"/>
      <c r="H71" s="720"/>
      <c r="I71" s="721"/>
      <c r="J71" s="713"/>
      <c r="K71" s="735"/>
      <c r="L71" s="735"/>
      <c r="M71" s="735"/>
      <c r="N71" s="735"/>
      <c r="O71" s="706"/>
      <c r="P71" s="706"/>
      <c r="Q71" s="706"/>
      <c r="R71" s="706"/>
      <c r="S71" s="706"/>
      <c r="T71" s="706"/>
      <c r="U71" s="706"/>
      <c r="V71" s="706"/>
      <c r="W71" s="706"/>
      <c r="X71" s="707"/>
      <c r="Y71" s="706"/>
      <c r="Z71" s="706"/>
      <c r="AA71" s="706"/>
      <c r="AB71" s="706"/>
      <c r="AC71" s="735"/>
      <c r="AD71" s="706"/>
      <c r="AE71" s="706"/>
      <c r="AF71" s="735"/>
      <c r="AG71" s="735"/>
      <c r="AH71" s="735"/>
      <c r="AI71" s="735"/>
      <c r="AJ71" s="735"/>
      <c r="AK71" s="735"/>
      <c r="AL71" s="735"/>
      <c r="AM71" s="735"/>
      <c r="AN71" s="735"/>
      <c r="AO71" s="735"/>
      <c r="AP71" s="735"/>
      <c r="AQ71" s="735"/>
      <c r="AR71" s="735"/>
      <c r="AS71" s="735"/>
      <c r="AT71" s="735"/>
      <c r="AU71" s="735"/>
      <c r="AV71" s="735"/>
      <c r="AW71" s="735"/>
      <c r="AX71" s="735"/>
      <c r="AY71" s="735"/>
      <c r="AZ71" s="735"/>
      <c r="BA71" s="735"/>
      <c r="BB71" s="735"/>
      <c r="BC71" s="735"/>
      <c r="BD71" s="735"/>
      <c r="BE71" s="735"/>
      <c r="BF71" s="735"/>
      <c r="BG71" s="735"/>
      <c r="BH71" s="735"/>
      <c r="BI71" s="735"/>
      <c r="BJ71" s="735"/>
      <c r="BK71" s="737"/>
      <c r="BL71" s="735"/>
      <c r="BM71" s="735"/>
      <c r="BN71" s="735"/>
      <c r="BO71" s="735"/>
      <c r="BP71" s="735"/>
      <c r="BQ71" s="735"/>
      <c r="BR71" s="735"/>
      <c r="BS71" s="735"/>
      <c r="BT71" s="735"/>
      <c r="BU71" s="735"/>
      <c r="BV71" s="735"/>
      <c r="BW71" s="735"/>
      <c r="BX71" s="735"/>
      <c r="BY71" s="735"/>
      <c r="BZ71" s="735"/>
      <c r="CA71" s="735"/>
      <c r="CB71" s="735"/>
      <c r="CC71" s="735"/>
      <c r="CD71" s="735"/>
      <c r="CE71" s="735"/>
      <c r="CF71" s="735"/>
      <c r="CG71" s="735"/>
      <c r="CH71" s="735"/>
      <c r="CI71" s="735"/>
      <c r="CJ71" s="735"/>
      <c r="CK71" s="735"/>
      <c r="CL71" s="735"/>
      <c r="CM71" s="735"/>
      <c r="CN71" s="735"/>
      <c r="CO71" s="735"/>
      <c r="CP71" s="735"/>
      <c r="CQ71" s="735"/>
      <c r="CR71" s="735"/>
      <c r="CS71" s="735"/>
      <c r="CT71" s="735"/>
      <c r="CU71" s="735"/>
      <c r="CV71" s="735"/>
      <c r="CW71" s="735"/>
      <c r="CX71" s="735"/>
      <c r="CY71" s="735"/>
      <c r="CZ71" s="735"/>
      <c r="DA71" s="735"/>
      <c r="DB71" s="735"/>
      <c r="DC71" s="735"/>
      <c r="DD71" s="735"/>
      <c r="DE71" s="735"/>
      <c r="DF71" s="735"/>
      <c r="DG71" s="735"/>
      <c r="DH71" s="735"/>
      <c r="DI71" s="735"/>
      <c r="DJ71" s="735"/>
      <c r="DK71" s="735"/>
      <c r="DL71" s="735"/>
      <c r="DM71" s="735"/>
      <c r="DN71" s="735"/>
      <c r="DO71" s="735"/>
      <c r="DP71" s="735"/>
      <c r="DQ71" s="735"/>
      <c r="DR71" s="735"/>
      <c r="DS71" s="735"/>
      <c r="DT71" s="735"/>
      <c r="DU71" s="735"/>
      <c r="DV71" s="735"/>
      <c r="DW71" s="735"/>
      <c r="DX71" s="735"/>
      <c r="DY71" s="735"/>
      <c r="DZ71" s="735"/>
      <c r="EA71" s="735"/>
    </row>
    <row r="72" spans="1:131" s="262" customFormat="1" ht="85.5" customHeight="1">
      <c r="A72" s="1179"/>
      <c r="B72" s="1180"/>
      <c r="C72" s="1180"/>
      <c r="D72" s="1180"/>
      <c r="E72" s="1180"/>
      <c r="F72" s="1180"/>
      <c r="G72" s="1180"/>
      <c r="H72" s="1180"/>
      <c r="I72" s="1181"/>
      <c r="J72" s="70"/>
      <c r="K72"/>
      <c r="M72"/>
      <c r="N72"/>
      <c r="O72" s="259" t="str">
        <f ca="1">SUBSTITUTE(CELL("address",A72),"$","")</f>
        <v>A72</v>
      </c>
      <c r="P72" s="259">
        <f>$P$20</f>
        <v>3</v>
      </c>
      <c r="Q72" s="259" t="str">
        <f ca="1">MID(CELL("filename",P72),FIND("]",CELL("filename",P72))+1,256)</f>
        <v>3. Facility</v>
      </c>
      <c r="R72" s="262" t="s">
        <v>566</v>
      </c>
      <c r="S72" s="262" t="s">
        <v>573</v>
      </c>
      <c r="U72" s="259" t="str">
        <f ca="1">P72&amp;"_"&amp;O72&amp;"_"&amp;S72</f>
        <v>3_A72_Site_description</v>
      </c>
      <c r="V72" s="262" t="s">
        <v>428</v>
      </c>
      <c r="W72" s="262">
        <v>2000</v>
      </c>
      <c r="Y72" s="262" t="s">
        <v>84</v>
      </c>
      <c r="Z72" s="259" t="s">
        <v>85</v>
      </c>
      <c r="AB72"/>
      <c r="AC72"/>
      <c r="AF72"/>
      <c r="AG72"/>
      <c r="AH72"/>
      <c r="AI72"/>
      <c r="AJ72"/>
      <c r="AK72"/>
      <c r="AL72"/>
      <c r="AM72"/>
      <c r="AN72"/>
      <c r="AO72"/>
      <c r="AP72"/>
      <c r="AQ72"/>
      <c r="AR72"/>
      <c r="AS72"/>
      <c r="AT72"/>
      <c r="AU72"/>
      <c r="AV72"/>
      <c r="AW72"/>
      <c r="AX72"/>
      <c r="AY72"/>
      <c r="AZ72"/>
      <c r="BA72"/>
      <c r="BK72" s="405"/>
    </row>
    <row r="73" spans="1:131" s="262" customFormat="1" ht="9" customHeight="1" thickBot="1">
      <c r="A73" s="64"/>
      <c r="B73" s="62"/>
      <c r="C73" s="62"/>
      <c r="D73" s="62"/>
      <c r="E73" s="62"/>
      <c r="F73" s="62"/>
      <c r="G73" s="62"/>
      <c r="H73" s="65"/>
      <c r="I73" s="65"/>
      <c r="J73" s="70"/>
      <c r="K73"/>
      <c r="M73"/>
      <c r="N73"/>
      <c r="AC73"/>
      <c r="AF73"/>
      <c r="AG73"/>
      <c r="AH73"/>
      <c r="AI73"/>
      <c r="AJ73"/>
      <c r="AK73"/>
      <c r="AL73"/>
      <c r="AM73"/>
      <c r="AN73"/>
      <c r="AO73"/>
      <c r="AP73"/>
      <c r="AQ73"/>
      <c r="AR73"/>
      <c r="AS73"/>
      <c r="AT73"/>
      <c r="AU73"/>
      <c r="AV73"/>
      <c r="AW73"/>
      <c r="AX73"/>
      <c r="AY73"/>
      <c r="AZ73"/>
      <c r="BA73"/>
      <c r="BK73" s="405"/>
    </row>
    <row r="74" spans="1:131" ht="14.5" thickBot="1">
      <c r="A74" s="502" t="s">
        <v>574</v>
      </c>
      <c r="B74" s="55"/>
      <c r="C74" s="55"/>
      <c r="D74" s="55"/>
      <c r="E74" s="55"/>
      <c r="F74" s="15"/>
      <c r="G74" s="15"/>
      <c r="H74" s="15"/>
      <c r="I74" s="15"/>
      <c r="J74" s="19"/>
      <c r="O74" s="259"/>
      <c r="P74" s="259"/>
      <c r="Q74" s="259"/>
      <c r="R74" s="259"/>
      <c r="S74" s="259"/>
      <c r="T74" s="259"/>
      <c r="U74" s="259"/>
      <c r="V74" s="259"/>
      <c r="W74" s="259"/>
      <c r="X74" s="260"/>
      <c r="Y74" s="259"/>
      <c r="Z74" s="259"/>
      <c r="AA74" s="259"/>
      <c r="AB74" s="259"/>
      <c r="AC74"/>
      <c r="AD74" s="259"/>
      <c r="AE74" s="259"/>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6.75" customHeight="1">
      <c r="A75" s="16"/>
      <c r="B75" s="56"/>
      <c r="C75" s="56"/>
      <c r="D75" s="56"/>
      <c r="E75" s="56"/>
      <c r="F75" s="17"/>
      <c r="G75" s="17"/>
      <c r="H75" s="17"/>
      <c r="I75" s="17"/>
      <c r="J75" s="18"/>
      <c r="O75" s="259"/>
      <c r="P75" s="259"/>
      <c r="Q75" s="259"/>
      <c r="R75" s="259"/>
      <c r="S75" s="259"/>
      <c r="T75" s="259"/>
      <c r="U75" s="259"/>
      <c r="V75" s="259"/>
      <c r="W75" s="259"/>
      <c r="X75" s="260"/>
      <c r="Y75" s="259"/>
      <c r="Z75" s="259"/>
      <c r="AA75" s="259"/>
      <c r="AB75" s="259"/>
      <c r="AC75"/>
      <c r="AD75" s="259"/>
      <c r="AE75" s="25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ht="25.5" customHeight="1">
      <c r="A76" s="1172" t="s">
        <v>575</v>
      </c>
      <c r="B76" s="1173"/>
      <c r="C76" s="1173"/>
      <c r="D76" s="1173"/>
      <c r="E76" s="1173"/>
      <c r="F76" s="1173"/>
      <c r="G76" s="1173"/>
      <c r="H76" s="1170"/>
      <c r="I76" s="1171"/>
      <c r="J76" s="137"/>
      <c r="O76" s="259" t="str">
        <f ca="1">SUBSTITUTE(CELL("address",H76),"$","")</f>
        <v>H76</v>
      </c>
      <c r="P76" s="259">
        <f>$P$20</f>
        <v>3</v>
      </c>
      <c r="Q76" s="259" t="str">
        <f ca="1">MID(CELL("filename",P76),FIND("]",CELL("filename",P76))+1,256)</f>
        <v>3. Facility</v>
      </c>
      <c r="R76" s="259" t="s">
        <v>576</v>
      </c>
      <c r="S76" s="259" t="s">
        <v>577</v>
      </c>
      <c r="T76" s="259"/>
      <c r="U76" s="259" t="str">
        <f ca="1">P76&amp;"_"&amp;O76&amp;"_"&amp;S76</f>
        <v>3_H76_Permitting_Checklist</v>
      </c>
      <c r="V76" s="259" t="s">
        <v>83</v>
      </c>
      <c r="W76" s="259"/>
      <c r="X76" s="260" t="str">
        <f>CONCATENATE(AH76,",",AI76)</f>
        <v>Submitted,Not applicable (non-unit contingent PPA)</v>
      </c>
      <c r="Y76" s="259" t="s">
        <v>84</v>
      </c>
      <c r="Z76" s="259" t="s">
        <v>85</v>
      </c>
      <c r="AA76" s="259"/>
      <c r="AB76" s="259"/>
      <c r="AC76"/>
      <c r="AD76" s="259"/>
      <c r="AE76" s="259"/>
      <c r="AH76" s="272" t="s">
        <v>156</v>
      </c>
      <c r="AI76" s="272" t="s">
        <v>264</v>
      </c>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row>
    <row r="77" spans="1:131" s="366" customFormat="1" ht="12.75" customHeight="1">
      <c r="A77" s="687"/>
      <c r="B77" s="722" t="s">
        <v>578</v>
      </c>
      <c r="C77" s="689"/>
      <c r="D77" s="689"/>
      <c r="E77" s="689"/>
      <c r="F77" s="689"/>
      <c r="G77" s="689"/>
      <c r="H77" s="690"/>
      <c r="I77" s="691"/>
      <c r="J77" s="363"/>
      <c r="K77"/>
      <c r="L77" s="364"/>
      <c r="M77" s="364"/>
      <c r="N77"/>
      <c r="O77" s="259"/>
      <c r="P77" s="259"/>
      <c r="Q77" s="364"/>
      <c r="R77" s="364"/>
      <c r="S77" s="364"/>
      <c r="T77" s="365"/>
      <c r="U77" s="365"/>
      <c r="V77" s="365"/>
      <c r="W77" s="365"/>
      <c r="X77" s="365"/>
      <c r="Y77" s="365"/>
      <c r="Z77" s="365"/>
      <c r="AA77" s="365"/>
      <c r="AB77" s="365"/>
      <c r="AC77"/>
      <c r="AD77" s="365"/>
      <c r="AE77" s="365"/>
      <c r="AF77" s="365"/>
      <c r="AG77" s="365"/>
      <c r="AH77" s="365"/>
      <c r="AI77" s="365"/>
      <c r="AJ77" s="365"/>
      <c r="AK77" s="364"/>
      <c r="AL77" s="364"/>
      <c r="AM77" s="364"/>
      <c r="AN77" s="364"/>
      <c r="AO77" s="364"/>
      <c r="AP77" s="364"/>
      <c r="AQ77" s="364"/>
      <c r="AR77" s="364"/>
      <c r="AS77" s="364"/>
      <c r="AT77" s="364"/>
      <c r="AU77" s="364"/>
      <c r="AV77" s="364"/>
      <c r="AW77" s="364"/>
      <c r="AX77" s="364"/>
      <c r="AY77" s="364"/>
      <c r="AZ77" s="364"/>
      <c r="BA77" s="364"/>
      <c r="BB77" s="364"/>
      <c r="BC77" s="364"/>
      <c r="BD77" s="364"/>
      <c r="BE77" s="364"/>
      <c r="BF77" s="364"/>
      <c r="BG77" s="364"/>
      <c r="BH77" s="364"/>
      <c r="BI77" s="364"/>
      <c r="BJ77" s="364"/>
      <c r="BK77" s="404"/>
      <c r="BL77" s="364"/>
      <c r="BM77" s="364"/>
      <c r="BN77" s="364"/>
      <c r="BO77" s="364"/>
      <c r="BP77" s="364"/>
      <c r="BQ77" s="364"/>
      <c r="BR77" s="364"/>
      <c r="BS77" s="364"/>
      <c r="BT77" s="364"/>
      <c r="BU77" s="364"/>
      <c r="BV77" s="364"/>
      <c r="BW77" s="364"/>
      <c r="BX77" s="364"/>
      <c r="BY77" s="364"/>
      <c r="BZ77" s="364"/>
      <c r="CA77" s="364"/>
      <c r="CB77" s="364"/>
      <c r="CC77" s="364"/>
      <c r="CD77" s="364"/>
      <c r="CE77" s="364"/>
      <c r="CF77" s="364"/>
      <c r="CG77" s="364"/>
      <c r="CH77" s="364"/>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4"/>
      <c r="DJ77" s="364"/>
      <c r="DK77" s="364"/>
      <c r="DL77" s="364"/>
      <c r="DM77" s="364"/>
      <c r="DN77" s="364"/>
      <c r="DO77" s="364"/>
      <c r="DP77" s="364"/>
      <c r="DQ77" s="364"/>
      <c r="DR77" s="364"/>
      <c r="DS77" s="364"/>
      <c r="DT77" s="364"/>
      <c r="DU77" s="364"/>
      <c r="DV77" s="364"/>
      <c r="DW77" s="364"/>
      <c r="DX77" s="364"/>
      <c r="DY77" s="364"/>
      <c r="DZ77" s="364"/>
      <c r="EA77" s="364"/>
    </row>
    <row r="78" spans="1:131" s="145" customFormat="1" ht="52.5" customHeight="1">
      <c r="A78" s="1213" t="s">
        <v>579</v>
      </c>
      <c r="B78" s="1214"/>
      <c r="C78" s="1214"/>
      <c r="D78" s="1214"/>
      <c r="E78" s="1214"/>
      <c r="F78" s="1214"/>
      <c r="G78" s="1214"/>
      <c r="H78" s="1214"/>
      <c r="I78" s="1214"/>
      <c r="J78" s="140"/>
      <c r="K78"/>
      <c r="L78" s="20"/>
      <c r="M78"/>
      <c r="N78"/>
      <c r="O78" s="259"/>
      <c r="P78" s="259"/>
      <c r="Q78" s="259"/>
      <c r="R78" s="259"/>
      <c r="S78" s="259"/>
      <c r="T78" s="259"/>
      <c r="U78" s="259"/>
      <c r="V78" s="259"/>
      <c r="W78" s="259"/>
      <c r="X78" s="260"/>
      <c r="Y78" s="259"/>
      <c r="Z78" s="259"/>
      <c r="AA78" s="259"/>
      <c r="AB78" s="259"/>
      <c r="AC78"/>
      <c r="AD78" s="259"/>
      <c r="AE78" s="259"/>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398"/>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row>
    <row r="79" spans="1:131" ht="6.75" customHeight="1">
      <c r="A79" s="723"/>
      <c r="B79" s="724"/>
      <c r="C79" s="724"/>
      <c r="D79" s="724"/>
      <c r="E79" s="724"/>
      <c r="F79" s="725"/>
      <c r="G79" s="725"/>
      <c r="H79" s="725"/>
      <c r="I79" s="725"/>
      <c r="J79" s="137"/>
      <c r="O79" s="259"/>
      <c r="P79" s="259"/>
      <c r="Q79" s="259"/>
      <c r="R79" s="259"/>
      <c r="S79" s="259"/>
      <c r="T79" s="259"/>
      <c r="U79" s="259"/>
      <c r="V79" s="259"/>
      <c r="W79" s="259"/>
      <c r="X79" s="260"/>
      <c r="Y79" s="259"/>
      <c r="Z79" s="259"/>
      <c r="AA79" s="259"/>
      <c r="AB79" s="259"/>
      <c r="AC79"/>
      <c r="AD79" s="259"/>
      <c r="AE79" s="25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row>
    <row r="80" spans="1:131" s="218" customFormat="1" ht="26.15" customHeight="1">
      <c r="A80" s="999" t="s">
        <v>580</v>
      </c>
      <c r="B80" s="1000"/>
      <c r="C80" s="1000"/>
      <c r="D80" s="1000"/>
      <c r="E80" s="1000"/>
      <c r="F80" s="1000"/>
      <c r="G80" s="1000"/>
      <c r="H80" s="1170"/>
      <c r="I80" s="1171"/>
      <c r="J80" s="98"/>
      <c r="K80"/>
      <c r="L80" s="272"/>
      <c r="M80"/>
      <c r="N80"/>
      <c r="O80" s="259" t="str">
        <f ca="1">SUBSTITUTE(CELL("address",H80),"$","")</f>
        <v>H80</v>
      </c>
      <c r="P80" s="259">
        <f>$P$20</f>
        <v>3</v>
      </c>
      <c r="Q80" s="259" t="str">
        <f ca="1">MID(CELL("filename",P80),FIND("]",CELL("filename",P80))+1,256)</f>
        <v>3. Facility</v>
      </c>
      <c r="R80" s="259" t="s">
        <v>576</v>
      </c>
      <c r="S80" s="259" t="s">
        <v>581</v>
      </c>
      <c r="T80" s="259"/>
      <c r="U80" s="259" t="str">
        <f ca="1">P80&amp;"_"&amp;O80&amp;"_"&amp;S80</f>
        <v>3_H80_Discretionary_Permits_in_Possession</v>
      </c>
      <c r="V80" s="262" t="s">
        <v>83</v>
      </c>
      <c r="W80" s="262"/>
      <c r="X80" s="260" t="str">
        <f>CONCATENATE(AH80,",",AI80,",",AJ80)</f>
        <v>Yes,No,Not Applicable</v>
      </c>
      <c r="Y80" s="262" t="s">
        <v>84</v>
      </c>
      <c r="Z80" s="259" t="s">
        <v>85</v>
      </c>
      <c r="AA80" s="262"/>
      <c r="AB80" s="262"/>
      <c r="AC80"/>
      <c r="AD80" s="262"/>
      <c r="AE80" s="262"/>
      <c r="AF80" s="272"/>
      <c r="AG80" s="272"/>
      <c r="AH80" s="272" t="s">
        <v>84</v>
      </c>
      <c r="AI80" s="272" t="s">
        <v>85</v>
      </c>
      <c r="AJ80" s="272" t="s">
        <v>98</v>
      </c>
      <c r="AK80" s="272"/>
      <c r="AL80" s="272"/>
      <c r="AM80" s="272"/>
      <c r="AN80" s="272"/>
      <c r="AO80" s="272"/>
      <c r="AP80" s="272"/>
      <c r="AQ80" s="272"/>
      <c r="AR80" s="272"/>
      <c r="AS80" s="272"/>
      <c r="AT80" s="272"/>
      <c r="AU80" s="272"/>
      <c r="AV80" s="272"/>
      <c r="AW80" s="272"/>
      <c r="AX80" s="272"/>
      <c r="AY80" s="272"/>
      <c r="AZ80" s="272"/>
      <c r="BA80" s="272"/>
      <c r="BB80" s="272"/>
      <c r="BC80" s="272"/>
      <c r="BD80" s="272"/>
      <c r="BE80" s="386"/>
      <c r="BF80" s="272"/>
      <c r="BG80" s="272"/>
      <c r="BH80" s="272"/>
      <c r="BI80" s="272"/>
      <c r="BJ80" s="272"/>
      <c r="BK80" s="386"/>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c r="CJ80" s="272"/>
      <c r="CK80" s="272"/>
      <c r="CL80" s="272"/>
      <c r="CM80" s="272"/>
      <c r="CN80" s="272"/>
      <c r="CO80" s="272"/>
      <c r="CP80" s="272"/>
      <c r="CQ80" s="272"/>
      <c r="CR80" s="272"/>
      <c r="CS80" s="272"/>
      <c r="CT80" s="272"/>
      <c r="CU80" s="272"/>
      <c r="CV80" s="272"/>
      <c r="CW80" s="272"/>
      <c r="CX80" s="272"/>
      <c r="CY80" s="272"/>
      <c r="CZ80" s="272"/>
      <c r="DA80" s="272"/>
      <c r="DB80" s="272"/>
      <c r="DC80" s="272"/>
      <c r="DD80" s="272"/>
      <c r="DE80" s="272"/>
      <c r="DF80" s="272"/>
      <c r="DG80" s="272"/>
      <c r="DH80" s="272"/>
      <c r="DI80" s="272"/>
      <c r="DJ80" s="272"/>
      <c r="DK80" s="272"/>
      <c r="DL80" s="272"/>
      <c r="DM80" s="272"/>
      <c r="DN80" s="272"/>
      <c r="DO80" s="272"/>
      <c r="DP80" s="272"/>
      <c r="DQ80" s="272"/>
      <c r="DR80" s="272"/>
      <c r="DS80" s="272"/>
      <c r="DT80" s="272"/>
      <c r="DU80" s="272"/>
      <c r="DV80" s="272"/>
      <c r="DW80" s="272"/>
      <c r="DX80" s="272"/>
      <c r="DY80" s="272"/>
      <c r="DZ80" s="272"/>
      <c r="EA80" s="272"/>
    </row>
    <row r="81" spans="1:131" ht="6.75" customHeight="1">
      <c r="A81" s="723"/>
      <c r="B81" s="724"/>
      <c r="C81" s="724"/>
      <c r="D81" s="724"/>
      <c r="E81" s="724"/>
      <c r="F81" s="725"/>
      <c r="G81" s="725"/>
      <c r="H81" s="725"/>
      <c r="I81" s="725"/>
      <c r="J81" s="137"/>
      <c r="O81" s="259"/>
      <c r="P81" s="259"/>
      <c r="Q81" s="259"/>
      <c r="R81" s="259"/>
      <c r="S81" s="259"/>
      <c r="T81" s="259"/>
      <c r="U81" s="259"/>
      <c r="V81" s="259"/>
      <c r="W81" s="259"/>
      <c r="X81" s="260"/>
      <c r="Y81" s="259"/>
      <c r="Z81" s="259"/>
      <c r="AA81" s="259"/>
      <c r="AB81" s="259"/>
      <c r="AC81"/>
      <c r="AD81" s="259"/>
      <c r="AE81" s="25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row>
    <row r="82" spans="1:131" s="218" customFormat="1" ht="26.15" hidden="1" customHeight="1">
      <c r="A82" s="999" t="s">
        <v>582</v>
      </c>
      <c r="B82" s="1000"/>
      <c r="C82" s="1000"/>
      <c r="D82" s="1000"/>
      <c r="E82" s="1000"/>
      <c r="F82" s="1000"/>
      <c r="G82" s="1000"/>
      <c r="H82" s="1170"/>
      <c r="I82" s="1171"/>
      <c r="J82" s="98"/>
      <c r="K82"/>
      <c r="L82" s="272"/>
      <c r="M82"/>
      <c r="N82"/>
      <c r="O82" s="259" t="str">
        <f ca="1">SUBSTITUTE(CELL("address",H82),"$","")</f>
        <v>H82</v>
      </c>
      <c r="P82" s="259">
        <f>$P$20</f>
        <v>3</v>
      </c>
      <c r="Q82" s="259" t="str">
        <f ca="1">MID(CELL("filename",P82),FIND("]",CELL("filename",P82))+1,256)</f>
        <v>3. Facility</v>
      </c>
      <c r="R82" s="259" t="s">
        <v>576</v>
      </c>
      <c r="S82" s="259" t="s">
        <v>583</v>
      </c>
      <c r="T82" s="259"/>
      <c r="U82" s="259" t="str">
        <f ca="1">P82&amp;"_"&amp;O82&amp;"_"&amp;S82</f>
        <v>3_H82_Discretionary_Permits_for_Gen_Tie_line</v>
      </c>
      <c r="V82" s="262" t="s">
        <v>83</v>
      </c>
      <c r="W82" s="262"/>
      <c r="X82" s="260" t="str">
        <f>CONCATENATE(AH82,",",AI82)</f>
        <v>Yes,No</v>
      </c>
      <c r="Y82" s="262" t="s">
        <v>84</v>
      </c>
      <c r="Z82" s="259" t="s">
        <v>85</v>
      </c>
      <c r="AA82" s="262"/>
      <c r="AB82" s="262"/>
      <c r="AC82"/>
      <c r="AD82" s="262"/>
      <c r="AE82" s="262"/>
      <c r="AF82" s="272"/>
      <c r="AG82" s="272"/>
      <c r="AH82" s="272" t="s">
        <v>84</v>
      </c>
      <c r="AI82" s="272" t="s">
        <v>85</v>
      </c>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386"/>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c r="CJ82" s="272"/>
      <c r="CK82" s="272"/>
      <c r="CL82" s="272"/>
      <c r="CM82" s="272"/>
      <c r="CN82" s="272"/>
      <c r="CO82" s="272"/>
      <c r="CP82" s="272"/>
      <c r="CQ82" s="272"/>
      <c r="CR82" s="272"/>
      <c r="CS82" s="272"/>
      <c r="CT82" s="272"/>
      <c r="CU82" s="272"/>
      <c r="CV82" s="272"/>
      <c r="CW82" s="272"/>
      <c r="CX82" s="272"/>
      <c r="CY82" s="272"/>
      <c r="CZ82" s="272"/>
      <c r="DA82" s="272"/>
      <c r="DB82" s="272"/>
      <c r="DC82" s="272"/>
      <c r="DD82" s="272"/>
      <c r="DE82" s="272"/>
      <c r="DF82" s="272"/>
      <c r="DG82" s="272"/>
      <c r="DH82" s="272"/>
      <c r="DI82" s="272"/>
      <c r="DJ82" s="272"/>
      <c r="DK82" s="272"/>
      <c r="DL82" s="272"/>
      <c r="DM82" s="272"/>
      <c r="DN82" s="272"/>
      <c r="DO82" s="272"/>
      <c r="DP82" s="272"/>
      <c r="DQ82" s="272"/>
      <c r="DR82" s="272"/>
      <c r="DS82" s="272"/>
      <c r="DT82" s="272"/>
      <c r="DU82" s="272"/>
      <c r="DV82" s="272"/>
      <c r="DW82" s="272"/>
      <c r="DX82" s="272"/>
      <c r="DY82" s="272"/>
      <c r="DZ82" s="272"/>
      <c r="EA82" s="272"/>
    </row>
    <row r="83" spans="1:131" ht="6" customHeight="1">
      <c r="A83" s="684"/>
      <c r="B83" s="685"/>
      <c r="C83" s="685"/>
      <c r="D83" s="685"/>
      <c r="E83" s="685"/>
      <c r="F83" s="726"/>
      <c r="G83" s="685"/>
      <c r="H83" s="727"/>
      <c r="I83" s="727"/>
      <c r="J83" s="71"/>
      <c r="O83" s="259"/>
      <c r="P83" s="259"/>
      <c r="Q83" s="259"/>
      <c r="R83" s="259"/>
      <c r="S83" s="259"/>
      <c r="T83" s="259"/>
      <c r="U83" s="259"/>
      <c r="V83" s="259"/>
      <c r="W83" s="259"/>
      <c r="X83" s="260"/>
      <c r="Y83" s="259"/>
      <c r="Z83" s="259"/>
      <c r="AA83" s="259"/>
      <c r="AB83" s="259"/>
      <c r="AC83"/>
      <c r="AD83" s="259"/>
      <c r="AE83" s="25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1:131" s="145" customFormat="1" ht="21" customHeight="1">
      <c r="A84" s="1172" t="s">
        <v>584</v>
      </c>
      <c r="B84" s="1173"/>
      <c r="C84" s="1173"/>
      <c r="D84" s="1173"/>
      <c r="E84" s="1173"/>
      <c r="F84" s="1173"/>
      <c r="G84" s="1173"/>
      <c r="H84" s="1173"/>
      <c r="I84" s="1173"/>
      <c r="J84" s="140"/>
      <c r="K84"/>
      <c r="L84" s="20"/>
      <c r="M84"/>
      <c r="N84"/>
      <c r="O84" s="259"/>
      <c r="P84" s="20"/>
      <c r="Q84" s="259"/>
      <c r="R84" s="259"/>
      <c r="S84" s="259"/>
      <c r="T84" s="259"/>
      <c r="U84" s="259"/>
      <c r="V84" s="259"/>
      <c r="W84" s="259"/>
      <c r="X84" s="260"/>
      <c r="Y84" s="259"/>
      <c r="Z84" s="259"/>
      <c r="AA84" s="259"/>
      <c r="AB84" s="259"/>
      <c r="AC84"/>
      <c r="AD84" s="259"/>
      <c r="AE84" s="259"/>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398"/>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row>
    <row r="85" spans="1:131" ht="6.75" customHeight="1" thickBot="1">
      <c r="A85" s="716" t="s">
        <v>585</v>
      </c>
      <c r="B85" s="717"/>
      <c r="C85" s="717"/>
      <c r="D85" s="717"/>
      <c r="E85" s="717"/>
      <c r="F85" s="719"/>
      <c r="G85" s="719"/>
      <c r="H85" s="720"/>
      <c r="I85" s="721"/>
      <c r="J85" s="60"/>
      <c r="O85" s="259"/>
      <c r="P85" s="259"/>
      <c r="Q85" s="259"/>
      <c r="R85" s="259"/>
      <c r="S85" s="259"/>
      <c r="T85" s="259"/>
      <c r="U85" s="259"/>
      <c r="V85" s="259"/>
      <c r="W85" s="259"/>
      <c r="X85" s="260"/>
      <c r="Y85" s="259"/>
      <c r="Z85" s="259"/>
      <c r="AA85" s="259"/>
      <c r="AB85" s="259"/>
      <c r="AC85"/>
      <c r="AD85" s="259"/>
      <c r="AE85" s="25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5" customHeight="1" thickTop="1" thickBot="1">
      <c r="A86" s="1177" t="s">
        <v>549</v>
      </c>
      <c r="B86" s="1178"/>
      <c r="C86" s="1178"/>
      <c r="D86" s="1178"/>
      <c r="E86" s="1178"/>
      <c r="F86" s="1178" t="s">
        <v>550</v>
      </c>
      <c r="G86" s="1178"/>
      <c r="H86" s="1170"/>
      <c r="I86" s="1171"/>
      <c r="J86" s="60"/>
      <c r="N86" s="677" t="s">
        <v>551</v>
      </c>
      <c r="O86" s="259" t="str">
        <f ca="1">SUBSTITUTE(CELL("address",H86),"$","")</f>
        <v>H86</v>
      </c>
      <c r="P86" s="259">
        <f>$P$20</f>
        <v>3</v>
      </c>
      <c r="Q86" s="259" t="str">
        <f ca="1">MID(CELL("filename",P86),FIND("]",CELL("filename",P86))+1,256)</f>
        <v>3. Facility</v>
      </c>
      <c r="R86" s="259" t="s">
        <v>576</v>
      </c>
      <c r="S86" s="259" t="s">
        <v>586</v>
      </c>
      <c r="T86" s="259"/>
      <c r="U86" s="259" t="str">
        <f ca="1">P86&amp;"_"&amp;O86&amp;"_"&amp;S86</f>
        <v>3_H86_Status_of_Applications_and_Proceedings_and_schedule_for_obtaining_permits_Submitted</v>
      </c>
      <c r="V86" s="262" t="s">
        <v>83</v>
      </c>
      <c r="X86" s="260" t="str">
        <f>CONCATENATE(AH86,",",AI86)</f>
        <v>Submitted,Not Submitted</v>
      </c>
      <c r="Y86" s="262" t="s">
        <v>84</v>
      </c>
      <c r="Z86" s="259" t="s">
        <v>85</v>
      </c>
      <c r="AC86"/>
      <c r="AF86" s="272"/>
      <c r="AG86" s="272"/>
      <c r="AH86" s="272" t="s">
        <v>156</v>
      </c>
      <c r="AI86" s="272" t="s">
        <v>157</v>
      </c>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14.25" customHeight="1" thickTop="1">
      <c r="A87" s="716"/>
      <c r="B87" s="717"/>
      <c r="C87" s="717"/>
      <c r="D87" s="717"/>
      <c r="E87" s="717"/>
      <c r="F87" s="718" t="s">
        <v>587</v>
      </c>
      <c r="G87" s="719"/>
      <c r="H87" s="720"/>
      <c r="I87" s="721"/>
      <c r="J87" s="60"/>
      <c r="O87" s="259"/>
      <c r="P87" s="259"/>
      <c r="Q87" s="259"/>
      <c r="R87" s="259"/>
      <c r="S87" s="259"/>
      <c r="T87" s="259"/>
      <c r="U87" s="259"/>
      <c r="V87" s="259"/>
      <c r="W87" s="259"/>
      <c r="X87" s="260"/>
      <c r="Y87" s="259"/>
      <c r="Z87" s="259"/>
      <c r="AA87" s="259"/>
      <c r="AB87" s="259"/>
      <c r="AC87"/>
      <c r="AD87" s="259"/>
      <c r="AE87" s="25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170.15" customHeight="1">
      <c r="A88" s="1179"/>
      <c r="B88" s="1180"/>
      <c r="C88" s="1180"/>
      <c r="D88" s="1180"/>
      <c r="E88" s="1180"/>
      <c r="F88" s="1180"/>
      <c r="G88" s="1180"/>
      <c r="H88" s="1180"/>
      <c r="I88" s="1181"/>
      <c r="J88" s="70"/>
      <c r="O88" s="259" t="str">
        <f ca="1">SUBSTITUTE(CELL("address",A88),"$","")</f>
        <v>A88</v>
      </c>
      <c r="P88" s="259">
        <f>$P$20</f>
        <v>3</v>
      </c>
      <c r="Q88" s="259" t="str">
        <f ca="1">MID(CELL("filename",P88),FIND("]",CELL("filename",P88))+1,256)</f>
        <v>3. Facility</v>
      </c>
      <c r="R88" s="259" t="s">
        <v>576</v>
      </c>
      <c r="S88" s="259" t="s">
        <v>588</v>
      </c>
      <c r="T88" s="259"/>
      <c r="U88" s="259" t="str">
        <f ca="1">P88&amp;"_"&amp;O88&amp;"_"&amp;S88</f>
        <v>3_A88_Status_of_Applications_and_Proceedings_and_schedule_for_obtaining_permits</v>
      </c>
      <c r="V88" s="259" t="s">
        <v>223</v>
      </c>
      <c r="W88" s="259">
        <v>2000</v>
      </c>
      <c r="X88" s="260"/>
      <c r="Y88" s="262" t="s">
        <v>84</v>
      </c>
      <c r="Z88" s="259" t="s">
        <v>85</v>
      </c>
      <c r="AB88"/>
      <c r="AC88"/>
      <c r="AD88" s="259"/>
      <c r="AE88" s="25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6" customHeight="1">
      <c r="A89" s="499"/>
      <c r="B89" s="500"/>
      <c r="C89" s="500"/>
      <c r="D89" s="500"/>
      <c r="E89" s="500"/>
      <c r="F89" s="489"/>
      <c r="G89" s="500"/>
      <c r="H89" s="58"/>
      <c r="I89" s="58"/>
      <c r="J89" s="71"/>
      <c r="O89" s="259"/>
      <c r="P89" s="259"/>
      <c r="Q89" s="259"/>
      <c r="R89" s="259"/>
      <c r="S89" s="259"/>
      <c r="T89" s="259"/>
      <c r="U89" s="259"/>
      <c r="V89" s="259"/>
      <c r="W89" s="259"/>
      <c r="X89" s="260"/>
      <c r="Y89" s="259"/>
      <c r="Z89" s="259"/>
      <c r="AA89" s="259"/>
      <c r="AB89" s="259"/>
      <c r="AC89"/>
      <c r="AD89" s="259"/>
      <c r="AE89" s="25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ht="25" customHeight="1">
      <c r="A90" s="999" t="s">
        <v>589</v>
      </c>
      <c r="B90" s="1000"/>
      <c r="C90" s="1000"/>
      <c r="D90" s="1000"/>
      <c r="E90" s="1000"/>
      <c r="F90" s="1000"/>
      <c r="G90" s="1204"/>
      <c r="H90" s="1170"/>
      <c r="I90" s="1171"/>
      <c r="J90" s="70"/>
      <c r="O90" s="259" t="str">
        <f ca="1">SUBSTITUTE(CELL("address",H90),"$","")</f>
        <v>H90</v>
      </c>
      <c r="P90" s="259">
        <f>$P$20</f>
        <v>3</v>
      </c>
      <c r="Q90" s="259" t="str">
        <f ca="1">MID(CELL("filename",P90),FIND("]",CELL("filename",P90))+1,256)</f>
        <v>3. Facility</v>
      </c>
      <c r="R90" s="259" t="s">
        <v>576</v>
      </c>
      <c r="S90" s="259" t="s">
        <v>590</v>
      </c>
      <c r="T90" s="259"/>
      <c r="U90" s="259" t="str">
        <f ca="1">P90&amp;"_"&amp;O90&amp;"_"&amp;S90</f>
        <v>3_H90_Project_in_Ceded_land_Historically_used_by_Native_American_Tribe_other_tribal_impacts</v>
      </c>
      <c r="V90" s="262" t="s">
        <v>83</v>
      </c>
      <c r="X90" s="260" t="str">
        <f>CONCATENATE(AH90,",",AI90)</f>
        <v>Yes,No</v>
      </c>
      <c r="Y90" s="262" t="s">
        <v>84</v>
      </c>
      <c r="Z90" s="259" t="s">
        <v>85</v>
      </c>
      <c r="AC90"/>
      <c r="AF90" s="272"/>
      <c r="AG90" s="272"/>
      <c r="AH90" s="272" t="s">
        <v>84</v>
      </c>
      <c r="AI90" s="272" t="s">
        <v>85</v>
      </c>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row>
    <row r="91" spans="1:131" ht="6.75" customHeight="1">
      <c r="A91" s="716"/>
      <c r="B91" s="717"/>
      <c r="C91" s="717"/>
      <c r="D91" s="717"/>
      <c r="E91" s="717"/>
      <c r="F91" s="719"/>
      <c r="G91" s="719"/>
      <c r="H91" s="720"/>
      <c r="I91" s="721"/>
      <c r="J91" s="60"/>
      <c r="O91" s="259"/>
      <c r="P91" s="259"/>
      <c r="Q91" s="259"/>
      <c r="R91" s="259"/>
      <c r="S91" s="259"/>
      <c r="T91" s="259"/>
      <c r="U91" s="259"/>
      <c r="V91" s="259"/>
      <c r="W91" s="259"/>
      <c r="X91" s="260"/>
      <c r="Y91" s="259"/>
      <c r="Z91" s="259"/>
      <c r="AA91" s="259"/>
      <c r="AB91" s="259"/>
      <c r="AC91"/>
      <c r="AD91" s="259"/>
      <c r="AE91" s="25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18" customHeight="1">
      <c r="A92" s="728"/>
      <c r="B92" s="703" t="s">
        <v>591</v>
      </c>
      <c r="C92" s="729"/>
      <c r="D92" s="729"/>
      <c r="E92" s="729"/>
      <c r="F92" s="703"/>
      <c r="G92" s="703"/>
      <c r="H92" s="1069"/>
      <c r="I92" s="1069"/>
      <c r="J92" s="70"/>
      <c r="O92" s="259" t="str">
        <f ca="1">SUBSTITUTE(CELL("address",H92),"$","")</f>
        <v>H92</v>
      </c>
      <c r="P92" s="259">
        <f>$P$20</f>
        <v>3</v>
      </c>
      <c r="Q92" s="259" t="str">
        <f ca="1">MID(CELL("filename",P92),FIND("]",CELL("filename",P92))+1,256)</f>
        <v>3. Facility</v>
      </c>
      <c r="R92" s="259" t="s">
        <v>576</v>
      </c>
      <c r="S92" s="259" t="s">
        <v>592</v>
      </c>
      <c r="T92" s="259"/>
      <c r="U92" s="259" t="str">
        <f ca="1">P92&amp;"_"&amp;O92&amp;"_"&amp;S92</f>
        <v>3_H92_Discussions_with_Tribe</v>
      </c>
      <c r="V92" s="259" t="s">
        <v>83</v>
      </c>
      <c r="W92" s="259"/>
      <c r="X92" s="260" t="str">
        <f>CONCATENATE(AH92,",",AI92)</f>
        <v>Yes,No</v>
      </c>
      <c r="Y92" s="259" t="s">
        <v>85</v>
      </c>
      <c r="Z92" s="259" t="s">
        <v>85</v>
      </c>
      <c r="AA92" s="259"/>
      <c r="AB92" s="259" t="str">
        <f ca="1">"Requirement: "&amp;O90&amp;" answer of ""Yes"""</f>
        <v>Requirement: H90 answer of "Yes"</v>
      </c>
      <c r="AC92"/>
      <c r="AD92" s="259"/>
      <c r="AE92" s="259"/>
      <c r="AH92" s="272" t="s">
        <v>84</v>
      </c>
      <c r="AI92" s="272" t="s">
        <v>85</v>
      </c>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6.75" customHeight="1">
      <c r="A93" s="716"/>
      <c r="B93" s="717"/>
      <c r="C93" s="717"/>
      <c r="D93" s="717"/>
      <c r="E93" s="717"/>
      <c r="F93" s="719"/>
      <c r="G93" s="719"/>
      <c r="H93" s="720"/>
      <c r="I93" s="721"/>
      <c r="J93" s="60"/>
      <c r="O93" s="259"/>
      <c r="P93" s="259"/>
      <c r="Q93" s="259"/>
      <c r="R93" s="259"/>
      <c r="S93" s="259"/>
      <c r="T93" s="259"/>
      <c r="U93" s="259"/>
      <c r="V93" s="259"/>
      <c r="W93" s="259"/>
      <c r="X93" s="260"/>
      <c r="Y93" s="259"/>
      <c r="Z93" s="259"/>
      <c r="AA93" s="259"/>
      <c r="AB93" s="259"/>
      <c r="AC93"/>
      <c r="AD93" s="259"/>
      <c r="AE93" s="25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18" customHeight="1">
      <c r="A94" s="728"/>
      <c r="B94" s="703" t="s">
        <v>593</v>
      </c>
      <c r="C94" s="729"/>
      <c r="D94" s="729"/>
      <c r="E94" s="729"/>
      <c r="F94" s="703"/>
      <c r="G94" s="703"/>
      <c r="H94" s="703"/>
      <c r="I94" s="730"/>
      <c r="J94" s="70"/>
      <c r="O94" s="259"/>
      <c r="P94" s="259"/>
      <c r="Q94" s="259"/>
      <c r="R94" s="259"/>
      <c r="S94" s="259"/>
      <c r="T94" s="259"/>
      <c r="U94" s="259"/>
      <c r="V94" s="259"/>
      <c r="W94" s="259"/>
      <c r="X94" s="260"/>
      <c r="Y94" s="259"/>
      <c r="Z94" s="259"/>
      <c r="AA94" s="259"/>
      <c r="AB94" s="259"/>
      <c r="AC94"/>
      <c r="AD94" s="259"/>
      <c r="AE94" s="25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6.75" customHeight="1">
      <c r="A95" s="285"/>
      <c r="B95" s="287"/>
      <c r="C95" s="287"/>
      <c r="D95" s="287"/>
      <c r="E95" s="287"/>
      <c r="F95" s="650"/>
      <c r="G95" s="650"/>
      <c r="H95" s="651"/>
      <c r="I95" s="652"/>
      <c r="J95" s="60"/>
      <c r="O95" s="259"/>
      <c r="P95" s="259"/>
      <c r="Q95" s="259"/>
      <c r="R95" s="259"/>
      <c r="S95" s="259"/>
      <c r="T95" s="259"/>
      <c r="U95" s="259"/>
      <c r="V95" s="259"/>
      <c r="W95" s="259"/>
      <c r="X95" s="260"/>
      <c r="Y95" s="259"/>
      <c r="Z95" s="259"/>
      <c r="AA95" s="259"/>
      <c r="AB95" s="259"/>
      <c r="AC95"/>
      <c r="AD95" s="259"/>
      <c r="AE95" s="25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125.5" customHeight="1">
      <c r="A96" s="1179"/>
      <c r="B96" s="1180"/>
      <c r="C96" s="1180"/>
      <c r="D96" s="1180"/>
      <c r="E96" s="1180"/>
      <c r="F96" s="1180"/>
      <c r="G96" s="1180"/>
      <c r="H96" s="1180"/>
      <c r="I96" s="1181"/>
      <c r="J96" s="70"/>
      <c r="O96" s="259" t="str">
        <f ca="1">SUBSTITUTE(CELL("address",A96),"$","")</f>
        <v>A96</v>
      </c>
      <c r="P96" s="259">
        <f>$P$20</f>
        <v>3</v>
      </c>
      <c r="Q96" s="259" t="str">
        <f ca="1">MID(CELL("filename",P96),FIND("]",CELL("filename",P96))+1,256)</f>
        <v>3. Facility</v>
      </c>
      <c r="R96" s="259" t="s">
        <v>576</v>
      </c>
      <c r="S96" s="259" t="s">
        <v>594</v>
      </c>
      <c r="T96" s="259"/>
      <c r="U96" s="259" t="str">
        <f ca="1">P96&amp;"_"&amp;O96&amp;"_"&amp;S96</f>
        <v>3_A96_Description_of_Discussions_with_Tribe_future_plans</v>
      </c>
      <c r="V96" s="259" t="s">
        <v>223</v>
      </c>
      <c r="W96" s="259">
        <v>2000</v>
      </c>
      <c r="X96" s="260"/>
      <c r="Y96" s="259" t="s">
        <v>85</v>
      </c>
      <c r="Z96" s="259" t="s">
        <v>85</v>
      </c>
      <c r="AA96" s="259"/>
      <c r="AB96" s="259" t="str">
        <f ca="1">"Requirement: "&amp;O90&amp;" answer of ""Yes"""</f>
        <v>Requirement: H90 answer of "Yes"</v>
      </c>
      <c r="AC96"/>
      <c r="AD96" s="259"/>
      <c r="AE96" s="25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6" customHeight="1">
      <c r="A97" s="654"/>
      <c r="B97" s="592"/>
      <c r="C97" s="592"/>
      <c r="D97" s="592"/>
      <c r="E97" s="592"/>
      <c r="F97" s="592"/>
      <c r="G97" s="592"/>
      <c r="H97" s="592"/>
      <c r="I97" s="592"/>
      <c r="J97" s="102"/>
      <c r="O97" s="259"/>
      <c r="P97"/>
      <c r="Q97" s="259"/>
      <c r="R97" s="259"/>
      <c r="S97" s="259"/>
      <c r="T97" s="259"/>
      <c r="U97" s="259"/>
      <c r="V97" s="259"/>
      <c r="W97" s="259"/>
      <c r="X97" s="260"/>
      <c r="Y97" s="259"/>
      <c r="Z97" s="259"/>
      <c r="AA97" s="259"/>
      <c r="AB97" s="259"/>
      <c r="AC97"/>
      <c r="AD97" s="259"/>
      <c r="AE97" s="25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ht="25" customHeight="1">
      <c r="A98" s="999" t="s">
        <v>595</v>
      </c>
      <c r="B98" s="1000"/>
      <c r="C98" s="1000"/>
      <c r="D98" s="1000"/>
      <c r="E98" s="1000"/>
      <c r="F98" s="1000"/>
      <c r="G98" s="1204"/>
      <c r="H98" s="1202"/>
      <c r="I98" s="1203"/>
      <c r="J98" s="70"/>
      <c r="O98" s="259" t="str">
        <f ca="1">SUBSTITUTE(CELL("address",H98),"$","")</f>
        <v>H98</v>
      </c>
      <c r="P98" s="259">
        <f>$P$20</f>
        <v>3</v>
      </c>
      <c r="Q98" s="259" t="str">
        <f ca="1">MID(CELL("filename",P98),FIND("]",CELL("filename",P98))+1,256)</f>
        <v>3. Facility</v>
      </c>
      <c r="R98" s="259" t="s">
        <v>576</v>
      </c>
      <c r="S98" s="259" t="s">
        <v>596</v>
      </c>
      <c r="T98" s="259"/>
      <c r="U98" s="259" t="str">
        <f ca="1">P98&amp;"_"&amp;O98&amp;"_"&amp;S98</f>
        <v>3_H98_Tribal_Notifications_permit_conditions_costs_with_Tribal_Agreement</v>
      </c>
      <c r="V98" s="262" t="s">
        <v>83</v>
      </c>
      <c r="X98" s="260" t="str">
        <f>CONCATENATE(AH98,",",AI98)</f>
        <v>Yes,No</v>
      </c>
      <c r="Y98" s="262" t="s">
        <v>84</v>
      </c>
      <c r="Z98" s="259" t="s">
        <v>85</v>
      </c>
      <c r="AC98"/>
      <c r="AF98" s="272"/>
      <c r="AG98" s="272"/>
      <c r="AH98" s="272" t="s">
        <v>84</v>
      </c>
      <c r="AI98" s="272" t="s">
        <v>85</v>
      </c>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row>
    <row r="99" spans="1:131" ht="6.75" customHeight="1">
      <c r="A99" s="716"/>
      <c r="B99" s="717"/>
      <c r="C99" s="717"/>
      <c r="D99" s="717"/>
      <c r="E99" s="717"/>
      <c r="F99" s="719"/>
      <c r="G99" s="719"/>
      <c r="H99" s="651"/>
      <c r="I99" s="652"/>
      <c r="J99" s="60"/>
      <c r="O99" s="259"/>
      <c r="P99" s="259"/>
      <c r="Q99" s="259"/>
      <c r="R99" s="259"/>
      <c r="S99" s="259"/>
      <c r="T99" s="259"/>
      <c r="U99" s="259"/>
      <c r="V99" s="259"/>
      <c r="W99" s="259"/>
      <c r="X99" s="260"/>
      <c r="Y99" s="259"/>
      <c r="Z99" s="259"/>
      <c r="AA99" s="259"/>
      <c r="AB99" s="259"/>
      <c r="AC99"/>
      <c r="AD99" s="259"/>
      <c r="AE99" s="25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ht="18" customHeight="1">
      <c r="A100" s="728"/>
      <c r="B100" s="703" t="s">
        <v>597</v>
      </c>
      <c r="C100" s="729"/>
      <c r="D100" s="729"/>
      <c r="E100" s="729"/>
      <c r="F100" s="703"/>
      <c r="G100" s="730"/>
      <c r="H100" s="653"/>
      <c r="I100" s="653"/>
      <c r="J100" s="70"/>
      <c r="O100" s="259"/>
      <c r="P100" s="259"/>
      <c r="Q100" s="259"/>
      <c r="R100" s="259"/>
      <c r="S100" s="259"/>
      <c r="T100" s="259"/>
      <c r="U100" s="259"/>
      <c r="V100" s="259"/>
      <c r="W100" s="259"/>
      <c r="X100" s="260"/>
      <c r="Y100" s="259"/>
      <c r="Z100" s="259"/>
      <c r="AA100" s="259"/>
      <c r="AB100" s="259"/>
      <c r="AC100"/>
      <c r="AD100" s="259"/>
      <c r="AE100" s="25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row>
    <row r="101" spans="1:131" ht="6.75" customHeight="1">
      <c r="A101" s="77"/>
      <c r="B101" s="54"/>
      <c r="C101" s="54"/>
      <c r="D101" s="54"/>
      <c r="E101" s="54"/>
      <c r="F101" s="68"/>
      <c r="G101" s="68"/>
      <c r="H101" s="575"/>
      <c r="I101" s="573"/>
      <c r="J101" s="60"/>
      <c r="O101" s="259"/>
      <c r="P101" s="259"/>
      <c r="Q101" s="259"/>
      <c r="R101" s="259"/>
      <c r="S101" s="259"/>
      <c r="T101" s="259"/>
      <c r="U101" s="259"/>
      <c r="V101" s="259"/>
      <c r="W101" s="259"/>
      <c r="X101" s="260"/>
      <c r="Y101" s="259"/>
      <c r="Z101" s="259"/>
      <c r="AA101" s="259"/>
      <c r="AB101" s="259"/>
      <c r="AC101"/>
      <c r="AD101" s="259"/>
      <c r="AE101" s="25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ht="125.5" customHeight="1">
      <c r="A102" s="1179"/>
      <c r="B102" s="1180"/>
      <c r="C102" s="1180"/>
      <c r="D102" s="1180"/>
      <c r="E102" s="1180"/>
      <c r="F102" s="1180"/>
      <c r="G102" s="1180"/>
      <c r="H102" s="1180"/>
      <c r="I102" s="1181"/>
      <c r="J102" s="70"/>
      <c r="O102" s="259" t="str">
        <f ca="1">SUBSTITUTE(CELL("address",A102),"$","")</f>
        <v>A102</v>
      </c>
      <c r="P102" s="259">
        <f>$P$20</f>
        <v>3</v>
      </c>
      <c r="Q102" s="259" t="str">
        <f ca="1">MID(CELL("filename",P102),FIND("]",CELL("filename",P102))+1,256)</f>
        <v>3. Facility</v>
      </c>
      <c r="R102" s="259" t="s">
        <v>576</v>
      </c>
      <c r="S102" s="259" t="s">
        <v>598</v>
      </c>
      <c r="T102" s="259"/>
      <c r="U102" s="259" t="str">
        <f ca="1">P102&amp;"_"&amp;O102&amp;"_"&amp;S102</f>
        <v>3_A102_Descriptions_of_Tribal_Notifications_permit_conditions_or_costs_with_Tribal_Agreement</v>
      </c>
      <c r="V102" s="259" t="s">
        <v>223</v>
      </c>
      <c r="W102" s="259">
        <v>2000</v>
      </c>
      <c r="X102" s="260"/>
      <c r="Y102" s="259" t="s">
        <v>85</v>
      </c>
      <c r="Z102" s="259" t="s">
        <v>85</v>
      </c>
      <c r="AA102" s="259"/>
      <c r="AB102" s="259" t="str">
        <f ca="1">"Requirement: "&amp;O98&amp;" answer of ""Yes"""</f>
        <v>Requirement: H98 answer of "Yes"</v>
      </c>
      <c r="AC102"/>
      <c r="AD102" s="259"/>
      <c r="AE102" s="25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row>
    <row r="103" spans="1:131" ht="6" customHeight="1" thickBot="1">
      <c r="A103" s="499"/>
      <c r="B103" s="500"/>
      <c r="C103" s="500"/>
      <c r="D103" s="500"/>
      <c r="E103" s="500"/>
      <c r="F103" s="489"/>
      <c r="G103" s="489"/>
      <c r="H103" s="489"/>
      <c r="I103" s="54"/>
      <c r="J103" s="60"/>
      <c r="O103" s="259"/>
      <c r="P103" s="259"/>
      <c r="Q103" s="259"/>
      <c r="R103" s="259"/>
      <c r="S103" s="259"/>
      <c r="T103" s="259"/>
      <c r="U103" s="259"/>
      <c r="V103" s="259"/>
      <c r="W103" s="259"/>
      <c r="X103" s="260"/>
      <c r="Y103" s="259"/>
      <c r="Z103" s="259"/>
      <c r="AA103" s="259"/>
      <c r="AB103" s="259"/>
      <c r="AC103"/>
      <c r="AD103" s="259"/>
      <c r="AE103" s="25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ht="14.5" thickBot="1">
      <c r="A104" s="502" t="s">
        <v>599</v>
      </c>
      <c r="B104" s="55"/>
      <c r="C104" s="55"/>
      <c r="D104" s="55"/>
      <c r="E104" s="55"/>
      <c r="F104" s="15"/>
      <c r="G104" s="15"/>
      <c r="H104" s="15"/>
      <c r="I104" s="15"/>
      <c r="J104" s="19"/>
      <c r="M104" s="272"/>
      <c r="O104" s="259"/>
      <c r="P104" s="259"/>
      <c r="Q104" s="259"/>
      <c r="R104" s="259"/>
      <c r="S104" s="259"/>
      <c r="T104" s="259"/>
      <c r="U104" s="259"/>
      <c r="V104" s="259"/>
      <c r="W104" s="259"/>
      <c r="X104" s="260"/>
      <c r="Y104" s="259"/>
      <c r="Z104" s="259"/>
      <c r="AA104" s="259"/>
      <c r="AB104" s="259"/>
      <c r="AC104"/>
      <c r="AD104" s="259"/>
      <c r="AE104" s="25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row>
    <row r="105" spans="1:131" ht="6.75" customHeight="1">
      <c r="A105" s="16"/>
      <c r="B105" s="56"/>
      <c r="C105" s="56"/>
      <c r="D105" s="56"/>
      <c r="E105" s="56"/>
      <c r="F105" s="17"/>
      <c r="G105" s="17"/>
      <c r="H105" s="17"/>
      <c r="I105" s="17"/>
      <c r="J105" s="18"/>
      <c r="M105" s="272"/>
      <c r="O105" s="259"/>
      <c r="P105" s="259"/>
      <c r="Q105" s="259"/>
      <c r="R105" s="259"/>
      <c r="S105" s="259"/>
      <c r="T105" s="259"/>
      <c r="U105" s="259"/>
      <c r="V105" s="259"/>
      <c r="W105" s="259"/>
      <c r="X105" s="260"/>
      <c r="Y105" s="259"/>
      <c r="Z105" s="259"/>
      <c r="AA105" s="259"/>
      <c r="AB105" s="259"/>
      <c r="AC105"/>
      <c r="AD105" s="259"/>
      <c r="AE105" s="25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row>
    <row r="106" spans="1:131" s="218" customFormat="1" ht="25" customHeight="1">
      <c r="A106" s="1004" t="s">
        <v>600</v>
      </c>
      <c r="B106" s="1005"/>
      <c r="C106" s="1005"/>
      <c r="D106" s="1005"/>
      <c r="E106" s="1005"/>
      <c r="F106" s="1005"/>
      <c r="G106" s="1005"/>
      <c r="H106" s="1167"/>
      <c r="I106" s="1168"/>
      <c r="J106" s="98"/>
      <c r="K106"/>
      <c r="L106" s="272"/>
      <c r="M106" s="272"/>
      <c r="N106"/>
      <c r="O106" s="259" t="str">
        <f ca="1">SUBSTITUTE(CELL("address",H106),"$","")</f>
        <v>H106</v>
      </c>
      <c r="P106" s="259">
        <f>$P$20</f>
        <v>3</v>
      </c>
      <c r="Q106" s="259" t="str">
        <f ca="1">MID(CELL("filename",P106),FIND("]",CELL("filename",P106))+1,256)</f>
        <v>3. Facility</v>
      </c>
      <c r="R106" s="259" t="s">
        <v>601</v>
      </c>
      <c r="S106" s="259" t="s">
        <v>602</v>
      </c>
      <c r="T106" s="259"/>
      <c r="U106" s="259" t="str">
        <f ca="1">P106&amp;"_"&amp;O106&amp;"_"&amp;S106</f>
        <v>3_H106_Known_Environmental_Issues</v>
      </c>
      <c r="V106" s="262" t="s">
        <v>83</v>
      </c>
      <c r="W106" s="262"/>
      <c r="X106" s="260" t="str">
        <f>CONCATENATE(AH106,",",AI106)</f>
        <v>Yes,No</v>
      </c>
      <c r="Y106" s="262" t="s">
        <v>84</v>
      </c>
      <c r="Z106" s="259" t="s">
        <v>85</v>
      </c>
      <c r="AA106" s="262"/>
      <c r="AB106" s="262"/>
      <c r="AC106"/>
      <c r="AD106" s="262"/>
      <c r="AE106" s="262"/>
      <c r="AF106" s="272"/>
      <c r="AG106" s="272"/>
      <c r="AH106" s="272" t="s">
        <v>84</v>
      </c>
      <c r="AI106" s="272" t="s">
        <v>85</v>
      </c>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386"/>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c r="CG106" s="272"/>
      <c r="CH106" s="272"/>
      <c r="CI106" s="272"/>
      <c r="CJ106" s="272"/>
      <c r="CK106" s="272"/>
      <c r="CL106" s="272"/>
      <c r="CM106" s="272"/>
      <c r="CN106" s="272"/>
      <c r="CO106" s="272"/>
      <c r="CP106" s="272"/>
      <c r="CQ106" s="272"/>
      <c r="CR106" s="272"/>
      <c r="CS106" s="272"/>
      <c r="CT106" s="272"/>
      <c r="CU106" s="272"/>
      <c r="CV106" s="272"/>
      <c r="CW106" s="272"/>
      <c r="CX106" s="272"/>
      <c r="CY106" s="272"/>
      <c r="CZ106" s="272"/>
      <c r="DA106" s="272"/>
      <c r="DB106" s="272"/>
      <c r="DC106" s="272"/>
      <c r="DD106" s="272"/>
      <c r="DE106" s="272"/>
      <c r="DF106" s="272"/>
      <c r="DG106" s="272"/>
      <c r="DH106" s="272"/>
      <c r="DI106" s="272"/>
      <c r="DJ106" s="272"/>
      <c r="DK106" s="272"/>
      <c r="DL106" s="272"/>
      <c r="DM106" s="272"/>
      <c r="DN106" s="272"/>
      <c r="DO106" s="272"/>
      <c r="DP106" s="272"/>
      <c r="DQ106" s="272"/>
      <c r="DR106" s="272"/>
      <c r="DS106" s="272"/>
      <c r="DT106" s="272"/>
      <c r="DU106" s="272"/>
      <c r="DV106" s="272"/>
      <c r="DW106" s="272"/>
      <c r="DX106" s="272"/>
      <c r="DY106" s="272"/>
      <c r="DZ106" s="272"/>
      <c r="EA106" s="272"/>
    </row>
    <row r="107" spans="1:131" ht="6.75" customHeight="1">
      <c r="A107" s="134"/>
      <c r="B107" s="135"/>
      <c r="C107" s="135"/>
      <c r="D107" s="135"/>
      <c r="E107" s="135"/>
      <c r="F107" s="136"/>
      <c r="G107" s="136"/>
      <c r="H107" s="136"/>
      <c r="I107" s="136"/>
      <c r="J107" s="137"/>
      <c r="M107" s="272"/>
      <c r="O107" s="259"/>
      <c r="P107" s="259"/>
      <c r="Q107" s="259"/>
      <c r="R107" s="259"/>
      <c r="S107" s="259"/>
      <c r="T107" s="259"/>
      <c r="U107" s="259"/>
      <c r="V107" s="259"/>
      <c r="W107" s="259"/>
      <c r="X107" s="260"/>
      <c r="Y107" s="259"/>
      <c r="Z107" s="259"/>
      <c r="AA107" s="259"/>
      <c r="AB107" s="259"/>
      <c r="AC107"/>
      <c r="AD107" s="259"/>
      <c r="AE107" s="25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ht="38.25" customHeight="1">
      <c r="A108" s="1186" t="s">
        <v>603</v>
      </c>
      <c r="B108" s="1064"/>
      <c r="C108" s="1064"/>
      <c r="D108" s="1064"/>
      <c r="E108" s="1064"/>
      <c r="F108" s="1064"/>
      <c r="G108" s="1064"/>
      <c r="H108" s="1064"/>
      <c r="I108" s="1064"/>
      <c r="J108" s="137"/>
      <c r="M108" s="272"/>
      <c r="O108" s="259"/>
      <c r="P108" s="259"/>
      <c r="Q108" s="259"/>
      <c r="R108" s="259"/>
      <c r="S108" s="259"/>
      <c r="T108" s="259"/>
      <c r="U108" s="259"/>
      <c r="V108" s="259"/>
      <c r="W108" s="259"/>
      <c r="X108" s="260"/>
      <c r="Y108" s="259"/>
      <c r="Z108" s="259"/>
      <c r="AA108" s="259"/>
      <c r="AB108" s="259"/>
      <c r="AC108"/>
      <c r="AD108" s="259"/>
      <c r="AE108" s="25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row>
    <row r="109" spans="1:131" ht="6.75" customHeight="1" thickBot="1">
      <c r="A109" s="77" t="s">
        <v>585</v>
      </c>
      <c r="B109" s="54"/>
      <c r="C109" s="54"/>
      <c r="D109" s="54"/>
      <c r="E109" s="54"/>
      <c r="F109" s="68"/>
      <c r="G109" s="68"/>
      <c r="H109" s="575"/>
      <c r="I109" s="573"/>
      <c r="J109" s="60"/>
      <c r="M109" s="272"/>
      <c r="O109" s="259"/>
      <c r="P109" s="259"/>
      <c r="Q109" s="259"/>
      <c r="R109" s="259"/>
      <c r="S109" s="259"/>
      <c r="T109" s="259"/>
      <c r="U109" s="259"/>
      <c r="V109" s="259"/>
      <c r="W109" s="259"/>
      <c r="X109" s="260"/>
      <c r="Y109" s="259"/>
      <c r="Z109" s="259"/>
      <c r="AA109" s="259"/>
      <c r="AB109" s="259"/>
      <c r="AC109"/>
      <c r="AD109" s="259"/>
      <c r="AE109" s="25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15" customHeight="1" thickTop="1" thickBot="1">
      <c r="A110" s="1176" t="s">
        <v>549</v>
      </c>
      <c r="B110" s="1169"/>
      <c r="C110" s="1169"/>
      <c r="D110" s="1169"/>
      <c r="E110" s="1169"/>
      <c r="F110" s="1169" t="s">
        <v>550</v>
      </c>
      <c r="G110" s="1169"/>
      <c r="H110" s="1167"/>
      <c r="I110" s="1168"/>
      <c r="J110" s="60"/>
      <c r="N110" s="677" t="s">
        <v>551</v>
      </c>
      <c r="O110" s="259" t="str">
        <f ca="1">SUBSTITUTE(CELL("address",H110),"$","")</f>
        <v>H110</v>
      </c>
      <c r="P110" s="259">
        <f>$P$20</f>
        <v>3</v>
      </c>
      <c r="Q110" s="259" t="str">
        <f ca="1">MID(CELL("filename",P110),FIND("]",CELL("filename",P110))+1,256)</f>
        <v>3. Facility</v>
      </c>
      <c r="R110" s="259" t="s">
        <v>601</v>
      </c>
      <c r="S110" s="259" t="s">
        <v>604</v>
      </c>
      <c r="T110" s="259"/>
      <c r="U110" s="259" t="str">
        <f ca="1">P110&amp;"_"&amp;O110&amp;"_"&amp;S110</f>
        <v>3_H110_Known_Environmental_Issues_Submitted</v>
      </c>
      <c r="V110" s="262" t="s">
        <v>83</v>
      </c>
      <c r="X110" s="260" t="str">
        <f>CONCATENATE(AH110,",",AI110)</f>
        <v>Submitted,Not Submitted</v>
      </c>
      <c r="Y110" s="262" t="s">
        <v>85</v>
      </c>
      <c r="Z110" s="259" t="s">
        <v>85</v>
      </c>
      <c r="AB110" s="259" t="str">
        <f ca="1">"Requirement: "&amp;O106&amp;" answer of ""Yes"""</f>
        <v>Requirement: H106 answer of "Yes"</v>
      </c>
      <c r="AC110"/>
      <c r="AF110" s="272"/>
      <c r="AG110" s="272"/>
      <c r="AH110" s="272" t="s">
        <v>156</v>
      </c>
      <c r="AI110" s="272" t="s">
        <v>157</v>
      </c>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ht="15" customHeight="1" thickTop="1">
      <c r="A111" s="77"/>
      <c r="B111" s="54"/>
      <c r="C111" s="54"/>
      <c r="D111" s="54"/>
      <c r="E111" s="54"/>
      <c r="F111" s="327" t="s">
        <v>605</v>
      </c>
      <c r="G111" s="68"/>
      <c r="H111" s="575"/>
      <c r="I111" s="573"/>
      <c r="J111" s="60"/>
      <c r="M111" s="272"/>
      <c r="O111" s="259"/>
      <c r="P111" s="259"/>
      <c r="Q111" s="259"/>
      <c r="R111" s="259"/>
      <c r="S111" s="259"/>
      <c r="T111" s="259"/>
      <c r="U111" s="259"/>
      <c r="V111" s="259"/>
      <c r="W111" s="259"/>
      <c r="X111" s="260"/>
      <c r="Y111" s="259"/>
      <c r="Z111" s="259"/>
      <c r="AA111" s="259"/>
      <c r="AB111" s="259"/>
      <c r="AC111"/>
      <c r="AD111" s="259"/>
      <c r="AE111" s="25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row>
    <row r="112" spans="1:131" ht="170.15" customHeight="1">
      <c r="A112" s="1179"/>
      <c r="B112" s="1180"/>
      <c r="C112" s="1180"/>
      <c r="D112" s="1180"/>
      <c r="E112" s="1180"/>
      <c r="F112" s="1180"/>
      <c r="G112" s="1180"/>
      <c r="H112" s="1180"/>
      <c r="I112" s="1181"/>
      <c r="J112" s="70"/>
      <c r="M112" s="272"/>
      <c r="O112" s="259" t="str">
        <f ca="1">SUBSTITUTE(CELL("address",A112),"$","")</f>
        <v>A112</v>
      </c>
      <c r="P112" s="259">
        <f>$P$20</f>
        <v>3</v>
      </c>
      <c r="Q112" s="259" t="str">
        <f ca="1">MID(CELL("filename",P112),FIND("]",CELL("filename",P112))+1,256)</f>
        <v>3. Facility</v>
      </c>
      <c r="R112" s="259" t="s">
        <v>601</v>
      </c>
      <c r="S112" s="259" t="s">
        <v>606</v>
      </c>
      <c r="T112" s="259"/>
      <c r="U112" s="259" t="str">
        <f ca="1">P112&amp;"_"&amp;O112&amp;"_"&amp;S112</f>
        <v>3_A112_Describe_Environmental_Issues</v>
      </c>
      <c r="V112" s="259" t="s">
        <v>223</v>
      </c>
      <c r="W112" s="259">
        <v>2000</v>
      </c>
      <c r="X112" s="260"/>
      <c r="Y112" s="262" t="s">
        <v>85</v>
      </c>
      <c r="Z112" s="259" t="s">
        <v>85</v>
      </c>
      <c r="AB112" s="259" t="str">
        <f ca="1">"Requirement: "&amp;O106&amp;" answer of ""Yes"""</f>
        <v>Requirement: H106 answer of "Yes"</v>
      </c>
      <c r="AC112"/>
      <c r="AD112" s="259"/>
      <c r="AE112" s="25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ht="6" customHeight="1">
      <c r="A113" s="499"/>
      <c r="B113" s="500"/>
      <c r="C113" s="500"/>
      <c r="D113" s="500"/>
      <c r="E113" s="500"/>
      <c r="F113" s="489"/>
      <c r="G113" s="489"/>
      <c r="H113" s="489"/>
      <c r="I113" s="54"/>
      <c r="J113" s="60"/>
      <c r="M113" s="272"/>
      <c r="O113" s="259"/>
      <c r="P113" s="259"/>
      <c r="Q113" s="259"/>
      <c r="R113" s="259"/>
      <c r="S113" s="259"/>
      <c r="T113" s="259"/>
      <c r="U113" s="259"/>
      <c r="V113" s="259"/>
      <c r="W113" s="259"/>
      <c r="X113" s="260"/>
      <c r="Y113" s="259"/>
      <c r="Z113" s="259"/>
      <c r="AA113" s="259"/>
      <c r="AB113" s="259"/>
      <c r="AC113"/>
      <c r="AD113" s="259"/>
      <c r="AE113" s="25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row>
    <row r="114" spans="1:131" s="218" customFormat="1" ht="18" customHeight="1">
      <c r="A114" s="1004" t="s">
        <v>607</v>
      </c>
      <c r="B114" s="1005"/>
      <c r="C114" s="1005"/>
      <c r="D114" s="1005"/>
      <c r="E114" s="1005"/>
      <c r="F114" s="1005"/>
      <c r="G114" s="1005"/>
      <c r="H114" s="1167"/>
      <c r="I114" s="1168"/>
      <c r="J114" s="98"/>
      <c r="K114"/>
      <c r="L114" s="272"/>
      <c r="M114" s="272"/>
      <c r="N114"/>
      <c r="O114" s="259" t="str">
        <f ca="1">SUBSTITUTE(CELL("address",H114),"$","")</f>
        <v>H114</v>
      </c>
      <c r="P114" s="259">
        <f>$P$20</f>
        <v>3</v>
      </c>
      <c r="Q114" s="259" t="str">
        <f ca="1">MID(CELL("filename",P114),FIND("]",CELL("filename",P114))+1,256)</f>
        <v>3. Facility</v>
      </c>
      <c r="R114" s="259" t="s">
        <v>601</v>
      </c>
      <c r="S114" s="259" t="s">
        <v>608</v>
      </c>
      <c r="T114" s="259"/>
      <c r="U114" s="259" t="str">
        <f ca="1">P114&amp;"_"&amp;O114&amp;"_"&amp;S114</f>
        <v>3_H114_Studies_Assessments</v>
      </c>
      <c r="V114" s="259" t="s">
        <v>83</v>
      </c>
      <c r="W114" s="259"/>
      <c r="X114" s="260" t="str">
        <f>CONCATENATE(AH114,",",AI114)</f>
        <v>Yes,No</v>
      </c>
      <c r="Y114" s="262" t="s">
        <v>84</v>
      </c>
      <c r="Z114" s="259" t="s">
        <v>85</v>
      </c>
      <c r="AA114" s="262"/>
      <c r="AB114" s="262"/>
      <c r="AC114"/>
      <c r="AD114" s="262"/>
      <c r="AE114" s="262"/>
      <c r="AF114" s="272"/>
      <c r="AG114" s="272"/>
      <c r="AH114" s="272" t="s">
        <v>84</v>
      </c>
      <c r="AI114" s="272" t="s">
        <v>85</v>
      </c>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386"/>
      <c r="BL114" s="272"/>
      <c r="BM114" s="272"/>
      <c r="BN114" s="272"/>
      <c r="BO114" s="272"/>
      <c r="BP114" s="272"/>
      <c r="BQ114" s="272"/>
      <c r="BR114" s="272"/>
      <c r="BS114" s="272"/>
      <c r="BT114" s="272"/>
      <c r="BU114" s="272"/>
      <c r="BV114" s="272"/>
      <c r="BW114" s="272"/>
      <c r="BX114" s="272"/>
      <c r="BY114" s="272"/>
      <c r="BZ114" s="272"/>
      <c r="CA114" s="272"/>
      <c r="CB114" s="272"/>
      <c r="CC114" s="272"/>
      <c r="CD114" s="272"/>
      <c r="CE114" s="272"/>
      <c r="CF114" s="272"/>
      <c r="CG114" s="272"/>
      <c r="CH114" s="272"/>
      <c r="CI114" s="272"/>
      <c r="CJ114" s="272"/>
      <c r="CK114" s="272"/>
      <c r="CL114" s="272"/>
      <c r="CM114" s="272"/>
      <c r="CN114" s="272"/>
      <c r="CO114" s="272"/>
      <c r="CP114" s="272"/>
      <c r="CQ114" s="272"/>
      <c r="CR114" s="272"/>
      <c r="CS114" s="272"/>
      <c r="CT114" s="272"/>
      <c r="CU114" s="272"/>
      <c r="CV114" s="272"/>
      <c r="CW114" s="272"/>
      <c r="CX114" s="272"/>
      <c r="CY114" s="272"/>
      <c r="CZ114" s="272"/>
      <c r="DA114" s="272"/>
      <c r="DB114" s="272"/>
      <c r="DC114" s="272"/>
      <c r="DD114" s="272"/>
      <c r="DE114" s="272"/>
      <c r="DF114" s="272"/>
      <c r="DG114" s="272"/>
      <c r="DH114" s="272"/>
      <c r="DI114" s="272"/>
      <c r="DJ114" s="272"/>
      <c r="DK114" s="272"/>
      <c r="DL114" s="272"/>
      <c r="DM114" s="272"/>
      <c r="DN114" s="272"/>
      <c r="DO114" s="272"/>
      <c r="DP114" s="272"/>
      <c r="DQ114" s="272"/>
      <c r="DR114" s="272"/>
      <c r="DS114" s="272"/>
      <c r="DT114" s="272"/>
      <c r="DU114" s="272"/>
      <c r="DV114" s="272"/>
      <c r="DW114" s="272"/>
      <c r="DX114" s="272"/>
      <c r="DY114" s="272"/>
      <c r="DZ114" s="272"/>
      <c r="EA114" s="272"/>
    </row>
    <row r="115" spans="1:131" ht="6" customHeight="1">
      <c r="A115" s="499"/>
      <c r="B115" s="500"/>
      <c r="C115" s="500"/>
      <c r="D115" s="500"/>
      <c r="E115" s="500"/>
      <c r="F115" s="489"/>
      <c r="G115" s="489"/>
      <c r="H115" s="489"/>
      <c r="I115" s="54"/>
      <c r="J115" s="60"/>
      <c r="M115" s="272"/>
      <c r="O115" s="259"/>
      <c r="P115" s="259"/>
      <c r="Q115" s="259"/>
      <c r="R115" s="259"/>
      <c r="S115" s="259"/>
      <c r="T115" s="259"/>
      <c r="U115" s="259"/>
      <c r="V115" s="259"/>
      <c r="W115" s="259"/>
      <c r="X115" s="260"/>
      <c r="Y115" s="259"/>
      <c r="Z115" s="259"/>
      <c r="AA115" s="259"/>
      <c r="AB115" s="259"/>
      <c r="AC115"/>
      <c r="AD115" s="259"/>
      <c r="AE115" s="25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row>
    <row r="116" spans="1:131" s="218" customFormat="1" ht="18" customHeight="1">
      <c r="A116" s="1174" t="s">
        <v>609</v>
      </c>
      <c r="B116" s="1182"/>
      <c r="C116" s="1182"/>
      <c r="D116" s="1182"/>
      <c r="E116" s="1182"/>
      <c r="F116" s="1182"/>
      <c r="G116" s="1182"/>
      <c r="H116" s="1069"/>
      <c r="I116" s="1069"/>
      <c r="J116" s="98"/>
      <c r="K116"/>
      <c r="L116" s="272"/>
      <c r="M116" s="272"/>
      <c r="N116"/>
      <c r="O116" s="259" t="str">
        <f ca="1">SUBSTITUTE(CELL("address",H116),"$","")</f>
        <v>H116</v>
      </c>
      <c r="P116" s="259">
        <f>$P$20</f>
        <v>3</v>
      </c>
      <c r="Q116" s="259" t="str">
        <f ca="1">MID(CELL("filename",P116),FIND("]",CELL("filename",P116))+1,256)</f>
        <v>3. Facility</v>
      </c>
      <c r="R116" s="259" t="s">
        <v>601</v>
      </c>
      <c r="S116" s="259" t="s">
        <v>610</v>
      </c>
      <c r="T116" s="259"/>
      <c r="U116" s="259" t="str">
        <f t="shared" ref="U116" ca="1" si="2">P116&amp;"_"&amp;O116&amp;"_"&amp;S116</f>
        <v>3_H116_Availability_Studies_Assessments</v>
      </c>
      <c r="V116" s="259" t="s">
        <v>83</v>
      </c>
      <c r="W116" s="259"/>
      <c r="X116" s="260" t="str">
        <f>CONCATENATE(AH116,",",AI116)</f>
        <v>Yes,No</v>
      </c>
      <c r="Y116" s="262" t="s">
        <v>85</v>
      </c>
      <c r="Z116" s="259" t="s">
        <v>85</v>
      </c>
      <c r="AA116" s="262"/>
      <c r="AB116" s="259" t="str">
        <f ca="1">"Requirement: "&amp;O114&amp;" answer of ""Yes"""</f>
        <v>Requirement: H114 answer of "Yes"</v>
      </c>
      <c r="AC116"/>
      <c r="AD116" s="262"/>
      <c r="AE116" s="262"/>
      <c r="AF116" s="272"/>
      <c r="AG116" s="272"/>
      <c r="AH116" s="272" t="s">
        <v>84</v>
      </c>
      <c r="AI116" s="272" t="s">
        <v>85</v>
      </c>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386"/>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c r="CG116" s="272"/>
      <c r="CH116" s="272"/>
      <c r="CI116" s="272"/>
      <c r="CJ116" s="272"/>
      <c r="CK116" s="272"/>
      <c r="CL116" s="272"/>
      <c r="CM116" s="272"/>
      <c r="CN116" s="272"/>
      <c r="CO116" s="272"/>
      <c r="CP116" s="272"/>
      <c r="CQ116" s="272"/>
      <c r="CR116" s="272"/>
      <c r="CS116" s="272"/>
      <c r="CT116" s="272"/>
      <c r="CU116" s="272"/>
      <c r="CV116" s="272"/>
      <c r="CW116" s="272"/>
      <c r="CX116" s="272"/>
      <c r="CY116" s="272"/>
      <c r="CZ116" s="272"/>
      <c r="DA116" s="272"/>
      <c r="DB116" s="272"/>
      <c r="DC116" s="272"/>
      <c r="DD116" s="272"/>
      <c r="DE116" s="272"/>
      <c r="DF116" s="272"/>
      <c r="DG116" s="272"/>
      <c r="DH116" s="272"/>
      <c r="DI116" s="272"/>
      <c r="DJ116" s="272"/>
      <c r="DK116" s="272"/>
      <c r="DL116" s="272"/>
      <c r="DM116" s="272"/>
      <c r="DN116" s="272"/>
      <c r="DO116" s="272"/>
      <c r="DP116" s="272"/>
      <c r="DQ116" s="272"/>
      <c r="DR116" s="272"/>
      <c r="DS116" s="272"/>
      <c r="DT116" s="272"/>
      <c r="DU116" s="272"/>
      <c r="DV116" s="272"/>
      <c r="DW116" s="272"/>
      <c r="DX116" s="272"/>
      <c r="DY116" s="272"/>
      <c r="DZ116" s="272"/>
      <c r="EA116" s="272"/>
    </row>
    <row r="117" spans="1:131" ht="6" customHeight="1">
      <c r="A117" s="499"/>
      <c r="B117" s="500"/>
      <c r="C117" s="500"/>
      <c r="D117" s="500"/>
      <c r="E117" s="500"/>
      <c r="F117" s="489"/>
      <c r="G117" s="489"/>
      <c r="H117" s="489"/>
      <c r="I117" s="54"/>
      <c r="J117" s="60"/>
      <c r="M117" s="272"/>
      <c r="O117" s="259"/>
      <c r="P117" s="259"/>
      <c r="Q117" s="259"/>
      <c r="R117" s="259"/>
      <c r="S117" s="259"/>
      <c r="T117" s="259"/>
      <c r="U117" s="259"/>
      <c r="V117" s="259"/>
      <c r="W117" s="259"/>
      <c r="X117" s="260"/>
      <c r="Y117" s="259"/>
      <c r="Z117" s="259"/>
      <c r="AA117" s="259"/>
      <c r="AB117" s="259"/>
      <c r="AC117"/>
      <c r="AD117" s="259"/>
      <c r="AE117" s="25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row>
    <row r="118" spans="1:131" s="218" customFormat="1" ht="18" customHeight="1">
      <c r="A118" s="1004" t="s">
        <v>611</v>
      </c>
      <c r="B118" s="1005"/>
      <c r="C118" s="1005"/>
      <c r="D118" s="1005"/>
      <c r="E118" s="1005"/>
      <c r="F118" s="1005"/>
      <c r="G118" s="1005"/>
      <c r="H118" s="1167"/>
      <c r="I118" s="1168"/>
      <c r="J118" s="98"/>
      <c r="K118"/>
      <c r="L118" s="272"/>
      <c r="M118" s="272"/>
      <c r="N118"/>
      <c r="O118" s="259" t="str">
        <f ca="1">SUBSTITUTE(CELL("address",H118),"$","")</f>
        <v>H118</v>
      </c>
      <c r="P118" s="259">
        <f>$P$20</f>
        <v>3</v>
      </c>
      <c r="Q118" s="259" t="str">
        <f ca="1">MID(CELL("filename",P118),FIND("]",CELL("filename",P118))+1,256)</f>
        <v>3. Facility</v>
      </c>
      <c r="R118" s="259" t="s">
        <v>601</v>
      </c>
      <c r="S118" s="259" t="s">
        <v>612</v>
      </c>
      <c r="T118" s="259"/>
      <c r="U118" s="259" t="str">
        <f ca="1">P118&amp;"_"&amp;O118&amp;"_"&amp;S118</f>
        <v>3_H118_Additional_Studies_Assessments_in_Progress</v>
      </c>
      <c r="V118" s="259" t="s">
        <v>83</v>
      </c>
      <c r="W118" s="259"/>
      <c r="X118" s="260" t="str">
        <f>CONCATENATE(AH118,",",AI118)</f>
        <v>Yes,No</v>
      </c>
      <c r="Y118" s="262" t="s">
        <v>84</v>
      </c>
      <c r="Z118" s="259" t="s">
        <v>85</v>
      </c>
      <c r="AA118" s="262"/>
      <c r="AB118" s="262"/>
      <c r="AC118"/>
      <c r="AD118" s="262"/>
      <c r="AE118" s="262"/>
      <c r="AF118" s="272"/>
      <c r="AG118" s="272"/>
      <c r="AH118" s="272" t="s">
        <v>84</v>
      </c>
      <c r="AI118" s="272" t="s">
        <v>85</v>
      </c>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386"/>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c r="CG118" s="272"/>
      <c r="CH118" s="272"/>
      <c r="CI118" s="272"/>
      <c r="CJ118" s="272"/>
      <c r="CK118" s="272"/>
      <c r="CL118" s="272"/>
      <c r="CM118" s="272"/>
      <c r="CN118" s="272"/>
      <c r="CO118" s="272"/>
      <c r="CP118" s="272"/>
      <c r="CQ118" s="272"/>
      <c r="CR118" s="272"/>
      <c r="CS118" s="272"/>
      <c r="CT118" s="272"/>
      <c r="CU118" s="272"/>
      <c r="CV118" s="272"/>
      <c r="CW118" s="272"/>
      <c r="CX118" s="272"/>
      <c r="CY118" s="272"/>
      <c r="CZ118" s="272"/>
      <c r="DA118" s="272"/>
      <c r="DB118" s="272"/>
      <c r="DC118" s="272"/>
      <c r="DD118" s="272"/>
      <c r="DE118" s="272"/>
      <c r="DF118" s="272"/>
      <c r="DG118" s="272"/>
      <c r="DH118" s="272"/>
      <c r="DI118" s="272"/>
      <c r="DJ118" s="272"/>
      <c r="DK118" s="272"/>
      <c r="DL118" s="272"/>
      <c r="DM118" s="272"/>
      <c r="DN118" s="272"/>
      <c r="DO118" s="272"/>
      <c r="DP118" s="272"/>
      <c r="DQ118" s="272"/>
      <c r="DR118" s="272"/>
      <c r="DS118" s="272"/>
      <c r="DT118" s="272"/>
      <c r="DU118" s="272"/>
      <c r="DV118" s="272"/>
      <c r="DW118" s="272"/>
      <c r="DX118" s="272"/>
      <c r="DY118" s="272"/>
      <c r="DZ118" s="272"/>
      <c r="EA118" s="272"/>
    </row>
    <row r="119" spans="1:131" ht="6" customHeight="1">
      <c r="A119" s="499"/>
      <c r="B119" s="500"/>
      <c r="C119" s="500"/>
      <c r="D119" s="500"/>
      <c r="E119" s="500"/>
      <c r="F119" s="489"/>
      <c r="G119" s="489"/>
      <c r="H119" s="489"/>
      <c r="I119" s="54"/>
      <c r="J119" s="60"/>
      <c r="M119" s="272"/>
      <c r="O119" s="259"/>
      <c r="P119" s="259"/>
      <c r="Q119" s="259"/>
      <c r="R119" s="259"/>
      <c r="S119" s="259"/>
      <c r="T119" s="259"/>
      <c r="U119" s="259"/>
      <c r="V119" s="259"/>
      <c r="W119" s="259"/>
      <c r="X119" s="260"/>
      <c r="Y119" s="259"/>
      <c r="Z119" s="259"/>
      <c r="AA119" s="259"/>
      <c r="AB119" s="259"/>
      <c r="AC119"/>
      <c r="AD119" s="259"/>
      <c r="AE119" s="25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row>
    <row r="120" spans="1:131" s="218" customFormat="1" ht="18" customHeight="1">
      <c r="A120" s="1004" t="s">
        <v>613</v>
      </c>
      <c r="B120" s="1005"/>
      <c r="C120" s="1005"/>
      <c r="D120" s="1005"/>
      <c r="E120" s="1005"/>
      <c r="F120" s="1005"/>
      <c r="G120" s="1005"/>
      <c r="H120" s="1167"/>
      <c r="I120" s="1168"/>
      <c r="J120" s="137"/>
      <c r="K120"/>
      <c r="L120" s="272"/>
      <c r="M120" s="272"/>
      <c r="N120"/>
      <c r="O120" s="259" t="str">
        <f ca="1">SUBSTITUTE(CELL("address",H120),"$","")</f>
        <v>H120</v>
      </c>
      <c r="P120" s="259">
        <f>$P$20</f>
        <v>3</v>
      </c>
      <c r="Q120" s="259" t="str">
        <f ca="1">MID(CELL("filename",P120),FIND("]",CELL("filename",P120))+1,256)</f>
        <v>3. Facility</v>
      </c>
      <c r="R120" s="259" t="s">
        <v>601</v>
      </c>
      <c r="S120" s="259" t="s">
        <v>614</v>
      </c>
      <c r="T120" s="259"/>
      <c r="U120" s="259" t="str">
        <f ca="1">P120&amp;"_"&amp;O120&amp;"_"&amp;S120</f>
        <v>3_H120_List_of_Studies_Completed_In_Progress_and_Planned</v>
      </c>
      <c r="V120" s="259" t="s">
        <v>83</v>
      </c>
      <c r="W120" s="259"/>
      <c r="X120" s="260" t="str">
        <f>CONCATENATE(AH120,",",AI120)</f>
        <v>Submitted,Not applicable (non-unit contingent PPA)</v>
      </c>
      <c r="Y120" s="259" t="s">
        <v>84</v>
      </c>
      <c r="Z120" s="259" t="s">
        <v>85</v>
      </c>
      <c r="AA120" s="259"/>
      <c r="AB120" s="259"/>
      <c r="AC120"/>
      <c r="AD120" s="259"/>
      <c r="AE120" s="259"/>
      <c r="AF120"/>
      <c r="AG120"/>
      <c r="AH120" s="272" t="s">
        <v>156</v>
      </c>
      <c r="AI120" s="272" t="s">
        <v>264</v>
      </c>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386"/>
      <c r="BL120" s="272"/>
      <c r="BM120" s="272"/>
      <c r="BN120" s="272"/>
      <c r="BO120" s="272"/>
      <c r="BP120" s="272"/>
      <c r="BQ120" s="272"/>
      <c r="BR120" s="272"/>
      <c r="BS120" s="272"/>
      <c r="BT120" s="272"/>
      <c r="BU120" s="272"/>
      <c r="BV120" s="272"/>
      <c r="BW120" s="272"/>
      <c r="BX120" s="272"/>
      <c r="BY120" s="272"/>
      <c r="BZ120" s="272"/>
      <c r="CA120" s="272"/>
      <c r="CB120" s="272"/>
      <c r="CC120" s="272"/>
      <c r="CD120" s="272"/>
      <c r="CE120" s="272"/>
      <c r="CF120" s="272"/>
      <c r="CG120" s="272"/>
      <c r="CH120" s="272"/>
      <c r="CI120" s="272"/>
      <c r="CJ120" s="272"/>
      <c r="CK120" s="272"/>
      <c r="CL120" s="272"/>
      <c r="CM120" s="272"/>
      <c r="CN120" s="272"/>
      <c r="CO120" s="272"/>
      <c r="CP120" s="272"/>
      <c r="CQ120" s="272"/>
      <c r="CR120" s="272"/>
      <c r="CS120" s="272"/>
      <c r="CT120" s="272"/>
      <c r="CU120" s="272"/>
      <c r="CV120" s="272"/>
      <c r="CW120" s="272"/>
      <c r="CX120" s="272"/>
      <c r="CY120" s="272"/>
      <c r="CZ120" s="272"/>
      <c r="DA120" s="272"/>
      <c r="DB120" s="272"/>
      <c r="DC120" s="272"/>
      <c r="DD120" s="272"/>
      <c r="DE120" s="272"/>
      <c r="DF120" s="272"/>
      <c r="DG120" s="272"/>
      <c r="DH120" s="272"/>
      <c r="DI120" s="272"/>
      <c r="DJ120" s="272"/>
      <c r="DK120" s="272"/>
      <c r="DL120" s="272"/>
      <c r="DM120" s="272"/>
      <c r="DN120" s="272"/>
      <c r="DO120" s="272"/>
      <c r="DP120" s="272"/>
      <c r="DQ120" s="272"/>
      <c r="DR120" s="272"/>
      <c r="DS120" s="272"/>
      <c r="DT120" s="272"/>
      <c r="DU120" s="272"/>
      <c r="DV120" s="272"/>
      <c r="DW120" s="272"/>
      <c r="DX120" s="272"/>
      <c r="DY120" s="272"/>
      <c r="DZ120" s="272"/>
      <c r="EA120" s="272"/>
    </row>
    <row r="121" spans="1:131" s="366" customFormat="1" ht="12.75" customHeight="1">
      <c r="A121" s="360"/>
      <c r="B121" s="422" t="s">
        <v>615</v>
      </c>
      <c r="C121" s="361"/>
      <c r="D121" s="361"/>
      <c r="E121" s="361"/>
      <c r="F121" s="361"/>
      <c r="G121" s="361"/>
      <c r="H121" s="362"/>
      <c r="I121" s="574"/>
      <c r="J121" s="363"/>
      <c r="K121"/>
      <c r="L121" s="364"/>
      <c r="M121" s="364"/>
      <c r="N121"/>
      <c r="O121" s="259"/>
      <c r="P121" s="259"/>
      <c r="Q121" s="364"/>
      <c r="R121" s="364"/>
      <c r="S121" s="364"/>
      <c r="T121" s="365"/>
      <c r="U121" s="365"/>
      <c r="V121" s="365"/>
      <c r="W121" s="365"/>
      <c r="X121" s="365"/>
      <c r="Y121" s="365"/>
      <c r="Z121" s="365"/>
      <c r="AA121" s="365"/>
      <c r="AB121" s="365"/>
      <c r="AC121"/>
      <c r="AD121" s="365"/>
      <c r="AE121" s="365"/>
      <c r="AF121" s="365"/>
      <c r="AG121" s="365"/>
      <c r="AH121" s="365"/>
      <c r="AI121" s="365"/>
      <c r="AJ121" s="365"/>
      <c r="AK121" s="364"/>
      <c r="AL121" s="364"/>
      <c r="AM121" s="364"/>
      <c r="AN121" s="364"/>
      <c r="AO121" s="364"/>
      <c r="AP121" s="364"/>
      <c r="AQ121" s="364"/>
      <c r="AR121" s="364"/>
      <c r="AS121" s="364"/>
      <c r="AT121" s="364"/>
      <c r="AU121" s="364"/>
      <c r="AV121" s="364"/>
      <c r="AW121" s="364"/>
      <c r="AX121" s="364"/>
      <c r="AY121" s="364"/>
      <c r="AZ121" s="364"/>
      <c r="BA121" s="364"/>
      <c r="BB121" s="364"/>
      <c r="BC121" s="364"/>
      <c r="BD121" s="364"/>
      <c r="BE121" s="364"/>
      <c r="BF121" s="364"/>
      <c r="BG121" s="364"/>
      <c r="BH121" s="364"/>
      <c r="BI121" s="364"/>
      <c r="BJ121" s="364"/>
      <c r="BK121" s="404"/>
      <c r="BL121" s="364"/>
      <c r="BM121" s="364"/>
      <c r="BN121" s="364"/>
      <c r="BO121" s="364"/>
      <c r="BP121" s="364"/>
      <c r="BQ121" s="364"/>
      <c r="BR121" s="364"/>
      <c r="BS121" s="364"/>
      <c r="BT121" s="364"/>
      <c r="BU121" s="364"/>
      <c r="BV121" s="364"/>
      <c r="BW121" s="364"/>
      <c r="BX121" s="364"/>
      <c r="BY121" s="364"/>
      <c r="BZ121" s="364"/>
      <c r="CA121" s="364"/>
      <c r="CB121" s="364"/>
      <c r="CC121" s="364"/>
      <c r="CD121" s="364"/>
      <c r="CE121" s="364"/>
      <c r="CF121" s="364"/>
      <c r="CG121" s="364"/>
      <c r="CH121" s="364"/>
      <c r="CI121" s="364"/>
      <c r="CJ121" s="364"/>
      <c r="CK121" s="364"/>
      <c r="CL121" s="364"/>
      <c r="CM121" s="364"/>
      <c r="CN121" s="364"/>
      <c r="CO121" s="364"/>
      <c r="CP121" s="364"/>
      <c r="CQ121" s="364"/>
      <c r="CR121" s="364"/>
      <c r="CS121" s="364"/>
      <c r="CT121" s="364"/>
      <c r="CU121" s="364"/>
      <c r="CV121" s="364"/>
      <c r="CW121" s="364"/>
      <c r="CX121" s="364"/>
      <c r="CY121" s="364"/>
      <c r="CZ121" s="364"/>
      <c r="DA121" s="364"/>
      <c r="DB121" s="364"/>
      <c r="DC121" s="364"/>
      <c r="DD121" s="364"/>
      <c r="DE121" s="364"/>
      <c r="DF121" s="364"/>
      <c r="DG121" s="364"/>
      <c r="DH121" s="364"/>
      <c r="DI121" s="364"/>
      <c r="DJ121" s="364"/>
      <c r="DK121" s="364"/>
      <c r="DL121" s="364"/>
      <c r="DM121" s="364"/>
      <c r="DN121" s="364"/>
      <c r="DO121" s="364"/>
      <c r="DP121" s="364"/>
      <c r="DQ121" s="364"/>
      <c r="DR121" s="364"/>
      <c r="DS121" s="364"/>
      <c r="DT121" s="364"/>
      <c r="DU121" s="364"/>
      <c r="DV121" s="364"/>
      <c r="DW121" s="364"/>
      <c r="DX121" s="364"/>
      <c r="DY121" s="364"/>
      <c r="DZ121" s="364"/>
      <c r="EA121" s="364"/>
    </row>
    <row r="122" spans="1:131" ht="26.15" customHeight="1">
      <c r="A122" s="1186" t="s">
        <v>616</v>
      </c>
      <c r="B122" s="1064"/>
      <c r="C122" s="1064"/>
      <c r="D122" s="1064"/>
      <c r="E122" s="1064"/>
      <c r="F122" s="1064"/>
      <c r="G122" s="1064"/>
      <c r="H122" s="1064"/>
      <c r="I122" s="1064"/>
      <c r="J122" s="137"/>
      <c r="M122" s="272"/>
      <c r="O122" s="259"/>
      <c r="P122" s="259"/>
      <c r="Q122" s="259"/>
      <c r="R122" s="259"/>
      <c r="S122" s="259"/>
      <c r="T122" s="259"/>
      <c r="U122" s="259"/>
      <c r="V122" s="259"/>
      <c r="W122" s="259"/>
      <c r="X122" s="260"/>
      <c r="Y122" s="259"/>
      <c r="Z122" s="259"/>
      <c r="AA122" s="259"/>
      <c r="AB122" s="259"/>
      <c r="AC122"/>
      <c r="AD122" s="259"/>
      <c r="AE122" s="25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ht="6.75" customHeight="1">
      <c r="A123" s="77"/>
      <c r="B123" s="54"/>
      <c r="C123" s="54"/>
      <c r="D123" s="54"/>
      <c r="E123" s="54"/>
      <c r="F123" s="68"/>
      <c r="G123" s="68"/>
      <c r="H123" s="575"/>
      <c r="I123" s="573"/>
      <c r="J123" s="60"/>
      <c r="M123" s="272"/>
      <c r="O123" s="259"/>
      <c r="P123" s="259"/>
      <c r="Q123" s="259"/>
      <c r="R123" s="259"/>
      <c r="S123" s="259"/>
      <c r="T123" s="259"/>
      <c r="U123" s="259"/>
      <c r="V123" s="259"/>
      <c r="W123" s="259"/>
      <c r="X123" s="260"/>
      <c r="Y123" s="259"/>
      <c r="Z123" s="259"/>
      <c r="AA123" s="259"/>
      <c r="AB123" s="259"/>
      <c r="AC123"/>
      <c r="AD123" s="259"/>
      <c r="AE123" s="25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row>
    <row r="124" spans="1:131" s="220" customFormat="1" ht="26.15" customHeight="1">
      <c r="A124" s="1174" t="s">
        <v>617</v>
      </c>
      <c r="B124" s="1175"/>
      <c r="C124" s="1175"/>
      <c r="D124" s="1175"/>
      <c r="E124" s="1175"/>
      <c r="F124" s="1175"/>
      <c r="G124" s="1175"/>
      <c r="H124" s="1175"/>
      <c r="I124" s="1175"/>
      <c r="J124" s="202"/>
      <c r="K124"/>
      <c r="L124" s="246"/>
      <c r="M124" s="272"/>
      <c r="N124"/>
      <c r="O124" s="259"/>
      <c r="P124" s="246"/>
      <c r="Q124" s="259"/>
      <c r="R124" s="259"/>
      <c r="S124" s="259"/>
      <c r="T124" s="259"/>
      <c r="U124" s="259"/>
      <c r="V124" s="259"/>
      <c r="W124" s="259"/>
      <c r="X124" s="260"/>
      <c r="Y124" s="259"/>
      <c r="Z124" s="259"/>
      <c r="AA124" s="259"/>
      <c r="AB124" s="259"/>
      <c r="AC124"/>
      <c r="AD124" s="259"/>
      <c r="AE124" s="259"/>
      <c r="AF124" s="246"/>
      <c r="AG124" s="246"/>
      <c r="AH124" s="246"/>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406"/>
      <c r="BL124" s="246"/>
      <c r="BM124" s="246"/>
      <c r="BN124" s="246"/>
      <c r="BO124" s="246"/>
      <c r="BP124" s="246"/>
      <c r="BQ124" s="246"/>
      <c r="BR124" s="246"/>
      <c r="BS124" s="246"/>
      <c r="BT124" s="246"/>
      <c r="BU124" s="246"/>
      <c r="BV124" s="246"/>
      <c r="BW124" s="246"/>
      <c r="BX124" s="246"/>
      <c r="BY124" s="246"/>
      <c r="BZ124" s="246"/>
      <c r="CA124" s="246"/>
      <c r="CB124" s="246"/>
      <c r="CC124" s="246"/>
      <c r="CD124" s="246"/>
      <c r="CE124" s="246"/>
      <c r="CF124" s="246"/>
      <c r="CG124" s="246"/>
      <c r="CH124" s="246"/>
      <c r="CI124" s="246"/>
      <c r="CJ124" s="246"/>
      <c r="CK124" s="246"/>
      <c r="CL124" s="246"/>
      <c r="CM124" s="246"/>
      <c r="CN124" s="246"/>
      <c r="CO124" s="246"/>
      <c r="CP124" s="246"/>
      <c r="CQ124" s="246"/>
      <c r="CR124" s="246"/>
      <c r="CS124" s="246"/>
      <c r="CT124" s="246"/>
      <c r="CU124" s="246"/>
      <c r="CV124" s="246"/>
      <c r="CW124" s="246"/>
      <c r="CX124" s="246"/>
      <c r="CY124" s="246"/>
      <c r="CZ124" s="246"/>
      <c r="DA124" s="246"/>
      <c r="DB124" s="246"/>
      <c r="DC124" s="246"/>
      <c r="DD124" s="246"/>
      <c r="DE124" s="246"/>
      <c r="DF124" s="246"/>
      <c r="DG124" s="246"/>
      <c r="DH124" s="246"/>
      <c r="DI124" s="246"/>
      <c r="DJ124" s="246"/>
      <c r="DK124" s="246"/>
      <c r="DL124" s="246"/>
      <c r="DM124" s="246"/>
      <c r="DN124" s="246"/>
      <c r="DO124" s="246"/>
      <c r="DP124" s="246"/>
      <c r="DQ124" s="246"/>
      <c r="DR124" s="246"/>
      <c r="DS124" s="246"/>
      <c r="DT124" s="246"/>
      <c r="DU124" s="246"/>
      <c r="DV124" s="246"/>
      <c r="DW124" s="246"/>
      <c r="DX124" s="246"/>
      <c r="DY124" s="246"/>
      <c r="DZ124" s="246"/>
      <c r="EA124" s="246"/>
    </row>
    <row r="125" spans="1:131" ht="6" customHeight="1">
      <c r="A125" s="499"/>
      <c r="B125" s="500"/>
      <c r="C125" s="500"/>
      <c r="D125" s="500"/>
      <c r="E125" s="500"/>
      <c r="F125" s="489"/>
      <c r="G125" s="489"/>
      <c r="H125" s="489"/>
      <c r="I125" s="54"/>
      <c r="J125" s="60"/>
      <c r="M125" s="272"/>
      <c r="O125" s="259"/>
      <c r="P125" s="259"/>
      <c r="Q125" s="259"/>
      <c r="R125" s="259"/>
      <c r="S125" s="259"/>
      <c r="T125" s="259"/>
      <c r="U125" s="259"/>
      <c r="V125" s="259"/>
      <c r="W125" s="259"/>
      <c r="X125" s="260"/>
      <c r="Y125" s="259"/>
      <c r="Z125" s="259"/>
      <c r="AA125" s="259"/>
      <c r="AB125" s="259"/>
      <c r="AC125"/>
      <c r="AD125" s="259"/>
      <c r="AE125" s="25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ht="6" customHeight="1">
      <c r="A126" s="64"/>
      <c r="B126" s="62"/>
      <c r="C126" s="62"/>
      <c r="D126" s="62"/>
      <c r="E126" s="62"/>
      <c r="F126" s="62"/>
      <c r="G126" s="62"/>
      <c r="H126" s="65"/>
      <c r="I126" s="65"/>
      <c r="J126" s="70"/>
      <c r="M126" s="272"/>
      <c r="O126" s="259"/>
      <c r="P126" s="259"/>
      <c r="Q126" s="259"/>
      <c r="R126" s="259"/>
      <c r="S126" s="259"/>
      <c r="T126" s="259"/>
      <c r="U126" s="259"/>
      <c r="V126" s="259"/>
      <c r="W126" s="259"/>
      <c r="X126" s="260"/>
      <c r="Y126" s="259"/>
      <c r="Z126" s="259"/>
      <c r="AA126" s="259"/>
      <c r="AB126" s="259"/>
      <c r="AC126"/>
      <c r="AD126" s="259"/>
      <c r="AE126" s="25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row>
    <row r="127" spans="1:131" s="218" customFormat="1" ht="26.15" customHeight="1">
      <c r="A127" s="1004" t="s">
        <v>618</v>
      </c>
      <c r="B127" s="1005"/>
      <c r="C127" s="1005"/>
      <c r="D127" s="1005"/>
      <c r="E127" s="1005"/>
      <c r="F127" s="1005"/>
      <c r="G127" s="1005"/>
      <c r="H127" s="1167"/>
      <c r="I127" s="1168"/>
      <c r="J127" s="98"/>
      <c r="K127"/>
      <c r="L127" s="272"/>
      <c r="M127" s="272"/>
      <c r="N127"/>
      <c r="O127" s="259" t="str">
        <f ca="1">SUBSTITUTE(CELL("address",H127),"$","")</f>
        <v>H127</v>
      </c>
      <c r="P127" s="259">
        <f>$P$20</f>
        <v>3</v>
      </c>
      <c r="Q127" s="259" t="str">
        <f ca="1">MID(CELL("filename",P127),FIND("]",CELL("filename",P127))+1,256)</f>
        <v>3. Facility</v>
      </c>
      <c r="R127" s="259" t="s">
        <v>601</v>
      </c>
      <c r="S127" s="259" t="s">
        <v>619</v>
      </c>
      <c r="T127" s="259"/>
      <c r="U127" s="259" t="str">
        <f ca="1">P127&amp;"_"&amp;O127&amp;"_"&amp;S127</f>
        <v>3_H127_Plan_for_Community_Engagement</v>
      </c>
      <c r="V127" s="259" t="s">
        <v>83</v>
      </c>
      <c r="W127" s="259"/>
      <c r="X127" s="260" t="str">
        <f>CONCATENATE(AH127,",",AI127)</f>
        <v>Yes,No</v>
      </c>
      <c r="Y127" s="262" t="s">
        <v>84</v>
      </c>
      <c r="Z127" s="259" t="s">
        <v>85</v>
      </c>
      <c r="AA127" s="262"/>
      <c r="AB127" s="262"/>
      <c r="AC127"/>
      <c r="AD127" s="262"/>
      <c r="AE127" s="262"/>
      <c r="AF127" s="272"/>
      <c r="AG127" s="272"/>
      <c r="AH127" s="272" t="s">
        <v>84</v>
      </c>
      <c r="AI127" s="272" t="s">
        <v>85</v>
      </c>
      <c r="AJ127" s="272"/>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2"/>
      <c r="BK127" s="386"/>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272"/>
      <c r="CQ127" s="272"/>
      <c r="CR127" s="272"/>
      <c r="CS127" s="272"/>
      <c r="CT127" s="272"/>
      <c r="CU127" s="272"/>
      <c r="CV127" s="272"/>
      <c r="CW127" s="272"/>
      <c r="CX127" s="272"/>
      <c r="CY127" s="272"/>
      <c r="CZ127" s="272"/>
      <c r="DA127" s="272"/>
      <c r="DB127" s="272"/>
      <c r="DC127" s="272"/>
      <c r="DD127" s="272"/>
      <c r="DE127" s="272"/>
      <c r="DF127" s="272"/>
      <c r="DG127" s="272"/>
      <c r="DH127" s="272"/>
      <c r="DI127" s="272"/>
      <c r="DJ127" s="272"/>
      <c r="DK127" s="272"/>
      <c r="DL127" s="272"/>
      <c r="DM127" s="272"/>
      <c r="DN127" s="272"/>
      <c r="DO127" s="272"/>
      <c r="DP127" s="272"/>
      <c r="DQ127" s="272"/>
      <c r="DR127" s="272"/>
      <c r="DS127" s="272"/>
      <c r="DT127" s="272"/>
      <c r="DU127" s="272"/>
      <c r="DV127" s="272"/>
      <c r="DW127" s="272"/>
      <c r="DX127" s="272"/>
      <c r="DY127" s="272"/>
      <c r="DZ127" s="272"/>
      <c r="EA127" s="272"/>
    </row>
    <row r="128" spans="1:131" ht="6" customHeight="1">
      <c r="A128" s="64"/>
      <c r="B128" s="62"/>
      <c r="C128" s="62"/>
      <c r="D128" s="62"/>
      <c r="E128" s="62"/>
      <c r="F128" s="62"/>
      <c r="G128" s="62"/>
      <c r="H128" s="65"/>
      <c r="I128" s="65"/>
      <c r="J128" s="70"/>
      <c r="M128" s="272"/>
      <c r="O128" s="259"/>
      <c r="P128" s="259"/>
      <c r="Q128" s="259"/>
      <c r="R128" s="259"/>
      <c r="S128" s="259"/>
      <c r="T128" s="259"/>
      <c r="U128" s="259"/>
      <c r="V128" s="259"/>
      <c r="W128" s="259"/>
      <c r="X128" s="260"/>
      <c r="Y128" s="259"/>
      <c r="Z128" s="259"/>
      <c r="AA128" s="259"/>
      <c r="AB128" s="259"/>
      <c r="AC128"/>
      <c r="AD128" s="259"/>
      <c r="AE128" s="25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18" customHeight="1">
      <c r="A129" s="1174" t="s">
        <v>620</v>
      </c>
      <c r="B129" s="1182"/>
      <c r="C129" s="1182"/>
      <c r="D129" s="1182"/>
      <c r="E129" s="1182"/>
      <c r="F129" s="1182"/>
      <c r="G129" s="1182"/>
      <c r="H129" s="1182"/>
      <c r="I129" s="1182"/>
      <c r="J129" s="137"/>
      <c r="M129" s="272"/>
      <c r="O129" s="259"/>
      <c r="P129" s="259"/>
      <c r="Q129" s="259"/>
      <c r="R129" s="259"/>
      <c r="S129" s="259"/>
      <c r="T129" s="259"/>
      <c r="U129" s="259"/>
      <c r="V129" s="259"/>
      <c r="W129" s="259"/>
      <c r="X129" s="260"/>
      <c r="Y129" s="259"/>
      <c r="Z129" s="259"/>
      <c r="AA129" s="259"/>
      <c r="AB129" s="259"/>
      <c r="AC129"/>
      <c r="AD129" s="259"/>
      <c r="AE129" s="25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ht="6.75" customHeight="1" thickBot="1">
      <c r="A130" s="77" t="s">
        <v>585</v>
      </c>
      <c r="B130" s="54"/>
      <c r="C130" s="54"/>
      <c r="D130" s="54"/>
      <c r="E130" s="54"/>
      <c r="F130" s="68"/>
      <c r="G130" s="68"/>
      <c r="H130" s="575"/>
      <c r="I130" s="573"/>
      <c r="J130" s="60"/>
      <c r="M130" s="272"/>
      <c r="O130" s="259"/>
      <c r="P130" s="259"/>
      <c r="Q130" s="259"/>
      <c r="R130" s="259"/>
      <c r="S130" s="259"/>
      <c r="T130" s="259"/>
      <c r="U130" s="259"/>
      <c r="V130" s="259"/>
      <c r="W130" s="259"/>
      <c r="X130" s="260"/>
      <c r="Y130" s="259"/>
      <c r="Z130" s="259"/>
      <c r="AA130" s="259"/>
      <c r="AB130" s="259"/>
      <c r="AC130"/>
      <c r="AD130" s="259"/>
      <c r="AE130" s="25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ht="15" customHeight="1" thickTop="1" thickBot="1">
      <c r="A131" s="1176" t="s">
        <v>549</v>
      </c>
      <c r="B131" s="1169"/>
      <c r="C131" s="1169"/>
      <c r="D131" s="1169"/>
      <c r="E131" s="1169"/>
      <c r="F131" s="1169" t="s">
        <v>550</v>
      </c>
      <c r="G131" s="1169"/>
      <c r="H131" s="1167"/>
      <c r="I131" s="1168"/>
      <c r="J131" s="60"/>
      <c r="N131" s="677" t="s">
        <v>551</v>
      </c>
      <c r="O131" s="259" t="str">
        <f ca="1">SUBSTITUTE(CELL("address",H131),"$","")</f>
        <v>H131</v>
      </c>
      <c r="P131" s="259">
        <f>$P$20</f>
        <v>3</v>
      </c>
      <c r="Q131" s="259" t="str">
        <f ca="1">MID(CELL("filename",P131),FIND("]",CELL("filename",P131))+1,256)</f>
        <v>3. Facility</v>
      </c>
      <c r="R131" s="259" t="s">
        <v>601</v>
      </c>
      <c r="S131" s="259" t="s">
        <v>621</v>
      </c>
      <c r="T131" s="259"/>
      <c r="U131" s="259" t="str">
        <f ca="1">P131&amp;"_"&amp;O131&amp;"_"&amp;S131</f>
        <v>3_H131_Submittal_of_Plan_for_Community_Engagement</v>
      </c>
      <c r="V131" s="262" t="s">
        <v>83</v>
      </c>
      <c r="X131" s="260" t="str">
        <f>CONCATENATE(AH131,",",AI131)</f>
        <v>Submitted,Not Submitted</v>
      </c>
      <c r="Y131" s="262" t="s">
        <v>85</v>
      </c>
      <c r="Z131" s="259" t="s">
        <v>85</v>
      </c>
      <c r="AB131" s="259" t="str">
        <f ca="1">"Requirement: "&amp;O127&amp;" answer of ""Yes"""</f>
        <v>Requirement: H127 answer of "Yes"</v>
      </c>
      <c r="AC131"/>
      <c r="AF131" s="272"/>
      <c r="AG131" s="272"/>
      <c r="AH131" s="272" t="s">
        <v>156</v>
      </c>
      <c r="AI131" s="272" t="s">
        <v>157</v>
      </c>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ht="13.5" customHeight="1" thickTop="1">
      <c r="A132" s="77"/>
      <c r="B132" s="54"/>
      <c r="C132" s="54"/>
      <c r="D132" s="54"/>
      <c r="E132" s="54"/>
      <c r="F132" s="327" t="s">
        <v>622</v>
      </c>
      <c r="G132" s="68"/>
      <c r="H132" s="575"/>
      <c r="I132" s="573"/>
      <c r="J132" s="60"/>
      <c r="M132" s="272"/>
      <c r="O132" s="259"/>
      <c r="P132" s="259"/>
      <c r="Q132" s="259"/>
      <c r="R132" s="259"/>
      <c r="S132" s="259"/>
      <c r="T132" s="259"/>
      <c r="U132" s="259"/>
      <c r="V132" s="259"/>
      <c r="W132" s="259"/>
      <c r="X132" s="260"/>
      <c r="Y132" s="259"/>
      <c r="Z132" s="259"/>
      <c r="AA132" s="259"/>
      <c r="AB132" s="259"/>
      <c r="AC132"/>
      <c r="AD132" s="259"/>
      <c r="AE132" s="25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ht="125.5" customHeight="1">
      <c r="A133" s="1183"/>
      <c r="B133" s="1184"/>
      <c r="C133" s="1184"/>
      <c r="D133" s="1184"/>
      <c r="E133" s="1184"/>
      <c r="F133" s="1184"/>
      <c r="G133" s="1184"/>
      <c r="H133" s="1184"/>
      <c r="I133" s="1185"/>
      <c r="J133" s="70"/>
      <c r="M133" s="272"/>
      <c r="O133" s="259" t="str">
        <f ca="1">SUBSTITUTE(CELL("address",A133),"$","")</f>
        <v>A133</v>
      </c>
      <c r="P133" s="259">
        <f>$P$20</f>
        <v>3</v>
      </c>
      <c r="Q133" s="259" t="str">
        <f ca="1">MID(CELL("filename",P133),FIND("]",CELL("filename",P133))+1,256)</f>
        <v>3. Facility</v>
      </c>
      <c r="R133" s="259" t="s">
        <v>601</v>
      </c>
      <c r="S133" s="259" t="s">
        <v>623</v>
      </c>
      <c r="T133" s="259"/>
      <c r="U133" s="259" t="str">
        <f ca="1">P133&amp;"_"&amp;O133&amp;"_"&amp;S133</f>
        <v>3_A133_Description_of_Plan_for_Community_Engagement</v>
      </c>
      <c r="V133" s="259" t="s">
        <v>223</v>
      </c>
      <c r="W133" s="259">
        <v>2000</v>
      </c>
      <c r="X133" s="260"/>
      <c r="Y133" s="262" t="s">
        <v>85</v>
      </c>
      <c r="Z133" s="259" t="s">
        <v>85</v>
      </c>
      <c r="AB133" s="259" t="str">
        <f ca="1">"Requirement: "&amp;O127&amp;" answer of ""Yes"""</f>
        <v>Requirement: H127 answer of "Yes"</v>
      </c>
      <c r="AC133"/>
      <c r="AD133" s="259"/>
      <c r="AE133" s="25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ht="6" customHeight="1" thickBot="1">
      <c r="A134" s="499"/>
      <c r="B134" s="500"/>
      <c r="C134" s="500"/>
      <c r="D134" s="500"/>
      <c r="E134" s="500"/>
      <c r="F134" s="489"/>
      <c r="G134" s="500"/>
      <c r="H134" s="58"/>
      <c r="I134" s="58"/>
      <c r="J134" s="71"/>
      <c r="M134" s="272"/>
      <c r="O134" s="259"/>
      <c r="P134" s="259"/>
      <c r="Q134" s="259"/>
      <c r="R134" s="259"/>
      <c r="S134" s="259"/>
      <c r="T134" s="259"/>
      <c r="U134" s="259"/>
      <c r="V134" s="259"/>
      <c r="W134" s="259"/>
      <c r="X134" s="260"/>
      <c r="Y134" s="259"/>
      <c r="Z134" s="259"/>
      <c r="AA134" s="259"/>
      <c r="AB134" s="259"/>
      <c r="AC134"/>
      <c r="AD134" s="259"/>
      <c r="AE134" s="25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ht="15.75" customHeight="1" thickBot="1">
      <c r="A135" s="1150" t="s">
        <v>624</v>
      </c>
      <c r="B135" s="1044"/>
      <c r="C135" s="1044"/>
      <c r="D135" s="1044"/>
      <c r="E135" s="1044"/>
      <c r="F135" s="1044"/>
      <c r="G135" s="1044"/>
      <c r="H135" s="1044"/>
      <c r="I135" s="1044"/>
      <c r="J135" s="1151"/>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ht="7.75" customHeight="1">
      <c r="A136" s="146"/>
      <c r="B136" s="149"/>
      <c r="C136" s="149"/>
      <c r="D136" s="149"/>
      <c r="E136" s="149"/>
      <c r="F136" s="159"/>
      <c r="G136" s="149"/>
      <c r="H136" s="160"/>
      <c r="I136" s="160"/>
      <c r="J136" s="147"/>
      <c r="AC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ht="18" customHeight="1">
      <c r="A137" s="499" t="s">
        <v>625</v>
      </c>
      <c r="B137" s="76"/>
      <c r="C137" s="76"/>
      <c r="D137" s="76"/>
      <c r="E137" s="76"/>
      <c r="F137" s="76"/>
      <c r="G137" s="76"/>
      <c r="H137" s="65"/>
      <c r="I137" s="572"/>
      <c r="J137" s="70"/>
      <c r="O137" s="259" t="str">
        <f ca="1">SUBSTITUTE(CELL("address",I137),"$","")</f>
        <v>I137</v>
      </c>
      <c r="P137" s="259">
        <f>$P$20</f>
        <v>3</v>
      </c>
      <c r="Q137" s="259" t="str">
        <f ca="1">MID(CELL("filename",P137),FIND("]",CELL("filename",P137))+1,256)</f>
        <v>3. Facility</v>
      </c>
      <c r="R137" s="262" t="s">
        <v>624</v>
      </c>
      <c r="S137" s="262" t="s">
        <v>626</v>
      </c>
      <c r="U137" s="259" t="str">
        <f ca="1">P137&amp;"_"&amp;O137&amp;"_"&amp;S137</f>
        <v>3_I137_Community_or_Stakeholder_Concerns</v>
      </c>
      <c r="V137" s="262" t="s">
        <v>83</v>
      </c>
      <c r="X137" s="260" t="str">
        <f>CONCATENATE(AH137,",",AI137)</f>
        <v>Yes,No</v>
      </c>
      <c r="Y137" s="262" t="s">
        <v>84</v>
      </c>
      <c r="Z137" s="259" t="s">
        <v>85</v>
      </c>
      <c r="AC137"/>
      <c r="AF137" s="272"/>
      <c r="AG137" s="272"/>
      <c r="AH137" s="272" t="s">
        <v>84</v>
      </c>
      <c r="AI137" s="272" t="s">
        <v>85</v>
      </c>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ht="7.75" customHeight="1">
      <c r="A138" s="499"/>
      <c r="B138" s="500"/>
      <c r="C138" s="500"/>
      <c r="D138" s="500"/>
      <c r="E138" s="500"/>
      <c r="F138" s="489"/>
      <c r="G138" s="500"/>
      <c r="H138" s="58"/>
      <c r="I138" s="58"/>
      <c r="J138" s="71"/>
      <c r="AC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row>
    <row r="139" spans="1:131" s="218" customFormat="1" ht="15" customHeight="1">
      <c r="A139" s="1004" t="s">
        <v>627</v>
      </c>
      <c r="B139" s="1005"/>
      <c r="C139" s="1005"/>
      <c r="D139" s="1005"/>
      <c r="E139" s="1005"/>
      <c r="F139" s="1005"/>
      <c r="G139" s="1005"/>
      <c r="H139" s="1005"/>
      <c r="I139" s="1005"/>
      <c r="J139" s="137"/>
      <c r="K139"/>
      <c r="L139" s="272"/>
      <c r="M139"/>
      <c r="N139"/>
      <c r="O139" s="262"/>
      <c r="P139" s="262"/>
      <c r="Q139" s="262"/>
      <c r="R139" s="262"/>
      <c r="S139" s="262"/>
      <c r="T139" s="262"/>
      <c r="U139" s="262"/>
      <c r="V139" s="262"/>
      <c r="W139" s="262"/>
      <c r="X139" s="262"/>
      <c r="Y139" s="262"/>
      <c r="Z139" s="262"/>
      <c r="AA139" s="262"/>
      <c r="AB139" s="262"/>
      <c r="AC139"/>
      <c r="AD139" s="262"/>
      <c r="AE139" s="26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386"/>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D139" s="272"/>
      <c r="DE139" s="272"/>
      <c r="DF139" s="272"/>
      <c r="DG139" s="272"/>
      <c r="DH139" s="272"/>
      <c r="DI139" s="272"/>
      <c r="DJ139" s="272"/>
      <c r="DK139" s="272"/>
      <c r="DL139" s="272"/>
      <c r="DM139" s="272"/>
      <c r="DN139" s="272"/>
      <c r="DO139" s="272"/>
      <c r="DP139" s="272"/>
      <c r="DQ139" s="272"/>
      <c r="DR139" s="272"/>
      <c r="DS139" s="272"/>
      <c r="DT139" s="272"/>
      <c r="DU139" s="272"/>
      <c r="DV139" s="272"/>
      <c r="DW139" s="272"/>
      <c r="DX139" s="272"/>
      <c r="DY139" s="272"/>
      <c r="DZ139" s="272"/>
      <c r="EA139" s="272"/>
    </row>
    <row r="140" spans="1:131" ht="7.75" customHeight="1" thickBot="1">
      <c r="A140" s="499"/>
      <c r="B140" s="500"/>
      <c r="C140" s="500"/>
      <c r="D140" s="500"/>
      <c r="E140" s="500"/>
      <c r="F140" s="489"/>
      <c r="G140" s="500"/>
      <c r="H140" s="58"/>
      <c r="I140" s="58"/>
      <c r="J140" s="71"/>
      <c r="Q140" s="259"/>
      <c r="AC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ht="15" customHeight="1" thickTop="1" thickBot="1">
      <c r="A141" s="1176" t="s">
        <v>549</v>
      </c>
      <c r="B141" s="1169"/>
      <c r="C141" s="1169"/>
      <c r="D141" s="1169"/>
      <c r="E141" s="1169"/>
      <c r="F141" s="1169" t="s">
        <v>550</v>
      </c>
      <c r="G141" s="1169"/>
      <c r="H141" s="1167"/>
      <c r="I141" s="1168"/>
      <c r="J141" s="60"/>
      <c r="N141" s="677" t="s">
        <v>551</v>
      </c>
      <c r="O141" s="259" t="str">
        <f ca="1">SUBSTITUTE(CELL("address",H141),"$","")</f>
        <v>H141</v>
      </c>
      <c r="P141" s="259">
        <f>$P$20</f>
        <v>3</v>
      </c>
      <c r="Q141" s="259" t="str">
        <f t="shared" ref="Q141" ca="1" si="3">MID(CELL("filename",P141),FIND("]",CELL("filename",P141))+1,256)</f>
        <v>3. Facility</v>
      </c>
      <c r="R141" s="262" t="s">
        <v>624</v>
      </c>
      <c r="S141" s="262" t="s">
        <v>628</v>
      </c>
      <c r="U141" s="259" t="str">
        <f ca="1">P141&amp;"_"&amp;O141&amp;"_"&amp;S141</f>
        <v>3_H141_Ongoing_Community_or_Stakeholder_Relations</v>
      </c>
      <c r="V141" s="262" t="s">
        <v>83</v>
      </c>
      <c r="X141" s="260" t="str">
        <f>CONCATENATE(AH141,",",AI141)</f>
        <v>Submitted,Not Submitted</v>
      </c>
      <c r="Y141" s="262" t="s">
        <v>84</v>
      </c>
      <c r="Z141" s="259" t="s">
        <v>85</v>
      </c>
      <c r="AC141"/>
      <c r="AF141" s="272"/>
      <c r="AG141" s="272"/>
      <c r="AH141" s="272" t="s">
        <v>156</v>
      </c>
      <c r="AI141" s="272" t="s">
        <v>157</v>
      </c>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ht="12" customHeight="1" thickTop="1">
      <c r="A142" s="499"/>
      <c r="B142" s="500"/>
      <c r="C142" s="500"/>
      <c r="D142" s="500"/>
      <c r="E142" s="500"/>
      <c r="F142" s="327" t="s">
        <v>629</v>
      </c>
      <c r="G142" s="500"/>
      <c r="H142" s="58"/>
      <c r="I142" s="58"/>
      <c r="J142" s="71"/>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ht="205" customHeight="1">
      <c r="A143" s="1179"/>
      <c r="B143" s="1180"/>
      <c r="C143" s="1180"/>
      <c r="D143" s="1180"/>
      <c r="E143" s="1180"/>
      <c r="F143" s="1180"/>
      <c r="G143" s="1180"/>
      <c r="H143" s="1180"/>
      <c r="I143" s="1181"/>
      <c r="J143" s="70"/>
      <c r="O143" s="259" t="str">
        <f ca="1">SUBSTITUTE(CELL("address",A143),"$","")</f>
        <v>A143</v>
      </c>
      <c r="P143" s="259">
        <f>$P$20</f>
        <v>3</v>
      </c>
      <c r="Q143" s="259" t="str">
        <f ca="1">MID(CELL("filename",P143),FIND("]",CELL("filename",P143))+1,256)</f>
        <v>3. Facility</v>
      </c>
      <c r="R143" s="262" t="s">
        <v>624</v>
      </c>
      <c r="S143" s="262" t="s">
        <v>630</v>
      </c>
      <c r="U143" s="259" t="str">
        <f ca="1">P143&amp;"_"&amp;O143&amp;"_"&amp;S143</f>
        <v>3_A143_Description_of_Community_or_Stakeholder_Concerns</v>
      </c>
      <c r="V143" s="262" t="s">
        <v>223</v>
      </c>
      <c r="W143" s="262">
        <v>2000</v>
      </c>
      <c r="Y143" s="262" t="s">
        <v>84</v>
      </c>
      <c r="Z143" s="259" t="s">
        <v>85</v>
      </c>
      <c r="AB143"/>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ht="7.75" customHeight="1">
      <c r="A144" s="499"/>
      <c r="B144" s="500"/>
      <c r="C144" s="500"/>
      <c r="D144" s="500"/>
      <c r="E144" s="500"/>
      <c r="F144" s="489"/>
      <c r="G144" s="500"/>
      <c r="H144" s="58"/>
      <c r="I144" s="58"/>
      <c r="J144" s="71"/>
      <c r="AC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row>
    <row r="145" spans="1:131" s="219" customFormat="1" ht="27.75" customHeight="1">
      <c r="A145" s="1215" t="s">
        <v>1404</v>
      </c>
      <c r="B145" s="1216"/>
      <c r="C145" s="1216"/>
      <c r="D145" s="1216"/>
      <c r="E145" s="1216"/>
      <c r="F145" s="1216"/>
      <c r="G145" s="1216"/>
      <c r="H145" s="1216"/>
      <c r="I145" s="1216"/>
      <c r="J145" s="1217"/>
      <c r="K145"/>
      <c r="L145" s="273"/>
      <c r="M145"/>
      <c r="N145"/>
      <c r="O145" s="270"/>
      <c r="P145" s="270"/>
      <c r="Q145" s="270"/>
      <c r="R145" s="270"/>
      <c r="S145" s="270"/>
      <c r="T145" s="270"/>
      <c r="U145" s="270"/>
      <c r="V145" s="270"/>
      <c r="W145" s="270"/>
      <c r="X145" s="270"/>
      <c r="Y145" s="270"/>
      <c r="Z145" s="270"/>
      <c r="AA145" s="270"/>
      <c r="AB145" s="270"/>
      <c r="AC145"/>
      <c r="AD145" s="270"/>
      <c r="AE145" s="270"/>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427"/>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c r="CJ145" s="273"/>
      <c r="CK145" s="273"/>
      <c r="CL145" s="273"/>
      <c r="CM145" s="273"/>
      <c r="CN145" s="273"/>
      <c r="CO145" s="273"/>
      <c r="CP145" s="273"/>
      <c r="CQ145" s="273"/>
      <c r="CR145" s="273"/>
      <c r="CS145" s="273"/>
      <c r="CT145" s="273"/>
      <c r="CU145" s="273"/>
      <c r="CV145" s="273"/>
      <c r="CW145" s="273"/>
      <c r="CX145" s="273"/>
      <c r="CY145" s="273"/>
      <c r="CZ145" s="273"/>
      <c r="DA145" s="273"/>
      <c r="DB145" s="273"/>
      <c r="DC145" s="273"/>
      <c r="DD145" s="273"/>
      <c r="DE145" s="273"/>
      <c r="DF145" s="273"/>
      <c r="DG145" s="273"/>
      <c r="DH145" s="273"/>
      <c r="DI145" s="273"/>
      <c r="DJ145" s="273"/>
      <c r="DK145" s="273"/>
      <c r="DL145" s="273"/>
      <c r="DM145" s="273"/>
      <c r="DN145" s="273"/>
      <c r="DO145" s="273"/>
      <c r="DP145" s="273"/>
      <c r="DQ145" s="273"/>
      <c r="DR145" s="273"/>
      <c r="DS145" s="273"/>
      <c r="DT145" s="273"/>
      <c r="DU145" s="273"/>
      <c r="DV145" s="273"/>
      <c r="DW145" s="273"/>
      <c r="DX145" s="273"/>
      <c r="DY145" s="273"/>
      <c r="DZ145" s="273"/>
      <c r="EA145" s="273"/>
    </row>
    <row r="146" spans="1:131" ht="7.75" customHeight="1" thickBot="1">
      <c r="A146" s="103"/>
      <c r="B146" s="104"/>
      <c r="C146" s="104"/>
      <c r="D146" s="104"/>
      <c r="E146" s="104"/>
      <c r="F146" s="74"/>
      <c r="G146" s="104"/>
      <c r="H146" s="139"/>
      <c r="I146" s="139"/>
      <c r="J146" s="75"/>
      <c r="O146" s="408"/>
      <c r="P146" s="408"/>
      <c r="Q146" s="408"/>
      <c r="R146" s="408"/>
      <c r="S146" s="408"/>
      <c r="T146" s="408"/>
      <c r="U146" s="408"/>
      <c r="V146" s="408"/>
      <c r="W146" s="408"/>
      <c r="X146" s="408"/>
      <c r="Y146" s="408"/>
      <c r="Z146" s="408"/>
      <c r="AA146" s="408"/>
      <c r="AB146" s="408"/>
      <c r="AC146" s="388"/>
      <c r="AD146" s="408"/>
      <c r="AE146" s="408"/>
      <c r="AF146" s="388"/>
      <c r="AG146" s="388"/>
      <c r="AH146" s="388"/>
      <c r="AI146" s="388"/>
      <c r="AJ146" s="388"/>
      <c r="AK146" s="388"/>
      <c r="AL146" s="388"/>
      <c r="AM146" s="388"/>
      <c r="AN146" s="388"/>
      <c r="AO146" s="388"/>
      <c r="AP146" s="388"/>
      <c r="AQ146" s="388"/>
      <c r="AR146" s="388"/>
      <c r="AS146" s="388"/>
      <c r="AT146" s="388"/>
      <c r="AU146" s="388"/>
      <c r="AV146" s="388"/>
      <c r="AW146" s="388"/>
      <c r="AX146" s="388"/>
      <c r="AY146" s="388"/>
      <c r="AZ146" s="388"/>
      <c r="BA146" s="388"/>
      <c r="BB146" s="388"/>
      <c r="BC146" s="388"/>
      <c r="BD146" s="388"/>
      <c r="BE146" s="388"/>
      <c r="BF146" s="388"/>
      <c r="BG146" s="388"/>
      <c r="BH146" s="388"/>
      <c r="BI146" s="388"/>
      <c r="BJ146" s="388"/>
      <c r="BK146" s="394"/>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s="910"/>
      <c r="B147" s="910"/>
      <c r="C147" s="910"/>
      <c r="D147" s="910"/>
      <c r="E147" s="910"/>
      <c r="F147" s="910"/>
      <c r="G147" s="910"/>
      <c r="H147" s="910"/>
      <c r="I147" s="910"/>
      <c r="J147" s="910"/>
      <c r="K147" s="910"/>
      <c r="L147" s="910"/>
      <c r="M147" s="910"/>
      <c r="N147" s="910"/>
      <c r="O147" s="910">
        <f ca="1">COUNTA(O4:O146)</f>
        <v>42</v>
      </c>
      <c r="P147" s="911"/>
      <c r="Q147" s="911"/>
      <c r="R147" s="911"/>
      <c r="S147" s="911"/>
      <c r="T147" s="911"/>
      <c r="U147" s="911"/>
      <c r="V147" s="911"/>
      <c r="W147" s="911"/>
      <c r="X147" s="911"/>
      <c r="Y147" s="911"/>
      <c r="Z147" s="911"/>
      <c r="AA147" s="911"/>
      <c r="AB147" s="911"/>
      <c r="AC147" s="910"/>
      <c r="AD147" s="911"/>
      <c r="AE147" s="911"/>
      <c r="AF147" s="910"/>
      <c r="AG147" s="910"/>
      <c r="AH147" s="910"/>
      <c r="AI147" s="910"/>
      <c r="AJ147" s="910"/>
      <c r="AK147" s="910"/>
      <c r="AL147" s="910"/>
      <c r="AM147" s="910"/>
      <c r="AN147" s="910"/>
      <c r="AO147" s="910"/>
      <c r="AP147" s="910"/>
      <c r="AQ147" s="910"/>
      <c r="AR147" s="910"/>
      <c r="AS147" s="910"/>
      <c r="AT147" s="910"/>
      <c r="AU147" s="910"/>
      <c r="AV147" s="910"/>
      <c r="AW147" s="910"/>
      <c r="AX147" s="910"/>
      <c r="AY147" s="910"/>
      <c r="AZ147" s="910"/>
      <c r="BA147" s="910"/>
      <c r="BB147" s="910"/>
      <c r="BC147" s="910"/>
      <c r="BD147" s="910"/>
      <c r="BE147" s="910"/>
      <c r="BF147" s="910"/>
      <c r="BG147" s="910"/>
      <c r="BH147" s="910"/>
      <c r="BI147" s="910"/>
      <c r="BJ147" s="910"/>
      <c r="BK147" s="912"/>
      <c r="BL147" s="910"/>
      <c r="BM147" s="910"/>
      <c r="BN147" s="910"/>
      <c r="BO147" s="910"/>
      <c r="BP147" s="910"/>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s="910"/>
      <c r="B148" s="910"/>
      <c r="C148" s="910"/>
      <c r="D148" s="910"/>
      <c r="E148" s="910"/>
      <c r="F148" s="910"/>
      <c r="G148" s="910"/>
      <c r="H148" s="910"/>
      <c r="I148" s="910"/>
      <c r="J148" s="910"/>
      <c r="K148" s="910"/>
      <c r="L148" s="910"/>
      <c r="M148" s="910"/>
      <c r="N148" s="910"/>
      <c r="O148" s="911"/>
      <c r="P148" s="911"/>
      <c r="Q148" s="911"/>
      <c r="R148" s="911"/>
      <c r="S148" s="911"/>
      <c r="T148" s="911"/>
      <c r="U148" s="911"/>
      <c r="V148" s="911"/>
      <c r="W148" s="911"/>
      <c r="X148" s="911"/>
      <c r="Y148" s="911"/>
      <c r="Z148" s="911"/>
      <c r="AA148" s="911"/>
      <c r="AB148" s="911"/>
      <c r="AC148" s="910"/>
      <c r="AD148" s="911"/>
      <c r="AE148" s="911"/>
      <c r="AF148" s="910"/>
      <c r="AG148" s="910"/>
      <c r="AH148" s="910"/>
      <c r="AI148" s="910"/>
      <c r="AJ148" s="910"/>
      <c r="AK148" s="910"/>
      <c r="AL148" s="910"/>
      <c r="AM148" s="910"/>
      <c r="AN148" s="910"/>
      <c r="AO148" s="910"/>
      <c r="AP148" s="910"/>
      <c r="AQ148" s="910"/>
      <c r="AR148" s="910"/>
      <c r="AS148" s="910"/>
      <c r="AT148" s="910"/>
      <c r="AU148" s="910"/>
      <c r="AV148" s="910"/>
      <c r="AW148" s="910"/>
      <c r="AX148" s="910"/>
      <c r="AY148" s="910"/>
      <c r="AZ148" s="910"/>
      <c r="BA148" s="910"/>
      <c r="BB148" s="910"/>
      <c r="BC148" s="910"/>
      <c r="BD148" s="910"/>
      <c r="BE148" s="910"/>
      <c r="BF148" s="910"/>
      <c r="BG148" s="910"/>
      <c r="BH148" s="910"/>
      <c r="BI148" s="910"/>
      <c r="BJ148" s="910"/>
      <c r="BK148" s="912"/>
      <c r="BL148" s="910"/>
      <c r="BM148" s="910"/>
      <c r="BN148" s="910"/>
      <c r="BO148" s="910"/>
      <c r="BP148" s="910"/>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s="910"/>
      <c r="B149" s="910"/>
      <c r="C149" s="910"/>
      <c r="D149" s="910"/>
      <c r="E149" s="910"/>
      <c r="F149" s="910"/>
      <c r="G149" s="910"/>
      <c r="H149" s="910"/>
      <c r="I149" s="910"/>
      <c r="J149" s="910"/>
      <c r="K149" s="910"/>
      <c r="L149" s="910"/>
      <c r="M149" s="910"/>
      <c r="N149" s="910"/>
      <c r="O149" s="911"/>
      <c r="P149" s="911"/>
      <c r="Q149" s="911"/>
      <c r="R149" s="911"/>
      <c r="S149" s="911"/>
      <c r="T149" s="911"/>
      <c r="U149" s="911"/>
      <c r="V149" s="911"/>
      <c r="W149" s="911"/>
      <c r="X149" s="911"/>
      <c r="Y149" s="911"/>
      <c r="Z149" s="911"/>
      <c r="AA149" s="911"/>
      <c r="AB149" s="911"/>
      <c r="AC149" s="910"/>
      <c r="AD149" s="911"/>
      <c r="AE149" s="911"/>
      <c r="AF149" s="910"/>
      <c r="AG149" s="910"/>
      <c r="AH149" s="910"/>
      <c r="AI149" s="910"/>
      <c r="AJ149" s="910"/>
      <c r="AK149" s="910"/>
      <c r="AL149" s="910"/>
      <c r="AM149" s="910"/>
      <c r="AN149" s="910"/>
      <c r="AO149" s="910"/>
      <c r="AP149" s="910"/>
      <c r="AQ149" s="910"/>
      <c r="AR149" s="910"/>
      <c r="AS149" s="910"/>
      <c r="AT149" s="910"/>
      <c r="AU149" s="910"/>
      <c r="AV149" s="910"/>
      <c r="AW149" s="910"/>
      <c r="AX149" s="910"/>
      <c r="AY149" s="910"/>
      <c r="AZ149" s="910"/>
      <c r="BA149" s="910"/>
      <c r="BB149" s="910"/>
      <c r="BC149" s="910"/>
      <c r="BD149" s="910"/>
      <c r="BE149" s="910"/>
      <c r="BF149" s="910"/>
      <c r="BG149" s="910"/>
      <c r="BH149" s="910"/>
      <c r="BI149" s="910"/>
      <c r="BJ149" s="910"/>
      <c r="BK149" s="912"/>
      <c r="BL149" s="910"/>
      <c r="BM149" s="910"/>
      <c r="BN149" s="910"/>
      <c r="BO149" s="910"/>
      <c r="BP149" s="910"/>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s="910"/>
      <c r="B150" s="910"/>
      <c r="C150" s="910"/>
      <c r="D150" s="910"/>
      <c r="E150" s="910"/>
      <c r="F150" s="910"/>
      <c r="G150" s="910"/>
      <c r="H150" s="910"/>
      <c r="I150" s="910"/>
      <c r="J150" s="910"/>
      <c r="K150" s="910"/>
      <c r="L150" s="910"/>
      <c r="M150" s="910"/>
      <c r="N150" s="910"/>
      <c r="O150" s="911"/>
      <c r="P150" s="911"/>
      <c r="Q150" s="911"/>
      <c r="R150" s="911"/>
      <c r="S150" s="911"/>
      <c r="T150" s="911"/>
      <c r="U150" s="911"/>
      <c r="V150" s="911"/>
      <c r="W150" s="911"/>
      <c r="X150" s="911"/>
      <c r="Y150" s="911"/>
      <c r="Z150" s="911"/>
      <c r="AA150" s="911"/>
      <c r="AB150" s="911"/>
      <c r="AC150" s="910"/>
      <c r="AD150" s="911"/>
      <c r="AE150" s="911"/>
      <c r="AF150" s="910"/>
      <c r="AG150" s="910"/>
      <c r="AH150" s="910"/>
      <c r="AI150" s="910"/>
      <c r="AJ150" s="910"/>
      <c r="AK150" s="910"/>
      <c r="AL150" s="910"/>
      <c r="AM150" s="910"/>
      <c r="AN150" s="910"/>
      <c r="AO150" s="910"/>
      <c r="AP150" s="910"/>
      <c r="AQ150" s="910"/>
      <c r="AR150" s="910"/>
      <c r="AS150" s="910"/>
      <c r="AT150" s="910"/>
      <c r="AU150" s="910"/>
      <c r="AV150" s="910"/>
      <c r="AW150" s="910"/>
      <c r="AX150" s="910"/>
      <c r="AY150" s="910"/>
      <c r="AZ150" s="910"/>
      <c r="BA150" s="910"/>
      <c r="BB150" s="910"/>
      <c r="BC150" s="910"/>
      <c r="BD150" s="910"/>
      <c r="BE150" s="910"/>
      <c r="BF150" s="910"/>
      <c r="BG150" s="910"/>
      <c r="BH150" s="910"/>
      <c r="BI150" s="910"/>
      <c r="BJ150" s="910"/>
      <c r="BK150" s="912"/>
      <c r="BL150" s="910"/>
      <c r="BM150" s="910"/>
      <c r="BN150" s="910"/>
      <c r="BO150" s="910"/>
      <c r="BP150" s="91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s="910"/>
      <c r="B151" s="910"/>
      <c r="C151" s="910"/>
      <c r="D151" s="910"/>
      <c r="E151" s="910"/>
      <c r="F151" s="910"/>
      <c r="G151" s="910"/>
      <c r="H151" s="910"/>
      <c r="I151" s="910"/>
      <c r="J151" s="910"/>
      <c r="K151" s="910"/>
      <c r="L151" s="910"/>
      <c r="M151" s="910"/>
      <c r="N151" s="910"/>
      <c r="O151" s="911"/>
      <c r="P151" s="911"/>
      <c r="Q151" s="911"/>
      <c r="R151" s="911"/>
      <c r="S151" s="911"/>
      <c r="T151" s="911"/>
      <c r="U151" s="911"/>
      <c r="V151" s="911"/>
      <c r="W151" s="911"/>
      <c r="X151" s="911"/>
      <c r="Y151" s="911"/>
      <c r="Z151" s="911"/>
      <c r="AA151" s="911"/>
      <c r="AB151" s="911"/>
      <c r="AC151" s="910"/>
      <c r="AD151" s="911"/>
      <c r="AE151" s="911"/>
      <c r="AF151" s="910"/>
      <c r="AG151" s="910"/>
      <c r="AH151" s="910"/>
      <c r="AI151" s="910"/>
      <c r="AJ151" s="910"/>
      <c r="AK151" s="910"/>
      <c r="AL151" s="910"/>
      <c r="AM151" s="910"/>
      <c r="AN151" s="910"/>
      <c r="AO151" s="910"/>
      <c r="AP151" s="910"/>
      <c r="AQ151" s="910"/>
      <c r="AR151" s="910"/>
      <c r="AS151" s="910"/>
      <c r="AT151" s="910"/>
      <c r="AU151" s="910"/>
      <c r="AV151" s="910"/>
      <c r="AW151" s="910"/>
      <c r="AX151" s="910"/>
      <c r="AY151" s="910"/>
      <c r="AZ151" s="910"/>
      <c r="BA151" s="910"/>
      <c r="BB151" s="910"/>
      <c r="BC151" s="910"/>
      <c r="BD151" s="910"/>
      <c r="BE151" s="910"/>
      <c r="BF151" s="910"/>
      <c r="BG151" s="910"/>
      <c r="BH151" s="910"/>
      <c r="BI151" s="910"/>
      <c r="BJ151" s="910"/>
      <c r="BK151" s="912"/>
      <c r="BL151" s="910"/>
      <c r="BM151" s="910"/>
      <c r="BN151" s="910"/>
      <c r="BO151" s="910"/>
      <c r="BP151" s="910"/>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s="910"/>
      <c r="B152" s="910"/>
      <c r="C152" s="910"/>
      <c r="D152" s="910"/>
      <c r="E152" s="910"/>
      <c r="F152" s="910"/>
      <c r="G152" s="910"/>
      <c r="H152" s="910"/>
      <c r="I152" s="910"/>
      <c r="J152" s="910"/>
      <c r="K152" s="910"/>
      <c r="L152" s="910"/>
      <c r="M152" s="910"/>
      <c r="N152" s="910"/>
      <c r="O152" s="911"/>
      <c r="P152" s="911"/>
      <c r="Q152" s="911"/>
      <c r="R152" s="911"/>
      <c r="S152" s="911"/>
      <c r="T152" s="911"/>
      <c r="U152" s="911"/>
      <c r="V152" s="911"/>
      <c r="W152" s="911"/>
      <c r="X152" s="911"/>
      <c r="Y152" s="911"/>
      <c r="Z152" s="911"/>
      <c r="AA152" s="911"/>
      <c r="AB152" s="911"/>
      <c r="AC152" s="910"/>
      <c r="AD152" s="911"/>
      <c r="AE152" s="911"/>
      <c r="AF152" s="910"/>
      <c r="AG152" s="910"/>
      <c r="AH152" s="910"/>
      <c r="AI152" s="910"/>
      <c r="AJ152" s="910"/>
      <c r="AK152" s="910"/>
      <c r="AL152" s="910"/>
      <c r="AM152" s="910"/>
      <c r="AN152" s="910"/>
      <c r="AO152" s="910"/>
      <c r="AP152" s="910"/>
      <c r="AQ152" s="910"/>
      <c r="AR152" s="910"/>
      <c r="AS152" s="910"/>
      <c r="AT152" s="910"/>
      <c r="AU152" s="910"/>
      <c r="AV152" s="910"/>
      <c r="AW152" s="910"/>
      <c r="AX152" s="910"/>
      <c r="AY152" s="910"/>
      <c r="AZ152" s="910"/>
      <c r="BA152" s="910"/>
      <c r="BB152" s="910"/>
      <c r="BC152" s="910"/>
      <c r="BD152" s="910"/>
      <c r="BE152" s="910"/>
      <c r="BF152" s="910"/>
      <c r="BG152" s="910"/>
      <c r="BH152" s="910"/>
      <c r="BI152" s="910"/>
      <c r="BJ152" s="910"/>
      <c r="BK152" s="912"/>
      <c r="BL152" s="910"/>
      <c r="BM152" s="910"/>
      <c r="BN152" s="910"/>
      <c r="BO152" s="910"/>
      <c r="BP152" s="910"/>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s="910"/>
      <c r="B153" s="910"/>
      <c r="C153" s="910"/>
      <c r="D153" s="910"/>
      <c r="E153" s="910"/>
      <c r="F153" s="910"/>
      <c r="G153" s="910"/>
      <c r="H153" s="910"/>
      <c r="I153" s="910"/>
      <c r="J153" s="910"/>
      <c r="K153" s="910"/>
      <c r="L153" s="910"/>
      <c r="M153" s="910"/>
      <c r="N153" s="910"/>
      <c r="O153" s="911"/>
      <c r="P153" s="911"/>
      <c r="Q153" s="911"/>
      <c r="R153" s="911"/>
      <c r="S153" s="911"/>
      <c r="T153" s="911"/>
      <c r="U153" s="911"/>
      <c r="V153" s="911"/>
      <c r="W153" s="911"/>
      <c r="X153" s="911"/>
      <c r="Y153" s="911"/>
      <c r="Z153" s="911"/>
      <c r="AA153" s="911"/>
      <c r="AB153" s="911"/>
      <c r="AC153" s="910"/>
      <c r="AD153" s="911"/>
      <c r="AE153" s="911"/>
      <c r="AF153" s="910"/>
      <c r="AG153" s="910"/>
      <c r="AH153" s="910"/>
      <c r="AI153" s="910"/>
      <c r="AJ153" s="910"/>
      <c r="AK153" s="910"/>
      <c r="AL153" s="910"/>
      <c r="AM153" s="910"/>
      <c r="AN153" s="910"/>
      <c r="AO153" s="910"/>
      <c r="AP153" s="910"/>
      <c r="AQ153" s="910"/>
      <c r="AR153" s="910"/>
      <c r="AS153" s="910"/>
      <c r="AT153" s="910"/>
      <c r="AU153" s="910"/>
      <c r="AV153" s="910"/>
      <c r="AW153" s="910"/>
      <c r="AX153" s="910"/>
      <c r="AY153" s="910"/>
      <c r="AZ153" s="910"/>
      <c r="BA153" s="910"/>
      <c r="BB153" s="910"/>
      <c r="BC153" s="910"/>
      <c r="BD153" s="910"/>
      <c r="BE153" s="910"/>
      <c r="BF153" s="910"/>
      <c r="BG153" s="910"/>
      <c r="BH153" s="910"/>
      <c r="BI153" s="910"/>
      <c r="BJ153" s="910"/>
      <c r="BK153" s="912"/>
      <c r="BL153" s="910"/>
      <c r="BM153" s="910"/>
      <c r="BN153" s="910"/>
      <c r="BO153" s="910"/>
      <c r="BP153" s="910"/>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s="910"/>
      <c r="B154" s="910"/>
      <c r="C154" s="910"/>
      <c r="D154" s="910"/>
      <c r="E154" s="910"/>
      <c r="F154" s="910"/>
      <c r="G154" s="910"/>
      <c r="H154" s="910"/>
      <c r="I154" s="910"/>
      <c r="J154" s="910"/>
      <c r="K154" s="910"/>
      <c r="L154" s="910"/>
      <c r="M154" s="910"/>
      <c r="N154" s="910"/>
      <c r="O154" s="911"/>
      <c r="P154" s="911"/>
      <c r="Q154" s="911"/>
      <c r="R154" s="911"/>
      <c r="S154" s="911"/>
      <c r="T154" s="911"/>
      <c r="U154" s="911"/>
      <c r="V154" s="911"/>
      <c r="W154" s="911"/>
      <c r="X154" s="911"/>
      <c r="Y154" s="911"/>
      <c r="Z154" s="911"/>
      <c r="AA154" s="911"/>
      <c r="AB154" s="911"/>
      <c r="AC154" s="910"/>
      <c r="AD154" s="911"/>
      <c r="AE154" s="911"/>
      <c r="AF154" s="910"/>
      <c r="AG154" s="910"/>
      <c r="AH154" s="910"/>
      <c r="AI154" s="910"/>
      <c r="AJ154" s="910"/>
      <c r="AK154" s="910"/>
      <c r="AL154" s="910"/>
      <c r="AM154" s="910"/>
      <c r="AN154" s="910"/>
      <c r="AO154" s="910"/>
      <c r="AP154" s="910"/>
      <c r="AQ154" s="910"/>
      <c r="AR154" s="910"/>
      <c r="AS154" s="910"/>
      <c r="AT154" s="910"/>
      <c r="AU154" s="910"/>
      <c r="AV154" s="910"/>
      <c r="AW154" s="910"/>
      <c r="AX154" s="910"/>
      <c r="AY154" s="910"/>
      <c r="AZ154" s="910"/>
      <c r="BA154" s="910"/>
      <c r="BB154" s="910"/>
      <c r="BC154" s="910"/>
      <c r="BD154" s="910"/>
      <c r="BE154" s="910"/>
      <c r="BF154" s="910"/>
      <c r="BG154" s="910"/>
      <c r="BH154" s="910"/>
      <c r="BI154" s="910"/>
      <c r="BJ154" s="910"/>
      <c r="BK154" s="912"/>
      <c r="BL154" s="910"/>
      <c r="BM154" s="910"/>
      <c r="BN154" s="910"/>
      <c r="BO154" s="910"/>
      <c r="BP154" s="910"/>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s="910"/>
      <c r="B155" s="910"/>
      <c r="C155" s="910"/>
      <c r="D155" s="910"/>
      <c r="E155" s="910"/>
      <c r="F155" s="910"/>
      <c r="G155" s="910"/>
      <c r="H155" s="910"/>
      <c r="I155" s="910"/>
      <c r="J155" s="910"/>
      <c r="K155" s="910"/>
      <c r="L155" s="910"/>
      <c r="M155" s="910"/>
      <c r="N155" s="910"/>
      <c r="O155" s="911"/>
      <c r="P155" s="911"/>
      <c r="Q155" s="911"/>
      <c r="R155" s="911"/>
      <c r="S155" s="911"/>
      <c r="T155" s="911"/>
      <c r="U155" s="911"/>
      <c r="V155" s="911"/>
      <c r="W155" s="911"/>
      <c r="X155" s="911"/>
      <c r="Y155" s="911"/>
      <c r="Z155" s="911"/>
      <c r="AA155" s="911"/>
      <c r="AB155" s="911"/>
      <c r="AC155" s="910"/>
      <c r="AD155" s="911"/>
      <c r="AE155" s="911"/>
      <c r="AF155" s="910"/>
      <c r="AG155" s="910"/>
      <c r="AH155" s="910"/>
      <c r="AI155" s="910"/>
      <c r="AJ155" s="910"/>
      <c r="AK155" s="910"/>
      <c r="AL155" s="910"/>
      <c r="AM155" s="910"/>
      <c r="AN155" s="910"/>
      <c r="AO155" s="910"/>
      <c r="AP155" s="910"/>
      <c r="AQ155" s="910"/>
      <c r="AR155" s="910"/>
      <c r="AS155" s="910"/>
      <c r="AT155" s="910"/>
      <c r="AU155" s="910"/>
      <c r="AV155" s="910"/>
      <c r="AW155" s="910"/>
      <c r="AX155" s="910"/>
      <c r="AY155" s="910"/>
      <c r="AZ155" s="910"/>
      <c r="BA155" s="910"/>
      <c r="BB155" s="910"/>
      <c r="BC155" s="910"/>
      <c r="BD155" s="910"/>
      <c r="BE155" s="910"/>
      <c r="BF155" s="910"/>
      <c r="BG155" s="910"/>
      <c r="BH155" s="910"/>
      <c r="BI155" s="910"/>
      <c r="BJ155" s="910"/>
      <c r="BK155" s="912"/>
      <c r="BL155" s="910"/>
      <c r="BM155" s="910"/>
      <c r="BN155" s="910"/>
      <c r="BO155" s="910"/>
      <c r="BP155" s="910"/>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s="910"/>
      <c r="B156" s="910"/>
      <c r="C156" s="910"/>
      <c r="D156" s="910"/>
      <c r="E156" s="910"/>
      <c r="F156" s="910"/>
      <c r="G156" s="910"/>
      <c r="H156" s="910"/>
      <c r="I156" s="910"/>
      <c r="J156" s="910"/>
      <c r="K156" s="910"/>
      <c r="L156" s="910"/>
      <c r="M156" s="910"/>
      <c r="N156" s="910"/>
      <c r="O156" s="911"/>
      <c r="P156" s="911"/>
      <c r="Q156" s="911"/>
      <c r="R156" s="911"/>
      <c r="S156" s="911"/>
      <c r="T156" s="911"/>
      <c r="U156" s="911"/>
      <c r="V156" s="911"/>
      <c r="W156" s="911"/>
      <c r="X156" s="911"/>
      <c r="Y156" s="911"/>
      <c r="Z156" s="911"/>
      <c r="AA156" s="911"/>
      <c r="AB156" s="911"/>
      <c r="AC156" s="910"/>
      <c r="AD156" s="911"/>
      <c r="AE156" s="911"/>
      <c r="AF156" s="910"/>
      <c r="AG156" s="910"/>
      <c r="AH156" s="910"/>
      <c r="AI156" s="910"/>
      <c r="AJ156" s="910"/>
      <c r="AK156" s="910"/>
      <c r="AL156" s="910"/>
      <c r="AM156" s="910"/>
      <c r="AN156" s="910"/>
      <c r="AO156" s="910"/>
      <c r="AP156" s="910"/>
      <c r="AQ156" s="910"/>
      <c r="AR156" s="910"/>
      <c r="AS156" s="910"/>
      <c r="AT156" s="910"/>
      <c r="AU156" s="910"/>
      <c r="AV156" s="910"/>
      <c r="AW156" s="910"/>
      <c r="AX156" s="910"/>
      <c r="AY156" s="910"/>
      <c r="AZ156" s="910"/>
      <c r="BA156" s="910"/>
      <c r="BB156" s="910"/>
      <c r="BC156" s="910"/>
      <c r="BD156" s="910"/>
      <c r="BE156" s="910"/>
      <c r="BF156" s="910"/>
      <c r="BG156" s="910"/>
      <c r="BH156" s="910"/>
      <c r="BI156" s="910"/>
      <c r="BJ156" s="910"/>
      <c r="BK156" s="912"/>
      <c r="BL156" s="910"/>
      <c r="BM156" s="910"/>
      <c r="BN156" s="910"/>
      <c r="BO156" s="910"/>
      <c r="BP156" s="910"/>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s="910"/>
      <c r="B157" s="910"/>
      <c r="C157" s="910"/>
      <c r="D157" s="910"/>
      <c r="E157" s="910"/>
      <c r="F157" s="910"/>
      <c r="G157" s="910"/>
      <c r="H157" s="910"/>
      <c r="I157" s="910"/>
      <c r="J157" s="910"/>
      <c r="K157" s="910"/>
      <c r="L157" s="910"/>
      <c r="M157" s="910"/>
      <c r="N157" s="910"/>
      <c r="O157" s="911"/>
      <c r="P157" s="911"/>
      <c r="Q157" s="911"/>
      <c r="R157" s="911"/>
      <c r="S157" s="911"/>
      <c r="T157" s="911"/>
      <c r="U157" s="911"/>
      <c r="V157" s="911"/>
      <c r="W157" s="911"/>
      <c r="X157" s="911"/>
      <c r="Y157" s="911"/>
      <c r="Z157" s="911"/>
      <c r="AA157" s="911"/>
      <c r="AB157" s="911"/>
      <c r="AC157" s="910"/>
      <c r="AD157" s="911"/>
      <c r="AE157" s="911"/>
      <c r="AF157" s="910"/>
      <c r="AG157" s="910"/>
      <c r="AH157" s="910"/>
      <c r="AI157" s="910"/>
      <c r="AJ157" s="910"/>
      <c r="AK157" s="910"/>
      <c r="AL157" s="910"/>
      <c r="AM157" s="910"/>
      <c r="AN157" s="910"/>
      <c r="AO157" s="910"/>
      <c r="AP157" s="910"/>
      <c r="AQ157" s="910"/>
      <c r="AR157" s="910"/>
      <c r="AS157" s="910"/>
      <c r="AT157" s="910"/>
      <c r="AU157" s="910"/>
      <c r="AV157" s="910"/>
      <c r="AW157" s="910"/>
      <c r="AX157" s="910"/>
      <c r="AY157" s="910"/>
      <c r="AZ157" s="910"/>
      <c r="BA157" s="910"/>
      <c r="BB157" s="910"/>
      <c r="BC157" s="910"/>
      <c r="BD157" s="910"/>
      <c r="BE157" s="910"/>
      <c r="BF157" s="910"/>
      <c r="BG157" s="910"/>
      <c r="BH157" s="910"/>
      <c r="BI157" s="910"/>
      <c r="BJ157" s="910"/>
      <c r="BK157" s="912"/>
      <c r="BL157" s="910"/>
      <c r="BM157" s="910"/>
      <c r="BN157" s="910"/>
      <c r="BO157" s="910"/>
      <c r="BP157" s="910"/>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s="910"/>
      <c r="B158" s="910"/>
      <c r="C158" s="910"/>
      <c r="D158" s="910"/>
      <c r="E158" s="910"/>
      <c r="F158" s="910"/>
      <c r="G158" s="910"/>
      <c r="H158" s="910"/>
      <c r="I158" s="910"/>
      <c r="J158" s="910"/>
      <c r="K158" s="910"/>
      <c r="L158" s="910"/>
      <c r="M158" s="910"/>
      <c r="N158" s="910"/>
      <c r="O158" s="911"/>
      <c r="P158" s="911"/>
      <c r="Q158" s="911"/>
      <c r="R158" s="911"/>
      <c r="S158" s="911"/>
      <c r="T158" s="911"/>
      <c r="U158" s="911"/>
      <c r="V158" s="911"/>
      <c r="W158" s="911"/>
      <c r="X158" s="911"/>
      <c r="Y158" s="911"/>
      <c r="Z158" s="911"/>
      <c r="AA158" s="911"/>
      <c r="AB158" s="911"/>
      <c r="AC158" s="910"/>
      <c r="AD158" s="911"/>
      <c r="AE158" s="911"/>
      <c r="AF158" s="910"/>
      <c r="AG158" s="910"/>
      <c r="AH158" s="910"/>
      <c r="AI158" s="910"/>
      <c r="AJ158" s="910"/>
      <c r="AK158" s="910"/>
      <c r="AL158" s="910"/>
      <c r="AM158" s="910"/>
      <c r="AN158" s="910"/>
      <c r="AO158" s="910"/>
      <c r="AP158" s="910"/>
      <c r="AQ158" s="910"/>
      <c r="AR158" s="910"/>
      <c r="AS158" s="910"/>
      <c r="AT158" s="910"/>
      <c r="AU158" s="910"/>
      <c r="AV158" s="910"/>
      <c r="AW158" s="910"/>
      <c r="AX158" s="910"/>
      <c r="AY158" s="910"/>
      <c r="AZ158" s="910"/>
      <c r="BA158" s="910"/>
      <c r="BB158" s="910"/>
      <c r="BC158" s="910"/>
      <c r="BD158" s="910"/>
      <c r="BE158" s="910"/>
      <c r="BF158" s="910"/>
      <c r="BG158" s="910"/>
      <c r="BH158" s="910"/>
      <c r="BI158" s="910"/>
      <c r="BJ158" s="910"/>
      <c r="BK158" s="912"/>
      <c r="BL158" s="910"/>
      <c r="BM158" s="910"/>
      <c r="BN158" s="910"/>
      <c r="BO158" s="910"/>
      <c r="BP158" s="910"/>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s="910"/>
      <c r="B159" s="910"/>
      <c r="C159" s="910"/>
      <c r="D159" s="910"/>
      <c r="E159" s="910"/>
      <c r="F159" s="910"/>
      <c r="G159" s="910"/>
      <c r="H159" s="910"/>
      <c r="I159" s="910"/>
      <c r="J159" s="910"/>
      <c r="K159" s="910"/>
      <c r="L159" s="910"/>
      <c r="M159" s="910"/>
      <c r="N159" s="910"/>
      <c r="O159" s="911"/>
      <c r="P159" s="911"/>
      <c r="Q159" s="911"/>
      <c r="R159" s="911"/>
      <c r="S159" s="911"/>
      <c r="T159" s="911"/>
      <c r="U159" s="911"/>
      <c r="V159" s="911"/>
      <c r="W159" s="911"/>
      <c r="X159" s="911"/>
      <c r="Y159" s="911"/>
      <c r="Z159" s="911"/>
      <c r="AA159" s="911"/>
      <c r="AB159" s="911"/>
      <c r="AC159" s="910"/>
      <c r="AD159" s="911"/>
      <c r="AE159" s="911"/>
      <c r="AF159" s="910"/>
      <c r="AG159" s="910"/>
      <c r="AH159" s="910"/>
      <c r="AI159" s="910"/>
      <c r="AJ159" s="910"/>
      <c r="AK159" s="910"/>
      <c r="AL159" s="910"/>
      <c r="AM159" s="910"/>
      <c r="AN159" s="910"/>
      <c r="AO159" s="910"/>
      <c r="AP159" s="910"/>
      <c r="AQ159" s="910"/>
      <c r="AR159" s="910"/>
      <c r="AS159" s="910"/>
      <c r="AT159" s="910"/>
      <c r="AU159" s="910"/>
      <c r="AV159" s="910"/>
      <c r="AW159" s="910"/>
      <c r="AX159" s="910"/>
      <c r="AY159" s="910"/>
      <c r="AZ159" s="910"/>
      <c r="BA159" s="910"/>
      <c r="BB159" s="910"/>
      <c r="BC159" s="910"/>
      <c r="BD159" s="910"/>
      <c r="BE159" s="910"/>
      <c r="BF159" s="910"/>
      <c r="BG159" s="910"/>
      <c r="BH159" s="910"/>
      <c r="BI159" s="910"/>
      <c r="BJ159" s="910"/>
      <c r="BK159" s="912"/>
      <c r="BL159" s="910"/>
      <c r="BM159" s="910"/>
      <c r="BN159" s="910"/>
      <c r="BO159" s="910"/>
      <c r="BP159" s="910"/>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s="910"/>
      <c r="B160" s="910"/>
      <c r="C160" s="910"/>
      <c r="D160" s="910"/>
      <c r="E160" s="910"/>
      <c r="F160" s="910"/>
      <c r="G160" s="910"/>
      <c r="H160" s="910"/>
      <c r="I160" s="910"/>
      <c r="J160" s="910"/>
      <c r="K160" s="910"/>
      <c r="L160" s="910"/>
      <c r="M160" s="910"/>
      <c r="N160" s="910"/>
      <c r="O160" s="911"/>
      <c r="P160" s="911"/>
      <c r="Q160" s="911"/>
      <c r="R160" s="911"/>
      <c r="S160" s="911"/>
      <c r="T160" s="911"/>
      <c r="U160" s="911"/>
      <c r="V160" s="911"/>
      <c r="W160" s="911"/>
      <c r="X160" s="911"/>
      <c r="Y160" s="911"/>
      <c r="Z160" s="911"/>
      <c r="AA160" s="911"/>
      <c r="AB160" s="911"/>
      <c r="AC160" s="910"/>
      <c r="AD160" s="911"/>
      <c r="AE160" s="911"/>
      <c r="AF160" s="910"/>
      <c r="AG160" s="910"/>
      <c r="AH160" s="910"/>
      <c r="AI160" s="910"/>
      <c r="AJ160" s="910"/>
      <c r="AK160" s="910"/>
      <c r="AL160" s="910"/>
      <c r="AM160" s="910"/>
      <c r="AN160" s="910"/>
      <c r="AO160" s="910"/>
      <c r="AP160" s="910"/>
      <c r="AQ160" s="910"/>
      <c r="AR160" s="910"/>
      <c r="AS160" s="910"/>
      <c r="AT160" s="910"/>
      <c r="AU160" s="910"/>
      <c r="AV160" s="910"/>
      <c r="AW160" s="910"/>
      <c r="AX160" s="910"/>
      <c r="AY160" s="910"/>
      <c r="AZ160" s="910"/>
      <c r="BA160" s="910"/>
      <c r="BB160" s="910"/>
      <c r="BC160" s="910"/>
      <c r="BD160" s="910"/>
      <c r="BE160" s="910"/>
      <c r="BF160" s="910"/>
      <c r="BG160" s="910"/>
      <c r="BH160" s="910"/>
      <c r="BI160" s="910"/>
      <c r="BJ160" s="910"/>
      <c r="BK160" s="912"/>
      <c r="BL160" s="910"/>
      <c r="BM160" s="910"/>
      <c r="BN160" s="910"/>
      <c r="BO160" s="910"/>
      <c r="BP160" s="91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s="910"/>
      <c r="B161" s="910"/>
      <c r="C161" s="910"/>
      <c r="D161" s="910"/>
      <c r="E161" s="910"/>
      <c r="F161" s="910"/>
      <c r="G161" s="910"/>
      <c r="H161" s="910"/>
      <c r="I161" s="910"/>
      <c r="J161" s="910"/>
      <c r="K161" s="910"/>
      <c r="L161" s="910"/>
      <c r="M161" s="910"/>
      <c r="N161" s="910"/>
      <c r="O161" s="911"/>
      <c r="P161" s="911"/>
      <c r="Q161" s="911"/>
      <c r="R161" s="911"/>
      <c r="S161" s="911"/>
      <c r="T161" s="911"/>
      <c r="U161" s="911"/>
      <c r="V161" s="911"/>
      <c r="W161" s="911"/>
      <c r="X161" s="911"/>
      <c r="Y161" s="911"/>
      <c r="Z161" s="911"/>
      <c r="AA161" s="911"/>
      <c r="AB161" s="911"/>
      <c r="AC161" s="910"/>
      <c r="AD161" s="911"/>
      <c r="AE161" s="911"/>
      <c r="AF161" s="910"/>
      <c r="AG161" s="910"/>
      <c r="AH161" s="910"/>
      <c r="AI161" s="910"/>
      <c r="AJ161" s="910"/>
      <c r="AK161" s="910"/>
      <c r="AL161" s="910"/>
      <c r="AM161" s="910"/>
      <c r="AN161" s="910"/>
      <c r="AO161" s="910"/>
      <c r="AP161" s="910"/>
      <c r="AQ161" s="910"/>
      <c r="AR161" s="910"/>
      <c r="AS161" s="910"/>
      <c r="AT161" s="910"/>
      <c r="AU161" s="910"/>
      <c r="AV161" s="910"/>
      <c r="AW161" s="910"/>
      <c r="AX161" s="910"/>
      <c r="AY161" s="910"/>
      <c r="AZ161" s="910"/>
      <c r="BA161" s="910"/>
      <c r="BB161" s="910"/>
      <c r="BC161" s="910"/>
      <c r="BD161" s="910"/>
      <c r="BE161" s="910"/>
      <c r="BF161" s="910"/>
      <c r="BG161" s="910"/>
      <c r="BH161" s="910"/>
      <c r="BI161" s="910"/>
      <c r="BJ161" s="910"/>
      <c r="BK161" s="912"/>
      <c r="BL161" s="910"/>
      <c r="BM161" s="910"/>
      <c r="BN161" s="910"/>
      <c r="BO161" s="910"/>
      <c r="BP161" s="910"/>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s="910"/>
      <c r="B162" s="910"/>
      <c r="C162" s="910"/>
      <c r="D162" s="910"/>
      <c r="E162" s="910"/>
      <c r="F162" s="910"/>
      <c r="G162" s="910"/>
      <c r="H162" s="910"/>
      <c r="I162" s="910"/>
      <c r="J162" s="910"/>
      <c r="K162" s="910"/>
      <c r="L162" s="910"/>
      <c r="M162" s="910"/>
      <c r="N162" s="910"/>
      <c r="O162" s="911"/>
      <c r="P162" s="911"/>
      <c r="Q162" s="911"/>
      <c r="R162" s="911"/>
      <c r="S162" s="911"/>
      <c r="T162" s="911"/>
      <c r="U162" s="911"/>
      <c r="V162" s="911"/>
      <c r="W162" s="911"/>
      <c r="X162" s="911"/>
      <c r="Y162" s="911"/>
      <c r="Z162" s="911"/>
      <c r="AA162" s="911"/>
      <c r="AB162" s="911"/>
      <c r="AC162" s="910"/>
      <c r="AD162" s="911"/>
      <c r="AE162" s="911"/>
      <c r="AF162" s="910"/>
      <c r="AG162" s="910"/>
      <c r="AH162" s="910"/>
      <c r="AI162" s="910"/>
      <c r="AJ162" s="910"/>
      <c r="AK162" s="910"/>
      <c r="AL162" s="910"/>
      <c r="AM162" s="910"/>
      <c r="AN162" s="910"/>
      <c r="AO162" s="910"/>
      <c r="AP162" s="910"/>
      <c r="AQ162" s="910"/>
      <c r="AR162" s="910"/>
      <c r="AS162" s="910"/>
      <c r="AT162" s="910"/>
      <c r="AU162" s="910"/>
      <c r="AV162" s="910"/>
      <c r="AW162" s="910"/>
      <c r="AX162" s="910"/>
      <c r="AY162" s="910"/>
      <c r="AZ162" s="910"/>
      <c r="BA162" s="910"/>
      <c r="BB162" s="910"/>
      <c r="BC162" s="910"/>
      <c r="BD162" s="910"/>
      <c r="BE162" s="910"/>
      <c r="BF162" s="910"/>
      <c r="BG162" s="910"/>
      <c r="BH162" s="910"/>
      <c r="BI162" s="910"/>
      <c r="BJ162" s="910"/>
      <c r="BK162" s="912"/>
      <c r="BL162" s="910"/>
      <c r="BM162" s="910"/>
      <c r="BN162" s="910"/>
      <c r="BO162" s="910"/>
      <c r="BP162" s="910"/>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s="910"/>
      <c r="B163" s="910"/>
      <c r="C163" s="910"/>
      <c r="D163" s="910"/>
      <c r="E163" s="910"/>
      <c r="F163" s="910"/>
      <c r="G163" s="910"/>
      <c r="H163" s="910"/>
      <c r="I163" s="910"/>
      <c r="J163" s="910"/>
      <c r="K163" s="910"/>
      <c r="L163" s="910"/>
      <c r="M163" s="910"/>
      <c r="N163" s="910"/>
      <c r="O163" s="911"/>
      <c r="P163" s="911"/>
      <c r="Q163" s="911"/>
      <c r="R163" s="911"/>
      <c r="S163" s="911"/>
      <c r="T163" s="911"/>
      <c r="U163" s="911"/>
      <c r="V163" s="911"/>
      <c r="W163" s="911"/>
      <c r="X163" s="911"/>
      <c r="Y163" s="911"/>
      <c r="Z163" s="911"/>
      <c r="AA163" s="911"/>
      <c r="AB163" s="911"/>
      <c r="AC163" s="910"/>
      <c r="AD163" s="911"/>
      <c r="AE163" s="911"/>
      <c r="AF163" s="910"/>
      <c r="AG163" s="910"/>
      <c r="AH163" s="910"/>
      <c r="AI163" s="910"/>
      <c r="AJ163" s="910"/>
      <c r="AK163" s="910"/>
      <c r="AL163" s="910"/>
      <c r="AM163" s="910"/>
      <c r="AN163" s="910"/>
      <c r="AO163" s="910"/>
      <c r="AP163" s="910"/>
      <c r="AQ163" s="910"/>
      <c r="AR163" s="910"/>
      <c r="AS163" s="910"/>
      <c r="AT163" s="910"/>
      <c r="AU163" s="910"/>
      <c r="AV163" s="910"/>
      <c r="AW163" s="910"/>
      <c r="AX163" s="910"/>
      <c r="AY163" s="910"/>
      <c r="AZ163" s="910"/>
      <c r="BA163" s="910"/>
      <c r="BB163" s="910"/>
      <c r="BC163" s="910"/>
      <c r="BD163" s="910"/>
      <c r="BE163" s="910"/>
      <c r="BF163" s="910"/>
      <c r="BG163" s="910"/>
      <c r="BH163" s="910"/>
      <c r="BI163" s="910"/>
      <c r="BJ163" s="910"/>
      <c r="BK163" s="912"/>
      <c r="BL163" s="910"/>
      <c r="BM163" s="910"/>
      <c r="BN163" s="910"/>
      <c r="BO163" s="910"/>
      <c r="BP163" s="910"/>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s="910"/>
      <c r="B164" s="910"/>
      <c r="C164" s="910"/>
      <c r="D164" s="910"/>
      <c r="E164" s="910"/>
      <c r="F164" s="910"/>
      <c r="G164" s="910"/>
      <c r="H164" s="910"/>
      <c r="I164" s="910"/>
      <c r="J164" s="910"/>
      <c r="K164" s="910"/>
      <c r="L164" s="910"/>
      <c r="M164" s="910"/>
      <c r="N164" s="910"/>
      <c r="O164" s="911"/>
      <c r="P164" s="911"/>
      <c r="Q164" s="911"/>
      <c r="R164" s="911"/>
      <c r="S164" s="911"/>
      <c r="T164" s="911"/>
      <c r="U164" s="911"/>
      <c r="V164" s="911"/>
      <c r="W164" s="911"/>
      <c r="X164" s="911"/>
      <c r="Y164" s="911"/>
      <c r="Z164" s="911"/>
      <c r="AA164" s="911"/>
      <c r="AB164" s="911"/>
      <c r="AC164" s="910"/>
      <c r="AD164" s="911"/>
      <c r="AE164" s="911"/>
      <c r="AF164" s="910"/>
      <c r="AG164" s="910"/>
      <c r="AH164" s="910"/>
      <c r="AI164" s="910"/>
      <c r="AJ164" s="910"/>
      <c r="AK164" s="910"/>
      <c r="AL164" s="910"/>
      <c r="AM164" s="910"/>
      <c r="AN164" s="910"/>
      <c r="AO164" s="910"/>
      <c r="AP164" s="910"/>
      <c r="AQ164" s="910"/>
      <c r="AR164" s="910"/>
      <c r="AS164" s="910"/>
      <c r="AT164" s="910"/>
      <c r="AU164" s="910"/>
      <c r="AV164" s="910"/>
      <c r="AW164" s="910"/>
      <c r="AX164" s="910"/>
      <c r="AY164" s="910"/>
      <c r="AZ164" s="910"/>
      <c r="BA164" s="910"/>
      <c r="BB164" s="910"/>
      <c r="BC164" s="910"/>
      <c r="BD164" s="910"/>
      <c r="BE164" s="910"/>
      <c r="BF164" s="910"/>
      <c r="BG164" s="910"/>
      <c r="BH164" s="910"/>
      <c r="BI164" s="910"/>
      <c r="BJ164" s="910"/>
      <c r="BK164" s="912"/>
      <c r="BL164" s="910"/>
      <c r="BM164" s="910"/>
      <c r="BN164" s="910"/>
      <c r="BO164" s="910"/>
      <c r="BP164" s="910"/>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s="910"/>
      <c r="B165" s="910"/>
      <c r="C165" s="910"/>
      <c r="D165" s="910"/>
      <c r="E165" s="910"/>
      <c r="F165" s="910"/>
      <c r="G165" s="910"/>
      <c r="H165" s="910"/>
      <c r="I165" s="910"/>
      <c r="J165" s="910"/>
      <c r="K165" s="910"/>
      <c r="L165" s="910"/>
      <c r="M165" s="910"/>
      <c r="N165" s="910"/>
      <c r="O165" s="911"/>
      <c r="P165" s="911"/>
      <c r="Q165" s="911"/>
      <c r="R165" s="911"/>
      <c r="S165" s="911"/>
      <c r="T165" s="911"/>
      <c r="U165" s="911"/>
      <c r="V165" s="911"/>
      <c r="W165" s="911"/>
      <c r="X165" s="911"/>
      <c r="Y165" s="911"/>
      <c r="Z165" s="911"/>
      <c r="AA165" s="911"/>
      <c r="AB165" s="911"/>
      <c r="AC165" s="910"/>
      <c r="AD165" s="911"/>
      <c r="AE165" s="911"/>
      <c r="AF165" s="910"/>
      <c r="AG165" s="910"/>
      <c r="AH165" s="910"/>
      <c r="AI165" s="910"/>
      <c r="AJ165" s="910"/>
      <c r="AK165" s="910"/>
      <c r="AL165" s="910"/>
      <c r="AM165" s="910"/>
      <c r="AN165" s="910"/>
      <c r="AO165" s="910"/>
      <c r="AP165" s="910"/>
      <c r="AQ165" s="910"/>
      <c r="AR165" s="910"/>
      <c r="AS165" s="910"/>
      <c r="AT165" s="910"/>
      <c r="AU165" s="910"/>
      <c r="AV165" s="910"/>
      <c r="AW165" s="910"/>
      <c r="AX165" s="910"/>
      <c r="AY165" s="910"/>
      <c r="AZ165" s="910"/>
      <c r="BA165" s="910"/>
      <c r="BB165" s="910"/>
      <c r="BC165" s="910"/>
      <c r="BD165" s="910"/>
      <c r="BE165" s="910"/>
      <c r="BF165" s="910"/>
      <c r="BG165" s="910"/>
      <c r="BH165" s="910"/>
      <c r="BI165" s="910"/>
      <c r="BJ165" s="910"/>
      <c r="BK165" s="912"/>
      <c r="BL165" s="910"/>
      <c r="BM165" s="910"/>
      <c r="BN165" s="910"/>
      <c r="BO165" s="910"/>
      <c r="BP165" s="910"/>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s="910"/>
      <c r="B166" s="910"/>
      <c r="C166" s="910"/>
      <c r="D166" s="910"/>
      <c r="E166" s="910"/>
      <c r="F166" s="910"/>
      <c r="G166" s="910"/>
      <c r="H166" s="910"/>
      <c r="I166" s="910"/>
      <c r="J166" s="910"/>
      <c r="K166" s="910"/>
      <c r="L166" s="910"/>
      <c r="M166" s="910"/>
      <c r="N166" s="910"/>
      <c r="O166" s="911"/>
      <c r="P166" s="911"/>
      <c r="Q166" s="911"/>
      <c r="R166" s="911"/>
      <c r="S166" s="911"/>
      <c r="T166" s="911"/>
      <c r="U166" s="911"/>
      <c r="V166" s="911"/>
      <c r="W166" s="911"/>
      <c r="X166" s="911"/>
      <c r="Y166" s="911"/>
      <c r="Z166" s="911"/>
      <c r="AA166" s="911"/>
      <c r="AB166" s="911"/>
      <c r="AC166" s="910"/>
      <c r="AD166" s="911"/>
      <c r="AE166" s="911"/>
      <c r="AF166" s="910"/>
      <c r="AG166" s="910"/>
      <c r="AH166" s="910"/>
      <c r="AI166" s="910"/>
      <c r="AJ166" s="910"/>
      <c r="AK166" s="910"/>
      <c r="AL166" s="910"/>
      <c r="AM166" s="910"/>
      <c r="AN166" s="910"/>
      <c r="AO166" s="910"/>
      <c r="AP166" s="910"/>
      <c r="AQ166" s="910"/>
      <c r="AR166" s="910"/>
      <c r="AS166" s="910"/>
      <c r="AT166" s="910"/>
      <c r="AU166" s="910"/>
      <c r="AV166" s="910"/>
      <c r="AW166" s="910"/>
      <c r="AX166" s="910"/>
      <c r="AY166" s="910"/>
      <c r="AZ166" s="910"/>
      <c r="BA166" s="910"/>
      <c r="BB166" s="910"/>
      <c r="BC166" s="910"/>
      <c r="BD166" s="910"/>
      <c r="BE166" s="910"/>
      <c r="BF166" s="910"/>
      <c r="BG166" s="910"/>
      <c r="BH166" s="910"/>
      <c r="BI166" s="910"/>
      <c r="BJ166" s="910"/>
      <c r="BK166" s="912"/>
      <c r="BL166" s="910"/>
      <c r="BM166" s="910"/>
      <c r="BN166" s="910"/>
      <c r="BO166" s="910"/>
      <c r="BP166" s="910"/>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s="910"/>
      <c r="B167" s="910"/>
      <c r="C167" s="910"/>
      <c r="D167" s="910"/>
      <c r="E167" s="910"/>
      <c r="F167" s="910"/>
      <c r="G167" s="910"/>
      <c r="H167" s="910"/>
      <c r="I167" s="910"/>
      <c r="J167" s="910"/>
      <c r="K167" s="910"/>
      <c r="L167" s="910"/>
      <c r="M167" s="910"/>
      <c r="N167" s="910"/>
      <c r="O167" s="911"/>
      <c r="P167" s="911"/>
      <c r="Q167" s="911"/>
      <c r="R167" s="911"/>
      <c r="S167" s="911"/>
      <c r="T167" s="911"/>
      <c r="U167" s="911"/>
      <c r="V167" s="911"/>
      <c r="W167" s="911"/>
      <c r="X167" s="911"/>
      <c r="Y167" s="911"/>
      <c r="Z167" s="911"/>
      <c r="AA167" s="911"/>
      <c r="AB167" s="911"/>
      <c r="AC167" s="910"/>
      <c r="AD167" s="911"/>
      <c r="AE167" s="911"/>
      <c r="AF167" s="910"/>
      <c r="AG167" s="910"/>
      <c r="AH167" s="910"/>
      <c r="AI167" s="910"/>
      <c r="AJ167" s="910"/>
      <c r="AK167" s="910"/>
      <c r="AL167" s="910"/>
      <c r="AM167" s="910"/>
      <c r="AN167" s="910"/>
      <c r="AO167" s="910"/>
      <c r="AP167" s="910"/>
      <c r="AQ167" s="910"/>
      <c r="AR167" s="910"/>
      <c r="AS167" s="910"/>
      <c r="AT167" s="910"/>
      <c r="AU167" s="910"/>
      <c r="AV167" s="910"/>
      <c r="AW167" s="910"/>
      <c r="AX167" s="910"/>
      <c r="AY167" s="910"/>
      <c r="AZ167" s="910"/>
      <c r="BA167" s="910"/>
      <c r="BB167" s="910"/>
      <c r="BC167" s="910"/>
      <c r="BD167" s="910"/>
      <c r="BE167" s="910"/>
      <c r="BF167" s="910"/>
      <c r="BG167" s="910"/>
      <c r="BH167" s="910"/>
      <c r="BI167" s="910"/>
      <c r="BJ167" s="910"/>
      <c r="BK167" s="912"/>
      <c r="BL167" s="910"/>
      <c r="BM167" s="910"/>
      <c r="BN167" s="910"/>
      <c r="BO167" s="910"/>
      <c r="BP167" s="910"/>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s="910"/>
      <c r="B168" s="910"/>
      <c r="C168" s="910"/>
      <c r="D168" s="910"/>
      <c r="E168" s="910"/>
      <c r="F168" s="910"/>
      <c r="G168" s="910"/>
      <c r="H168" s="910"/>
      <c r="I168" s="910"/>
      <c r="J168" s="910"/>
      <c r="K168" s="910"/>
      <c r="L168" s="910"/>
      <c r="M168" s="910"/>
      <c r="N168" s="910"/>
      <c r="O168" s="911"/>
      <c r="P168" s="911"/>
      <c r="Q168" s="911"/>
      <c r="R168" s="911"/>
      <c r="S168" s="911"/>
      <c r="T168" s="911"/>
      <c r="U168" s="911"/>
      <c r="V168" s="911"/>
      <c r="W168" s="911"/>
      <c r="X168" s="911"/>
      <c r="Y168" s="911"/>
      <c r="Z168" s="911"/>
      <c r="AA168" s="911"/>
      <c r="AB168" s="911"/>
      <c r="AC168" s="910"/>
      <c r="AD168" s="911"/>
      <c r="AE168" s="911"/>
      <c r="AF168" s="910"/>
      <c r="AG168" s="910"/>
      <c r="AH168" s="910"/>
      <c r="AI168" s="910"/>
      <c r="AJ168" s="910"/>
      <c r="AK168" s="910"/>
      <c r="AL168" s="910"/>
      <c r="AM168" s="910"/>
      <c r="AN168" s="910"/>
      <c r="AO168" s="910"/>
      <c r="AP168" s="910"/>
      <c r="AQ168" s="910"/>
      <c r="AR168" s="910"/>
      <c r="AS168" s="910"/>
      <c r="AT168" s="910"/>
      <c r="AU168" s="910"/>
      <c r="AV168" s="910"/>
      <c r="AW168" s="910"/>
      <c r="AX168" s="910"/>
      <c r="AY168" s="910"/>
      <c r="AZ168" s="910"/>
      <c r="BA168" s="910"/>
      <c r="BB168" s="910"/>
      <c r="BC168" s="910"/>
      <c r="BD168" s="910"/>
      <c r="BE168" s="910"/>
      <c r="BF168" s="910"/>
      <c r="BG168" s="910"/>
      <c r="BH168" s="910"/>
      <c r="BI168" s="910"/>
      <c r="BJ168" s="910"/>
      <c r="BK168" s="912"/>
      <c r="BL168" s="910"/>
      <c r="BM168" s="910"/>
      <c r="BN168" s="910"/>
      <c r="BO168" s="910"/>
      <c r="BP168" s="910"/>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s="910"/>
      <c r="B169" s="910"/>
      <c r="C169" s="910"/>
      <c r="D169" s="910"/>
      <c r="E169" s="910"/>
      <c r="F169" s="910"/>
      <c r="G169" s="910"/>
      <c r="H169" s="910"/>
      <c r="I169" s="910"/>
      <c r="J169" s="910"/>
      <c r="K169" s="910"/>
      <c r="L169" s="910"/>
      <c r="M169" s="910"/>
      <c r="N169" s="910"/>
      <c r="O169" s="911"/>
      <c r="P169" s="911"/>
      <c r="Q169" s="911"/>
      <c r="R169" s="911"/>
      <c r="S169" s="911"/>
      <c r="T169" s="911"/>
      <c r="U169" s="911"/>
      <c r="V169" s="911"/>
      <c r="W169" s="911"/>
      <c r="X169" s="911"/>
      <c r="Y169" s="911"/>
      <c r="Z169" s="911"/>
      <c r="AA169" s="911"/>
      <c r="AB169" s="911"/>
      <c r="AC169" s="910"/>
      <c r="AD169" s="911"/>
      <c r="AE169" s="911"/>
      <c r="AF169" s="910"/>
      <c r="AG169" s="910"/>
      <c r="AH169" s="910"/>
      <c r="AI169" s="910"/>
      <c r="AJ169" s="910"/>
      <c r="AK169" s="910"/>
      <c r="AL169" s="910"/>
      <c r="AM169" s="910"/>
      <c r="AN169" s="910"/>
      <c r="AO169" s="910"/>
      <c r="AP169" s="910"/>
      <c r="AQ169" s="910"/>
      <c r="AR169" s="910"/>
      <c r="AS169" s="910"/>
      <c r="AT169" s="910"/>
      <c r="AU169" s="910"/>
      <c r="AV169" s="910"/>
      <c r="AW169" s="910"/>
      <c r="AX169" s="910"/>
      <c r="AY169" s="910"/>
      <c r="AZ169" s="910"/>
      <c r="BA169" s="910"/>
      <c r="BB169" s="910"/>
      <c r="BC169" s="910"/>
      <c r="BD169" s="910"/>
      <c r="BE169" s="910"/>
      <c r="BF169" s="910"/>
      <c r="BG169" s="910"/>
      <c r="BH169" s="910"/>
      <c r="BI169" s="910"/>
      <c r="BJ169" s="910"/>
      <c r="BK169" s="912"/>
      <c r="BL169" s="910"/>
      <c r="BM169" s="910"/>
      <c r="BN169" s="910"/>
      <c r="BO169" s="910"/>
      <c r="BP169" s="910"/>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s="910"/>
      <c r="B170" s="910"/>
      <c r="C170" s="910"/>
      <c r="D170" s="910"/>
      <c r="E170" s="910"/>
      <c r="F170" s="910"/>
      <c r="G170" s="910"/>
      <c r="H170" s="910"/>
      <c r="I170" s="910"/>
      <c r="J170" s="910"/>
      <c r="K170" s="910"/>
      <c r="L170" s="910"/>
      <c r="M170" s="910"/>
      <c r="N170" s="910"/>
      <c r="O170" s="911"/>
      <c r="P170" s="911"/>
      <c r="Q170" s="911"/>
      <c r="R170" s="911"/>
      <c r="S170" s="911"/>
      <c r="T170" s="911"/>
      <c r="U170" s="911"/>
      <c r="V170" s="911"/>
      <c r="W170" s="911"/>
      <c r="X170" s="911"/>
      <c r="Y170" s="911"/>
      <c r="Z170" s="911"/>
      <c r="AA170" s="911"/>
      <c r="AB170" s="911"/>
      <c r="AC170" s="910"/>
      <c r="AD170" s="911"/>
      <c r="AE170" s="911"/>
      <c r="AF170" s="910"/>
      <c r="AG170" s="910"/>
      <c r="AH170" s="910"/>
      <c r="AI170" s="910"/>
      <c r="AJ170" s="910"/>
      <c r="AK170" s="910"/>
      <c r="AL170" s="910"/>
      <c r="AM170" s="910"/>
      <c r="AN170" s="910"/>
      <c r="AO170" s="910"/>
      <c r="AP170" s="910"/>
      <c r="AQ170" s="910"/>
      <c r="AR170" s="910"/>
      <c r="AS170" s="910"/>
      <c r="AT170" s="910"/>
      <c r="AU170" s="910"/>
      <c r="AV170" s="910"/>
      <c r="AW170" s="910"/>
      <c r="AX170" s="910"/>
      <c r="AY170" s="910"/>
      <c r="AZ170" s="910"/>
      <c r="BA170" s="910"/>
      <c r="BB170" s="910"/>
      <c r="BC170" s="910"/>
      <c r="BD170" s="910"/>
      <c r="BE170" s="910"/>
      <c r="BF170" s="910"/>
      <c r="BG170" s="910"/>
      <c r="BH170" s="910"/>
      <c r="BI170" s="910"/>
      <c r="BJ170" s="910"/>
      <c r="BK170" s="912"/>
      <c r="BL170" s="910"/>
      <c r="BM170" s="910"/>
      <c r="BN170" s="910"/>
      <c r="BO170" s="910"/>
      <c r="BP170" s="91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s="910"/>
      <c r="B171" s="910"/>
      <c r="C171" s="910"/>
      <c r="D171" s="910"/>
      <c r="E171" s="910"/>
      <c r="F171" s="910"/>
      <c r="G171" s="910"/>
      <c r="H171" s="910"/>
      <c r="I171" s="910"/>
      <c r="J171" s="910"/>
      <c r="K171" s="910"/>
      <c r="L171" s="910"/>
      <c r="M171" s="910"/>
      <c r="N171" s="910"/>
      <c r="O171" s="911"/>
      <c r="P171" s="911"/>
      <c r="Q171" s="911"/>
      <c r="R171" s="911"/>
      <c r="S171" s="911"/>
      <c r="T171" s="911"/>
      <c r="U171" s="911"/>
      <c r="V171" s="911"/>
      <c r="W171" s="911"/>
      <c r="X171" s="911"/>
      <c r="Y171" s="911"/>
      <c r="Z171" s="911"/>
      <c r="AA171" s="911"/>
      <c r="AB171" s="911"/>
      <c r="AC171" s="910"/>
      <c r="AD171" s="911"/>
      <c r="AE171" s="911"/>
      <c r="AF171" s="910"/>
      <c r="AG171" s="910"/>
      <c r="AH171" s="910"/>
      <c r="AI171" s="910"/>
      <c r="AJ171" s="910"/>
      <c r="AK171" s="910"/>
      <c r="AL171" s="910"/>
      <c r="AM171" s="910"/>
      <c r="AN171" s="910"/>
      <c r="AO171" s="910"/>
      <c r="AP171" s="910"/>
      <c r="AQ171" s="910"/>
      <c r="AR171" s="910"/>
      <c r="AS171" s="910"/>
      <c r="AT171" s="910"/>
      <c r="AU171" s="910"/>
      <c r="AV171" s="910"/>
      <c r="AW171" s="910"/>
      <c r="AX171" s="910"/>
      <c r="AY171" s="910"/>
      <c r="AZ171" s="910"/>
      <c r="BA171" s="910"/>
      <c r="BB171" s="910"/>
      <c r="BC171" s="910"/>
      <c r="BD171" s="910"/>
      <c r="BE171" s="910"/>
      <c r="BF171" s="910"/>
      <c r="BG171" s="910"/>
      <c r="BH171" s="910"/>
      <c r="BI171" s="910"/>
      <c r="BJ171" s="910"/>
      <c r="BK171" s="912"/>
      <c r="BL171" s="910"/>
      <c r="BM171" s="910"/>
      <c r="BN171" s="910"/>
      <c r="BO171" s="910"/>
      <c r="BP171" s="910"/>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s="910"/>
      <c r="B172" s="910"/>
      <c r="C172" s="910"/>
      <c r="D172" s="910"/>
      <c r="E172" s="910"/>
      <c r="F172" s="910"/>
      <c r="G172" s="910"/>
      <c r="H172" s="910"/>
      <c r="I172" s="910"/>
      <c r="J172" s="910"/>
      <c r="K172" s="910"/>
      <c r="L172" s="910"/>
      <c r="M172" s="910"/>
      <c r="N172" s="910"/>
      <c r="O172" s="911"/>
      <c r="P172" s="911"/>
      <c r="Q172" s="911"/>
      <c r="R172" s="911"/>
      <c r="S172" s="911"/>
      <c r="T172" s="911"/>
      <c r="U172" s="911"/>
      <c r="V172" s="911"/>
      <c r="W172" s="911"/>
      <c r="X172" s="911"/>
      <c r="Y172" s="911"/>
      <c r="Z172" s="911"/>
      <c r="AA172" s="911"/>
      <c r="AB172" s="911"/>
      <c r="AC172" s="910"/>
      <c r="AD172" s="911"/>
      <c r="AE172" s="911"/>
      <c r="AF172" s="910"/>
      <c r="AG172" s="910"/>
      <c r="AH172" s="910"/>
      <c r="AI172" s="910"/>
      <c r="AJ172" s="910"/>
      <c r="AK172" s="910"/>
      <c r="AL172" s="910"/>
      <c r="AM172" s="910"/>
      <c r="AN172" s="910"/>
      <c r="AO172" s="910"/>
      <c r="AP172" s="910"/>
      <c r="AQ172" s="910"/>
      <c r="AR172" s="910"/>
      <c r="AS172" s="910"/>
      <c r="AT172" s="910"/>
      <c r="AU172" s="910"/>
      <c r="AV172" s="910"/>
      <c r="AW172" s="910"/>
      <c r="AX172" s="910"/>
      <c r="AY172" s="910"/>
      <c r="AZ172" s="910"/>
      <c r="BA172" s="910"/>
      <c r="BB172" s="910"/>
      <c r="BC172" s="910"/>
      <c r="BD172" s="910"/>
      <c r="BE172" s="910"/>
      <c r="BF172" s="910"/>
      <c r="BG172" s="910"/>
      <c r="BH172" s="910"/>
      <c r="BI172" s="910"/>
      <c r="BJ172" s="910"/>
      <c r="BK172" s="912"/>
      <c r="BL172" s="910"/>
      <c r="BM172" s="910"/>
      <c r="BN172" s="910"/>
      <c r="BO172" s="910"/>
      <c r="BP172" s="910"/>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s="910"/>
      <c r="B173" s="910"/>
      <c r="C173" s="910"/>
      <c r="D173" s="910"/>
      <c r="E173" s="910"/>
      <c r="F173" s="910"/>
      <c r="G173" s="910"/>
      <c r="H173" s="910"/>
      <c r="I173" s="910"/>
      <c r="J173" s="910"/>
      <c r="K173" s="910"/>
      <c r="L173" s="910"/>
      <c r="M173" s="910"/>
      <c r="N173" s="910"/>
      <c r="O173" s="911"/>
      <c r="P173" s="911"/>
      <c r="Q173" s="911"/>
      <c r="R173" s="911"/>
      <c r="S173" s="911"/>
      <c r="T173" s="911"/>
      <c r="U173" s="911"/>
      <c r="V173" s="911"/>
      <c r="W173" s="911"/>
      <c r="X173" s="911"/>
      <c r="Y173" s="911"/>
      <c r="Z173" s="911"/>
      <c r="AA173" s="911"/>
      <c r="AB173" s="911"/>
      <c r="AC173" s="910"/>
      <c r="AD173" s="911"/>
      <c r="AE173" s="911"/>
      <c r="AF173" s="910"/>
      <c r="AG173" s="910"/>
      <c r="AH173" s="910"/>
      <c r="AI173" s="910"/>
      <c r="AJ173" s="910"/>
      <c r="AK173" s="910"/>
      <c r="AL173" s="910"/>
      <c r="AM173" s="910"/>
      <c r="AN173" s="910"/>
      <c r="AO173" s="910"/>
      <c r="AP173" s="910"/>
      <c r="AQ173" s="910"/>
      <c r="AR173" s="910"/>
      <c r="AS173" s="910"/>
      <c r="AT173" s="910"/>
      <c r="AU173" s="910"/>
      <c r="AV173" s="910"/>
      <c r="AW173" s="910"/>
      <c r="AX173" s="910"/>
      <c r="AY173" s="910"/>
      <c r="AZ173" s="910"/>
      <c r="BA173" s="910"/>
      <c r="BB173" s="910"/>
      <c r="BC173" s="910"/>
      <c r="BD173" s="910"/>
      <c r="BE173" s="910"/>
      <c r="BF173" s="910"/>
      <c r="BG173" s="910"/>
      <c r="BH173" s="910"/>
      <c r="BI173" s="910"/>
      <c r="BJ173" s="910"/>
      <c r="BK173" s="912"/>
      <c r="BL173" s="910"/>
      <c r="BM173" s="910"/>
      <c r="BN173" s="910"/>
      <c r="BO173" s="910"/>
      <c r="BP173" s="910"/>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s="910"/>
      <c r="B174" s="910"/>
      <c r="C174" s="910"/>
      <c r="D174" s="910"/>
      <c r="E174" s="910"/>
      <c r="F174" s="910"/>
      <c r="G174" s="910"/>
      <c r="H174" s="910"/>
      <c r="I174" s="910"/>
      <c r="J174" s="910"/>
      <c r="K174" s="910"/>
      <c r="L174" s="910"/>
      <c r="M174" s="910"/>
      <c r="N174" s="910"/>
      <c r="O174" s="911"/>
      <c r="P174" s="911"/>
      <c r="Q174" s="911"/>
      <c r="R174" s="911"/>
      <c r="S174" s="911"/>
      <c r="T174" s="911"/>
      <c r="U174" s="911"/>
      <c r="V174" s="911"/>
      <c r="W174" s="911"/>
      <c r="X174" s="911"/>
      <c r="Y174" s="911"/>
      <c r="Z174" s="911"/>
      <c r="AA174" s="911"/>
      <c r="AB174" s="911"/>
      <c r="AC174" s="910"/>
      <c r="AD174" s="911"/>
      <c r="AE174" s="911"/>
      <c r="AF174" s="910"/>
      <c r="AG174" s="910"/>
      <c r="AH174" s="910"/>
      <c r="AI174" s="910"/>
      <c r="AJ174" s="910"/>
      <c r="AK174" s="910"/>
      <c r="AL174" s="910"/>
      <c r="AM174" s="910"/>
      <c r="AN174" s="910"/>
      <c r="AO174" s="910"/>
      <c r="AP174" s="910"/>
      <c r="AQ174" s="910"/>
      <c r="AR174" s="910"/>
      <c r="AS174" s="910"/>
      <c r="AT174" s="910"/>
      <c r="AU174" s="910"/>
      <c r="AV174" s="910"/>
      <c r="AW174" s="910"/>
      <c r="AX174" s="910"/>
      <c r="AY174" s="910"/>
      <c r="AZ174" s="910"/>
      <c r="BA174" s="910"/>
      <c r="BB174" s="910"/>
      <c r="BC174" s="910"/>
      <c r="BD174" s="910"/>
      <c r="BE174" s="910"/>
      <c r="BF174" s="910"/>
      <c r="BG174" s="910"/>
      <c r="BH174" s="910"/>
      <c r="BI174" s="910"/>
      <c r="BJ174" s="910"/>
      <c r="BK174" s="912"/>
      <c r="BL174" s="910"/>
      <c r="BM174" s="910"/>
      <c r="BN174" s="910"/>
      <c r="BO174" s="910"/>
      <c r="BP174" s="910"/>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s="910"/>
      <c r="B175" s="910"/>
      <c r="C175" s="910"/>
      <c r="D175" s="910"/>
      <c r="E175" s="910"/>
      <c r="F175" s="910"/>
      <c r="G175" s="910"/>
      <c r="H175" s="910"/>
      <c r="I175" s="910"/>
      <c r="J175" s="910"/>
      <c r="K175" s="910"/>
      <c r="L175" s="910"/>
      <c r="M175" s="910"/>
      <c r="N175" s="910"/>
      <c r="O175" s="911"/>
      <c r="P175" s="911"/>
      <c r="Q175" s="911"/>
      <c r="R175" s="911"/>
      <c r="S175" s="911"/>
      <c r="T175" s="911"/>
      <c r="U175" s="911"/>
      <c r="V175" s="911"/>
      <c r="W175" s="911"/>
      <c r="X175" s="911"/>
      <c r="Y175" s="911"/>
      <c r="Z175" s="911"/>
      <c r="AA175" s="911"/>
      <c r="AB175" s="911"/>
      <c r="AC175" s="910"/>
      <c r="AD175" s="911"/>
      <c r="AE175" s="911"/>
      <c r="AF175" s="910"/>
      <c r="AG175" s="910"/>
      <c r="AH175" s="910"/>
      <c r="AI175" s="910"/>
      <c r="AJ175" s="910"/>
      <c r="AK175" s="910"/>
      <c r="AL175" s="910"/>
      <c r="AM175" s="910"/>
      <c r="AN175" s="910"/>
      <c r="AO175" s="910"/>
      <c r="AP175" s="910"/>
      <c r="AQ175" s="910"/>
      <c r="AR175" s="910"/>
      <c r="AS175" s="910"/>
      <c r="AT175" s="910"/>
      <c r="AU175" s="910"/>
      <c r="AV175" s="910"/>
      <c r="AW175" s="910"/>
      <c r="AX175" s="910"/>
      <c r="AY175" s="910"/>
      <c r="AZ175" s="910"/>
      <c r="BA175" s="910"/>
      <c r="BB175" s="910"/>
      <c r="BC175" s="910"/>
      <c r="BD175" s="910"/>
      <c r="BE175" s="910"/>
      <c r="BF175" s="910"/>
      <c r="BG175" s="910"/>
      <c r="BH175" s="910"/>
      <c r="BI175" s="910"/>
      <c r="BJ175" s="910"/>
      <c r="BK175" s="912"/>
      <c r="BL175" s="910"/>
      <c r="BM175" s="910"/>
      <c r="BN175" s="910"/>
      <c r="BO175" s="910"/>
      <c r="BP175" s="910"/>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s="910"/>
      <c r="B176" s="910"/>
      <c r="C176" s="910"/>
      <c r="D176" s="910"/>
      <c r="E176" s="910"/>
      <c r="F176" s="910"/>
      <c r="G176" s="910"/>
      <c r="H176" s="910"/>
      <c r="I176" s="910"/>
      <c r="J176" s="910"/>
      <c r="K176" s="910"/>
      <c r="L176" s="910"/>
      <c r="M176" s="910"/>
      <c r="N176" s="910"/>
      <c r="O176" s="911"/>
      <c r="P176" s="911"/>
      <c r="Q176" s="911"/>
      <c r="R176" s="911"/>
      <c r="S176" s="911"/>
      <c r="T176" s="911"/>
      <c r="U176" s="911"/>
      <c r="V176" s="911"/>
      <c r="W176" s="911"/>
      <c r="X176" s="911"/>
      <c r="Y176" s="911"/>
      <c r="Z176" s="911"/>
      <c r="AA176" s="911"/>
      <c r="AB176" s="911"/>
      <c r="AC176" s="910"/>
      <c r="AD176" s="911"/>
      <c r="AE176" s="911"/>
      <c r="AF176" s="910"/>
      <c r="AG176" s="910"/>
      <c r="AH176" s="910"/>
      <c r="AI176" s="910"/>
      <c r="AJ176" s="910"/>
      <c r="AK176" s="910"/>
      <c r="AL176" s="910"/>
      <c r="AM176" s="910"/>
      <c r="AN176" s="910"/>
      <c r="AO176" s="910"/>
      <c r="AP176" s="910"/>
      <c r="AQ176" s="910"/>
      <c r="AR176" s="910"/>
      <c r="AS176" s="910"/>
      <c r="AT176" s="910"/>
      <c r="AU176" s="910"/>
      <c r="AV176" s="910"/>
      <c r="AW176" s="910"/>
      <c r="AX176" s="910"/>
      <c r="AY176" s="910"/>
      <c r="AZ176" s="910"/>
      <c r="BA176" s="910"/>
      <c r="BB176" s="910"/>
      <c r="BC176" s="910"/>
      <c r="BD176" s="910"/>
      <c r="BE176" s="910"/>
      <c r="BF176" s="910"/>
      <c r="BG176" s="910"/>
      <c r="BH176" s="910"/>
      <c r="BI176" s="910"/>
      <c r="BJ176" s="910"/>
      <c r="BK176" s="912"/>
      <c r="BL176" s="910"/>
      <c r="BM176" s="910"/>
      <c r="BN176" s="910"/>
      <c r="BO176" s="910"/>
      <c r="BP176" s="910"/>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s="910"/>
      <c r="B177" s="910"/>
      <c r="C177" s="910"/>
      <c r="D177" s="910"/>
      <c r="E177" s="910"/>
      <c r="F177" s="910"/>
      <c r="G177" s="910"/>
      <c r="H177" s="910"/>
      <c r="I177" s="910"/>
      <c r="J177" s="910"/>
      <c r="K177" s="910"/>
      <c r="L177" s="910"/>
      <c r="M177" s="910"/>
      <c r="N177" s="910"/>
      <c r="O177" s="911"/>
      <c r="P177" s="911"/>
      <c r="Q177" s="911"/>
      <c r="R177" s="911"/>
      <c r="S177" s="911"/>
      <c r="T177" s="911"/>
      <c r="U177" s="911"/>
      <c r="V177" s="911"/>
      <c r="W177" s="911"/>
      <c r="X177" s="911"/>
      <c r="Y177" s="911"/>
      <c r="Z177" s="911"/>
      <c r="AA177" s="911"/>
      <c r="AB177" s="911"/>
      <c r="AC177" s="910"/>
      <c r="AD177" s="911"/>
      <c r="AE177" s="911"/>
      <c r="AF177" s="910"/>
      <c r="AG177" s="910"/>
      <c r="AH177" s="910"/>
      <c r="AI177" s="910"/>
      <c r="AJ177" s="910"/>
      <c r="AK177" s="910"/>
      <c r="AL177" s="910"/>
      <c r="AM177" s="910"/>
      <c r="AN177" s="910"/>
      <c r="AO177" s="910"/>
      <c r="AP177" s="910"/>
      <c r="AQ177" s="910"/>
      <c r="AR177" s="910"/>
      <c r="AS177" s="910"/>
      <c r="AT177" s="910"/>
      <c r="AU177" s="910"/>
      <c r="AV177" s="910"/>
      <c r="AW177" s="910"/>
      <c r="AX177" s="910"/>
      <c r="AY177" s="910"/>
      <c r="AZ177" s="910"/>
      <c r="BA177" s="910"/>
      <c r="BB177" s="910"/>
      <c r="BC177" s="910"/>
      <c r="BD177" s="910"/>
      <c r="BE177" s="910"/>
      <c r="BF177" s="910"/>
      <c r="BG177" s="910"/>
      <c r="BH177" s="910"/>
      <c r="BI177" s="910"/>
      <c r="BJ177" s="910"/>
      <c r="BK177" s="912"/>
      <c r="BL177" s="910"/>
      <c r="BM177" s="910"/>
      <c r="BN177" s="910"/>
      <c r="BO177" s="910"/>
      <c r="BP177" s="910"/>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s="910"/>
      <c r="B178" s="910"/>
      <c r="C178" s="910"/>
      <c r="D178" s="910"/>
      <c r="E178" s="910"/>
      <c r="F178" s="910"/>
      <c r="G178" s="910"/>
      <c r="H178" s="910"/>
      <c r="I178" s="910"/>
      <c r="J178" s="910"/>
      <c r="K178" s="910"/>
      <c r="L178" s="910"/>
      <c r="M178" s="910"/>
      <c r="N178" s="910"/>
      <c r="O178" s="911"/>
      <c r="P178" s="911"/>
      <c r="Q178" s="911"/>
      <c r="R178" s="911"/>
      <c r="S178" s="911"/>
      <c r="T178" s="911"/>
      <c r="U178" s="911"/>
      <c r="V178" s="911"/>
      <c r="W178" s="911"/>
      <c r="X178" s="911"/>
      <c r="Y178" s="911"/>
      <c r="Z178" s="911"/>
      <c r="AA178" s="911"/>
      <c r="AB178" s="911"/>
      <c r="AC178" s="910"/>
      <c r="AD178" s="911"/>
      <c r="AE178" s="911"/>
      <c r="AF178" s="910"/>
      <c r="AG178" s="910"/>
      <c r="AH178" s="910"/>
      <c r="AI178" s="910"/>
      <c r="AJ178" s="910"/>
      <c r="AK178" s="910"/>
      <c r="AL178" s="910"/>
      <c r="AM178" s="910"/>
      <c r="AN178" s="910"/>
      <c r="AO178" s="910"/>
      <c r="AP178" s="910"/>
      <c r="AQ178" s="910"/>
      <c r="AR178" s="910"/>
      <c r="AS178" s="910"/>
      <c r="AT178" s="910"/>
      <c r="AU178" s="910"/>
      <c r="AV178" s="910"/>
      <c r="AW178" s="910"/>
      <c r="AX178" s="910"/>
      <c r="AY178" s="910"/>
      <c r="AZ178" s="910"/>
      <c r="BA178" s="910"/>
      <c r="BB178" s="910"/>
      <c r="BC178" s="910"/>
      <c r="BD178" s="910"/>
      <c r="BE178" s="910"/>
      <c r="BF178" s="910"/>
      <c r="BG178" s="910"/>
      <c r="BH178" s="910"/>
      <c r="BI178" s="910"/>
      <c r="BJ178" s="910"/>
      <c r="BK178" s="912"/>
      <c r="BL178" s="910"/>
      <c r="BM178" s="910"/>
      <c r="BN178" s="910"/>
      <c r="BO178" s="910"/>
      <c r="BP178" s="910"/>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s="910"/>
      <c r="B179" s="910"/>
      <c r="C179" s="910"/>
      <c r="D179" s="910"/>
      <c r="E179" s="910"/>
      <c r="F179" s="910"/>
      <c r="G179" s="910"/>
      <c r="H179" s="910"/>
      <c r="I179" s="910"/>
      <c r="J179" s="910"/>
      <c r="K179" s="910"/>
      <c r="L179" s="910"/>
      <c r="M179" s="910"/>
      <c r="N179" s="910"/>
      <c r="O179" s="911"/>
      <c r="P179" s="911"/>
      <c r="Q179" s="911"/>
      <c r="R179" s="911"/>
      <c r="S179" s="911"/>
      <c r="T179" s="911"/>
      <c r="U179" s="911"/>
      <c r="V179" s="911"/>
      <c r="W179" s="911"/>
      <c r="X179" s="911"/>
      <c r="Y179" s="911"/>
      <c r="Z179" s="911"/>
      <c r="AA179" s="911"/>
      <c r="AB179" s="911"/>
      <c r="AC179" s="910"/>
      <c r="AD179" s="911"/>
      <c r="AE179" s="911"/>
      <c r="AF179" s="910"/>
      <c r="AG179" s="910"/>
      <c r="AH179" s="910"/>
      <c r="AI179" s="910"/>
      <c r="AJ179" s="910"/>
      <c r="AK179" s="910"/>
      <c r="AL179" s="910"/>
      <c r="AM179" s="910"/>
      <c r="AN179" s="910"/>
      <c r="AO179" s="910"/>
      <c r="AP179" s="910"/>
      <c r="AQ179" s="910"/>
      <c r="AR179" s="910"/>
      <c r="AS179" s="910"/>
      <c r="AT179" s="910"/>
      <c r="AU179" s="910"/>
      <c r="AV179" s="910"/>
      <c r="AW179" s="910"/>
      <c r="AX179" s="910"/>
      <c r="AY179" s="910"/>
      <c r="AZ179" s="910"/>
      <c r="BA179" s="910"/>
      <c r="BB179" s="910"/>
      <c r="BC179" s="910"/>
      <c r="BD179" s="910"/>
      <c r="BE179" s="910"/>
      <c r="BF179" s="910"/>
      <c r="BG179" s="910"/>
      <c r="BH179" s="910"/>
      <c r="BI179" s="910"/>
      <c r="BJ179" s="910"/>
      <c r="BK179" s="912"/>
      <c r="BL179" s="910"/>
      <c r="BM179" s="910"/>
      <c r="BN179" s="910"/>
      <c r="BO179" s="910"/>
      <c r="BP179" s="910"/>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s="910"/>
      <c r="B180" s="910"/>
      <c r="C180" s="910"/>
      <c r="D180" s="910"/>
      <c r="E180" s="910"/>
      <c r="F180" s="910"/>
      <c r="G180" s="910"/>
      <c r="H180" s="910"/>
      <c r="I180" s="910"/>
      <c r="J180" s="910"/>
      <c r="K180" s="910"/>
      <c r="L180" s="910"/>
      <c r="M180" s="910"/>
      <c r="N180" s="910"/>
      <c r="O180" s="911"/>
      <c r="P180" s="911"/>
      <c r="Q180" s="911"/>
      <c r="R180" s="911"/>
      <c r="S180" s="911"/>
      <c r="T180" s="911"/>
      <c r="U180" s="911"/>
      <c r="V180" s="911"/>
      <c r="W180" s="911"/>
      <c r="X180" s="911"/>
      <c r="Y180" s="911"/>
      <c r="Z180" s="911"/>
      <c r="AA180" s="911"/>
      <c r="AB180" s="911"/>
      <c r="AC180" s="910"/>
      <c r="AD180" s="911"/>
      <c r="AE180" s="911"/>
      <c r="AF180" s="910"/>
      <c r="AG180" s="910"/>
      <c r="AH180" s="910"/>
      <c r="AI180" s="910"/>
      <c r="AJ180" s="910"/>
      <c r="AK180" s="910"/>
      <c r="AL180" s="910"/>
      <c r="AM180" s="910"/>
      <c r="AN180" s="910"/>
      <c r="AO180" s="910"/>
      <c r="AP180" s="910"/>
      <c r="AQ180" s="910"/>
      <c r="AR180" s="910"/>
      <c r="AS180" s="910"/>
      <c r="AT180" s="910"/>
      <c r="AU180" s="910"/>
      <c r="AV180" s="910"/>
      <c r="AW180" s="910"/>
      <c r="AX180" s="910"/>
      <c r="AY180" s="910"/>
      <c r="AZ180" s="910"/>
      <c r="BA180" s="910"/>
      <c r="BB180" s="910"/>
      <c r="BC180" s="910"/>
      <c r="BD180" s="910"/>
      <c r="BE180" s="910"/>
      <c r="BF180" s="910"/>
      <c r="BG180" s="910"/>
      <c r="BH180" s="910"/>
      <c r="BI180" s="910"/>
      <c r="BJ180" s="910"/>
      <c r="BK180" s="912"/>
      <c r="BL180" s="910"/>
      <c r="BM180" s="910"/>
      <c r="BN180" s="910"/>
      <c r="BO180" s="910"/>
      <c r="BP180" s="91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s="910"/>
      <c r="B181" s="910"/>
      <c r="C181" s="910"/>
      <c r="D181" s="910"/>
      <c r="E181" s="910"/>
      <c r="F181" s="910"/>
      <c r="G181" s="910"/>
      <c r="H181" s="910"/>
      <c r="I181" s="910"/>
      <c r="J181" s="910"/>
      <c r="K181" s="910"/>
      <c r="L181" s="910"/>
      <c r="M181" s="910"/>
      <c r="N181" s="910"/>
      <c r="O181" s="911"/>
      <c r="P181" s="911"/>
      <c r="Q181" s="911"/>
      <c r="R181" s="911"/>
      <c r="S181" s="911"/>
      <c r="T181" s="911"/>
      <c r="U181" s="911"/>
      <c r="V181" s="911"/>
      <c r="W181" s="911"/>
      <c r="X181" s="911"/>
      <c r="Y181" s="911"/>
      <c r="Z181" s="911"/>
      <c r="AA181" s="911"/>
      <c r="AB181" s="911"/>
      <c r="AC181" s="910"/>
      <c r="AD181" s="911"/>
      <c r="AE181" s="911"/>
      <c r="AF181" s="910"/>
      <c r="AG181" s="910"/>
      <c r="AH181" s="910"/>
      <c r="AI181" s="910"/>
      <c r="AJ181" s="910"/>
      <c r="AK181" s="910"/>
      <c r="AL181" s="910"/>
      <c r="AM181" s="910"/>
      <c r="AN181" s="910"/>
      <c r="AO181" s="910"/>
      <c r="AP181" s="910"/>
      <c r="AQ181" s="910"/>
      <c r="AR181" s="910"/>
      <c r="AS181" s="910"/>
      <c r="AT181" s="910"/>
      <c r="AU181" s="910"/>
      <c r="AV181" s="910"/>
      <c r="AW181" s="910"/>
      <c r="AX181" s="910"/>
      <c r="AY181" s="910"/>
      <c r="AZ181" s="910"/>
      <c r="BA181" s="910"/>
      <c r="BB181" s="910"/>
      <c r="BC181" s="910"/>
      <c r="BD181" s="910"/>
      <c r="BE181" s="910"/>
      <c r="BF181" s="910"/>
      <c r="BG181" s="910"/>
      <c r="BH181" s="910"/>
      <c r="BI181" s="910"/>
      <c r="BJ181" s="910"/>
      <c r="BK181" s="912"/>
      <c r="BL181" s="910"/>
      <c r="BM181" s="910"/>
      <c r="BN181" s="910"/>
      <c r="BO181" s="910"/>
      <c r="BP181" s="910"/>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s="910"/>
      <c r="B182" s="910"/>
      <c r="C182" s="910"/>
      <c r="D182" s="910"/>
      <c r="E182" s="910"/>
      <c r="F182" s="910"/>
      <c r="G182" s="910"/>
      <c r="H182" s="910"/>
      <c r="I182" s="910"/>
      <c r="J182" s="910"/>
      <c r="K182" s="910"/>
      <c r="L182" s="910"/>
      <c r="M182" s="910"/>
      <c r="N182" s="910"/>
      <c r="O182" s="911"/>
      <c r="P182" s="911"/>
      <c r="Q182" s="911"/>
      <c r="R182" s="911"/>
      <c r="S182" s="911"/>
      <c r="T182" s="911"/>
      <c r="U182" s="911"/>
      <c r="V182" s="911"/>
      <c r="W182" s="911"/>
      <c r="X182" s="911"/>
      <c r="Y182" s="911"/>
      <c r="Z182" s="911"/>
      <c r="AA182" s="911"/>
      <c r="AB182" s="911"/>
      <c r="AC182" s="910"/>
      <c r="AD182" s="911"/>
      <c r="AE182" s="911"/>
      <c r="AF182" s="910"/>
      <c r="AG182" s="910"/>
      <c r="AH182" s="910"/>
      <c r="AI182" s="910"/>
      <c r="AJ182" s="910"/>
      <c r="AK182" s="910"/>
      <c r="AL182" s="910"/>
      <c r="AM182" s="910"/>
      <c r="AN182" s="910"/>
      <c r="AO182" s="910"/>
      <c r="AP182" s="910"/>
      <c r="AQ182" s="910"/>
      <c r="AR182" s="910"/>
      <c r="AS182" s="910"/>
      <c r="AT182" s="910"/>
      <c r="AU182" s="910"/>
      <c r="AV182" s="910"/>
      <c r="AW182" s="910"/>
      <c r="AX182" s="910"/>
      <c r="AY182" s="910"/>
      <c r="AZ182" s="910"/>
      <c r="BA182" s="910"/>
      <c r="BB182" s="910"/>
      <c r="BC182" s="910"/>
      <c r="BD182" s="910"/>
      <c r="BE182" s="910"/>
      <c r="BF182" s="910"/>
      <c r="BG182" s="910"/>
      <c r="BH182" s="910"/>
      <c r="BI182" s="910"/>
      <c r="BJ182" s="910"/>
      <c r="BK182" s="912"/>
      <c r="BL182" s="910"/>
      <c r="BM182" s="910"/>
      <c r="BN182" s="910"/>
      <c r="BO182" s="910"/>
      <c r="BP182" s="910"/>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s="910"/>
      <c r="B183" s="910"/>
      <c r="C183" s="910"/>
      <c r="D183" s="910"/>
      <c r="E183" s="910"/>
      <c r="F183" s="910"/>
      <c r="G183" s="910"/>
      <c r="H183" s="910"/>
      <c r="I183" s="910"/>
      <c r="J183" s="910"/>
      <c r="K183" s="910"/>
      <c r="L183" s="910"/>
      <c r="M183" s="910"/>
      <c r="N183" s="910"/>
      <c r="O183" s="911"/>
      <c r="P183" s="911"/>
      <c r="Q183" s="911"/>
      <c r="R183" s="911"/>
      <c r="S183" s="911"/>
      <c r="T183" s="911"/>
      <c r="U183" s="911"/>
      <c r="V183" s="911"/>
      <c r="W183" s="911"/>
      <c r="X183" s="911"/>
      <c r="Y183" s="911"/>
      <c r="Z183" s="911"/>
      <c r="AA183" s="911"/>
      <c r="AB183" s="911"/>
      <c r="AC183" s="910"/>
      <c r="AD183" s="911"/>
      <c r="AE183" s="911"/>
      <c r="AF183" s="910"/>
      <c r="AG183" s="910"/>
      <c r="AH183" s="910"/>
      <c r="AI183" s="910"/>
      <c r="AJ183" s="910"/>
      <c r="AK183" s="910"/>
      <c r="AL183" s="910"/>
      <c r="AM183" s="910"/>
      <c r="AN183" s="910"/>
      <c r="AO183" s="910"/>
      <c r="AP183" s="910"/>
      <c r="AQ183" s="910"/>
      <c r="AR183" s="910"/>
      <c r="AS183" s="910"/>
      <c r="AT183" s="910"/>
      <c r="AU183" s="910"/>
      <c r="AV183" s="910"/>
      <c r="AW183" s="910"/>
      <c r="AX183" s="910"/>
      <c r="AY183" s="910"/>
      <c r="AZ183" s="910"/>
      <c r="BA183" s="910"/>
      <c r="BB183" s="910"/>
      <c r="BC183" s="910"/>
      <c r="BD183" s="910"/>
      <c r="BE183" s="910"/>
      <c r="BF183" s="910"/>
      <c r="BG183" s="910"/>
      <c r="BH183" s="910"/>
      <c r="BI183" s="910"/>
      <c r="BJ183" s="910"/>
      <c r="BK183" s="912"/>
      <c r="BL183" s="910"/>
      <c r="BM183" s="910"/>
      <c r="BN183" s="910"/>
      <c r="BO183" s="910"/>
      <c r="BP183" s="910"/>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s="910"/>
      <c r="B184" s="910"/>
      <c r="C184" s="910"/>
      <c r="D184" s="910"/>
      <c r="E184" s="910"/>
      <c r="F184" s="910"/>
      <c r="G184" s="910"/>
      <c r="H184" s="910"/>
      <c r="I184" s="910"/>
      <c r="J184" s="910"/>
      <c r="K184" s="910"/>
      <c r="L184" s="910"/>
      <c r="M184" s="910"/>
      <c r="N184" s="910"/>
      <c r="O184" s="911"/>
      <c r="P184" s="911"/>
      <c r="Q184" s="911"/>
      <c r="R184" s="911"/>
      <c r="S184" s="911"/>
      <c r="T184" s="911"/>
      <c r="U184" s="911"/>
      <c r="V184" s="911"/>
      <c r="W184" s="911"/>
      <c r="X184" s="911"/>
      <c r="Y184" s="911"/>
      <c r="Z184" s="911"/>
      <c r="AA184" s="911"/>
      <c r="AB184" s="911"/>
      <c r="AC184" s="910"/>
      <c r="AD184" s="911"/>
      <c r="AE184" s="911"/>
      <c r="AF184" s="910"/>
      <c r="AG184" s="910"/>
      <c r="AH184" s="910"/>
      <c r="AI184" s="910"/>
      <c r="AJ184" s="910"/>
      <c r="AK184" s="910"/>
      <c r="AL184" s="910"/>
      <c r="AM184" s="910"/>
      <c r="AN184" s="910"/>
      <c r="AO184" s="910"/>
      <c r="AP184" s="910"/>
      <c r="AQ184" s="910"/>
      <c r="AR184" s="910"/>
      <c r="AS184" s="910"/>
      <c r="AT184" s="910"/>
      <c r="AU184" s="910"/>
      <c r="AV184" s="910"/>
      <c r="AW184" s="910"/>
      <c r="AX184" s="910"/>
      <c r="AY184" s="910"/>
      <c r="AZ184" s="910"/>
      <c r="BA184" s="910"/>
      <c r="BB184" s="910"/>
      <c r="BC184" s="910"/>
      <c r="BD184" s="910"/>
      <c r="BE184" s="910"/>
      <c r="BF184" s="910"/>
      <c r="BG184" s="910"/>
      <c r="BH184" s="910"/>
      <c r="BI184" s="910"/>
      <c r="BJ184" s="910"/>
      <c r="BK184" s="912"/>
      <c r="BL184" s="910"/>
      <c r="BM184" s="910"/>
      <c r="BN184" s="910"/>
      <c r="BO184" s="910"/>
      <c r="BP184" s="910"/>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s="910"/>
      <c r="B185" s="910"/>
      <c r="C185" s="910"/>
      <c r="D185" s="910"/>
      <c r="E185" s="910"/>
      <c r="F185" s="910"/>
      <c r="G185" s="910"/>
      <c r="H185" s="910"/>
      <c r="I185" s="910"/>
      <c r="J185" s="910"/>
      <c r="K185" s="910"/>
      <c r="L185" s="910"/>
      <c r="M185" s="910"/>
      <c r="N185" s="910"/>
      <c r="O185" s="911"/>
      <c r="P185" s="911"/>
      <c r="Q185" s="911"/>
      <c r="R185" s="911"/>
      <c r="S185" s="911"/>
      <c r="T185" s="911"/>
      <c r="U185" s="911"/>
      <c r="V185" s="911"/>
      <c r="W185" s="911"/>
      <c r="X185" s="911"/>
      <c r="Y185" s="911"/>
      <c r="Z185" s="911"/>
      <c r="AA185" s="911"/>
      <c r="AB185" s="911"/>
      <c r="AC185" s="910"/>
      <c r="AD185" s="911"/>
      <c r="AE185" s="911"/>
      <c r="AF185" s="910"/>
      <c r="AG185" s="910"/>
      <c r="AH185" s="910"/>
      <c r="AI185" s="910"/>
      <c r="AJ185" s="910"/>
      <c r="AK185" s="910"/>
      <c r="AL185" s="910"/>
      <c r="AM185" s="910"/>
      <c r="AN185" s="910"/>
      <c r="AO185" s="910"/>
      <c r="AP185" s="910"/>
      <c r="AQ185" s="910"/>
      <c r="AR185" s="910"/>
      <c r="AS185" s="910"/>
      <c r="AT185" s="910"/>
      <c r="AU185" s="910"/>
      <c r="AV185" s="910"/>
      <c r="AW185" s="910"/>
      <c r="AX185" s="910"/>
      <c r="AY185" s="910"/>
      <c r="AZ185" s="910"/>
      <c r="BA185" s="910"/>
      <c r="BB185" s="910"/>
      <c r="BC185" s="910"/>
      <c r="BD185" s="910"/>
      <c r="BE185" s="910"/>
      <c r="BF185" s="910"/>
      <c r="BG185" s="910"/>
      <c r="BH185" s="910"/>
      <c r="BI185" s="910"/>
      <c r="BJ185" s="910"/>
      <c r="BK185" s="912"/>
      <c r="BL185" s="910"/>
      <c r="BM185" s="910"/>
      <c r="BN185" s="910"/>
      <c r="BO185" s="910"/>
      <c r="BP185" s="910"/>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s="910"/>
      <c r="B186" s="910"/>
      <c r="C186" s="910"/>
      <c r="D186" s="910"/>
      <c r="E186" s="910"/>
      <c r="F186" s="910"/>
      <c r="G186" s="910"/>
      <c r="H186" s="910"/>
      <c r="I186" s="910"/>
      <c r="J186" s="910"/>
      <c r="K186" s="910"/>
      <c r="L186" s="910"/>
      <c r="M186" s="910"/>
      <c r="N186" s="910"/>
      <c r="O186" s="911"/>
      <c r="P186" s="911"/>
      <c r="Q186" s="911"/>
      <c r="R186" s="911"/>
      <c r="S186" s="911"/>
      <c r="T186" s="911"/>
      <c r="U186" s="911"/>
      <c r="V186" s="911"/>
      <c r="W186" s="911"/>
      <c r="X186" s="911"/>
      <c r="Y186" s="911"/>
      <c r="Z186" s="911"/>
      <c r="AA186" s="911"/>
      <c r="AB186" s="911"/>
      <c r="AC186" s="910"/>
      <c r="AD186" s="911"/>
      <c r="AE186" s="911"/>
      <c r="AF186" s="910"/>
      <c r="AG186" s="910"/>
      <c r="AH186" s="910"/>
      <c r="AI186" s="910"/>
      <c r="AJ186" s="910"/>
      <c r="AK186" s="910"/>
      <c r="AL186" s="910"/>
      <c r="AM186" s="910"/>
      <c r="AN186" s="910"/>
      <c r="AO186" s="910"/>
      <c r="AP186" s="910"/>
      <c r="AQ186" s="910"/>
      <c r="AR186" s="910"/>
      <c r="AS186" s="910"/>
      <c r="AT186" s="910"/>
      <c r="AU186" s="910"/>
      <c r="AV186" s="910"/>
      <c r="AW186" s="910"/>
      <c r="AX186" s="910"/>
      <c r="AY186" s="910"/>
      <c r="AZ186" s="910"/>
      <c r="BA186" s="910"/>
      <c r="BB186" s="910"/>
      <c r="BC186" s="910"/>
      <c r="BD186" s="910"/>
      <c r="BE186" s="910"/>
      <c r="BF186" s="910"/>
      <c r="BG186" s="910"/>
      <c r="BH186" s="910"/>
      <c r="BI186" s="910"/>
      <c r="BJ186" s="910"/>
      <c r="BK186" s="912"/>
      <c r="BL186" s="910"/>
      <c r="BM186" s="910"/>
      <c r="BN186" s="910"/>
      <c r="BO186" s="910"/>
      <c r="BP186" s="910"/>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s="910"/>
      <c r="B187" s="910"/>
      <c r="C187" s="910"/>
      <c r="D187" s="910"/>
      <c r="E187" s="910"/>
      <c r="F187" s="910"/>
      <c r="G187" s="910"/>
      <c r="H187" s="910"/>
      <c r="I187" s="910"/>
      <c r="J187" s="910"/>
      <c r="K187" s="910"/>
      <c r="L187" s="910"/>
      <c r="M187" s="910"/>
      <c r="N187" s="910"/>
      <c r="O187" s="911"/>
      <c r="P187" s="911"/>
      <c r="Q187" s="911"/>
      <c r="R187" s="911"/>
      <c r="S187" s="911"/>
      <c r="T187" s="911"/>
      <c r="U187" s="911"/>
      <c r="V187" s="911"/>
      <c r="W187" s="911"/>
      <c r="X187" s="911"/>
      <c r="Y187" s="911"/>
      <c r="Z187" s="911"/>
      <c r="AA187" s="911"/>
      <c r="AB187" s="911"/>
      <c r="AC187" s="910"/>
      <c r="AD187" s="911"/>
      <c r="AE187" s="911"/>
      <c r="AF187" s="910"/>
      <c r="AG187" s="910"/>
      <c r="AH187" s="910"/>
      <c r="AI187" s="910"/>
      <c r="AJ187" s="910"/>
      <c r="AK187" s="910"/>
      <c r="AL187" s="910"/>
      <c r="AM187" s="910"/>
      <c r="AN187" s="910"/>
      <c r="AO187" s="910"/>
      <c r="AP187" s="910"/>
      <c r="AQ187" s="910"/>
      <c r="AR187" s="910"/>
      <c r="AS187" s="910"/>
      <c r="AT187" s="910"/>
      <c r="AU187" s="910"/>
      <c r="AV187" s="910"/>
      <c r="AW187" s="910"/>
      <c r="AX187" s="910"/>
      <c r="AY187" s="910"/>
      <c r="AZ187" s="910"/>
      <c r="BA187" s="910"/>
      <c r="BB187" s="910"/>
      <c r="BC187" s="910"/>
      <c r="BD187" s="910"/>
      <c r="BE187" s="910"/>
      <c r="BF187" s="910"/>
      <c r="BG187" s="910"/>
      <c r="BH187" s="910"/>
      <c r="BI187" s="910"/>
      <c r="BJ187" s="910"/>
      <c r="BK187" s="912"/>
      <c r="BL187" s="910"/>
      <c r="BM187" s="910"/>
      <c r="BN187" s="910"/>
      <c r="BO187" s="910"/>
      <c r="BP187" s="910"/>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s="910"/>
      <c r="B188" s="910"/>
      <c r="C188" s="910"/>
      <c r="D188" s="910"/>
      <c r="E188" s="910"/>
      <c r="F188" s="910"/>
      <c r="G188" s="910"/>
      <c r="H188" s="910"/>
      <c r="I188" s="910"/>
      <c r="J188" s="910"/>
      <c r="K188" s="910"/>
      <c r="L188" s="910"/>
      <c r="M188" s="910"/>
      <c r="N188" s="910"/>
      <c r="O188" s="911"/>
      <c r="P188" s="911"/>
      <c r="Q188" s="911"/>
      <c r="R188" s="911"/>
      <c r="S188" s="911"/>
      <c r="T188" s="911"/>
      <c r="U188" s="911"/>
      <c r="V188" s="911"/>
      <c r="W188" s="911"/>
      <c r="X188" s="911"/>
      <c r="Y188" s="911"/>
      <c r="Z188" s="911"/>
      <c r="AA188" s="911"/>
      <c r="AB188" s="911"/>
      <c r="AC188" s="910"/>
      <c r="AD188" s="911"/>
      <c r="AE188" s="911"/>
      <c r="AF188" s="910"/>
      <c r="AG188" s="910"/>
      <c r="AH188" s="910"/>
      <c r="AI188" s="910"/>
      <c r="AJ188" s="910"/>
      <c r="AK188" s="910"/>
      <c r="AL188" s="910"/>
      <c r="AM188" s="910"/>
      <c r="AN188" s="910"/>
      <c r="AO188" s="910"/>
      <c r="AP188" s="910"/>
      <c r="AQ188" s="910"/>
      <c r="AR188" s="910"/>
      <c r="AS188" s="910"/>
      <c r="AT188" s="910"/>
      <c r="AU188" s="910"/>
      <c r="AV188" s="910"/>
      <c r="AW188" s="910"/>
      <c r="AX188" s="910"/>
      <c r="AY188" s="910"/>
      <c r="AZ188" s="910"/>
      <c r="BA188" s="910"/>
      <c r="BB188" s="910"/>
      <c r="BC188" s="910"/>
      <c r="BD188" s="910"/>
      <c r="BE188" s="910"/>
      <c r="BF188" s="910"/>
      <c r="BG188" s="910"/>
      <c r="BH188" s="910"/>
      <c r="BI188" s="910"/>
      <c r="BJ188" s="910"/>
      <c r="BK188" s="912"/>
      <c r="BL188" s="910"/>
      <c r="BM188" s="910"/>
      <c r="BN188" s="910"/>
      <c r="BO188" s="910"/>
      <c r="BP188" s="910"/>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s="910"/>
      <c r="B189" s="910"/>
      <c r="C189" s="910"/>
      <c r="D189" s="910"/>
      <c r="E189" s="910"/>
      <c r="F189" s="910"/>
      <c r="G189" s="910"/>
      <c r="H189" s="910"/>
      <c r="I189" s="910"/>
      <c r="J189" s="910"/>
      <c r="K189" s="910"/>
      <c r="L189" s="910"/>
      <c r="M189" s="910"/>
      <c r="N189" s="910"/>
      <c r="O189" s="911"/>
      <c r="P189" s="911"/>
      <c r="Q189" s="911"/>
      <c r="R189" s="911"/>
      <c r="S189" s="911"/>
      <c r="T189" s="911"/>
      <c r="U189" s="911"/>
      <c r="V189" s="911"/>
      <c r="W189" s="911"/>
      <c r="X189" s="911"/>
      <c r="Y189" s="911"/>
      <c r="Z189" s="911"/>
      <c r="AA189" s="911"/>
      <c r="AB189" s="911"/>
      <c r="AC189" s="910"/>
      <c r="AD189" s="911"/>
      <c r="AE189" s="911"/>
      <c r="AF189" s="910"/>
      <c r="AG189" s="910"/>
      <c r="AH189" s="910"/>
      <c r="AI189" s="910"/>
      <c r="AJ189" s="910"/>
      <c r="AK189" s="910"/>
      <c r="AL189" s="910"/>
      <c r="AM189" s="910"/>
      <c r="AN189" s="910"/>
      <c r="AO189" s="910"/>
      <c r="AP189" s="910"/>
      <c r="AQ189" s="910"/>
      <c r="AR189" s="910"/>
      <c r="AS189" s="910"/>
      <c r="AT189" s="910"/>
      <c r="AU189" s="910"/>
      <c r="AV189" s="910"/>
      <c r="AW189" s="910"/>
      <c r="AX189" s="910"/>
      <c r="AY189" s="910"/>
      <c r="AZ189" s="910"/>
      <c r="BA189" s="910"/>
      <c r="BB189" s="910"/>
      <c r="BC189" s="910"/>
      <c r="BD189" s="910"/>
      <c r="BE189" s="910"/>
      <c r="BF189" s="910"/>
      <c r="BG189" s="910"/>
      <c r="BH189" s="910"/>
      <c r="BI189" s="910"/>
      <c r="BJ189" s="910"/>
      <c r="BK189" s="912"/>
      <c r="BL189" s="910"/>
      <c r="BM189" s="910"/>
      <c r="BN189" s="910"/>
      <c r="BO189" s="910"/>
      <c r="BP189" s="910"/>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s="910"/>
      <c r="B190" s="910"/>
      <c r="C190" s="910"/>
      <c r="D190" s="910"/>
      <c r="E190" s="910"/>
      <c r="F190" s="910"/>
      <c r="G190" s="910"/>
      <c r="H190" s="910"/>
      <c r="I190" s="910"/>
      <c r="J190" s="910"/>
      <c r="K190" s="910"/>
      <c r="L190" s="910"/>
      <c r="M190" s="910"/>
      <c r="N190" s="910"/>
      <c r="O190" s="911"/>
      <c r="P190" s="911"/>
      <c r="Q190" s="911"/>
      <c r="R190" s="911"/>
      <c r="S190" s="911"/>
      <c r="T190" s="911"/>
      <c r="U190" s="911"/>
      <c r="V190" s="911"/>
      <c r="W190" s="911"/>
      <c r="X190" s="911"/>
      <c r="Y190" s="911"/>
      <c r="Z190" s="911"/>
      <c r="AA190" s="911"/>
      <c r="AB190" s="911"/>
      <c r="AC190" s="910"/>
      <c r="AD190" s="911"/>
      <c r="AE190" s="911"/>
      <c r="AF190" s="910"/>
      <c r="AG190" s="910"/>
      <c r="AH190" s="910"/>
      <c r="AI190" s="910"/>
      <c r="AJ190" s="910"/>
      <c r="AK190" s="910"/>
      <c r="AL190" s="910"/>
      <c r="AM190" s="910"/>
      <c r="AN190" s="910"/>
      <c r="AO190" s="910"/>
      <c r="AP190" s="910"/>
      <c r="AQ190" s="910"/>
      <c r="AR190" s="910"/>
      <c r="AS190" s="910"/>
      <c r="AT190" s="910"/>
      <c r="AU190" s="910"/>
      <c r="AV190" s="910"/>
      <c r="AW190" s="910"/>
      <c r="AX190" s="910"/>
      <c r="AY190" s="910"/>
      <c r="AZ190" s="910"/>
      <c r="BA190" s="910"/>
      <c r="BB190" s="910"/>
      <c r="BC190" s="910"/>
      <c r="BD190" s="910"/>
      <c r="BE190" s="910"/>
      <c r="BF190" s="910"/>
      <c r="BG190" s="910"/>
      <c r="BH190" s="910"/>
      <c r="BI190" s="910"/>
      <c r="BJ190" s="910"/>
      <c r="BK190" s="912"/>
      <c r="BL190" s="910"/>
      <c r="BM190" s="910"/>
      <c r="BN190" s="910"/>
      <c r="BO190" s="910"/>
      <c r="BP190" s="91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s="910"/>
      <c r="B191" s="910"/>
      <c r="C191" s="910"/>
      <c r="D191" s="910"/>
      <c r="E191" s="910"/>
      <c r="F191" s="910"/>
      <c r="G191" s="910"/>
      <c r="H191" s="910"/>
      <c r="I191" s="910"/>
      <c r="J191" s="910"/>
      <c r="K191" s="910"/>
      <c r="L191" s="910"/>
      <c r="M191" s="910"/>
      <c r="N191" s="910"/>
      <c r="O191" s="911"/>
      <c r="P191" s="911"/>
      <c r="Q191" s="911"/>
      <c r="R191" s="911"/>
      <c r="S191" s="911"/>
      <c r="T191" s="911"/>
      <c r="U191" s="911"/>
      <c r="V191" s="911"/>
      <c r="W191" s="911"/>
      <c r="X191" s="911"/>
      <c r="Y191" s="911"/>
      <c r="Z191" s="911"/>
      <c r="AA191" s="911"/>
      <c r="AB191" s="911"/>
      <c r="AC191" s="910"/>
      <c r="AD191" s="911"/>
      <c r="AE191" s="911"/>
      <c r="AF191" s="910"/>
      <c r="AG191" s="910"/>
      <c r="AH191" s="910"/>
      <c r="AI191" s="910"/>
      <c r="AJ191" s="910"/>
      <c r="AK191" s="910"/>
      <c r="AL191" s="910"/>
      <c r="AM191" s="910"/>
      <c r="AN191" s="910"/>
      <c r="AO191" s="910"/>
      <c r="AP191" s="910"/>
      <c r="AQ191" s="910"/>
      <c r="AR191" s="910"/>
      <c r="AS191" s="910"/>
      <c r="AT191" s="910"/>
      <c r="AU191" s="910"/>
      <c r="AV191" s="910"/>
      <c r="AW191" s="910"/>
      <c r="AX191" s="910"/>
      <c r="AY191" s="910"/>
      <c r="AZ191" s="910"/>
      <c r="BA191" s="910"/>
      <c r="BB191" s="910"/>
      <c r="BC191" s="910"/>
      <c r="BD191" s="910"/>
      <c r="BE191" s="910"/>
      <c r="BF191" s="910"/>
      <c r="BG191" s="910"/>
      <c r="BH191" s="910"/>
      <c r="BI191" s="910"/>
      <c r="BJ191" s="910"/>
      <c r="BK191" s="912"/>
      <c r="BL191" s="910"/>
      <c r="BM191" s="910"/>
      <c r="BN191" s="910"/>
      <c r="BO191" s="910"/>
      <c r="BP191" s="910"/>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s="910"/>
      <c r="B192" s="910"/>
      <c r="C192" s="910"/>
      <c r="D192" s="910"/>
      <c r="E192" s="910"/>
      <c r="F192" s="910"/>
      <c r="G192" s="910"/>
      <c r="H192" s="910"/>
      <c r="I192" s="910"/>
      <c r="J192" s="910"/>
      <c r="K192" s="910"/>
      <c r="L192" s="910"/>
      <c r="M192" s="910"/>
      <c r="N192" s="910"/>
      <c r="O192" s="911"/>
      <c r="P192" s="911"/>
      <c r="Q192" s="911"/>
      <c r="R192" s="911"/>
      <c r="S192" s="911"/>
      <c r="T192" s="911"/>
      <c r="U192" s="911"/>
      <c r="V192" s="911"/>
      <c r="W192" s="911"/>
      <c r="X192" s="911"/>
      <c r="Y192" s="911"/>
      <c r="Z192" s="911"/>
      <c r="AA192" s="911"/>
      <c r="AB192" s="911"/>
      <c r="AC192" s="910"/>
      <c r="AD192" s="911"/>
      <c r="AE192" s="911"/>
      <c r="AF192" s="910"/>
      <c r="AG192" s="910"/>
      <c r="AH192" s="910"/>
      <c r="AI192" s="910"/>
      <c r="AJ192" s="910"/>
      <c r="AK192" s="910"/>
      <c r="AL192" s="910"/>
      <c r="AM192" s="910"/>
      <c r="AN192" s="910"/>
      <c r="AO192" s="910"/>
      <c r="AP192" s="910"/>
      <c r="AQ192" s="910"/>
      <c r="AR192" s="910"/>
      <c r="AS192" s="910"/>
      <c r="AT192" s="910"/>
      <c r="AU192" s="910"/>
      <c r="AV192" s="910"/>
      <c r="AW192" s="910"/>
      <c r="AX192" s="910"/>
      <c r="AY192" s="910"/>
      <c r="AZ192" s="910"/>
      <c r="BA192" s="910"/>
      <c r="BB192" s="910"/>
      <c r="BC192" s="910"/>
      <c r="BD192" s="910"/>
      <c r="BE192" s="910"/>
      <c r="BF192" s="910"/>
      <c r="BG192" s="910"/>
      <c r="BH192" s="910"/>
      <c r="BI192" s="910"/>
      <c r="BJ192" s="910"/>
      <c r="BK192" s="912"/>
      <c r="BL192" s="910"/>
      <c r="BM192" s="910"/>
      <c r="BN192" s="910"/>
      <c r="BO192" s="910"/>
      <c r="BP192" s="910"/>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s="910"/>
      <c r="B193" s="910"/>
      <c r="C193" s="910"/>
      <c r="D193" s="910"/>
      <c r="E193" s="910"/>
      <c r="F193" s="910"/>
      <c r="G193" s="910"/>
      <c r="H193" s="910"/>
      <c r="I193" s="910"/>
      <c r="J193" s="910"/>
      <c r="K193" s="910"/>
      <c r="L193" s="910"/>
      <c r="M193" s="910"/>
      <c r="N193" s="910"/>
      <c r="O193" s="911"/>
      <c r="P193" s="911"/>
      <c r="Q193" s="911"/>
      <c r="R193" s="911"/>
      <c r="S193" s="911"/>
      <c r="T193" s="911"/>
      <c r="U193" s="911"/>
      <c r="V193" s="911"/>
      <c r="W193" s="911"/>
      <c r="X193" s="911"/>
      <c r="Y193" s="911"/>
      <c r="Z193" s="911"/>
      <c r="AA193" s="911"/>
      <c r="AB193" s="911"/>
      <c r="AC193" s="910"/>
      <c r="AD193" s="911"/>
      <c r="AE193" s="911"/>
      <c r="AF193" s="910"/>
      <c r="AG193" s="910"/>
      <c r="AH193" s="910"/>
      <c r="AI193" s="910"/>
      <c r="AJ193" s="910"/>
      <c r="AK193" s="910"/>
      <c r="AL193" s="910"/>
      <c r="AM193" s="910"/>
      <c r="AN193" s="910"/>
      <c r="AO193" s="910"/>
      <c r="AP193" s="910"/>
      <c r="AQ193" s="910"/>
      <c r="AR193" s="910"/>
      <c r="AS193" s="910"/>
      <c r="AT193" s="910"/>
      <c r="AU193" s="910"/>
      <c r="AV193" s="910"/>
      <c r="AW193" s="910"/>
      <c r="AX193" s="910"/>
      <c r="AY193" s="910"/>
      <c r="AZ193" s="910"/>
      <c r="BA193" s="910"/>
      <c r="BB193" s="910"/>
      <c r="BC193" s="910"/>
      <c r="BD193" s="910"/>
      <c r="BE193" s="910"/>
      <c r="BF193" s="910"/>
      <c r="BG193" s="910"/>
      <c r="BH193" s="910"/>
      <c r="BI193" s="910"/>
      <c r="BJ193" s="910"/>
      <c r="BK193" s="912"/>
      <c r="BL193" s="910"/>
      <c r="BM193" s="910"/>
      <c r="BN193" s="910"/>
      <c r="BO193" s="910"/>
      <c r="BP193" s="910"/>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s="910"/>
      <c r="B194" s="910"/>
      <c r="C194" s="910"/>
      <c r="D194" s="910"/>
      <c r="E194" s="910"/>
      <c r="F194" s="910"/>
      <c r="G194" s="910"/>
      <c r="H194" s="910"/>
      <c r="I194" s="910"/>
      <c r="J194" s="910"/>
      <c r="K194" s="910"/>
      <c r="L194" s="910"/>
      <c r="M194" s="910"/>
      <c r="N194" s="910"/>
      <c r="O194" s="911"/>
      <c r="P194" s="911"/>
      <c r="Q194" s="911"/>
      <c r="R194" s="911"/>
      <c r="S194" s="911"/>
      <c r="T194" s="911"/>
      <c r="U194" s="911"/>
      <c r="V194" s="911"/>
      <c r="W194" s="911"/>
      <c r="X194" s="911"/>
      <c r="Y194" s="911"/>
      <c r="Z194" s="911"/>
      <c r="AA194" s="911"/>
      <c r="AB194" s="911"/>
      <c r="AC194" s="910"/>
      <c r="AD194" s="911"/>
      <c r="AE194" s="911"/>
      <c r="AF194" s="910"/>
      <c r="AG194" s="910"/>
      <c r="AH194" s="910"/>
      <c r="AI194" s="910"/>
      <c r="AJ194" s="910"/>
      <c r="AK194" s="910"/>
      <c r="AL194" s="910"/>
      <c r="AM194" s="910"/>
      <c r="AN194" s="910"/>
      <c r="AO194" s="910"/>
      <c r="AP194" s="910"/>
      <c r="AQ194" s="910"/>
      <c r="AR194" s="910"/>
      <c r="AS194" s="910"/>
      <c r="AT194" s="910"/>
      <c r="AU194" s="910"/>
      <c r="AV194" s="910"/>
      <c r="AW194" s="910"/>
      <c r="AX194" s="910"/>
      <c r="AY194" s="910"/>
      <c r="AZ194" s="910"/>
      <c r="BA194" s="910"/>
      <c r="BB194" s="910"/>
      <c r="BC194" s="910"/>
      <c r="BD194" s="910"/>
      <c r="BE194" s="910"/>
      <c r="BF194" s="910"/>
      <c r="BG194" s="910"/>
      <c r="BH194" s="910"/>
      <c r="BI194" s="910"/>
      <c r="BJ194" s="910"/>
      <c r="BK194" s="912"/>
      <c r="BL194" s="910"/>
      <c r="BM194" s="910"/>
      <c r="BN194" s="910"/>
      <c r="BO194" s="910"/>
      <c r="BP194" s="910"/>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s="910"/>
      <c r="B195" s="910"/>
      <c r="C195" s="910"/>
      <c r="D195" s="910"/>
      <c r="E195" s="910"/>
      <c r="F195" s="910"/>
      <c r="G195" s="910"/>
      <c r="H195" s="910"/>
      <c r="I195" s="910"/>
      <c r="J195" s="910"/>
      <c r="K195" s="910"/>
      <c r="L195" s="910"/>
      <c r="M195" s="910"/>
      <c r="N195" s="910"/>
      <c r="O195" s="911"/>
      <c r="P195" s="911"/>
      <c r="Q195" s="911"/>
      <c r="R195" s="911"/>
      <c r="S195" s="911"/>
      <c r="T195" s="911"/>
      <c r="U195" s="911"/>
      <c r="V195" s="911"/>
      <c r="W195" s="911"/>
      <c r="X195" s="911"/>
      <c r="Y195" s="911"/>
      <c r="Z195" s="911"/>
      <c r="AA195" s="911"/>
      <c r="AB195" s="911"/>
      <c r="AC195" s="910"/>
      <c r="AD195" s="911"/>
      <c r="AE195" s="911"/>
      <c r="AF195" s="910"/>
      <c r="AG195" s="910"/>
      <c r="AH195" s="910"/>
      <c r="AI195" s="910"/>
      <c r="AJ195" s="910"/>
      <c r="AK195" s="910"/>
      <c r="AL195" s="910"/>
      <c r="AM195" s="910"/>
      <c r="AN195" s="910"/>
      <c r="AO195" s="910"/>
      <c r="AP195" s="910"/>
      <c r="AQ195" s="910"/>
      <c r="AR195" s="910"/>
      <c r="AS195" s="910"/>
      <c r="AT195" s="910"/>
      <c r="AU195" s="910"/>
      <c r="AV195" s="910"/>
      <c r="AW195" s="910"/>
      <c r="AX195" s="910"/>
      <c r="AY195" s="910"/>
      <c r="AZ195" s="910"/>
      <c r="BA195" s="910"/>
      <c r="BB195" s="910"/>
      <c r="BC195" s="910"/>
      <c r="BD195" s="910"/>
      <c r="BE195" s="910"/>
      <c r="BF195" s="910"/>
      <c r="BG195" s="910"/>
      <c r="BH195" s="910"/>
      <c r="BI195" s="910"/>
      <c r="BJ195" s="910"/>
      <c r="BK195" s="912"/>
      <c r="BL195" s="910"/>
      <c r="BM195" s="910"/>
      <c r="BN195" s="910"/>
      <c r="BO195" s="910"/>
      <c r="BP195" s="910"/>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s="910"/>
      <c r="B196" s="910"/>
      <c r="C196" s="910"/>
      <c r="D196" s="910"/>
      <c r="E196" s="910"/>
      <c r="F196" s="910"/>
      <c r="G196" s="910"/>
      <c r="H196" s="910"/>
      <c r="I196" s="910"/>
      <c r="J196" s="910"/>
      <c r="K196" s="910"/>
      <c r="L196" s="910"/>
      <c r="M196" s="910"/>
      <c r="N196" s="910"/>
      <c r="O196" s="911"/>
      <c r="P196" s="911"/>
      <c r="Q196" s="911"/>
      <c r="R196" s="911"/>
      <c r="S196" s="911"/>
      <c r="T196" s="911"/>
      <c r="U196" s="911"/>
      <c r="V196" s="911"/>
      <c r="W196" s="911"/>
      <c r="X196" s="911"/>
      <c r="Y196" s="911"/>
      <c r="Z196" s="911"/>
      <c r="AA196" s="911"/>
      <c r="AB196" s="911"/>
      <c r="AC196" s="910"/>
      <c r="AD196" s="911"/>
      <c r="AE196" s="911"/>
      <c r="AF196" s="910"/>
      <c r="AG196" s="910"/>
      <c r="AH196" s="910"/>
      <c r="AI196" s="910"/>
      <c r="AJ196" s="910"/>
      <c r="AK196" s="910"/>
      <c r="AL196" s="910"/>
      <c r="AM196" s="910"/>
      <c r="AN196" s="910"/>
      <c r="AO196" s="910"/>
      <c r="AP196" s="910"/>
      <c r="AQ196" s="910"/>
      <c r="AR196" s="910"/>
      <c r="AS196" s="910"/>
      <c r="AT196" s="910"/>
      <c r="AU196" s="910"/>
      <c r="AV196" s="910"/>
      <c r="AW196" s="910"/>
      <c r="AX196" s="910"/>
      <c r="AY196" s="910"/>
      <c r="AZ196" s="910"/>
      <c r="BA196" s="910"/>
      <c r="BB196" s="910"/>
      <c r="BC196" s="910"/>
      <c r="BD196" s="910"/>
      <c r="BE196" s="910"/>
      <c r="BF196" s="910"/>
      <c r="BG196" s="910"/>
      <c r="BH196" s="910"/>
      <c r="BI196" s="910"/>
      <c r="BJ196" s="910"/>
      <c r="BK196" s="912"/>
      <c r="BL196" s="910"/>
      <c r="BM196" s="910"/>
      <c r="BN196" s="910"/>
      <c r="BO196" s="910"/>
      <c r="BP196" s="910"/>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s="910"/>
      <c r="B197" s="910"/>
      <c r="C197" s="910"/>
      <c r="D197" s="910"/>
      <c r="E197" s="910"/>
      <c r="F197" s="910"/>
      <c r="G197" s="910"/>
      <c r="H197" s="910"/>
      <c r="I197" s="910"/>
      <c r="J197" s="910"/>
      <c r="K197" s="910"/>
      <c r="L197" s="910"/>
      <c r="M197" s="910"/>
      <c r="N197" s="910"/>
      <c r="O197" s="911"/>
      <c r="P197" s="911"/>
      <c r="Q197" s="911"/>
      <c r="R197" s="911"/>
      <c r="S197" s="911"/>
      <c r="T197" s="911"/>
      <c r="U197" s="911"/>
      <c r="V197" s="911"/>
      <c r="W197" s="911"/>
      <c r="X197" s="911"/>
      <c r="Y197" s="911"/>
      <c r="Z197" s="911"/>
      <c r="AA197" s="911"/>
      <c r="AB197" s="911"/>
      <c r="AC197" s="910"/>
      <c r="AD197" s="911"/>
      <c r="AE197" s="911"/>
      <c r="AF197" s="910"/>
      <c r="AG197" s="910"/>
      <c r="AH197" s="910"/>
      <c r="AI197" s="910"/>
      <c r="AJ197" s="910"/>
      <c r="AK197" s="910"/>
      <c r="AL197" s="910"/>
      <c r="AM197" s="910"/>
      <c r="AN197" s="910"/>
      <c r="AO197" s="910"/>
      <c r="AP197" s="910"/>
      <c r="AQ197" s="910"/>
      <c r="AR197" s="910"/>
      <c r="AS197" s="910"/>
      <c r="AT197" s="910"/>
      <c r="AU197" s="910"/>
      <c r="AV197" s="910"/>
      <c r="AW197" s="910"/>
      <c r="AX197" s="910"/>
      <c r="AY197" s="910"/>
      <c r="AZ197" s="910"/>
      <c r="BA197" s="910"/>
      <c r="BB197" s="910"/>
      <c r="BC197" s="910"/>
      <c r="BD197" s="910"/>
      <c r="BE197" s="910"/>
      <c r="BF197" s="910"/>
      <c r="BG197" s="910"/>
      <c r="BH197" s="910"/>
      <c r="BI197" s="910"/>
      <c r="BJ197" s="910"/>
      <c r="BK197" s="912"/>
      <c r="BL197" s="910"/>
      <c r="BM197" s="910"/>
      <c r="BN197" s="910"/>
      <c r="BO197" s="910"/>
      <c r="BP197" s="910"/>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s="910"/>
      <c r="B198" s="910"/>
      <c r="C198" s="910"/>
      <c r="D198" s="910"/>
      <c r="E198" s="910"/>
      <c r="F198" s="910"/>
      <c r="G198" s="910"/>
      <c r="H198" s="910"/>
      <c r="I198" s="910"/>
      <c r="J198" s="910"/>
      <c r="K198" s="910"/>
      <c r="L198" s="910"/>
      <c r="M198" s="910"/>
      <c r="N198" s="910"/>
      <c r="O198" s="911"/>
      <c r="P198" s="911"/>
      <c r="Q198" s="911"/>
      <c r="R198" s="911"/>
      <c r="S198" s="911"/>
      <c r="T198" s="911"/>
      <c r="U198" s="911"/>
      <c r="V198" s="911"/>
      <c r="W198" s="911"/>
      <c r="X198" s="911"/>
      <c r="Y198" s="911"/>
      <c r="Z198" s="911"/>
      <c r="AA198" s="911"/>
      <c r="AB198" s="911"/>
      <c r="AC198" s="910"/>
      <c r="AD198" s="911"/>
      <c r="AE198" s="911"/>
      <c r="AF198" s="910"/>
      <c r="AG198" s="910"/>
      <c r="AH198" s="910"/>
      <c r="AI198" s="910"/>
      <c r="AJ198" s="910"/>
      <c r="AK198" s="910"/>
      <c r="AL198" s="910"/>
      <c r="AM198" s="910"/>
      <c r="AN198" s="910"/>
      <c r="AO198" s="910"/>
      <c r="AP198" s="910"/>
      <c r="AQ198" s="910"/>
      <c r="AR198" s="910"/>
      <c r="AS198" s="910"/>
      <c r="AT198" s="910"/>
      <c r="AU198" s="910"/>
      <c r="AV198" s="910"/>
      <c r="AW198" s="910"/>
      <c r="AX198" s="910"/>
      <c r="AY198" s="910"/>
      <c r="AZ198" s="910"/>
      <c r="BA198" s="910"/>
      <c r="BB198" s="910"/>
      <c r="BC198" s="910"/>
      <c r="BD198" s="910"/>
      <c r="BE198" s="910"/>
      <c r="BF198" s="910"/>
      <c r="BG198" s="910"/>
      <c r="BH198" s="910"/>
      <c r="BI198" s="910"/>
      <c r="BJ198" s="910"/>
      <c r="BK198" s="912"/>
      <c r="BL198" s="910"/>
      <c r="BM198" s="910"/>
      <c r="BN198" s="910"/>
      <c r="BO198" s="910"/>
      <c r="BP198" s="910"/>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s="910"/>
      <c r="B199" s="910"/>
      <c r="C199" s="910"/>
      <c r="D199" s="910"/>
      <c r="E199" s="910"/>
      <c r="F199" s="910"/>
      <c r="G199" s="910"/>
      <c r="H199" s="910"/>
      <c r="I199" s="910"/>
      <c r="J199" s="910"/>
      <c r="K199" s="910"/>
      <c r="L199" s="910"/>
      <c r="M199" s="910"/>
      <c r="N199" s="910"/>
      <c r="O199" s="911"/>
      <c r="P199" s="911"/>
      <c r="Q199" s="911"/>
      <c r="R199" s="911"/>
      <c r="S199" s="911"/>
      <c r="T199" s="911"/>
      <c r="U199" s="911"/>
      <c r="V199" s="911"/>
      <c r="W199" s="911"/>
      <c r="X199" s="911"/>
      <c r="Y199" s="911"/>
      <c r="Z199" s="911"/>
      <c r="AA199" s="911"/>
      <c r="AB199" s="911"/>
      <c r="AC199" s="910"/>
      <c r="AD199" s="911"/>
      <c r="AE199" s="911"/>
      <c r="AF199" s="910"/>
      <c r="AG199" s="910"/>
      <c r="AH199" s="910"/>
      <c r="AI199" s="910"/>
      <c r="AJ199" s="910"/>
      <c r="AK199" s="910"/>
      <c r="AL199" s="910"/>
      <c r="AM199" s="910"/>
      <c r="AN199" s="910"/>
      <c r="AO199" s="910"/>
      <c r="AP199" s="910"/>
      <c r="AQ199" s="910"/>
      <c r="AR199" s="910"/>
      <c r="AS199" s="910"/>
      <c r="AT199" s="910"/>
      <c r="AU199" s="910"/>
      <c r="AV199" s="910"/>
      <c r="AW199" s="910"/>
      <c r="AX199" s="910"/>
      <c r="AY199" s="910"/>
      <c r="AZ199" s="910"/>
      <c r="BA199" s="910"/>
      <c r="BB199" s="910"/>
      <c r="BC199" s="910"/>
      <c r="BD199" s="910"/>
      <c r="BE199" s="910"/>
      <c r="BF199" s="910"/>
      <c r="BG199" s="910"/>
      <c r="BH199" s="910"/>
      <c r="BI199" s="910"/>
      <c r="BJ199" s="910"/>
      <c r="BK199" s="912"/>
      <c r="BL199" s="910"/>
      <c r="BM199" s="910"/>
      <c r="BN199" s="910"/>
      <c r="BO199" s="910"/>
      <c r="BP199" s="910"/>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s="910"/>
      <c r="B200" s="910"/>
      <c r="C200" s="910"/>
      <c r="D200" s="910"/>
      <c r="E200" s="910"/>
      <c r="F200" s="910"/>
      <c r="G200" s="910"/>
      <c r="H200" s="910"/>
      <c r="I200" s="910"/>
      <c r="J200" s="910"/>
      <c r="K200" s="910"/>
      <c r="L200" s="910"/>
      <c r="M200" s="910"/>
      <c r="N200" s="910"/>
      <c r="O200" s="911"/>
      <c r="P200" s="911"/>
      <c r="Q200" s="911"/>
      <c r="R200" s="911"/>
      <c r="S200" s="911"/>
      <c r="T200" s="911"/>
      <c r="U200" s="911"/>
      <c r="V200" s="911"/>
      <c r="W200" s="911"/>
      <c r="X200" s="911"/>
      <c r="Y200" s="911"/>
      <c r="Z200" s="911"/>
      <c r="AA200" s="911"/>
      <c r="AB200" s="911"/>
      <c r="AC200" s="910"/>
      <c r="AD200" s="911"/>
      <c r="AE200" s="911"/>
      <c r="AF200" s="910"/>
      <c r="AG200" s="910"/>
      <c r="AH200" s="910"/>
      <c r="AI200" s="910"/>
      <c r="AJ200" s="910"/>
      <c r="AK200" s="910"/>
      <c r="AL200" s="910"/>
      <c r="AM200" s="910"/>
      <c r="AN200" s="910"/>
      <c r="AO200" s="910"/>
      <c r="AP200" s="910"/>
      <c r="AQ200" s="910"/>
      <c r="AR200" s="910"/>
      <c r="AS200" s="910"/>
      <c r="AT200" s="910"/>
      <c r="AU200" s="910"/>
      <c r="AV200" s="910"/>
      <c r="AW200" s="910"/>
      <c r="AX200" s="910"/>
      <c r="AY200" s="910"/>
      <c r="AZ200" s="910"/>
      <c r="BA200" s="910"/>
      <c r="BB200" s="910"/>
      <c r="BC200" s="910"/>
      <c r="BD200" s="910"/>
      <c r="BE200" s="910"/>
      <c r="BF200" s="910"/>
      <c r="BG200" s="910"/>
      <c r="BH200" s="910"/>
      <c r="BI200" s="910"/>
      <c r="BJ200" s="910"/>
      <c r="BK200" s="912"/>
      <c r="BL200" s="910"/>
      <c r="BM200" s="910"/>
      <c r="BN200" s="910"/>
      <c r="BO200" s="910"/>
      <c r="BP200" s="91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s="910"/>
      <c r="B201" s="910"/>
      <c r="C201" s="910"/>
      <c r="D201" s="910"/>
      <c r="E201" s="910"/>
      <c r="F201" s="910"/>
      <c r="G201" s="910"/>
      <c r="H201" s="910"/>
      <c r="I201" s="910"/>
      <c r="J201" s="910"/>
      <c r="K201" s="910"/>
      <c r="L201" s="910"/>
      <c r="M201" s="910"/>
      <c r="N201" s="910"/>
      <c r="O201" s="911"/>
      <c r="P201" s="911"/>
      <c r="Q201" s="911"/>
      <c r="R201" s="911"/>
      <c r="S201" s="911"/>
      <c r="T201" s="911"/>
      <c r="U201" s="911"/>
      <c r="V201" s="911"/>
      <c r="W201" s="911"/>
      <c r="X201" s="911"/>
      <c r="Y201" s="911"/>
      <c r="Z201" s="911"/>
      <c r="AA201" s="911"/>
      <c r="AB201" s="911"/>
      <c r="AC201" s="910"/>
      <c r="AD201" s="911"/>
      <c r="AE201" s="911"/>
      <c r="AF201" s="910"/>
      <c r="AG201" s="910"/>
      <c r="AH201" s="910"/>
      <c r="AI201" s="910"/>
      <c r="AJ201" s="910"/>
      <c r="AK201" s="910"/>
      <c r="AL201" s="910"/>
      <c r="AM201" s="910"/>
      <c r="AN201" s="910"/>
      <c r="AO201" s="910"/>
      <c r="AP201" s="910"/>
      <c r="AQ201" s="910"/>
      <c r="AR201" s="910"/>
      <c r="AS201" s="910"/>
      <c r="AT201" s="910"/>
      <c r="AU201" s="910"/>
      <c r="AV201" s="910"/>
      <c r="AW201" s="910"/>
      <c r="AX201" s="910"/>
      <c r="AY201" s="910"/>
      <c r="AZ201" s="910"/>
      <c r="BA201" s="910"/>
      <c r="BB201" s="910"/>
      <c r="BC201" s="910"/>
      <c r="BD201" s="910"/>
      <c r="BE201" s="910"/>
      <c r="BF201" s="910"/>
      <c r="BG201" s="910"/>
      <c r="BH201" s="910"/>
      <c r="BI201" s="910"/>
      <c r="BJ201" s="910"/>
      <c r="BK201" s="912"/>
      <c r="BL201" s="910"/>
      <c r="BM201" s="910"/>
      <c r="BN201" s="910"/>
      <c r="BO201" s="910"/>
      <c r="BP201" s="910"/>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s="910"/>
      <c r="B202" s="910"/>
      <c r="C202" s="910"/>
      <c r="D202" s="910"/>
      <c r="E202" s="910"/>
      <c r="F202" s="910"/>
      <c r="G202" s="910"/>
      <c r="H202" s="910"/>
      <c r="I202" s="910"/>
      <c r="J202" s="910"/>
      <c r="K202" s="910"/>
      <c r="L202" s="910"/>
      <c r="M202" s="910"/>
      <c r="N202" s="910"/>
      <c r="O202" s="911"/>
      <c r="P202" s="911"/>
      <c r="Q202" s="911"/>
      <c r="R202" s="911"/>
      <c r="S202" s="911"/>
      <c r="T202" s="911"/>
      <c r="U202" s="911"/>
      <c r="V202" s="911"/>
      <c r="W202" s="911"/>
      <c r="X202" s="911"/>
      <c r="Y202" s="911"/>
      <c r="Z202" s="911"/>
      <c r="AA202" s="911"/>
      <c r="AB202" s="911"/>
      <c r="AC202" s="910"/>
      <c r="AD202" s="911"/>
      <c r="AE202" s="911"/>
      <c r="AF202" s="910"/>
      <c r="AG202" s="910"/>
      <c r="AH202" s="910"/>
      <c r="AI202" s="910"/>
      <c r="AJ202" s="910"/>
      <c r="AK202" s="910"/>
      <c r="AL202" s="910"/>
      <c r="AM202" s="910"/>
      <c r="AN202" s="910"/>
      <c r="AO202" s="910"/>
      <c r="AP202" s="910"/>
      <c r="AQ202" s="910"/>
      <c r="AR202" s="910"/>
      <c r="AS202" s="910"/>
      <c r="AT202" s="910"/>
      <c r="AU202" s="910"/>
      <c r="AV202" s="910"/>
      <c r="AW202" s="910"/>
      <c r="AX202" s="910"/>
      <c r="AY202" s="910"/>
      <c r="AZ202" s="910"/>
      <c r="BA202" s="910"/>
      <c r="BB202" s="910"/>
      <c r="BC202" s="910"/>
      <c r="BD202" s="910"/>
      <c r="BE202" s="910"/>
      <c r="BF202" s="910"/>
      <c r="BG202" s="910"/>
      <c r="BH202" s="910"/>
      <c r="BI202" s="910"/>
      <c r="BJ202" s="910"/>
      <c r="BK202" s="912"/>
      <c r="BL202" s="910"/>
      <c r="BM202" s="910"/>
      <c r="BN202" s="910"/>
      <c r="BO202" s="910"/>
      <c r="BP202" s="910"/>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s="910"/>
      <c r="B203" s="910"/>
      <c r="C203" s="910"/>
      <c r="D203" s="910"/>
      <c r="E203" s="910"/>
      <c r="F203" s="910"/>
      <c r="G203" s="910"/>
      <c r="H203" s="910"/>
      <c r="I203" s="910"/>
      <c r="J203" s="910"/>
      <c r="K203" s="910"/>
      <c r="L203" s="910"/>
      <c r="M203" s="910"/>
      <c r="N203" s="910"/>
      <c r="O203" s="911"/>
      <c r="P203" s="911"/>
      <c r="Q203" s="911"/>
      <c r="R203" s="911"/>
      <c r="S203" s="911"/>
      <c r="T203" s="911"/>
      <c r="U203" s="911"/>
      <c r="V203" s="911"/>
      <c r="W203" s="911"/>
      <c r="X203" s="911"/>
      <c r="Y203" s="911"/>
      <c r="Z203" s="911"/>
      <c r="AA203" s="911"/>
      <c r="AB203" s="911"/>
      <c r="AC203" s="910"/>
      <c r="AD203" s="911"/>
      <c r="AE203" s="911"/>
      <c r="AF203" s="910"/>
      <c r="AG203" s="910"/>
      <c r="AH203" s="910"/>
      <c r="AI203" s="910"/>
      <c r="AJ203" s="910"/>
      <c r="AK203" s="910"/>
      <c r="AL203" s="910"/>
      <c r="AM203" s="910"/>
      <c r="AN203" s="910"/>
      <c r="AO203" s="910"/>
      <c r="AP203" s="910"/>
      <c r="AQ203" s="910"/>
      <c r="AR203" s="910"/>
      <c r="AS203" s="910"/>
      <c r="AT203" s="910"/>
      <c r="AU203" s="910"/>
      <c r="AV203" s="910"/>
      <c r="AW203" s="910"/>
      <c r="AX203" s="910"/>
      <c r="AY203" s="910"/>
      <c r="AZ203" s="910"/>
      <c r="BA203" s="910"/>
      <c r="BB203" s="910"/>
      <c r="BC203" s="910"/>
      <c r="BD203" s="910"/>
      <c r="BE203" s="910"/>
      <c r="BF203" s="910"/>
      <c r="BG203" s="910"/>
      <c r="BH203" s="910"/>
      <c r="BI203" s="910"/>
      <c r="BJ203" s="910"/>
      <c r="BK203" s="912"/>
      <c r="BL203" s="910"/>
      <c r="BM203" s="910"/>
      <c r="BN203" s="910"/>
      <c r="BO203" s="910"/>
      <c r="BP203" s="910"/>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s="910"/>
      <c r="B204" s="910"/>
      <c r="C204" s="910"/>
      <c r="D204" s="910"/>
      <c r="E204" s="910"/>
      <c r="F204" s="910"/>
      <c r="G204" s="910"/>
      <c r="H204" s="910"/>
      <c r="I204" s="910"/>
      <c r="J204" s="910"/>
      <c r="K204" s="910"/>
      <c r="L204" s="910"/>
      <c r="M204" s="910"/>
      <c r="N204" s="910"/>
      <c r="O204" s="911"/>
      <c r="P204" s="911"/>
      <c r="Q204" s="911"/>
      <c r="R204" s="911"/>
      <c r="S204" s="911"/>
      <c r="T204" s="911"/>
      <c r="U204" s="911"/>
      <c r="V204" s="911"/>
      <c r="W204" s="911"/>
      <c r="X204" s="911"/>
      <c r="Y204" s="911"/>
      <c r="Z204" s="911"/>
      <c r="AA204" s="911"/>
      <c r="AB204" s="911"/>
      <c r="AC204" s="910"/>
      <c r="AD204" s="911"/>
      <c r="AE204" s="911"/>
      <c r="AF204" s="910"/>
      <c r="AG204" s="910"/>
      <c r="AH204" s="910"/>
      <c r="AI204" s="910"/>
      <c r="AJ204" s="910"/>
      <c r="AK204" s="910"/>
      <c r="AL204" s="910"/>
      <c r="AM204" s="910"/>
      <c r="AN204" s="910"/>
      <c r="AO204" s="910"/>
      <c r="AP204" s="910"/>
      <c r="AQ204" s="910"/>
      <c r="AR204" s="910"/>
      <c r="AS204" s="910"/>
      <c r="AT204" s="910"/>
      <c r="AU204" s="910"/>
      <c r="AV204" s="910"/>
      <c r="AW204" s="910"/>
      <c r="AX204" s="910"/>
      <c r="AY204" s="910"/>
      <c r="AZ204" s="910"/>
      <c r="BA204" s="910"/>
      <c r="BB204" s="910"/>
      <c r="BC204" s="910"/>
      <c r="BD204" s="910"/>
      <c r="BE204" s="910"/>
      <c r="BF204" s="910"/>
      <c r="BG204" s="910"/>
      <c r="BH204" s="910"/>
      <c r="BI204" s="910"/>
      <c r="BJ204" s="910"/>
      <c r="BK204" s="912"/>
      <c r="BL204" s="910"/>
      <c r="BM204" s="910"/>
      <c r="BN204" s="910"/>
      <c r="BO204" s="910"/>
      <c r="BP204" s="910"/>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s="910"/>
      <c r="B205" s="910"/>
      <c r="C205" s="910"/>
      <c r="D205" s="910"/>
      <c r="E205" s="910"/>
      <c r="F205" s="910"/>
      <c r="G205" s="910"/>
      <c r="H205" s="910"/>
      <c r="I205" s="910"/>
      <c r="J205" s="910"/>
      <c r="K205" s="910"/>
      <c r="L205" s="910"/>
      <c r="M205" s="910"/>
      <c r="N205" s="910"/>
      <c r="O205" s="911"/>
      <c r="P205" s="911"/>
      <c r="Q205" s="911"/>
      <c r="R205" s="911"/>
      <c r="S205" s="911"/>
      <c r="T205" s="911"/>
      <c r="U205" s="911"/>
      <c r="V205" s="911"/>
      <c r="W205" s="911"/>
      <c r="X205" s="911"/>
      <c r="Y205" s="911"/>
      <c r="Z205" s="911"/>
      <c r="AA205" s="911"/>
      <c r="AB205" s="911"/>
      <c r="AC205" s="910"/>
      <c r="AD205" s="911"/>
      <c r="AE205" s="911"/>
      <c r="AF205" s="910"/>
      <c r="AG205" s="910"/>
      <c r="AH205" s="910"/>
      <c r="AI205" s="910"/>
      <c r="AJ205" s="910"/>
      <c r="AK205" s="910"/>
      <c r="AL205" s="910"/>
      <c r="AM205" s="910"/>
      <c r="AN205" s="910"/>
      <c r="AO205" s="910"/>
      <c r="AP205" s="910"/>
      <c r="AQ205" s="910"/>
      <c r="AR205" s="910"/>
      <c r="AS205" s="910"/>
      <c r="AT205" s="910"/>
      <c r="AU205" s="910"/>
      <c r="AV205" s="910"/>
      <c r="AW205" s="910"/>
      <c r="AX205" s="910"/>
      <c r="AY205" s="910"/>
      <c r="AZ205" s="910"/>
      <c r="BA205" s="910"/>
      <c r="BB205" s="910"/>
      <c r="BC205" s="910"/>
      <c r="BD205" s="910"/>
      <c r="BE205" s="910"/>
      <c r="BF205" s="910"/>
      <c r="BG205" s="910"/>
      <c r="BH205" s="910"/>
      <c r="BI205" s="910"/>
      <c r="BJ205" s="910"/>
      <c r="BK205" s="912"/>
      <c r="BL205" s="910"/>
      <c r="BM205" s="910"/>
      <c r="BN205" s="910"/>
      <c r="BO205" s="910"/>
      <c r="BP205" s="910"/>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s="910"/>
      <c r="B206" s="910"/>
      <c r="C206" s="910"/>
      <c r="D206" s="910"/>
      <c r="E206" s="910"/>
      <c r="F206" s="910"/>
      <c r="G206" s="910"/>
      <c r="H206" s="910"/>
      <c r="I206" s="910"/>
      <c r="J206" s="910"/>
      <c r="K206" s="910"/>
      <c r="L206" s="910"/>
      <c r="M206" s="910"/>
      <c r="N206" s="910"/>
      <c r="O206" s="911"/>
      <c r="P206" s="911"/>
      <c r="Q206" s="911"/>
      <c r="R206" s="911"/>
      <c r="S206" s="911"/>
      <c r="T206" s="911"/>
      <c r="U206" s="911"/>
      <c r="V206" s="911"/>
      <c r="W206" s="911"/>
      <c r="X206" s="911"/>
      <c r="Y206" s="911"/>
      <c r="Z206" s="911"/>
      <c r="AA206" s="911"/>
      <c r="AB206" s="911"/>
      <c r="AC206" s="910"/>
      <c r="AD206" s="911"/>
      <c r="AE206" s="911"/>
      <c r="AF206" s="910"/>
      <c r="AG206" s="910"/>
      <c r="AH206" s="910"/>
      <c r="AI206" s="910"/>
      <c r="AJ206" s="910"/>
      <c r="AK206" s="910"/>
      <c r="AL206" s="910"/>
      <c r="AM206" s="910"/>
      <c r="AN206" s="910"/>
      <c r="AO206" s="910"/>
      <c r="AP206" s="910"/>
      <c r="AQ206" s="910"/>
      <c r="AR206" s="910"/>
      <c r="AS206" s="910"/>
      <c r="AT206" s="910"/>
      <c r="AU206" s="910"/>
      <c r="AV206" s="910"/>
      <c r="AW206" s="910"/>
      <c r="AX206" s="910"/>
      <c r="AY206" s="910"/>
      <c r="AZ206" s="910"/>
      <c r="BA206" s="910"/>
      <c r="BB206" s="910"/>
      <c r="BC206" s="910"/>
      <c r="BD206" s="910"/>
      <c r="BE206" s="910"/>
      <c r="BF206" s="910"/>
      <c r="BG206" s="910"/>
      <c r="BH206" s="910"/>
      <c r="BI206" s="910"/>
      <c r="BJ206" s="910"/>
      <c r="BK206" s="912"/>
      <c r="BL206" s="910"/>
      <c r="BM206" s="910"/>
      <c r="BN206" s="910"/>
      <c r="BO206" s="910"/>
      <c r="BP206" s="910"/>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s="910"/>
      <c r="B207" s="910"/>
      <c r="C207" s="910"/>
      <c r="D207" s="910"/>
      <c r="E207" s="910"/>
      <c r="F207" s="910"/>
      <c r="G207" s="910"/>
      <c r="H207" s="910"/>
      <c r="I207" s="910"/>
      <c r="J207" s="910"/>
      <c r="K207" s="910"/>
      <c r="L207" s="910"/>
      <c r="M207" s="910"/>
      <c r="N207" s="910"/>
      <c r="O207" s="911"/>
      <c r="P207" s="911"/>
      <c r="Q207" s="911"/>
      <c r="R207" s="911"/>
      <c r="S207" s="911"/>
      <c r="T207" s="911"/>
      <c r="U207" s="911"/>
      <c r="V207" s="911"/>
      <c r="W207" s="911"/>
      <c r="X207" s="911"/>
      <c r="Y207" s="911"/>
      <c r="Z207" s="911"/>
      <c r="AA207" s="911"/>
      <c r="AB207" s="911"/>
      <c r="AC207" s="910"/>
      <c r="AD207" s="911"/>
      <c r="AE207" s="911"/>
      <c r="AF207" s="910"/>
      <c r="AG207" s="910"/>
      <c r="AH207" s="910"/>
      <c r="AI207" s="910"/>
      <c r="AJ207" s="910"/>
      <c r="AK207" s="910"/>
      <c r="AL207" s="910"/>
      <c r="AM207" s="910"/>
      <c r="AN207" s="910"/>
      <c r="AO207" s="910"/>
      <c r="AP207" s="910"/>
      <c r="AQ207" s="910"/>
      <c r="AR207" s="910"/>
      <c r="AS207" s="910"/>
      <c r="AT207" s="910"/>
      <c r="AU207" s="910"/>
      <c r="AV207" s="910"/>
      <c r="AW207" s="910"/>
      <c r="AX207" s="910"/>
      <c r="AY207" s="910"/>
      <c r="AZ207" s="910"/>
      <c r="BA207" s="910"/>
      <c r="BB207" s="910"/>
      <c r="BC207" s="910"/>
      <c r="BD207" s="910"/>
      <c r="BE207" s="910"/>
      <c r="BF207" s="910"/>
      <c r="BG207" s="910"/>
      <c r="BH207" s="910"/>
      <c r="BI207" s="910"/>
      <c r="BJ207" s="910"/>
      <c r="BK207" s="912"/>
      <c r="BL207" s="910"/>
      <c r="BM207" s="910"/>
      <c r="BN207" s="910"/>
      <c r="BO207" s="910"/>
      <c r="BP207" s="910"/>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208" s="910"/>
      <c r="B208" s="910"/>
      <c r="C208" s="910"/>
      <c r="D208" s="910"/>
      <c r="E208" s="910"/>
      <c r="F208" s="910"/>
      <c r="G208" s="910"/>
      <c r="H208" s="910"/>
      <c r="I208" s="910"/>
      <c r="J208" s="910"/>
      <c r="K208" s="910"/>
      <c r="L208" s="910"/>
      <c r="M208" s="910"/>
      <c r="N208" s="910"/>
      <c r="O208" s="911"/>
      <c r="P208" s="911"/>
      <c r="Q208" s="911"/>
      <c r="R208" s="911"/>
      <c r="S208" s="911"/>
      <c r="T208" s="911"/>
      <c r="U208" s="911"/>
      <c r="V208" s="911"/>
      <c r="W208" s="911"/>
      <c r="X208" s="911"/>
      <c r="Y208" s="911"/>
      <c r="Z208" s="911"/>
      <c r="AA208" s="911"/>
      <c r="AB208" s="911"/>
      <c r="AC208" s="910"/>
      <c r="AD208" s="911"/>
      <c r="AE208" s="911"/>
      <c r="AF208" s="910"/>
      <c r="AG208" s="910"/>
      <c r="AH208" s="910"/>
      <c r="AI208" s="910"/>
      <c r="AJ208" s="910"/>
      <c r="AK208" s="910"/>
      <c r="AL208" s="910"/>
      <c r="AM208" s="910"/>
      <c r="AN208" s="910"/>
      <c r="AO208" s="910"/>
      <c r="AP208" s="910"/>
      <c r="AQ208" s="910"/>
      <c r="AR208" s="910"/>
      <c r="AS208" s="910"/>
      <c r="AT208" s="910"/>
      <c r="AU208" s="910"/>
      <c r="AV208" s="910"/>
      <c r="AW208" s="910"/>
      <c r="AX208" s="910"/>
      <c r="AY208" s="910"/>
      <c r="AZ208" s="910"/>
      <c r="BA208" s="910"/>
      <c r="BB208" s="910"/>
      <c r="BC208" s="910"/>
      <c r="BD208" s="910"/>
      <c r="BE208" s="910"/>
      <c r="BF208" s="910"/>
      <c r="BG208" s="910"/>
      <c r="BH208" s="910"/>
      <c r="BI208" s="910"/>
      <c r="BJ208" s="910"/>
      <c r="BK208" s="912"/>
      <c r="BL208" s="910"/>
      <c r="BM208" s="910"/>
      <c r="BN208" s="910"/>
      <c r="BO208" s="910"/>
      <c r="BP208" s="910"/>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1:131">
      <c r="A209" s="910"/>
      <c r="B209" s="910"/>
      <c r="C209" s="910"/>
      <c r="D209" s="910"/>
      <c r="E209" s="910"/>
      <c r="F209" s="910"/>
      <c r="G209" s="910"/>
      <c r="H209" s="910"/>
      <c r="I209" s="910"/>
      <c r="J209" s="910"/>
      <c r="K209" s="910"/>
      <c r="L209" s="910"/>
      <c r="M209" s="910"/>
      <c r="N209" s="910"/>
      <c r="O209" s="911"/>
      <c r="P209" s="911"/>
      <c r="Q209" s="911"/>
      <c r="R209" s="911"/>
      <c r="S209" s="911"/>
      <c r="T209" s="911"/>
      <c r="U209" s="911"/>
      <c r="V209" s="911"/>
      <c r="W209" s="911"/>
      <c r="X209" s="911"/>
      <c r="Y209" s="911"/>
      <c r="Z209" s="911"/>
      <c r="AA209" s="911"/>
      <c r="AB209" s="911"/>
      <c r="AC209" s="910"/>
      <c r="AD209" s="911"/>
      <c r="AE209" s="911"/>
      <c r="AF209" s="910"/>
      <c r="AG209" s="910"/>
      <c r="AH209" s="910"/>
      <c r="AI209" s="910"/>
      <c r="AJ209" s="910"/>
      <c r="AK209" s="910"/>
      <c r="AL209" s="910"/>
      <c r="AM209" s="910"/>
      <c r="AN209" s="910"/>
      <c r="AO209" s="910"/>
      <c r="AP209" s="910"/>
      <c r="AQ209" s="910"/>
      <c r="AR209" s="910"/>
      <c r="AS209" s="910"/>
      <c r="AT209" s="910"/>
      <c r="AU209" s="910"/>
      <c r="AV209" s="910"/>
      <c r="AW209" s="910"/>
      <c r="AX209" s="910"/>
      <c r="AY209" s="910"/>
      <c r="AZ209" s="910"/>
      <c r="BA209" s="910"/>
      <c r="BB209" s="910"/>
      <c r="BC209" s="910"/>
      <c r="BD209" s="910"/>
      <c r="BE209" s="910"/>
      <c r="BF209" s="910"/>
      <c r="BG209" s="910"/>
      <c r="BH209" s="910"/>
      <c r="BI209" s="910"/>
      <c r="BJ209" s="910"/>
      <c r="BK209" s="912"/>
      <c r="BL209" s="910"/>
      <c r="BM209" s="910"/>
      <c r="BN209" s="910"/>
      <c r="BO209" s="910"/>
      <c r="BP209" s="910"/>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1:131">
      <c r="A210" s="910"/>
      <c r="B210" s="910"/>
      <c r="C210" s="910"/>
      <c r="D210" s="910"/>
      <c r="E210" s="910"/>
      <c r="F210" s="910"/>
      <c r="G210" s="910"/>
      <c r="H210" s="910"/>
      <c r="I210" s="910"/>
      <c r="J210" s="910"/>
      <c r="K210" s="910"/>
      <c r="L210" s="910"/>
      <c r="M210" s="910"/>
      <c r="N210" s="910"/>
      <c r="O210" s="911"/>
      <c r="P210" s="911"/>
      <c r="Q210" s="911"/>
      <c r="R210" s="911"/>
      <c r="S210" s="911"/>
      <c r="T210" s="911"/>
      <c r="U210" s="911"/>
      <c r="V210" s="911"/>
      <c r="W210" s="911"/>
      <c r="X210" s="911"/>
      <c r="Y210" s="911"/>
      <c r="Z210" s="911"/>
      <c r="AA210" s="911"/>
      <c r="AB210" s="911"/>
      <c r="AC210" s="910"/>
      <c r="AD210" s="911"/>
      <c r="AE210" s="911"/>
      <c r="AF210" s="910"/>
      <c r="AG210" s="910"/>
      <c r="AH210" s="910"/>
      <c r="AI210" s="910"/>
      <c r="AJ210" s="910"/>
      <c r="AK210" s="910"/>
      <c r="AL210" s="910"/>
      <c r="AM210" s="910"/>
      <c r="AN210" s="910"/>
      <c r="AO210" s="910"/>
      <c r="AP210" s="910"/>
      <c r="AQ210" s="910"/>
      <c r="AR210" s="910"/>
      <c r="AS210" s="910"/>
      <c r="AT210" s="910"/>
      <c r="AU210" s="910"/>
      <c r="AV210" s="910"/>
      <c r="AW210" s="910"/>
      <c r="AX210" s="910"/>
      <c r="AY210" s="910"/>
      <c r="AZ210" s="910"/>
      <c r="BA210" s="910"/>
      <c r="BB210" s="910"/>
      <c r="BC210" s="910"/>
      <c r="BD210" s="910"/>
      <c r="BE210" s="910"/>
      <c r="BF210" s="910"/>
      <c r="BG210" s="910"/>
      <c r="BH210" s="910"/>
      <c r="BI210" s="910"/>
      <c r="BJ210" s="910"/>
      <c r="BK210" s="912"/>
      <c r="BL210" s="910"/>
      <c r="BM210" s="910"/>
      <c r="BN210" s="910"/>
      <c r="BO210" s="910"/>
      <c r="BP210" s="9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1:131">
      <c r="A211" s="910"/>
      <c r="B211" s="910"/>
      <c r="C211" s="910"/>
      <c r="D211" s="910"/>
      <c r="E211" s="910"/>
      <c r="F211" s="910"/>
      <c r="G211" s="910"/>
      <c r="H211" s="910"/>
      <c r="I211" s="910"/>
      <c r="J211" s="910"/>
      <c r="K211" s="910"/>
      <c r="L211" s="910"/>
      <c r="M211" s="910"/>
      <c r="N211" s="910"/>
      <c r="O211" s="911"/>
      <c r="P211" s="911"/>
      <c r="Q211" s="911"/>
      <c r="R211" s="911"/>
      <c r="S211" s="911"/>
      <c r="T211" s="911"/>
      <c r="U211" s="911"/>
      <c r="V211" s="911"/>
      <c r="W211" s="911"/>
      <c r="X211" s="911"/>
      <c r="Y211" s="911"/>
      <c r="Z211" s="911"/>
      <c r="AA211" s="911"/>
      <c r="AB211" s="911"/>
      <c r="AC211" s="910"/>
      <c r="AD211" s="911"/>
      <c r="AE211" s="911"/>
      <c r="AF211" s="910"/>
      <c r="AG211" s="910"/>
      <c r="AH211" s="910"/>
      <c r="AI211" s="910"/>
      <c r="AJ211" s="910"/>
      <c r="AK211" s="910"/>
      <c r="AL211" s="910"/>
      <c r="AM211" s="910"/>
      <c r="AN211" s="910"/>
      <c r="AO211" s="910"/>
      <c r="AP211" s="910"/>
      <c r="AQ211" s="910"/>
      <c r="AR211" s="910"/>
      <c r="AS211" s="910"/>
      <c r="AT211" s="910"/>
      <c r="AU211" s="910"/>
      <c r="AV211" s="910"/>
      <c r="AW211" s="910"/>
      <c r="AX211" s="910"/>
      <c r="AY211" s="910"/>
      <c r="AZ211" s="910"/>
      <c r="BA211" s="910"/>
      <c r="BB211" s="910"/>
      <c r="BC211" s="910"/>
      <c r="BD211" s="910"/>
      <c r="BE211" s="910"/>
      <c r="BF211" s="910"/>
      <c r="BG211" s="910"/>
      <c r="BH211" s="910"/>
      <c r="BI211" s="910"/>
      <c r="BJ211" s="910"/>
      <c r="BK211" s="912"/>
      <c r="BL211" s="910"/>
      <c r="BM211" s="910"/>
      <c r="BN211" s="910"/>
      <c r="BO211" s="910"/>
      <c r="BP211" s="910"/>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1:131">
      <c r="A212" s="910"/>
      <c r="B212" s="910"/>
      <c r="C212" s="910"/>
      <c r="D212" s="910"/>
      <c r="E212" s="910"/>
      <c r="F212" s="910"/>
      <c r="G212" s="910"/>
      <c r="H212" s="910"/>
      <c r="I212" s="910"/>
      <c r="J212" s="910"/>
      <c r="K212" s="910"/>
      <c r="L212" s="910"/>
      <c r="M212" s="910"/>
      <c r="N212" s="910"/>
      <c r="O212" s="911"/>
      <c r="P212" s="911"/>
      <c r="Q212" s="911"/>
      <c r="R212" s="911"/>
      <c r="S212" s="911"/>
      <c r="T212" s="911"/>
      <c r="U212" s="911"/>
      <c r="V212" s="911"/>
      <c r="W212" s="911"/>
      <c r="X212" s="911"/>
      <c r="Y212" s="911"/>
      <c r="Z212" s="911"/>
      <c r="AA212" s="911"/>
      <c r="AB212" s="911"/>
      <c r="AC212" s="910"/>
      <c r="AD212" s="911"/>
      <c r="AE212" s="911"/>
      <c r="AF212" s="910"/>
      <c r="AG212" s="910"/>
      <c r="AH212" s="910"/>
      <c r="AI212" s="910"/>
      <c r="AJ212" s="910"/>
      <c r="AK212" s="910"/>
      <c r="AL212" s="910"/>
      <c r="AM212" s="910"/>
      <c r="AN212" s="910"/>
      <c r="AO212" s="910"/>
      <c r="AP212" s="910"/>
      <c r="AQ212" s="910"/>
      <c r="AR212" s="910"/>
      <c r="AS212" s="910"/>
      <c r="AT212" s="910"/>
      <c r="AU212" s="910"/>
      <c r="AV212" s="910"/>
      <c r="AW212" s="910"/>
      <c r="AX212" s="910"/>
      <c r="AY212" s="910"/>
      <c r="AZ212" s="910"/>
      <c r="BA212" s="910"/>
      <c r="BB212" s="910"/>
      <c r="BC212" s="910"/>
      <c r="BD212" s="910"/>
      <c r="BE212" s="910"/>
      <c r="BF212" s="910"/>
      <c r="BG212" s="910"/>
      <c r="BH212" s="910"/>
      <c r="BI212" s="910"/>
      <c r="BJ212" s="910"/>
      <c r="BK212" s="912"/>
      <c r="BL212" s="910"/>
      <c r="BM212" s="910"/>
      <c r="BN212" s="910"/>
      <c r="BO212" s="910"/>
      <c r="BP212" s="910"/>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1:131">
      <c r="A213" s="910"/>
      <c r="B213" s="910"/>
      <c r="C213" s="910"/>
      <c r="D213" s="910"/>
      <c r="E213" s="910"/>
      <c r="F213" s="910"/>
      <c r="G213" s="910"/>
      <c r="H213" s="910"/>
      <c r="I213" s="910"/>
      <c r="J213" s="910"/>
      <c r="K213" s="910"/>
      <c r="L213" s="910"/>
      <c r="M213" s="910"/>
      <c r="N213" s="910"/>
      <c r="O213" s="911"/>
      <c r="P213" s="911"/>
      <c r="Q213" s="911"/>
      <c r="R213" s="911"/>
      <c r="S213" s="911"/>
      <c r="T213" s="911"/>
      <c r="U213" s="911"/>
      <c r="V213" s="911"/>
      <c r="W213" s="911"/>
      <c r="X213" s="911"/>
      <c r="Y213" s="911"/>
      <c r="Z213" s="911"/>
      <c r="AA213" s="911"/>
      <c r="AB213" s="911"/>
      <c r="AC213" s="910"/>
      <c r="AD213" s="911"/>
      <c r="AE213" s="911"/>
      <c r="AF213" s="910"/>
      <c r="AG213" s="910"/>
      <c r="AH213" s="910"/>
      <c r="AI213" s="910"/>
      <c r="AJ213" s="910"/>
      <c r="AK213" s="910"/>
      <c r="AL213" s="910"/>
      <c r="AM213" s="910"/>
      <c r="AN213" s="910"/>
      <c r="AO213" s="910"/>
      <c r="AP213" s="910"/>
      <c r="AQ213" s="910"/>
      <c r="AR213" s="910"/>
      <c r="AS213" s="910"/>
      <c r="AT213" s="910"/>
      <c r="AU213" s="910"/>
      <c r="AV213" s="910"/>
      <c r="AW213" s="910"/>
      <c r="AX213" s="910"/>
      <c r="AY213" s="910"/>
      <c r="AZ213" s="910"/>
      <c r="BA213" s="910"/>
      <c r="BB213" s="910"/>
      <c r="BC213" s="910"/>
      <c r="BD213" s="910"/>
      <c r="BE213" s="910"/>
      <c r="BF213" s="910"/>
      <c r="BG213" s="910"/>
      <c r="BH213" s="910"/>
      <c r="BI213" s="910"/>
      <c r="BJ213" s="910"/>
      <c r="BK213" s="912"/>
      <c r="BL213" s="910"/>
      <c r="BM213" s="910"/>
      <c r="BN213" s="910"/>
      <c r="BO213" s="910"/>
      <c r="BP213" s="910"/>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1:131">
      <c r="A214" s="910"/>
      <c r="B214" s="910"/>
      <c r="C214" s="910"/>
      <c r="D214" s="910"/>
      <c r="E214" s="910"/>
      <c r="F214" s="910"/>
      <c r="G214" s="910"/>
      <c r="H214" s="910"/>
      <c r="I214" s="910"/>
      <c r="J214" s="910"/>
      <c r="K214" s="910"/>
      <c r="L214" s="910"/>
      <c r="M214" s="910"/>
      <c r="N214" s="910"/>
      <c r="O214" s="911"/>
      <c r="P214" s="911"/>
      <c r="Q214" s="911"/>
      <c r="R214" s="911"/>
      <c r="S214" s="911"/>
      <c r="T214" s="911"/>
      <c r="U214" s="911"/>
      <c r="V214" s="911"/>
      <c r="W214" s="911"/>
      <c r="X214" s="911"/>
      <c r="Y214" s="911"/>
      <c r="Z214" s="911"/>
      <c r="AA214" s="911"/>
      <c r="AB214" s="911"/>
      <c r="AC214" s="910"/>
      <c r="AD214" s="911"/>
      <c r="AE214" s="911"/>
      <c r="AF214" s="910"/>
      <c r="AG214" s="910"/>
      <c r="AH214" s="910"/>
      <c r="AI214" s="910"/>
      <c r="AJ214" s="910"/>
      <c r="AK214" s="910"/>
      <c r="AL214" s="910"/>
      <c r="AM214" s="910"/>
      <c r="AN214" s="910"/>
      <c r="AO214" s="910"/>
      <c r="AP214" s="910"/>
      <c r="AQ214" s="910"/>
      <c r="AR214" s="910"/>
      <c r="AS214" s="910"/>
      <c r="AT214" s="910"/>
      <c r="AU214" s="910"/>
      <c r="AV214" s="910"/>
      <c r="AW214" s="910"/>
      <c r="AX214" s="910"/>
      <c r="AY214" s="910"/>
      <c r="AZ214" s="910"/>
      <c r="BA214" s="910"/>
      <c r="BB214" s="910"/>
      <c r="BC214" s="910"/>
      <c r="BD214" s="910"/>
      <c r="BE214" s="910"/>
      <c r="BF214" s="910"/>
      <c r="BG214" s="910"/>
      <c r="BH214" s="910"/>
      <c r="BI214" s="910"/>
      <c r="BJ214" s="910"/>
      <c r="BK214" s="912"/>
      <c r="BL214" s="910"/>
      <c r="BM214" s="910"/>
      <c r="BN214" s="910"/>
      <c r="BO214" s="910"/>
      <c r="BP214" s="910"/>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1:131">
      <c r="A215" s="910"/>
      <c r="B215" s="910"/>
      <c r="C215" s="910"/>
      <c r="D215" s="910"/>
      <c r="E215" s="910"/>
      <c r="F215" s="910"/>
      <c r="G215" s="910"/>
      <c r="H215" s="910"/>
      <c r="I215" s="910"/>
      <c r="J215" s="910"/>
      <c r="K215" s="910"/>
      <c r="L215" s="910"/>
      <c r="M215" s="910"/>
      <c r="N215" s="910"/>
      <c r="O215" s="911"/>
      <c r="P215" s="911"/>
      <c r="Q215" s="911"/>
      <c r="R215" s="911"/>
      <c r="S215" s="911"/>
      <c r="T215" s="911"/>
      <c r="U215" s="911"/>
      <c r="V215" s="911"/>
      <c r="W215" s="911"/>
      <c r="X215" s="911"/>
      <c r="Y215" s="911"/>
      <c r="Z215" s="911"/>
      <c r="AA215" s="911"/>
      <c r="AB215" s="911"/>
      <c r="AC215" s="910"/>
      <c r="AD215" s="911"/>
      <c r="AE215" s="911"/>
      <c r="AF215" s="910"/>
      <c r="AG215" s="910"/>
      <c r="AH215" s="910"/>
      <c r="AI215" s="910"/>
      <c r="AJ215" s="910"/>
      <c r="AK215" s="910"/>
      <c r="AL215" s="910"/>
      <c r="AM215" s="910"/>
      <c r="AN215" s="910"/>
      <c r="AO215" s="910"/>
      <c r="AP215" s="910"/>
      <c r="AQ215" s="910"/>
      <c r="AR215" s="910"/>
      <c r="AS215" s="910"/>
      <c r="AT215" s="910"/>
      <c r="AU215" s="910"/>
      <c r="AV215" s="910"/>
      <c r="AW215" s="910"/>
      <c r="AX215" s="910"/>
      <c r="AY215" s="910"/>
      <c r="AZ215" s="910"/>
      <c r="BA215" s="910"/>
      <c r="BB215" s="910"/>
      <c r="BC215" s="910"/>
      <c r="BD215" s="910"/>
      <c r="BE215" s="910"/>
      <c r="BF215" s="910"/>
      <c r="BG215" s="910"/>
      <c r="BH215" s="910"/>
      <c r="BI215" s="910"/>
      <c r="BJ215" s="910"/>
      <c r="BK215" s="912"/>
      <c r="BL215" s="910"/>
      <c r="BM215" s="910"/>
      <c r="BN215" s="910"/>
      <c r="BO215" s="910"/>
      <c r="BP215" s="910"/>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1:131">
      <c r="A216" s="910"/>
      <c r="B216" s="910"/>
      <c r="C216" s="910"/>
      <c r="D216" s="910"/>
      <c r="E216" s="910"/>
      <c r="F216" s="910"/>
      <c r="G216" s="910"/>
      <c r="H216" s="910"/>
      <c r="I216" s="910"/>
      <c r="J216" s="910"/>
      <c r="K216" s="910"/>
      <c r="L216" s="910"/>
      <c r="M216" s="910"/>
      <c r="N216" s="910"/>
      <c r="O216" s="911"/>
      <c r="P216" s="911"/>
      <c r="Q216" s="911"/>
      <c r="R216" s="911"/>
      <c r="S216" s="911"/>
      <c r="T216" s="911"/>
      <c r="U216" s="911"/>
      <c r="V216" s="911"/>
      <c r="W216" s="911"/>
      <c r="X216" s="911"/>
      <c r="Y216" s="911"/>
      <c r="Z216" s="911"/>
      <c r="AA216" s="911"/>
      <c r="AB216" s="911"/>
      <c r="AC216" s="910"/>
      <c r="AD216" s="911"/>
      <c r="AE216" s="911"/>
      <c r="AF216" s="910"/>
      <c r="AG216" s="910"/>
      <c r="AH216" s="910"/>
      <c r="AI216" s="910"/>
      <c r="AJ216" s="910"/>
      <c r="AK216" s="910"/>
      <c r="AL216" s="910"/>
      <c r="AM216" s="910"/>
      <c r="AN216" s="910"/>
      <c r="AO216" s="910"/>
      <c r="AP216" s="910"/>
      <c r="AQ216" s="910"/>
      <c r="AR216" s="910"/>
      <c r="AS216" s="910"/>
      <c r="AT216" s="910"/>
      <c r="AU216" s="910"/>
      <c r="AV216" s="910"/>
      <c r="AW216" s="910"/>
      <c r="AX216" s="910"/>
      <c r="AY216" s="910"/>
      <c r="AZ216" s="910"/>
      <c r="BA216" s="910"/>
      <c r="BB216" s="910"/>
      <c r="BC216" s="910"/>
      <c r="BD216" s="910"/>
      <c r="BE216" s="910"/>
      <c r="BF216" s="910"/>
      <c r="BG216" s="910"/>
      <c r="BH216" s="910"/>
      <c r="BI216" s="910"/>
      <c r="BJ216" s="910"/>
      <c r="BK216" s="912"/>
      <c r="BL216" s="910"/>
      <c r="BM216" s="910"/>
      <c r="BN216" s="910"/>
      <c r="BO216" s="910"/>
      <c r="BP216" s="910"/>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1:131">
      <c r="A217" s="910"/>
      <c r="B217" s="910"/>
      <c r="C217" s="910"/>
      <c r="D217" s="910"/>
      <c r="E217" s="910"/>
      <c r="F217" s="910"/>
      <c r="G217" s="910"/>
      <c r="H217" s="910"/>
      <c r="I217" s="910"/>
      <c r="J217" s="910"/>
      <c r="K217" s="910"/>
      <c r="L217" s="910"/>
      <c r="M217" s="910"/>
      <c r="N217" s="910"/>
      <c r="O217" s="911"/>
      <c r="P217" s="911"/>
      <c r="Q217" s="911"/>
      <c r="R217" s="911"/>
      <c r="S217" s="911"/>
      <c r="T217" s="911"/>
      <c r="U217" s="911"/>
      <c r="V217" s="911"/>
      <c r="W217" s="911"/>
      <c r="X217" s="911"/>
      <c r="Y217" s="911"/>
      <c r="Z217" s="911"/>
      <c r="AA217" s="911"/>
      <c r="AB217" s="911"/>
      <c r="AC217" s="910"/>
      <c r="AD217" s="911"/>
      <c r="AE217" s="911"/>
      <c r="AF217" s="910"/>
      <c r="AG217" s="910"/>
      <c r="AH217" s="910"/>
      <c r="AI217" s="910"/>
      <c r="AJ217" s="910"/>
      <c r="AK217" s="910"/>
      <c r="AL217" s="910"/>
      <c r="AM217" s="910"/>
      <c r="AN217" s="910"/>
      <c r="AO217" s="910"/>
      <c r="AP217" s="910"/>
      <c r="AQ217" s="910"/>
      <c r="AR217" s="910"/>
      <c r="AS217" s="910"/>
      <c r="AT217" s="910"/>
      <c r="AU217" s="910"/>
      <c r="AV217" s="910"/>
      <c r="AW217" s="910"/>
      <c r="AX217" s="910"/>
      <c r="AY217" s="910"/>
      <c r="AZ217" s="910"/>
      <c r="BA217" s="910"/>
      <c r="BB217" s="910"/>
      <c r="BC217" s="910"/>
      <c r="BD217" s="910"/>
      <c r="BE217" s="910"/>
      <c r="BF217" s="910"/>
      <c r="BG217" s="910"/>
      <c r="BH217" s="910"/>
      <c r="BI217" s="910"/>
      <c r="BJ217" s="910"/>
      <c r="BK217" s="912"/>
      <c r="BL217" s="910"/>
      <c r="BM217" s="910"/>
      <c r="BN217" s="910"/>
      <c r="BO217" s="910"/>
      <c r="BP217" s="910"/>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1:131">
      <c r="A218" s="910"/>
      <c r="B218" s="910"/>
      <c r="C218" s="910"/>
      <c r="D218" s="910"/>
      <c r="E218" s="910"/>
      <c r="F218" s="910"/>
      <c r="G218" s="910"/>
      <c r="H218" s="910"/>
      <c r="I218" s="910"/>
      <c r="J218" s="910"/>
      <c r="K218" s="910"/>
      <c r="L218" s="910"/>
      <c r="M218" s="910"/>
      <c r="N218" s="910"/>
      <c r="O218" s="911"/>
      <c r="P218" s="911"/>
      <c r="Q218" s="911"/>
      <c r="R218" s="911"/>
      <c r="S218" s="911"/>
      <c r="T218" s="911"/>
      <c r="U218" s="911"/>
      <c r="V218" s="911"/>
      <c r="W218" s="911"/>
      <c r="X218" s="911"/>
      <c r="Y218" s="911"/>
      <c r="Z218" s="911"/>
      <c r="AA218" s="911"/>
      <c r="AB218" s="911"/>
      <c r="AC218" s="910"/>
      <c r="AD218" s="911"/>
      <c r="AE218" s="911"/>
      <c r="AF218" s="910"/>
      <c r="AG218" s="910"/>
      <c r="AH218" s="910"/>
      <c r="AI218" s="910"/>
      <c r="AJ218" s="910"/>
      <c r="AK218" s="910"/>
      <c r="AL218" s="910"/>
      <c r="AM218" s="910"/>
      <c r="AN218" s="910"/>
      <c r="AO218" s="910"/>
      <c r="AP218" s="910"/>
      <c r="AQ218" s="910"/>
      <c r="AR218" s="910"/>
      <c r="AS218" s="910"/>
      <c r="AT218" s="910"/>
      <c r="AU218" s="910"/>
      <c r="AV218" s="910"/>
      <c r="AW218" s="910"/>
      <c r="AX218" s="910"/>
      <c r="AY218" s="910"/>
      <c r="AZ218" s="910"/>
      <c r="BA218" s="910"/>
      <c r="BB218" s="910"/>
      <c r="BC218" s="910"/>
      <c r="BD218" s="910"/>
      <c r="BE218" s="910"/>
      <c r="BF218" s="910"/>
      <c r="BG218" s="910"/>
      <c r="BH218" s="910"/>
      <c r="BI218" s="910"/>
      <c r="BJ218" s="910"/>
      <c r="BK218" s="912"/>
      <c r="BL218" s="910"/>
      <c r="BM218" s="910"/>
      <c r="BN218" s="910"/>
      <c r="BO218" s="910"/>
      <c r="BP218" s="910"/>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1:131">
      <c r="A219" s="910"/>
      <c r="B219" s="910"/>
      <c r="C219" s="910"/>
      <c r="D219" s="910"/>
      <c r="E219" s="910"/>
      <c r="F219" s="910"/>
      <c r="G219" s="910"/>
      <c r="H219" s="910"/>
      <c r="I219" s="910"/>
      <c r="J219" s="910"/>
      <c r="K219" s="910"/>
      <c r="L219" s="910"/>
      <c r="M219" s="910"/>
      <c r="N219" s="910"/>
      <c r="O219" s="911"/>
      <c r="P219" s="911"/>
      <c r="Q219" s="911"/>
      <c r="R219" s="911"/>
      <c r="S219" s="911"/>
      <c r="T219" s="911"/>
      <c r="U219" s="911"/>
      <c r="V219" s="911"/>
      <c r="W219" s="911"/>
      <c r="X219" s="911"/>
      <c r="Y219" s="911"/>
      <c r="Z219" s="911"/>
      <c r="AA219" s="911"/>
      <c r="AB219" s="911"/>
      <c r="AC219" s="910"/>
      <c r="AD219" s="911"/>
      <c r="AE219" s="911"/>
      <c r="AF219" s="910"/>
      <c r="AG219" s="910"/>
      <c r="AH219" s="910"/>
      <c r="AI219" s="910"/>
      <c r="AJ219" s="910"/>
      <c r="AK219" s="910"/>
      <c r="AL219" s="910"/>
      <c r="AM219" s="910"/>
      <c r="AN219" s="910"/>
      <c r="AO219" s="910"/>
      <c r="AP219" s="910"/>
      <c r="AQ219" s="910"/>
      <c r="AR219" s="910"/>
      <c r="AS219" s="910"/>
      <c r="AT219" s="910"/>
      <c r="AU219" s="910"/>
      <c r="AV219" s="910"/>
      <c r="AW219" s="910"/>
      <c r="AX219" s="910"/>
      <c r="AY219" s="910"/>
      <c r="AZ219" s="910"/>
      <c r="BA219" s="910"/>
      <c r="BB219" s="910"/>
      <c r="BC219" s="910"/>
      <c r="BD219" s="910"/>
      <c r="BE219" s="910"/>
      <c r="BF219" s="910"/>
      <c r="BG219" s="910"/>
      <c r="BH219" s="910"/>
      <c r="BI219" s="910"/>
      <c r="BJ219" s="910"/>
      <c r="BK219" s="912"/>
      <c r="BL219" s="910"/>
      <c r="BM219" s="910"/>
      <c r="BN219" s="910"/>
      <c r="BO219" s="910"/>
      <c r="BP219" s="910"/>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1:131">
      <c r="A220" s="910"/>
      <c r="B220" s="910"/>
      <c r="C220" s="910"/>
      <c r="D220" s="910"/>
      <c r="E220" s="910"/>
      <c r="F220" s="910"/>
      <c r="G220" s="910"/>
      <c r="H220" s="910"/>
      <c r="I220" s="910"/>
      <c r="J220" s="910"/>
      <c r="K220" s="910"/>
      <c r="L220" s="910"/>
      <c r="M220" s="910"/>
      <c r="N220" s="910"/>
      <c r="O220" s="911"/>
      <c r="P220" s="911"/>
      <c r="Q220" s="911"/>
      <c r="R220" s="911"/>
      <c r="S220" s="911"/>
      <c r="T220" s="911"/>
      <c r="U220" s="911"/>
      <c r="V220" s="911"/>
      <c r="W220" s="911"/>
      <c r="X220" s="911"/>
      <c r="Y220" s="911"/>
      <c r="Z220" s="911"/>
      <c r="AA220" s="911"/>
      <c r="AB220" s="911"/>
      <c r="AC220" s="910"/>
      <c r="AD220" s="911"/>
      <c r="AE220" s="911"/>
      <c r="AF220" s="910"/>
      <c r="AG220" s="910"/>
      <c r="AH220" s="910"/>
      <c r="AI220" s="910"/>
      <c r="AJ220" s="910"/>
      <c r="AK220" s="910"/>
      <c r="AL220" s="910"/>
      <c r="AM220" s="910"/>
      <c r="AN220" s="910"/>
      <c r="AO220" s="910"/>
      <c r="AP220" s="910"/>
      <c r="AQ220" s="910"/>
      <c r="AR220" s="910"/>
      <c r="AS220" s="910"/>
      <c r="AT220" s="910"/>
      <c r="AU220" s="910"/>
      <c r="AV220" s="910"/>
      <c r="AW220" s="910"/>
      <c r="AX220" s="910"/>
      <c r="AY220" s="910"/>
      <c r="AZ220" s="910"/>
      <c r="BA220" s="910"/>
      <c r="BB220" s="910"/>
      <c r="BC220" s="910"/>
      <c r="BD220" s="910"/>
      <c r="BE220" s="910"/>
      <c r="BF220" s="910"/>
      <c r="BG220" s="910"/>
      <c r="BH220" s="910"/>
      <c r="BI220" s="910"/>
      <c r="BJ220" s="910"/>
      <c r="BK220" s="912"/>
      <c r="BL220" s="910"/>
      <c r="BM220" s="910"/>
      <c r="BN220" s="910"/>
      <c r="BO220" s="910"/>
      <c r="BP220" s="91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1:131">
      <c r="A221" s="910"/>
      <c r="B221" s="910"/>
      <c r="C221" s="910"/>
      <c r="D221" s="910"/>
      <c r="E221" s="910"/>
      <c r="F221" s="910"/>
      <c r="G221" s="910"/>
      <c r="H221" s="910"/>
      <c r="I221" s="910"/>
      <c r="J221" s="910"/>
      <c r="K221" s="910"/>
      <c r="L221" s="910"/>
      <c r="M221" s="910"/>
      <c r="N221" s="910"/>
      <c r="O221" s="911"/>
      <c r="P221" s="911"/>
      <c r="Q221" s="911"/>
      <c r="R221" s="911"/>
      <c r="S221" s="911"/>
      <c r="T221" s="911"/>
      <c r="U221" s="911"/>
      <c r="V221" s="911"/>
      <c r="W221" s="911"/>
      <c r="X221" s="911"/>
      <c r="Y221" s="911"/>
      <c r="Z221" s="911"/>
      <c r="AA221" s="911"/>
      <c r="AB221" s="911"/>
      <c r="AC221" s="910"/>
      <c r="AD221" s="911"/>
      <c r="AE221" s="911"/>
      <c r="AF221" s="910"/>
      <c r="AG221" s="910"/>
      <c r="AH221" s="910"/>
      <c r="AI221" s="910"/>
      <c r="AJ221" s="910"/>
      <c r="AK221" s="910"/>
      <c r="AL221" s="910"/>
      <c r="AM221" s="910"/>
      <c r="AN221" s="910"/>
      <c r="AO221" s="910"/>
      <c r="AP221" s="910"/>
      <c r="AQ221" s="910"/>
      <c r="AR221" s="910"/>
      <c r="AS221" s="910"/>
      <c r="AT221" s="910"/>
      <c r="AU221" s="910"/>
      <c r="AV221" s="910"/>
      <c r="AW221" s="910"/>
      <c r="AX221" s="910"/>
      <c r="AY221" s="910"/>
      <c r="AZ221" s="910"/>
      <c r="BA221" s="910"/>
      <c r="BB221" s="910"/>
      <c r="BC221" s="910"/>
      <c r="BD221" s="910"/>
      <c r="BE221" s="910"/>
      <c r="BF221" s="910"/>
      <c r="BG221" s="910"/>
      <c r="BH221" s="910"/>
      <c r="BI221" s="910"/>
      <c r="BJ221" s="910"/>
      <c r="BK221" s="912"/>
      <c r="BL221" s="910"/>
      <c r="BM221" s="910"/>
      <c r="BN221" s="910"/>
      <c r="BO221" s="910"/>
      <c r="BP221" s="910"/>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1:131">
      <c r="A222" s="910"/>
      <c r="B222" s="910"/>
      <c r="C222" s="910"/>
      <c r="D222" s="910"/>
      <c r="E222" s="910"/>
      <c r="F222" s="910"/>
      <c r="G222" s="910"/>
      <c r="H222" s="910"/>
      <c r="I222" s="910"/>
      <c r="J222" s="910"/>
      <c r="K222" s="910"/>
      <c r="L222" s="910"/>
      <c r="M222" s="910"/>
      <c r="N222" s="910"/>
      <c r="O222" s="911"/>
      <c r="P222" s="911"/>
      <c r="Q222" s="911"/>
      <c r="R222" s="911"/>
      <c r="S222" s="911"/>
      <c r="T222" s="911"/>
      <c r="U222" s="911"/>
      <c r="V222" s="911"/>
      <c r="W222" s="911"/>
      <c r="X222" s="911"/>
      <c r="Y222" s="911"/>
      <c r="Z222" s="911"/>
      <c r="AA222" s="911"/>
      <c r="AB222" s="911"/>
      <c r="AC222" s="910"/>
      <c r="AD222" s="911"/>
      <c r="AE222" s="911"/>
      <c r="AF222" s="910"/>
      <c r="AG222" s="910"/>
      <c r="AH222" s="910"/>
      <c r="AI222" s="910"/>
      <c r="AJ222" s="910"/>
      <c r="AK222" s="910"/>
      <c r="AL222" s="910"/>
      <c r="AM222" s="910"/>
      <c r="AN222" s="910"/>
      <c r="AO222" s="910"/>
      <c r="AP222" s="910"/>
      <c r="AQ222" s="910"/>
      <c r="AR222" s="910"/>
      <c r="AS222" s="910"/>
      <c r="AT222" s="910"/>
      <c r="AU222" s="910"/>
      <c r="AV222" s="910"/>
      <c r="AW222" s="910"/>
      <c r="AX222" s="910"/>
      <c r="AY222" s="910"/>
      <c r="AZ222" s="910"/>
      <c r="BA222" s="910"/>
      <c r="BB222" s="910"/>
      <c r="BC222" s="910"/>
      <c r="BD222" s="910"/>
      <c r="BE222" s="910"/>
      <c r="BF222" s="910"/>
      <c r="BG222" s="910"/>
      <c r="BH222" s="910"/>
      <c r="BI222" s="910"/>
      <c r="BJ222" s="910"/>
      <c r="BK222" s="912"/>
      <c r="BL222" s="910"/>
      <c r="BM222" s="910"/>
      <c r="BN222" s="910"/>
      <c r="BO222" s="910"/>
      <c r="BP222" s="910"/>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1:131">
      <c r="A223" s="910"/>
      <c r="B223" s="910"/>
      <c r="C223" s="910"/>
      <c r="D223" s="910"/>
      <c r="E223" s="910"/>
      <c r="F223" s="910"/>
      <c r="G223" s="910"/>
      <c r="H223" s="910"/>
      <c r="I223" s="910"/>
      <c r="J223" s="910"/>
      <c r="K223" s="910"/>
      <c r="L223" s="910"/>
      <c r="M223" s="910"/>
      <c r="N223" s="910"/>
      <c r="O223" s="911"/>
      <c r="P223" s="911"/>
      <c r="Q223" s="911"/>
      <c r="R223" s="911"/>
      <c r="S223" s="911"/>
      <c r="T223" s="911"/>
      <c r="U223" s="911"/>
      <c r="V223" s="911"/>
      <c r="W223" s="911"/>
      <c r="X223" s="911"/>
      <c r="Y223" s="911"/>
      <c r="Z223" s="911"/>
      <c r="AA223" s="911"/>
      <c r="AB223" s="911"/>
      <c r="AC223" s="910"/>
      <c r="AD223" s="911"/>
      <c r="AE223" s="911"/>
      <c r="AF223" s="910"/>
      <c r="AG223" s="910"/>
      <c r="AH223" s="910"/>
      <c r="AI223" s="910"/>
      <c r="AJ223" s="910"/>
      <c r="AK223" s="910"/>
      <c r="AL223" s="910"/>
      <c r="AM223" s="910"/>
      <c r="AN223" s="910"/>
      <c r="AO223" s="910"/>
      <c r="AP223" s="910"/>
      <c r="AQ223" s="910"/>
      <c r="AR223" s="910"/>
      <c r="AS223" s="910"/>
      <c r="AT223" s="910"/>
      <c r="AU223" s="910"/>
      <c r="AV223" s="910"/>
      <c r="AW223" s="910"/>
      <c r="AX223" s="910"/>
      <c r="AY223" s="910"/>
      <c r="AZ223" s="910"/>
      <c r="BA223" s="910"/>
      <c r="BB223" s="910"/>
      <c r="BC223" s="910"/>
      <c r="BD223" s="910"/>
      <c r="BE223" s="910"/>
      <c r="BF223" s="910"/>
      <c r="BG223" s="910"/>
      <c r="BH223" s="910"/>
      <c r="BI223" s="910"/>
      <c r="BJ223" s="910"/>
      <c r="BK223" s="912"/>
      <c r="BL223" s="910"/>
      <c r="BM223" s="910"/>
      <c r="BN223" s="910"/>
      <c r="BO223" s="910"/>
      <c r="BP223" s="910"/>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1:131">
      <c r="A224" s="910"/>
      <c r="B224" s="910"/>
      <c r="C224" s="910"/>
      <c r="D224" s="910"/>
      <c r="E224" s="910"/>
      <c r="F224" s="910"/>
      <c r="G224" s="910"/>
      <c r="H224" s="910"/>
      <c r="I224" s="910"/>
      <c r="J224" s="910"/>
      <c r="K224" s="910"/>
      <c r="L224" s="910"/>
      <c r="M224" s="910"/>
      <c r="N224" s="910"/>
      <c r="O224" s="911"/>
      <c r="P224" s="911"/>
      <c r="Q224" s="911"/>
      <c r="R224" s="911"/>
      <c r="S224" s="911"/>
      <c r="T224" s="911"/>
      <c r="U224" s="911"/>
      <c r="V224" s="911"/>
      <c r="W224" s="911"/>
      <c r="X224" s="911"/>
      <c r="Y224" s="911"/>
      <c r="Z224" s="911"/>
      <c r="AA224" s="911"/>
      <c r="AB224" s="911"/>
      <c r="AC224" s="910"/>
      <c r="AD224" s="911"/>
      <c r="AE224" s="911"/>
      <c r="AF224" s="910"/>
      <c r="AG224" s="910"/>
      <c r="AH224" s="910"/>
      <c r="AI224" s="910"/>
      <c r="AJ224" s="910"/>
      <c r="AK224" s="910"/>
      <c r="AL224" s="910"/>
      <c r="AM224" s="910"/>
      <c r="AN224" s="910"/>
      <c r="AO224" s="910"/>
      <c r="AP224" s="910"/>
      <c r="AQ224" s="910"/>
      <c r="AR224" s="910"/>
      <c r="AS224" s="910"/>
      <c r="AT224" s="910"/>
      <c r="AU224" s="910"/>
      <c r="AV224" s="910"/>
      <c r="AW224" s="910"/>
      <c r="AX224" s="910"/>
      <c r="AY224" s="910"/>
      <c r="AZ224" s="910"/>
      <c r="BA224" s="910"/>
      <c r="BB224" s="910"/>
      <c r="BC224" s="910"/>
      <c r="BD224" s="910"/>
      <c r="BE224" s="910"/>
      <c r="BF224" s="910"/>
      <c r="BG224" s="910"/>
      <c r="BH224" s="910"/>
      <c r="BI224" s="910"/>
      <c r="BJ224" s="910"/>
      <c r="BK224" s="912"/>
      <c r="BL224" s="910"/>
      <c r="BM224" s="910"/>
      <c r="BN224" s="910"/>
      <c r="BO224" s="910"/>
      <c r="BP224" s="910"/>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131">
      <c r="AC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row>
    <row r="258" spans="29:131">
      <c r="AC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row>
    <row r="259" spans="29:131">
      <c r="AC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row>
    <row r="260" spans="29:131">
      <c r="AC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row>
    <row r="261" spans="29:131">
      <c r="AC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row>
    <row r="262" spans="29:131">
      <c r="AC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row>
    <row r="263" spans="29:131">
      <c r="AC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row>
    <row r="264" spans="29:131">
      <c r="AC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row>
    <row r="265" spans="29:131">
      <c r="AC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row>
    <row r="266" spans="29:131">
      <c r="AC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row>
    <row r="267" spans="29:131">
      <c r="AC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row>
    <row r="268" spans="29:131">
      <c r="AC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row>
    <row r="269" spans="29:131">
      <c r="AC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row>
    <row r="270" spans="29:131">
      <c r="AC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row>
    <row r="271" spans="29:131">
      <c r="AC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row>
    <row r="272" spans="29:131">
      <c r="AC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row>
    <row r="273" spans="29:131">
      <c r="AC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row>
    <row r="274" spans="29:131">
      <c r="AC274"/>
    </row>
    <row r="275" spans="29:131">
      <c r="AC275"/>
    </row>
    <row r="276" spans="29:131">
      <c r="AC276"/>
    </row>
    <row r="277" spans="29:131">
      <c r="AC277"/>
    </row>
    <row r="278" spans="29:131">
      <c r="AC278"/>
    </row>
    <row r="279" spans="29:131">
      <c r="AC279"/>
    </row>
    <row r="280" spans="29:131">
      <c r="AC280"/>
    </row>
    <row r="281" spans="29:131">
      <c r="AC281"/>
    </row>
    <row r="282" spans="29:131">
      <c r="AC282"/>
    </row>
    <row r="283" spans="29:131">
      <c r="AC283"/>
    </row>
    <row r="284" spans="29:131">
      <c r="AC284"/>
    </row>
    <row r="285" spans="29:131">
      <c r="AC285"/>
    </row>
    <row r="286" spans="29:131">
      <c r="AC286"/>
    </row>
    <row r="287" spans="29:131">
      <c r="AC287"/>
    </row>
    <row r="288" spans="29:131">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row r="311" spans="29:29">
      <c r="AC311"/>
    </row>
    <row r="312" spans="29:29">
      <c r="AC312"/>
    </row>
    <row r="313" spans="29:29">
      <c r="AC313"/>
    </row>
    <row r="314" spans="29:29">
      <c r="AC314"/>
    </row>
    <row r="315" spans="29:29">
      <c r="AC315"/>
    </row>
    <row r="316" spans="29:29">
      <c r="AC316"/>
    </row>
    <row r="317" spans="29:29">
      <c r="AC317"/>
    </row>
    <row r="318" spans="29:29">
      <c r="AC318"/>
    </row>
    <row r="319" spans="29:29">
      <c r="AC319"/>
    </row>
    <row r="320" spans="29:29">
      <c r="AC320"/>
    </row>
    <row r="321" spans="29:29">
      <c r="AC321"/>
    </row>
    <row r="322" spans="29:29">
      <c r="AC322"/>
    </row>
    <row r="323" spans="29:29">
      <c r="AC323"/>
    </row>
    <row r="324" spans="29:29">
      <c r="AC324"/>
    </row>
    <row r="325" spans="29:29">
      <c r="AC325"/>
    </row>
    <row r="326" spans="29:29">
      <c r="AC326"/>
    </row>
    <row r="327" spans="29:29">
      <c r="AC327"/>
    </row>
  </sheetData>
  <mergeCells count="107">
    <mergeCell ref="A145:J145"/>
    <mergeCell ref="A1:J1"/>
    <mergeCell ref="O1:Y1"/>
    <mergeCell ref="Z1:AE1"/>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 ref="A2:K2"/>
    <mergeCell ref="A38:J38"/>
    <mergeCell ref="A42:H42"/>
    <mergeCell ref="A46:H46"/>
    <mergeCell ref="A44:I44"/>
    <mergeCell ref="H70:I70"/>
    <mergeCell ref="F110:G110"/>
    <mergeCell ref="H110:I110"/>
    <mergeCell ref="A54:E54"/>
    <mergeCell ref="A49:E49"/>
    <mergeCell ref="F49:G49"/>
    <mergeCell ref="F35:H35"/>
    <mergeCell ref="F27:H27"/>
    <mergeCell ref="F29:H29"/>
    <mergeCell ref="F31:H31"/>
    <mergeCell ref="H49:I49"/>
    <mergeCell ref="F54:G54"/>
    <mergeCell ref="H54:I54"/>
    <mergeCell ref="A48:I48"/>
    <mergeCell ref="A51:I51"/>
    <mergeCell ref="A56:I56"/>
    <mergeCell ref="A69:I69"/>
    <mergeCell ref="A72:I72"/>
    <mergeCell ref="A98:G98"/>
    <mergeCell ref="A76:G76"/>
    <mergeCell ref="H76:I76"/>
    <mergeCell ref="A78:I78"/>
    <mergeCell ref="A80:G80"/>
    <mergeCell ref="A143:I143"/>
    <mergeCell ref="A60:I60"/>
    <mergeCell ref="A62:I62"/>
    <mergeCell ref="H98:I98"/>
    <mergeCell ref="A102:I102"/>
    <mergeCell ref="A106:G106"/>
    <mergeCell ref="H106:I106"/>
    <mergeCell ref="A108:I108"/>
    <mergeCell ref="A112:I112"/>
    <mergeCell ref="A114:G114"/>
    <mergeCell ref="H114:I114"/>
    <mergeCell ref="A116:G116"/>
    <mergeCell ref="H116:I116"/>
    <mergeCell ref="A66:G66"/>
    <mergeCell ref="A68:I68"/>
    <mergeCell ref="A139:I139"/>
    <mergeCell ref="F86:G86"/>
    <mergeCell ref="A88:I88"/>
    <mergeCell ref="A90:G90"/>
    <mergeCell ref="H90:I90"/>
    <mergeCell ref="H86:I86"/>
    <mergeCell ref="A70:E70"/>
    <mergeCell ref="F70:G70"/>
    <mergeCell ref="F131:G131"/>
    <mergeCell ref="B6:I6"/>
    <mergeCell ref="B12:I12"/>
    <mergeCell ref="B9:I9"/>
    <mergeCell ref="B10:I10"/>
    <mergeCell ref="B8:I8"/>
    <mergeCell ref="A18:J18"/>
    <mergeCell ref="F20:I20"/>
    <mergeCell ref="F33:H33"/>
    <mergeCell ref="B14:I14"/>
    <mergeCell ref="F24:I24"/>
    <mergeCell ref="F22:H22"/>
    <mergeCell ref="H131:I131"/>
    <mergeCell ref="F141:G141"/>
    <mergeCell ref="H141:I141"/>
    <mergeCell ref="A127:G127"/>
    <mergeCell ref="H80:I80"/>
    <mergeCell ref="A82:G82"/>
    <mergeCell ref="H82:I82"/>
    <mergeCell ref="A84:I84"/>
    <mergeCell ref="A124:I124"/>
    <mergeCell ref="A141:E141"/>
    <mergeCell ref="A131:E131"/>
    <mergeCell ref="A110:E110"/>
    <mergeCell ref="A86:E86"/>
    <mergeCell ref="H92:I92"/>
    <mergeCell ref="A96:I96"/>
    <mergeCell ref="A135:J135"/>
    <mergeCell ref="H127:I127"/>
    <mergeCell ref="A129:I129"/>
    <mergeCell ref="A133:I133"/>
    <mergeCell ref="A122:I122"/>
    <mergeCell ref="A118:G118"/>
    <mergeCell ref="H118:I118"/>
    <mergeCell ref="A120:G120"/>
    <mergeCell ref="H120:I120"/>
  </mergeCells>
  <conditionalFormatting sqref="H131:I131">
    <cfRule type="expression" dxfId="83" priority="17">
      <formula>$H$127&lt;&gt;"Yes"</formula>
    </cfRule>
  </conditionalFormatting>
  <conditionalFormatting sqref="H110:I110">
    <cfRule type="expression" dxfId="82" priority="6">
      <formula>$H$106&lt;&gt;"Yes"</formula>
    </cfRule>
  </conditionalFormatting>
  <conditionalFormatting sqref="F22">
    <cfRule type="expression" dxfId="81" priority="1">
      <formula>#REF!&lt;&gt;"Yes"</formula>
    </cfRule>
  </conditionalFormatting>
  <dataValidations xWindow="668" yWindow="671" count="41">
    <dataValidation allowBlank="1" showInputMessage="1" showErrorMessage="1" errorTitle="Select technology type from list" sqref="J137 J72:J73 H137 G100:J100 H73:I73 J98 J88 I94:J94 J90 J96 J92 J102 J133 J112 H128:J128 H126:J126 H77 H43 H121 J143"/>
    <dataValidation type="decimal" operator="greaterThanOrEqual" showInputMessage="1" showErrorMessage="1" promptTitle="Required field" prompt="  " sqref="G40">
      <formula1>0</formula1>
    </dataValidation>
    <dataValidation type="textLength" operator="lessThan" showInputMessage="1" showErrorMessage="1" promptTitle="Required field" prompt="Field is limited to a maximumm of 1,200 characters." sqref="A51:I51 A56:I56">
      <formula1>1201</formula1>
    </dataValidation>
    <dataValidation type="textLength" operator="lessThan" allowBlank="1" showInputMessage="1" showErrorMessage="1" promptTitle="Complete if applicable" prompt="Field is limited to a maximumm of 2,000 characters." sqref="A143:I143">
      <formula1>2001</formula1>
    </dataValidation>
    <dataValidation type="decimal" showInputMessage="1" showErrorMessage="1" promptTitle="Required" prompt="Provide % of site control, to include gen-tie line" sqref="H66">
      <formula1>0</formula1>
      <formula2>1</formula2>
    </dataValidation>
    <dataValidation type="textLength" operator="lessThan" showInputMessage="1" showErrorMessage="1" promptTitle="Required field " prompt="Field is limited to a maximum of 1,500 characters." sqref="A72:I72">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102:I102">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6:I96">
      <formula1>1151</formula1>
    </dataValidation>
    <dataValidation type="textLength" operator="lessThan" allowBlank="1" showInputMessage="1" showErrorMessage="1" promptTitle="Required field" prompt="Field is limited to a maximum of 1,500 characters." sqref="A88:I88">
      <formula1>1501</formula1>
    </dataValidation>
    <dataValidation type="textLength" operator="lessThan" allowBlank="1" showInputMessage="1" showErrorMessage="1" promptTitle="Complete as applicable" prompt="Field is limited to a maximum of 1,150 characters." sqref="A133:I133">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12:I112">
      <formula1>1501</formula1>
    </dataValidation>
    <dataValidation type="textLength" operator="lessThan" allowBlank="1" showInputMessage="1" showErrorMessage="1" promptTitle="Required Field" prompt="Field is limited to a maximum of 35 characters." sqref="F27:H27">
      <formula1>36</formula1>
    </dataValidation>
    <dataValidation type="textLength" operator="lessThan" showInputMessage="1" showErrorMessage="1" promptTitle="Required field" prompt="Field is limited to a maximum of 35 characters." sqref="F29:H29">
      <formula1>36</formula1>
    </dataValidation>
    <dataValidation type="textLength" operator="lessThan" showInputMessage="1" showErrorMessage="1" promptTitle="Required field" prompt="Form field is limited to a maximum of 99 characters." sqref="F20">
      <formula1>100</formula1>
    </dataValidation>
    <dataValidation type="decimal" showInputMessage="1" showErrorMessage="1" promptTitle="Required field" prompt="please use Decimal degrees formatting for Longitude" sqref="F35:H35">
      <formula1>-360</formula1>
      <formula2>360</formula2>
    </dataValidation>
    <dataValidation type="list" showInputMessage="1" showErrorMessage="1" promptTitle="Required field" prompt="Select response from drop-down list." sqref="H82:I82 H80:I80">
      <formula1>$AH$80:$AJ$80</formula1>
    </dataValidation>
    <dataValidation type="list" showInputMessage="1" showErrorMessage="1" promptTitle="Required field" prompt="Select response from drop-down list." sqref="H90:I90">
      <formula1>$AH$90:$AI$90</formula1>
    </dataValidation>
    <dataValidation type="list" showInputMessage="1" showErrorMessage="1" promptTitle="Required field" prompt="Select response from drop-down list." sqref="H98:I98">
      <formula1>$AH$98:$AI$98</formula1>
    </dataValidation>
    <dataValidation type="list" showInputMessage="1" showErrorMessage="1" promptTitle="Required field" prompt="Select response from drop-down list." sqref="H106:I106">
      <formula1>$AH$106:$AI$106</formula1>
    </dataValidation>
    <dataValidation type="list" showInputMessage="1" showErrorMessage="1" promptTitle="Required field" prompt="Select response from drop-down list." sqref="H114:I114">
      <formula1>$AH$114:$AI$114</formula1>
    </dataValidation>
    <dataValidation type="list" showInputMessage="1" showErrorMessage="1" promptTitle="Required field" prompt="Select response from drop-down list." sqref="H118:I118">
      <formula1>$AH$118:$AI$118</formula1>
    </dataValidation>
    <dataValidation type="list" showInputMessage="1" showErrorMessage="1" promptTitle="Required field" prompt="Select response from drop-down list." sqref="H127:I127">
      <formula1>$AH$127:$AI$127</formula1>
    </dataValidation>
    <dataValidation type="list" operator="greaterThanOrEqual" showInputMessage="1" showErrorMessage="1" promptTitle="Required field" prompt="Select response from drop-down list." sqref="G58">
      <formula1>$AH$58:$AI$58</formula1>
    </dataValidation>
    <dataValidation type="list" showInputMessage="1" showErrorMessage="1" promptTitle="Required field" prompt="Select response from drop-down list._x000a_Include &quot;Environmental Studies&quot; in filename of submitted document." sqref="H120:I120">
      <formula1>$AH$120:$AI$120</formula1>
    </dataValidation>
    <dataValidation type="list" showInputMessage="1" showErrorMessage="1" promptTitle="Required field" prompt="Select response from drop-down list." sqref="I46">
      <formula1>$AH$46:$AI$46</formula1>
    </dataValidation>
    <dataValidation type="list" operator="greaterThanOrEqual" showInputMessage="1" showErrorMessage="1" promptTitle="Required field" prompt="Select response from drop-down list." sqref="I137">
      <formula1>$AH$137:$AI$137</formula1>
    </dataValidation>
    <dataValidation type="list" showInputMessage="1" showErrorMessage="1" promptTitle="Required field" prompt="Select response from drop-down list._x000a_(include &quot;Project Map&quot; in filename of submitted document)" sqref="I42">
      <formula1>$AH$42:$AI$42</formula1>
    </dataValidation>
    <dataValidation type="list" allowBlank="1" showInputMessage="1" showErrorMessage="1" promptTitle="Complete if applicable" prompt="Field is required if response to previous question is yes._x000a__x000a_Select response from drop-down list." sqref="H92:I92">
      <formula1>$AH$92:$AI$92</formula1>
    </dataValidation>
    <dataValidation type="list" allowBlank="1" showInputMessage="1" showErrorMessage="1" promptTitle="Complete if applicable" prompt="Required if environmental studies are available._x000a__x000a_Select response from drop-down list." sqref="H116:I116">
      <formula1>$AH$116:$AI$116</formula1>
    </dataValidation>
    <dataValidation type="list" showInputMessage="1" showErrorMessage="1" promptTitle="Required field" prompt="Select response from the drop-down list." sqref="F31:H31">
      <formula1>$AH$31:$AP$31</formula1>
    </dataValidation>
    <dataValidation type="list" showInputMessage="1" showErrorMessage="1" promptTitle="Required field" prompt="Select response from drop-down list." sqref="H76:I76">
      <formula1>$AH$76:$AI$76</formula1>
    </dataValidation>
    <dataValidation type="list" showInputMessage="1" showErrorMessage="1" promptTitle="Required field" prompt="Select response from drop-down list._x000a_Include &quot;Community Relations&quot; in filename of submitted document._x000a_" sqref="H141:I141">
      <formula1>$AH$141:$AI$141</formula1>
    </dataValidation>
    <dataValidation type="list" showInputMessage="1" showErrorMessage="1" promptTitle="Required field" prompt="Select response from drop-down list._x000a_(include &quot;Land Area&quot; in filename of submitted document)" sqref="H49:I49">
      <formula1>$AH$49:$AI$49</formula1>
    </dataValidation>
    <dataValidation type="list" showInputMessage="1" showErrorMessage="1" promptTitle="Required field" prompt="Select response from drop-down list._x000a_(include &quot;Project Description&quot; in filename of submitted document)" sqref="H54:I54">
      <formula1>$AH$54:$AI$54</formula1>
    </dataValidation>
    <dataValidation type="list" showInputMessage="1" showErrorMessage="1" promptTitle="Required field" prompt="Select response from drop-down list._x000a_(include &quot;Permit Status&quot; in filename of submitted document)" sqref="H86:I86">
      <formula1>$AH$86:$AI$86</formula1>
    </dataValidation>
    <dataValidation type="list" showInputMessage="1" showErrorMessage="1" promptTitle="Required field" prompt="Select response from drop-down list._x000a_(include &quot;Environmental Issues&quot; in filename of submitted document)" sqref="H110:I110">
      <formula1>$AH$110:$AI$110</formula1>
    </dataValidation>
    <dataValidation type="list" showInputMessage="1" showErrorMessage="1" promptTitle="Required field" prompt="Select response from drop-down list._x000a_Include &quot;Community Plan&quot; in filename of submitted document." sqref="H131:I131">
      <formula1>$AH$131:$AI$131</formula1>
    </dataValidation>
    <dataValidation type="list" showInputMessage="1" showErrorMessage="1" promptTitle="Required field" prompt="Select response from drop-down list._x000a_(include &quot;Land Agreements&quot; in filename of submitted document)" sqref="H70:I70">
      <formula1>$AH$70:$AI$70</formula1>
    </dataValidation>
    <dataValidation type="decimal" showInputMessage="1" showErrorMessage="1" promptTitle="Required field" prompt="please use Decimal degrees formatting for Latitude" sqref="F33:H33">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62:I62">
      <formula1>1201</formula1>
    </dataValidation>
    <dataValidation allowBlank="1" showInputMessage="1" showErrorMessage="1" promptTitle="Complete if applicable" prompt="    " sqref="F24:I24"/>
  </dataValidations>
  <pageMargins left="0.7" right="0.7" top="0.75" bottom="0.75" header="0.3" footer="0.3"/>
  <pageSetup scale="70" fitToHeight="10" orientation="portrait" r:id="rId1"/>
  <headerFooter>
    <oddFooter>&amp;C&amp;"Arial,Italic"B-&amp;P</oddFooter>
  </headerFooter>
  <drawing r:id="rId2"/>
  <extLst>
    <ext xmlns:x14="http://schemas.microsoft.com/office/spreadsheetml/2009/9/main" uri="{CCE6A557-97BC-4b89-ADB6-D9C93CAAB3DF}">
      <x14:dataValidations xmlns:xm="http://schemas.microsoft.com/office/excel/2006/main" xWindow="668" yWindow="671" count="1">
        <x14:dataValidation type="list" showInputMessage="1" showErrorMessage="1" promptTitle="Complete if applicable" prompt="Required if offer 1 is used_x000a__x000a_Select response from the drop-down list.">
          <x14:formula1>
            <xm:f>'2b. Offer Details'!$AL$24:$AO$24</xm:f>
          </x14:formula1>
          <xm:sqref>F22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BO177"/>
  <sheetViews>
    <sheetView zoomScale="85" zoomScaleNormal="85" workbookViewId="0">
      <pane ySplit="2" topLeftCell="A3" activePane="bottomLeft" state="frozen"/>
      <selection pane="bottomLeft" activeCell="BX147" sqref="BX147"/>
    </sheetView>
  </sheetViews>
  <sheetFormatPr defaultRowHeight="13"/>
  <cols>
    <col min="1" max="1" width="47.26953125" style="261" customWidth="1"/>
    <col min="2" max="2" width="8.453125" style="299" customWidth="1"/>
    <col min="3" max="3" width="3.453125" style="261" customWidth="1"/>
    <col min="4" max="4" width="52.7265625" style="261" customWidth="1"/>
    <col min="5" max="5" width="5.26953125" customWidth="1"/>
    <col min="6" max="6" width="61.81640625" hidden="1" customWidth="1"/>
    <col min="7" max="7" width="13.453125" hidden="1" customWidth="1"/>
    <col min="8" max="9" width="2" style="261" hidden="1" customWidth="1"/>
    <col min="10" max="10" width="4.26953125" hidden="1" customWidth="1"/>
    <col min="11" max="11" width="7.453125" style="261" hidden="1" customWidth="1"/>
    <col min="12" max="12" width="3.453125" style="261" hidden="1" customWidth="1"/>
    <col min="13" max="13" width="17.54296875" style="261" hidden="1" customWidth="1"/>
    <col min="14" max="14" width="16.1796875" style="261" hidden="1" customWidth="1"/>
    <col min="15" max="15" width="22.26953125" style="261" hidden="1" customWidth="1"/>
    <col min="16" max="16" width="7.54296875" style="261" hidden="1" customWidth="1"/>
    <col min="17" max="17" width="30.54296875" style="261" hidden="1" customWidth="1"/>
    <col min="18" max="19" width="9.1796875" style="261" hidden="1" customWidth="1"/>
    <col min="20" max="20" width="14" style="261" hidden="1" customWidth="1"/>
    <col min="21" max="22" width="9.1796875" style="261" hidden="1" customWidth="1"/>
    <col min="23" max="23" width="9.453125" style="261" hidden="1" customWidth="1"/>
    <col min="24" max="24" width="57.7265625" style="261" hidden="1" customWidth="1"/>
    <col min="25" max="25" width="32.453125" style="261" hidden="1" customWidth="1"/>
    <col min="26" max="29" width="9.1796875" style="261" hidden="1" customWidth="1"/>
    <col min="30" max="30" width="14.26953125" style="261" hidden="1" customWidth="1"/>
    <col min="31" max="31" width="12" style="261" hidden="1" customWidth="1"/>
    <col min="32" max="32" width="13" hidden="1" customWidth="1"/>
    <col min="33" max="38" width="5.81640625" hidden="1" customWidth="1"/>
    <col min="39" max="48" width="6.54296875" hidden="1" customWidth="1"/>
    <col min="49" max="58" width="9.1796875" hidden="1" customWidth="1"/>
    <col min="59" max="59" width="9.1796875" style="385" hidden="1" customWidth="1"/>
    <col min="60" max="60" width="9.1796875" hidden="1" customWidth="1"/>
    <col min="61" max="66" width="9.1796875" customWidth="1"/>
    <col min="67" max="67" width="9.1796875" hidden="1" customWidth="1"/>
  </cols>
  <sheetData>
    <row r="1" spans="1:59" ht="20">
      <c r="A1" s="1013" t="s">
        <v>631</v>
      </c>
      <c r="B1" s="1014"/>
      <c r="C1" s="1014"/>
      <c r="D1" s="1014"/>
      <c r="E1" s="1015"/>
      <c r="I1" s="261" t="s">
        <v>42</v>
      </c>
      <c r="K1" s="1010" t="s">
        <v>18</v>
      </c>
      <c r="L1" s="1010"/>
      <c r="M1" s="1010"/>
      <c r="N1" s="1010"/>
      <c r="O1" s="1010"/>
      <c r="P1" s="1010"/>
      <c r="Q1" s="1010"/>
      <c r="R1" s="1010"/>
      <c r="S1" s="1010"/>
      <c r="T1" s="1010"/>
      <c r="U1" s="1010"/>
      <c r="V1" s="993" t="s">
        <v>19</v>
      </c>
      <c r="W1" s="993"/>
      <c r="X1" s="993"/>
      <c r="Y1" s="993"/>
      <c r="Z1" s="993"/>
      <c r="AA1" s="993"/>
    </row>
    <row r="2" spans="1:59" ht="15" thickBot="1">
      <c r="A2" s="1247" t="s">
        <v>632</v>
      </c>
      <c r="B2" s="1102"/>
      <c r="C2" s="1102"/>
      <c r="D2" s="1102"/>
      <c r="E2" s="1248"/>
      <c r="F2" t="s">
        <v>40</v>
      </c>
      <c r="G2" t="s">
        <v>41</v>
      </c>
      <c r="I2" s="261" t="s">
        <v>42</v>
      </c>
      <c r="K2" s="1109" t="s">
        <v>21</v>
      </c>
      <c r="L2" s="1111" t="s">
        <v>22</v>
      </c>
      <c r="M2" s="1111"/>
      <c r="N2" s="1091" t="s">
        <v>23</v>
      </c>
      <c r="O2" s="1091" t="s">
        <v>24</v>
      </c>
      <c r="P2" s="1091" t="s">
        <v>25</v>
      </c>
      <c r="Q2" s="1091" t="s">
        <v>26</v>
      </c>
      <c r="R2" s="1091" t="s">
        <v>27</v>
      </c>
      <c r="S2" s="1091" t="s">
        <v>28</v>
      </c>
      <c r="T2" s="1091" t="s">
        <v>29</v>
      </c>
      <c r="U2" s="1091" t="s">
        <v>30</v>
      </c>
      <c r="V2" s="1107" t="s">
        <v>31</v>
      </c>
      <c r="W2" s="1107" t="s">
        <v>32</v>
      </c>
      <c r="X2" s="1107" t="s">
        <v>33</v>
      </c>
      <c r="Y2" s="1107" t="s">
        <v>34</v>
      </c>
      <c r="Z2" s="1107" t="s">
        <v>35</v>
      </c>
      <c r="AA2" s="1107" t="s">
        <v>36</v>
      </c>
      <c r="AC2" s="53"/>
    </row>
    <row r="3" spans="1:59" ht="15.75" customHeight="1" thickBot="1">
      <c r="A3" s="1229" t="s">
        <v>633</v>
      </c>
      <c r="B3" s="1249"/>
      <c r="C3" s="1249"/>
      <c r="D3" s="1249"/>
      <c r="E3" s="1250"/>
      <c r="I3" s="261" t="s">
        <v>42</v>
      </c>
      <c r="K3" s="1110"/>
      <c r="L3" s="503" t="s">
        <v>43</v>
      </c>
      <c r="M3" s="274" t="s">
        <v>44</v>
      </c>
      <c r="N3" s="1092"/>
      <c r="O3" s="1092"/>
      <c r="P3" s="1092"/>
      <c r="Q3" s="1092"/>
      <c r="R3" s="1092"/>
      <c r="S3" s="1092"/>
      <c r="T3" s="1092"/>
      <c r="U3" s="1092"/>
      <c r="V3" s="1108"/>
      <c r="W3" s="1108"/>
      <c r="X3" s="1108"/>
      <c r="Y3" s="1108"/>
      <c r="Z3" s="1108"/>
      <c r="AA3" s="1108"/>
      <c r="AB3" s="390"/>
      <c r="AD3" s="408" t="s">
        <v>45</v>
      </c>
      <c r="AE3" s="408" t="s">
        <v>46</v>
      </c>
      <c r="AF3" s="408" t="s">
        <v>47</v>
      </c>
      <c r="AG3" s="388" t="s">
        <v>48</v>
      </c>
      <c r="AH3" s="388" t="s">
        <v>49</v>
      </c>
      <c r="AI3" s="388" t="s">
        <v>50</v>
      </c>
      <c r="AJ3" s="388" t="s">
        <v>51</v>
      </c>
      <c r="AK3" s="388" t="s">
        <v>52</v>
      </c>
      <c r="AL3" s="388" t="s">
        <v>53</v>
      </c>
      <c r="AM3" s="388" t="s">
        <v>54</v>
      </c>
      <c r="AN3" s="388" t="s">
        <v>55</v>
      </c>
      <c r="AO3" s="388" t="s">
        <v>56</v>
      </c>
      <c r="AP3" s="388" t="s">
        <v>57</v>
      </c>
      <c r="AQ3" s="388" t="s">
        <v>58</v>
      </c>
      <c r="AR3" s="388" t="s">
        <v>59</v>
      </c>
      <c r="AS3" s="388" t="s">
        <v>60</v>
      </c>
      <c r="AT3" s="388" t="s">
        <v>61</v>
      </c>
      <c r="AU3" s="388" t="s">
        <v>62</v>
      </c>
      <c r="AV3" s="388" t="s">
        <v>63</v>
      </c>
      <c r="AW3" s="388" t="s">
        <v>64</v>
      </c>
      <c r="AX3" s="388" t="s">
        <v>65</v>
      </c>
      <c r="AY3" s="388" t="s">
        <v>66</v>
      </c>
      <c r="AZ3" s="388" t="s">
        <v>67</v>
      </c>
      <c r="BA3" s="388" t="s">
        <v>68</v>
      </c>
      <c r="BB3" s="388" t="s">
        <v>69</v>
      </c>
      <c r="BC3" s="388" t="s">
        <v>70</v>
      </c>
      <c r="BD3" s="388" t="s">
        <v>71</v>
      </c>
      <c r="BE3" s="388" t="s">
        <v>72</v>
      </c>
      <c r="BF3" s="388" t="s">
        <v>73</v>
      </c>
      <c r="BG3" s="394" t="s">
        <v>74</v>
      </c>
    </row>
    <row r="4" spans="1:59" ht="5.25" customHeight="1">
      <c r="A4" s="515"/>
      <c r="B4" s="304"/>
      <c r="C4" s="53"/>
      <c r="D4" s="53"/>
      <c r="E4" s="300"/>
      <c r="H4" s="261" t="s">
        <v>78</v>
      </c>
    </row>
    <row r="5" spans="1:59">
      <c r="A5" s="515"/>
      <c r="B5" s="304"/>
      <c r="C5" s="53"/>
      <c r="D5" s="378" t="s">
        <v>634</v>
      </c>
      <c r="E5" s="102"/>
      <c r="I5" s="350" t="s">
        <v>42</v>
      </c>
    </row>
    <row r="6" spans="1:59" ht="5.25" hidden="1" customHeight="1">
      <c r="A6" s="301"/>
      <c r="B6" s="304"/>
      <c r="C6" s="53"/>
      <c r="D6" s="53"/>
      <c r="E6" s="102"/>
      <c r="H6" s="261" t="s">
        <v>78</v>
      </c>
    </row>
    <row r="7" spans="1:59" ht="15" hidden="1" customHeight="1" thickBot="1">
      <c r="A7" s="516"/>
      <c r="B7" s="304"/>
      <c r="C7" s="53"/>
      <c r="D7" s="53"/>
      <c r="E7" s="102"/>
      <c r="F7" s="450" t="s">
        <v>635</v>
      </c>
      <c r="G7" s="454"/>
      <c r="I7" s="261" t="s">
        <v>42</v>
      </c>
      <c r="K7" s="259"/>
      <c r="M7" s="259"/>
      <c r="Q7" s="265"/>
      <c r="T7" s="260"/>
    </row>
    <row r="8" spans="1:59" ht="5.25" hidden="1" customHeight="1" thickBot="1">
      <c r="A8" s="516"/>
      <c r="B8" s="304"/>
      <c r="C8" s="53"/>
      <c r="D8" s="53"/>
      <c r="E8" s="102"/>
      <c r="F8" s="429"/>
      <c r="G8" s="454"/>
      <c r="H8" s="261" t="s">
        <v>78</v>
      </c>
      <c r="K8" s="259"/>
      <c r="M8" s="259"/>
      <c r="Q8" s="265"/>
      <c r="T8" s="260"/>
    </row>
    <row r="9" spans="1:59" ht="5.25" customHeight="1" thickBot="1">
      <c r="A9" s="516"/>
      <c r="B9" s="304"/>
      <c r="C9" s="53"/>
      <c r="D9" s="53"/>
      <c r="E9" s="102"/>
      <c r="F9" s="429"/>
      <c r="G9" s="454"/>
      <c r="H9" s="261" t="s">
        <v>78</v>
      </c>
      <c r="K9" s="259"/>
      <c r="M9" s="259"/>
      <c r="Q9" s="265"/>
      <c r="T9" s="260"/>
    </row>
    <row r="10" spans="1:59" ht="15" customHeight="1" thickTop="1" thickBot="1">
      <c r="A10" s="381" t="s">
        <v>636</v>
      </c>
      <c r="B10" s="304"/>
      <c r="C10" s="53"/>
      <c r="D10" s="576"/>
      <c r="E10" s="102"/>
      <c r="F10" s="450" t="s">
        <v>637</v>
      </c>
      <c r="I10" s="261" t="s">
        <v>42</v>
      </c>
      <c r="K10" s="259" t="str">
        <f ca="1">SUBSTITUTE(CELL("address",D10),"$","")</f>
        <v>D10</v>
      </c>
      <c r="L10" s="341" t="s">
        <v>638</v>
      </c>
      <c r="M10" s="259" t="str">
        <f t="shared" ref="M10:M16" ca="1" si="0">MID(CELL("filename",L10),FIND("]",CELL("filename",L10))+1,256)</f>
        <v>3a. Solar</v>
      </c>
      <c r="N10" s="261" t="s">
        <v>639</v>
      </c>
      <c r="O10" s="261" t="s">
        <v>640</v>
      </c>
      <c r="P10" s="261">
        <v>1</v>
      </c>
      <c r="Q10" s="265" t="str">
        <f t="shared" ref="Q10:Q16" ca="1" si="1">L10&amp;"_"&amp;K10&amp;"_"&amp;O10&amp;"_"&amp;P10</f>
        <v>3a_D10_Solar_Used_1</v>
      </c>
      <c r="R10" s="261" t="s">
        <v>641</v>
      </c>
      <c r="T10" s="260" t="str">
        <f>CONCATENATE(AD10)</f>
        <v>Yes</v>
      </c>
      <c r="U10" s="261" t="s">
        <v>85</v>
      </c>
      <c r="V10" s="261" t="s">
        <v>85</v>
      </c>
      <c r="AD10" s="261" t="s">
        <v>84</v>
      </c>
      <c r="AE10" s="268" t="s">
        <v>85</v>
      </c>
    </row>
    <row r="11" spans="1:59" ht="5.25" customHeight="1" thickTop="1" thickBot="1">
      <c r="A11" s="512"/>
      <c r="B11" s="304"/>
      <c r="C11" s="53"/>
      <c r="D11" s="53"/>
      <c r="E11" s="102"/>
      <c r="F11" s="429"/>
      <c r="H11" s="261" t="s">
        <v>78</v>
      </c>
      <c r="K11" s="259" t="e">
        <f ca="1">SUBSTITUTE(CELL("address",#REF!),"$","")</f>
        <v>#REF!</v>
      </c>
      <c r="L11" s="261" t="str">
        <f t="shared" ref="L11:L16" si="2">$L$10</f>
        <v>3a</v>
      </c>
      <c r="M11" s="259" t="str">
        <f t="shared" ca="1" si="0"/>
        <v>3a. Solar</v>
      </c>
      <c r="N11" s="261" t="s">
        <v>639</v>
      </c>
      <c r="O11" s="261" t="s">
        <v>640</v>
      </c>
      <c r="P11" s="261">
        <v>3</v>
      </c>
      <c r="Q11" s="265" t="e">
        <f t="shared" ca="1" si="1"/>
        <v>#REF!</v>
      </c>
      <c r="R11" s="261" t="s">
        <v>641</v>
      </c>
      <c r="T11" s="260" t="str">
        <f>CONCATENATE(AD11)</f>
        <v>Yes</v>
      </c>
      <c r="U11" s="261" t="s">
        <v>85</v>
      </c>
      <c r="V11" s="261" t="s">
        <v>85</v>
      </c>
      <c r="AD11" s="261" t="s">
        <v>84</v>
      </c>
    </row>
    <row r="12" spans="1:59" ht="15" customHeight="1" thickTop="1" thickBot="1">
      <c r="A12" s="513" t="s">
        <v>642</v>
      </c>
      <c r="B12" s="304"/>
      <c r="C12" s="53"/>
      <c r="D12" s="572"/>
      <c r="E12" s="300"/>
      <c r="F12" s="450" t="s">
        <v>637</v>
      </c>
      <c r="G12" s="261"/>
      <c r="I12" s="261" t="s">
        <v>42</v>
      </c>
      <c r="J12" s="261"/>
      <c r="K12" s="259" t="str">
        <f ca="1">SUBSTITUTE(CELL("address",D12),"$","")</f>
        <v>D12</v>
      </c>
      <c r="L12" s="261" t="str">
        <f t="shared" si="2"/>
        <v>3a</v>
      </c>
      <c r="M12" s="259" t="str">
        <f t="shared" ca="1" si="0"/>
        <v>3a. Solar</v>
      </c>
      <c r="N12" s="261" t="s">
        <v>639</v>
      </c>
      <c r="O12" s="261" t="s">
        <v>643</v>
      </c>
      <c r="P12" s="261">
        <v>1</v>
      </c>
      <c r="Q12" s="265" t="str">
        <f t="shared" ca="1" si="1"/>
        <v>3a_D12_Solar_Status_1</v>
      </c>
      <c r="R12" s="261" t="s">
        <v>641</v>
      </c>
      <c r="T12" s="260" t="str">
        <f t="shared" ref="T12:T13" si="3">CONCATENATE(AD12,",",AE12)</f>
        <v>Development,Operational</v>
      </c>
      <c r="U12" s="261" t="s">
        <v>85</v>
      </c>
      <c r="V12" s="261" t="s">
        <v>85</v>
      </c>
      <c r="X12" s="263" t="str">
        <f ca="1">"Requirement: "&amp;K10&amp;" answer of ""Yes"""</f>
        <v>Requirement: D10 answer of "Yes"</v>
      </c>
      <c r="AD12" s="261" t="s">
        <v>162</v>
      </c>
      <c r="AE12" s="261" t="s">
        <v>160</v>
      </c>
    </row>
    <row r="13" spans="1:59" ht="5.25" customHeight="1" thickTop="1" thickBot="1">
      <c r="A13" s="513"/>
      <c r="B13" s="304"/>
      <c r="C13" s="53"/>
      <c r="D13" s="53"/>
      <c r="E13" s="300"/>
      <c r="F13" s="429"/>
      <c r="G13" s="261"/>
      <c r="H13" s="261" t="s">
        <v>78</v>
      </c>
      <c r="J13" s="261"/>
      <c r="K13" s="259" t="e">
        <f ca="1">SUBSTITUTE(CELL("address",#REF!),"$","")</f>
        <v>#REF!</v>
      </c>
      <c r="L13" s="261" t="str">
        <f t="shared" si="2"/>
        <v>3a</v>
      </c>
      <c r="M13" s="259" t="str">
        <f t="shared" ca="1" si="0"/>
        <v>3a. Solar</v>
      </c>
      <c r="N13" s="261" t="s">
        <v>639</v>
      </c>
      <c r="O13" s="261" t="s">
        <v>643</v>
      </c>
      <c r="P13" s="261">
        <v>2</v>
      </c>
      <c r="Q13" s="265" t="e">
        <f t="shared" ca="1" si="1"/>
        <v>#REF!</v>
      </c>
      <c r="R13" s="261" t="s">
        <v>641</v>
      </c>
      <c r="T13" s="260" t="str">
        <f t="shared" si="3"/>
        <v>Development,Operational</v>
      </c>
      <c r="U13" s="261" t="s">
        <v>85</v>
      </c>
      <c r="V13" s="261" t="s">
        <v>85</v>
      </c>
      <c r="X13" s="263" t="e">
        <f>"Requirement: "&amp;#REF!&amp;" answer of ""Yes"""</f>
        <v>#REF!</v>
      </c>
      <c r="AD13" s="261" t="s">
        <v>162</v>
      </c>
      <c r="AE13" s="261" t="s">
        <v>160</v>
      </c>
    </row>
    <row r="14" spans="1:59" ht="15" customHeight="1" thickTop="1" thickBot="1">
      <c r="A14" s="513" t="s">
        <v>644</v>
      </c>
      <c r="B14" s="304" t="s">
        <v>645</v>
      </c>
      <c r="C14" s="53"/>
      <c r="D14" s="576"/>
      <c r="E14" s="300"/>
      <c r="F14" s="450" t="s">
        <v>637</v>
      </c>
      <c r="G14" s="261"/>
      <c r="I14" s="261" t="s">
        <v>42</v>
      </c>
      <c r="J14" s="261"/>
      <c r="K14" s="259" t="str">
        <f ca="1">SUBSTITUTE(CELL("address",D14),"$","")</f>
        <v>D14</v>
      </c>
      <c r="L14" s="261" t="str">
        <f t="shared" si="2"/>
        <v>3a</v>
      </c>
      <c r="M14" s="259" t="str">
        <f t="shared" ca="1" si="0"/>
        <v>3a. Solar</v>
      </c>
      <c r="N14" s="261" t="s">
        <v>639</v>
      </c>
      <c r="O14" s="261" t="s">
        <v>646</v>
      </c>
      <c r="P14" s="261">
        <v>1</v>
      </c>
      <c r="Q14" s="265" t="str">
        <f t="shared" ca="1" si="1"/>
        <v>3a_D14_Solar_life_1</v>
      </c>
      <c r="R14" s="259" t="s">
        <v>353</v>
      </c>
      <c r="T14" s="261" t="s">
        <v>647</v>
      </c>
      <c r="U14" s="261" t="s">
        <v>85</v>
      </c>
      <c r="V14" s="261" t="s">
        <v>85</v>
      </c>
      <c r="X14" s="263" t="str">
        <f ca="1">"Requirement: "&amp;K12&amp;" answer of ""Operational"""</f>
        <v>Requirement: D12 answer of "Operational"</v>
      </c>
    </row>
    <row r="15" spans="1:59" ht="5.25" customHeight="1" thickTop="1">
      <c r="A15" s="513"/>
      <c r="B15" s="304"/>
      <c r="C15" s="53"/>
      <c r="D15" s="53"/>
      <c r="E15" s="300"/>
      <c r="F15" s="429"/>
      <c r="G15" s="261"/>
      <c r="H15" s="261" t="s">
        <v>78</v>
      </c>
      <c r="J15" s="261"/>
      <c r="K15" s="259" t="e">
        <f ca="1">SUBSTITUTE(CELL("address",#REF!),"$","")</f>
        <v>#REF!</v>
      </c>
      <c r="L15" s="261" t="str">
        <f t="shared" si="2"/>
        <v>3a</v>
      </c>
      <c r="M15" s="259" t="str">
        <f t="shared" ca="1" si="0"/>
        <v>3a. Solar</v>
      </c>
      <c r="N15" s="261" t="s">
        <v>639</v>
      </c>
      <c r="O15" s="261" t="s">
        <v>648</v>
      </c>
      <c r="P15" s="261">
        <v>2</v>
      </c>
      <c r="Q15" s="265" t="e">
        <f t="shared" ca="1" si="1"/>
        <v>#REF!</v>
      </c>
      <c r="R15" s="259" t="s">
        <v>353</v>
      </c>
      <c r="T15" s="261" t="s">
        <v>647</v>
      </c>
      <c r="U15" s="261" t="s">
        <v>85</v>
      </c>
      <c r="V15" s="261" t="s">
        <v>85</v>
      </c>
      <c r="X15" s="263" t="e">
        <f>"Requirement: "&amp;#REF!&amp;" answer of ""Operational"""</f>
        <v>#REF!</v>
      </c>
    </row>
    <row r="16" spans="1:59" ht="5.25" customHeight="1" thickBot="1">
      <c r="A16" s="513"/>
      <c r="B16" s="304"/>
      <c r="C16" s="53"/>
      <c r="D16" s="53"/>
      <c r="E16" s="300"/>
      <c r="F16" s="429"/>
      <c r="G16" s="261"/>
      <c r="H16" s="261" t="s">
        <v>78</v>
      </c>
      <c r="J16" s="261"/>
      <c r="K16" s="259" t="e">
        <f ca="1">SUBSTITUTE(CELL("address",#REF!),"$","")</f>
        <v>#REF!</v>
      </c>
      <c r="L16" s="261" t="str">
        <f t="shared" si="2"/>
        <v>3a</v>
      </c>
      <c r="M16" s="259" t="str">
        <f t="shared" ca="1" si="0"/>
        <v>3a. Solar</v>
      </c>
      <c r="N16" s="261" t="s">
        <v>639</v>
      </c>
      <c r="O16" s="261" t="s">
        <v>648</v>
      </c>
      <c r="P16" s="261">
        <v>3</v>
      </c>
      <c r="Q16" s="265" t="e">
        <f t="shared" ca="1" si="1"/>
        <v>#REF!</v>
      </c>
      <c r="R16" s="259" t="s">
        <v>353</v>
      </c>
      <c r="T16" s="261" t="s">
        <v>647</v>
      </c>
      <c r="U16" s="261" t="s">
        <v>85</v>
      </c>
      <c r="V16" s="261" t="s">
        <v>85</v>
      </c>
      <c r="X16" s="263" t="e">
        <f>"Requirement: "&amp;#REF!&amp;" answer of ""Operational"""</f>
        <v>#REF!</v>
      </c>
    </row>
    <row r="17" spans="1:24" ht="15" customHeight="1" thickBot="1">
      <c r="A17" s="1229" t="s">
        <v>649</v>
      </c>
      <c r="B17" s="1249"/>
      <c r="C17" s="1249"/>
      <c r="D17" s="1249"/>
      <c r="E17" s="1250"/>
      <c r="F17" s="298"/>
      <c r="G17" s="298"/>
      <c r="H17" s="326"/>
      <c r="I17" s="268" t="s">
        <v>42</v>
      </c>
      <c r="J17" s="298"/>
    </row>
    <row r="18" spans="1:24" ht="15" customHeight="1">
      <c r="A18" s="353"/>
      <c r="B18" s="319"/>
      <c r="C18" s="319"/>
      <c r="D18" s="319"/>
      <c r="E18" s="320"/>
      <c r="F18" s="298"/>
      <c r="G18" s="298"/>
      <c r="H18" s="326"/>
      <c r="I18" s="268"/>
      <c r="J18" s="298"/>
    </row>
    <row r="19" spans="1:24" ht="5.25" customHeight="1">
      <c r="A19" s="512"/>
      <c r="B19" s="304"/>
      <c r="C19" s="53"/>
      <c r="D19" s="53"/>
      <c r="E19" s="102"/>
      <c r="F19" s="298"/>
      <c r="G19" s="298"/>
      <c r="H19" s="268" t="s">
        <v>78</v>
      </c>
      <c r="I19" s="268"/>
      <c r="J19" s="298"/>
    </row>
    <row r="20" spans="1:24">
      <c r="A20" s="515"/>
      <c r="B20" s="304"/>
      <c r="C20" s="53"/>
      <c r="D20" s="378" t="s">
        <v>634</v>
      </c>
      <c r="E20" s="102"/>
      <c r="F20" s="298"/>
      <c r="G20" s="298"/>
      <c r="H20" s="268"/>
      <c r="I20" s="268" t="s">
        <v>42</v>
      </c>
      <c r="J20" s="298"/>
    </row>
    <row r="21" spans="1:24" ht="5.25" customHeight="1">
      <c r="A21" s="512"/>
      <c r="B21" s="304"/>
      <c r="C21" s="53"/>
      <c r="D21" s="53"/>
      <c r="E21" s="102"/>
      <c r="F21" s="298"/>
      <c r="G21" s="298"/>
      <c r="H21" s="268" t="s">
        <v>78</v>
      </c>
      <c r="I21" s="268"/>
      <c r="J21" s="298"/>
    </row>
    <row r="22" spans="1:24" ht="68.25" customHeight="1">
      <c r="A22" s="1223" t="s">
        <v>650</v>
      </c>
      <c r="B22" s="1228"/>
      <c r="C22" s="53"/>
      <c r="D22" s="431"/>
      <c r="E22" s="102"/>
      <c r="I22" s="261" t="s">
        <v>42</v>
      </c>
      <c r="J22" s="299"/>
      <c r="K22" s="259" t="str">
        <f ca="1">SUBSTITUTE(CELL("address",D22),"$","")</f>
        <v>D22</v>
      </c>
      <c r="L22" s="261" t="str">
        <f t="shared" ref="L22:L29" si="4">$L$10</f>
        <v>3a</v>
      </c>
      <c r="M22" s="259" t="str">
        <f t="shared" ref="M22:M46" ca="1" si="5">MID(CELL("filename",L22),FIND("]",CELL("filename",L22))+1,256)</f>
        <v>3a. Solar</v>
      </c>
      <c r="N22" s="261" t="s">
        <v>651</v>
      </c>
      <c r="O22" s="261" t="s">
        <v>652</v>
      </c>
      <c r="P22" s="261">
        <v>1</v>
      </c>
      <c r="Q22" s="265" t="str">
        <f t="shared" ref="Q22:Q46" ca="1" si="6">L22&amp;"_"&amp;K22&amp;"_"&amp;O22&amp;"_"&amp;P22</f>
        <v>3a_D22_design_1</v>
      </c>
      <c r="R22" s="261" t="s">
        <v>428</v>
      </c>
      <c r="S22" s="261">
        <v>2000</v>
      </c>
      <c r="U22" s="261" t="s">
        <v>85</v>
      </c>
      <c r="V22" s="261" t="s">
        <v>85</v>
      </c>
      <c r="X22" s="263" t="str">
        <f ca="1">"Requirement: "&amp;$K$10&amp;" answer of ""Yes"""</f>
        <v>Requirement: D10 answer of "Yes"</v>
      </c>
    </row>
    <row r="23" spans="1:24" ht="5.25" customHeight="1">
      <c r="A23" s="302"/>
      <c r="B23" s="304"/>
      <c r="C23" s="53"/>
      <c r="D23" s="53"/>
      <c r="E23" s="102"/>
      <c r="H23" s="261" t="s">
        <v>78</v>
      </c>
      <c r="K23" s="259" t="e">
        <f ca="1">SUBSTITUTE(CELL("address",#REF!),"$","")</f>
        <v>#REF!</v>
      </c>
      <c r="L23" s="261" t="str">
        <f t="shared" si="4"/>
        <v>3a</v>
      </c>
      <c r="M23" s="259" t="str">
        <f t="shared" ca="1" si="5"/>
        <v>3a. Solar</v>
      </c>
      <c r="N23" s="261" t="s">
        <v>651</v>
      </c>
      <c r="O23" s="261" t="s">
        <v>652</v>
      </c>
      <c r="P23" s="261">
        <v>2</v>
      </c>
      <c r="Q23" s="265" t="e">
        <f t="shared" ca="1" si="6"/>
        <v>#REF!</v>
      </c>
      <c r="R23" s="261" t="s">
        <v>428</v>
      </c>
      <c r="S23" s="261">
        <v>2000</v>
      </c>
      <c r="U23" s="261" t="s">
        <v>85</v>
      </c>
      <c r="V23" s="261" t="s">
        <v>85</v>
      </c>
      <c r="X23" s="263" t="e">
        <f>"Requirement: "&amp;#REF!&amp;" answer of ""Yes"""</f>
        <v>#REF!</v>
      </c>
    </row>
    <row r="24" spans="1:24" ht="13.5" thickBot="1">
      <c r="A24" s="318" t="s">
        <v>653</v>
      </c>
      <c r="B24" s="304"/>
      <c r="C24" s="53"/>
      <c r="D24" s="53"/>
      <c r="E24" s="102"/>
      <c r="I24" s="261" t="s">
        <v>42</v>
      </c>
      <c r="K24" s="259" t="e">
        <f ca="1">SUBSTITUTE(CELL("address",#REF!),"$","")</f>
        <v>#REF!</v>
      </c>
      <c r="L24" s="261" t="str">
        <f t="shared" si="4"/>
        <v>3a</v>
      </c>
      <c r="M24" s="259" t="str">
        <f t="shared" ca="1" si="5"/>
        <v>3a. Solar</v>
      </c>
      <c r="N24" s="261" t="s">
        <v>651</v>
      </c>
      <c r="O24" s="261" t="s">
        <v>652</v>
      </c>
      <c r="P24" s="261">
        <v>3</v>
      </c>
      <c r="Q24" s="265" t="e">
        <f t="shared" ca="1" si="6"/>
        <v>#REF!</v>
      </c>
      <c r="R24" s="261" t="s">
        <v>428</v>
      </c>
      <c r="S24" s="261">
        <v>2000</v>
      </c>
      <c r="U24" s="261" t="s">
        <v>85</v>
      </c>
      <c r="V24" s="261" t="s">
        <v>85</v>
      </c>
      <c r="X24" s="263" t="e">
        <f ca="1">"Requirement: "&amp;$K$11&amp;" answer of ""Yes"""</f>
        <v>#REF!</v>
      </c>
    </row>
    <row r="25" spans="1:24" ht="20.25" customHeight="1" thickTop="1" thickBot="1">
      <c r="A25" s="511" t="s">
        <v>654</v>
      </c>
      <c r="B25" s="304"/>
      <c r="C25" s="53"/>
      <c r="D25" s="431"/>
      <c r="E25" s="102"/>
      <c r="F25" s="451" t="s">
        <v>655</v>
      </c>
      <c r="I25" s="261" t="s">
        <v>42</v>
      </c>
      <c r="J25" s="299"/>
      <c r="K25" s="259" t="str">
        <f ca="1">SUBSTITUTE(CELL("address",D25),"$","")</f>
        <v>D25</v>
      </c>
      <c r="L25" s="261" t="str">
        <f t="shared" si="4"/>
        <v>3a</v>
      </c>
      <c r="M25" s="259" t="str">
        <f t="shared" ca="1" si="5"/>
        <v>3a. Solar</v>
      </c>
      <c r="N25" s="261" t="s">
        <v>651</v>
      </c>
      <c r="O25" s="261" t="s">
        <v>656</v>
      </c>
      <c r="P25" s="261">
        <v>1</v>
      </c>
      <c r="Q25" s="265" t="str">
        <f t="shared" ca="1" si="6"/>
        <v>3a_D25_panel_manu_1</v>
      </c>
      <c r="R25" s="261" t="s">
        <v>428</v>
      </c>
      <c r="S25" s="261">
        <v>2000</v>
      </c>
      <c r="U25" s="261" t="s">
        <v>85</v>
      </c>
      <c r="V25" s="261" t="s">
        <v>85</v>
      </c>
      <c r="X25" s="263" t="str">
        <f ca="1">"Requirement: "&amp;$K$10&amp;" answer of ""Yes"""</f>
        <v>Requirement: D10 answer of "Yes"</v>
      </c>
    </row>
    <row r="26" spans="1:24" ht="5.25" customHeight="1" thickTop="1">
      <c r="A26" s="512"/>
      <c r="B26" s="304"/>
      <c r="C26" s="53"/>
      <c r="D26" s="917"/>
      <c r="E26" s="102"/>
      <c r="H26" s="261" t="s">
        <v>78</v>
      </c>
      <c r="K26" s="259" t="e">
        <f ca="1">SUBSTITUTE(CELL("address",#REF!),"$","")</f>
        <v>#REF!</v>
      </c>
      <c r="L26" s="261" t="str">
        <f t="shared" si="4"/>
        <v>3a</v>
      </c>
      <c r="M26" s="259" t="str">
        <f t="shared" ca="1" si="5"/>
        <v>3a. Solar</v>
      </c>
      <c r="N26" s="261" t="s">
        <v>651</v>
      </c>
      <c r="O26" s="261" t="s">
        <v>656</v>
      </c>
      <c r="P26" s="261">
        <v>2</v>
      </c>
      <c r="Q26" s="265" t="e">
        <f t="shared" ca="1" si="6"/>
        <v>#REF!</v>
      </c>
      <c r="R26" s="261" t="s">
        <v>428</v>
      </c>
      <c r="S26" s="261">
        <v>100</v>
      </c>
      <c r="U26" s="261" t="s">
        <v>85</v>
      </c>
      <c r="V26" s="261" t="s">
        <v>85</v>
      </c>
      <c r="X26" s="263" t="e">
        <f>"Requirement: "&amp;#REF!&amp;" answer of ""Yes"""</f>
        <v>#REF!</v>
      </c>
    </row>
    <row r="27" spans="1:24" ht="5.25" customHeight="1">
      <c r="A27" s="512"/>
      <c r="B27" s="304"/>
      <c r="C27" s="53"/>
      <c r="D27" s="917"/>
      <c r="E27" s="102"/>
      <c r="H27" s="261" t="s">
        <v>78</v>
      </c>
      <c r="K27" s="259" t="e">
        <f ca="1">SUBSTITUTE(CELL("address",#REF!),"$","")</f>
        <v>#REF!</v>
      </c>
      <c r="L27" s="261" t="str">
        <f t="shared" si="4"/>
        <v>3a</v>
      </c>
      <c r="M27" s="259" t="str">
        <f t="shared" ca="1" si="5"/>
        <v>3a. Solar</v>
      </c>
      <c r="N27" s="261" t="s">
        <v>651</v>
      </c>
      <c r="O27" s="261" t="s">
        <v>656</v>
      </c>
      <c r="P27" s="261">
        <v>3</v>
      </c>
      <c r="Q27" s="265" t="e">
        <f t="shared" ca="1" si="6"/>
        <v>#REF!</v>
      </c>
      <c r="R27" s="261" t="s">
        <v>428</v>
      </c>
      <c r="S27" s="261">
        <v>100</v>
      </c>
      <c r="U27" s="261" t="s">
        <v>85</v>
      </c>
      <c r="V27" s="261" t="s">
        <v>85</v>
      </c>
      <c r="X27" s="263" t="e">
        <f ca="1">"Requirement: "&amp;$K$11&amp;" answer of ""Yes"""</f>
        <v>#REF!</v>
      </c>
    </row>
    <row r="28" spans="1:24" ht="20.25" customHeight="1">
      <c r="A28" s="513" t="s">
        <v>657</v>
      </c>
      <c r="B28" s="304"/>
      <c r="C28" s="53"/>
      <c r="D28" s="572"/>
      <c r="E28" s="102"/>
      <c r="I28" s="261" t="s">
        <v>42</v>
      </c>
      <c r="K28" s="259" t="str">
        <f ca="1">SUBSTITUTE(CELL("address",D28),"$","")</f>
        <v>D28</v>
      </c>
      <c r="L28" s="261" t="str">
        <f t="shared" si="4"/>
        <v>3a</v>
      </c>
      <c r="M28" s="259" t="str">
        <f t="shared" ca="1" si="5"/>
        <v>3a. Solar</v>
      </c>
      <c r="N28" s="261" t="s">
        <v>651</v>
      </c>
      <c r="O28" s="261" t="s">
        <v>658</v>
      </c>
      <c r="P28" s="261">
        <v>1</v>
      </c>
      <c r="Q28" s="265" t="str">
        <f t="shared" ca="1" si="6"/>
        <v>3a_D28_DC_MW_1</v>
      </c>
      <c r="R28" t="s">
        <v>357</v>
      </c>
      <c r="S28"/>
      <c r="T28" t="str">
        <f>"&gt;=0"</f>
        <v>&gt;=0</v>
      </c>
      <c r="U28" s="261" t="s">
        <v>85</v>
      </c>
      <c r="V28" s="261" t="s">
        <v>85</v>
      </c>
      <c r="X28" s="263" t="str">
        <f ca="1">"Requirement: "&amp;$K$10&amp;" answer of ""Yes"""</f>
        <v>Requirement: D10 answer of "Yes"</v>
      </c>
    </row>
    <row r="29" spans="1:24" ht="5.25" customHeight="1">
      <c r="A29" s="512"/>
      <c r="B29" s="304"/>
      <c r="C29" s="53"/>
      <c r="D29" s="917"/>
      <c r="E29" s="102"/>
      <c r="H29" s="261" t="s">
        <v>78</v>
      </c>
      <c r="K29" s="259" t="e">
        <f ca="1">SUBSTITUTE(CELL("address",#REF!),"$","")</f>
        <v>#REF!</v>
      </c>
      <c r="L29" s="261" t="str">
        <f t="shared" si="4"/>
        <v>3a</v>
      </c>
      <c r="M29" s="259" t="str">
        <f t="shared" ca="1" si="5"/>
        <v>3a. Solar</v>
      </c>
      <c r="N29" s="261" t="s">
        <v>651</v>
      </c>
      <c r="O29" s="261" t="s">
        <v>658</v>
      </c>
      <c r="P29" s="261">
        <v>2</v>
      </c>
      <c r="Q29" s="265" t="e">
        <f t="shared" ca="1" si="6"/>
        <v>#REF!</v>
      </c>
      <c r="R29" t="s">
        <v>357</v>
      </c>
      <c r="S29"/>
      <c r="T29" t="str">
        <f>"&gt;=0"</f>
        <v>&gt;=0</v>
      </c>
      <c r="U29" s="261" t="s">
        <v>85</v>
      </c>
      <c r="V29" s="261" t="s">
        <v>85</v>
      </c>
      <c r="X29" s="263" t="e">
        <f>"Requirement: "&amp;#REF!&amp;" answer of ""Yes"""</f>
        <v>#REF!</v>
      </c>
    </row>
    <row r="30" spans="1:24" ht="17.25" customHeight="1">
      <c r="A30" s="512">
        <v>2023</v>
      </c>
      <c r="B30" s="279" t="s">
        <v>659</v>
      </c>
      <c r="C30" s="53"/>
      <c r="D30" s="431"/>
      <c r="E30" s="102"/>
      <c r="K30" s="259"/>
      <c r="M30" s="259"/>
      <c r="Q30" s="265"/>
      <c r="R30"/>
      <c r="S30"/>
      <c r="T30"/>
      <c r="X30" s="263"/>
    </row>
    <row r="31" spans="1:24" ht="17.25" customHeight="1">
      <c r="A31" s="512">
        <v>2024</v>
      </c>
      <c r="B31" s="279" t="s">
        <v>659</v>
      </c>
      <c r="C31" s="53"/>
      <c r="D31" s="431"/>
      <c r="E31" s="102"/>
      <c r="K31" s="259"/>
      <c r="M31" s="259"/>
      <c r="Q31" s="265"/>
      <c r="R31"/>
      <c r="S31"/>
      <c r="T31"/>
      <c r="X31" s="263"/>
    </row>
    <row r="32" spans="1:24" ht="17.25" customHeight="1">
      <c r="A32" s="512">
        <v>2025</v>
      </c>
      <c r="B32" s="279" t="s">
        <v>659</v>
      </c>
      <c r="C32" s="53"/>
      <c r="D32" s="431"/>
      <c r="E32" s="102"/>
      <c r="K32" s="259"/>
      <c r="M32" s="259"/>
      <c r="Q32" s="265"/>
      <c r="R32"/>
      <c r="S32"/>
      <c r="T32"/>
      <c r="X32" s="263"/>
    </row>
    <row r="33" spans="1:33" ht="17.25" customHeight="1">
      <c r="A33" s="512">
        <v>2026</v>
      </c>
      <c r="B33" s="279" t="s">
        <v>659</v>
      </c>
      <c r="C33" s="53"/>
      <c r="D33" s="431"/>
      <c r="E33" s="102"/>
      <c r="K33" s="259"/>
      <c r="M33" s="259"/>
      <c r="Q33" s="265"/>
      <c r="R33"/>
      <c r="S33"/>
      <c r="T33"/>
      <c r="X33" s="263"/>
    </row>
    <row r="34" spans="1:33" ht="17.25" customHeight="1">
      <c r="A34" s="512">
        <v>2027</v>
      </c>
      <c r="B34" s="279" t="s">
        <v>659</v>
      </c>
      <c r="C34" s="53"/>
      <c r="D34" s="431"/>
      <c r="E34" s="102"/>
      <c r="K34" s="259"/>
      <c r="M34" s="259"/>
      <c r="Q34" s="265"/>
      <c r="R34"/>
      <c r="S34"/>
      <c r="T34"/>
      <c r="X34" s="263"/>
    </row>
    <row r="35" spans="1:33" ht="17.25" customHeight="1">
      <c r="A35" s="512">
        <v>2028</v>
      </c>
      <c r="B35" s="279" t="s">
        <v>659</v>
      </c>
      <c r="C35" s="53"/>
      <c r="D35" s="431"/>
      <c r="E35" s="102"/>
      <c r="K35" s="259"/>
      <c r="M35" s="259"/>
      <c r="Q35" s="265"/>
      <c r="R35"/>
      <c r="S35"/>
      <c r="T35"/>
      <c r="X35" s="263"/>
    </row>
    <row r="36" spans="1:33" ht="17.25" customHeight="1">
      <c r="A36" s="512">
        <v>2029</v>
      </c>
      <c r="B36" s="279" t="s">
        <v>659</v>
      </c>
      <c r="C36" s="53"/>
      <c r="D36" s="431"/>
      <c r="E36" s="102"/>
      <c r="K36" s="259"/>
      <c r="M36" s="259"/>
      <c r="Q36" s="265"/>
      <c r="R36"/>
      <c r="S36"/>
      <c r="T36"/>
      <c r="X36" s="263"/>
    </row>
    <row r="37" spans="1:33" ht="17.25" customHeight="1">
      <c r="A37" s="512">
        <v>2030</v>
      </c>
      <c r="B37" s="279" t="s">
        <v>659</v>
      </c>
      <c r="C37" s="53"/>
      <c r="D37" s="431"/>
      <c r="E37" s="102"/>
      <c r="K37" s="259"/>
      <c r="M37" s="259"/>
      <c r="Q37" s="265"/>
      <c r="R37"/>
      <c r="S37"/>
      <c r="T37"/>
      <c r="X37" s="263"/>
    </row>
    <row r="38" spans="1:33" ht="17.25" customHeight="1">
      <c r="A38" s="512">
        <v>2031</v>
      </c>
      <c r="B38" s="279" t="s">
        <v>659</v>
      </c>
      <c r="C38" s="53"/>
      <c r="D38" s="431"/>
      <c r="E38" s="102"/>
      <c r="K38" s="259"/>
      <c r="M38" s="259"/>
      <c r="Q38" s="265"/>
      <c r="R38"/>
      <c r="S38"/>
      <c r="T38"/>
      <c r="X38" s="263"/>
    </row>
    <row r="39" spans="1:33" ht="17.25" customHeight="1">
      <c r="A39" s="512">
        <v>2032</v>
      </c>
      <c r="B39" s="279" t="s">
        <v>659</v>
      </c>
      <c r="C39" s="53"/>
      <c r="D39" s="431"/>
      <c r="E39" s="102"/>
      <c r="K39" s="259"/>
      <c r="M39" s="259"/>
      <c r="Q39" s="265"/>
      <c r="R39"/>
      <c r="S39"/>
      <c r="T39"/>
      <c r="X39" s="263"/>
    </row>
    <row r="40" spans="1:33" ht="17.25" customHeight="1">
      <c r="A40" s="512"/>
      <c r="B40" s="304"/>
      <c r="C40" s="53"/>
      <c r="D40" s="917"/>
      <c r="E40" s="102"/>
      <c r="K40" s="259"/>
      <c r="M40" s="259"/>
      <c r="Q40" s="265"/>
      <c r="R40"/>
      <c r="S40"/>
      <c r="T40"/>
      <c r="X40" s="263"/>
    </row>
    <row r="41" spans="1:33" ht="20.25" customHeight="1">
      <c r="A41" s="513" t="s">
        <v>660</v>
      </c>
      <c r="B41" s="304" t="s">
        <v>661</v>
      </c>
      <c r="C41" s="53"/>
      <c r="D41" s="431"/>
      <c r="E41" s="102"/>
      <c r="I41" s="261" t="s">
        <v>42</v>
      </c>
      <c r="K41" s="259" t="str">
        <f ca="1">SUBSTITUTE(CELL("address",D41),"$","")</f>
        <v>D41</v>
      </c>
      <c r="L41" s="261" t="str">
        <f>$L$10</f>
        <v>3a</v>
      </c>
      <c r="M41" s="259" t="str">
        <f t="shared" ca="1" si="5"/>
        <v>3a. Solar</v>
      </c>
      <c r="N41" s="261" t="s">
        <v>651</v>
      </c>
      <c r="O41" s="261" t="s">
        <v>662</v>
      </c>
      <c r="P41" s="261">
        <v>1</v>
      </c>
      <c r="Q41" s="265" t="str">
        <f t="shared" ca="1" si="6"/>
        <v>3a_D41_annual_degr_1</v>
      </c>
      <c r="R41" s="259" t="s">
        <v>445</v>
      </c>
      <c r="S41"/>
      <c r="T41" s="260" t="s">
        <v>446</v>
      </c>
      <c r="U41" s="261" t="s">
        <v>85</v>
      </c>
      <c r="V41" s="261" t="s">
        <v>85</v>
      </c>
      <c r="X41" s="263" t="str">
        <f ca="1">"Requirement: "&amp;$K$10&amp;" answer of ""Yes"""</f>
        <v>Requirement: D10 answer of "Yes"</v>
      </c>
      <c r="Y41" s="259"/>
    </row>
    <row r="42" spans="1:33" ht="5.25" customHeight="1">
      <c r="A42" s="512"/>
      <c r="B42" s="304"/>
      <c r="C42" s="53"/>
      <c r="D42" s="917"/>
      <c r="E42" s="102"/>
      <c r="H42" s="261" t="s">
        <v>78</v>
      </c>
      <c r="K42" s="259" t="e">
        <f ca="1">SUBSTITUTE(CELL("address",#REF!),"$","")</f>
        <v>#REF!</v>
      </c>
      <c r="L42" s="261" t="str">
        <f>$L$10</f>
        <v>3a</v>
      </c>
      <c r="M42" s="259" t="str">
        <f t="shared" ca="1" si="5"/>
        <v>3a. Solar</v>
      </c>
      <c r="N42" s="261" t="s">
        <v>651</v>
      </c>
      <c r="O42" s="261" t="s">
        <v>662</v>
      </c>
      <c r="P42" s="261">
        <v>3</v>
      </c>
      <c r="Q42" s="265" t="e">
        <f t="shared" ca="1" si="6"/>
        <v>#REF!</v>
      </c>
      <c r="R42" s="259" t="s">
        <v>445</v>
      </c>
      <c r="S42"/>
      <c r="T42" s="260" t="s">
        <v>446</v>
      </c>
      <c r="U42" s="261" t="s">
        <v>85</v>
      </c>
      <c r="V42" s="261" t="s">
        <v>85</v>
      </c>
      <c r="X42" s="263" t="e">
        <f ca="1">"Requirement: "&amp;$K$11&amp;" answer of ""Yes"""</f>
        <v>#REF!</v>
      </c>
      <c r="Y42" s="259"/>
    </row>
    <row r="43" spans="1:33" ht="20.25" customHeight="1">
      <c r="A43" s="513" t="s">
        <v>663</v>
      </c>
      <c r="B43" s="304" t="s">
        <v>664</v>
      </c>
      <c r="C43" s="53"/>
      <c r="D43" s="431"/>
      <c r="E43" s="102"/>
      <c r="I43" s="261" t="s">
        <v>42</v>
      </c>
      <c r="K43" s="259" t="str">
        <f ca="1">SUBSTITUTE(CELL("address",D43),"$","")</f>
        <v>D43</v>
      </c>
      <c r="L43" s="261" t="str">
        <f>$L$10</f>
        <v>3a</v>
      </c>
      <c r="M43" s="259" t="str">
        <f t="shared" ca="1" si="5"/>
        <v>3a. Solar</v>
      </c>
      <c r="N43" s="261" t="s">
        <v>651</v>
      </c>
      <c r="O43" s="261" t="s">
        <v>665</v>
      </c>
      <c r="P43" s="261">
        <v>1</v>
      </c>
      <c r="Q43" s="265" t="str">
        <f t="shared" ca="1" si="6"/>
        <v>3a_D43_panel_orient_1</v>
      </c>
      <c r="R43" t="s">
        <v>357</v>
      </c>
      <c r="S43"/>
      <c r="T43" t="str">
        <f>"&gt;=0"</f>
        <v>&gt;=0</v>
      </c>
      <c r="U43" s="261" t="s">
        <v>85</v>
      </c>
      <c r="V43" s="261" t="s">
        <v>85</v>
      </c>
      <c r="X43" s="263" t="str">
        <f ca="1">"Requirement: "&amp;$K$10&amp;" answer of ""Yes"""</f>
        <v>Requirement: D10 answer of "Yes"</v>
      </c>
    </row>
    <row r="44" spans="1:33" ht="5.25" customHeight="1" thickBot="1">
      <c r="A44" s="513"/>
      <c r="B44" s="304"/>
      <c r="C44" s="53"/>
      <c r="D44" s="917"/>
      <c r="E44" s="102"/>
      <c r="K44" s="259"/>
      <c r="M44" s="259"/>
      <c r="Q44" s="265"/>
      <c r="R44"/>
      <c r="S44"/>
      <c r="T44"/>
      <c r="X44" s="263"/>
    </row>
    <row r="45" spans="1:33" ht="20.25" customHeight="1" thickTop="1" thickBot="1">
      <c r="A45" s="514" t="s">
        <v>666</v>
      </c>
      <c r="B45" s="304"/>
      <c r="C45" s="53"/>
      <c r="D45" s="431"/>
      <c r="E45" s="102"/>
      <c r="F45" s="451" t="s">
        <v>667</v>
      </c>
      <c r="K45" s="259"/>
      <c r="M45" s="259"/>
      <c r="Q45" s="265"/>
      <c r="R45"/>
      <c r="S45"/>
      <c r="T45"/>
      <c r="X45" s="263"/>
      <c r="AD45" s="261" t="s">
        <v>668</v>
      </c>
      <c r="AE45" s="261" t="s">
        <v>669</v>
      </c>
      <c r="AF45" t="s">
        <v>670</v>
      </c>
      <c r="AG45" t="s">
        <v>671</v>
      </c>
    </row>
    <row r="46" spans="1:33" ht="5.25" customHeight="1" thickTop="1">
      <c r="A46" s="512"/>
      <c r="B46" s="304"/>
      <c r="C46" s="53"/>
      <c r="D46" s="917"/>
      <c r="E46" s="102"/>
      <c r="H46" s="261" t="s">
        <v>78</v>
      </c>
      <c r="K46" s="259" t="e">
        <f ca="1">SUBSTITUTE(CELL("address",#REF!),"$","")</f>
        <v>#REF!</v>
      </c>
      <c r="L46" s="261" t="str">
        <f>$L$10</f>
        <v>3a</v>
      </c>
      <c r="M46" s="259" t="str">
        <f t="shared" ca="1" si="5"/>
        <v>3a. Solar</v>
      </c>
      <c r="N46" s="261" t="s">
        <v>651</v>
      </c>
      <c r="O46" s="261" t="s">
        <v>665</v>
      </c>
      <c r="P46" s="261">
        <v>3</v>
      </c>
      <c r="Q46" s="265" t="e">
        <f t="shared" ca="1" si="6"/>
        <v>#REF!</v>
      </c>
      <c r="R46" t="s">
        <v>357</v>
      </c>
      <c r="S46"/>
      <c r="T46" t="str">
        <f>"&gt;=0"</f>
        <v>&gt;=0</v>
      </c>
      <c r="U46" s="261" t="s">
        <v>85</v>
      </c>
      <c r="V46" s="261" t="s">
        <v>85</v>
      </c>
      <c r="X46" s="263" t="e">
        <f ca="1">"Requirement: "&amp;$K$11&amp;" answer of ""Yes"""</f>
        <v>#REF!</v>
      </c>
    </row>
    <row r="47" spans="1:33" ht="20.25" customHeight="1" thickBot="1">
      <c r="A47" s="318" t="s">
        <v>672</v>
      </c>
      <c r="B47" s="304"/>
      <c r="C47" s="53"/>
      <c r="D47" s="917"/>
      <c r="E47" s="102"/>
      <c r="I47" s="261" t="s">
        <v>42</v>
      </c>
      <c r="K47" s="259"/>
    </row>
    <row r="48" spans="1:33" ht="20.149999999999999" customHeight="1" thickTop="1" thickBot="1">
      <c r="A48" s="511" t="s">
        <v>654</v>
      </c>
      <c r="B48" s="304"/>
      <c r="C48" s="53"/>
      <c r="D48" s="431"/>
      <c r="E48" s="102"/>
      <c r="F48" s="451" t="s">
        <v>655</v>
      </c>
      <c r="I48" s="261" t="s">
        <v>42</v>
      </c>
      <c r="J48" s="299"/>
      <c r="K48" s="259" t="str">
        <f ca="1">SUBSTITUTE(CELL("address",D48),"$","")</f>
        <v>D48</v>
      </c>
      <c r="L48" s="261" t="str">
        <f t="shared" ref="L48:L55" si="7">$L$10</f>
        <v>3a</v>
      </c>
      <c r="M48" s="259" t="str">
        <f t="shared" ref="M48:M110" ca="1" si="8">MID(CELL("filename",L48),FIND("]",CELL("filename",L48))+1,256)</f>
        <v>3a. Solar</v>
      </c>
      <c r="N48" s="261" t="s">
        <v>651</v>
      </c>
      <c r="O48" s="261" t="s">
        <v>673</v>
      </c>
      <c r="P48" s="261">
        <v>1</v>
      </c>
      <c r="Q48" s="265" t="str">
        <f t="shared" ref="Q48:Q110" ca="1" si="9">L48&amp;"_"&amp;K48&amp;"_"&amp;O48&amp;"_"&amp;P48</f>
        <v>3a_D48_inv_manu_1</v>
      </c>
      <c r="R48" s="261" t="s">
        <v>428</v>
      </c>
      <c r="S48" s="261">
        <v>100</v>
      </c>
      <c r="U48" s="261" t="s">
        <v>85</v>
      </c>
      <c r="V48" s="261" t="s">
        <v>85</v>
      </c>
      <c r="X48" s="263" t="str">
        <f ca="1">"Requirement: "&amp;$K$10&amp;" answer of ""Yes"""</f>
        <v>Requirement: D10 answer of "Yes"</v>
      </c>
    </row>
    <row r="49" spans="1:31" ht="5.25" customHeight="1" thickTop="1">
      <c r="A49" s="512"/>
      <c r="B49" s="304"/>
      <c r="C49" s="53"/>
      <c r="D49" s="917"/>
      <c r="E49" s="102"/>
      <c r="H49" s="261" t="s">
        <v>78</v>
      </c>
      <c r="K49" s="259" t="e">
        <f ca="1">SUBSTITUTE(CELL("address",#REF!),"$","")</f>
        <v>#REF!</v>
      </c>
      <c r="L49" s="261" t="str">
        <f t="shared" si="7"/>
        <v>3a</v>
      </c>
      <c r="M49" s="259" t="str">
        <f t="shared" ca="1" si="8"/>
        <v>3a. Solar</v>
      </c>
      <c r="N49" s="261" t="s">
        <v>651</v>
      </c>
      <c r="O49" s="261" t="s">
        <v>673</v>
      </c>
      <c r="P49" s="261">
        <v>3</v>
      </c>
      <c r="Q49" s="265" t="e">
        <f t="shared" ca="1" si="9"/>
        <v>#REF!</v>
      </c>
      <c r="R49" s="261" t="s">
        <v>428</v>
      </c>
      <c r="S49" s="261">
        <v>100</v>
      </c>
      <c r="U49" s="261" t="s">
        <v>85</v>
      </c>
      <c r="V49" s="261" t="s">
        <v>85</v>
      </c>
      <c r="X49" s="263" t="e">
        <f ca="1">"Requirement: "&amp;$K$11&amp;" answer of ""Yes"""</f>
        <v>#REF!</v>
      </c>
    </row>
    <row r="50" spans="1:31" ht="20.25" customHeight="1">
      <c r="A50" s="978" t="s">
        <v>674</v>
      </c>
      <c r="B50" s="304" t="s">
        <v>661</v>
      </c>
      <c r="C50" s="53"/>
      <c r="D50" s="431"/>
      <c r="E50" s="102"/>
      <c r="I50" s="261" t="s">
        <v>42</v>
      </c>
      <c r="K50" s="259" t="str">
        <f ca="1">SUBSTITUTE(CELL("address",D50),"$","")</f>
        <v>D50</v>
      </c>
      <c r="L50" s="261" t="str">
        <f t="shared" si="7"/>
        <v>3a</v>
      </c>
      <c r="M50" s="259" t="str">
        <f t="shared" ca="1" si="8"/>
        <v>3a. Solar</v>
      </c>
      <c r="N50" s="261" t="s">
        <v>651</v>
      </c>
      <c r="O50" s="261" t="s">
        <v>675</v>
      </c>
      <c r="P50" s="261">
        <v>1</v>
      </c>
      <c r="Q50" s="265" t="str">
        <f t="shared" ca="1" si="9"/>
        <v>3a_D50_inv_effic_1</v>
      </c>
      <c r="R50" s="259" t="s">
        <v>445</v>
      </c>
      <c r="S50"/>
      <c r="T50" s="260" t="s">
        <v>446</v>
      </c>
      <c r="U50" s="261" t="s">
        <v>85</v>
      </c>
      <c r="V50" s="261" t="s">
        <v>85</v>
      </c>
      <c r="X50" s="263" t="str">
        <f ca="1">"Requirement: "&amp;$K$10&amp;" answer of ""Yes"""</f>
        <v>Requirement: D10 answer of "Yes"</v>
      </c>
      <c r="Y50" s="259"/>
    </row>
    <row r="51" spans="1:31" ht="5.25" customHeight="1">
      <c r="A51" s="512"/>
      <c r="B51" s="304"/>
      <c r="C51" s="53"/>
      <c r="D51" s="917"/>
      <c r="E51" s="102"/>
      <c r="H51" s="261" t="s">
        <v>78</v>
      </c>
      <c r="K51" s="259" t="e">
        <f ca="1">SUBSTITUTE(CELL("address",#REF!),"$","")</f>
        <v>#REF!</v>
      </c>
      <c r="L51" s="261" t="str">
        <f t="shared" si="7"/>
        <v>3a</v>
      </c>
      <c r="M51" s="259" t="str">
        <f t="shared" ca="1" si="8"/>
        <v>3a. Solar</v>
      </c>
      <c r="N51" s="261" t="s">
        <v>651</v>
      </c>
      <c r="O51" s="261" t="s">
        <v>675</v>
      </c>
      <c r="P51" s="261">
        <v>2</v>
      </c>
      <c r="Q51" s="265" t="e">
        <f t="shared" ca="1" si="9"/>
        <v>#REF!</v>
      </c>
      <c r="R51" s="259" t="s">
        <v>445</v>
      </c>
      <c r="S51"/>
      <c r="T51" s="260" t="s">
        <v>446</v>
      </c>
      <c r="U51" s="261" t="s">
        <v>85</v>
      </c>
      <c r="V51" s="261" t="s">
        <v>85</v>
      </c>
      <c r="X51" s="263" t="e">
        <f>"Requirement: "&amp;#REF!&amp;" answer of ""Yes"""</f>
        <v>#REF!</v>
      </c>
      <c r="Y51" s="259"/>
    </row>
    <row r="52" spans="1:31" ht="20.25" customHeight="1">
      <c r="A52" s="978" t="s">
        <v>1567</v>
      </c>
      <c r="B52" s="304" t="s">
        <v>43</v>
      </c>
      <c r="C52" s="53"/>
      <c r="D52" s="431"/>
      <c r="E52" s="102"/>
      <c r="F52" s="981" t="s">
        <v>1568</v>
      </c>
      <c r="H52" s="975"/>
      <c r="I52" s="975" t="s">
        <v>42</v>
      </c>
      <c r="K52" s="974" t="str">
        <f ca="1">SUBSTITUTE(CELL("address",D52),"$","")</f>
        <v>D52</v>
      </c>
      <c r="L52" s="975" t="str">
        <f t="shared" si="7"/>
        <v>3a</v>
      </c>
      <c r="M52" s="974" t="str">
        <f t="shared" ref="M52:M53" ca="1" si="10">MID(CELL("filename",L52),FIND("]",CELL("filename",L52))+1,256)</f>
        <v>3a. Solar</v>
      </c>
      <c r="N52" s="975" t="s">
        <v>651</v>
      </c>
      <c r="O52" s="975" t="s">
        <v>675</v>
      </c>
      <c r="P52" s="975">
        <v>1</v>
      </c>
      <c r="Q52" s="265" t="str">
        <f t="shared" ref="Q52:Q53" ca="1" si="11">L52&amp;"_"&amp;K52&amp;"_"&amp;O52&amp;"_"&amp;P52</f>
        <v>3a_D52_inv_effic_1</v>
      </c>
      <c r="R52" s="974" t="s">
        <v>445</v>
      </c>
      <c r="S52"/>
      <c r="T52" s="973" t="s">
        <v>446</v>
      </c>
      <c r="U52" s="975" t="s">
        <v>85</v>
      </c>
      <c r="V52" s="975" t="s">
        <v>85</v>
      </c>
      <c r="W52" s="975"/>
      <c r="X52" s="263" t="str">
        <f ca="1">"Requirement: "&amp;$K$10&amp;" answer of ""Yes"""</f>
        <v>Requirement: D10 answer of "Yes"</v>
      </c>
      <c r="Y52" s="974"/>
      <c r="Z52" s="975"/>
      <c r="AA52" s="975"/>
      <c r="AB52" s="975"/>
      <c r="AC52" s="975"/>
      <c r="AD52" s="975"/>
      <c r="AE52" s="975"/>
    </row>
    <row r="53" spans="1:31" ht="5.25" customHeight="1">
      <c r="A53" s="512"/>
      <c r="B53" s="304"/>
      <c r="C53" s="53"/>
      <c r="D53" s="917"/>
      <c r="E53" s="102"/>
      <c r="H53" s="975" t="s">
        <v>78</v>
      </c>
      <c r="I53" s="975"/>
      <c r="K53" s="974" t="e">
        <f ca="1">SUBSTITUTE(CELL("address",#REF!),"$","")</f>
        <v>#REF!</v>
      </c>
      <c r="L53" s="975" t="str">
        <f t="shared" si="7"/>
        <v>3a</v>
      </c>
      <c r="M53" s="974" t="str">
        <f t="shared" ca="1" si="10"/>
        <v>3a. Solar</v>
      </c>
      <c r="N53" s="975" t="s">
        <v>651</v>
      </c>
      <c r="O53" s="975" t="s">
        <v>675</v>
      </c>
      <c r="P53" s="975">
        <v>2</v>
      </c>
      <c r="Q53" s="265" t="e">
        <f t="shared" ca="1" si="11"/>
        <v>#REF!</v>
      </c>
      <c r="R53" s="974" t="s">
        <v>445</v>
      </c>
      <c r="S53"/>
      <c r="T53" s="973" t="s">
        <v>446</v>
      </c>
      <c r="U53" s="975" t="s">
        <v>85</v>
      </c>
      <c r="V53" s="975" t="s">
        <v>85</v>
      </c>
      <c r="W53" s="975"/>
      <c r="X53" s="263" t="e">
        <f>"Requirement: "&amp;#REF!&amp;" answer of ""Yes"""</f>
        <v>#REF!</v>
      </c>
      <c r="Y53" s="974"/>
      <c r="Z53" s="975"/>
      <c r="AA53" s="975"/>
      <c r="AB53" s="975"/>
      <c r="AC53" s="975"/>
      <c r="AD53" s="975"/>
      <c r="AE53" s="975"/>
    </row>
    <row r="54" spans="1:31" ht="20.25" customHeight="1">
      <c r="A54" s="318" t="s">
        <v>676</v>
      </c>
      <c r="B54" s="304"/>
      <c r="C54" s="53"/>
      <c r="D54" s="917"/>
      <c r="E54" s="102"/>
      <c r="I54" s="261" t="s">
        <v>42</v>
      </c>
      <c r="K54" s="259" t="e">
        <f ca="1">SUBSTITUTE(CELL("address",#REF!),"$","")</f>
        <v>#REF!</v>
      </c>
      <c r="L54" s="261" t="str">
        <f t="shared" si="7"/>
        <v>3a</v>
      </c>
      <c r="M54" s="259" t="str">
        <f t="shared" ca="1" si="8"/>
        <v>3a. Solar</v>
      </c>
      <c r="N54" s="261" t="s">
        <v>651</v>
      </c>
      <c r="O54" s="261" t="s">
        <v>675</v>
      </c>
      <c r="P54" s="261">
        <v>3</v>
      </c>
      <c r="Q54" s="265" t="e">
        <f t="shared" ca="1" si="9"/>
        <v>#REF!</v>
      </c>
      <c r="R54" s="259" t="s">
        <v>445</v>
      </c>
      <c r="S54"/>
      <c r="T54" s="260" t="s">
        <v>446</v>
      </c>
      <c r="U54" s="261" t="s">
        <v>85</v>
      </c>
      <c r="V54" s="261" t="s">
        <v>85</v>
      </c>
      <c r="X54" s="263" t="e">
        <f ca="1">"Requirement: "&amp;$K$11&amp;" answer of ""Yes"""</f>
        <v>#REF!</v>
      </c>
      <c r="Y54" s="259"/>
    </row>
    <row r="55" spans="1:31" ht="20.25" customHeight="1">
      <c r="A55" s="514" t="s">
        <v>677</v>
      </c>
      <c r="B55" s="304"/>
      <c r="C55" s="53"/>
      <c r="D55" s="917"/>
      <c r="E55" s="102"/>
      <c r="I55" s="261" t="s">
        <v>42</v>
      </c>
      <c r="K55" s="259" t="str">
        <f ca="1">SUBSTITUTE(CELL("address",D55),"$","")</f>
        <v>D55</v>
      </c>
      <c r="L55" s="261" t="str">
        <f t="shared" si="7"/>
        <v>3a</v>
      </c>
      <c r="M55" s="259" t="str">
        <f t="shared" ca="1" si="8"/>
        <v>3a. Solar</v>
      </c>
      <c r="N55" s="261" t="s">
        <v>651</v>
      </c>
      <c r="O55" s="261" t="s">
        <v>678</v>
      </c>
      <c r="P55" s="261">
        <v>1</v>
      </c>
      <c r="Q55" s="265" t="str">
        <f t="shared" ca="1" si="9"/>
        <v>3a_D55_AC_max_MW_1</v>
      </c>
      <c r="R55" t="s">
        <v>357</v>
      </c>
      <c r="S55"/>
      <c r="T55" t="str">
        <f t="shared" ref="T55:T100" si="12">"&gt;=0"</f>
        <v>&gt;=0</v>
      </c>
      <c r="U55" s="261" t="s">
        <v>85</v>
      </c>
      <c r="V55" s="261" t="s">
        <v>85</v>
      </c>
      <c r="X55" s="263" t="str">
        <f ca="1">"Requirement: "&amp;$K$10&amp;" answer of ""Yes"""</f>
        <v>Requirement: D10 answer of "Yes"</v>
      </c>
    </row>
    <row r="56" spans="1:31" ht="17.25" customHeight="1">
      <c r="A56" s="512">
        <v>2023</v>
      </c>
      <c r="B56" s="279" t="s">
        <v>659</v>
      </c>
      <c r="C56" s="53"/>
      <c r="D56" s="431"/>
      <c r="E56" s="102"/>
      <c r="K56" s="259"/>
      <c r="M56" s="259"/>
      <c r="Q56" s="265"/>
      <c r="R56"/>
      <c r="S56"/>
      <c r="T56"/>
      <c r="X56" s="263"/>
    </row>
    <row r="57" spans="1:31" ht="17.25" customHeight="1">
      <c r="A57" s="512">
        <v>2024</v>
      </c>
      <c r="B57" s="279" t="s">
        <v>659</v>
      </c>
      <c r="C57" s="53"/>
      <c r="D57" s="431"/>
      <c r="E57" s="102"/>
      <c r="K57" s="259"/>
      <c r="M57" s="259"/>
      <c r="Q57" s="265"/>
      <c r="R57"/>
      <c r="S57"/>
      <c r="T57"/>
      <c r="X57" s="263"/>
    </row>
    <row r="58" spans="1:31" ht="17.25" customHeight="1">
      <c r="A58" s="512">
        <v>2025</v>
      </c>
      <c r="B58" s="279" t="s">
        <v>659</v>
      </c>
      <c r="C58" s="53"/>
      <c r="D58" s="431"/>
      <c r="E58" s="102"/>
      <c r="K58" s="259"/>
      <c r="M58" s="259"/>
      <c r="Q58" s="265"/>
      <c r="R58"/>
      <c r="S58"/>
      <c r="T58"/>
      <c r="X58" s="263"/>
    </row>
    <row r="59" spans="1:31" ht="17.25" customHeight="1">
      <c r="A59" s="512">
        <v>2026</v>
      </c>
      <c r="B59" s="279" t="s">
        <v>659</v>
      </c>
      <c r="C59" s="53"/>
      <c r="D59" s="431"/>
      <c r="E59" s="102"/>
      <c r="K59" s="259"/>
      <c r="M59" s="259"/>
      <c r="Q59" s="265"/>
      <c r="R59"/>
      <c r="S59"/>
      <c r="T59"/>
      <c r="X59" s="263"/>
    </row>
    <row r="60" spans="1:31" ht="17.25" customHeight="1">
      <c r="A60" s="512">
        <v>2027</v>
      </c>
      <c r="B60" s="279" t="s">
        <v>659</v>
      </c>
      <c r="C60" s="53"/>
      <c r="D60" s="431"/>
      <c r="E60" s="102"/>
      <c r="K60" s="259"/>
      <c r="M60" s="259"/>
      <c r="Q60" s="265"/>
      <c r="R60"/>
      <c r="S60"/>
      <c r="T60"/>
      <c r="X60" s="263"/>
    </row>
    <row r="61" spans="1:31" ht="17.25" customHeight="1">
      <c r="A61" s="512">
        <v>2028</v>
      </c>
      <c r="B61" s="279" t="s">
        <v>659</v>
      </c>
      <c r="C61" s="53"/>
      <c r="D61" s="431"/>
      <c r="E61" s="102"/>
      <c r="K61" s="259"/>
      <c r="M61" s="259"/>
      <c r="Q61" s="265"/>
      <c r="R61"/>
      <c r="S61"/>
      <c r="T61"/>
      <c r="X61" s="263"/>
    </row>
    <row r="62" spans="1:31" ht="17.25" customHeight="1">
      <c r="A62" s="512">
        <v>2029</v>
      </c>
      <c r="B62" s="279" t="s">
        <v>659</v>
      </c>
      <c r="C62" s="53"/>
      <c r="D62" s="431"/>
      <c r="E62" s="102"/>
      <c r="K62" s="259"/>
      <c r="M62" s="259"/>
      <c r="Q62" s="265"/>
      <c r="R62"/>
      <c r="S62"/>
      <c r="T62"/>
      <c r="X62" s="263"/>
    </row>
    <row r="63" spans="1:31" ht="17.25" customHeight="1">
      <c r="A63" s="512">
        <v>2030</v>
      </c>
      <c r="B63" s="279" t="s">
        <v>659</v>
      </c>
      <c r="C63" s="53"/>
      <c r="D63" s="431"/>
      <c r="E63" s="102"/>
      <c r="K63" s="259"/>
      <c r="M63" s="259"/>
      <c r="Q63" s="265"/>
      <c r="R63"/>
      <c r="S63"/>
      <c r="T63"/>
      <c r="X63" s="263"/>
    </row>
    <row r="64" spans="1:31" ht="17.25" customHeight="1">
      <c r="A64" s="512">
        <v>2031</v>
      </c>
      <c r="B64" s="279" t="s">
        <v>659</v>
      </c>
      <c r="C64" s="53"/>
      <c r="D64" s="431"/>
      <c r="E64" s="102"/>
      <c r="K64" s="259"/>
      <c r="M64" s="259"/>
      <c r="Q64" s="265"/>
      <c r="R64"/>
      <c r="S64"/>
      <c r="T64"/>
      <c r="X64" s="263"/>
    </row>
    <row r="65" spans="1:24" ht="17.25" customHeight="1">
      <c r="A65" s="512">
        <v>2032</v>
      </c>
      <c r="B65" s="279" t="s">
        <v>659</v>
      </c>
      <c r="C65" s="53"/>
      <c r="D65" s="431"/>
      <c r="E65" s="102"/>
      <c r="K65" s="259"/>
      <c r="M65" s="259"/>
      <c r="Q65" s="265"/>
      <c r="R65"/>
      <c r="S65"/>
      <c r="T65"/>
      <c r="X65" s="263"/>
    </row>
    <row r="66" spans="1:24" ht="5.25" customHeight="1">
      <c r="A66" s="311"/>
      <c r="B66" s="304"/>
      <c r="C66" s="53"/>
      <c r="D66" s="917"/>
      <c r="E66" s="102"/>
      <c r="H66" s="261" t="s">
        <v>78</v>
      </c>
      <c r="K66" s="259" t="e">
        <f ca="1">SUBSTITUTE(CELL("address",#REF!),"$","")</f>
        <v>#REF!</v>
      </c>
      <c r="L66" s="261" t="str">
        <f>$L$10</f>
        <v>3a</v>
      </c>
      <c r="M66" s="259" t="str">
        <f t="shared" ca="1" si="8"/>
        <v>3a. Solar</v>
      </c>
      <c r="N66" s="261" t="s">
        <v>651</v>
      </c>
      <c r="O66" s="261" t="s">
        <v>678</v>
      </c>
      <c r="P66" s="261">
        <v>2</v>
      </c>
      <c r="Q66" s="265" t="e">
        <f t="shared" ca="1" si="9"/>
        <v>#REF!</v>
      </c>
      <c r="R66" t="s">
        <v>357</v>
      </c>
      <c r="S66"/>
      <c r="T66" t="str">
        <f t="shared" si="12"/>
        <v>&gt;=0</v>
      </c>
      <c r="U66" s="261" t="s">
        <v>85</v>
      </c>
      <c r="V66" s="261" t="s">
        <v>85</v>
      </c>
      <c r="X66" s="263" t="e">
        <f>"Requirement: "&amp;#REF!&amp;" answer of ""Yes"""</f>
        <v>#REF!</v>
      </c>
    </row>
    <row r="67" spans="1:24" ht="5.25" customHeight="1">
      <c r="A67" s="311"/>
      <c r="B67" s="304"/>
      <c r="C67" s="53"/>
      <c r="D67" s="917"/>
      <c r="E67" s="102"/>
      <c r="H67" s="261" t="s">
        <v>78</v>
      </c>
      <c r="K67" s="259" t="e">
        <f ca="1">SUBSTITUTE(CELL("address",#REF!),"$","")</f>
        <v>#REF!</v>
      </c>
      <c r="L67" s="261" t="str">
        <f>$L$10</f>
        <v>3a</v>
      </c>
      <c r="M67" s="259" t="str">
        <f t="shared" ca="1" si="8"/>
        <v>3a. Solar</v>
      </c>
      <c r="N67" s="261" t="s">
        <v>651</v>
      </c>
      <c r="O67" s="261" t="s">
        <v>678</v>
      </c>
      <c r="P67" s="261">
        <v>3</v>
      </c>
      <c r="Q67" s="265" t="e">
        <f t="shared" ca="1" si="9"/>
        <v>#REF!</v>
      </c>
      <c r="R67" t="s">
        <v>357</v>
      </c>
      <c r="S67"/>
      <c r="T67" t="str">
        <f t="shared" si="12"/>
        <v>&gt;=0</v>
      </c>
      <c r="U67" s="261" t="s">
        <v>85</v>
      </c>
      <c r="V67" s="261" t="s">
        <v>85</v>
      </c>
      <c r="X67" s="263" t="e">
        <f ca="1">"Requirement: "&amp;$K$11&amp;" answer of ""Yes"""</f>
        <v>#REF!</v>
      </c>
    </row>
    <row r="68" spans="1:24" ht="20.25" customHeight="1">
      <c r="A68" s="514" t="s">
        <v>679</v>
      </c>
      <c r="B68" s="304"/>
      <c r="C68" s="53"/>
      <c r="D68" s="917"/>
      <c r="E68" s="102"/>
      <c r="I68" s="261" t="s">
        <v>42</v>
      </c>
      <c r="K68" s="259" t="str">
        <f ca="1">SUBSTITUTE(CELL("address",D68),"$","")</f>
        <v>D68</v>
      </c>
      <c r="L68" s="261" t="str">
        <f>$L$10</f>
        <v>3a</v>
      </c>
      <c r="M68" s="259" t="str">
        <f t="shared" ca="1" si="8"/>
        <v>3a. Solar</v>
      </c>
      <c r="N68" s="261" t="s">
        <v>651</v>
      </c>
      <c r="O68" s="261" t="s">
        <v>680</v>
      </c>
      <c r="P68" s="261">
        <v>1</v>
      </c>
      <c r="Q68" s="265" t="str">
        <f t="shared" ca="1" si="9"/>
        <v>3a_D68_AC_max_MVA_1</v>
      </c>
      <c r="R68" t="s">
        <v>357</v>
      </c>
      <c r="S68"/>
      <c r="T68" t="str">
        <f t="shared" si="12"/>
        <v>&gt;=0</v>
      </c>
      <c r="U68" s="261" t="s">
        <v>85</v>
      </c>
      <c r="V68" s="261" t="s">
        <v>85</v>
      </c>
      <c r="X68" s="263" t="str">
        <f ca="1">"Requirement: "&amp;$K$10&amp;" answer of ""Yes"""</f>
        <v>Requirement: D10 answer of "Yes"</v>
      </c>
    </row>
    <row r="69" spans="1:24" ht="17.25" customHeight="1">
      <c r="A69" s="512">
        <v>2023</v>
      </c>
      <c r="B69" s="279" t="s">
        <v>681</v>
      </c>
      <c r="C69" s="53"/>
      <c r="D69" s="431"/>
      <c r="E69" s="102"/>
      <c r="K69" s="259"/>
      <c r="M69" s="259"/>
      <c r="Q69" s="265"/>
      <c r="R69"/>
      <c r="S69"/>
      <c r="T69"/>
      <c r="X69" s="263"/>
    </row>
    <row r="70" spans="1:24" ht="17.25" customHeight="1">
      <c r="A70" s="512">
        <v>2024</v>
      </c>
      <c r="B70" s="279" t="s">
        <v>681</v>
      </c>
      <c r="C70" s="53"/>
      <c r="D70" s="431"/>
      <c r="E70" s="102"/>
      <c r="K70" s="259"/>
      <c r="M70" s="259"/>
      <c r="Q70" s="265"/>
      <c r="R70"/>
      <c r="S70"/>
      <c r="T70"/>
      <c r="X70" s="263"/>
    </row>
    <row r="71" spans="1:24" ht="17.25" customHeight="1">
      <c r="A71" s="512">
        <v>2025</v>
      </c>
      <c r="B71" s="279" t="s">
        <v>681</v>
      </c>
      <c r="C71" s="53"/>
      <c r="D71" s="431"/>
      <c r="E71" s="102"/>
      <c r="K71" s="259"/>
      <c r="M71" s="259"/>
      <c r="Q71" s="265"/>
      <c r="R71"/>
      <c r="S71"/>
      <c r="T71"/>
      <c r="X71" s="263"/>
    </row>
    <row r="72" spans="1:24" ht="17.25" customHeight="1">
      <c r="A72" s="512">
        <v>2026</v>
      </c>
      <c r="B72" s="279" t="s">
        <v>681</v>
      </c>
      <c r="C72" s="53"/>
      <c r="D72" s="431"/>
      <c r="E72" s="102"/>
      <c r="K72" s="259"/>
      <c r="M72" s="259"/>
      <c r="Q72" s="265"/>
      <c r="R72"/>
      <c r="S72"/>
      <c r="T72"/>
      <c r="X72" s="263"/>
    </row>
    <row r="73" spans="1:24" ht="17.25" customHeight="1">
      <c r="A73" s="512">
        <v>2027</v>
      </c>
      <c r="B73" s="279" t="s">
        <v>681</v>
      </c>
      <c r="C73" s="53"/>
      <c r="D73" s="431"/>
      <c r="E73" s="102"/>
      <c r="K73" s="259"/>
      <c r="M73" s="259"/>
      <c r="Q73" s="265"/>
      <c r="R73"/>
      <c r="S73"/>
      <c r="T73"/>
      <c r="X73" s="263"/>
    </row>
    <row r="74" spans="1:24" ht="17.25" customHeight="1">
      <c r="A74" s="512">
        <v>2028</v>
      </c>
      <c r="B74" s="279" t="s">
        <v>681</v>
      </c>
      <c r="C74" s="53"/>
      <c r="D74" s="431"/>
      <c r="E74" s="102"/>
      <c r="K74" s="259"/>
      <c r="M74" s="259"/>
      <c r="Q74" s="265"/>
      <c r="R74"/>
      <c r="S74"/>
      <c r="T74"/>
      <c r="X74" s="263"/>
    </row>
    <row r="75" spans="1:24" ht="17.25" customHeight="1">
      <c r="A75" s="512">
        <v>2029</v>
      </c>
      <c r="B75" s="279" t="s">
        <v>681</v>
      </c>
      <c r="C75" s="53"/>
      <c r="D75" s="431"/>
      <c r="E75" s="102"/>
      <c r="K75" s="259"/>
      <c r="M75" s="259"/>
      <c r="Q75" s="265"/>
      <c r="R75"/>
      <c r="S75"/>
      <c r="T75"/>
      <c r="X75" s="263"/>
    </row>
    <row r="76" spans="1:24" ht="17.25" customHeight="1">
      <c r="A76" s="512">
        <v>2030</v>
      </c>
      <c r="B76" s="279" t="s">
        <v>681</v>
      </c>
      <c r="C76" s="53"/>
      <c r="D76" s="431"/>
      <c r="E76" s="102"/>
      <c r="K76" s="259"/>
      <c r="M76" s="259"/>
      <c r="Q76" s="265"/>
      <c r="R76"/>
      <c r="S76"/>
      <c r="T76"/>
      <c r="X76" s="263"/>
    </row>
    <row r="77" spans="1:24" ht="17.25" customHeight="1">
      <c r="A77" s="512">
        <v>2031</v>
      </c>
      <c r="B77" s="279" t="s">
        <v>681</v>
      </c>
      <c r="C77" s="53"/>
      <c r="D77" s="431"/>
      <c r="E77" s="102"/>
      <c r="K77" s="259"/>
      <c r="M77" s="259"/>
      <c r="Q77" s="265"/>
      <c r="R77"/>
      <c r="S77"/>
      <c r="T77"/>
      <c r="X77" s="263"/>
    </row>
    <row r="78" spans="1:24" ht="17.25" customHeight="1">
      <c r="A78" s="512">
        <v>2032</v>
      </c>
      <c r="B78" s="279" t="s">
        <v>681</v>
      </c>
      <c r="C78" s="53"/>
      <c r="D78" s="431"/>
      <c r="E78" s="102"/>
      <c r="K78" s="259"/>
      <c r="M78" s="259"/>
      <c r="Q78" s="265"/>
      <c r="R78"/>
      <c r="S78"/>
      <c r="T78"/>
      <c r="X78" s="263"/>
    </row>
    <row r="79" spans="1:24" ht="5.25" customHeight="1">
      <c r="A79" s="311"/>
      <c r="B79" s="304"/>
      <c r="C79" s="53"/>
      <c r="D79" s="917"/>
      <c r="E79" s="102"/>
      <c r="H79" s="261" t="s">
        <v>78</v>
      </c>
      <c r="K79" s="259" t="e">
        <f ca="1">SUBSTITUTE(CELL("address",#REF!),"$","")</f>
        <v>#REF!</v>
      </c>
      <c r="L79" s="261" t="str">
        <f>$L$10</f>
        <v>3a</v>
      </c>
      <c r="M79" s="259" t="str">
        <f t="shared" ref="M79" ca="1" si="13">MID(CELL("filename",L79),FIND("]",CELL("filename",L79))+1,256)</f>
        <v>3a. Solar</v>
      </c>
      <c r="N79" s="261" t="s">
        <v>651</v>
      </c>
      <c r="O79" s="261" t="s">
        <v>678</v>
      </c>
      <c r="P79" s="261">
        <v>2</v>
      </c>
      <c r="Q79" s="265" t="e">
        <f t="shared" ref="Q79" ca="1" si="14">L79&amp;"_"&amp;K79&amp;"_"&amp;O79&amp;"_"&amp;P79</f>
        <v>#REF!</v>
      </c>
      <c r="R79" t="s">
        <v>357</v>
      </c>
      <c r="S79"/>
      <c r="T79" t="str">
        <f t="shared" si="12"/>
        <v>&gt;=0</v>
      </c>
      <c r="U79" s="261" t="s">
        <v>85</v>
      </c>
      <c r="V79" s="261" t="s">
        <v>85</v>
      </c>
      <c r="X79" s="263" t="e">
        <f>"Requirement: "&amp;#REF!&amp;" answer of ""Yes"""</f>
        <v>#REF!</v>
      </c>
    </row>
    <row r="80" spans="1:24" ht="5.25" customHeight="1">
      <c r="A80" s="511"/>
      <c r="B80" s="304"/>
      <c r="C80" s="53"/>
      <c r="D80" s="917"/>
      <c r="E80" s="102"/>
      <c r="H80" s="261" t="s">
        <v>78</v>
      </c>
      <c r="K80" s="259" t="e">
        <f ca="1">SUBSTITUTE(CELL("address",#REF!),"$","")</f>
        <v>#REF!</v>
      </c>
      <c r="L80" s="261" t="str">
        <f>$L$10</f>
        <v>3a</v>
      </c>
      <c r="M80" s="259" t="str">
        <f t="shared" ca="1" si="8"/>
        <v>3a. Solar</v>
      </c>
      <c r="N80" s="261" t="s">
        <v>651</v>
      </c>
      <c r="O80" s="261" t="s">
        <v>680</v>
      </c>
      <c r="P80" s="261">
        <v>2</v>
      </c>
      <c r="Q80" s="265" t="e">
        <f t="shared" ca="1" si="9"/>
        <v>#REF!</v>
      </c>
      <c r="R80" t="s">
        <v>357</v>
      </c>
      <c r="S80"/>
      <c r="T80" t="str">
        <f t="shared" si="12"/>
        <v>&gt;=0</v>
      </c>
      <c r="U80" s="261" t="s">
        <v>85</v>
      </c>
      <c r="V80" s="261" t="s">
        <v>85</v>
      </c>
      <c r="X80" s="263" t="e">
        <f>"Requirement: "&amp;#REF!&amp;" answer of ""Yes"""</f>
        <v>#REF!</v>
      </c>
    </row>
    <row r="81" spans="1:24" ht="5.25" customHeight="1">
      <c r="A81" s="511"/>
      <c r="B81" s="304"/>
      <c r="C81" s="53"/>
      <c r="D81" s="917"/>
      <c r="E81" s="102"/>
      <c r="H81" s="261" t="s">
        <v>78</v>
      </c>
      <c r="K81" s="259" t="e">
        <f ca="1">SUBSTITUTE(CELL("address",#REF!),"$","")</f>
        <v>#REF!</v>
      </c>
      <c r="L81" s="261" t="str">
        <f>$L$10</f>
        <v>3a</v>
      </c>
      <c r="M81" s="259" t="str">
        <f t="shared" ca="1" si="8"/>
        <v>3a. Solar</v>
      </c>
      <c r="N81" s="261" t="s">
        <v>651</v>
      </c>
      <c r="O81" s="261" t="s">
        <v>680</v>
      </c>
      <c r="P81" s="261">
        <v>3</v>
      </c>
      <c r="Q81" s="265" t="e">
        <f t="shared" ca="1" si="9"/>
        <v>#REF!</v>
      </c>
      <c r="R81" t="s">
        <v>357</v>
      </c>
      <c r="S81"/>
      <c r="T81" t="str">
        <f t="shared" si="12"/>
        <v>&gt;=0</v>
      </c>
      <c r="U81" s="261" t="s">
        <v>85</v>
      </c>
      <c r="V81" s="261" t="s">
        <v>85</v>
      </c>
      <c r="X81" s="263" t="e">
        <f ca="1">"Requirement: "&amp;$K$11&amp;" answer of ""Yes"""</f>
        <v>#REF!</v>
      </c>
    </row>
    <row r="82" spans="1:24" ht="20.25" customHeight="1">
      <c r="A82" s="514" t="s">
        <v>682</v>
      </c>
      <c r="B82" s="304"/>
      <c r="C82" s="53"/>
      <c r="D82" s="917"/>
      <c r="E82" s="102"/>
      <c r="I82" s="261" t="s">
        <v>42</v>
      </c>
      <c r="K82" s="259" t="str">
        <f ca="1">SUBSTITUTE(CELL("address",D82),"$","")</f>
        <v>D82</v>
      </c>
      <c r="L82" s="261" t="str">
        <f>$L$10</f>
        <v>3a</v>
      </c>
      <c r="M82" s="259" t="str">
        <f t="shared" ca="1" si="8"/>
        <v>3a. Solar</v>
      </c>
      <c r="N82" s="261" t="s">
        <v>651</v>
      </c>
      <c r="O82" s="261" t="s">
        <v>683</v>
      </c>
      <c r="P82" s="261">
        <v>1</v>
      </c>
      <c r="Q82" s="265" t="str">
        <f t="shared" ca="1" si="9"/>
        <v>3a_D82_AC_min_MW_1</v>
      </c>
      <c r="R82" t="s">
        <v>357</v>
      </c>
      <c r="S82"/>
      <c r="T82" t="str">
        <f t="shared" si="12"/>
        <v>&gt;=0</v>
      </c>
      <c r="U82" s="261" t="s">
        <v>85</v>
      </c>
      <c r="V82" s="261" t="s">
        <v>85</v>
      </c>
      <c r="X82" s="263" t="str">
        <f ca="1">"Requirement: "&amp;$K$10&amp;" answer of ""Yes"""</f>
        <v>Requirement: D10 answer of "Yes"</v>
      </c>
    </row>
    <row r="83" spans="1:24" ht="17.25" customHeight="1">
      <c r="A83" s="512">
        <v>2023</v>
      </c>
      <c r="B83" s="279" t="s">
        <v>659</v>
      </c>
      <c r="C83" s="53"/>
      <c r="D83" s="431"/>
      <c r="E83" s="102"/>
      <c r="K83" s="259"/>
      <c r="M83" s="259"/>
      <c r="Q83" s="265"/>
      <c r="R83"/>
      <c r="S83"/>
      <c r="T83"/>
      <c r="X83" s="263"/>
    </row>
    <row r="84" spans="1:24" ht="17.25" customHeight="1">
      <c r="A84" s="512">
        <v>2024</v>
      </c>
      <c r="B84" s="279" t="s">
        <v>659</v>
      </c>
      <c r="C84" s="53"/>
      <c r="D84" s="431"/>
      <c r="E84" s="102"/>
      <c r="K84" s="259"/>
      <c r="M84" s="259"/>
      <c r="Q84" s="265"/>
      <c r="R84"/>
      <c r="S84"/>
      <c r="T84"/>
      <c r="X84" s="263"/>
    </row>
    <row r="85" spans="1:24" ht="17.25" customHeight="1">
      <c r="A85" s="512">
        <v>2025</v>
      </c>
      <c r="B85" s="279" t="s">
        <v>659</v>
      </c>
      <c r="C85" s="53"/>
      <c r="D85" s="431"/>
      <c r="E85" s="102"/>
      <c r="K85" s="259"/>
      <c r="M85" s="259"/>
      <c r="Q85" s="265"/>
      <c r="R85"/>
      <c r="S85"/>
      <c r="T85"/>
      <c r="X85" s="263"/>
    </row>
    <row r="86" spans="1:24" ht="17.25" customHeight="1">
      <c r="A86" s="512">
        <v>2026</v>
      </c>
      <c r="B86" s="279" t="s">
        <v>659</v>
      </c>
      <c r="C86" s="53"/>
      <c r="D86" s="431"/>
      <c r="E86" s="102"/>
      <c r="K86" s="259"/>
      <c r="M86" s="259"/>
      <c r="Q86" s="265"/>
      <c r="R86"/>
      <c r="S86"/>
      <c r="T86"/>
      <c r="X86" s="263"/>
    </row>
    <row r="87" spans="1:24" ht="17.25" customHeight="1">
      <c r="A87" s="512">
        <v>2027</v>
      </c>
      <c r="B87" s="279" t="s">
        <v>659</v>
      </c>
      <c r="C87" s="53"/>
      <c r="D87" s="431"/>
      <c r="E87" s="102"/>
      <c r="K87" s="259"/>
      <c r="M87" s="259"/>
      <c r="Q87" s="265"/>
      <c r="R87"/>
      <c r="S87"/>
      <c r="T87"/>
      <c r="X87" s="263"/>
    </row>
    <row r="88" spans="1:24" ht="17.25" customHeight="1">
      <c r="A88" s="512">
        <v>2028</v>
      </c>
      <c r="B88" s="279" t="s">
        <v>659</v>
      </c>
      <c r="C88" s="53"/>
      <c r="D88" s="431"/>
      <c r="E88" s="102"/>
      <c r="K88" s="259"/>
      <c r="M88" s="259"/>
      <c r="Q88" s="265"/>
      <c r="R88"/>
      <c r="S88"/>
      <c r="T88"/>
      <c r="X88" s="263"/>
    </row>
    <row r="89" spans="1:24" ht="17.25" customHeight="1">
      <c r="A89" s="512">
        <v>2029</v>
      </c>
      <c r="B89" s="279" t="s">
        <v>659</v>
      </c>
      <c r="C89" s="53"/>
      <c r="D89" s="431"/>
      <c r="E89" s="102"/>
      <c r="K89" s="259"/>
      <c r="M89" s="259"/>
      <c r="Q89" s="265"/>
      <c r="R89"/>
      <c r="S89"/>
      <c r="T89"/>
      <c r="X89" s="263"/>
    </row>
    <row r="90" spans="1:24" ht="17.25" customHeight="1">
      <c r="A90" s="512">
        <v>2030</v>
      </c>
      <c r="B90" s="279" t="s">
        <v>659</v>
      </c>
      <c r="C90" s="53"/>
      <c r="D90" s="431"/>
      <c r="E90" s="102"/>
      <c r="K90" s="259"/>
      <c r="M90" s="259"/>
      <c r="Q90" s="265"/>
      <c r="R90"/>
      <c r="S90"/>
      <c r="T90"/>
      <c r="X90" s="263"/>
    </row>
    <row r="91" spans="1:24" ht="17.25" customHeight="1">
      <c r="A91" s="512">
        <v>2031</v>
      </c>
      <c r="B91" s="279" t="s">
        <v>659</v>
      </c>
      <c r="C91" s="53"/>
      <c r="D91" s="431"/>
      <c r="E91" s="102"/>
      <c r="K91" s="259"/>
      <c r="M91" s="259"/>
      <c r="Q91" s="265"/>
      <c r="R91"/>
      <c r="S91"/>
      <c r="T91"/>
      <c r="X91" s="263"/>
    </row>
    <row r="92" spans="1:24" ht="17.25" customHeight="1">
      <c r="A92" s="512">
        <v>2032</v>
      </c>
      <c r="B92" s="279" t="s">
        <v>659</v>
      </c>
      <c r="C92" s="53"/>
      <c r="D92" s="431"/>
      <c r="E92" s="102"/>
      <c r="K92" s="259"/>
      <c r="M92" s="259"/>
      <c r="Q92" s="265"/>
      <c r="R92"/>
      <c r="S92"/>
      <c r="T92"/>
      <c r="X92" s="263"/>
    </row>
    <row r="93" spans="1:24" ht="5.25" customHeight="1">
      <c r="A93" s="511"/>
      <c r="B93" s="304"/>
      <c r="C93" s="53"/>
      <c r="D93" s="917"/>
      <c r="E93" s="102"/>
      <c r="H93" s="261" t="s">
        <v>78</v>
      </c>
      <c r="K93" s="259" t="e">
        <f ca="1">SUBSTITUTE(CELL("address",#REF!),"$","")</f>
        <v>#REF!</v>
      </c>
      <c r="L93" s="261" t="str">
        <f t="shared" ref="L93:L110" si="15">$L$10</f>
        <v>3a</v>
      </c>
      <c r="M93" s="259" t="str">
        <f t="shared" ca="1" si="8"/>
        <v>3a. Solar</v>
      </c>
      <c r="N93" s="261" t="s">
        <v>651</v>
      </c>
      <c r="O93" s="261" t="s">
        <v>683</v>
      </c>
      <c r="P93" s="261">
        <v>2</v>
      </c>
      <c r="Q93" s="265" t="e">
        <f t="shared" ca="1" si="9"/>
        <v>#REF!</v>
      </c>
      <c r="R93" t="s">
        <v>357</v>
      </c>
      <c r="S93"/>
      <c r="T93" t="str">
        <f t="shared" si="12"/>
        <v>&gt;=0</v>
      </c>
      <c r="U93" s="261" t="s">
        <v>85</v>
      </c>
      <c r="V93" s="261" t="s">
        <v>85</v>
      </c>
      <c r="X93" s="263" t="e">
        <f>"Requirement: "&amp;#REF!&amp;" answer of ""Yes"""</f>
        <v>#REF!</v>
      </c>
    </row>
    <row r="94" spans="1:24" ht="20.25" customHeight="1">
      <c r="A94" s="318" t="s">
        <v>684</v>
      </c>
      <c r="B94" s="304"/>
      <c r="C94" s="53"/>
      <c r="D94" s="917"/>
      <c r="E94" s="102"/>
      <c r="I94" s="261" t="s">
        <v>42</v>
      </c>
      <c r="K94" s="259" t="e">
        <f ca="1">SUBSTITUTE(CELL("address",#REF!),"$","")</f>
        <v>#REF!</v>
      </c>
      <c r="L94" s="261" t="str">
        <f t="shared" si="15"/>
        <v>3a</v>
      </c>
      <c r="M94" s="259" t="str">
        <f t="shared" ca="1" si="8"/>
        <v>3a. Solar</v>
      </c>
      <c r="N94" s="261" t="s">
        <v>651</v>
      </c>
      <c r="O94" s="261" t="s">
        <v>683</v>
      </c>
      <c r="P94" s="261">
        <v>3</v>
      </c>
      <c r="Q94" s="265" t="e">
        <f t="shared" ca="1" si="9"/>
        <v>#REF!</v>
      </c>
      <c r="R94" t="s">
        <v>357</v>
      </c>
      <c r="S94"/>
      <c r="T94" t="str">
        <f t="shared" si="12"/>
        <v>&gt;=0</v>
      </c>
      <c r="U94" s="261" t="s">
        <v>85</v>
      </c>
      <c r="V94" s="261" t="s">
        <v>85</v>
      </c>
      <c r="X94" s="263" t="e">
        <f ca="1">"Requirement: "&amp;$K$11&amp;" answer of ""Yes"""</f>
        <v>#REF!</v>
      </c>
    </row>
    <row r="95" spans="1:24" ht="20.25" customHeight="1">
      <c r="A95" s="513" t="s">
        <v>685</v>
      </c>
      <c r="B95" s="304" t="s">
        <v>686</v>
      </c>
      <c r="C95" s="53"/>
      <c r="D95" s="431"/>
      <c r="E95" s="102"/>
      <c r="I95" s="261" t="s">
        <v>42</v>
      </c>
      <c r="K95" s="259" t="str">
        <f ca="1">SUBSTITUTE(CELL("address",D95),"$","")</f>
        <v>D95</v>
      </c>
      <c r="L95" s="261" t="str">
        <f t="shared" si="15"/>
        <v>3a</v>
      </c>
      <c r="M95" s="259" t="str">
        <f t="shared" ca="1" si="8"/>
        <v>3a. Solar</v>
      </c>
      <c r="N95" s="261" t="s">
        <v>651</v>
      </c>
      <c r="O95" s="261" t="s">
        <v>687</v>
      </c>
      <c r="P95" s="261">
        <v>1</v>
      </c>
      <c r="Q95" s="265" t="str">
        <f t="shared" ca="1" si="9"/>
        <v>3a_D95_ramp_up_1</v>
      </c>
      <c r="R95" t="s">
        <v>357</v>
      </c>
      <c r="S95"/>
      <c r="T95" t="str">
        <f t="shared" si="12"/>
        <v>&gt;=0</v>
      </c>
      <c r="U95" s="261" t="s">
        <v>85</v>
      </c>
      <c r="V95" s="261" t="s">
        <v>85</v>
      </c>
      <c r="X95" s="263" t="str">
        <f ca="1">"Requirement: "&amp;$K$10&amp;" answer of ""Yes"""</f>
        <v>Requirement: D10 answer of "Yes"</v>
      </c>
    </row>
    <row r="96" spans="1:24" ht="5.25" customHeight="1">
      <c r="A96" s="512"/>
      <c r="B96" s="304"/>
      <c r="C96" s="53"/>
      <c r="D96" s="917"/>
      <c r="E96" s="102"/>
      <c r="H96" s="261" t="s">
        <v>78</v>
      </c>
      <c r="K96" s="259" t="e">
        <f ca="1">SUBSTITUTE(CELL("address",#REF!),"$","")</f>
        <v>#REF!</v>
      </c>
      <c r="L96" s="261" t="str">
        <f t="shared" si="15"/>
        <v>3a</v>
      </c>
      <c r="M96" s="259" t="str">
        <f t="shared" ca="1" si="8"/>
        <v>3a. Solar</v>
      </c>
      <c r="N96" s="261" t="s">
        <v>651</v>
      </c>
      <c r="O96" s="261" t="s">
        <v>687</v>
      </c>
      <c r="P96" s="261">
        <v>2</v>
      </c>
      <c r="Q96" s="265" t="e">
        <f t="shared" ca="1" si="9"/>
        <v>#REF!</v>
      </c>
      <c r="R96" t="s">
        <v>357</v>
      </c>
      <c r="S96"/>
      <c r="T96" t="str">
        <f t="shared" si="12"/>
        <v>&gt;=0</v>
      </c>
      <c r="U96" s="261" t="s">
        <v>85</v>
      </c>
      <c r="V96" s="261" t="s">
        <v>85</v>
      </c>
      <c r="X96" s="263" t="e">
        <f>"Requirement: "&amp;#REF!&amp;" answer of ""Yes"""</f>
        <v>#REF!</v>
      </c>
    </row>
    <row r="97" spans="1:59" ht="5.25" customHeight="1">
      <c r="A97" s="512"/>
      <c r="B97" s="304"/>
      <c r="C97" s="53"/>
      <c r="D97" s="917"/>
      <c r="E97" s="102"/>
      <c r="H97" s="261" t="s">
        <v>78</v>
      </c>
      <c r="K97" s="259" t="e">
        <f ca="1">SUBSTITUTE(CELL("address",#REF!),"$","")</f>
        <v>#REF!</v>
      </c>
      <c r="L97" s="261" t="str">
        <f t="shared" si="15"/>
        <v>3a</v>
      </c>
      <c r="M97" s="259" t="str">
        <f t="shared" ca="1" si="8"/>
        <v>3a. Solar</v>
      </c>
      <c r="N97" s="261" t="s">
        <v>651</v>
      </c>
      <c r="O97" s="261" t="s">
        <v>687</v>
      </c>
      <c r="P97" s="261">
        <v>3</v>
      </c>
      <c r="Q97" s="265" t="e">
        <f t="shared" ca="1" si="9"/>
        <v>#REF!</v>
      </c>
      <c r="R97" t="s">
        <v>357</v>
      </c>
      <c r="S97"/>
      <c r="T97" t="str">
        <f t="shared" si="12"/>
        <v>&gt;=0</v>
      </c>
      <c r="U97" s="261" t="s">
        <v>85</v>
      </c>
      <c r="V97" s="261" t="s">
        <v>85</v>
      </c>
      <c r="X97" s="263" t="e">
        <f ca="1">"Requirement: "&amp;$K$11&amp;" answer of ""Yes"""</f>
        <v>#REF!</v>
      </c>
    </row>
    <row r="98" spans="1:59" ht="20.25" customHeight="1">
      <c r="A98" s="513" t="s">
        <v>688</v>
      </c>
      <c r="B98" s="304" t="s">
        <v>686</v>
      </c>
      <c r="C98" s="53"/>
      <c r="D98" s="431"/>
      <c r="E98" s="102"/>
      <c r="I98" s="261" t="s">
        <v>42</v>
      </c>
      <c r="K98" s="259" t="str">
        <f ca="1">SUBSTITUTE(CELL("address",D98),"$","")</f>
        <v>D98</v>
      </c>
      <c r="L98" s="261" t="str">
        <f t="shared" si="15"/>
        <v>3a</v>
      </c>
      <c r="M98" s="259" t="str">
        <f t="shared" ca="1" si="8"/>
        <v>3a. Solar</v>
      </c>
      <c r="N98" s="261" t="s">
        <v>651</v>
      </c>
      <c r="O98" s="261" t="s">
        <v>689</v>
      </c>
      <c r="P98" s="261">
        <v>1</v>
      </c>
      <c r="Q98" s="265" t="str">
        <f t="shared" ca="1" si="9"/>
        <v>3a_D98_ramp_down_1</v>
      </c>
      <c r="R98" t="s">
        <v>357</v>
      </c>
      <c r="S98"/>
      <c r="T98" t="str">
        <f t="shared" si="12"/>
        <v>&gt;=0</v>
      </c>
      <c r="U98" s="261" t="s">
        <v>85</v>
      </c>
      <c r="V98" s="261" t="s">
        <v>85</v>
      </c>
      <c r="X98" s="263" t="str">
        <f ca="1">"Requirement: "&amp;$K$10&amp;" answer of ""Yes"""</f>
        <v>Requirement: D10 answer of "Yes"</v>
      </c>
    </row>
    <row r="99" spans="1:59" ht="5.25" customHeight="1">
      <c r="A99" s="512"/>
      <c r="B99" s="304"/>
      <c r="C99" s="53"/>
      <c r="D99" s="917"/>
      <c r="E99" s="102"/>
      <c r="H99" s="261" t="s">
        <v>78</v>
      </c>
      <c r="K99" s="259" t="e">
        <f ca="1">SUBSTITUTE(CELL("address",#REF!),"$","")</f>
        <v>#REF!</v>
      </c>
      <c r="L99" s="261" t="str">
        <f t="shared" si="15"/>
        <v>3a</v>
      </c>
      <c r="M99" s="259" t="str">
        <f t="shared" ca="1" si="8"/>
        <v>3a. Solar</v>
      </c>
      <c r="N99" s="261" t="s">
        <v>651</v>
      </c>
      <c r="O99" s="261" t="s">
        <v>689</v>
      </c>
      <c r="P99" s="261">
        <v>2</v>
      </c>
      <c r="Q99" s="265" t="e">
        <f t="shared" ca="1" si="9"/>
        <v>#REF!</v>
      </c>
      <c r="R99" t="s">
        <v>357</v>
      </c>
      <c r="S99"/>
      <c r="T99" t="str">
        <f t="shared" si="12"/>
        <v>&gt;=0</v>
      </c>
      <c r="U99" s="261" t="s">
        <v>85</v>
      </c>
      <c r="V99" s="261" t="s">
        <v>85</v>
      </c>
      <c r="X99" s="263" t="e">
        <f>"Requirement: "&amp;#REF!&amp;" answer of ""Yes"""</f>
        <v>#REF!</v>
      </c>
    </row>
    <row r="100" spans="1:59" ht="5.25" customHeight="1">
      <c r="A100" s="512"/>
      <c r="B100" s="304"/>
      <c r="C100" s="53"/>
      <c r="D100" s="917"/>
      <c r="E100" s="102"/>
      <c r="H100" s="261" t="s">
        <v>78</v>
      </c>
      <c r="K100" s="259" t="e">
        <f ca="1">SUBSTITUTE(CELL("address",#REF!),"$","")</f>
        <v>#REF!</v>
      </c>
      <c r="L100" s="261" t="str">
        <f t="shared" si="15"/>
        <v>3a</v>
      </c>
      <c r="M100" s="259" t="str">
        <f t="shared" ca="1" si="8"/>
        <v>3a. Solar</v>
      </c>
      <c r="N100" s="261" t="s">
        <v>651</v>
      </c>
      <c r="O100" s="261" t="s">
        <v>689</v>
      </c>
      <c r="P100" s="261">
        <v>3</v>
      </c>
      <c r="Q100" s="265" t="e">
        <f t="shared" ca="1" si="9"/>
        <v>#REF!</v>
      </c>
      <c r="R100" t="s">
        <v>357</v>
      </c>
      <c r="S100"/>
      <c r="T100" t="str">
        <f t="shared" si="12"/>
        <v>&gt;=0</v>
      </c>
      <c r="U100" s="261" t="s">
        <v>85</v>
      </c>
      <c r="V100" s="261" t="s">
        <v>85</v>
      </c>
      <c r="X100" s="263" t="e">
        <f ca="1">"Requirement: "&amp;$K$11&amp;" answer of ""Yes"""</f>
        <v>#REF!</v>
      </c>
    </row>
    <row r="101" spans="1:59" ht="38.25" customHeight="1">
      <c r="A101" s="1255" t="s">
        <v>690</v>
      </c>
      <c r="B101" s="1228"/>
      <c r="C101" s="53"/>
      <c r="D101" s="431"/>
      <c r="E101" s="102"/>
      <c r="I101" s="261" t="s">
        <v>42</v>
      </c>
      <c r="J101" s="299"/>
      <c r="K101" s="259" t="str">
        <f ca="1">SUBSTITUTE(CELL("address",D101),"$","")</f>
        <v>D101</v>
      </c>
      <c r="L101" s="261" t="str">
        <f t="shared" si="15"/>
        <v>3a</v>
      </c>
      <c r="M101" s="259" t="str">
        <f t="shared" ca="1" si="8"/>
        <v>3a. Solar</v>
      </c>
      <c r="N101" s="261" t="s">
        <v>651</v>
      </c>
      <c r="O101" s="261" t="s">
        <v>691</v>
      </c>
      <c r="P101" s="261">
        <v>1</v>
      </c>
      <c r="Q101" s="265" t="str">
        <f t="shared" ca="1" si="9"/>
        <v>3a_D101_ramp_describe_1</v>
      </c>
      <c r="R101" s="261" t="s">
        <v>428</v>
      </c>
      <c r="S101" s="261">
        <v>2000</v>
      </c>
      <c r="U101" s="261" t="s">
        <v>85</v>
      </c>
      <c r="V101" s="261" t="s">
        <v>85</v>
      </c>
      <c r="X101" s="263" t="str">
        <f ca="1">"Requirement: "&amp;$K$10&amp;" answer of ""Yes"""</f>
        <v>Requirement: D10 answer of "Yes"</v>
      </c>
    </row>
    <row r="102" spans="1:59" ht="5.25" customHeight="1">
      <c r="A102" s="512"/>
      <c r="B102" s="304"/>
      <c r="C102" s="53"/>
      <c r="D102" s="917"/>
      <c r="E102" s="102"/>
      <c r="H102" s="261" t="s">
        <v>78</v>
      </c>
      <c r="K102" s="259" t="e">
        <f ca="1">SUBSTITUTE(CELL("address",#REF!),"$","")</f>
        <v>#REF!</v>
      </c>
      <c r="L102" s="261" t="str">
        <f t="shared" si="15"/>
        <v>3a</v>
      </c>
      <c r="M102" s="259" t="str">
        <f t="shared" ca="1" si="8"/>
        <v>3a. Solar</v>
      </c>
      <c r="N102" s="261" t="s">
        <v>651</v>
      </c>
      <c r="O102" s="261" t="s">
        <v>691</v>
      </c>
      <c r="P102" s="261">
        <v>2</v>
      </c>
      <c r="Q102" s="265" t="e">
        <f t="shared" ca="1" si="9"/>
        <v>#REF!</v>
      </c>
      <c r="R102" s="261" t="s">
        <v>428</v>
      </c>
      <c r="S102" s="261">
        <v>2000</v>
      </c>
      <c r="U102" s="261" t="s">
        <v>85</v>
      </c>
      <c r="V102" s="261" t="s">
        <v>85</v>
      </c>
      <c r="X102" s="263" t="e">
        <f>"Requirement: "&amp;#REF!&amp;" answer of ""Yes"""</f>
        <v>#REF!</v>
      </c>
    </row>
    <row r="103" spans="1:59" ht="20.25" customHeight="1">
      <c r="A103" s="318" t="s">
        <v>692</v>
      </c>
      <c r="B103" s="304"/>
      <c r="C103" s="53"/>
      <c r="D103" s="917"/>
      <c r="E103" s="102"/>
      <c r="I103" s="261" t="s">
        <v>42</v>
      </c>
      <c r="K103" s="259" t="e">
        <f ca="1">SUBSTITUTE(CELL("address",#REF!),"$","")</f>
        <v>#REF!</v>
      </c>
      <c r="L103" s="261" t="str">
        <f t="shared" si="15"/>
        <v>3a</v>
      </c>
      <c r="M103" s="259" t="str">
        <f t="shared" ca="1" si="8"/>
        <v>3a. Solar</v>
      </c>
      <c r="N103" s="261" t="s">
        <v>651</v>
      </c>
      <c r="O103" s="261" t="s">
        <v>691</v>
      </c>
      <c r="P103" s="261">
        <v>3</v>
      </c>
      <c r="Q103" s="265" t="e">
        <f t="shared" ca="1" si="9"/>
        <v>#REF!</v>
      </c>
      <c r="R103" s="261" t="s">
        <v>428</v>
      </c>
      <c r="S103" s="261">
        <v>2000</v>
      </c>
      <c r="U103" s="261" t="s">
        <v>85</v>
      </c>
      <c r="V103" s="261" t="s">
        <v>85</v>
      </c>
      <c r="X103" s="263" t="e">
        <f ca="1">"Requirement: "&amp;$K$11&amp;" answer of ""Yes"""</f>
        <v>#REF!</v>
      </c>
    </row>
    <row r="104" spans="1:59" ht="20.25" customHeight="1">
      <c r="A104" s="513" t="s">
        <v>693</v>
      </c>
      <c r="B104" s="304" t="s">
        <v>661</v>
      </c>
      <c r="C104" s="53"/>
      <c r="D104" s="431"/>
      <c r="E104" s="102"/>
      <c r="I104" s="261" t="s">
        <v>42</v>
      </c>
      <c r="K104" s="259" t="str">
        <f ca="1">SUBSTITUTE(CELL("address",D104),"$","")</f>
        <v>D104</v>
      </c>
      <c r="L104" s="261" t="str">
        <f t="shared" si="15"/>
        <v>3a</v>
      </c>
      <c r="M104" s="259" t="str">
        <f t="shared" ca="1" si="8"/>
        <v>3a. Solar</v>
      </c>
      <c r="N104" s="261" t="s">
        <v>651</v>
      </c>
      <c r="O104" s="261" t="s">
        <v>694</v>
      </c>
      <c r="P104" s="261">
        <v>1</v>
      </c>
      <c r="Q104" s="265" t="str">
        <f t="shared" ca="1" si="9"/>
        <v>3a_D104_net_annual_CF_1</v>
      </c>
      <c r="R104" s="259" t="s">
        <v>445</v>
      </c>
      <c r="S104"/>
      <c r="T104" s="260" t="s">
        <v>446</v>
      </c>
      <c r="U104" s="261" t="s">
        <v>85</v>
      </c>
      <c r="V104" s="261" t="s">
        <v>85</v>
      </c>
      <c r="X104" s="263" t="str">
        <f ca="1">"Requirement: "&amp;$K$10&amp;" answer of ""Yes"""</f>
        <v>Requirement: D10 answer of "Yes"</v>
      </c>
      <c r="Y104" s="259"/>
    </row>
    <row r="105" spans="1:59" ht="5.25" customHeight="1">
      <c r="A105" s="512"/>
      <c r="B105" s="304"/>
      <c r="C105" s="53"/>
      <c r="D105" s="917"/>
      <c r="E105" s="102"/>
      <c r="H105" s="261" t="s">
        <v>78</v>
      </c>
      <c r="K105" s="259" t="e">
        <f ca="1">SUBSTITUTE(CELL("address",#REF!),"$","")</f>
        <v>#REF!</v>
      </c>
      <c r="L105" s="261" t="str">
        <f t="shared" si="15"/>
        <v>3a</v>
      </c>
      <c r="M105" s="259" t="str">
        <f t="shared" ca="1" si="8"/>
        <v>3a. Solar</v>
      </c>
      <c r="N105" s="261" t="s">
        <v>651</v>
      </c>
      <c r="O105" s="261" t="s">
        <v>694</v>
      </c>
      <c r="P105" s="261">
        <v>2</v>
      </c>
      <c r="Q105" s="265" t="e">
        <f t="shared" ca="1" si="9"/>
        <v>#REF!</v>
      </c>
      <c r="R105" s="259" t="s">
        <v>445</v>
      </c>
      <c r="S105"/>
      <c r="T105" s="260" t="s">
        <v>446</v>
      </c>
      <c r="U105" s="261" t="s">
        <v>85</v>
      </c>
      <c r="V105" s="261" t="s">
        <v>85</v>
      </c>
      <c r="X105" s="263" t="e">
        <f>"Requirement: "&amp;#REF!&amp;" answer of ""Yes"""</f>
        <v>#REF!</v>
      </c>
      <c r="Y105" s="259"/>
    </row>
    <row r="106" spans="1:59" ht="5.25" customHeight="1">
      <c r="A106" s="512"/>
      <c r="B106" s="304"/>
      <c r="C106" s="53"/>
      <c r="D106" s="917"/>
      <c r="E106" s="102"/>
      <c r="H106" s="261" t="s">
        <v>78</v>
      </c>
      <c r="K106" s="259" t="e">
        <f ca="1">SUBSTITUTE(CELL("address",#REF!),"$","")</f>
        <v>#REF!</v>
      </c>
      <c r="L106" s="261" t="str">
        <f t="shared" si="15"/>
        <v>3a</v>
      </c>
      <c r="M106" s="259" t="str">
        <f t="shared" ca="1" si="8"/>
        <v>3a. Solar</v>
      </c>
      <c r="N106" s="261" t="s">
        <v>651</v>
      </c>
      <c r="O106" s="261" t="s">
        <v>694</v>
      </c>
      <c r="P106" s="261">
        <v>3</v>
      </c>
      <c r="Q106" s="265" t="e">
        <f t="shared" ca="1" si="9"/>
        <v>#REF!</v>
      </c>
      <c r="R106" s="259" t="s">
        <v>445</v>
      </c>
      <c r="S106"/>
      <c r="T106" s="260" t="s">
        <v>446</v>
      </c>
      <c r="U106" s="261" t="s">
        <v>85</v>
      </c>
      <c r="V106" s="261" t="s">
        <v>85</v>
      </c>
      <c r="X106" s="263" t="e">
        <f ca="1">"Requirement: "&amp;$K$11&amp;" answer of ""Yes"""</f>
        <v>#REF!</v>
      </c>
      <c r="Y106" s="259"/>
    </row>
    <row r="107" spans="1:59" ht="20.25" customHeight="1">
      <c r="A107" s="513" t="s">
        <v>695</v>
      </c>
      <c r="B107" s="304" t="s">
        <v>661</v>
      </c>
      <c r="C107" s="53"/>
      <c r="D107" s="431"/>
      <c r="E107" s="102"/>
      <c r="I107" s="261" t="s">
        <v>42</v>
      </c>
      <c r="K107" s="259" t="str">
        <f ca="1">SUBSTITUTE(CELL("address",D107),"$","")</f>
        <v>D107</v>
      </c>
      <c r="L107" s="261" t="str">
        <f t="shared" si="15"/>
        <v>3a</v>
      </c>
      <c r="M107" s="259" t="str">
        <f t="shared" ca="1" si="8"/>
        <v>3a. Solar</v>
      </c>
      <c r="N107" s="261" t="s">
        <v>651</v>
      </c>
      <c r="O107" s="261" t="s">
        <v>696</v>
      </c>
      <c r="P107" s="261">
        <v>1</v>
      </c>
      <c r="Q107" s="265" t="str">
        <f t="shared" ca="1" si="9"/>
        <v>3a_D107_winter_CF_1</v>
      </c>
      <c r="R107" s="259" t="s">
        <v>445</v>
      </c>
      <c r="S107"/>
      <c r="T107" s="260" t="s">
        <v>446</v>
      </c>
      <c r="U107" s="261" t="s">
        <v>85</v>
      </c>
      <c r="V107" s="261" t="s">
        <v>85</v>
      </c>
      <c r="X107" s="263" t="str">
        <f ca="1">"Requirement: "&amp;$K$10&amp;" answer of ""Yes"""</f>
        <v>Requirement: D10 answer of "Yes"</v>
      </c>
      <c r="Y107" s="259"/>
    </row>
    <row r="108" spans="1:59" ht="7.5" customHeight="1">
      <c r="A108" s="512"/>
      <c r="B108" s="304"/>
      <c r="C108" s="53"/>
      <c r="D108" s="53"/>
      <c r="E108" s="102"/>
      <c r="H108" s="261" t="s">
        <v>78</v>
      </c>
      <c r="K108" s="259" t="e">
        <f ca="1">SUBSTITUTE(CELL("address",#REF!),"$","")</f>
        <v>#REF!</v>
      </c>
      <c r="L108" s="261" t="str">
        <f t="shared" si="15"/>
        <v>3a</v>
      </c>
      <c r="M108" s="259" t="str">
        <f t="shared" ca="1" si="8"/>
        <v>3a. Solar</v>
      </c>
      <c r="N108" s="261" t="s">
        <v>651</v>
      </c>
      <c r="O108" s="261" t="s">
        <v>696</v>
      </c>
      <c r="P108" s="261">
        <v>2</v>
      </c>
      <c r="Q108" s="265" t="e">
        <f t="shared" ca="1" si="9"/>
        <v>#REF!</v>
      </c>
      <c r="R108" s="259" t="s">
        <v>445</v>
      </c>
      <c r="S108"/>
      <c r="T108" s="260" t="s">
        <v>446</v>
      </c>
      <c r="U108" s="261" t="s">
        <v>85</v>
      </c>
      <c r="V108" s="261" t="s">
        <v>85</v>
      </c>
      <c r="X108" s="263" t="e">
        <f>"Requirement: "&amp;#REF!&amp;" answer of ""Yes"""</f>
        <v>#REF!</v>
      </c>
      <c r="Y108" s="259"/>
    </row>
    <row r="109" spans="1:59" ht="5.25" customHeight="1">
      <c r="A109" s="512"/>
      <c r="B109" s="304"/>
      <c r="C109" s="53"/>
      <c r="D109" s="53"/>
      <c r="E109" s="102"/>
      <c r="H109" s="261" t="s">
        <v>78</v>
      </c>
      <c r="K109" s="259" t="e">
        <f ca="1">SUBSTITUTE(CELL("address",#REF!),"$","")</f>
        <v>#REF!</v>
      </c>
      <c r="L109" s="261" t="str">
        <f t="shared" si="15"/>
        <v>3a</v>
      </c>
      <c r="M109" s="259" t="str">
        <f t="shared" ca="1" si="8"/>
        <v>3a. Solar</v>
      </c>
      <c r="N109" s="261" t="s">
        <v>651</v>
      </c>
      <c r="O109" s="261" t="s">
        <v>697</v>
      </c>
      <c r="P109" s="261">
        <v>2</v>
      </c>
      <c r="Q109" s="265" t="e">
        <f t="shared" ca="1" si="9"/>
        <v>#REF!</v>
      </c>
      <c r="R109" s="261" t="s">
        <v>641</v>
      </c>
      <c r="T109" s="260" t="str">
        <f t="shared" ref="T109:T110" si="16">CONCATENATE(AD109,",",AE109)</f>
        <v>Yes,No</v>
      </c>
      <c r="U109" s="261" t="s">
        <v>85</v>
      </c>
      <c r="V109" s="261" t="s">
        <v>85</v>
      </c>
      <c r="X109" s="263" t="e">
        <f>"Requirement: "&amp;#REF!&amp;" answer of ""Yes"""</f>
        <v>#REF!</v>
      </c>
      <c r="AD109" s="261" t="s">
        <v>84</v>
      </c>
      <c r="AE109" s="261" t="s">
        <v>85</v>
      </c>
    </row>
    <row r="110" spans="1:59" ht="5.25" customHeight="1" thickBot="1">
      <c r="A110" s="512"/>
      <c r="B110" s="304"/>
      <c r="C110" s="53"/>
      <c r="D110" s="53"/>
      <c r="E110" s="102"/>
      <c r="H110" s="261" t="s">
        <v>78</v>
      </c>
      <c r="K110" s="259" t="e">
        <f ca="1">SUBSTITUTE(CELL("address",#REF!),"$","")</f>
        <v>#REF!</v>
      </c>
      <c r="L110" s="261" t="str">
        <f t="shared" si="15"/>
        <v>3a</v>
      </c>
      <c r="M110" s="259" t="str">
        <f t="shared" ca="1" si="8"/>
        <v>3a. Solar</v>
      </c>
      <c r="N110" s="261" t="s">
        <v>651</v>
      </c>
      <c r="O110" s="261" t="s">
        <v>697</v>
      </c>
      <c r="P110" s="261">
        <v>3</v>
      </c>
      <c r="Q110" s="265" t="e">
        <f t="shared" ca="1" si="9"/>
        <v>#REF!</v>
      </c>
      <c r="R110" s="261" t="s">
        <v>641</v>
      </c>
      <c r="T110" s="260" t="str">
        <f t="shared" si="16"/>
        <v>Yes,No</v>
      </c>
      <c r="U110" s="261" t="s">
        <v>85</v>
      </c>
      <c r="V110" s="261" t="s">
        <v>85</v>
      </c>
      <c r="X110" s="263" t="e">
        <f ca="1">"Requirement: "&amp;$K$11&amp;" answer of ""Yes"""</f>
        <v>#REF!</v>
      </c>
      <c r="AD110" s="261" t="s">
        <v>84</v>
      </c>
      <c r="AE110" s="261" t="s">
        <v>85</v>
      </c>
    </row>
    <row r="111" spans="1:59" s="20" customFormat="1" ht="11.25" customHeight="1" thickTop="1" thickBot="1">
      <c r="A111" s="1236" t="s">
        <v>698</v>
      </c>
      <c r="B111" s="1246"/>
      <c r="C111" s="1246"/>
      <c r="D111" s="1246"/>
      <c r="E111" s="333"/>
      <c r="F111" s="451" t="s">
        <v>699</v>
      </c>
      <c r="G111"/>
      <c r="H111" s="268"/>
      <c r="I111" s="268" t="s">
        <v>42</v>
      </c>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BG111" s="398"/>
    </row>
    <row r="112" spans="1:59" ht="5.25" customHeight="1" thickTop="1" thickBot="1">
      <c r="A112" s="312"/>
      <c r="B112" s="313"/>
      <c r="C112" s="313"/>
      <c r="D112" s="313"/>
      <c r="E112" s="102"/>
      <c r="H112" s="261" t="s">
        <v>78</v>
      </c>
    </row>
    <row r="113" spans="1:31" ht="31.5" customHeight="1" thickTop="1" thickBot="1">
      <c r="A113" s="1234" t="s">
        <v>700</v>
      </c>
      <c r="B113" s="1235"/>
      <c r="C113" s="53"/>
      <c r="D113" s="431"/>
      <c r="E113" s="102"/>
      <c r="F113" s="451" t="s">
        <v>701</v>
      </c>
      <c r="I113" s="261" t="s">
        <v>42</v>
      </c>
      <c r="J113" s="299"/>
      <c r="K113" s="259" t="str">
        <f ca="1">SUBSTITUTE(CELL("address",D113),"$","")</f>
        <v>D113</v>
      </c>
      <c r="L113" s="261" t="str">
        <f t="shared" ref="L113:L120" si="17">$L$10</f>
        <v>3a</v>
      </c>
      <c r="M113" s="259" t="str">
        <f t="shared" ref="M113:M120" ca="1" si="18">MID(CELL("filename",L113),FIND("]",CELL("filename",L113))+1,256)</f>
        <v>3a. Solar</v>
      </c>
      <c r="N113" s="261" t="s">
        <v>651</v>
      </c>
      <c r="O113" s="261" t="s">
        <v>702</v>
      </c>
      <c r="P113" s="261">
        <v>1</v>
      </c>
      <c r="Q113" s="265" t="str">
        <f t="shared" ref="Q113:Q120" ca="1" si="19">L113&amp;"_"&amp;K113&amp;"_"&amp;O113&amp;"_"&amp;P113</f>
        <v>3a_D113_8760_source_1</v>
      </c>
      <c r="R113" s="261" t="s">
        <v>428</v>
      </c>
      <c r="S113" s="261">
        <v>100</v>
      </c>
      <c r="U113" s="261" t="s">
        <v>85</v>
      </c>
      <c r="V113" s="261" t="s">
        <v>85</v>
      </c>
      <c r="X113" s="263" t="str">
        <f ca="1">"Requirement: "&amp;$K$10&amp;" answer of ""Yes"""</f>
        <v>Requirement: D10 answer of "Yes"</v>
      </c>
    </row>
    <row r="114" spans="1:31" ht="5.25" customHeight="1" thickTop="1">
      <c r="A114" s="513"/>
      <c r="B114" s="304"/>
      <c r="C114" s="53"/>
      <c r="D114" s="53"/>
      <c r="E114" s="102"/>
      <c r="H114" s="261" t="s">
        <v>78</v>
      </c>
      <c r="K114" s="259" t="e">
        <f ca="1">SUBSTITUTE(CELL("address",#REF!),"$","")</f>
        <v>#REF!</v>
      </c>
      <c r="L114" s="261" t="str">
        <f t="shared" si="17"/>
        <v>3a</v>
      </c>
      <c r="M114" s="259" t="str">
        <f t="shared" ca="1" si="18"/>
        <v>3a. Solar</v>
      </c>
      <c r="N114" s="261" t="s">
        <v>651</v>
      </c>
      <c r="O114" s="261" t="s">
        <v>702</v>
      </c>
      <c r="P114" s="261">
        <v>2</v>
      </c>
      <c r="Q114" s="265" t="e">
        <f t="shared" ca="1" si="19"/>
        <v>#REF!</v>
      </c>
      <c r="R114" s="261" t="s">
        <v>428</v>
      </c>
      <c r="S114" s="261">
        <v>100</v>
      </c>
      <c r="U114" s="261" t="s">
        <v>85</v>
      </c>
      <c r="V114" s="261" t="s">
        <v>85</v>
      </c>
      <c r="X114" s="263" t="e">
        <f>"Requirement: "&amp;#REF!&amp;" answer of ""Yes"""</f>
        <v>#REF!</v>
      </c>
    </row>
    <row r="115" spans="1:31" ht="5.25" customHeight="1">
      <c r="A115" s="513"/>
      <c r="B115" s="304"/>
      <c r="C115" s="53"/>
      <c r="D115" s="53"/>
      <c r="E115" s="102"/>
      <c r="H115" s="261" t="s">
        <v>78</v>
      </c>
      <c r="K115" s="259" t="e">
        <f ca="1">SUBSTITUTE(CELL("address",#REF!),"$","")</f>
        <v>#REF!</v>
      </c>
      <c r="L115" s="261" t="str">
        <f t="shared" si="17"/>
        <v>3a</v>
      </c>
      <c r="M115" s="259" t="str">
        <f t="shared" ca="1" si="18"/>
        <v>3a. Solar</v>
      </c>
      <c r="N115" s="261" t="s">
        <v>651</v>
      </c>
      <c r="O115" s="261" t="s">
        <v>702</v>
      </c>
      <c r="P115" s="261">
        <v>3</v>
      </c>
      <c r="Q115" s="265" t="e">
        <f t="shared" ca="1" si="19"/>
        <v>#REF!</v>
      </c>
      <c r="R115" s="261" t="s">
        <v>428</v>
      </c>
      <c r="S115" s="261">
        <v>100</v>
      </c>
      <c r="U115" s="261" t="s">
        <v>85</v>
      </c>
      <c r="V115" s="261" t="s">
        <v>85</v>
      </c>
      <c r="X115" s="263" t="e">
        <f ca="1">"Requirement: "&amp;$K$11&amp;" answer of ""Yes"""</f>
        <v>#REF!</v>
      </c>
    </row>
    <row r="116" spans="1:31" ht="20.25" customHeight="1">
      <c r="A116" s="1238" t="s">
        <v>703</v>
      </c>
      <c r="B116" s="1239"/>
      <c r="C116" s="519"/>
      <c r="D116" s="431"/>
      <c r="E116" s="102"/>
      <c r="I116" s="261" t="s">
        <v>42</v>
      </c>
      <c r="K116" s="259" t="str">
        <f ca="1">SUBSTITUTE(CELL("address",D116),"$","")</f>
        <v>D116</v>
      </c>
      <c r="L116" s="261" t="str">
        <f t="shared" si="17"/>
        <v>3a</v>
      </c>
      <c r="M116" s="259" t="str">
        <f t="shared" ca="1" si="18"/>
        <v>3a. Solar</v>
      </c>
      <c r="N116" s="261" t="s">
        <v>651</v>
      </c>
      <c r="O116" s="261" t="s">
        <v>704</v>
      </c>
      <c r="P116" s="261">
        <v>1</v>
      </c>
      <c r="Q116" s="265" t="str">
        <f t="shared" ca="1" si="19"/>
        <v>3a_D116_indepen_8760_assess_1</v>
      </c>
      <c r="R116" s="261" t="s">
        <v>641</v>
      </c>
      <c r="T116" s="260" t="str">
        <f t="shared" ref="T116" si="20">CONCATENATE(AD116,",",AE116)</f>
        <v>Yes,No</v>
      </c>
      <c r="U116" s="261" t="s">
        <v>85</v>
      </c>
      <c r="V116" s="261" t="s">
        <v>85</v>
      </c>
      <c r="X116" s="263" t="str">
        <f ca="1">"Requirement: "&amp;$K$10&amp;" answer of ""Yes"""</f>
        <v>Requirement: D10 answer of "Yes"</v>
      </c>
      <c r="AD116" s="261" t="s">
        <v>84</v>
      </c>
      <c r="AE116" s="261" t="s">
        <v>85</v>
      </c>
    </row>
    <row r="117" spans="1:31" ht="5.25" customHeight="1">
      <c r="A117" s="513"/>
      <c r="B117" s="304"/>
      <c r="C117" s="519"/>
      <c r="D117" s="905"/>
      <c r="E117" s="102"/>
      <c r="H117" s="261" t="s">
        <v>78</v>
      </c>
      <c r="K117" s="259" t="e">
        <f ca="1">SUBSTITUTE(CELL("address",#REF!),"$","")</f>
        <v>#REF!</v>
      </c>
      <c r="L117" s="261" t="str">
        <f t="shared" si="17"/>
        <v>3a</v>
      </c>
      <c r="M117" s="259" t="str">
        <f t="shared" ca="1" si="18"/>
        <v>3a. Solar</v>
      </c>
      <c r="N117" s="261" t="s">
        <v>651</v>
      </c>
      <c r="O117" s="261" t="s">
        <v>704</v>
      </c>
      <c r="P117" s="261">
        <v>2</v>
      </c>
      <c r="Q117" s="265" t="e">
        <f t="shared" ca="1" si="19"/>
        <v>#REF!</v>
      </c>
      <c r="R117" s="261" t="s">
        <v>641</v>
      </c>
      <c r="T117" s="260" t="str">
        <f t="shared" ref="T117:T118" si="21">CONCATENATE(AD117,",",AE117)</f>
        <v>Yes,No</v>
      </c>
      <c r="U117" s="261" t="s">
        <v>85</v>
      </c>
      <c r="V117" s="261" t="s">
        <v>85</v>
      </c>
      <c r="X117" s="263" t="e">
        <f>"Requirement: "&amp;#REF!&amp;" answer of ""Yes"""</f>
        <v>#REF!</v>
      </c>
      <c r="AD117" s="261" t="s">
        <v>84</v>
      </c>
      <c r="AE117" s="261" t="s">
        <v>85</v>
      </c>
    </row>
    <row r="118" spans="1:31" ht="5.25" customHeight="1">
      <c r="A118" s="513"/>
      <c r="B118" s="304"/>
      <c r="C118" s="519"/>
      <c r="D118" s="519"/>
      <c r="E118" s="102"/>
      <c r="H118" s="261" t="s">
        <v>78</v>
      </c>
      <c r="K118" s="259" t="e">
        <f ca="1">SUBSTITUTE(CELL("address",#REF!),"$","")</f>
        <v>#REF!</v>
      </c>
      <c r="L118" s="261" t="str">
        <f t="shared" si="17"/>
        <v>3a</v>
      </c>
      <c r="M118" s="259" t="str">
        <f t="shared" ca="1" si="18"/>
        <v>3a. Solar</v>
      </c>
      <c r="N118" s="261" t="s">
        <v>651</v>
      </c>
      <c r="O118" s="261" t="s">
        <v>704</v>
      </c>
      <c r="P118" s="261">
        <v>3</v>
      </c>
      <c r="Q118" s="265" t="e">
        <f t="shared" ca="1" si="19"/>
        <v>#REF!</v>
      </c>
      <c r="R118" s="261" t="s">
        <v>641</v>
      </c>
      <c r="T118" s="260" t="str">
        <f t="shared" si="21"/>
        <v>Yes,No</v>
      </c>
      <c r="U118" s="261" t="s">
        <v>85</v>
      </c>
      <c r="V118" s="261" t="s">
        <v>85</v>
      </c>
      <c r="X118" s="263" t="e">
        <f ca="1">"Requirement: "&amp;$K$11&amp;" answer of ""Yes"""</f>
        <v>#REF!</v>
      </c>
      <c r="AD118" s="261" t="s">
        <v>84</v>
      </c>
      <c r="AE118" s="261" t="s">
        <v>85</v>
      </c>
    </row>
    <row r="119" spans="1:31" ht="20.25" customHeight="1">
      <c r="A119" s="1238" t="s">
        <v>705</v>
      </c>
      <c r="B119" s="1239"/>
      <c r="C119" s="519"/>
      <c r="D119" s="576"/>
      <c r="E119" s="102"/>
      <c r="I119" s="261" t="s">
        <v>42</v>
      </c>
      <c r="K119" s="259" t="str">
        <f ca="1">SUBSTITUTE(CELL("address",D119),"$","")</f>
        <v>D119</v>
      </c>
      <c r="L119" s="261" t="str">
        <f t="shared" si="17"/>
        <v>3a</v>
      </c>
      <c r="M119" s="259" t="str">
        <f t="shared" ca="1" si="18"/>
        <v>3a. Solar</v>
      </c>
      <c r="N119" s="261" t="s">
        <v>651</v>
      </c>
      <c r="O119" s="261" t="s">
        <v>706</v>
      </c>
      <c r="P119" s="261">
        <v>1</v>
      </c>
      <c r="Q119" s="265" t="str">
        <f t="shared" ca="1" si="19"/>
        <v>3a_D119_indepen_8760_submit_1</v>
      </c>
      <c r="R119" s="261" t="s">
        <v>641</v>
      </c>
      <c r="T119" s="260" t="str">
        <f>CONCATENATE(AD119,",",AE119)</f>
        <v>Submitted,Not Submitted</v>
      </c>
      <c r="U119" s="261" t="s">
        <v>85</v>
      </c>
      <c r="V119" s="261" t="s">
        <v>85</v>
      </c>
      <c r="X119" s="263" t="str">
        <f ca="1">"Requirement: "&amp;K116&amp;" answer of ""Yes"""</f>
        <v>Requirement: D116 answer of "Yes"</v>
      </c>
      <c r="AD119" s="261" t="s">
        <v>156</v>
      </c>
      <c r="AE119" s="261" t="s">
        <v>157</v>
      </c>
    </row>
    <row r="120" spans="1:31" ht="5.25" customHeight="1">
      <c r="A120" s="515"/>
      <c r="B120" s="304"/>
      <c r="C120" s="53"/>
      <c r="D120" s="53"/>
      <c r="E120" s="102"/>
      <c r="H120" s="261" t="s">
        <v>78</v>
      </c>
      <c r="K120" s="259" t="e">
        <f ca="1">SUBSTITUTE(CELL("address",#REF!),"$","")</f>
        <v>#REF!</v>
      </c>
      <c r="L120" s="261" t="str">
        <f t="shared" si="17"/>
        <v>3a</v>
      </c>
      <c r="M120" s="259" t="str">
        <f t="shared" ca="1" si="18"/>
        <v>3a. Solar</v>
      </c>
      <c r="N120" s="261" t="s">
        <v>651</v>
      </c>
      <c r="O120" s="261" t="s">
        <v>706</v>
      </c>
      <c r="P120" s="261">
        <v>3</v>
      </c>
      <c r="Q120" s="265" t="e">
        <f t="shared" ca="1" si="19"/>
        <v>#REF!</v>
      </c>
      <c r="R120" s="261" t="s">
        <v>641</v>
      </c>
      <c r="T120" s="260" t="str">
        <f>CONCATENATE(AD120,",",AE120)</f>
        <v>Submitted,Not Submitted</v>
      </c>
      <c r="U120" s="261" t="s">
        <v>85</v>
      </c>
      <c r="V120" s="261" t="s">
        <v>85</v>
      </c>
      <c r="X120" s="263" t="e">
        <f ca="1">"Requirement: "&amp;K118&amp;" answer of ""Yes"""</f>
        <v>#REF!</v>
      </c>
      <c r="AD120" s="261" t="s">
        <v>156</v>
      </c>
      <c r="AE120" s="261" t="s">
        <v>157</v>
      </c>
    </row>
    <row r="121" spans="1:31" ht="20.25" customHeight="1">
      <c r="A121" s="318" t="s">
        <v>707</v>
      </c>
      <c r="B121" s="304"/>
      <c r="C121" s="53"/>
      <c r="D121" s="53"/>
      <c r="E121" s="102"/>
      <c r="I121" s="261" t="s">
        <v>42</v>
      </c>
      <c r="Q121" s="265"/>
    </row>
    <row r="122" spans="1:31" ht="20.25" customHeight="1" thickBot="1">
      <c r="A122" s="513" t="s">
        <v>708</v>
      </c>
      <c r="B122" s="304" t="s">
        <v>709</v>
      </c>
      <c r="C122" s="53"/>
      <c r="D122" s="431"/>
      <c r="E122" s="102"/>
      <c r="I122" s="261" t="s">
        <v>42</v>
      </c>
      <c r="K122" s="259" t="str">
        <f ca="1">SUBSTITUTE(CELL("address",D122),"$","")</f>
        <v>D122</v>
      </c>
      <c r="L122" s="261" t="str">
        <f t="shared" ref="L122:L131" si="22">$L$10</f>
        <v>3a</v>
      </c>
      <c r="M122" s="259" t="str">
        <f t="shared" ref="M122:M131" ca="1" si="23">MID(CELL("filename",L122),FIND("]",CELL("filename",L122))+1,256)</f>
        <v>3a. Solar</v>
      </c>
      <c r="N122" s="261" t="s">
        <v>651</v>
      </c>
      <c r="O122" s="261" t="s">
        <v>710</v>
      </c>
      <c r="P122" s="261">
        <v>1</v>
      </c>
      <c r="Q122" s="265" t="str">
        <f t="shared" ref="Q122:Q131" ca="1" si="24">L122&amp;"_"&amp;K122&amp;"_"&amp;O122&amp;"_"&amp;P122</f>
        <v>3a_D122_VOM_costs_1</v>
      </c>
      <c r="R122" t="s">
        <v>357</v>
      </c>
      <c r="S122"/>
      <c r="T122" t="str">
        <f>"&gt;=0"</f>
        <v>&gt;=0</v>
      </c>
      <c r="U122" s="261" t="s">
        <v>85</v>
      </c>
      <c r="V122" s="261" t="s">
        <v>85</v>
      </c>
      <c r="X122" s="263" t="str">
        <f ca="1">"Requirement: "&amp;$K$10&amp;" answer of ""Yes"""</f>
        <v>Requirement: D10 answer of "Yes"</v>
      </c>
    </row>
    <row r="123" spans="1:31" ht="14" thickTop="1" thickBot="1">
      <c r="A123" s="1232" t="s">
        <v>711</v>
      </c>
      <c r="B123" s="1233"/>
      <c r="C123" s="53"/>
      <c r="D123" s="53"/>
      <c r="E123" s="102"/>
      <c r="F123" s="451" t="s">
        <v>712</v>
      </c>
      <c r="H123" s="261" t="s">
        <v>78</v>
      </c>
      <c r="K123" s="259" t="e">
        <f ca="1">SUBSTITUTE(CELL("address",#REF!),"$","")</f>
        <v>#REF!</v>
      </c>
      <c r="L123" s="261" t="str">
        <f t="shared" si="22"/>
        <v>3a</v>
      </c>
      <c r="M123" s="259" t="str">
        <f t="shared" ca="1" si="23"/>
        <v>3a. Solar</v>
      </c>
      <c r="N123" s="261" t="s">
        <v>651</v>
      </c>
      <c r="O123" s="261" t="s">
        <v>710</v>
      </c>
      <c r="P123" s="261">
        <v>2</v>
      </c>
      <c r="Q123" s="265" t="e">
        <f t="shared" ca="1" si="24"/>
        <v>#REF!</v>
      </c>
      <c r="R123" t="s">
        <v>357</v>
      </c>
      <c r="S123"/>
      <c r="T123" t="str">
        <f>"&gt;=0"</f>
        <v>&gt;=0</v>
      </c>
      <c r="U123" s="261" t="s">
        <v>85</v>
      </c>
      <c r="V123" s="261" t="s">
        <v>85</v>
      </c>
      <c r="X123" s="263" t="e">
        <f>"Requirement: "&amp;#REF!&amp;" answer of ""Yes"""</f>
        <v>#REF!</v>
      </c>
    </row>
    <row r="124" spans="1:31" ht="5.25" customHeight="1" thickTop="1">
      <c r="A124" s="513"/>
      <c r="B124" s="304"/>
      <c r="C124" s="53"/>
      <c r="D124" s="53"/>
      <c r="E124" s="102"/>
      <c r="H124" s="261" t="s">
        <v>78</v>
      </c>
      <c r="K124" s="259" t="e">
        <f ca="1">SUBSTITUTE(CELL("address",#REF!),"$","")</f>
        <v>#REF!</v>
      </c>
      <c r="L124" s="261" t="str">
        <f t="shared" si="22"/>
        <v>3a</v>
      </c>
      <c r="M124" s="259" t="str">
        <f t="shared" ca="1" si="23"/>
        <v>3a. Solar</v>
      </c>
      <c r="N124" s="261" t="s">
        <v>651</v>
      </c>
      <c r="O124" s="261" t="s">
        <v>710</v>
      </c>
      <c r="P124" s="261">
        <v>3</v>
      </c>
      <c r="Q124" s="265" t="e">
        <f t="shared" ca="1" si="24"/>
        <v>#REF!</v>
      </c>
      <c r="R124" t="s">
        <v>357</v>
      </c>
      <c r="S124"/>
      <c r="T124" t="str">
        <f>"&gt;=0"</f>
        <v>&gt;=0</v>
      </c>
      <c r="U124" s="261" t="s">
        <v>85</v>
      </c>
      <c r="V124" s="261" t="s">
        <v>85</v>
      </c>
      <c r="X124" s="263" t="e">
        <f ca="1">"Requirement: "&amp;$K$11&amp;" answer of ""Yes"""</f>
        <v>#REF!</v>
      </c>
    </row>
    <row r="125" spans="1:31" ht="20.25" customHeight="1">
      <c r="A125" s="513" t="s">
        <v>713</v>
      </c>
      <c r="B125" s="304" t="s">
        <v>661</v>
      </c>
      <c r="C125" s="53"/>
      <c r="D125" s="431"/>
      <c r="E125" s="102"/>
      <c r="I125" s="261" t="s">
        <v>42</v>
      </c>
      <c r="K125" s="259" t="str">
        <f ca="1">SUBSTITUTE(CELL("address",D125),"$","")</f>
        <v>D125</v>
      </c>
      <c r="L125" s="261" t="str">
        <f t="shared" si="22"/>
        <v>3a</v>
      </c>
      <c r="M125" s="259" t="str">
        <f t="shared" ca="1" si="23"/>
        <v>3a. Solar</v>
      </c>
      <c r="N125" s="261" t="s">
        <v>651</v>
      </c>
      <c r="O125" s="261" t="s">
        <v>714</v>
      </c>
      <c r="P125" s="261">
        <v>1</v>
      </c>
      <c r="Q125" s="265" t="str">
        <f t="shared" ca="1" si="24"/>
        <v>3a_D125_VOM_esca_1</v>
      </c>
      <c r="R125" s="259" t="s">
        <v>445</v>
      </c>
      <c r="S125"/>
      <c r="T125" s="260" t="s">
        <v>446</v>
      </c>
      <c r="U125" s="261" t="s">
        <v>85</v>
      </c>
      <c r="V125" s="261" t="s">
        <v>85</v>
      </c>
      <c r="X125" s="263" t="str">
        <f ca="1">"Requirement: "&amp;$K$10&amp;" answer of ""Yes"""</f>
        <v>Requirement: D10 answer of "Yes"</v>
      </c>
      <c r="Y125" s="259"/>
    </row>
    <row r="126" spans="1:31" ht="20.25" customHeight="1">
      <c r="A126" s="318" t="s">
        <v>1422</v>
      </c>
      <c r="B126" s="304"/>
      <c r="C126" s="53"/>
      <c r="D126" s="53"/>
      <c r="E126" s="102"/>
      <c r="H126" s="949"/>
      <c r="I126" s="949"/>
      <c r="K126" s="948"/>
      <c r="L126" s="949"/>
      <c r="M126" s="948"/>
      <c r="N126" s="949"/>
      <c r="O126" s="949"/>
      <c r="P126" s="949"/>
      <c r="Q126" s="265"/>
      <c r="R126" s="948"/>
      <c r="S126"/>
      <c r="T126" s="947"/>
      <c r="U126" s="949"/>
      <c r="V126" s="949"/>
      <c r="W126" s="949"/>
      <c r="X126" s="263"/>
      <c r="Y126" s="948"/>
      <c r="Z126" s="949"/>
      <c r="AA126" s="949"/>
      <c r="AB126" s="949"/>
      <c r="AC126" s="949"/>
      <c r="AD126" s="949"/>
      <c r="AE126" s="949"/>
    </row>
    <row r="127" spans="1:31" ht="20.25" customHeight="1">
      <c r="A127" s="950" t="s">
        <v>1423</v>
      </c>
      <c r="B127" s="304"/>
      <c r="C127" s="53"/>
      <c r="D127" s="431"/>
      <c r="E127" s="102"/>
      <c r="H127" s="949"/>
      <c r="I127" s="949"/>
      <c r="K127" s="948"/>
      <c r="L127" s="949"/>
      <c r="M127" s="948"/>
      <c r="N127" s="949"/>
      <c r="O127" s="949"/>
      <c r="P127" s="949"/>
      <c r="Q127" s="265"/>
      <c r="R127" s="948"/>
      <c r="S127"/>
      <c r="T127" s="947"/>
      <c r="U127" s="949"/>
      <c r="V127" s="949"/>
      <c r="W127" s="949"/>
      <c r="X127" s="263"/>
      <c r="Y127" s="948"/>
      <c r="Z127" s="949"/>
      <c r="AA127" s="949"/>
      <c r="AB127" s="949"/>
      <c r="AC127" s="949"/>
      <c r="AD127" s="949"/>
      <c r="AE127" s="949"/>
    </row>
    <row r="128" spans="1:31" ht="9" customHeight="1">
      <c r="A128" s="950"/>
      <c r="B128" s="304"/>
      <c r="C128" s="53"/>
      <c r="D128" s="53"/>
      <c r="E128" s="102"/>
      <c r="H128" s="949"/>
      <c r="I128" s="949"/>
      <c r="K128" s="948"/>
      <c r="L128" s="949"/>
      <c r="M128" s="948"/>
      <c r="N128" s="949"/>
      <c r="O128" s="949"/>
      <c r="P128" s="949"/>
      <c r="Q128" s="265"/>
      <c r="R128" s="948"/>
      <c r="S128"/>
      <c r="T128" s="947"/>
      <c r="U128" s="949"/>
      <c r="V128" s="949"/>
      <c r="W128" s="949"/>
      <c r="X128" s="263"/>
      <c r="Y128" s="948"/>
      <c r="Z128" s="949"/>
      <c r="AA128" s="949"/>
      <c r="AB128" s="949"/>
      <c r="AC128" s="949"/>
      <c r="AD128" s="949"/>
      <c r="AE128" s="949"/>
    </row>
    <row r="129" spans="1:67" ht="20.25" customHeight="1">
      <c r="A129" s="950" t="s">
        <v>1424</v>
      </c>
      <c r="B129" s="304"/>
      <c r="C129" s="53"/>
      <c r="D129" s="431"/>
      <c r="E129" s="102"/>
      <c r="H129" s="949"/>
      <c r="I129" s="949"/>
      <c r="K129" s="948"/>
      <c r="L129" s="949"/>
      <c r="M129" s="948"/>
      <c r="N129" s="949"/>
      <c r="O129" s="949"/>
      <c r="P129" s="949"/>
      <c r="Q129" s="265"/>
      <c r="R129" s="948"/>
      <c r="S129"/>
      <c r="T129" s="947"/>
      <c r="U129" s="949"/>
      <c r="V129" s="949"/>
      <c r="W129" s="949"/>
      <c r="X129" s="263"/>
      <c r="Y129" s="948"/>
      <c r="Z129" s="949"/>
      <c r="AA129" s="949"/>
      <c r="AB129" s="949"/>
      <c r="AC129" s="949"/>
      <c r="AD129" s="949"/>
      <c r="AE129" s="949"/>
    </row>
    <row r="130" spans="1:67" ht="5.25" customHeight="1">
      <c r="A130" s="513"/>
      <c r="B130" s="304"/>
      <c r="C130" s="53"/>
      <c r="D130" s="53"/>
      <c r="E130" s="102"/>
      <c r="H130" s="261" t="s">
        <v>78</v>
      </c>
      <c r="K130" s="259" t="e">
        <f ca="1">SUBSTITUTE(CELL("address",#REF!),"$","")</f>
        <v>#REF!</v>
      </c>
      <c r="L130" s="261" t="str">
        <f t="shared" si="22"/>
        <v>3a</v>
      </c>
      <c r="M130" s="259" t="str">
        <f t="shared" ca="1" si="23"/>
        <v>3a. Solar</v>
      </c>
      <c r="N130" s="261" t="s">
        <v>651</v>
      </c>
      <c r="O130" s="261" t="s">
        <v>714</v>
      </c>
      <c r="P130" s="261">
        <v>2</v>
      </c>
      <c r="Q130" s="265" t="e">
        <f t="shared" ca="1" si="24"/>
        <v>#REF!</v>
      </c>
      <c r="R130" s="259" t="s">
        <v>445</v>
      </c>
      <c r="S130"/>
      <c r="T130" s="260" t="s">
        <v>446</v>
      </c>
      <c r="U130" s="261" t="s">
        <v>85</v>
      </c>
      <c r="V130" s="261" t="s">
        <v>85</v>
      </c>
      <c r="X130" s="263" t="e">
        <f>"Requirement: "&amp;#REF!&amp;" answer of ""Yes"""</f>
        <v>#REF!</v>
      </c>
      <c r="Y130" s="259"/>
    </row>
    <row r="131" spans="1:67" ht="5.25" customHeight="1" thickBot="1">
      <c r="A131" s="513"/>
      <c r="B131" s="304"/>
      <c r="C131" s="53"/>
      <c r="D131" s="53"/>
      <c r="E131" s="102"/>
      <c r="H131" s="261" t="s">
        <v>78</v>
      </c>
      <c r="K131" s="259" t="e">
        <f ca="1">SUBSTITUTE(CELL("address",#REF!),"$","")</f>
        <v>#REF!</v>
      </c>
      <c r="L131" s="261" t="str">
        <f t="shared" si="22"/>
        <v>3a</v>
      </c>
      <c r="M131" s="259" t="str">
        <f t="shared" ca="1" si="23"/>
        <v>3a. Solar</v>
      </c>
      <c r="N131" s="261" t="s">
        <v>651</v>
      </c>
      <c r="O131" s="261" t="s">
        <v>714</v>
      </c>
      <c r="P131" s="261">
        <v>3</v>
      </c>
      <c r="Q131" s="265" t="e">
        <f t="shared" ca="1" si="24"/>
        <v>#REF!</v>
      </c>
      <c r="R131" s="259" t="s">
        <v>445</v>
      </c>
      <c r="S131"/>
      <c r="T131" s="260" t="s">
        <v>446</v>
      </c>
      <c r="U131" s="261" t="s">
        <v>85</v>
      </c>
      <c r="V131" s="261" t="s">
        <v>85</v>
      </c>
      <c r="X131" s="263" t="e">
        <f ca="1">"Requirement: "&amp;$K$11&amp;" answer of ""Yes"""</f>
        <v>#REF!</v>
      </c>
      <c r="Y131" s="259"/>
    </row>
    <row r="132" spans="1:67" ht="13.5" thickBot="1">
      <c r="A132" s="1229" t="s">
        <v>715</v>
      </c>
      <c r="B132" s="1230"/>
      <c r="C132" s="1230"/>
      <c r="D132" s="1230"/>
      <c r="E132" s="1231"/>
      <c r="F132" s="619"/>
      <c r="G132" s="619"/>
      <c r="H132" s="619"/>
      <c r="I132" s="619"/>
      <c r="J132" s="620"/>
      <c r="K132"/>
      <c r="L132"/>
      <c r="M132"/>
      <c r="N132"/>
      <c r="O132"/>
      <c r="P132"/>
      <c r="Q132" t="s">
        <v>42</v>
      </c>
      <c r="R132"/>
      <c r="S132"/>
      <c r="Z132"/>
      <c r="AA132"/>
      <c r="AB132" s="264"/>
      <c r="AE132"/>
      <c r="BG132"/>
      <c r="BO132" s="385"/>
    </row>
    <row r="133" spans="1:67" ht="5.25" customHeight="1">
      <c r="A133" s="658"/>
      <c r="B133" s="659"/>
      <c r="C133" s="659"/>
      <c r="D133" s="659"/>
      <c r="E133" s="660"/>
      <c r="F133" s="383"/>
      <c r="G133" s="383"/>
      <c r="H133" s="383"/>
      <c r="I133" s="383"/>
      <c r="J133" s="384"/>
      <c r="K133" s="308"/>
      <c r="L133" s="308"/>
      <c r="M133" s="308"/>
      <c r="N133" s="308"/>
      <c r="O133" s="308"/>
      <c r="P133" s="308" t="s">
        <v>78</v>
      </c>
      <c r="Q133"/>
      <c r="R133"/>
      <c r="S133"/>
      <c r="Z133"/>
      <c r="AA133"/>
      <c r="AB133" s="264"/>
      <c r="AE133"/>
      <c r="BG133"/>
      <c r="BO133" s="385"/>
    </row>
    <row r="134" spans="1:67" ht="12.5">
      <c r="A134" s="516" t="s">
        <v>716</v>
      </c>
      <c r="B134" s="53"/>
      <c r="C134" s="53"/>
      <c r="D134" s="53"/>
      <c r="E134" s="300"/>
      <c r="F134" s="53"/>
      <c r="G134" s="53"/>
      <c r="H134" s="53"/>
      <c r="I134" s="53"/>
      <c r="J134" s="102"/>
      <c r="K134"/>
      <c r="L134"/>
      <c r="M134"/>
      <c r="N134"/>
      <c r="O134"/>
      <c r="P134"/>
      <c r="Q134" t="s">
        <v>42</v>
      </c>
      <c r="R134"/>
      <c r="S134"/>
      <c r="Z134"/>
      <c r="AA134"/>
      <c r="AB134" s="264"/>
      <c r="AE134"/>
      <c r="BG134"/>
      <c r="BO134" s="385"/>
    </row>
    <row r="135" spans="1:67" s="321" customFormat="1" ht="83.25" customHeight="1">
      <c r="A135" s="1236" t="s">
        <v>717</v>
      </c>
      <c r="B135" s="1246"/>
      <c r="C135" s="53"/>
      <c r="D135" s="918"/>
      <c r="E135" s="300"/>
      <c r="F135" s="618"/>
      <c r="G135" s="53"/>
      <c r="H135" s="1052"/>
      <c r="I135" s="1054"/>
      <c r="J135" s="322"/>
      <c r="P135"/>
      <c r="Q135" t="s">
        <v>42</v>
      </c>
      <c r="S135" s="259" t="str">
        <f ca="1">SUBSTITUTE(CELL("address",D135),"$","")</f>
        <v>D135</v>
      </c>
      <c r="T135" s="261">
        <f t="shared" ref="T135:T138" si="25">$T$7</f>
        <v>0</v>
      </c>
      <c r="U135" s="259" t="str">
        <f t="shared" ref="U135:U157" ca="1" si="26">MID(CELL("filename",T135),FIND("]",CELL("filename",T135))+1,256)</f>
        <v>3a. Solar</v>
      </c>
      <c r="V135" s="261" t="s">
        <v>426</v>
      </c>
      <c r="W135" s="261" t="s">
        <v>718</v>
      </c>
      <c r="X135" s="261">
        <v>1</v>
      </c>
      <c r="Y135" s="265" t="str">
        <f t="shared" ref="Y135:Y138" ca="1" si="27">T135&amp;"_"&amp;S135&amp;"_"&amp;W135&amp;"_"&amp;X135</f>
        <v>0_D135_program_design_1</v>
      </c>
      <c r="Z135" t="s">
        <v>428</v>
      </c>
      <c r="AA135">
        <v>2000</v>
      </c>
      <c r="AB135" s="351"/>
      <c r="AC135" s="261"/>
      <c r="AD135" s="261" t="s">
        <v>85</v>
      </c>
      <c r="AF135" s="263" t="str">
        <f>"Requirement: "&amp;$S$10&amp;" answer of ""Yes"""</f>
        <v>Requirement:  answer of "Yes"</v>
      </c>
      <c r="BO135" s="387"/>
    </row>
    <row r="136" spans="1:67" ht="5.25" customHeight="1">
      <c r="A136" s="514"/>
      <c r="B136" s="324"/>
      <c r="C136" s="53"/>
      <c r="D136" s="53"/>
      <c r="E136" s="300"/>
      <c r="F136" s="53"/>
      <c r="G136" s="53"/>
      <c r="H136" s="53"/>
      <c r="I136" s="53"/>
      <c r="J136" s="102"/>
      <c r="K136"/>
      <c r="L136"/>
      <c r="M136"/>
      <c r="N136"/>
      <c r="O136"/>
      <c r="P136" t="s">
        <v>78</v>
      </c>
      <c r="Q136"/>
      <c r="S136" s="259" t="e">
        <f ca="1">SUBSTITUTE(CELL("address",#REF!),"$","")</f>
        <v>#REF!</v>
      </c>
      <c r="T136" s="261">
        <f t="shared" si="25"/>
        <v>0</v>
      </c>
      <c r="U136" s="259" t="str">
        <f t="shared" ca="1" si="26"/>
        <v>3a. Solar</v>
      </c>
      <c r="V136" s="261" t="s">
        <v>426</v>
      </c>
      <c r="W136" s="261" t="s">
        <v>718</v>
      </c>
      <c r="X136" s="261">
        <v>2</v>
      </c>
      <c r="Y136" s="265" t="e">
        <f t="shared" ca="1" si="27"/>
        <v>#REF!</v>
      </c>
      <c r="Z136" t="s">
        <v>428</v>
      </c>
      <c r="AA136">
        <v>2000</v>
      </c>
      <c r="AB136" s="264"/>
      <c r="AD136" s="261" t="s">
        <v>85</v>
      </c>
      <c r="AE136"/>
      <c r="AF136" s="263" t="e">
        <f>"Requirement: "&amp;#REF!&amp;" answer of ""Yes"""</f>
        <v>#REF!</v>
      </c>
      <c r="BG136"/>
      <c r="BO136" s="385"/>
    </row>
    <row r="137" spans="1:67" ht="5.25" customHeight="1">
      <c r="A137" s="514"/>
      <c r="B137" s="324"/>
      <c r="C137" s="53"/>
      <c r="D137" s="53"/>
      <c r="E137" s="300"/>
      <c r="F137" s="53"/>
      <c r="G137" s="53"/>
      <c r="H137" s="53"/>
      <c r="I137" s="53"/>
      <c r="J137" s="102"/>
      <c r="K137"/>
      <c r="L137"/>
      <c r="M137"/>
      <c r="N137"/>
      <c r="O137"/>
      <c r="P137" t="s">
        <v>78</v>
      </c>
      <c r="Q137"/>
      <c r="S137" s="259" t="str">
        <f ca="1">SUBSTITUTE(CELL("address",H135),"$","")</f>
        <v>H135</v>
      </c>
      <c r="T137" s="261">
        <f t="shared" si="25"/>
        <v>0</v>
      </c>
      <c r="U137" s="259" t="str">
        <f t="shared" ca="1" si="26"/>
        <v>3a. Solar</v>
      </c>
      <c r="V137" s="261" t="s">
        <v>426</v>
      </c>
      <c r="W137" s="261" t="s">
        <v>718</v>
      </c>
      <c r="X137" s="261">
        <v>3</v>
      </c>
      <c r="Y137" s="265" t="str">
        <f t="shared" ca="1" si="27"/>
        <v>0_H135_program_design_3</v>
      </c>
      <c r="Z137" t="s">
        <v>428</v>
      </c>
      <c r="AA137">
        <v>2000</v>
      </c>
      <c r="AB137" s="264"/>
      <c r="AD137" s="261" t="s">
        <v>85</v>
      </c>
      <c r="AE137"/>
      <c r="AF137" s="263" t="str">
        <f>"Requirement: "&amp;$S$11&amp;" answer of ""Yes"""</f>
        <v>Requirement:  answer of "Yes"</v>
      </c>
      <c r="BG137"/>
      <c r="BO137" s="385"/>
    </row>
    <row r="138" spans="1:67" s="321" customFormat="1" ht="48.75" customHeight="1">
      <c r="A138" s="1234" t="s">
        <v>719</v>
      </c>
      <c r="B138" s="1235"/>
      <c r="C138" s="59"/>
      <c r="D138" s="431"/>
      <c r="E138" s="300"/>
      <c r="F138" s="618"/>
      <c r="G138" s="53"/>
      <c r="H138" s="1052"/>
      <c r="I138" s="1054"/>
      <c r="J138" s="322"/>
      <c r="P138"/>
      <c r="Q138" t="s">
        <v>42</v>
      </c>
      <c r="S138" s="259" t="str">
        <f ca="1">SUBSTITUTE(CELL("address",D138),"$","")</f>
        <v>D138</v>
      </c>
      <c r="T138" s="261">
        <f t="shared" si="25"/>
        <v>0</v>
      </c>
      <c r="U138" s="259" t="str">
        <f t="shared" ca="1" si="26"/>
        <v>3a. Solar</v>
      </c>
      <c r="V138" s="261" t="s">
        <v>426</v>
      </c>
      <c r="W138" s="261" t="s">
        <v>720</v>
      </c>
      <c r="X138" s="261">
        <v>1</v>
      </c>
      <c r="Y138" s="265" t="str">
        <f t="shared" ca="1" si="27"/>
        <v>0_D138_types_customers_1</v>
      </c>
      <c r="Z138" t="s">
        <v>428</v>
      </c>
      <c r="AA138" s="321">
        <v>100</v>
      </c>
      <c r="AB138" s="351"/>
      <c r="AC138" s="261"/>
      <c r="AD138" s="261" t="s">
        <v>85</v>
      </c>
      <c r="AF138" s="263" t="str">
        <f>"Requirement: "&amp;$S$10&amp;" answer of ""Yes"""</f>
        <v>Requirement:  answer of "Yes"</v>
      </c>
      <c r="BO138" s="387"/>
    </row>
    <row r="139" spans="1:67" s="321" customFormat="1" ht="5.15" customHeight="1">
      <c r="A139" s="678"/>
      <c r="B139" s="383"/>
      <c r="C139" s="383"/>
      <c r="D139" s="383"/>
      <c r="E139" s="300"/>
      <c r="F139" s="618"/>
      <c r="G139" s="53"/>
      <c r="H139" s="672"/>
      <c r="I139" s="618"/>
      <c r="J139" s="322"/>
      <c r="P139"/>
      <c r="Q139"/>
      <c r="S139" s="259"/>
      <c r="T139" s="261"/>
      <c r="U139" s="259"/>
      <c r="V139" s="261"/>
      <c r="W139" s="261"/>
      <c r="X139" s="261"/>
      <c r="Y139" s="265"/>
      <c r="Z139"/>
      <c r="AB139" s="351"/>
      <c r="AC139" s="261"/>
      <c r="AD139" s="261"/>
      <c r="AF139" s="263"/>
      <c r="BO139" s="387"/>
    </row>
    <row r="140" spans="1:67" ht="15" customHeight="1">
      <c r="A140" s="1236" t="s">
        <v>721</v>
      </c>
      <c r="B140" s="1237"/>
      <c r="C140" s="53"/>
      <c r="D140" s="918"/>
      <c r="E140" s="300"/>
      <c r="F140" s="623"/>
      <c r="G140" s="53"/>
      <c r="H140" s="1253"/>
      <c r="I140" s="1254"/>
      <c r="J140" s="102"/>
      <c r="K140"/>
      <c r="L140"/>
      <c r="M140"/>
      <c r="N140"/>
      <c r="O140" s="24"/>
      <c r="P140"/>
      <c r="Q140" t="s">
        <v>42</v>
      </c>
      <c r="S140" s="259" t="str">
        <f ca="1">SUBSTITUTE(CELL("address",D140),"$","")</f>
        <v>D140</v>
      </c>
      <c r="T140" s="261">
        <f t="shared" ref="T140:T142" si="28">$T$7</f>
        <v>0</v>
      </c>
      <c r="U140" s="259" t="str">
        <f ca="1">MID(CELL("filename",T140),FIND("]",CELL("filename",T140))+1,256)</f>
        <v>3a. Solar</v>
      </c>
      <c r="V140" s="261" t="s">
        <v>426</v>
      </c>
      <c r="W140" s="261" t="s">
        <v>722</v>
      </c>
      <c r="X140" s="261">
        <v>1</v>
      </c>
      <c r="Y140" s="265" t="str">
        <f t="shared" ref="Y140:Y157" ca="1" si="29">T140&amp;"_"&amp;S140&amp;"_"&amp;W140&amp;"_"&amp;X140</f>
        <v>0_D140_submit_marketing_plan_1</v>
      </c>
      <c r="Z140" t="s">
        <v>641</v>
      </c>
      <c r="AA140"/>
      <c r="AB140" s="260" t="str">
        <f>CONCATENATE(AL140,",",AM140)</f>
        <v>Submitted,Not Submitted</v>
      </c>
      <c r="AD140" s="261" t="s">
        <v>85</v>
      </c>
      <c r="AE140"/>
      <c r="AL140" t="s">
        <v>156</v>
      </c>
      <c r="AM140" t="s">
        <v>157</v>
      </c>
      <c r="BG140"/>
      <c r="BO140" s="385"/>
    </row>
    <row r="141" spans="1:67" ht="21" customHeight="1">
      <c r="A141" s="656" t="s">
        <v>723</v>
      </c>
      <c r="B141" s="324"/>
      <c r="C141" s="53"/>
      <c r="D141" s="53"/>
      <c r="E141" s="300"/>
      <c r="F141" s="53"/>
      <c r="G141" s="53"/>
      <c r="H141" s="53"/>
      <c r="I141" s="53"/>
      <c r="J141" s="102"/>
      <c r="K141"/>
      <c r="L141"/>
      <c r="M141"/>
      <c r="N141"/>
      <c r="O141"/>
      <c r="P141"/>
      <c r="Q141" t="s">
        <v>42</v>
      </c>
      <c r="S141" s="259" t="e">
        <f ca="1">SUBSTITUTE(CELL("address",#REF!),"$","")</f>
        <v>#REF!</v>
      </c>
      <c r="T141" s="261">
        <f t="shared" si="28"/>
        <v>0</v>
      </c>
      <c r="U141" s="259" t="str">
        <f ca="1">MID(CELL("filename",T141),FIND("]",CELL("filename",T141))+1,256)</f>
        <v>3a. Solar</v>
      </c>
      <c r="V141" s="261" t="s">
        <v>426</v>
      </c>
      <c r="W141" s="261" t="s">
        <v>722</v>
      </c>
      <c r="X141" s="261">
        <v>2</v>
      </c>
      <c r="Y141" s="265" t="e">
        <f t="shared" ca="1" si="29"/>
        <v>#REF!</v>
      </c>
      <c r="Z141" t="s">
        <v>641</v>
      </c>
      <c r="AA141"/>
      <c r="AB141" s="260" t="str">
        <f>CONCATENATE(AL141,",",AM141)</f>
        <v>Submitted,Not Submitted</v>
      </c>
      <c r="AD141" s="261" t="s">
        <v>85</v>
      </c>
      <c r="AE141"/>
      <c r="AL141" t="s">
        <v>156</v>
      </c>
      <c r="AM141" t="s">
        <v>157</v>
      </c>
      <c r="BG141"/>
      <c r="BO141" s="385"/>
    </row>
    <row r="142" spans="1:67" ht="10.5" customHeight="1">
      <c r="A142" s="511"/>
      <c r="B142" s="324"/>
      <c r="C142" s="53"/>
      <c r="D142" s="53"/>
      <c r="E142" s="300"/>
      <c r="F142" s="53"/>
      <c r="G142" s="53"/>
      <c r="H142" s="53"/>
      <c r="I142" s="53"/>
      <c r="J142" s="102"/>
      <c r="K142"/>
      <c r="L142"/>
      <c r="M142"/>
      <c r="N142"/>
      <c r="O142"/>
      <c r="P142"/>
      <c r="Q142" t="s">
        <v>42</v>
      </c>
      <c r="S142" s="259" t="str">
        <f ca="1">SUBSTITUTE(CELL("address",H140),"$","")</f>
        <v>H140</v>
      </c>
      <c r="T142" s="261">
        <f t="shared" si="28"/>
        <v>0</v>
      </c>
      <c r="U142" s="259" t="str">
        <f ca="1">MID(CELL("filename",T142),FIND("]",CELL("filename",T142))+1,256)</f>
        <v>3a. Solar</v>
      </c>
      <c r="V142" s="261" t="s">
        <v>426</v>
      </c>
      <c r="W142" s="261" t="s">
        <v>722</v>
      </c>
      <c r="X142" s="261">
        <v>3</v>
      </c>
      <c r="Y142" s="265" t="str">
        <f t="shared" ca="1" si="29"/>
        <v>0_H140_submit_marketing_plan_3</v>
      </c>
      <c r="Z142" t="s">
        <v>641</v>
      </c>
      <c r="AA142"/>
      <c r="AB142" s="260" t="str">
        <f>CONCATENATE(AL142,",",AM142)</f>
        <v>Submitted,Not Submitted</v>
      </c>
      <c r="AD142" s="261" t="s">
        <v>85</v>
      </c>
      <c r="AE142"/>
      <c r="AL142" t="s">
        <v>156</v>
      </c>
      <c r="AM142" t="s">
        <v>157</v>
      </c>
      <c r="BG142"/>
      <c r="BO142" s="385"/>
    </row>
    <row r="143" spans="1:67" s="321" customFormat="1" ht="31.5" customHeight="1">
      <c r="A143" s="1240" t="s">
        <v>724</v>
      </c>
      <c r="B143" s="1241"/>
      <c r="C143" s="1242"/>
      <c r="D143" s="1242"/>
      <c r="E143" s="1243"/>
      <c r="F143" s="618"/>
      <c r="G143" s="53"/>
      <c r="H143" s="1052"/>
      <c r="I143" s="1054"/>
      <c r="J143" s="322"/>
      <c r="P143"/>
      <c r="Q143" t="s">
        <v>42</v>
      </c>
      <c r="S143" s="259" t="str">
        <f ca="1">SUBSTITUTE(CELL("address",D143),"$","")</f>
        <v>D143</v>
      </c>
      <c r="T143" s="261">
        <f>$T$7</f>
        <v>0</v>
      </c>
      <c r="U143" s="259" t="str">
        <f t="shared" ca="1" si="26"/>
        <v>3a. Solar</v>
      </c>
      <c r="V143" s="261" t="s">
        <v>426</v>
      </c>
      <c r="W143" s="261" t="s">
        <v>725</v>
      </c>
      <c r="X143" s="261">
        <v>1</v>
      </c>
      <c r="Y143" s="265" t="str">
        <f t="shared" ca="1" si="29"/>
        <v>0_D143_assessment_plan_1</v>
      </c>
      <c r="Z143" t="s">
        <v>428</v>
      </c>
      <c r="AA143" s="321">
        <v>100</v>
      </c>
      <c r="AB143" s="351"/>
      <c r="AC143" s="261"/>
      <c r="AD143" s="261" t="s">
        <v>85</v>
      </c>
      <c r="AF143" s="263" t="str">
        <f>"Requirement: "&amp;$S$10&amp;" answer of ""Yes"""</f>
        <v>Requirement:  answer of "Yes"</v>
      </c>
      <c r="BO143" s="387"/>
    </row>
    <row r="144" spans="1:67" ht="5.25" customHeight="1">
      <c r="A144" s="511"/>
      <c r="B144" s="324"/>
      <c r="C144" s="53"/>
      <c r="D144" s="53"/>
      <c r="E144" s="300"/>
      <c r="F144" s="53"/>
      <c r="G144" s="53"/>
      <c r="H144" s="53"/>
      <c r="I144" s="53"/>
      <c r="J144" s="102"/>
      <c r="K144"/>
      <c r="L144"/>
      <c r="M144"/>
      <c r="N144"/>
      <c r="O144"/>
      <c r="P144" t="s">
        <v>78</v>
      </c>
      <c r="Q144"/>
      <c r="R144"/>
      <c r="S144" s="259" t="e">
        <f ca="1">SUBSTITUTE(CELL("address",#REF!),"$","")</f>
        <v>#REF!</v>
      </c>
      <c r="T144" s="261">
        <f>$T$7</f>
        <v>0</v>
      </c>
      <c r="U144" s="259" t="str">
        <f t="shared" ca="1" si="26"/>
        <v>3a. Solar</v>
      </c>
      <c r="V144" s="261" t="s">
        <v>426</v>
      </c>
      <c r="W144" s="261" t="s">
        <v>725</v>
      </c>
      <c r="X144" s="261">
        <v>2</v>
      </c>
      <c r="Y144" s="265" t="e">
        <f t="shared" ca="1" si="29"/>
        <v>#REF!</v>
      </c>
      <c r="Z144" t="s">
        <v>428</v>
      </c>
      <c r="AA144" s="321">
        <v>100</v>
      </c>
      <c r="AB144" s="264"/>
      <c r="AD144" s="261" t="s">
        <v>85</v>
      </c>
      <c r="AE144"/>
      <c r="AF144" s="263" t="e">
        <f>"Requirement: "&amp;#REF!&amp;" answer of ""Yes"""</f>
        <v>#REF!</v>
      </c>
      <c r="BG144"/>
      <c r="BO144" s="385"/>
    </row>
    <row r="145" spans="1:67" ht="20.25" customHeight="1">
      <c r="A145" s="318" t="s">
        <v>726</v>
      </c>
      <c r="B145" s="304"/>
      <c r="C145" s="53"/>
      <c r="D145" s="53"/>
      <c r="E145" s="102"/>
      <c r="I145" s="261" t="s">
        <v>42</v>
      </c>
      <c r="K145" s="259" t="e">
        <f ca="1">SUBSTITUTE(CELL("address",#REF!),"$","")</f>
        <v>#REF!</v>
      </c>
      <c r="L145" s="261" t="str">
        <f>$L$10</f>
        <v>3a</v>
      </c>
      <c r="M145" s="259" t="str">
        <f t="shared" ref="M145:M146" ca="1" si="30">MID(CELL("filename",L145),FIND("]",CELL("filename",L145))+1,256)</f>
        <v>3a. Solar</v>
      </c>
      <c r="N145" s="261" t="s">
        <v>651</v>
      </c>
      <c r="O145" s="261" t="s">
        <v>675</v>
      </c>
      <c r="P145" s="261">
        <v>3</v>
      </c>
      <c r="Q145" s="265" t="e">
        <f t="shared" ref="Q145:Q146" ca="1" si="31">L145&amp;"_"&amp;K145&amp;"_"&amp;O145&amp;"_"&amp;P145</f>
        <v>#REF!</v>
      </c>
      <c r="R145" s="259" t="s">
        <v>445</v>
      </c>
      <c r="S145"/>
      <c r="T145" s="260" t="s">
        <v>446</v>
      </c>
      <c r="U145" s="261" t="s">
        <v>85</v>
      </c>
      <c r="V145" s="261" t="s">
        <v>85</v>
      </c>
      <c r="X145" s="263" t="e">
        <f ca="1">"Requirement: "&amp;$K$11&amp;" answer of ""Yes"""</f>
        <v>#REF!</v>
      </c>
      <c r="Y145" s="259"/>
    </row>
    <row r="146" spans="1:67" ht="20.25" customHeight="1">
      <c r="A146" s="514" t="s">
        <v>727</v>
      </c>
      <c r="B146" s="304"/>
      <c r="C146" s="53"/>
      <c r="D146" s="53"/>
      <c r="E146" s="102"/>
      <c r="I146" s="261" t="s">
        <v>42</v>
      </c>
      <c r="K146" s="259" t="str">
        <f ca="1">SUBSTITUTE(CELL("address",D146),"$","")</f>
        <v>D146</v>
      </c>
      <c r="L146" s="261" t="str">
        <f>$L$10</f>
        <v>3a</v>
      </c>
      <c r="M146" s="259" t="str">
        <f t="shared" ca="1" si="30"/>
        <v>3a. Solar</v>
      </c>
      <c r="N146" s="261" t="s">
        <v>651</v>
      </c>
      <c r="O146" s="261" t="s">
        <v>678</v>
      </c>
      <c r="P146" s="261">
        <v>1</v>
      </c>
      <c r="Q146" s="265" t="str">
        <f t="shared" ca="1" si="31"/>
        <v>3a_D146_AC_max_MW_1</v>
      </c>
      <c r="R146" t="s">
        <v>357</v>
      </c>
      <c r="S146"/>
      <c r="T146" t="str">
        <f t="shared" ref="T146" si="32">"&gt;=0"</f>
        <v>&gt;=0</v>
      </c>
      <c r="U146" s="261" t="s">
        <v>85</v>
      </c>
      <c r="V146" s="261" t="s">
        <v>85</v>
      </c>
      <c r="X146" s="263" t="str">
        <f ca="1">"Requirement: "&amp;$K$10&amp;" answer of ""Yes"""</f>
        <v>Requirement: D10 answer of "Yes"</v>
      </c>
    </row>
    <row r="147" spans="1:67" ht="17.25" customHeight="1">
      <c r="A147" s="512">
        <v>2023</v>
      </c>
      <c r="B147" s="279" t="s">
        <v>43</v>
      </c>
      <c r="C147" s="53"/>
      <c r="D147" s="431"/>
      <c r="E147" s="102"/>
      <c r="K147" s="259"/>
      <c r="M147" s="259"/>
      <c r="Q147" s="265"/>
      <c r="R147"/>
      <c r="S147"/>
      <c r="T147"/>
      <c r="X147" s="263"/>
    </row>
    <row r="148" spans="1:67" ht="17.25" customHeight="1">
      <c r="A148" s="512">
        <v>2024</v>
      </c>
      <c r="B148" s="279" t="s">
        <v>43</v>
      </c>
      <c r="C148" s="53"/>
      <c r="D148" s="431"/>
      <c r="E148" s="102"/>
      <c r="K148" s="259"/>
      <c r="M148" s="259"/>
      <c r="Q148" s="265"/>
      <c r="R148"/>
      <c r="S148"/>
      <c r="T148"/>
      <c r="X148" s="263"/>
    </row>
    <row r="149" spans="1:67" ht="17.25" customHeight="1">
      <c r="A149" s="512">
        <v>2025</v>
      </c>
      <c r="B149" s="279" t="s">
        <v>43</v>
      </c>
      <c r="C149" s="53"/>
      <c r="D149" s="431"/>
      <c r="E149" s="102"/>
      <c r="K149" s="259"/>
      <c r="M149" s="259"/>
      <c r="Q149" s="265"/>
      <c r="R149"/>
      <c r="S149"/>
      <c r="T149"/>
      <c r="X149" s="263"/>
    </row>
    <row r="150" spans="1:67" ht="17.25" customHeight="1">
      <c r="A150" s="512">
        <v>2026</v>
      </c>
      <c r="B150" s="279" t="s">
        <v>43</v>
      </c>
      <c r="C150" s="53"/>
      <c r="D150" s="431"/>
      <c r="E150" s="102"/>
      <c r="K150" s="259"/>
      <c r="M150" s="259"/>
      <c r="Q150" s="265"/>
      <c r="R150"/>
      <c r="S150"/>
      <c r="T150"/>
      <c r="X150" s="263"/>
    </row>
    <row r="151" spans="1:67" ht="17.25" customHeight="1">
      <c r="A151" s="512">
        <v>2027</v>
      </c>
      <c r="B151" s="279" t="s">
        <v>43</v>
      </c>
      <c r="C151" s="53"/>
      <c r="D151" s="431"/>
      <c r="E151" s="102"/>
      <c r="K151" s="259"/>
      <c r="M151" s="259"/>
      <c r="Q151" s="265"/>
      <c r="R151"/>
      <c r="S151"/>
      <c r="T151"/>
      <c r="X151" s="263"/>
    </row>
    <row r="152" spans="1:67" ht="17.25" customHeight="1">
      <c r="A152" s="512">
        <v>2028</v>
      </c>
      <c r="B152" s="279" t="s">
        <v>43</v>
      </c>
      <c r="C152" s="53"/>
      <c r="D152" s="431"/>
      <c r="E152" s="102"/>
      <c r="K152" s="259"/>
      <c r="M152" s="259"/>
      <c r="Q152" s="265"/>
      <c r="R152"/>
      <c r="S152"/>
      <c r="T152"/>
      <c r="X152" s="263"/>
    </row>
    <row r="153" spans="1:67" ht="17.25" customHeight="1">
      <c r="A153" s="512">
        <v>2029</v>
      </c>
      <c r="B153" s="279" t="s">
        <v>43</v>
      </c>
      <c r="C153" s="53"/>
      <c r="D153" s="431"/>
      <c r="E153" s="102"/>
      <c r="K153" s="259"/>
      <c r="M153" s="259"/>
      <c r="Q153" s="265"/>
      <c r="R153"/>
      <c r="S153"/>
      <c r="T153"/>
      <c r="X153" s="263"/>
    </row>
    <row r="154" spans="1:67" ht="17.25" customHeight="1">
      <c r="A154" s="512">
        <v>2030</v>
      </c>
      <c r="B154" s="279" t="s">
        <v>43</v>
      </c>
      <c r="C154" s="53"/>
      <c r="D154" s="431"/>
      <c r="E154" s="102"/>
      <c r="K154" s="259"/>
      <c r="M154" s="259"/>
      <c r="Q154" s="265"/>
      <c r="R154"/>
      <c r="S154"/>
      <c r="T154"/>
      <c r="X154" s="263"/>
    </row>
    <row r="155" spans="1:67" ht="17.25" customHeight="1">
      <c r="A155" s="512">
        <v>2031</v>
      </c>
      <c r="B155" s="279" t="s">
        <v>43</v>
      </c>
      <c r="C155" s="53"/>
      <c r="D155" s="431"/>
      <c r="E155" s="102"/>
      <c r="K155" s="259"/>
      <c r="M155" s="259"/>
      <c r="Q155" s="265"/>
      <c r="R155"/>
      <c r="S155"/>
      <c r="T155"/>
      <c r="X155" s="263"/>
    </row>
    <row r="156" spans="1:67" ht="17.25" customHeight="1">
      <c r="A156" s="512">
        <v>2032</v>
      </c>
      <c r="B156" s="279" t="s">
        <v>43</v>
      </c>
      <c r="C156" s="53"/>
      <c r="D156" s="431"/>
      <c r="E156" s="102"/>
      <c r="K156" s="259"/>
      <c r="M156" s="259"/>
      <c r="Q156" s="265"/>
      <c r="R156"/>
      <c r="S156"/>
      <c r="T156"/>
      <c r="X156" s="263"/>
    </row>
    <row r="157" spans="1:67" ht="5.25" customHeight="1">
      <c r="A157" s="511"/>
      <c r="B157" s="324"/>
      <c r="C157" s="53"/>
      <c r="D157" s="53"/>
      <c r="E157" s="300"/>
      <c r="F157" s="53"/>
      <c r="G157" s="53"/>
      <c r="H157" s="53"/>
      <c r="I157" s="53"/>
      <c r="J157" s="102"/>
      <c r="K157"/>
      <c r="L157"/>
      <c r="M157"/>
      <c r="N157"/>
      <c r="O157"/>
      <c r="P157" t="s">
        <v>78</v>
      </c>
      <c r="Q157"/>
      <c r="R157"/>
      <c r="S157" s="259" t="str">
        <f ca="1">SUBSTITUTE(CELL("address",H143),"$","")</f>
        <v>H143</v>
      </c>
      <c r="T157" s="261">
        <f>$T$7</f>
        <v>0</v>
      </c>
      <c r="U157" s="259" t="str">
        <f t="shared" ca="1" si="26"/>
        <v>3a. Solar</v>
      </c>
      <c r="V157" s="261" t="s">
        <v>426</v>
      </c>
      <c r="W157" s="261" t="s">
        <v>725</v>
      </c>
      <c r="X157" s="261">
        <v>3</v>
      </c>
      <c r="Y157" s="265" t="str">
        <f t="shared" ca="1" si="29"/>
        <v>0_H143_assessment_plan_3</v>
      </c>
      <c r="Z157" t="s">
        <v>428</v>
      </c>
      <c r="AA157" s="321">
        <v>100</v>
      </c>
      <c r="AB157" s="264"/>
      <c r="AD157" s="261" t="s">
        <v>85</v>
      </c>
      <c r="AE157"/>
      <c r="AF157" s="263" t="str">
        <f>"Requirement: "&amp;$S$11&amp;" answer of ""Yes"""</f>
        <v>Requirement:  answer of "Yes"</v>
      </c>
      <c r="BG157"/>
      <c r="BO157" s="385"/>
    </row>
    <row r="158" spans="1:67" ht="21.75" customHeight="1">
      <c r="A158" s="514" t="s">
        <v>728</v>
      </c>
      <c r="B158" s="324"/>
      <c r="C158" s="53"/>
      <c r="D158" s="53"/>
      <c r="E158" s="300"/>
      <c r="F158" s="53"/>
      <c r="G158" s="53"/>
      <c r="H158" s="53"/>
      <c r="I158" s="53"/>
      <c r="J158" s="102"/>
      <c r="K158"/>
      <c r="L158"/>
      <c r="M158"/>
      <c r="N158"/>
      <c r="O158"/>
      <c r="P158"/>
      <c r="Q158"/>
      <c r="R158"/>
      <c r="S158" s="259"/>
      <c r="U158" s="259"/>
      <c r="Y158" s="265"/>
      <c r="Z158"/>
      <c r="AA158" s="321"/>
      <c r="AB158" s="264"/>
      <c r="AE158"/>
      <c r="AF158" s="263"/>
      <c r="BG158"/>
      <c r="BO158" s="385"/>
    </row>
    <row r="159" spans="1:67" ht="5.25" customHeight="1">
      <c r="A159" s="511"/>
      <c r="B159" s="324"/>
      <c r="C159" s="53"/>
      <c r="D159" s="53"/>
      <c r="E159" s="300"/>
      <c r="F159" s="53"/>
      <c r="G159" s="53"/>
      <c r="H159" s="53"/>
      <c r="I159" s="53"/>
      <c r="J159" s="102"/>
      <c r="K159"/>
      <c r="L159"/>
      <c r="M159"/>
      <c r="N159"/>
      <c r="O159"/>
      <c r="P159"/>
      <c r="Q159"/>
      <c r="R159"/>
      <c r="S159" s="259"/>
      <c r="U159" s="259"/>
      <c r="Y159" s="265"/>
      <c r="Z159"/>
      <c r="AA159" s="321"/>
      <c r="AB159" s="264"/>
      <c r="AE159"/>
      <c r="AF159" s="263"/>
      <c r="BG159"/>
      <c r="BO159" s="385"/>
    </row>
    <row r="160" spans="1:67" ht="12.5">
      <c r="A160" s="655" t="s">
        <v>729</v>
      </c>
      <c r="B160" s="510"/>
      <c r="C160" s="53"/>
      <c r="D160" s="53"/>
      <c r="E160" s="300"/>
      <c r="F160" s="53"/>
      <c r="G160" s="53"/>
      <c r="H160" s="53"/>
      <c r="I160" s="53"/>
      <c r="J160" s="102"/>
      <c r="K160"/>
      <c r="L160"/>
      <c r="M160"/>
      <c r="N160"/>
      <c r="O160"/>
      <c r="P160"/>
      <c r="Q160"/>
      <c r="R160"/>
      <c r="S160"/>
      <c r="Z160" s="261" t="s">
        <v>357</v>
      </c>
      <c r="AA160"/>
      <c r="AB160" s="264"/>
      <c r="AE160"/>
      <c r="BG160"/>
      <c r="BO160" s="385"/>
    </row>
    <row r="161" spans="1:67" ht="12.5">
      <c r="A161" s="1223" t="s">
        <v>730</v>
      </c>
      <c r="B161" s="1224"/>
      <c r="C161" s="25"/>
      <c r="D161" s="431"/>
      <c r="E161" s="300"/>
      <c r="F161" s="622"/>
      <c r="G161" s="53"/>
      <c r="H161" s="1251"/>
      <c r="I161" s="1252"/>
      <c r="J161" s="102"/>
      <c r="K161"/>
      <c r="L161"/>
      <c r="M161"/>
      <c r="N161"/>
      <c r="O161"/>
      <c r="P161"/>
      <c r="Q161" t="s">
        <v>42</v>
      </c>
      <c r="R161"/>
      <c r="S161" s="259" t="str">
        <f ca="1">SUBSTITUTE(CELL("address",D161),"$","")</f>
        <v>D161</v>
      </c>
      <c r="T161" s="261">
        <f t="shared" ref="T161:T170" si="33">$T$7</f>
        <v>0</v>
      </c>
      <c r="U161" s="259" t="str">
        <f t="shared" ref="U161:U170" ca="1" si="34">MID(CELL("filename",T161),FIND("]",CELL("filename",T161))+1,256)</f>
        <v>3a. Solar</v>
      </c>
      <c r="V161" s="261" t="s">
        <v>426</v>
      </c>
      <c r="W161" s="261" t="s">
        <v>731</v>
      </c>
      <c r="X161" s="261">
        <v>1</v>
      </c>
      <c r="Y161" s="265" t="str">
        <f t="shared" ref="Y161:Y170" ca="1" si="35">T161&amp;"_"&amp;S161&amp;"_"&amp;W161&amp;"_"&amp;X161</f>
        <v>0_D161_customer_benefit_sharing_1</v>
      </c>
      <c r="Z161" t="s">
        <v>641</v>
      </c>
      <c r="AA161"/>
      <c r="AB161" s="260" t="str">
        <f>CONCATENATE(AL161,",",AM161)</f>
        <v>Yes,No</v>
      </c>
      <c r="AD161" s="261" t="s">
        <v>85</v>
      </c>
      <c r="AE161"/>
      <c r="AF161" s="263" t="str">
        <f>"Requirement: "&amp;$S$10&amp;" answer of ""Yes"""</f>
        <v>Requirement:  answer of "Yes"</v>
      </c>
      <c r="AL161" t="s">
        <v>84</v>
      </c>
      <c r="AM161" t="s">
        <v>85</v>
      </c>
      <c r="BG161"/>
      <c r="BO161" s="385"/>
    </row>
    <row r="162" spans="1:67" ht="5.25" customHeight="1">
      <c r="A162" s="511"/>
      <c r="B162" s="324"/>
      <c r="C162" s="25"/>
      <c r="D162" s="53"/>
      <c r="E162" s="300"/>
      <c r="F162" s="53"/>
      <c r="G162" s="53"/>
      <c r="H162" s="53"/>
      <c r="I162" s="53"/>
      <c r="J162" s="102"/>
      <c r="K162"/>
      <c r="L162"/>
      <c r="M162"/>
      <c r="N162"/>
      <c r="O162"/>
      <c r="P162" t="s">
        <v>78</v>
      </c>
      <c r="Q162"/>
      <c r="R162"/>
      <c r="S162" s="259" t="e">
        <f ca="1">SUBSTITUTE(CELL("address",#REF!),"$","")</f>
        <v>#REF!</v>
      </c>
      <c r="T162" s="261">
        <f t="shared" si="33"/>
        <v>0</v>
      </c>
      <c r="U162" s="259" t="str">
        <f t="shared" ca="1" si="34"/>
        <v>3a. Solar</v>
      </c>
      <c r="V162" s="261" t="s">
        <v>426</v>
      </c>
      <c r="W162" s="261" t="s">
        <v>731</v>
      </c>
      <c r="X162" s="261">
        <v>2</v>
      </c>
      <c r="Y162" s="265" t="e">
        <f t="shared" ca="1" si="35"/>
        <v>#REF!</v>
      </c>
      <c r="Z162" t="s">
        <v>641</v>
      </c>
      <c r="AA162"/>
      <c r="AB162" s="260" t="str">
        <f t="shared" ref="AB162:AB163" si="36">CONCATENATE(AL162,",",AM162)</f>
        <v>Yes,No</v>
      </c>
      <c r="AD162" s="261" t="s">
        <v>85</v>
      </c>
      <c r="AE162"/>
      <c r="AF162" s="263" t="e">
        <f>"Requirement: "&amp;#REF!&amp;" answer of ""Yes"""</f>
        <v>#REF!</v>
      </c>
      <c r="AL162" t="s">
        <v>84</v>
      </c>
      <c r="AM162" t="s">
        <v>85</v>
      </c>
      <c r="BG162"/>
      <c r="BO162" s="385"/>
    </row>
    <row r="163" spans="1:67" ht="5.25" customHeight="1">
      <c r="A163" s="511"/>
      <c r="B163" s="324"/>
      <c r="C163" s="25"/>
      <c r="D163" s="53"/>
      <c r="E163" s="300"/>
      <c r="F163" s="53"/>
      <c r="G163" s="53"/>
      <c r="H163" s="53"/>
      <c r="I163" s="53"/>
      <c r="J163" s="102"/>
      <c r="K163"/>
      <c r="L163"/>
      <c r="M163"/>
      <c r="N163"/>
      <c r="O163"/>
      <c r="P163" t="s">
        <v>78</v>
      </c>
      <c r="Q163"/>
      <c r="R163"/>
      <c r="S163" s="259" t="str">
        <f ca="1">SUBSTITUTE(CELL("address",H161),"$","")</f>
        <v>H161</v>
      </c>
      <c r="T163" s="261">
        <f t="shared" si="33"/>
        <v>0</v>
      </c>
      <c r="U163" s="259" t="str">
        <f t="shared" ca="1" si="34"/>
        <v>3a. Solar</v>
      </c>
      <c r="V163" s="261" t="s">
        <v>426</v>
      </c>
      <c r="W163" s="261" t="s">
        <v>731</v>
      </c>
      <c r="X163" s="261">
        <v>3</v>
      </c>
      <c r="Y163" s="265" t="str">
        <f t="shared" ca="1" si="35"/>
        <v>0_H161_customer_benefit_sharing_3</v>
      </c>
      <c r="Z163" t="s">
        <v>641</v>
      </c>
      <c r="AA163"/>
      <c r="AB163" s="260" t="str">
        <f t="shared" si="36"/>
        <v>Yes,No</v>
      </c>
      <c r="AD163" s="261" t="s">
        <v>85</v>
      </c>
      <c r="AE163"/>
      <c r="AF163" s="263" t="str">
        <f>"Requirement: "&amp;$S$11&amp;" answer of ""Yes"""</f>
        <v>Requirement:  answer of "Yes"</v>
      </c>
      <c r="AL163" t="s">
        <v>84</v>
      </c>
      <c r="AM163" t="s">
        <v>85</v>
      </c>
      <c r="BG163"/>
      <c r="BO163" s="385"/>
    </row>
    <row r="164" spans="1:67" ht="26.25" customHeight="1">
      <c r="A164" s="1223" t="s">
        <v>268</v>
      </c>
      <c r="B164" s="1224"/>
      <c r="C164" s="53"/>
      <c r="D164" s="918"/>
      <c r="E164" s="300"/>
      <c r="F164" s="618"/>
      <c r="G164" s="53"/>
      <c r="H164" s="1052"/>
      <c r="I164" s="1054"/>
      <c r="J164" s="102"/>
      <c r="K164"/>
      <c r="L164"/>
      <c r="M164"/>
      <c r="N164"/>
      <c r="O164"/>
      <c r="P164"/>
      <c r="Q164" t="s">
        <v>42</v>
      </c>
      <c r="R164"/>
      <c r="S164" s="259" t="str">
        <f ca="1">SUBSTITUTE(CELL("address",D164),"$","")</f>
        <v>D164</v>
      </c>
      <c r="T164" s="261">
        <f t="shared" si="33"/>
        <v>0</v>
      </c>
      <c r="U164" s="259" t="str">
        <f t="shared" ca="1" si="34"/>
        <v>3a. Solar</v>
      </c>
      <c r="V164" s="261" t="s">
        <v>426</v>
      </c>
      <c r="W164" s="261" t="s">
        <v>732</v>
      </c>
      <c r="X164" s="261">
        <v>1</v>
      </c>
      <c r="Y164" s="265" t="str">
        <f t="shared" ca="1" si="35"/>
        <v>0_D164_description_customer_benefit_sharing_1</v>
      </c>
      <c r="Z164" t="s">
        <v>428</v>
      </c>
      <c r="AA164">
        <v>2000</v>
      </c>
      <c r="AB164" s="264"/>
      <c r="AD164" s="261" t="s">
        <v>85</v>
      </c>
      <c r="AE164"/>
      <c r="AF164" s="263" t="str">
        <f ca="1">"Requirement: "&amp;S161&amp;" answer of ""Yes"""</f>
        <v>Requirement: D161 answer of "Yes"</v>
      </c>
      <c r="BG164"/>
      <c r="BO164" s="385"/>
    </row>
    <row r="165" spans="1:67" ht="9.75" customHeight="1">
      <c r="A165" s="621"/>
      <c r="B165" s="53"/>
      <c r="C165" s="53"/>
      <c r="D165" s="53"/>
      <c r="E165" s="300"/>
      <c r="F165" s="53"/>
      <c r="G165" s="53"/>
      <c r="H165" s="53"/>
      <c r="I165" s="53"/>
      <c r="J165" s="102"/>
      <c r="K165"/>
      <c r="L165"/>
      <c r="M165"/>
      <c r="N165"/>
      <c r="O165"/>
      <c r="P165" t="s">
        <v>78</v>
      </c>
      <c r="Q165"/>
      <c r="R165"/>
      <c r="S165" s="259" t="e">
        <f ca="1">SUBSTITUTE(CELL("address",#REF!),"$","")</f>
        <v>#REF!</v>
      </c>
      <c r="T165" s="261">
        <f t="shared" si="33"/>
        <v>0</v>
      </c>
      <c r="U165" s="259" t="str">
        <f t="shared" ca="1" si="34"/>
        <v>3a. Solar</v>
      </c>
      <c r="V165" s="261" t="s">
        <v>426</v>
      </c>
      <c r="W165" s="261" t="s">
        <v>732</v>
      </c>
      <c r="X165" s="261">
        <v>2</v>
      </c>
      <c r="Y165" s="265" t="e">
        <f t="shared" ca="1" si="35"/>
        <v>#REF!</v>
      </c>
      <c r="Z165" t="s">
        <v>428</v>
      </c>
      <c r="AA165">
        <v>2000</v>
      </c>
      <c r="AB165" s="264"/>
      <c r="AD165" s="261" t="s">
        <v>85</v>
      </c>
      <c r="AE165"/>
      <c r="AF165" s="263" t="e">
        <f ca="1">"Requirement: "&amp;S162&amp;" answer of ""Yes"""</f>
        <v>#REF!</v>
      </c>
      <c r="BG165"/>
      <c r="BO165" s="385"/>
    </row>
    <row r="166" spans="1:67" s="20" customFormat="1" ht="151.5" customHeight="1">
      <c r="A166" s="1244" t="s">
        <v>733</v>
      </c>
      <c r="B166" s="1245"/>
      <c r="C166" s="1245"/>
      <c r="D166" s="1245"/>
      <c r="E166" s="333"/>
      <c r="J166" s="268"/>
      <c r="K166" s="268" t="s">
        <v>42</v>
      </c>
      <c r="L166" s="259"/>
      <c r="M166" s="268"/>
      <c r="N166" s="259"/>
      <c r="Q166" s="268"/>
      <c r="R166" s="265"/>
    </row>
    <row r="167" spans="1:67" s="20" customFormat="1" ht="5.25" customHeight="1">
      <c r="A167" s="601"/>
      <c r="B167" s="602"/>
      <c r="C167" s="602"/>
      <c r="D167" s="602"/>
      <c r="E167" s="333"/>
      <c r="J167" s="268" t="s">
        <v>78</v>
      </c>
      <c r="K167" s="268"/>
      <c r="L167" s="259"/>
      <c r="M167" s="268"/>
      <c r="N167" s="259"/>
      <c r="Q167" s="268"/>
      <c r="R167" s="265"/>
    </row>
    <row r="168" spans="1:67" s="20" customFormat="1" ht="18" customHeight="1">
      <c r="A168" s="514" t="s">
        <v>734</v>
      </c>
      <c r="B168" s="279"/>
      <c r="C168" s="279"/>
      <c r="D168" s="918"/>
      <c r="E168" s="333"/>
      <c r="J168" s="268"/>
      <c r="K168" s="268" t="s">
        <v>42</v>
      </c>
      <c r="L168" s="259" t="str">
        <f ca="1">SUBSTITUTE(CELL("address",D168),"$","")</f>
        <v>D168</v>
      </c>
      <c r="M168" s="268">
        <f>$M$7</f>
        <v>0</v>
      </c>
      <c r="N168" s="259" t="str">
        <f ca="1">MID(CELL("filename",M168),FIND("]",CELL("filename",M168))+1,256)</f>
        <v>3a. Solar</v>
      </c>
      <c r="O168" s="20" t="s">
        <v>735</v>
      </c>
      <c r="P168" s="20" t="s">
        <v>736</v>
      </c>
      <c r="Q168" s="268">
        <v>1</v>
      </c>
      <c r="R168" s="265" t="str">
        <f ca="1">M168&amp;"_"&amp;L168&amp;"_"&amp;P168&amp;"_"&amp;Q168</f>
        <v>0_D168_engineering_documentation_1</v>
      </c>
      <c r="S168" s="20" t="s">
        <v>641</v>
      </c>
      <c r="U168" s="260" t="str">
        <f t="shared" ref="U168:U169" si="37">CONCATENATE(AE168,",",AF168)</f>
        <v>Submitted,Not Submitted</v>
      </c>
      <c r="V168" s="20" t="s">
        <v>85</v>
      </c>
      <c r="W168" s="20" t="s">
        <v>85</v>
      </c>
      <c r="AE168" s="20" t="s">
        <v>156</v>
      </c>
      <c r="AF168" s="20" t="s">
        <v>157</v>
      </c>
    </row>
    <row r="169" spans="1:67" s="20" customFormat="1" ht="10.5" customHeight="1">
      <c r="A169" s="603" t="s">
        <v>737</v>
      </c>
      <c r="B169" s="279"/>
      <c r="C169" s="279"/>
      <c r="D169" s="279"/>
      <c r="E169" s="333"/>
      <c r="J169" s="268"/>
      <c r="K169" s="268" t="s">
        <v>42</v>
      </c>
      <c r="L169" s="259" t="e">
        <f ca="1">SUBSTITUTE(CELL("address",#REF!),"$","")</f>
        <v>#REF!</v>
      </c>
      <c r="M169" s="268">
        <f>$M$7</f>
        <v>0</v>
      </c>
      <c r="N169" s="259" t="str">
        <f ca="1">MID(CELL("filename",M169),FIND("]",CELL("filename",M169))+1,256)</f>
        <v>3a. Solar</v>
      </c>
      <c r="O169" s="20" t="s">
        <v>735</v>
      </c>
      <c r="P169" s="20" t="s">
        <v>736</v>
      </c>
      <c r="Q169" s="268">
        <v>2</v>
      </c>
      <c r="R169" s="265" t="e">
        <f ca="1">M169&amp;"_"&amp;L169&amp;"_"&amp;P169&amp;"_"&amp;Q169</f>
        <v>#REF!</v>
      </c>
      <c r="S169" s="20" t="s">
        <v>641</v>
      </c>
      <c r="U169" s="260" t="str">
        <f t="shared" si="37"/>
        <v>Submitted,Not Submitted</v>
      </c>
      <c r="V169" s="20" t="s">
        <v>85</v>
      </c>
      <c r="W169" s="20" t="s">
        <v>85</v>
      </c>
      <c r="AE169" s="20" t="s">
        <v>156</v>
      </c>
      <c r="AF169" s="20" t="s">
        <v>157</v>
      </c>
    </row>
    <row r="170" spans="1:67" ht="5.25" customHeight="1" thickBot="1">
      <c r="A170" s="661"/>
      <c r="B170" s="53"/>
      <c r="C170" s="53"/>
      <c r="D170" s="53"/>
      <c r="E170" s="300"/>
      <c r="F170" s="53"/>
      <c r="G170" s="53"/>
      <c r="H170" s="53"/>
      <c r="I170" s="53"/>
      <c r="J170" s="102"/>
      <c r="K170"/>
      <c r="L170"/>
      <c r="M170"/>
      <c r="N170"/>
      <c r="O170"/>
      <c r="P170" t="s">
        <v>78</v>
      </c>
      <c r="Q170"/>
      <c r="R170"/>
      <c r="S170" s="259" t="str">
        <f ca="1">SUBSTITUTE(CELL("address",H164),"$","")</f>
        <v>H164</v>
      </c>
      <c r="T170" s="261">
        <f t="shared" si="33"/>
        <v>0</v>
      </c>
      <c r="U170" s="259" t="str">
        <f t="shared" ca="1" si="34"/>
        <v>3a. Solar</v>
      </c>
      <c r="V170" s="261" t="s">
        <v>426</v>
      </c>
      <c r="W170" s="261" t="s">
        <v>732</v>
      </c>
      <c r="X170" s="261">
        <v>3</v>
      </c>
      <c r="Y170" s="265" t="str">
        <f t="shared" ca="1" si="35"/>
        <v>0_H164_description_customer_benefit_sharing_3</v>
      </c>
      <c r="Z170" t="s">
        <v>428</v>
      </c>
      <c r="AA170">
        <v>2000</v>
      </c>
      <c r="AB170" s="264"/>
      <c r="AD170" s="261" t="s">
        <v>85</v>
      </c>
      <c r="AE170"/>
      <c r="AF170" s="263" t="str">
        <f ca="1">"Requirement: "&amp;S163&amp;" answer of ""Yes"""</f>
        <v>Requirement: H161 answer of "Yes"</v>
      </c>
      <c r="BG170"/>
      <c r="BO170" s="385"/>
    </row>
    <row r="171" spans="1:67" s="20" customFormat="1" ht="13.5" thickBot="1">
      <c r="A171" s="593" t="s">
        <v>735</v>
      </c>
      <c r="B171" s="594"/>
      <c r="C171" s="594"/>
      <c r="D171" s="594"/>
      <c r="E171" s="595"/>
      <c r="L171" s="268"/>
      <c r="M171" s="268"/>
      <c r="N171" s="268"/>
      <c r="O171" s="268"/>
      <c r="P171" s="268"/>
      <c r="Q171" s="268"/>
      <c r="R171" s="268"/>
      <c r="S171" s="268"/>
      <c r="T171" s="268"/>
      <c r="U171" s="268"/>
      <c r="V171" s="268"/>
      <c r="W171" s="268"/>
      <c r="X171" s="268"/>
      <c r="Y171" s="268"/>
      <c r="Z171" s="268"/>
      <c r="AA171" s="268"/>
      <c r="AB171" s="268"/>
      <c r="AC171" s="268"/>
      <c r="AD171" s="268"/>
      <c r="AE171" s="268"/>
      <c r="BG171" s="398"/>
    </row>
    <row r="172" spans="1:67" s="20" customFormat="1" thickTop="1">
      <c r="A172" s="305"/>
      <c r="B172" s="279"/>
      <c r="C172" s="279"/>
      <c r="D172" s="279"/>
      <c r="E172" s="596"/>
      <c r="F172" s="1225" t="s">
        <v>738</v>
      </c>
      <c r="K172" s="20">
        <f ca="1">COUNTA(K10:K131)</f>
        <v>66</v>
      </c>
      <c r="L172" s="268"/>
      <c r="M172" s="268"/>
      <c r="N172" s="268"/>
      <c r="O172" s="268"/>
      <c r="P172" s="268"/>
      <c r="Q172" s="268"/>
      <c r="R172" s="268"/>
      <c r="S172" s="268"/>
      <c r="T172" s="268"/>
      <c r="U172" s="268"/>
      <c r="V172" s="268"/>
      <c r="W172" s="268"/>
      <c r="X172" s="268"/>
      <c r="Y172" s="268"/>
      <c r="Z172" s="268"/>
      <c r="AA172" s="268"/>
      <c r="AB172" s="268"/>
      <c r="AC172" s="268"/>
      <c r="AD172" s="268"/>
      <c r="AE172" s="268"/>
      <c r="BG172" s="398"/>
    </row>
    <row r="173" spans="1:67" s="20" customFormat="1" ht="12.5">
      <c r="A173" s="305" t="s">
        <v>739</v>
      </c>
      <c r="B173" s="279"/>
      <c r="C173" s="279"/>
      <c r="D173" s="279"/>
      <c r="E173" s="596"/>
      <c r="F173" s="1226"/>
      <c r="L173" s="268"/>
      <c r="M173" s="268"/>
      <c r="N173" s="268"/>
      <c r="O173" s="268"/>
      <c r="P173" s="268"/>
      <c r="Q173" s="268"/>
      <c r="R173" s="268"/>
      <c r="S173" s="268"/>
      <c r="T173" s="268"/>
      <c r="U173" s="268"/>
      <c r="V173" s="268"/>
      <c r="W173" s="268"/>
      <c r="X173" s="268"/>
      <c r="Y173" s="268"/>
      <c r="Z173" s="268"/>
      <c r="AA173" s="268"/>
      <c r="AB173" s="268"/>
      <c r="AC173" s="268"/>
      <c r="AD173" s="268"/>
      <c r="AE173" s="268"/>
      <c r="BG173" s="398"/>
    </row>
    <row r="174" spans="1:67" s="20" customFormat="1" ht="12.5">
      <c r="A174" s="305"/>
      <c r="B174" s="279"/>
      <c r="C174" s="279"/>
      <c r="D174" s="279"/>
      <c r="E174" s="596"/>
      <c r="F174" s="1226"/>
      <c r="L174" s="268"/>
      <c r="M174" s="268"/>
      <c r="N174" s="268"/>
      <c r="O174" s="268"/>
      <c r="P174" s="268"/>
      <c r="Q174" s="268"/>
      <c r="R174" s="268"/>
      <c r="S174" s="268"/>
      <c r="T174" s="268"/>
      <c r="U174" s="268"/>
      <c r="V174" s="268"/>
      <c r="W174" s="268"/>
      <c r="X174" s="268"/>
      <c r="Y174" s="268"/>
      <c r="Z174" s="268"/>
      <c r="AA174" s="268"/>
      <c r="AB174" s="268"/>
      <c r="AC174" s="268"/>
      <c r="AD174" s="268"/>
      <c r="AE174" s="268"/>
      <c r="BG174" s="398"/>
    </row>
    <row r="175" spans="1:67" s="20" customFormat="1" ht="12.5">
      <c r="A175" s="353" t="s">
        <v>740</v>
      </c>
      <c r="B175" s="279"/>
      <c r="C175" s="279"/>
      <c r="D175" s="279"/>
      <c r="E175" s="596"/>
      <c r="F175" s="1226"/>
      <c r="L175" s="268"/>
      <c r="M175" s="268"/>
      <c r="N175" s="268"/>
      <c r="O175" s="268"/>
      <c r="P175" s="268"/>
      <c r="Q175" s="268"/>
      <c r="R175" s="268"/>
      <c r="S175" s="268"/>
      <c r="T175" s="268"/>
      <c r="U175" s="268"/>
      <c r="V175" s="268"/>
      <c r="W175" s="268"/>
      <c r="X175" s="268"/>
      <c r="Y175" s="268"/>
      <c r="Z175" s="268"/>
      <c r="AA175" s="268"/>
      <c r="AB175" s="268"/>
      <c r="AC175" s="268"/>
      <c r="AD175" s="268"/>
      <c r="AE175" s="268"/>
      <c r="BG175" s="398"/>
    </row>
    <row r="176" spans="1:67" s="20" customFormat="1" ht="12.5">
      <c r="A176" s="353" t="s">
        <v>741</v>
      </c>
      <c r="B176" s="279"/>
      <c r="C176" s="279"/>
      <c r="D176" s="279"/>
      <c r="E176" s="596"/>
      <c r="F176" s="1226"/>
      <c r="L176" s="268"/>
      <c r="M176" s="268"/>
      <c r="N176" s="268"/>
      <c r="O176" s="268"/>
      <c r="P176" s="268"/>
      <c r="Q176" s="268"/>
      <c r="R176" s="268"/>
      <c r="S176" s="268"/>
      <c r="T176" s="268"/>
      <c r="U176" s="268"/>
      <c r="V176" s="268"/>
      <c r="W176" s="268"/>
      <c r="X176" s="268"/>
      <c r="Y176" s="268"/>
      <c r="Z176" s="268"/>
      <c r="AA176" s="268"/>
      <c r="AB176" s="268"/>
      <c r="AC176" s="268"/>
      <c r="AD176" s="268"/>
      <c r="AE176" s="268"/>
      <c r="BG176" s="398"/>
    </row>
    <row r="177" spans="1:59" s="20" customFormat="1" thickBot="1">
      <c r="A177" s="354"/>
      <c r="B177" s="597"/>
      <c r="C177" s="597"/>
      <c r="D177" s="597"/>
      <c r="E177" s="598"/>
      <c r="F177" s="1227"/>
      <c r="L177" s="268"/>
      <c r="M177" s="268"/>
      <c r="N177" s="268"/>
      <c r="O177" s="268"/>
      <c r="P177" s="268"/>
      <c r="Q177" s="268"/>
      <c r="R177" s="268"/>
      <c r="S177" s="268"/>
      <c r="T177" s="268"/>
      <c r="U177" s="268"/>
      <c r="V177" s="268"/>
      <c r="W177" s="268"/>
      <c r="X177" s="268"/>
      <c r="Y177" s="268"/>
      <c r="Z177" s="268"/>
      <c r="AA177" s="268"/>
      <c r="AB177" s="268"/>
      <c r="AC177" s="268"/>
      <c r="AD177" s="268"/>
      <c r="AE177" s="268"/>
      <c r="BG177" s="398"/>
    </row>
  </sheetData>
  <mergeCells count="44">
    <mergeCell ref="AA2:AA3"/>
    <mergeCell ref="A17:E17"/>
    <mergeCell ref="A111:D111"/>
    <mergeCell ref="A101:B101"/>
    <mergeCell ref="A116:B116"/>
    <mergeCell ref="A113:B113"/>
    <mergeCell ref="U2:U3"/>
    <mergeCell ref="V2:V3"/>
    <mergeCell ref="Z2:Z3"/>
    <mergeCell ref="Y2:Y3"/>
    <mergeCell ref="H164:I164"/>
    <mergeCell ref="H161:I161"/>
    <mergeCell ref="H143:I143"/>
    <mergeCell ref="H135:I135"/>
    <mergeCell ref="H138:I138"/>
    <mergeCell ref="H140:I140"/>
    <mergeCell ref="A1:E1"/>
    <mergeCell ref="A2:E2"/>
    <mergeCell ref="A3:E3"/>
    <mergeCell ref="W2:W3"/>
    <mergeCell ref="X2:X3"/>
    <mergeCell ref="K1:U1"/>
    <mergeCell ref="V1:AA1"/>
    <mergeCell ref="K2:K3"/>
    <mergeCell ref="L2:M2"/>
    <mergeCell ref="N2:N3"/>
    <mergeCell ref="O2:O3"/>
    <mergeCell ref="P2:P3"/>
    <mergeCell ref="Q2:Q3"/>
    <mergeCell ref="R2:R3"/>
    <mergeCell ref="S2:S3"/>
    <mergeCell ref="T2:T3"/>
    <mergeCell ref="A164:B164"/>
    <mergeCell ref="F172:F177"/>
    <mergeCell ref="A22:B22"/>
    <mergeCell ref="A132:E132"/>
    <mergeCell ref="A123:B123"/>
    <mergeCell ref="A138:B138"/>
    <mergeCell ref="A140:B140"/>
    <mergeCell ref="A161:B161"/>
    <mergeCell ref="A119:B119"/>
    <mergeCell ref="A143:E143"/>
    <mergeCell ref="A166:D166"/>
    <mergeCell ref="A135:B135"/>
  </mergeCells>
  <conditionalFormatting sqref="D28 D12">
    <cfRule type="expression" dxfId="80" priority="143">
      <formula>$D$10&lt;&gt;"Yes"</formula>
    </cfRule>
  </conditionalFormatting>
  <conditionalFormatting sqref="H161:I161 H143:I143 H138:I139 H135:I135">
    <cfRule type="expression" dxfId="79" priority="69">
      <formula>$H$10&lt;&gt;"Yes"</formula>
    </cfRule>
  </conditionalFormatting>
  <conditionalFormatting sqref="H140:I140">
    <cfRule type="expression" dxfId="78" priority="68">
      <formula>$H$10&lt;&gt;"Yes"</formula>
    </cfRule>
  </conditionalFormatting>
  <conditionalFormatting sqref="H164:I164">
    <cfRule type="expression" dxfId="77" priority="63">
      <formula>$H$266&lt;&gt;"Yes"</formula>
    </cfRule>
  </conditionalFormatting>
  <conditionalFormatting sqref="D30:D39">
    <cfRule type="expression" dxfId="76" priority="51">
      <formula>#REF!&lt;&gt;"Yes"</formula>
    </cfRule>
  </conditionalFormatting>
  <conditionalFormatting sqref="F161 F143 F135 F138:F140">
    <cfRule type="expression" dxfId="75" priority="161">
      <formula>#REF!&lt;&gt;"Yes"</formula>
    </cfRule>
  </conditionalFormatting>
  <conditionalFormatting sqref="F164">
    <cfRule type="expression" dxfId="74" priority="175">
      <formula>#REF!&lt;&gt;"Yes"</formula>
    </cfRule>
  </conditionalFormatting>
  <conditionalFormatting sqref="D57:D65">
    <cfRule type="expression" dxfId="73" priority="30">
      <formula>#REF!&lt;&gt;"Yes"</formula>
    </cfRule>
  </conditionalFormatting>
  <conditionalFormatting sqref="D70:D78">
    <cfRule type="expression" dxfId="72" priority="29">
      <formula>#REF!&lt;&gt;"Yes"</formula>
    </cfRule>
  </conditionalFormatting>
  <conditionalFormatting sqref="D83:D92">
    <cfRule type="expression" dxfId="71" priority="28">
      <formula>#REF!&lt;&gt;"Yes"</formula>
    </cfRule>
  </conditionalFormatting>
  <conditionalFormatting sqref="D147:D156">
    <cfRule type="expression" dxfId="70" priority="27">
      <formula>#REF!&lt;&gt;"Yes"</formula>
    </cfRule>
  </conditionalFormatting>
  <conditionalFormatting sqref="D22">
    <cfRule type="expression" dxfId="69" priority="26">
      <formula>#REF!&lt;&gt;"Yes"</formula>
    </cfRule>
  </conditionalFormatting>
  <conditionalFormatting sqref="D25">
    <cfRule type="expression" dxfId="68" priority="25">
      <formula>#REF!&lt;&gt;"Yes"</formula>
    </cfRule>
  </conditionalFormatting>
  <conditionalFormatting sqref="D41">
    <cfRule type="expression" dxfId="67" priority="24">
      <formula>#REF!&lt;&gt;"Yes"</formula>
    </cfRule>
  </conditionalFormatting>
  <conditionalFormatting sqref="D43">
    <cfRule type="expression" dxfId="66" priority="23">
      <formula>#REF!&lt;&gt;"Yes"</formula>
    </cfRule>
  </conditionalFormatting>
  <conditionalFormatting sqref="D45">
    <cfRule type="expression" dxfId="65" priority="22">
      <formula>#REF!&lt;&gt;"Yes"</formula>
    </cfRule>
  </conditionalFormatting>
  <conditionalFormatting sqref="D48">
    <cfRule type="expression" dxfId="64" priority="21">
      <formula>#REF!&lt;&gt;"Yes"</formula>
    </cfRule>
  </conditionalFormatting>
  <conditionalFormatting sqref="D50">
    <cfRule type="expression" dxfId="63" priority="20">
      <formula>#REF!&lt;&gt;"Yes"</formula>
    </cfRule>
  </conditionalFormatting>
  <conditionalFormatting sqref="D56">
    <cfRule type="expression" dxfId="62" priority="19">
      <formula>#REF!&lt;&gt;"Yes"</formula>
    </cfRule>
  </conditionalFormatting>
  <conditionalFormatting sqref="D69">
    <cfRule type="expression" dxfId="61" priority="18">
      <formula>#REF!&lt;&gt;"Yes"</formula>
    </cfRule>
  </conditionalFormatting>
  <conditionalFormatting sqref="D95">
    <cfRule type="expression" dxfId="60" priority="17">
      <formula>#REF!&lt;&gt;"Yes"</formula>
    </cfRule>
  </conditionalFormatting>
  <conditionalFormatting sqref="D98">
    <cfRule type="expression" dxfId="59" priority="16">
      <formula>#REF!&lt;&gt;"Yes"</formula>
    </cfRule>
  </conditionalFormatting>
  <conditionalFormatting sqref="D101">
    <cfRule type="expression" dxfId="58" priority="15">
      <formula>#REF!&lt;&gt;"Yes"</formula>
    </cfRule>
  </conditionalFormatting>
  <conditionalFormatting sqref="D122">
    <cfRule type="expression" dxfId="57" priority="6">
      <formula>#REF!&lt;&gt;"Yes"</formula>
    </cfRule>
  </conditionalFormatting>
  <conditionalFormatting sqref="D104">
    <cfRule type="expression" dxfId="56" priority="13">
      <formula>#REF!&lt;&gt;"Yes"</formula>
    </cfRule>
  </conditionalFormatting>
  <conditionalFormatting sqref="D107">
    <cfRule type="expression" dxfId="55" priority="12">
      <formula>#REF!&lt;&gt;"Yes"</formula>
    </cfRule>
  </conditionalFormatting>
  <conditionalFormatting sqref="D161">
    <cfRule type="expression" dxfId="54" priority="3">
      <formula>#REF!&lt;&gt;"Yes"</formula>
    </cfRule>
  </conditionalFormatting>
  <conditionalFormatting sqref="D113">
    <cfRule type="expression" dxfId="53" priority="9">
      <formula>#REF!&lt;&gt;"Yes"</formula>
    </cfRule>
  </conditionalFormatting>
  <conditionalFormatting sqref="D116">
    <cfRule type="expression" dxfId="52" priority="7">
      <formula>#REF!&lt;&gt;"Yes"</formula>
    </cfRule>
  </conditionalFormatting>
  <conditionalFormatting sqref="D125 D129 D127">
    <cfRule type="expression" dxfId="51" priority="5">
      <formula>#REF!&lt;&gt;"Yes"</formula>
    </cfRule>
  </conditionalFormatting>
  <conditionalFormatting sqref="D138">
    <cfRule type="expression" dxfId="50" priority="4">
      <formula>#REF!&lt;&gt;"Yes"</formula>
    </cfRule>
  </conditionalFormatting>
  <conditionalFormatting sqref="D52">
    <cfRule type="expression" dxfId="49" priority="1">
      <formula>#REF!&lt;&gt;"Yes"</formula>
    </cfRule>
  </conditionalFormatting>
  <dataValidations count="22">
    <dataValidation type="list" operator="greaterThanOrEqual" showInputMessage="1" showErrorMessage="1" promptTitle="Required field" prompt="Please select &quot;Yes&quot; if using a Solar Resource." sqref="D10">
      <formula1>$AD$10:$AE$10</formula1>
    </dataValidation>
    <dataValidation type="decimal" operator="greaterThanOrEqual" showInputMessage="1" showErrorMessage="1" promptTitle="Required field" prompt="  " sqref="D28">
      <formula1>0.1</formula1>
    </dataValidation>
    <dataValidation type="textLength" operator="lessThan" allowBlank="1" showInputMessage="1" showErrorMessage="1" promptTitle="Required field" prompt="Field is limited to a maximum of 100 characters." sqref="D113 D25 D48 D101">
      <formula1>100</formula1>
    </dataValidation>
    <dataValidation type="textLength" operator="lessThan" allowBlank="1" showInputMessage="1" showErrorMessage="1" promptTitle="Complete if applicable" prompt="Field is limited to a maximum of 400 characters." sqref="F138:F139 D164 H138:I139 H135:I135 H164 F135 D138">
      <formula1>400</formula1>
    </dataValidation>
    <dataValidation type="list" operator="greaterThanOrEqual" showInputMessage="1" showErrorMessage="1" promptTitle="Required field" prompt="Select response from drop-down list." sqref="D12">
      <formula1>$AD$12:$AE$12</formula1>
    </dataValidation>
    <dataValidation type="whole" operator="greaterThan" allowBlank="1" showInputMessage="1" showErrorMessage="1" promptTitle="Complete if applicable" prompt="   " sqref="D14">
      <formula1>0</formula1>
    </dataValidation>
    <dataValidation type="decimal" showInputMessage="1" showErrorMessage="1" promptTitle="Required field" prompt="  " sqref="D41 D50 D104 D107 D125:D129 D52">
      <formula1>0</formula1>
      <formula2>1</formula2>
    </dataValidation>
    <dataValidation type="list" operator="greaterThanOrEqual" showInputMessage="1" showErrorMessage="1" promptTitle="Required field" prompt="Select response from drop-down list." sqref="D116">
      <formula1>$AD$116:$AE$116</formula1>
    </dataValidation>
    <dataValidation type="decimal" operator="greaterThanOrEqual" showInputMessage="1" showErrorMessage="1" promptTitle="Required field" prompt="  " sqref="D122 D43 D98 D95">
      <formula1>0</formula1>
    </dataValidation>
    <dataValidation type="list" operator="greaterThanOrEqual" showInputMessage="1" showErrorMessage="1" promptTitle="Complete if Applicable" prompt="Select response from drop-down list." sqref="D119">
      <formula1>$AD$119:$AE$119</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H140:I140">
      <formula1>#REF!</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140">
      <formula1>$AL$140:$AM$140</formula1>
    </dataValidation>
    <dataValidation type="textLength" operator="lessThan" allowBlank="1" showInputMessage="1" showErrorMessage="1" promptTitle="Complete if applicable" prompt="Field is limited to a maximum of 1000 characters." sqref="H143:I143 F143">
      <formula1>1000</formula1>
    </dataValidation>
    <dataValidation type="list" operator="greaterThanOrEqual" showInputMessage="1" showErrorMessage="1" promptTitle="Complete if Applicable" prompt="Select response from drop-down list." sqref="H161:I161">
      <formula1>$AL$268:$AM$268</formula1>
    </dataValidation>
    <dataValidation type="list" operator="greaterThanOrEqual" showInputMessage="1" showErrorMessage="1" promptTitle="Required field" prompt="Select response from drop-down list." sqref="D161">
      <formula1>$AL$161:$AM$161</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F140">
      <formula1>$AL$41:$AM$41</formula1>
    </dataValidation>
    <dataValidation type="list" operator="greaterThanOrEqual" showInputMessage="1" showErrorMessage="1" promptTitle="Complete if Applicable" prompt="Select response from drop-down list." sqref="F161">
      <formula1>$AL$267:$AM$267</formula1>
    </dataValidation>
    <dataValidation type="list" operator="greaterThanOrEqual" showInputMessage="1" showErrorMessage="1" promptTitle="Required field" prompt="Select response from drop-down list." sqref="D45">
      <formula1>$AD$45:$AG$45</formula1>
    </dataValidation>
    <dataValidation type="list" operator="greaterThanOrEqual" showInputMessage="1" showErrorMessage="1" promptTitle="Complete if Applicable" prompt="Select response from drop-down list." sqref="D168">
      <formula1>$AE$168:$AF$168</formula1>
    </dataValidation>
    <dataValidation type="textLength" operator="lessThan" allowBlank="1" showInputMessage="1" showErrorMessage="1" promptTitle="Required field" prompt="Field is limited to a maximum of 400 characters." sqref="D22 D138">
      <formula1>400</formula1>
    </dataValidation>
    <dataValidation type="whole" operator="greaterThan" showInputMessage="1" showErrorMessage="1" promptTitle="Required field" prompt="   " sqref="D30:D39 D56:D65 D69:D78 D83:D92 D147:D156">
      <formula1>0</formula1>
    </dataValidation>
    <dataValidation allowBlank="1" showInputMessage="1" showErrorMessage="1" promptTitle="Complete if applicable" prompt="Required for distributed solar proposals" sqref="D135"/>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H274"/>
  <sheetViews>
    <sheetView zoomScale="115" zoomScaleNormal="115" workbookViewId="0">
      <pane ySplit="2" topLeftCell="A249" activePane="bottomLeft" state="frozen"/>
      <selection pane="bottomLeft" activeCell="BP12" sqref="BP12"/>
    </sheetView>
  </sheetViews>
  <sheetFormatPr defaultRowHeight="12.5"/>
  <cols>
    <col min="1" max="1" width="52.26953125" style="261" customWidth="1"/>
    <col min="2" max="2" width="11.81640625" style="261" customWidth="1"/>
    <col min="3" max="3" width="4.26953125" style="261" customWidth="1"/>
    <col min="4" max="4" width="45" style="261" customWidth="1"/>
    <col min="5" max="5" width="4.26953125" customWidth="1"/>
    <col min="6" max="7" width="9.1796875" hidden="1" customWidth="1"/>
    <col min="8" max="8" width="61.81640625" hidden="1" customWidth="1"/>
    <col min="9" max="9" width="58.1796875" hidden="1" customWidth="1"/>
    <col min="10" max="11" width="4.1796875" style="261" hidden="1" customWidth="1"/>
    <col min="12" max="12" width="9.1796875" hidden="1" customWidth="1"/>
    <col min="13" max="13" width="3.453125" hidden="1" customWidth="1"/>
    <col min="14" max="14" width="17.26953125" hidden="1" customWidth="1"/>
    <col min="15" max="15" width="22.81640625" hidden="1" customWidth="1"/>
    <col min="16" max="16" width="16.26953125" hidden="1" customWidth="1"/>
    <col min="17" max="17" width="7.81640625" style="261" hidden="1" customWidth="1"/>
    <col min="18" max="18" width="31.1796875" hidden="1" customWidth="1"/>
    <col min="19" max="20" width="9.1796875" hidden="1" customWidth="1"/>
    <col min="21" max="21" width="10.7265625" hidden="1" customWidth="1"/>
    <col min="22" max="24" width="9.1796875" hidden="1" customWidth="1"/>
    <col min="25" max="25" width="57.7265625" hidden="1" customWidth="1"/>
    <col min="26" max="28" width="9.1796875" hidden="1" customWidth="1"/>
    <col min="29" max="29" width="4" hidden="1" customWidth="1"/>
    <col min="30" max="30" width="9.1796875" hidden="1" customWidth="1"/>
    <col min="31" max="31" width="12.81640625" hidden="1" customWidth="1"/>
    <col min="32" max="32" width="13" hidden="1" customWidth="1"/>
    <col min="33" max="33" width="14.26953125" hidden="1" customWidth="1"/>
    <col min="34" max="34" width="6" hidden="1" customWidth="1"/>
    <col min="35" max="35" width="28.1796875" hidden="1" customWidth="1"/>
    <col min="36" max="37" width="5.54296875" hidden="1" customWidth="1"/>
    <col min="38" max="59" width="9.1796875" hidden="1" customWidth="1"/>
    <col min="60" max="60" width="9.1796875" style="385" hidden="1" customWidth="1"/>
  </cols>
  <sheetData>
    <row r="1" spans="1:60" ht="20">
      <c r="A1" s="1013" t="s">
        <v>742</v>
      </c>
      <c r="B1" s="1014"/>
      <c r="C1" s="1014"/>
      <c r="D1" s="1014"/>
      <c r="E1" s="1015"/>
      <c r="L1" s="1010" t="s">
        <v>18</v>
      </c>
      <c r="M1" s="1010"/>
      <c r="N1" s="1010"/>
      <c r="O1" s="1010"/>
      <c r="P1" s="1010"/>
      <c r="Q1" s="1010"/>
      <c r="R1" s="1010"/>
      <c r="S1" s="1010"/>
      <c r="T1" s="1010"/>
      <c r="U1" s="1010"/>
      <c r="V1" s="1010"/>
      <c r="W1" s="993" t="s">
        <v>19</v>
      </c>
      <c r="X1" s="993"/>
      <c r="Y1" s="993"/>
      <c r="Z1" s="993"/>
      <c r="AA1" s="993"/>
      <c r="AB1" s="993"/>
    </row>
    <row r="2" spans="1:60" ht="15" thickBot="1">
      <c r="A2" s="1247" t="s">
        <v>743</v>
      </c>
      <c r="B2" s="1102"/>
      <c r="C2" s="1102"/>
      <c r="D2" s="1102"/>
      <c r="E2" s="1248"/>
      <c r="H2" t="s">
        <v>40</v>
      </c>
      <c r="I2" t="s">
        <v>41</v>
      </c>
      <c r="L2" s="1109" t="s">
        <v>21</v>
      </c>
      <c r="M2" s="1111" t="s">
        <v>22</v>
      </c>
      <c r="N2" s="1111"/>
      <c r="O2" s="1091" t="s">
        <v>23</v>
      </c>
      <c r="P2" s="1091" t="s">
        <v>24</v>
      </c>
      <c r="Q2" s="1091" t="s">
        <v>25</v>
      </c>
      <c r="R2" s="1091" t="s">
        <v>26</v>
      </c>
      <c r="S2" s="1091" t="s">
        <v>27</v>
      </c>
      <c r="T2" s="1091" t="s">
        <v>28</v>
      </c>
      <c r="U2" s="1091" t="s">
        <v>29</v>
      </c>
      <c r="V2" s="1091" t="s">
        <v>30</v>
      </c>
      <c r="W2" s="1107" t="s">
        <v>31</v>
      </c>
      <c r="X2" s="1107" t="s">
        <v>32</v>
      </c>
      <c r="Y2" s="1107" t="s">
        <v>33</v>
      </c>
      <c r="Z2" s="1107" t="s">
        <v>34</v>
      </c>
      <c r="AA2" s="1107" t="s">
        <v>35</v>
      </c>
      <c r="AB2" s="1107" t="s">
        <v>36</v>
      </c>
      <c r="AD2" s="25"/>
    </row>
    <row r="3" spans="1:60" ht="15" thickBot="1">
      <c r="A3" s="1229" t="s">
        <v>744</v>
      </c>
      <c r="B3" s="1249"/>
      <c r="C3" s="1249"/>
      <c r="D3" s="1249"/>
      <c r="E3" s="1249"/>
      <c r="F3" s="842"/>
      <c r="G3" s="388"/>
      <c r="L3" s="1110"/>
      <c r="M3" s="503" t="s">
        <v>43</v>
      </c>
      <c r="N3" s="274" t="s">
        <v>44</v>
      </c>
      <c r="O3" s="1092"/>
      <c r="P3" s="1092"/>
      <c r="Q3" s="1092"/>
      <c r="R3" s="1092"/>
      <c r="S3" s="1092"/>
      <c r="T3" s="1092"/>
      <c r="U3" s="1092"/>
      <c r="V3" s="1092"/>
      <c r="W3" s="1108"/>
      <c r="X3" s="1108"/>
      <c r="Y3" s="1108"/>
      <c r="Z3" s="1108"/>
      <c r="AA3" s="1108"/>
      <c r="AB3" s="1108"/>
      <c r="AC3" s="388"/>
      <c r="AE3" s="408" t="s">
        <v>45</v>
      </c>
      <c r="AF3" s="408" t="s">
        <v>46</v>
      </c>
      <c r="AG3" s="408" t="s">
        <v>47</v>
      </c>
      <c r="AH3" s="388" t="s">
        <v>48</v>
      </c>
      <c r="AI3" s="388" t="s">
        <v>49</v>
      </c>
      <c r="AJ3" s="388" t="s">
        <v>50</v>
      </c>
      <c r="AK3" s="388" t="s">
        <v>51</v>
      </c>
      <c r="AL3" s="388" t="s">
        <v>52</v>
      </c>
      <c r="AM3" s="388" t="s">
        <v>53</v>
      </c>
      <c r="AN3" s="388" t="s">
        <v>54</v>
      </c>
      <c r="AO3" s="388" t="s">
        <v>55</v>
      </c>
      <c r="AP3" s="388" t="s">
        <v>56</v>
      </c>
      <c r="AQ3" s="388" t="s">
        <v>57</v>
      </c>
      <c r="AR3" s="388" t="s">
        <v>58</v>
      </c>
      <c r="AS3" s="388" t="s">
        <v>59</v>
      </c>
      <c r="AT3" s="388" t="s">
        <v>60</v>
      </c>
      <c r="AU3" s="388" t="s">
        <v>61</v>
      </c>
      <c r="AV3" s="388" t="s">
        <v>62</v>
      </c>
      <c r="AW3" s="388" t="s">
        <v>63</v>
      </c>
      <c r="AX3" s="388" t="s">
        <v>64</v>
      </c>
      <c r="AY3" s="388" t="s">
        <v>65</v>
      </c>
      <c r="AZ3" s="388" t="s">
        <v>66</v>
      </c>
      <c r="BA3" s="388" t="s">
        <v>67</v>
      </c>
      <c r="BB3" s="388" t="s">
        <v>68</v>
      </c>
      <c r="BC3" s="388" t="s">
        <v>69</v>
      </c>
      <c r="BD3" s="388" t="s">
        <v>70</v>
      </c>
      <c r="BE3" s="388" t="s">
        <v>71</v>
      </c>
      <c r="BF3" s="388" t="s">
        <v>72</v>
      </c>
      <c r="BG3" s="388" t="s">
        <v>73</v>
      </c>
      <c r="BH3" s="394" t="s">
        <v>74</v>
      </c>
    </row>
    <row r="4" spans="1:60" ht="5.25" customHeight="1">
      <c r="A4" s="515"/>
      <c r="B4" s="53"/>
      <c r="C4" s="53"/>
      <c r="D4" s="53"/>
      <c r="E4" s="102"/>
      <c r="J4" s="261" t="s">
        <v>78</v>
      </c>
    </row>
    <row r="5" spans="1:60" ht="13">
      <c r="A5" s="515"/>
      <c r="B5" s="53"/>
      <c r="C5" s="53"/>
      <c r="D5" s="378" t="s">
        <v>634</v>
      </c>
      <c r="E5" s="102"/>
      <c r="K5" s="261" t="s">
        <v>42</v>
      </c>
    </row>
    <row r="6" spans="1:60" ht="5.25" customHeight="1" thickBot="1">
      <c r="A6" s="515"/>
      <c r="B6" s="53"/>
      <c r="C6" s="53"/>
      <c r="D6" s="53"/>
      <c r="E6" s="102"/>
      <c r="J6" s="261" t="s">
        <v>78</v>
      </c>
    </row>
    <row r="7" spans="1:60" ht="21" customHeight="1" thickTop="1" thickBot="1">
      <c r="A7" s="423" t="s">
        <v>745</v>
      </c>
      <c r="B7" s="304"/>
      <c r="C7" s="53"/>
      <c r="D7" s="576"/>
      <c r="E7" s="102"/>
      <c r="H7" s="450" t="s">
        <v>746</v>
      </c>
      <c r="J7" s="903"/>
      <c r="K7" s="903" t="s">
        <v>42</v>
      </c>
      <c r="L7" s="902" t="str">
        <f ca="1">SUBSTITUTE(CELL("address",D7),"$","")</f>
        <v>D7</v>
      </c>
      <c r="M7" s="907" t="s">
        <v>747</v>
      </c>
      <c r="N7" s="902" t="str">
        <f ca="1">MID(CELL("filename",M7),FIND("]",CELL("filename",M7))+1,256)</f>
        <v>3b. BESS</v>
      </c>
      <c r="O7" t="s">
        <v>748</v>
      </c>
      <c r="P7" t="s">
        <v>749</v>
      </c>
      <c r="Q7" s="903">
        <v>1</v>
      </c>
      <c r="R7" s="265" t="str">
        <f ca="1">M7&amp;"_"&amp;L7&amp;"_"&amp;P7&amp;"_"&amp;Q7</f>
        <v>3c_D7_Resource_used_1</v>
      </c>
      <c r="S7" t="s">
        <v>641</v>
      </c>
      <c r="U7" s="901" t="str">
        <f>CONCATENATE(AE7)</f>
        <v>Yes</v>
      </c>
      <c r="V7" t="s">
        <v>85</v>
      </c>
      <c r="W7" t="s">
        <v>85</v>
      </c>
      <c r="AE7" t="s">
        <v>84</v>
      </c>
      <c r="AF7" s="20" t="s">
        <v>85</v>
      </c>
    </row>
    <row r="8" spans="1:60" ht="21" hidden="1" customHeight="1" thickTop="1" thickBot="1">
      <c r="A8" s="423" t="s">
        <v>745</v>
      </c>
      <c r="B8" s="304"/>
      <c r="C8" s="53"/>
      <c r="D8" s="576" t="s">
        <v>84</v>
      </c>
      <c r="E8" s="102"/>
      <c r="H8" s="450" t="s">
        <v>746</v>
      </c>
      <c r="K8" s="261" t="s">
        <v>42</v>
      </c>
      <c r="L8" s="259" t="str">
        <f ca="1">SUBSTITUTE(CELL("address",D8),"$","")</f>
        <v>D8</v>
      </c>
      <c r="M8" s="341" t="s">
        <v>747</v>
      </c>
      <c r="N8" s="259" t="str">
        <f ca="1">MID(CELL("filename",M8),FIND("]",CELL("filename",M8))+1,256)</f>
        <v>3b. BESS</v>
      </c>
      <c r="O8" t="s">
        <v>748</v>
      </c>
      <c r="P8" t="s">
        <v>749</v>
      </c>
      <c r="Q8" s="261">
        <v>1</v>
      </c>
      <c r="R8" s="265" t="str">
        <f ca="1">M8&amp;"_"&amp;L8&amp;"_"&amp;P8&amp;"_"&amp;Q8</f>
        <v>3c_D8_Resource_used_1</v>
      </c>
      <c r="S8" t="s">
        <v>641</v>
      </c>
      <c r="U8" s="260" t="str">
        <f>CONCATENATE(AE8)</f>
        <v>Yes</v>
      </c>
      <c r="V8" t="s">
        <v>85</v>
      </c>
      <c r="W8" t="s">
        <v>85</v>
      </c>
      <c r="AE8" t="s">
        <v>84</v>
      </c>
      <c r="AF8" s="20" t="s">
        <v>85</v>
      </c>
    </row>
    <row r="9" spans="1:60" ht="5.25" customHeight="1" thickTop="1" thickBot="1">
      <c r="A9" s="513"/>
      <c r="B9" s="53"/>
      <c r="C9" s="53"/>
      <c r="D9" s="53"/>
      <c r="E9" s="102"/>
      <c r="J9" s="261" t="s">
        <v>78</v>
      </c>
      <c r="L9" s="259" t="e">
        <f ca="1">SUBSTITUTE(CELL("address",#REF!),"$","")</f>
        <v>#REF!</v>
      </c>
      <c r="M9" s="261" t="str">
        <f t="shared" ref="M9:M24" si="0">$M$8</f>
        <v>3c</v>
      </c>
      <c r="N9" s="259" t="str">
        <f ca="1">MID(CELL("filename",M9),FIND("]",CELL("filename",M9))+1,256)</f>
        <v>3b. BESS</v>
      </c>
      <c r="O9" t="s">
        <v>748</v>
      </c>
      <c r="P9" t="s">
        <v>749</v>
      </c>
      <c r="Q9" s="261">
        <v>2</v>
      </c>
      <c r="R9" s="265" t="e">
        <f ca="1">M9&amp;"_"&amp;L9&amp;"_"&amp;P9&amp;"_"&amp;Q9</f>
        <v>#REF!</v>
      </c>
      <c r="S9" t="s">
        <v>641</v>
      </c>
      <c r="U9" s="260" t="str">
        <f t="shared" ref="U9" si="1">CONCATENATE(AE9)</f>
        <v>Yes</v>
      </c>
      <c r="V9" t="s">
        <v>85</v>
      </c>
      <c r="W9" t="s">
        <v>85</v>
      </c>
      <c r="AE9" t="s">
        <v>84</v>
      </c>
    </row>
    <row r="10" spans="1:60" ht="21" customHeight="1" thickTop="1" thickBot="1">
      <c r="A10" s="424" t="s">
        <v>750</v>
      </c>
      <c r="B10" s="53"/>
      <c r="C10" s="53"/>
      <c r="D10" s="572"/>
      <c r="E10" s="102"/>
      <c r="H10" s="450" t="s">
        <v>637</v>
      </c>
      <c r="K10" s="261" t="s">
        <v>42</v>
      </c>
      <c r="L10" s="259" t="str">
        <f ca="1">SUBSTITUTE(CELL("address",D10),"$","")</f>
        <v>D10</v>
      </c>
      <c r="M10" s="261" t="str">
        <f t="shared" si="0"/>
        <v>3c</v>
      </c>
      <c r="N10" s="259" t="str">
        <f ca="1">MID(CELL("filename",M8),FIND("]",CELL("filename",M8))+1,256)</f>
        <v>3b. BESS</v>
      </c>
      <c r="O10" t="s">
        <v>748</v>
      </c>
      <c r="P10" t="s">
        <v>751</v>
      </c>
      <c r="Q10" s="261">
        <v>1</v>
      </c>
      <c r="R10" s="265" t="str">
        <f ca="1">M8&amp;"_"&amp;L10&amp;"_"&amp;P10&amp;"_"&amp;Q10</f>
        <v>3c_D10_Resource_type_1</v>
      </c>
      <c r="S10" t="s">
        <v>641</v>
      </c>
      <c r="U10" s="260" t="str">
        <f t="shared" ref="U10:U11" si="2">CONCATENATE(AE10,",",AF10,",",AG10,",",AH10)</f>
        <v>Battery Li-ion,Battery Flow,Other,</v>
      </c>
      <c r="V10" t="s">
        <v>85</v>
      </c>
      <c r="W10" t="s">
        <v>85</v>
      </c>
      <c r="Y10" s="263" t="str">
        <f ca="1">"Requirement: "&amp;$L$8&amp;" answer of ""Yes"""</f>
        <v>Requirement: D8 answer of "Yes"</v>
      </c>
      <c r="AE10" t="s">
        <v>752</v>
      </c>
      <c r="AF10" t="s">
        <v>753</v>
      </c>
      <c r="AG10" s="20" t="s">
        <v>236</v>
      </c>
    </row>
    <row r="11" spans="1:60" ht="5.25" customHeight="1" thickTop="1">
      <c r="A11" s="513"/>
      <c r="B11" s="53"/>
      <c r="C11" s="53"/>
      <c r="D11" s="917"/>
      <c r="E11" s="102"/>
      <c r="J11" s="261" t="s">
        <v>78</v>
      </c>
      <c r="L11" s="259" t="e">
        <f ca="1">SUBSTITUTE(CELL("address",#REF!),"$","")</f>
        <v>#REF!</v>
      </c>
      <c r="M11" s="261" t="str">
        <f t="shared" si="0"/>
        <v>3c</v>
      </c>
      <c r="N11" s="259" t="str">
        <f t="shared" ref="N11:N24" ca="1" si="3">MID(CELL("filename",M11),FIND("]",CELL("filename",M11))+1,256)</f>
        <v>3b. BESS</v>
      </c>
      <c r="O11" t="s">
        <v>748</v>
      </c>
      <c r="P11" t="s">
        <v>751</v>
      </c>
      <c r="Q11" s="261">
        <v>2</v>
      </c>
      <c r="R11" s="265" t="e">
        <f t="shared" ref="R11:R24" ca="1" si="4">M11&amp;"_"&amp;L11&amp;"_"&amp;P11&amp;"_"&amp;Q11</f>
        <v>#REF!</v>
      </c>
      <c r="S11" t="s">
        <v>641</v>
      </c>
      <c r="U11" s="260" t="str">
        <f t="shared" si="2"/>
        <v>Battery Li-ion,Battery Flow,Pumped Hydro,Other</v>
      </c>
      <c r="V11" t="s">
        <v>85</v>
      </c>
      <c r="W11" t="s">
        <v>85</v>
      </c>
      <c r="Y11" s="263" t="e">
        <f ca="1">"Requirement: "&amp;$L$9&amp;" answer of ""Yes"""</f>
        <v>#REF!</v>
      </c>
      <c r="AE11" t="s">
        <v>752</v>
      </c>
      <c r="AF11" t="s">
        <v>753</v>
      </c>
      <c r="AG11" t="s">
        <v>754</v>
      </c>
      <c r="AH11" t="s">
        <v>236</v>
      </c>
    </row>
    <row r="12" spans="1:60" ht="51.75" customHeight="1">
      <c r="A12" s="425" t="s">
        <v>240</v>
      </c>
      <c r="B12" s="53"/>
      <c r="C12" s="53"/>
      <c r="D12" s="576"/>
      <c r="E12" s="102"/>
      <c r="K12" s="261" t="s">
        <v>42</v>
      </c>
      <c r="L12" s="259" t="str">
        <f ca="1">SUBSTITUTE(CELL("address",D12),"$","")</f>
        <v>D12</v>
      </c>
      <c r="M12" s="261" t="str">
        <f t="shared" si="0"/>
        <v>3c</v>
      </c>
      <c r="N12" s="259" t="str">
        <f t="shared" ca="1" si="3"/>
        <v>3b. BESS</v>
      </c>
      <c r="O12" t="s">
        <v>748</v>
      </c>
      <c r="P12" t="s">
        <v>755</v>
      </c>
      <c r="Q12" s="261">
        <v>1</v>
      </c>
      <c r="R12" s="265" t="str">
        <f t="shared" ca="1" si="4"/>
        <v>3c_D12_Resource_other_1</v>
      </c>
      <c r="S12" t="s">
        <v>428</v>
      </c>
      <c r="T12">
        <v>2000</v>
      </c>
      <c r="V12" t="s">
        <v>85</v>
      </c>
      <c r="W12" t="s">
        <v>85</v>
      </c>
      <c r="Y12" s="263" t="str">
        <f ca="1">"Requirement: "&amp;L10&amp;" answer of ""Other"""</f>
        <v>Requirement: D10 answer of "Other"</v>
      </c>
    </row>
    <row r="13" spans="1:60" ht="5.25" customHeight="1">
      <c r="A13" s="512"/>
      <c r="B13" s="53"/>
      <c r="C13" s="53"/>
      <c r="D13" s="917"/>
      <c r="E13" s="102"/>
      <c r="J13" s="261" t="s">
        <v>78</v>
      </c>
      <c r="L13" s="259" t="e">
        <f ca="1">SUBSTITUTE(CELL("address",#REF!),"$","")</f>
        <v>#REF!</v>
      </c>
      <c r="M13" s="261" t="str">
        <f t="shared" si="0"/>
        <v>3c</v>
      </c>
      <c r="N13" s="259" t="str">
        <f t="shared" ca="1" si="3"/>
        <v>3b. BESS</v>
      </c>
      <c r="O13" t="s">
        <v>748</v>
      </c>
      <c r="P13" t="s">
        <v>755</v>
      </c>
      <c r="Q13" s="261">
        <v>2</v>
      </c>
      <c r="R13" s="265" t="e">
        <f t="shared" ca="1" si="4"/>
        <v>#REF!</v>
      </c>
      <c r="S13" t="s">
        <v>428</v>
      </c>
      <c r="T13">
        <v>2000</v>
      </c>
      <c r="V13" t="s">
        <v>85</v>
      </c>
      <c r="W13" t="s">
        <v>85</v>
      </c>
      <c r="Y13" s="263" t="e">
        <f ca="1">"Requirement: "&amp;L11&amp;" answer of ""Other"""</f>
        <v>#REF!</v>
      </c>
    </row>
    <row r="14" spans="1:60" ht="27" customHeight="1">
      <c r="A14" s="424" t="s">
        <v>756</v>
      </c>
      <c r="B14" s="53"/>
      <c r="C14" s="53"/>
      <c r="D14" s="572"/>
      <c r="E14" s="102"/>
      <c r="L14" s="259"/>
      <c r="M14" s="261"/>
      <c r="N14" s="259"/>
      <c r="R14" s="265"/>
      <c r="Y14" s="263"/>
      <c r="AE14" s="20" t="s">
        <v>757</v>
      </c>
      <c r="AF14" s="20" t="s">
        <v>758</v>
      </c>
    </row>
    <row r="15" spans="1:60" ht="5.25" customHeight="1">
      <c r="A15" s="515"/>
      <c r="B15" s="53"/>
      <c r="C15" s="53"/>
      <c r="D15" s="917"/>
      <c r="E15" s="102"/>
      <c r="L15" s="259"/>
      <c r="M15" s="261"/>
      <c r="N15" s="259"/>
      <c r="R15" s="265"/>
      <c r="Y15" s="263"/>
    </row>
    <row r="16" spans="1:60" ht="18" customHeight="1">
      <c r="A16" s="424" t="s">
        <v>642</v>
      </c>
      <c r="B16" s="53"/>
      <c r="C16" s="53"/>
      <c r="D16" s="572"/>
      <c r="E16" s="102"/>
      <c r="K16" s="261" t="s">
        <v>42</v>
      </c>
      <c r="L16" s="259" t="str">
        <f ca="1">SUBSTITUTE(CELL("address",D16),"$","")</f>
        <v>D16</v>
      </c>
      <c r="M16" s="261" t="str">
        <f t="shared" si="0"/>
        <v>3c</v>
      </c>
      <c r="N16" s="259" t="str">
        <f t="shared" ca="1" si="3"/>
        <v>3b. BESS</v>
      </c>
      <c r="O16" t="s">
        <v>748</v>
      </c>
      <c r="P16" t="s">
        <v>759</v>
      </c>
      <c r="Q16" s="261">
        <v>1</v>
      </c>
      <c r="R16" s="265" t="str">
        <f t="shared" ca="1" si="4"/>
        <v>3c_D16_Resource_status_1</v>
      </c>
      <c r="S16" t="s">
        <v>641</v>
      </c>
      <c r="U16" s="260" t="str">
        <f>CONCATENATE(AE16,",",AF16)</f>
        <v>Development,Operational</v>
      </c>
      <c r="V16" t="s">
        <v>85</v>
      </c>
      <c r="W16" t="s">
        <v>85</v>
      </c>
      <c r="Y16" s="263" t="str">
        <f ca="1">"Requirement: "&amp;$L$8&amp;" answer of ""Yes"""</f>
        <v>Requirement: D8 answer of "Yes"</v>
      </c>
      <c r="AE16" t="s">
        <v>162</v>
      </c>
      <c r="AF16" t="s">
        <v>160</v>
      </c>
    </row>
    <row r="17" spans="1:32" ht="5.25" customHeight="1">
      <c r="A17" s="513"/>
      <c r="B17" s="53"/>
      <c r="C17" s="53"/>
      <c r="D17" s="917"/>
      <c r="E17" s="102"/>
      <c r="J17" s="261" t="s">
        <v>78</v>
      </c>
      <c r="L17" s="259" t="e">
        <f ca="1">SUBSTITUTE(CELL("address",#REF!),"$","")</f>
        <v>#REF!</v>
      </c>
      <c r="M17" s="261" t="str">
        <f t="shared" si="0"/>
        <v>3c</v>
      </c>
      <c r="N17" s="259" t="str">
        <f t="shared" ca="1" si="3"/>
        <v>3b. BESS</v>
      </c>
      <c r="O17" t="s">
        <v>748</v>
      </c>
      <c r="P17" t="s">
        <v>759</v>
      </c>
      <c r="Q17" s="261">
        <v>2</v>
      </c>
      <c r="R17" s="265" t="e">
        <f t="shared" ca="1" si="4"/>
        <v>#REF!</v>
      </c>
      <c r="S17" t="s">
        <v>641</v>
      </c>
      <c r="U17" s="260" t="str">
        <f t="shared" ref="U17" si="5">CONCATENATE(AE17,",",AF17)</f>
        <v>Development,Operational</v>
      </c>
      <c r="V17" t="s">
        <v>85</v>
      </c>
      <c r="W17" t="s">
        <v>85</v>
      </c>
      <c r="Y17" s="263" t="e">
        <f ca="1">"Requirement: "&amp;$L$9&amp;" answer of ""Yes"""</f>
        <v>#REF!</v>
      </c>
      <c r="AE17" t="s">
        <v>162</v>
      </c>
      <c r="AF17" t="s">
        <v>160</v>
      </c>
    </row>
    <row r="18" spans="1:32" ht="14.25" customHeight="1">
      <c r="A18" s="426" t="s">
        <v>760</v>
      </c>
      <c r="B18" s="53" t="s">
        <v>645</v>
      </c>
      <c r="C18" s="53"/>
      <c r="D18" s="576"/>
      <c r="E18" s="102"/>
      <c r="K18" s="261" t="s">
        <v>42</v>
      </c>
      <c r="L18" s="259" t="str">
        <f ca="1">SUBSTITUTE(CELL("address",D18),"$","")</f>
        <v>D18</v>
      </c>
      <c r="M18" s="261" t="str">
        <f t="shared" si="0"/>
        <v>3c</v>
      </c>
      <c r="N18" s="259" t="str">
        <f t="shared" ca="1" si="3"/>
        <v>3b. BESS</v>
      </c>
      <c r="O18" t="s">
        <v>748</v>
      </c>
      <c r="P18" t="s">
        <v>761</v>
      </c>
      <c r="Q18" s="261">
        <v>1</v>
      </c>
      <c r="R18" s="265" t="str">
        <f t="shared" ca="1" si="4"/>
        <v>3c_D18_remaining_life_1</v>
      </c>
      <c r="S18" s="259" t="s">
        <v>353</v>
      </c>
      <c r="T18" s="261"/>
      <c r="U18" s="261" t="s">
        <v>647</v>
      </c>
      <c r="V18" t="s">
        <v>85</v>
      </c>
      <c r="W18" t="s">
        <v>85</v>
      </c>
      <c r="Y18" s="263" t="str">
        <f ca="1">"Requirement: "&amp;L16&amp;" answer of ""Operational"""</f>
        <v>Requirement: D16 answer of "Operational"</v>
      </c>
    </row>
    <row r="19" spans="1:32" ht="4.5" customHeight="1">
      <c r="A19" s="513"/>
      <c r="B19" s="53"/>
      <c r="C19" s="53"/>
      <c r="D19" s="917"/>
      <c r="E19" s="102"/>
      <c r="J19" s="261" t="s">
        <v>78</v>
      </c>
      <c r="L19" s="259" t="e">
        <f ca="1">SUBSTITUTE(CELL("address",#REF!),"$","")</f>
        <v>#REF!</v>
      </c>
      <c r="M19" s="261" t="str">
        <f t="shared" si="0"/>
        <v>3c</v>
      </c>
      <c r="N19" s="259" t="str">
        <f t="shared" ca="1" si="3"/>
        <v>3b. BESS</v>
      </c>
      <c r="O19" t="s">
        <v>748</v>
      </c>
      <c r="P19" t="s">
        <v>761</v>
      </c>
      <c r="Q19" s="261">
        <v>2</v>
      </c>
      <c r="R19" s="265" t="e">
        <f t="shared" ca="1" si="4"/>
        <v>#REF!</v>
      </c>
      <c r="S19" s="259" t="s">
        <v>353</v>
      </c>
      <c r="T19" s="261"/>
      <c r="U19" s="261" t="s">
        <v>647</v>
      </c>
      <c r="V19" t="s">
        <v>85</v>
      </c>
      <c r="W19" t="s">
        <v>85</v>
      </c>
      <c r="Y19" s="263" t="e">
        <f ca="1">"Requirement: "&amp;L17&amp;" answer of ""Operational"""</f>
        <v>#REF!</v>
      </c>
    </row>
    <row r="20" spans="1:32" ht="16.5" customHeight="1">
      <c r="A20" s="424" t="s">
        <v>762</v>
      </c>
      <c r="B20" s="53"/>
      <c r="C20" s="53"/>
      <c r="D20" s="572"/>
      <c r="E20" s="102"/>
      <c r="K20" s="261" t="s">
        <v>42</v>
      </c>
      <c r="L20" s="259" t="str">
        <f ca="1">SUBSTITUTE(CELL("address",D20),"$","")</f>
        <v>D20</v>
      </c>
      <c r="M20" s="261" t="str">
        <f t="shared" si="0"/>
        <v>3c</v>
      </c>
      <c r="N20" s="259" t="str">
        <f t="shared" ca="1" si="3"/>
        <v>3b. BESS</v>
      </c>
      <c r="O20" t="s">
        <v>748</v>
      </c>
      <c r="P20" t="s">
        <v>763</v>
      </c>
      <c r="Q20" s="261">
        <v>1</v>
      </c>
      <c r="R20" s="265" t="str">
        <f t="shared" ca="1" si="4"/>
        <v>3c_D20_storage_charge_source_1</v>
      </c>
      <c r="S20" t="s">
        <v>641</v>
      </c>
      <c r="U20" s="260" t="str">
        <f t="shared" ref="U20:U21" si="6">CONCATENATE(AE20,",",AF20)</f>
        <v>Hybrid:Solar+BESS,Offsite</v>
      </c>
      <c r="V20" t="s">
        <v>85</v>
      </c>
      <c r="W20" t="s">
        <v>85</v>
      </c>
      <c r="Y20" s="263" t="str">
        <f ca="1">"Requirement: "&amp;$L$8&amp;" answer of ""Yes"""</f>
        <v>Requirement: D8 answer of "Yes"</v>
      </c>
      <c r="AE20" s="20" t="s">
        <v>764</v>
      </c>
      <c r="AF20" t="s">
        <v>765</v>
      </c>
    </row>
    <row r="21" spans="1:32" ht="5.25" customHeight="1">
      <c r="A21" s="512"/>
      <c r="B21" s="53"/>
      <c r="C21" s="53"/>
      <c r="D21" s="917"/>
      <c r="E21" s="102"/>
      <c r="J21" s="261" t="s">
        <v>78</v>
      </c>
      <c r="L21" s="259" t="e">
        <f ca="1">SUBSTITUTE(CELL("address",#REF!),"$","")</f>
        <v>#REF!</v>
      </c>
      <c r="M21" s="261" t="str">
        <f t="shared" si="0"/>
        <v>3c</v>
      </c>
      <c r="N21" s="259" t="str">
        <f t="shared" ca="1" si="3"/>
        <v>3b. BESS</v>
      </c>
      <c r="O21" t="s">
        <v>748</v>
      </c>
      <c r="P21" t="s">
        <v>763</v>
      </c>
      <c r="Q21" s="261">
        <v>2</v>
      </c>
      <c r="R21" s="265" t="e">
        <f t="shared" ca="1" si="4"/>
        <v>#REF!</v>
      </c>
      <c r="S21" t="s">
        <v>641</v>
      </c>
      <c r="U21" s="260" t="str">
        <f t="shared" si="6"/>
        <v>Hybrid,Offsite</v>
      </c>
      <c r="V21" t="s">
        <v>85</v>
      </c>
      <c r="W21" t="s">
        <v>85</v>
      </c>
      <c r="Y21" s="263" t="e">
        <f ca="1">"Requirement: "&amp;$L$9&amp;" answer of ""Yes"""</f>
        <v>#REF!</v>
      </c>
      <c r="AE21" t="s">
        <v>766</v>
      </c>
      <c r="AF21" t="s">
        <v>765</v>
      </c>
    </row>
    <row r="22" spans="1:32" ht="51.75" customHeight="1">
      <c r="A22" s="425" t="s">
        <v>767</v>
      </c>
      <c r="B22" s="53"/>
      <c r="C22" s="53"/>
      <c r="D22" s="576"/>
      <c r="E22" s="102"/>
      <c r="K22" s="261" t="s">
        <v>42</v>
      </c>
      <c r="L22" s="259" t="str">
        <f ca="1">SUBSTITUTE(CELL("address",D22),"$","")</f>
        <v>D22</v>
      </c>
      <c r="M22" s="261" t="str">
        <f t="shared" si="0"/>
        <v>3c</v>
      </c>
      <c r="N22" s="259" t="str">
        <f t="shared" ca="1" si="3"/>
        <v>3b. BESS</v>
      </c>
      <c r="O22" t="s">
        <v>748</v>
      </c>
      <c r="P22" t="s">
        <v>768</v>
      </c>
      <c r="Q22" s="261">
        <v>1</v>
      </c>
      <c r="R22" s="265" t="str">
        <f t="shared" ca="1" si="4"/>
        <v>3c_D22_offsite_charging_1</v>
      </c>
      <c r="S22" t="s">
        <v>428</v>
      </c>
      <c r="T22">
        <v>2000</v>
      </c>
      <c r="V22" t="s">
        <v>85</v>
      </c>
      <c r="W22" t="s">
        <v>85</v>
      </c>
      <c r="Y22" s="263" t="str">
        <f ca="1">"Requirement: "&amp;L20&amp;" answer of ""offsite"""</f>
        <v>Requirement: D20 answer of "offsite"</v>
      </c>
    </row>
    <row r="23" spans="1:32" ht="5.25" customHeight="1">
      <c r="A23" s="512"/>
      <c r="B23" s="53"/>
      <c r="C23" s="53"/>
      <c r="D23" s="53"/>
      <c r="E23" s="102"/>
      <c r="J23" s="261" t="s">
        <v>78</v>
      </c>
      <c r="L23" s="259" t="e">
        <f ca="1">SUBSTITUTE(CELL("address",#REF!),"$","")</f>
        <v>#REF!</v>
      </c>
      <c r="M23" s="261" t="str">
        <f t="shared" si="0"/>
        <v>3c</v>
      </c>
      <c r="N23" s="259" t="str">
        <f t="shared" ca="1" si="3"/>
        <v>3b. BESS</v>
      </c>
      <c r="O23" t="s">
        <v>748</v>
      </c>
      <c r="P23" t="s">
        <v>768</v>
      </c>
      <c r="Q23" s="261">
        <v>2</v>
      </c>
      <c r="R23" s="265" t="e">
        <f t="shared" ca="1" si="4"/>
        <v>#REF!</v>
      </c>
      <c r="S23" t="s">
        <v>428</v>
      </c>
      <c r="T23">
        <v>2000</v>
      </c>
      <c r="V23" t="s">
        <v>85</v>
      </c>
      <c r="W23" t="s">
        <v>85</v>
      </c>
      <c r="Y23" s="263" t="e">
        <f ca="1">"Requirement: "&amp;L21&amp;" answer of ""offsite"""</f>
        <v>#REF!</v>
      </c>
    </row>
    <row r="24" spans="1:32" ht="5.25" customHeight="1" thickBot="1">
      <c r="A24" s="515"/>
      <c r="B24" s="53"/>
      <c r="C24" s="53"/>
      <c r="D24" s="53"/>
      <c r="E24" s="102"/>
      <c r="J24" s="261" t="s">
        <v>78</v>
      </c>
      <c r="L24" s="259" t="e">
        <f ca="1">SUBSTITUTE(CELL("address",#REF!),"$","")</f>
        <v>#REF!</v>
      </c>
      <c r="M24" s="261" t="str">
        <f t="shared" si="0"/>
        <v>3c</v>
      </c>
      <c r="N24" s="259" t="str">
        <f t="shared" ca="1" si="3"/>
        <v>3b. BESS</v>
      </c>
      <c r="O24" t="s">
        <v>748</v>
      </c>
      <c r="P24" t="s">
        <v>768</v>
      </c>
      <c r="Q24" s="261">
        <v>3</v>
      </c>
      <c r="R24" s="265" t="e">
        <f t="shared" ca="1" si="4"/>
        <v>#REF!</v>
      </c>
      <c r="S24" t="s">
        <v>428</v>
      </c>
      <c r="T24">
        <v>2000</v>
      </c>
      <c r="V24" t="s">
        <v>85</v>
      </c>
      <c r="W24" t="s">
        <v>85</v>
      </c>
      <c r="Y24" s="263" t="e">
        <f>"Requirement: "&amp;#REF!&amp;" answer of ""offsite"""</f>
        <v>#REF!</v>
      </c>
    </row>
    <row r="25" spans="1:32" ht="13.5" thickBot="1">
      <c r="A25" s="1229" t="s">
        <v>769</v>
      </c>
      <c r="B25" s="1249"/>
      <c r="C25" s="1249"/>
      <c r="D25" s="1249"/>
      <c r="E25" s="1250"/>
      <c r="K25" s="261" t="s">
        <v>42</v>
      </c>
    </row>
    <row r="26" spans="1:32" ht="5.25" customHeight="1">
      <c r="A26" s="515"/>
      <c r="B26" s="53"/>
      <c r="C26" s="53"/>
      <c r="D26" s="53"/>
      <c r="E26" s="102"/>
      <c r="J26" s="261" t="s">
        <v>78</v>
      </c>
    </row>
    <row r="27" spans="1:32" ht="13">
      <c r="A27" s="318" t="s">
        <v>770</v>
      </c>
      <c r="B27" s="53"/>
      <c r="C27" s="53"/>
      <c r="D27" s="53"/>
      <c r="E27" s="102"/>
      <c r="K27" s="261" t="s">
        <v>42</v>
      </c>
    </row>
    <row r="28" spans="1:32">
      <c r="A28" s="513" t="s">
        <v>771</v>
      </c>
      <c r="B28" s="53"/>
      <c r="C28" s="53"/>
      <c r="D28" s="226"/>
      <c r="E28" s="102"/>
      <c r="K28" s="261" t="s">
        <v>42</v>
      </c>
      <c r="L28" s="259" t="str">
        <f ca="1">SUBSTITUTE(CELL("address",D28),"$","")</f>
        <v>D28</v>
      </c>
      <c r="M28" s="261" t="str">
        <f t="shared" ref="M28:M30" si="7">$M$8</f>
        <v>3c</v>
      </c>
      <c r="N28" s="259" t="str">
        <f t="shared" ref="N28:N41" ca="1" si="8">MID(CELL("filename",M28),FIND("]",CELL("filename",M28))+1,256)</f>
        <v>3b. BESS</v>
      </c>
      <c r="O28" t="s">
        <v>772</v>
      </c>
      <c r="P28" t="s">
        <v>773</v>
      </c>
      <c r="Q28" s="261">
        <v>1</v>
      </c>
      <c r="R28" s="265" t="str">
        <f t="shared" ref="R28:R41" ca="1" si="9">M28&amp;"_"&amp;L28&amp;"_"&amp;P28&amp;"_"&amp;Q28</f>
        <v>3c_D28_technology_1</v>
      </c>
      <c r="S28" t="s">
        <v>428</v>
      </c>
      <c r="T28">
        <v>100</v>
      </c>
      <c r="V28" t="s">
        <v>85</v>
      </c>
      <c r="W28" t="s">
        <v>85</v>
      </c>
      <c r="Y28" s="263" t="str">
        <f ca="1">"Requirement: "&amp;$L$8&amp;" answer of ""Yes"""</f>
        <v>Requirement: D8 answer of "Yes"</v>
      </c>
    </row>
    <row r="29" spans="1:32" ht="5.25" customHeight="1">
      <c r="A29" s="513"/>
      <c r="B29" s="53"/>
      <c r="C29" s="53"/>
      <c r="D29" s="917"/>
      <c r="E29" s="102"/>
      <c r="J29" s="261" t="s">
        <v>78</v>
      </c>
      <c r="L29" s="259" t="e">
        <f ca="1">SUBSTITUTE(CELL("address",#REF!),"$","")</f>
        <v>#REF!</v>
      </c>
      <c r="M29" s="261" t="str">
        <f t="shared" si="7"/>
        <v>3c</v>
      </c>
      <c r="N29" s="259" t="str">
        <f t="shared" ca="1" si="8"/>
        <v>3b. BESS</v>
      </c>
      <c r="O29" t="s">
        <v>772</v>
      </c>
      <c r="P29" t="s">
        <v>773</v>
      </c>
      <c r="Q29" s="261">
        <v>3</v>
      </c>
      <c r="R29" s="265" t="e">
        <f t="shared" ca="1" si="9"/>
        <v>#REF!</v>
      </c>
      <c r="S29" t="s">
        <v>428</v>
      </c>
      <c r="T29">
        <v>100</v>
      </c>
      <c r="V29" t="s">
        <v>85</v>
      </c>
      <c r="W29" t="s">
        <v>85</v>
      </c>
      <c r="Y29" s="263" t="e">
        <f>"Requirement: "&amp;#REF!&amp;" answer of ""Yes"""</f>
        <v>#REF!</v>
      </c>
    </row>
    <row r="30" spans="1:32">
      <c r="A30" s="512" t="s">
        <v>654</v>
      </c>
      <c r="B30" s="53"/>
      <c r="C30" s="53"/>
      <c r="D30" s="226"/>
      <c r="E30" s="102"/>
      <c r="K30" s="350" t="s">
        <v>42</v>
      </c>
      <c r="L30" s="259" t="str">
        <f ca="1">SUBSTITUTE(CELL("address",D30),"$","")</f>
        <v>D30</v>
      </c>
      <c r="M30" s="261" t="str">
        <f t="shared" si="7"/>
        <v>3c</v>
      </c>
      <c r="N30" s="259" t="str">
        <f t="shared" ca="1" si="8"/>
        <v>3b. BESS</v>
      </c>
      <c r="O30" t="s">
        <v>772</v>
      </c>
      <c r="P30" t="s">
        <v>774</v>
      </c>
      <c r="Q30" s="261">
        <v>1</v>
      </c>
      <c r="R30" s="265" t="str">
        <f t="shared" ca="1" si="9"/>
        <v>3c_D30_manufacturer_1</v>
      </c>
      <c r="S30" t="s">
        <v>428</v>
      </c>
      <c r="T30">
        <v>100</v>
      </c>
      <c r="V30" t="s">
        <v>85</v>
      </c>
      <c r="W30" t="s">
        <v>85</v>
      </c>
      <c r="Y30" s="263" t="str">
        <f ca="1">"Requirement: "&amp;$L$8&amp;" answer of ""Yes"""</f>
        <v>Requirement: D8 answer of "Yes"</v>
      </c>
    </row>
    <row r="31" spans="1:32" ht="5.25" customHeight="1">
      <c r="A31" s="512"/>
      <c r="B31" s="53"/>
      <c r="C31" s="53"/>
      <c r="D31" s="917"/>
      <c r="E31" s="102"/>
      <c r="J31" s="261" t="s">
        <v>78</v>
      </c>
      <c r="M31" s="261"/>
      <c r="Q31"/>
      <c r="AE31" t="s">
        <v>661</v>
      </c>
      <c r="AF31" t="s">
        <v>775</v>
      </c>
    </row>
    <row r="32" spans="1:32">
      <c r="A32" s="513" t="s">
        <v>776</v>
      </c>
      <c r="B32" s="53" t="s">
        <v>661</v>
      </c>
      <c r="C32" s="53"/>
      <c r="D32" s="577"/>
      <c r="E32" s="102"/>
      <c r="K32" s="261" t="s">
        <v>42</v>
      </c>
      <c r="L32" s="259" t="str">
        <f ca="1">SUBSTITUTE(CELL("address",D32),"$","")</f>
        <v>D32</v>
      </c>
      <c r="M32" s="261" t="str">
        <f t="shared" ref="M32:M41" si="10">$M$8</f>
        <v>3c</v>
      </c>
      <c r="N32" s="259" t="str">
        <f t="shared" ca="1" si="8"/>
        <v>3b. BESS</v>
      </c>
      <c r="O32" t="s">
        <v>772</v>
      </c>
      <c r="P32" t="s">
        <v>777</v>
      </c>
      <c r="Q32" s="261">
        <v>1</v>
      </c>
      <c r="R32" s="265" t="str">
        <f t="shared" ca="1" si="9"/>
        <v>3c_D32_max_SOC_1</v>
      </c>
      <c r="S32" s="259" t="s">
        <v>445</v>
      </c>
      <c r="T32" s="261"/>
      <c r="U32" s="261" t="s">
        <v>446</v>
      </c>
      <c r="V32" t="s">
        <v>85</v>
      </c>
      <c r="W32" t="s">
        <v>85</v>
      </c>
      <c r="Y32" s="263" t="str">
        <f ca="1">"Requirement: "&amp;$L$8&amp;" answer of ""Yes"""</f>
        <v>Requirement: D8 answer of "Yes"</v>
      </c>
      <c r="Z32" s="259"/>
    </row>
    <row r="33" spans="1:60" ht="5.25" customHeight="1">
      <c r="A33" s="512"/>
      <c r="B33" s="53"/>
      <c r="C33" s="53"/>
      <c r="D33" s="917"/>
      <c r="E33" s="102"/>
      <c r="J33" s="261" t="s">
        <v>78</v>
      </c>
      <c r="L33" s="259" t="e">
        <f ca="1">SUBSTITUTE(CELL("address",#REF!),"$","")</f>
        <v>#REF!</v>
      </c>
      <c r="M33" s="261" t="str">
        <f t="shared" si="10"/>
        <v>3c</v>
      </c>
      <c r="N33" s="259" t="str">
        <f t="shared" ca="1" si="8"/>
        <v>3b. BESS</v>
      </c>
      <c r="O33" t="s">
        <v>772</v>
      </c>
      <c r="P33" t="s">
        <v>777</v>
      </c>
      <c r="Q33" s="261">
        <v>3</v>
      </c>
      <c r="R33" s="265" t="e">
        <f t="shared" ca="1" si="9"/>
        <v>#REF!</v>
      </c>
      <c r="S33" s="259" t="s">
        <v>445</v>
      </c>
      <c r="T33" s="261"/>
      <c r="U33" s="261" t="s">
        <v>446</v>
      </c>
      <c r="V33" t="s">
        <v>85</v>
      </c>
      <c r="W33" t="s">
        <v>85</v>
      </c>
      <c r="Y33" s="263" t="e">
        <f>"Requirement: "&amp;#REF!&amp;" answer of ""Yes"""</f>
        <v>#REF!</v>
      </c>
      <c r="Z33" s="259"/>
    </row>
    <row r="34" spans="1:60">
      <c r="A34" s="513" t="s">
        <v>778</v>
      </c>
      <c r="B34" s="53" t="s">
        <v>661</v>
      </c>
      <c r="C34" s="53"/>
      <c r="D34" s="577"/>
      <c r="E34" s="102"/>
      <c r="K34" s="261" t="s">
        <v>42</v>
      </c>
      <c r="L34" s="259" t="str">
        <f ca="1">SUBSTITUTE(CELL("address",D34),"$","")</f>
        <v>D34</v>
      </c>
      <c r="M34" s="261" t="str">
        <f t="shared" si="10"/>
        <v>3c</v>
      </c>
      <c r="N34" s="259" t="str">
        <f t="shared" ca="1" si="8"/>
        <v>3b. BESS</v>
      </c>
      <c r="O34" t="s">
        <v>772</v>
      </c>
      <c r="P34" t="s">
        <v>779</v>
      </c>
      <c r="Q34" s="261">
        <v>1</v>
      </c>
      <c r="R34" s="265" t="str">
        <f t="shared" ca="1" si="9"/>
        <v>3c_D34_min_SOC_1</v>
      </c>
      <c r="S34" s="259" t="s">
        <v>445</v>
      </c>
      <c r="T34" s="261"/>
      <c r="U34" s="261" t="s">
        <v>446</v>
      </c>
      <c r="V34" t="s">
        <v>85</v>
      </c>
      <c r="W34" t="s">
        <v>85</v>
      </c>
      <c r="Y34" s="263" t="str">
        <f ca="1">"Requirement: "&amp;$L$8&amp;" answer of ""Yes"""</f>
        <v>Requirement: D8 answer of "Yes"</v>
      </c>
      <c r="Z34" s="259"/>
    </row>
    <row r="35" spans="1:60" ht="5.25" customHeight="1">
      <c r="A35" s="512"/>
      <c r="B35" s="53"/>
      <c r="C35" s="53"/>
      <c r="D35" s="917"/>
      <c r="E35" s="102"/>
      <c r="J35" s="261" t="s">
        <v>78</v>
      </c>
      <c r="L35" s="259" t="e">
        <f ca="1">SUBSTITUTE(CELL("address",#REF!),"$","")</f>
        <v>#REF!</v>
      </c>
      <c r="M35" s="261" t="str">
        <f t="shared" si="10"/>
        <v>3c</v>
      </c>
      <c r="N35" s="259" t="str">
        <f t="shared" ca="1" si="8"/>
        <v>3b. BESS</v>
      </c>
      <c r="O35" t="s">
        <v>772</v>
      </c>
      <c r="P35" t="s">
        <v>779</v>
      </c>
      <c r="Q35" s="261">
        <v>3</v>
      </c>
      <c r="R35" s="265" t="e">
        <f t="shared" ca="1" si="9"/>
        <v>#REF!</v>
      </c>
      <c r="S35" s="259" t="s">
        <v>445</v>
      </c>
      <c r="T35" s="261"/>
      <c r="U35" s="261" t="s">
        <v>446</v>
      </c>
      <c r="V35" t="s">
        <v>85</v>
      </c>
      <c r="W35" t="s">
        <v>85</v>
      </c>
      <c r="Y35" s="263" t="e">
        <f>"Requirement: "&amp;#REF!&amp;" answer of ""Yes"""</f>
        <v>#REF!</v>
      </c>
      <c r="Z35" s="259"/>
    </row>
    <row r="36" spans="1:60">
      <c r="A36" s="978" t="s">
        <v>1565</v>
      </c>
      <c r="B36" s="946" t="s">
        <v>661</v>
      </c>
      <c r="C36" s="53"/>
      <c r="D36" s="577"/>
      <c r="E36" s="102"/>
      <c r="H36" s="981" t="s">
        <v>1564</v>
      </c>
      <c r="J36" s="975"/>
      <c r="K36" s="975" t="s">
        <v>42</v>
      </c>
      <c r="L36" s="974" t="str">
        <f ca="1">SUBSTITUTE(CELL("address",D36),"$","")</f>
        <v>D36</v>
      </c>
      <c r="M36" s="975" t="str">
        <f t="shared" ref="M36:M51" si="11">$M$8</f>
        <v>3c</v>
      </c>
      <c r="N36" s="974" t="str">
        <f t="shared" ref="N36:N37" ca="1" si="12">MID(CELL("filename",M36),FIND("]",CELL("filename",M36))+1,256)</f>
        <v>3b. BESS</v>
      </c>
      <c r="O36" t="s">
        <v>772</v>
      </c>
      <c r="P36" t="s">
        <v>786</v>
      </c>
      <c r="Q36" s="975">
        <v>1</v>
      </c>
      <c r="R36" s="265" t="str">
        <f t="shared" ref="R36:R37" ca="1" si="13">M36&amp;"_"&amp;L36&amp;"_"&amp;P36&amp;"_"&amp;Q36</f>
        <v>3c_D36_model_1</v>
      </c>
      <c r="S36" t="s">
        <v>428</v>
      </c>
      <c r="T36">
        <v>100</v>
      </c>
      <c r="V36" t="s">
        <v>85</v>
      </c>
      <c r="W36" t="s">
        <v>85</v>
      </c>
      <c r="Y36" s="263" t="str">
        <f ca="1">"Requirement: "&amp;$L$8&amp;" answer of ""Yes"""</f>
        <v>Requirement: D8 answer of "Yes"</v>
      </c>
    </row>
    <row r="37" spans="1:60" ht="5.25" customHeight="1">
      <c r="A37" s="512"/>
      <c r="B37" s="53"/>
      <c r="C37" s="53"/>
      <c r="D37" s="917"/>
      <c r="E37" s="102"/>
      <c r="J37" s="975" t="s">
        <v>78</v>
      </c>
      <c r="K37" s="975"/>
      <c r="L37" s="974" t="e">
        <f ca="1">SUBSTITUTE(CELL("address",#REF!),"$","")</f>
        <v>#REF!</v>
      </c>
      <c r="M37" s="975" t="str">
        <f t="shared" si="11"/>
        <v>3c</v>
      </c>
      <c r="N37" s="974" t="str">
        <f t="shared" ca="1" si="12"/>
        <v>3b. BESS</v>
      </c>
      <c r="O37" t="s">
        <v>772</v>
      </c>
      <c r="P37" t="s">
        <v>786</v>
      </c>
      <c r="Q37" s="975">
        <v>3</v>
      </c>
      <c r="R37" s="265" t="e">
        <f t="shared" ca="1" si="13"/>
        <v>#REF!</v>
      </c>
      <c r="S37" t="s">
        <v>428</v>
      </c>
      <c r="T37">
        <v>100</v>
      </c>
      <c r="V37" t="s">
        <v>85</v>
      </c>
      <c r="W37" t="s">
        <v>85</v>
      </c>
      <c r="Y37" s="263" t="e">
        <f>"Requirement: "&amp;#REF!&amp;" answer of ""Yes"""</f>
        <v>#REF!</v>
      </c>
    </row>
    <row r="38" spans="1:60">
      <c r="A38" s="513" t="s">
        <v>780</v>
      </c>
      <c r="B38" s="53"/>
      <c r="C38" s="53"/>
      <c r="D38" s="572"/>
      <c r="E38" s="102"/>
      <c r="K38" s="261" t="s">
        <v>42</v>
      </c>
      <c r="L38" s="259" t="str">
        <f ca="1">SUBSTITUTE(CELL("address",D38),"$","")</f>
        <v>D38</v>
      </c>
      <c r="M38" s="261" t="str">
        <f t="shared" si="10"/>
        <v>3c</v>
      </c>
      <c r="N38" s="259" t="str">
        <f t="shared" ca="1" si="8"/>
        <v>3b. BESS</v>
      </c>
      <c r="O38" t="s">
        <v>772</v>
      </c>
      <c r="P38" t="s">
        <v>781</v>
      </c>
      <c r="Q38" s="261">
        <v>1</v>
      </c>
      <c r="R38" s="265" t="str">
        <f t="shared" ca="1" si="9"/>
        <v>3c_D38_cycles_impact_1</v>
      </c>
      <c r="S38" t="s">
        <v>641</v>
      </c>
      <c r="U38" s="260" t="str">
        <f>CONCATENATE(AE38,",",AF38)</f>
        <v>Yes,No</v>
      </c>
      <c r="V38" t="s">
        <v>85</v>
      </c>
      <c r="W38" t="s">
        <v>85</v>
      </c>
      <c r="Y38" s="263" t="str">
        <f ca="1">"Requirement: "&amp;$L$8&amp;" answer of ""Yes"""</f>
        <v>Requirement: D8 answer of "Yes"</v>
      </c>
      <c r="AE38" t="s">
        <v>84</v>
      </c>
      <c r="AF38" t="s">
        <v>85</v>
      </c>
    </row>
    <row r="39" spans="1:60" ht="5.25" customHeight="1">
      <c r="A39" s="512"/>
      <c r="B39" s="53"/>
      <c r="C39" s="53"/>
      <c r="D39" s="917"/>
      <c r="E39" s="102"/>
      <c r="J39" s="261" t="s">
        <v>78</v>
      </c>
      <c r="L39" s="259" t="e">
        <f ca="1">SUBSTITUTE(CELL("address",#REF!),"$","")</f>
        <v>#REF!</v>
      </c>
      <c r="M39" s="261" t="str">
        <f t="shared" si="10"/>
        <v>3c</v>
      </c>
      <c r="N39" s="259" t="str">
        <f t="shared" ca="1" si="8"/>
        <v>3b. BESS</v>
      </c>
      <c r="O39" t="s">
        <v>772</v>
      </c>
      <c r="P39" t="s">
        <v>781</v>
      </c>
      <c r="Q39" s="261">
        <v>3</v>
      </c>
      <c r="R39" s="265" t="e">
        <f t="shared" ca="1" si="9"/>
        <v>#REF!</v>
      </c>
      <c r="S39" t="s">
        <v>641</v>
      </c>
      <c r="U39" s="260" t="str">
        <f t="shared" ref="U39" si="14">CONCATENATE(AE39,",",AF39)</f>
        <v>Yes,No</v>
      </c>
      <c r="V39" t="s">
        <v>85</v>
      </c>
      <c r="W39" t="s">
        <v>85</v>
      </c>
      <c r="Y39" s="263" t="e">
        <f>"Requirement: "&amp;#REF!&amp;" answer of ""Yes"""</f>
        <v>#REF!</v>
      </c>
      <c r="AE39" t="s">
        <v>84</v>
      </c>
      <c r="AF39" t="s">
        <v>85</v>
      </c>
    </row>
    <row r="40" spans="1:60" ht="54.65" customHeight="1">
      <c r="A40" s="430" t="s">
        <v>782</v>
      </c>
      <c r="B40" s="53"/>
      <c r="C40" s="53"/>
      <c r="D40" s="436"/>
      <c r="E40" s="102"/>
      <c r="K40" s="261" t="s">
        <v>42</v>
      </c>
      <c r="L40" s="259" t="str">
        <f ca="1">SUBSTITUTE(CELL("address",D40),"$","")</f>
        <v>D40</v>
      </c>
      <c r="M40" s="261" t="str">
        <f t="shared" si="10"/>
        <v>3c</v>
      </c>
      <c r="N40" s="259" t="str">
        <f t="shared" ca="1" si="8"/>
        <v>3b. BESS</v>
      </c>
      <c r="O40" t="s">
        <v>772</v>
      </c>
      <c r="P40" t="s">
        <v>783</v>
      </c>
      <c r="Q40" s="261">
        <v>1</v>
      </c>
      <c r="R40" s="265" t="str">
        <f t="shared" ca="1" si="9"/>
        <v>3c_D40_cycles_description_1</v>
      </c>
      <c r="S40" t="s">
        <v>428</v>
      </c>
      <c r="T40">
        <v>2000</v>
      </c>
      <c r="V40" t="s">
        <v>85</v>
      </c>
      <c r="W40" t="s">
        <v>85</v>
      </c>
      <c r="Y40" s="263" t="str">
        <f ca="1">"Requirement: "&amp;$L$8&amp;" answer of ""Yes"""</f>
        <v>Requirement: D8 answer of "Yes"</v>
      </c>
    </row>
    <row r="41" spans="1:60" ht="5.25" customHeight="1">
      <c r="A41" s="512"/>
      <c r="B41" s="53"/>
      <c r="C41" s="53"/>
      <c r="D41" s="917"/>
      <c r="E41" s="102"/>
      <c r="J41" s="261" t="s">
        <v>78</v>
      </c>
      <c r="L41" s="259" t="e">
        <f ca="1">SUBSTITUTE(CELL("address",#REF!),"$","")</f>
        <v>#REF!</v>
      </c>
      <c r="M41" s="261" t="str">
        <f t="shared" si="10"/>
        <v>3c</v>
      </c>
      <c r="N41" s="259" t="str">
        <f t="shared" ca="1" si="8"/>
        <v>3b. BESS</v>
      </c>
      <c r="O41" t="s">
        <v>772</v>
      </c>
      <c r="P41" t="s">
        <v>783</v>
      </c>
      <c r="Q41" s="261">
        <v>3</v>
      </c>
      <c r="R41" s="265" t="e">
        <f t="shared" ca="1" si="9"/>
        <v>#REF!</v>
      </c>
      <c r="S41" t="s">
        <v>428</v>
      </c>
      <c r="T41">
        <v>2000</v>
      </c>
      <c r="V41" t="s">
        <v>85</v>
      </c>
      <c r="W41" t="s">
        <v>85</v>
      </c>
      <c r="Y41" s="263" t="e">
        <f>"Requirement: "&amp;#REF!&amp;" answer of ""Yes"""</f>
        <v>#REF!</v>
      </c>
    </row>
    <row r="42" spans="1:60" ht="20.25" customHeight="1">
      <c r="A42" s="318" t="s">
        <v>1422</v>
      </c>
      <c r="B42" s="304"/>
      <c r="C42" s="53"/>
      <c r="D42" s="53"/>
      <c r="E42" s="102"/>
      <c r="H42" s="949"/>
      <c r="I42" s="949"/>
      <c r="J42"/>
      <c r="K42" s="948"/>
      <c r="L42" s="949"/>
      <c r="M42" s="948"/>
      <c r="N42" s="949"/>
      <c r="O42" s="949"/>
      <c r="P42" s="949"/>
      <c r="Q42" s="265"/>
      <c r="R42" s="948"/>
      <c r="T42" s="947"/>
      <c r="U42" s="949"/>
      <c r="V42" s="949"/>
      <c r="W42" s="949"/>
      <c r="X42" s="263"/>
      <c r="Y42" s="948"/>
      <c r="Z42" s="949"/>
      <c r="AA42" s="949"/>
      <c r="AB42" s="949"/>
      <c r="AC42" s="949"/>
      <c r="AD42" s="949"/>
      <c r="AE42" s="949"/>
      <c r="BG42" s="385"/>
      <c r="BH42"/>
    </row>
    <row r="43" spans="1:60" ht="20.25" customHeight="1">
      <c r="A43" s="950" t="s">
        <v>1423</v>
      </c>
      <c r="B43" s="304"/>
      <c r="C43" s="53"/>
      <c r="D43" s="431"/>
      <c r="E43" s="102"/>
      <c r="H43" s="949"/>
      <c r="I43" s="949"/>
      <c r="J43"/>
      <c r="K43" s="948"/>
      <c r="L43" s="949"/>
      <c r="M43" s="948"/>
      <c r="N43" s="949"/>
      <c r="O43" s="949"/>
      <c r="P43" s="949"/>
      <c r="Q43" s="265"/>
      <c r="R43" s="948"/>
      <c r="T43" s="947"/>
      <c r="U43" s="949"/>
      <c r="V43" s="949"/>
      <c r="W43" s="949"/>
      <c r="X43" s="263"/>
      <c r="Y43" s="948"/>
      <c r="Z43" s="949"/>
      <c r="AA43" s="949"/>
      <c r="AB43" s="949"/>
      <c r="AC43" s="949"/>
      <c r="AD43" s="949"/>
      <c r="AE43" s="949"/>
      <c r="BG43" s="385"/>
      <c r="BH43"/>
    </row>
    <row r="44" spans="1:60" ht="9" customHeight="1">
      <c r="A44" s="950"/>
      <c r="B44" s="304"/>
      <c r="C44" s="53"/>
      <c r="D44" s="53"/>
      <c r="E44" s="102"/>
      <c r="H44" s="949"/>
      <c r="I44" s="949"/>
      <c r="J44"/>
      <c r="K44" s="948"/>
      <c r="L44" s="949"/>
      <c r="M44" s="948"/>
      <c r="N44" s="949"/>
      <c r="O44" s="949"/>
      <c r="P44" s="949"/>
      <c r="Q44" s="265"/>
      <c r="R44" s="948"/>
      <c r="T44" s="947"/>
      <c r="U44" s="949"/>
      <c r="V44" s="949"/>
      <c r="W44" s="949"/>
      <c r="X44" s="263"/>
      <c r="Y44" s="948"/>
      <c r="Z44" s="949"/>
      <c r="AA44" s="949"/>
      <c r="AB44" s="949"/>
      <c r="AC44" s="949"/>
      <c r="AD44" s="949"/>
      <c r="AE44" s="949"/>
      <c r="BG44" s="385"/>
      <c r="BH44"/>
    </row>
    <row r="45" spans="1:60" ht="20.25" customHeight="1">
      <c r="A45" s="950" t="s">
        <v>1424</v>
      </c>
      <c r="B45" s="304"/>
      <c r="C45" s="53"/>
      <c r="D45" s="431"/>
      <c r="E45" s="102"/>
      <c r="H45" s="949"/>
      <c r="I45" s="949"/>
      <c r="J45"/>
      <c r="K45" s="948"/>
      <c r="L45" s="949"/>
      <c r="M45" s="948"/>
      <c r="N45" s="949"/>
      <c r="O45" s="949"/>
      <c r="P45" s="949"/>
      <c r="Q45" s="265"/>
      <c r="R45" s="948"/>
      <c r="T45" s="947"/>
      <c r="U45" s="949"/>
      <c r="V45" s="949"/>
      <c r="W45" s="949"/>
      <c r="X45" s="263"/>
      <c r="Y45" s="948"/>
      <c r="Z45" s="949"/>
      <c r="AA45" s="949"/>
      <c r="AB45" s="949"/>
      <c r="AC45" s="949"/>
      <c r="AD45" s="949"/>
      <c r="AE45" s="949"/>
      <c r="BG45" s="385"/>
      <c r="BH45"/>
    </row>
    <row r="46" spans="1:60" ht="5.25" customHeight="1">
      <c r="A46" s="512"/>
      <c r="B46" s="53"/>
      <c r="C46" s="53"/>
      <c r="D46" s="917"/>
      <c r="E46" s="102"/>
      <c r="J46" s="949"/>
      <c r="K46" s="949"/>
      <c r="L46" s="948"/>
      <c r="M46" s="949"/>
      <c r="N46" s="948"/>
      <c r="Q46" s="949"/>
      <c r="R46" s="265"/>
      <c r="Y46" s="263"/>
    </row>
    <row r="47" spans="1:60" ht="13">
      <c r="A47" s="318" t="s">
        <v>784</v>
      </c>
      <c r="B47" s="53"/>
      <c r="C47" s="53"/>
      <c r="D47" s="917"/>
      <c r="E47" s="102"/>
      <c r="K47" t="s">
        <v>42</v>
      </c>
      <c r="M47" s="261"/>
      <c r="N47" s="259"/>
    </row>
    <row r="48" spans="1:60">
      <c r="A48" s="512" t="s">
        <v>654</v>
      </c>
      <c r="B48" s="53"/>
      <c r="C48" s="53"/>
      <c r="D48" s="664"/>
      <c r="E48" s="102"/>
      <c r="K48" s="261" t="s">
        <v>42</v>
      </c>
      <c r="L48" s="259" t="str">
        <f ca="1">SUBSTITUTE(CELL("address",D48),"$","")</f>
        <v>D48</v>
      </c>
      <c r="M48" s="261" t="str">
        <f t="shared" si="11"/>
        <v>3c</v>
      </c>
      <c r="N48" s="259" t="str">
        <f t="shared" ref="N48:N51" ca="1" si="15">MID(CELL("filename",M48),FIND("]",CELL("filename",M48))+1,256)</f>
        <v>3b. BESS</v>
      </c>
      <c r="O48" t="s">
        <v>772</v>
      </c>
      <c r="P48" t="s">
        <v>774</v>
      </c>
      <c r="Q48" s="261">
        <v>1</v>
      </c>
      <c r="R48" s="265" t="str">
        <f t="shared" ref="R48:R51" ca="1" si="16">M48&amp;"_"&amp;L48&amp;"_"&amp;P48&amp;"_"&amp;Q48</f>
        <v>3c_D48_manufacturer_1</v>
      </c>
      <c r="S48" t="s">
        <v>428</v>
      </c>
      <c r="T48">
        <v>100</v>
      </c>
      <c r="V48" t="s">
        <v>85</v>
      </c>
      <c r="W48" t="s">
        <v>85</v>
      </c>
      <c r="Y48" s="263" t="str">
        <f ca="1">"Requirement: "&amp;$L$8&amp;" answer of ""Yes"""</f>
        <v>Requirement: D8 answer of "Yes"</v>
      </c>
    </row>
    <row r="49" spans="1:32" ht="5.25" customHeight="1">
      <c r="A49" s="512"/>
      <c r="B49" s="53"/>
      <c r="C49" s="53"/>
      <c r="D49" s="917"/>
      <c r="E49" s="102"/>
      <c r="J49" s="261" t="s">
        <v>78</v>
      </c>
      <c r="L49" s="259" t="e">
        <f ca="1">SUBSTITUTE(CELL("address",#REF!),"$","")</f>
        <v>#REF!</v>
      </c>
      <c r="M49" s="261" t="str">
        <f t="shared" si="11"/>
        <v>3c</v>
      </c>
      <c r="N49" s="259" t="str">
        <f t="shared" ca="1" si="15"/>
        <v>3b. BESS</v>
      </c>
      <c r="O49" t="s">
        <v>772</v>
      </c>
      <c r="P49" t="s">
        <v>774</v>
      </c>
      <c r="Q49" s="261">
        <v>3</v>
      </c>
      <c r="R49" s="265" t="e">
        <f t="shared" ca="1" si="16"/>
        <v>#REF!</v>
      </c>
      <c r="S49" t="s">
        <v>428</v>
      </c>
      <c r="T49">
        <v>100</v>
      </c>
      <c r="V49" t="s">
        <v>85</v>
      </c>
      <c r="W49" t="s">
        <v>85</v>
      </c>
      <c r="Y49" s="263" t="e">
        <f>"Requirement: "&amp;#REF!&amp;" answer of ""Yes"""</f>
        <v>#REF!</v>
      </c>
    </row>
    <row r="50" spans="1:32">
      <c r="A50" s="512" t="s">
        <v>785</v>
      </c>
      <c r="B50" s="53"/>
      <c r="C50" s="53"/>
      <c r="D50" s="664"/>
      <c r="E50" s="102"/>
      <c r="K50" s="261" t="s">
        <v>42</v>
      </c>
      <c r="L50" s="259" t="str">
        <f ca="1">SUBSTITUTE(CELL("address",D50),"$","")</f>
        <v>D50</v>
      </c>
      <c r="M50" s="261" t="str">
        <f t="shared" si="11"/>
        <v>3c</v>
      </c>
      <c r="N50" s="259" t="str">
        <f t="shared" ca="1" si="15"/>
        <v>3b. BESS</v>
      </c>
      <c r="O50" t="s">
        <v>772</v>
      </c>
      <c r="P50" t="s">
        <v>786</v>
      </c>
      <c r="Q50" s="261">
        <v>1</v>
      </c>
      <c r="R50" s="265" t="str">
        <f t="shared" ca="1" si="16"/>
        <v>3c_D50_model_1</v>
      </c>
      <c r="S50" t="s">
        <v>428</v>
      </c>
      <c r="T50">
        <v>100</v>
      </c>
      <c r="V50" t="s">
        <v>85</v>
      </c>
      <c r="W50" t="s">
        <v>85</v>
      </c>
      <c r="Y50" s="263" t="str">
        <f ca="1">"Requirement: "&amp;$L$8&amp;" answer of ""Yes"""</f>
        <v>Requirement: D8 answer of "Yes"</v>
      </c>
    </row>
    <row r="51" spans="1:32" ht="5.25" customHeight="1">
      <c r="A51" s="512"/>
      <c r="B51" s="53"/>
      <c r="C51" s="53"/>
      <c r="D51" s="917"/>
      <c r="E51" s="102"/>
      <c r="J51" s="261" t="s">
        <v>78</v>
      </c>
      <c r="L51" s="259" t="e">
        <f ca="1">SUBSTITUTE(CELL("address",#REF!),"$","")</f>
        <v>#REF!</v>
      </c>
      <c r="M51" s="261" t="str">
        <f t="shared" si="11"/>
        <v>3c</v>
      </c>
      <c r="N51" s="259" t="str">
        <f t="shared" ca="1" si="15"/>
        <v>3b. BESS</v>
      </c>
      <c r="O51" t="s">
        <v>772</v>
      </c>
      <c r="P51" t="s">
        <v>786</v>
      </c>
      <c r="Q51" s="261">
        <v>3</v>
      </c>
      <c r="R51" s="265" t="e">
        <f t="shared" ca="1" si="16"/>
        <v>#REF!</v>
      </c>
      <c r="S51" t="s">
        <v>428</v>
      </c>
      <c r="T51">
        <v>100</v>
      </c>
      <c r="V51" t="s">
        <v>85</v>
      </c>
      <c r="W51" t="s">
        <v>85</v>
      </c>
      <c r="Y51" s="263" t="e">
        <f>"Requirement: "&amp;#REF!&amp;" answer of ""Yes"""</f>
        <v>#REF!</v>
      </c>
    </row>
    <row r="52" spans="1:32" ht="13">
      <c r="A52" s="318" t="s">
        <v>787</v>
      </c>
      <c r="B52" s="53"/>
      <c r="C52" s="53"/>
      <c r="D52" s="917"/>
      <c r="E52" s="102"/>
      <c r="K52" t="s">
        <v>42</v>
      </c>
      <c r="M52" s="261"/>
      <c r="N52" s="259"/>
    </row>
    <row r="53" spans="1:32" ht="5.25" customHeight="1">
      <c r="A53" s="516"/>
      <c r="B53" s="53"/>
      <c r="C53" s="53"/>
      <c r="D53" s="917"/>
      <c r="E53" s="102"/>
      <c r="J53" s="261" t="s">
        <v>78</v>
      </c>
      <c r="K53"/>
      <c r="M53" s="261"/>
      <c r="N53" s="259"/>
    </row>
    <row r="54" spans="1:32">
      <c r="A54" s="512" t="s">
        <v>788</v>
      </c>
      <c r="B54" s="53"/>
      <c r="C54" s="53"/>
      <c r="D54" s="226"/>
      <c r="E54" s="102"/>
      <c r="K54" s="261" t="s">
        <v>42</v>
      </c>
      <c r="L54" s="259" t="str">
        <f ca="1">SUBSTITUTE(CELL("address",D54),"$","")</f>
        <v>D54</v>
      </c>
      <c r="M54" s="261" t="str">
        <f t="shared" ref="M54:M58" si="17">$M$8</f>
        <v>3c</v>
      </c>
      <c r="N54" s="259" t="str">
        <f t="shared" ref="N54:N58" ca="1" si="18">MID(CELL("filename",M54),FIND("]",CELL("filename",M54))+1,256)</f>
        <v>3b. BESS</v>
      </c>
      <c r="O54" t="s">
        <v>772</v>
      </c>
      <c r="P54" t="s">
        <v>789</v>
      </c>
      <c r="Q54" s="261">
        <v>1</v>
      </c>
      <c r="R54" s="265" t="str">
        <f t="shared" ref="R54:R58" ca="1" si="19">M54&amp;"_"&amp;L54&amp;"_"&amp;P54&amp;"_"&amp;Q54</f>
        <v>3c_D54_integrator_1</v>
      </c>
      <c r="S54" t="s">
        <v>428</v>
      </c>
      <c r="T54">
        <v>100</v>
      </c>
      <c r="V54" t="s">
        <v>85</v>
      </c>
      <c r="W54" t="s">
        <v>85</v>
      </c>
      <c r="Y54" s="263" t="str">
        <f ca="1">"Requirement: "&amp;$L$8&amp;" answer of ""Yes"""</f>
        <v>Requirement: D8 answer of "Yes"</v>
      </c>
    </row>
    <row r="55" spans="1:32" ht="5.25" customHeight="1">
      <c r="A55" s="512"/>
      <c r="B55" s="53"/>
      <c r="C55" s="53"/>
      <c r="D55" s="917"/>
      <c r="E55" s="102"/>
      <c r="J55" s="261" t="s">
        <v>78</v>
      </c>
      <c r="L55" s="259" t="e">
        <f ca="1">SUBSTITUTE(CELL("address",#REF!),"$","")</f>
        <v>#REF!</v>
      </c>
      <c r="M55" s="261" t="str">
        <f t="shared" si="17"/>
        <v>3c</v>
      </c>
      <c r="N55" s="259" t="str">
        <f t="shared" ca="1" si="18"/>
        <v>3b. BESS</v>
      </c>
      <c r="O55" t="s">
        <v>772</v>
      </c>
      <c r="P55" t="s">
        <v>789</v>
      </c>
      <c r="Q55" s="261">
        <v>3</v>
      </c>
      <c r="R55" s="265" t="e">
        <f t="shared" ca="1" si="19"/>
        <v>#REF!</v>
      </c>
      <c r="S55" t="s">
        <v>428</v>
      </c>
      <c r="T55">
        <v>100</v>
      </c>
      <c r="V55" t="s">
        <v>85</v>
      </c>
      <c r="W55" t="s">
        <v>85</v>
      </c>
      <c r="Y55" s="263" t="e">
        <f>"Requirement: "&amp;#REF!&amp;" answer of ""Yes"""</f>
        <v>#REF!</v>
      </c>
    </row>
    <row r="56" spans="1:32" ht="54.75" customHeight="1">
      <c r="A56" s="430" t="s">
        <v>790</v>
      </c>
      <c r="B56" s="53"/>
      <c r="C56" s="53"/>
      <c r="D56" s="436"/>
      <c r="E56" s="102"/>
      <c r="K56" s="261" t="s">
        <v>42</v>
      </c>
      <c r="L56" s="259" t="str">
        <f ca="1">SUBSTITUTE(CELL("address",D56),"$","")</f>
        <v>D56</v>
      </c>
      <c r="M56" s="261" t="str">
        <f t="shared" si="17"/>
        <v>3c</v>
      </c>
      <c r="N56" s="259" t="str">
        <f t="shared" ca="1" si="18"/>
        <v>3b. BESS</v>
      </c>
      <c r="O56" t="s">
        <v>772</v>
      </c>
      <c r="P56" t="s">
        <v>791</v>
      </c>
      <c r="Q56" s="261">
        <v>1</v>
      </c>
      <c r="R56" s="265" t="str">
        <f t="shared" ca="1" si="19"/>
        <v>3c_D56_integrator_experience_1</v>
      </c>
      <c r="S56" t="s">
        <v>428</v>
      </c>
      <c r="T56">
        <v>2000</v>
      </c>
      <c r="V56" t="s">
        <v>85</v>
      </c>
      <c r="W56" t="s">
        <v>85</v>
      </c>
      <c r="Y56" s="263" t="str">
        <f ca="1">"Requirement: "&amp;$L$8&amp;" answer of ""Yes"""</f>
        <v>Requirement: D8 answer of "Yes"</v>
      </c>
    </row>
    <row r="57" spans="1:32" ht="5.25" customHeight="1">
      <c r="A57" s="512"/>
      <c r="B57" s="53"/>
      <c r="C57" s="53"/>
      <c r="D57" s="917"/>
      <c r="E57" s="102"/>
      <c r="J57" s="261" t="s">
        <v>78</v>
      </c>
      <c r="L57" s="259" t="e">
        <f ca="1">SUBSTITUTE(CELL("address",#REF!),"$","")</f>
        <v>#REF!</v>
      </c>
      <c r="M57" s="261" t="str">
        <f t="shared" si="17"/>
        <v>3c</v>
      </c>
      <c r="N57" s="259" t="str">
        <f t="shared" ca="1" si="18"/>
        <v>3b. BESS</v>
      </c>
      <c r="O57" t="s">
        <v>772</v>
      </c>
      <c r="P57" t="s">
        <v>791</v>
      </c>
      <c r="Q57" s="261">
        <v>2</v>
      </c>
      <c r="R57" s="265" t="e">
        <f t="shared" ca="1" si="19"/>
        <v>#REF!</v>
      </c>
      <c r="S57" t="s">
        <v>428</v>
      </c>
      <c r="T57">
        <v>2000</v>
      </c>
      <c r="V57" t="s">
        <v>85</v>
      </c>
      <c r="W57" t="s">
        <v>85</v>
      </c>
      <c r="Y57" s="263" t="e">
        <f ca="1">"Requirement: "&amp;$L$9&amp;" answer of ""Yes"""</f>
        <v>#REF!</v>
      </c>
    </row>
    <row r="58" spans="1:32" ht="5.25" customHeight="1">
      <c r="A58" s="512"/>
      <c r="B58" s="53"/>
      <c r="C58" s="53"/>
      <c r="D58" s="917"/>
      <c r="E58" s="102"/>
      <c r="J58" s="261" t="s">
        <v>78</v>
      </c>
      <c r="L58" s="259" t="e">
        <f ca="1">SUBSTITUTE(CELL("address",#REF!),"$","")</f>
        <v>#REF!</v>
      </c>
      <c r="M58" s="261" t="str">
        <f t="shared" si="17"/>
        <v>3c</v>
      </c>
      <c r="N58" s="259" t="str">
        <f t="shared" ca="1" si="18"/>
        <v>3b. BESS</v>
      </c>
      <c r="O58" t="s">
        <v>772</v>
      </c>
      <c r="P58" t="s">
        <v>791</v>
      </c>
      <c r="Q58" s="261">
        <v>3</v>
      </c>
      <c r="R58" s="265" t="e">
        <f t="shared" ca="1" si="19"/>
        <v>#REF!</v>
      </c>
      <c r="S58" t="s">
        <v>428</v>
      </c>
      <c r="T58">
        <v>2000</v>
      </c>
      <c r="V58" t="s">
        <v>85</v>
      </c>
      <c r="W58" t="s">
        <v>85</v>
      </c>
      <c r="Y58" s="263" t="e">
        <f>"Requirement: "&amp;#REF!&amp;" answer of ""Yes"""</f>
        <v>#REF!</v>
      </c>
    </row>
    <row r="59" spans="1:32" ht="13">
      <c r="A59" s="318" t="s">
        <v>792</v>
      </c>
      <c r="B59" s="53"/>
      <c r="C59" s="53"/>
      <c r="D59" s="917"/>
      <c r="E59" s="102"/>
      <c r="K59" t="s">
        <v>42</v>
      </c>
      <c r="M59" s="261"/>
      <c r="N59" s="259"/>
    </row>
    <row r="60" spans="1:32" ht="54.75" customHeight="1">
      <c r="A60" s="355" t="s">
        <v>793</v>
      </c>
      <c r="B60" s="53"/>
      <c r="C60" s="53"/>
      <c r="D60" s="436"/>
      <c r="E60" s="102"/>
      <c r="K60" s="261" t="s">
        <v>42</v>
      </c>
      <c r="L60" s="259" t="str">
        <f ca="1">SUBSTITUTE(CELL("address",D60),"$","")</f>
        <v>D60</v>
      </c>
      <c r="M60" s="261" t="str">
        <f>$M$8</f>
        <v>3c</v>
      </c>
      <c r="N60" s="259" t="str">
        <f ca="1">MID(CELL("filename",M60),FIND("]",CELL("filename",M60))+1,256)</f>
        <v>3b. BESS</v>
      </c>
      <c r="O60" t="s">
        <v>772</v>
      </c>
      <c r="P60" t="s">
        <v>794</v>
      </c>
      <c r="Q60" s="261">
        <v>1</v>
      </c>
      <c r="R60" s="265" t="str">
        <f ca="1">M60&amp;"_"&amp;L60&amp;"_"&amp;P60&amp;"_"&amp;Q60</f>
        <v>3c_D60_cooling_descript_1</v>
      </c>
      <c r="S60" t="s">
        <v>428</v>
      </c>
      <c r="T60">
        <v>2000</v>
      </c>
      <c r="V60" t="s">
        <v>85</v>
      </c>
      <c r="W60" t="s">
        <v>85</v>
      </c>
      <c r="Y60" s="263" t="str">
        <f ca="1">"Requirement: "&amp;$L$8&amp;" answer of ""Yes"""</f>
        <v>Requirement: D8 answer of "Yes"</v>
      </c>
    </row>
    <row r="61" spans="1:32" ht="5.25" customHeight="1">
      <c r="A61" s="512"/>
      <c r="B61" s="53"/>
      <c r="C61" s="53"/>
      <c r="D61" s="53"/>
      <c r="E61" s="102"/>
      <c r="J61" s="261" t="s">
        <v>78</v>
      </c>
      <c r="L61" s="259" t="e">
        <f ca="1">SUBSTITUTE(CELL("address",#REF!),"$","")</f>
        <v>#REF!</v>
      </c>
      <c r="M61" s="261" t="str">
        <f>$M$8</f>
        <v>3c</v>
      </c>
      <c r="N61" s="259" t="str">
        <f ca="1">MID(CELL("filename",M61),FIND("]",CELL("filename",M61))+1,256)</f>
        <v>3b. BESS</v>
      </c>
      <c r="O61" t="s">
        <v>772</v>
      </c>
      <c r="P61" t="s">
        <v>794</v>
      </c>
      <c r="Q61" s="261">
        <v>2</v>
      </c>
      <c r="R61" s="265" t="e">
        <f ca="1">M61&amp;"_"&amp;L61&amp;"_"&amp;P61&amp;"_"&amp;Q61</f>
        <v>#REF!</v>
      </c>
      <c r="S61" t="s">
        <v>428</v>
      </c>
      <c r="T61">
        <v>2000</v>
      </c>
      <c r="V61" t="s">
        <v>85</v>
      </c>
      <c r="W61" t="s">
        <v>85</v>
      </c>
      <c r="Y61" s="263" t="e">
        <f ca="1">"Requirement: "&amp;$L$9&amp;" answer of ""Yes"""</f>
        <v>#REF!</v>
      </c>
    </row>
    <row r="62" spans="1:32" ht="14.25" customHeight="1">
      <c r="A62" s="318" t="s">
        <v>795</v>
      </c>
      <c r="B62" s="53"/>
      <c r="C62" s="53"/>
      <c r="D62" s="53"/>
      <c r="E62" s="102"/>
      <c r="K62" s="261" t="s">
        <v>42</v>
      </c>
      <c r="L62" s="259" t="e">
        <f ca="1">SUBSTITUTE(CELL("address",#REF!),"$","")</f>
        <v>#REF!</v>
      </c>
      <c r="M62" s="261" t="str">
        <f>$M$8</f>
        <v>3c</v>
      </c>
      <c r="N62" s="259" t="str">
        <f ca="1">MID(CELL("filename",M62),FIND("]",CELL("filename",M62))+1,256)</f>
        <v>3b. BESS</v>
      </c>
      <c r="O62" t="s">
        <v>772</v>
      </c>
      <c r="P62" t="s">
        <v>794</v>
      </c>
      <c r="Q62" s="261">
        <v>3</v>
      </c>
      <c r="R62" s="265" t="e">
        <f ca="1">M62&amp;"_"&amp;L62&amp;"_"&amp;P62&amp;"_"&amp;Q62</f>
        <v>#REF!</v>
      </c>
      <c r="S62" t="s">
        <v>428</v>
      </c>
      <c r="T62">
        <v>2000</v>
      </c>
      <c r="V62" t="s">
        <v>85</v>
      </c>
      <c r="W62" t="s">
        <v>85</v>
      </c>
      <c r="Y62" s="263" t="e">
        <f>"Requirement: "&amp;#REF!&amp;" answer of ""Yes"""</f>
        <v>#REF!</v>
      </c>
    </row>
    <row r="63" spans="1:32" ht="5.25" customHeight="1">
      <c r="A63" s="516"/>
      <c r="B63" s="53"/>
      <c r="C63" s="53"/>
      <c r="D63" s="53"/>
      <c r="E63" s="102"/>
      <c r="J63" s="261" t="s">
        <v>78</v>
      </c>
      <c r="L63" s="259"/>
      <c r="M63" s="261"/>
      <c r="N63" s="259"/>
      <c r="R63" s="265"/>
    </row>
    <row r="64" spans="1:32" ht="15" customHeight="1">
      <c r="A64" s="1265" t="s">
        <v>796</v>
      </c>
      <c r="B64" s="53"/>
      <c r="C64" s="53"/>
      <c r="D64" s="1258"/>
      <c r="E64" s="102"/>
      <c r="K64" s="261" t="s">
        <v>42</v>
      </c>
      <c r="L64" s="259" t="str">
        <f ca="1">SUBSTITUTE(CELL("address",D64),"$","")</f>
        <v>D64</v>
      </c>
      <c r="M64" s="261" t="str">
        <f t="shared" ref="M64:M69" si="20">$M$8</f>
        <v>3c</v>
      </c>
      <c r="N64" s="259" t="str">
        <f t="shared" ref="N64:N69" ca="1" si="21">MID(CELL("filename",M64),FIND("]",CELL("filename",M64))+1,256)</f>
        <v>3b. BESS</v>
      </c>
      <c r="O64" t="s">
        <v>772</v>
      </c>
      <c r="P64" t="s">
        <v>797</v>
      </c>
      <c r="Q64" s="261">
        <v>1</v>
      </c>
      <c r="R64" s="265" t="str">
        <f t="shared" ref="R64:R69" ca="1" si="22">M64&amp;"_"&amp;L64&amp;"_"&amp;P64&amp;"_"&amp;Q64</f>
        <v>3c_D64_fire_system_1</v>
      </c>
      <c r="S64" t="s">
        <v>641</v>
      </c>
      <c r="U64" s="260" t="str">
        <f>CONCATENATE(AE64,",",AF64)</f>
        <v>Yes,No</v>
      </c>
      <c r="V64" t="s">
        <v>85</v>
      </c>
      <c r="W64" t="s">
        <v>85</v>
      </c>
      <c r="Y64" s="263" t="str">
        <f ca="1">"Requirement: "&amp;$L$8&amp;" answer of ""Yes"""</f>
        <v>Requirement: D8 answer of "Yes"</v>
      </c>
      <c r="AE64" t="s">
        <v>84</v>
      </c>
      <c r="AF64" t="s">
        <v>85</v>
      </c>
    </row>
    <row r="65" spans="1:60" ht="10.5" customHeight="1">
      <c r="A65" s="1265"/>
      <c r="B65" s="53"/>
      <c r="C65" s="53"/>
      <c r="D65" s="1259"/>
      <c r="E65" s="102"/>
      <c r="K65" s="261" t="s">
        <v>42</v>
      </c>
      <c r="L65" s="259" t="e">
        <f ca="1">SUBSTITUTE(CELL("address",#REF!),"$","")</f>
        <v>#REF!</v>
      </c>
      <c r="M65" s="261" t="str">
        <f t="shared" si="20"/>
        <v>3c</v>
      </c>
      <c r="N65" s="259" t="str">
        <f t="shared" ca="1" si="21"/>
        <v>3b. BESS</v>
      </c>
      <c r="O65" t="s">
        <v>772</v>
      </c>
      <c r="P65" t="s">
        <v>797</v>
      </c>
      <c r="Q65" s="261">
        <v>2</v>
      </c>
      <c r="R65" s="265" t="e">
        <f t="shared" ca="1" si="22"/>
        <v>#REF!</v>
      </c>
      <c r="S65" t="s">
        <v>641</v>
      </c>
      <c r="U65" s="260" t="str">
        <f t="shared" ref="U65:U66" si="23">CONCATENATE(AE65,",",AF65)</f>
        <v>Yes,No</v>
      </c>
      <c r="V65" t="s">
        <v>85</v>
      </c>
      <c r="W65" t="s">
        <v>85</v>
      </c>
      <c r="Y65" s="263" t="e">
        <f ca="1">"Requirement: "&amp;$L$9&amp;" answer of ""Yes"""</f>
        <v>#REF!</v>
      </c>
      <c r="AE65" t="s">
        <v>84</v>
      </c>
      <c r="AF65" t="s">
        <v>85</v>
      </c>
    </row>
    <row r="66" spans="1:60" ht="5.25" customHeight="1">
      <c r="A66" s="1265"/>
      <c r="B66" s="53"/>
      <c r="C66" s="53"/>
      <c r="D66" s="53"/>
      <c r="E66" s="102"/>
      <c r="K66" s="261" t="s">
        <v>42</v>
      </c>
      <c r="L66" s="259" t="e">
        <f ca="1">SUBSTITUTE(CELL("address",#REF!),"$","")</f>
        <v>#REF!</v>
      </c>
      <c r="M66" s="261" t="str">
        <f t="shared" si="20"/>
        <v>3c</v>
      </c>
      <c r="N66" s="259" t="str">
        <f t="shared" ca="1" si="21"/>
        <v>3b. BESS</v>
      </c>
      <c r="O66" t="s">
        <v>772</v>
      </c>
      <c r="P66" t="s">
        <v>797</v>
      </c>
      <c r="Q66" s="261">
        <v>3</v>
      </c>
      <c r="R66" s="265" t="e">
        <f t="shared" ca="1" si="22"/>
        <v>#REF!</v>
      </c>
      <c r="S66" t="s">
        <v>641</v>
      </c>
      <c r="U66" s="260" t="str">
        <f t="shared" si="23"/>
        <v>Yes,No</v>
      </c>
      <c r="V66" t="s">
        <v>85</v>
      </c>
      <c r="W66" t="s">
        <v>85</v>
      </c>
      <c r="Y66" s="263" t="e">
        <f>"Requirement: "&amp;#REF!&amp;" answer of ""Yes"""</f>
        <v>#REF!</v>
      </c>
      <c r="AE66" t="s">
        <v>84</v>
      </c>
      <c r="AF66" t="s">
        <v>85</v>
      </c>
    </row>
    <row r="67" spans="1:60" ht="54.75" customHeight="1">
      <c r="A67" s="355" t="s">
        <v>798</v>
      </c>
      <c r="B67" s="53"/>
      <c r="C67" s="53"/>
      <c r="D67" s="226"/>
      <c r="E67" s="102"/>
      <c r="K67" s="261" t="s">
        <v>42</v>
      </c>
      <c r="L67" s="259" t="str">
        <f ca="1">SUBSTITUTE(CELL("address",D67),"$","")</f>
        <v>D67</v>
      </c>
      <c r="M67" s="261" t="str">
        <f t="shared" si="20"/>
        <v>3c</v>
      </c>
      <c r="N67" s="259" t="str">
        <f t="shared" ca="1" si="21"/>
        <v>3b. BESS</v>
      </c>
      <c r="O67" t="s">
        <v>772</v>
      </c>
      <c r="P67" t="s">
        <v>799</v>
      </c>
      <c r="Q67" s="261">
        <v>1</v>
      </c>
      <c r="R67" s="265" t="str">
        <f t="shared" ca="1" si="22"/>
        <v>3c_D67_fire_descript_1</v>
      </c>
      <c r="S67" t="s">
        <v>428</v>
      </c>
      <c r="T67">
        <v>2000</v>
      </c>
      <c r="V67" t="s">
        <v>85</v>
      </c>
      <c r="W67" t="s">
        <v>85</v>
      </c>
      <c r="Y67" s="263" t="str">
        <f ca="1">"Requirement: "&amp;$L$8&amp;" answer of ""Yes"""</f>
        <v>Requirement: D8 answer of "Yes"</v>
      </c>
    </row>
    <row r="68" spans="1:60" ht="5.25" customHeight="1">
      <c r="A68" s="355"/>
      <c r="B68" s="53"/>
      <c r="C68" s="53"/>
      <c r="D68" s="53"/>
      <c r="E68" s="102"/>
      <c r="J68" s="261" t="s">
        <v>78</v>
      </c>
      <c r="L68" s="259" t="e">
        <f ca="1">SUBSTITUTE(CELL("address",#REF!),"$","")</f>
        <v>#REF!</v>
      </c>
      <c r="M68" s="261" t="str">
        <f t="shared" si="20"/>
        <v>3c</v>
      </c>
      <c r="N68" s="259" t="str">
        <f t="shared" ca="1" si="21"/>
        <v>3b. BESS</v>
      </c>
      <c r="O68" t="s">
        <v>772</v>
      </c>
      <c r="P68" t="s">
        <v>799</v>
      </c>
      <c r="Q68" s="261">
        <v>2</v>
      </c>
      <c r="R68" s="265" t="e">
        <f t="shared" ca="1" si="22"/>
        <v>#REF!</v>
      </c>
      <c r="S68" t="s">
        <v>428</v>
      </c>
      <c r="T68">
        <v>2000</v>
      </c>
      <c r="V68" t="s">
        <v>85</v>
      </c>
      <c r="W68" t="s">
        <v>85</v>
      </c>
      <c r="Y68" s="263" t="e">
        <f ca="1">"Requirement: "&amp;$L$9&amp;" answer of ""Yes"""</f>
        <v>#REF!</v>
      </c>
    </row>
    <row r="69" spans="1:60" ht="5.25" customHeight="1" thickBot="1">
      <c r="A69" s="512"/>
      <c r="B69" s="53"/>
      <c r="C69" s="53"/>
      <c r="D69" s="53"/>
      <c r="E69" s="102"/>
      <c r="J69" s="261" t="s">
        <v>78</v>
      </c>
      <c r="K69"/>
      <c r="L69" s="259" t="e">
        <f ca="1">SUBSTITUTE(CELL("address",#REF!),"$","")</f>
        <v>#REF!</v>
      </c>
      <c r="M69" s="261" t="str">
        <f t="shared" si="20"/>
        <v>3c</v>
      </c>
      <c r="N69" s="259" t="str">
        <f t="shared" ca="1" si="21"/>
        <v>3b. BESS</v>
      </c>
      <c r="O69" t="s">
        <v>772</v>
      </c>
      <c r="P69" t="s">
        <v>799</v>
      </c>
      <c r="Q69" s="261">
        <v>3</v>
      </c>
      <c r="R69" s="265" t="e">
        <f t="shared" ca="1" si="22"/>
        <v>#REF!</v>
      </c>
      <c r="S69" t="s">
        <v>428</v>
      </c>
      <c r="T69">
        <v>2000</v>
      </c>
      <c r="V69" t="s">
        <v>85</v>
      </c>
      <c r="W69" t="s">
        <v>85</v>
      </c>
      <c r="Y69" s="263" t="e">
        <f>"Requirement: "&amp;#REF!&amp;" answer of ""Yes"""</f>
        <v>#REF!</v>
      </c>
    </row>
    <row r="70" spans="1:60" ht="13.5" thickBot="1">
      <c r="A70" s="1229" t="s">
        <v>800</v>
      </c>
      <c r="B70" s="1249"/>
      <c r="C70" s="1249"/>
      <c r="D70" s="1249"/>
      <c r="E70" s="1250"/>
      <c r="K70"/>
    </row>
    <row r="71" spans="1:60" ht="6.75" customHeight="1">
      <c r="A71" s="512"/>
      <c r="B71" s="53"/>
      <c r="C71" s="53"/>
      <c r="D71" s="53"/>
      <c r="E71" s="102"/>
      <c r="K71"/>
    </row>
    <row r="72" spans="1:60" ht="20.25" customHeight="1">
      <c r="A72" s="318" t="s">
        <v>676</v>
      </c>
      <c r="B72" s="304"/>
      <c r="C72" s="53"/>
      <c r="D72" s="53"/>
      <c r="E72" s="102"/>
      <c r="H72" s="261"/>
      <c r="I72" s="261" t="s">
        <v>42</v>
      </c>
      <c r="J72"/>
      <c r="K72" s="259" t="e">
        <f ca="1">SUBSTITUTE(CELL("address",#REF!),"$","")</f>
        <v>#REF!</v>
      </c>
      <c r="L72" s="261" t="str">
        <f ca="1">$L$10</f>
        <v>D10</v>
      </c>
      <c r="M72" s="259" t="str">
        <f t="shared" ref="M72:M73" ca="1" si="24">MID(CELL("filename",L72),FIND("]",CELL("filename",L72))+1,256)</f>
        <v>3b. BESS</v>
      </c>
      <c r="N72" s="261" t="s">
        <v>651</v>
      </c>
      <c r="O72" s="261" t="s">
        <v>675</v>
      </c>
      <c r="P72" s="261">
        <v>3</v>
      </c>
      <c r="Q72" s="265" t="e">
        <f t="shared" ref="Q72:Q73" ca="1" si="25">L72&amp;"_"&amp;K72&amp;"_"&amp;O72&amp;"_"&amp;P72</f>
        <v>#REF!</v>
      </c>
      <c r="R72" s="259" t="s">
        <v>445</v>
      </c>
      <c r="T72" s="260" t="s">
        <v>446</v>
      </c>
      <c r="U72" s="261" t="s">
        <v>85</v>
      </c>
      <c r="V72" s="261" t="s">
        <v>85</v>
      </c>
      <c r="W72" s="261"/>
      <c r="X72" s="263" t="e">
        <f>"Requirement: "&amp;#REF!&amp;" answer of ""Yes"""</f>
        <v>#REF!</v>
      </c>
      <c r="Y72" s="259"/>
      <c r="Z72" s="261"/>
      <c r="AA72" s="261"/>
      <c r="AB72" s="261"/>
      <c r="AC72" s="261"/>
      <c r="AD72" s="261"/>
      <c r="AE72" s="261"/>
      <c r="BG72" s="385"/>
      <c r="BH72"/>
    </row>
    <row r="73" spans="1:60" ht="14.15" customHeight="1">
      <c r="A73" s="514" t="s">
        <v>801</v>
      </c>
      <c r="B73" s="304"/>
      <c r="C73" s="53"/>
      <c r="D73" s="53"/>
      <c r="E73" s="102"/>
      <c r="H73" s="261"/>
      <c r="I73" s="261" t="s">
        <v>42</v>
      </c>
      <c r="J73"/>
      <c r="K73" s="259" t="str">
        <f ca="1">SUBSTITUTE(CELL("address",D73),"$","")</f>
        <v>D73</v>
      </c>
      <c r="L73" s="261" t="str">
        <f ca="1">$L$10</f>
        <v>D10</v>
      </c>
      <c r="M73" s="259" t="str">
        <f t="shared" ca="1" si="24"/>
        <v>3b. BESS</v>
      </c>
      <c r="N73" s="261" t="s">
        <v>651</v>
      </c>
      <c r="O73" s="261" t="s">
        <v>678</v>
      </c>
      <c r="P73" s="261">
        <v>1</v>
      </c>
      <c r="Q73" s="265" t="str">
        <f t="shared" ca="1" si="25"/>
        <v>D10_D73_AC_max_MW_1</v>
      </c>
      <c r="R73" t="s">
        <v>357</v>
      </c>
      <c r="T73" t="str">
        <f t="shared" ref="T73" si="26">"&gt;=0"</f>
        <v>&gt;=0</v>
      </c>
      <c r="U73" s="261" t="s">
        <v>85</v>
      </c>
      <c r="V73" s="261" t="s">
        <v>85</v>
      </c>
      <c r="W73" s="261"/>
      <c r="X73" s="263" t="str">
        <f>"Requirement: "&amp;$K$10&amp;" answer of ""Yes"""</f>
        <v>Requirement: y answer of "Yes"</v>
      </c>
      <c r="Y73" s="261"/>
      <c r="Z73" s="261"/>
      <c r="AA73" s="261"/>
      <c r="AB73" s="261"/>
      <c r="AC73" s="261"/>
      <c r="AD73" s="261"/>
      <c r="AE73" s="261"/>
      <c r="BG73" s="385"/>
      <c r="BH73"/>
    </row>
    <row r="74" spans="1:60" ht="3.65" customHeight="1">
      <c r="A74" s="514"/>
      <c r="B74" s="304"/>
      <c r="C74" s="53"/>
      <c r="D74" s="53"/>
      <c r="E74" s="102"/>
      <c r="H74" s="261"/>
      <c r="I74" s="261"/>
      <c r="J74"/>
      <c r="K74" s="259"/>
      <c r="L74" s="261"/>
      <c r="M74" s="259"/>
      <c r="N74" s="261"/>
      <c r="O74" s="261"/>
      <c r="P74" s="261"/>
      <c r="Q74" s="265"/>
      <c r="U74" s="261"/>
      <c r="V74" s="261"/>
      <c r="W74" s="261"/>
      <c r="X74" s="263"/>
      <c r="Y74" s="261"/>
      <c r="Z74" s="261"/>
      <c r="AA74" s="261"/>
      <c r="AB74" s="261"/>
      <c r="AC74" s="261"/>
      <c r="AD74" s="261"/>
      <c r="AE74" s="261"/>
      <c r="BG74" s="385"/>
      <c r="BH74"/>
    </row>
    <row r="75" spans="1:60" ht="17.25" customHeight="1">
      <c r="A75" s="512">
        <v>2023</v>
      </c>
      <c r="B75" s="279" t="s">
        <v>659</v>
      </c>
      <c r="C75" s="53"/>
      <c r="D75" s="431"/>
      <c r="E75" s="102"/>
      <c r="H75" s="261"/>
      <c r="I75" s="261"/>
      <c r="J75"/>
      <c r="K75" s="259"/>
      <c r="L75" s="261"/>
      <c r="M75" s="259"/>
      <c r="N75" s="261"/>
      <c r="O75" s="261"/>
      <c r="P75" s="261"/>
      <c r="Q75" s="265"/>
      <c r="U75" s="261"/>
      <c r="V75" s="261"/>
      <c r="W75" s="261"/>
      <c r="X75" s="263"/>
      <c r="Y75" s="261"/>
      <c r="Z75" s="261"/>
      <c r="AA75" s="261"/>
      <c r="AB75" s="261"/>
      <c r="AC75" s="261"/>
      <c r="AD75" s="261"/>
      <c r="AE75" s="261"/>
      <c r="BG75" s="385"/>
      <c r="BH75"/>
    </row>
    <row r="76" spans="1:60" ht="17.25" customHeight="1">
      <c r="A76" s="512">
        <v>2024</v>
      </c>
      <c r="B76" s="279" t="s">
        <v>659</v>
      </c>
      <c r="C76" s="53"/>
      <c r="D76" s="431"/>
      <c r="E76" s="102"/>
      <c r="H76" s="261"/>
      <c r="I76" s="261"/>
      <c r="J76"/>
      <c r="K76" s="259"/>
      <c r="L76" s="261"/>
      <c r="M76" s="259"/>
      <c r="N76" s="261"/>
      <c r="O76" s="261"/>
      <c r="P76" s="261"/>
      <c r="Q76" s="265"/>
      <c r="U76" s="261"/>
      <c r="V76" s="261"/>
      <c r="W76" s="261"/>
      <c r="X76" s="263"/>
      <c r="Y76" s="261"/>
      <c r="Z76" s="261"/>
      <c r="AA76" s="261"/>
      <c r="AB76" s="261"/>
      <c r="AC76" s="261"/>
      <c r="AD76" s="261"/>
      <c r="AE76" s="261"/>
      <c r="BG76" s="385"/>
      <c r="BH76"/>
    </row>
    <row r="77" spans="1:60" ht="17.25" customHeight="1">
      <c r="A77" s="512">
        <v>2025</v>
      </c>
      <c r="B77" s="279" t="s">
        <v>659</v>
      </c>
      <c r="C77" s="53"/>
      <c r="D77" s="431"/>
      <c r="E77" s="102"/>
      <c r="H77" s="261"/>
      <c r="I77" s="261"/>
      <c r="J77"/>
      <c r="K77" s="259"/>
      <c r="L77" s="261"/>
      <c r="M77" s="259"/>
      <c r="N77" s="261"/>
      <c r="O77" s="261"/>
      <c r="P77" s="261"/>
      <c r="Q77" s="265"/>
      <c r="U77" s="261"/>
      <c r="V77" s="261"/>
      <c r="W77" s="261"/>
      <c r="X77" s="263"/>
      <c r="Y77" s="261"/>
      <c r="Z77" s="261"/>
      <c r="AA77" s="261"/>
      <c r="AB77" s="261"/>
      <c r="AC77" s="261"/>
      <c r="AD77" s="261"/>
      <c r="AE77" s="261"/>
      <c r="BG77" s="385"/>
      <c r="BH77"/>
    </row>
    <row r="78" spans="1:60" ht="17.25" customHeight="1">
      <c r="A78" s="512">
        <v>2026</v>
      </c>
      <c r="B78" s="279" t="s">
        <v>659</v>
      </c>
      <c r="C78" s="53"/>
      <c r="D78" s="431"/>
      <c r="E78" s="102"/>
      <c r="H78" s="261"/>
      <c r="I78" s="261"/>
      <c r="J78"/>
      <c r="K78" s="259"/>
      <c r="L78" s="261"/>
      <c r="M78" s="259"/>
      <c r="N78" s="261"/>
      <c r="O78" s="261"/>
      <c r="P78" s="261"/>
      <c r="Q78" s="265"/>
      <c r="U78" s="261"/>
      <c r="V78" s="261"/>
      <c r="W78" s="261"/>
      <c r="X78" s="263"/>
      <c r="Y78" s="261"/>
      <c r="Z78" s="261"/>
      <c r="AA78" s="261"/>
      <c r="AB78" s="261"/>
      <c r="AC78" s="261"/>
      <c r="AD78" s="261"/>
      <c r="AE78" s="261"/>
      <c r="BG78" s="385"/>
      <c r="BH78"/>
    </row>
    <row r="79" spans="1:60" ht="17.25" customHeight="1">
      <c r="A79" s="512">
        <v>2027</v>
      </c>
      <c r="B79" s="279" t="s">
        <v>659</v>
      </c>
      <c r="C79" s="53"/>
      <c r="D79" s="431"/>
      <c r="E79" s="102"/>
      <c r="H79" s="261"/>
      <c r="I79" s="261"/>
      <c r="J79"/>
      <c r="K79" s="259"/>
      <c r="L79" s="261"/>
      <c r="M79" s="259"/>
      <c r="N79" s="261"/>
      <c r="O79" s="261"/>
      <c r="P79" s="261"/>
      <c r="Q79" s="265"/>
      <c r="U79" s="261"/>
      <c r="V79" s="261"/>
      <c r="W79" s="261"/>
      <c r="X79" s="263"/>
      <c r="Y79" s="261"/>
      <c r="Z79" s="261"/>
      <c r="AA79" s="261"/>
      <c r="AB79" s="261"/>
      <c r="AC79" s="261"/>
      <c r="AD79" s="261"/>
      <c r="AE79" s="261"/>
      <c r="BG79" s="385"/>
      <c r="BH79"/>
    </row>
    <row r="80" spans="1:60" ht="17.25" customHeight="1">
      <c r="A80" s="512">
        <v>2028</v>
      </c>
      <c r="B80" s="279" t="s">
        <v>659</v>
      </c>
      <c r="C80" s="53"/>
      <c r="D80" s="431"/>
      <c r="E80" s="102"/>
      <c r="H80" s="261"/>
      <c r="I80" s="261"/>
      <c r="J80"/>
      <c r="K80" s="259"/>
      <c r="L80" s="261"/>
      <c r="M80" s="259"/>
      <c r="N80" s="261"/>
      <c r="O80" s="261"/>
      <c r="P80" s="261"/>
      <c r="Q80" s="265"/>
      <c r="U80" s="261"/>
      <c r="V80" s="261"/>
      <c r="W80" s="261"/>
      <c r="X80" s="263"/>
      <c r="Y80" s="261"/>
      <c r="Z80" s="261"/>
      <c r="AA80" s="261"/>
      <c r="AB80" s="261"/>
      <c r="AC80" s="261"/>
      <c r="AD80" s="261"/>
      <c r="AE80" s="261"/>
      <c r="BG80" s="385"/>
      <c r="BH80"/>
    </row>
    <row r="81" spans="1:60" ht="17.25" customHeight="1">
      <c r="A81" s="512">
        <v>2029</v>
      </c>
      <c r="B81" s="279" t="s">
        <v>659</v>
      </c>
      <c r="C81" s="53"/>
      <c r="D81" s="431"/>
      <c r="E81" s="102"/>
      <c r="H81" s="261"/>
      <c r="I81" s="261"/>
      <c r="J81"/>
      <c r="K81" s="259"/>
      <c r="L81" s="261"/>
      <c r="M81" s="259"/>
      <c r="N81" s="261"/>
      <c r="O81" s="261"/>
      <c r="P81" s="261"/>
      <c r="Q81" s="265"/>
      <c r="U81" s="261"/>
      <c r="V81" s="261"/>
      <c r="W81" s="261"/>
      <c r="X81" s="263"/>
      <c r="Y81" s="261"/>
      <c r="Z81" s="261"/>
      <c r="AA81" s="261"/>
      <c r="AB81" s="261"/>
      <c r="AC81" s="261"/>
      <c r="AD81" s="261"/>
      <c r="AE81" s="261"/>
      <c r="BG81" s="385"/>
      <c r="BH81"/>
    </row>
    <row r="82" spans="1:60" ht="17.25" customHeight="1">
      <c r="A82" s="512">
        <v>2030</v>
      </c>
      <c r="B82" s="279" t="s">
        <v>659</v>
      </c>
      <c r="C82" s="53"/>
      <c r="D82" s="431"/>
      <c r="E82" s="102"/>
      <c r="H82" s="261"/>
      <c r="I82" s="261"/>
      <c r="J82"/>
      <c r="K82" s="259"/>
      <c r="L82" s="261"/>
      <c r="M82" s="259"/>
      <c r="N82" s="261"/>
      <c r="O82" s="261"/>
      <c r="P82" s="261"/>
      <c r="Q82" s="265"/>
      <c r="U82" s="261"/>
      <c r="V82" s="261"/>
      <c r="W82" s="261"/>
      <c r="X82" s="263"/>
      <c r="Y82" s="261"/>
      <c r="Z82" s="261"/>
      <c r="AA82" s="261"/>
      <c r="AB82" s="261"/>
      <c r="AC82" s="261"/>
      <c r="AD82" s="261"/>
      <c r="AE82" s="261"/>
      <c r="BG82" s="385"/>
      <c r="BH82"/>
    </row>
    <row r="83" spans="1:60" ht="17.25" customHeight="1">
      <c r="A83" s="512">
        <v>2031</v>
      </c>
      <c r="B83" s="279" t="s">
        <v>659</v>
      </c>
      <c r="C83" s="53"/>
      <c r="D83" s="431"/>
      <c r="E83" s="102"/>
      <c r="H83" s="261"/>
      <c r="I83" s="261"/>
      <c r="J83"/>
      <c r="K83" s="259"/>
      <c r="L83" s="261"/>
      <c r="M83" s="259"/>
      <c r="N83" s="261"/>
      <c r="O83" s="261"/>
      <c r="P83" s="261"/>
      <c r="Q83" s="265"/>
      <c r="U83" s="261"/>
      <c r="V83" s="261"/>
      <c r="W83" s="261"/>
      <c r="X83" s="263"/>
      <c r="Y83" s="261"/>
      <c r="Z83" s="261"/>
      <c r="AA83" s="261"/>
      <c r="AB83" s="261"/>
      <c r="AC83" s="261"/>
      <c r="AD83" s="261"/>
      <c r="AE83" s="261"/>
      <c r="BG83" s="385"/>
      <c r="BH83"/>
    </row>
    <row r="84" spans="1:60" ht="17.25" customHeight="1">
      <c r="A84" s="512">
        <v>2032</v>
      </c>
      <c r="B84" s="279" t="s">
        <v>659</v>
      </c>
      <c r="C84" s="53"/>
      <c r="D84" s="431"/>
      <c r="E84" s="102"/>
      <c r="H84" s="261"/>
      <c r="I84" s="261"/>
      <c r="J84"/>
      <c r="K84" s="259"/>
      <c r="L84" s="261"/>
      <c r="M84" s="259"/>
      <c r="N84" s="261"/>
      <c r="O84" s="261"/>
      <c r="P84" s="261"/>
      <c r="Q84" s="265"/>
      <c r="U84" s="261"/>
      <c r="V84" s="261"/>
      <c r="W84" s="261"/>
      <c r="X84" s="263"/>
      <c r="Y84" s="261"/>
      <c r="Z84" s="261"/>
      <c r="AA84" s="261"/>
      <c r="AB84" s="261"/>
      <c r="AC84" s="261"/>
      <c r="AD84" s="261"/>
      <c r="AE84" s="261"/>
      <c r="BG84" s="385"/>
      <c r="BH84"/>
    </row>
    <row r="85" spans="1:60" ht="5.25" customHeight="1">
      <c r="A85" s="511"/>
      <c r="B85" s="53"/>
      <c r="C85" s="53"/>
      <c r="D85" s="917"/>
      <c r="E85" s="102"/>
      <c r="J85" s="261" t="s">
        <v>78</v>
      </c>
      <c r="L85" s="259" t="e">
        <f ca="1">SUBSTITUTE(CELL("address",#REF!),"$","")</f>
        <v>#REF!</v>
      </c>
      <c r="M85" s="261" t="str">
        <f t="shared" ref="M85:M162" si="27">$M$8</f>
        <v>3c</v>
      </c>
      <c r="N85" s="259" t="str">
        <f t="shared" ref="N85:N162" ca="1" si="28">MID(CELL("filename",M85),FIND("]",CELL("filename",M85))+1,256)</f>
        <v>3b. BESS</v>
      </c>
      <c r="O85" t="s">
        <v>800</v>
      </c>
      <c r="P85" t="s">
        <v>802</v>
      </c>
      <c r="Q85" s="261">
        <v>3</v>
      </c>
      <c r="R85" s="265" t="e">
        <f t="shared" ref="R85:R162" ca="1" si="29">M85&amp;"_"&amp;L85&amp;"_"&amp;P85&amp;"_"&amp;Q85</f>
        <v>#REF!</v>
      </c>
      <c r="S85" t="s">
        <v>357</v>
      </c>
      <c r="U85" t="str">
        <f t="shared" ref="U85:U116" si="30">"&gt;=0"</f>
        <v>&gt;=0</v>
      </c>
      <c r="V85" t="s">
        <v>85</v>
      </c>
      <c r="W85" t="s">
        <v>85</v>
      </c>
      <c r="Y85" s="263" t="e">
        <f>"Requirement: "&amp;#REF!&amp;" answer of ""Yes"""</f>
        <v>#REF!</v>
      </c>
    </row>
    <row r="86" spans="1:60" ht="5.25" customHeight="1">
      <c r="A86" s="511"/>
      <c r="B86" s="53"/>
      <c r="C86" s="53"/>
      <c r="D86" s="917"/>
      <c r="E86" s="102"/>
      <c r="L86" s="259"/>
      <c r="M86" s="261"/>
      <c r="N86" s="259"/>
      <c r="R86" s="265"/>
      <c r="Y86" s="263"/>
      <c r="BH86"/>
    </row>
    <row r="87" spans="1:60" ht="14.5" customHeight="1">
      <c r="A87" s="514" t="s">
        <v>803</v>
      </c>
      <c r="B87" s="304"/>
      <c r="C87" s="53"/>
      <c r="D87" s="917"/>
      <c r="E87" s="102"/>
      <c r="H87" s="261"/>
      <c r="I87" s="261" t="s">
        <v>42</v>
      </c>
      <c r="J87"/>
      <c r="K87" s="259" t="str">
        <f ca="1">SUBSTITUTE(CELL("address",D87),"$","")</f>
        <v>D87</v>
      </c>
      <c r="L87" s="261" t="str">
        <f ca="1">$L$10</f>
        <v>D10</v>
      </c>
      <c r="M87" s="259" t="str">
        <f t="shared" ref="M87" ca="1" si="31">MID(CELL("filename",L87),FIND("]",CELL("filename",L87))+1,256)</f>
        <v>3b. BESS</v>
      </c>
      <c r="N87" s="261" t="s">
        <v>651</v>
      </c>
      <c r="O87" s="261" t="s">
        <v>678</v>
      </c>
      <c r="P87" s="261">
        <v>1</v>
      </c>
      <c r="Q87" s="265" t="str">
        <f t="shared" ref="Q87" ca="1" si="32">L87&amp;"_"&amp;K87&amp;"_"&amp;O87&amp;"_"&amp;P87</f>
        <v>D10_D87_AC_max_MW_1</v>
      </c>
      <c r="R87" t="s">
        <v>357</v>
      </c>
      <c r="T87" t="str">
        <f t="shared" ref="T87" si="33">"&gt;=0"</f>
        <v>&gt;=0</v>
      </c>
      <c r="U87" s="261" t="s">
        <v>85</v>
      </c>
      <c r="V87" s="261" t="s">
        <v>85</v>
      </c>
      <c r="W87" s="261"/>
      <c r="X87" s="263" t="str">
        <f>"Requirement: "&amp;$K$10&amp;" answer of ""Yes"""</f>
        <v>Requirement: y answer of "Yes"</v>
      </c>
      <c r="Y87" s="261"/>
      <c r="Z87" s="261"/>
      <c r="AA87" s="261"/>
      <c r="AB87" s="261"/>
      <c r="AC87" s="261"/>
      <c r="AD87" s="261"/>
      <c r="AE87" s="261"/>
      <c r="BG87" s="385"/>
      <c r="BH87"/>
    </row>
    <row r="88" spans="1:60" ht="3.65" customHeight="1">
      <c r="A88" s="514"/>
      <c r="B88" s="304"/>
      <c r="C88" s="53"/>
      <c r="D88" s="917"/>
      <c r="E88" s="102"/>
      <c r="H88" s="261"/>
      <c r="I88" s="261"/>
      <c r="J88"/>
      <c r="K88" s="259"/>
      <c r="L88" s="261"/>
      <c r="M88" s="259"/>
      <c r="N88" s="261"/>
      <c r="O88" s="261"/>
      <c r="P88" s="261"/>
      <c r="Q88" s="265"/>
      <c r="U88" s="261"/>
      <c r="V88" s="261"/>
      <c r="W88" s="261"/>
      <c r="X88" s="263"/>
      <c r="Y88" s="261"/>
      <c r="Z88" s="261"/>
      <c r="AA88" s="261"/>
      <c r="AB88" s="261"/>
      <c r="AC88" s="261"/>
      <c r="AD88" s="261"/>
      <c r="AE88" s="261"/>
      <c r="BG88" s="385"/>
      <c r="BH88"/>
    </row>
    <row r="89" spans="1:60" ht="17.25" customHeight="1">
      <c r="A89" s="512">
        <v>2023</v>
      </c>
      <c r="B89" s="279" t="s">
        <v>681</v>
      </c>
      <c r="C89" s="53"/>
      <c r="D89" s="431"/>
      <c r="E89" s="102"/>
      <c r="H89" s="261"/>
      <c r="I89" s="261"/>
      <c r="J89"/>
      <c r="K89" s="259"/>
      <c r="L89" s="261"/>
      <c r="M89" s="259"/>
      <c r="N89" s="261"/>
      <c r="O89" s="261"/>
      <c r="P89" s="261"/>
      <c r="Q89" s="265"/>
      <c r="U89" s="261"/>
      <c r="V89" s="261"/>
      <c r="W89" s="261"/>
      <c r="X89" s="263"/>
      <c r="Y89" s="261"/>
      <c r="Z89" s="261"/>
      <c r="AA89" s="261"/>
      <c r="AB89" s="261"/>
      <c r="AC89" s="261"/>
      <c r="AD89" s="261"/>
      <c r="AE89" s="261"/>
      <c r="BG89" s="385"/>
      <c r="BH89"/>
    </row>
    <row r="90" spans="1:60" ht="17.25" customHeight="1">
      <c r="A90" s="512">
        <v>2024</v>
      </c>
      <c r="B90" s="279" t="s">
        <v>681</v>
      </c>
      <c r="C90" s="53"/>
      <c r="D90" s="431"/>
      <c r="E90" s="102"/>
      <c r="H90" s="261"/>
      <c r="I90" s="261"/>
      <c r="J90"/>
      <c r="K90" s="259"/>
      <c r="L90" s="261"/>
      <c r="M90" s="259"/>
      <c r="N90" s="261"/>
      <c r="O90" s="261"/>
      <c r="P90" s="261"/>
      <c r="Q90" s="265"/>
      <c r="U90" s="261"/>
      <c r="V90" s="261"/>
      <c r="W90" s="261"/>
      <c r="X90" s="263"/>
      <c r="Y90" s="261"/>
      <c r="Z90" s="261"/>
      <c r="AA90" s="261"/>
      <c r="AB90" s="261"/>
      <c r="AC90" s="261"/>
      <c r="AD90" s="261"/>
      <c r="AE90" s="261"/>
      <c r="BG90" s="385"/>
      <c r="BH90"/>
    </row>
    <row r="91" spans="1:60" ht="17.25" customHeight="1">
      <c r="A91" s="512">
        <v>2025</v>
      </c>
      <c r="B91" s="279" t="s">
        <v>681</v>
      </c>
      <c r="C91" s="53"/>
      <c r="D91" s="431"/>
      <c r="E91" s="102"/>
      <c r="H91" s="261"/>
      <c r="I91" s="261"/>
      <c r="J91"/>
      <c r="K91" s="259"/>
      <c r="L91" s="261"/>
      <c r="M91" s="259"/>
      <c r="N91" s="261"/>
      <c r="O91" s="261"/>
      <c r="P91" s="261"/>
      <c r="Q91" s="265"/>
      <c r="U91" s="261"/>
      <c r="V91" s="261"/>
      <c r="W91" s="261"/>
      <c r="X91" s="263"/>
      <c r="Y91" s="261"/>
      <c r="Z91" s="261"/>
      <c r="AA91" s="261"/>
      <c r="AB91" s="261"/>
      <c r="AC91" s="261"/>
      <c r="AD91" s="261"/>
      <c r="AE91" s="261"/>
      <c r="BG91" s="385"/>
      <c r="BH91"/>
    </row>
    <row r="92" spans="1:60" ht="17.25" customHeight="1">
      <c r="A92" s="512">
        <v>2026</v>
      </c>
      <c r="B92" s="279" t="s">
        <v>681</v>
      </c>
      <c r="C92" s="53"/>
      <c r="D92" s="431"/>
      <c r="E92" s="102"/>
      <c r="H92" s="261"/>
      <c r="I92" s="261"/>
      <c r="J92"/>
      <c r="K92" s="259"/>
      <c r="L92" s="261"/>
      <c r="M92" s="259"/>
      <c r="N92" s="261"/>
      <c r="O92" s="261"/>
      <c r="P92" s="261"/>
      <c r="Q92" s="265"/>
      <c r="U92" s="261"/>
      <c r="V92" s="261"/>
      <c r="W92" s="261"/>
      <c r="X92" s="263"/>
      <c r="Y92" s="261"/>
      <c r="Z92" s="261"/>
      <c r="AA92" s="261"/>
      <c r="AB92" s="261"/>
      <c r="AC92" s="261"/>
      <c r="AD92" s="261"/>
      <c r="AE92" s="261"/>
      <c r="BG92" s="385"/>
      <c r="BH92"/>
    </row>
    <row r="93" spans="1:60" ht="17.25" customHeight="1">
      <c r="A93" s="512">
        <v>2027</v>
      </c>
      <c r="B93" s="279" t="s">
        <v>681</v>
      </c>
      <c r="C93" s="53"/>
      <c r="D93" s="431"/>
      <c r="E93" s="102"/>
      <c r="H93" s="261"/>
      <c r="I93" s="261"/>
      <c r="J93"/>
      <c r="K93" s="259"/>
      <c r="L93" s="261"/>
      <c r="M93" s="259"/>
      <c r="N93" s="261"/>
      <c r="O93" s="261"/>
      <c r="P93" s="261"/>
      <c r="Q93" s="265"/>
      <c r="U93" s="261"/>
      <c r="V93" s="261"/>
      <c r="W93" s="261"/>
      <c r="X93" s="263"/>
      <c r="Y93" s="261"/>
      <c r="Z93" s="261"/>
      <c r="AA93" s="261"/>
      <c r="AB93" s="261"/>
      <c r="AC93" s="261"/>
      <c r="AD93" s="261"/>
      <c r="AE93" s="261"/>
      <c r="BG93" s="385"/>
      <c r="BH93"/>
    </row>
    <row r="94" spans="1:60" ht="17.25" customHeight="1">
      <c r="A94" s="512">
        <v>2028</v>
      </c>
      <c r="B94" s="279" t="s">
        <v>681</v>
      </c>
      <c r="C94" s="53"/>
      <c r="D94" s="431"/>
      <c r="E94" s="102"/>
      <c r="H94" s="261"/>
      <c r="I94" s="261"/>
      <c r="J94"/>
      <c r="K94" s="259"/>
      <c r="L94" s="261"/>
      <c r="M94" s="259"/>
      <c r="N94" s="261"/>
      <c r="O94" s="261"/>
      <c r="P94" s="261"/>
      <c r="Q94" s="265"/>
      <c r="U94" s="261"/>
      <c r="V94" s="261"/>
      <c r="W94" s="261"/>
      <c r="X94" s="263"/>
      <c r="Y94" s="261"/>
      <c r="Z94" s="261"/>
      <c r="AA94" s="261"/>
      <c r="AB94" s="261"/>
      <c r="AC94" s="261"/>
      <c r="AD94" s="261"/>
      <c r="AE94" s="261"/>
      <c r="BG94" s="385"/>
      <c r="BH94"/>
    </row>
    <row r="95" spans="1:60" ht="17.25" customHeight="1">
      <c r="A95" s="512">
        <v>2029</v>
      </c>
      <c r="B95" s="279" t="s">
        <v>681</v>
      </c>
      <c r="C95" s="53"/>
      <c r="D95" s="431"/>
      <c r="E95" s="102"/>
      <c r="H95" s="261"/>
      <c r="I95" s="261"/>
      <c r="J95"/>
      <c r="K95" s="259"/>
      <c r="L95" s="261"/>
      <c r="M95" s="259"/>
      <c r="N95" s="261"/>
      <c r="O95" s="261"/>
      <c r="P95" s="261"/>
      <c r="Q95" s="265"/>
      <c r="U95" s="261"/>
      <c r="V95" s="261"/>
      <c r="W95" s="261"/>
      <c r="X95" s="263"/>
      <c r="Y95" s="261"/>
      <c r="Z95" s="261"/>
      <c r="AA95" s="261"/>
      <c r="AB95" s="261"/>
      <c r="AC95" s="261"/>
      <c r="AD95" s="261"/>
      <c r="AE95" s="261"/>
      <c r="BG95" s="385"/>
      <c r="BH95"/>
    </row>
    <row r="96" spans="1:60" ht="17.25" customHeight="1">
      <c r="A96" s="512">
        <v>2030</v>
      </c>
      <c r="B96" s="279" t="s">
        <v>681</v>
      </c>
      <c r="C96" s="53"/>
      <c r="D96" s="431"/>
      <c r="E96" s="102"/>
      <c r="H96" s="261"/>
      <c r="I96" s="261"/>
      <c r="J96"/>
      <c r="K96" s="259"/>
      <c r="L96" s="261"/>
      <c r="M96" s="259"/>
      <c r="N96" s="261"/>
      <c r="O96" s="261"/>
      <c r="P96" s="261"/>
      <c r="Q96" s="265"/>
      <c r="U96" s="261"/>
      <c r="V96" s="261"/>
      <c r="W96" s="261"/>
      <c r="X96" s="263"/>
      <c r="Y96" s="261"/>
      <c r="Z96" s="261"/>
      <c r="AA96" s="261"/>
      <c r="AB96" s="261"/>
      <c r="AC96" s="261"/>
      <c r="AD96" s="261"/>
      <c r="AE96" s="261"/>
      <c r="BG96" s="385"/>
      <c r="BH96"/>
    </row>
    <row r="97" spans="1:60" ht="17.25" customHeight="1">
      <c r="A97" s="512">
        <v>2031</v>
      </c>
      <c r="B97" s="279" t="s">
        <v>681</v>
      </c>
      <c r="C97" s="53"/>
      <c r="D97" s="431"/>
      <c r="E97" s="102"/>
      <c r="H97" s="261"/>
      <c r="I97" s="261"/>
      <c r="J97"/>
      <c r="K97" s="259"/>
      <c r="L97" s="261"/>
      <c r="M97" s="259"/>
      <c r="N97" s="261"/>
      <c r="O97" s="261"/>
      <c r="P97" s="261"/>
      <c r="Q97" s="265"/>
      <c r="U97" s="261"/>
      <c r="V97" s="261"/>
      <c r="W97" s="261"/>
      <c r="X97" s="263"/>
      <c r="Y97" s="261"/>
      <c r="Z97" s="261"/>
      <c r="AA97" s="261"/>
      <c r="AB97" s="261"/>
      <c r="AC97" s="261"/>
      <c r="AD97" s="261"/>
      <c r="AE97" s="261"/>
      <c r="BG97" s="385"/>
      <c r="BH97"/>
    </row>
    <row r="98" spans="1:60" ht="17.25" customHeight="1">
      <c r="A98" s="512">
        <v>2032</v>
      </c>
      <c r="B98" s="279" t="s">
        <v>681</v>
      </c>
      <c r="C98" s="53"/>
      <c r="D98" s="431"/>
      <c r="E98" s="102"/>
      <c r="H98" s="261"/>
      <c r="I98" s="261"/>
      <c r="J98"/>
      <c r="K98" s="259"/>
      <c r="L98" s="261"/>
      <c r="M98" s="259"/>
      <c r="N98" s="261"/>
      <c r="O98" s="261"/>
      <c r="P98" s="261"/>
      <c r="Q98" s="265"/>
      <c r="U98" s="261"/>
      <c r="V98" s="261"/>
      <c r="W98" s="261"/>
      <c r="X98" s="263"/>
      <c r="Y98" s="261"/>
      <c r="Z98" s="261"/>
      <c r="AA98" s="261"/>
      <c r="AB98" s="261"/>
      <c r="AC98" s="261"/>
      <c r="AD98" s="261"/>
      <c r="AE98" s="261"/>
      <c r="BG98" s="385"/>
      <c r="BH98"/>
    </row>
    <row r="99" spans="1:60" ht="5.25" customHeight="1">
      <c r="A99" s="511"/>
      <c r="B99" s="53"/>
      <c r="C99" s="53"/>
      <c r="D99" s="917"/>
      <c r="E99" s="102"/>
      <c r="J99" s="261" t="s">
        <v>78</v>
      </c>
      <c r="L99" s="259" t="e">
        <f ca="1">SUBSTITUTE(CELL("address",#REF!),"$","")</f>
        <v>#REF!</v>
      </c>
      <c r="M99" s="261" t="str">
        <f t="shared" si="27"/>
        <v>3c</v>
      </c>
      <c r="N99" s="259" t="str">
        <f t="shared" ca="1" si="28"/>
        <v>3b. BESS</v>
      </c>
      <c r="O99" t="s">
        <v>800</v>
      </c>
      <c r="P99" t="s">
        <v>804</v>
      </c>
      <c r="Q99" s="261">
        <v>3</v>
      </c>
      <c r="R99" s="265" t="e">
        <f t="shared" ca="1" si="29"/>
        <v>#REF!</v>
      </c>
      <c r="S99" t="s">
        <v>357</v>
      </c>
      <c r="U99" t="str">
        <f t="shared" si="30"/>
        <v>&gt;=0</v>
      </c>
      <c r="V99" t="s">
        <v>85</v>
      </c>
      <c r="W99" t="s">
        <v>85</v>
      </c>
      <c r="Y99" s="263" t="e">
        <f>"Requirement: "&amp;#REF!&amp;" answer of ""Yes"""</f>
        <v>#REF!</v>
      </c>
    </row>
    <row r="100" spans="1:60" ht="5.25" customHeight="1">
      <c r="A100" s="511"/>
      <c r="B100" s="53"/>
      <c r="C100" s="53"/>
      <c r="D100" s="917"/>
      <c r="E100" s="102"/>
      <c r="L100" s="259"/>
      <c r="M100" s="261"/>
      <c r="N100" s="259"/>
      <c r="R100" s="265"/>
      <c r="Y100" s="263"/>
    </row>
    <row r="101" spans="1:60" ht="14.5" customHeight="1">
      <c r="A101" s="514" t="s">
        <v>805</v>
      </c>
      <c r="B101" s="53"/>
      <c r="C101" s="53"/>
      <c r="D101" s="917"/>
      <c r="E101" s="102"/>
      <c r="K101" s="261" t="s">
        <v>42</v>
      </c>
      <c r="L101" s="259" t="str">
        <f ca="1">SUBSTITUTE(CELL("address",D101),"$","")</f>
        <v>D101</v>
      </c>
      <c r="M101" s="261" t="str">
        <f t="shared" si="27"/>
        <v>3c</v>
      </c>
      <c r="N101" s="259" t="str">
        <f t="shared" ca="1" si="28"/>
        <v>3b. BESS</v>
      </c>
      <c r="O101" t="s">
        <v>800</v>
      </c>
      <c r="P101" t="s">
        <v>806</v>
      </c>
      <c r="Q101" s="261">
        <v>1</v>
      </c>
      <c r="R101" s="265" t="str">
        <f t="shared" ca="1" si="29"/>
        <v>3c_D101_min_discharge_MW_1</v>
      </c>
      <c r="S101" t="s">
        <v>357</v>
      </c>
      <c r="U101" t="str">
        <f t="shared" si="30"/>
        <v>&gt;=0</v>
      </c>
      <c r="V101" t="s">
        <v>85</v>
      </c>
      <c r="W101" t="s">
        <v>85</v>
      </c>
      <c r="Y101" s="263" t="str">
        <f ca="1">"Requirement: "&amp;$L$8&amp;" answer of ""Yes"""</f>
        <v>Requirement: D8 answer of "Yes"</v>
      </c>
    </row>
    <row r="102" spans="1:60" ht="5.25" customHeight="1">
      <c r="A102" s="511"/>
      <c r="B102" s="53"/>
      <c r="C102" s="53"/>
      <c r="D102" s="917"/>
      <c r="E102" s="102"/>
      <c r="J102" s="261" t="s">
        <v>78</v>
      </c>
      <c r="L102" s="259" t="e">
        <f ca="1">SUBSTITUTE(CELL("address",#REF!),"$","")</f>
        <v>#REF!</v>
      </c>
      <c r="M102" s="261" t="str">
        <f t="shared" si="27"/>
        <v>3c</v>
      </c>
      <c r="N102" s="259" t="str">
        <f t="shared" ca="1" si="28"/>
        <v>3b. BESS</v>
      </c>
      <c r="O102" t="s">
        <v>800</v>
      </c>
      <c r="P102" t="s">
        <v>806</v>
      </c>
      <c r="Q102" s="261">
        <v>2</v>
      </c>
      <c r="R102" s="265" t="e">
        <f t="shared" ca="1" si="29"/>
        <v>#REF!</v>
      </c>
      <c r="S102" t="s">
        <v>357</v>
      </c>
      <c r="U102" t="str">
        <f t="shared" si="30"/>
        <v>&gt;=0</v>
      </c>
      <c r="V102" t="s">
        <v>85</v>
      </c>
      <c r="W102" t="s">
        <v>85</v>
      </c>
      <c r="Y102" s="263" t="e">
        <f ca="1">"Requirement: "&amp;$L$9&amp;" answer of ""Yes"""</f>
        <v>#REF!</v>
      </c>
    </row>
    <row r="103" spans="1:60" ht="17.25" customHeight="1">
      <c r="A103" s="512">
        <v>2023</v>
      </c>
      <c r="B103" s="279" t="s">
        <v>659</v>
      </c>
      <c r="C103" s="53"/>
      <c r="D103" s="431"/>
      <c r="E103" s="102"/>
      <c r="H103" s="261"/>
      <c r="I103" s="261"/>
      <c r="J103"/>
      <c r="K103" s="259"/>
      <c r="L103" s="261"/>
      <c r="M103" s="259"/>
      <c r="N103" s="261"/>
      <c r="O103" s="261"/>
      <c r="P103" s="261"/>
      <c r="Q103" s="265"/>
      <c r="U103" s="261"/>
      <c r="V103" s="261"/>
      <c r="W103" s="261"/>
      <c r="X103" s="263"/>
      <c r="Y103" s="261"/>
      <c r="Z103" s="261"/>
      <c r="AA103" s="261"/>
      <c r="AB103" s="261"/>
      <c r="AC103" s="261"/>
      <c r="AD103" s="261"/>
      <c r="AE103" s="261"/>
      <c r="BG103" s="385"/>
      <c r="BH103"/>
    </row>
    <row r="104" spans="1:60" ht="17.25" customHeight="1">
      <c r="A104" s="512">
        <v>2024</v>
      </c>
      <c r="B104" s="279" t="s">
        <v>659</v>
      </c>
      <c r="C104" s="53"/>
      <c r="D104" s="431"/>
      <c r="E104" s="102"/>
      <c r="H104" s="261"/>
      <c r="I104" s="261"/>
      <c r="J104"/>
      <c r="K104" s="259"/>
      <c r="L104" s="261"/>
      <c r="M104" s="259"/>
      <c r="N104" s="261"/>
      <c r="O104" s="261"/>
      <c r="P104" s="261"/>
      <c r="Q104" s="265"/>
      <c r="U104" s="261"/>
      <c r="V104" s="261"/>
      <c r="W104" s="261"/>
      <c r="X104" s="263"/>
      <c r="Y104" s="261"/>
      <c r="Z104" s="261"/>
      <c r="AA104" s="261"/>
      <c r="AB104" s="261"/>
      <c r="AC104" s="261"/>
      <c r="AD104" s="261"/>
      <c r="AE104" s="261"/>
      <c r="BG104" s="385"/>
      <c r="BH104"/>
    </row>
    <row r="105" spans="1:60" ht="17.25" customHeight="1">
      <c r="A105" s="512">
        <v>2025</v>
      </c>
      <c r="B105" s="279" t="s">
        <v>659</v>
      </c>
      <c r="C105" s="53"/>
      <c r="D105" s="431"/>
      <c r="E105" s="102"/>
      <c r="H105" s="261"/>
      <c r="I105" s="261"/>
      <c r="J105"/>
      <c r="K105" s="259"/>
      <c r="L105" s="261"/>
      <c r="M105" s="259"/>
      <c r="N105" s="261"/>
      <c r="O105" s="261"/>
      <c r="P105" s="261"/>
      <c r="Q105" s="265"/>
      <c r="U105" s="261"/>
      <c r="V105" s="261"/>
      <c r="W105" s="261"/>
      <c r="X105" s="263"/>
      <c r="Y105" s="261"/>
      <c r="Z105" s="261"/>
      <c r="AA105" s="261"/>
      <c r="AB105" s="261"/>
      <c r="AC105" s="261"/>
      <c r="AD105" s="261"/>
      <c r="AE105" s="261"/>
      <c r="BG105" s="385"/>
      <c r="BH105"/>
    </row>
    <row r="106" spans="1:60" ht="17.25" customHeight="1">
      <c r="A106" s="512">
        <v>2026</v>
      </c>
      <c r="B106" s="279" t="s">
        <v>659</v>
      </c>
      <c r="C106" s="53"/>
      <c r="D106" s="431"/>
      <c r="E106" s="102"/>
      <c r="H106" s="261"/>
      <c r="I106" s="261"/>
      <c r="J106"/>
      <c r="K106" s="259"/>
      <c r="L106" s="261"/>
      <c r="M106" s="259"/>
      <c r="N106" s="261"/>
      <c r="O106" s="261"/>
      <c r="P106" s="261"/>
      <c r="Q106" s="265"/>
      <c r="U106" s="261"/>
      <c r="V106" s="261"/>
      <c r="W106" s="261"/>
      <c r="X106" s="263"/>
      <c r="Y106" s="261"/>
      <c r="Z106" s="261"/>
      <c r="AA106" s="261"/>
      <c r="AB106" s="261"/>
      <c r="AC106" s="261"/>
      <c r="AD106" s="261"/>
      <c r="AE106" s="261"/>
      <c r="BG106" s="385"/>
      <c r="BH106"/>
    </row>
    <row r="107" spans="1:60" ht="17.25" customHeight="1">
      <c r="A107" s="512">
        <v>2027</v>
      </c>
      <c r="B107" s="279" t="s">
        <v>659</v>
      </c>
      <c r="C107" s="53"/>
      <c r="D107" s="431"/>
      <c r="E107" s="102"/>
      <c r="H107" s="261"/>
      <c r="I107" s="261"/>
      <c r="J107"/>
      <c r="K107" s="259"/>
      <c r="L107" s="261"/>
      <c r="M107" s="259"/>
      <c r="N107" s="261"/>
      <c r="O107" s="261"/>
      <c r="P107" s="261"/>
      <c r="Q107" s="265"/>
      <c r="U107" s="261"/>
      <c r="V107" s="261"/>
      <c r="W107" s="261"/>
      <c r="X107" s="263"/>
      <c r="Y107" s="261"/>
      <c r="Z107" s="261"/>
      <c r="AA107" s="261"/>
      <c r="AB107" s="261"/>
      <c r="AC107" s="261"/>
      <c r="AD107" s="261"/>
      <c r="AE107" s="261"/>
      <c r="BG107" s="385"/>
      <c r="BH107"/>
    </row>
    <row r="108" spans="1:60" ht="17.25" customHeight="1">
      <c r="A108" s="512">
        <v>2028</v>
      </c>
      <c r="B108" s="279" t="s">
        <v>659</v>
      </c>
      <c r="C108" s="53"/>
      <c r="D108" s="431"/>
      <c r="E108" s="102"/>
      <c r="H108" s="261"/>
      <c r="I108" s="261"/>
      <c r="J108"/>
      <c r="K108" s="259"/>
      <c r="L108" s="261"/>
      <c r="M108" s="259"/>
      <c r="N108" s="261"/>
      <c r="O108" s="261"/>
      <c r="P108" s="261"/>
      <c r="Q108" s="265"/>
      <c r="U108" s="261"/>
      <c r="V108" s="261"/>
      <c r="W108" s="261"/>
      <c r="X108" s="263"/>
      <c r="Y108" s="261"/>
      <c r="Z108" s="261"/>
      <c r="AA108" s="261"/>
      <c r="AB108" s="261"/>
      <c r="AC108" s="261"/>
      <c r="AD108" s="261"/>
      <c r="AE108" s="261"/>
      <c r="BG108" s="385"/>
      <c r="BH108"/>
    </row>
    <row r="109" spans="1:60" ht="17.25" customHeight="1">
      <c r="A109" s="512">
        <v>2029</v>
      </c>
      <c r="B109" s="279" t="s">
        <v>659</v>
      </c>
      <c r="C109" s="53"/>
      <c r="D109" s="431"/>
      <c r="E109" s="102"/>
      <c r="H109" s="261"/>
      <c r="I109" s="261"/>
      <c r="J109"/>
      <c r="K109" s="259"/>
      <c r="L109" s="261"/>
      <c r="M109" s="259"/>
      <c r="N109" s="261"/>
      <c r="O109" s="261"/>
      <c r="P109" s="261"/>
      <c r="Q109" s="265"/>
      <c r="U109" s="261"/>
      <c r="V109" s="261"/>
      <c r="W109" s="261"/>
      <c r="X109" s="263"/>
      <c r="Y109" s="261"/>
      <c r="Z109" s="261"/>
      <c r="AA109" s="261"/>
      <c r="AB109" s="261"/>
      <c r="AC109" s="261"/>
      <c r="AD109" s="261"/>
      <c r="AE109" s="261"/>
      <c r="BG109" s="385"/>
      <c r="BH109"/>
    </row>
    <row r="110" spans="1:60" ht="17.25" customHeight="1">
      <c r="A110" s="512">
        <v>2030</v>
      </c>
      <c r="B110" s="279" t="s">
        <v>659</v>
      </c>
      <c r="C110" s="53"/>
      <c r="D110" s="431"/>
      <c r="E110" s="102"/>
      <c r="H110" s="261"/>
      <c r="I110" s="261"/>
      <c r="J110"/>
      <c r="K110" s="259"/>
      <c r="L110" s="261"/>
      <c r="M110" s="259"/>
      <c r="N110" s="261"/>
      <c r="O110" s="261"/>
      <c r="P110" s="261"/>
      <c r="Q110" s="265"/>
      <c r="U110" s="261"/>
      <c r="V110" s="261"/>
      <c r="W110" s="261"/>
      <c r="X110" s="263"/>
      <c r="Y110" s="261"/>
      <c r="Z110" s="261"/>
      <c r="AA110" s="261"/>
      <c r="AB110" s="261"/>
      <c r="AC110" s="261"/>
      <c r="AD110" s="261"/>
      <c r="AE110" s="261"/>
      <c r="BG110" s="385"/>
      <c r="BH110"/>
    </row>
    <row r="111" spans="1:60" ht="17.25" customHeight="1">
      <c r="A111" s="512">
        <v>2031</v>
      </c>
      <c r="B111" s="279" t="s">
        <v>659</v>
      </c>
      <c r="C111" s="53"/>
      <c r="D111" s="431"/>
      <c r="E111" s="102"/>
      <c r="H111" s="261"/>
      <c r="I111" s="261"/>
      <c r="J111"/>
      <c r="K111" s="259"/>
      <c r="L111" s="261"/>
      <c r="M111" s="259"/>
      <c r="N111" s="261"/>
      <c r="O111" s="261"/>
      <c r="P111" s="261"/>
      <c r="Q111" s="265"/>
      <c r="U111" s="261"/>
      <c r="V111" s="261"/>
      <c r="W111" s="261"/>
      <c r="X111" s="263"/>
      <c r="Y111" s="261"/>
      <c r="Z111" s="261"/>
      <c r="AA111" s="261"/>
      <c r="AB111" s="261"/>
      <c r="AC111" s="261"/>
      <c r="AD111" s="261"/>
      <c r="AE111" s="261"/>
      <c r="BG111" s="385"/>
      <c r="BH111"/>
    </row>
    <row r="112" spans="1:60" ht="17.25" customHeight="1">
      <c r="A112" s="512">
        <v>2032</v>
      </c>
      <c r="B112" s="279" t="s">
        <v>659</v>
      </c>
      <c r="C112" s="53"/>
      <c r="D112" s="431"/>
      <c r="E112" s="102"/>
      <c r="H112" s="261"/>
      <c r="I112" s="261"/>
      <c r="J112"/>
      <c r="K112" s="259"/>
      <c r="L112" s="261"/>
      <c r="M112" s="259"/>
      <c r="N112" s="261"/>
      <c r="O112" s="261"/>
      <c r="P112" s="261"/>
      <c r="Q112" s="265"/>
      <c r="U112" s="261"/>
      <c r="V112" s="261"/>
      <c r="W112" s="261"/>
      <c r="X112" s="263"/>
      <c r="Y112" s="261"/>
      <c r="Z112" s="261"/>
      <c r="AA112" s="261"/>
      <c r="AB112" s="261"/>
      <c r="AC112" s="261"/>
      <c r="AD112" s="261"/>
      <c r="AE112" s="261"/>
      <c r="BG112" s="385"/>
      <c r="BH112"/>
    </row>
    <row r="113" spans="1:60" ht="5.25" customHeight="1">
      <c r="A113" s="511"/>
      <c r="B113" s="53"/>
      <c r="C113" s="53"/>
      <c r="D113" s="917"/>
      <c r="E113" s="102"/>
      <c r="J113" s="261" t="s">
        <v>78</v>
      </c>
      <c r="L113" s="259" t="e">
        <f ca="1">SUBSTITUTE(CELL("address",#REF!),"$","")</f>
        <v>#REF!</v>
      </c>
      <c r="M113" s="261" t="str">
        <f t="shared" si="27"/>
        <v>3c</v>
      </c>
      <c r="N113" s="259" t="str">
        <f t="shared" ca="1" si="28"/>
        <v>3b. BESS</v>
      </c>
      <c r="O113" t="s">
        <v>800</v>
      </c>
      <c r="P113" t="s">
        <v>806</v>
      </c>
      <c r="Q113" s="261">
        <v>3</v>
      </c>
      <c r="R113" s="265" t="e">
        <f t="shared" ca="1" si="29"/>
        <v>#REF!</v>
      </c>
      <c r="S113" t="s">
        <v>357</v>
      </c>
      <c r="U113" t="str">
        <f t="shared" si="30"/>
        <v>&gt;=0</v>
      </c>
      <c r="V113" t="s">
        <v>85</v>
      </c>
      <c r="W113" t="s">
        <v>85</v>
      </c>
      <c r="Y113" s="263" t="e">
        <f>"Requirement: "&amp;#REF!&amp;" answer of ""Yes"""</f>
        <v>#REF!</v>
      </c>
    </row>
    <row r="114" spans="1:60" ht="5.25" customHeight="1">
      <c r="A114" s="511"/>
      <c r="B114" s="53"/>
      <c r="C114" s="53"/>
      <c r="D114" s="917"/>
      <c r="E114" s="102"/>
      <c r="L114" s="259"/>
      <c r="M114" s="261"/>
      <c r="N114" s="259"/>
      <c r="R114" s="265"/>
      <c r="Y114" s="263"/>
    </row>
    <row r="115" spans="1:60" ht="15.65" customHeight="1">
      <c r="A115" s="514" t="s">
        <v>807</v>
      </c>
      <c r="B115" s="53" t="s">
        <v>391</v>
      </c>
      <c r="C115" s="53"/>
      <c r="D115" s="917"/>
      <c r="E115" s="102"/>
      <c r="K115" s="261" t="s">
        <v>42</v>
      </c>
      <c r="L115" s="259" t="str">
        <f ca="1">SUBSTITUTE(CELL("address",D115),"$","")</f>
        <v>D115</v>
      </c>
      <c r="M115" s="261" t="str">
        <f t="shared" si="27"/>
        <v>3c</v>
      </c>
      <c r="N115" s="259" t="str">
        <f t="shared" ca="1" si="28"/>
        <v>3b. BESS</v>
      </c>
      <c r="O115" t="s">
        <v>800</v>
      </c>
      <c r="P115" t="s">
        <v>808</v>
      </c>
      <c r="Q115" s="261">
        <v>1</v>
      </c>
      <c r="R115" s="265" t="str">
        <f t="shared" ca="1" si="29"/>
        <v>3c_D115_max_charge_MW_1</v>
      </c>
      <c r="S115" t="s">
        <v>357</v>
      </c>
      <c r="U115" t="str">
        <f t="shared" si="30"/>
        <v>&gt;=0</v>
      </c>
      <c r="V115" t="s">
        <v>85</v>
      </c>
      <c r="W115" t="s">
        <v>85</v>
      </c>
      <c r="Y115" s="263" t="str">
        <f ca="1">"Requirement: "&amp;$L$8&amp;" answer of ""Yes"""</f>
        <v>Requirement: D8 answer of "Yes"</v>
      </c>
    </row>
    <row r="116" spans="1:60" ht="5.25" customHeight="1">
      <c r="A116" s="511"/>
      <c r="B116" s="53"/>
      <c r="C116" s="53"/>
      <c r="D116" s="917"/>
      <c r="E116" s="102"/>
      <c r="J116" s="261" t="s">
        <v>78</v>
      </c>
      <c r="L116" s="259" t="e">
        <f ca="1">SUBSTITUTE(CELL("address",#REF!),"$","")</f>
        <v>#REF!</v>
      </c>
      <c r="M116" s="261" t="str">
        <f t="shared" si="27"/>
        <v>3c</v>
      </c>
      <c r="N116" s="259" t="str">
        <f t="shared" ca="1" si="28"/>
        <v>3b. BESS</v>
      </c>
      <c r="O116" t="s">
        <v>800</v>
      </c>
      <c r="P116" t="s">
        <v>808</v>
      </c>
      <c r="Q116" s="261">
        <v>2</v>
      </c>
      <c r="R116" s="265" t="e">
        <f t="shared" ca="1" si="29"/>
        <v>#REF!</v>
      </c>
      <c r="S116" t="s">
        <v>357</v>
      </c>
      <c r="U116" t="str">
        <f t="shared" si="30"/>
        <v>&gt;=0</v>
      </c>
      <c r="V116" t="s">
        <v>85</v>
      </c>
      <c r="W116" t="s">
        <v>85</v>
      </c>
      <c r="Y116" s="263" t="e">
        <f ca="1">"Requirement: "&amp;$L$9&amp;" answer of ""Yes"""</f>
        <v>#REF!</v>
      </c>
    </row>
    <row r="117" spans="1:60" ht="17.25" customHeight="1">
      <c r="A117" s="512">
        <v>2023</v>
      </c>
      <c r="B117" s="279" t="s">
        <v>659</v>
      </c>
      <c r="C117" s="53"/>
      <c r="D117" s="431"/>
      <c r="E117" s="102"/>
      <c r="H117" s="261"/>
      <c r="I117" s="261"/>
      <c r="J117"/>
      <c r="K117" s="259"/>
      <c r="L117" s="261"/>
      <c r="M117" s="259"/>
      <c r="N117" s="261"/>
      <c r="O117" s="261"/>
      <c r="P117" s="261"/>
      <c r="Q117" s="265"/>
      <c r="U117" s="261"/>
      <c r="V117" s="261"/>
      <c r="W117" s="261"/>
      <c r="X117" s="263"/>
      <c r="Y117" s="261"/>
      <c r="Z117" s="261"/>
      <c r="AA117" s="261"/>
      <c r="AB117" s="261"/>
      <c r="AC117" s="261"/>
      <c r="AD117" s="261"/>
      <c r="AE117" s="261"/>
      <c r="BG117" s="385"/>
      <c r="BH117"/>
    </row>
    <row r="118" spans="1:60" ht="17.25" customHeight="1">
      <c r="A118" s="512">
        <v>2024</v>
      </c>
      <c r="B118" s="279" t="s">
        <v>659</v>
      </c>
      <c r="C118" s="53"/>
      <c r="D118" s="431"/>
      <c r="E118" s="102"/>
      <c r="H118" s="261"/>
      <c r="I118" s="261"/>
      <c r="J118"/>
      <c r="K118" s="259"/>
      <c r="L118" s="261"/>
      <c r="M118" s="259"/>
      <c r="N118" s="261"/>
      <c r="O118" s="261"/>
      <c r="P118" s="261"/>
      <c r="Q118" s="265"/>
      <c r="U118" s="261"/>
      <c r="V118" s="261"/>
      <c r="W118" s="261"/>
      <c r="X118" s="263"/>
      <c r="Y118" s="261"/>
      <c r="Z118" s="261"/>
      <c r="AA118" s="261"/>
      <c r="AB118" s="261"/>
      <c r="AC118" s="261"/>
      <c r="AD118" s="261"/>
      <c r="AE118" s="261"/>
      <c r="BG118" s="385"/>
      <c r="BH118"/>
    </row>
    <row r="119" spans="1:60" ht="17.25" customHeight="1">
      <c r="A119" s="512">
        <v>2025</v>
      </c>
      <c r="B119" s="279" t="s">
        <v>659</v>
      </c>
      <c r="C119" s="53"/>
      <c r="D119" s="431"/>
      <c r="E119" s="102"/>
      <c r="H119" s="261"/>
      <c r="I119" s="261"/>
      <c r="J119"/>
      <c r="K119" s="259"/>
      <c r="L119" s="261"/>
      <c r="M119" s="259"/>
      <c r="N119" s="261"/>
      <c r="O119" s="261"/>
      <c r="P119" s="261"/>
      <c r="Q119" s="265"/>
      <c r="U119" s="261"/>
      <c r="V119" s="261"/>
      <c r="W119" s="261"/>
      <c r="X119" s="263"/>
      <c r="Y119" s="261"/>
      <c r="Z119" s="261"/>
      <c r="AA119" s="261"/>
      <c r="AB119" s="261"/>
      <c r="AC119" s="261"/>
      <c r="AD119" s="261"/>
      <c r="AE119" s="261"/>
      <c r="BG119" s="385"/>
      <c r="BH119"/>
    </row>
    <row r="120" spans="1:60" ht="17.25" customHeight="1">
      <c r="A120" s="512">
        <v>2026</v>
      </c>
      <c r="B120" s="279" t="s">
        <v>659</v>
      </c>
      <c r="C120" s="53"/>
      <c r="D120" s="431"/>
      <c r="E120" s="102"/>
      <c r="H120" s="261"/>
      <c r="I120" s="261"/>
      <c r="J120"/>
      <c r="K120" s="259"/>
      <c r="L120" s="261"/>
      <c r="M120" s="259"/>
      <c r="N120" s="261"/>
      <c r="O120" s="261"/>
      <c r="P120" s="261"/>
      <c r="Q120" s="265"/>
      <c r="U120" s="261"/>
      <c r="V120" s="261"/>
      <c r="W120" s="261"/>
      <c r="X120" s="263"/>
      <c r="Y120" s="261"/>
      <c r="Z120" s="261"/>
      <c r="AA120" s="261"/>
      <c r="AB120" s="261"/>
      <c r="AC120" s="261"/>
      <c r="AD120" s="261"/>
      <c r="AE120" s="261"/>
      <c r="BG120" s="385"/>
      <c r="BH120"/>
    </row>
    <row r="121" spans="1:60" ht="17.25" customHeight="1">
      <c r="A121" s="512">
        <v>2027</v>
      </c>
      <c r="B121" s="279" t="s">
        <v>659</v>
      </c>
      <c r="C121" s="53"/>
      <c r="D121" s="431"/>
      <c r="E121" s="102"/>
      <c r="H121" s="261"/>
      <c r="I121" s="261"/>
      <c r="J121"/>
      <c r="K121" s="259"/>
      <c r="L121" s="261"/>
      <c r="M121" s="259"/>
      <c r="N121" s="261"/>
      <c r="O121" s="261"/>
      <c r="P121" s="261"/>
      <c r="Q121" s="265"/>
      <c r="U121" s="261"/>
      <c r="V121" s="261"/>
      <c r="W121" s="261"/>
      <c r="X121" s="263"/>
      <c r="Y121" s="261"/>
      <c r="Z121" s="261"/>
      <c r="AA121" s="261"/>
      <c r="AB121" s="261"/>
      <c r="AC121" s="261"/>
      <c r="AD121" s="261"/>
      <c r="AE121" s="261"/>
      <c r="BG121" s="385"/>
      <c r="BH121"/>
    </row>
    <row r="122" spans="1:60" ht="17.25" customHeight="1">
      <c r="A122" s="512">
        <v>2028</v>
      </c>
      <c r="B122" s="279" t="s">
        <v>659</v>
      </c>
      <c r="C122" s="53"/>
      <c r="D122" s="431"/>
      <c r="E122" s="102"/>
      <c r="H122" s="261"/>
      <c r="I122" s="261"/>
      <c r="J122"/>
      <c r="K122" s="259"/>
      <c r="L122" s="261"/>
      <c r="M122" s="259"/>
      <c r="N122" s="261"/>
      <c r="O122" s="261"/>
      <c r="P122" s="261"/>
      <c r="Q122" s="265"/>
      <c r="U122" s="261"/>
      <c r="V122" s="261"/>
      <c r="W122" s="261"/>
      <c r="X122" s="263"/>
      <c r="Y122" s="261"/>
      <c r="Z122" s="261"/>
      <c r="AA122" s="261"/>
      <c r="AB122" s="261"/>
      <c r="AC122" s="261"/>
      <c r="AD122" s="261"/>
      <c r="AE122" s="261"/>
      <c r="BG122" s="385"/>
      <c r="BH122"/>
    </row>
    <row r="123" spans="1:60" ht="17.25" customHeight="1">
      <c r="A123" s="512">
        <v>2029</v>
      </c>
      <c r="B123" s="279" t="s">
        <v>659</v>
      </c>
      <c r="C123" s="53"/>
      <c r="D123" s="431"/>
      <c r="E123" s="102"/>
      <c r="H123" s="261"/>
      <c r="I123" s="261"/>
      <c r="J123"/>
      <c r="K123" s="259"/>
      <c r="L123" s="261"/>
      <c r="M123" s="259"/>
      <c r="N123" s="261"/>
      <c r="O123" s="261"/>
      <c r="P123" s="261"/>
      <c r="Q123" s="265"/>
      <c r="U123" s="261"/>
      <c r="V123" s="261"/>
      <c r="W123" s="261"/>
      <c r="X123" s="263"/>
      <c r="Y123" s="261"/>
      <c r="Z123" s="261"/>
      <c r="AA123" s="261"/>
      <c r="AB123" s="261"/>
      <c r="AC123" s="261"/>
      <c r="AD123" s="261"/>
      <c r="AE123" s="261"/>
      <c r="BG123" s="385"/>
      <c r="BH123"/>
    </row>
    <row r="124" spans="1:60" ht="17.25" customHeight="1">
      <c r="A124" s="512">
        <v>2030</v>
      </c>
      <c r="B124" s="279" t="s">
        <v>659</v>
      </c>
      <c r="C124" s="53"/>
      <c r="D124" s="431"/>
      <c r="E124" s="102"/>
      <c r="H124" s="261"/>
      <c r="I124" s="261"/>
      <c r="J124"/>
      <c r="K124" s="259"/>
      <c r="L124" s="261"/>
      <c r="M124" s="259"/>
      <c r="N124" s="261"/>
      <c r="O124" s="261"/>
      <c r="P124" s="261"/>
      <c r="Q124" s="265"/>
      <c r="U124" s="261"/>
      <c r="V124" s="261"/>
      <c r="W124" s="261"/>
      <c r="X124" s="263"/>
      <c r="Y124" s="261"/>
      <c r="Z124" s="261"/>
      <c r="AA124" s="261"/>
      <c r="AB124" s="261"/>
      <c r="AC124" s="261"/>
      <c r="AD124" s="261"/>
      <c r="AE124" s="261"/>
      <c r="BG124" s="385"/>
      <c r="BH124"/>
    </row>
    <row r="125" spans="1:60" ht="17.25" customHeight="1">
      <c r="A125" s="512">
        <v>2031</v>
      </c>
      <c r="B125" s="279" t="s">
        <v>659</v>
      </c>
      <c r="C125" s="53"/>
      <c r="D125" s="431"/>
      <c r="E125" s="102"/>
      <c r="H125" s="261"/>
      <c r="I125" s="261"/>
      <c r="J125"/>
      <c r="K125" s="259"/>
      <c r="L125" s="261"/>
      <c r="M125" s="259"/>
      <c r="N125" s="261"/>
      <c r="O125" s="261"/>
      <c r="P125" s="261"/>
      <c r="Q125" s="265"/>
      <c r="U125" s="261"/>
      <c r="V125" s="261"/>
      <c r="W125" s="261"/>
      <c r="X125" s="263"/>
      <c r="Y125" s="261"/>
      <c r="Z125" s="261"/>
      <c r="AA125" s="261"/>
      <c r="AB125" s="261"/>
      <c r="AC125" s="261"/>
      <c r="AD125" s="261"/>
      <c r="AE125" s="261"/>
      <c r="BG125" s="385"/>
      <c r="BH125"/>
    </row>
    <row r="126" spans="1:60" ht="17.25" customHeight="1">
      <c r="A126" s="512">
        <v>2032</v>
      </c>
      <c r="B126" s="279" t="s">
        <v>659</v>
      </c>
      <c r="C126" s="53"/>
      <c r="D126" s="431"/>
      <c r="E126" s="102"/>
      <c r="H126" s="261"/>
      <c r="I126" s="261"/>
      <c r="J126"/>
      <c r="K126" s="259"/>
      <c r="L126" s="261"/>
      <c r="M126" s="259"/>
      <c r="N126" s="261"/>
      <c r="O126" s="261"/>
      <c r="P126" s="261"/>
      <c r="Q126" s="265"/>
      <c r="U126" s="261"/>
      <c r="V126" s="261"/>
      <c r="W126" s="261"/>
      <c r="X126" s="263"/>
      <c r="Y126" s="261"/>
      <c r="Z126" s="261"/>
      <c r="AA126" s="261"/>
      <c r="AB126" s="261"/>
      <c r="AC126" s="261"/>
      <c r="AD126" s="261"/>
      <c r="AE126" s="261"/>
      <c r="BG126" s="385"/>
      <c r="BH126"/>
    </row>
    <row r="127" spans="1:60" ht="5.15" customHeight="1">
      <c r="A127" s="512"/>
      <c r="B127" s="279"/>
      <c r="C127" s="279"/>
      <c r="D127" s="279"/>
      <c r="E127" s="102"/>
      <c r="H127" s="261"/>
      <c r="I127" s="261"/>
      <c r="J127"/>
      <c r="K127" s="259"/>
      <c r="L127" s="261"/>
      <c r="M127" s="259"/>
      <c r="N127" s="261"/>
      <c r="O127" s="261"/>
      <c r="P127" s="261"/>
      <c r="Q127" s="265"/>
      <c r="U127" s="261"/>
      <c r="V127" s="261"/>
      <c r="W127" s="261"/>
      <c r="X127" s="263"/>
      <c r="Y127" s="261"/>
      <c r="Z127" s="261"/>
      <c r="AA127" s="261"/>
      <c r="AB127" s="261"/>
      <c r="AC127" s="261"/>
      <c r="AD127" s="261"/>
      <c r="AE127" s="261"/>
      <c r="BH127"/>
    </row>
    <row r="128" spans="1:60" ht="5.15" customHeight="1">
      <c r="A128" s="512"/>
      <c r="B128" s="279"/>
      <c r="C128" s="279"/>
      <c r="D128" s="279"/>
      <c r="E128" s="102"/>
      <c r="H128" s="261"/>
      <c r="I128" s="261"/>
      <c r="J128"/>
      <c r="K128" s="259"/>
      <c r="L128" s="261"/>
      <c r="M128" s="259"/>
      <c r="N128" s="261"/>
      <c r="O128" s="261"/>
      <c r="P128" s="261"/>
      <c r="Q128" s="265"/>
      <c r="U128" s="261"/>
      <c r="V128" s="261"/>
      <c r="W128" s="261"/>
      <c r="X128" s="263"/>
      <c r="Y128" s="261"/>
      <c r="Z128" s="261"/>
      <c r="AA128" s="261"/>
      <c r="AB128" s="261"/>
      <c r="AC128" s="261"/>
      <c r="AD128" s="261"/>
      <c r="AE128" s="261"/>
      <c r="BH128"/>
    </row>
    <row r="129" spans="1:60">
      <c r="A129" s="514" t="s">
        <v>809</v>
      </c>
      <c r="B129" s="53" t="s">
        <v>810</v>
      </c>
      <c r="C129" s="53"/>
      <c r="D129" s="904"/>
      <c r="E129" s="102"/>
      <c r="K129" s="261" t="s">
        <v>42</v>
      </c>
      <c r="L129" s="259" t="str">
        <f ca="1">SUBSTITUTE(CELL("address",D129),"$","")</f>
        <v>D129</v>
      </c>
      <c r="M129" s="261" t="str">
        <f t="shared" si="27"/>
        <v>3c</v>
      </c>
      <c r="N129" s="259" t="str">
        <f t="shared" ca="1" si="28"/>
        <v>3b. BESS</v>
      </c>
      <c r="O129" t="s">
        <v>800</v>
      </c>
      <c r="P129" t="s">
        <v>811</v>
      </c>
      <c r="Q129" s="261">
        <v>1</v>
      </c>
      <c r="R129" s="265" t="str">
        <f t="shared" ca="1" si="29"/>
        <v>3c_D129_MWh_max_1</v>
      </c>
      <c r="S129" t="s">
        <v>357</v>
      </c>
      <c r="U129" t="str">
        <f t="shared" ref="U129:U155" si="34">"&gt;=0"</f>
        <v>&gt;=0</v>
      </c>
      <c r="V129" t="s">
        <v>85</v>
      </c>
      <c r="W129" t="s">
        <v>85</v>
      </c>
      <c r="Y129" s="263" t="str">
        <f ca="1">"Requirement: "&amp;$L$8&amp;" answer of ""Yes"""</f>
        <v>Requirement: D8 answer of "Yes"</v>
      </c>
    </row>
    <row r="130" spans="1:60" ht="5.25" customHeight="1">
      <c r="A130" s="511"/>
      <c r="B130" s="53"/>
      <c r="C130" s="53"/>
      <c r="D130" s="53"/>
      <c r="E130" s="102"/>
      <c r="J130" s="261" t="s">
        <v>78</v>
      </c>
      <c r="L130" s="259" t="e">
        <f ca="1">SUBSTITUTE(CELL("address",#REF!),"$","")</f>
        <v>#REF!</v>
      </c>
      <c r="M130" s="261" t="str">
        <f t="shared" si="27"/>
        <v>3c</v>
      </c>
      <c r="N130" s="259" t="str">
        <f t="shared" ca="1" si="28"/>
        <v>3b. BESS</v>
      </c>
      <c r="O130" t="s">
        <v>800</v>
      </c>
      <c r="P130" t="s">
        <v>811</v>
      </c>
      <c r="Q130" s="261">
        <v>2</v>
      </c>
      <c r="R130" s="265" t="e">
        <f t="shared" ca="1" si="29"/>
        <v>#REF!</v>
      </c>
      <c r="S130" t="s">
        <v>357</v>
      </c>
      <c r="U130" t="str">
        <f t="shared" si="34"/>
        <v>&gt;=0</v>
      </c>
      <c r="V130" t="s">
        <v>85</v>
      </c>
      <c r="W130" t="s">
        <v>85</v>
      </c>
      <c r="Y130" s="263" t="e">
        <f ca="1">"Requirement: "&amp;$L$9&amp;" answer of ""Yes"""</f>
        <v>#REF!</v>
      </c>
    </row>
    <row r="131" spans="1:60" ht="17.25" customHeight="1">
      <c r="A131" s="512">
        <v>2023</v>
      </c>
      <c r="B131" s="279" t="s">
        <v>775</v>
      </c>
      <c r="C131" s="53"/>
      <c r="D131" s="431"/>
      <c r="E131" s="102"/>
      <c r="H131" s="261"/>
      <c r="I131" s="261"/>
      <c r="J131"/>
      <c r="K131" s="259"/>
      <c r="L131" s="261"/>
      <c r="M131" s="259"/>
      <c r="N131" s="261"/>
      <c r="O131" s="261"/>
      <c r="P131" s="261"/>
      <c r="Q131" s="265"/>
      <c r="U131" s="261"/>
      <c r="V131" s="261"/>
      <c r="W131" s="261"/>
      <c r="X131" s="263"/>
      <c r="Y131" s="261"/>
      <c r="Z131" s="261"/>
      <c r="AA131" s="261"/>
      <c r="AB131" s="261"/>
      <c r="AC131" s="261"/>
      <c r="AD131" s="261"/>
      <c r="AE131" s="261"/>
      <c r="BG131" s="385"/>
      <c r="BH131"/>
    </row>
    <row r="132" spans="1:60" ht="17.25" customHeight="1">
      <c r="A132" s="512">
        <v>2024</v>
      </c>
      <c r="B132" s="279" t="s">
        <v>775</v>
      </c>
      <c r="C132" s="53"/>
      <c r="D132" s="431"/>
      <c r="E132" s="102"/>
      <c r="H132" s="261"/>
      <c r="I132" s="261"/>
      <c r="J132"/>
      <c r="K132" s="259"/>
      <c r="L132" s="261"/>
      <c r="M132" s="259"/>
      <c r="N132" s="261"/>
      <c r="O132" s="261"/>
      <c r="P132" s="261"/>
      <c r="Q132" s="265"/>
      <c r="U132" s="261"/>
      <c r="V132" s="261"/>
      <c r="W132" s="261"/>
      <c r="X132" s="263"/>
      <c r="Y132" s="261"/>
      <c r="Z132" s="261"/>
      <c r="AA132" s="261"/>
      <c r="AB132" s="261"/>
      <c r="AC132" s="261"/>
      <c r="AD132" s="261"/>
      <c r="AE132" s="261"/>
      <c r="BG132" s="385"/>
      <c r="BH132"/>
    </row>
    <row r="133" spans="1:60" ht="17.25" customHeight="1">
      <c r="A133" s="512">
        <v>2025</v>
      </c>
      <c r="B133" s="279" t="s">
        <v>775</v>
      </c>
      <c r="C133" s="53"/>
      <c r="D133" s="431"/>
      <c r="E133" s="102"/>
      <c r="H133" s="261"/>
      <c r="I133" s="261"/>
      <c r="J133"/>
      <c r="K133" s="259"/>
      <c r="L133" s="261"/>
      <c r="M133" s="259"/>
      <c r="N133" s="261"/>
      <c r="O133" s="261"/>
      <c r="P133" s="261"/>
      <c r="Q133" s="265"/>
      <c r="U133" s="261"/>
      <c r="V133" s="261"/>
      <c r="W133" s="261"/>
      <c r="X133" s="263"/>
      <c r="Y133" s="261"/>
      <c r="Z133" s="261"/>
      <c r="AA133" s="261"/>
      <c r="AB133" s="261"/>
      <c r="AC133" s="261"/>
      <c r="AD133" s="261"/>
      <c r="AE133" s="261"/>
      <c r="BG133" s="385"/>
      <c r="BH133"/>
    </row>
    <row r="134" spans="1:60" ht="17.25" customHeight="1">
      <c r="A134" s="512">
        <v>2026</v>
      </c>
      <c r="B134" s="279" t="s">
        <v>775</v>
      </c>
      <c r="C134" s="53"/>
      <c r="D134" s="431"/>
      <c r="E134" s="102"/>
      <c r="H134" s="261"/>
      <c r="I134" s="261"/>
      <c r="J134"/>
      <c r="K134" s="259"/>
      <c r="L134" s="261"/>
      <c r="M134" s="259"/>
      <c r="N134" s="261"/>
      <c r="O134" s="261"/>
      <c r="P134" s="261"/>
      <c r="Q134" s="265"/>
      <c r="U134" s="261"/>
      <c r="V134" s="261"/>
      <c r="W134" s="261"/>
      <c r="X134" s="263"/>
      <c r="Y134" s="261"/>
      <c r="Z134" s="261"/>
      <c r="AA134" s="261"/>
      <c r="AB134" s="261"/>
      <c r="AC134" s="261"/>
      <c r="AD134" s="261"/>
      <c r="AE134" s="261"/>
      <c r="BG134" s="385"/>
      <c r="BH134"/>
    </row>
    <row r="135" spans="1:60" ht="17.25" customHeight="1">
      <c r="A135" s="512">
        <v>2027</v>
      </c>
      <c r="B135" s="279" t="s">
        <v>775</v>
      </c>
      <c r="C135" s="53"/>
      <c r="D135" s="431"/>
      <c r="E135" s="102"/>
      <c r="H135" s="261"/>
      <c r="I135" s="261"/>
      <c r="J135"/>
      <c r="K135" s="259"/>
      <c r="L135" s="261"/>
      <c r="M135" s="259"/>
      <c r="N135" s="261"/>
      <c r="O135" s="261"/>
      <c r="P135" s="261"/>
      <c r="Q135" s="265"/>
      <c r="U135" s="261"/>
      <c r="V135" s="261"/>
      <c r="W135" s="261"/>
      <c r="X135" s="263"/>
      <c r="Y135" s="261"/>
      <c r="Z135" s="261"/>
      <c r="AA135" s="261"/>
      <c r="AB135" s="261"/>
      <c r="AC135" s="261"/>
      <c r="AD135" s="261"/>
      <c r="AE135" s="261"/>
      <c r="BG135" s="385"/>
      <c r="BH135"/>
    </row>
    <row r="136" spans="1:60" ht="17.25" customHeight="1">
      <c r="A136" s="512">
        <v>2028</v>
      </c>
      <c r="B136" s="279" t="s">
        <v>775</v>
      </c>
      <c r="C136" s="53"/>
      <c r="D136" s="431"/>
      <c r="E136" s="102"/>
      <c r="H136" s="261"/>
      <c r="I136" s="261"/>
      <c r="J136"/>
      <c r="K136" s="259"/>
      <c r="L136" s="261"/>
      <c r="M136" s="259"/>
      <c r="N136" s="261"/>
      <c r="O136" s="261"/>
      <c r="P136" s="261"/>
      <c r="Q136" s="265"/>
      <c r="U136" s="261"/>
      <c r="V136" s="261"/>
      <c r="W136" s="261"/>
      <c r="X136" s="263"/>
      <c r="Y136" s="261"/>
      <c r="Z136" s="261"/>
      <c r="AA136" s="261"/>
      <c r="AB136" s="261"/>
      <c r="AC136" s="261"/>
      <c r="AD136" s="261"/>
      <c r="AE136" s="261"/>
      <c r="BG136" s="385"/>
      <c r="BH136"/>
    </row>
    <row r="137" spans="1:60" ht="17.25" customHeight="1">
      <c r="A137" s="512">
        <v>2029</v>
      </c>
      <c r="B137" s="279" t="s">
        <v>775</v>
      </c>
      <c r="C137" s="53"/>
      <c r="D137" s="431"/>
      <c r="E137" s="102"/>
      <c r="H137" s="261"/>
      <c r="I137" s="261"/>
      <c r="J137"/>
      <c r="K137" s="259"/>
      <c r="L137" s="261"/>
      <c r="M137" s="259"/>
      <c r="N137" s="261"/>
      <c r="O137" s="261"/>
      <c r="P137" s="261"/>
      <c r="Q137" s="265"/>
      <c r="U137" s="261"/>
      <c r="V137" s="261"/>
      <c r="W137" s="261"/>
      <c r="X137" s="263"/>
      <c r="Y137" s="261"/>
      <c r="Z137" s="261"/>
      <c r="AA137" s="261"/>
      <c r="AB137" s="261"/>
      <c r="AC137" s="261"/>
      <c r="AD137" s="261"/>
      <c r="AE137" s="261"/>
      <c r="BG137" s="385"/>
      <c r="BH137"/>
    </row>
    <row r="138" spans="1:60" ht="17.25" customHeight="1">
      <c r="A138" s="512">
        <v>2030</v>
      </c>
      <c r="B138" s="279" t="s">
        <v>775</v>
      </c>
      <c r="C138" s="53"/>
      <c r="D138" s="431"/>
      <c r="E138" s="102"/>
      <c r="H138" s="261"/>
      <c r="I138" s="261"/>
      <c r="J138"/>
      <c r="K138" s="259"/>
      <c r="L138" s="261"/>
      <c r="M138" s="259"/>
      <c r="N138" s="261"/>
      <c r="O138" s="261"/>
      <c r="P138" s="261"/>
      <c r="Q138" s="265"/>
      <c r="U138" s="261"/>
      <c r="V138" s="261"/>
      <c r="W138" s="261"/>
      <c r="X138" s="263"/>
      <c r="Y138" s="261"/>
      <c r="Z138" s="261"/>
      <c r="AA138" s="261"/>
      <c r="AB138" s="261"/>
      <c r="AC138" s="261"/>
      <c r="AD138" s="261"/>
      <c r="AE138" s="261"/>
      <c r="BG138" s="385"/>
      <c r="BH138"/>
    </row>
    <row r="139" spans="1:60" ht="17.25" customHeight="1">
      <c r="A139" s="512">
        <v>2031</v>
      </c>
      <c r="B139" s="279" t="s">
        <v>775</v>
      </c>
      <c r="C139" s="53"/>
      <c r="D139" s="431"/>
      <c r="E139" s="102"/>
      <c r="H139" s="261"/>
      <c r="I139" s="261"/>
      <c r="J139"/>
      <c r="K139" s="259"/>
      <c r="L139" s="261"/>
      <c r="M139" s="259"/>
      <c r="N139" s="261"/>
      <c r="O139" s="261"/>
      <c r="P139" s="261"/>
      <c r="Q139" s="265"/>
      <c r="U139" s="261"/>
      <c r="V139" s="261"/>
      <c r="W139" s="261"/>
      <c r="X139" s="263"/>
      <c r="Y139" s="261"/>
      <c r="Z139" s="261"/>
      <c r="AA139" s="261"/>
      <c r="AB139" s="261"/>
      <c r="AC139" s="261"/>
      <c r="AD139" s="261"/>
      <c r="AE139" s="261"/>
      <c r="BG139" s="385"/>
      <c r="BH139"/>
    </row>
    <row r="140" spans="1:60" ht="17.25" customHeight="1">
      <c r="A140" s="512">
        <v>2032</v>
      </c>
      <c r="B140" s="279" t="s">
        <v>775</v>
      </c>
      <c r="C140" s="53"/>
      <c r="D140" s="431"/>
      <c r="E140" s="102"/>
      <c r="H140" s="261"/>
      <c r="I140" s="261"/>
      <c r="J140"/>
      <c r="K140" s="259"/>
      <c r="L140" s="261"/>
      <c r="M140" s="259"/>
      <c r="N140" s="261"/>
      <c r="O140" s="261"/>
      <c r="P140" s="261"/>
      <c r="Q140" s="265"/>
      <c r="U140" s="261"/>
      <c r="V140" s="261"/>
      <c r="W140" s="261"/>
      <c r="X140" s="263"/>
      <c r="Y140" s="261"/>
      <c r="Z140" s="261"/>
      <c r="AA140" s="261"/>
      <c r="AB140" s="261"/>
      <c r="AC140" s="261"/>
      <c r="AD140" s="261"/>
      <c r="AE140" s="261"/>
      <c r="BG140" s="385"/>
      <c r="BH140"/>
    </row>
    <row r="141" spans="1:60" ht="5.25" customHeight="1">
      <c r="A141" s="511"/>
      <c r="B141" s="53"/>
      <c r="C141" s="53"/>
      <c r="D141" s="917"/>
      <c r="E141" s="102"/>
      <c r="J141" s="261" t="s">
        <v>78</v>
      </c>
      <c r="L141" s="259" t="e">
        <f ca="1">SUBSTITUTE(CELL("address",#REF!),"$","")</f>
        <v>#REF!</v>
      </c>
      <c r="M141" s="261" t="str">
        <f t="shared" si="27"/>
        <v>3c</v>
      </c>
      <c r="N141" s="259" t="str">
        <f t="shared" ca="1" si="28"/>
        <v>3b. BESS</v>
      </c>
      <c r="O141" t="s">
        <v>800</v>
      </c>
      <c r="P141" t="s">
        <v>811</v>
      </c>
      <c r="Q141" s="261">
        <v>3</v>
      </c>
      <c r="R141" s="265" t="e">
        <f t="shared" ca="1" si="29"/>
        <v>#REF!</v>
      </c>
      <c r="S141" t="s">
        <v>357</v>
      </c>
      <c r="U141" t="str">
        <f t="shared" si="34"/>
        <v>&gt;=0</v>
      </c>
      <c r="V141" t="s">
        <v>85</v>
      </c>
      <c r="W141" t="s">
        <v>85</v>
      </c>
      <c r="Y141" s="263" t="e">
        <f>"Requirement: "&amp;#REF!&amp;" answer of ""Yes"""</f>
        <v>#REF!</v>
      </c>
    </row>
    <row r="142" spans="1:60" ht="5.25" customHeight="1">
      <c r="A142" s="511"/>
      <c r="B142" s="53"/>
      <c r="C142" s="53"/>
      <c r="D142" s="917"/>
      <c r="E142" s="102"/>
      <c r="L142" s="259"/>
      <c r="M142" s="261"/>
      <c r="N142" s="259"/>
      <c r="R142" s="265"/>
      <c r="Y142" s="263"/>
    </row>
    <row r="143" spans="1:60">
      <c r="A143" s="514" t="s">
        <v>812</v>
      </c>
      <c r="B143" s="53" t="s">
        <v>810</v>
      </c>
      <c r="C143" s="53"/>
      <c r="D143" s="917"/>
      <c r="E143" s="102"/>
      <c r="K143" s="261" t="s">
        <v>42</v>
      </c>
      <c r="L143" s="259" t="str">
        <f ca="1">SUBSTITUTE(CELL("address",D143),"$","")</f>
        <v>D143</v>
      </c>
      <c r="M143" s="261" t="str">
        <f t="shared" si="27"/>
        <v>3c</v>
      </c>
      <c r="N143" s="259" t="str">
        <f t="shared" ca="1" si="28"/>
        <v>3b. BESS</v>
      </c>
      <c r="O143" t="s">
        <v>800</v>
      </c>
      <c r="P143" t="s">
        <v>813</v>
      </c>
      <c r="Q143" s="261">
        <v>1</v>
      </c>
      <c r="R143" s="265" t="str">
        <f t="shared" ca="1" si="29"/>
        <v>3c_D143_MWh_min_1</v>
      </c>
      <c r="S143" t="s">
        <v>357</v>
      </c>
      <c r="U143" t="str">
        <f t="shared" si="34"/>
        <v>&gt;=0</v>
      </c>
      <c r="V143" t="s">
        <v>85</v>
      </c>
      <c r="W143" t="s">
        <v>85</v>
      </c>
      <c r="Y143" s="263" t="str">
        <f ca="1">"Requirement: "&amp;$L$8&amp;" answer of ""Yes"""</f>
        <v>Requirement: D8 answer of "Yes"</v>
      </c>
    </row>
    <row r="144" spans="1:60" ht="5.25" customHeight="1">
      <c r="A144" s="511"/>
      <c r="B144" s="53"/>
      <c r="C144" s="53"/>
      <c r="D144" s="917"/>
      <c r="E144" s="102"/>
      <c r="J144" s="261" t="s">
        <v>78</v>
      </c>
      <c r="L144" s="259" t="e">
        <f ca="1">SUBSTITUTE(CELL("address",#REF!),"$","")</f>
        <v>#REF!</v>
      </c>
      <c r="M144" s="261" t="str">
        <f t="shared" si="27"/>
        <v>3c</v>
      </c>
      <c r="N144" s="259" t="str">
        <f t="shared" ca="1" si="28"/>
        <v>3b. BESS</v>
      </c>
      <c r="O144" t="s">
        <v>800</v>
      </c>
      <c r="P144" t="s">
        <v>813</v>
      </c>
      <c r="Q144" s="261">
        <v>2</v>
      </c>
      <c r="R144" s="265" t="e">
        <f t="shared" ca="1" si="29"/>
        <v>#REF!</v>
      </c>
      <c r="S144" t="s">
        <v>357</v>
      </c>
      <c r="U144" t="str">
        <f t="shared" si="34"/>
        <v>&gt;=0</v>
      </c>
      <c r="V144" t="s">
        <v>85</v>
      </c>
      <c r="W144" t="s">
        <v>85</v>
      </c>
      <c r="Y144" s="263" t="e">
        <f ca="1">"Requirement: "&amp;$L$9&amp;" answer of ""Yes"""</f>
        <v>#REF!</v>
      </c>
    </row>
    <row r="145" spans="1:60" ht="17.25" customHeight="1">
      <c r="A145" s="512">
        <v>2023</v>
      </c>
      <c r="B145" s="279" t="s">
        <v>775</v>
      </c>
      <c r="C145" s="53"/>
      <c r="D145" s="431"/>
      <c r="E145" s="102"/>
      <c r="H145" s="261"/>
      <c r="I145" s="261"/>
      <c r="J145"/>
      <c r="K145" s="259"/>
      <c r="L145" s="261"/>
      <c r="M145" s="259"/>
      <c r="N145" s="261"/>
      <c r="O145" s="261"/>
      <c r="P145" s="261"/>
      <c r="Q145" s="265"/>
      <c r="U145" s="261"/>
      <c r="V145" s="261"/>
      <c r="W145" s="261"/>
      <c r="X145" s="263"/>
      <c r="Y145" s="261"/>
      <c r="Z145" s="261"/>
      <c r="AA145" s="261"/>
      <c r="AB145" s="261"/>
      <c r="AC145" s="261"/>
      <c r="AD145" s="261"/>
      <c r="AE145" s="261"/>
      <c r="BG145" s="385"/>
      <c r="BH145"/>
    </row>
    <row r="146" spans="1:60" ht="17.25" customHeight="1">
      <c r="A146" s="512">
        <v>2024</v>
      </c>
      <c r="B146" s="279" t="s">
        <v>775</v>
      </c>
      <c r="C146" s="53"/>
      <c r="D146" s="431"/>
      <c r="E146" s="102"/>
      <c r="H146" s="261"/>
      <c r="I146" s="261"/>
      <c r="J146"/>
      <c r="K146" s="259"/>
      <c r="L146" s="261"/>
      <c r="M146" s="259"/>
      <c r="N146" s="261"/>
      <c r="O146" s="261"/>
      <c r="P146" s="261"/>
      <c r="Q146" s="265"/>
      <c r="U146" s="261"/>
      <c r="V146" s="261"/>
      <c r="W146" s="261"/>
      <c r="X146" s="263"/>
      <c r="Y146" s="261"/>
      <c r="Z146" s="261"/>
      <c r="AA146" s="261"/>
      <c r="AB146" s="261"/>
      <c r="AC146" s="261"/>
      <c r="AD146" s="261"/>
      <c r="AE146" s="261"/>
      <c r="BG146" s="385"/>
      <c r="BH146"/>
    </row>
    <row r="147" spans="1:60" ht="17.25" customHeight="1">
      <c r="A147" s="512">
        <v>2025</v>
      </c>
      <c r="B147" s="279" t="s">
        <v>775</v>
      </c>
      <c r="C147" s="53"/>
      <c r="D147" s="431"/>
      <c r="E147" s="102"/>
      <c r="H147" s="261"/>
      <c r="I147" s="261"/>
      <c r="J147"/>
      <c r="K147" s="259"/>
      <c r="L147" s="261"/>
      <c r="M147" s="259"/>
      <c r="N147" s="261"/>
      <c r="O147" s="261"/>
      <c r="P147" s="261"/>
      <c r="Q147" s="265"/>
      <c r="U147" s="261"/>
      <c r="V147" s="261"/>
      <c r="W147" s="261"/>
      <c r="X147" s="263"/>
      <c r="Y147" s="261"/>
      <c r="Z147" s="261"/>
      <c r="AA147" s="261"/>
      <c r="AB147" s="261"/>
      <c r="AC147" s="261"/>
      <c r="AD147" s="261"/>
      <c r="AE147" s="261"/>
      <c r="BG147" s="385"/>
      <c r="BH147"/>
    </row>
    <row r="148" spans="1:60" ht="17.25" customHeight="1">
      <c r="A148" s="512">
        <v>2026</v>
      </c>
      <c r="B148" s="279" t="s">
        <v>775</v>
      </c>
      <c r="C148" s="53"/>
      <c r="D148" s="431"/>
      <c r="E148" s="102"/>
      <c r="H148" s="261"/>
      <c r="I148" s="261"/>
      <c r="J148"/>
      <c r="K148" s="259"/>
      <c r="L148" s="261"/>
      <c r="M148" s="259"/>
      <c r="N148" s="261"/>
      <c r="O148" s="261"/>
      <c r="P148" s="261"/>
      <c r="Q148" s="265"/>
      <c r="U148" s="261"/>
      <c r="V148" s="261"/>
      <c r="W148" s="261"/>
      <c r="X148" s="263"/>
      <c r="Y148" s="261"/>
      <c r="Z148" s="261"/>
      <c r="AA148" s="261"/>
      <c r="AB148" s="261"/>
      <c r="AC148" s="261"/>
      <c r="AD148" s="261"/>
      <c r="AE148" s="261"/>
      <c r="BG148" s="385"/>
      <c r="BH148"/>
    </row>
    <row r="149" spans="1:60" ht="17.25" customHeight="1">
      <c r="A149" s="512">
        <v>2027</v>
      </c>
      <c r="B149" s="279" t="s">
        <v>775</v>
      </c>
      <c r="C149" s="53"/>
      <c r="D149" s="431"/>
      <c r="E149" s="102"/>
      <c r="H149" s="261"/>
      <c r="I149" s="261"/>
      <c r="J149"/>
      <c r="K149" s="259"/>
      <c r="L149" s="261"/>
      <c r="M149" s="259"/>
      <c r="N149" s="261"/>
      <c r="O149" s="261"/>
      <c r="P149" s="261"/>
      <c r="Q149" s="265"/>
      <c r="U149" s="261"/>
      <c r="V149" s="261"/>
      <c r="W149" s="261"/>
      <c r="X149" s="263"/>
      <c r="Y149" s="261"/>
      <c r="Z149" s="261"/>
      <c r="AA149" s="261"/>
      <c r="AB149" s="261"/>
      <c r="AC149" s="261"/>
      <c r="AD149" s="261"/>
      <c r="AE149" s="261"/>
      <c r="BG149" s="385"/>
      <c r="BH149"/>
    </row>
    <row r="150" spans="1:60" ht="17.25" customHeight="1">
      <c r="A150" s="512">
        <v>2028</v>
      </c>
      <c r="B150" s="279" t="s">
        <v>775</v>
      </c>
      <c r="C150" s="53"/>
      <c r="D150" s="431"/>
      <c r="E150" s="102"/>
      <c r="H150" s="261"/>
      <c r="I150" s="261"/>
      <c r="J150"/>
      <c r="K150" s="259"/>
      <c r="L150" s="261"/>
      <c r="M150" s="259"/>
      <c r="N150" s="261"/>
      <c r="O150" s="261"/>
      <c r="P150" s="261"/>
      <c r="Q150" s="265"/>
      <c r="U150" s="261"/>
      <c r="V150" s="261"/>
      <c r="W150" s="261"/>
      <c r="X150" s="263"/>
      <c r="Y150" s="261"/>
      <c r="Z150" s="261"/>
      <c r="AA150" s="261"/>
      <c r="AB150" s="261"/>
      <c r="AC150" s="261"/>
      <c r="AD150" s="261"/>
      <c r="AE150" s="261"/>
      <c r="BG150" s="385"/>
      <c r="BH150"/>
    </row>
    <row r="151" spans="1:60" ht="17.25" customHeight="1">
      <c r="A151" s="512">
        <v>2029</v>
      </c>
      <c r="B151" s="279" t="s">
        <v>775</v>
      </c>
      <c r="C151" s="53"/>
      <c r="D151" s="431"/>
      <c r="E151" s="102"/>
      <c r="H151" s="261"/>
      <c r="I151" s="261"/>
      <c r="J151"/>
      <c r="K151" s="259"/>
      <c r="L151" s="261"/>
      <c r="M151" s="259"/>
      <c r="N151" s="261"/>
      <c r="O151" s="261"/>
      <c r="P151" s="261"/>
      <c r="Q151" s="265"/>
      <c r="U151" s="261"/>
      <c r="V151" s="261"/>
      <c r="W151" s="261"/>
      <c r="X151" s="263"/>
      <c r="Y151" s="261"/>
      <c r="Z151" s="261"/>
      <c r="AA151" s="261"/>
      <c r="AB151" s="261"/>
      <c r="AC151" s="261"/>
      <c r="AD151" s="261"/>
      <c r="AE151" s="261"/>
      <c r="BG151" s="385"/>
      <c r="BH151"/>
    </row>
    <row r="152" spans="1:60" ht="17.25" customHeight="1">
      <c r="A152" s="512">
        <v>2030</v>
      </c>
      <c r="B152" s="279" t="s">
        <v>775</v>
      </c>
      <c r="C152" s="53"/>
      <c r="D152" s="431"/>
      <c r="E152" s="102"/>
      <c r="H152" s="261"/>
      <c r="I152" s="261"/>
      <c r="J152"/>
      <c r="K152" s="259"/>
      <c r="L152" s="261"/>
      <c r="M152" s="259"/>
      <c r="N152" s="261"/>
      <c r="O152" s="261"/>
      <c r="P152" s="261"/>
      <c r="Q152" s="265"/>
      <c r="U152" s="261"/>
      <c r="V152" s="261"/>
      <c r="W152" s="261"/>
      <c r="X152" s="263"/>
      <c r="Y152" s="261"/>
      <c r="Z152" s="261"/>
      <c r="AA152" s="261"/>
      <c r="AB152" s="261"/>
      <c r="AC152" s="261"/>
      <c r="AD152" s="261"/>
      <c r="AE152" s="261"/>
      <c r="BG152" s="385"/>
      <c r="BH152"/>
    </row>
    <row r="153" spans="1:60" ht="17.25" customHeight="1">
      <c r="A153" s="512">
        <v>2031</v>
      </c>
      <c r="B153" s="279" t="s">
        <v>775</v>
      </c>
      <c r="C153" s="53"/>
      <c r="D153" s="431"/>
      <c r="E153" s="102"/>
      <c r="H153" s="261"/>
      <c r="I153" s="261"/>
      <c r="J153"/>
      <c r="K153" s="259"/>
      <c r="L153" s="261"/>
      <c r="M153" s="259"/>
      <c r="N153" s="261"/>
      <c r="O153" s="261"/>
      <c r="P153" s="261"/>
      <c r="Q153" s="265"/>
      <c r="U153" s="261"/>
      <c r="V153" s="261"/>
      <c r="W153" s="261"/>
      <c r="X153" s="263"/>
      <c r="Y153" s="261"/>
      <c r="Z153" s="261"/>
      <c r="AA153" s="261"/>
      <c r="AB153" s="261"/>
      <c r="AC153" s="261"/>
      <c r="AD153" s="261"/>
      <c r="AE153" s="261"/>
      <c r="BG153" s="385"/>
      <c r="BH153"/>
    </row>
    <row r="154" spans="1:60" ht="17.25" customHeight="1">
      <c r="A154" s="512">
        <v>2032</v>
      </c>
      <c r="B154" s="279" t="s">
        <v>775</v>
      </c>
      <c r="C154" s="53"/>
      <c r="D154" s="431"/>
      <c r="E154" s="102"/>
      <c r="H154" s="261"/>
      <c r="I154" s="261"/>
      <c r="J154"/>
      <c r="K154" s="259"/>
      <c r="L154" s="261"/>
      <c r="M154" s="259"/>
      <c r="N154" s="261"/>
      <c r="O154" s="261"/>
      <c r="P154" s="261"/>
      <c r="Q154" s="265"/>
      <c r="U154" s="261"/>
      <c r="V154" s="261"/>
      <c r="W154" s="261"/>
      <c r="X154" s="263"/>
      <c r="Y154" s="261"/>
      <c r="Z154" s="261"/>
      <c r="AA154" s="261"/>
      <c r="AB154" s="261"/>
      <c r="AC154" s="261"/>
      <c r="AD154" s="261"/>
      <c r="AE154" s="261"/>
      <c r="BG154" s="385"/>
      <c r="BH154"/>
    </row>
    <row r="155" spans="1:60" ht="5.25" customHeight="1">
      <c r="A155" s="511"/>
      <c r="B155" s="53"/>
      <c r="C155" s="53"/>
      <c r="D155" s="917"/>
      <c r="E155" s="102"/>
      <c r="J155" s="261" t="s">
        <v>78</v>
      </c>
      <c r="L155" s="259" t="e">
        <f ca="1">SUBSTITUTE(CELL("address",#REF!),"$","")</f>
        <v>#REF!</v>
      </c>
      <c r="M155" s="261" t="str">
        <f t="shared" si="27"/>
        <v>3c</v>
      </c>
      <c r="N155" s="259" t="str">
        <f t="shared" ca="1" si="28"/>
        <v>3b. BESS</v>
      </c>
      <c r="O155" t="s">
        <v>800</v>
      </c>
      <c r="P155" t="s">
        <v>813</v>
      </c>
      <c r="Q155" s="261">
        <v>3</v>
      </c>
      <c r="R155" s="265" t="e">
        <f t="shared" ca="1" si="29"/>
        <v>#REF!</v>
      </c>
      <c r="S155" t="s">
        <v>357</v>
      </c>
      <c r="U155" t="str">
        <f t="shared" si="34"/>
        <v>&gt;=0</v>
      </c>
      <c r="V155" t="s">
        <v>85</v>
      </c>
      <c r="W155" t="s">
        <v>85</v>
      </c>
      <c r="Y155" s="263" t="e">
        <f>"Requirement: "&amp;#REF!&amp;" answer of ""Yes"""</f>
        <v>#REF!</v>
      </c>
    </row>
    <row r="156" spans="1:60" ht="5.25" customHeight="1">
      <c r="A156" s="511"/>
      <c r="B156" s="53"/>
      <c r="C156" s="53"/>
      <c r="D156" s="917"/>
      <c r="E156" s="102"/>
      <c r="L156" s="259"/>
      <c r="M156" s="261"/>
      <c r="N156" s="259"/>
      <c r="R156" s="265"/>
      <c r="Y156" s="263"/>
    </row>
    <row r="157" spans="1:60">
      <c r="A157" s="514" t="s">
        <v>814</v>
      </c>
      <c r="B157" s="53" t="s">
        <v>815</v>
      </c>
      <c r="C157" s="53"/>
      <c r="D157" s="579"/>
      <c r="E157" s="102"/>
      <c r="K157" s="261" t="s">
        <v>42</v>
      </c>
      <c r="L157" s="259" t="str">
        <f ca="1">SUBSTITUTE(CELL("address",D157),"$","")</f>
        <v>D157</v>
      </c>
      <c r="M157" s="261" t="str">
        <f t="shared" si="27"/>
        <v>3c</v>
      </c>
      <c r="N157" s="259" t="str">
        <f t="shared" ca="1" si="28"/>
        <v>3b. BESS</v>
      </c>
      <c r="O157" t="s">
        <v>800</v>
      </c>
      <c r="P157" t="s">
        <v>816</v>
      </c>
      <c r="Q157" s="261">
        <v>1</v>
      </c>
      <c r="R157" s="265" t="str">
        <f t="shared" ca="1" si="29"/>
        <v>3c_D157_energy_degradation_cycles_1</v>
      </c>
      <c r="S157" s="259" t="s">
        <v>445</v>
      </c>
      <c r="T157" t="s">
        <v>817</v>
      </c>
      <c r="U157" s="260" t="s">
        <v>446</v>
      </c>
      <c r="V157" t="s">
        <v>85</v>
      </c>
      <c r="W157" t="s">
        <v>85</v>
      </c>
      <c r="Y157" s="263" t="str">
        <f ca="1">"Requirement: "&amp;$L$8&amp;" answer of ""Yes"""</f>
        <v>Requirement: D8 answer of "Yes"</v>
      </c>
      <c r="Z157" s="259"/>
    </row>
    <row r="158" spans="1:60" ht="5.25" customHeight="1">
      <c r="A158" s="511"/>
      <c r="B158" s="53"/>
      <c r="C158" s="53"/>
      <c r="D158" s="917"/>
      <c r="E158" s="102"/>
      <c r="J158" s="261" t="s">
        <v>78</v>
      </c>
      <c r="L158" s="259" t="e">
        <f ca="1">SUBSTITUTE(CELL("address",#REF!),"$","")</f>
        <v>#REF!</v>
      </c>
      <c r="M158" s="261" t="str">
        <f t="shared" si="27"/>
        <v>3c</v>
      </c>
      <c r="N158" s="259" t="str">
        <f t="shared" ca="1" si="28"/>
        <v>3b. BESS</v>
      </c>
      <c r="O158" t="s">
        <v>800</v>
      </c>
      <c r="P158" t="s">
        <v>816</v>
      </c>
      <c r="Q158" s="261">
        <v>3</v>
      </c>
      <c r="R158" s="265" t="e">
        <f t="shared" ca="1" si="29"/>
        <v>#REF!</v>
      </c>
      <c r="S158" s="259" t="s">
        <v>445</v>
      </c>
      <c r="T158" t="s">
        <v>817</v>
      </c>
      <c r="U158" s="260" t="s">
        <v>446</v>
      </c>
      <c r="V158" t="s">
        <v>85</v>
      </c>
      <c r="W158" t="s">
        <v>85</v>
      </c>
      <c r="Y158" s="263" t="e">
        <f>"Requirement: "&amp;#REF!&amp;" answer of ""Yes"""</f>
        <v>#REF!</v>
      </c>
      <c r="Z158" s="259"/>
    </row>
    <row r="159" spans="1:60">
      <c r="A159" s="514" t="s">
        <v>818</v>
      </c>
      <c r="B159" s="53"/>
      <c r="C159" s="53"/>
      <c r="D159" s="572"/>
      <c r="E159" s="102"/>
      <c r="K159" s="261" t="s">
        <v>42</v>
      </c>
      <c r="L159" s="259" t="str">
        <f ca="1">SUBSTITUTE(CELL("address",D159),"$","")</f>
        <v>D159</v>
      </c>
      <c r="M159" s="261" t="str">
        <f t="shared" si="27"/>
        <v>3c</v>
      </c>
      <c r="N159" s="259" t="str">
        <f t="shared" ca="1" si="28"/>
        <v>3b. BESS</v>
      </c>
      <c r="O159" t="s">
        <v>800</v>
      </c>
      <c r="P159" t="s">
        <v>819</v>
      </c>
      <c r="Q159" s="261">
        <v>1</v>
      </c>
      <c r="R159" s="265" t="str">
        <f t="shared" ca="1" si="29"/>
        <v>3c_D159_augmentation_1</v>
      </c>
      <c r="S159" t="s">
        <v>641</v>
      </c>
      <c r="U159" s="260" t="str">
        <f>CONCATENATE(AE159,",",AF159)</f>
        <v>Yes,No</v>
      </c>
      <c r="V159" t="s">
        <v>85</v>
      </c>
      <c r="W159" t="s">
        <v>85</v>
      </c>
      <c r="Y159" s="263" t="str">
        <f ca="1">"Requirement: "&amp;$L$8&amp;" answer of ""Yes"""</f>
        <v>Requirement: D8 answer of "Yes"</v>
      </c>
      <c r="AE159" t="s">
        <v>84</v>
      </c>
      <c r="AF159" t="s">
        <v>85</v>
      </c>
    </row>
    <row r="160" spans="1:60" ht="5.25" customHeight="1">
      <c r="A160" s="511"/>
      <c r="B160" s="53"/>
      <c r="C160" s="53"/>
      <c r="D160" s="917"/>
      <c r="E160" s="102"/>
      <c r="J160" s="261" t="s">
        <v>78</v>
      </c>
      <c r="L160" s="259" t="e">
        <f ca="1">SUBSTITUTE(CELL("address",#REF!),"$","")</f>
        <v>#REF!</v>
      </c>
      <c r="M160" s="261" t="str">
        <f t="shared" si="27"/>
        <v>3c</v>
      </c>
      <c r="N160" s="259" t="str">
        <f t="shared" ca="1" si="28"/>
        <v>3b. BESS</v>
      </c>
      <c r="O160" t="s">
        <v>800</v>
      </c>
      <c r="P160" t="s">
        <v>819</v>
      </c>
      <c r="Q160" s="261">
        <v>2</v>
      </c>
      <c r="R160" s="265" t="e">
        <f t="shared" ca="1" si="29"/>
        <v>#REF!</v>
      </c>
      <c r="S160" t="s">
        <v>641</v>
      </c>
      <c r="U160" s="260" t="str">
        <f t="shared" ref="U160" si="35">CONCATENATE(AE160,",",AF160)</f>
        <v>Yes,No</v>
      </c>
      <c r="V160" t="s">
        <v>85</v>
      </c>
      <c r="W160" t="s">
        <v>85</v>
      </c>
      <c r="Y160" s="263" t="e">
        <f ca="1">"Requirement: "&amp;$L$9&amp;" answer of ""Yes"""</f>
        <v>#REF!</v>
      </c>
      <c r="AE160" t="s">
        <v>84</v>
      </c>
      <c r="AF160" t="s">
        <v>85</v>
      </c>
    </row>
    <row r="161" spans="1:26" ht="51.75" customHeight="1">
      <c r="A161" s="514" t="s">
        <v>820</v>
      </c>
      <c r="B161" s="53"/>
      <c r="C161" s="53"/>
      <c r="D161" s="576"/>
      <c r="E161" s="102"/>
      <c r="K161" s="261" t="s">
        <v>42</v>
      </c>
      <c r="L161" s="259" t="str">
        <f ca="1">SUBSTITUTE(CELL("address",D161),"$","")</f>
        <v>D161</v>
      </c>
      <c r="M161" s="261" t="str">
        <f t="shared" si="27"/>
        <v>3c</v>
      </c>
      <c r="N161" s="259" t="str">
        <f t="shared" ca="1" si="28"/>
        <v>3b. BESS</v>
      </c>
      <c r="O161" t="s">
        <v>800</v>
      </c>
      <c r="P161" t="s">
        <v>821</v>
      </c>
      <c r="Q161" s="261">
        <v>1</v>
      </c>
      <c r="R161" s="265" t="str">
        <f t="shared" ca="1" si="29"/>
        <v>3c_D161_augmentation_schedule_1</v>
      </c>
      <c r="S161" t="s">
        <v>428</v>
      </c>
      <c r="T161">
        <v>2000</v>
      </c>
      <c r="V161" t="s">
        <v>85</v>
      </c>
      <c r="W161" t="s">
        <v>85</v>
      </c>
      <c r="Y161" s="263" t="str">
        <f ca="1">"Requirement: "&amp;L159&amp;" answer of ""Yes"""</f>
        <v>Requirement: D159 answer of "Yes"</v>
      </c>
    </row>
    <row r="162" spans="1:26" ht="5.25" customHeight="1">
      <c r="A162" s="511"/>
      <c r="B162" s="53"/>
      <c r="C162" s="53"/>
      <c r="D162" s="53"/>
      <c r="E162" s="102"/>
      <c r="J162" s="261" t="s">
        <v>78</v>
      </c>
      <c r="L162" s="259" t="e">
        <f ca="1">SUBSTITUTE(CELL("address",#REF!),"$","")</f>
        <v>#REF!</v>
      </c>
      <c r="M162" s="261" t="str">
        <f t="shared" si="27"/>
        <v>3c</v>
      </c>
      <c r="N162" s="259" t="str">
        <f t="shared" ca="1" si="28"/>
        <v>3b. BESS</v>
      </c>
      <c r="O162" t="s">
        <v>800</v>
      </c>
      <c r="P162" t="s">
        <v>821</v>
      </c>
      <c r="Q162" s="261">
        <v>2</v>
      </c>
      <c r="R162" s="265" t="e">
        <f t="shared" ca="1" si="29"/>
        <v>#REF!</v>
      </c>
      <c r="S162" t="s">
        <v>428</v>
      </c>
      <c r="T162">
        <v>2000</v>
      </c>
      <c r="V162" t="s">
        <v>85</v>
      </c>
      <c r="W162" t="s">
        <v>85</v>
      </c>
      <c r="Y162" s="263" t="e">
        <f ca="1">"Requirement: "&amp;L160&amp;" answer of ""Yes"""</f>
        <v>#REF!</v>
      </c>
    </row>
    <row r="163" spans="1:26" ht="5.25" customHeight="1" thickBot="1">
      <c r="A163" s="512"/>
      <c r="B163" s="53"/>
      <c r="C163" s="53"/>
      <c r="D163" s="53"/>
      <c r="E163" s="102"/>
      <c r="J163" s="261" t="s">
        <v>78</v>
      </c>
      <c r="L163" s="259" t="e">
        <f ca="1">SUBSTITUTE(CELL("address",#REF!),"$","")</f>
        <v>#REF!</v>
      </c>
      <c r="M163" s="261" t="str">
        <f t="shared" ref="M163" si="36">$M$8</f>
        <v>3c</v>
      </c>
      <c r="N163" s="259" t="str">
        <f t="shared" ref="N163" ca="1" si="37">MID(CELL("filename",M163),FIND("]",CELL("filename",M163))+1,256)</f>
        <v>3b. BESS</v>
      </c>
      <c r="O163" t="s">
        <v>800</v>
      </c>
      <c r="P163" t="s">
        <v>822</v>
      </c>
      <c r="Q163" s="261">
        <v>3</v>
      </c>
      <c r="R163" s="265" t="e">
        <f t="shared" ref="R163" ca="1" si="38">M163&amp;"_"&amp;L163&amp;"_"&amp;P163&amp;"_"&amp;Q163</f>
        <v>#REF!</v>
      </c>
      <c r="S163" t="s">
        <v>357</v>
      </c>
      <c r="U163" t="str">
        <f t="shared" ref="U163" si="39">"&gt;=0"</f>
        <v>&gt;=0</v>
      </c>
      <c r="V163" t="s">
        <v>85</v>
      </c>
      <c r="W163" t="s">
        <v>85</v>
      </c>
      <c r="Y163" s="263" t="e">
        <f>"Requirement: "&amp;#REF!&amp;" answer of ""Pumped Hydro"""</f>
        <v>#REF!</v>
      </c>
    </row>
    <row r="164" spans="1:26" ht="13.5" thickBot="1">
      <c r="A164" s="1229" t="s">
        <v>823</v>
      </c>
      <c r="B164" s="1249"/>
      <c r="C164" s="1249"/>
      <c r="D164" s="1249"/>
      <c r="E164" s="1250"/>
      <c r="K164" s="261" t="s">
        <v>42</v>
      </c>
    </row>
    <row r="165" spans="1:26" ht="5.25" customHeight="1">
      <c r="A165" s="511"/>
      <c r="B165" s="53"/>
      <c r="C165" s="53"/>
      <c r="D165" s="53"/>
      <c r="E165" s="102"/>
      <c r="J165" s="261" t="s">
        <v>78</v>
      </c>
    </row>
    <row r="166" spans="1:26" ht="13">
      <c r="A166" s="318" t="s">
        <v>684</v>
      </c>
      <c r="B166" s="53"/>
      <c r="C166" s="53"/>
      <c r="D166" s="53"/>
      <c r="E166" s="102"/>
      <c r="K166" s="261" t="s">
        <v>42</v>
      </c>
    </row>
    <row r="167" spans="1:26">
      <c r="A167" s="513" t="s">
        <v>685</v>
      </c>
      <c r="B167" s="279" t="s">
        <v>686</v>
      </c>
      <c r="C167" s="53"/>
      <c r="D167" s="437"/>
      <c r="E167" s="102"/>
      <c r="K167" s="261" t="s">
        <v>42</v>
      </c>
      <c r="L167" s="259" t="str">
        <f ca="1">SUBSTITUTE(CELL("address",D167),"$","")</f>
        <v>D167</v>
      </c>
      <c r="M167" s="261" t="str">
        <f t="shared" ref="M167:M172" si="40">$M$8</f>
        <v>3c</v>
      </c>
      <c r="N167" s="259" t="str">
        <f t="shared" ref="N167:N172" ca="1" si="41">MID(CELL("filename",M167),FIND("]",CELL("filename",M167))+1,256)</f>
        <v>3b. BESS</v>
      </c>
      <c r="O167" t="s">
        <v>824</v>
      </c>
      <c r="P167" t="s">
        <v>687</v>
      </c>
      <c r="Q167" s="261">
        <v>1</v>
      </c>
      <c r="R167" s="265" t="str">
        <f t="shared" ref="R167:R172" ca="1" si="42">M167&amp;"_"&amp;L167&amp;"_"&amp;P167&amp;"_"&amp;Q167</f>
        <v>3c_D167_ramp_up_1</v>
      </c>
      <c r="S167" t="s">
        <v>357</v>
      </c>
      <c r="U167" t="str">
        <f t="shared" ref="U167:U170" si="43">"&gt;=0"</f>
        <v>&gt;=0</v>
      </c>
      <c r="V167" t="s">
        <v>85</v>
      </c>
      <c r="W167" t="s">
        <v>85</v>
      </c>
      <c r="Y167" s="263" t="str">
        <f ca="1">"Requirement: "&amp;$L$8&amp;" answer of ""Yes"""</f>
        <v>Requirement: D8 answer of "Yes"</v>
      </c>
    </row>
    <row r="168" spans="1:26" ht="5.25" customHeight="1">
      <c r="A168" s="512"/>
      <c r="B168" s="53"/>
      <c r="C168" s="53"/>
      <c r="D168" s="917"/>
      <c r="E168" s="102"/>
      <c r="J168" s="261" t="s">
        <v>78</v>
      </c>
      <c r="L168" s="259" t="e">
        <f ca="1">SUBSTITUTE(CELL("address",#REF!),"$","")</f>
        <v>#REF!</v>
      </c>
      <c r="M168" s="261" t="str">
        <f t="shared" si="40"/>
        <v>3c</v>
      </c>
      <c r="N168" s="259" t="str">
        <f t="shared" ca="1" si="41"/>
        <v>3b. BESS</v>
      </c>
      <c r="O168" t="s">
        <v>824</v>
      </c>
      <c r="P168" t="s">
        <v>687</v>
      </c>
      <c r="Q168" s="261">
        <v>3</v>
      </c>
      <c r="R168" s="265" t="e">
        <f t="shared" ca="1" si="42"/>
        <v>#REF!</v>
      </c>
      <c r="S168" t="s">
        <v>357</v>
      </c>
      <c r="U168" t="str">
        <f t="shared" si="43"/>
        <v>&gt;=0</v>
      </c>
      <c r="V168" t="s">
        <v>85</v>
      </c>
      <c r="W168" t="s">
        <v>85</v>
      </c>
      <c r="Y168" s="263" t="e">
        <f>"Requirement: "&amp;#REF!&amp;" answer of ""Yes"""</f>
        <v>#REF!</v>
      </c>
    </row>
    <row r="169" spans="1:26">
      <c r="A169" s="513" t="s">
        <v>688</v>
      </c>
      <c r="B169" s="279" t="s">
        <v>686</v>
      </c>
      <c r="C169" s="53"/>
      <c r="D169" s="437"/>
      <c r="E169" s="102"/>
      <c r="K169" s="261" t="s">
        <v>42</v>
      </c>
      <c r="L169" s="259" t="str">
        <f ca="1">SUBSTITUTE(CELL("address",D169),"$","")</f>
        <v>D169</v>
      </c>
      <c r="M169" s="261" t="str">
        <f t="shared" si="40"/>
        <v>3c</v>
      </c>
      <c r="N169" s="259" t="str">
        <f t="shared" ca="1" si="41"/>
        <v>3b. BESS</v>
      </c>
      <c r="O169" t="s">
        <v>824</v>
      </c>
      <c r="P169" t="s">
        <v>689</v>
      </c>
      <c r="Q169" s="261">
        <v>1</v>
      </c>
      <c r="R169" s="265" t="str">
        <f t="shared" ca="1" si="42"/>
        <v>3c_D169_ramp_down_1</v>
      </c>
      <c r="S169" t="s">
        <v>357</v>
      </c>
      <c r="U169" t="str">
        <f t="shared" si="43"/>
        <v>&gt;=0</v>
      </c>
      <c r="V169" t="s">
        <v>85</v>
      </c>
      <c r="W169" t="s">
        <v>85</v>
      </c>
      <c r="Y169" s="263" t="str">
        <f ca="1">"Requirement: "&amp;$L$8&amp;" answer of ""Yes"""</f>
        <v>Requirement: D8 answer of "Yes"</v>
      </c>
    </row>
    <row r="170" spans="1:26" ht="5.25" customHeight="1">
      <c r="A170" s="512"/>
      <c r="B170" s="53"/>
      <c r="C170" s="53"/>
      <c r="D170" s="917"/>
      <c r="E170" s="102"/>
      <c r="J170" s="261" t="s">
        <v>78</v>
      </c>
      <c r="L170" s="259" t="e">
        <f ca="1">SUBSTITUTE(CELL("address",#REF!),"$","")</f>
        <v>#REF!</v>
      </c>
      <c r="M170" s="261" t="str">
        <f t="shared" si="40"/>
        <v>3c</v>
      </c>
      <c r="N170" s="259" t="str">
        <f t="shared" ca="1" si="41"/>
        <v>3b. BESS</v>
      </c>
      <c r="O170" t="s">
        <v>824</v>
      </c>
      <c r="P170" t="s">
        <v>689</v>
      </c>
      <c r="Q170" s="261">
        <v>2</v>
      </c>
      <c r="R170" s="265" t="e">
        <f t="shared" ca="1" si="42"/>
        <v>#REF!</v>
      </c>
      <c r="S170" t="s">
        <v>357</v>
      </c>
      <c r="U170" t="str">
        <f t="shared" si="43"/>
        <v>&gt;=0</v>
      </c>
      <c r="V170" t="s">
        <v>85</v>
      </c>
      <c r="W170" t="s">
        <v>85</v>
      </c>
      <c r="Y170" s="263" t="e">
        <f ca="1">"Requirement: "&amp;$L$9&amp;" answer of ""Yes"""</f>
        <v>#REF!</v>
      </c>
    </row>
    <row r="171" spans="1:26" ht="43.5" customHeight="1">
      <c r="A171" s="511" t="s">
        <v>690</v>
      </c>
      <c r="B171" s="53"/>
      <c r="C171" s="53"/>
      <c r="D171" s="226"/>
      <c r="E171" s="102"/>
      <c r="K171" s="261" t="s">
        <v>42</v>
      </c>
      <c r="L171" s="259" t="str">
        <f ca="1">SUBSTITUTE(CELL("address",D171),"$","")</f>
        <v>D171</v>
      </c>
      <c r="M171" s="261" t="str">
        <f t="shared" si="40"/>
        <v>3c</v>
      </c>
      <c r="N171" s="259" t="str">
        <f t="shared" ca="1" si="41"/>
        <v>3b. BESS</v>
      </c>
      <c r="O171" t="s">
        <v>824</v>
      </c>
      <c r="P171" t="s">
        <v>825</v>
      </c>
      <c r="Q171" s="261">
        <v>1</v>
      </c>
      <c r="R171" s="265" t="str">
        <f t="shared" ca="1" si="42"/>
        <v>3c_D171_ramp_description_1</v>
      </c>
      <c r="S171" t="s">
        <v>428</v>
      </c>
      <c r="T171">
        <v>2000</v>
      </c>
      <c r="V171" t="s">
        <v>85</v>
      </c>
      <c r="W171" t="s">
        <v>85</v>
      </c>
      <c r="Y171" s="263" t="str">
        <f ca="1">"Requirement: "&amp;$L$8&amp;" answer of ""Yes"""</f>
        <v>Requirement: D8 answer of "Yes"</v>
      </c>
    </row>
    <row r="172" spans="1:26" ht="5.25" customHeight="1">
      <c r="A172" s="512"/>
      <c r="B172" s="53"/>
      <c r="C172" s="53"/>
      <c r="D172" s="917"/>
      <c r="E172" s="102"/>
      <c r="J172" s="261" t="s">
        <v>78</v>
      </c>
      <c r="L172" s="259" t="e">
        <f ca="1">SUBSTITUTE(CELL("address",#REF!),"$","")</f>
        <v>#REF!</v>
      </c>
      <c r="M172" s="261" t="str">
        <f t="shared" si="40"/>
        <v>3c</v>
      </c>
      <c r="N172" s="259" t="str">
        <f t="shared" ca="1" si="41"/>
        <v>3b. BESS</v>
      </c>
      <c r="O172" t="s">
        <v>824</v>
      </c>
      <c r="P172" t="s">
        <v>825</v>
      </c>
      <c r="Q172" s="261">
        <v>2</v>
      </c>
      <c r="R172" s="265" t="e">
        <f t="shared" ca="1" si="42"/>
        <v>#REF!</v>
      </c>
      <c r="S172" t="s">
        <v>428</v>
      </c>
      <c r="T172">
        <v>2000</v>
      </c>
      <c r="V172" t="s">
        <v>85</v>
      </c>
      <c r="W172" t="s">
        <v>85</v>
      </c>
      <c r="Y172" s="263" t="e">
        <f ca="1">"Requirement: "&amp;$L$9&amp;" answer of ""Yes"""</f>
        <v>#REF!</v>
      </c>
    </row>
    <row r="173" spans="1:26" ht="13">
      <c r="A173" s="318" t="s">
        <v>826</v>
      </c>
      <c r="B173" s="53"/>
      <c r="C173" s="53"/>
      <c r="D173" s="917"/>
      <c r="E173" s="102"/>
      <c r="K173" s="261" t="s">
        <v>42</v>
      </c>
    </row>
    <row r="174" spans="1:26">
      <c r="A174" s="513" t="s">
        <v>827</v>
      </c>
      <c r="B174" s="53" t="s">
        <v>661</v>
      </c>
      <c r="C174" s="53"/>
      <c r="D174" s="577"/>
      <c r="E174" s="102"/>
      <c r="K174" s="261" t="s">
        <v>42</v>
      </c>
      <c r="L174" s="259" t="str">
        <f ca="1">SUBSTITUTE(CELL("address",D174),"$","")</f>
        <v>D174</v>
      </c>
      <c r="M174" s="261" t="str">
        <f t="shared" ref="M174:M179" si="44">$M$8</f>
        <v>3c</v>
      </c>
      <c r="N174" s="259" t="str">
        <f t="shared" ref="N174:N179" ca="1" si="45">MID(CELL("filename",M174),FIND("]",CELL("filename",M174))+1,256)</f>
        <v>3b. BESS</v>
      </c>
      <c r="O174" t="s">
        <v>772</v>
      </c>
      <c r="P174" t="s">
        <v>828</v>
      </c>
      <c r="Q174" s="261">
        <v>1</v>
      </c>
      <c r="R174" s="265" t="str">
        <f t="shared" ref="R174:R179" ca="1" si="46">M174&amp;"_"&amp;L174&amp;"_"&amp;P174&amp;"_"&amp;Q174</f>
        <v>3c_D174_charging_eff_1</v>
      </c>
      <c r="S174" s="259" t="s">
        <v>445</v>
      </c>
      <c r="U174" s="260" t="s">
        <v>446</v>
      </c>
      <c r="V174" t="s">
        <v>85</v>
      </c>
      <c r="W174" t="s">
        <v>85</v>
      </c>
      <c r="Y174" s="263" t="str">
        <f ca="1">"Requirement: "&amp;$L$8&amp;" answer of ""Yes"""</f>
        <v>Requirement: D8 answer of "Yes"</v>
      </c>
      <c r="Z174" s="259"/>
    </row>
    <row r="175" spans="1:26" ht="5.15" customHeight="1">
      <c r="A175" s="512"/>
      <c r="B175" s="53"/>
      <c r="C175" s="53"/>
      <c r="D175" s="917"/>
      <c r="E175" s="102"/>
      <c r="J175" s="261" t="s">
        <v>78</v>
      </c>
      <c r="L175" s="259" t="e">
        <f ca="1">SUBSTITUTE(CELL("address",#REF!),"$","")</f>
        <v>#REF!</v>
      </c>
      <c r="M175" s="261" t="str">
        <f t="shared" si="44"/>
        <v>3c</v>
      </c>
      <c r="N175" s="259" t="str">
        <f t="shared" ca="1" si="45"/>
        <v>3b. BESS</v>
      </c>
      <c r="O175" t="s">
        <v>772</v>
      </c>
      <c r="P175" t="s">
        <v>828</v>
      </c>
      <c r="Q175" s="261">
        <v>2</v>
      </c>
      <c r="R175" s="265" t="e">
        <f t="shared" ca="1" si="46"/>
        <v>#REF!</v>
      </c>
      <c r="S175" s="259" t="s">
        <v>445</v>
      </c>
      <c r="U175" s="260" t="s">
        <v>446</v>
      </c>
      <c r="V175" t="s">
        <v>85</v>
      </c>
      <c r="W175" t="s">
        <v>85</v>
      </c>
      <c r="Y175" s="263" t="e">
        <f ca="1">"Requirement: "&amp;$L$9&amp;" answer of ""Yes"""</f>
        <v>#REF!</v>
      </c>
      <c r="Z175" s="259"/>
    </row>
    <row r="176" spans="1:26">
      <c r="A176" s="513" t="s">
        <v>829</v>
      </c>
      <c r="B176" s="53" t="s">
        <v>661</v>
      </c>
      <c r="C176" s="53"/>
      <c r="D176" s="577"/>
      <c r="E176" s="102"/>
      <c r="K176" s="261" t="s">
        <v>42</v>
      </c>
      <c r="L176" s="259" t="str">
        <f ca="1">SUBSTITUTE(CELL("address",D176),"$","")</f>
        <v>D176</v>
      </c>
      <c r="M176" s="261" t="str">
        <f t="shared" si="44"/>
        <v>3c</v>
      </c>
      <c r="N176" s="259" t="str">
        <f t="shared" ca="1" si="45"/>
        <v>3b. BESS</v>
      </c>
      <c r="O176" t="s">
        <v>772</v>
      </c>
      <c r="P176" t="s">
        <v>830</v>
      </c>
      <c r="Q176" s="261">
        <v>1</v>
      </c>
      <c r="R176" s="265" t="str">
        <f t="shared" ca="1" si="46"/>
        <v>3c_D176_discharge_eff_1</v>
      </c>
      <c r="S176" s="259" t="s">
        <v>445</v>
      </c>
      <c r="U176" s="260" t="s">
        <v>446</v>
      </c>
      <c r="V176" t="s">
        <v>85</v>
      </c>
      <c r="W176" t="s">
        <v>85</v>
      </c>
      <c r="Y176" s="263" t="str">
        <f ca="1">"Requirement: "&amp;$L$8&amp;" answer of ""Yes"""</f>
        <v>Requirement: D8 answer of "Yes"</v>
      </c>
      <c r="Z176" s="259"/>
    </row>
    <row r="177" spans="1:32" ht="5.25" customHeight="1">
      <c r="A177" s="512"/>
      <c r="B177" s="53"/>
      <c r="C177" s="53"/>
      <c r="D177" s="917"/>
      <c r="E177" s="102"/>
      <c r="J177" s="261" t="s">
        <v>78</v>
      </c>
      <c r="L177" s="259" t="e">
        <f ca="1">SUBSTITUTE(CELL("address",#REF!),"$","")</f>
        <v>#REF!</v>
      </c>
      <c r="M177" s="261" t="str">
        <f t="shared" si="44"/>
        <v>3c</v>
      </c>
      <c r="N177" s="259" t="str">
        <f t="shared" ca="1" si="45"/>
        <v>3b. BESS</v>
      </c>
      <c r="O177" t="s">
        <v>772</v>
      </c>
      <c r="P177" t="s">
        <v>830</v>
      </c>
      <c r="Q177" s="261">
        <v>2</v>
      </c>
      <c r="R177" s="265" t="e">
        <f t="shared" ca="1" si="46"/>
        <v>#REF!</v>
      </c>
      <c r="S177" s="259" t="s">
        <v>445</v>
      </c>
      <c r="U177" s="260" t="s">
        <v>446</v>
      </c>
      <c r="V177" t="s">
        <v>85</v>
      </c>
      <c r="W177" t="s">
        <v>85</v>
      </c>
      <c r="Y177" s="263" t="e">
        <f ca="1">"Requirement: "&amp;$L$9&amp;" answer of ""Yes"""</f>
        <v>#REF!</v>
      </c>
      <c r="Z177" s="259"/>
    </row>
    <row r="178" spans="1:32">
      <c r="A178" s="513" t="s">
        <v>831</v>
      </c>
      <c r="B178" s="53" t="s">
        <v>661</v>
      </c>
      <c r="C178" s="53"/>
      <c r="D178" s="577"/>
      <c r="E178" s="102"/>
      <c r="K178" s="261" t="s">
        <v>42</v>
      </c>
      <c r="L178" s="259" t="str">
        <f ca="1">SUBSTITUTE(CELL("address",D178),"$","")</f>
        <v>D178</v>
      </c>
      <c r="M178" s="261" t="str">
        <f t="shared" si="44"/>
        <v>3c</v>
      </c>
      <c r="N178" s="259" t="str">
        <f t="shared" ca="1" si="45"/>
        <v>3b. BESS</v>
      </c>
      <c r="O178" t="s">
        <v>772</v>
      </c>
      <c r="P178" t="s">
        <v>832</v>
      </c>
      <c r="Q178" s="261">
        <v>1</v>
      </c>
      <c r="R178" s="265" t="str">
        <f t="shared" ca="1" si="46"/>
        <v>3c_D178_round_trip_eff_1</v>
      </c>
      <c r="S178" s="259" t="s">
        <v>445</v>
      </c>
      <c r="U178" s="260" t="s">
        <v>446</v>
      </c>
      <c r="V178" t="s">
        <v>85</v>
      </c>
      <c r="W178" t="s">
        <v>85</v>
      </c>
      <c r="Y178" s="263" t="str">
        <f ca="1">"Requirement: "&amp;$L$8&amp;" answer of ""Yes"""</f>
        <v>Requirement: D8 answer of "Yes"</v>
      </c>
      <c r="Z178" s="259"/>
    </row>
    <row r="179" spans="1:32" ht="5.25" customHeight="1" thickBot="1">
      <c r="A179" s="512"/>
      <c r="B179" s="53"/>
      <c r="C179" s="53"/>
      <c r="D179" s="917"/>
      <c r="E179" s="102"/>
      <c r="J179" s="261" t="s">
        <v>78</v>
      </c>
      <c r="L179" s="259" t="e">
        <f ca="1">SUBSTITUTE(CELL("address",#REF!),"$","")</f>
        <v>#REF!</v>
      </c>
      <c r="M179" s="261" t="str">
        <f t="shared" si="44"/>
        <v>3c</v>
      </c>
      <c r="N179" s="259" t="str">
        <f t="shared" ca="1" si="45"/>
        <v>3b. BESS</v>
      </c>
      <c r="O179" t="s">
        <v>772</v>
      </c>
      <c r="P179" t="s">
        <v>832</v>
      </c>
      <c r="Q179" s="261">
        <v>2</v>
      </c>
      <c r="R179" s="265" t="e">
        <f t="shared" ca="1" si="46"/>
        <v>#REF!</v>
      </c>
      <c r="S179" s="259" t="s">
        <v>445</v>
      </c>
      <c r="U179" s="260" t="s">
        <v>446</v>
      </c>
      <c r="V179" t="s">
        <v>85</v>
      </c>
      <c r="W179" t="s">
        <v>85</v>
      </c>
      <c r="Y179" s="263" t="e">
        <f ca="1">"Requirement: "&amp;$L$9&amp;" answer of ""Yes"""</f>
        <v>#REF!</v>
      </c>
      <c r="Z179" s="259"/>
    </row>
    <row r="180" spans="1:32" ht="14" thickTop="1" thickBot="1">
      <c r="A180" s="318" t="s">
        <v>833</v>
      </c>
      <c r="B180" s="53"/>
      <c r="C180" s="53"/>
      <c r="D180" s="917"/>
      <c r="E180" s="102"/>
      <c r="I180" s="451" t="s">
        <v>834</v>
      </c>
      <c r="K180" s="261" t="s">
        <v>42</v>
      </c>
    </row>
    <row r="181" spans="1:32" ht="13" thickTop="1">
      <c r="A181" s="513" t="s">
        <v>835</v>
      </c>
      <c r="B181" s="53"/>
      <c r="C181" s="53"/>
      <c r="D181" s="572"/>
      <c r="E181" s="102"/>
      <c r="K181" s="261" t="s">
        <v>42</v>
      </c>
      <c r="L181" s="259" t="str">
        <f ca="1">SUBSTITUTE(CELL("address",D181),"$","")</f>
        <v>D181</v>
      </c>
      <c r="M181" s="261" t="str">
        <f t="shared" ref="M181:M194" si="47">$M$8</f>
        <v>3c</v>
      </c>
      <c r="N181" s="259" t="str">
        <f t="shared" ref="N181:N194" ca="1" si="48">MID(CELL("filename",M181),FIND("]",CELL("filename",M181))+1,256)</f>
        <v>3b. BESS</v>
      </c>
      <c r="O181" t="s">
        <v>824</v>
      </c>
      <c r="P181" t="s">
        <v>836</v>
      </c>
      <c r="Q181" s="261">
        <v>1</v>
      </c>
      <c r="R181" s="265" t="str">
        <f t="shared" ref="R181:R194" ca="1" si="49">M181&amp;"_"&amp;L181&amp;"_"&amp;P181&amp;"_"&amp;Q181</f>
        <v>3c_D181_hybrid_control_1</v>
      </c>
      <c r="S181" t="s">
        <v>641</v>
      </c>
      <c r="U181" s="260" t="str">
        <f t="shared" ref="U181:U186" si="50">CONCATENATE(AE181,",",AF181)</f>
        <v>Yes,No</v>
      </c>
      <c r="V181" t="s">
        <v>85</v>
      </c>
      <c r="W181" t="s">
        <v>85</v>
      </c>
      <c r="Y181" s="263" t="str">
        <f ca="1">"Requirement: "&amp;$L$8&amp;" answer of ""Yes"""</f>
        <v>Requirement: D8 answer of "Yes"</v>
      </c>
      <c r="AE181" t="s">
        <v>84</v>
      </c>
      <c r="AF181" t="s">
        <v>85</v>
      </c>
    </row>
    <row r="182" spans="1:32" ht="5.15" customHeight="1">
      <c r="A182" s="513"/>
      <c r="B182" s="53"/>
      <c r="C182" s="53"/>
      <c r="D182" s="917"/>
      <c r="E182" s="102"/>
      <c r="J182" s="261" t="s">
        <v>78</v>
      </c>
      <c r="L182" s="259" t="e">
        <f ca="1">SUBSTITUTE(CELL("address",#REF!),"$","")</f>
        <v>#REF!</v>
      </c>
      <c r="M182" s="261" t="str">
        <f t="shared" si="47"/>
        <v>3c</v>
      </c>
      <c r="N182" s="259" t="str">
        <f t="shared" ca="1" si="48"/>
        <v>3b. BESS</v>
      </c>
      <c r="O182" t="s">
        <v>824</v>
      </c>
      <c r="P182" t="s">
        <v>836</v>
      </c>
      <c r="Q182" s="261">
        <v>3</v>
      </c>
      <c r="R182" s="265" t="e">
        <f t="shared" ca="1" si="49"/>
        <v>#REF!</v>
      </c>
      <c r="S182" t="s">
        <v>641</v>
      </c>
      <c r="U182" s="260" t="str">
        <f t="shared" si="50"/>
        <v>Yes,No</v>
      </c>
      <c r="V182" t="s">
        <v>85</v>
      </c>
      <c r="W182" t="s">
        <v>85</v>
      </c>
      <c r="Y182" s="263" t="e">
        <f>"Requirement: "&amp;#REF!&amp;" answer of ""Yes"""</f>
        <v>#REF!</v>
      </c>
      <c r="AE182" t="s">
        <v>84</v>
      </c>
      <c r="AF182" t="s">
        <v>85</v>
      </c>
    </row>
    <row r="183" spans="1:32">
      <c r="A183" s="512" t="s">
        <v>837</v>
      </c>
      <c r="B183" s="53"/>
      <c r="C183" s="53"/>
      <c r="D183" s="572"/>
      <c r="E183" s="102"/>
      <c r="K183" s="261" t="s">
        <v>42</v>
      </c>
      <c r="L183" s="259" t="str">
        <f ca="1">SUBSTITUTE(CELL("address",D183),"$","")</f>
        <v>D183</v>
      </c>
      <c r="M183" s="261" t="str">
        <f t="shared" si="47"/>
        <v>3c</v>
      </c>
      <c r="N183" s="259" t="str">
        <f t="shared" ca="1" si="48"/>
        <v>3b. BESS</v>
      </c>
      <c r="O183" t="s">
        <v>824</v>
      </c>
      <c r="P183" t="s">
        <v>838</v>
      </c>
      <c r="Q183" s="261">
        <v>1</v>
      </c>
      <c r="R183" s="265" t="str">
        <f t="shared" ca="1" si="49"/>
        <v>3c_D183_SOC_schedule_1</v>
      </c>
      <c r="S183" t="s">
        <v>641</v>
      </c>
      <c r="U183" s="260" t="str">
        <f t="shared" si="50"/>
        <v>Yes,No</v>
      </c>
      <c r="V183" t="s">
        <v>85</v>
      </c>
      <c r="W183" t="s">
        <v>85</v>
      </c>
      <c r="Y183" s="263" t="str">
        <f ca="1">"Requirement: "&amp;$L$8&amp;" answer of ""Yes"""</f>
        <v>Requirement: D8 answer of "Yes"</v>
      </c>
      <c r="AE183" t="s">
        <v>84</v>
      </c>
      <c r="AF183" t="s">
        <v>85</v>
      </c>
    </row>
    <row r="184" spans="1:32" ht="5.25" customHeight="1">
      <c r="A184" s="512"/>
      <c r="B184" s="53"/>
      <c r="C184" s="53"/>
      <c r="D184" s="917"/>
      <c r="E184" s="102"/>
      <c r="J184" s="261" t="s">
        <v>78</v>
      </c>
      <c r="L184" s="259" t="e">
        <f ca="1">SUBSTITUTE(CELL("address",#REF!),"$","")</f>
        <v>#REF!</v>
      </c>
      <c r="M184" s="261" t="str">
        <f t="shared" si="47"/>
        <v>3c</v>
      </c>
      <c r="N184" s="259" t="str">
        <f t="shared" ca="1" si="48"/>
        <v>3b. BESS</v>
      </c>
      <c r="O184" t="s">
        <v>824</v>
      </c>
      <c r="P184" t="s">
        <v>838</v>
      </c>
      <c r="Q184" s="261">
        <v>3</v>
      </c>
      <c r="R184" s="265" t="e">
        <f t="shared" ca="1" si="49"/>
        <v>#REF!</v>
      </c>
      <c r="S184" t="s">
        <v>641</v>
      </c>
      <c r="U184" s="260" t="str">
        <f t="shared" si="50"/>
        <v>Yes,No</v>
      </c>
      <c r="V184" t="s">
        <v>85</v>
      </c>
      <c r="W184" t="s">
        <v>85</v>
      </c>
      <c r="Y184" s="263" t="e">
        <f>"Requirement: "&amp;#REF!&amp;" answer of ""Yes"""</f>
        <v>#REF!</v>
      </c>
      <c r="AE184" t="s">
        <v>84</v>
      </c>
      <c r="AF184" t="s">
        <v>85</v>
      </c>
    </row>
    <row r="185" spans="1:32">
      <c r="A185" s="303" t="s">
        <v>839</v>
      </c>
      <c r="B185" s="53"/>
      <c r="C185" s="53"/>
      <c r="D185" s="572"/>
      <c r="E185" s="102"/>
      <c r="K185" s="261" t="s">
        <v>42</v>
      </c>
      <c r="L185" s="259" t="str">
        <f ca="1">SUBSTITUTE(CELL("address",D185),"$","")</f>
        <v>D185</v>
      </c>
      <c r="M185" s="261" t="str">
        <f t="shared" si="47"/>
        <v>3c</v>
      </c>
      <c r="N185" s="259" t="str">
        <f t="shared" ca="1" si="48"/>
        <v>3b. BESS</v>
      </c>
      <c r="O185" t="s">
        <v>824</v>
      </c>
      <c r="P185" t="s">
        <v>840</v>
      </c>
      <c r="Q185" s="261">
        <v>1</v>
      </c>
      <c r="R185" s="265" t="str">
        <f t="shared" ca="1" si="49"/>
        <v>3c_D185_time_shift_1</v>
      </c>
      <c r="S185" t="s">
        <v>641</v>
      </c>
      <c r="U185" s="260" t="str">
        <f t="shared" si="50"/>
        <v>Yes,No</v>
      </c>
      <c r="V185" t="s">
        <v>85</v>
      </c>
      <c r="W185" t="s">
        <v>85</v>
      </c>
      <c r="Y185" s="263" t="str">
        <f ca="1">"Requirement: "&amp;$L$8&amp;" answer of ""Yes"""</f>
        <v>Requirement: D8 answer of "Yes"</v>
      </c>
      <c r="AE185" t="s">
        <v>84</v>
      </c>
      <c r="AF185" t="s">
        <v>85</v>
      </c>
    </row>
    <row r="186" spans="1:32" ht="5.25" customHeight="1">
      <c r="A186" s="515"/>
      <c r="B186" s="53"/>
      <c r="C186" s="53"/>
      <c r="D186" s="917"/>
      <c r="E186" s="102"/>
      <c r="J186" s="261" t="s">
        <v>78</v>
      </c>
      <c r="L186" s="259" t="e">
        <f ca="1">SUBSTITUTE(CELL("address",#REF!),"$","")</f>
        <v>#REF!</v>
      </c>
      <c r="M186" s="261" t="str">
        <f t="shared" si="47"/>
        <v>3c</v>
      </c>
      <c r="N186" s="259" t="str">
        <f t="shared" ca="1" si="48"/>
        <v>3b. BESS</v>
      </c>
      <c r="O186" t="s">
        <v>824</v>
      </c>
      <c r="P186" t="s">
        <v>840</v>
      </c>
      <c r="Q186" s="261">
        <v>3</v>
      </c>
      <c r="R186" s="265" t="e">
        <f t="shared" ca="1" si="49"/>
        <v>#REF!</v>
      </c>
      <c r="S186" t="s">
        <v>641</v>
      </c>
      <c r="U186" s="260" t="str">
        <f t="shared" si="50"/>
        <v>Yes,No</v>
      </c>
      <c r="V186" t="s">
        <v>85</v>
      </c>
      <c r="W186" t="s">
        <v>85</v>
      </c>
      <c r="Y186" s="263" t="e">
        <f>"Requirement: "&amp;#REF!&amp;" answer of ""Yes"""</f>
        <v>#REF!</v>
      </c>
      <c r="AE186" t="s">
        <v>84</v>
      </c>
      <c r="AF186" t="s">
        <v>85</v>
      </c>
    </row>
    <row r="187" spans="1:32" ht="43.5" customHeight="1">
      <c r="A187" s="513" t="s">
        <v>841</v>
      </c>
      <c r="B187" s="53"/>
      <c r="C187" s="53"/>
      <c r="D187" s="664"/>
      <c r="E187" s="102"/>
      <c r="K187" s="261" t="s">
        <v>42</v>
      </c>
      <c r="L187" s="259" t="str">
        <f ca="1">SUBSTITUTE(CELL("address",D187),"$","")</f>
        <v>D187</v>
      </c>
      <c r="M187" s="261" t="str">
        <f t="shared" si="47"/>
        <v>3c</v>
      </c>
      <c r="N187" s="259" t="str">
        <f t="shared" ca="1" si="48"/>
        <v>3b. BESS</v>
      </c>
      <c r="O187" t="s">
        <v>824</v>
      </c>
      <c r="P187" t="s">
        <v>842</v>
      </c>
      <c r="Q187" s="261">
        <v>1</v>
      </c>
      <c r="R187" s="265" t="str">
        <f t="shared" ca="1" si="49"/>
        <v>3c_D187_time_shift_control_1</v>
      </c>
      <c r="S187" t="s">
        <v>428</v>
      </c>
      <c r="T187">
        <v>2000</v>
      </c>
      <c r="V187" t="s">
        <v>85</v>
      </c>
      <c r="W187" t="s">
        <v>85</v>
      </c>
      <c r="Y187" s="263" t="str">
        <f ca="1">"Requirement: "&amp;L185&amp;" answer of ""Yes"""</f>
        <v>Requirement: D185 answer of "Yes"</v>
      </c>
    </row>
    <row r="188" spans="1:32" ht="5.25" customHeight="1">
      <c r="A188" s="512"/>
      <c r="B188" s="53"/>
      <c r="C188" s="53"/>
      <c r="D188" s="917"/>
      <c r="E188" s="102"/>
      <c r="J188" s="261" t="s">
        <v>78</v>
      </c>
      <c r="L188" s="259" t="e">
        <f ca="1">SUBSTITUTE(CELL("address",#REF!),"$","")</f>
        <v>#REF!</v>
      </c>
      <c r="M188" s="261" t="str">
        <f t="shared" si="47"/>
        <v>3c</v>
      </c>
      <c r="N188" s="259" t="str">
        <f t="shared" ca="1" si="48"/>
        <v>3b. BESS</v>
      </c>
      <c r="O188" t="s">
        <v>824</v>
      </c>
      <c r="P188" t="s">
        <v>842</v>
      </c>
      <c r="Q188" s="261">
        <v>3</v>
      </c>
      <c r="R188" s="265" t="e">
        <f t="shared" ca="1" si="49"/>
        <v>#REF!</v>
      </c>
      <c r="S188" t="s">
        <v>428</v>
      </c>
      <c r="T188">
        <v>2000</v>
      </c>
      <c r="V188" t="s">
        <v>85</v>
      </c>
      <c r="W188" t="s">
        <v>85</v>
      </c>
      <c r="Y188" s="263" t="e">
        <f ca="1">"Requirement: "&amp;L186&amp;" answer of ""Yes"""</f>
        <v>#REF!</v>
      </c>
    </row>
    <row r="189" spans="1:32">
      <c r="A189" s="512" t="s">
        <v>843</v>
      </c>
      <c r="B189" s="53"/>
      <c r="C189" s="53"/>
      <c r="D189" s="572"/>
      <c r="E189" s="102"/>
      <c r="K189" s="261" t="s">
        <v>42</v>
      </c>
      <c r="L189" s="259" t="str">
        <f ca="1">SUBSTITUTE(CELL("address",D189),"$","")</f>
        <v>D189</v>
      </c>
      <c r="M189" s="261" t="str">
        <f t="shared" si="47"/>
        <v>3c</v>
      </c>
      <c r="N189" s="259" t="str">
        <f t="shared" ca="1" si="48"/>
        <v>3b. BESS</v>
      </c>
      <c r="O189" t="s">
        <v>824</v>
      </c>
      <c r="P189" t="s">
        <v>844</v>
      </c>
      <c r="Q189" s="261">
        <v>1</v>
      </c>
      <c r="R189" s="265" t="str">
        <f t="shared" ca="1" si="49"/>
        <v>3c_D189_operational_flexibility_1</v>
      </c>
      <c r="S189" t="s">
        <v>641</v>
      </c>
      <c r="U189" s="260" t="str">
        <f t="shared" ref="U189:U190" si="51">CONCATENATE(AE189,",",AF189)</f>
        <v>Yes,No</v>
      </c>
      <c r="V189" t="s">
        <v>85</v>
      </c>
      <c r="W189" t="s">
        <v>85</v>
      </c>
      <c r="Y189" s="263" t="str">
        <f ca="1">"Requirement: "&amp;$L$8&amp;" answer of ""Yes"""</f>
        <v>Requirement: D8 answer of "Yes"</v>
      </c>
      <c r="AE189" t="s">
        <v>84</v>
      </c>
      <c r="AF189" t="s">
        <v>85</v>
      </c>
    </row>
    <row r="190" spans="1:32" ht="5.25" customHeight="1">
      <c r="A190" s="512"/>
      <c r="B190" s="53"/>
      <c r="C190" s="53"/>
      <c r="D190" s="917"/>
      <c r="E190" s="102"/>
      <c r="J190" s="261" t="s">
        <v>78</v>
      </c>
      <c r="L190" s="259" t="e">
        <f ca="1">SUBSTITUTE(CELL("address",#REF!),"$","")</f>
        <v>#REF!</v>
      </c>
      <c r="M190" s="261" t="str">
        <f t="shared" si="47"/>
        <v>3c</v>
      </c>
      <c r="N190" s="259" t="str">
        <f t="shared" ca="1" si="48"/>
        <v>3b. BESS</v>
      </c>
      <c r="O190" t="s">
        <v>824</v>
      </c>
      <c r="P190" t="s">
        <v>844</v>
      </c>
      <c r="Q190" s="261">
        <v>3</v>
      </c>
      <c r="R190" s="265" t="e">
        <f t="shared" ca="1" si="49"/>
        <v>#REF!</v>
      </c>
      <c r="S190" t="s">
        <v>641</v>
      </c>
      <c r="U190" s="260" t="str">
        <f t="shared" si="51"/>
        <v>Yes,No</v>
      </c>
      <c r="V190" t="s">
        <v>85</v>
      </c>
      <c r="W190" t="s">
        <v>85</v>
      </c>
      <c r="Y190" s="263" t="e">
        <f>"Requirement: "&amp;#REF!&amp;" answer of ""Yes"""</f>
        <v>#REF!</v>
      </c>
      <c r="AE190" t="s">
        <v>84</v>
      </c>
      <c r="AF190" t="s">
        <v>85</v>
      </c>
    </row>
    <row r="191" spans="1:32" ht="43.5" customHeight="1">
      <c r="A191" s="513" t="s">
        <v>845</v>
      </c>
      <c r="B191" s="53"/>
      <c r="C191" s="53"/>
      <c r="D191" s="664"/>
      <c r="E191" s="102"/>
      <c r="K191" s="261" t="s">
        <v>42</v>
      </c>
      <c r="L191" s="259" t="str">
        <f ca="1">SUBSTITUTE(CELL("address",D191),"$","")</f>
        <v>D191</v>
      </c>
      <c r="M191" s="261" t="str">
        <f t="shared" si="47"/>
        <v>3c</v>
      </c>
      <c r="N191" s="259" t="str">
        <f t="shared" ca="1" si="48"/>
        <v>3b. BESS</v>
      </c>
      <c r="O191" t="s">
        <v>824</v>
      </c>
      <c r="P191" t="s">
        <v>846</v>
      </c>
      <c r="Q191" s="261">
        <v>1</v>
      </c>
      <c r="R191" s="265" t="str">
        <f t="shared" ca="1" si="49"/>
        <v>3c_D191_operation_flexibility_lifespan_1</v>
      </c>
      <c r="S191" t="s">
        <v>428</v>
      </c>
      <c r="T191">
        <v>2000</v>
      </c>
      <c r="V191" t="s">
        <v>85</v>
      </c>
      <c r="W191" t="s">
        <v>85</v>
      </c>
      <c r="Y191" s="263" t="str">
        <f ca="1">"Requirement: "&amp;L189&amp;" answer of ""Yes"""</f>
        <v>Requirement: D189 answer of "Yes"</v>
      </c>
    </row>
    <row r="192" spans="1:32" ht="5.25" customHeight="1">
      <c r="A192" s="512"/>
      <c r="B192" s="53"/>
      <c r="C192" s="53"/>
      <c r="D192" s="917"/>
      <c r="E192" s="102"/>
      <c r="J192" s="261" t="s">
        <v>78</v>
      </c>
      <c r="L192" s="259" t="e">
        <f ca="1">SUBSTITUTE(CELL("address",#REF!),"$","")</f>
        <v>#REF!</v>
      </c>
      <c r="M192" s="261" t="str">
        <f t="shared" si="47"/>
        <v>3c</v>
      </c>
      <c r="N192" s="259" t="str">
        <f t="shared" ca="1" si="48"/>
        <v>3b. BESS</v>
      </c>
      <c r="O192" t="s">
        <v>824</v>
      </c>
      <c r="P192" t="s">
        <v>846</v>
      </c>
      <c r="Q192" s="261">
        <v>3</v>
      </c>
      <c r="R192" s="265" t="e">
        <f t="shared" ca="1" si="49"/>
        <v>#REF!</v>
      </c>
      <c r="S192" t="s">
        <v>428</v>
      </c>
      <c r="T192">
        <v>2000</v>
      </c>
      <c r="V192" t="s">
        <v>85</v>
      </c>
      <c r="W192" t="s">
        <v>85</v>
      </c>
      <c r="Y192" s="263" t="e">
        <f ca="1">"Requirement: "&amp;L190&amp;" answer of ""Yes"""</f>
        <v>#REF!</v>
      </c>
    </row>
    <row r="193" spans="1:32" ht="12" customHeight="1">
      <c r="A193" s="334" t="s">
        <v>847</v>
      </c>
      <c r="B193" s="53"/>
      <c r="C193" s="53"/>
      <c r="D193" s="572"/>
      <c r="E193" s="102"/>
      <c r="K193" s="261" t="s">
        <v>42</v>
      </c>
      <c r="L193" s="259" t="str">
        <f ca="1">SUBSTITUTE(CELL("address",D193),"$","")</f>
        <v>D193</v>
      </c>
      <c r="M193" s="261" t="str">
        <f t="shared" si="47"/>
        <v>3c</v>
      </c>
      <c r="N193" s="259" t="str">
        <f t="shared" ca="1" si="48"/>
        <v>3b. BESS</v>
      </c>
      <c r="O193" t="s">
        <v>824</v>
      </c>
      <c r="P193" t="s">
        <v>848</v>
      </c>
      <c r="Q193" s="261">
        <v>1</v>
      </c>
      <c r="R193" s="265" t="str">
        <f t="shared" ca="1" si="49"/>
        <v>3c_D193_curtail_EMS_1</v>
      </c>
      <c r="S193" t="s">
        <v>641</v>
      </c>
      <c r="U193" s="260" t="str">
        <f t="shared" ref="U193:U194" si="52">CONCATENATE(AE193,",",AF193)</f>
        <v>Yes,No</v>
      </c>
      <c r="V193" t="s">
        <v>85</v>
      </c>
      <c r="W193" t="s">
        <v>85</v>
      </c>
      <c r="Y193" s="263" t="str">
        <f ca="1">"Requirement: "&amp;$L$8&amp;" answer of ""Yes"""</f>
        <v>Requirement: D8 answer of "Yes"</v>
      </c>
      <c r="AE193" t="s">
        <v>84</v>
      </c>
      <c r="AF193" t="s">
        <v>85</v>
      </c>
    </row>
    <row r="194" spans="1:32" ht="5.25" customHeight="1">
      <c r="A194" s="314"/>
      <c r="B194" s="53"/>
      <c r="C194" s="53"/>
      <c r="D194" s="917"/>
      <c r="E194" s="102"/>
      <c r="J194" s="261" t="s">
        <v>78</v>
      </c>
      <c r="L194" s="259" t="e">
        <f ca="1">SUBSTITUTE(CELL("address",#REF!),"$","")</f>
        <v>#REF!</v>
      </c>
      <c r="M194" s="261" t="str">
        <f t="shared" si="47"/>
        <v>3c</v>
      </c>
      <c r="N194" s="259" t="str">
        <f t="shared" ca="1" si="48"/>
        <v>3b. BESS</v>
      </c>
      <c r="O194" t="s">
        <v>824</v>
      </c>
      <c r="P194" t="s">
        <v>848</v>
      </c>
      <c r="Q194" s="261">
        <v>3</v>
      </c>
      <c r="R194" s="265" t="e">
        <f t="shared" ca="1" si="49"/>
        <v>#REF!</v>
      </c>
      <c r="S194" t="s">
        <v>641</v>
      </c>
      <c r="U194" s="260" t="str">
        <f t="shared" si="52"/>
        <v>Yes,No</v>
      </c>
      <c r="V194" t="s">
        <v>85</v>
      </c>
      <c r="W194" t="s">
        <v>85</v>
      </c>
      <c r="Y194" s="263" t="e">
        <f>"Requirement: "&amp;#REF!&amp;" answer of ""Yes"""</f>
        <v>#REF!</v>
      </c>
      <c r="AE194" t="s">
        <v>84</v>
      </c>
      <c r="AF194" t="s">
        <v>85</v>
      </c>
    </row>
    <row r="195" spans="1:32" ht="13">
      <c r="A195" s="318" t="s">
        <v>849</v>
      </c>
      <c r="B195" s="53"/>
      <c r="C195" s="53"/>
      <c r="D195" s="917"/>
      <c r="E195" s="102"/>
      <c r="K195" s="261" t="s">
        <v>42</v>
      </c>
    </row>
    <row r="196" spans="1:32">
      <c r="A196" s="513" t="s">
        <v>850</v>
      </c>
      <c r="B196" s="53" t="s">
        <v>661</v>
      </c>
      <c r="C196" s="53"/>
      <c r="D196" s="579"/>
      <c r="E196" s="102"/>
      <c r="K196" s="261" t="s">
        <v>42</v>
      </c>
      <c r="L196" s="259" t="str">
        <f ca="1">SUBSTITUTE(CELL("address",D196),"$","")</f>
        <v>D196</v>
      </c>
      <c r="M196" s="261" t="str">
        <f t="shared" ref="M196:M199" si="53">$M$8</f>
        <v>3c</v>
      </c>
      <c r="N196" s="259" t="str">
        <f t="shared" ref="N196:N199" ca="1" si="54">MID(CELL("filename",M196),FIND("]",CELL("filename",M196))+1,256)</f>
        <v>3b. BESS</v>
      </c>
      <c r="O196" t="s">
        <v>824</v>
      </c>
      <c r="P196" t="s">
        <v>851</v>
      </c>
      <c r="Q196" s="261">
        <v>1</v>
      </c>
      <c r="R196" s="265" t="str">
        <f t="shared" ref="R196:R199" ca="1" si="55">M196&amp;"_"&amp;L196&amp;"_"&amp;P196&amp;"_"&amp;Q196</f>
        <v>3c_D196_forced_out_rate_1</v>
      </c>
      <c r="S196" s="259" t="s">
        <v>445</v>
      </c>
      <c r="T196" t="s">
        <v>817</v>
      </c>
      <c r="U196" s="260" t="s">
        <v>446</v>
      </c>
      <c r="V196" t="s">
        <v>85</v>
      </c>
      <c r="W196" t="s">
        <v>85</v>
      </c>
      <c r="Y196" s="263" t="str">
        <f ca="1">"Requirement: "&amp;$L$8&amp;" answer of ""Yes"""</f>
        <v>Requirement: D8 answer of "Yes"</v>
      </c>
      <c r="Z196" s="259"/>
    </row>
    <row r="197" spans="1:32" ht="5.25" customHeight="1">
      <c r="A197" s="512"/>
      <c r="B197" s="53"/>
      <c r="C197" s="53"/>
      <c r="D197" s="917"/>
      <c r="E197" s="102"/>
      <c r="J197" s="261" t="s">
        <v>78</v>
      </c>
      <c r="L197" s="259" t="e">
        <f ca="1">SUBSTITUTE(CELL("address",#REF!),"$","")</f>
        <v>#REF!</v>
      </c>
      <c r="M197" s="261" t="str">
        <f t="shared" si="53"/>
        <v>3c</v>
      </c>
      <c r="N197" s="259" t="str">
        <f t="shared" ca="1" si="54"/>
        <v>3b. BESS</v>
      </c>
      <c r="O197" t="s">
        <v>824</v>
      </c>
      <c r="P197" t="s">
        <v>851</v>
      </c>
      <c r="Q197" s="261">
        <v>3</v>
      </c>
      <c r="R197" s="265" t="e">
        <f t="shared" ca="1" si="55"/>
        <v>#REF!</v>
      </c>
      <c r="S197" s="259" t="s">
        <v>445</v>
      </c>
      <c r="T197" t="s">
        <v>817</v>
      </c>
      <c r="U197" s="260" t="s">
        <v>446</v>
      </c>
      <c r="V197" t="s">
        <v>85</v>
      </c>
      <c r="W197" t="s">
        <v>85</v>
      </c>
      <c r="Y197" s="263" t="e">
        <f>"Requirement: "&amp;#REF!&amp;" answer of ""Yes"""</f>
        <v>#REF!</v>
      </c>
      <c r="Z197" s="259"/>
    </row>
    <row r="198" spans="1:32">
      <c r="A198" s="513" t="s">
        <v>852</v>
      </c>
      <c r="B198" s="279" t="s">
        <v>853</v>
      </c>
      <c r="C198" s="53"/>
      <c r="D198" s="580"/>
      <c r="E198" s="102"/>
      <c r="K198" s="261" t="s">
        <v>42</v>
      </c>
      <c r="L198" s="259" t="str">
        <f ca="1">SUBSTITUTE(CELL("address",D198),"$","")</f>
        <v>D198</v>
      </c>
      <c r="M198" s="261" t="str">
        <f t="shared" si="53"/>
        <v>3c</v>
      </c>
      <c r="N198" s="259" t="str">
        <f t="shared" ca="1" si="54"/>
        <v>3b. BESS</v>
      </c>
      <c r="O198" t="s">
        <v>824</v>
      </c>
      <c r="P198" t="s">
        <v>854</v>
      </c>
      <c r="Q198" s="261">
        <v>1</v>
      </c>
      <c r="R198" s="265" t="str">
        <f t="shared" ca="1" si="55"/>
        <v>3c_D198_mean_time_repair_1</v>
      </c>
      <c r="S198" t="s">
        <v>357</v>
      </c>
      <c r="U198" t="str">
        <f>"&gt;=0"</f>
        <v>&gt;=0</v>
      </c>
      <c r="V198" t="s">
        <v>85</v>
      </c>
      <c r="W198" t="s">
        <v>85</v>
      </c>
      <c r="Y198" s="263" t="str">
        <f ca="1">"Requirement: "&amp;$L$8&amp;" answer of ""Yes"""</f>
        <v>Requirement: D8 answer of "Yes"</v>
      </c>
    </row>
    <row r="199" spans="1:32" ht="5.25" customHeight="1">
      <c r="A199" s="512"/>
      <c r="B199" s="53"/>
      <c r="C199" s="53"/>
      <c r="D199" s="917"/>
      <c r="E199" s="102"/>
      <c r="J199" s="261" t="s">
        <v>78</v>
      </c>
      <c r="L199" s="259" t="e">
        <f ca="1">SUBSTITUTE(CELL("address",#REF!),"$","")</f>
        <v>#REF!</v>
      </c>
      <c r="M199" s="261" t="str">
        <f t="shared" si="53"/>
        <v>3c</v>
      </c>
      <c r="N199" s="259" t="str">
        <f t="shared" ca="1" si="54"/>
        <v>3b. BESS</v>
      </c>
      <c r="O199" t="s">
        <v>824</v>
      </c>
      <c r="P199" t="s">
        <v>854</v>
      </c>
      <c r="Q199" s="261">
        <v>3</v>
      </c>
      <c r="R199" s="265" t="e">
        <f t="shared" ca="1" si="55"/>
        <v>#REF!</v>
      </c>
      <c r="S199" t="s">
        <v>357</v>
      </c>
      <c r="U199" t="str">
        <f>"&gt;=0"</f>
        <v>&gt;=0</v>
      </c>
      <c r="V199" t="s">
        <v>85</v>
      </c>
      <c r="W199" t="s">
        <v>85</v>
      </c>
      <c r="Y199" s="263" t="e">
        <f>"Requirement: "&amp;#REF!&amp;" answer of ""Yes"""</f>
        <v>#REF!</v>
      </c>
    </row>
    <row r="200" spans="1:32" ht="13">
      <c r="A200" s="318" t="s">
        <v>855</v>
      </c>
      <c r="B200" s="53"/>
      <c r="C200" s="53"/>
      <c r="D200" s="917"/>
      <c r="E200" s="102"/>
      <c r="K200" s="261" t="s">
        <v>42</v>
      </c>
      <c r="L200" s="259"/>
    </row>
    <row r="201" spans="1:32" ht="13" thickBot="1">
      <c r="A201" s="513" t="s">
        <v>856</v>
      </c>
      <c r="B201" s="279" t="s">
        <v>709</v>
      </c>
      <c r="C201" s="53"/>
      <c r="D201" s="578"/>
      <c r="E201" s="102"/>
      <c r="K201" s="261" t="s">
        <v>42</v>
      </c>
      <c r="L201" s="259" t="str">
        <f ca="1">SUBSTITUTE(CELL("address",D201),"$","")</f>
        <v>D201</v>
      </c>
      <c r="M201" s="261" t="str">
        <f t="shared" ref="M201:M206" si="56">$M$8</f>
        <v>3c</v>
      </c>
      <c r="N201" s="259" t="str">
        <f t="shared" ref="N201:N206" ca="1" si="57">MID(CELL("filename",M201),FIND("]",CELL("filename",M201))+1,256)</f>
        <v>3b. BESS</v>
      </c>
      <c r="O201" t="s">
        <v>824</v>
      </c>
      <c r="P201" t="s">
        <v>857</v>
      </c>
      <c r="Q201" s="261">
        <v>1</v>
      </c>
      <c r="R201" s="265" t="str">
        <f t="shared" ref="R201:R206" ca="1" si="58">M201&amp;"_"&amp;L201&amp;"_"&amp;P201&amp;"_"&amp;Q201</f>
        <v>3c_D201_VOM_1</v>
      </c>
      <c r="S201" t="s">
        <v>357</v>
      </c>
      <c r="U201" t="str">
        <f t="shared" ref="U201:U206" si="59">"&gt;=0"</f>
        <v>&gt;=0</v>
      </c>
      <c r="V201" t="s">
        <v>85</v>
      </c>
      <c r="W201" t="s">
        <v>85</v>
      </c>
      <c r="Y201" s="263" t="str">
        <f ca="1">"Requirement: "&amp;$L$8&amp;" answer of ""Yes"""</f>
        <v>Requirement: D8 answer of "Yes"</v>
      </c>
    </row>
    <row r="202" spans="1:32" ht="12.75" customHeight="1" thickTop="1" thickBot="1">
      <c r="A202" s="1268" t="s">
        <v>711</v>
      </c>
      <c r="B202" s="1269"/>
      <c r="C202" s="53"/>
      <c r="D202" s="917"/>
      <c r="E202" s="102"/>
      <c r="H202" s="451" t="s">
        <v>858</v>
      </c>
      <c r="J202" s="261" t="s">
        <v>78</v>
      </c>
      <c r="L202" s="259" t="e">
        <f ca="1">SUBSTITUTE(CELL("address",#REF!),"$","")</f>
        <v>#REF!</v>
      </c>
      <c r="M202" s="261" t="str">
        <f t="shared" si="56"/>
        <v>3c</v>
      </c>
      <c r="N202" s="259" t="str">
        <f t="shared" ca="1" si="57"/>
        <v>3b. BESS</v>
      </c>
      <c r="O202" t="s">
        <v>824</v>
      </c>
      <c r="P202" t="s">
        <v>857</v>
      </c>
      <c r="Q202" s="261">
        <v>2</v>
      </c>
      <c r="R202" s="265" t="e">
        <f t="shared" ca="1" si="58"/>
        <v>#REF!</v>
      </c>
      <c r="S202" t="s">
        <v>357</v>
      </c>
      <c r="U202" t="str">
        <f t="shared" si="59"/>
        <v>&gt;=0</v>
      </c>
      <c r="V202" t="s">
        <v>85</v>
      </c>
      <c r="W202" t="s">
        <v>85</v>
      </c>
      <c r="Y202" s="263" t="e">
        <f ca="1">"Requirement: "&amp;$L$9&amp;" answer of ""Yes"""</f>
        <v>#REF!</v>
      </c>
    </row>
    <row r="203" spans="1:32" ht="5.25" customHeight="1" thickTop="1">
      <c r="A203" s="513"/>
      <c r="B203" s="53"/>
      <c r="C203" s="53"/>
      <c r="D203" s="917"/>
      <c r="E203" s="102"/>
      <c r="J203" s="261" t="s">
        <v>78</v>
      </c>
      <c r="L203" s="259" t="e">
        <f ca="1">SUBSTITUTE(CELL("address",#REF!),"$","")</f>
        <v>#REF!</v>
      </c>
      <c r="M203" s="261" t="str">
        <f t="shared" si="56"/>
        <v>3c</v>
      </c>
      <c r="N203" s="259" t="str">
        <f t="shared" ca="1" si="57"/>
        <v>3b. BESS</v>
      </c>
      <c r="O203" t="s">
        <v>824</v>
      </c>
      <c r="P203" t="s">
        <v>857</v>
      </c>
      <c r="Q203" s="261">
        <v>3</v>
      </c>
      <c r="R203" s="265" t="e">
        <f t="shared" ca="1" si="58"/>
        <v>#REF!</v>
      </c>
      <c r="S203" t="s">
        <v>357</v>
      </c>
      <c r="U203" t="str">
        <f t="shared" si="59"/>
        <v>&gt;=0</v>
      </c>
      <c r="V203" t="s">
        <v>85</v>
      </c>
      <c r="W203" t="s">
        <v>85</v>
      </c>
      <c r="Y203" s="263" t="e">
        <f>"Requirement: "&amp;#REF!&amp;" answer of ""Yes"""</f>
        <v>#REF!</v>
      </c>
    </row>
    <row r="204" spans="1:32" ht="13" thickBot="1">
      <c r="A204" s="513" t="s">
        <v>859</v>
      </c>
      <c r="B204" s="510" t="s">
        <v>860</v>
      </c>
      <c r="C204" s="53"/>
      <c r="D204" s="581"/>
      <c r="E204" s="102"/>
      <c r="K204" s="261" t="s">
        <v>42</v>
      </c>
      <c r="L204" s="259" t="str">
        <f ca="1">SUBSTITUTE(CELL("address",D204),"$","")</f>
        <v>D204</v>
      </c>
      <c r="M204" s="261" t="str">
        <f t="shared" si="56"/>
        <v>3c</v>
      </c>
      <c r="N204" s="259" t="str">
        <f t="shared" ca="1" si="57"/>
        <v>3b. BESS</v>
      </c>
      <c r="O204" t="s">
        <v>824</v>
      </c>
      <c r="P204" t="s">
        <v>861</v>
      </c>
      <c r="Q204" s="261">
        <v>1</v>
      </c>
      <c r="R204" s="265" t="str">
        <f t="shared" ca="1" si="58"/>
        <v>3c_D204_FOM_1</v>
      </c>
      <c r="S204" t="s">
        <v>357</v>
      </c>
      <c r="U204" t="str">
        <f t="shared" si="59"/>
        <v>&gt;=0</v>
      </c>
      <c r="V204" t="s">
        <v>85</v>
      </c>
      <c r="W204" t="s">
        <v>85</v>
      </c>
      <c r="Y204" s="263" t="str">
        <f ca="1">"Requirement: "&amp;$L$8&amp;" answer of ""Yes"""</f>
        <v>Requirement: D8 answer of "Yes"</v>
      </c>
    </row>
    <row r="205" spans="1:32" ht="12.75" customHeight="1" thickTop="1" thickBot="1">
      <c r="A205" s="1268" t="s">
        <v>711</v>
      </c>
      <c r="B205" s="1269"/>
      <c r="C205" s="53"/>
      <c r="D205" s="917"/>
      <c r="E205" s="102"/>
      <c r="H205" s="451" t="s">
        <v>862</v>
      </c>
      <c r="K205" s="261" t="s">
        <v>42</v>
      </c>
      <c r="L205" s="259" t="e">
        <f ca="1">SUBSTITUTE(CELL("address",#REF!),"$","")</f>
        <v>#REF!</v>
      </c>
      <c r="M205" s="261" t="str">
        <f t="shared" si="56"/>
        <v>3c</v>
      </c>
      <c r="N205" s="259" t="str">
        <f t="shared" ca="1" si="57"/>
        <v>3b. BESS</v>
      </c>
      <c r="O205" t="s">
        <v>824</v>
      </c>
      <c r="P205" t="s">
        <v>861</v>
      </c>
      <c r="Q205" s="261">
        <v>2</v>
      </c>
      <c r="R205" s="265" t="e">
        <f t="shared" ca="1" si="58"/>
        <v>#REF!</v>
      </c>
      <c r="S205" t="s">
        <v>357</v>
      </c>
      <c r="U205" t="str">
        <f t="shared" si="59"/>
        <v>&gt;=0</v>
      </c>
      <c r="V205" t="s">
        <v>85</v>
      </c>
      <c r="W205" t="s">
        <v>85</v>
      </c>
      <c r="Y205" s="263" t="e">
        <f ca="1">"Requirement: "&amp;$L$9&amp;" answer of ""Yes"""</f>
        <v>#REF!</v>
      </c>
    </row>
    <row r="206" spans="1:32" ht="10.5" customHeight="1" thickTop="1">
      <c r="A206" s="1268"/>
      <c r="B206" s="1269"/>
      <c r="C206" s="53"/>
      <c r="D206" s="917"/>
      <c r="E206" s="102"/>
      <c r="K206" s="261" t="s">
        <v>42</v>
      </c>
      <c r="L206" s="259" t="e">
        <f ca="1">SUBSTITUTE(CELL("address",#REF!),"$","")</f>
        <v>#REF!</v>
      </c>
      <c r="M206" s="261" t="str">
        <f t="shared" si="56"/>
        <v>3c</v>
      </c>
      <c r="N206" s="259" t="str">
        <f t="shared" ca="1" si="57"/>
        <v>3b. BESS</v>
      </c>
      <c r="O206" t="s">
        <v>824</v>
      </c>
      <c r="P206" t="s">
        <v>861</v>
      </c>
      <c r="Q206" s="261">
        <v>3</v>
      </c>
      <c r="R206" s="265" t="e">
        <f t="shared" ca="1" si="58"/>
        <v>#REF!</v>
      </c>
      <c r="S206" t="s">
        <v>357</v>
      </c>
      <c r="U206" t="str">
        <f t="shared" si="59"/>
        <v>&gt;=0</v>
      </c>
      <c r="V206" t="s">
        <v>85</v>
      </c>
      <c r="W206" t="s">
        <v>85</v>
      </c>
      <c r="Y206" s="263" t="e">
        <f>"Requirement: "&amp;#REF!&amp;" answer of ""Yes"""</f>
        <v>#REF!</v>
      </c>
    </row>
    <row r="207" spans="1:32" ht="13">
      <c r="A207" s="318" t="s">
        <v>863</v>
      </c>
      <c r="B207" s="53"/>
      <c r="C207" s="53"/>
      <c r="D207" s="917"/>
      <c r="E207" s="102"/>
      <c r="K207" s="261" t="s">
        <v>42</v>
      </c>
    </row>
    <row r="208" spans="1:32">
      <c r="A208" s="512" t="s">
        <v>864</v>
      </c>
      <c r="B208" s="53"/>
      <c r="C208" s="53"/>
      <c r="D208" s="582"/>
      <c r="E208" s="102"/>
      <c r="K208" s="261" t="s">
        <v>42</v>
      </c>
      <c r="L208" s="259" t="str">
        <f ca="1">SUBSTITUTE(CELL("address",D208),"$","")</f>
        <v>D208</v>
      </c>
      <c r="M208" s="261" t="str">
        <f t="shared" ref="M208:M214" si="60">$M$8</f>
        <v>3c</v>
      </c>
      <c r="N208" s="259" t="str">
        <f t="shared" ref="N208:N214" ca="1" si="61">MID(CELL("filename",M208),FIND("]",CELL("filename",M208))+1,256)</f>
        <v>3b. BESS</v>
      </c>
      <c r="O208" t="s">
        <v>824</v>
      </c>
      <c r="P208" t="s">
        <v>865</v>
      </c>
      <c r="Q208" s="261">
        <v>1</v>
      </c>
      <c r="R208" s="265" t="str">
        <f t="shared" ref="R208:R214" ca="1" si="62">M208&amp;"_"&amp;L208&amp;"_"&amp;P208&amp;"_"&amp;Q208</f>
        <v>3c_D208_maint_days_year_1</v>
      </c>
      <c r="S208" t="s">
        <v>357</v>
      </c>
      <c r="U208" t="str">
        <f>"&gt;=0"</f>
        <v>&gt;=0</v>
      </c>
      <c r="V208" t="s">
        <v>85</v>
      </c>
      <c r="W208" t="s">
        <v>85</v>
      </c>
      <c r="Y208" s="263" t="str">
        <f ca="1">"Requirement: "&amp;$L$8&amp;" answer of ""Yes"""</f>
        <v>Requirement: D8 answer of "Yes"</v>
      </c>
    </row>
    <row r="209" spans="1:60" ht="5.15" customHeight="1">
      <c r="A209" s="512"/>
      <c r="B209" s="53"/>
      <c r="C209" s="53"/>
      <c r="D209" s="917"/>
      <c r="E209" s="102"/>
      <c r="J209" s="261" t="s">
        <v>78</v>
      </c>
      <c r="L209" s="259" t="e">
        <f ca="1">SUBSTITUTE(CELL("address",#REF!),"$","")</f>
        <v>#REF!</v>
      </c>
      <c r="M209" s="261" t="str">
        <f t="shared" si="60"/>
        <v>3c</v>
      </c>
      <c r="N209" s="259" t="str">
        <f t="shared" ca="1" si="61"/>
        <v>3b. BESS</v>
      </c>
      <c r="O209" t="s">
        <v>824</v>
      </c>
      <c r="P209" t="s">
        <v>865</v>
      </c>
      <c r="Q209" s="261">
        <v>2</v>
      </c>
      <c r="R209" s="265" t="e">
        <f t="shared" ca="1" si="62"/>
        <v>#REF!</v>
      </c>
      <c r="S209" t="s">
        <v>357</v>
      </c>
      <c r="U209" t="str">
        <f>"&gt;=0"</f>
        <v>&gt;=0</v>
      </c>
      <c r="V209" t="s">
        <v>85</v>
      </c>
      <c r="W209" t="s">
        <v>85</v>
      </c>
      <c r="Y209" s="263" t="e">
        <f ca="1">"Requirement: "&amp;$L$9&amp;" answer of ""Yes"""</f>
        <v>#REF!</v>
      </c>
    </row>
    <row r="210" spans="1:60" ht="18" customHeight="1">
      <c r="A210" s="513" t="s">
        <v>866</v>
      </c>
      <c r="B210" s="53"/>
      <c r="C210" s="53"/>
      <c r="D210" s="226"/>
      <c r="E210" s="102"/>
      <c r="K210" s="261" t="s">
        <v>42</v>
      </c>
      <c r="L210" s="259" t="str">
        <f ca="1">SUBSTITUTE(CELL("address",D210),"$","")</f>
        <v>D210</v>
      </c>
      <c r="M210" s="261" t="str">
        <f t="shared" si="60"/>
        <v>3c</v>
      </c>
      <c r="N210" s="259" t="str">
        <f t="shared" ca="1" si="61"/>
        <v>3b. BESS</v>
      </c>
      <c r="O210" t="s">
        <v>824</v>
      </c>
      <c r="P210" t="s">
        <v>867</v>
      </c>
      <c r="Q210" s="261">
        <v>1</v>
      </c>
      <c r="R210" s="265" t="str">
        <f t="shared" ca="1" si="62"/>
        <v>3c_D210_maint_timing_1</v>
      </c>
      <c r="S210" t="s">
        <v>428</v>
      </c>
      <c r="T210">
        <v>100</v>
      </c>
      <c r="V210" t="s">
        <v>85</v>
      </c>
      <c r="W210" t="s">
        <v>85</v>
      </c>
      <c r="Y210" s="263" t="str">
        <f ca="1">"Requirement: "&amp;$L$8&amp;" answer of ""Yes"""</f>
        <v>Requirement: D8 answer of "Yes"</v>
      </c>
    </row>
    <row r="211" spans="1:60" ht="5.25" customHeight="1">
      <c r="A211" s="512"/>
      <c r="B211" s="53"/>
      <c r="C211" s="53"/>
      <c r="D211" s="917"/>
      <c r="E211" s="102"/>
      <c r="J211" s="261" t="s">
        <v>78</v>
      </c>
      <c r="L211" s="259" t="e">
        <f ca="1">SUBSTITUTE(CELL("address",#REF!),"$","")</f>
        <v>#REF!</v>
      </c>
      <c r="M211" s="261" t="str">
        <f t="shared" si="60"/>
        <v>3c</v>
      </c>
      <c r="N211" s="259" t="str">
        <f t="shared" ca="1" si="61"/>
        <v>3b. BESS</v>
      </c>
      <c r="O211" t="s">
        <v>824</v>
      </c>
      <c r="P211" t="s">
        <v>867</v>
      </c>
      <c r="Q211" s="261">
        <v>2</v>
      </c>
      <c r="R211" s="265" t="e">
        <f t="shared" ca="1" si="62"/>
        <v>#REF!</v>
      </c>
      <c r="S211" t="s">
        <v>428</v>
      </c>
      <c r="T211">
        <v>100</v>
      </c>
      <c r="V211" t="s">
        <v>85</v>
      </c>
      <c r="W211" t="s">
        <v>85</v>
      </c>
      <c r="Y211" s="263" t="e">
        <f ca="1">"Requirement: "&amp;$L$9&amp;" answer of ""Yes"""</f>
        <v>#REF!</v>
      </c>
    </row>
    <row r="212" spans="1:60" ht="18" customHeight="1">
      <c r="A212" s="512" t="s">
        <v>868</v>
      </c>
      <c r="B212" s="53"/>
      <c r="C212" s="53"/>
      <c r="D212" s="438"/>
      <c r="E212" s="102"/>
      <c r="K212" s="261" t="s">
        <v>42</v>
      </c>
      <c r="L212" s="259" t="str">
        <f ca="1">SUBSTITUTE(CELL("address",D212),"$","")</f>
        <v>D212</v>
      </c>
      <c r="M212" s="261" t="str">
        <f t="shared" si="60"/>
        <v>3c</v>
      </c>
      <c r="N212" s="259" t="str">
        <f t="shared" ca="1" si="61"/>
        <v>3b. BESS</v>
      </c>
      <c r="O212" t="s">
        <v>824</v>
      </c>
      <c r="P212" t="s">
        <v>869</v>
      </c>
      <c r="Q212" s="261">
        <v>1</v>
      </c>
      <c r="R212" s="265" t="str">
        <f t="shared" ca="1" si="62"/>
        <v>3c_D212_annual_avail_1</v>
      </c>
      <c r="S212" t="s">
        <v>428</v>
      </c>
      <c r="T212">
        <v>100</v>
      </c>
      <c r="V212" t="s">
        <v>85</v>
      </c>
      <c r="W212" t="s">
        <v>85</v>
      </c>
      <c r="Y212" s="263" t="str">
        <f ca="1">"Requirement: "&amp;$L$8&amp;" answer of ""Yes"""</f>
        <v>Requirement: D8 answer of "Yes"</v>
      </c>
    </row>
    <row r="213" spans="1:60" ht="6.75" customHeight="1">
      <c r="A213" s="1263" t="s">
        <v>870</v>
      </c>
      <c r="B213" s="1264"/>
      <c r="C213" s="53"/>
      <c r="D213" s="53"/>
      <c r="E213" s="102"/>
      <c r="J213" s="261" t="s">
        <v>78</v>
      </c>
      <c r="L213" s="259" t="e">
        <f ca="1">SUBSTITUTE(CELL("address",#REF!),"$","")</f>
        <v>#REF!</v>
      </c>
      <c r="M213" s="261" t="str">
        <f t="shared" si="60"/>
        <v>3c</v>
      </c>
      <c r="N213" s="259" t="str">
        <f t="shared" ca="1" si="61"/>
        <v>3b. BESS</v>
      </c>
      <c r="O213" t="s">
        <v>824</v>
      </c>
      <c r="P213" t="s">
        <v>869</v>
      </c>
      <c r="Q213" s="261">
        <v>2</v>
      </c>
      <c r="R213" s="265" t="e">
        <f t="shared" ca="1" si="62"/>
        <v>#REF!</v>
      </c>
      <c r="S213" t="s">
        <v>428</v>
      </c>
      <c r="T213">
        <v>100</v>
      </c>
      <c r="V213" t="s">
        <v>85</v>
      </c>
      <c r="W213" t="s">
        <v>85</v>
      </c>
      <c r="Y213" s="263" t="e">
        <f ca="1">"Requirement: "&amp;$L$9&amp;" answer of ""Yes"""</f>
        <v>#REF!</v>
      </c>
    </row>
    <row r="214" spans="1:60" ht="12" customHeight="1">
      <c r="A214" s="1263"/>
      <c r="B214" s="1264"/>
      <c r="C214" s="53"/>
      <c r="D214" s="53"/>
      <c r="E214" s="102"/>
      <c r="J214" s="261" t="s">
        <v>78</v>
      </c>
      <c r="L214" s="259" t="e">
        <f ca="1">SUBSTITUTE(CELL("address",#REF!),"$","")</f>
        <v>#REF!</v>
      </c>
      <c r="M214" s="261" t="str">
        <f t="shared" si="60"/>
        <v>3c</v>
      </c>
      <c r="N214" s="259" t="str">
        <f t="shared" ca="1" si="61"/>
        <v>3b. BESS</v>
      </c>
      <c r="O214" t="s">
        <v>824</v>
      </c>
      <c r="P214" t="s">
        <v>869</v>
      </c>
      <c r="Q214" s="261">
        <v>3</v>
      </c>
      <c r="R214" s="265" t="e">
        <f t="shared" ca="1" si="62"/>
        <v>#REF!</v>
      </c>
      <c r="S214" t="s">
        <v>428</v>
      </c>
      <c r="T214">
        <v>100</v>
      </c>
      <c r="V214" t="s">
        <v>85</v>
      </c>
      <c r="W214" t="s">
        <v>85</v>
      </c>
      <c r="Y214" s="263" t="e">
        <f>"Requirement: "&amp;#REF!&amp;" answer of ""Yes"""</f>
        <v>#REF!</v>
      </c>
    </row>
    <row r="215" spans="1:60" ht="13">
      <c r="A215" s="1270" t="s">
        <v>715</v>
      </c>
      <c r="B215" s="1271"/>
      <c r="C215" s="1271"/>
      <c r="D215" s="1271"/>
      <c r="E215" s="1272"/>
      <c r="H215" s="619"/>
      <c r="I215" s="619"/>
      <c r="J215" s="620"/>
      <c r="K215"/>
      <c r="Q215" t="s">
        <v>42</v>
      </c>
      <c r="T215" s="261"/>
      <c r="U215" s="261"/>
      <c r="V215" s="261"/>
      <c r="W215" s="261"/>
      <c r="X215" s="261"/>
      <c r="Y215" s="261"/>
      <c r="AB215" s="264"/>
      <c r="AC215" s="261"/>
      <c r="AD215" s="261"/>
      <c r="BH215"/>
    </row>
    <row r="216" spans="1:60" ht="5.25" customHeight="1">
      <c r="A216" s="382"/>
      <c r="B216" s="383"/>
      <c r="C216" s="383"/>
      <c r="D216" s="383"/>
      <c r="E216" s="384"/>
      <c r="H216" s="383"/>
      <c r="I216" s="383"/>
      <c r="J216" s="384"/>
      <c r="K216" s="308"/>
      <c r="L216" s="308"/>
      <c r="M216" s="308"/>
      <c r="N216" s="308"/>
      <c r="O216" s="308"/>
      <c r="P216" s="308" t="s">
        <v>78</v>
      </c>
      <c r="Q216"/>
      <c r="T216" s="261"/>
      <c r="U216" s="261"/>
      <c r="V216" s="261"/>
      <c r="W216" s="261"/>
      <c r="X216" s="261"/>
      <c r="Y216" s="261"/>
      <c r="AB216" s="264"/>
      <c r="AC216" s="261"/>
      <c r="AD216" s="261"/>
      <c r="BH216"/>
    </row>
    <row r="217" spans="1:60" ht="13">
      <c r="A217" s="318" t="s">
        <v>716</v>
      </c>
      <c r="B217" s="53"/>
      <c r="C217" s="53"/>
      <c r="D217" s="53"/>
      <c r="E217" s="300"/>
      <c r="H217" s="53"/>
      <c r="I217" s="53"/>
      <c r="J217" s="102"/>
      <c r="K217"/>
      <c r="Q217" t="s">
        <v>42</v>
      </c>
      <c r="T217" s="261"/>
      <c r="U217" s="261"/>
      <c r="V217" s="261"/>
      <c r="W217" s="261"/>
      <c r="X217" s="261"/>
      <c r="Y217" s="261"/>
      <c r="AB217" s="264"/>
      <c r="AC217" s="261"/>
      <c r="AD217" s="261"/>
      <c r="BH217"/>
    </row>
    <row r="218" spans="1:60" s="321" customFormat="1" ht="54" customHeight="1">
      <c r="A218" s="1256" t="s">
        <v>871</v>
      </c>
      <c r="B218" s="1224"/>
      <c r="C218" s="59"/>
      <c r="D218" s="226"/>
      <c r="E218" s="300"/>
      <c r="H218" s="1052"/>
      <c r="I218" s="1054"/>
      <c r="J218" s="322"/>
      <c r="P218"/>
      <c r="Q218" t="s">
        <v>42</v>
      </c>
      <c r="S218" s="259" t="str">
        <f ca="1">SUBSTITUTE(CELL("address",D218),"$","")</f>
        <v>D218</v>
      </c>
      <c r="T218" s="261">
        <f t="shared" ref="T218:T224" si="63">$T$8</f>
        <v>0</v>
      </c>
      <c r="U218" s="259" t="str">
        <f t="shared" ref="U218:U240" ca="1" si="64">MID(CELL("filename",T218),FIND("]",CELL("filename",T218))+1,256)</f>
        <v>3b. BESS</v>
      </c>
      <c r="V218" s="261" t="s">
        <v>426</v>
      </c>
      <c r="W218" s="261" t="s">
        <v>718</v>
      </c>
      <c r="X218" s="261">
        <v>1</v>
      </c>
      <c r="Y218" s="265" t="str">
        <f t="shared" ref="Y218:Y240" ca="1" si="65">T218&amp;"_"&amp;S218&amp;"_"&amp;W218&amp;"_"&amp;X218</f>
        <v>0_D218_program_design_1</v>
      </c>
      <c r="Z218" t="s">
        <v>428</v>
      </c>
      <c r="AA218">
        <v>2000</v>
      </c>
      <c r="AB218" s="351"/>
      <c r="AC218" s="261"/>
      <c r="AD218" s="261" t="s">
        <v>85</v>
      </c>
      <c r="AF218" s="263" t="str">
        <f>"Requirement: "&amp;$S$10&amp;" answer of ""Yes"""</f>
        <v>Requirement: list answer of "Yes"</v>
      </c>
    </row>
    <row r="219" spans="1:60" ht="5.25" customHeight="1">
      <c r="A219" s="514"/>
      <c r="B219" s="324"/>
      <c r="C219" s="53"/>
      <c r="D219" s="53"/>
      <c r="E219" s="300"/>
      <c r="H219" s="53"/>
      <c r="I219" s="53"/>
      <c r="J219" s="102"/>
      <c r="K219"/>
      <c r="P219" t="s">
        <v>78</v>
      </c>
      <c r="Q219"/>
      <c r="R219" s="261"/>
      <c r="S219" s="259" t="e">
        <f ca="1">SUBSTITUTE(CELL("address",#REF!),"$","")</f>
        <v>#REF!</v>
      </c>
      <c r="T219" s="261">
        <f t="shared" si="63"/>
        <v>0</v>
      </c>
      <c r="U219" s="259" t="str">
        <f t="shared" ca="1" si="64"/>
        <v>3b. BESS</v>
      </c>
      <c r="V219" s="261" t="s">
        <v>426</v>
      </c>
      <c r="W219" s="261" t="s">
        <v>718</v>
      </c>
      <c r="X219" s="261">
        <v>2</v>
      </c>
      <c r="Y219" s="265" t="e">
        <f t="shared" ca="1" si="65"/>
        <v>#REF!</v>
      </c>
      <c r="Z219" t="s">
        <v>428</v>
      </c>
      <c r="AA219">
        <v>2000</v>
      </c>
      <c r="AB219" s="264"/>
      <c r="AC219" s="261"/>
      <c r="AD219" s="261" t="s">
        <v>85</v>
      </c>
      <c r="AF219" s="263" t="str">
        <f>"Requirement: "&amp;$S$11&amp;" answer of ""Yes"""</f>
        <v>Requirement: list answer of "Yes"</v>
      </c>
      <c r="BH219"/>
    </row>
    <row r="220" spans="1:60" s="321" customFormat="1" ht="48.65" customHeight="1">
      <c r="A220" s="1223" t="s">
        <v>719</v>
      </c>
      <c r="B220" s="1224"/>
      <c r="C220" s="59"/>
      <c r="D220" s="226"/>
      <c r="E220" s="300"/>
      <c r="H220" s="1052"/>
      <c r="I220" s="1054"/>
      <c r="J220" s="322"/>
      <c r="P220"/>
      <c r="Q220" t="s">
        <v>42</v>
      </c>
      <c r="S220" s="259" t="str">
        <f ca="1">SUBSTITUTE(CELL("address",D220),"$","")</f>
        <v>D220</v>
      </c>
      <c r="T220" s="261">
        <f t="shared" si="63"/>
        <v>0</v>
      </c>
      <c r="U220" s="259" t="str">
        <f t="shared" ca="1" si="64"/>
        <v>3b. BESS</v>
      </c>
      <c r="V220" s="261" t="s">
        <v>426</v>
      </c>
      <c r="W220" s="261" t="s">
        <v>720</v>
      </c>
      <c r="X220" s="261">
        <v>1</v>
      </c>
      <c r="Y220" s="265" t="str">
        <f t="shared" ca="1" si="65"/>
        <v>0_D220_types_customers_1</v>
      </c>
      <c r="Z220" t="s">
        <v>428</v>
      </c>
      <c r="AA220" s="321">
        <v>100</v>
      </c>
      <c r="AB220" s="351"/>
      <c r="AC220" s="261"/>
      <c r="AD220" s="261" t="s">
        <v>85</v>
      </c>
      <c r="AF220" s="263" t="str">
        <f>"Requirement: "&amp;$S$10&amp;" answer of ""Yes"""</f>
        <v>Requirement: list answer of "Yes"</v>
      </c>
    </row>
    <row r="221" spans="1:60" s="321" customFormat="1" ht="5.25" customHeight="1">
      <c r="A221" s="514"/>
      <c r="B221" s="609"/>
      <c r="C221" s="59"/>
      <c r="D221" s="59"/>
      <c r="E221" s="300"/>
      <c r="H221" s="672"/>
      <c r="I221" s="618"/>
      <c r="J221" s="322"/>
      <c r="P221"/>
      <c r="Q221"/>
      <c r="S221" s="259"/>
      <c r="T221" s="261"/>
      <c r="U221" s="259"/>
      <c r="V221" s="261"/>
      <c r="W221" s="261"/>
      <c r="X221" s="261"/>
      <c r="Y221" s="265"/>
      <c r="Z221"/>
      <c r="AB221" s="351"/>
      <c r="AC221" s="261"/>
      <c r="AD221" s="261"/>
      <c r="AF221" s="263"/>
    </row>
    <row r="222" spans="1:60" ht="15" customHeight="1">
      <c r="A222" s="1256" t="s">
        <v>721</v>
      </c>
      <c r="B222" s="1257"/>
      <c r="C222" s="53"/>
      <c r="D222" s="226"/>
      <c r="E222" s="300"/>
      <c r="H222" s="1253"/>
      <c r="I222" s="1254"/>
      <c r="J222" s="102"/>
      <c r="K222"/>
      <c r="O222" s="24"/>
      <c r="Q222" t="s">
        <v>42</v>
      </c>
      <c r="R222" s="261"/>
      <c r="S222" s="259" t="str">
        <f ca="1">SUBSTITUTE(CELL("address",D222),"$","")</f>
        <v>D222</v>
      </c>
      <c r="T222" s="261">
        <f t="shared" si="63"/>
        <v>0</v>
      </c>
      <c r="U222" s="259" t="str">
        <f ca="1">MID(CELL("filename",T222),FIND("]",CELL("filename",T222))+1,256)</f>
        <v>3b. BESS</v>
      </c>
      <c r="V222" s="261" t="s">
        <v>426</v>
      </c>
      <c r="W222" s="261" t="s">
        <v>722</v>
      </c>
      <c r="X222" s="261">
        <v>1</v>
      </c>
      <c r="Y222" s="265" t="str">
        <f t="shared" ca="1" si="65"/>
        <v>0_D222_submit_marketing_plan_1</v>
      </c>
      <c r="Z222" t="s">
        <v>641</v>
      </c>
      <c r="AB222" s="260" t="str">
        <f>CONCATENATE(AL222,",",AM222)</f>
        <v>Submitted,Not Submitted</v>
      </c>
      <c r="AC222" s="261"/>
      <c r="AD222" s="261" t="s">
        <v>85</v>
      </c>
      <c r="AL222" t="s">
        <v>156</v>
      </c>
      <c r="AM222" t="s">
        <v>157</v>
      </c>
      <c r="BH222"/>
    </row>
    <row r="223" spans="1:60" ht="21" customHeight="1">
      <c r="A223" s="1260" t="s">
        <v>872</v>
      </c>
      <c r="B223" s="1261"/>
      <c r="C223" s="53"/>
      <c r="D223" s="53"/>
      <c r="E223" s="300"/>
      <c r="H223" s="53"/>
      <c r="I223" s="53"/>
      <c r="J223" s="102"/>
      <c r="K223"/>
      <c r="Q223" t="s">
        <v>42</v>
      </c>
      <c r="R223" s="261"/>
      <c r="S223" s="259" t="e">
        <f ca="1">SUBSTITUTE(CELL("address",#REF!),"$","")</f>
        <v>#REF!</v>
      </c>
      <c r="T223" s="261">
        <f t="shared" si="63"/>
        <v>0</v>
      </c>
      <c r="U223" s="259" t="str">
        <f ca="1">MID(CELL("filename",T223),FIND("]",CELL("filename",T223))+1,256)</f>
        <v>3b. BESS</v>
      </c>
      <c r="V223" s="261" t="s">
        <v>426</v>
      </c>
      <c r="W223" s="261" t="s">
        <v>722</v>
      </c>
      <c r="X223" s="261">
        <v>2</v>
      </c>
      <c r="Y223" s="265" t="e">
        <f t="shared" ca="1" si="65"/>
        <v>#REF!</v>
      </c>
      <c r="Z223" t="s">
        <v>641</v>
      </c>
      <c r="AB223" s="260" t="str">
        <f>CONCATENATE(AL223,",",AM223)</f>
        <v>Submitted,Not Submitted</v>
      </c>
      <c r="AC223" s="261"/>
      <c r="AD223" s="261" t="s">
        <v>85</v>
      </c>
      <c r="AL223" t="s">
        <v>156</v>
      </c>
      <c r="AM223" t="s">
        <v>157</v>
      </c>
      <c r="BH223"/>
    </row>
    <row r="224" spans="1:60" ht="10.5" customHeight="1">
      <c r="A224" s="511"/>
      <c r="B224" s="324"/>
      <c r="C224" s="53"/>
      <c r="D224" s="53"/>
      <c r="E224" s="300"/>
      <c r="H224" s="53"/>
      <c r="I224" s="53"/>
      <c r="J224" s="102"/>
      <c r="K224"/>
      <c r="Q224" t="s">
        <v>42</v>
      </c>
      <c r="R224" s="261"/>
      <c r="S224" s="259" t="str">
        <f ca="1">SUBSTITUTE(CELL("address",H222),"$","")</f>
        <v>H222</v>
      </c>
      <c r="T224" s="261">
        <f t="shared" si="63"/>
        <v>0</v>
      </c>
      <c r="U224" s="259" t="str">
        <f ca="1">MID(CELL("filename",T224),FIND("]",CELL("filename",T224))+1,256)</f>
        <v>3b. BESS</v>
      </c>
      <c r="V224" s="261" t="s">
        <v>426</v>
      </c>
      <c r="W224" s="261" t="s">
        <v>722</v>
      </c>
      <c r="X224" s="261">
        <v>3</v>
      </c>
      <c r="Y224" s="265" t="str">
        <f t="shared" ca="1" si="65"/>
        <v>0_H222_submit_marketing_plan_3</v>
      </c>
      <c r="Z224" t="s">
        <v>641</v>
      </c>
      <c r="AB224" s="260" t="str">
        <f>CONCATENATE(AL224,",",AM224)</f>
        <v>Submitted,Not Submitted</v>
      </c>
      <c r="AC224" s="261"/>
      <c r="AD224" s="261" t="s">
        <v>85</v>
      </c>
      <c r="AL224" t="s">
        <v>156</v>
      </c>
      <c r="AM224" t="s">
        <v>157</v>
      </c>
      <c r="BH224"/>
    </row>
    <row r="225" spans="1:60" s="321" customFormat="1" ht="31.5" customHeight="1">
      <c r="A225" s="1240" t="s">
        <v>724</v>
      </c>
      <c r="B225" s="1241"/>
      <c r="C225" s="1242"/>
      <c r="D225" s="1242"/>
      <c r="E225" s="1243"/>
      <c r="H225" s="1052"/>
      <c r="I225" s="1054"/>
      <c r="J225" s="322"/>
      <c r="P225"/>
      <c r="Q225" t="s">
        <v>42</v>
      </c>
      <c r="S225" s="259" t="str">
        <f ca="1">SUBSTITUTE(CELL("address",D225),"$","")</f>
        <v>D225</v>
      </c>
      <c r="T225" s="261">
        <f>$T$8</f>
        <v>0</v>
      </c>
      <c r="U225" s="259" t="str">
        <f t="shared" ca="1" si="64"/>
        <v>3b. BESS</v>
      </c>
      <c r="V225" s="261" t="s">
        <v>426</v>
      </c>
      <c r="W225" s="261" t="s">
        <v>725</v>
      </c>
      <c r="X225" s="261">
        <v>1</v>
      </c>
      <c r="Y225" s="265" t="str">
        <f t="shared" ca="1" si="65"/>
        <v>0_D225_assessment_plan_1</v>
      </c>
      <c r="Z225" t="s">
        <v>428</v>
      </c>
      <c r="AA225" s="321">
        <v>100</v>
      </c>
      <c r="AB225" s="351"/>
      <c r="AC225" s="261"/>
      <c r="AD225" s="261" t="s">
        <v>85</v>
      </c>
      <c r="AF225" s="263" t="str">
        <f>"Requirement: "&amp;$S$10&amp;" answer of ""Yes"""</f>
        <v>Requirement: list answer of "Yes"</v>
      </c>
    </row>
    <row r="226" spans="1:60" ht="5.25" customHeight="1">
      <c r="A226" s="511"/>
      <c r="B226" s="324"/>
      <c r="C226" s="53"/>
      <c r="D226" s="53"/>
      <c r="E226" s="300"/>
      <c r="H226" s="53"/>
      <c r="I226" s="53"/>
      <c r="J226" s="102"/>
      <c r="K226"/>
      <c r="P226" t="s">
        <v>78</v>
      </c>
      <c r="Q226"/>
      <c r="S226" s="259" t="e">
        <f ca="1">SUBSTITUTE(CELL("address",#REF!),"$","")</f>
        <v>#REF!</v>
      </c>
      <c r="T226" s="261">
        <f>$T$8</f>
        <v>0</v>
      </c>
      <c r="U226" s="259" t="str">
        <f t="shared" ca="1" si="64"/>
        <v>3b. BESS</v>
      </c>
      <c r="V226" s="261" t="s">
        <v>426</v>
      </c>
      <c r="W226" s="261" t="s">
        <v>725</v>
      </c>
      <c r="X226" s="261">
        <v>2</v>
      </c>
      <c r="Y226" s="265" t="e">
        <f t="shared" ca="1" si="65"/>
        <v>#REF!</v>
      </c>
      <c r="Z226" t="s">
        <v>428</v>
      </c>
      <c r="AA226" s="321">
        <v>100</v>
      </c>
      <c r="AB226" s="264"/>
      <c r="AC226" s="261"/>
      <c r="AD226" s="261" t="s">
        <v>85</v>
      </c>
      <c r="AF226" s="263" t="str">
        <f>"Requirement: "&amp;$S$11&amp;" answer of ""Yes"""</f>
        <v>Requirement: list answer of "Yes"</v>
      </c>
      <c r="BH226"/>
    </row>
    <row r="227" spans="1:60" ht="20.25" customHeight="1">
      <c r="A227" s="318" t="s">
        <v>726</v>
      </c>
      <c r="B227" s="304"/>
      <c r="C227" s="53"/>
      <c r="D227" s="53"/>
      <c r="E227" s="102"/>
      <c r="H227" s="261"/>
      <c r="I227" s="261" t="s">
        <v>42</v>
      </c>
      <c r="J227"/>
      <c r="K227" s="259" t="e">
        <f ca="1">SUBSTITUTE(CELL("address",#REF!),"$","")</f>
        <v>#REF!</v>
      </c>
      <c r="L227" s="261" t="str">
        <f ca="1">$L$10</f>
        <v>D10</v>
      </c>
      <c r="M227" s="259" t="str">
        <f t="shared" ref="M227:M228" ca="1" si="66">MID(CELL("filename",L227),FIND("]",CELL("filename",L227))+1,256)</f>
        <v>3b. BESS</v>
      </c>
      <c r="N227" s="261" t="s">
        <v>651</v>
      </c>
      <c r="O227" s="261" t="s">
        <v>675</v>
      </c>
      <c r="P227" s="261">
        <v>3</v>
      </c>
      <c r="Q227" s="265" t="e">
        <f t="shared" ref="Q227:Q228" ca="1" si="67">L227&amp;"_"&amp;K227&amp;"_"&amp;O227&amp;"_"&amp;P227</f>
        <v>#REF!</v>
      </c>
      <c r="R227" s="259" t="s">
        <v>445</v>
      </c>
      <c r="T227" s="260" t="s">
        <v>446</v>
      </c>
      <c r="U227" s="261" t="s">
        <v>85</v>
      </c>
      <c r="V227" s="261" t="s">
        <v>85</v>
      </c>
      <c r="W227" s="261"/>
      <c r="X227" s="263" t="e">
        <f>"Requirement: "&amp;#REF!&amp;" answer of ""Yes"""</f>
        <v>#REF!</v>
      </c>
      <c r="Y227" s="259"/>
      <c r="Z227" s="261"/>
      <c r="AA227" s="261"/>
      <c r="AB227" s="261"/>
      <c r="AC227" s="261"/>
      <c r="AD227" s="261"/>
      <c r="AE227" s="261"/>
      <c r="BG227" s="385"/>
      <c r="BH227"/>
    </row>
    <row r="228" spans="1:60" ht="20.25" customHeight="1">
      <c r="A228" s="514" t="s">
        <v>727</v>
      </c>
      <c r="B228" s="304"/>
      <c r="C228" s="53"/>
      <c r="D228" s="53"/>
      <c r="E228" s="102"/>
      <c r="H228" s="261"/>
      <c r="I228" s="261" t="s">
        <v>42</v>
      </c>
      <c r="J228"/>
      <c r="K228" s="259" t="str">
        <f ca="1">SUBSTITUTE(CELL("address",D228),"$","")</f>
        <v>D228</v>
      </c>
      <c r="L228" s="261" t="str">
        <f ca="1">$L$10</f>
        <v>D10</v>
      </c>
      <c r="M228" s="259" t="str">
        <f t="shared" ca="1" si="66"/>
        <v>3b. BESS</v>
      </c>
      <c r="N228" s="261" t="s">
        <v>651</v>
      </c>
      <c r="O228" s="261" t="s">
        <v>678</v>
      </c>
      <c r="P228" s="261">
        <v>1</v>
      </c>
      <c r="Q228" s="265" t="str">
        <f t="shared" ca="1" si="67"/>
        <v>D10_D228_AC_max_MW_1</v>
      </c>
      <c r="R228" t="s">
        <v>357</v>
      </c>
      <c r="T228" t="str">
        <f t="shared" ref="T228" si="68">"&gt;=0"</f>
        <v>&gt;=0</v>
      </c>
      <c r="U228" s="261" t="s">
        <v>85</v>
      </c>
      <c r="V228" s="261" t="s">
        <v>85</v>
      </c>
      <c r="W228" s="261"/>
      <c r="X228" s="263" t="str">
        <f>"Requirement: "&amp;$K$10&amp;" answer of ""Yes"""</f>
        <v>Requirement: y answer of "Yes"</v>
      </c>
      <c r="Y228" s="261"/>
      <c r="Z228" s="261"/>
      <c r="AA228" s="261"/>
      <c r="AB228" s="261"/>
      <c r="AC228" s="261"/>
      <c r="AD228" s="261"/>
      <c r="AE228" s="261"/>
      <c r="BG228" s="385"/>
      <c r="BH228"/>
    </row>
    <row r="229" spans="1:60" ht="4" customHeight="1">
      <c r="A229" s="514"/>
      <c r="B229" s="304"/>
      <c r="C229" s="304"/>
      <c r="D229" s="304"/>
      <c r="E229" s="102"/>
      <c r="H229" s="261"/>
      <c r="I229" s="261"/>
      <c r="J229"/>
      <c r="K229" s="259"/>
      <c r="L229" s="261"/>
      <c r="M229" s="259"/>
      <c r="N229" s="261"/>
      <c r="O229" s="261"/>
      <c r="P229" s="261"/>
      <c r="Q229" s="265"/>
      <c r="U229" s="261"/>
      <c r="V229" s="261"/>
      <c r="W229" s="261"/>
      <c r="X229" s="263"/>
      <c r="Y229" s="261"/>
      <c r="Z229" s="261"/>
      <c r="AA229" s="261"/>
      <c r="AB229" s="261"/>
      <c r="AC229" s="261"/>
      <c r="AD229" s="261"/>
      <c r="AE229" s="261"/>
      <c r="BG229" s="385"/>
      <c r="BH229"/>
    </row>
    <row r="230" spans="1:60" ht="17.25" customHeight="1">
      <c r="A230" s="512">
        <v>2023</v>
      </c>
      <c r="B230" s="279" t="s">
        <v>43</v>
      </c>
      <c r="C230" s="53"/>
      <c r="D230" s="431"/>
      <c r="E230" s="102"/>
      <c r="H230" s="261"/>
      <c r="I230" s="261"/>
      <c r="J230"/>
      <c r="K230" s="259"/>
      <c r="L230" s="261"/>
      <c r="M230" s="259"/>
      <c r="N230" s="261"/>
      <c r="O230" s="261"/>
      <c r="P230" s="261"/>
      <c r="Q230" s="265"/>
      <c r="U230" s="261"/>
      <c r="V230" s="261"/>
      <c r="W230" s="261"/>
      <c r="X230" s="263"/>
      <c r="Y230" s="261"/>
      <c r="Z230" s="261"/>
      <c r="AA230" s="261"/>
      <c r="AB230" s="261"/>
      <c r="AC230" s="261"/>
      <c r="AD230" s="261"/>
      <c r="AE230" s="261"/>
      <c r="BG230" s="385"/>
      <c r="BH230"/>
    </row>
    <row r="231" spans="1:60" ht="17.25" customHeight="1">
      <c r="A231" s="512">
        <v>2024</v>
      </c>
      <c r="B231" s="279" t="s">
        <v>43</v>
      </c>
      <c r="C231" s="53"/>
      <c r="D231" s="431"/>
      <c r="E231" s="102"/>
      <c r="H231" s="261"/>
      <c r="I231" s="261"/>
      <c r="J231"/>
      <c r="K231" s="259"/>
      <c r="L231" s="261"/>
      <c r="M231" s="259"/>
      <c r="N231" s="261"/>
      <c r="O231" s="261"/>
      <c r="P231" s="261"/>
      <c r="Q231" s="265"/>
      <c r="U231" s="261"/>
      <c r="V231" s="261"/>
      <c r="W231" s="261"/>
      <c r="X231" s="263"/>
      <c r="Y231" s="261"/>
      <c r="Z231" s="261"/>
      <c r="AA231" s="261"/>
      <c r="AB231" s="261"/>
      <c r="AC231" s="261"/>
      <c r="AD231" s="261"/>
      <c r="AE231" s="261"/>
      <c r="BG231" s="385"/>
      <c r="BH231"/>
    </row>
    <row r="232" spans="1:60" ht="17.25" customHeight="1">
      <c r="A232" s="512">
        <v>2025</v>
      </c>
      <c r="B232" s="279" t="s">
        <v>43</v>
      </c>
      <c r="C232" s="53"/>
      <c r="D232" s="431"/>
      <c r="E232" s="102"/>
      <c r="H232" s="261"/>
      <c r="I232" s="261"/>
      <c r="J232"/>
      <c r="K232" s="259"/>
      <c r="L232" s="261"/>
      <c r="M232" s="259"/>
      <c r="N232" s="261"/>
      <c r="O232" s="261"/>
      <c r="P232" s="261"/>
      <c r="Q232" s="265"/>
      <c r="U232" s="261"/>
      <c r="V232" s="261"/>
      <c r="W232" s="261"/>
      <c r="X232" s="263"/>
      <c r="Y232" s="261"/>
      <c r="Z232" s="261"/>
      <c r="AA232" s="261"/>
      <c r="AB232" s="261"/>
      <c r="AC232" s="261"/>
      <c r="AD232" s="261"/>
      <c r="AE232" s="261"/>
      <c r="BG232" s="385"/>
      <c r="BH232"/>
    </row>
    <row r="233" spans="1:60" ht="17.25" customHeight="1">
      <c r="A233" s="512">
        <v>2026</v>
      </c>
      <c r="B233" s="279" t="s">
        <v>43</v>
      </c>
      <c r="C233" s="53"/>
      <c r="D233" s="431"/>
      <c r="E233" s="102"/>
      <c r="H233" s="261"/>
      <c r="I233" s="261"/>
      <c r="J233"/>
      <c r="K233" s="259"/>
      <c r="L233" s="261"/>
      <c r="M233" s="259"/>
      <c r="N233" s="261"/>
      <c r="O233" s="261"/>
      <c r="P233" s="261"/>
      <c r="Q233" s="265"/>
      <c r="U233" s="261"/>
      <c r="V233" s="261"/>
      <c r="W233" s="261"/>
      <c r="X233" s="263"/>
      <c r="Y233" s="261"/>
      <c r="Z233" s="261"/>
      <c r="AA233" s="261"/>
      <c r="AB233" s="261"/>
      <c r="AC233" s="261"/>
      <c r="AD233" s="261"/>
      <c r="AE233" s="261"/>
      <c r="BG233" s="385"/>
      <c r="BH233"/>
    </row>
    <row r="234" spans="1:60" ht="17.25" customHeight="1">
      <c r="A234" s="512">
        <v>2027</v>
      </c>
      <c r="B234" s="279" t="s">
        <v>43</v>
      </c>
      <c r="C234" s="53"/>
      <c r="D234" s="431"/>
      <c r="E234" s="102"/>
      <c r="H234" s="261"/>
      <c r="I234" s="261"/>
      <c r="J234"/>
      <c r="K234" s="259"/>
      <c r="L234" s="261"/>
      <c r="M234" s="259"/>
      <c r="N234" s="261"/>
      <c r="O234" s="261"/>
      <c r="P234" s="261"/>
      <c r="Q234" s="265"/>
      <c r="U234" s="261"/>
      <c r="V234" s="261"/>
      <c r="W234" s="261"/>
      <c r="X234" s="263"/>
      <c r="Y234" s="261"/>
      <c r="Z234" s="261"/>
      <c r="AA234" s="261"/>
      <c r="AB234" s="261"/>
      <c r="AC234" s="261"/>
      <c r="AD234" s="261"/>
      <c r="AE234" s="261"/>
      <c r="BG234" s="385"/>
      <c r="BH234"/>
    </row>
    <row r="235" spans="1:60" ht="17.25" customHeight="1">
      <c r="A235" s="512">
        <v>2028</v>
      </c>
      <c r="B235" s="279" t="s">
        <v>43</v>
      </c>
      <c r="C235" s="53"/>
      <c r="D235" s="431"/>
      <c r="E235" s="102"/>
      <c r="H235" s="261"/>
      <c r="I235" s="261"/>
      <c r="J235"/>
      <c r="K235" s="259"/>
      <c r="L235" s="261"/>
      <c r="M235" s="259"/>
      <c r="N235" s="261"/>
      <c r="O235" s="261"/>
      <c r="P235" s="261"/>
      <c r="Q235" s="265"/>
      <c r="U235" s="261"/>
      <c r="V235" s="261"/>
      <c r="W235" s="261"/>
      <c r="X235" s="263"/>
      <c r="Y235" s="261"/>
      <c r="Z235" s="261"/>
      <c r="AA235" s="261"/>
      <c r="AB235" s="261"/>
      <c r="AC235" s="261"/>
      <c r="AD235" s="261"/>
      <c r="AE235" s="261"/>
      <c r="BG235" s="385"/>
      <c r="BH235"/>
    </row>
    <row r="236" spans="1:60" ht="17.25" customHeight="1">
      <c r="A236" s="512">
        <v>2029</v>
      </c>
      <c r="B236" s="279" t="s">
        <v>43</v>
      </c>
      <c r="C236" s="53"/>
      <c r="D236" s="431"/>
      <c r="E236" s="102"/>
      <c r="H236" s="261"/>
      <c r="I236" s="261"/>
      <c r="J236"/>
      <c r="K236" s="259"/>
      <c r="L236" s="261"/>
      <c r="M236" s="259"/>
      <c r="N236" s="261"/>
      <c r="O236" s="261"/>
      <c r="P236" s="261"/>
      <c r="Q236" s="265"/>
      <c r="U236" s="261"/>
      <c r="V236" s="261"/>
      <c r="W236" s="261"/>
      <c r="X236" s="263"/>
      <c r="Y236" s="261"/>
      <c r="Z236" s="261"/>
      <c r="AA236" s="261"/>
      <c r="AB236" s="261"/>
      <c r="AC236" s="261"/>
      <c r="AD236" s="261"/>
      <c r="AE236" s="261"/>
      <c r="BG236" s="385"/>
      <c r="BH236"/>
    </row>
    <row r="237" spans="1:60" ht="17.25" customHeight="1">
      <c r="A237" s="512">
        <v>2030</v>
      </c>
      <c r="B237" s="279" t="s">
        <v>43</v>
      </c>
      <c r="C237" s="53"/>
      <c r="D237" s="431"/>
      <c r="E237" s="102"/>
      <c r="H237" s="261"/>
      <c r="I237" s="261"/>
      <c r="J237"/>
      <c r="K237" s="259"/>
      <c r="L237" s="261"/>
      <c r="M237" s="259"/>
      <c r="N237" s="261"/>
      <c r="O237" s="261"/>
      <c r="P237" s="261"/>
      <c r="Q237" s="265"/>
      <c r="U237" s="261"/>
      <c r="V237" s="261"/>
      <c r="W237" s="261"/>
      <c r="X237" s="263"/>
      <c r="Y237" s="261"/>
      <c r="Z237" s="261"/>
      <c r="AA237" s="261"/>
      <c r="AB237" s="261"/>
      <c r="AC237" s="261"/>
      <c r="AD237" s="261"/>
      <c r="AE237" s="261"/>
      <c r="BG237" s="385"/>
      <c r="BH237"/>
    </row>
    <row r="238" spans="1:60" ht="17.25" customHeight="1">
      <c r="A238" s="512">
        <v>2031</v>
      </c>
      <c r="B238" s="279" t="s">
        <v>43</v>
      </c>
      <c r="C238" s="53"/>
      <c r="D238" s="431"/>
      <c r="E238" s="102"/>
      <c r="H238" s="261"/>
      <c r="I238" s="261"/>
      <c r="J238"/>
      <c r="K238" s="259"/>
      <c r="L238" s="261"/>
      <c r="M238" s="259"/>
      <c r="N238" s="261"/>
      <c r="O238" s="261"/>
      <c r="P238" s="261"/>
      <c r="Q238" s="265"/>
      <c r="U238" s="261"/>
      <c r="V238" s="261"/>
      <c r="W238" s="261"/>
      <c r="X238" s="263"/>
      <c r="Y238" s="261"/>
      <c r="Z238" s="261"/>
      <c r="AA238" s="261"/>
      <c r="AB238" s="261"/>
      <c r="AC238" s="261"/>
      <c r="AD238" s="261"/>
      <c r="AE238" s="261"/>
      <c r="BG238" s="385"/>
      <c r="BH238"/>
    </row>
    <row r="239" spans="1:60" ht="17.25" customHeight="1">
      <c r="A239" s="512">
        <v>2032</v>
      </c>
      <c r="B239" s="279" t="s">
        <v>43</v>
      </c>
      <c r="C239" s="53"/>
      <c r="D239" s="431"/>
      <c r="E239" s="102"/>
      <c r="H239" s="261"/>
      <c r="I239" s="261"/>
      <c r="J239"/>
      <c r="K239" s="259"/>
      <c r="L239" s="261"/>
      <c r="M239" s="259"/>
      <c r="N239" s="261"/>
      <c r="O239" s="261"/>
      <c r="P239" s="261"/>
      <c r="Q239" s="265"/>
      <c r="U239" s="261"/>
      <c r="V239" s="261"/>
      <c r="W239" s="261"/>
      <c r="X239" s="263"/>
      <c r="Y239" s="261"/>
      <c r="Z239" s="261"/>
      <c r="AA239" s="261"/>
      <c r="AB239" s="261"/>
      <c r="AC239" s="261"/>
      <c r="AD239" s="261"/>
      <c r="AE239" s="261"/>
      <c r="BG239" s="385"/>
      <c r="BH239"/>
    </row>
    <row r="240" spans="1:60" ht="5.25" customHeight="1">
      <c r="A240" s="511"/>
      <c r="B240" s="324"/>
      <c r="C240" s="53"/>
      <c r="D240" s="917"/>
      <c r="E240" s="300"/>
      <c r="H240" s="53"/>
      <c r="I240" s="53"/>
      <c r="J240" s="102"/>
      <c r="K240"/>
      <c r="P240" t="s">
        <v>78</v>
      </c>
      <c r="Q240"/>
      <c r="S240" s="259" t="str">
        <f ca="1">SUBSTITUTE(CELL("address",H225),"$","")</f>
        <v>H225</v>
      </c>
      <c r="T240" s="261">
        <f>$T$8</f>
        <v>0</v>
      </c>
      <c r="U240" s="259" t="str">
        <f t="shared" ca="1" si="64"/>
        <v>3b. BESS</v>
      </c>
      <c r="V240" s="261" t="s">
        <v>426</v>
      </c>
      <c r="W240" s="261" t="s">
        <v>725</v>
      </c>
      <c r="X240" s="261">
        <v>3</v>
      </c>
      <c r="Y240" s="265" t="str">
        <f t="shared" ca="1" si="65"/>
        <v>0_H225_assessment_plan_3</v>
      </c>
      <c r="Z240" t="s">
        <v>428</v>
      </c>
      <c r="AA240" s="321">
        <v>100</v>
      </c>
      <c r="AB240" s="264"/>
      <c r="AC240" s="261"/>
      <c r="AD240" s="261" t="s">
        <v>85</v>
      </c>
      <c r="AF240" s="263" t="e">
        <f>"Requirement: "&amp;#REF!&amp;" answer of ""Yes"""</f>
        <v>#REF!</v>
      </c>
      <c r="BH240"/>
    </row>
    <row r="241" spans="1:60" ht="21.75" customHeight="1">
      <c r="A241" s="514" t="s">
        <v>728</v>
      </c>
      <c r="B241" s="324"/>
      <c r="C241" s="53"/>
      <c r="D241" s="614"/>
      <c r="E241" s="300"/>
      <c r="H241" s="53"/>
      <c r="I241" s="53"/>
      <c r="J241" s="102"/>
      <c r="K241"/>
      <c r="Q241"/>
      <c r="S241" s="259"/>
      <c r="T241" s="261"/>
      <c r="U241" s="259"/>
      <c r="V241" s="261"/>
      <c r="W241" s="261"/>
      <c r="X241" s="261"/>
      <c r="Y241" s="265"/>
      <c r="AA241" s="321"/>
      <c r="AB241" s="264"/>
      <c r="AC241" s="261"/>
      <c r="AD241" s="261"/>
      <c r="AF241" s="263"/>
      <c r="BH241"/>
    </row>
    <row r="242" spans="1:60" ht="5.25" customHeight="1">
      <c r="A242" s="511"/>
      <c r="B242" s="324"/>
      <c r="C242" s="53"/>
      <c r="D242" s="917"/>
      <c r="E242" s="300"/>
      <c r="H242" s="53"/>
      <c r="I242" s="53"/>
      <c r="J242" s="102"/>
      <c r="K242"/>
      <c r="Q242"/>
      <c r="S242" s="259"/>
      <c r="T242" s="261"/>
      <c r="U242" s="259"/>
      <c r="V242" s="261"/>
      <c r="W242" s="261"/>
      <c r="X242" s="261"/>
      <c r="Y242" s="265"/>
      <c r="AA242" s="321"/>
      <c r="AB242" s="264"/>
      <c r="AC242" s="261"/>
      <c r="AD242" s="261"/>
      <c r="AF242" s="263"/>
      <c r="BH242"/>
    </row>
    <row r="243" spans="1:60">
      <c r="A243" s="655" t="s">
        <v>729</v>
      </c>
      <c r="B243" s="510"/>
      <c r="C243" s="53"/>
      <c r="D243" s="917"/>
      <c r="E243" s="300"/>
      <c r="H243" s="53"/>
      <c r="I243" s="53"/>
      <c r="J243" s="102"/>
      <c r="K243"/>
      <c r="Q243"/>
      <c r="T243" s="261"/>
      <c r="U243" s="261"/>
      <c r="V243" s="261"/>
      <c r="W243" s="261"/>
      <c r="X243" s="261"/>
      <c r="Y243" s="261"/>
      <c r="Z243" s="261" t="s">
        <v>357</v>
      </c>
      <c r="AB243" s="264"/>
      <c r="AC243" s="261"/>
      <c r="AD243" s="261"/>
      <c r="BH243"/>
    </row>
    <row r="244" spans="1:60">
      <c r="A244" s="1223" t="s">
        <v>730</v>
      </c>
      <c r="B244" s="1224"/>
      <c r="C244" s="25"/>
      <c r="D244" s="226"/>
      <c r="E244" s="300"/>
      <c r="H244" s="1251"/>
      <c r="I244" s="1252"/>
      <c r="J244" s="102"/>
      <c r="K244"/>
      <c r="Q244" t="s">
        <v>42</v>
      </c>
      <c r="S244" s="259" t="str">
        <f ca="1">SUBSTITUTE(CELL("address",D244),"$","")</f>
        <v>D244</v>
      </c>
      <c r="T244" s="261">
        <f t="shared" ref="T244:T252" si="69">$T$8</f>
        <v>0</v>
      </c>
      <c r="U244" s="259" t="str">
        <f t="shared" ref="U244:U252" ca="1" si="70">MID(CELL("filename",T244),FIND("]",CELL("filename",T244))+1,256)</f>
        <v>3b. BESS</v>
      </c>
      <c r="V244" s="261" t="s">
        <v>426</v>
      </c>
      <c r="W244" s="261" t="s">
        <v>731</v>
      </c>
      <c r="X244" s="261">
        <v>1</v>
      </c>
      <c r="Y244" s="265" t="str">
        <f t="shared" ref="Y244:Y252" ca="1" si="71">T244&amp;"_"&amp;S244&amp;"_"&amp;W244&amp;"_"&amp;X244</f>
        <v>0_D244_customer_benefit_sharing_1</v>
      </c>
      <c r="Z244" t="s">
        <v>641</v>
      </c>
      <c r="AB244" s="260" t="str">
        <f>CONCATENATE(AL244,",",AM244)</f>
        <v>Yes,No</v>
      </c>
      <c r="AC244" s="261"/>
      <c r="AD244" s="261" t="s">
        <v>85</v>
      </c>
      <c r="AF244" s="263" t="str">
        <f>"Requirement: "&amp;$S$10&amp;" answer of ""Yes"""</f>
        <v>Requirement: list answer of "Yes"</v>
      </c>
      <c r="AL244" t="s">
        <v>84</v>
      </c>
      <c r="AM244" t="s">
        <v>85</v>
      </c>
      <c r="BH244"/>
    </row>
    <row r="245" spans="1:60" ht="5.25" customHeight="1">
      <c r="A245" s="511"/>
      <c r="B245" s="324"/>
      <c r="C245" s="25"/>
      <c r="D245" s="917"/>
      <c r="E245" s="300"/>
      <c r="H245" s="53"/>
      <c r="I245" s="53"/>
      <c r="J245" s="102"/>
      <c r="K245"/>
      <c r="P245" t="s">
        <v>78</v>
      </c>
      <c r="Q245"/>
      <c r="S245" s="259" t="e">
        <f ca="1">SUBSTITUTE(CELL("address",#REF!),"$","")</f>
        <v>#REF!</v>
      </c>
      <c r="T245" s="261">
        <f t="shared" si="69"/>
        <v>0</v>
      </c>
      <c r="U245" s="259" t="str">
        <f t="shared" ca="1" si="70"/>
        <v>3b. BESS</v>
      </c>
      <c r="V245" s="261" t="s">
        <v>426</v>
      </c>
      <c r="W245" s="261" t="s">
        <v>731</v>
      </c>
      <c r="X245" s="261">
        <v>2</v>
      </c>
      <c r="Y245" s="265" t="e">
        <f t="shared" ca="1" si="71"/>
        <v>#REF!</v>
      </c>
      <c r="Z245" t="s">
        <v>641</v>
      </c>
      <c r="AB245" s="260" t="str">
        <f t="shared" ref="AB245" si="72">CONCATENATE(AL245,",",AM245)</f>
        <v>Yes,No</v>
      </c>
      <c r="AC245" s="261"/>
      <c r="AD245" s="261" t="s">
        <v>85</v>
      </c>
      <c r="AF245" s="263" t="str">
        <f>"Requirement: "&amp;$S$11&amp;" answer of ""Yes"""</f>
        <v>Requirement: list answer of "Yes"</v>
      </c>
      <c r="AL245" t="s">
        <v>84</v>
      </c>
      <c r="AM245" t="s">
        <v>85</v>
      </c>
      <c r="BH245"/>
    </row>
    <row r="246" spans="1:60" ht="26.25" customHeight="1">
      <c r="A246" s="1223" t="s">
        <v>268</v>
      </c>
      <c r="B246" s="1224"/>
      <c r="C246" s="53"/>
      <c r="D246" s="664"/>
      <c r="E246" s="300"/>
      <c r="H246" s="1052"/>
      <c r="I246" s="1054"/>
      <c r="J246" s="102"/>
      <c r="K246"/>
      <c r="Q246" t="s">
        <v>42</v>
      </c>
      <c r="S246" s="259" t="str">
        <f ca="1">SUBSTITUTE(CELL("address",D246),"$","")</f>
        <v>D246</v>
      </c>
      <c r="T246" s="261">
        <f t="shared" si="69"/>
        <v>0</v>
      </c>
      <c r="U246" s="259" t="str">
        <f t="shared" ca="1" si="70"/>
        <v>3b. BESS</v>
      </c>
      <c r="V246" s="261" t="s">
        <v>426</v>
      </c>
      <c r="W246" s="261" t="s">
        <v>732</v>
      </c>
      <c r="X246" s="261">
        <v>1</v>
      </c>
      <c r="Y246" s="265" t="str">
        <f t="shared" ca="1" si="71"/>
        <v>0_D246_description_customer_benefit_sharing_1</v>
      </c>
      <c r="Z246" t="s">
        <v>428</v>
      </c>
      <c r="AA246">
        <v>2000</v>
      </c>
      <c r="AB246" s="264"/>
      <c r="AC246" s="261"/>
      <c r="AD246" s="261" t="s">
        <v>85</v>
      </c>
      <c r="AF246" s="263" t="str">
        <f ca="1">"Requirement: "&amp;S244&amp;" answer of ""Yes"""</f>
        <v>Requirement: D244 answer of "Yes"</v>
      </c>
      <c r="BH246"/>
    </row>
    <row r="247" spans="1:60" ht="5.25" customHeight="1">
      <c r="A247" s="514"/>
      <c r="B247" s="609"/>
      <c r="C247" s="609"/>
      <c r="D247" s="609"/>
      <c r="E247" s="300"/>
      <c r="H247" s="840"/>
      <c r="I247" s="840"/>
      <c r="J247" s="25"/>
      <c r="K247"/>
      <c r="Q247"/>
      <c r="S247" s="259"/>
      <c r="T247" s="261"/>
      <c r="U247" s="259"/>
      <c r="V247" s="261"/>
      <c r="W247" s="261"/>
      <c r="X247" s="261"/>
      <c r="Y247" s="265"/>
      <c r="AB247" s="264"/>
      <c r="AC247" s="261"/>
      <c r="AD247" s="261"/>
      <c r="AF247" s="263"/>
      <c r="BH247"/>
    </row>
    <row r="248" spans="1:60" s="20" customFormat="1" ht="150" customHeight="1">
      <c r="A248" s="1273" t="s">
        <v>873</v>
      </c>
      <c r="B248" s="1274"/>
      <c r="C248" s="1274"/>
      <c r="D248" s="1274"/>
      <c r="E248" s="333"/>
      <c r="J248" s="268"/>
      <c r="K248" s="268" t="s">
        <v>42</v>
      </c>
      <c r="L248" s="259"/>
      <c r="M248" s="268"/>
      <c r="N248" s="259"/>
      <c r="Q248" s="268"/>
      <c r="R248" s="265"/>
      <c r="BH248" s="398"/>
    </row>
    <row r="249" spans="1:60" s="20" customFormat="1" ht="5.25" customHeight="1">
      <c r="A249" s="601"/>
      <c r="B249" s="602"/>
      <c r="C249" s="602"/>
      <c r="D249" s="602"/>
      <c r="E249" s="333"/>
      <c r="J249" s="268" t="s">
        <v>78</v>
      </c>
      <c r="K249" s="268"/>
      <c r="L249" s="259"/>
      <c r="M249" s="268"/>
      <c r="N249" s="259"/>
      <c r="Q249" s="268"/>
      <c r="R249" s="265"/>
      <c r="BH249" s="398"/>
    </row>
    <row r="250" spans="1:60" s="20" customFormat="1" ht="18" customHeight="1">
      <c r="A250" s="514" t="s">
        <v>734</v>
      </c>
      <c r="B250" s="279"/>
      <c r="C250" s="279"/>
      <c r="D250" s="576"/>
      <c r="E250" s="333"/>
      <c r="J250" s="268"/>
      <c r="K250" s="268" t="s">
        <v>42</v>
      </c>
      <c r="L250" s="259" t="str">
        <f ca="1">SUBSTITUTE(CELL("address",D250),"$","")</f>
        <v>D250</v>
      </c>
      <c r="M250" s="268" t="str">
        <f>$M$8</f>
        <v>3c</v>
      </c>
      <c r="N250" s="259" t="str">
        <f ca="1">MID(CELL("filename",M250),FIND("]",CELL("filename",M250))+1,256)</f>
        <v>3b. BESS</v>
      </c>
      <c r="O250" s="20" t="s">
        <v>735</v>
      </c>
      <c r="P250" s="20" t="s">
        <v>736</v>
      </c>
      <c r="Q250" s="268">
        <v>1</v>
      </c>
      <c r="R250" s="265" t="str">
        <f ca="1">M250&amp;"_"&amp;L250&amp;"_"&amp;P250&amp;"_"&amp;Q250</f>
        <v>3c_D250_engineering_documentation_1</v>
      </c>
      <c r="S250" s="20" t="s">
        <v>641</v>
      </c>
      <c r="U250" s="260" t="str">
        <f t="shared" ref="U250:U251" si="73">CONCATENATE(AE250,",",AF250)</f>
        <v>Submitted,Not Submitted</v>
      </c>
      <c r="V250" s="20" t="s">
        <v>85</v>
      </c>
      <c r="W250" s="20" t="s">
        <v>85</v>
      </c>
      <c r="AE250" s="20" t="s">
        <v>156</v>
      </c>
      <c r="AF250" s="20" t="s">
        <v>157</v>
      </c>
      <c r="BH250" s="398"/>
    </row>
    <row r="251" spans="1:60" s="20" customFormat="1" ht="10.5" customHeight="1">
      <c r="A251" s="603" t="s">
        <v>737</v>
      </c>
      <c r="B251" s="279"/>
      <c r="C251" s="279"/>
      <c r="D251" s="279"/>
      <c r="E251" s="333"/>
      <c r="J251" s="268"/>
      <c r="K251" s="268" t="s">
        <v>42</v>
      </c>
      <c r="L251" s="259" t="e">
        <f ca="1">SUBSTITUTE(CELL("address",#REF!),"$","")</f>
        <v>#REF!</v>
      </c>
      <c r="M251" s="268" t="str">
        <f>$M$8</f>
        <v>3c</v>
      </c>
      <c r="N251" s="259" t="str">
        <f ca="1">MID(CELL("filename",M251),FIND("]",CELL("filename",M251))+1,256)</f>
        <v>3b. BESS</v>
      </c>
      <c r="O251" s="20" t="s">
        <v>735</v>
      </c>
      <c r="P251" s="20" t="s">
        <v>736</v>
      </c>
      <c r="Q251" s="268">
        <v>2</v>
      </c>
      <c r="R251" s="265" t="e">
        <f ca="1">M251&amp;"_"&amp;L251&amp;"_"&amp;P251&amp;"_"&amp;Q251</f>
        <v>#REF!</v>
      </c>
      <c r="S251" s="20" t="s">
        <v>641</v>
      </c>
      <c r="U251" s="260" t="str">
        <f t="shared" si="73"/>
        <v>Submitted,Not Submitted</v>
      </c>
      <c r="V251" s="20" t="s">
        <v>85</v>
      </c>
      <c r="W251" s="20" t="s">
        <v>85</v>
      </c>
      <c r="AE251" s="20" t="s">
        <v>156</v>
      </c>
      <c r="AF251" s="20" t="s">
        <v>157</v>
      </c>
      <c r="BH251" s="398"/>
    </row>
    <row r="252" spans="1:60" ht="5.25" customHeight="1" thickBot="1">
      <c r="A252" s="515"/>
      <c r="B252" s="53"/>
      <c r="C252" s="53"/>
      <c r="D252" s="53"/>
      <c r="E252" s="300"/>
      <c r="H252" s="53"/>
      <c r="I252" s="53"/>
      <c r="J252" s="102"/>
      <c r="K252"/>
      <c r="P252" t="s">
        <v>78</v>
      </c>
      <c r="Q252"/>
      <c r="S252" s="259" t="str">
        <f ca="1">SUBSTITUTE(CELL("address",H246),"$","")</f>
        <v>H246</v>
      </c>
      <c r="T252" s="261">
        <f t="shared" si="69"/>
        <v>0</v>
      </c>
      <c r="U252" s="259" t="str">
        <f t="shared" ca="1" si="70"/>
        <v>3b. BESS</v>
      </c>
      <c r="V252" s="261" t="s">
        <v>426</v>
      </c>
      <c r="W252" s="261" t="s">
        <v>732</v>
      </c>
      <c r="X252" s="261">
        <v>3</v>
      </c>
      <c r="Y252" s="265" t="str">
        <f t="shared" ca="1" si="71"/>
        <v>0_H246_description_customer_benefit_sharing_3</v>
      </c>
      <c r="Z252" t="s">
        <v>428</v>
      </c>
      <c r="AA252">
        <v>2000</v>
      </c>
      <c r="AB252" s="264"/>
      <c r="AC252" s="261"/>
      <c r="AD252" s="261" t="s">
        <v>85</v>
      </c>
      <c r="AF252" s="263" t="e">
        <f>"Requirement: "&amp;#REF!&amp;" answer of ""Yes"""</f>
        <v>#REF!</v>
      </c>
      <c r="BH252"/>
    </row>
    <row r="253" spans="1:60" s="20" customFormat="1" ht="13.5" thickBot="1">
      <c r="A253" s="1229" t="s">
        <v>735</v>
      </c>
      <c r="B253" s="1249"/>
      <c r="C253" s="1249"/>
      <c r="D253" s="1249"/>
      <c r="E253" s="1250"/>
      <c r="J253" s="268"/>
      <c r="K253" s="268" t="s">
        <v>42</v>
      </c>
      <c r="Q253" s="268"/>
      <c r="BH253" s="398"/>
    </row>
    <row r="254" spans="1:60" s="20" customFormat="1" ht="5.25" customHeight="1">
      <c r="A254" s="514"/>
      <c r="B254" s="279"/>
      <c r="C254" s="279"/>
      <c r="D254" s="279"/>
      <c r="E254" s="333"/>
      <c r="J254" s="268" t="s">
        <v>78</v>
      </c>
      <c r="K254" s="268"/>
      <c r="Q254" s="268"/>
      <c r="BH254" s="398"/>
    </row>
    <row r="255" spans="1:60" s="20" customFormat="1" ht="13">
      <c r="A255" s="301" t="s">
        <v>874</v>
      </c>
      <c r="B255" s="279"/>
      <c r="C255" s="279"/>
      <c r="D255" s="279"/>
      <c r="E255" s="333"/>
      <c r="J255" s="268"/>
      <c r="K255" s="268" t="s">
        <v>42</v>
      </c>
      <c r="Q255" s="268"/>
      <c r="BH255" s="398"/>
    </row>
    <row r="256" spans="1:60" s="20" customFormat="1">
      <c r="A256" s="514"/>
      <c r="B256" s="279"/>
      <c r="C256" s="279"/>
      <c r="D256" s="279"/>
      <c r="E256" s="333"/>
      <c r="J256" s="268"/>
      <c r="K256" s="268"/>
      <c r="Q256" s="268"/>
      <c r="BH256" s="398"/>
    </row>
    <row r="257" spans="1:60" s="20" customFormat="1">
      <c r="A257" s="303" t="s">
        <v>875</v>
      </c>
      <c r="B257" s="279" t="s">
        <v>645</v>
      </c>
      <c r="C257" s="279"/>
      <c r="D257" s="599"/>
      <c r="E257" s="333"/>
      <c r="J257" s="268"/>
      <c r="K257" s="268" t="s">
        <v>42</v>
      </c>
      <c r="L257" s="259" t="str">
        <f ca="1">SUBSTITUTE(CELL("address",D257),"$","")</f>
        <v>D257</v>
      </c>
      <c r="M257" s="268" t="str">
        <f t="shared" ref="M257:M262" si="74">$M$8</f>
        <v>3c</v>
      </c>
      <c r="N257" s="259" t="str">
        <f t="shared" ref="N257:N262" ca="1" si="75">MID(CELL("filename",M257),FIND("]",CELL("filename",M257))+1,256)</f>
        <v>3b. BESS</v>
      </c>
      <c r="O257" s="20" t="s">
        <v>735</v>
      </c>
      <c r="P257" s="20" t="s">
        <v>876</v>
      </c>
      <c r="Q257" s="268">
        <v>1</v>
      </c>
      <c r="R257" s="265" t="str">
        <f t="shared" ref="R257:R262" ca="1" si="76">M257&amp;"_"&amp;L257&amp;"_"&amp;P257&amp;"_"&amp;Q257</f>
        <v>3c_D257_expected_life_1</v>
      </c>
      <c r="S257" s="20" t="s">
        <v>357</v>
      </c>
      <c r="U257" s="20" t="str">
        <f t="shared" ref="U257:U258" si="77">"&gt;=0"</f>
        <v>&gt;=0</v>
      </c>
      <c r="V257" s="20" t="s">
        <v>85</v>
      </c>
      <c r="W257" s="20" t="s">
        <v>85</v>
      </c>
      <c r="BH257" s="398"/>
    </row>
    <row r="258" spans="1:60" s="20" customFormat="1" ht="5.25" customHeight="1">
      <c r="A258" s="514"/>
      <c r="B258" s="279"/>
      <c r="C258" s="279"/>
      <c r="D258" s="279"/>
      <c r="E258" s="333"/>
      <c r="J258" s="268" t="s">
        <v>78</v>
      </c>
      <c r="K258" s="268"/>
      <c r="L258" s="259" t="e">
        <f ca="1">SUBSTITUTE(CELL("address",#REF!),"$","")</f>
        <v>#REF!</v>
      </c>
      <c r="M258" s="268" t="str">
        <f t="shared" si="74"/>
        <v>3c</v>
      </c>
      <c r="N258" s="259" t="str">
        <f t="shared" ca="1" si="75"/>
        <v>3b. BESS</v>
      </c>
      <c r="O258" s="20" t="s">
        <v>735</v>
      </c>
      <c r="P258" s="20" t="s">
        <v>876</v>
      </c>
      <c r="Q258" s="268">
        <v>2</v>
      </c>
      <c r="R258" s="265" t="e">
        <f t="shared" ca="1" si="76"/>
        <v>#REF!</v>
      </c>
      <c r="S258" s="20" t="s">
        <v>357</v>
      </c>
      <c r="U258" s="20" t="str">
        <f t="shared" si="77"/>
        <v>&gt;=0</v>
      </c>
      <c r="V258" s="20" t="s">
        <v>85</v>
      </c>
      <c r="W258" s="20" t="s">
        <v>85</v>
      </c>
      <c r="BH258" s="398"/>
    </row>
    <row r="259" spans="1:60" s="20" customFormat="1" ht="43.5" customHeight="1">
      <c r="A259" s="334" t="s">
        <v>877</v>
      </c>
      <c r="B259" s="279"/>
      <c r="C259" s="279"/>
      <c r="D259" s="600"/>
      <c r="E259" s="333"/>
      <c r="J259" s="268"/>
      <c r="K259" s="268" t="s">
        <v>42</v>
      </c>
      <c r="L259" s="259" t="str">
        <f ca="1">SUBSTITUTE(CELL("address",D259),"$","")</f>
        <v>D259</v>
      </c>
      <c r="M259" s="268" t="str">
        <f t="shared" si="74"/>
        <v>3c</v>
      </c>
      <c r="N259" s="259" t="str">
        <f t="shared" ca="1" si="75"/>
        <v>3b. BESS</v>
      </c>
      <c r="O259" s="20" t="s">
        <v>735</v>
      </c>
      <c r="P259" s="20" t="s">
        <v>819</v>
      </c>
      <c r="Q259" s="268">
        <v>1</v>
      </c>
      <c r="R259" s="265" t="str">
        <f t="shared" ca="1" si="76"/>
        <v>3c_D259_augmentation_1</v>
      </c>
      <c r="S259" s="20" t="s">
        <v>428</v>
      </c>
      <c r="T259" s="20">
        <v>2000</v>
      </c>
      <c r="V259" s="20" t="s">
        <v>85</v>
      </c>
      <c r="W259" s="20" t="s">
        <v>85</v>
      </c>
      <c r="BH259" s="398"/>
    </row>
    <row r="260" spans="1:60" s="20" customFormat="1" ht="5.25" customHeight="1">
      <c r="A260" s="513"/>
      <c r="B260" s="279"/>
      <c r="C260" s="279"/>
      <c r="D260" s="279"/>
      <c r="E260" s="333"/>
      <c r="J260" s="268" t="s">
        <v>78</v>
      </c>
      <c r="K260" s="268"/>
      <c r="L260" s="259" t="e">
        <f ca="1">SUBSTITUTE(CELL("address",#REF!),"$","")</f>
        <v>#REF!</v>
      </c>
      <c r="M260" s="268" t="str">
        <f t="shared" si="74"/>
        <v>3c</v>
      </c>
      <c r="N260" s="259" t="str">
        <f t="shared" ca="1" si="75"/>
        <v>3b. BESS</v>
      </c>
      <c r="O260" s="20" t="s">
        <v>735</v>
      </c>
      <c r="P260" s="20" t="s">
        <v>819</v>
      </c>
      <c r="Q260" s="268">
        <v>2</v>
      </c>
      <c r="R260" s="265" t="e">
        <f t="shared" ca="1" si="76"/>
        <v>#REF!</v>
      </c>
      <c r="S260" s="20" t="s">
        <v>428</v>
      </c>
      <c r="T260" s="20">
        <v>2000</v>
      </c>
      <c r="V260" s="20" t="s">
        <v>85</v>
      </c>
      <c r="W260" s="20" t="s">
        <v>85</v>
      </c>
      <c r="BH260" s="398"/>
    </row>
    <row r="261" spans="1:60" s="20" customFormat="1" ht="43.5" customHeight="1">
      <c r="A261" s="334" t="s">
        <v>878</v>
      </c>
      <c r="B261" s="279"/>
      <c r="C261" s="279"/>
      <c r="D261" s="600"/>
      <c r="E261" s="333"/>
      <c r="J261" s="268"/>
      <c r="K261" s="268" t="s">
        <v>42</v>
      </c>
      <c r="L261" s="259" t="str">
        <f ca="1">SUBSTITUTE(CELL("address",D261),"$","")</f>
        <v>D261</v>
      </c>
      <c r="M261" s="268" t="str">
        <f t="shared" si="74"/>
        <v>3c</v>
      </c>
      <c r="N261" s="259" t="str">
        <f t="shared" ca="1" si="75"/>
        <v>3b. BESS</v>
      </c>
      <c r="O261" s="20" t="s">
        <v>735</v>
      </c>
      <c r="P261" s="20" t="s">
        <v>879</v>
      </c>
      <c r="Q261" s="268">
        <v>1</v>
      </c>
      <c r="R261" s="265" t="str">
        <f t="shared" ca="1" si="76"/>
        <v>3c_D261_proven_expertise_1</v>
      </c>
      <c r="S261" s="20" t="s">
        <v>428</v>
      </c>
      <c r="T261" s="20">
        <v>2000</v>
      </c>
      <c r="V261" s="20" t="s">
        <v>85</v>
      </c>
      <c r="W261" s="20" t="s">
        <v>85</v>
      </c>
      <c r="BH261" s="398"/>
    </row>
    <row r="262" spans="1:60" s="20" customFormat="1" ht="5.25" customHeight="1">
      <c r="A262" s="513"/>
      <c r="B262" s="279"/>
      <c r="C262" s="279"/>
      <c r="D262" s="279"/>
      <c r="E262" s="333"/>
      <c r="J262" s="268" t="s">
        <v>78</v>
      </c>
      <c r="K262" s="268"/>
      <c r="L262" s="259" t="e">
        <f ca="1">SUBSTITUTE(CELL("address",#REF!),"$","")</f>
        <v>#REF!</v>
      </c>
      <c r="M262" s="268" t="str">
        <f t="shared" si="74"/>
        <v>3c</v>
      </c>
      <c r="N262" s="259" t="str">
        <f t="shared" ca="1" si="75"/>
        <v>3b. BESS</v>
      </c>
      <c r="O262" s="20" t="s">
        <v>735</v>
      </c>
      <c r="P262" s="20" t="s">
        <v>879</v>
      </c>
      <c r="Q262" s="268">
        <v>2</v>
      </c>
      <c r="R262" s="265" t="e">
        <f t="shared" ca="1" si="76"/>
        <v>#REF!</v>
      </c>
      <c r="S262" s="20" t="s">
        <v>428</v>
      </c>
      <c r="T262" s="20">
        <v>2000</v>
      </c>
      <c r="V262" s="20" t="s">
        <v>85</v>
      </c>
      <c r="W262" s="20" t="s">
        <v>85</v>
      </c>
      <c r="BH262" s="398"/>
    </row>
    <row r="263" spans="1:60" s="20" customFormat="1" ht="61.5" customHeight="1">
      <c r="A263" s="1266" t="s">
        <v>880</v>
      </c>
      <c r="B263" s="1267"/>
      <c r="C263" s="1267"/>
      <c r="D263" s="1267"/>
      <c r="E263" s="333"/>
      <c r="J263" s="268"/>
      <c r="K263" s="268" t="s">
        <v>42</v>
      </c>
      <c r="L263" s="259"/>
      <c r="M263" s="268"/>
      <c r="N263" s="259"/>
      <c r="Q263" s="268"/>
      <c r="R263" s="265"/>
      <c r="BH263" s="398"/>
    </row>
    <row r="264" spans="1:60" s="20" customFormat="1" ht="5.25" customHeight="1">
      <c r="A264" s="601"/>
      <c r="B264" s="602"/>
      <c r="C264" s="602"/>
      <c r="D264" s="602"/>
      <c r="E264" s="333"/>
      <c r="J264" s="268" t="s">
        <v>78</v>
      </c>
      <c r="K264" s="268"/>
      <c r="L264" s="259"/>
      <c r="M264" s="268"/>
      <c r="N264" s="259"/>
      <c r="Q264" s="268"/>
      <c r="R264" s="265"/>
      <c r="BH264" s="398"/>
    </row>
    <row r="265" spans="1:60" s="20" customFormat="1" ht="18" customHeight="1">
      <c r="A265" s="514" t="s">
        <v>881</v>
      </c>
      <c r="B265" s="279"/>
      <c r="C265" s="279"/>
      <c r="D265" s="576"/>
      <c r="E265" s="333"/>
      <c r="J265" s="268"/>
      <c r="K265" s="268" t="s">
        <v>42</v>
      </c>
      <c r="L265" s="259" t="str">
        <f ca="1">SUBSTITUTE(CELL("address",D265),"$","")</f>
        <v>D265</v>
      </c>
      <c r="M265" s="268" t="str">
        <f>$M$8</f>
        <v>3c</v>
      </c>
      <c r="N265" s="259" t="str">
        <f ca="1">MID(CELL("filename",M265),FIND("]",CELL("filename",M265))+1,256)</f>
        <v>3b. BESS</v>
      </c>
      <c r="O265" s="20" t="s">
        <v>735</v>
      </c>
      <c r="P265" s="20" t="s">
        <v>882</v>
      </c>
      <c r="Q265" s="268">
        <v>1</v>
      </c>
      <c r="R265" s="265" t="str">
        <f ca="1">M265&amp;"_"&amp;L265&amp;"_"&amp;P265&amp;"_"&amp;Q265</f>
        <v>3c_D265_compliance_documentation_1</v>
      </c>
      <c r="S265" s="20" t="s">
        <v>641</v>
      </c>
      <c r="U265" s="260" t="str">
        <f>CONCATENATE(AE265,",",AF265)</f>
        <v>Submitted,Not Submitted</v>
      </c>
      <c r="V265" s="20" t="s">
        <v>85</v>
      </c>
      <c r="W265" s="20" t="s">
        <v>85</v>
      </c>
      <c r="AE265" s="20" t="s">
        <v>156</v>
      </c>
      <c r="AF265" s="20" t="s">
        <v>157</v>
      </c>
      <c r="BH265" s="398"/>
    </row>
    <row r="266" spans="1:60" s="20" customFormat="1" ht="10.5" customHeight="1">
      <c r="A266" s="603" t="s">
        <v>883</v>
      </c>
      <c r="B266" s="279"/>
      <c r="C266" s="279"/>
      <c r="D266" s="279"/>
      <c r="E266" s="333"/>
      <c r="J266" s="268"/>
      <c r="K266" s="268" t="s">
        <v>42</v>
      </c>
      <c r="L266" s="259" t="e">
        <f ca="1">SUBSTITUTE(CELL("address",#REF!),"$","")</f>
        <v>#REF!</v>
      </c>
      <c r="M266" s="268" t="str">
        <f>$M$8</f>
        <v>3c</v>
      </c>
      <c r="N266" s="259" t="str">
        <f ca="1">MID(CELL("filename",M266),FIND("]",CELL("filename",M266))+1,256)</f>
        <v>3b. BESS</v>
      </c>
      <c r="O266" s="20" t="s">
        <v>735</v>
      </c>
      <c r="P266" s="20" t="s">
        <v>882</v>
      </c>
      <c r="Q266" s="268">
        <v>2</v>
      </c>
      <c r="R266" s="265" t="e">
        <f ca="1">M266&amp;"_"&amp;L266&amp;"_"&amp;P266&amp;"_"&amp;Q266</f>
        <v>#REF!</v>
      </c>
      <c r="S266" s="20" t="s">
        <v>641</v>
      </c>
      <c r="U266" s="260" t="str">
        <f>CONCATENATE(AE266,",",AF266)</f>
        <v>Submitted,Not Submitted</v>
      </c>
      <c r="V266" s="20" t="s">
        <v>85</v>
      </c>
      <c r="W266" s="20" t="s">
        <v>85</v>
      </c>
      <c r="AE266" s="20" t="s">
        <v>156</v>
      </c>
      <c r="AF266" s="20" t="s">
        <v>157</v>
      </c>
      <c r="BH266" s="398"/>
    </row>
    <row r="267" spans="1:60" s="20" customFormat="1" ht="5.25" customHeight="1">
      <c r="A267" s="513"/>
      <c r="B267" s="279"/>
      <c r="C267" s="279"/>
      <c r="D267" s="279"/>
      <c r="E267" s="333"/>
      <c r="J267" s="268" t="s">
        <v>78</v>
      </c>
      <c r="K267" s="268"/>
      <c r="L267" s="259" t="e">
        <f ca="1">SUBSTITUTE(CELL("address",#REF!),"$","")</f>
        <v>#REF!</v>
      </c>
      <c r="M267" s="268" t="str">
        <f>$M$8</f>
        <v>3c</v>
      </c>
      <c r="N267" s="259" t="str">
        <f ca="1">MID(CELL("filename",M267),FIND("]",CELL("filename",M267))+1,256)</f>
        <v>3b. BESS</v>
      </c>
      <c r="O267" s="20" t="s">
        <v>735</v>
      </c>
      <c r="P267" s="20" t="s">
        <v>882</v>
      </c>
      <c r="Q267" s="268">
        <v>3</v>
      </c>
      <c r="R267" s="265" t="e">
        <f ca="1">M267&amp;"_"&amp;L267&amp;"_"&amp;P267&amp;"_"&amp;Q267</f>
        <v>#REF!</v>
      </c>
      <c r="S267" s="20" t="s">
        <v>641</v>
      </c>
      <c r="U267" s="260" t="str">
        <f>CONCATENATE(AE267,",",AF267)</f>
        <v>Submitted,Not Submitted</v>
      </c>
      <c r="V267" s="20" t="s">
        <v>85</v>
      </c>
      <c r="W267" s="20" t="s">
        <v>85</v>
      </c>
      <c r="AE267" s="20" t="s">
        <v>156</v>
      </c>
      <c r="AF267" s="20" t="s">
        <v>157</v>
      </c>
      <c r="BH267" s="398"/>
    </row>
    <row r="268" spans="1:60" s="20" customFormat="1" ht="5.25" customHeight="1" thickBot="1">
      <c r="A268" s="604"/>
      <c r="B268" s="597"/>
      <c r="C268" s="597"/>
      <c r="D268" s="597"/>
      <c r="E268" s="605"/>
      <c r="J268" s="397" t="s">
        <v>78</v>
      </c>
      <c r="K268" s="397"/>
      <c r="L268" s="389" t="e">
        <f ca="1">SUBSTITUTE(CELL("address",#REF!),"$","")</f>
        <v>#REF!</v>
      </c>
      <c r="M268" s="397" t="str">
        <f>$M$8</f>
        <v>3c</v>
      </c>
      <c r="N268" s="389" t="str">
        <f ca="1">MID(CELL("filename",M268),FIND("]",CELL("filename",M268))+1,256)</f>
        <v>3b. BESS</v>
      </c>
      <c r="O268" s="396" t="s">
        <v>735</v>
      </c>
      <c r="P268" s="396" t="s">
        <v>736</v>
      </c>
      <c r="Q268" s="397">
        <v>3</v>
      </c>
      <c r="R268" s="391" t="e">
        <f ca="1">M268&amp;"_"&amp;L268&amp;"_"&amp;P268&amp;"_"&amp;Q268</f>
        <v>#REF!</v>
      </c>
      <c r="S268" s="396" t="s">
        <v>641</v>
      </c>
      <c r="T268" s="396"/>
      <c r="U268" s="392" t="str">
        <f t="shared" ref="U268" si="78">CONCATENATE(AE268,",",AF268)</f>
        <v>Submitted,Not Submitted</v>
      </c>
      <c r="V268" s="396" t="s">
        <v>85</v>
      </c>
      <c r="W268" s="396" t="s">
        <v>85</v>
      </c>
      <c r="X268" s="396"/>
      <c r="Y268" s="396"/>
      <c r="Z268" s="396"/>
      <c r="AA268" s="396"/>
      <c r="AB268" s="396"/>
      <c r="AC268" s="396"/>
      <c r="AE268" s="396" t="s">
        <v>156</v>
      </c>
      <c r="AF268" s="396" t="s">
        <v>157</v>
      </c>
      <c r="AG268" s="396"/>
      <c r="AH268" s="396"/>
      <c r="AI268" s="396"/>
      <c r="AJ268" s="396"/>
      <c r="AK268" s="396"/>
      <c r="AL268" s="396"/>
      <c r="AM268" s="396"/>
      <c r="AN268" s="396"/>
      <c r="AO268" s="396"/>
      <c r="AP268" s="396"/>
      <c r="AQ268" s="396"/>
      <c r="AR268" s="396"/>
      <c r="AS268" s="396"/>
      <c r="AT268" s="396"/>
      <c r="AU268" s="396"/>
      <c r="AV268" s="396"/>
      <c r="AW268" s="396"/>
      <c r="AX268" s="396"/>
      <c r="AY268" s="396"/>
      <c r="AZ268" s="396"/>
      <c r="BA268" s="396"/>
      <c r="BB268" s="396"/>
      <c r="BC268" s="396"/>
      <c r="BD268" s="396"/>
      <c r="BE268" s="396"/>
      <c r="BF268" s="396"/>
      <c r="BG268" s="396"/>
      <c r="BH268" s="414"/>
    </row>
    <row r="269" spans="1:60" s="20" customFormat="1" ht="13" thickTop="1">
      <c r="A269" s="305"/>
      <c r="B269" s="279"/>
      <c r="C269" s="279"/>
      <c r="D269" s="279"/>
      <c r="E269" s="333"/>
      <c r="H269" s="1262" t="s">
        <v>738</v>
      </c>
      <c r="J269" s="268"/>
      <c r="K269" s="268"/>
      <c r="Q269" s="268"/>
      <c r="BH269" s="398"/>
    </row>
    <row r="270" spans="1:60" s="20" customFormat="1">
      <c r="A270" s="305" t="s">
        <v>884</v>
      </c>
      <c r="B270" s="279"/>
      <c r="C270" s="279"/>
      <c r="D270" s="279"/>
      <c r="E270" s="596"/>
      <c r="H270" s="1226"/>
      <c r="J270" s="268"/>
      <c r="K270" s="268"/>
      <c r="L270" s="20">
        <f ca="1">COUNTA(L8:L268)</f>
        <v>126</v>
      </c>
      <c r="Q270" s="268"/>
      <c r="BH270" s="398"/>
    </row>
    <row r="271" spans="1:60" s="20" customFormat="1">
      <c r="A271" s="305"/>
      <c r="B271" s="279"/>
      <c r="C271" s="279"/>
      <c r="D271" s="279"/>
      <c r="E271" s="596"/>
      <c r="H271" s="1226"/>
      <c r="J271" s="268"/>
      <c r="K271" s="268"/>
      <c r="Q271" s="268"/>
      <c r="BH271" s="398"/>
    </row>
    <row r="272" spans="1:60" s="20" customFormat="1">
      <c r="A272" s="353" t="s">
        <v>885</v>
      </c>
      <c r="B272" s="279"/>
      <c r="C272" s="279"/>
      <c r="D272" s="279"/>
      <c r="E272" s="596"/>
      <c r="H272" s="1226"/>
      <c r="J272" s="268"/>
      <c r="K272" s="268"/>
      <c r="Q272" s="268"/>
      <c r="BH272" s="398"/>
    </row>
    <row r="273" spans="1:60" s="20" customFormat="1">
      <c r="A273" s="353" t="s">
        <v>886</v>
      </c>
      <c r="B273" s="279"/>
      <c r="C273" s="279"/>
      <c r="D273" s="279"/>
      <c r="E273" s="596"/>
      <c r="H273" s="1226"/>
      <c r="J273" s="268"/>
      <c r="K273" s="268"/>
      <c r="Q273" s="268"/>
      <c r="BH273" s="398"/>
    </row>
    <row r="274" spans="1:60" s="20" customFormat="1" ht="13" thickBot="1">
      <c r="A274" s="354"/>
      <c r="B274" s="597"/>
      <c r="C274" s="597"/>
      <c r="D274" s="597"/>
      <c r="E274" s="598"/>
      <c r="H274" s="1227"/>
      <c r="J274" s="268"/>
      <c r="K274" s="268"/>
      <c r="Q274" s="268"/>
      <c r="BH274" s="398"/>
    </row>
  </sheetData>
  <mergeCells count="48">
    <mergeCell ref="W2:W3"/>
    <mergeCell ref="H269:H274"/>
    <mergeCell ref="A213:B214"/>
    <mergeCell ref="A253:E253"/>
    <mergeCell ref="A64:A66"/>
    <mergeCell ref="A263:D263"/>
    <mergeCell ref="A164:E164"/>
    <mergeCell ref="A70:E70"/>
    <mergeCell ref="A205:B205"/>
    <mergeCell ref="A206:B206"/>
    <mergeCell ref="A202:B202"/>
    <mergeCell ref="A215:E215"/>
    <mergeCell ref="H218:I218"/>
    <mergeCell ref="A220:B220"/>
    <mergeCell ref="H244:I244"/>
    <mergeCell ref="A248:D248"/>
    <mergeCell ref="W1:AB1"/>
    <mergeCell ref="X2:X3"/>
    <mergeCell ref="AA2:AA3"/>
    <mergeCell ref="A1:E1"/>
    <mergeCell ref="A2:E2"/>
    <mergeCell ref="A3:E3"/>
    <mergeCell ref="Z2:Z3"/>
    <mergeCell ref="Y2:Y3"/>
    <mergeCell ref="AB2:AB3"/>
    <mergeCell ref="L2:L3"/>
    <mergeCell ref="M2:N2"/>
    <mergeCell ref="O2:O3"/>
    <mergeCell ref="P2:P3"/>
    <mergeCell ref="Q2:Q3"/>
    <mergeCell ref="R2:R3"/>
    <mergeCell ref="S2:S3"/>
    <mergeCell ref="A246:B246"/>
    <mergeCell ref="H246:I246"/>
    <mergeCell ref="A244:B244"/>
    <mergeCell ref="L1:V1"/>
    <mergeCell ref="A25:E25"/>
    <mergeCell ref="T2:T3"/>
    <mergeCell ref="U2:U3"/>
    <mergeCell ref="V2:V3"/>
    <mergeCell ref="A218:B218"/>
    <mergeCell ref="A222:B222"/>
    <mergeCell ref="H222:I222"/>
    <mergeCell ref="A225:E225"/>
    <mergeCell ref="H225:I225"/>
    <mergeCell ref="H220:I220"/>
    <mergeCell ref="D64:D65"/>
    <mergeCell ref="A223:B223"/>
  </mergeCells>
  <conditionalFormatting sqref="D159 D157 D67 D60 D56 D54 D50 D48 D40 D38 D34 D32 D30 D28 D20 D16 D10 D167 D169 D171 D174 D176 D178 D181 D183 D185 D189 D193 D196 D198 D201 D204 D208 D210 D212 D64 D259 D261 D265">
    <cfRule type="expression" dxfId="48" priority="94">
      <formula>$D$8&lt;&gt;"Yes"</formula>
    </cfRule>
  </conditionalFormatting>
  <conditionalFormatting sqref="D257">
    <cfRule type="expression" dxfId="47" priority="60">
      <formula>$D$8&lt;&gt;"Yes"</formula>
    </cfRule>
  </conditionalFormatting>
  <conditionalFormatting sqref="D14">
    <cfRule type="expression" dxfId="46" priority="57">
      <formula>$D$8&lt;&gt;"Yes"</formula>
    </cfRule>
  </conditionalFormatting>
  <conditionalFormatting sqref="D75:D84 D89:D98 D103:D112 D117:D126 D131:D140 D145:D154">
    <cfRule type="expression" dxfId="45" priority="55">
      <formula>#REF!&lt;&gt;"Yes"</formula>
    </cfRule>
  </conditionalFormatting>
  <conditionalFormatting sqref="H244:I244 H225:I225 H220:I221 H218:I218">
    <cfRule type="expression" dxfId="44" priority="24">
      <formula>$H$10&lt;&gt;"Yes"</formula>
    </cfRule>
  </conditionalFormatting>
  <conditionalFormatting sqref="H222:I222">
    <cfRule type="expression" dxfId="43" priority="23">
      <formula>$H$10&lt;&gt;"Yes"</formula>
    </cfRule>
  </conditionalFormatting>
  <conditionalFormatting sqref="H246:I247">
    <cfRule type="expression" dxfId="42" priority="20">
      <formula>$H$241&lt;&gt;"Yes"</formula>
    </cfRule>
  </conditionalFormatting>
  <conditionalFormatting sqref="D230:D239">
    <cfRule type="expression" dxfId="41" priority="14">
      <formula>#REF!&lt;&gt;"Yes"</formula>
    </cfRule>
  </conditionalFormatting>
  <conditionalFormatting sqref="D250">
    <cfRule type="expression" dxfId="40" priority="13">
      <formula>$D$8&lt;&gt;"Yes"</formula>
    </cfRule>
  </conditionalFormatting>
  <conditionalFormatting sqref="D161">
    <cfRule type="expression" dxfId="39" priority="12">
      <formula>$D$8&lt;&gt;"Yes"</formula>
    </cfRule>
  </conditionalFormatting>
  <conditionalFormatting sqref="D187">
    <cfRule type="expression" dxfId="38" priority="11">
      <formula>$D$8&lt;&gt;"Yes"</formula>
    </cfRule>
  </conditionalFormatting>
  <conditionalFormatting sqref="D191">
    <cfRule type="expression" dxfId="37" priority="10">
      <formula>$D$8&lt;&gt;"Yes"</formula>
    </cfRule>
  </conditionalFormatting>
  <conditionalFormatting sqref="D218">
    <cfRule type="expression" dxfId="36" priority="9">
      <formula>$D$8&lt;&gt;"Yes"</formula>
    </cfRule>
  </conditionalFormatting>
  <conditionalFormatting sqref="D220">
    <cfRule type="expression" dxfId="35" priority="8">
      <formula>$D$8&lt;&gt;"Yes"</formula>
    </cfRule>
  </conditionalFormatting>
  <conditionalFormatting sqref="D222">
    <cfRule type="expression" dxfId="34" priority="7">
      <formula>$D$8&lt;&gt;"Yes"</formula>
    </cfRule>
  </conditionalFormatting>
  <conditionalFormatting sqref="D244">
    <cfRule type="expression" dxfId="33" priority="6">
      <formula>$D$8&lt;&gt;"Yes"</formula>
    </cfRule>
  </conditionalFormatting>
  <conditionalFormatting sqref="D246">
    <cfRule type="expression" dxfId="32" priority="5">
      <formula>$D$8&lt;&gt;"Yes"</formula>
    </cfRule>
  </conditionalFormatting>
  <conditionalFormatting sqref="D241">
    <cfRule type="expression" dxfId="31" priority="4">
      <formula>#REF!&lt;&gt;"Yes"</formula>
    </cfRule>
  </conditionalFormatting>
  <conditionalFormatting sqref="D45 D43">
    <cfRule type="expression" dxfId="30" priority="3">
      <formula>#REF!&lt;&gt;"Yes"</formula>
    </cfRule>
  </conditionalFormatting>
  <conditionalFormatting sqref="D36">
    <cfRule type="expression" dxfId="29" priority="1">
      <formula>$D$8&lt;&gt;"Yes"</formula>
    </cfRule>
  </conditionalFormatting>
  <dataValidations xWindow="761" yWindow="456" count="35">
    <dataValidation type="decimal" operator="greaterThanOrEqual" showInputMessage="1" showErrorMessage="1" promptTitle="Required field" prompt="  " sqref="D198 D230:D239 D208 D167 D169">
      <formula1>0.1</formula1>
    </dataValidation>
    <dataValidation type="textLength" operator="lessThan" allowBlank="1" showInputMessage="1" showErrorMessage="1" promptTitle="Complete if applicable" prompt="Field is limited to a maximum of 100 characters." sqref="D48 D50">
      <formula1>100</formula1>
    </dataValidation>
    <dataValidation type="textLength" operator="lessThan" allowBlank="1" showInputMessage="1" showErrorMessage="1" promptTitle="Complete if applicable" prompt="Field is limited to a maximum of 400 characters." sqref="D246 D161 F218 D187 D191 D22 D12 D261 D259 H246:H247 H220:I221 H218:I218 F220:F221">
      <formula1>400</formula1>
    </dataValidation>
    <dataValidation type="list" operator="greaterThanOrEqual" showInputMessage="1" showErrorMessage="1" promptTitle="Required field" prompt="Select response from drop-down list." sqref="D20">
      <formula1>$AE$20:$AF$20</formula1>
    </dataValidation>
    <dataValidation type="list" operator="greaterThanOrEqual" showInputMessage="1" showErrorMessage="1" promptTitle="Required field" prompt="Select response from drop-down list." sqref="D10">
      <formula1>$AE$10:$AG$10</formula1>
    </dataValidation>
    <dataValidation type="list" operator="greaterThanOrEqual" showInputMessage="1" showErrorMessage="1" promptTitle="Required field" prompt="Select response from drop-down list." sqref="D16">
      <formula1>$AE$16:$AF$16</formula1>
    </dataValidation>
    <dataValidation type="list" operator="greaterThanOrEqual" showInputMessage="1" showErrorMessage="1" promptTitle="Required field" prompt="Select response from drop-down list." sqref="D38">
      <formula1>$AE$38:$AF$38</formula1>
    </dataValidation>
    <dataValidation type="list" operator="greaterThanOrEqual" showInputMessage="1" showErrorMessage="1" promptTitle="Required field" prompt="Select response from drop-down list." sqref="D159">
      <formula1>$AE$159:$AF$159</formula1>
    </dataValidation>
    <dataValidation type="list" operator="greaterThanOrEqual" showInputMessage="1" showErrorMessage="1" promptTitle="Required field" prompt="Select response from drop-down list." sqref="D181">
      <formula1>$AE$181:$AF$181</formula1>
    </dataValidation>
    <dataValidation type="list" operator="greaterThanOrEqual" showInputMessage="1" showErrorMessage="1" promptTitle="Required field" prompt="Select response from drop-down list." sqref="D183">
      <formula1>$AE$183:$AF$183</formula1>
    </dataValidation>
    <dataValidation type="list" operator="greaterThanOrEqual" showInputMessage="1" showErrorMessage="1" promptTitle="Required field" prompt="Select response from drop-down list." sqref="D185">
      <formula1>$AE$185:$AF$185</formula1>
    </dataValidation>
    <dataValidation type="list" operator="greaterThanOrEqual" showInputMessage="1" showErrorMessage="1" promptTitle="Required field" prompt="Select response from drop-down list." sqref="D189">
      <formula1>$AE$189:$AF$189</formula1>
    </dataValidation>
    <dataValidation type="list" operator="greaterThanOrEqual" showInputMessage="1" showErrorMessage="1" promptTitle="Required field" prompt="Select response from drop-down list." sqref="D193">
      <formula1>$AE$193:$AF$193</formula1>
    </dataValidation>
    <dataValidation type="list" operator="greaterThanOrEqual" showInputMessage="1" showErrorMessage="1" promptTitle="Complete if Applicable" prompt="Select response from drop-down list." sqref="D265">
      <formula1>$AE$265:$AF$265</formula1>
    </dataValidation>
    <dataValidation type="textLength" operator="lessThan" allowBlank="1" showInputMessage="1" showErrorMessage="1" promptTitle="Complete if applicable" prompt="Field is limited to a maximum of 1000 characters." sqref="F225 H225:I225">
      <formula1>1000</formula1>
    </dataValidation>
    <dataValidation type="list" operator="greaterThanOrEqual" showInputMessage="1" showErrorMessage="1" promptTitle="Complete if Applicable" prompt="Please select &quot;Yes&quot; if using Offer 1 for an Energy Storage Resource." sqref="D7:D8">
      <formula1>$AE$8:$AF$8</formula1>
    </dataValidation>
    <dataValidation type="whole" operator="greaterThan" allowBlank="1" showInputMessage="1" showErrorMessage="1" promptTitle="Complete if applicable" prompt=" " sqref="D257">
      <formula1>0</formula1>
    </dataValidation>
    <dataValidation type="decimal" showInputMessage="1" showErrorMessage="1" promptTitle="Required field" prompt="  " sqref="D196 D32 D34 D157 D174 D176 D178 D42:D45 D36">
      <formula1>0</formula1>
      <formula2>1</formula2>
    </dataValidation>
    <dataValidation type="decimal" allowBlank="1" showInputMessage="1" showErrorMessage="1" promptTitle="Required field" prompt="   " sqref="D212">
      <formula1>0</formula1>
      <formula2>1</formula2>
    </dataValidation>
    <dataValidation type="decimal" operator="greaterThanOrEqual" showInputMessage="1" showErrorMessage="1" promptTitle="Required field" prompt="  " sqref="D204 D201">
      <formula1>0</formula1>
    </dataValidation>
    <dataValidation type="list" operator="greaterThanOrEqual" showInputMessage="1" showErrorMessage="1" promptTitle="Required field" prompt="Select response from drop-down list." sqref="D14">
      <formula1>$AE$14:$AF$14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F222">
      <formula1>$AL$34:$AM$34</formula1>
    </dataValidation>
    <dataValidation type="list" operator="lessThan" allowBlank="1" showInputMessage="1" showErrorMessage="1" promptTitle="Required field" prompt="Select response from the drop-down list._x000a_(include &quot;DER Assessment and Acquisition Plan&quot; in filename of submitted document)" sqref="D222">
      <formula1>$AL$222:$AM$222</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H222:I222">
      <formula1>#REF!</formula1>
    </dataValidation>
    <dataValidation type="list" operator="greaterThanOrEqual" showInputMessage="1" showErrorMessage="1" promptTitle="Complete if Applicable" prompt="Select response from drop-down list." sqref="F244">
      <formula1>$AL$242:$AM$242</formula1>
    </dataValidation>
    <dataValidation type="list" operator="greaterThanOrEqual" showInputMessage="1" showErrorMessage="1" promptTitle="Required field" prompt="Select response from drop-down list." sqref="D244">
      <formula1>$AL$244:$AM$244</formula1>
    </dataValidation>
    <dataValidation type="list" operator="greaterThanOrEqual" showInputMessage="1" showErrorMessage="1" promptTitle="Complete if Applicable" prompt="Select response from drop-down list." sqref="H244:I244">
      <formula1>$AL$243:$AM$243</formula1>
    </dataValidation>
    <dataValidation type="list" operator="greaterThanOrEqual" showInputMessage="1" showErrorMessage="1" promptTitle="Complete if Applicable" prompt="Select response from drop-down list." sqref="D250">
      <formula1>$AE$250:$AF$250</formula1>
    </dataValidation>
    <dataValidation type="whole" operator="greaterThan" allowBlank="1" showInputMessage="1" showErrorMessage="1" promptTitle="Complete if applicable" prompt="   " sqref="D18">
      <formula1>0</formula1>
    </dataValidation>
    <dataValidation type="textLength" operator="lessThan" allowBlank="1" showInputMessage="1" showErrorMessage="1" promptTitle="Required field" prompt="Field is limited to a maximum of 100 characters." sqref="D28 D30 D54 D210">
      <formula1>100</formula1>
    </dataValidation>
    <dataValidation type="textLength" operator="lessThan" allowBlank="1" showInputMessage="1" showErrorMessage="1" promptTitle="Required field" prompt="Field is limited to a maximum of 400 characters." sqref="D40 D171 D218 D220">
      <formula1>400</formula1>
    </dataValidation>
    <dataValidation type="textLength" operator="lessThan" allowBlank="1" showInputMessage="1" showErrorMessage="1" promptTitle="Required field" prompt="Field is limited to a maximum of 1000 characters." sqref="D56 D60 D67">
      <formula1>1000</formula1>
    </dataValidation>
    <dataValidation type="list" operator="greaterThanOrEqual" showInputMessage="1" showErrorMessage="1" promptTitle="Required field" prompt="Select response from drop-down list." sqref="D64:D65">
      <formula1>$AE$64:$AF$64</formula1>
    </dataValidation>
    <dataValidation type="whole" operator="greaterThan" showInputMessage="1" showErrorMessage="1" promptTitle="Required field" prompt="   " sqref="D75:D84 D145:D154 D89:D98 D117:D126 D103:D112 D131:D140">
      <formula1>0</formula1>
    </dataValidation>
    <dataValidation allowBlank="1" showInputMessage="1" showErrorMessage="1" promptTitle="Required field" prompt="   " sqref="D241"/>
  </dataValidations>
  <pageMargins left="0.7" right="0.7" top="0.75" bottom="0.75" header="0.3" footer="0.3"/>
  <pageSetup scale="10"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3" tint="-0.499984740745262"/>
    <pageSetUpPr fitToPage="1"/>
  </sheetPr>
  <dimension ref="A1:BN189"/>
  <sheetViews>
    <sheetView zoomScale="85" zoomScaleNormal="85" workbookViewId="0">
      <pane ySplit="2" topLeftCell="A159" activePane="bottomLeft" state="frozen"/>
      <selection pane="bottomLeft" activeCell="I1" sqref="I1:BN1048576"/>
    </sheetView>
  </sheetViews>
  <sheetFormatPr defaultRowHeight="12.5"/>
  <cols>
    <col min="1" max="2" width="39.453125" style="261" customWidth="1"/>
    <col min="3" max="3" width="20.54296875" style="261" customWidth="1"/>
    <col min="4" max="4" width="3" style="261" customWidth="1"/>
    <col min="5" max="7" width="22.1796875" style="261" customWidth="1"/>
    <col min="8" max="8" width="4.453125" customWidth="1"/>
    <col min="9" max="10" width="3" hidden="1" customWidth="1"/>
    <col min="11" max="11" width="56.54296875" hidden="1" customWidth="1"/>
    <col min="12" max="12" width="47.453125" hidden="1" customWidth="1"/>
    <col min="13" max="13" width="2.26953125" hidden="1" customWidth="1"/>
    <col min="14" max="15" width="3" hidden="1" customWidth="1"/>
    <col min="16" max="16" width="4.1796875" hidden="1" customWidth="1"/>
    <col min="17" max="17" width="7.54296875" hidden="1" customWidth="1"/>
    <col min="18" max="18" width="8.453125" style="261" hidden="1" customWidth="1"/>
    <col min="19" max="19" width="18.54296875" style="261" hidden="1" customWidth="1"/>
    <col min="20" max="20" width="26.1796875" style="261" hidden="1" customWidth="1"/>
    <col min="21" max="21" width="33.453125" style="261" hidden="1" customWidth="1"/>
    <col min="22" max="22" width="7.54296875" style="261" hidden="1" customWidth="1"/>
    <col min="23" max="23" width="43.26953125" style="261" hidden="1" customWidth="1"/>
    <col min="24" max="24" width="10.453125" hidden="1" customWidth="1"/>
    <col min="25" max="25" width="12.1796875" hidden="1" customWidth="1"/>
    <col min="26" max="26" width="9.1796875" style="264" hidden="1" customWidth="1"/>
    <col min="27" max="28" width="9.1796875" style="261" hidden="1" customWidth="1"/>
    <col min="29" max="29" width="9.1796875" hidden="1" customWidth="1"/>
    <col min="30" max="30" width="60.26953125" hidden="1" customWidth="1"/>
    <col min="31" max="64" width="9.1796875" hidden="1" customWidth="1"/>
    <col min="65" max="65" width="9.1796875" style="385" hidden="1" customWidth="1"/>
    <col min="66" max="66" width="9.1796875" hidden="1" customWidth="1"/>
    <col min="16384" max="16384" width="8.7265625" bestFit="1" customWidth="1"/>
  </cols>
  <sheetData>
    <row r="1" spans="1:37" ht="20">
      <c r="A1" s="1013" t="s">
        <v>887</v>
      </c>
      <c r="B1" s="1014"/>
      <c r="C1" s="1014"/>
      <c r="D1" s="1014"/>
      <c r="E1" s="1014"/>
      <c r="F1" s="1014"/>
      <c r="G1" s="1014"/>
      <c r="H1" s="1015"/>
      <c r="Q1" s="1010" t="s">
        <v>18</v>
      </c>
      <c r="R1" s="1010"/>
      <c r="S1" s="1010"/>
      <c r="T1" s="1010"/>
      <c r="U1" s="1010"/>
      <c r="V1" s="1010"/>
      <c r="W1" s="1010"/>
      <c r="X1" s="1010"/>
      <c r="Y1" s="1010"/>
      <c r="Z1" s="1010"/>
      <c r="AA1" s="1010"/>
      <c r="AB1" s="993" t="s">
        <v>19</v>
      </c>
      <c r="AC1" s="993"/>
      <c r="AD1" s="993"/>
      <c r="AE1" s="993"/>
      <c r="AF1" s="993"/>
      <c r="AG1" s="993"/>
    </row>
    <row r="2" spans="1:37" ht="19.5" customHeight="1">
      <c r="A2" s="996" t="s">
        <v>888</v>
      </c>
      <c r="B2" s="997"/>
      <c r="C2" s="997"/>
      <c r="D2" s="997"/>
      <c r="E2" s="997"/>
      <c r="F2" s="997"/>
      <c r="G2" s="997"/>
      <c r="H2" s="998"/>
      <c r="J2" s="25"/>
      <c r="K2" t="s">
        <v>40</v>
      </c>
      <c r="L2" t="s">
        <v>41</v>
      </c>
      <c r="Q2" s="626" t="s">
        <v>21</v>
      </c>
      <c r="R2" s="1111" t="s">
        <v>22</v>
      </c>
      <c r="S2" s="1111"/>
      <c r="T2" s="627" t="s">
        <v>23</v>
      </c>
      <c r="U2" s="627" t="s">
        <v>24</v>
      </c>
      <c r="V2" s="627" t="s">
        <v>25</v>
      </c>
      <c r="W2" s="627" t="s">
        <v>26</v>
      </c>
      <c r="X2" s="627" t="s">
        <v>27</v>
      </c>
      <c r="Y2" s="627" t="s">
        <v>28</v>
      </c>
      <c r="Z2" s="627" t="s">
        <v>29</v>
      </c>
      <c r="AA2" s="627" t="s">
        <v>30</v>
      </c>
      <c r="AB2" s="625" t="s">
        <v>31</v>
      </c>
      <c r="AC2" s="625" t="s">
        <v>32</v>
      </c>
      <c r="AD2" s="625" t="s">
        <v>33</v>
      </c>
      <c r="AE2" s="625" t="s">
        <v>34</v>
      </c>
      <c r="AF2" s="625" t="s">
        <v>35</v>
      </c>
      <c r="AG2" s="625" t="s">
        <v>36</v>
      </c>
      <c r="AI2" s="25"/>
    </row>
    <row r="3" spans="1:37" ht="5.25" customHeight="1">
      <c r="A3" s="515"/>
      <c r="B3" s="53"/>
      <c r="C3" s="53"/>
      <c r="D3" s="53"/>
      <c r="E3" s="53"/>
      <c r="F3" s="53"/>
      <c r="G3" s="53"/>
      <c r="H3" s="102"/>
      <c r="N3" t="s">
        <v>78</v>
      </c>
    </row>
    <row r="4" spans="1:37" ht="10.5" customHeight="1">
      <c r="A4" s="515"/>
      <c r="B4" s="53"/>
      <c r="C4" s="53"/>
      <c r="D4" s="53"/>
      <c r="E4" s="1310" t="s">
        <v>634</v>
      </c>
      <c r="F4" s="1310"/>
      <c r="G4" s="53"/>
      <c r="H4" s="102"/>
      <c r="O4" s="352" t="s">
        <v>42</v>
      </c>
    </row>
    <row r="5" spans="1:37" ht="5.25" customHeight="1">
      <c r="A5" s="301"/>
      <c r="B5" s="316"/>
      <c r="C5" s="53"/>
      <c r="D5" s="53"/>
      <c r="E5" s="53"/>
      <c r="F5" s="53"/>
      <c r="G5" s="53"/>
      <c r="H5" s="102"/>
      <c r="N5" t="s">
        <v>78</v>
      </c>
    </row>
    <row r="6" spans="1:37" ht="28.5" customHeight="1">
      <c r="A6" s="662" t="s">
        <v>889</v>
      </c>
      <c r="B6" s="850"/>
      <c r="C6" s="304"/>
      <c r="D6" s="53"/>
      <c r="E6" s="1311"/>
      <c r="F6" s="1312"/>
      <c r="G6" s="53"/>
      <c r="H6" s="102"/>
      <c r="K6" s="450" t="s">
        <v>637</v>
      </c>
      <c r="O6" t="s">
        <v>42</v>
      </c>
      <c r="Q6" s="259" t="str">
        <f ca="1">SUBSTITUTE(CELL("address",E6),"$","")</f>
        <v>E6</v>
      </c>
      <c r="R6" s="350" t="s">
        <v>890</v>
      </c>
      <c r="S6" s="259" t="str">
        <f t="shared" ref="S6:S9" ca="1" si="0">MID(CELL("filename",R6),FIND("]",CELL("filename",R6))+1,256)</f>
        <v>3c. DR</v>
      </c>
      <c r="T6" s="261" t="s">
        <v>891</v>
      </c>
      <c r="U6" s="261" t="s">
        <v>892</v>
      </c>
      <c r="V6" s="261">
        <v>1</v>
      </c>
      <c r="W6" s="265" t="str">
        <f ca="1">R6&amp;"_"&amp;Q6&amp;"_"&amp;U6&amp;"_"&amp;V6</f>
        <v>3d_E6_DR_used_1</v>
      </c>
      <c r="X6" t="s">
        <v>641</v>
      </c>
      <c r="Z6" s="260" t="str">
        <f>CONCATENATE(AJ6)</f>
        <v>Yes</v>
      </c>
      <c r="AA6" s="261" t="s">
        <v>85</v>
      </c>
      <c r="AB6" s="261" t="s">
        <v>85</v>
      </c>
      <c r="AJ6" t="s">
        <v>84</v>
      </c>
      <c r="AK6" s="20" t="s">
        <v>85</v>
      </c>
    </row>
    <row r="7" spans="1:37" ht="5.25" customHeight="1">
      <c r="A7" s="511"/>
      <c r="B7" s="621"/>
      <c r="C7" s="53"/>
      <c r="D7" s="53"/>
      <c r="E7" s="53"/>
      <c r="F7" s="53"/>
      <c r="G7" s="53"/>
      <c r="H7" s="102"/>
      <c r="N7" t="s">
        <v>78</v>
      </c>
      <c r="Q7" s="259" t="e">
        <f ca="1">SUBSTITUTE(CELL("address",#REF!),"$","")</f>
        <v>#REF!</v>
      </c>
      <c r="R7" s="261" t="str">
        <f>$R$6</f>
        <v>3d</v>
      </c>
      <c r="S7" s="259" t="str">
        <f t="shared" ca="1" si="0"/>
        <v>3c. DR</v>
      </c>
      <c r="T7" s="261" t="s">
        <v>891</v>
      </c>
      <c r="U7" s="261" t="s">
        <v>892</v>
      </c>
      <c r="V7" s="261">
        <v>3</v>
      </c>
      <c r="W7" s="265" t="e">
        <f t="shared" ref="W7:W9" ca="1" si="1">R7&amp;"_"&amp;Q7&amp;"_"&amp;U7&amp;"_"&amp;V7</f>
        <v>#REF!</v>
      </c>
      <c r="X7" t="s">
        <v>641</v>
      </c>
      <c r="Z7" s="260" t="str">
        <f t="shared" ref="Z7:Z9" si="2">CONCATENATE(AJ7)</f>
        <v>Yes</v>
      </c>
      <c r="AA7" s="261" t="s">
        <v>85</v>
      </c>
      <c r="AB7" s="261" t="s">
        <v>85</v>
      </c>
      <c r="AJ7" t="s">
        <v>84</v>
      </c>
    </row>
    <row r="8" spans="1:37" ht="5.25" customHeight="1">
      <c r="A8" s="512"/>
      <c r="B8" s="59"/>
      <c r="C8" s="53"/>
      <c r="D8" s="53"/>
      <c r="E8" s="53"/>
      <c r="F8" s="53"/>
      <c r="G8" s="53"/>
      <c r="H8" s="102"/>
      <c r="N8" t="s">
        <v>78</v>
      </c>
      <c r="Q8" s="259" t="e">
        <f ca="1">SUBSTITUTE(CELL("address",#REF!),"$","")</f>
        <v>#REF!</v>
      </c>
      <c r="R8" s="261" t="str">
        <f>$R$6</f>
        <v>3d</v>
      </c>
      <c r="S8" s="259" t="str">
        <f t="shared" ca="1" si="0"/>
        <v>3c. DR</v>
      </c>
      <c r="T8" s="261" t="s">
        <v>891</v>
      </c>
      <c r="U8" s="261" t="s">
        <v>893</v>
      </c>
      <c r="V8" s="261">
        <v>2</v>
      </c>
      <c r="W8" s="265" t="e">
        <f t="shared" ca="1" si="1"/>
        <v>#REF!</v>
      </c>
      <c r="X8" t="s">
        <v>641</v>
      </c>
      <c r="Z8" s="260" t="str">
        <f t="shared" si="2"/>
        <v>Yes</v>
      </c>
      <c r="AA8" s="261" t="s">
        <v>85</v>
      </c>
      <c r="AB8" s="261" t="s">
        <v>85</v>
      </c>
      <c r="AJ8" t="s">
        <v>84</v>
      </c>
    </row>
    <row r="9" spans="1:37" ht="5.25" customHeight="1">
      <c r="A9" s="512"/>
      <c r="B9" s="59"/>
      <c r="C9" s="53"/>
      <c r="D9" s="53"/>
      <c r="E9" s="53"/>
      <c r="F9" s="53"/>
      <c r="G9" s="53"/>
      <c r="H9" s="102"/>
      <c r="N9" t="s">
        <v>78</v>
      </c>
      <c r="Q9" s="259" t="e">
        <f ca="1">SUBSTITUTE(CELL("address",#REF!),"$","")</f>
        <v>#REF!</v>
      </c>
      <c r="R9" s="261" t="str">
        <f>$R$6</f>
        <v>3d</v>
      </c>
      <c r="S9" s="259" t="str">
        <f t="shared" ca="1" si="0"/>
        <v>3c. DR</v>
      </c>
      <c r="T9" s="261" t="s">
        <v>891</v>
      </c>
      <c r="U9" s="261" t="s">
        <v>893</v>
      </c>
      <c r="V9" s="261">
        <v>3</v>
      </c>
      <c r="W9" s="265" t="e">
        <f t="shared" ca="1" si="1"/>
        <v>#REF!</v>
      </c>
      <c r="X9" t="s">
        <v>641</v>
      </c>
      <c r="Z9" s="260" t="str">
        <f t="shared" si="2"/>
        <v>Yes</v>
      </c>
      <c r="AA9" s="261" t="s">
        <v>85</v>
      </c>
      <c r="AB9" s="261" t="s">
        <v>85</v>
      </c>
      <c r="AJ9" t="s">
        <v>84</v>
      </c>
    </row>
    <row r="10" spans="1:37" ht="13.5" thickBot="1">
      <c r="A10" s="1229" t="s">
        <v>894</v>
      </c>
      <c r="B10" s="1249"/>
      <c r="C10" s="1249"/>
      <c r="D10" s="1249"/>
      <c r="E10" s="1249"/>
      <c r="F10" s="1249"/>
      <c r="G10" s="1249"/>
      <c r="H10" s="1250"/>
      <c r="O10" t="s">
        <v>42</v>
      </c>
    </row>
    <row r="11" spans="1:37" ht="13">
      <c r="A11" s="876"/>
      <c r="B11" s="877"/>
      <c r="C11" s="877"/>
      <c r="D11" s="877"/>
      <c r="E11" s="877"/>
      <c r="F11" s="877"/>
      <c r="G11" s="877"/>
      <c r="H11" s="320"/>
    </row>
    <row r="12" spans="1:37" ht="5.25" customHeight="1">
      <c r="A12" s="994" t="s">
        <v>895</v>
      </c>
      <c r="B12" s="995"/>
      <c r="C12" s="1281"/>
      <c r="D12" s="1281"/>
      <c r="E12" s="1281"/>
      <c r="F12" s="1281"/>
      <c r="G12" s="1281"/>
      <c r="H12" s="315"/>
      <c r="I12" s="298"/>
      <c r="J12" s="298"/>
      <c r="K12" s="298"/>
      <c r="L12" s="298"/>
      <c r="M12" s="298"/>
      <c r="N12" s="276" t="s">
        <v>78</v>
      </c>
      <c r="O12" s="298"/>
    </row>
    <row r="13" spans="1:37" ht="210" customHeight="1">
      <c r="A13" s="994"/>
      <c r="B13" s="1281"/>
      <c r="C13" s="1281"/>
      <c r="D13" s="1281"/>
      <c r="E13" s="1281"/>
      <c r="F13" s="1281"/>
      <c r="G13" s="1281"/>
      <c r="H13" s="663"/>
      <c r="I13" s="298"/>
      <c r="J13" s="298"/>
      <c r="K13" s="298"/>
      <c r="L13" s="298"/>
      <c r="M13" s="298"/>
      <c r="N13" s="276"/>
      <c r="O13" s="298"/>
    </row>
    <row r="14" spans="1:37" ht="26.25" customHeight="1">
      <c r="A14" s="1283" t="s">
        <v>896</v>
      </c>
      <c r="B14" s="1280"/>
      <c r="C14" s="1303"/>
      <c r="D14" s="1292"/>
      <c r="E14" s="1293"/>
      <c r="F14" s="1294"/>
      <c r="G14" s="1294"/>
      <c r="H14" s="663"/>
      <c r="I14" s="298"/>
      <c r="J14" s="298"/>
      <c r="K14" s="298"/>
      <c r="L14" s="298"/>
      <c r="M14" s="298"/>
      <c r="N14" s="276"/>
      <c r="O14" s="298"/>
    </row>
    <row r="15" spans="1:37" ht="18.649999999999999" customHeight="1">
      <c r="A15" s="845" t="s">
        <v>897</v>
      </c>
      <c r="B15" s="849"/>
      <c r="C15" s="53"/>
      <c r="D15" s="53"/>
      <c r="E15" s="53"/>
      <c r="F15" s="53"/>
      <c r="G15" s="53"/>
      <c r="H15" s="102"/>
      <c r="O15" t="s">
        <v>42</v>
      </c>
      <c r="P15" s="261"/>
      <c r="Q15" s="259" t="e">
        <f ca="1">SUBSTITUTE(CELL("address",#REF!),"$","")</f>
        <v>#REF!</v>
      </c>
      <c r="R15" s="261" t="str">
        <f t="shared" ref="R15" si="3">$R$6</f>
        <v>3d</v>
      </c>
      <c r="S15" s="259" t="str">
        <f ca="1">MID(CELL("filename",R15),FIND("]",CELL("filename",R15))+1,256)</f>
        <v>3c. DR</v>
      </c>
      <c r="T15" s="261" t="s">
        <v>392</v>
      </c>
      <c r="U15" s="261" t="s">
        <v>722</v>
      </c>
      <c r="V15" s="261">
        <v>2</v>
      </c>
      <c r="W15" s="265" t="e">
        <f t="shared" ref="W15" ca="1" si="4">R15&amp;"_"&amp;Q15&amp;"_"&amp;U15&amp;"_"&amp;V15</f>
        <v>#REF!</v>
      </c>
      <c r="X15" t="s">
        <v>641</v>
      </c>
      <c r="Z15" s="260" t="str">
        <f>CONCATENATE(AJ15,",",AK15)</f>
        <v>Submitted,Not Submitted</v>
      </c>
      <c r="AA15" s="261" t="s">
        <v>85</v>
      </c>
      <c r="AB15" s="261" t="s">
        <v>85</v>
      </c>
      <c r="AJ15" t="s">
        <v>156</v>
      </c>
      <c r="AK15" t="s">
        <v>157</v>
      </c>
    </row>
    <row r="16" spans="1:37" ht="79.5" customHeight="1">
      <c r="A16" s="1300"/>
      <c r="B16" s="1304"/>
      <c r="C16" s="1301"/>
      <c r="D16" s="1301"/>
      <c r="E16" s="1301"/>
      <c r="F16" s="1301"/>
      <c r="G16" s="1302"/>
      <c r="H16" s="663"/>
      <c r="I16" s="298"/>
      <c r="J16" s="298"/>
      <c r="K16" s="298"/>
      <c r="L16" s="298"/>
      <c r="M16" s="379"/>
      <c r="N16" s="276"/>
      <c r="O16" s="298"/>
    </row>
    <row r="17" spans="1:37" ht="10.5" customHeight="1">
      <c r="A17" s="301"/>
      <c r="B17" s="316"/>
      <c r="C17" s="378"/>
      <c r="D17" s="316"/>
      <c r="E17" s="316"/>
      <c r="F17" s="316"/>
      <c r="G17" s="316"/>
      <c r="H17" s="315"/>
      <c r="I17" s="298"/>
      <c r="J17" s="298"/>
      <c r="K17" s="298"/>
      <c r="L17" s="298"/>
      <c r="M17" s="298"/>
      <c r="N17" s="276"/>
      <c r="O17" s="298"/>
    </row>
    <row r="18" spans="1:37" ht="13.5" thickBot="1">
      <c r="A18" s="1229" t="s">
        <v>716</v>
      </c>
      <c r="B18" s="1249"/>
      <c r="C18" s="1249"/>
      <c r="D18" s="1249"/>
      <c r="E18" s="1249"/>
      <c r="F18" s="1249"/>
      <c r="G18" s="1249"/>
      <c r="H18" s="1250"/>
      <c r="O18" t="s">
        <v>42</v>
      </c>
    </row>
    <row r="19" spans="1:37" ht="13">
      <c r="A19" s="877"/>
      <c r="B19" s="877"/>
      <c r="C19" s="877"/>
      <c r="D19" s="877"/>
      <c r="E19" s="877"/>
      <c r="F19" s="877"/>
      <c r="G19" s="877"/>
      <c r="H19" s="320"/>
    </row>
    <row r="20" spans="1:37" ht="7" customHeight="1">
      <c r="A20" s="994" t="s">
        <v>898</v>
      </c>
      <c r="B20" s="995"/>
      <c r="C20" s="1281"/>
      <c r="D20" s="1281"/>
      <c r="E20" s="1281"/>
      <c r="F20" s="1281"/>
      <c r="G20" s="1281"/>
      <c r="H20" s="315"/>
      <c r="I20" s="298"/>
      <c r="J20" s="298"/>
      <c r="K20" s="298"/>
      <c r="L20" s="298"/>
      <c r="M20" s="298"/>
      <c r="N20" s="276" t="s">
        <v>78</v>
      </c>
      <c r="O20" s="298"/>
    </row>
    <row r="21" spans="1:37" ht="312.64999999999998" customHeight="1">
      <c r="A21" s="1282"/>
      <c r="B21" s="1281"/>
      <c r="C21" s="1281"/>
      <c r="D21" s="1281"/>
      <c r="E21" s="1281"/>
      <c r="F21" s="1281"/>
      <c r="G21" s="1281"/>
      <c r="H21" s="663"/>
      <c r="I21" s="298"/>
      <c r="J21" s="298"/>
      <c r="K21" s="298"/>
      <c r="L21" s="298"/>
      <c r="M21" s="298"/>
      <c r="N21" s="276"/>
      <c r="O21" s="298"/>
    </row>
    <row r="22" spans="1:37" ht="28.5" customHeight="1">
      <c r="A22" s="1283" t="s">
        <v>899</v>
      </c>
      <c r="B22" s="1280"/>
      <c r="C22" s="1315"/>
      <c r="D22" s="1292"/>
      <c r="E22" s="1293"/>
      <c r="F22" s="1294"/>
      <c r="G22" s="1294"/>
      <c r="H22" s="663"/>
      <c r="I22" s="298"/>
      <c r="J22" s="298"/>
      <c r="K22" s="298"/>
      <c r="L22" s="298"/>
      <c r="M22" s="298"/>
      <c r="N22" s="276"/>
      <c r="O22" s="298"/>
    </row>
    <row r="23" spans="1:37" ht="17.25" customHeight="1">
      <c r="A23" s="845" t="s">
        <v>900</v>
      </c>
      <c r="B23" s="422"/>
      <c r="C23" s="53"/>
      <c r="D23" s="53"/>
      <c r="E23" s="53"/>
      <c r="F23" s="53"/>
      <c r="G23" s="53"/>
      <c r="H23" s="102"/>
      <c r="O23" t="s">
        <v>42</v>
      </c>
      <c r="P23" s="261"/>
      <c r="Q23" s="259" t="e">
        <f ca="1">SUBSTITUTE(CELL("address",#REF!),"$","")</f>
        <v>#REF!</v>
      </c>
      <c r="R23" s="261" t="str">
        <f t="shared" ref="R23" si="5">$R$6</f>
        <v>3d</v>
      </c>
      <c r="S23" s="259" t="str">
        <f ca="1">MID(CELL("filename",R23),FIND("]",CELL("filename",R23))+1,256)</f>
        <v>3c. DR</v>
      </c>
      <c r="T23" s="261" t="s">
        <v>392</v>
      </c>
      <c r="U23" s="261" t="s">
        <v>722</v>
      </c>
      <c r="V23" s="261">
        <v>2</v>
      </c>
      <c r="W23" s="265" t="e">
        <f t="shared" ref="W23" ca="1" si="6">R23&amp;"_"&amp;Q23&amp;"_"&amp;U23&amp;"_"&amp;V23</f>
        <v>#REF!</v>
      </c>
      <c r="X23" t="s">
        <v>641</v>
      </c>
      <c r="Z23" s="260" t="str">
        <f>CONCATENATE(AJ23,",",AK23)</f>
        <v>Submitted,Not Submitted</v>
      </c>
      <c r="AA23" s="261" t="s">
        <v>85</v>
      </c>
      <c r="AB23" s="261" t="s">
        <v>85</v>
      </c>
      <c r="AJ23" t="s">
        <v>156</v>
      </c>
      <c r="AK23" t="s">
        <v>157</v>
      </c>
    </row>
    <row r="24" spans="1:37" ht="5.25" customHeight="1">
      <c r="A24" s="422"/>
      <c r="B24" s="422"/>
      <c r="C24" s="53"/>
      <c r="D24" s="53"/>
      <c r="E24" s="53"/>
      <c r="F24" s="53"/>
      <c r="G24" s="53"/>
      <c r="H24" s="102"/>
      <c r="P24" s="261"/>
      <c r="Q24" s="259"/>
      <c r="S24" s="259"/>
      <c r="W24" s="265"/>
      <c r="Z24" s="260"/>
    </row>
    <row r="25" spans="1:37" ht="102" customHeight="1">
      <c r="A25" s="1300"/>
      <c r="B25" s="1053"/>
      <c r="C25" s="1301"/>
      <c r="D25" s="1301"/>
      <c r="E25" s="1301"/>
      <c r="F25" s="1301"/>
      <c r="G25" s="1302"/>
      <c r="H25" s="663"/>
      <c r="I25" s="298"/>
      <c r="J25" s="298"/>
      <c r="K25" s="298"/>
      <c r="L25" s="298"/>
      <c r="M25" s="379"/>
      <c r="N25" s="276"/>
      <c r="O25" s="298"/>
    </row>
    <row r="26" spans="1:37" ht="5.25" customHeight="1">
      <c r="A26" s="511"/>
      <c r="B26" s="621"/>
      <c r="C26" s="53"/>
      <c r="D26" s="53"/>
      <c r="E26" s="53"/>
      <c r="F26" s="53"/>
      <c r="G26" s="53"/>
      <c r="H26" s="102"/>
      <c r="N26" t="s">
        <v>78</v>
      </c>
      <c r="P26" s="261"/>
      <c r="Q26" s="259" t="e">
        <f ca="1">SUBSTITUTE(CELL("address",#REF!),"$","")</f>
        <v>#REF!</v>
      </c>
      <c r="R26" s="261" t="str">
        <f t="shared" ref="R26:R38" si="7">$R$6</f>
        <v>3d</v>
      </c>
      <c r="S26" s="259" t="str">
        <f t="shared" ref="S26:S38" ca="1" si="8">MID(CELL("filename",R26),FIND("]",CELL("filename",R26))+1,256)</f>
        <v>3c. DR</v>
      </c>
      <c r="T26" s="261" t="s">
        <v>392</v>
      </c>
      <c r="U26" s="261" t="s">
        <v>901</v>
      </c>
      <c r="V26" s="261">
        <v>2</v>
      </c>
      <c r="W26" s="265" t="e">
        <f t="shared" ref="W26" ca="1" si="9">R26&amp;"_"&amp;Q26&amp;"_"&amp;U26&amp;"_"&amp;V26</f>
        <v>#REF!</v>
      </c>
      <c r="X26" t="s">
        <v>428</v>
      </c>
      <c r="Y26">
        <v>100</v>
      </c>
      <c r="AA26" s="261" t="s">
        <v>85</v>
      </c>
      <c r="AB26" s="261" t="s">
        <v>85</v>
      </c>
      <c r="AD26" s="263" t="e">
        <f>"Requirement: "&amp;#REF!&amp;" answer of ""Yes"""</f>
        <v>#REF!</v>
      </c>
    </row>
    <row r="27" spans="1:37" ht="5.25" customHeight="1">
      <c r="A27" s="512"/>
      <c r="B27" s="59"/>
      <c r="C27" s="53"/>
      <c r="D27" s="53"/>
      <c r="E27" s="53"/>
      <c r="F27" s="53"/>
      <c r="G27" s="53"/>
      <c r="H27" s="102"/>
      <c r="N27" t="s">
        <v>78</v>
      </c>
      <c r="P27" s="261"/>
      <c r="Q27" s="259" t="e">
        <f ca="1">SUBSTITUTE(CELL("address",#REF!),"$","")</f>
        <v>#REF!</v>
      </c>
      <c r="R27" s="261" t="str">
        <f t="shared" si="7"/>
        <v>3d</v>
      </c>
      <c r="S27" s="259" t="str">
        <f t="shared" ref="S27" ca="1" si="10">MID(CELL("filename",R27),FIND("]",CELL("filename",R27))+1,256)</f>
        <v>3c. DR</v>
      </c>
      <c r="T27" s="261" t="s">
        <v>392</v>
      </c>
      <c r="U27" s="261" t="s">
        <v>902</v>
      </c>
      <c r="V27" s="261">
        <v>2</v>
      </c>
      <c r="W27" s="265" t="e">
        <f t="shared" ref="W27" ca="1" si="11">R27&amp;"_"&amp;Q27&amp;"_"&amp;U27&amp;"_"&amp;V27</f>
        <v>#REF!</v>
      </c>
      <c r="X27" t="s">
        <v>428</v>
      </c>
      <c r="Y27">
        <v>2000</v>
      </c>
      <c r="AA27" s="261" t="s">
        <v>85</v>
      </c>
      <c r="AB27" s="261" t="s">
        <v>85</v>
      </c>
      <c r="AD27" s="263" t="e">
        <f>"Requirement: "&amp;#REF!&amp;" answer of ""Yes"""</f>
        <v>#REF!</v>
      </c>
    </row>
    <row r="28" spans="1:37" ht="13">
      <c r="A28" s="1229" t="s">
        <v>903</v>
      </c>
      <c r="B28" s="1249"/>
      <c r="C28" s="1249"/>
      <c r="D28" s="1249"/>
      <c r="E28" s="1249"/>
      <c r="F28" s="1249"/>
      <c r="G28" s="1249"/>
      <c r="H28" s="1250"/>
      <c r="O28" t="s">
        <v>42</v>
      </c>
    </row>
    <row r="29" spans="1:37" ht="7.5" customHeight="1">
      <c r="A29" s="516"/>
      <c r="B29" s="829"/>
      <c r="C29" s="53"/>
      <c r="D29" s="53"/>
      <c r="E29" s="53"/>
      <c r="F29" s="53"/>
      <c r="G29" s="53"/>
      <c r="H29" s="102"/>
      <c r="P29" s="261"/>
      <c r="Q29" s="259"/>
      <c r="S29" s="259"/>
      <c r="W29" s="265"/>
    </row>
    <row r="30" spans="1:37" ht="16.5" customHeight="1">
      <c r="A30" s="1289" t="s">
        <v>904</v>
      </c>
      <c r="B30" s="1298"/>
      <c r="C30" s="1298"/>
      <c r="D30" s="1299"/>
      <c r="E30" s="1284"/>
      <c r="F30" s="1284"/>
      <c r="G30" s="1285"/>
      <c r="H30" s="102"/>
      <c r="M30" s="24"/>
      <c r="O30" t="s">
        <v>42</v>
      </c>
      <c r="P30" s="261"/>
      <c r="Q30" s="259" t="str">
        <f ca="1">SUBSTITUTE(CELL("address",E30),"$","")</f>
        <v>E30</v>
      </c>
      <c r="R30" s="261" t="str">
        <f t="shared" si="7"/>
        <v>3d</v>
      </c>
      <c r="S30" s="259" t="str">
        <f ca="1">MID(CELL("filename",R30),FIND("]",CELL("filename",R30))+1,256)</f>
        <v>3c. DR</v>
      </c>
      <c r="T30" s="261" t="s">
        <v>392</v>
      </c>
      <c r="U30" s="261" t="s">
        <v>905</v>
      </c>
      <c r="V30" s="261">
        <v>1</v>
      </c>
      <c r="W30" s="265" t="str">
        <f t="shared" ref="W30:W38" ca="1" si="12">R30&amp;"_"&amp;Q30&amp;"_"&amp;U30&amp;"_"&amp;V30</f>
        <v>3d_E30_submit_measure_plan_1</v>
      </c>
      <c r="X30" t="s">
        <v>641</v>
      </c>
      <c r="Z30" s="260" t="str">
        <f>CONCATENATE(AJ30,",",AK30)</f>
        <v>Submitted,Not Submitted</v>
      </c>
      <c r="AA30" s="261" t="s">
        <v>85</v>
      </c>
      <c r="AB30" s="261" t="s">
        <v>85</v>
      </c>
      <c r="AJ30" t="s">
        <v>156</v>
      </c>
      <c r="AK30" t="s">
        <v>157</v>
      </c>
    </row>
    <row r="31" spans="1:37" ht="21.65" customHeight="1">
      <c r="A31" s="845" t="s">
        <v>906</v>
      </c>
      <c r="B31" s="422"/>
      <c r="C31" s="53"/>
      <c r="D31" s="53"/>
      <c r="E31" s="53"/>
      <c r="F31" s="53"/>
      <c r="G31" s="53"/>
      <c r="H31" s="102"/>
      <c r="O31" t="s">
        <v>42</v>
      </c>
      <c r="P31" s="261"/>
      <c r="Q31" s="259" t="e">
        <f ca="1">SUBSTITUTE(CELL("address",#REF!),"$","")</f>
        <v>#REF!</v>
      </c>
      <c r="R31" s="261" t="str">
        <f t="shared" si="7"/>
        <v>3d</v>
      </c>
      <c r="S31" s="259" t="str">
        <f ca="1">MID(CELL("filename",R31),FIND("]",CELL("filename",R31))+1,256)</f>
        <v>3c. DR</v>
      </c>
      <c r="T31" s="261" t="s">
        <v>392</v>
      </c>
      <c r="U31" s="261" t="s">
        <v>905</v>
      </c>
      <c r="V31" s="261">
        <v>2</v>
      </c>
      <c r="W31" s="265" t="e">
        <f t="shared" ca="1" si="12"/>
        <v>#REF!</v>
      </c>
      <c r="X31" t="s">
        <v>641</v>
      </c>
      <c r="Z31" s="260" t="str">
        <f>CONCATENATE(AJ31,",",AK31)</f>
        <v>Submitted,Not Submitted</v>
      </c>
      <c r="AA31" s="261" t="s">
        <v>85</v>
      </c>
      <c r="AB31" s="261" t="s">
        <v>85</v>
      </c>
      <c r="AJ31" t="s">
        <v>156</v>
      </c>
      <c r="AK31" t="s">
        <v>157</v>
      </c>
    </row>
    <row r="32" spans="1:37" ht="10.5" customHeight="1">
      <c r="A32" s="512"/>
      <c r="B32" s="59"/>
      <c r="C32" s="53"/>
      <c r="D32" s="53"/>
      <c r="E32" s="53"/>
      <c r="F32" s="53"/>
      <c r="G32" s="53"/>
      <c r="H32" s="102"/>
      <c r="O32" t="s">
        <v>42</v>
      </c>
      <c r="P32" s="261"/>
      <c r="Q32" s="259" t="e">
        <f ca="1">SUBSTITUTE(CELL("address",#REF!),"$","")</f>
        <v>#REF!</v>
      </c>
      <c r="R32" s="261" t="str">
        <f t="shared" si="7"/>
        <v>3d</v>
      </c>
      <c r="S32" s="259" t="str">
        <f ca="1">MID(CELL("filename",R32),FIND("]",CELL("filename",R32))+1,256)</f>
        <v>3c. DR</v>
      </c>
      <c r="T32" s="261" t="s">
        <v>392</v>
      </c>
      <c r="U32" s="261" t="s">
        <v>905</v>
      </c>
      <c r="V32" s="261">
        <v>3</v>
      </c>
      <c r="W32" s="265" t="e">
        <f t="shared" ca="1" si="12"/>
        <v>#REF!</v>
      </c>
      <c r="X32" t="s">
        <v>641</v>
      </c>
      <c r="Z32" s="260" t="str">
        <f>CONCATENATE(AJ32,",",AK32)</f>
        <v>Submitted,Not Submitted</v>
      </c>
      <c r="AA32" s="261" t="s">
        <v>85</v>
      </c>
      <c r="AB32" s="261" t="s">
        <v>85</v>
      </c>
      <c r="AJ32" t="s">
        <v>156</v>
      </c>
      <c r="AK32" t="s">
        <v>157</v>
      </c>
    </row>
    <row r="33" spans="1:30" ht="46.5" customHeight="1">
      <c r="A33" s="1289" t="s">
        <v>907</v>
      </c>
      <c r="B33" s="1290"/>
      <c r="C33" s="1291"/>
      <c r="D33" s="53"/>
      <c r="E33" s="1284"/>
      <c r="F33" s="1284"/>
      <c r="G33" s="1285"/>
      <c r="H33" s="102"/>
      <c r="M33" s="24"/>
      <c r="O33" t="s">
        <v>42</v>
      </c>
      <c r="P33" s="261"/>
      <c r="Q33" s="259" t="str">
        <f ca="1">SUBSTITUTE(CELL("address",E33),"$","")</f>
        <v>E33</v>
      </c>
      <c r="R33" s="261" t="str">
        <f t="shared" si="7"/>
        <v>3d</v>
      </c>
      <c r="S33" s="259" t="str">
        <f t="shared" ca="1" si="8"/>
        <v>3c. DR</v>
      </c>
      <c r="T33" s="261" t="s">
        <v>392</v>
      </c>
      <c r="U33" s="261" t="s">
        <v>908</v>
      </c>
      <c r="V33" s="261">
        <v>1</v>
      </c>
      <c r="W33" s="265" t="str">
        <f t="shared" ca="1" si="12"/>
        <v>3d_E33_measure_plan_1</v>
      </c>
      <c r="X33" t="s">
        <v>428</v>
      </c>
      <c r="Y33">
        <v>2000</v>
      </c>
      <c r="AA33" s="261" t="s">
        <v>85</v>
      </c>
      <c r="AB33" s="261" t="s">
        <v>85</v>
      </c>
      <c r="AD33" s="263" t="str">
        <f ca="1">"Requirement: "&amp;$Q$6&amp;" answer of ""Yes"""</f>
        <v>Requirement: E6 answer of "Yes"</v>
      </c>
    </row>
    <row r="34" spans="1:30" ht="9" customHeight="1" thickBot="1">
      <c r="A34" s="844"/>
      <c r="B34" s="844"/>
      <c r="C34" s="851"/>
      <c r="D34" s="844"/>
      <c r="E34" s="852"/>
      <c r="F34" s="852"/>
      <c r="G34" s="852"/>
      <c r="H34" s="102"/>
      <c r="M34" s="24"/>
      <c r="P34" s="261"/>
      <c r="Q34" s="259"/>
      <c r="S34" s="259"/>
      <c r="W34" s="265"/>
      <c r="AD34" s="263"/>
    </row>
    <row r="35" spans="1:30" ht="13.5" thickBot="1">
      <c r="A35" s="1229" t="s">
        <v>909</v>
      </c>
      <c r="B35" s="1249"/>
      <c r="C35" s="1249"/>
      <c r="D35" s="1249"/>
      <c r="E35" s="1288"/>
      <c r="F35" s="1288"/>
      <c r="G35" s="1288"/>
      <c r="H35" s="1250"/>
      <c r="O35" t="s">
        <v>42</v>
      </c>
    </row>
    <row r="36" spans="1:30" ht="5.25" customHeight="1">
      <c r="A36" s="877"/>
      <c r="B36" s="877"/>
      <c r="C36" s="877"/>
      <c r="D36" s="877"/>
      <c r="E36" s="877"/>
      <c r="F36" s="877"/>
      <c r="G36" s="877"/>
      <c r="H36" s="320"/>
    </row>
    <row r="37" spans="1:30" ht="27" customHeight="1">
      <c r="A37" s="1279" t="s">
        <v>910</v>
      </c>
      <c r="B37" s="1280"/>
      <c r="C37" s="1281"/>
      <c r="D37" s="1281"/>
      <c r="E37" s="1281"/>
      <c r="F37" s="1281"/>
      <c r="G37" s="1281"/>
      <c r="H37" s="102"/>
      <c r="N37" t="s">
        <v>78</v>
      </c>
      <c r="P37" s="261"/>
      <c r="Q37" s="259" t="e">
        <f ca="1">SUBSTITUTE(CELL("address",#REF!),"$","")</f>
        <v>#REF!</v>
      </c>
      <c r="R37" s="261" t="str">
        <f t="shared" si="7"/>
        <v>3d</v>
      </c>
      <c r="S37" s="259" t="str">
        <f t="shared" ca="1" si="8"/>
        <v>3c. DR</v>
      </c>
      <c r="T37" s="261" t="s">
        <v>392</v>
      </c>
      <c r="U37" s="261" t="s">
        <v>908</v>
      </c>
      <c r="V37" s="261">
        <v>2</v>
      </c>
      <c r="W37" s="265" t="e">
        <f t="shared" ca="1" si="12"/>
        <v>#REF!</v>
      </c>
      <c r="X37" t="s">
        <v>428</v>
      </c>
      <c r="Y37">
        <v>2000</v>
      </c>
      <c r="AA37" s="261" t="s">
        <v>85</v>
      </c>
      <c r="AB37" s="261" t="s">
        <v>85</v>
      </c>
      <c r="AD37" s="263" t="e">
        <f>"Requirement: "&amp;#REF!&amp;" answer of ""Yes"""</f>
        <v>#REF!</v>
      </c>
    </row>
    <row r="38" spans="1:30" ht="5.15" customHeight="1">
      <c r="A38" s="1282"/>
      <c r="B38" s="1281"/>
      <c r="C38" s="1281"/>
      <c r="D38" s="1281"/>
      <c r="E38" s="1281"/>
      <c r="F38" s="1281"/>
      <c r="G38" s="1281"/>
      <c r="H38" s="102"/>
      <c r="N38" t="s">
        <v>78</v>
      </c>
      <c r="P38" s="261"/>
      <c r="Q38" s="259" t="e">
        <f ca="1">SUBSTITUTE(CELL("address",#REF!),"$","")</f>
        <v>#REF!</v>
      </c>
      <c r="R38" s="261" t="str">
        <f t="shared" si="7"/>
        <v>3d</v>
      </c>
      <c r="S38" s="259" t="str">
        <f t="shared" ca="1" si="8"/>
        <v>3c. DR</v>
      </c>
      <c r="T38" s="261" t="s">
        <v>392</v>
      </c>
      <c r="U38" s="261" t="s">
        <v>908</v>
      </c>
      <c r="V38" s="261">
        <v>3</v>
      </c>
      <c r="W38" s="265" t="e">
        <f t="shared" ca="1" si="12"/>
        <v>#REF!</v>
      </c>
      <c r="X38" t="s">
        <v>428</v>
      </c>
      <c r="Y38">
        <v>2000</v>
      </c>
      <c r="AA38" s="261" t="s">
        <v>85</v>
      </c>
      <c r="AB38" s="261" t="s">
        <v>85</v>
      </c>
      <c r="AD38" s="263" t="e">
        <f ca="1">"Requirement: "&amp;$Q$7&amp;" answer of ""Yes"""</f>
        <v>#REF!</v>
      </c>
    </row>
    <row r="39" spans="1:30" ht="5.25" customHeight="1">
      <c r="A39" s="512"/>
      <c r="B39" s="59"/>
      <c r="C39" s="53"/>
      <c r="D39" s="53"/>
      <c r="E39" s="53"/>
      <c r="F39" s="53"/>
      <c r="G39" s="53"/>
      <c r="H39" s="102"/>
      <c r="N39" t="s">
        <v>78</v>
      </c>
      <c r="Q39" s="259"/>
      <c r="S39" s="259"/>
      <c r="U39" s="262"/>
      <c r="W39" s="265"/>
    </row>
    <row r="40" spans="1:30" ht="13">
      <c r="A40" s="57"/>
      <c r="B40" s="489"/>
      <c r="C40" s="279"/>
      <c r="D40" s="279"/>
      <c r="E40" s="1286" t="s">
        <v>911</v>
      </c>
      <c r="F40" s="1287"/>
      <c r="G40" s="53"/>
      <c r="H40" s="102"/>
      <c r="O40" t="s">
        <v>42</v>
      </c>
    </row>
    <row r="41" spans="1:30">
      <c r="A41" s="515"/>
      <c r="B41" s="53"/>
      <c r="C41" s="279"/>
      <c r="D41" s="279"/>
      <c r="E41" s="1306" t="s">
        <v>912</v>
      </c>
      <c r="F41" s="1308" t="s">
        <v>913</v>
      </c>
      <c r="G41" s="53"/>
      <c r="H41" s="102"/>
      <c r="O41" t="s">
        <v>42</v>
      </c>
    </row>
    <row r="42" spans="1:30">
      <c r="A42" s="665"/>
      <c r="B42" s="848" t="s">
        <v>914</v>
      </c>
      <c r="C42" s="279"/>
      <c r="D42" s="279"/>
      <c r="E42" s="1307"/>
      <c r="F42" s="1309"/>
      <c r="G42" s="53"/>
      <c r="H42" s="102"/>
      <c r="O42" t="s">
        <v>42</v>
      </c>
    </row>
    <row r="43" spans="1:30" ht="19.5" customHeight="1">
      <c r="A43" s="511"/>
      <c r="B43" s="621">
        <v>2023</v>
      </c>
      <c r="C43" s="510" t="s">
        <v>391</v>
      </c>
      <c r="D43" s="279"/>
      <c r="E43" s="431"/>
      <c r="F43" s="431"/>
      <c r="G43" s="53"/>
      <c r="H43" s="102"/>
      <c r="M43" s="24"/>
      <c r="O43" s="352" t="s">
        <v>42</v>
      </c>
      <c r="Q43" s="259" t="str">
        <f t="shared" ref="Q43:Q48" ca="1" si="13">SUBSTITUTE(CELL("address",E43),"$","")</f>
        <v>E43</v>
      </c>
      <c r="R43" s="261" t="str">
        <f t="shared" ref="R43:R48" si="14">$R$6</f>
        <v>3d</v>
      </c>
      <c r="S43" s="259" t="str">
        <f t="shared" ref="S43:S47" ca="1" si="15">MID(CELL("filename",R43),FIND("]",CELL("filename",R43))+1,256)</f>
        <v>3c. DR</v>
      </c>
      <c r="T43" s="261" t="s">
        <v>392</v>
      </c>
      <c r="U43" s="261" t="s">
        <v>393</v>
      </c>
      <c r="V43" s="261">
        <v>1</v>
      </c>
      <c r="W43" s="265" t="str">
        <f t="shared" ref="W43:W48" ca="1" si="16">R43&amp;"_"&amp;Q43&amp;"_"&amp;U43&amp;"_"&amp;V43</f>
        <v>3d_E43_winter_2023_day_1</v>
      </c>
      <c r="X43" s="261" t="s">
        <v>357</v>
      </c>
      <c r="Z43" s="264" t="str">
        <f t="shared" ref="Z43:Z73" si="17">"&gt;=0"</f>
        <v>&gt;=0</v>
      </c>
      <c r="AA43" s="261" t="s">
        <v>85</v>
      </c>
      <c r="AB43" s="261" t="s">
        <v>85</v>
      </c>
      <c r="AD43" s="263" t="str">
        <f ca="1">"Requirement: "&amp;$Q$6&amp;" answer of ""Yes"""</f>
        <v>Requirement: E6 answer of "Yes"</v>
      </c>
    </row>
    <row r="44" spans="1:30" ht="19.5" customHeight="1">
      <c r="A44" s="511"/>
      <c r="B44" s="621">
        <v>2024</v>
      </c>
      <c r="C44" s="510" t="s">
        <v>391</v>
      </c>
      <c r="D44" s="279"/>
      <c r="E44" s="431"/>
      <c r="F44" s="431"/>
      <c r="G44" s="53"/>
      <c r="H44" s="102"/>
      <c r="O44" s="352" t="s">
        <v>42</v>
      </c>
      <c r="Q44" s="259" t="str">
        <f t="shared" ca="1" si="13"/>
        <v>E44</v>
      </c>
      <c r="R44" s="261" t="str">
        <f t="shared" si="14"/>
        <v>3d</v>
      </c>
      <c r="S44" s="259" t="str">
        <f t="shared" ca="1" si="15"/>
        <v>3c. DR</v>
      </c>
      <c r="T44" s="261" t="s">
        <v>392</v>
      </c>
      <c r="U44" s="261" t="s">
        <v>396</v>
      </c>
      <c r="V44" s="261">
        <v>1</v>
      </c>
      <c r="W44" s="265" t="str">
        <f t="shared" ca="1" si="16"/>
        <v>3d_E44_winter_2024_day_1</v>
      </c>
      <c r="X44" s="261" t="s">
        <v>357</v>
      </c>
      <c r="Z44" s="264" t="str">
        <f t="shared" si="17"/>
        <v>&gt;=0</v>
      </c>
      <c r="AA44" s="261" t="s">
        <v>85</v>
      </c>
      <c r="AB44" s="261" t="s">
        <v>85</v>
      </c>
      <c r="AD44" s="263" t="str">
        <f ca="1">"Requirement: "&amp;$Q$6&amp;" answer of ""Yes"""</f>
        <v>Requirement: E6 answer of "Yes"</v>
      </c>
    </row>
    <row r="45" spans="1:30" ht="19.5" customHeight="1">
      <c r="A45" s="511"/>
      <c r="B45" s="621">
        <v>2025</v>
      </c>
      <c r="C45" s="510" t="s">
        <v>391</v>
      </c>
      <c r="D45" s="279"/>
      <c r="E45" s="431"/>
      <c r="F45" s="431"/>
      <c r="G45" s="53"/>
      <c r="H45" s="102"/>
      <c r="O45" s="352" t="s">
        <v>42</v>
      </c>
      <c r="Q45" s="259" t="str">
        <f t="shared" ca="1" si="13"/>
        <v>E45</v>
      </c>
      <c r="R45" s="261" t="str">
        <f t="shared" si="14"/>
        <v>3d</v>
      </c>
      <c r="S45" s="259" t="str">
        <f t="shared" ca="1" si="15"/>
        <v>3c. DR</v>
      </c>
      <c r="T45" s="261" t="s">
        <v>392</v>
      </c>
      <c r="U45" s="261" t="s">
        <v>398</v>
      </c>
      <c r="V45" s="261">
        <v>1</v>
      </c>
      <c r="W45" s="265" t="str">
        <f t="shared" ca="1" si="16"/>
        <v>3d_E45_winter_2025_day_1</v>
      </c>
      <c r="X45" s="261" t="s">
        <v>357</v>
      </c>
      <c r="Z45" s="264" t="str">
        <f t="shared" si="17"/>
        <v>&gt;=0</v>
      </c>
      <c r="AA45" s="261" t="s">
        <v>85</v>
      </c>
      <c r="AB45" s="261" t="s">
        <v>85</v>
      </c>
      <c r="AD45" s="263" t="str">
        <f ca="1">"Requirement: "&amp;$Q$6&amp;" answer of ""Yes"""</f>
        <v>Requirement: E6 answer of "Yes"</v>
      </c>
    </row>
    <row r="46" spans="1:30" ht="19.5" customHeight="1">
      <c r="A46" s="511"/>
      <c r="B46" s="621">
        <v>2026</v>
      </c>
      <c r="C46" s="510" t="s">
        <v>391</v>
      </c>
      <c r="D46" s="279"/>
      <c r="E46" s="431"/>
      <c r="F46" s="431"/>
      <c r="G46" s="53"/>
      <c r="H46" s="102"/>
      <c r="O46" s="352" t="s">
        <v>42</v>
      </c>
      <c r="Q46" s="259" t="str">
        <f t="shared" ca="1" si="13"/>
        <v>E46</v>
      </c>
      <c r="R46" s="261" t="str">
        <f t="shared" si="14"/>
        <v>3d</v>
      </c>
      <c r="S46" s="259" t="str">
        <f t="shared" ca="1" si="15"/>
        <v>3c. DR</v>
      </c>
      <c r="T46" s="261" t="s">
        <v>392</v>
      </c>
      <c r="U46" s="261" t="s">
        <v>400</v>
      </c>
      <c r="V46" s="261">
        <v>1</v>
      </c>
      <c r="W46" s="265" t="str">
        <f t="shared" ca="1" si="16"/>
        <v>3d_E46_winter_2026_day_1</v>
      </c>
      <c r="X46" s="261" t="s">
        <v>357</v>
      </c>
      <c r="Z46" s="264" t="str">
        <f t="shared" si="17"/>
        <v>&gt;=0</v>
      </c>
      <c r="AA46" s="261" t="s">
        <v>85</v>
      </c>
      <c r="AB46" s="261" t="s">
        <v>85</v>
      </c>
      <c r="AD46" s="263" t="str">
        <f ca="1">"Requirement: "&amp;$Q$6&amp;" answer of ""Yes"""</f>
        <v>Requirement: E6 answer of "Yes"</v>
      </c>
    </row>
    <row r="47" spans="1:30" ht="19.5" customHeight="1">
      <c r="A47" s="511"/>
      <c r="B47" s="621">
        <v>2027</v>
      </c>
      <c r="C47" s="510" t="s">
        <v>391</v>
      </c>
      <c r="D47" s="279"/>
      <c r="E47" s="431"/>
      <c r="F47" s="431"/>
      <c r="G47" s="53"/>
      <c r="H47" s="102"/>
      <c r="O47" s="352" t="s">
        <v>42</v>
      </c>
      <c r="Q47" s="259" t="str">
        <f t="shared" ca="1" si="13"/>
        <v>E47</v>
      </c>
      <c r="R47" s="261" t="str">
        <f t="shared" si="14"/>
        <v>3d</v>
      </c>
      <c r="S47" s="259" t="str">
        <f t="shared" ca="1" si="15"/>
        <v>3c. DR</v>
      </c>
      <c r="T47" s="261" t="s">
        <v>392</v>
      </c>
      <c r="U47" s="261" t="s">
        <v>402</v>
      </c>
      <c r="V47" s="261">
        <v>1</v>
      </c>
      <c r="W47" s="265" t="str">
        <f t="shared" ca="1" si="16"/>
        <v>3d_E47_winter_2027_day_1</v>
      </c>
      <c r="X47" s="261" t="s">
        <v>357</v>
      </c>
      <c r="Z47" s="264" t="str">
        <f t="shared" si="17"/>
        <v>&gt;=0</v>
      </c>
      <c r="AA47" s="261" t="s">
        <v>85</v>
      </c>
      <c r="AB47" s="261" t="s">
        <v>85</v>
      </c>
      <c r="AD47" s="263" t="str">
        <f ca="1">"Requirement: "&amp;$Q$6&amp;" answer of ""Yes"""</f>
        <v>Requirement: E6 answer of "Yes"</v>
      </c>
    </row>
    <row r="48" spans="1:30" ht="19.5" customHeight="1">
      <c r="A48" s="511"/>
      <c r="B48" s="621">
        <v>2028</v>
      </c>
      <c r="C48" s="510" t="s">
        <v>391</v>
      </c>
      <c r="D48" s="279"/>
      <c r="E48" s="431"/>
      <c r="F48" s="431"/>
      <c r="G48" s="53"/>
      <c r="H48" s="102"/>
      <c r="M48" s="24"/>
      <c r="O48" s="352" t="s">
        <v>42</v>
      </c>
      <c r="Q48" s="259" t="str">
        <f t="shared" ca="1" si="13"/>
        <v>E48</v>
      </c>
      <c r="R48" s="261" t="str">
        <f t="shared" si="14"/>
        <v>3d</v>
      </c>
      <c r="S48" s="259" t="str">
        <f t="shared" ref="S48" ca="1" si="18">MID(CELL("filename",R48),FIND("]",CELL("filename",R48))+1,256)</f>
        <v>3c. DR</v>
      </c>
      <c r="T48" s="261" t="s">
        <v>392</v>
      </c>
      <c r="U48" s="268" t="s">
        <v>404</v>
      </c>
      <c r="V48" s="261">
        <v>1</v>
      </c>
      <c r="W48" s="265" t="str">
        <f t="shared" ca="1" si="16"/>
        <v>3d_E48_winter_2028_day_1</v>
      </c>
      <c r="X48" s="261" t="s">
        <v>357</v>
      </c>
      <c r="Z48" s="264" t="str">
        <f t="shared" si="17"/>
        <v>&gt;=0</v>
      </c>
      <c r="AA48" s="261" t="s">
        <v>85</v>
      </c>
      <c r="AB48" s="261" t="s">
        <v>85</v>
      </c>
    </row>
    <row r="49" spans="1:66">
      <c r="A49" s="665"/>
      <c r="B49" s="848" t="s">
        <v>915</v>
      </c>
      <c r="C49" s="279"/>
      <c r="D49" s="279"/>
      <c r="E49" s="917"/>
      <c r="F49" s="917"/>
      <c r="G49" s="53"/>
      <c r="H49" s="102"/>
      <c r="O49" t="s">
        <v>42</v>
      </c>
    </row>
    <row r="50" spans="1:66" ht="19.5" customHeight="1">
      <c r="A50" s="511"/>
      <c r="B50" s="621">
        <v>2023</v>
      </c>
      <c r="C50" s="510" t="s">
        <v>391</v>
      </c>
      <c r="D50" s="279"/>
      <c r="E50" s="431"/>
      <c r="F50" s="431"/>
      <c r="G50" s="53"/>
      <c r="H50" s="102"/>
      <c r="M50" s="24"/>
      <c r="O50" s="352" t="s">
        <v>42</v>
      </c>
      <c r="Q50" s="259" t="str">
        <f t="shared" ref="Q50:Q55" ca="1" si="19">SUBSTITUTE(CELL("address",E50),"$","")</f>
        <v>E50</v>
      </c>
      <c r="R50" s="261" t="str">
        <f t="shared" ref="R50:R55" si="20">$R$6</f>
        <v>3d</v>
      </c>
      <c r="S50" s="259" t="str">
        <f t="shared" ref="S50:S55" ca="1" si="21">MID(CELL("filename",R50),FIND("]",CELL("filename",R50))+1,256)</f>
        <v>3c. DR</v>
      </c>
      <c r="T50" s="261" t="s">
        <v>392</v>
      </c>
      <c r="U50" s="261" t="s">
        <v>393</v>
      </c>
      <c r="V50" s="261">
        <v>1</v>
      </c>
      <c r="W50" s="265" t="str">
        <f t="shared" ref="W50:W55" ca="1" si="22">R50&amp;"_"&amp;Q50&amp;"_"&amp;U50&amp;"_"&amp;V50</f>
        <v>3d_E50_winter_2023_day_1</v>
      </c>
      <c r="X50" s="261" t="s">
        <v>357</v>
      </c>
      <c r="Z50" s="264" t="str">
        <f t="shared" si="17"/>
        <v>&gt;=0</v>
      </c>
      <c r="AA50" s="261" t="s">
        <v>85</v>
      </c>
      <c r="AB50" s="261" t="s">
        <v>85</v>
      </c>
      <c r="AD50" s="263" t="str">
        <f t="shared" ref="AD50:AD54" ca="1" si="23">"Requirement: "&amp;$Q$6&amp;" answer of ""Yes"""</f>
        <v>Requirement: E6 answer of "Yes"</v>
      </c>
    </row>
    <row r="51" spans="1:66" ht="19.5" customHeight="1">
      <c r="A51" s="511"/>
      <c r="B51" s="621">
        <v>2024</v>
      </c>
      <c r="C51" s="510" t="s">
        <v>391</v>
      </c>
      <c r="D51" s="279"/>
      <c r="E51" s="431"/>
      <c r="F51" s="431"/>
      <c r="G51" s="53"/>
      <c r="H51" s="102"/>
      <c r="O51" s="352" t="s">
        <v>42</v>
      </c>
      <c r="Q51" s="259" t="str">
        <f t="shared" ca="1" si="19"/>
        <v>E51</v>
      </c>
      <c r="R51" s="261" t="str">
        <f t="shared" si="20"/>
        <v>3d</v>
      </c>
      <c r="S51" s="259" t="str">
        <f t="shared" ca="1" si="21"/>
        <v>3c. DR</v>
      </c>
      <c r="T51" s="261" t="s">
        <v>392</v>
      </c>
      <c r="U51" s="261" t="s">
        <v>396</v>
      </c>
      <c r="V51" s="261">
        <v>1</v>
      </c>
      <c r="W51" s="265" t="str">
        <f t="shared" ca="1" si="22"/>
        <v>3d_E51_winter_2024_day_1</v>
      </c>
      <c r="X51" s="261" t="s">
        <v>357</v>
      </c>
      <c r="Z51" s="264" t="str">
        <f t="shared" si="17"/>
        <v>&gt;=0</v>
      </c>
      <c r="AA51" s="261" t="s">
        <v>85</v>
      </c>
      <c r="AB51" s="261" t="s">
        <v>85</v>
      </c>
      <c r="AD51" s="263" t="str">
        <f t="shared" ca="1" si="23"/>
        <v>Requirement: E6 answer of "Yes"</v>
      </c>
    </row>
    <row r="52" spans="1:66" ht="19.5" customHeight="1">
      <c r="A52" s="511"/>
      <c r="B52" s="621">
        <v>2025</v>
      </c>
      <c r="C52" s="510" t="s">
        <v>391</v>
      </c>
      <c r="D52" s="279"/>
      <c r="E52" s="431"/>
      <c r="F52" s="431"/>
      <c r="G52" s="53"/>
      <c r="H52" s="102"/>
      <c r="O52" s="352" t="s">
        <v>42</v>
      </c>
      <c r="Q52" s="259" t="str">
        <f t="shared" ca="1" si="19"/>
        <v>E52</v>
      </c>
      <c r="R52" s="261" t="str">
        <f t="shared" si="20"/>
        <v>3d</v>
      </c>
      <c r="S52" s="259" t="str">
        <f t="shared" ca="1" si="21"/>
        <v>3c. DR</v>
      </c>
      <c r="T52" s="261" t="s">
        <v>392</v>
      </c>
      <c r="U52" s="261" t="s">
        <v>398</v>
      </c>
      <c r="V52" s="261">
        <v>1</v>
      </c>
      <c r="W52" s="265" t="str">
        <f t="shared" ca="1" si="22"/>
        <v>3d_E52_winter_2025_day_1</v>
      </c>
      <c r="X52" s="261" t="s">
        <v>357</v>
      </c>
      <c r="Z52" s="264" t="str">
        <f t="shared" si="17"/>
        <v>&gt;=0</v>
      </c>
      <c r="AA52" s="261" t="s">
        <v>85</v>
      </c>
      <c r="AB52" s="261" t="s">
        <v>85</v>
      </c>
      <c r="AD52" s="263" t="str">
        <f t="shared" ca="1" si="23"/>
        <v>Requirement: E6 answer of "Yes"</v>
      </c>
    </row>
    <row r="53" spans="1:66" ht="19.5" customHeight="1">
      <c r="A53" s="511"/>
      <c r="B53" s="621">
        <v>2026</v>
      </c>
      <c r="C53" s="510" t="s">
        <v>391</v>
      </c>
      <c r="D53" s="279"/>
      <c r="E53" s="431"/>
      <c r="F53" s="431"/>
      <c r="G53" s="53"/>
      <c r="H53" s="102"/>
      <c r="O53" s="352" t="s">
        <v>42</v>
      </c>
      <c r="Q53" s="259" t="str">
        <f t="shared" ca="1" si="19"/>
        <v>E53</v>
      </c>
      <c r="R53" s="261" t="str">
        <f t="shared" si="20"/>
        <v>3d</v>
      </c>
      <c r="S53" s="259" t="str">
        <f t="shared" ca="1" si="21"/>
        <v>3c. DR</v>
      </c>
      <c r="T53" s="261" t="s">
        <v>392</v>
      </c>
      <c r="U53" s="261" t="s">
        <v>400</v>
      </c>
      <c r="V53" s="261">
        <v>1</v>
      </c>
      <c r="W53" s="265" t="str">
        <f t="shared" ca="1" si="22"/>
        <v>3d_E53_winter_2026_day_1</v>
      </c>
      <c r="X53" s="261" t="s">
        <v>357</v>
      </c>
      <c r="Z53" s="264" t="str">
        <f t="shared" si="17"/>
        <v>&gt;=0</v>
      </c>
      <c r="AA53" s="261" t="s">
        <v>85</v>
      </c>
      <c r="AB53" s="261" t="s">
        <v>85</v>
      </c>
      <c r="AD53" s="263" t="str">
        <f t="shared" ca="1" si="23"/>
        <v>Requirement: E6 answer of "Yes"</v>
      </c>
    </row>
    <row r="54" spans="1:66" ht="19.5" customHeight="1">
      <c r="A54" s="511"/>
      <c r="B54" s="621">
        <v>2027</v>
      </c>
      <c r="C54" s="510" t="s">
        <v>391</v>
      </c>
      <c r="D54" s="279"/>
      <c r="E54" s="431"/>
      <c r="F54" s="431"/>
      <c r="G54" s="53"/>
      <c r="H54" s="102"/>
      <c r="O54" s="352" t="s">
        <v>42</v>
      </c>
      <c r="Q54" s="259" t="str">
        <f t="shared" ca="1" si="19"/>
        <v>E54</v>
      </c>
      <c r="R54" s="261" t="str">
        <f t="shared" si="20"/>
        <v>3d</v>
      </c>
      <c r="S54" s="259" t="str">
        <f t="shared" ca="1" si="21"/>
        <v>3c. DR</v>
      </c>
      <c r="T54" s="261" t="s">
        <v>392</v>
      </c>
      <c r="U54" s="261" t="s">
        <v>402</v>
      </c>
      <c r="V54" s="261">
        <v>1</v>
      </c>
      <c r="W54" s="265" t="str">
        <f t="shared" ca="1" si="22"/>
        <v>3d_E54_winter_2027_day_1</v>
      </c>
      <c r="X54" s="261" t="s">
        <v>357</v>
      </c>
      <c r="Z54" s="264" t="str">
        <f t="shared" si="17"/>
        <v>&gt;=0</v>
      </c>
      <c r="AA54" s="261" t="s">
        <v>85</v>
      </c>
      <c r="AB54" s="261" t="s">
        <v>85</v>
      </c>
      <c r="AD54" s="263" t="str">
        <f t="shared" ca="1" si="23"/>
        <v>Requirement: E6 answer of "Yes"</v>
      </c>
    </row>
    <row r="55" spans="1:66" ht="19.5" customHeight="1">
      <c r="A55" s="511"/>
      <c r="B55" s="621">
        <v>2028</v>
      </c>
      <c r="C55" s="510" t="s">
        <v>391</v>
      </c>
      <c r="D55" s="279"/>
      <c r="E55" s="431"/>
      <c r="F55" s="431"/>
      <c r="G55" s="53"/>
      <c r="H55" s="102"/>
      <c r="M55" s="24"/>
      <c r="O55" s="352" t="s">
        <v>42</v>
      </c>
      <c r="Q55" s="259" t="str">
        <f t="shared" ca="1" si="19"/>
        <v>E55</v>
      </c>
      <c r="R55" s="261" t="str">
        <f t="shared" si="20"/>
        <v>3d</v>
      </c>
      <c r="S55" s="259" t="str">
        <f t="shared" ca="1" si="21"/>
        <v>3c. DR</v>
      </c>
      <c r="T55" s="261" t="s">
        <v>392</v>
      </c>
      <c r="U55" s="268" t="s">
        <v>404</v>
      </c>
      <c r="V55" s="261">
        <v>1</v>
      </c>
      <c r="W55" s="265" t="str">
        <f t="shared" ca="1" si="22"/>
        <v>3d_E55_winter_2028_day_1</v>
      </c>
      <c r="X55" s="261" t="s">
        <v>357</v>
      </c>
      <c r="Z55" s="264" t="str">
        <f t="shared" si="17"/>
        <v>&gt;=0</v>
      </c>
      <c r="AA55" s="261" t="s">
        <v>85</v>
      </c>
      <c r="AB55" s="261" t="s">
        <v>85</v>
      </c>
    </row>
    <row r="56" spans="1:66">
      <c r="A56" s="665"/>
      <c r="B56" s="848" t="s">
        <v>916</v>
      </c>
      <c r="C56" s="279"/>
      <c r="D56" s="279"/>
      <c r="E56" s="917"/>
      <c r="F56" s="917"/>
      <c r="G56" s="53"/>
      <c r="H56" s="102"/>
      <c r="O56" t="s">
        <v>42</v>
      </c>
    </row>
    <row r="57" spans="1:66" ht="19.5" customHeight="1">
      <c r="A57" s="511"/>
      <c r="B57" s="621">
        <v>2023</v>
      </c>
      <c r="C57" s="510" t="s">
        <v>391</v>
      </c>
      <c r="D57" s="279"/>
      <c r="E57" s="431"/>
      <c r="F57" s="431"/>
      <c r="G57" s="53"/>
      <c r="H57" s="102"/>
      <c r="M57" s="24"/>
      <c r="O57" s="352" t="s">
        <v>42</v>
      </c>
      <c r="Q57" s="259" t="str">
        <f t="shared" ref="Q57:Q62" ca="1" si="24">SUBSTITUTE(CELL("address",E57),"$","")</f>
        <v>E57</v>
      </c>
      <c r="R57" s="261" t="str">
        <f t="shared" ref="R57:R62" si="25">$R$6</f>
        <v>3d</v>
      </c>
      <c r="S57" s="259" t="str">
        <f t="shared" ref="S57:S62" ca="1" si="26">MID(CELL("filename",R57),FIND("]",CELL("filename",R57))+1,256)</f>
        <v>3c. DR</v>
      </c>
      <c r="T57" s="261" t="s">
        <v>392</v>
      </c>
      <c r="U57" s="261" t="s">
        <v>393</v>
      </c>
      <c r="V57" s="261">
        <v>1</v>
      </c>
      <c r="W57" s="265" t="str">
        <f t="shared" ref="W57:W62" ca="1" si="27">R57&amp;"_"&amp;Q57&amp;"_"&amp;U57&amp;"_"&amp;V57</f>
        <v>3d_E57_winter_2023_day_1</v>
      </c>
      <c r="X57" s="261" t="s">
        <v>357</v>
      </c>
      <c r="Z57" s="264" t="str">
        <f t="shared" si="17"/>
        <v>&gt;=0</v>
      </c>
      <c r="AA57" s="261" t="s">
        <v>85</v>
      </c>
      <c r="AB57" s="261" t="s">
        <v>85</v>
      </c>
      <c r="AD57" s="263" t="str">
        <f t="shared" ref="AD57:AD61" ca="1" si="28">"Requirement: "&amp;$Q$6&amp;" answer of ""Yes"""</f>
        <v>Requirement: E6 answer of "Yes"</v>
      </c>
    </row>
    <row r="58" spans="1:66" ht="19.5" customHeight="1">
      <c r="A58" s="511"/>
      <c r="B58" s="621">
        <v>2024</v>
      </c>
      <c r="C58" s="510" t="s">
        <v>391</v>
      </c>
      <c r="D58" s="279"/>
      <c r="E58" s="431"/>
      <c r="F58" s="431"/>
      <c r="G58" s="53"/>
      <c r="H58" s="102"/>
      <c r="O58" s="352" t="s">
        <v>42</v>
      </c>
      <c r="Q58" s="259" t="str">
        <f t="shared" ca="1" si="24"/>
        <v>E58</v>
      </c>
      <c r="R58" s="261" t="str">
        <f t="shared" si="25"/>
        <v>3d</v>
      </c>
      <c r="S58" s="259" t="str">
        <f t="shared" ca="1" si="26"/>
        <v>3c. DR</v>
      </c>
      <c r="T58" s="261" t="s">
        <v>392</v>
      </c>
      <c r="U58" s="261" t="s">
        <v>396</v>
      </c>
      <c r="V58" s="261">
        <v>1</v>
      </c>
      <c r="W58" s="265" t="str">
        <f t="shared" ca="1" si="27"/>
        <v>3d_E58_winter_2024_day_1</v>
      </c>
      <c r="X58" s="261" t="s">
        <v>357</v>
      </c>
      <c r="Z58" s="264" t="str">
        <f t="shared" si="17"/>
        <v>&gt;=0</v>
      </c>
      <c r="AA58" s="261" t="s">
        <v>85</v>
      </c>
      <c r="AB58" s="261" t="s">
        <v>85</v>
      </c>
      <c r="AD58" s="263" t="str">
        <f t="shared" ca="1" si="28"/>
        <v>Requirement: E6 answer of "Yes"</v>
      </c>
    </row>
    <row r="59" spans="1:66" ht="19.5" customHeight="1">
      <c r="A59" s="511"/>
      <c r="B59" s="621">
        <v>2025</v>
      </c>
      <c r="C59" s="510" t="s">
        <v>391</v>
      </c>
      <c r="D59" s="279"/>
      <c r="E59" s="431"/>
      <c r="F59" s="431"/>
      <c r="G59" s="53"/>
      <c r="H59" s="102"/>
      <c r="O59" s="352" t="s">
        <v>42</v>
      </c>
      <c r="Q59" s="259" t="str">
        <f t="shared" ca="1" si="24"/>
        <v>E59</v>
      </c>
      <c r="R59" s="261" t="str">
        <f t="shared" si="25"/>
        <v>3d</v>
      </c>
      <c r="S59" s="259" t="str">
        <f t="shared" ca="1" si="26"/>
        <v>3c. DR</v>
      </c>
      <c r="T59" s="261" t="s">
        <v>392</v>
      </c>
      <c r="U59" s="261" t="s">
        <v>398</v>
      </c>
      <c r="V59" s="261">
        <v>1</v>
      </c>
      <c r="W59" s="265" t="str">
        <f t="shared" ca="1" si="27"/>
        <v>3d_E59_winter_2025_day_1</v>
      </c>
      <c r="X59" s="261" t="s">
        <v>357</v>
      </c>
      <c r="Z59" s="264" t="str">
        <f t="shared" si="17"/>
        <v>&gt;=0</v>
      </c>
      <c r="AA59" s="261" t="s">
        <v>85</v>
      </c>
      <c r="AB59" s="261" t="s">
        <v>85</v>
      </c>
      <c r="AD59" s="263" t="str">
        <f t="shared" ca="1" si="28"/>
        <v>Requirement: E6 answer of "Yes"</v>
      </c>
    </row>
    <row r="60" spans="1:66" ht="19.5" customHeight="1">
      <c r="A60" s="511"/>
      <c r="B60" s="621">
        <v>2026</v>
      </c>
      <c r="C60" s="510" t="s">
        <v>391</v>
      </c>
      <c r="D60" s="279"/>
      <c r="E60" s="431"/>
      <c r="F60" s="431"/>
      <c r="G60" s="53"/>
      <c r="H60" s="102"/>
      <c r="O60" s="352" t="s">
        <v>42</v>
      </c>
      <c r="Q60" s="259" t="str">
        <f t="shared" ca="1" si="24"/>
        <v>E60</v>
      </c>
      <c r="R60" s="261" t="str">
        <f t="shared" si="25"/>
        <v>3d</v>
      </c>
      <c r="S60" s="259" t="str">
        <f t="shared" ca="1" si="26"/>
        <v>3c. DR</v>
      </c>
      <c r="T60" s="261" t="s">
        <v>392</v>
      </c>
      <c r="U60" s="261" t="s">
        <v>400</v>
      </c>
      <c r="V60" s="261">
        <v>1</v>
      </c>
      <c r="W60" s="265" t="str">
        <f t="shared" ca="1" si="27"/>
        <v>3d_E60_winter_2026_day_1</v>
      </c>
      <c r="X60" s="261" t="s">
        <v>357</v>
      </c>
      <c r="Z60" s="264" t="str">
        <f t="shared" si="17"/>
        <v>&gt;=0</v>
      </c>
      <c r="AA60" s="261" t="s">
        <v>85</v>
      </c>
      <c r="AB60" s="261" t="s">
        <v>85</v>
      </c>
      <c r="AD60" s="263" t="str">
        <f t="shared" ca="1" si="28"/>
        <v>Requirement: E6 answer of "Yes"</v>
      </c>
    </row>
    <row r="61" spans="1:66" ht="19.5" customHeight="1">
      <c r="A61" s="511"/>
      <c r="B61" s="621">
        <v>2027</v>
      </c>
      <c r="C61" s="510" t="s">
        <v>391</v>
      </c>
      <c r="D61" s="279"/>
      <c r="E61" s="431"/>
      <c r="F61" s="431"/>
      <c r="G61" s="53"/>
      <c r="H61" s="102"/>
      <c r="O61" s="352" t="s">
        <v>42</v>
      </c>
      <c r="Q61" s="259" t="str">
        <f t="shared" ca="1" si="24"/>
        <v>E61</v>
      </c>
      <c r="R61" s="261" t="str">
        <f t="shared" si="25"/>
        <v>3d</v>
      </c>
      <c r="S61" s="259" t="str">
        <f t="shared" ca="1" si="26"/>
        <v>3c. DR</v>
      </c>
      <c r="T61" s="261" t="s">
        <v>392</v>
      </c>
      <c r="U61" s="261" t="s">
        <v>402</v>
      </c>
      <c r="V61" s="261">
        <v>1</v>
      </c>
      <c r="W61" s="265" t="str">
        <f t="shared" ca="1" si="27"/>
        <v>3d_E61_winter_2027_day_1</v>
      </c>
      <c r="X61" s="261" t="s">
        <v>357</v>
      </c>
      <c r="Z61" s="264" t="str">
        <f t="shared" si="17"/>
        <v>&gt;=0</v>
      </c>
      <c r="AA61" s="261" t="s">
        <v>85</v>
      </c>
      <c r="AB61" s="261" t="s">
        <v>85</v>
      </c>
      <c r="AD61" s="263" t="str">
        <f t="shared" ca="1" si="28"/>
        <v>Requirement: E6 answer of "Yes"</v>
      </c>
    </row>
    <row r="62" spans="1:66" ht="19.5" customHeight="1">
      <c r="A62" s="511"/>
      <c r="B62" s="621">
        <v>2028</v>
      </c>
      <c r="C62" s="510" t="s">
        <v>391</v>
      </c>
      <c r="D62" s="279"/>
      <c r="E62" s="431"/>
      <c r="F62" s="431"/>
      <c r="G62" s="53"/>
      <c r="H62" s="102"/>
      <c r="M62" s="24"/>
      <c r="O62" s="352" t="s">
        <v>42</v>
      </c>
      <c r="Q62" s="259" t="str">
        <f t="shared" ca="1" si="24"/>
        <v>E62</v>
      </c>
      <c r="R62" s="261" t="str">
        <f t="shared" si="25"/>
        <v>3d</v>
      </c>
      <c r="S62" s="259" t="str">
        <f t="shared" ca="1" si="26"/>
        <v>3c. DR</v>
      </c>
      <c r="T62" s="261" t="s">
        <v>392</v>
      </c>
      <c r="U62" s="268" t="s">
        <v>404</v>
      </c>
      <c r="V62" s="261">
        <v>1</v>
      </c>
      <c r="W62" s="265" t="str">
        <f t="shared" ca="1" si="27"/>
        <v>3d_E62_winter_2028_day_1</v>
      </c>
      <c r="X62" s="261" t="s">
        <v>357</v>
      </c>
      <c r="Z62" s="264" t="str">
        <f t="shared" si="17"/>
        <v>&gt;=0</v>
      </c>
      <c r="AA62" s="261" t="s">
        <v>85</v>
      </c>
      <c r="AB62" s="261" t="s">
        <v>85</v>
      </c>
      <c r="BN62" s="261"/>
    </row>
    <row r="63" spans="1:66" ht="13">
      <c r="A63" s="875" t="s">
        <v>917</v>
      </c>
      <c r="B63" s="847"/>
      <c r="C63" s="279"/>
      <c r="D63" s="279"/>
      <c r="E63" s="279"/>
      <c r="F63" s="279"/>
      <c r="G63" s="53"/>
      <c r="H63" s="102"/>
      <c r="O63" t="s">
        <v>42</v>
      </c>
    </row>
    <row r="64" spans="1:66" ht="13">
      <c r="A64" s="896" t="s">
        <v>918</v>
      </c>
      <c r="B64" s="847"/>
      <c r="C64" s="279"/>
      <c r="D64" s="279"/>
      <c r="E64" s="279"/>
      <c r="F64" s="279"/>
      <c r="G64" s="53"/>
      <c r="H64" s="102"/>
    </row>
    <row r="65" spans="1:66" ht="19.5" customHeight="1">
      <c r="A65" s="615" t="s">
        <v>919</v>
      </c>
      <c r="B65" s="65"/>
      <c r="C65" s="279"/>
      <c r="D65" s="279"/>
      <c r="E65" s="279"/>
      <c r="F65" s="279"/>
      <c r="G65" s="53"/>
      <c r="H65" s="102"/>
      <c r="M65" s="24"/>
      <c r="O65" s="352"/>
      <c r="Q65" s="259"/>
      <c r="S65" s="259"/>
      <c r="U65" s="268"/>
      <c r="W65" s="265"/>
      <c r="X65" s="261"/>
      <c r="BN65" s="895" t="s">
        <v>920</v>
      </c>
    </row>
    <row r="66" spans="1:66">
      <c r="A66" s="53"/>
      <c r="B66" s="53"/>
      <c r="C66" s="279"/>
      <c r="D66" s="279"/>
      <c r="E66" s="279"/>
      <c r="F66" s="279"/>
      <c r="G66" s="53"/>
      <c r="H66" s="102"/>
      <c r="O66" t="s">
        <v>42</v>
      </c>
    </row>
    <row r="67" spans="1:66">
      <c r="A67" s="53"/>
      <c r="B67" s="53"/>
      <c r="C67" s="279"/>
      <c r="D67" s="279"/>
      <c r="E67" s="874" t="s">
        <v>921</v>
      </c>
      <c r="F67" s="874" t="s">
        <v>922</v>
      </c>
      <c r="G67" s="53"/>
      <c r="H67" s="102"/>
      <c r="O67" t="s">
        <v>42</v>
      </c>
    </row>
    <row r="68" spans="1:66" ht="19.5" customHeight="1">
      <c r="A68" s="53"/>
      <c r="B68" s="621">
        <v>2023</v>
      </c>
      <c r="C68" s="510" t="s">
        <v>391</v>
      </c>
      <c r="D68" s="279"/>
      <c r="E68" s="431"/>
      <c r="F68" s="431"/>
      <c r="G68" s="53"/>
      <c r="H68" s="102"/>
      <c r="M68" s="24"/>
      <c r="O68" s="352" t="s">
        <v>42</v>
      </c>
      <c r="Q68" s="259" t="str">
        <f t="shared" ref="Q68:Q75" ca="1" si="29">SUBSTITUTE(CELL("address",E68),"$","")</f>
        <v>E68</v>
      </c>
      <c r="R68" s="261" t="str">
        <f t="shared" ref="R68:R76" si="30">$R$6</f>
        <v>3d</v>
      </c>
      <c r="S68" s="259" t="str">
        <f t="shared" ref="S68:S73" ca="1" si="31">MID(CELL("filename",R68),FIND("]",CELL("filename",R68))+1,256)</f>
        <v>3c. DR</v>
      </c>
      <c r="T68" s="261" t="s">
        <v>392</v>
      </c>
      <c r="U68" s="261" t="s">
        <v>393</v>
      </c>
      <c r="V68" s="261">
        <v>1</v>
      </c>
      <c r="W68" s="265" t="str">
        <f t="shared" ref="W68:W73" ca="1" si="32">R68&amp;"_"&amp;Q68&amp;"_"&amp;U68&amp;"_"&amp;V68</f>
        <v>3d_E68_winter_2023_day_1</v>
      </c>
      <c r="X68" s="261" t="s">
        <v>357</v>
      </c>
      <c r="Z68" s="264" t="str">
        <f t="shared" si="17"/>
        <v>&gt;=0</v>
      </c>
      <c r="AA68" s="261" t="s">
        <v>85</v>
      </c>
      <c r="AB68" s="261" t="s">
        <v>85</v>
      </c>
      <c r="AD68" s="263" t="str">
        <f t="shared" ref="AD68:AD72" ca="1" si="33">"Requirement: "&amp;$Q$6&amp;" answer of ""Yes"""</f>
        <v>Requirement: E6 answer of "Yes"</v>
      </c>
    </row>
    <row r="69" spans="1:66" ht="19.5" customHeight="1">
      <c r="A69" s="53"/>
      <c r="B69" s="621">
        <v>2024</v>
      </c>
      <c r="C69" s="510" t="s">
        <v>391</v>
      </c>
      <c r="D69" s="279"/>
      <c r="E69" s="431"/>
      <c r="F69" s="431"/>
      <c r="G69" s="53"/>
      <c r="H69" s="102"/>
      <c r="O69" s="352" t="s">
        <v>42</v>
      </c>
      <c r="Q69" s="259" t="str">
        <f t="shared" ca="1" si="29"/>
        <v>E69</v>
      </c>
      <c r="R69" s="261" t="str">
        <f t="shared" si="30"/>
        <v>3d</v>
      </c>
      <c r="S69" s="259" t="str">
        <f t="shared" ca="1" si="31"/>
        <v>3c. DR</v>
      </c>
      <c r="T69" s="261" t="s">
        <v>392</v>
      </c>
      <c r="U69" s="261" t="s">
        <v>396</v>
      </c>
      <c r="V69" s="261">
        <v>1</v>
      </c>
      <c r="W69" s="265" t="str">
        <f t="shared" ca="1" si="32"/>
        <v>3d_E69_winter_2024_day_1</v>
      </c>
      <c r="X69" s="261" t="s">
        <v>357</v>
      </c>
      <c r="Z69" s="264" t="str">
        <f t="shared" si="17"/>
        <v>&gt;=0</v>
      </c>
      <c r="AA69" s="261" t="s">
        <v>85</v>
      </c>
      <c r="AB69" s="261" t="s">
        <v>85</v>
      </c>
      <c r="AD69" s="263" t="str">
        <f t="shared" ca="1" si="33"/>
        <v>Requirement: E6 answer of "Yes"</v>
      </c>
    </row>
    <row r="70" spans="1:66" ht="19.5" customHeight="1">
      <c r="A70" s="53"/>
      <c r="B70" s="621">
        <v>2025</v>
      </c>
      <c r="C70" s="510" t="s">
        <v>391</v>
      </c>
      <c r="D70" s="279"/>
      <c r="E70" s="431"/>
      <c r="F70" s="431"/>
      <c r="G70" s="53"/>
      <c r="H70" s="102"/>
      <c r="O70" s="352" t="s">
        <v>42</v>
      </c>
      <c r="Q70" s="259" t="str">
        <f t="shared" ca="1" si="29"/>
        <v>E70</v>
      </c>
      <c r="R70" s="261" t="str">
        <f t="shared" si="30"/>
        <v>3d</v>
      </c>
      <c r="S70" s="259" t="str">
        <f t="shared" ca="1" si="31"/>
        <v>3c. DR</v>
      </c>
      <c r="T70" s="261" t="s">
        <v>392</v>
      </c>
      <c r="U70" s="261" t="s">
        <v>398</v>
      </c>
      <c r="V70" s="261">
        <v>1</v>
      </c>
      <c r="W70" s="265" t="str">
        <f t="shared" ca="1" si="32"/>
        <v>3d_E70_winter_2025_day_1</v>
      </c>
      <c r="X70" s="261" t="s">
        <v>357</v>
      </c>
      <c r="Z70" s="264" t="str">
        <f t="shared" si="17"/>
        <v>&gt;=0</v>
      </c>
      <c r="AA70" s="261" t="s">
        <v>85</v>
      </c>
      <c r="AB70" s="261" t="s">
        <v>85</v>
      </c>
      <c r="AD70" s="263" t="str">
        <f t="shared" ca="1" si="33"/>
        <v>Requirement: E6 answer of "Yes"</v>
      </c>
    </row>
    <row r="71" spans="1:66" ht="19.5" customHeight="1">
      <c r="A71" s="53"/>
      <c r="B71" s="621">
        <v>2026</v>
      </c>
      <c r="C71" s="510" t="s">
        <v>391</v>
      </c>
      <c r="D71" s="279"/>
      <c r="E71" s="431"/>
      <c r="F71" s="431"/>
      <c r="G71" s="53"/>
      <c r="H71" s="102"/>
      <c r="O71" s="352" t="s">
        <v>42</v>
      </c>
      <c r="Q71" s="259" t="str">
        <f t="shared" ca="1" si="29"/>
        <v>E71</v>
      </c>
      <c r="R71" s="261" t="str">
        <f t="shared" si="30"/>
        <v>3d</v>
      </c>
      <c r="S71" s="259" t="str">
        <f t="shared" ca="1" si="31"/>
        <v>3c. DR</v>
      </c>
      <c r="T71" s="261" t="s">
        <v>392</v>
      </c>
      <c r="U71" s="261" t="s">
        <v>400</v>
      </c>
      <c r="V71" s="261">
        <v>1</v>
      </c>
      <c r="W71" s="265" t="str">
        <f t="shared" ca="1" si="32"/>
        <v>3d_E71_winter_2026_day_1</v>
      </c>
      <c r="X71" s="261" t="s">
        <v>357</v>
      </c>
      <c r="Z71" s="264" t="str">
        <f t="shared" si="17"/>
        <v>&gt;=0</v>
      </c>
      <c r="AA71" s="261" t="s">
        <v>85</v>
      </c>
      <c r="AB71" s="261" t="s">
        <v>85</v>
      </c>
      <c r="AD71" s="263" t="str">
        <f t="shared" ca="1" si="33"/>
        <v>Requirement: E6 answer of "Yes"</v>
      </c>
    </row>
    <row r="72" spans="1:66" ht="19.5" customHeight="1">
      <c r="A72" s="53"/>
      <c r="B72" s="621">
        <v>2027</v>
      </c>
      <c r="C72" s="510" t="s">
        <v>391</v>
      </c>
      <c r="D72" s="279"/>
      <c r="E72" s="431"/>
      <c r="F72" s="431"/>
      <c r="G72" s="53"/>
      <c r="H72" s="102"/>
      <c r="O72" s="352" t="s">
        <v>42</v>
      </c>
      <c r="Q72" s="259" t="str">
        <f t="shared" ca="1" si="29"/>
        <v>E72</v>
      </c>
      <c r="R72" s="261" t="str">
        <f t="shared" si="30"/>
        <v>3d</v>
      </c>
      <c r="S72" s="259" t="str">
        <f t="shared" ca="1" si="31"/>
        <v>3c. DR</v>
      </c>
      <c r="T72" s="261" t="s">
        <v>392</v>
      </c>
      <c r="U72" s="261" t="s">
        <v>402</v>
      </c>
      <c r="V72" s="261">
        <v>1</v>
      </c>
      <c r="W72" s="265" t="str">
        <f t="shared" ca="1" si="32"/>
        <v>3d_E72_winter_2027_day_1</v>
      </c>
      <c r="X72" s="261" t="s">
        <v>357</v>
      </c>
      <c r="Z72" s="264" t="str">
        <f t="shared" si="17"/>
        <v>&gt;=0</v>
      </c>
      <c r="AA72" s="261" t="s">
        <v>85</v>
      </c>
      <c r="AB72" s="261" t="s">
        <v>85</v>
      </c>
      <c r="AD72" s="263" t="str">
        <f t="shared" ca="1" si="33"/>
        <v>Requirement: E6 answer of "Yes"</v>
      </c>
    </row>
    <row r="73" spans="1:66" ht="19.5" customHeight="1">
      <c r="A73" s="53"/>
      <c r="B73" s="621">
        <v>2028</v>
      </c>
      <c r="C73" s="510" t="s">
        <v>391</v>
      </c>
      <c r="D73" s="279"/>
      <c r="E73" s="431"/>
      <c r="F73" s="431"/>
      <c r="G73" s="53"/>
      <c r="H73" s="102"/>
      <c r="M73" s="24"/>
      <c r="O73" s="352" t="s">
        <v>42</v>
      </c>
      <c r="Q73" s="259" t="str">
        <f t="shared" ca="1" si="29"/>
        <v>E73</v>
      </c>
      <c r="R73" s="261" t="str">
        <f t="shared" si="30"/>
        <v>3d</v>
      </c>
      <c r="S73" s="259" t="str">
        <f t="shared" ca="1" si="31"/>
        <v>3c. DR</v>
      </c>
      <c r="T73" s="261" t="s">
        <v>392</v>
      </c>
      <c r="U73" s="268" t="s">
        <v>404</v>
      </c>
      <c r="V73" s="261">
        <v>1</v>
      </c>
      <c r="W73" s="265" t="str">
        <f t="shared" ca="1" si="32"/>
        <v>3d_E73_winter_2028_day_1</v>
      </c>
      <c r="X73" s="261" t="s">
        <v>357</v>
      </c>
      <c r="Z73" s="264" t="str">
        <f t="shared" si="17"/>
        <v>&gt;=0</v>
      </c>
      <c r="AA73" s="261" t="s">
        <v>85</v>
      </c>
      <c r="AB73" s="261" t="s">
        <v>85</v>
      </c>
      <c r="BN73" s="261"/>
    </row>
    <row r="74" spans="1:66" ht="20.5" customHeight="1">
      <c r="A74" s="1283" t="s">
        <v>923</v>
      </c>
      <c r="B74" s="1280"/>
      <c r="C74" s="1280"/>
      <c r="D74" s="279"/>
      <c r="E74" s="1313"/>
      <c r="F74" s="1313"/>
      <c r="G74" s="279"/>
      <c r="H74" s="102"/>
      <c r="O74" t="s">
        <v>42</v>
      </c>
      <c r="P74" s="1305"/>
      <c r="Q74" s="259" t="str">
        <f t="shared" ca="1" si="29"/>
        <v>E74</v>
      </c>
      <c r="R74" s="261" t="str">
        <f t="shared" si="30"/>
        <v>3d</v>
      </c>
      <c r="S74" s="259" t="str">
        <f t="shared" ref="S74" ca="1" si="34">MID(CELL("filename",R74),FIND("]",CELL("filename",R74))+1,256)</f>
        <v>3c. DR</v>
      </c>
      <c r="T74" s="261" t="s">
        <v>392</v>
      </c>
      <c r="U74" s="268" t="s">
        <v>924</v>
      </c>
      <c r="V74" s="261">
        <v>1</v>
      </c>
      <c r="W74" s="265" t="str">
        <f t="shared" ref="W74:W76" ca="1" si="35">R74&amp;"_"&amp;Q74&amp;"_"&amp;U74&amp;"_"&amp;V74</f>
        <v>3d_E74_additional capacity_1</v>
      </c>
      <c r="X74" t="s">
        <v>428</v>
      </c>
      <c r="Y74">
        <v>100</v>
      </c>
      <c r="AA74" s="261" t="s">
        <v>85</v>
      </c>
      <c r="AB74" s="261" t="s">
        <v>85</v>
      </c>
    </row>
    <row r="75" spans="1:66" ht="18" customHeight="1">
      <c r="A75" s="1314" t="s">
        <v>925</v>
      </c>
      <c r="B75" s="1314"/>
      <c r="C75" s="1314"/>
      <c r="D75" s="1314"/>
      <c r="E75" s="1314"/>
      <c r="F75" s="1314"/>
      <c r="G75" s="1314"/>
      <c r="H75" s="102"/>
      <c r="M75" s="24"/>
      <c r="O75" t="s">
        <v>42</v>
      </c>
      <c r="P75" s="1305"/>
      <c r="Q75" s="259" t="str">
        <f t="shared" ca="1" si="29"/>
        <v>E75</v>
      </c>
      <c r="R75" s="261" t="str">
        <f t="shared" si="30"/>
        <v>3d</v>
      </c>
      <c r="S75" s="259" t="str">
        <f ca="1">MID(CELL("filename",R75),FIND("]",CELL("filename",R75))+1,256)</f>
        <v>3c. DR</v>
      </c>
      <c r="T75" s="261" t="s">
        <v>392</v>
      </c>
      <c r="U75" s="261" t="s">
        <v>905</v>
      </c>
      <c r="V75" s="261">
        <v>1</v>
      </c>
      <c r="W75" s="265" t="str">
        <f t="shared" ca="1" si="35"/>
        <v>3d_E75_submit_measure_plan_1</v>
      </c>
      <c r="X75" t="s">
        <v>641</v>
      </c>
      <c r="Z75" s="260" t="str">
        <f>CONCATENATE(AJ75,",",AK75)</f>
        <v>Submitted,Not Submitted</v>
      </c>
      <c r="AA75" s="261" t="s">
        <v>85</v>
      </c>
      <c r="AB75" s="261" t="s">
        <v>85</v>
      </c>
      <c r="AJ75" t="s">
        <v>156</v>
      </c>
      <c r="AK75" t="s">
        <v>157</v>
      </c>
    </row>
    <row r="76" spans="1:66" ht="21.75" customHeight="1">
      <c r="A76" s="845" t="s">
        <v>926</v>
      </c>
      <c r="B76" s="422"/>
      <c r="C76" s="53"/>
      <c r="D76" s="53"/>
      <c r="E76" s="53"/>
      <c r="F76" s="53"/>
      <c r="G76" s="53"/>
      <c r="H76" s="102"/>
      <c r="O76" t="s">
        <v>42</v>
      </c>
      <c r="P76" s="1305"/>
      <c r="Q76" s="259" t="e">
        <f ca="1">SUBSTITUTE(CELL("address",#REF!),"$","")</f>
        <v>#REF!</v>
      </c>
      <c r="R76" s="261" t="str">
        <f t="shared" si="30"/>
        <v>3d</v>
      </c>
      <c r="S76" s="259" t="str">
        <f ca="1">MID(CELL("filename",R76),FIND("]",CELL("filename",R76))+1,256)</f>
        <v>3c. DR</v>
      </c>
      <c r="T76" s="261" t="s">
        <v>392</v>
      </c>
      <c r="U76" s="261" t="s">
        <v>905</v>
      </c>
      <c r="V76" s="261">
        <v>2</v>
      </c>
      <c r="W76" s="265" t="e">
        <f t="shared" ca="1" si="35"/>
        <v>#REF!</v>
      </c>
      <c r="X76" t="s">
        <v>641</v>
      </c>
      <c r="Z76" s="260" t="str">
        <f>CONCATENATE(AJ76,",",AK76)</f>
        <v>Submitted,Not Submitted</v>
      </c>
      <c r="AA76" s="261" t="s">
        <v>85</v>
      </c>
      <c r="AB76" s="261" t="s">
        <v>85</v>
      </c>
      <c r="AJ76" t="s">
        <v>156</v>
      </c>
      <c r="AK76" t="s">
        <v>157</v>
      </c>
    </row>
    <row r="77" spans="1:66" ht="5.25" customHeight="1" thickBot="1">
      <c r="A77" s="845"/>
      <c r="B77" s="422"/>
      <c r="C77" s="53"/>
      <c r="D77" s="53"/>
      <c r="E77" s="53"/>
      <c r="F77" s="53"/>
      <c r="G77" s="53"/>
      <c r="H77" s="102"/>
      <c r="P77" s="1305"/>
      <c r="Q77" s="259"/>
      <c r="S77" s="259"/>
      <c r="W77" s="265"/>
      <c r="Z77" s="260"/>
    </row>
    <row r="78" spans="1:66" ht="13.5" thickBot="1">
      <c r="A78" s="1229" t="s">
        <v>927</v>
      </c>
      <c r="B78" s="1249"/>
      <c r="C78" s="1249"/>
      <c r="D78" s="1249"/>
      <c r="E78" s="1249"/>
      <c r="F78" s="1249"/>
      <c r="G78" s="1249"/>
      <c r="H78" s="1250"/>
      <c r="O78" t="s">
        <v>42</v>
      </c>
      <c r="P78" s="1305"/>
    </row>
    <row r="79" spans="1:66" ht="23.25" customHeight="1">
      <c r="A79" s="1277" t="s">
        <v>1561</v>
      </c>
      <c r="B79" s="1277"/>
      <c r="C79" s="1278"/>
      <c r="D79" s="1278"/>
      <c r="E79" s="1278"/>
      <c r="F79" s="1278"/>
      <c r="G79" s="1278"/>
      <c r="H79" s="620"/>
      <c r="P79" s="262"/>
    </row>
    <row r="80" spans="1:66" ht="19.5" customHeight="1">
      <c r="A80" s="1295" t="s">
        <v>928</v>
      </c>
      <c r="B80" s="1296"/>
      <c r="C80" s="1297"/>
      <c r="D80" s="1297"/>
      <c r="E80" s="1297"/>
      <c r="F80" s="1297"/>
      <c r="G80" s="1297"/>
      <c r="H80" s="102"/>
      <c r="P80" s="262"/>
    </row>
    <row r="81" spans="1:30" ht="19.5" customHeight="1">
      <c r="A81" s="1282"/>
      <c r="B81" s="1281"/>
      <c r="C81" s="1281"/>
      <c r="D81" s="1281"/>
      <c r="E81" s="1281"/>
      <c r="F81" s="1281"/>
      <c r="G81" s="1281"/>
      <c r="H81" s="102"/>
      <c r="O81" t="s">
        <v>42</v>
      </c>
    </row>
    <row r="82" spans="1:30">
      <c r="A82" s="346"/>
      <c r="B82" s="846"/>
      <c r="C82" s="279"/>
      <c r="D82" s="279"/>
      <c r="E82" s="279"/>
      <c r="F82" s="279"/>
      <c r="G82" s="279"/>
      <c r="H82" s="102"/>
    </row>
    <row r="83" spans="1:30" ht="18" customHeight="1">
      <c r="A83" s="64"/>
      <c r="B83" s="62" t="s">
        <v>929</v>
      </c>
      <c r="C83" s="378" t="s">
        <v>930</v>
      </c>
      <c r="D83" s="279"/>
      <c r="E83" s="76"/>
      <c r="F83" s="53"/>
      <c r="G83" s="279"/>
      <c r="H83" s="102"/>
      <c r="M83" s="24"/>
      <c r="O83" s="352"/>
      <c r="Q83" s="259"/>
      <c r="S83" s="259"/>
      <c r="U83" s="268"/>
      <c r="W83" s="265"/>
      <c r="X83" s="261"/>
    </row>
    <row r="84" spans="1:30" ht="24" customHeight="1">
      <c r="A84" s="511"/>
      <c r="B84" s="621">
        <v>2023</v>
      </c>
      <c r="C84" s="510" t="s">
        <v>1560</v>
      </c>
      <c r="D84" s="279"/>
      <c r="E84" s="431"/>
      <c r="F84" s="53"/>
      <c r="G84" s="53"/>
      <c r="H84" s="102"/>
      <c r="M84" s="24"/>
      <c r="O84" t="s">
        <v>42</v>
      </c>
      <c r="Q84" s="259" t="str">
        <f t="shared" ref="Q84:Q89" ca="1" si="36">SUBSTITUTE(CELL("address",E84),"$","")</f>
        <v>E84</v>
      </c>
      <c r="R84" s="261" t="str">
        <f t="shared" ref="R84:R90" si="37">$R$6</f>
        <v>3d</v>
      </c>
      <c r="S84" s="259" t="str">
        <f t="shared" ref="S84:S113" ca="1" si="38">MID(CELL("filename",R84),FIND("]",CELL("filename",R84))+1,256)</f>
        <v>3c. DR</v>
      </c>
      <c r="T84" s="261" t="s">
        <v>392</v>
      </c>
      <c r="U84" s="261" t="s">
        <v>931</v>
      </c>
      <c r="V84" s="261" t="s">
        <v>932</v>
      </c>
      <c r="W84" s="265" t="str">
        <f t="shared" ref="W84:W90" ca="1" si="39">R84&amp;"_"&amp;Q84&amp;"_"&amp;U84&amp;"_"&amp;V84</f>
        <v>3d_E84_Capacity_charge_2023_1</v>
      </c>
      <c r="X84" s="261" t="s">
        <v>357</v>
      </c>
      <c r="Z84" s="264" t="str">
        <f t="shared" ref="Z84:Z90" si="40">"&gt;=0"</f>
        <v>&gt;=0</v>
      </c>
      <c r="AA84" s="261" t="s">
        <v>85</v>
      </c>
      <c r="AB84" s="261" t="s">
        <v>84</v>
      </c>
      <c r="AD84" s="263" t="str">
        <f t="shared" ref="AD84:AD89" ca="1" si="41">"Requirement: "&amp;$Q$6&amp;" answer of ""Yes"""</f>
        <v>Requirement: E6 answer of "Yes"</v>
      </c>
    </row>
    <row r="85" spans="1:30" ht="24" customHeight="1">
      <c r="A85" s="511"/>
      <c r="B85" s="621">
        <v>2024</v>
      </c>
      <c r="C85" s="972" t="s">
        <v>1560</v>
      </c>
      <c r="D85" s="279"/>
      <c r="E85" s="431"/>
      <c r="F85" s="53"/>
      <c r="G85" s="53"/>
      <c r="H85" s="102"/>
      <c r="M85" s="24"/>
      <c r="O85" t="s">
        <v>42</v>
      </c>
      <c r="Q85" s="259" t="str">
        <f t="shared" ca="1" si="36"/>
        <v>E85</v>
      </c>
      <c r="R85" s="261" t="str">
        <f t="shared" si="37"/>
        <v>3d</v>
      </c>
      <c r="S85" s="259" t="str">
        <f t="shared" ref="S85:S89" ca="1" si="42">MID(CELL("filename",R85),FIND("]",CELL("filename",R85))+1,256)</f>
        <v>3c. DR</v>
      </c>
      <c r="T85" s="261" t="s">
        <v>392</v>
      </c>
      <c r="U85" s="261" t="s">
        <v>931</v>
      </c>
      <c r="V85" s="261" t="s">
        <v>932</v>
      </c>
      <c r="W85" s="265" t="str">
        <f t="shared" ref="W85:W89" ca="1" si="43">R85&amp;"_"&amp;Q85&amp;"_"&amp;U85&amp;"_"&amp;V85</f>
        <v>3d_E85_Capacity_charge_2023_1</v>
      </c>
      <c r="X85" s="261" t="s">
        <v>357</v>
      </c>
      <c r="Z85" s="264" t="str">
        <f t="shared" si="40"/>
        <v>&gt;=0</v>
      </c>
      <c r="AA85" s="261" t="s">
        <v>85</v>
      </c>
      <c r="AB85" s="261" t="s">
        <v>84</v>
      </c>
      <c r="AD85" s="263" t="str">
        <f t="shared" ca="1" si="41"/>
        <v>Requirement: E6 answer of "Yes"</v>
      </c>
    </row>
    <row r="86" spans="1:30" ht="24" customHeight="1">
      <c r="A86" s="511"/>
      <c r="B86" s="621">
        <v>2025</v>
      </c>
      <c r="C86" s="972" t="s">
        <v>1560</v>
      </c>
      <c r="D86" s="279"/>
      <c r="E86" s="431"/>
      <c r="F86" s="53"/>
      <c r="G86" s="53"/>
      <c r="H86" s="102"/>
      <c r="M86" s="24"/>
      <c r="O86" t="s">
        <v>42</v>
      </c>
      <c r="Q86" s="259" t="str">
        <f t="shared" ca="1" si="36"/>
        <v>E86</v>
      </c>
      <c r="R86" s="261" t="str">
        <f t="shared" si="37"/>
        <v>3d</v>
      </c>
      <c r="S86" s="259" t="str">
        <f t="shared" ca="1" si="42"/>
        <v>3c. DR</v>
      </c>
      <c r="T86" s="261" t="s">
        <v>392</v>
      </c>
      <c r="U86" s="261" t="s">
        <v>931</v>
      </c>
      <c r="V86" s="261" t="s">
        <v>932</v>
      </c>
      <c r="W86" s="265" t="str">
        <f t="shared" ca="1" si="43"/>
        <v>3d_E86_Capacity_charge_2023_1</v>
      </c>
      <c r="X86" s="261" t="s">
        <v>357</v>
      </c>
      <c r="Z86" s="264" t="str">
        <f t="shared" si="40"/>
        <v>&gt;=0</v>
      </c>
      <c r="AA86" s="261" t="s">
        <v>85</v>
      </c>
      <c r="AB86" s="261" t="s">
        <v>84</v>
      </c>
      <c r="AD86" s="263" t="str">
        <f t="shared" ca="1" si="41"/>
        <v>Requirement: E6 answer of "Yes"</v>
      </c>
    </row>
    <row r="87" spans="1:30" ht="24" customHeight="1">
      <c r="A87" s="511"/>
      <c r="B87" s="621">
        <v>2026</v>
      </c>
      <c r="C87" s="972" t="s">
        <v>1560</v>
      </c>
      <c r="D87" s="279"/>
      <c r="E87" s="431"/>
      <c r="F87" s="53"/>
      <c r="G87" s="53"/>
      <c r="H87" s="102"/>
      <c r="M87" s="24"/>
      <c r="O87" t="s">
        <v>42</v>
      </c>
      <c r="Q87" s="259" t="str">
        <f t="shared" ca="1" si="36"/>
        <v>E87</v>
      </c>
      <c r="R87" s="261" t="str">
        <f t="shared" si="37"/>
        <v>3d</v>
      </c>
      <c r="S87" s="259" t="str">
        <f t="shared" ca="1" si="42"/>
        <v>3c. DR</v>
      </c>
      <c r="T87" s="261" t="s">
        <v>392</v>
      </c>
      <c r="U87" s="261" t="s">
        <v>931</v>
      </c>
      <c r="V87" s="261" t="s">
        <v>932</v>
      </c>
      <c r="W87" s="265" t="str">
        <f t="shared" ca="1" si="43"/>
        <v>3d_E87_Capacity_charge_2023_1</v>
      </c>
      <c r="X87" s="261" t="s">
        <v>357</v>
      </c>
      <c r="Z87" s="264" t="str">
        <f t="shared" si="40"/>
        <v>&gt;=0</v>
      </c>
      <c r="AA87" s="261" t="s">
        <v>85</v>
      </c>
      <c r="AB87" s="261" t="s">
        <v>84</v>
      </c>
      <c r="AD87" s="263" t="str">
        <f t="shared" ca="1" si="41"/>
        <v>Requirement: E6 answer of "Yes"</v>
      </c>
    </row>
    <row r="88" spans="1:30" ht="24" customHeight="1">
      <c r="A88" s="511"/>
      <c r="B88" s="621">
        <v>2027</v>
      </c>
      <c r="C88" s="972" t="s">
        <v>1560</v>
      </c>
      <c r="D88" s="279"/>
      <c r="E88" s="431"/>
      <c r="F88" s="53"/>
      <c r="G88" s="53"/>
      <c r="H88" s="102"/>
      <c r="M88" s="24"/>
      <c r="O88" t="s">
        <v>42</v>
      </c>
      <c r="Q88" s="259" t="str">
        <f t="shared" ca="1" si="36"/>
        <v>E88</v>
      </c>
      <c r="R88" s="261" t="str">
        <f t="shared" si="37"/>
        <v>3d</v>
      </c>
      <c r="S88" s="259" t="str">
        <f t="shared" ca="1" si="42"/>
        <v>3c. DR</v>
      </c>
      <c r="T88" s="261" t="s">
        <v>392</v>
      </c>
      <c r="U88" s="261" t="s">
        <v>931</v>
      </c>
      <c r="V88" s="261" t="s">
        <v>932</v>
      </c>
      <c r="W88" s="265" t="str">
        <f t="shared" ca="1" si="43"/>
        <v>3d_E88_Capacity_charge_2023_1</v>
      </c>
      <c r="X88" s="261" t="s">
        <v>357</v>
      </c>
      <c r="Z88" s="264" t="str">
        <f t="shared" si="40"/>
        <v>&gt;=0</v>
      </c>
      <c r="AA88" s="261" t="s">
        <v>85</v>
      </c>
      <c r="AB88" s="261" t="s">
        <v>84</v>
      </c>
      <c r="AD88" s="263" t="str">
        <f t="shared" ca="1" si="41"/>
        <v>Requirement: E6 answer of "Yes"</v>
      </c>
    </row>
    <row r="89" spans="1:30" ht="24" customHeight="1">
      <c r="A89" s="511"/>
      <c r="B89" s="621">
        <v>2028</v>
      </c>
      <c r="C89" s="972" t="s">
        <v>1560</v>
      </c>
      <c r="D89" s="279"/>
      <c r="E89" s="431"/>
      <c r="F89" s="53"/>
      <c r="G89" s="53"/>
      <c r="H89" s="102"/>
      <c r="M89" s="24"/>
      <c r="O89" t="s">
        <v>42</v>
      </c>
      <c r="Q89" s="259" t="str">
        <f t="shared" ca="1" si="36"/>
        <v>E89</v>
      </c>
      <c r="R89" s="261" t="str">
        <f t="shared" si="37"/>
        <v>3d</v>
      </c>
      <c r="S89" s="259" t="str">
        <f t="shared" ca="1" si="42"/>
        <v>3c. DR</v>
      </c>
      <c r="T89" s="261" t="s">
        <v>392</v>
      </c>
      <c r="U89" s="261" t="s">
        <v>931</v>
      </c>
      <c r="V89" s="261" t="s">
        <v>932</v>
      </c>
      <c r="W89" s="265" t="str">
        <f t="shared" ca="1" si="43"/>
        <v>3d_E89_Capacity_charge_2023_1</v>
      </c>
      <c r="X89" s="261" t="s">
        <v>357</v>
      </c>
      <c r="Z89" s="264" t="str">
        <f t="shared" si="40"/>
        <v>&gt;=0</v>
      </c>
      <c r="AA89" s="261" t="s">
        <v>85</v>
      </c>
      <c r="AB89" s="261" t="s">
        <v>84</v>
      </c>
      <c r="AD89" s="263" t="str">
        <f t="shared" ca="1" si="41"/>
        <v>Requirement: E6 answer of "Yes"</v>
      </c>
    </row>
    <row r="90" spans="1:30" ht="14.25" customHeight="1" thickBot="1">
      <c r="A90" s="511"/>
      <c r="B90" s="621"/>
      <c r="C90" s="279"/>
      <c r="D90" s="279"/>
      <c r="E90" s="53"/>
      <c r="F90" s="53"/>
      <c r="G90" s="53"/>
      <c r="H90" s="102"/>
      <c r="N90" t="s">
        <v>78</v>
      </c>
      <c r="Q90" s="259" t="e">
        <f ca="1">SUBSTITUTE(CELL("address",#REF!),"$","")</f>
        <v>#REF!</v>
      </c>
      <c r="R90" s="261" t="str">
        <f t="shared" si="37"/>
        <v>3d</v>
      </c>
      <c r="S90" s="259" t="str">
        <f t="shared" ref="S90" ca="1" si="44">MID(CELL("filename",R90),FIND("]",CELL("filename",R90))+1,256)</f>
        <v>3c. DR</v>
      </c>
      <c r="T90" s="261" t="s">
        <v>392</v>
      </c>
      <c r="U90" s="261" t="s">
        <v>931</v>
      </c>
      <c r="V90" s="268" t="s">
        <v>933</v>
      </c>
      <c r="W90" s="265" t="e">
        <f t="shared" ca="1" si="39"/>
        <v>#REF!</v>
      </c>
      <c r="X90" s="261" t="s">
        <v>357</v>
      </c>
      <c r="Z90" s="264" t="str">
        <f t="shared" si="40"/>
        <v>&gt;=0</v>
      </c>
      <c r="AA90" s="261" t="s">
        <v>85</v>
      </c>
      <c r="AB90" s="261" t="s">
        <v>84</v>
      </c>
    </row>
    <row r="91" spans="1:30" ht="23.25" customHeight="1" thickBot="1">
      <c r="A91" s="1275" t="s">
        <v>934</v>
      </c>
      <c r="B91" s="1275"/>
      <c r="C91" s="1276"/>
      <c r="D91" s="1276"/>
      <c r="E91" s="1276"/>
      <c r="F91" s="1276"/>
      <c r="G91" s="1276"/>
      <c r="H91" s="620"/>
      <c r="P91" s="262"/>
    </row>
    <row r="92" spans="1:30" ht="14.25" customHeight="1">
      <c r="A92" s="1303" t="s">
        <v>935</v>
      </c>
      <c r="B92" s="1280"/>
      <c r="C92" s="1281"/>
      <c r="D92" s="53"/>
      <c r="E92" s="53"/>
      <c r="F92" s="53"/>
      <c r="G92" s="53"/>
      <c r="H92" s="102"/>
      <c r="M92" s="24"/>
      <c r="Q92" s="259"/>
      <c r="S92" s="259"/>
      <c r="W92" s="265"/>
      <c r="X92" s="261"/>
      <c r="AD92" s="263"/>
    </row>
    <row r="93" spans="1:30" ht="24" customHeight="1">
      <c r="A93" s="1281"/>
      <c r="B93" s="1281"/>
      <c r="C93" s="1281"/>
      <c r="D93" s="53"/>
      <c r="E93" s="53"/>
      <c r="F93" s="53"/>
      <c r="G93" s="53"/>
      <c r="H93" s="102"/>
      <c r="M93" s="24"/>
      <c r="Q93" s="259"/>
      <c r="S93" s="259"/>
      <c r="W93" s="265"/>
      <c r="X93" s="261"/>
      <c r="AD93" s="263"/>
    </row>
    <row r="94" spans="1:30" ht="18" customHeight="1">
      <c r="A94" s="64"/>
      <c r="B94" s="62" t="s">
        <v>929</v>
      </c>
      <c r="C94" s="378" t="s">
        <v>930</v>
      </c>
      <c r="D94" s="279"/>
      <c r="E94" s="76"/>
      <c r="F94" s="76"/>
      <c r="G94" s="279"/>
      <c r="H94" s="102"/>
      <c r="M94" s="24"/>
      <c r="O94" s="352"/>
      <c r="Q94" s="259"/>
      <c r="S94" s="259"/>
      <c r="U94" s="268"/>
      <c r="W94" s="265"/>
      <c r="X94" s="261"/>
    </row>
    <row r="95" spans="1:30" ht="24" customHeight="1">
      <c r="A95" s="511"/>
      <c r="B95" s="621">
        <v>2023</v>
      </c>
      <c r="C95" s="972" t="s">
        <v>1560</v>
      </c>
      <c r="D95" s="53"/>
      <c r="E95" s="431"/>
      <c r="F95" s="155"/>
      <c r="G95" s="53"/>
      <c r="H95" s="102"/>
      <c r="M95" s="24"/>
      <c r="O95" t="s">
        <v>42</v>
      </c>
      <c r="Q95" s="259" t="str">
        <f t="shared" ref="Q95:Q100" ca="1" si="45">SUBSTITUTE(CELL("address",E95),"$","")</f>
        <v>E95</v>
      </c>
      <c r="R95" s="261" t="str">
        <f t="shared" ref="R95:R100" si="46">$R$6</f>
        <v>3d</v>
      </c>
      <c r="S95" s="259" t="str">
        <f t="shared" ref="S95:S100" ca="1" si="47">MID(CELL("filename",R95),FIND("]",CELL("filename",R95))+1,256)</f>
        <v>3c. DR</v>
      </c>
      <c r="T95" s="261" t="s">
        <v>392</v>
      </c>
      <c r="U95" s="261" t="s">
        <v>931</v>
      </c>
      <c r="V95" s="261" t="s">
        <v>932</v>
      </c>
      <c r="W95" s="265" t="str">
        <f t="shared" ref="W95:W100" ca="1" si="48">R95&amp;"_"&amp;Q95&amp;"_"&amp;U95&amp;"_"&amp;V95</f>
        <v>3d_E95_Capacity_charge_2023_1</v>
      </c>
      <c r="X95" s="261" t="s">
        <v>357</v>
      </c>
      <c r="Z95" s="264" t="str">
        <f t="shared" ref="Z95:Z100" si="49">"&gt;=0"</f>
        <v>&gt;=0</v>
      </c>
      <c r="AA95" s="261" t="s">
        <v>85</v>
      </c>
      <c r="AB95" s="261" t="s">
        <v>84</v>
      </c>
      <c r="AD95" s="263" t="str">
        <f t="shared" ref="AD95:AD100" ca="1" si="50">"Requirement: "&amp;$Q$6&amp;" answer of ""Yes"""</f>
        <v>Requirement: E6 answer of "Yes"</v>
      </c>
    </row>
    <row r="96" spans="1:30" ht="24" customHeight="1">
      <c r="A96" s="511"/>
      <c r="B96" s="621">
        <v>2024</v>
      </c>
      <c r="C96" s="972" t="s">
        <v>1560</v>
      </c>
      <c r="D96" s="53"/>
      <c r="E96" s="431"/>
      <c r="F96" s="155"/>
      <c r="G96" s="53"/>
      <c r="H96" s="102"/>
      <c r="M96" s="24"/>
      <c r="O96" t="s">
        <v>42</v>
      </c>
      <c r="Q96" s="259" t="str">
        <f t="shared" ca="1" si="45"/>
        <v>E96</v>
      </c>
      <c r="R96" s="261" t="str">
        <f t="shared" si="46"/>
        <v>3d</v>
      </c>
      <c r="S96" s="259" t="str">
        <f t="shared" ca="1" si="47"/>
        <v>3c. DR</v>
      </c>
      <c r="T96" s="261" t="s">
        <v>392</v>
      </c>
      <c r="U96" s="261" t="s">
        <v>931</v>
      </c>
      <c r="V96" s="261" t="s">
        <v>932</v>
      </c>
      <c r="W96" s="265" t="str">
        <f t="shared" ca="1" si="48"/>
        <v>3d_E96_Capacity_charge_2023_1</v>
      </c>
      <c r="X96" s="261" t="s">
        <v>357</v>
      </c>
      <c r="Z96" s="264" t="str">
        <f t="shared" si="49"/>
        <v>&gt;=0</v>
      </c>
      <c r="AA96" s="261" t="s">
        <v>85</v>
      </c>
      <c r="AB96" s="261" t="s">
        <v>84</v>
      </c>
      <c r="AD96" s="263" t="str">
        <f t="shared" ca="1" si="50"/>
        <v>Requirement: E6 answer of "Yes"</v>
      </c>
    </row>
    <row r="97" spans="1:30" ht="24" customHeight="1">
      <c r="A97" s="511"/>
      <c r="B97" s="621">
        <v>2025</v>
      </c>
      <c r="C97" s="972" t="s">
        <v>1560</v>
      </c>
      <c r="D97" s="53"/>
      <c r="E97" s="431"/>
      <c r="F97" s="155"/>
      <c r="G97" s="53"/>
      <c r="H97" s="102"/>
      <c r="M97" s="24"/>
      <c r="O97" t="s">
        <v>42</v>
      </c>
      <c r="Q97" s="259" t="str">
        <f t="shared" ca="1" si="45"/>
        <v>E97</v>
      </c>
      <c r="R97" s="261" t="str">
        <f t="shared" si="46"/>
        <v>3d</v>
      </c>
      <c r="S97" s="259" t="str">
        <f t="shared" ca="1" si="47"/>
        <v>3c. DR</v>
      </c>
      <c r="T97" s="261" t="s">
        <v>392</v>
      </c>
      <c r="U97" s="261" t="s">
        <v>931</v>
      </c>
      <c r="V97" s="261" t="s">
        <v>932</v>
      </c>
      <c r="W97" s="265" t="str">
        <f t="shared" ca="1" si="48"/>
        <v>3d_E97_Capacity_charge_2023_1</v>
      </c>
      <c r="X97" s="261" t="s">
        <v>357</v>
      </c>
      <c r="Z97" s="264" t="str">
        <f t="shared" si="49"/>
        <v>&gt;=0</v>
      </c>
      <c r="AA97" s="261" t="s">
        <v>85</v>
      </c>
      <c r="AB97" s="261" t="s">
        <v>84</v>
      </c>
      <c r="AD97" s="263" t="str">
        <f t="shared" ca="1" si="50"/>
        <v>Requirement: E6 answer of "Yes"</v>
      </c>
    </row>
    <row r="98" spans="1:30" ht="24" customHeight="1">
      <c r="A98" s="511"/>
      <c r="B98" s="621">
        <v>2026</v>
      </c>
      <c r="C98" s="972" t="s">
        <v>1560</v>
      </c>
      <c r="D98" s="53"/>
      <c r="E98" s="431"/>
      <c r="F98" s="155"/>
      <c r="G98" s="53"/>
      <c r="H98" s="102"/>
      <c r="M98" s="24"/>
      <c r="O98" t="s">
        <v>42</v>
      </c>
      <c r="Q98" s="259" t="str">
        <f t="shared" ca="1" si="45"/>
        <v>E98</v>
      </c>
      <c r="R98" s="261" t="str">
        <f t="shared" si="46"/>
        <v>3d</v>
      </c>
      <c r="S98" s="259" t="str">
        <f t="shared" ca="1" si="47"/>
        <v>3c. DR</v>
      </c>
      <c r="T98" s="261" t="s">
        <v>392</v>
      </c>
      <c r="U98" s="261" t="s">
        <v>931</v>
      </c>
      <c r="V98" s="261" t="s">
        <v>932</v>
      </c>
      <c r="W98" s="265" t="str">
        <f t="shared" ca="1" si="48"/>
        <v>3d_E98_Capacity_charge_2023_1</v>
      </c>
      <c r="X98" s="261" t="s">
        <v>357</v>
      </c>
      <c r="Z98" s="264" t="str">
        <f t="shared" si="49"/>
        <v>&gt;=0</v>
      </c>
      <c r="AA98" s="261" t="s">
        <v>85</v>
      </c>
      <c r="AB98" s="261" t="s">
        <v>84</v>
      </c>
      <c r="AD98" s="263" t="str">
        <f t="shared" ca="1" si="50"/>
        <v>Requirement: E6 answer of "Yes"</v>
      </c>
    </row>
    <row r="99" spans="1:30" ht="24" customHeight="1">
      <c r="A99" s="511"/>
      <c r="B99" s="621">
        <v>2027</v>
      </c>
      <c r="C99" s="972" t="s">
        <v>1560</v>
      </c>
      <c r="D99" s="53"/>
      <c r="E99" s="431"/>
      <c r="F99" s="155"/>
      <c r="G99" s="53"/>
      <c r="H99" s="102"/>
      <c r="M99" s="24"/>
      <c r="O99" t="s">
        <v>42</v>
      </c>
      <c r="Q99" s="259" t="str">
        <f t="shared" ca="1" si="45"/>
        <v>E99</v>
      </c>
      <c r="R99" s="261" t="str">
        <f t="shared" si="46"/>
        <v>3d</v>
      </c>
      <c r="S99" s="259" t="str">
        <f t="shared" ca="1" si="47"/>
        <v>3c. DR</v>
      </c>
      <c r="T99" s="261" t="s">
        <v>392</v>
      </c>
      <c r="U99" s="261" t="s">
        <v>931</v>
      </c>
      <c r="V99" s="261" t="s">
        <v>932</v>
      </c>
      <c r="W99" s="265" t="str">
        <f t="shared" ca="1" si="48"/>
        <v>3d_E99_Capacity_charge_2023_1</v>
      </c>
      <c r="X99" s="261" t="s">
        <v>357</v>
      </c>
      <c r="Z99" s="264" t="str">
        <f t="shared" si="49"/>
        <v>&gt;=0</v>
      </c>
      <c r="AA99" s="261" t="s">
        <v>85</v>
      </c>
      <c r="AB99" s="261" t="s">
        <v>84</v>
      </c>
      <c r="AD99" s="263" t="str">
        <f t="shared" ca="1" si="50"/>
        <v>Requirement: E6 answer of "Yes"</v>
      </c>
    </row>
    <row r="100" spans="1:30" ht="24" customHeight="1">
      <c r="A100" s="511"/>
      <c r="B100" s="621">
        <v>2028</v>
      </c>
      <c r="C100" s="972" t="s">
        <v>1560</v>
      </c>
      <c r="D100" s="53"/>
      <c r="E100" s="431"/>
      <c r="F100" s="155"/>
      <c r="G100" s="53"/>
      <c r="H100" s="102"/>
      <c r="M100" s="24"/>
      <c r="O100" t="s">
        <v>42</v>
      </c>
      <c r="Q100" s="259" t="str">
        <f t="shared" ca="1" si="45"/>
        <v>E100</v>
      </c>
      <c r="R100" s="261" t="str">
        <f t="shared" si="46"/>
        <v>3d</v>
      </c>
      <c r="S100" s="259" t="str">
        <f t="shared" ca="1" si="47"/>
        <v>3c. DR</v>
      </c>
      <c r="T100" s="261" t="s">
        <v>392</v>
      </c>
      <c r="U100" s="261" t="s">
        <v>931</v>
      </c>
      <c r="V100" s="261" t="s">
        <v>932</v>
      </c>
      <c r="W100" s="265" t="str">
        <f t="shared" ca="1" si="48"/>
        <v>3d_E100_Capacity_charge_2023_1</v>
      </c>
      <c r="X100" s="261" t="s">
        <v>357</v>
      </c>
      <c r="Z100" s="264" t="str">
        <f t="shared" si="49"/>
        <v>&gt;=0</v>
      </c>
      <c r="AA100" s="261" t="s">
        <v>85</v>
      </c>
      <c r="AB100" s="261" t="s">
        <v>84</v>
      </c>
      <c r="AD100" s="263" t="str">
        <f t="shared" ca="1" si="50"/>
        <v>Requirement: E6 answer of "Yes"</v>
      </c>
    </row>
    <row r="101" spans="1:30" ht="14.25" customHeight="1" thickBot="1">
      <c r="A101" s="53"/>
      <c r="B101" s="53"/>
      <c r="C101" s="53"/>
      <c r="D101" s="53"/>
      <c r="E101" s="53"/>
      <c r="F101" s="53"/>
      <c r="G101" s="53"/>
      <c r="H101" s="102"/>
      <c r="M101" s="24"/>
      <c r="Q101" s="259"/>
      <c r="S101" s="259"/>
      <c r="W101" s="265"/>
      <c r="X101" s="261"/>
      <c r="AD101" s="263"/>
    </row>
    <row r="102" spans="1:30" ht="23.25" customHeight="1">
      <c r="A102" s="1275" t="s">
        <v>936</v>
      </c>
      <c r="B102" s="1275"/>
      <c r="C102" s="1275"/>
      <c r="D102" s="1275"/>
      <c r="E102" s="1275"/>
      <c r="F102" s="1275"/>
      <c r="G102" s="1275"/>
      <c r="H102" s="620"/>
      <c r="P102" s="262"/>
    </row>
    <row r="103" spans="1:30" ht="19.5" customHeight="1">
      <c r="A103" s="1283" t="s">
        <v>937</v>
      </c>
      <c r="B103" s="1280"/>
      <c r="C103" s="1281"/>
      <c r="D103" s="1281"/>
      <c r="E103" s="1281"/>
      <c r="F103" s="1281"/>
      <c r="G103" s="1281"/>
      <c r="H103" s="102"/>
      <c r="P103" s="262"/>
    </row>
    <row r="104" spans="1:30" ht="6.75" customHeight="1">
      <c r="A104" s="1282"/>
      <c r="B104" s="1281"/>
      <c r="C104" s="1281"/>
      <c r="D104" s="1281"/>
      <c r="E104" s="1281"/>
      <c r="F104" s="1281"/>
      <c r="G104" s="1281"/>
      <c r="H104" s="102"/>
      <c r="O104" t="s">
        <v>42</v>
      </c>
    </row>
    <row r="105" spans="1:30">
      <c r="A105" s="346"/>
      <c r="B105" s="846"/>
      <c r="C105" s="279"/>
      <c r="D105" s="279"/>
      <c r="E105" s="279"/>
      <c r="F105" s="279"/>
      <c r="G105" s="279"/>
      <c r="H105" s="102"/>
    </row>
    <row r="106" spans="1:30" ht="18" customHeight="1">
      <c r="A106" s="64"/>
      <c r="B106" s="62" t="s">
        <v>929</v>
      </c>
      <c r="C106" s="378" t="s">
        <v>930</v>
      </c>
      <c r="D106" s="279"/>
      <c r="E106" s="76"/>
      <c r="F106" s="76"/>
      <c r="G106" s="53"/>
      <c r="H106" s="102"/>
      <c r="M106" s="24"/>
      <c r="O106" s="352"/>
      <c r="Q106" s="259"/>
      <c r="S106" s="259"/>
      <c r="U106" s="268"/>
      <c r="W106" s="265"/>
      <c r="X106" s="261"/>
    </row>
    <row r="107" spans="1:30" ht="24" customHeight="1">
      <c r="A107" s="511"/>
      <c r="B107" s="621">
        <v>2023</v>
      </c>
      <c r="C107" s="666" t="s">
        <v>938</v>
      </c>
      <c r="D107" s="53"/>
      <c r="E107" s="431"/>
      <c r="F107" s="76"/>
      <c r="G107" s="53"/>
      <c r="H107" s="102"/>
      <c r="M107" s="24"/>
      <c r="O107" t="s">
        <v>42</v>
      </c>
      <c r="Q107" s="259" t="str">
        <f t="shared" ref="Q107:Q112" ca="1" si="51">SUBSTITUTE(CELL("address",E107),"$","")</f>
        <v>E107</v>
      </c>
      <c r="R107" s="261" t="str">
        <f t="shared" ref="R107:R113" si="52">$R$6</f>
        <v>3d</v>
      </c>
      <c r="S107" s="259" t="str">
        <f t="shared" ref="S107:S112" ca="1" si="53">MID(CELL("filename",R107),FIND("]",CELL("filename",R107))+1,256)</f>
        <v>3c. DR</v>
      </c>
      <c r="T107" s="261" t="s">
        <v>392</v>
      </c>
      <c r="U107" s="261" t="s">
        <v>931</v>
      </c>
      <c r="V107" s="261" t="s">
        <v>932</v>
      </c>
      <c r="W107" s="265" t="str">
        <f t="shared" ref="W107:W112" ca="1" si="54">R107&amp;"_"&amp;Q107&amp;"_"&amp;U107&amp;"_"&amp;V107</f>
        <v>3d_E107_Capacity_charge_2023_1</v>
      </c>
      <c r="X107" s="261" t="s">
        <v>357</v>
      </c>
      <c r="Z107" s="264" t="str">
        <f t="shared" ref="Z107:Z112" si="55">"&gt;=0"</f>
        <v>&gt;=0</v>
      </c>
      <c r="AA107" s="261" t="s">
        <v>85</v>
      </c>
      <c r="AB107" s="261" t="s">
        <v>84</v>
      </c>
      <c r="AD107" s="263" t="str">
        <f t="shared" ref="AD107:AD112" ca="1" si="56">"Requirement: "&amp;$Q$6&amp;" answer of ""Yes"""</f>
        <v>Requirement: E6 answer of "Yes"</v>
      </c>
    </row>
    <row r="108" spans="1:30" ht="24" customHeight="1">
      <c r="A108" s="511"/>
      <c r="B108" s="621">
        <v>2024</v>
      </c>
      <c r="C108" s="666" t="s">
        <v>938</v>
      </c>
      <c r="D108" s="53"/>
      <c r="E108" s="431"/>
      <c r="F108" s="76"/>
      <c r="G108" s="53"/>
      <c r="H108" s="102"/>
      <c r="M108" s="24"/>
      <c r="O108" t="s">
        <v>42</v>
      </c>
      <c r="Q108" s="259" t="str">
        <f t="shared" ca="1" si="51"/>
        <v>E108</v>
      </c>
      <c r="R108" s="261" t="str">
        <f t="shared" si="52"/>
        <v>3d</v>
      </c>
      <c r="S108" s="259" t="str">
        <f t="shared" ca="1" si="53"/>
        <v>3c. DR</v>
      </c>
      <c r="T108" s="261" t="s">
        <v>392</v>
      </c>
      <c r="U108" s="261" t="s">
        <v>931</v>
      </c>
      <c r="V108" s="261" t="s">
        <v>932</v>
      </c>
      <c r="W108" s="265" t="str">
        <f t="shared" ca="1" si="54"/>
        <v>3d_E108_Capacity_charge_2023_1</v>
      </c>
      <c r="X108" s="261" t="s">
        <v>357</v>
      </c>
      <c r="Z108" s="264" t="str">
        <f t="shared" si="55"/>
        <v>&gt;=0</v>
      </c>
      <c r="AA108" s="261" t="s">
        <v>85</v>
      </c>
      <c r="AB108" s="261" t="s">
        <v>84</v>
      </c>
      <c r="AD108" s="263" t="str">
        <f t="shared" ca="1" si="56"/>
        <v>Requirement: E6 answer of "Yes"</v>
      </c>
    </row>
    <row r="109" spans="1:30" ht="24" customHeight="1">
      <c r="A109" s="511"/>
      <c r="B109" s="621">
        <v>2025</v>
      </c>
      <c r="C109" s="666" t="s">
        <v>938</v>
      </c>
      <c r="D109" s="53"/>
      <c r="E109" s="431"/>
      <c r="F109" s="76"/>
      <c r="G109" s="53"/>
      <c r="H109" s="102"/>
      <c r="M109" s="24"/>
      <c r="O109" t="s">
        <v>42</v>
      </c>
      <c r="Q109" s="259" t="str">
        <f t="shared" ca="1" si="51"/>
        <v>E109</v>
      </c>
      <c r="R109" s="261" t="str">
        <f t="shared" si="52"/>
        <v>3d</v>
      </c>
      <c r="S109" s="259" t="str">
        <f t="shared" ca="1" si="53"/>
        <v>3c. DR</v>
      </c>
      <c r="T109" s="261" t="s">
        <v>392</v>
      </c>
      <c r="U109" s="261" t="s">
        <v>931</v>
      </c>
      <c r="V109" s="261" t="s">
        <v>932</v>
      </c>
      <c r="W109" s="265" t="str">
        <f t="shared" ca="1" si="54"/>
        <v>3d_E109_Capacity_charge_2023_1</v>
      </c>
      <c r="X109" s="261" t="s">
        <v>357</v>
      </c>
      <c r="Z109" s="264" t="str">
        <f t="shared" si="55"/>
        <v>&gt;=0</v>
      </c>
      <c r="AA109" s="261" t="s">
        <v>85</v>
      </c>
      <c r="AB109" s="261" t="s">
        <v>84</v>
      </c>
      <c r="AD109" s="263" t="str">
        <f t="shared" ca="1" si="56"/>
        <v>Requirement: E6 answer of "Yes"</v>
      </c>
    </row>
    <row r="110" spans="1:30" ht="24" customHeight="1">
      <c r="A110" s="511"/>
      <c r="B110" s="621">
        <v>2026</v>
      </c>
      <c r="C110" s="666" t="s">
        <v>938</v>
      </c>
      <c r="D110" s="53"/>
      <c r="E110" s="431"/>
      <c r="F110" s="76"/>
      <c r="G110" s="53"/>
      <c r="H110" s="102"/>
      <c r="M110" s="24"/>
      <c r="O110" t="s">
        <v>42</v>
      </c>
      <c r="Q110" s="259" t="str">
        <f t="shared" ca="1" si="51"/>
        <v>E110</v>
      </c>
      <c r="R110" s="261" t="str">
        <f t="shared" si="52"/>
        <v>3d</v>
      </c>
      <c r="S110" s="259" t="str">
        <f t="shared" ca="1" si="53"/>
        <v>3c. DR</v>
      </c>
      <c r="T110" s="261" t="s">
        <v>392</v>
      </c>
      <c r="U110" s="261" t="s">
        <v>931</v>
      </c>
      <c r="V110" s="261" t="s">
        <v>932</v>
      </c>
      <c r="W110" s="265" t="str">
        <f t="shared" ca="1" si="54"/>
        <v>3d_E110_Capacity_charge_2023_1</v>
      </c>
      <c r="X110" s="261" t="s">
        <v>357</v>
      </c>
      <c r="Z110" s="264" t="str">
        <f t="shared" si="55"/>
        <v>&gt;=0</v>
      </c>
      <c r="AA110" s="261" t="s">
        <v>85</v>
      </c>
      <c r="AB110" s="261" t="s">
        <v>84</v>
      </c>
      <c r="AD110" s="263" t="str">
        <f t="shared" ca="1" si="56"/>
        <v>Requirement: E6 answer of "Yes"</v>
      </c>
    </row>
    <row r="111" spans="1:30" ht="24" customHeight="1">
      <c r="A111" s="511"/>
      <c r="B111" s="621">
        <v>2027</v>
      </c>
      <c r="C111" s="666" t="s">
        <v>938</v>
      </c>
      <c r="D111" s="53"/>
      <c r="E111" s="431"/>
      <c r="F111" s="76"/>
      <c r="G111" s="53"/>
      <c r="H111" s="102"/>
      <c r="M111" s="24"/>
      <c r="O111" t="s">
        <v>42</v>
      </c>
      <c r="Q111" s="259" t="str">
        <f t="shared" ca="1" si="51"/>
        <v>E111</v>
      </c>
      <c r="R111" s="261" t="str">
        <f t="shared" si="52"/>
        <v>3d</v>
      </c>
      <c r="S111" s="259" t="str">
        <f t="shared" ca="1" si="53"/>
        <v>3c. DR</v>
      </c>
      <c r="T111" s="261" t="s">
        <v>392</v>
      </c>
      <c r="U111" s="261" t="s">
        <v>931</v>
      </c>
      <c r="V111" s="261" t="s">
        <v>932</v>
      </c>
      <c r="W111" s="265" t="str">
        <f t="shared" ca="1" si="54"/>
        <v>3d_E111_Capacity_charge_2023_1</v>
      </c>
      <c r="X111" s="261" t="s">
        <v>357</v>
      </c>
      <c r="Z111" s="264" t="str">
        <f t="shared" si="55"/>
        <v>&gt;=0</v>
      </c>
      <c r="AA111" s="261" t="s">
        <v>85</v>
      </c>
      <c r="AB111" s="261" t="s">
        <v>84</v>
      </c>
      <c r="AD111" s="263" t="str">
        <f t="shared" ca="1" si="56"/>
        <v>Requirement: E6 answer of "Yes"</v>
      </c>
    </row>
    <row r="112" spans="1:30" ht="24" customHeight="1">
      <c r="A112" s="511"/>
      <c r="B112" s="621">
        <v>2028</v>
      </c>
      <c r="C112" s="666" t="s">
        <v>938</v>
      </c>
      <c r="D112" s="53"/>
      <c r="E112" s="431"/>
      <c r="F112" s="76"/>
      <c r="G112" s="53"/>
      <c r="H112" s="102"/>
      <c r="M112" s="24"/>
      <c r="O112" t="s">
        <v>42</v>
      </c>
      <c r="Q112" s="259" t="str">
        <f t="shared" ca="1" si="51"/>
        <v>E112</v>
      </c>
      <c r="R112" s="261" t="str">
        <f t="shared" si="52"/>
        <v>3d</v>
      </c>
      <c r="S112" s="259" t="str">
        <f t="shared" ca="1" si="53"/>
        <v>3c. DR</v>
      </c>
      <c r="T112" s="261" t="s">
        <v>392</v>
      </c>
      <c r="U112" s="261" t="s">
        <v>931</v>
      </c>
      <c r="V112" s="261" t="s">
        <v>932</v>
      </c>
      <c r="W112" s="265" t="str">
        <f t="shared" ca="1" si="54"/>
        <v>3d_E112_Capacity_charge_2023_1</v>
      </c>
      <c r="X112" s="261" t="s">
        <v>357</v>
      </c>
      <c r="Z112" s="264" t="str">
        <f t="shared" si="55"/>
        <v>&gt;=0</v>
      </c>
      <c r="AA112" s="261" t="s">
        <v>85</v>
      </c>
      <c r="AB112" s="261" t="s">
        <v>84</v>
      </c>
      <c r="AD112" s="263" t="str">
        <f t="shared" ca="1" si="56"/>
        <v>Requirement: E6 answer of "Yes"</v>
      </c>
    </row>
    <row r="113" spans="1:31" ht="14.25" customHeight="1" thickBot="1">
      <c r="A113" s="512"/>
      <c r="B113" s="59"/>
      <c r="C113" s="53"/>
      <c r="D113" s="439"/>
      <c r="E113" s="53"/>
      <c r="F113" s="53"/>
      <c r="G113" s="53"/>
      <c r="H113" s="102"/>
      <c r="N113" t="s">
        <v>78</v>
      </c>
      <c r="Q113" s="259" t="e">
        <f ca="1">SUBSTITUTE(CELL("address",#REF!),"$","")</f>
        <v>#REF!</v>
      </c>
      <c r="R113" s="261" t="str">
        <f t="shared" si="52"/>
        <v>3d</v>
      </c>
      <c r="S113" s="259" t="str">
        <f t="shared" ca="1" si="38"/>
        <v>3c. DR</v>
      </c>
      <c r="T113" s="261" t="s">
        <v>392</v>
      </c>
      <c r="U113" s="261" t="s">
        <v>939</v>
      </c>
      <c r="V113" s="261">
        <v>3</v>
      </c>
      <c r="W113" s="265" t="e">
        <f t="shared" ref="W113" ca="1" si="57">R113&amp;"_"&amp;Q113&amp;"_"&amp;U113&amp;"_"&amp;V113</f>
        <v>#REF!</v>
      </c>
      <c r="X113" t="s">
        <v>428</v>
      </c>
      <c r="Y113">
        <v>2000</v>
      </c>
      <c r="AA113" s="261" t="s">
        <v>85</v>
      </c>
      <c r="AB113" s="261" t="s">
        <v>85</v>
      </c>
      <c r="AD113" s="263" t="e">
        <f>"Requirement: "&amp;#REF!&amp;" answer of ""Yes"""</f>
        <v>#REF!</v>
      </c>
    </row>
    <row r="114" spans="1:31" ht="23.25" customHeight="1" thickBot="1">
      <c r="A114" s="1275" t="s">
        <v>1413</v>
      </c>
      <c r="B114" s="1275"/>
      <c r="C114" s="1275"/>
      <c r="D114" s="1275"/>
      <c r="E114" s="1275"/>
      <c r="F114" s="1275"/>
      <c r="G114" s="1275"/>
      <c r="H114" s="941"/>
      <c r="P114" s="944"/>
      <c r="R114" s="940"/>
      <c r="S114" s="940"/>
      <c r="T114" s="940"/>
      <c r="U114" s="940"/>
      <c r="V114" s="940"/>
      <c r="W114" s="940"/>
      <c r="AA114" s="940"/>
      <c r="AB114" s="940"/>
    </row>
    <row r="115" spans="1:31" ht="47.25" customHeight="1">
      <c r="A115" s="1279" t="s">
        <v>1414</v>
      </c>
      <c r="B115" s="1280"/>
      <c r="C115" s="1281"/>
      <c r="D115" s="1281"/>
      <c r="E115" s="1281"/>
      <c r="F115" s="1281"/>
      <c r="G115" s="1281"/>
      <c r="H115" s="102"/>
      <c r="P115" s="944"/>
      <c r="R115" s="940"/>
      <c r="S115" s="940"/>
      <c r="T115" s="940"/>
      <c r="U115" s="940"/>
      <c r="V115" s="940"/>
      <c r="W115" s="940"/>
      <c r="AA115" s="940"/>
      <c r="AB115" s="940"/>
    </row>
    <row r="116" spans="1:31" ht="5.25" customHeight="1">
      <c r="A116" s="1282"/>
      <c r="B116" s="1281"/>
      <c r="C116" s="1281"/>
      <c r="D116" s="1281"/>
      <c r="E116" s="1281"/>
      <c r="F116" s="1281"/>
      <c r="G116" s="1281"/>
      <c r="H116" s="102"/>
      <c r="N116" t="s">
        <v>78</v>
      </c>
      <c r="Q116" s="939" t="e">
        <f ca="1">SUBSTITUTE(CELL("address",#REF!),"$","")</f>
        <v>#REF!</v>
      </c>
      <c r="R116" s="940" t="str">
        <f t="shared" ref="R116:R117" si="58">$R$6</f>
        <v>3d</v>
      </c>
      <c r="S116" s="939" t="str">
        <f t="shared" ref="S116:S117" ca="1" si="59">MID(CELL("filename",R116),FIND("]",CELL("filename",R116))+1,256)</f>
        <v>3c. DR</v>
      </c>
      <c r="T116" s="940" t="s">
        <v>392</v>
      </c>
      <c r="U116" s="940" t="s">
        <v>940</v>
      </c>
      <c r="V116" s="268" t="s">
        <v>941</v>
      </c>
      <c r="W116" s="265" t="e">
        <f t="shared" ref="W116:W117" ca="1" si="60">R116&amp;"_"&amp;Q116&amp;"_"&amp;U116&amp;"_"&amp;V116</f>
        <v>#REF!</v>
      </c>
      <c r="X116" s="940" t="s">
        <v>357</v>
      </c>
      <c r="Z116" s="264" t="str">
        <f t="shared" ref="Z116:Z141" si="61">"&gt;=0"</f>
        <v>&gt;=0</v>
      </c>
      <c r="AA116" s="940" t="s">
        <v>85</v>
      </c>
      <c r="AB116" s="940" t="s">
        <v>84</v>
      </c>
    </row>
    <row r="117" spans="1:31" ht="24.75" customHeight="1">
      <c r="A117" s="942"/>
      <c r="B117" s="943"/>
      <c r="C117" s="304"/>
      <c r="D117" s="53"/>
      <c r="E117" s="53"/>
      <c r="F117" s="53"/>
      <c r="G117" s="53"/>
      <c r="H117" s="102"/>
      <c r="N117" t="s">
        <v>78</v>
      </c>
      <c r="Q117" s="939" t="e">
        <f ca="1">SUBSTITUTE(CELL("address",#REF!),"$","")</f>
        <v>#REF!</v>
      </c>
      <c r="R117" s="940" t="str">
        <f t="shared" si="58"/>
        <v>3d</v>
      </c>
      <c r="S117" s="939" t="str">
        <f t="shared" ca="1" si="59"/>
        <v>3c. DR</v>
      </c>
      <c r="T117" s="940" t="s">
        <v>392</v>
      </c>
      <c r="U117" s="940" t="s">
        <v>940</v>
      </c>
      <c r="V117" s="268" t="s">
        <v>933</v>
      </c>
      <c r="W117" s="265" t="e">
        <f t="shared" ca="1" si="60"/>
        <v>#REF!</v>
      </c>
      <c r="X117" s="940" t="s">
        <v>357</v>
      </c>
      <c r="Z117" s="264" t="str">
        <f t="shared" si="61"/>
        <v>&gt;=0</v>
      </c>
      <c r="AA117" s="940" t="s">
        <v>85</v>
      </c>
      <c r="AB117" s="940" t="s">
        <v>84</v>
      </c>
    </row>
    <row r="118" spans="1:31" ht="13">
      <c r="A118" s="346"/>
      <c r="B118" s="62" t="s">
        <v>1415</v>
      </c>
      <c r="C118" s="945" t="s">
        <v>930</v>
      </c>
      <c r="D118" s="53"/>
      <c r="E118" s="53"/>
      <c r="F118" s="53"/>
      <c r="G118" s="53"/>
      <c r="H118" s="102"/>
      <c r="O118" t="s">
        <v>42</v>
      </c>
      <c r="R118" s="940"/>
      <c r="S118" s="940"/>
      <c r="T118" s="940"/>
      <c r="U118" s="940"/>
      <c r="V118" s="940"/>
      <c r="W118" s="940"/>
      <c r="AA118" s="940"/>
      <c r="AB118" s="940"/>
    </row>
    <row r="119" spans="1:31" ht="21" customHeight="1">
      <c r="A119" s="942"/>
      <c r="B119" s="59">
        <v>2023</v>
      </c>
      <c r="C119" s="946" t="s">
        <v>1416</v>
      </c>
      <c r="D119" s="53"/>
      <c r="E119" s="431"/>
      <c r="F119" s="53"/>
      <c r="G119" s="53"/>
      <c r="H119" s="102"/>
      <c r="O119" t="s">
        <v>42</v>
      </c>
      <c r="Q119" s="939" t="str">
        <f t="shared" ref="Q119:Q125" ca="1" si="62">SUBSTITUTE(CELL("address",E119),"$","")</f>
        <v>E119</v>
      </c>
      <c r="R119" s="940" t="str">
        <f t="shared" ref="R119:R140" si="63">$R$6</f>
        <v>3d</v>
      </c>
      <c r="S119" s="939" t="str">
        <f t="shared" ref="S119:S125" ca="1" si="64">MID(CELL("filename",R119),FIND("]",CELL("filename",R119))+1,256)</f>
        <v>3c. DR</v>
      </c>
      <c r="T119" s="940" t="s">
        <v>392</v>
      </c>
      <c r="U119" s="268" t="s">
        <v>1417</v>
      </c>
      <c r="V119" s="940">
        <v>1</v>
      </c>
      <c r="W119" s="265" t="str">
        <f t="shared" ref="W119:W125" ca="1" si="65">R119&amp;"_"&amp;Q119&amp;"_"&amp;U119&amp;"_"&amp;V119</f>
        <v>3d_E119_program_startup_costs_1</v>
      </c>
      <c r="X119" s="940" t="s">
        <v>357</v>
      </c>
      <c r="Z119" s="264" t="str">
        <f t="shared" si="61"/>
        <v>&gt;=0</v>
      </c>
      <c r="AA119" s="940" t="s">
        <v>85</v>
      </c>
      <c r="AB119" s="940" t="s">
        <v>84</v>
      </c>
      <c r="AD119" s="263" t="str">
        <f t="shared" ref="AD119:AD140" ca="1" si="66">"Requirement: "&amp;$Q$6&amp;" answer of ""Yes"""</f>
        <v>Requirement: E6 answer of "Yes"</v>
      </c>
      <c r="AE119" s="939"/>
    </row>
    <row r="120" spans="1:31" ht="21" customHeight="1">
      <c r="A120" s="942"/>
      <c r="B120" s="59">
        <v>2024</v>
      </c>
      <c r="C120" s="946" t="s">
        <v>1416</v>
      </c>
      <c r="D120" s="53"/>
      <c r="E120" s="431"/>
      <c r="F120" s="53"/>
      <c r="G120" s="53"/>
      <c r="H120" s="102"/>
      <c r="O120" t="s">
        <v>42</v>
      </c>
      <c r="Q120" s="939" t="str">
        <f t="shared" ca="1" si="62"/>
        <v>E120</v>
      </c>
      <c r="R120" s="940" t="str">
        <f t="shared" si="63"/>
        <v>3d</v>
      </c>
      <c r="S120" s="939" t="str">
        <f t="shared" ca="1" si="64"/>
        <v>3c. DR</v>
      </c>
      <c r="T120" s="940" t="s">
        <v>392</v>
      </c>
      <c r="U120" s="940" t="s">
        <v>943</v>
      </c>
      <c r="V120" s="940">
        <v>1</v>
      </c>
      <c r="W120" s="265" t="str">
        <f t="shared" ca="1" si="65"/>
        <v>3d_E120_software_1</v>
      </c>
      <c r="X120" s="940" t="s">
        <v>357</v>
      </c>
      <c r="Z120" s="264" t="str">
        <f t="shared" si="61"/>
        <v>&gt;=0</v>
      </c>
      <c r="AA120" s="940" t="s">
        <v>85</v>
      </c>
      <c r="AB120" s="940" t="s">
        <v>84</v>
      </c>
      <c r="AD120" s="263" t="str">
        <f t="shared" ca="1" si="66"/>
        <v>Requirement: E6 answer of "Yes"</v>
      </c>
      <c r="AE120" s="939"/>
    </row>
    <row r="121" spans="1:31" ht="21" customHeight="1">
      <c r="A121" s="942"/>
      <c r="B121" s="59">
        <v>2025</v>
      </c>
      <c r="C121" s="946" t="s">
        <v>1416</v>
      </c>
      <c r="D121" s="53"/>
      <c r="E121" s="431"/>
      <c r="F121" s="53"/>
      <c r="G121" s="53"/>
      <c r="H121" s="102"/>
      <c r="O121" t="s">
        <v>42</v>
      </c>
      <c r="Q121" s="939" t="str">
        <f t="shared" ca="1" si="62"/>
        <v>E121</v>
      </c>
      <c r="R121" s="940" t="str">
        <f t="shared" si="63"/>
        <v>3d</v>
      </c>
      <c r="S121" s="939" t="str">
        <f t="shared" ca="1" si="64"/>
        <v>3c. DR</v>
      </c>
      <c r="T121" s="940" t="s">
        <v>392</v>
      </c>
      <c r="U121" s="940" t="s">
        <v>944</v>
      </c>
      <c r="V121" s="940">
        <v>1</v>
      </c>
      <c r="W121" s="265" t="str">
        <f t="shared" ca="1" si="65"/>
        <v>3d_E121_marketing_1</v>
      </c>
      <c r="X121" s="940" t="s">
        <v>357</v>
      </c>
      <c r="Z121" s="264" t="str">
        <f t="shared" si="61"/>
        <v>&gt;=0</v>
      </c>
      <c r="AA121" s="940" t="s">
        <v>85</v>
      </c>
      <c r="AB121" s="940" t="s">
        <v>84</v>
      </c>
      <c r="AD121" s="263" t="str">
        <f t="shared" ca="1" si="66"/>
        <v>Requirement: E6 answer of "Yes"</v>
      </c>
      <c r="AE121" s="939"/>
    </row>
    <row r="122" spans="1:31" ht="21" customHeight="1">
      <c r="A122" s="942"/>
      <c r="B122" s="59">
        <v>2026</v>
      </c>
      <c r="C122" s="946" t="s">
        <v>1416</v>
      </c>
      <c r="D122" s="53"/>
      <c r="E122" s="431"/>
      <c r="F122" s="53"/>
      <c r="G122" s="440"/>
      <c r="H122" s="102"/>
      <c r="O122" t="s">
        <v>42</v>
      </c>
      <c r="Q122" s="939" t="str">
        <f t="shared" ca="1" si="62"/>
        <v>E122</v>
      </c>
      <c r="R122" s="940" t="str">
        <f t="shared" si="63"/>
        <v>3d</v>
      </c>
      <c r="S122" s="939" t="str">
        <f t="shared" ca="1" si="64"/>
        <v>3c. DR</v>
      </c>
      <c r="T122" s="940" t="s">
        <v>392</v>
      </c>
      <c r="U122" s="940" t="s">
        <v>945</v>
      </c>
      <c r="V122" s="940">
        <v>1</v>
      </c>
      <c r="W122" s="265" t="str">
        <f t="shared" ca="1" si="65"/>
        <v>3d_E122_capital_1</v>
      </c>
      <c r="X122" s="940" t="s">
        <v>357</v>
      </c>
      <c r="Z122" s="264" t="str">
        <f t="shared" si="61"/>
        <v>&gt;=0</v>
      </c>
      <c r="AA122" s="940" t="s">
        <v>85</v>
      </c>
      <c r="AB122" s="940" t="s">
        <v>84</v>
      </c>
      <c r="AD122" s="263" t="str">
        <f t="shared" ca="1" si="66"/>
        <v>Requirement: E6 answer of "Yes"</v>
      </c>
      <c r="AE122" s="939"/>
    </row>
    <row r="123" spans="1:31" ht="21" customHeight="1">
      <c r="A123" s="942"/>
      <c r="B123" s="59">
        <v>2027</v>
      </c>
      <c r="C123" s="946" t="s">
        <v>1416</v>
      </c>
      <c r="D123" s="53"/>
      <c r="E123" s="431"/>
      <c r="F123" s="53"/>
      <c r="G123" s="53"/>
      <c r="H123" s="102"/>
      <c r="O123" t="s">
        <v>42</v>
      </c>
      <c r="Q123" s="939" t="str">
        <f t="shared" ca="1" si="62"/>
        <v>E123</v>
      </c>
      <c r="R123" s="940" t="str">
        <f t="shared" si="63"/>
        <v>3d</v>
      </c>
      <c r="S123" s="939" t="str">
        <f t="shared" ca="1" si="64"/>
        <v>3c. DR</v>
      </c>
      <c r="T123" s="940" t="s">
        <v>392</v>
      </c>
      <c r="U123" s="940" t="s">
        <v>946</v>
      </c>
      <c r="V123" s="940">
        <v>1</v>
      </c>
      <c r="W123" s="265" t="str">
        <f t="shared" ca="1" si="65"/>
        <v>3d_E123_equip_install_1</v>
      </c>
      <c r="X123" s="940" t="s">
        <v>357</v>
      </c>
      <c r="Z123" s="264" t="str">
        <f t="shared" si="61"/>
        <v>&gt;=0</v>
      </c>
      <c r="AA123" s="940" t="s">
        <v>85</v>
      </c>
      <c r="AB123" s="940" t="s">
        <v>84</v>
      </c>
      <c r="AD123" s="263" t="str">
        <f t="shared" ca="1" si="66"/>
        <v>Requirement: E6 answer of "Yes"</v>
      </c>
      <c r="AE123" s="939"/>
    </row>
    <row r="124" spans="1:31" ht="21" customHeight="1">
      <c r="A124" s="942"/>
      <c r="B124" s="59">
        <v>2028</v>
      </c>
      <c r="C124" s="946" t="s">
        <v>1416</v>
      </c>
      <c r="D124" s="53"/>
      <c r="E124" s="431"/>
      <c r="F124" s="53"/>
      <c r="G124" s="53"/>
      <c r="H124" s="102"/>
      <c r="O124" t="s">
        <v>42</v>
      </c>
      <c r="Q124" s="939" t="str">
        <f t="shared" ca="1" si="62"/>
        <v>E124</v>
      </c>
      <c r="R124" s="940" t="str">
        <f t="shared" si="63"/>
        <v>3d</v>
      </c>
      <c r="S124" s="939" t="str">
        <f t="shared" ca="1" si="64"/>
        <v>3c. DR</v>
      </c>
      <c r="T124" s="940" t="s">
        <v>392</v>
      </c>
      <c r="U124" s="940" t="s">
        <v>947</v>
      </c>
      <c r="V124" s="940">
        <v>1</v>
      </c>
      <c r="W124" s="265" t="str">
        <f t="shared" ca="1" si="65"/>
        <v>3d_E124_equip_maint_1</v>
      </c>
      <c r="X124" s="940" t="s">
        <v>357</v>
      </c>
      <c r="Z124" s="264" t="str">
        <f t="shared" si="61"/>
        <v>&gt;=0</v>
      </c>
      <c r="AA124" s="940" t="s">
        <v>85</v>
      </c>
      <c r="AB124" s="940" t="s">
        <v>84</v>
      </c>
      <c r="AD124" s="263" t="str">
        <f t="shared" ca="1" si="66"/>
        <v>Requirement: E6 answer of "Yes"</v>
      </c>
      <c r="AE124" s="939"/>
    </row>
    <row r="125" spans="1:31" ht="21" customHeight="1">
      <c r="A125" s="942"/>
      <c r="B125" s="943"/>
      <c r="C125" s="304"/>
      <c r="D125" s="53"/>
      <c r="E125" s="53"/>
      <c r="F125" s="53"/>
      <c r="G125" s="53"/>
      <c r="H125" s="102"/>
      <c r="O125" t="s">
        <v>42</v>
      </c>
      <c r="Q125" s="939" t="str">
        <f t="shared" ca="1" si="62"/>
        <v>E125</v>
      </c>
      <c r="R125" s="940" t="str">
        <f t="shared" si="63"/>
        <v>3d</v>
      </c>
      <c r="S125" s="939" t="str">
        <f t="shared" ca="1" si="64"/>
        <v>3c. DR</v>
      </c>
      <c r="T125" s="940" t="s">
        <v>392</v>
      </c>
      <c r="U125" s="940" t="s">
        <v>948</v>
      </c>
      <c r="V125" s="940">
        <v>1</v>
      </c>
      <c r="W125" s="265" t="str">
        <f t="shared" ca="1" si="65"/>
        <v>3d_E125_participant_incentive_1</v>
      </c>
      <c r="X125" s="940" t="s">
        <v>357</v>
      </c>
      <c r="Z125" s="264" t="str">
        <f t="shared" si="61"/>
        <v>&gt;=0</v>
      </c>
      <c r="AA125" s="940" t="s">
        <v>85</v>
      </c>
      <c r="AB125" s="940" t="s">
        <v>84</v>
      </c>
      <c r="AD125" s="263" t="str">
        <f t="shared" ca="1" si="66"/>
        <v>Requirement: E6 answer of "Yes"</v>
      </c>
      <c r="AE125" s="939"/>
    </row>
    <row r="126" spans="1:31" ht="13">
      <c r="A126" s="346"/>
      <c r="B126" s="62" t="s">
        <v>1418</v>
      </c>
      <c r="C126" s="945" t="s">
        <v>930</v>
      </c>
      <c r="D126" s="53"/>
      <c r="E126" s="53"/>
      <c r="F126" s="53"/>
      <c r="G126" s="53"/>
      <c r="H126" s="102"/>
      <c r="O126" t="s">
        <v>42</v>
      </c>
      <c r="R126" s="940"/>
      <c r="S126" s="940"/>
      <c r="T126" s="940"/>
      <c r="U126" s="940"/>
      <c r="V126" s="940"/>
      <c r="W126" s="940"/>
      <c r="AA126" s="940"/>
      <c r="AB126" s="940"/>
    </row>
    <row r="127" spans="1:31" ht="21" customHeight="1">
      <c r="A127" s="942"/>
      <c r="B127" s="59">
        <v>2023</v>
      </c>
      <c r="C127" s="946" t="s">
        <v>1419</v>
      </c>
      <c r="D127" s="53"/>
      <c r="E127" s="431"/>
      <c r="F127" s="53"/>
      <c r="G127" s="53"/>
      <c r="H127" s="102"/>
      <c r="O127" t="s">
        <v>42</v>
      </c>
      <c r="Q127" s="939" t="str">
        <f t="shared" ref="Q127:Q133" ca="1" si="67">SUBSTITUTE(CELL("address",E127),"$","")</f>
        <v>E127</v>
      </c>
      <c r="R127" s="940" t="str">
        <f t="shared" si="63"/>
        <v>3d</v>
      </c>
      <c r="S127" s="939" t="str">
        <f t="shared" ref="S127:S133" ca="1" si="68">MID(CELL("filename",R127),FIND("]",CELL("filename",R127))+1,256)</f>
        <v>3c. DR</v>
      </c>
      <c r="T127" s="940" t="s">
        <v>392</v>
      </c>
      <c r="U127" s="268" t="s">
        <v>942</v>
      </c>
      <c r="V127" s="940">
        <v>1</v>
      </c>
      <c r="W127" s="265" t="str">
        <f t="shared" ref="W127:W133" ca="1" si="69">R127&amp;"_"&amp;Q127&amp;"_"&amp;U127&amp;"_"&amp;V127</f>
        <v>3d_E127_startup_costs_1</v>
      </c>
      <c r="X127" s="940" t="s">
        <v>357</v>
      </c>
      <c r="Z127" s="264" t="str">
        <f t="shared" si="61"/>
        <v>&gt;=0</v>
      </c>
      <c r="AA127" s="940" t="s">
        <v>85</v>
      </c>
      <c r="AB127" s="940" t="s">
        <v>84</v>
      </c>
      <c r="AD127" s="263" t="str">
        <f t="shared" ca="1" si="66"/>
        <v>Requirement: E6 answer of "Yes"</v>
      </c>
      <c r="AE127" s="939"/>
    </row>
    <row r="128" spans="1:31" ht="21" customHeight="1">
      <c r="A128" s="942"/>
      <c r="B128" s="59">
        <v>2024</v>
      </c>
      <c r="C128" s="946" t="s">
        <v>1419</v>
      </c>
      <c r="D128" s="53"/>
      <c r="E128" s="431"/>
      <c r="F128" s="53"/>
      <c r="G128" s="53"/>
      <c r="H128" s="102"/>
      <c r="O128" t="s">
        <v>42</v>
      </c>
      <c r="Q128" s="939" t="str">
        <f t="shared" ca="1" si="67"/>
        <v>E128</v>
      </c>
      <c r="R128" s="940" t="str">
        <f t="shared" si="63"/>
        <v>3d</v>
      </c>
      <c r="S128" s="939" t="str">
        <f t="shared" ca="1" si="68"/>
        <v>3c. DR</v>
      </c>
      <c r="T128" s="940" t="s">
        <v>392</v>
      </c>
      <c r="U128" s="940" t="s">
        <v>943</v>
      </c>
      <c r="V128" s="940">
        <v>1</v>
      </c>
      <c r="W128" s="265" t="str">
        <f t="shared" ca="1" si="69"/>
        <v>3d_E128_software_1</v>
      </c>
      <c r="X128" s="940" t="s">
        <v>357</v>
      </c>
      <c r="Z128" s="264" t="str">
        <f t="shared" si="61"/>
        <v>&gt;=0</v>
      </c>
      <c r="AA128" s="940" t="s">
        <v>85</v>
      </c>
      <c r="AB128" s="940" t="s">
        <v>84</v>
      </c>
      <c r="AD128" s="263" t="str">
        <f t="shared" ca="1" si="66"/>
        <v>Requirement: E6 answer of "Yes"</v>
      </c>
      <c r="AE128" s="939"/>
    </row>
    <row r="129" spans="1:31" ht="21" customHeight="1">
      <c r="A129" s="942"/>
      <c r="B129" s="59">
        <v>2025</v>
      </c>
      <c r="C129" s="946" t="s">
        <v>1419</v>
      </c>
      <c r="D129" s="53"/>
      <c r="E129" s="431"/>
      <c r="F129" s="53"/>
      <c r="G129" s="53"/>
      <c r="H129" s="102"/>
      <c r="O129" t="s">
        <v>42</v>
      </c>
      <c r="Q129" s="939" t="str">
        <f t="shared" ca="1" si="67"/>
        <v>E129</v>
      </c>
      <c r="R129" s="940" t="str">
        <f t="shared" si="63"/>
        <v>3d</v>
      </c>
      <c r="S129" s="939" t="str">
        <f t="shared" ca="1" si="68"/>
        <v>3c. DR</v>
      </c>
      <c r="T129" s="940" t="s">
        <v>392</v>
      </c>
      <c r="U129" s="940" t="s">
        <v>944</v>
      </c>
      <c r="V129" s="940">
        <v>1</v>
      </c>
      <c r="W129" s="265" t="str">
        <f t="shared" ca="1" si="69"/>
        <v>3d_E129_marketing_1</v>
      </c>
      <c r="X129" s="940" t="s">
        <v>357</v>
      </c>
      <c r="Z129" s="264" t="str">
        <f t="shared" si="61"/>
        <v>&gt;=0</v>
      </c>
      <c r="AA129" s="940" t="s">
        <v>85</v>
      </c>
      <c r="AB129" s="940" t="s">
        <v>84</v>
      </c>
      <c r="AD129" s="263" t="str">
        <f t="shared" ca="1" si="66"/>
        <v>Requirement: E6 answer of "Yes"</v>
      </c>
      <c r="AE129" s="939"/>
    </row>
    <row r="130" spans="1:31" ht="21" customHeight="1">
      <c r="A130" s="942"/>
      <c r="B130" s="59">
        <v>2026</v>
      </c>
      <c r="C130" s="946" t="s">
        <v>1419</v>
      </c>
      <c r="D130" s="53"/>
      <c r="E130" s="431"/>
      <c r="F130" s="53"/>
      <c r="G130" s="440"/>
      <c r="H130" s="102"/>
      <c r="O130" t="s">
        <v>42</v>
      </c>
      <c r="Q130" s="939" t="str">
        <f t="shared" ca="1" si="67"/>
        <v>E130</v>
      </c>
      <c r="R130" s="940" t="str">
        <f t="shared" si="63"/>
        <v>3d</v>
      </c>
      <c r="S130" s="939" t="str">
        <f t="shared" ca="1" si="68"/>
        <v>3c. DR</v>
      </c>
      <c r="T130" s="940" t="s">
        <v>392</v>
      </c>
      <c r="U130" s="940" t="s">
        <v>945</v>
      </c>
      <c r="V130" s="940">
        <v>1</v>
      </c>
      <c r="W130" s="265" t="str">
        <f t="shared" ca="1" si="69"/>
        <v>3d_E130_capital_1</v>
      </c>
      <c r="X130" s="940" t="s">
        <v>357</v>
      </c>
      <c r="Z130" s="264" t="str">
        <f t="shared" si="61"/>
        <v>&gt;=0</v>
      </c>
      <c r="AA130" s="940" t="s">
        <v>85</v>
      </c>
      <c r="AB130" s="940" t="s">
        <v>84</v>
      </c>
      <c r="AD130" s="263" t="str">
        <f t="shared" ca="1" si="66"/>
        <v>Requirement: E6 answer of "Yes"</v>
      </c>
      <c r="AE130" s="939"/>
    </row>
    <row r="131" spans="1:31" ht="21" customHeight="1">
      <c r="A131" s="942"/>
      <c r="B131" s="59">
        <v>2027</v>
      </c>
      <c r="C131" s="946" t="s">
        <v>1419</v>
      </c>
      <c r="D131" s="53"/>
      <c r="E131" s="431"/>
      <c r="F131" s="53"/>
      <c r="G131" s="53"/>
      <c r="H131" s="102"/>
      <c r="O131" t="s">
        <v>42</v>
      </c>
      <c r="Q131" s="939" t="str">
        <f t="shared" ca="1" si="67"/>
        <v>E131</v>
      </c>
      <c r="R131" s="940" t="str">
        <f t="shared" si="63"/>
        <v>3d</v>
      </c>
      <c r="S131" s="939" t="str">
        <f t="shared" ca="1" si="68"/>
        <v>3c. DR</v>
      </c>
      <c r="T131" s="940" t="s">
        <v>392</v>
      </c>
      <c r="U131" s="940" t="s">
        <v>946</v>
      </c>
      <c r="V131" s="940">
        <v>1</v>
      </c>
      <c r="W131" s="265" t="str">
        <f t="shared" ca="1" si="69"/>
        <v>3d_E131_equip_install_1</v>
      </c>
      <c r="X131" s="940" t="s">
        <v>357</v>
      </c>
      <c r="Z131" s="264" t="str">
        <f t="shared" si="61"/>
        <v>&gt;=0</v>
      </c>
      <c r="AA131" s="940" t="s">
        <v>85</v>
      </c>
      <c r="AB131" s="940" t="s">
        <v>84</v>
      </c>
      <c r="AD131" s="263" t="str">
        <f t="shared" ca="1" si="66"/>
        <v>Requirement: E6 answer of "Yes"</v>
      </c>
      <c r="AE131" s="939"/>
    </row>
    <row r="132" spans="1:31" ht="21" customHeight="1">
      <c r="A132" s="942"/>
      <c r="B132" s="59">
        <v>2028</v>
      </c>
      <c r="C132" s="946" t="s">
        <v>1419</v>
      </c>
      <c r="D132" s="53"/>
      <c r="E132" s="431"/>
      <c r="F132" s="53"/>
      <c r="G132" s="53"/>
      <c r="H132" s="102"/>
      <c r="O132" t="s">
        <v>42</v>
      </c>
      <c r="Q132" s="939" t="str">
        <f t="shared" ca="1" si="67"/>
        <v>E132</v>
      </c>
      <c r="R132" s="940" t="str">
        <f t="shared" si="63"/>
        <v>3d</v>
      </c>
      <c r="S132" s="939" t="str">
        <f t="shared" ca="1" si="68"/>
        <v>3c. DR</v>
      </c>
      <c r="T132" s="940" t="s">
        <v>392</v>
      </c>
      <c r="U132" s="940" t="s">
        <v>947</v>
      </c>
      <c r="V132" s="940">
        <v>1</v>
      </c>
      <c r="W132" s="265" t="str">
        <f t="shared" ca="1" si="69"/>
        <v>3d_E132_equip_maint_1</v>
      </c>
      <c r="X132" s="940" t="s">
        <v>357</v>
      </c>
      <c r="Z132" s="264" t="str">
        <f t="shared" si="61"/>
        <v>&gt;=0</v>
      </c>
      <c r="AA132" s="940" t="s">
        <v>85</v>
      </c>
      <c r="AB132" s="940" t="s">
        <v>84</v>
      </c>
      <c r="AD132" s="263" t="str">
        <f t="shared" ca="1" si="66"/>
        <v>Requirement: E6 answer of "Yes"</v>
      </c>
      <c r="AE132" s="939"/>
    </row>
    <row r="133" spans="1:31" ht="21" customHeight="1">
      <c r="A133" s="942"/>
      <c r="B133" s="943"/>
      <c r="C133" s="304"/>
      <c r="D133" s="53"/>
      <c r="E133" s="53"/>
      <c r="F133" s="53"/>
      <c r="G133" s="53"/>
      <c r="H133" s="102"/>
      <c r="O133" t="s">
        <v>42</v>
      </c>
      <c r="Q133" s="939" t="str">
        <f t="shared" ca="1" si="67"/>
        <v>E133</v>
      </c>
      <c r="R133" s="940" t="str">
        <f t="shared" si="63"/>
        <v>3d</v>
      </c>
      <c r="S133" s="939" t="str">
        <f t="shared" ca="1" si="68"/>
        <v>3c. DR</v>
      </c>
      <c r="T133" s="940" t="s">
        <v>392</v>
      </c>
      <c r="U133" s="940" t="s">
        <v>948</v>
      </c>
      <c r="V133" s="940">
        <v>1</v>
      </c>
      <c r="W133" s="265" t="str">
        <f t="shared" ca="1" si="69"/>
        <v>3d_E133_participant_incentive_1</v>
      </c>
      <c r="X133" s="940" t="s">
        <v>357</v>
      </c>
      <c r="Z133" s="264" t="str">
        <f t="shared" si="61"/>
        <v>&gt;=0</v>
      </c>
      <c r="AA133" s="940" t="s">
        <v>85</v>
      </c>
      <c r="AB133" s="940" t="s">
        <v>84</v>
      </c>
      <c r="AD133" s="263" t="str">
        <f t="shared" ca="1" si="66"/>
        <v>Requirement: E6 answer of "Yes"</v>
      </c>
      <c r="AE133" s="939"/>
    </row>
    <row r="134" spans="1:31" ht="13">
      <c r="A134" s="346"/>
      <c r="B134" s="62" t="s">
        <v>1420</v>
      </c>
      <c r="C134" s="945" t="s">
        <v>930</v>
      </c>
      <c r="D134" s="53"/>
      <c r="E134" s="53"/>
      <c r="F134" s="53"/>
      <c r="G134" s="53"/>
      <c r="H134" s="102"/>
      <c r="O134" t="s">
        <v>42</v>
      </c>
      <c r="R134" s="940"/>
      <c r="S134" s="940"/>
      <c r="T134" s="940"/>
      <c r="U134" s="940"/>
      <c r="V134" s="940"/>
      <c r="W134" s="940"/>
      <c r="AA134" s="940"/>
      <c r="AB134" s="940"/>
    </row>
    <row r="135" spans="1:31" ht="21" customHeight="1">
      <c r="A135" s="942"/>
      <c r="B135" s="59">
        <v>2023</v>
      </c>
      <c r="C135" s="946" t="s">
        <v>1421</v>
      </c>
      <c r="D135" s="53"/>
      <c r="E135" s="431"/>
      <c r="F135" s="53"/>
      <c r="G135" s="53"/>
      <c r="H135" s="102"/>
      <c r="O135" t="s">
        <v>42</v>
      </c>
      <c r="Q135" s="939" t="str">
        <f t="shared" ref="Q135:Q140" ca="1" si="70">SUBSTITUTE(CELL("address",E135),"$","")</f>
        <v>E135</v>
      </c>
      <c r="R135" s="940" t="str">
        <f t="shared" si="63"/>
        <v>3d</v>
      </c>
      <c r="S135" s="939" t="str">
        <f t="shared" ref="S135:S140" ca="1" si="71">MID(CELL("filename",R135),FIND("]",CELL("filename",R135))+1,256)</f>
        <v>3c. DR</v>
      </c>
      <c r="T135" s="940" t="s">
        <v>392</v>
      </c>
      <c r="U135" s="940" t="s">
        <v>942</v>
      </c>
      <c r="V135" s="940">
        <v>1</v>
      </c>
      <c r="W135" s="265" t="str">
        <f t="shared" ref="W135:W140" ca="1" si="72">R135&amp;"_"&amp;Q135&amp;"_"&amp;U135&amp;"_"&amp;V135</f>
        <v>3d_E135_startup_costs_1</v>
      </c>
      <c r="X135" s="940" t="s">
        <v>357</v>
      </c>
      <c r="Z135" s="264" t="str">
        <f t="shared" si="61"/>
        <v>&gt;=0</v>
      </c>
      <c r="AA135" s="940" t="s">
        <v>85</v>
      </c>
      <c r="AB135" s="940" t="s">
        <v>84</v>
      </c>
      <c r="AD135" s="263" t="str">
        <f t="shared" ca="1" si="66"/>
        <v>Requirement: E6 answer of "Yes"</v>
      </c>
      <c r="AE135" s="939"/>
    </row>
    <row r="136" spans="1:31" ht="21" customHeight="1">
      <c r="A136" s="942"/>
      <c r="B136" s="59">
        <v>2024</v>
      </c>
      <c r="C136" s="946" t="s">
        <v>1421</v>
      </c>
      <c r="D136" s="53"/>
      <c r="E136" s="431"/>
      <c r="F136" s="53"/>
      <c r="G136" s="53"/>
      <c r="H136" s="102"/>
      <c r="O136" t="s">
        <v>42</v>
      </c>
      <c r="Q136" s="939" t="str">
        <f t="shared" ca="1" si="70"/>
        <v>E136</v>
      </c>
      <c r="R136" s="940" t="str">
        <f t="shared" si="63"/>
        <v>3d</v>
      </c>
      <c r="S136" s="939" t="str">
        <f t="shared" ca="1" si="71"/>
        <v>3c. DR</v>
      </c>
      <c r="T136" s="940" t="s">
        <v>392</v>
      </c>
      <c r="U136" s="940" t="s">
        <v>943</v>
      </c>
      <c r="V136" s="940">
        <v>1</v>
      </c>
      <c r="W136" s="265" t="str">
        <f t="shared" ca="1" si="72"/>
        <v>3d_E136_software_1</v>
      </c>
      <c r="X136" s="940" t="s">
        <v>357</v>
      </c>
      <c r="Z136" s="264" t="str">
        <f t="shared" si="61"/>
        <v>&gt;=0</v>
      </c>
      <c r="AA136" s="940" t="s">
        <v>85</v>
      </c>
      <c r="AB136" s="940" t="s">
        <v>84</v>
      </c>
      <c r="AD136" s="263" t="str">
        <f t="shared" ca="1" si="66"/>
        <v>Requirement: E6 answer of "Yes"</v>
      </c>
      <c r="AE136" s="939"/>
    </row>
    <row r="137" spans="1:31" ht="21" customHeight="1">
      <c r="A137" s="942"/>
      <c r="B137" s="59">
        <v>2025</v>
      </c>
      <c r="C137" s="946" t="s">
        <v>1421</v>
      </c>
      <c r="D137" s="53"/>
      <c r="E137" s="431"/>
      <c r="F137" s="53"/>
      <c r="G137" s="53"/>
      <c r="H137" s="102"/>
      <c r="O137" t="s">
        <v>42</v>
      </c>
      <c r="Q137" s="939" t="str">
        <f t="shared" ca="1" si="70"/>
        <v>E137</v>
      </c>
      <c r="R137" s="940" t="str">
        <f t="shared" si="63"/>
        <v>3d</v>
      </c>
      <c r="S137" s="939" t="str">
        <f t="shared" ca="1" si="71"/>
        <v>3c. DR</v>
      </c>
      <c r="T137" s="940" t="s">
        <v>392</v>
      </c>
      <c r="U137" s="940" t="s">
        <v>944</v>
      </c>
      <c r="V137" s="940">
        <v>1</v>
      </c>
      <c r="W137" s="265" t="str">
        <f t="shared" ca="1" si="72"/>
        <v>3d_E137_marketing_1</v>
      </c>
      <c r="X137" s="940" t="s">
        <v>357</v>
      </c>
      <c r="Z137" s="264" t="str">
        <f t="shared" si="61"/>
        <v>&gt;=0</v>
      </c>
      <c r="AA137" s="940" t="s">
        <v>85</v>
      </c>
      <c r="AB137" s="940" t="s">
        <v>84</v>
      </c>
      <c r="AD137" s="263" t="str">
        <f t="shared" ca="1" si="66"/>
        <v>Requirement: E6 answer of "Yes"</v>
      </c>
      <c r="AE137" s="939"/>
    </row>
    <row r="138" spans="1:31" ht="21" customHeight="1">
      <c r="A138" s="942"/>
      <c r="B138" s="59">
        <v>2026</v>
      </c>
      <c r="C138" s="946" t="s">
        <v>1421</v>
      </c>
      <c r="D138" s="53"/>
      <c r="E138" s="431"/>
      <c r="F138" s="53"/>
      <c r="G138" s="440"/>
      <c r="H138" s="102"/>
      <c r="O138" t="s">
        <v>42</v>
      </c>
      <c r="Q138" s="939" t="str">
        <f t="shared" ca="1" si="70"/>
        <v>E138</v>
      </c>
      <c r="R138" s="940" t="str">
        <f t="shared" si="63"/>
        <v>3d</v>
      </c>
      <c r="S138" s="939" t="str">
        <f t="shared" ca="1" si="71"/>
        <v>3c. DR</v>
      </c>
      <c r="T138" s="940" t="s">
        <v>392</v>
      </c>
      <c r="U138" s="940" t="s">
        <v>945</v>
      </c>
      <c r="V138" s="940">
        <v>1</v>
      </c>
      <c r="W138" s="265" t="str">
        <f t="shared" ca="1" si="72"/>
        <v>3d_E138_capital_1</v>
      </c>
      <c r="X138" s="940" t="s">
        <v>357</v>
      </c>
      <c r="Z138" s="264" t="str">
        <f t="shared" si="61"/>
        <v>&gt;=0</v>
      </c>
      <c r="AA138" s="940" t="s">
        <v>85</v>
      </c>
      <c r="AB138" s="940" t="s">
        <v>84</v>
      </c>
      <c r="AD138" s="263" t="str">
        <f t="shared" ca="1" si="66"/>
        <v>Requirement: E6 answer of "Yes"</v>
      </c>
      <c r="AE138" s="939"/>
    </row>
    <row r="139" spans="1:31" ht="21" customHeight="1">
      <c r="A139" s="942"/>
      <c r="B139" s="59">
        <v>2027</v>
      </c>
      <c r="C139" s="946" t="s">
        <v>1421</v>
      </c>
      <c r="D139" s="53"/>
      <c r="E139" s="431"/>
      <c r="F139" s="53"/>
      <c r="G139" s="53"/>
      <c r="H139" s="102"/>
      <c r="O139" t="s">
        <v>42</v>
      </c>
      <c r="Q139" s="939" t="str">
        <f t="shared" ca="1" si="70"/>
        <v>E139</v>
      </c>
      <c r="R139" s="940" t="str">
        <f t="shared" si="63"/>
        <v>3d</v>
      </c>
      <c r="S139" s="939" t="str">
        <f t="shared" ca="1" si="71"/>
        <v>3c. DR</v>
      </c>
      <c r="T139" s="940" t="s">
        <v>392</v>
      </c>
      <c r="U139" s="940" t="s">
        <v>946</v>
      </c>
      <c r="V139" s="940">
        <v>1</v>
      </c>
      <c r="W139" s="265" t="str">
        <f t="shared" ca="1" si="72"/>
        <v>3d_E139_equip_install_1</v>
      </c>
      <c r="X139" s="940" t="s">
        <v>357</v>
      </c>
      <c r="Z139" s="264" t="str">
        <f t="shared" si="61"/>
        <v>&gt;=0</v>
      </c>
      <c r="AA139" s="940" t="s">
        <v>85</v>
      </c>
      <c r="AB139" s="940" t="s">
        <v>84</v>
      </c>
      <c r="AD139" s="263" t="str">
        <f t="shared" ca="1" si="66"/>
        <v>Requirement: E6 answer of "Yes"</v>
      </c>
      <c r="AE139" s="939"/>
    </row>
    <row r="140" spans="1:31" ht="21" customHeight="1">
      <c r="A140" s="942"/>
      <c r="B140" s="59">
        <v>2028</v>
      </c>
      <c r="C140" s="946" t="s">
        <v>1421</v>
      </c>
      <c r="D140" s="53"/>
      <c r="E140" s="431"/>
      <c r="F140" s="53"/>
      <c r="G140" s="53"/>
      <c r="H140" s="102"/>
      <c r="O140" t="s">
        <v>42</v>
      </c>
      <c r="Q140" s="939" t="str">
        <f t="shared" ca="1" si="70"/>
        <v>E140</v>
      </c>
      <c r="R140" s="940" t="str">
        <f t="shared" si="63"/>
        <v>3d</v>
      </c>
      <c r="S140" s="939" t="str">
        <f t="shared" ca="1" si="71"/>
        <v>3c. DR</v>
      </c>
      <c r="T140" s="940" t="s">
        <v>392</v>
      </c>
      <c r="U140" s="940" t="s">
        <v>947</v>
      </c>
      <c r="V140" s="940">
        <v>1</v>
      </c>
      <c r="W140" s="265" t="str">
        <f t="shared" ca="1" si="72"/>
        <v>3d_E140_equip_maint_1</v>
      </c>
      <c r="X140" s="940" t="s">
        <v>357</v>
      </c>
      <c r="Z140" s="264" t="str">
        <f t="shared" si="61"/>
        <v>&gt;=0</v>
      </c>
      <c r="AA140" s="940" t="s">
        <v>85</v>
      </c>
      <c r="AB140" s="940" t="s">
        <v>84</v>
      </c>
      <c r="AD140" s="263" t="str">
        <f t="shared" ca="1" si="66"/>
        <v>Requirement: E6 answer of "Yes"</v>
      </c>
      <c r="AE140" s="939"/>
    </row>
    <row r="141" spans="1:31" ht="20.25" customHeight="1">
      <c r="A141" s="511"/>
      <c r="B141" s="621"/>
      <c r="C141" s="304"/>
      <c r="D141" s="53"/>
      <c r="E141" s="53"/>
      <c r="F141" s="53"/>
      <c r="G141" s="53"/>
      <c r="H141" s="102"/>
      <c r="N141" t="s">
        <v>78</v>
      </c>
      <c r="Q141" s="259" t="e">
        <f ca="1">SUBSTITUTE(CELL("address",#REF!),"$","")</f>
        <v>#REF!</v>
      </c>
      <c r="R141" s="261" t="str">
        <f t="shared" ref="R141:R150" si="73">$R$6</f>
        <v>3d</v>
      </c>
      <c r="S141" s="259" t="str">
        <f t="shared" ref="S141:S150" ca="1" si="74">MID(CELL("filename",R141),FIND("]",CELL("filename",R141))+1,256)</f>
        <v>3c. DR</v>
      </c>
      <c r="T141" s="261" t="s">
        <v>392</v>
      </c>
      <c r="U141" s="261" t="s">
        <v>940</v>
      </c>
      <c r="V141" s="261">
        <v>2</v>
      </c>
      <c r="W141" s="265" t="e">
        <f t="shared" ref="W141:W150" ca="1" si="75">R141&amp;"_"&amp;Q141&amp;"_"&amp;U141&amp;"_"&amp;V141</f>
        <v>#REF!</v>
      </c>
      <c r="X141" s="940" t="s">
        <v>357</v>
      </c>
      <c r="Z141" s="264" t="str">
        <f t="shared" si="61"/>
        <v>&gt;=0</v>
      </c>
      <c r="AA141" s="261" t="s">
        <v>85</v>
      </c>
      <c r="AB141" s="261" t="s">
        <v>84</v>
      </c>
    </row>
    <row r="142" spans="1:31" ht="20.25" customHeight="1">
      <c r="A142" s="979"/>
      <c r="B142" s="62" t="s">
        <v>1566</v>
      </c>
      <c r="C142" s="980" t="s">
        <v>930</v>
      </c>
      <c r="D142" s="53"/>
      <c r="E142" s="53"/>
      <c r="F142" s="53"/>
      <c r="G142" s="53"/>
      <c r="H142" s="102"/>
      <c r="Q142" s="974"/>
      <c r="R142" s="975"/>
      <c r="S142" s="974"/>
      <c r="T142" s="975"/>
      <c r="U142" s="975"/>
      <c r="V142" s="975"/>
      <c r="W142" s="265"/>
      <c r="X142" s="975"/>
      <c r="AA142" s="975"/>
      <c r="AB142" s="975"/>
    </row>
    <row r="143" spans="1:31" ht="22.5" customHeight="1">
      <c r="A143" s="979"/>
      <c r="B143" s="976">
        <v>2023</v>
      </c>
      <c r="C143" s="977" t="s">
        <v>1560</v>
      </c>
      <c r="D143" s="53"/>
      <c r="E143" s="431"/>
      <c r="F143" s="155"/>
      <c r="G143" s="53"/>
      <c r="H143" s="102"/>
      <c r="M143" s="24"/>
      <c r="O143" t="s">
        <v>42</v>
      </c>
      <c r="Q143" s="974" t="str">
        <f t="shared" ref="Q143:Q148" ca="1" si="76">SUBSTITUTE(CELL("address",E143),"$","")</f>
        <v>E143</v>
      </c>
      <c r="R143" s="975" t="str">
        <f t="shared" ref="R143:R148" si="77">$R$6</f>
        <v>3d</v>
      </c>
      <c r="S143" s="974" t="str">
        <f t="shared" ref="S143:S148" ca="1" si="78">MID(CELL("filename",R143),FIND("]",CELL("filename",R143))+1,256)</f>
        <v>3c. DR</v>
      </c>
      <c r="T143" s="975" t="s">
        <v>392</v>
      </c>
      <c r="U143" s="975" t="s">
        <v>931</v>
      </c>
      <c r="V143" s="975" t="s">
        <v>932</v>
      </c>
      <c r="W143" s="265" t="str">
        <f t="shared" ref="W143:W148" ca="1" si="79">R143&amp;"_"&amp;Q143&amp;"_"&amp;U143&amp;"_"&amp;V143</f>
        <v>3d_E143_Capacity_charge_2023_1</v>
      </c>
      <c r="X143" s="975" t="s">
        <v>357</v>
      </c>
      <c r="Z143" s="264" t="str">
        <f t="shared" ref="Z143:Z148" si="80">"&gt;=0"</f>
        <v>&gt;=0</v>
      </c>
      <c r="AA143" s="975" t="s">
        <v>85</v>
      </c>
      <c r="AB143" s="975" t="s">
        <v>84</v>
      </c>
      <c r="AD143" s="263" t="str">
        <f t="shared" ref="AD143:AD148" ca="1" si="81">"Requirement: "&amp;$Q$6&amp;" answer of ""Yes"""</f>
        <v>Requirement: E6 answer of "Yes"</v>
      </c>
    </row>
    <row r="144" spans="1:31" ht="22.5" customHeight="1">
      <c r="A144" s="979"/>
      <c r="B144" s="976">
        <v>2024</v>
      </c>
      <c r="C144" s="977" t="s">
        <v>1560</v>
      </c>
      <c r="D144" s="53"/>
      <c r="E144" s="431"/>
      <c r="F144" s="155"/>
      <c r="G144" s="53"/>
      <c r="H144" s="102"/>
      <c r="M144" s="24"/>
      <c r="O144" t="s">
        <v>42</v>
      </c>
      <c r="Q144" s="974" t="str">
        <f t="shared" ca="1" si="76"/>
        <v>E144</v>
      </c>
      <c r="R144" s="975" t="str">
        <f t="shared" si="77"/>
        <v>3d</v>
      </c>
      <c r="S144" s="974" t="str">
        <f t="shared" ca="1" si="78"/>
        <v>3c. DR</v>
      </c>
      <c r="T144" s="975" t="s">
        <v>392</v>
      </c>
      <c r="U144" s="975" t="s">
        <v>931</v>
      </c>
      <c r="V144" s="975" t="s">
        <v>932</v>
      </c>
      <c r="W144" s="265" t="str">
        <f t="shared" ca="1" si="79"/>
        <v>3d_E144_Capacity_charge_2023_1</v>
      </c>
      <c r="X144" s="975" t="s">
        <v>357</v>
      </c>
      <c r="Z144" s="264" t="str">
        <f t="shared" si="80"/>
        <v>&gt;=0</v>
      </c>
      <c r="AA144" s="975" t="s">
        <v>85</v>
      </c>
      <c r="AB144" s="975" t="s">
        <v>84</v>
      </c>
      <c r="AD144" s="263" t="str">
        <f t="shared" ca="1" si="81"/>
        <v>Requirement: E6 answer of "Yes"</v>
      </c>
    </row>
    <row r="145" spans="1:30" ht="22.5" customHeight="1">
      <c r="A145" s="979"/>
      <c r="B145" s="976">
        <v>2025</v>
      </c>
      <c r="C145" s="977" t="s">
        <v>1560</v>
      </c>
      <c r="D145" s="53"/>
      <c r="E145" s="431"/>
      <c r="F145" s="155"/>
      <c r="G145" s="53"/>
      <c r="H145" s="102"/>
      <c r="M145" s="24"/>
      <c r="O145" t="s">
        <v>42</v>
      </c>
      <c r="Q145" s="974" t="str">
        <f t="shared" ca="1" si="76"/>
        <v>E145</v>
      </c>
      <c r="R145" s="975" t="str">
        <f t="shared" si="77"/>
        <v>3d</v>
      </c>
      <c r="S145" s="974" t="str">
        <f t="shared" ca="1" si="78"/>
        <v>3c. DR</v>
      </c>
      <c r="T145" s="975" t="s">
        <v>392</v>
      </c>
      <c r="U145" s="975" t="s">
        <v>931</v>
      </c>
      <c r="V145" s="975" t="s">
        <v>932</v>
      </c>
      <c r="W145" s="265" t="str">
        <f t="shared" ca="1" si="79"/>
        <v>3d_E145_Capacity_charge_2023_1</v>
      </c>
      <c r="X145" s="975" t="s">
        <v>357</v>
      </c>
      <c r="Z145" s="264" t="str">
        <f t="shared" si="80"/>
        <v>&gt;=0</v>
      </c>
      <c r="AA145" s="975" t="s">
        <v>85</v>
      </c>
      <c r="AB145" s="975" t="s">
        <v>84</v>
      </c>
      <c r="AD145" s="263" t="str">
        <f t="shared" ca="1" si="81"/>
        <v>Requirement: E6 answer of "Yes"</v>
      </c>
    </row>
    <row r="146" spans="1:30" ht="22.5" customHeight="1">
      <c r="A146" s="979"/>
      <c r="B146" s="976">
        <v>2026</v>
      </c>
      <c r="C146" s="977" t="s">
        <v>1560</v>
      </c>
      <c r="D146" s="53"/>
      <c r="E146" s="431"/>
      <c r="F146" s="155"/>
      <c r="G146" s="53"/>
      <c r="H146" s="102"/>
      <c r="M146" s="24"/>
      <c r="O146" t="s">
        <v>42</v>
      </c>
      <c r="Q146" s="974" t="str">
        <f t="shared" ca="1" si="76"/>
        <v>E146</v>
      </c>
      <c r="R146" s="975" t="str">
        <f t="shared" si="77"/>
        <v>3d</v>
      </c>
      <c r="S146" s="974" t="str">
        <f t="shared" ca="1" si="78"/>
        <v>3c. DR</v>
      </c>
      <c r="T146" s="975" t="s">
        <v>392</v>
      </c>
      <c r="U146" s="975" t="s">
        <v>931</v>
      </c>
      <c r="V146" s="975" t="s">
        <v>932</v>
      </c>
      <c r="W146" s="265" t="str">
        <f t="shared" ca="1" si="79"/>
        <v>3d_E146_Capacity_charge_2023_1</v>
      </c>
      <c r="X146" s="975" t="s">
        <v>357</v>
      </c>
      <c r="Z146" s="264" t="str">
        <f t="shared" si="80"/>
        <v>&gt;=0</v>
      </c>
      <c r="AA146" s="975" t="s">
        <v>85</v>
      </c>
      <c r="AB146" s="975" t="s">
        <v>84</v>
      </c>
      <c r="AD146" s="263" t="str">
        <f t="shared" ca="1" si="81"/>
        <v>Requirement: E6 answer of "Yes"</v>
      </c>
    </row>
    <row r="147" spans="1:30" ht="22.5" customHeight="1">
      <c r="A147" s="979"/>
      <c r="B147" s="976">
        <v>2027</v>
      </c>
      <c r="C147" s="977" t="s">
        <v>1560</v>
      </c>
      <c r="D147" s="53"/>
      <c r="E147" s="431"/>
      <c r="F147" s="155"/>
      <c r="G147" s="53"/>
      <c r="H147" s="102"/>
      <c r="M147" s="24"/>
      <c r="O147" t="s">
        <v>42</v>
      </c>
      <c r="Q147" s="974" t="str">
        <f t="shared" ca="1" si="76"/>
        <v>E147</v>
      </c>
      <c r="R147" s="975" t="str">
        <f t="shared" si="77"/>
        <v>3d</v>
      </c>
      <c r="S147" s="974" t="str">
        <f t="shared" ca="1" si="78"/>
        <v>3c. DR</v>
      </c>
      <c r="T147" s="975" t="s">
        <v>392</v>
      </c>
      <c r="U147" s="975" t="s">
        <v>931</v>
      </c>
      <c r="V147" s="975" t="s">
        <v>932</v>
      </c>
      <c r="W147" s="265" t="str">
        <f t="shared" ca="1" si="79"/>
        <v>3d_E147_Capacity_charge_2023_1</v>
      </c>
      <c r="X147" s="975" t="s">
        <v>357</v>
      </c>
      <c r="Z147" s="264" t="str">
        <f t="shared" si="80"/>
        <v>&gt;=0</v>
      </c>
      <c r="AA147" s="975" t="s">
        <v>85</v>
      </c>
      <c r="AB147" s="975" t="s">
        <v>84</v>
      </c>
      <c r="AD147" s="263" t="str">
        <f t="shared" ca="1" si="81"/>
        <v>Requirement: E6 answer of "Yes"</v>
      </c>
    </row>
    <row r="148" spans="1:30" ht="22.5" customHeight="1">
      <c r="A148" s="979"/>
      <c r="B148" s="976">
        <v>2028</v>
      </c>
      <c r="C148" s="977" t="s">
        <v>1560</v>
      </c>
      <c r="D148" s="53"/>
      <c r="E148" s="431"/>
      <c r="F148" s="155"/>
      <c r="G148" s="53"/>
      <c r="H148" s="102"/>
      <c r="M148" s="24"/>
      <c r="O148" t="s">
        <v>42</v>
      </c>
      <c r="Q148" s="974" t="str">
        <f t="shared" ca="1" si="76"/>
        <v>E148</v>
      </c>
      <c r="R148" s="975" t="str">
        <f t="shared" si="77"/>
        <v>3d</v>
      </c>
      <c r="S148" s="974" t="str">
        <f t="shared" ca="1" si="78"/>
        <v>3c. DR</v>
      </c>
      <c r="T148" s="975" t="s">
        <v>392</v>
      </c>
      <c r="U148" s="975" t="s">
        <v>931</v>
      </c>
      <c r="V148" s="975" t="s">
        <v>932</v>
      </c>
      <c r="W148" s="265" t="str">
        <f t="shared" ca="1" si="79"/>
        <v>3d_E148_Capacity_charge_2023_1</v>
      </c>
      <c r="X148" s="975" t="s">
        <v>357</v>
      </c>
      <c r="Z148" s="264" t="str">
        <f t="shared" si="80"/>
        <v>&gt;=0</v>
      </c>
      <c r="AA148" s="975" t="s">
        <v>85</v>
      </c>
      <c r="AB148" s="975" t="s">
        <v>84</v>
      </c>
      <c r="AD148" s="263" t="str">
        <f t="shared" ca="1" si="81"/>
        <v>Requirement: E6 answer of "Yes"</v>
      </c>
    </row>
    <row r="149" spans="1:30" ht="18.75" customHeight="1">
      <c r="A149" s="942"/>
      <c r="B149" s="943"/>
      <c r="C149" s="304"/>
      <c r="D149" s="53"/>
      <c r="E149" s="53"/>
      <c r="F149" s="53"/>
      <c r="G149" s="53"/>
      <c r="H149" s="102"/>
      <c r="N149" t="s">
        <v>78</v>
      </c>
      <c r="Q149" s="939" t="e">
        <f ca="1">SUBSTITUTE(CELL("address",#REF!),"$","")</f>
        <v>#REF!</v>
      </c>
      <c r="R149" s="940" t="str">
        <f t="shared" si="73"/>
        <v>3d</v>
      </c>
      <c r="S149" s="939" t="str">
        <f t="shared" ref="S149" ca="1" si="82">MID(CELL("filename",R149),FIND("]",CELL("filename",R149))+1,256)</f>
        <v>3c. DR</v>
      </c>
      <c r="T149" s="940" t="s">
        <v>392</v>
      </c>
      <c r="U149" s="940" t="s">
        <v>940</v>
      </c>
      <c r="V149" s="940">
        <v>2</v>
      </c>
      <c r="W149" s="265" t="e">
        <f t="shared" ref="W149" ca="1" si="83">R149&amp;"_"&amp;Q149&amp;"_"&amp;U149&amp;"_"&amp;V149</f>
        <v>#REF!</v>
      </c>
      <c r="X149" s="940" t="s">
        <v>357</v>
      </c>
      <c r="Z149" s="264" t="str">
        <f>"&gt;=0"</f>
        <v>&gt;=0</v>
      </c>
      <c r="AA149" s="940" t="s">
        <v>85</v>
      </c>
      <c r="AB149" s="940" t="s">
        <v>84</v>
      </c>
    </row>
    <row r="150" spans="1:30" ht="18.75" customHeight="1">
      <c r="A150" s="512"/>
      <c r="B150" s="59"/>
      <c r="C150" s="53"/>
      <c r="D150" s="53"/>
      <c r="E150" s="53"/>
      <c r="F150" s="53"/>
      <c r="G150" s="53"/>
      <c r="H150" s="102"/>
      <c r="N150" t="s">
        <v>78</v>
      </c>
      <c r="Q150" s="259" t="e">
        <f ca="1">SUBSTITUTE(CELL("address",#REF!),"$","")</f>
        <v>#REF!</v>
      </c>
      <c r="R150" s="261" t="str">
        <f t="shared" si="73"/>
        <v>3d</v>
      </c>
      <c r="S150" s="259" t="str">
        <f t="shared" ca="1" si="74"/>
        <v>3c. DR</v>
      </c>
      <c r="T150" s="261" t="s">
        <v>392</v>
      </c>
      <c r="U150" s="261" t="s">
        <v>940</v>
      </c>
      <c r="V150" s="261">
        <v>3</v>
      </c>
      <c r="W150" s="265" t="e">
        <f t="shared" ca="1" si="75"/>
        <v>#REF!</v>
      </c>
      <c r="X150" s="261" t="s">
        <v>357</v>
      </c>
      <c r="Z150" s="264" t="str">
        <f>"&gt;=0"</f>
        <v>&gt;=0</v>
      </c>
      <c r="AA150" s="261" t="s">
        <v>85</v>
      </c>
      <c r="AB150" s="261" t="s">
        <v>84</v>
      </c>
    </row>
    <row r="151" spans="1:30" ht="3" customHeight="1" thickBot="1">
      <c r="A151" s="512"/>
      <c r="B151" s="59"/>
      <c r="C151" s="53"/>
      <c r="D151" s="53"/>
      <c r="E151" s="53"/>
      <c r="F151" s="53"/>
      <c r="G151" s="53"/>
      <c r="H151" s="102"/>
      <c r="Q151" s="259"/>
      <c r="S151" s="259"/>
      <c r="W151" s="265"/>
      <c r="X151" t="s">
        <v>357</v>
      </c>
    </row>
    <row r="152" spans="1:30" ht="14">
      <c r="A152" s="1150" t="s">
        <v>949</v>
      </c>
      <c r="B152" s="1044"/>
      <c r="C152" s="1044"/>
      <c r="D152" s="1044"/>
      <c r="E152" s="1044"/>
      <c r="F152" s="1044"/>
      <c r="G152" s="1044"/>
      <c r="H152" s="1151"/>
      <c r="O152" t="s">
        <v>42</v>
      </c>
    </row>
    <row r="153" spans="1:30" ht="23.25" customHeight="1">
      <c r="A153" s="1277" t="s">
        <v>950</v>
      </c>
      <c r="B153" s="1277"/>
      <c r="C153" s="1278"/>
      <c r="D153" s="1278"/>
      <c r="E153" s="1278"/>
      <c r="F153" s="1278"/>
      <c r="G153" s="1278"/>
      <c r="H153" s="620"/>
      <c r="P153" s="262"/>
    </row>
    <row r="154" spans="1:30" ht="19.5" customHeight="1">
      <c r="A154" s="1295" t="s">
        <v>951</v>
      </c>
      <c r="B154" s="1296"/>
      <c r="C154" s="1297"/>
      <c r="D154" s="1297"/>
      <c r="E154" s="1297"/>
      <c r="F154" s="1297"/>
      <c r="G154" s="1297"/>
      <c r="H154" s="102"/>
      <c r="P154" s="262"/>
    </row>
    <row r="155" spans="1:30" ht="19.5" customHeight="1">
      <c r="A155" s="1282"/>
      <c r="B155" s="1281"/>
      <c r="C155" s="1281"/>
      <c r="D155" s="1281"/>
      <c r="E155" s="1281"/>
      <c r="F155" s="1281"/>
      <c r="G155" s="1281"/>
      <c r="H155" s="102"/>
      <c r="O155" t="s">
        <v>42</v>
      </c>
    </row>
    <row r="156" spans="1:30">
      <c r="A156" s="346"/>
      <c r="B156" s="846"/>
      <c r="C156" s="279"/>
      <c r="D156" s="279"/>
      <c r="E156" s="279"/>
      <c r="F156" s="279"/>
      <c r="G156" s="279"/>
      <c r="H156" s="102"/>
    </row>
    <row r="157" spans="1:30" ht="18" customHeight="1">
      <c r="A157" s="64"/>
      <c r="B157" s="62" t="s">
        <v>929</v>
      </c>
      <c r="C157" s="378" t="s">
        <v>930</v>
      </c>
      <c r="D157" s="279"/>
      <c r="E157" s="76"/>
      <c r="F157" s="76"/>
      <c r="G157" s="279"/>
      <c r="H157" s="102"/>
      <c r="M157" s="24"/>
      <c r="O157" s="352"/>
      <c r="Q157" s="259"/>
      <c r="S157" s="259"/>
      <c r="U157" s="268"/>
      <c r="W157" s="265"/>
      <c r="X157" s="261"/>
    </row>
    <row r="158" spans="1:30" ht="24" customHeight="1">
      <c r="A158" s="511"/>
      <c r="B158" s="621">
        <v>2023</v>
      </c>
      <c r="C158" s="972" t="s">
        <v>1560</v>
      </c>
      <c r="D158" s="279"/>
      <c r="E158" s="431"/>
      <c r="F158" s="76"/>
      <c r="G158" s="53"/>
      <c r="H158" s="102"/>
      <c r="M158" s="24"/>
      <c r="O158" t="s">
        <v>42</v>
      </c>
      <c r="Q158" s="259" t="str">
        <f t="shared" ref="Q158:Q163" ca="1" si="84">SUBSTITUTE(CELL("address",E158),"$","")</f>
        <v>E158</v>
      </c>
      <c r="R158" s="261" t="str">
        <f t="shared" ref="R158:R163" si="85">$R$6</f>
        <v>3d</v>
      </c>
      <c r="S158" s="259" t="str">
        <f t="shared" ref="S158:S176" ca="1" si="86">MID(CELL("filename",R158),FIND("]",CELL("filename",R158))+1,256)</f>
        <v>3c. DR</v>
      </c>
      <c r="T158" s="261" t="s">
        <v>392</v>
      </c>
      <c r="U158" s="261" t="s">
        <v>931</v>
      </c>
      <c r="V158" s="261" t="s">
        <v>932</v>
      </c>
      <c r="W158" s="265" t="str">
        <f t="shared" ref="W158:W176" ca="1" si="87">R158&amp;"_"&amp;Q158&amp;"_"&amp;U158&amp;"_"&amp;V158</f>
        <v>3d_E158_Capacity_charge_2023_1</v>
      </c>
      <c r="X158" s="261" t="s">
        <v>357</v>
      </c>
      <c r="Z158" s="264" t="str">
        <f t="shared" ref="Z158:Z176" si="88">"&gt;=0"</f>
        <v>&gt;=0</v>
      </c>
      <c r="AA158" s="261" t="s">
        <v>85</v>
      </c>
      <c r="AB158" s="261" t="s">
        <v>84</v>
      </c>
      <c r="AD158" s="263" t="str">
        <f t="shared" ref="AD158:AD163" ca="1" si="89">"Requirement: "&amp;$Q$6&amp;" answer of ""Yes"""</f>
        <v>Requirement: E6 answer of "Yes"</v>
      </c>
    </row>
    <row r="159" spans="1:30" ht="24" customHeight="1">
      <c r="A159" s="511"/>
      <c r="B159" s="621">
        <v>2024</v>
      </c>
      <c r="C159" s="972" t="s">
        <v>1560</v>
      </c>
      <c r="D159" s="279"/>
      <c r="E159" s="431"/>
      <c r="F159" s="76"/>
      <c r="G159" s="53"/>
      <c r="H159" s="102"/>
      <c r="M159" s="24"/>
      <c r="O159" t="s">
        <v>42</v>
      </c>
      <c r="Q159" s="259" t="str">
        <f t="shared" ca="1" si="84"/>
        <v>E159</v>
      </c>
      <c r="R159" s="261" t="str">
        <f t="shared" si="85"/>
        <v>3d</v>
      </c>
      <c r="S159" s="259" t="str">
        <f t="shared" ca="1" si="86"/>
        <v>3c. DR</v>
      </c>
      <c r="T159" s="261" t="s">
        <v>392</v>
      </c>
      <c r="U159" s="261" t="s">
        <v>931</v>
      </c>
      <c r="V159" s="261" t="s">
        <v>932</v>
      </c>
      <c r="W159" s="265" t="str">
        <f t="shared" ca="1" si="87"/>
        <v>3d_E159_Capacity_charge_2023_1</v>
      </c>
      <c r="X159" s="261" t="s">
        <v>357</v>
      </c>
      <c r="Z159" s="264" t="str">
        <f t="shared" si="88"/>
        <v>&gt;=0</v>
      </c>
      <c r="AA159" s="261" t="s">
        <v>85</v>
      </c>
      <c r="AB159" s="261" t="s">
        <v>84</v>
      </c>
      <c r="AD159" s="263" t="str">
        <f t="shared" ca="1" si="89"/>
        <v>Requirement: E6 answer of "Yes"</v>
      </c>
    </row>
    <row r="160" spans="1:30" ht="24" customHeight="1">
      <c r="A160" s="511"/>
      <c r="B160" s="621">
        <v>2025</v>
      </c>
      <c r="C160" s="972" t="s">
        <v>1560</v>
      </c>
      <c r="D160" s="279"/>
      <c r="E160" s="431"/>
      <c r="F160" s="76"/>
      <c r="G160" s="53"/>
      <c r="H160" s="102"/>
      <c r="M160" s="24"/>
      <c r="O160" t="s">
        <v>42</v>
      </c>
      <c r="Q160" s="259" t="str">
        <f t="shared" ca="1" si="84"/>
        <v>E160</v>
      </c>
      <c r="R160" s="261" t="str">
        <f t="shared" si="85"/>
        <v>3d</v>
      </c>
      <c r="S160" s="259" t="str">
        <f t="shared" ca="1" si="86"/>
        <v>3c. DR</v>
      </c>
      <c r="T160" s="261" t="s">
        <v>392</v>
      </c>
      <c r="U160" s="261" t="s">
        <v>931</v>
      </c>
      <c r="V160" s="261" t="s">
        <v>932</v>
      </c>
      <c r="W160" s="265" t="str">
        <f t="shared" ca="1" si="87"/>
        <v>3d_E160_Capacity_charge_2023_1</v>
      </c>
      <c r="X160" s="261" t="s">
        <v>357</v>
      </c>
      <c r="Z160" s="264" t="str">
        <f t="shared" si="88"/>
        <v>&gt;=0</v>
      </c>
      <c r="AA160" s="261" t="s">
        <v>85</v>
      </c>
      <c r="AB160" s="261" t="s">
        <v>84</v>
      </c>
      <c r="AD160" s="263" t="str">
        <f t="shared" ca="1" si="89"/>
        <v>Requirement: E6 answer of "Yes"</v>
      </c>
    </row>
    <row r="161" spans="1:30" ht="24" customHeight="1">
      <c r="A161" s="511"/>
      <c r="B161" s="621">
        <v>2026</v>
      </c>
      <c r="C161" s="972" t="s">
        <v>1560</v>
      </c>
      <c r="D161" s="279"/>
      <c r="E161" s="431"/>
      <c r="F161" s="76"/>
      <c r="G161" s="53"/>
      <c r="H161" s="102"/>
      <c r="M161" s="24"/>
      <c r="O161" t="s">
        <v>42</v>
      </c>
      <c r="Q161" s="259" t="str">
        <f t="shared" ca="1" si="84"/>
        <v>E161</v>
      </c>
      <c r="R161" s="261" t="str">
        <f t="shared" si="85"/>
        <v>3d</v>
      </c>
      <c r="S161" s="259" t="str">
        <f t="shared" ca="1" si="86"/>
        <v>3c. DR</v>
      </c>
      <c r="T161" s="261" t="s">
        <v>392</v>
      </c>
      <c r="U161" s="261" t="s">
        <v>931</v>
      </c>
      <c r="V161" s="261" t="s">
        <v>932</v>
      </c>
      <c r="W161" s="265" t="str">
        <f t="shared" ca="1" si="87"/>
        <v>3d_E161_Capacity_charge_2023_1</v>
      </c>
      <c r="X161" s="261" t="s">
        <v>357</v>
      </c>
      <c r="Z161" s="264" t="str">
        <f t="shared" si="88"/>
        <v>&gt;=0</v>
      </c>
      <c r="AA161" s="261" t="s">
        <v>85</v>
      </c>
      <c r="AB161" s="261" t="s">
        <v>84</v>
      </c>
      <c r="AD161" s="263" t="str">
        <f t="shared" ca="1" si="89"/>
        <v>Requirement: E6 answer of "Yes"</v>
      </c>
    </row>
    <row r="162" spans="1:30" ht="24" customHeight="1">
      <c r="A162" s="511"/>
      <c r="B162" s="621">
        <v>2027</v>
      </c>
      <c r="C162" s="972" t="s">
        <v>1560</v>
      </c>
      <c r="D162" s="279"/>
      <c r="E162" s="431"/>
      <c r="F162" s="76"/>
      <c r="G162" s="53"/>
      <c r="H162" s="102"/>
      <c r="M162" s="24"/>
      <c r="O162" t="s">
        <v>42</v>
      </c>
      <c r="Q162" s="259" t="str">
        <f t="shared" ca="1" si="84"/>
        <v>E162</v>
      </c>
      <c r="R162" s="261" t="str">
        <f t="shared" si="85"/>
        <v>3d</v>
      </c>
      <c r="S162" s="259" t="str">
        <f t="shared" ca="1" si="86"/>
        <v>3c. DR</v>
      </c>
      <c r="T162" s="261" t="s">
        <v>392</v>
      </c>
      <c r="U162" s="261" t="s">
        <v>931</v>
      </c>
      <c r="V162" s="261" t="s">
        <v>932</v>
      </c>
      <c r="W162" s="265" t="str">
        <f t="shared" ca="1" si="87"/>
        <v>3d_E162_Capacity_charge_2023_1</v>
      </c>
      <c r="X162" s="261" t="s">
        <v>357</v>
      </c>
      <c r="Z162" s="264" t="str">
        <f t="shared" si="88"/>
        <v>&gt;=0</v>
      </c>
      <c r="AA162" s="261" t="s">
        <v>85</v>
      </c>
      <c r="AB162" s="261" t="s">
        <v>84</v>
      </c>
      <c r="AD162" s="263" t="str">
        <f t="shared" ca="1" si="89"/>
        <v>Requirement: E6 answer of "Yes"</v>
      </c>
    </row>
    <row r="163" spans="1:30" ht="24" customHeight="1">
      <c r="A163" s="511"/>
      <c r="B163" s="621">
        <v>2028</v>
      </c>
      <c r="C163" s="972" t="s">
        <v>1560</v>
      </c>
      <c r="D163" s="279"/>
      <c r="E163" s="431"/>
      <c r="F163" s="76"/>
      <c r="G163" s="53"/>
      <c r="H163" s="102"/>
      <c r="M163" s="24"/>
      <c r="O163" t="s">
        <v>42</v>
      </c>
      <c r="Q163" s="259" t="str">
        <f t="shared" ca="1" si="84"/>
        <v>E163</v>
      </c>
      <c r="R163" s="261" t="str">
        <f t="shared" si="85"/>
        <v>3d</v>
      </c>
      <c r="S163" s="259" t="str">
        <f t="shared" ca="1" si="86"/>
        <v>3c. DR</v>
      </c>
      <c r="T163" s="261" t="s">
        <v>392</v>
      </c>
      <c r="U163" s="261" t="s">
        <v>931</v>
      </c>
      <c r="V163" s="261" t="s">
        <v>932</v>
      </c>
      <c r="W163" s="265" t="str">
        <f t="shared" ca="1" si="87"/>
        <v>3d_E163_Capacity_charge_2023_1</v>
      </c>
      <c r="X163" s="261" t="s">
        <v>357</v>
      </c>
      <c r="Z163" s="264" t="str">
        <f t="shared" si="88"/>
        <v>&gt;=0</v>
      </c>
      <c r="AA163" s="261" t="s">
        <v>85</v>
      </c>
      <c r="AB163" s="261" t="s">
        <v>84</v>
      </c>
      <c r="AD163" s="263" t="str">
        <f t="shared" ca="1" si="89"/>
        <v>Requirement: E6 answer of "Yes"</v>
      </c>
    </row>
    <row r="164" spans="1:30" ht="14.25" customHeight="1" thickBot="1">
      <c r="A164" s="621"/>
      <c r="B164" s="621"/>
      <c r="C164" s="510"/>
      <c r="D164" s="510"/>
      <c r="E164" s="510"/>
      <c r="F164" s="510"/>
      <c r="G164" s="53"/>
      <c r="H164" s="102"/>
      <c r="M164" s="24"/>
      <c r="Q164" s="259"/>
      <c r="S164" s="259"/>
      <c r="W164" s="265"/>
      <c r="X164" s="261"/>
      <c r="AD164" s="263"/>
    </row>
    <row r="165" spans="1:30" ht="23.25" customHeight="1" thickBot="1">
      <c r="A165" s="1275" t="s">
        <v>952</v>
      </c>
      <c r="B165" s="1275"/>
      <c r="C165" s="1276"/>
      <c r="D165" s="1276"/>
      <c r="E165" s="1276"/>
      <c r="F165" s="1276"/>
      <c r="G165" s="1276"/>
      <c r="H165" s="620"/>
      <c r="P165" s="262"/>
    </row>
    <row r="166" spans="1:30" ht="19.5" customHeight="1">
      <c r="A166" s="1295" t="s">
        <v>953</v>
      </c>
      <c r="B166" s="1296"/>
      <c r="C166" s="1297"/>
      <c r="D166" s="1297"/>
      <c r="E166" s="1297"/>
      <c r="F166" s="1297"/>
      <c r="G166" s="1297"/>
      <c r="H166" s="102"/>
      <c r="P166" s="262"/>
    </row>
    <row r="167" spans="1:30" ht="19.5" customHeight="1">
      <c r="A167" s="1282"/>
      <c r="B167" s="1281"/>
      <c r="C167" s="1281"/>
      <c r="D167" s="1281"/>
      <c r="E167" s="1281"/>
      <c r="F167" s="1281"/>
      <c r="G167" s="1281"/>
      <c r="H167" s="102"/>
      <c r="O167" t="s">
        <v>42</v>
      </c>
    </row>
    <row r="168" spans="1:30">
      <c r="A168" s="346"/>
      <c r="B168" s="846"/>
      <c r="C168" s="279"/>
      <c r="D168" s="279"/>
      <c r="E168" s="279"/>
      <c r="F168" s="279"/>
      <c r="G168" s="279"/>
      <c r="H168" s="102"/>
    </row>
    <row r="169" spans="1:30" ht="18" customHeight="1">
      <c r="A169" s="64"/>
      <c r="B169" s="62" t="s">
        <v>929</v>
      </c>
      <c r="C169" s="378" t="s">
        <v>930</v>
      </c>
      <c r="D169" s="279"/>
      <c r="E169" s="76"/>
      <c r="F169" s="76"/>
      <c r="G169" s="279"/>
      <c r="H169" s="102"/>
      <c r="M169" s="24"/>
      <c r="O169" s="352"/>
      <c r="Q169" s="259"/>
      <c r="S169" s="259"/>
      <c r="U169" s="268"/>
      <c r="W169" s="265"/>
      <c r="X169" s="261"/>
    </row>
    <row r="170" spans="1:30" ht="24" customHeight="1">
      <c r="A170" s="511"/>
      <c r="B170" s="621">
        <v>2023</v>
      </c>
      <c r="C170" s="510" t="s">
        <v>954</v>
      </c>
      <c r="D170" s="279"/>
      <c r="E170" s="431"/>
      <c r="F170" s="76"/>
      <c r="G170" s="53"/>
      <c r="H170" s="102"/>
      <c r="M170" s="24"/>
      <c r="O170" t="s">
        <v>42</v>
      </c>
      <c r="Q170" s="259" t="str">
        <f t="shared" ref="Q170:Q175" ca="1" si="90">SUBSTITUTE(CELL("address",E170),"$","")</f>
        <v>E170</v>
      </c>
      <c r="R170" s="261" t="str">
        <f t="shared" ref="R170:R176" si="91">$R$6</f>
        <v>3d</v>
      </c>
      <c r="S170" s="259" t="str">
        <f t="shared" ref="S170:S175" ca="1" si="92">MID(CELL("filename",R170),FIND("]",CELL("filename",R170))+1,256)</f>
        <v>3c. DR</v>
      </c>
      <c r="T170" s="261" t="s">
        <v>392</v>
      </c>
      <c r="U170" s="261" t="s">
        <v>931</v>
      </c>
      <c r="V170" s="261" t="s">
        <v>932</v>
      </c>
      <c r="W170" s="265" t="str">
        <f t="shared" ref="W170:W175" ca="1" si="93">R170&amp;"_"&amp;Q170&amp;"_"&amp;U170&amp;"_"&amp;V170</f>
        <v>3d_E170_Capacity_charge_2023_1</v>
      </c>
      <c r="X170" s="261" t="s">
        <v>357</v>
      </c>
      <c r="Z170" s="264" t="str">
        <f t="shared" si="88"/>
        <v>&gt;=0</v>
      </c>
      <c r="AA170" s="261" t="s">
        <v>85</v>
      </c>
      <c r="AB170" s="261" t="s">
        <v>84</v>
      </c>
      <c r="AD170" s="263" t="str">
        <f t="shared" ref="AD170:AD175" ca="1" si="94">"Requirement: "&amp;$Q$6&amp;" answer of ""Yes"""</f>
        <v>Requirement: E6 answer of "Yes"</v>
      </c>
    </row>
    <row r="171" spans="1:30" ht="24" customHeight="1">
      <c r="A171" s="511"/>
      <c r="B171" s="621">
        <v>2024</v>
      </c>
      <c r="C171" s="510" t="s">
        <v>954</v>
      </c>
      <c r="D171" s="279"/>
      <c r="E171" s="431"/>
      <c r="F171" s="76"/>
      <c r="G171" s="53"/>
      <c r="H171" s="102"/>
      <c r="M171" s="24"/>
      <c r="O171" t="s">
        <v>42</v>
      </c>
      <c r="Q171" s="259" t="str">
        <f t="shared" ca="1" si="90"/>
        <v>E171</v>
      </c>
      <c r="R171" s="261" t="str">
        <f t="shared" si="91"/>
        <v>3d</v>
      </c>
      <c r="S171" s="259" t="str">
        <f t="shared" ca="1" si="92"/>
        <v>3c. DR</v>
      </c>
      <c r="T171" s="261" t="s">
        <v>392</v>
      </c>
      <c r="U171" s="261" t="s">
        <v>931</v>
      </c>
      <c r="V171" s="261" t="s">
        <v>932</v>
      </c>
      <c r="W171" s="265" t="str">
        <f t="shared" ca="1" si="93"/>
        <v>3d_E171_Capacity_charge_2023_1</v>
      </c>
      <c r="X171" s="261" t="s">
        <v>357</v>
      </c>
      <c r="Z171" s="264" t="str">
        <f t="shared" si="88"/>
        <v>&gt;=0</v>
      </c>
      <c r="AA171" s="261" t="s">
        <v>85</v>
      </c>
      <c r="AB171" s="261" t="s">
        <v>84</v>
      </c>
      <c r="AD171" s="263" t="str">
        <f t="shared" ca="1" si="94"/>
        <v>Requirement: E6 answer of "Yes"</v>
      </c>
    </row>
    <row r="172" spans="1:30" ht="24" customHeight="1">
      <c r="A172" s="511"/>
      <c r="B172" s="621">
        <v>2025</v>
      </c>
      <c r="C172" s="510" t="s">
        <v>954</v>
      </c>
      <c r="D172" s="279"/>
      <c r="E172" s="431"/>
      <c r="F172" s="76"/>
      <c r="G172" s="53"/>
      <c r="H172" s="102"/>
      <c r="M172" s="24"/>
      <c r="O172" t="s">
        <v>42</v>
      </c>
      <c r="Q172" s="259" t="str">
        <f t="shared" ca="1" si="90"/>
        <v>E172</v>
      </c>
      <c r="R172" s="261" t="str">
        <f t="shared" si="91"/>
        <v>3d</v>
      </c>
      <c r="S172" s="259" t="str">
        <f t="shared" ca="1" si="92"/>
        <v>3c. DR</v>
      </c>
      <c r="T172" s="261" t="s">
        <v>392</v>
      </c>
      <c r="U172" s="261" t="s">
        <v>931</v>
      </c>
      <c r="V172" s="261" t="s">
        <v>932</v>
      </c>
      <c r="W172" s="265" t="str">
        <f t="shared" ca="1" si="93"/>
        <v>3d_E172_Capacity_charge_2023_1</v>
      </c>
      <c r="X172" s="261" t="s">
        <v>357</v>
      </c>
      <c r="Z172" s="264" t="str">
        <f t="shared" si="88"/>
        <v>&gt;=0</v>
      </c>
      <c r="AA172" s="261" t="s">
        <v>85</v>
      </c>
      <c r="AB172" s="261" t="s">
        <v>84</v>
      </c>
      <c r="AD172" s="263" t="str">
        <f t="shared" ca="1" si="94"/>
        <v>Requirement: E6 answer of "Yes"</v>
      </c>
    </row>
    <row r="173" spans="1:30" ht="24" customHeight="1">
      <c r="A173" s="511"/>
      <c r="B173" s="621">
        <v>2026</v>
      </c>
      <c r="C173" s="510" t="s">
        <v>954</v>
      </c>
      <c r="D173" s="279"/>
      <c r="E173" s="431"/>
      <c r="F173" s="76"/>
      <c r="G173" s="53"/>
      <c r="H173" s="102"/>
      <c r="M173" s="24"/>
      <c r="O173" t="s">
        <v>42</v>
      </c>
      <c r="Q173" s="259" t="str">
        <f t="shared" ca="1" si="90"/>
        <v>E173</v>
      </c>
      <c r="R173" s="261" t="str">
        <f t="shared" si="91"/>
        <v>3d</v>
      </c>
      <c r="S173" s="259" t="str">
        <f t="shared" ca="1" si="92"/>
        <v>3c. DR</v>
      </c>
      <c r="T173" s="261" t="s">
        <v>392</v>
      </c>
      <c r="U173" s="261" t="s">
        <v>931</v>
      </c>
      <c r="V173" s="261" t="s">
        <v>932</v>
      </c>
      <c r="W173" s="265" t="str">
        <f t="shared" ca="1" si="93"/>
        <v>3d_E173_Capacity_charge_2023_1</v>
      </c>
      <c r="X173" s="261" t="s">
        <v>357</v>
      </c>
      <c r="Z173" s="264" t="str">
        <f t="shared" si="88"/>
        <v>&gt;=0</v>
      </c>
      <c r="AA173" s="261" t="s">
        <v>85</v>
      </c>
      <c r="AB173" s="261" t="s">
        <v>84</v>
      </c>
      <c r="AD173" s="263" t="str">
        <f t="shared" ca="1" si="94"/>
        <v>Requirement: E6 answer of "Yes"</v>
      </c>
    </row>
    <row r="174" spans="1:30" ht="24" customHeight="1">
      <c r="A174" s="511"/>
      <c r="B174" s="621">
        <v>2027</v>
      </c>
      <c r="C174" s="510" t="s">
        <v>954</v>
      </c>
      <c r="D174" s="279"/>
      <c r="E174" s="431"/>
      <c r="F174" s="76"/>
      <c r="G174" s="53"/>
      <c r="H174" s="102"/>
      <c r="M174" s="24"/>
      <c r="O174" t="s">
        <v>42</v>
      </c>
      <c r="Q174" s="259" t="str">
        <f t="shared" ca="1" si="90"/>
        <v>E174</v>
      </c>
      <c r="R174" s="261" t="str">
        <f t="shared" si="91"/>
        <v>3d</v>
      </c>
      <c r="S174" s="259" t="str">
        <f t="shared" ca="1" si="92"/>
        <v>3c. DR</v>
      </c>
      <c r="T174" s="261" t="s">
        <v>392</v>
      </c>
      <c r="U174" s="261" t="s">
        <v>931</v>
      </c>
      <c r="V174" s="261" t="s">
        <v>932</v>
      </c>
      <c r="W174" s="265" t="str">
        <f t="shared" ca="1" si="93"/>
        <v>3d_E174_Capacity_charge_2023_1</v>
      </c>
      <c r="X174" s="261" t="s">
        <v>357</v>
      </c>
      <c r="Z174" s="264" t="str">
        <f t="shared" si="88"/>
        <v>&gt;=0</v>
      </c>
      <c r="AA174" s="261" t="s">
        <v>85</v>
      </c>
      <c r="AB174" s="261" t="s">
        <v>84</v>
      </c>
      <c r="AD174" s="263" t="str">
        <f t="shared" ca="1" si="94"/>
        <v>Requirement: E6 answer of "Yes"</v>
      </c>
    </row>
    <row r="175" spans="1:30" ht="24" customHeight="1">
      <c r="A175" s="511"/>
      <c r="B175" s="621">
        <v>2028</v>
      </c>
      <c r="C175" s="510" t="s">
        <v>954</v>
      </c>
      <c r="D175" s="279"/>
      <c r="E175" s="431"/>
      <c r="F175" s="76"/>
      <c r="G175" s="53"/>
      <c r="H175" s="102"/>
      <c r="M175" s="24"/>
      <c r="O175" t="s">
        <v>42</v>
      </c>
      <c r="Q175" s="259" t="str">
        <f t="shared" ca="1" si="90"/>
        <v>E175</v>
      </c>
      <c r="R175" s="261" t="str">
        <f t="shared" si="91"/>
        <v>3d</v>
      </c>
      <c r="S175" s="259" t="str">
        <f t="shared" ca="1" si="92"/>
        <v>3c. DR</v>
      </c>
      <c r="T175" s="261" t="s">
        <v>392</v>
      </c>
      <c r="U175" s="261" t="s">
        <v>931</v>
      </c>
      <c r="V175" s="261" t="s">
        <v>932</v>
      </c>
      <c r="W175" s="265" t="str">
        <f t="shared" ca="1" si="93"/>
        <v>3d_E175_Capacity_charge_2023_1</v>
      </c>
      <c r="X175" s="261" t="s">
        <v>357</v>
      </c>
      <c r="Z175" s="264" t="str">
        <f t="shared" si="88"/>
        <v>&gt;=0</v>
      </c>
      <c r="AA175" s="261" t="s">
        <v>85</v>
      </c>
      <c r="AB175" s="261" t="s">
        <v>84</v>
      </c>
      <c r="AD175" s="263" t="str">
        <f t="shared" ca="1" si="94"/>
        <v>Requirement: E6 answer of "Yes"</v>
      </c>
    </row>
    <row r="176" spans="1:30" ht="14.25" customHeight="1">
      <c r="A176" s="511"/>
      <c r="B176" s="621"/>
      <c r="C176" s="279"/>
      <c r="D176" s="279"/>
      <c r="E176" s="53"/>
      <c r="F176" s="53"/>
      <c r="G176" s="53"/>
      <c r="H176" s="102"/>
      <c r="N176" t="s">
        <v>78</v>
      </c>
      <c r="Q176" s="259" t="e">
        <f ca="1">SUBSTITUTE(CELL("address",#REF!),"$","")</f>
        <v>#REF!</v>
      </c>
      <c r="R176" s="261" t="str">
        <f t="shared" si="91"/>
        <v>3d</v>
      </c>
      <c r="S176" s="259" t="str">
        <f t="shared" ca="1" si="86"/>
        <v>3c. DR</v>
      </c>
      <c r="T176" s="261" t="s">
        <v>392</v>
      </c>
      <c r="U176" s="261" t="s">
        <v>931</v>
      </c>
      <c r="V176" s="268" t="s">
        <v>933</v>
      </c>
      <c r="W176" s="265" t="e">
        <f t="shared" ca="1" si="87"/>
        <v>#REF!</v>
      </c>
      <c r="X176" s="261" t="s">
        <v>357</v>
      </c>
      <c r="Z176" s="264" t="str">
        <f t="shared" si="88"/>
        <v>&gt;=0</v>
      </c>
      <c r="AA176" s="261" t="s">
        <v>85</v>
      </c>
      <c r="AB176" s="261" t="s">
        <v>84</v>
      </c>
    </row>
    <row r="177" spans="1:65" ht="23.25" customHeight="1">
      <c r="A177" s="1275" t="s">
        <v>955</v>
      </c>
      <c r="B177" s="1275"/>
      <c r="C177" s="1276"/>
      <c r="D177" s="1276"/>
      <c r="E177" s="1276"/>
      <c r="F177" s="1276"/>
      <c r="G177" s="1276"/>
      <c r="H177" s="620"/>
      <c r="P177" s="262"/>
    </row>
    <row r="178" spans="1:65" ht="19.5" customHeight="1">
      <c r="A178" s="1295" t="s">
        <v>956</v>
      </c>
      <c r="B178" s="1296"/>
      <c r="C178" s="1297"/>
      <c r="D178" s="1297"/>
      <c r="E178" s="1297"/>
      <c r="F178" s="1297"/>
      <c r="G178" s="1297"/>
      <c r="H178" s="102"/>
      <c r="P178" s="262"/>
    </row>
    <row r="179" spans="1:65" ht="19.5" customHeight="1">
      <c r="A179" s="1282"/>
      <c r="B179" s="1281"/>
      <c r="C179" s="1281"/>
      <c r="D179" s="1281"/>
      <c r="E179" s="1281"/>
      <c r="F179" s="1281"/>
      <c r="G179" s="1281"/>
      <c r="H179" s="102"/>
      <c r="O179" t="s">
        <v>42</v>
      </c>
    </row>
    <row r="180" spans="1:65" ht="7.5" customHeight="1">
      <c r="A180" s="346"/>
      <c r="B180" s="846"/>
      <c r="C180" s="279"/>
      <c r="D180" s="279"/>
      <c r="E180" s="279"/>
      <c r="F180" s="279"/>
      <c r="G180" s="279"/>
      <c r="H180" s="102"/>
    </row>
    <row r="181" spans="1:65" ht="18" customHeight="1">
      <c r="A181" s="64"/>
      <c r="B181" s="62" t="s">
        <v>929</v>
      </c>
      <c r="C181" s="378" t="s">
        <v>930</v>
      </c>
      <c r="D181" s="279"/>
      <c r="E181" s="500" t="s">
        <v>922</v>
      </c>
      <c r="F181" s="500" t="s">
        <v>921</v>
      </c>
      <c r="G181" s="279"/>
      <c r="H181" s="102"/>
      <c r="M181" s="24"/>
      <c r="O181" s="352"/>
      <c r="Q181" s="259"/>
      <c r="S181" s="259"/>
      <c r="U181" s="268"/>
      <c r="W181" s="265"/>
      <c r="X181" s="261"/>
    </row>
    <row r="182" spans="1:65" ht="24" customHeight="1">
      <c r="A182" s="511"/>
      <c r="B182" s="621">
        <v>2023</v>
      </c>
      <c r="C182" s="972" t="s">
        <v>1560</v>
      </c>
      <c r="D182" s="279"/>
      <c r="E182" s="431"/>
      <c r="F182" s="431"/>
      <c r="G182" s="279"/>
      <c r="H182" s="102"/>
      <c r="M182" s="24"/>
      <c r="O182" t="s">
        <v>42</v>
      </c>
      <c r="Q182" s="259" t="str">
        <f t="shared" ref="Q182:Q187" ca="1" si="95">SUBSTITUTE(CELL("address",E182),"$","")</f>
        <v>E182</v>
      </c>
      <c r="R182" s="261" t="str">
        <f t="shared" ref="R182:R187" si="96">$R$6</f>
        <v>3d</v>
      </c>
      <c r="S182" s="259" t="str">
        <f t="shared" ref="S182:S187" ca="1" si="97">MID(CELL("filename",R182),FIND("]",CELL("filename",R182))+1,256)</f>
        <v>3c. DR</v>
      </c>
      <c r="T182" s="261" t="s">
        <v>392</v>
      </c>
      <c r="U182" s="261" t="s">
        <v>931</v>
      </c>
      <c r="V182" s="261" t="s">
        <v>932</v>
      </c>
      <c r="W182" s="265" t="str">
        <f t="shared" ref="W182:W187" ca="1" si="98">R182&amp;"_"&amp;Q182&amp;"_"&amp;U182&amp;"_"&amp;V182</f>
        <v>3d_E182_Capacity_charge_2023_1</v>
      </c>
      <c r="X182" s="261" t="s">
        <v>357</v>
      </c>
      <c r="Z182" s="264" t="str">
        <f t="shared" ref="Z182:Z187" si="99">"&gt;=0"</f>
        <v>&gt;=0</v>
      </c>
      <c r="AA182" s="261" t="s">
        <v>85</v>
      </c>
      <c r="AB182" s="261" t="s">
        <v>84</v>
      </c>
      <c r="AD182" s="263" t="str">
        <f t="shared" ref="AD182:AD187" ca="1" si="100">"Requirement: "&amp;$Q$6&amp;" answer of ""Yes"""</f>
        <v>Requirement: E6 answer of "Yes"</v>
      </c>
    </row>
    <row r="183" spans="1:65" ht="24" customHeight="1">
      <c r="A183" s="511"/>
      <c r="B183" s="621">
        <v>2024</v>
      </c>
      <c r="C183" s="972" t="s">
        <v>1560</v>
      </c>
      <c r="D183" s="279"/>
      <c r="E183" s="431"/>
      <c r="F183" s="431"/>
      <c r="G183" s="279"/>
      <c r="H183" s="102"/>
      <c r="M183" s="24"/>
      <c r="O183" t="s">
        <v>42</v>
      </c>
      <c r="Q183" s="259" t="str">
        <f t="shared" ca="1" si="95"/>
        <v>E183</v>
      </c>
      <c r="R183" s="261" t="str">
        <f t="shared" si="96"/>
        <v>3d</v>
      </c>
      <c r="S183" s="259" t="str">
        <f t="shared" ca="1" si="97"/>
        <v>3c. DR</v>
      </c>
      <c r="T183" s="261" t="s">
        <v>392</v>
      </c>
      <c r="U183" s="261" t="s">
        <v>931</v>
      </c>
      <c r="V183" s="261" t="s">
        <v>932</v>
      </c>
      <c r="W183" s="265" t="str">
        <f t="shared" ca="1" si="98"/>
        <v>3d_E183_Capacity_charge_2023_1</v>
      </c>
      <c r="X183" s="261" t="s">
        <v>357</v>
      </c>
      <c r="Z183" s="264" t="str">
        <f t="shared" si="99"/>
        <v>&gt;=0</v>
      </c>
      <c r="AA183" s="261" t="s">
        <v>85</v>
      </c>
      <c r="AB183" s="261" t="s">
        <v>84</v>
      </c>
      <c r="AD183" s="263" t="str">
        <f t="shared" ca="1" si="100"/>
        <v>Requirement: E6 answer of "Yes"</v>
      </c>
    </row>
    <row r="184" spans="1:65" ht="24" customHeight="1">
      <c r="A184" s="511"/>
      <c r="B184" s="621">
        <v>2025</v>
      </c>
      <c r="C184" s="972" t="s">
        <v>1560</v>
      </c>
      <c r="D184" s="279"/>
      <c r="E184" s="431"/>
      <c r="F184" s="431"/>
      <c r="G184" s="279"/>
      <c r="H184" s="102"/>
      <c r="M184" s="24"/>
      <c r="O184" t="s">
        <v>42</v>
      </c>
      <c r="Q184" s="259" t="str">
        <f t="shared" ca="1" si="95"/>
        <v>E184</v>
      </c>
      <c r="R184" s="261" t="str">
        <f t="shared" si="96"/>
        <v>3d</v>
      </c>
      <c r="S184" s="259" t="str">
        <f t="shared" ca="1" si="97"/>
        <v>3c. DR</v>
      </c>
      <c r="T184" s="261" t="s">
        <v>392</v>
      </c>
      <c r="U184" s="261" t="s">
        <v>931</v>
      </c>
      <c r="V184" s="261" t="s">
        <v>932</v>
      </c>
      <c r="W184" s="265" t="str">
        <f t="shared" ca="1" si="98"/>
        <v>3d_E184_Capacity_charge_2023_1</v>
      </c>
      <c r="X184" s="261" t="s">
        <v>357</v>
      </c>
      <c r="Z184" s="264" t="str">
        <f t="shared" si="99"/>
        <v>&gt;=0</v>
      </c>
      <c r="AA184" s="261" t="s">
        <v>85</v>
      </c>
      <c r="AB184" s="261" t="s">
        <v>84</v>
      </c>
      <c r="AD184" s="263" t="str">
        <f t="shared" ca="1" si="100"/>
        <v>Requirement: E6 answer of "Yes"</v>
      </c>
    </row>
    <row r="185" spans="1:65" ht="24" customHeight="1">
      <c r="A185" s="511"/>
      <c r="B185" s="621">
        <v>2026</v>
      </c>
      <c r="C185" s="972" t="s">
        <v>1560</v>
      </c>
      <c r="D185" s="279"/>
      <c r="E185" s="431"/>
      <c r="F185" s="431"/>
      <c r="G185" s="279"/>
      <c r="H185" s="102"/>
      <c r="M185" s="24"/>
      <c r="O185" t="s">
        <v>42</v>
      </c>
      <c r="Q185" s="259" t="str">
        <f t="shared" ca="1" si="95"/>
        <v>E185</v>
      </c>
      <c r="R185" s="261" t="str">
        <f t="shared" si="96"/>
        <v>3d</v>
      </c>
      <c r="S185" s="259" t="str">
        <f t="shared" ca="1" si="97"/>
        <v>3c. DR</v>
      </c>
      <c r="T185" s="261" t="s">
        <v>392</v>
      </c>
      <c r="U185" s="261" t="s">
        <v>931</v>
      </c>
      <c r="V185" s="261" t="s">
        <v>932</v>
      </c>
      <c r="W185" s="265" t="str">
        <f t="shared" ca="1" si="98"/>
        <v>3d_E185_Capacity_charge_2023_1</v>
      </c>
      <c r="X185" s="261" t="s">
        <v>357</v>
      </c>
      <c r="Z185" s="264" t="str">
        <f t="shared" si="99"/>
        <v>&gt;=0</v>
      </c>
      <c r="AA185" s="261" t="s">
        <v>85</v>
      </c>
      <c r="AB185" s="261" t="s">
        <v>84</v>
      </c>
      <c r="AD185" s="263" t="str">
        <f t="shared" ca="1" si="100"/>
        <v>Requirement: E6 answer of "Yes"</v>
      </c>
    </row>
    <row r="186" spans="1:65" ht="24" customHeight="1">
      <c r="A186" s="511"/>
      <c r="B186" s="621">
        <v>2027</v>
      </c>
      <c r="C186" s="972" t="s">
        <v>1560</v>
      </c>
      <c r="D186" s="279"/>
      <c r="E186" s="431"/>
      <c r="F186" s="431"/>
      <c r="G186" s="279"/>
      <c r="H186" s="102"/>
      <c r="M186" s="24"/>
      <c r="O186" t="s">
        <v>42</v>
      </c>
      <c r="Q186" s="259" t="str">
        <f t="shared" ca="1" si="95"/>
        <v>E186</v>
      </c>
      <c r="R186" s="261" t="str">
        <f t="shared" si="96"/>
        <v>3d</v>
      </c>
      <c r="S186" s="259" t="str">
        <f t="shared" ca="1" si="97"/>
        <v>3c. DR</v>
      </c>
      <c r="T186" s="261" t="s">
        <v>392</v>
      </c>
      <c r="U186" s="261" t="s">
        <v>931</v>
      </c>
      <c r="V186" s="261" t="s">
        <v>932</v>
      </c>
      <c r="W186" s="265" t="str">
        <f t="shared" ca="1" si="98"/>
        <v>3d_E186_Capacity_charge_2023_1</v>
      </c>
      <c r="X186" s="261" t="s">
        <v>357</v>
      </c>
      <c r="Z186" s="264" t="str">
        <f t="shared" si="99"/>
        <v>&gt;=0</v>
      </c>
      <c r="AA186" s="261" t="s">
        <v>85</v>
      </c>
      <c r="AB186" s="261" t="s">
        <v>84</v>
      </c>
      <c r="AD186" s="263" t="str">
        <f t="shared" ca="1" si="100"/>
        <v>Requirement: E6 answer of "Yes"</v>
      </c>
    </row>
    <row r="187" spans="1:65" ht="24" customHeight="1">
      <c r="A187" s="511"/>
      <c r="B187" s="621">
        <v>2028</v>
      </c>
      <c r="C187" s="972" t="s">
        <v>1560</v>
      </c>
      <c r="D187" s="279"/>
      <c r="E187" s="431"/>
      <c r="F187" s="431"/>
      <c r="G187" s="279"/>
      <c r="H187" s="102"/>
      <c r="M187" s="24"/>
      <c r="O187" t="s">
        <v>42</v>
      </c>
      <c r="Q187" s="259" t="str">
        <f t="shared" ca="1" si="95"/>
        <v>E187</v>
      </c>
      <c r="R187" s="261" t="str">
        <f t="shared" si="96"/>
        <v>3d</v>
      </c>
      <c r="S187" s="259" t="str">
        <f t="shared" ca="1" si="97"/>
        <v>3c. DR</v>
      </c>
      <c r="T187" s="261" t="s">
        <v>392</v>
      </c>
      <c r="U187" s="261" t="s">
        <v>931</v>
      </c>
      <c r="V187" s="261" t="s">
        <v>932</v>
      </c>
      <c r="W187" s="265" t="str">
        <f t="shared" ca="1" si="98"/>
        <v>3d_E187_Capacity_charge_2023_1</v>
      </c>
      <c r="X187" s="261" t="s">
        <v>357</v>
      </c>
      <c r="Z187" s="264" t="str">
        <f t="shared" si="99"/>
        <v>&gt;=0</v>
      </c>
      <c r="AA187" s="261" t="s">
        <v>85</v>
      </c>
      <c r="AB187" s="261" t="s">
        <v>84</v>
      </c>
      <c r="AD187" s="263" t="str">
        <f t="shared" ca="1" si="100"/>
        <v>Requirement: E6 answer of "Yes"</v>
      </c>
    </row>
    <row r="188" spans="1:65" ht="14.25" customHeight="1">
      <c r="A188" s="317"/>
      <c r="B188" s="843"/>
      <c r="C188" s="306"/>
      <c r="D188" s="306"/>
      <c r="E188" s="306"/>
      <c r="F188" s="306"/>
      <c r="G188" s="306"/>
      <c r="H188" s="307"/>
      <c r="N188" s="388" t="s">
        <v>78</v>
      </c>
      <c r="O188" s="388"/>
      <c r="P188" s="388"/>
      <c r="Q188" s="389" t="e">
        <f ca="1">SUBSTITUTE(CELL("address",#REF!),"$","")</f>
        <v>#REF!</v>
      </c>
      <c r="R188" s="390" t="str">
        <f t="shared" ref="R188" si="101">$R$6</f>
        <v>3d</v>
      </c>
      <c r="S188" s="389" t="str">
        <f t="shared" ref="S188" ca="1" si="102">MID(CELL("filename",R188),FIND("]",CELL("filename",R188))+1,256)</f>
        <v>3c. DR</v>
      </c>
      <c r="T188" s="390" t="s">
        <v>426</v>
      </c>
      <c r="U188" s="390" t="s">
        <v>957</v>
      </c>
      <c r="V188" s="390">
        <v>3</v>
      </c>
      <c r="W188" s="391" t="e">
        <f t="shared" ref="W188" ca="1" si="103">R188&amp;"_"&amp;Q188&amp;"_"&amp;U188&amp;"_"&amp;V188</f>
        <v>#REF!</v>
      </c>
      <c r="X188" s="388" t="s">
        <v>641</v>
      </c>
      <c r="Y188" s="388"/>
      <c r="Z188" s="392" t="str">
        <f>CONCATENATE(AJ188,",",AK188)</f>
        <v>Submitted,Not Submitted</v>
      </c>
      <c r="AA188" s="390" t="s">
        <v>85</v>
      </c>
      <c r="AB188" s="390" t="s">
        <v>85</v>
      </c>
      <c r="AC188" s="388"/>
      <c r="AD188" s="393" t="e">
        <f>"Requirement: "&amp;#REF!&amp;" answer of ""Yes"""</f>
        <v>#REF!</v>
      </c>
      <c r="AE188" s="388"/>
      <c r="AF188" s="388"/>
      <c r="AG188" s="388"/>
      <c r="AH188" s="388"/>
      <c r="AI188" s="388"/>
      <c r="AJ188" s="388" t="s">
        <v>156</v>
      </c>
      <c r="AK188" s="388" t="s">
        <v>157</v>
      </c>
      <c r="AL188" s="388"/>
      <c r="AM188" s="388"/>
      <c r="AN188" s="388"/>
      <c r="AO188" s="388"/>
      <c r="AP188" s="388"/>
      <c r="AQ188" s="388"/>
      <c r="AR188" s="388"/>
      <c r="AS188" s="388"/>
      <c r="AT188" s="388"/>
      <c r="AU188" s="388"/>
      <c r="AV188" s="388"/>
      <c r="AW188" s="388"/>
      <c r="AX188" s="388"/>
      <c r="AY188" s="388"/>
      <c r="AZ188" s="388"/>
      <c r="BA188" s="388"/>
      <c r="BB188" s="388"/>
      <c r="BC188" s="388"/>
      <c r="BD188" s="388"/>
      <c r="BE188" s="388"/>
      <c r="BF188" s="388"/>
      <c r="BG188" s="388"/>
      <c r="BH188" s="388"/>
      <c r="BI188" s="388"/>
      <c r="BJ188" s="388"/>
      <c r="BK188" s="388"/>
      <c r="BL188" s="388"/>
      <c r="BM188" s="394"/>
    </row>
    <row r="189" spans="1:65">
      <c r="Q189">
        <f ca="1">COUNTA(Q6:Q188)</f>
        <v>112</v>
      </c>
    </row>
  </sheetData>
  <mergeCells count="47">
    <mergeCell ref="P74:P78"/>
    <mergeCell ref="E41:E42"/>
    <mergeCell ref="F41:F42"/>
    <mergeCell ref="Q1:AA1"/>
    <mergeCell ref="AB1:AG1"/>
    <mergeCell ref="R2:S2"/>
    <mergeCell ref="E4:F4"/>
    <mergeCell ref="E6:F6"/>
    <mergeCell ref="E33:G33"/>
    <mergeCell ref="E74:F74"/>
    <mergeCell ref="A75:G75"/>
    <mergeCell ref="A10:H10"/>
    <mergeCell ref="A2:H2"/>
    <mergeCell ref="A1:H1"/>
    <mergeCell ref="A22:C22"/>
    <mergeCell ref="A20:G21"/>
    <mergeCell ref="A18:H18"/>
    <mergeCell ref="A16:G16"/>
    <mergeCell ref="A12:G13"/>
    <mergeCell ref="A14:C14"/>
    <mergeCell ref="D14:G14"/>
    <mergeCell ref="D22:G22"/>
    <mergeCell ref="A178:G179"/>
    <mergeCell ref="A30:D30"/>
    <mergeCell ref="A166:G167"/>
    <mergeCell ref="A165:G165"/>
    <mergeCell ref="A154:G155"/>
    <mergeCell ref="A153:G153"/>
    <mergeCell ref="A152:H152"/>
    <mergeCell ref="A80:G81"/>
    <mergeCell ref="A78:H78"/>
    <mergeCell ref="A102:G102"/>
    <mergeCell ref="A103:G104"/>
    <mergeCell ref="A28:H28"/>
    <mergeCell ref="A25:G25"/>
    <mergeCell ref="A177:G177"/>
    <mergeCell ref="A92:C93"/>
    <mergeCell ref="E30:G30"/>
    <mergeCell ref="E40:F40"/>
    <mergeCell ref="A37:G38"/>
    <mergeCell ref="A35:H35"/>
    <mergeCell ref="A33:C33"/>
    <mergeCell ref="A91:G91"/>
    <mergeCell ref="A79:G79"/>
    <mergeCell ref="A114:G114"/>
    <mergeCell ref="A115:G116"/>
    <mergeCell ref="A74:C74"/>
  </mergeCells>
  <conditionalFormatting sqref="D14:E14">
    <cfRule type="expression" dxfId="28" priority="87">
      <formula>$E$6&lt;&gt;"Yes"</formula>
    </cfRule>
  </conditionalFormatting>
  <conditionalFormatting sqref="D22:E22">
    <cfRule type="expression" dxfId="27" priority="82">
      <formula>$E$6&lt;&gt;"Yes"</formula>
    </cfRule>
  </conditionalFormatting>
  <conditionalFormatting sqref="E43:F48 E50:F55 E57:F62">
    <cfRule type="expression" dxfId="26" priority="78">
      <formula>#REF!&lt;&gt;"Yes"</formula>
    </cfRule>
  </conditionalFormatting>
  <conditionalFormatting sqref="E84:E89">
    <cfRule type="expression" dxfId="25" priority="57">
      <formula>#REF!&lt;&gt;"Yes"</formula>
    </cfRule>
  </conditionalFormatting>
  <conditionalFormatting sqref="E107:E112">
    <cfRule type="expression" dxfId="24" priority="38">
      <formula>#REF!&lt;&gt;"Yes"</formula>
    </cfRule>
  </conditionalFormatting>
  <conditionalFormatting sqref="E158:E163">
    <cfRule type="expression" dxfId="23" priority="30">
      <formula>#REF!&lt;&gt;"Yes"</formula>
    </cfRule>
  </conditionalFormatting>
  <conditionalFormatting sqref="E68:F73">
    <cfRule type="expression" dxfId="22" priority="20">
      <formula>#REF!&lt;&gt;"Yes"</formula>
    </cfRule>
  </conditionalFormatting>
  <conditionalFormatting sqref="E170:E175">
    <cfRule type="expression" dxfId="21" priority="24">
      <formula>#REF!&lt;&gt;"Yes"</formula>
    </cfRule>
  </conditionalFormatting>
  <conditionalFormatting sqref="E182:F187">
    <cfRule type="expression" dxfId="20" priority="14">
      <formula>#REF!&lt;&gt;"Yes"</formula>
    </cfRule>
  </conditionalFormatting>
  <conditionalFormatting sqref="E95:E100">
    <cfRule type="expression" dxfId="19" priority="5">
      <formula>#REF!&lt;&gt;"Yes"</formula>
    </cfRule>
  </conditionalFormatting>
  <conditionalFormatting sqref="E119:E124">
    <cfRule type="expression" dxfId="18" priority="4">
      <formula>#REF!&lt;&gt;"Yes"</formula>
    </cfRule>
  </conditionalFormatting>
  <conditionalFormatting sqref="E127:E132">
    <cfRule type="expression" dxfId="17" priority="3">
      <formula>#REF!&lt;&gt;"Yes"</formula>
    </cfRule>
  </conditionalFormatting>
  <conditionalFormatting sqref="E135:E140">
    <cfRule type="expression" dxfId="16" priority="2">
      <formula>#REF!&lt;&gt;"Yes"</formula>
    </cfRule>
  </conditionalFormatting>
  <conditionalFormatting sqref="E143:E148">
    <cfRule type="expression" dxfId="15" priority="1">
      <formula>#REF!&lt;&gt;"Yes"</formula>
    </cfRule>
  </conditionalFormatting>
  <dataValidations xWindow="400" yWindow="722" count="8">
    <dataValidation type="textLength" operator="lessThan" allowBlank="1" showInputMessage="1" showErrorMessage="1" promptTitle="Complete if applicable" prompt="Field is limited to a maximum of 100 characters." sqref="E74">
      <formula1>100</formula1>
    </dataValidation>
    <dataValidation type="list" allowBlank="1" showInputMessage="1" showErrorMessage="1" promptTitle="Complete if Applicable" prompt="Please select &quot;Yes&quot; if using Offer 1 for a DR Resource." sqref="E6:F6">
      <formula1>$AJ$6:$AK$6</formula1>
    </dataValidation>
    <dataValidation type="textLength" operator="lessThan" showInputMessage="1" showErrorMessage="1" promptTitle="Required field" prompt="Field is limited to a maximum of 500 characters." sqref="A16:B16 H16 A25:B25 H25">
      <formula1>501</formula1>
    </dataValidation>
    <dataValidation type="list" operator="lessThan" allowBlank="1" showInputMessage="1" showErrorMessage="1" promptTitle="Complete if applicable" prompt="Select response from the drop-down list._x000a_(include &quot;DR Marketing Plan&quot; in filename of submitted document)" sqref="D14:E14 D22:E22">
      <formula1>#REF!</formula1>
    </dataValidation>
    <dataValidation allowBlank="1" showErrorMessage="1" sqref="D92:F93 A101:F101"/>
    <dataValidation type="list" operator="lessThan" allowBlank="1" showInputMessage="1" showErrorMessage="1" promptTitle="Required field" prompt="Select response from the drop-down list._x000a_(include &quot;DR Measure and Eval Plan&quot; in filename of submitted document)" sqref="E30:G30">
      <formula1>$AJ$30:$AK$30</formula1>
    </dataValidation>
    <dataValidation type="textLength" operator="lessThan" allowBlank="1" showInputMessage="1" showErrorMessage="1" promptTitle="Required field" prompt="Field is limited to a maximum of 1000 characters." sqref="E33:G33">
      <formula1>1000</formula1>
    </dataValidation>
    <dataValidation type="whole" operator="greaterThan" showInputMessage="1" showErrorMessage="1" promptTitle="Required field" prompt="  " sqref="E43:F48 E50:F55 E57:F62 E68:F73 E84:E89 E107:E112 E158:E163 E170:E175 E182:F187 E95:E100 E119:E124 E127:E132 E135:E140 E143:E148">
      <formula1>0</formula1>
    </dataValidation>
  </dataValidations>
  <pageMargins left="0.7" right="0.7" top="0.75" bottom="0.75" header="0.3" footer="0.3"/>
  <pageSetup scale="74" fitToHeight="10" orientation="portrait" r:id="rId1"/>
  <headerFooter>
    <oddFooter>&amp;C&amp;"Arial,Italic"B-&amp;P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sheetPr>
  <dimension ref="A1:AA474"/>
  <sheetViews>
    <sheetView zoomScaleNormal="100" workbookViewId="0">
      <selection activeCell="F29" sqref="F29"/>
    </sheetView>
  </sheetViews>
  <sheetFormatPr defaultRowHeight="12.5"/>
  <cols>
    <col min="1" max="1" width="4.1796875" customWidth="1"/>
    <col min="3" max="3" width="14.26953125" customWidth="1"/>
    <col min="4" max="5" width="17.81640625" customWidth="1"/>
    <col min="6" max="6" width="17.453125" customWidth="1"/>
    <col min="7" max="7" width="75.1796875" customWidth="1"/>
    <col min="8" max="8" width="17.453125" customWidth="1"/>
    <col min="9" max="9" width="71.54296875" customWidth="1"/>
    <col min="10" max="10" width="5.7265625" customWidth="1"/>
    <col min="14" max="17" width="8.7265625" hidden="1" customWidth="1"/>
    <col min="26" max="26" width="8.7265625" customWidth="1"/>
    <col min="27" max="27" width="8.7265625" hidden="1" customWidth="1"/>
    <col min="28" max="28" width="8.7265625" customWidth="1"/>
  </cols>
  <sheetData>
    <row r="1" spans="1:27">
      <c r="A1" s="1013" t="s">
        <v>1557</v>
      </c>
      <c r="B1" s="1014"/>
      <c r="C1" s="1014"/>
      <c r="D1" s="1014"/>
      <c r="E1" s="1014"/>
      <c r="F1" s="1014"/>
      <c r="G1" s="1014"/>
      <c r="H1" s="1014"/>
      <c r="I1" s="1014"/>
      <c r="J1" s="1015"/>
      <c r="AA1" t="s">
        <v>958</v>
      </c>
    </row>
    <row r="2" spans="1:27">
      <c r="A2" s="1316"/>
      <c r="B2" s="1159"/>
      <c r="C2" s="1159"/>
      <c r="D2" s="1159"/>
      <c r="E2" s="1159"/>
      <c r="F2" s="1159"/>
      <c r="G2" s="1159"/>
      <c r="H2" s="1159"/>
      <c r="I2" s="1159"/>
      <c r="J2" s="1317"/>
      <c r="AA2" t="s">
        <v>959</v>
      </c>
    </row>
    <row r="3" spans="1:27" ht="15" thickBot="1">
      <c r="A3" s="1247" t="s">
        <v>217</v>
      </c>
      <c r="B3" s="1102"/>
      <c r="C3" s="1102"/>
      <c r="D3" s="1102"/>
      <c r="E3" s="1102"/>
      <c r="F3" s="1102"/>
      <c r="G3" s="1102"/>
      <c r="H3" s="1102"/>
      <c r="I3" s="1102"/>
      <c r="J3" s="1248"/>
    </row>
    <row r="4" spans="1:27" ht="4" customHeight="1">
      <c r="A4" s="66"/>
      <c r="B4" s="67"/>
      <c r="C4" s="67"/>
      <c r="D4" s="67"/>
      <c r="E4" s="67"/>
      <c r="F4" s="25"/>
      <c r="G4" s="25"/>
      <c r="H4" s="25"/>
      <c r="I4" s="25"/>
      <c r="J4" s="60"/>
    </row>
    <row r="5" spans="1:27" ht="17.149999999999999" customHeight="1">
      <c r="A5" s="66"/>
      <c r="B5" s="421" t="s">
        <v>1558</v>
      </c>
      <c r="C5" s="67"/>
      <c r="D5" s="67"/>
      <c r="E5" s="67"/>
      <c r="F5" s="25"/>
      <c r="G5" s="25"/>
      <c r="H5" s="25"/>
      <c r="I5" s="25"/>
      <c r="J5" s="60"/>
    </row>
    <row r="6" spans="1:27" ht="32.5" customHeight="1">
      <c r="A6" s="1004" t="s">
        <v>1553</v>
      </c>
      <c r="B6" s="1005"/>
      <c r="C6" s="1005"/>
      <c r="D6" s="1005"/>
      <c r="E6" s="1005"/>
      <c r="F6" s="1005"/>
      <c r="G6" s="1005"/>
      <c r="H6" s="1005"/>
      <c r="I6" s="1005"/>
      <c r="J6" s="60"/>
    </row>
    <row r="7" spans="1:27" ht="5.5" customHeight="1">
      <c r="A7" s="66"/>
      <c r="B7" s="142"/>
      <c r="C7" s="142"/>
      <c r="D7" s="142"/>
      <c r="E7" s="142"/>
      <c r="F7" s="142"/>
      <c r="G7" s="142"/>
      <c r="H7" s="142"/>
      <c r="I7" s="142"/>
      <c r="J7" s="60"/>
    </row>
    <row r="8" spans="1:27" ht="17.5">
      <c r="A8" s="66"/>
      <c r="B8" s="969" t="s">
        <v>960</v>
      </c>
      <c r="C8" s="610"/>
      <c r="D8" s="610"/>
      <c r="E8" s="1071"/>
      <c r="F8" s="1071"/>
      <c r="G8" s="951"/>
      <c r="H8" s="951"/>
      <c r="I8" s="68"/>
      <c r="J8" s="60"/>
    </row>
    <row r="9" spans="1:27" ht="6" customHeight="1">
      <c r="A9" s="66"/>
      <c r="B9" s="970"/>
      <c r="C9" s="968"/>
      <c r="D9" s="968"/>
      <c r="E9" s="952"/>
      <c r="F9" s="968"/>
      <c r="G9" s="951"/>
      <c r="H9" s="951"/>
      <c r="I9" s="68"/>
      <c r="J9" s="60"/>
      <c r="AA9" t="s">
        <v>961</v>
      </c>
    </row>
    <row r="10" spans="1:27" ht="17.5" customHeight="1">
      <c r="A10" s="66"/>
      <c r="B10" s="971" t="s">
        <v>962</v>
      </c>
      <c r="C10" s="369"/>
      <c r="D10" s="369"/>
      <c r="E10" s="1071"/>
      <c r="F10" s="1071"/>
      <c r="G10" s="951"/>
      <c r="H10" s="951"/>
      <c r="I10" s="564"/>
      <c r="J10" s="60"/>
      <c r="AA10" t="s">
        <v>963</v>
      </c>
    </row>
    <row r="11" spans="1:27" ht="4.5" customHeight="1">
      <c r="A11" s="66"/>
      <c r="B11" s="970"/>
      <c r="C11" s="968"/>
      <c r="D11" s="968"/>
      <c r="E11" s="952"/>
      <c r="F11" s="968"/>
      <c r="G11" s="951"/>
      <c r="H11" s="951"/>
      <c r="I11" s="68"/>
      <c r="J11" s="60"/>
    </row>
    <row r="12" spans="1:27" ht="17.5">
      <c r="A12" s="66"/>
      <c r="B12" s="969" t="s">
        <v>964</v>
      </c>
      <c r="C12" s="610"/>
      <c r="D12" s="610"/>
      <c r="E12" s="1071"/>
      <c r="F12" s="1071"/>
      <c r="G12" s="951"/>
      <c r="H12" s="951"/>
      <c r="I12" s="68"/>
      <c r="J12" s="60"/>
      <c r="K12" s="910"/>
      <c r="L12" s="910"/>
      <c r="M12" s="910"/>
      <c r="N12" s="910"/>
      <c r="AA12" t="s">
        <v>84</v>
      </c>
    </row>
    <row r="13" spans="1:27" ht="4" customHeight="1" thickBot="1">
      <c r="A13" s="608"/>
      <c r="B13" s="607"/>
      <c r="C13" s="607"/>
      <c r="D13" s="607"/>
      <c r="E13" s="607"/>
      <c r="F13" s="607"/>
      <c r="G13" s="607"/>
      <c r="H13" s="607"/>
      <c r="I13" s="68"/>
      <c r="J13" s="60"/>
      <c r="K13" s="910"/>
      <c r="L13" s="910"/>
      <c r="M13" s="910"/>
      <c r="N13" s="910"/>
      <c r="AA13" t="s">
        <v>85</v>
      </c>
    </row>
    <row r="14" spans="1:27" s="272" customFormat="1" ht="15" customHeight="1" thickBot="1">
      <c r="A14" s="1318"/>
      <c r="B14" s="1319"/>
      <c r="C14" s="1319"/>
      <c r="D14" s="1319"/>
      <c r="E14" s="1319"/>
      <c r="F14" s="1319"/>
      <c r="G14" s="1319"/>
      <c r="H14" s="1319"/>
      <c r="I14" s="1319"/>
      <c r="J14" s="1320"/>
      <c r="K14" s="958"/>
      <c r="L14" s="958"/>
      <c r="M14" s="958"/>
      <c r="N14" s="958"/>
    </row>
    <row r="15" spans="1:27" ht="4" customHeight="1">
      <c r="A15" s="608"/>
      <c r="B15" s="952"/>
      <c r="C15" s="952"/>
      <c r="D15" s="952"/>
      <c r="E15" s="952"/>
      <c r="F15" s="952"/>
      <c r="G15" s="952"/>
      <c r="H15" s="952"/>
      <c r="I15" s="68"/>
      <c r="J15" s="60"/>
      <c r="K15" s="910"/>
      <c r="L15" s="910"/>
      <c r="M15" s="910"/>
      <c r="N15" s="910"/>
      <c r="AA15" t="s">
        <v>85</v>
      </c>
    </row>
    <row r="16" spans="1:27" ht="28.5" customHeight="1">
      <c r="A16" s="953"/>
      <c r="B16" s="44" t="s">
        <v>1431</v>
      </c>
      <c r="C16" s="954" t="s">
        <v>1427</v>
      </c>
      <c r="D16" s="44" t="s">
        <v>1426</v>
      </c>
      <c r="E16" s="44" t="s">
        <v>1428</v>
      </c>
      <c r="F16" s="44" t="s">
        <v>1399</v>
      </c>
      <c r="G16" s="44" t="s">
        <v>1429</v>
      </c>
      <c r="H16" s="954" t="s">
        <v>1554</v>
      </c>
      <c r="I16" s="44" t="s">
        <v>1430</v>
      </c>
      <c r="J16" s="333"/>
      <c r="K16" s="910"/>
      <c r="L16" s="958"/>
      <c r="M16" s="958"/>
      <c r="N16" s="958"/>
      <c r="O16" s="910"/>
      <c r="P16" s="910"/>
      <c r="Q16" s="910"/>
      <c r="R16" s="910"/>
      <c r="S16" s="910"/>
    </row>
    <row r="17" spans="1:19" ht="13.5" customHeight="1">
      <c r="A17" s="953"/>
      <c r="B17" s="955">
        <v>1.01</v>
      </c>
      <c r="C17" s="955" t="s">
        <v>1432</v>
      </c>
      <c r="D17" s="955" t="s">
        <v>1436</v>
      </c>
      <c r="E17" s="955" t="s">
        <v>959</v>
      </c>
      <c r="F17" s="955" t="s">
        <v>1550</v>
      </c>
      <c r="G17" s="956" t="s">
        <v>1456</v>
      </c>
      <c r="H17" s="957"/>
      <c r="I17" s="957"/>
      <c r="J17" s="333"/>
      <c r="K17" s="910"/>
      <c r="L17" s="910"/>
      <c r="M17" s="910"/>
      <c r="N17" s="910"/>
      <c r="O17" s="960" t="s">
        <v>1552</v>
      </c>
      <c r="P17" s="960" t="s">
        <v>1555</v>
      </c>
      <c r="Q17" s="960"/>
      <c r="R17" s="910"/>
      <c r="S17" s="959"/>
    </row>
    <row r="18" spans="1:19" ht="15" customHeight="1">
      <c r="A18" s="953"/>
      <c r="B18" s="955">
        <v>1.02</v>
      </c>
      <c r="C18" s="955" t="s">
        <v>1432</v>
      </c>
      <c r="D18" s="955" t="s">
        <v>1436</v>
      </c>
      <c r="E18" s="955" t="s">
        <v>959</v>
      </c>
      <c r="F18" s="955" t="s">
        <v>1549</v>
      </c>
      <c r="G18" s="956" t="s">
        <v>1457</v>
      </c>
      <c r="H18" s="957"/>
      <c r="I18" s="957"/>
      <c r="J18" s="333"/>
      <c r="K18" s="910"/>
      <c r="L18" s="958"/>
      <c r="M18" s="958"/>
      <c r="N18" s="958"/>
      <c r="O18" s="910"/>
      <c r="P18" s="910"/>
      <c r="Q18" s="910"/>
      <c r="R18" s="910"/>
      <c r="S18" s="959"/>
    </row>
    <row r="19" spans="1:19" ht="54" customHeight="1">
      <c r="A19" s="953"/>
      <c r="B19" s="955">
        <v>1.03</v>
      </c>
      <c r="C19" s="955" t="s">
        <v>1432</v>
      </c>
      <c r="D19" s="955" t="s">
        <v>1437</v>
      </c>
      <c r="E19" s="955" t="s">
        <v>959</v>
      </c>
      <c r="F19" s="955" t="s">
        <v>1549</v>
      </c>
      <c r="G19" s="956" t="s">
        <v>1458</v>
      </c>
      <c r="H19" s="957"/>
      <c r="I19" s="957"/>
      <c r="J19" s="333"/>
      <c r="K19" s="910"/>
      <c r="L19" s="910"/>
      <c r="M19" s="910"/>
      <c r="N19" s="910"/>
      <c r="O19" s="910"/>
      <c r="P19" s="910"/>
      <c r="Q19" s="910"/>
      <c r="R19" s="910"/>
      <c r="S19" s="959"/>
    </row>
    <row r="20" spans="1:19" ht="15.65" customHeight="1">
      <c r="A20" s="953"/>
      <c r="B20" s="955">
        <v>1.04</v>
      </c>
      <c r="C20" s="955" t="s">
        <v>1432</v>
      </c>
      <c r="D20" s="955" t="s">
        <v>1438</v>
      </c>
      <c r="E20" s="955" t="s">
        <v>1548</v>
      </c>
      <c r="F20" s="955" t="s">
        <v>1549</v>
      </c>
      <c r="G20" s="956" t="s">
        <v>1459</v>
      </c>
      <c r="H20" s="957"/>
      <c r="I20" s="957"/>
      <c r="J20" s="333"/>
      <c r="K20" s="910"/>
      <c r="L20" s="958"/>
      <c r="M20" s="958"/>
      <c r="N20" s="958"/>
      <c r="O20" s="960"/>
      <c r="P20" s="960"/>
      <c r="Q20" s="910"/>
      <c r="R20" s="910"/>
      <c r="S20" s="959"/>
    </row>
    <row r="21" spans="1:19" ht="50">
      <c r="A21" s="953"/>
      <c r="B21" s="955">
        <v>1.05</v>
      </c>
      <c r="C21" s="955" t="s">
        <v>1432</v>
      </c>
      <c r="D21" s="955" t="s">
        <v>1438</v>
      </c>
      <c r="E21" s="955" t="s">
        <v>959</v>
      </c>
      <c r="F21" s="955" t="s">
        <v>1550</v>
      </c>
      <c r="G21" s="956" t="s">
        <v>1460</v>
      </c>
      <c r="H21" s="957"/>
      <c r="I21" s="957"/>
      <c r="J21" s="333"/>
      <c r="K21" s="910"/>
      <c r="L21" s="910"/>
      <c r="M21" s="910"/>
      <c r="N21" s="910"/>
      <c r="O21" s="910"/>
      <c r="P21" s="910"/>
      <c r="Q21" s="910"/>
      <c r="R21" s="910"/>
      <c r="S21" s="959"/>
    </row>
    <row r="22" spans="1:19" ht="45" customHeight="1">
      <c r="A22" s="953"/>
      <c r="B22" s="955">
        <v>1.06</v>
      </c>
      <c r="C22" s="955" t="s">
        <v>1432</v>
      </c>
      <c r="D22" s="955" t="s">
        <v>1439</v>
      </c>
      <c r="E22" s="955" t="s">
        <v>1548</v>
      </c>
      <c r="F22" s="955" t="s">
        <v>1549</v>
      </c>
      <c r="G22" s="956" t="s">
        <v>1563</v>
      </c>
      <c r="H22" s="957"/>
      <c r="I22" s="957"/>
      <c r="J22" s="333"/>
      <c r="K22" s="910"/>
      <c r="L22" s="958"/>
      <c r="M22" s="958"/>
      <c r="N22" s="958"/>
      <c r="O22" s="910"/>
      <c r="P22" s="910"/>
      <c r="Q22" s="910"/>
      <c r="R22" s="910"/>
      <c r="S22" s="959"/>
    </row>
    <row r="23" spans="1:19" ht="30.65" customHeight="1">
      <c r="A23" s="953"/>
      <c r="B23" s="955">
        <v>1.07</v>
      </c>
      <c r="C23" s="955" t="s">
        <v>1432</v>
      </c>
      <c r="D23" s="955" t="s">
        <v>1439</v>
      </c>
      <c r="E23" s="955" t="s">
        <v>1548</v>
      </c>
      <c r="F23" s="955" t="s">
        <v>1549</v>
      </c>
      <c r="G23" s="956" t="s">
        <v>1461</v>
      </c>
      <c r="H23" s="957"/>
      <c r="I23" s="957"/>
      <c r="J23" s="333"/>
      <c r="K23" s="910"/>
      <c r="L23" s="910"/>
      <c r="M23" s="910"/>
      <c r="N23" s="910"/>
      <c r="O23" s="910"/>
      <c r="P23" s="910"/>
      <c r="Q23" s="910"/>
      <c r="R23" s="910"/>
      <c r="S23" s="959"/>
    </row>
    <row r="24" spans="1:19" ht="15.65" customHeight="1">
      <c r="A24" s="953"/>
      <c r="B24" s="955">
        <v>1.08</v>
      </c>
      <c r="C24" s="955" t="s">
        <v>1432</v>
      </c>
      <c r="D24" s="955" t="s">
        <v>1440</v>
      </c>
      <c r="E24" s="955" t="s">
        <v>1548</v>
      </c>
      <c r="F24" s="955" t="s">
        <v>1549</v>
      </c>
      <c r="G24" s="956" t="s">
        <v>1462</v>
      </c>
      <c r="H24" s="957"/>
      <c r="I24" s="957"/>
      <c r="J24" s="333"/>
      <c r="K24" s="910"/>
      <c r="L24" s="958"/>
      <c r="M24" s="958"/>
      <c r="N24" s="958"/>
      <c r="O24" s="910"/>
      <c r="P24" s="910"/>
      <c r="Q24" s="910"/>
      <c r="R24" s="910"/>
      <c r="S24" s="959"/>
    </row>
    <row r="25" spans="1:19" ht="15" customHeight="1">
      <c r="A25" s="953"/>
      <c r="B25" s="955">
        <v>1.0900000000000001</v>
      </c>
      <c r="C25" s="955" t="s">
        <v>1432</v>
      </c>
      <c r="D25" s="955" t="s">
        <v>1440</v>
      </c>
      <c r="E25" s="955" t="s">
        <v>1548</v>
      </c>
      <c r="F25" s="955" t="s">
        <v>1549</v>
      </c>
      <c r="G25" s="956" t="s">
        <v>1463</v>
      </c>
      <c r="H25" s="957"/>
      <c r="I25" s="957"/>
      <c r="J25" s="333"/>
      <c r="K25" s="910"/>
      <c r="L25" s="910"/>
      <c r="M25" s="910"/>
      <c r="N25" s="910"/>
      <c r="O25" s="910"/>
      <c r="P25" s="910"/>
      <c r="Q25" s="910"/>
      <c r="R25" s="910"/>
      <c r="S25" s="959"/>
    </row>
    <row r="26" spans="1:19" ht="29.5" customHeight="1">
      <c r="A26" s="953"/>
      <c r="B26" s="955">
        <v>1.1000000000000001</v>
      </c>
      <c r="C26" s="955" t="s">
        <v>1432</v>
      </c>
      <c r="D26" s="955" t="s">
        <v>1441</v>
      </c>
      <c r="E26" s="955" t="s">
        <v>959</v>
      </c>
      <c r="F26" s="955" t="s">
        <v>1550</v>
      </c>
      <c r="G26" s="956" t="s">
        <v>1464</v>
      </c>
      <c r="H26" s="957"/>
      <c r="I26" s="957"/>
      <c r="J26" s="333"/>
      <c r="K26" s="910"/>
      <c r="L26" s="910"/>
      <c r="M26" s="910"/>
      <c r="N26" s="910"/>
      <c r="O26" s="910"/>
      <c r="P26" s="910"/>
      <c r="Q26" s="910"/>
      <c r="R26" s="910"/>
      <c r="S26" s="959"/>
    </row>
    <row r="27" spans="1:19" s="272" customFormat="1" ht="43.5" customHeight="1">
      <c r="A27" s="953"/>
      <c r="B27" s="955">
        <v>1.1100000000000001</v>
      </c>
      <c r="C27" s="955" t="s">
        <v>1432</v>
      </c>
      <c r="D27" s="955" t="s">
        <v>1441</v>
      </c>
      <c r="E27" s="955" t="s">
        <v>959</v>
      </c>
      <c r="F27" s="955" t="s">
        <v>1549</v>
      </c>
      <c r="G27" s="956" t="s">
        <v>1465</v>
      </c>
      <c r="H27" s="957"/>
      <c r="I27" s="957"/>
      <c r="J27" s="333"/>
      <c r="K27" s="958"/>
      <c r="L27" s="958"/>
      <c r="M27" s="958"/>
      <c r="N27" s="958"/>
      <c r="O27" s="958"/>
      <c r="P27" s="958"/>
      <c r="Q27" s="958"/>
      <c r="R27" s="958"/>
      <c r="S27" s="959"/>
    </row>
    <row r="28" spans="1:19" ht="30.65" customHeight="1">
      <c r="A28" s="953"/>
      <c r="B28" s="955">
        <v>1.1200000000000001</v>
      </c>
      <c r="C28" s="955" t="s">
        <v>1432</v>
      </c>
      <c r="D28" s="955" t="s">
        <v>1441</v>
      </c>
      <c r="E28" s="955" t="s">
        <v>959</v>
      </c>
      <c r="F28" s="955" t="s">
        <v>1549</v>
      </c>
      <c r="G28" s="956" t="s">
        <v>1466</v>
      </c>
      <c r="H28" s="957"/>
      <c r="I28" s="957"/>
      <c r="J28" s="333"/>
      <c r="K28" s="910"/>
      <c r="L28" s="910"/>
      <c r="M28" s="910"/>
      <c r="N28" s="910"/>
      <c r="O28" s="910"/>
      <c r="P28" s="910"/>
      <c r="Q28" s="910"/>
      <c r="R28" s="910"/>
      <c r="S28" s="959"/>
    </row>
    <row r="29" spans="1:19" ht="54.65" customHeight="1">
      <c r="A29" s="953"/>
      <c r="B29" s="955">
        <v>1.1299999999999999</v>
      </c>
      <c r="C29" s="955" t="s">
        <v>1432</v>
      </c>
      <c r="D29" s="955" t="s">
        <v>965</v>
      </c>
      <c r="E29" s="955" t="s">
        <v>1548</v>
      </c>
      <c r="F29" s="955" t="s">
        <v>1549</v>
      </c>
      <c r="G29" s="956" t="s">
        <v>1467</v>
      </c>
      <c r="H29" s="957"/>
      <c r="I29" s="957"/>
      <c r="J29" s="333"/>
      <c r="K29" s="910"/>
      <c r="L29" s="958"/>
      <c r="M29" s="958"/>
      <c r="N29" s="958"/>
      <c r="O29" s="910"/>
      <c r="P29" s="910"/>
      <c r="Q29" s="910"/>
      <c r="R29" s="910"/>
      <c r="S29" s="959"/>
    </row>
    <row r="30" spans="1:19" ht="28" customHeight="1">
      <c r="A30" s="953"/>
      <c r="B30" s="955">
        <v>1.1399999999999999</v>
      </c>
      <c r="C30" s="955" t="s">
        <v>1432</v>
      </c>
      <c r="D30" s="955" t="s">
        <v>1442</v>
      </c>
      <c r="E30" s="955" t="s">
        <v>959</v>
      </c>
      <c r="F30" s="955" t="s">
        <v>1549</v>
      </c>
      <c r="G30" s="956" t="s">
        <v>1468</v>
      </c>
      <c r="H30" s="957"/>
      <c r="I30" s="957"/>
      <c r="J30" s="333"/>
      <c r="K30" s="910"/>
      <c r="L30" s="910"/>
      <c r="M30" s="910"/>
      <c r="N30" s="910"/>
      <c r="O30" s="910"/>
      <c r="P30" s="910"/>
      <c r="Q30" s="910"/>
      <c r="R30" s="910"/>
      <c r="S30" s="959"/>
    </row>
    <row r="31" spans="1:19" ht="15.65" customHeight="1">
      <c r="A31" s="953"/>
      <c r="B31" s="955">
        <v>1.1499999999999999</v>
      </c>
      <c r="C31" s="955" t="s">
        <v>1432</v>
      </c>
      <c r="D31" s="955" t="s">
        <v>1443</v>
      </c>
      <c r="E31" s="955" t="s">
        <v>1548</v>
      </c>
      <c r="F31" s="955" t="s">
        <v>1549</v>
      </c>
      <c r="G31" s="956" t="s">
        <v>1469</v>
      </c>
      <c r="H31" s="957"/>
      <c r="I31" s="957"/>
      <c r="J31" s="333"/>
      <c r="K31" s="910"/>
      <c r="L31" s="958"/>
      <c r="M31" s="958"/>
      <c r="N31" s="958"/>
      <c r="O31" s="910"/>
      <c r="P31" s="910"/>
      <c r="Q31" s="910"/>
      <c r="R31" s="910"/>
      <c r="S31" s="959"/>
    </row>
    <row r="32" spans="1:19" ht="62.5">
      <c r="A32" s="953"/>
      <c r="B32" s="955">
        <v>2.0099999999999998</v>
      </c>
      <c r="C32" s="955" t="s">
        <v>1124</v>
      </c>
      <c r="D32" s="955" t="s">
        <v>1444</v>
      </c>
      <c r="E32" s="955" t="s">
        <v>1548</v>
      </c>
      <c r="F32" s="955" t="s">
        <v>1549</v>
      </c>
      <c r="G32" s="956" t="s">
        <v>1470</v>
      </c>
      <c r="H32" s="957"/>
      <c r="I32" s="957"/>
      <c r="J32" s="333"/>
      <c r="K32" s="910"/>
      <c r="L32" s="910"/>
      <c r="M32" s="910"/>
      <c r="N32" s="910"/>
      <c r="O32" s="910"/>
      <c r="P32" s="910"/>
      <c r="Q32" s="910"/>
      <c r="R32" s="910"/>
      <c r="S32" s="959"/>
    </row>
    <row r="33" spans="1:19" ht="45" customHeight="1">
      <c r="A33" s="953"/>
      <c r="B33" s="955">
        <v>2.02</v>
      </c>
      <c r="C33" s="955" t="s">
        <v>1124</v>
      </c>
      <c r="D33" s="955" t="s">
        <v>1444</v>
      </c>
      <c r="E33" s="955" t="s">
        <v>1548</v>
      </c>
      <c r="F33" s="955" t="s">
        <v>1549</v>
      </c>
      <c r="G33" s="956" t="s">
        <v>1471</v>
      </c>
      <c r="H33" s="957"/>
      <c r="I33" s="957"/>
      <c r="J33" s="333"/>
      <c r="K33" s="910"/>
      <c r="L33" s="958"/>
      <c r="M33" s="958"/>
      <c r="N33" s="958"/>
      <c r="O33" s="910"/>
      <c r="P33" s="910"/>
      <c r="Q33" s="910"/>
      <c r="R33" s="910"/>
      <c r="S33" s="959"/>
    </row>
    <row r="34" spans="1:19" ht="43.5" customHeight="1">
      <c r="A34" s="953"/>
      <c r="B34" s="955">
        <v>2.0299999999999998</v>
      </c>
      <c r="C34" s="955" t="s">
        <v>1124</v>
      </c>
      <c r="D34" s="955" t="s">
        <v>1444</v>
      </c>
      <c r="E34" s="955" t="s">
        <v>1548</v>
      </c>
      <c r="F34" s="955" t="s">
        <v>1549</v>
      </c>
      <c r="G34" s="956" t="s">
        <v>1472</v>
      </c>
      <c r="H34" s="957"/>
      <c r="I34" s="957"/>
      <c r="J34" s="333"/>
      <c r="K34" s="910"/>
      <c r="L34" s="910"/>
      <c r="M34" s="910"/>
      <c r="N34" s="910"/>
      <c r="O34" s="910"/>
      <c r="P34" s="910"/>
      <c r="Q34" s="910"/>
      <c r="R34" s="910"/>
      <c r="S34" s="959"/>
    </row>
    <row r="35" spans="1:19" ht="149.15" customHeight="1">
      <c r="A35" s="953"/>
      <c r="B35" s="955">
        <v>2.04</v>
      </c>
      <c r="C35" s="955" t="s">
        <v>1124</v>
      </c>
      <c r="D35" s="955" t="s">
        <v>1445</v>
      </c>
      <c r="E35" s="955" t="s">
        <v>1548</v>
      </c>
      <c r="F35" s="955" t="s">
        <v>1549</v>
      </c>
      <c r="G35" s="956" t="s">
        <v>1473</v>
      </c>
      <c r="H35" s="957"/>
      <c r="I35" s="957"/>
      <c r="J35" s="333"/>
      <c r="K35" s="910"/>
      <c r="L35" s="958"/>
      <c r="M35" s="958"/>
      <c r="N35" s="958"/>
      <c r="O35" s="910"/>
      <c r="P35" s="910"/>
      <c r="Q35" s="910"/>
      <c r="R35" s="910"/>
      <c r="S35" s="959"/>
    </row>
    <row r="36" spans="1:19" ht="87.5">
      <c r="A36" s="953"/>
      <c r="B36" s="955">
        <v>2.0499999999999998</v>
      </c>
      <c r="C36" s="955" t="s">
        <v>1124</v>
      </c>
      <c r="D36" s="955" t="s">
        <v>1445</v>
      </c>
      <c r="E36" s="955" t="s">
        <v>958</v>
      </c>
      <c r="F36" s="955" t="s">
        <v>1549</v>
      </c>
      <c r="G36" s="956" t="s">
        <v>1474</v>
      </c>
      <c r="H36" s="957"/>
      <c r="I36" s="957"/>
      <c r="J36" s="333"/>
      <c r="K36" s="910"/>
      <c r="L36" s="910"/>
      <c r="M36" s="910"/>
      <c r="N36" s="910"/>
      <c r="O36" s="910"/>
      <c r="P36" s="910"/>
      <c r="Q36" s="910"/>
      <c r="R36" s="910"/>
      <c r="S36" s="959"/>
    </row>
    <row r="37" spans="1:19" ht="178" customHeight="1">
      <c r="A37" s="953"/>
      <c r="B37" s="955">
        <v>2.06</v>
      </c>
      <c r="C37" s="955" t="s">
        <v>1124</v>
      </c>
      <c r="D37" s="955" t="s">
        <v>1446</v>
      </c>
      <c r="E37" s="955" t="s">
        <v>1548</v>
      </c>
      <c r="F37" s="955" t="s">
        <v>1549</v>
      </c>
      <c r="G37" s="956" t="s">
        <v>1475</v>
      </c>
      <c r="H37" s="957"/>
      <c r="I37" s="957"/>
      <c r="J37" s="333"/>
      <c r="K37" s="910"/>
      <c r="L37" s="958"/>
      <c r="M37" s="958"/>
      <c r="N37" s="958"/>
      <c r="O37" s="910"/>
      <c r="P37" s="910"/>
      <c r="Q37" s="910"/>
      <c r="R37" s="910"/>
      <c r="S37" s="959"/>
    </row>
    <row r="38" spans="1:19" ht="87.5">
      <c r="A38" s="953"/>
      <c r="B38" s="955">
        <v>2.0699999999999998</v>
      </c>
      <c r="C38" s="955" t="s">
        <v>1124</v>
      </c>
      <c r="D38" s="955" t="s">
        <v>672</v>
      </c>
      <c r="E38" s="955" t="s">
        <v>1548</v>
      </c>
      <c r="F38" s="955" t="s">
        <v>1549</v>
      </c>
      <c r="G38" s="956" t="s">
        <v>1556</v>
      </c>
      <c r="H38" s="957"/>
      <c r="I38" s="957"/>
      <c r="J38" s="333"/>
      <c r="K38" s="910"/>
      <c r="L38" s="910"/>
      <c r="M38" s="910"/>
      <c r="N38" s="910"/>
      <c r="O38" s="910"/>
      <c r="P38" s="910"/>
      <c r="Q38" s="910"/>
      <c r="R38" s="910"/>
      <c r="S38" s="959"/>
    </row>
    <row r="39" spans="1:19" ht="69.650000000000006" customHeight="1">
      <c r="A39" s="953"/>
      <c r="B39" s="955">
        <v>3.01</v>
      </c>
      <c r="C39" s="955" t="s">
        <v>1433</v>
      </c>
      <c r="D39" s="955" t="s">
        <v>965</v>
      </c>
      <c r="E39" s="955" t="s">
        <v>959</v>
      </c>
      <c r="F39" s="955" t="s">
        <v>1549</v>
      </c>
      <c r="G39" s="956" t="s">
        <v>1476</v>
      </c>
      <c r="H39" s="957"/>
      <c r="I39" s="957"/>
      <c r="J39" s="333"/>
      <c r="K39" s="910"/>
      <c r="L39" s="910"/>
      <c r="M39" s="910"/>
      <c r="N39" s="910"/>
      <c r="O39" s="910"/>
      <c r="P39" s="910"/>
      <c r="Q39" s="910"/>
      <c r="R39" s="910"/>
      <c r="S39" s="959"/>
    </row>
    <row r="40" spans="1:19" ht="19.5" customHeight="1">
      <c r="A40" s="953"/>
      <c r="B40" s="955">
        <v>3.02</v>
      </c>
      <c r="C40" s="955" t="s">
        <v>1433</v>
      </c>
      <c r="D40" s="955" t="s">
        <v>967</v>
      </c>
      <c r="E40" s="955" t="s">
        <v>959</v>
      </c>
      <c r="F40" s="955" t="s">
        <v>1549</v>
      </c>
      <c r="G40" s="956" t="s">
        <v>1477</v>
      </c>
      <c r="H40" s="957"/>
      <c r="I40" s="957"/>
      <c r="J40" s="333"/>
      <c r="K40" s="910"/>
      <c r="L40" s="958"/>
      <c r="M40" s="958"/>
      <c r="N40" s="958"/>
      <c r="O40" s="910"/>
      <c r="P40" s="910"/>
      <c r="Q40" s="910"/>
      <c r="R40" s="910"/>
      <c r="S40" s="959"/>
    </row>
    <row r="41" spans="1:19" ht="16.5" customHeight="1">
      <c r="A41" s="953"/>
      <c r="B41" s="955">
        <v>3.03</v>
      </c>
      <c r="C41" s="955" t="s">
        <v>1433</v>
      </c>
      <c r="D41" s="955" t="s">
        <v>967</v>
      </c>
      <c r="E41" s="955" t="s">
        <v>959</v>
      </c>
      <c r="F41" s="955" t="s">
        <v>1549</v>
      </c>
      <c r="G41" s="956" t="s">
        <v>1478</v>
      </c>
      <c r="H41" s="957"/>
      <c r="I41" s="957"/>
      <c r="J41" s="333"/>
      <c r="K41" s="910"/>
      <c r="L41" s="910"/>
      <c r="M41" s="910"/>
      <c r="N41" s="910"/>
      <c r="O41" s="910"/>
      <c r="P41" s="910"/>
      <c r="Q41" s="910"/>
      <c r="R41" s="910"/>
      <c r="S41" s="959"/>
    </row>
    <row r="42" spans="1:19" ht="18" customHeight="1">
      <c r="A42" s="953"/>
      <c r="B42" s="955">
        <v>3.04</v>
      </c>
      <c r="C42" s="955" t="s">
        <v>1433</v>
      </c>
      <c r="D42" s="955" t="s">
        <v>967</v>
      </c>
      <c r="E42" s="955" t="s">
        <v>959</v>
      </c>
      <c r="F42" s="955" t="s">
        <v>1549</v>
      </c>
      <c r="G42" s="956" t="s">
        <v>1479</v>
      </c>
      <c r="H42" s="957"/>
      <c r="I42" s="957"/>
      <c r="J42" s="333"/>
      <c r="K42" s="910"/>
      <c r="L42" s="958"/>
      <c r="M42" s="958"/>
      <c r="N42" s="958"/>
      <c r="O42" s="910"/>
      <c r="P42" s="910"/>
      <c r="Q42" s="910"/>
      <c r="R42" s="910"/>
      <c r="S42" s="959"/>
    </row>
    <row r="43" spans="1:19" ht="50">
      <c r="A43" s="953"/>
      <c r="B43" s="955">
        <v>3.05</v>
      </c>
      <c r="C43" s="955" t="s">
        <v>1433</v>
      </c>
      <c r="D43" s="955" t="s">
        <v>967</v>
      </c>
      <c r="E43" s="955" t="s">
        <v>959</v>
      </c>
      <c r="F43" s="955" t="s">
        <v>1549</v>
      </c>
      <c r="G43" s="956" t="s">
        <v>1480</v>
      </c>
      <c r="H43" s="957"/>
      <c r="I43" s="957"/>
      <c r="J43" s="333"/>
      <c r="K43" s="910"/>
      <c r="L43" s="910"/>
      <c r="M43" s="910"/>
      <c r="N43" s="910"/>
      <c r="O43" s="910"/>
      <c r="P43" s="910"/>
      <c r="Q43" s="910"/>
      <c r="R43" s="910"/>
      <c r="S43" s="959"/>
    </row>
    <row r="44" spans="1:19" ht="44.5" customHeight="1">
      <c r="A44" s="953"/>
      <c r="B44" s="955">
        <v>3.06</v>
      </c>
      <c r="C44" s="955" t="s">
        <v>1433</v>
      </c>
      <c r="D44" s="955" t="s">
        <v>967</v>
      </c>
      <c r="E44" s="955" t="s">
        <v>959</v>
      </c>
      <c r="F44" s="955" t="s">
        <v>1549</v>
      </c>
      <c r="G44" s="956" t="s">
        <v>1481</v>
      </c>
      <c r="H44" s="957"/>
      <c r="I44" s="957"/>
      <c r="J44" s="333"/>
      <c r="K44" s="910"/>
      <c r="L44" s="958"/>
      <c r="M44" s="958"/>
      <c r="N44" s="958"/>
      <c r="O44" s="910"/>
      <c r="P44" s="910"/>
      <c r="Q44" s="910"/>
      <c r="R44" s="910"/>
      <c r="S44" s="959"/>
    </row>
    <row r="45" spans="1:19" ht="45" customHeight="1">
      <c r="A45" s="953"/>
      <c r="B45" s="955">
        <v>3.07</v>
      </c>
      <c r="C45" s="955" t="s">
        <v>1433</v>
      </c>
      <c r="D45" s="955" t="s">
        <v>967</v>
      </c>
      <c r="E45" s="955" t="s">
        <v>959</v>
      </c>
      <c r="F45" s="955" t="s">
        <v>1549</v>
      </c>
      <c r="G45" s="956" t="s">
        <v>1482</v>
      </c>
      <c r="H45" s="957"/>
      <c r="I45" s="957"/>
      <c r="J45" s="333"/>
      <c r="K45" s="910"/>
      <c r="L45" s="910"/>
      <c r="M45" s="910"/>
      <c r="N45" s="910"/>
      <c r="O45" s="910"/>
      <c r="P45" s="910"/>
      <c r="Q45" s="910"/>
      <c r="R45" s="910"/>
      <c r="S45" s="959"/>
    </row>
    <row r="46" spans="1:19" ht="46" customHeight="1">
      <c r="A46" s="953"/>
      <c r="B46" s="955">
        <v>3.08</v>
      </c>
      <c r="C46" s="955" t="s">
        <v>1433</v>
      </c>
      <c r="D46" s="955" t="s">
        <v>967</v>
      </c>
      <c r="E46" s="955" t="s">
        <v>1548</v>
      </c>
      <c r="F46" s="955" t="s">
        <v>1549</v>
      </c>
      <c r="G46" s="956" t="s">
        <v>1483</v>
      </c>
      <c r="H46" s="957"/>
      <c r="I46" s="957"/>
      <c r="J46" s="333"/>
      <c r="K46" s="910"/>
      <c r="L46" s="958"/>
      <c r="M46" s="958"/>
      <c r="N46" s="958"/>
      <c r="O46" s="910"/>
      <c r="P46" s="910"/>
      <c r="Q46" s="910"/>
      <c r="R46" s="910"/>
      <c r="S46" s="959"/>
    </row>
    <row r="47" spans="1:19" ht="47.5" customHeight="1">
      <c r="A47" s="953"/>
      <c r="B47" s="955">
        <v>3.09</v>
      </c>
      <c r="C47" s="955" t="s">
        <v>1433</v>
      </c>
      <c r="D47" s="955" t="s">
        <v>967</v>
      </c>
      <c r="E47" s="955" t="s">
        <v>1548</v>
      </c>
      <c r="F47" s="955" t="s">
        <v>1549</v>
      </c>
      <c r="G47" s="956" t="s">
        <v>1484</v>
      </c>
      <c r="H47" s="957"/>
      <c r="I47" s="957"/>
      <c r="J47" s="333"/>
      <c r="K47" s="910"/>
      <c r="L47" s="910"/>
      <c r="M47" s="910"/>
      <c r="N47" s="910"/>
      <c r="O47" s="910"/>
      <c r="P47" s="910"/>
      <c r="Q47" s="910"/>
      <c r="R47" s="910"/>
      <c r="S47" s="959"/>
    </row>
    <row r="48" spans="1:19" ht="34" customHeight="1">
      <c r="A48" s="953"/>
      <c r="B48" s="955">
        <v>3.1</v>
      </c>
      <c r="C48" s="955" t="s">
        <v>1433</v>
      </c>
      <c r="D48" s="955" t="s">
        <v>967</v>
      </c>
      <c r="E48" s="955" t="s">
        <v>1548</v>
      </c>
      <c r="F48" s="955" t="s">
        <v>1549</v>
      </c>
      <c r="G48" s="956" t="s">
        <v>1485</v>
      </c>
      <c r="H48" s="957"/>
      <c r="I48" s="957"/>
      <c r="J48" s="333"/>
      <c r="K48" s="910"/>
      <c r="L48" s="958"/>
      <c r="M48" s="958"/>
      <c r="N48" s="958"/>
      <c r="O48" s="910"/>
      <c r="P48" s="910"/>
      <c r="Q48" s="910"/>
      <c r="R48" s="910"/>
      <c r="S48" s="959"/>
    </row>
    <row r="49" spans="1:19" ht="37.5">
      <c r="A49" s="953"/>
      <c r="B49" s="955">
        <v>3.11</v>
      </c>
      <c r="C49" s="955" t="s">
        <v>1433</v>
      </c>
      <c r="D49" s="955" t="s">
        <v>967</v>
      </c>
      <c r="E49" s="955" t="s">
        <v>1548</v>
      </c>
      <c r="F49" s="955" t="s">
        <v>1549</v>
      </c>
      <c r="G49" s="956" t="s">
        <v>1486</v>
      </c>
      <c r="H49" s="957"/>
      <c r="I49" s="957"/>
      <c r="J49" s="333"/>
      <c r="K49" s="910"/>
      <c r="L49" s="910"/>
      <c r="M49" s="910"/>
      <c r="N49" s="910"/>
      <c r="O49" s="910"/>
      <c r="P49" s="910"/>
      <c r="Q49" s="910"/>
      <c r="R49" s="910"/>
      <c r="S49" s="959"/>
    </row>
    <row r="50" spans="1:19" ht="73" customHeight="1">
      <c r="A50" s="953"/>
      <c r="B50" s="955">
        <v>3.12</v>
      </c>
      <c r="C50" s="955" t="s">
        <v>1433</v>
      </c>
      <c r="D50" s="955" t="s">
        <v>967</v>
      </c>
      <c r="E50" s="955" t="s">
        <v>1548</v>
      </c>
      <c r="F50" s="955" t="s">
        <v>1549</v>
      </c>
      <c r="G50" s="956" t="s">
        <v>1487</v>
      </c>
      <c r="H50" s="957"/>
      <c r="I50" s="957"/>
      <c r="J50" s="333"/>
      <c r="K50" s="910"/>
      <c r="L50" s="958"/>
      <c r="M50" s="958"/>
      <c r="N50" s="958"/>
      <c r="O50" s="910"/>
      <c r="P50" s="910"/>
      <c r="Q50" s="910"/>
      <c r="R50" s="910"/>
      <c r="S50" s="959"/>
    </row>
    <row r="51" spans="1:19" ht="75">
      <c r="A51" s="953"/>
      <c r="B51" s="955">
        <v>3.13</v>
      </c>
      <c r="C51" s="955" t="s">
        <v>1433</v>
      </c>
      <c r="D51" s="955" t="s">
        <v>967</v>
      </c>
      <c r="E51" s="955" t="s">
        <v>959</v>
      </c>
      <c r="F51" s="955" t="s">
        <v>1549</v>
      </c>
      <c r="G51" s="956" t="s">
        <v>1488</v>
      </c>
      <c r="H51" s="957"/>
      <c r="I51" s="957"/>
      <c r="J51" s="333"/>
      <c r="K51" s="910"/>
      <c r="L51" s="910"/>
      <c r="M51" s="910"/>
      <c r="N51" s="910"/>
      <c r="O51" s="910"/>
      <c r="P51" s="910"/>
      <c r="Q51" s="910"/>
      <c r="R51" s="910"/>
      <c r="S51" s="959"/>
    </row>
    <row r="52" spans="1:19" ht="50">
      <c r="A52" s="953"/>
      <c r="B52" s="955">
        <v>3.14</v>
      </c>
      <c r="C52" s="955" t="s">
        <v>1433</v>
      </c>
      <c r="D52" s="955" t="s">
        <v>967</v>
      </c>
      <c r="E52" s="955" t="s">
        <v>959</v>
      </c>
      <c r="F52" s="955" t="s">
        <v>1549</v>
      </c>
      <c r="G52" s="956" t="s">
        <v>1489</v>
      </c>
      <c r="H52" s="957"/>
      <c r="I52" s="957"/>
      <c r="J52" s="333"/>
      <c r="K52" s="910"/>
      <c r="L52" s="958"/>
      <c r="M52" s="958"/>
      <c r="N52" s="958"/>
      <c r="O52" s="910"/>
      <c r="P52" s="910"/>
      <c r="Q52" s="910"/>
      <c r="R52" s="910"/>
      <c r="S52" s="959"/>
    </row>
    <row r="53" spans="1:19" ht="82.5" customHeight="1">
      <c r="A53" s="953"/>
      <c r="B53" s="955">
        <v>3.15</v>
      </c>
      <c r="C53" s="955" t="s">
        <v>1433</v>
      </c>
      <c r="D53" s="955" t="s">
        <v>967</v>
      </c>
      <c r="E53" s="955" t="s">
        <v>959</v>
      </c>
      <c r="F53" s="955" t="s">
        <v>1549</v>
      </c>
      <c r="G53" s="956" t="s">
        <v>1490</v>
      </c>
      <c r="H53" s="957"/>
      <c r="I53" s="957"/>
      <c r="J53" s="333"/>
      <c r="K53" s="910"/>
      <c r="L53" s="910"/>
      <c r="M53" s="910"/>
      <c r="N53" s="910"/>
      <c r="O53" s="910"/>
      <c r="P53" s="910"/>
      <c r="Q53" s="910"/>
      <c r="R53" s="910"/>
      <c r="S53" s="959"/>
    </row>
    <row r="54" spans="1:19" ht="60.65" customHeight="1">
      <c r="A54" s="953"/>
      <c r="B54" s="955">
        <v>3.16</v>
      </c>
      <c r="C54" s="955" t="s">
        <v>1433</v>
      </c>
      <c r="D54" s="955" t="s">
        <v>967</v>
      </c>
      <c r="E54" s="955" t="s">
        <v>959</v>
      </c>
      <c r="F54" s="955" t="s">
        <v>1549</v>
      </c>
      <c r="G54" s="956" t="s">
        <v>1491</v>
      </c>
      <c r="H54" s="957"/>
      <c r="I54" s="957"/>
      <c r="J54" s="333"/>
      <c r="K54" s="910"/>
      <c r="L54" s="958"/>
      <c r="M54" s="958"/>
      <c r="N54" s="958"/>
      <c r="O54" s="910"/>
      <c r="P54" s="910"/>
      <c r="Q54" s="910"/>
      <c r="R54" s="910"/>
      <c r="S54" s="959"/>
    </row>
    <row r="55" spans="1:19" ht="85" customHeight="1">
      <c r="A55" s="953"/>
      <c r="B55" s="955">
        <v>3.17</v>
      </c>
      <c r="C55" s="955" t="s">
        <v>1433</v>
      </c>
      <c r="D55" s="955" t="s">
        <v>967</v>
      </c>
      <c r="E55" s="955" t="s">
        <v>959</v>
      </c>
      <c r="F55" s="955" t="s">
        <v>1549</v>
      </c>
      <c r="G55" s="956" t="s">
        <v>1492</v>
      </c>
      <c r="H55" s="957"/>
      <c r="I55" s="957"/>
      <c r="J55" s="333"/>
      <c r="K55" s="910"/>
      <c r="L55" s="910"/>
      <c r="M55" s="910"/>
      <c r="N55" s="910"/>
      <c r="O55" s="910"/>
      <c r="P55" s="910"/>
      <c r="Q55" s="910"/>
      <c r="R55" s="910"/>
      <c r="S55" s="959"/>
    </row>
    <row r="56" spans="1:19" ht="62.5">
      <c r="A56" s="953"/>
      <c r="B56" s="955">
        <v>3.18</v>
      </c>
      <c r="C56" s="955" t="s">
        <v>1433</v>
      </c>
      <c r="D56" s="955" t="s">
        <v>967</v>
      </c>
      <c r="E56" s="955" t="s">
        <v>959</v>
      </c>
      <c r="F56" s="955" t="s">
        <v>1549</v>
      </c>
      <c r="G56" s="956" t="s">
        <v>1493</v>
      </c>
      <c r="H56" s="957"/>
      <c r="I56" s="957"/>
      <c r="J56" s="333"/>
      <c r="K56" s="910"/>
      <c r="L56" s="958"/>
      <c r="M56" s="958"/>
      <c r="N56" s="958"/>
      <c r="O56" s="910"/>
      <c r="P56" s="910"/>
      <c r="Q56" s="910"/>
      <c r="R56" s="910"/>
      <c r="S56" s="959"/>
    </row>
    <row r="57" spans="1:19" ht="45" customHeight="1">
      <c r="A57" s="953"/>
      <c r="B57" s="955">
        <v>3.19</v>
      </c>
      <c r="C57" s="955" t="s">
        <v>1433</v>
      </c>
      <c r="D57" s="955" t="s">
        <v>967</v>
      </c>
      <c r="E57" s="955" t="s">
        <v>959</v>
      </c>
      <c r="F57" s="955" t="s">
        <v>1549</v>
      </c>
      <c r="G57" s="956" t="s">
        <v>1494</v>
      </c>
      <c r="H57" s="957"/>
      <c r="I57" s="957"/>
      <c r="J57" s="333"/>
      <c r="K57" s="910"/>
      <c r="L57" s="910"/>
      <c r="M57" s="910"/>
      <c r="N57" s="910"/>
      <c r="O57" s="910"/>
      <c r="P57" s="910"/>
      <c r="Q57" s="910"/>
      <c r="R57" s="910"/>
      <c r="S57" s="959"/>
    </row>
    <row r="58" spans="1:19" ht="72.650000000000006" customHeight="1">
      <c r="A58" s="953"/>
      <c r="B58" s="955">
        <v>3.2</v>
      </c>
      <c r="C58" s="955" t="s">
        <v>1433</v>
      </c>
      <c r="D58" s="955" t="s">
        <v>967</v>
      </c>
      <c r="E58" s="955" t="s">
        <v>959</v>
      </c>
      <c r="F58" s="955" t="s">
        <v>1549</v>
      </c>
      <c r="G58" s="956" t="s">
        <v>1495</v>
      </c>
      <c r="H58" s="957"/>
      <c r="I58" s="957"/>
      <c r="J58" s="333"/>
      <c r="K58" s="910"/>
      <c r="L58" s="958"/>
      <c r="M58" s="958"/>
      <c r="N58" s="958"/>
      <c r="O58" s="910"/>
      <c r="P58" s="910"/>
      <c r="Q58" s="910"/>
      <c r="R58" s="910"/>
      <c r="S58" s="959"/>
    </row>
    <row r="59" spans="1:19" ht="95.15" customHeight="1">
      <c r="A59" s="953"/>
      <c r="B59" s="955">
        <v>3.21</v>
      </c>
      <c r="C59" s="955" t="s">
        <v>1433</v>
      </c>
      <c r="D59" s="955" t="s">
        <v>967</v>
      </c>
      <c r="E59" s="955" t="s">
        <v>959</v>
      </c>
      <c r="F59" s="955" t="s">
        <v>1549</v>
      </c>
      <c r="G59" s="956" t="s">
        <v>1496</v>
      </c>
      <c r="H59" s="957"/>
      <c r="I59" s="957"/>
      <c r="J59" s="333"/>
      <c r="K59" s="910"/>
      <c r="L59" s="910"/>
      <c r="M59" s="910"/>
      <c r="N59" s="910"/>
      <c r="O59" s="910"/>
      <c r="P59" s="910"/>
      <c r="Q59" s="910"/>
      <c r="R59" s="910"/>
      <c r="S59" s="959"/>
    </row>
    <row r="60" spans="1:19" ht="56.15" customHeight="1">
      <c r="A60" s="953"/>
      <c r="B60" s="955">
        <v>3.22</v>
      </c>
      <c r="C60" s="955" t="s">
        <v>1433</v>
      </c>
      <c r="D60" s="955" t="s">
        <v>967</v>
      </c>
      <c r="E60" s="955" t="s">
        <v>959</v>
      </c>
      <c r="F60" s="955" t="s">
        <v>1549</v>
      </c>
      <c r="G60" s="956" t="s">
        <v>1497</v>
      </c>
      <c r="H60" s="957"/>
      <c r="I60" s="957"/>
      <c r="J60" s="333"/>
      <c r="K60" s="910"/>
      <c r="L60" s="958"/>
      <c r="M60" s="958"/>
      <c r="N60" s="958"/>
      <c r="O60" s="910"/>
      <c r="P60" s="910"/>
      <c r="Q60" s="910"/>
      <c r="R60" s="910"/>
      <c r="S60" s="959"/>
    </row>
    <row r="61" spans="1:19" ht="82" customHeight="1">
      <c r="A61" s="953"/>
      <c r="B61" s="955">
        <v>3.23</v>
      </c>
      <c r="C61" s="955" t="s">
        <v>1433</v>
      </c>
      <c r="D61" s="955" t="s">
        <v>967</v>
      </c>
      <c r="E61" s="955" t="s">
        <v>959</v>
      </c>
      <c r="F61" s="955" t="s">
        <v>1549</v>
      </c>
      <c r="G61" s="956" t="s">
        <v>1498</v>
      </c>
      <c r="H61" s="957"/>
      <c r="I61" s="957"/>
      <c r="J61" s="333"/>
      <c r="K61" s="910"/>
      <c r="L61" s="910"/>
      <c r="M61" s="910"/>
      <c r="N61" s="910"/>
      <c r="O61" s="910"/>
      <c r="P61" s="910"/>
      <c r="Q61" s="910"/>
      <c r="R61" s="910"/>
      <c r="S61" s="959"/>
    </row>
    <row r="62" spans="1:19" ht="18.649999999999999" customHeight="1">
      <c r="A62" s="953"/>
      <c r="B62" s="955">
        <v>3.24</v>
      </c>
      <c r="C62" s="955" t="s">
        <v>1433</v>
      </c>
      <c r="D62" s="955" t="s">
        <v>967</v>
      </c>
      <c r="E62" s="955" t="s">
        <v>959</v>
      </c>
      <c r="F62" s="955" t="s">
        <v>1549</v>
      </c>
      <c r="G62" s="956" t="s">
        <v>1499</v>
      </c>
      <c r="H62" s="957"/>
      <c r="I62" s="957"/>
      <c r="J62" s="333"/>
      <c r="K62" s="910"/>
      <c r="L62" s="958"/>
      <c r="M62" s="958"/>
      <c r="N62" s="958"/>
      <c r="O62" s="910"/>
      <c r="P62" s="910"/>
      <c r="Q62" s="910"/>
      <c r="R62" s="910"/>
      <c r="S62" s="959"/>
    </row>
    <row r="63" spans="1:19" ht="30.65" customHeight="1">
      <c r="A63" s="953"/>
      <c r="B63" s="955">
        <v>3.2500000000000102</v>
      </c>
      <c r="C63" s="955" t="s">
        <v>1433</v>
      </c>
      <c r="D63" s="955" t="s">
        <v>967</v>
      </c>
      <c r="E63" s="955" t="s">
        <v>959</v>
      </c>
      <c r="F63" s="955" t="s">
        <v>1549</v>
      </c>
      <c r="G63" s="956" t="s">
        <v>1500</v>
      </c>
      <c r="H63" s="957"/>
      <c r="I63" s="957"/>
      <c r="J63" s="333"/>
      <c r="K63" s="910"/>
      <c r="L63" s="910"/>
      <c r="M63" s="910"/>
      <c r="N63" s="910"/>
      <c r="O63" s="910"/>
      <c r="P63" s="910"/>
      <c r="Q63" s="910"/>
      <c r="R63" s="910"/>
      <c r="S63" s="959"/>
    </row>
    <row r="64" spans="1:19" ht="30" customHeight="1">
      <c r="A64" s="953"/>
      <c r="B64" s="955">
        <v>3.26000000000001</v>
      </c>
      <c r="C64" s="955" t="s">
        <v>1433</v>
      </c>
      <c r="D64" s="955" t="s">
        <v>967</v>
      </c>
      <c r="E64" s="955" t="s">
        <v>959</v>
      </c>
      <c r="F64" s="955" t="s">
        <v>1549</v>
      </c>
      <c r="G64" s="956" t="s">
        <v>1501</v>
      </c>
      <c r="H64" s="957"/>
      <c r="I64" s="957"/>
      <c r="J64" s="333"/>
      <c r="K64" s="910"/>
      <c r="L64" s="958"/>
      <c r="M64" s="958"/>
      <c r="N64" s="958"/>
      <c r="O64" s="910"/>
      <c r="P64" s="910"/>
      <c r="Q64" s="910"/>
      <c r="R64" s="910"/>
      <c r="S64" s="959"/>
    </row>
    <row r="65" spans="1:19" ht="29.15" customHeight="1">
      <c r="A65" s="953"/>
      <c r="B65" s="955">
        <v>3.2700000000000098</v>
      </c>
      <c r="C65" s="955" t="s">
        <v>1433</v>
      </c>
      <c r="D65" s="955" t="s">
        <v>967</v>
      </c>
      <c r="E65" s="955" t="s">
        <v>959</v>
      </c>
      <c r="F65" s="955" t="s">
        <v>1549</v>
      </c>
      <c r="G65" s="956" t="s">
        <v>1502</v>
      </c>
      <c r="H65" s="957"/>
      <c r="I65" s="957"/>
      <c r="J65" s="333"/>
      <c r="K65" s="910"/>
      <c r="L65" s="910"/>
      <c r="M65" s="910"/>
      <c r="N65" s="910"/>
      <c r="O65" s="910"/>
      <c r="P65" s="910"/>
      <c r="Q65" s="910"/>
      <c r="R65" s="910"/>
      <c r="S65" s="959"/>
    </row>
    <row r="66" spans="1:19" ht="29.15" customHeight="1">
      <c r="A66" s="953"/>
      <c r="B66" s="955">
        <v>3.28000000000001</v>
      </c>
      <c r="C66" s="955" t="s">
        <v>1433</v>
      </c>
      <c r="D66" s="955" t="s">
        <v>967</v>
      </c>
      <c r="E66" s="955" t="s">
        <v>959</v>
      </c>
      <c r="F66" s="955" t="s">
        <v>1549</v>
      </c>
      <c r="G66" s="956" t="s">
        <v>1503</v>
      </c>
      <c r="H66" s="957"/>
      <c r="I66" s="957"/>
      <c r="J66" s="333"/>
      <c r="K66" s="910"/>
      <c r="L66" s="958"/>
      <c r="M66" s="958"/>
      <c r="N66" s="958"/>
      <c r="O66" s="910"/>
      <c r="P66" s="910"/>
      <c r="Q66" s="910"/>
      <c r="R66" s="910"/>
      <c r="S66" s="959"/>
    </row>
    <row r="67" spans="1:19" ht="16.5" customHeight="1">
      <c r="A67" s="953"/>
      <c r="B67" s="955">
        <v>3.2900000000000098</v>
      </c>
      <c r="C67" s="955" t="s">
        <v>1433</v>
      </c>
      <c r="D67" s="955" t="s">
        <v>967</v>
      </c>
      <c r="E67" s="955" t="s">
        <v>959</v>
      </c>
      <c r="F67" s="955" t="s">
        <v>1549</v>
      </c>
      <c r="G67" s="956" t="s">
        <v>1504</v>
      </c>
      <c r="H67" s="957"/>
      <c r="I67" s="957"/>
      <c r="J67" s="333"/>
      <c r="K67" s="910"/>
      <c r="L67" s="910"/>
      <c r="M67" s="910"/>
      <c r="N67" s="910"/>
      <c r="O67" s="910"/>
      <c r="P67" s="910"/>
      <c r="Q67" s="910"/>
      <c r="R67" s="910"/>
      <c r="S67" s="959"/>
    </row>
    <row r="68" spans="1:19" ht="30" customHeight="1">
      <c r="A68" s="953"/>
      <c r="B68" s="955">
        <v>3.3</v>
      </c>
      <c r="C68" s="955" t="s">
        <v>1433</v>
      </c>
      <c r="D68" s="955" t="s">
        <v>1447</v>
      </c>
      <c r="E68" s="955" t="s">
        <v>1548</v>
      </c>
      <c r="F68" s="955" t="s">
        <v>1549</v>
      </c>
      <c r="G68" s="956" t="s">
        <v>1505</v>
      </c>
      <c r="H68" s="957"/>
      <c r="I68" s="957"/>
      <c r="J68" s="333"/>
      <c r="K68" s="910"/>
      <c r="L68" s="958"/>
      <c r="M68" s="958"/>
      <c r="N68" s="958"/>
      <c r="O68" s="910"/>
      <c r="P68" s="910"/>
      <c r="Q68" s="910"/>
      <c r="R68" s="910"/>
      <c r="S68" s="959"/>
    </row>
    <row r="69" spans="1:19" ht="30.65" customHeight="1">
      <c r="A69" s="953"/>
      <c r="B69" s="955">
        <v>3.3099999999999898</v>
      </c>
      <c r="C69" s="955" t="s">
        <v>1433</v>
      </c>
      <c r="D69" s="955" t="s">
        <v>1447</v>
      </c>
      <c r="E69" s="955" t="s">
        <v>959</v>
      </c>
      <c r="F69" s="955" t="s">
        <v>1549</v>
      </c>
      <c r="G69" s="956" t="s">
        <v>1506</v>
      </c>
      <c r="H69" s="957"/>
      <c r="I69" s="957"/>
      <c r="J69" s="333"/>
      <c r="K69" s="910"/>
      <c r="L69" s="910"/>
      <c r="M69" s="910"/>
      <c r="N69" s="910"/>
      <c r="O69" s="910"/>
      <c r="P69" s="910"/>
      <c r="Q69" s="910"/>
      <c r="R69" s="910"/>
      <c r="S69" s="959"/>
    </row>
    <row r="70" spans="1:19" ht="46.5" customHeight="1">
      <c r="A70" s="953"/>
      <c r="B70" s="955">
        <v>3.3199999999999799</v>
      </c>
      <c r="C70" s="955" t="s">
        <v>1433</v>
      </c>
      <c r="D70" s="955" t="s">
        <v>968</v>
      </c>
      <c r="E70" s="955" t="s">
        <v>959</v>
      </c>
      <c r="F70" s="955" t="s">
        <v>1550</v>
      </c>
      <c r="G70" s="956" t="s">
        <v>1507</v>
      </c>
      <c r="H70" s="957"/>
      <c r="I70" s="957"/>
      <c r="J70" s="333"/>
      <c r="K70" s="910"/>
      <c r="L70" s="958"/>
      <c r="M70" s="958"/>
      <c r="N70" s="958"/>
      <c r="O70" s="910"/>
      <c r="P70" s="910"/>
      <c r="Q70" s="910"/>
      <c r="R70" s="910"/>
      <c r="S70" s="959"/>
    </row>
    <row r="71" spans="1:19" ht="47.5" customHeight="1">
      <c r="A71" s="953"/>
      <c r="B71" s="955">
        <v>3.3299999999999699</v>
      </c>
      <c r="C71" s="955" t="s">
        <v>1433</v>
      </c>
      <c r="D71" s="955" t="s">
        <v>969</v>
      </c>
      <c r="E71" s="955" t="s">
        <v>959</v>
      </c>
      <c r="F71" s="955" t="s">
        <v>1549</v>
      </c>
      <c r="G71" s="956" t="s">
        <v>1508</v>
      </c>
      <c r="H71" s="957"/>
      <c r="I71" s="957"/>
      <c r="J71" s="333"/>
      <c r="K71" s="910"/>
      <c r="L71" s="910"/>
      <c r="M71" s="910"/>
      <c r="N71" s="910"/>
      <c r="O71" s="910"/>
      <c r="P71" s="910"/>
      <c r="Q71" s="910"/>
      <c r="R71" s="910"/>
      <c r="S71" s="959"/>
    </row>
    <row r="72" spans="1:19" ht="37.5">
      <c r="A72" s="953"/>
      <c r="B72" s="955">
        <v>3.3399999999999599</v>
      </c>
      <c r="C72" s="955" t="s">
        <v>1433</v>
      </c>
      <c r="D72" s="955" t="s">
        <v>969</v>
      </c>
      <c r="E72" s="955" t="s">
        <v>959</v>
      </c>
      <c r="F72" s="955" t="s">
        <v>1549</v>
      </c>
      <c r="G72" s="956" t="s">
        <v>1509</v>
      </c>
      <c r="H72" s="957"/>
      <c r="I72" s="957"/>
      <c r="J72" s="333"/>
      <c r="K72" s="910"/>
      <c r="L72" s="958"/>
      <c r="M72" s="958"/>
      <c r="N72" s="958"/>
      <c r="O72" s="910"/>
      <c r="P72" s="910"/>
      <c r="Q72" s="910"/>
      <c r="R72" s="910"/>
      <c r="S72" s="959"/>
    </row>
    <row r="73" spans="1:19" ht="56.15" customHeight="1">
      <c r="A73" s="953"/>
      <c r="B73" s="955">
        <v>3.3499999999999499</v>
      </c>
      <c r="C73" s="955" t="s">
        <v>1433</v>
      </c>
      <c r="D73" s="955" t="s">
        <v>787</v>
      </c>
      <c r="E73" s="955" t="s">
        <v>959</v>
      </c>
      <c r="F73" s="955" t="s">
        <v>1549</v>
      </c>
      <c r="G73" s="956" t="s">
        <v>1510</v>
      </c>
      <c r="H73" s="957"/>
      <c r="I73" s="957"/>
      <c r="J73" s="333"/>
      <c r="K73" s="910"/>
      <c r="L73" s="910"/>
      <c r="M73" s="910"/>
      <c r="N73" s="910"/>
      <c r="O73" s="910"/>
      <c r="P73" s="910"/>
      <c r="Q73" s="910"/>
      <c r="R73" s="910"/>
      <c r="S73" s="959"/>
    </row>
    <row r="74" spans="1:19" ht="30.65" customHeight="1">
      <c r="A74" s="953"/>
      <c r="B74" s="955">
        <v>3.3599999999999399</v>
      </c>
      <c r="C74" s="955" t="s">
        <v>1433</v>
      </c>
      <c r="D74" s="955" t="s">
        <v>787</v>
      </c>
      <c r="E74" s="955" t="s">
        <v>959</v>
      </c>
      <c r="F74" s="955" t="s">
        <v>1549</v>
      </c>
      <c r="G74" s="956" t="s">
        <v>1511</v>
      </c>
      <c r="H74" s="957"/>
      <c r="I74" s="957"/>
      <c r="J74" s="333"/>
      <c r="K74" s="910"/>
      <c r="L74" s="958"/>
      <c r="M74" s="958"/>
      <c r="N74" s="958"/>
      <c r="O74" s="910"/>
      <c r="P74" s="910"/>
      <c r="Q74" s="910"/>
      <c r="R74" s="910"/>
      <c r="S74" s="959"/>
    </row>
    <row r="75" spans="1:19" ht="37.5">
      <c r="A75" s="953"/>
      <c r="B75" s="955">
        <v>3.3699999999999299</v>
      </c>
      <c r="C75" s="955" t="s">
        <v>1433</v>
      </c>
      <c r="D75" s="955" t="s">
        <v>787</v>
      </c>
      <c r="E75" s="955" t="s">
        <v>1548</v>
      </c>
      <c r="F75" s="955" t="s">
        <v>1549</v>
      </c>
      <c r="G75" s="956" t="s">
        <v>1512</v>
      </c>
      <c r="H75" s="957"/>
      <c r="I75" s="957"/>
      <c r="J75" s="333"/>
      <c r="K75" s="910"/>
      <c r="L75" s="910"/>
      <c r="M75" s="910"/>
      <c r="N75" s="910"/>
      <c r="O75" s="910"/>
      <c r="P75" s="910"/>
      <c r="Q75" s="910"/>
      <c r="R75" s="910"/>
      <c r="S75" s="959"/>
    </row>
    <row r="76" spans="1:19" ht="21.65" customHeight="1">
      <c r="A76" s="953"/>
      <c r="B76" s="955">
        <v>3.37999999999992</v>
      </c>
      <c r="C76" s="955" t="s">
        <v>1433</v>
      </c>
      <c r="D76" s="955" t="s">
        <v>970</v>
      </c>
      <c r="E76" s="955" t="s">
        <v>959</v>
      </c>
      <c r="F76" s="955" t="s">
        <v>1549</v>
      </c>
      <c r="G76" s="956" t="s">
        <v>1513</v>
      </c>
      <c r="H76" s="957"/>
      <c r="I76" s="957"/>
      <c r="J76" s="333"/>
      <c r="K76" s="910"/>
      <c r="L76" s="958"/>
      <c r="M76" s="958"/>
      <c r="N76" s="958"/>
      <c r="O76" s="910"/>
      <c r="P76" s="910"/>
      <c r="Q76" s="910"/>
      <c r="R76" s="910"/>
      <c r="S76" s="959"/>
    </row>
    <row r="77" spans="1:19" ht="63.65" customHeight="1">
      <c r="A77" s="953"/>
      <c r="B77" s="955">
        <v>3.38999999999991</v>
      </c>
      <c r="C77" s="955" t="s">
        <v>1433</v>
      </c>
      <c r="D77" s="955" t="s">
        <v>971</v>
      </c>
      <c r="E77" s="955" t="s">
        <v>959</v>
      </c>
      <c r="F77" s="955" t="s">
        <v>1550</v>
      </c>
      <c r="G77" s="956" t="s">
        <v>1514</v>
      </c>
      <c r="H77" s="957"/>
      <c r="I77" s="957"/>
      <c r="J77" s="333"/>
      <c r="K77" s="910"/>
      <c r="L77" s="910"/>
      <c r="M77" s="910"/>
      <c r="N77" s="910"/>
      <c r="O77" s="910"/>
      <c r="P77" s="910"/>
      <c r="Q77" s="910"/>
      <c r="R77" s="910"/>
      <c r="S77" s="959"/>
    </row>
    <row r="78" spans="1:19" ht="343" customHeight="1">
      <c r="A78" s="953"/>
      <c r="B78" s="955">
        <v>3.3999999999999</v>
      </c>
      <c r="C78" s="955" t="s">
        <v>1433</v>
      </c>
      <c r="D78" s="955" t="s">
        <v>971</v>
      </c>
      <c r="E78" s="955" t="s">
        <v>1548</v>
      </c>
      <c r="F78" s="955" t="s">
        <v>1550</v>
      </c>
      <c r="G78" s="956" t="s">
        <v>1515</v>
      </c>
      <c r="H78" s="957"/>
      <c r="I78" s="957"/>
      <c r="J78" s="333"/>
      <c r="K78" s="910"/>
      <c r="L78" s="958"/>
      <c r="M78" s="958"/>
      <c r="N78" s="958"/>
      <c r="O78" s="910"/>
      <c r="P78" s="910"/>
      <c r="Q78" s="910"/>
      <c r="R78" s="910"/>
      <c r="S78" s="959"/>
    </row>
    <row r="79" spans="1:19" ht="45" customHeight="1">
      <c r="A79" s="953"/>
      <c r="B79" s="955">
        <v>3.40999999999989</v>
      </c>
      <c r="C79" s="955" t="s">
        <v>1433</v>
      </c>
      <c r="D79" s="955" t="s">
        <v>971</v>
      </c>
      <c r="E79" s="955" t="s">
        <v>959</v>
      </c>
      <c r="F79" s="955" t="s">
        <v>1550</v>
      </c>
      <c r="G79" s="956" t="s">
        <v>1516</v>
      </c>
      <c r="H79" s="957"/>
      <c r="I79" s="957"/>
      <c r="J79" s="333"/>
      <c r="K79" s="910"/>
      <c r="L79" s="910"/>
      <c r="M79" s="910"/>
      <c r="N79" s="910"/>
      <c r="O79" s="910"/>
      <c r="P79" s="910"/>
      <c r="Q79" s="910"/>
      <c r="R79" s="910"/>
      <c r="S79" s="959"/>
    </row>
    <row r="80" spans="1:19" ht="99.65" customHeight="1">
      <c r="A80" s="953"/>
      <c r="B80" s="955">
        <v>3.41999999999988</v>
      </c>
      <c r="C80" s="955" t="s">
        <v>1433</v>
      </c>
      <c r="D80" s="955" t="s">
        <v>971</v>
      </c>
      <c r="E80" s="955" t="s">
        <v>1548</v>
      </c>
      <c r="F80" s="955" t="s">
        <v>1549</v>
      </c>
      <c r="G80" s="956" t="s">
        <v>1517</v>
      </c>
      <c r="H80" s="957"/>
      <c r="I80" s="957"/>
      <c r="J80" s="333"/>
      <c r="K80" s="910"/>
      <c r="L80" s="958"/>
      <c r="M80" s="958"/>
      <c r="N80" s="958"/>
      <c r="O80" s="910"/>
      <c r="P80" s="910"/>
      <c r="Q80" s="910"/>
      <c r="R80" s="910"/>
      <c r="S80" s="959"/>
    </row>
    <row r="81" spans="1:19" ht="37.5">
      <c r="A81" s="953"/>
      <c r="B81" s="955">
        <v>4.01</v>
      </c>
      <c r="C81" s="955" t="s">
        <v>1434</v>
      </c>
      <c r="D81" s="955" t="s">
        <v>1448</v>
      </c>
      <c r="E81" s="955" t="s">
        <v>958</v>
      </c>
      <c r="F81" s="955" t="s">
        <v>1549</v>
      </c>
      <c r="G81" s="956" t="s">
        <v>1518</v>
      </c>
      <c r="H81" s="957"/>
      <c r="I81" s="957"/>
      <c r="J81" s="333"/>
      <c r="K81" s="910"/>
      <c r="L81" s="910"/>
      <c r="M81" s="910"/>
      <c r="N81" s="910"/>
      <c r="O81" s="910"/>
      <c r="P81" s="910"/>
      <c r="Q81" s="910"/>
      <c r="R81" s="910"/>
      <c r="S81" s="959"/>
    </row>
    <row r="82" spans="1:19" ht="43.5" customHeight="1">
      <c r="A82" s="953"/>
      <c r="B82" s="955">
        <v>4.0199999999999996</v>
      </c>
      <c r="C82" s="955" t="s">
        <v>1434</v>
      </c>
      <c r="D82" s="955" t="s">
        <v>1449</v>
      </c>
      <c r="E82" s="955" t="s">
        <v>1548</v>
      </c>
      <c r="F82" s="955" t="s">
        <v>1549</v>
      </c>
      <c r="G82" s="956" t="s">
        <v>1519</v>
      </c>
      <c r="H82" s="957"/>
      <c r="I82" s="957"/>
      <c r="J82" s="333"/>
      <c r="K82" s="910"/>
      <c r="L82" s="958"/>
      <c r="M82" s="958"/>
      <c r="N82" s="958"/>
      <c r="O82" s="910"/>
      <c r="P82" s="910"/>
      <c r="Q82" s="910"/>
      <c r="R82" s="910"/>
      <c r="S82" s="959"/>
    </row>
    <row r="83" spans="1:19" ht="35.15" customHeight="1">
      <c r="A83" s="953"/>
      <c r="B83" s="955">
        <v>4.03</v>
      </c>
      <c r="C83" s="955" t="s">
        <v>1434</v>
      </c>
      <c r="D83" s="955" t="s">
        <v>1450</v>
      </c>
      <c r="E83" s="955" t="s">
        <v>1548</v>
      </c>
      <c r="F83" s="955" t="s">
        <v>1549</v>
      </c>
      <c r="G83" s="956" t="s">
        <v>1520</v>
      </c>
      <c r="H83" s="957"/>
      <c r="I83" s="957"/>
      <c r="J83" s="333"/>
      <c r="K83" s="910"/>
      <c r="L83" s="910"/>
      <c r="M83" s="910"/>
      <c r="N83" s="910"/>
      <c r="O83" s="910"/>
      <c r="P83" s="910"/>
      <c r="Q83" s="910"/>
      <c r="R83" s="910"/>
      <c r="S83" s="959"/>
    </row>
    <row r="84" spans="1:19" ht="32.15" customHeight="1">
      <c r="A84" s="953"/>
      <c r="B84" s="955">
        <v>4.04</v>
      </c>
      <c r="C84" s="955" t="s">
        <v>1434</v>
      </c>
      <c r="D84" s="955" t="s">
        <v>1450</v>
      </c>
      <c r="E84" s="955" t="s">
        <v>1548</v>
      </c>
      <c r="F84" s="955" t="s">
        <v>1550</v>
      </c>
      <c r="G84" s="956" t="s">
        <v>1521</v>
      </c>
      <c r="H84" s="957"/>
      <c r="I84" s="957"/>
      <c r="J84" s="333"/>
      <c r="K84" s="910"/>
      <c r="L84" s="958"/>
      <c r="M84" s="958"/>
      <c r="N84" s="958"/>
      <c r="O84" s="910"/>
      <c r="P84" s="910"/>
      <c r="Q84" s="910"/>
      <c r="R84" s="910"/>
      <c r="S84" s="959"/>
    </row>
    <row r="85" spans="1:19" ht="18" customHeight="1">
      <c r="A85" s="953"/>
      <c r="B85" s="955">
        <v>4.05</v>
      </c>
      <c r="C85" s="955" t="s">
        <v>1434</v>
      </c>
      <c r="D85" s="955" t="s">
        <v>1451</v>
      </c>
      <c r="E85" s="955" t="s">
        <v>959</v>
      </c>
      <c r="F85" s="955" t="s">
        <v>1549</v>
      </c>
      <c r="G85" s="956" t="s">
        <v>1522</v>
      </c>
      <c r="H85" s="957"/>
      <c r="I85" s="957"/>
      <c r="J85" s="333"/>
      <c r="K85" s="910"/>
      <c r="L85" s="910"/>
      <c r="M85" s="910"/>
      <c r="N85" s="910"/>
      <c r="O85" s="910"/>
      <c r="P85" s="910"/>
      <c r="Q85" s="910"/>
      <c r="R85" s="910"/>
      <c r="S85" s="959"/>
    </row>
    <row r="86" spans="1:19" ht="84" customHeight="1">
      <c r="A86" s="953"/>
      <c r="B86" s="955">
        <v>5.01</v>
      </c>
      <c r="C86" s="955" t="s">
        <v>849</v>
      </c>
      <c r="D86" s="955" t="s">
        <v>972</v>
      </c>
      <c r="E86" s="955" t="s">
        <v>1548</v>
      </c>
      <c r="F86" s="955" t="s">
        <v>1550</v>
      </c>
      <c r="G86" s="956" t="s">
        <v>1523</v>
      </c>
      <c r="H86" s="957"/>
      <c r="I86" s="957"/>
      <c r="J86" s="333"/>
      <c r="K86" s="910"/>
      <c r="L86" s="958"/>
      <c r="M86" s="958"/>
      <c r="N86" s="958"/>
      <c r="O86" s="910"/>
      <c r="P86" s="910"/>
      <c r="Q86" s="910"/>
      <c r="R86" s="910"/>
      <c r="S86" s="959"/>
    </row>
    <row r="87" spans="1:19" ht="18" customHeight="1">
      <c r="A87" s="953"/>
      <c r="B87" s="955">
        <v>5.0199999999999996</v>
      </c>
      <c r="C87" s="955" t="s">
        <v>849</v>
      </c>
      <c r="D87" s="955" t="s">
        <v>1452</v>
      </c>
      <c r="E87" s="955" t="s">
        <v>959</v>
      </c>
      <c r="F87" s="955" t="s">
        <v>1549</v>
      </c>
      <c r="G87" s="956" t="s">
        <v>1524</v>
      </c>
      <c r="H87" s="957"/>
      <c r="I87" s="957"/>
      <c r="J87" s="333"/>
      <c r="K87" s="910"/>
      <c r="L87" s="910"/>
      <c r="M87" s="910"/>
      <c r="N87" s="910"/>
      <c r="O87" s="910"/>
      <c r="P87" s="910"/>
      <c r="Q87" s="910"/>
      <c r="R87" s="910"/>
      <c r="S87" s="959"/>
    </row>
    <row r="88" spans="1:19" ht="46" customHeight="1">
      <c r="A88" s="953"/>
      <c r="B88" s="955">
        <v>5.03</v>
      </c>
      <c r="C88" s="955" t="s">
        <v>849</v>
      </c>
      <c r="D88" s="955" t="s">
        <v>1452</v>
      </c>
      <c r="E88" s="955" t="s">
        <v>1548</v>
      </c>
      <c r="F88" s="955" t="s">
        <v>1550</v>
      </c>
      <c r="G88" s="956" t="s">
        <v>1525</v>
      </c>
      <c r="H88" s="957"/>
      <c r="I88" s="957"/>
      <c r="J88" s="333"/>
      <c r="K88" s="910"/>
      <c r="L88" s="958"/>
      <c r="M88" s="958"/>
      <c r="N88" s="958"/>
      <c r="O88" s="910"/>
      <c r="P88" s="910"/>
      <c r="Q88" s="910"/>
      <c r="R88" s="910"/>
      <c r="S88" s="959"/>
    </row>
    <row r="89" spans="1:19" ht="60.65" customHeight="1">
      <c r="A89" s="953"/>
      <c r="B89" s="955">
        <v>5.04</v>
      </c>
      <c r="C89" s="955" t="s">
        <v>849</v>
      </c>
      <c r="D89" s="955" t="s">
        <v>1452</v>
      </c>
      <c r="E89" s="955" t="s">
        <v>1548</v>
      </c>
      <c r="F89" s="955" t="s">
        <v>1549</v>
      </c>
      <c r="G89" s="956" t="s">
        <v>1526</v>
      </c>
      <c r="H89" s="957"/>
      <c r="I89" s="957"/>
      <c r="J89" s="333"/>
      <c r="K89" s="910"/>
      <c r="L89" s="910"/>
      <c r="M89" s="910"/>
      <c r="N89" s="910"/>
      <c r="O89" s="910"/>
      <c r="P89" s="910"/>
      <c r="Q89" s="910"/>
      <c r="R89" s="910"/>
      <c r="S89" s="959"/>
    </row>
    <row r="90" spans="1:19" ht="72.650000000000006" customHeight="1">
      <c r="A90" s="953"/>
      <c r="B90" s="955">
        <v>5.05</v>
      </c>
      <c r="C90" s="955" t="s">
        <v>849</v>
      </c>
      <c r="D90" s="955" t="s">
        <v>1453</v>
      </c>
      <c r="E90" s="955" t="s">
        <v>1548</v>
      </c>
      <c r="F90" s="955" t="s">
        <v>1549</v>
      </c>
      <c r="G90" s="956" t="s">
        <v>1527</v>
      </c>
      <c r="H90" s="957"/>
      <c r="I90" s="957"/>
      <c r="J90" s="333"/>
      <c r="K90" s="910"/>
      <c r="L90" s="958"/>
      <c r="M90" s="958"/>
      <c r="N90" s="958"/>
      <c r="O90" s="910"/>
      <c r="P90" s="910"/>
      <c r="Q90" s="910"/>
      <c r="R90" s="910"/>
      <c r="S90" s="959"/>
    </row>
    <row r="91" spans="1:19" ht="32.5" customHeight="1">
      <c r="A91" s="953"/>
      <c r="B91" s="955">
        <v>5.0599999999999996</v>
      </c>
      <c r="C91" s="955" t="s">
        <v>849</v>
      </c>
      <c r="D91" s="955" t="s">
        <v>1454</v>
      </c>
      <c r="E91" s="955" t="s">
        <v>1548</v>
      </c>
      <c r="F91" s="955" t="s">
        <v>1549</v>
      </c>
      <c r="G91" s="956" t="s">
        <v>1528</v>
      </c>
      <c r="H91" s="957"/>
      <c r="I91" s="957"/>
      <c r="J91" s="333"/>
      <c r="K91" s="910"/>
      <c r="L91" s="910"/>
      <c r="M91" s="910"/>
      <c r="N91" s="910"/>
      <c r="O91" s="910"/>
      <c r="P91" s="910"/>
      <c r="Q91" s="910"/>
      <c r="R91" s="910"/>
      <c r="S91" s="959"/>
    </row>
    <row r="92" spans="1:19" ht="16.5" customHeight="1">
      <c r="A92" s="953"/>
      <c r="B92" s="955">
        <v>5.07</v>
      </c>
      <c r="C92" s="955" t="s">
        <v>849</v>
      </c>
      <c r="D92" s="955" t="s">
        <v>1454</v>
      </c>
      <c r="E92" s="955" t="s">
        <v>1548</v>
      </c>
      <c r="F92" s="955" t="s">
        <v>1549</v>
      </c>
      <c r="G92" s="956" t="s">
        <v>1529</v>
      </c>
      <c r="H92" s="957"/>
      <c r="I92" s="957"/>
      <c r="J92" s="333"/>
      <c r="K92" s="910"/>
      <c r="L92" s="958"/>
      <c r="M92" s="958"/>
      <c r="N92" s="958"/>
      <c r="O92" s="910"/>
      <c r="P92" s="910"/>
      <c r="Q92" s="910"/>
      <c r="R92" s="910"/>
      <c r="S92" s="959"/>
    </row>
    <row r="93" spans="1:19" ht="18" customHeight="1">
      <c r="A93" s="953"/>
      <c r="B93" s="955">
        <v>5.08</v>
      </c>
      <c r="C93" s="955" t="s">
        <v>849</v>
      </c>
      <c r="D93" s="955" t="s">
        <v>1454</v>
      </c>
      <c r="E93" s="955" t="s">
        <v>1548</v>
      </c>
      <c r="F93" s="955" t="s">
        <v>1549</v>
      </c>
      <c r="G93" s="956" t="s">
        <v>1530</v>
      </c>
      <c r="H93" s="957"/>
      <c r="I93" s="957"/>
      <c r="J93" s="333"/>
      <c r="K93" s="910"/>
      <c r="L93" s="910"/>
      <c r="M93" s="910"/>
      <c r="N93" s="910"/>
      <c r="O93" s="910"/>
      <c r="P93" s="910"/>
      <c r="Q93" s="910"/>
      <c r="R93" s="910"/>
      <c r="S93" s="959"/>
    </row>
    <row r="94" spans="1:19" ht="44.15" customHeight="1">
      <c r="A94" s="953"/>
      <c r="B94" s="955">
        <v>5.09</v>
      </c>
      <c r="C94" s="955" t="s">
        <v>849</v>
      </c>
      <c r="D94" s="955" t="s">
        <v>1454</v>
      </c>
      <c r="E94" s="955" t="s">
        <v>1548</v>
      </c>
      <c r="F94" s="955" t="s">
        <v>1549</v>
      </c>
      <c r="G94" s="956" t="s">
        <v>1531</v>
      </c>
      <c r="H94" s="957"/>
      <c r="I94" s="957"/>
      <c r="J94" s="333"/>
      <c r="K94" s="910"/>
      <c r="L94" s="958"/>
      <c r="M94" s="958"/>
      <c r="N94" s="958"/>
      <c r="O94" s="910"/>
      <c r="P94" s="910"/>
      <c r="Q94" s="910"/>
      <c r="R94" s="910"/>
      <c r="S94" s="959"/>
    </row>
    <row r="95" spans="1:19" ht="17.149999999999999" customHeight="1">
      <c r="A95" s="953"/>
      <c r="B95" s="955">
        <v>5.0999999999999996</v>
      </c>
      <c r="C95" s="955" t="s">
        <v>849</v>
      </c>
      <c r="D95" s="955" t="s">
        <v>1454</v>
      </c>
      <c r="E95" s="955" t="s">
        <v>1548</v>
      </c>
      <c r="F95" s="955" t="s">
        <v>1550</v>
      </c>
      <c r="G95" s="956" t="s">
        <v>1532</v>
      </c>
      <c r="H95" s="957"/>
      <c r="I95" s="957"/>
      <c r="J95" s="333"/>
      <c r="K95" s="910"/>
      <c r="L95" s="910"/>
      <c r="M95" s="910"/>
      <c r="N95" s="910"/>
      <c r="O95" s="910"/>
      <c r="P95" s="910"/>
      <c r="Q95" s="910"/>
      <c r="R95" s="910"/>
      <c r="S95" s="959"/>
    </row>
    <row r="96" spans="1:19" ht="31" customHeight="1">
      <c r="A96" s="953"/>
      <c r="B96" s="955">
        <v>5.1100000000000003</v>
      </c>
      <c r="C96" s="955" t="s">
        <v>849</v>
      </c>
      <c r="D96" s="955" t="s">
        <v>973</v>
      </c>
      <c r="E96" s="955" t="s">
        <v>958</v>
      </c>
      <c r="F96" s="955" t="s">
        <v>1549</v>
      </c>
      <c r="G96" s="956" t="s">
        <v>1533</v>
      </c>
      <c r="H96" s="957"/>
      <c r="I96" s="957"/>
      <c r="J96" s="333"/>
      <c r="K96" s="910"/>
      <c r="L96" s="958"/>
      <c r="M96" s="958"/>
      <c r="N96" s="958"/>
      <c r="O96" s="910"/>
      <c r="P96" s="910"/>
      <c r="Q96" s="910"/>
      <c r="R96" s="910"/>
      <c r="S96" s="959"/>
    </row>
    <row r="97" spans="1:19" ht="58.5" customHeight="1">
      <c r="A97" s="953"/>
      <c r="B97" s="955">
        <v>5.13</v>
      </c>
      <c r="C97" s="955" t="s">
        <v>849</v>
      </c>
      <c r="D97" s="955" t="s">
        <v>974</v>
      </c>
      <c r="E97" s="955" t="s">
        <v>958</v>
      </c>
      <c r="F97" s="955" t="s">
        <v>1549</v>
      </c>
      <c r="G97" s="956" t="s">
        <v>1534</v>
      </c>
      <c r="H97" s="957"/>
      <c r="I97" s="957"/>
      <c r="J97" s="333"/>
      <c r="K97" s="910"/>
      <c r="L97" s="910"/>
      <c r="M97" s="910"/>
      <c r="N97" s="910"/>
      <c r="O97" s="910"/>
      <c r="P97" s="910"/>
      <c r="Q97" s="910"/>
      <c r="R97" s="910"/>
      <c r="S97" s="959"/>
    </row>
    <row r="98" spans="1:19" ht="85.5" customHeight="1">
      <c r="A98" s="953"/>
      <c r="B98" s="955">
        <v>5.14</v>
      </c>
      <c r="C98" s="955" t="s">
        <v>849</v>
      </c>
      <c r="D98" s="955" t="s">
        <v>974</v>
      </c>
      <c r="E98" s="955" t="s">
        <v>959</v>
      </c>
      <c r="F98" s="955" t="s">
        <v>1549</v>
      </c>
      <c r="G98" s="956" t="s">
        <v>1535</v>
      </c>
      <c r="H98" s="957"/>
      <c r="I98" s="957"/>
      <c r="J98" s="333"/>
      <c r="K98" s="910"/>
      <c r="L98" s="958"/>
      <c r="M98" s="958"/>
      <c r="N98" s="958"/>
      <c r="O98" s="910"/>
      <c r="P98" s="910"/>
      <c r="Q98" s="910"/>
      <c r="R98" s="910"/>
      <c r="S98" s="959"/>
    </row>
    <row r="99" spans="1:19" ht="29.15" customHeight="1">
      <c r="A99" s="953"/>
      <c r="B99" s="955">
        <v>5.15</v>
      </c>
      <c r="C99" s="955" t="s">
        <v>849</v>
      </c>
      <c r="D99" s="955" t="s">
        <v>974</v>
      </c>
      <c r="E99" s="955" t="s">
        <v>958</v>
      </c>
      <c r="F99" s="955" t="s">
        <v>1549</v>
      </c>
      <c r="G99" s="956" t="s">
        <v>1536</v>
      </c>
      <c r="H99" s="957"/>
      <c r="I99" s="957"/>
      <c r="J99" s="333"/>
      <c r="K99" s="910"/>
      <c r="L99" s="910"/>
      <c r="M99" s="910"/>
      <c r="N99" s="910"/>
      <c r="O99" s="910"/>
      <c r="P99" s="910"/>
      <c r="Q99" s="910"/>
      <c r="R99" s="910"/>
      <c r="S99" s="959"/>
    </row>
    <row r="100" spans="1:19" ht="29.5" customHeight="1">
      <c r="A100" s="953"/>
      <c r="B100" s="955">
        <v>5.16</v>
      </c>
      <c r="C100" s="955" t="s">
        <v>849</v>
      </c>
      <c r="D100" s="955" t="s">
        <v>974</v>
      </c>
      <c r="E100" s="955" t="s">
        <v>958</v>
      </c>
      <c r="F100" s="955" t="s">
        <v>1550</v>
      </c>
      <c r="G100" s="956" t="s">
        <v>1537</v>
      </c>
      <c r="H100" s="957"/>
      <c r="I100" s="957"/>
      <c r="J100" s="333"/>
      <c r="K100" s="910"/>
      <c r="L100" s="958"/>
      <c r="M100" s="958"/>
      <c r="N100" s="958"/>
      <c r="O100" s="910"/>
      <c r="P100" s="910"/>
      <c r="Q100" s="910"/>
      <c r="R100" s="910"/>
      <c r="S100" s="959"/>
    </row>
    <row r="101" spans="1:19" ht="17.149999999999999" customHeight="1">
      <c r="A101" s="953"/>
      <c r="B101" s="955">
        <v>5.17</v>
      </c>
      <c r="C101" s="955" t="s">
        <v>849</v>
      </c>
      <c r="D101" s="955" t="s">
        <v>974</v>
      </c>
      <c r="E101" s="955" t="s">
        <v>958</v>
      </c>
      <c r="F101" s="955" t="s">
        <v>1549</v>
      </c>
      <c r="G101" s="956" t="s">
        <v>1538</v>
      </c>
      <c r="H101" s="957"/>
      <c r="I101" s="957"/>
      <c r="J101" s="333"/>
      <c r="K101" s="910"/>
      <c r="L101" s="910"/>
      <c r="M101" s="910"/>
      <c r="N101" s="910"/>
      <c r="O101" s="910"/>
      <c r="P101" s="910"/>
      <c r="Q101" s="910"/>
      <c r="R101" s="910"/>
      <c r="S101" s="959"/>
    </row>
    <row r="102" spans="1:19" ht="29.15" customHeight="1">
      <c r="A102" s="953"/>
      <c r="B102" s="955">
        <v>5.18</v>
      </c>
      <c r="C102" s="955" t="s">
        <v>849</v>
      </c>
      <c r="D102" s="955" t="s">
        <v>974</v>
      </c>
      <c r="E102" s="955" t="s">
        <v>958</v>
      </c>
      <c r="F102" s="955" t="s">
        <v>1550</v>
      </c>
      <c r="G102" s="956" t="s">
        <v>1539</v>
      </c>
      <c r="H102" s="957"/>
      <c r="I102" s="957"/>
      <c r="J102" s="333"/>
      <c r="K102" s="910"/>
      <c r="L102" s="958"/>
      <c r="M102" s="958"/>
      <c r="N102" s="958"/>
      <c r="O102" s="910"/>
      <c r="P102" s="910"/>
      <c r="Q102" s="910"/>
      <c r="R102" s="910"/>
      <c r="S102" s="959"/>
    </row>
    <row r="103" spans="1:19" ht="21" customHeight="1">
      <c r="A103" s="953"/>
      <c r="B103" s="955">
        <v>5.19</v>
      </c>
      <c r="C103" s="955" t="s">
        <v>849</v>
      </c>
      <c r="D103" s="955" t="s">
        <v>1400</v>
      </c>
      <c r="E103" s="955" t="s">
        <v>1548</v>
      </c>
      <c r="F103" s="955" t="s">
        <v>1550</v>
      </c>
      <c r="G103" s="956" t="s">
        <v>1540</v>
      </c>
      <c r="H103" s="957"/>
      <c r="I103" s="957"/>
      <c r="J103" s="333"/>
      <c r="K103" s="910"/>
      <c r="L103" s="910"/>
      <c r="M103" s="910"/>
      <c r="N103" s="910"/>
      <c r="O103" s="910"/>
      <c r="P103" s="910"/>
      <c r="Q103" s="910"/>
      <c r="R103" s="910"/>
      <c r="S103" s="959"/>
    </row>
    <row r="104" spans="1:19" ht="18" customHeight="1">
      <c r="A104" s="953"/>
      <c r="B104" s="955">
        <v>5.2</v>
      </c>
      <c r="C104" s="955" t="s">
        <v>849</v>
      </c>
      <c r="D104" s="955" t="s">
        <v>1400</v>
      </c>
      <c r="E104" s="955" t="s">
        <v>959</v>
      </c>
      <c r="F104" s="955" t="s">
        <v>1549</v>
      </c>
      <c r="G104" s="956" t="s">
        <v>1541</v>
      </c>
      <c r="H104" s="957"/>
      <c r="I104" s="957"/>
      <c r="J104" s="333"/>
      <c r="K104" s="910"/>
      <c r="L104" s="958"/>
      <c r="M104" s="958"/>
      <c r="N104" s="958"/>
      <c r="O104" s="910"/>
      <c r="P104" s="910"/>
      <c r="Q104" s="910"/>
      <c r="R104" s="910"/>
      <c r="S104" s="959"/>
    </row>
    <row r="105" spans="1:19" ht="29.15" customHeight="1">
      <c r="A105" s="953"/>
      <c r="B105" s="955">
        <v>5.21</v>
      </c>
      <c r="C105" s="955" t="s">
        <v>849</v>
      </c>
      <c r="D105" s="955" t="s">
        <v>1400</v>
      </c>
      <c r="E105" s="955" t="s">
        <v>959</v>
      </c>
      <c r="F105" s="955" t="s">
        <v>1549</v>
      </c>
      <c r="G105" s="956" t="s">
        <v>1542</v>
      </c>
      <c r="H105" s="957"/>
      <c r="I105" s="957"/>
      <c r="J105" s="333"/>
      <c r="K105" s="910"/>
      <c r="L105" s="910"/>
      <c r="M105" s="910"/>
      <c r="N105" s="910"/>
      <c r="O105" s="910"/>
      <c r="P105" s="910"/>
      <c r="Q105" s="910"/>
      <c r="R105" s="910"/>
      <c r="S105" s="959"/>
    </row>
    <row r="106" spans="1:19" ht="28" customHeight="1">
      <c r="A106" s="953"/>
      <c r="B106" s="955">
        <v>5.22</v>
      </c>
      <c r="C106" s="955" t="s">
        <v>849</v>
      </c>
      <c r="D106" s="955" t="s">
        <v>1400</v>
      </c>
      <c r="E106" s="955" t="s">
        <v>959</v>
      </c>
      <c r="F106" s="955" t="s">
        <v>1551</v>
      </c>
      <c r="G106" s="956" t="s">
        <v>1543</v>
      </c>
      <c r="H106" s="957"/>
      <c r="I106" s="957"/>
      <c r="J106" s="333"/>
      <c r="K106" s="910"/>
      <c r="L106" s="958"/>
      <c r="M106" s="958"/>
      <c r="N106" s="958"/>
      <c r="O106" s="910"/>
      <c r="P106" s="910"/>
      <c r="Q106" s="910"/>
      <c r="R106" s="910"/>
      <c r="S106" s="959"/>
    </row>
    <row r="107" spans="1:19" ht="29.5" customHeight="1">
      <c r="A107" s="953"/>
      <c r="B107" s="955">
        <v>5.23</v>
      </c>
      <c r="C107" s="955" t="s">
        <v>849</v>
      </c>
      <c r="D107" s="955" t="s">
        <v>975</v>
      </c>
      <c r="E107" s="955" t="s">
        <v>1548</v>
      </c>
      <c r="F107" s="955" t="s">
        <v>1549</v>
      </c>
      <c r="G107" s="956" t="s">
        <v>1544</v>
      </c>
      <c r="H107" s="957"/>
      <c r="I107" s="957"/>
      <c r="J107" s="333"/>
      <c r="K107" s="910"/>
      <c r="L107" s="910"/>
      <c r="M107" s="910"/>
      <c r="N107" s="910"/>
      <c r="O107" s="910"/>
      <c r="P107" s="910"/>
      <c r="Q107" s="910"/>
      <c r="R107" s="910"/>
      <c r="S107" s="959"/>
    </row>
    <row r="108" spans="1:19" ht="27.65" customHeight="1">
      <c r="A108" s="953"/>
      <c r="B108" s="955">
        <v>6.01</v>
      </c>
      <c r="C108" s="955" t="s">
        <v>1435</v>
      </c>
      <c r="D108" s="955" t="s">
        <v>1455</v>
      </c>
      <c r="E108" s="955" t="s">
        <v>1548</v>
      </c>
      <c r="F108" s="955" t="s">
        <v>1549</v>
      </c>
      <c r="G108" s="956" t="s">
        <v>1545</v>
      </c>
      <c r="H108" s="957"/>
      <c r="I108" s="957"/>
      <c r="J108" s="333"/>
      <c r="K108" s="910"/>
      <c r="L108" s="958"/>
      <c r="M108" s="958"/>
      <c r="N108" s="958"/>
      <c r="O108" s="910"/>
      <c r="P108" s="910"/>
      <c r="Q108" s="910"/>
      <c r="R108" s="910"/>
      <c r="S108" s="959"/>
    </row>
    <row r="109" spans="1:19" ht="18" customHeight="1">
      <c r="A109" s="953"/>
      <c r="B109" s="955">
        <v>6.02</v>
      </c>
      <c r="C109" s="955" t="s">
        <v>1435</v>
      </c>
      <c r="D109" s="955" t="s">
        <v>1455</v>
      </c>
      <c r="E109" s="955" t="s">
        <v>959</v>
      </c>
      <c r="F109" s="955" t="s">
        <v>1550</v>
      </c>
      <c r="G109" s="956" t="s">
        <v>1546</v>
      </c>
      <c r="H109" s="957"/>
      <c r="I109" s="957"/>
      <c r="J109" s="333"/>
      <c r="K109" s="910"/>
      <c r="L109" s="910"/>
      <c r="M109" s="910"/>
      <c r="N109" s="910"/>
      <c r="O109" s="910"/>
      <c r="P109" s="910"/>
      <c r="Q109" s="910"/>
      <c r="R109" s="910"/>
      <c r="S109" s="959"/>
    </row>
    <row r="110" spans="1:19" ht="16.5" customHeight="1">
      <c r="A110" s="953"/>
      <c r="B110" s="955">
        <v>6.03</v>
      </c>
      <c r="C110" s="955" t="s">
        <v>1435</v>
      </c>
      <c r="D110" s="955" t="s">
        <v>1455</v>
      </c>
      <c r="E110" s="955" t="s">
        <v>959</v>
      </c>
      <c r="F110" s="955" t="s">
        <v>1550</v>
      </c>
      <c r="G110" s="956" t="s">
        <v>1547</v>
      </c>
      <c r="H110" s="957"/>
      <c r="I110" s="957"/>
      <c r="J110" s="333"/>
      <c r="K110" s="910"/>
      <c r="L110" s="958"/>
      <c r="M110" s="958"/>
      <c r="N110" s="958"/>
      <c r="O110" s="910"/>
      <c r="P110" s="910"/>
      <c r="Q110" s="910"/>
      <c r="R110" s="910"/>
      <c r="S110" s="959"/>
    </row>
    <row r="111" spans="1:19" ht="15" customHeight="1" thickBot="1">
      <c r="A111" s="967"/>
      <c r="B111" s="967"/>
      <c r="C111" s="967"/>
      <c r="D111" s="967"/>
      <c r="E111" s="967"/>
      <c r="F111" s="967"/>
      <c r="G111" s="967"/>
      <c r="H111" s="967"/>
      <c r="I111" s="967"/>
      <c r="J111" s="605"/>
      <c r="K111" s="910"/>
      <c r="L111" s="910"/>
      <c r="M111" s="910"/>
      <c r="N111" s="910"/>
    </row>
    <row r="112" spans="1:19" s="963" customFormat="1" ht="15" customHeight="1">
      <c r="A112" s="961"/>
      <c r="B112" s="961"/>
      <c r="C112" s="961"/>
      <c r="D112" s="961"/>
      <c r="E112" s="961"/>
      <c r="F112" s="961"/>
      <c r="G112" s="961"/>
      <c r="H112" s="961"/>
      <c r="I112" s="961"/>
      <c r="J112" s="962"/>
      <c r="L112" s="964"/>
      <c r="M112" s="964"/>
      <c r="N112" s="964"/>
    </row>
    <row r="113" spans="1:14" s="963" customFormat="1" ht="15" customHeight="1">
      <c r="A113" s="961"/>
      <c r="B113" s="961"/>
      <c r="C113" s="961"/>
      <c r="D113" s="961"/>
      <c r="E113" s="961"/>
      <c r="F113" s="961"/>
      <c r="G113" s="961"/>
      <c r="H113" s="961"/>
      <c r="I113" s="961"/>
      <c r="J113" s="962"/>
    </row>
    <row r="114" spans="1:14" s="963" customFormat="1" ht="15" customHeight="1">
      <c r="A114" s="961"/>
      <c r="B114" s="961"/>
      <c r="C114" s="961"/>
      <c r="D114" s="961"/>
      <c r="E114" s="961"/>
      <c r="F114" s="961"/>
      <c r="G114" s="961"/>
      <c r="H114" s="961"/>
      <c r="I114" s="961"/>
      <c r="J114" s="962"/>
      <c r="L114" s="964"/>
      <c r="M114" s="964"/>
      <c r="N114" s="964"/>
    </row>
    <row r="115" spans="1:14" s="963" customFormat="1" ht="15" customHeight="1">
      <c r="A115" s="961"/>
      <c r="B115" s="961"/>
      <c r="C115" s="961"/>
      <c r="D115" s="961"/>
      <c r="E115" s="961"/>
      <c r="F115" s="961"/>
      <c r="G115" s="961"/>
      <c r="H115" s="961"/>
      <c r="I115" s="961"/>
      <c r="J115" s="962"/>
    </row>
    <row r="116" spans="1:14" s="963" customFormat="1" ht="15" customHeight="1">
      <c r="A116" s="961"/>
      <c r="B116" s="961"/>
      <c r="C116" s="961"/>
      <c r="D116" s="961"/>
      <c r="E116" s="961"/>
      <c r="F116" s="961"/>
      <c r="G116" s="961"/>
      <c r="H116" s="961"/>
      <c r="I116" s="961"/>
      <c r="J116" s="962"/>
      <c r="L116" s="964"/>
      <c r="M116" s="964"/>
      <c r="N116" s="964"/>
    </row>
    <row r="117" spans="1:14" s="963" customFormat="1" ht="15" customHeight="1">
      <c r="A117" s="961"/>
      <c r="B117" s="961"/>
      <c r="C117" s="961"/>
      <c r="D117" s="961"/>
      <c r="E117" s="961"/>
      <c r="F117" s="961"/>
      <c r="G117" s="961"/>
      <c r="H117" s="961"/>
      <c r="I117" s="961"/>
      <c r="J117" s="962"/>
    </row>
    <row r="118" spans="1:14" s="963" customFormat="1" ht="15" customHeight="1">
      <c r="A118" s="961"/>
      <c r="B118" s="961"/>
      <c r="C118" s="961"/>
      <c r="D118" s="961"/>
      <c r="E118" s="961"/>
      <c r="F118" s="961"/>
      <c r="G118" s="961"/>
      <c r="H118" s="961"/>
      <c r="I118" s="961"/>
      <c r="J118" s="962"/>
      <c r="L118" s="964"/>
      <c r="M118" s="964"/>
      <c r="N118" s="964"/>
    </row>
    <row r="119" spans="1:14" s="963" customFormat="1" ht="15" customHeight="1">
      <c r="A119" s="961"/>
      <c r="B119" s="961"/>
      <c r="C119" s="961"/>
      <c r="D119" s="961"/>
      <c r="E119" s="961"/>
      <c r="F119" s="961"/>
      <c r="G119" s="961"/>
      <c r="H119" s="961"/>
      <c r="I119" s="961"/>
      <c r="J119" s="962"/>
    </row>
    <row r="120" spans="1:14" s="963" customFormat="1" ht="15" customHeight="1">
      <c r="A120" s="961"/>
      <c r="B120" s="961"/>
      <c r="C120" s="961"/>
      <c r="D120" s="961"/>
      <c r="E120" s="961"/>
      <c r="F120" s="961"/>
      <c r="G120" s="961"/>
      <c r="H120" s="961"/>
      <c r="I120" s="961"/>
      <c r="J120" s="962"/>
      <c r="L120" s="964"/>
      <c r="M120" s="964"/>
      <c r="N120" s="964"/>
    </row>
    <row r="121" spans="1:14" s="963" customFormat="1" ht="15" customHeight="1">
      <c r="A121" s="961"/>
      <c r="B121" s="961"/>
      <c r="C121" s="961"/>
      <c r="D121" s="961"/>
      <c r="E121" s="961"/>
      <c r="F121" s="961"/>
      <c r="G121" s="961"/>
      <c r="H121" s="961"/>
      <c r="I121" s="961"/>
      <c r="J121" s="962"/>
    </row>
    <row r="122" spans="1:14" s="963" customFormat="1" ht="15" customHeight="1">
      <c r="A122" s="961"/>
      <c r="B122" s="961"/>
      <c r="C122" s="961"/>
      <c r="D122" s="961"/>
      <c r="E122" s="961"/>
      <c r="F122" s="961"/>
      <c r="G122" s="961"/>
      <c r="H122" s="961"/>
      <c r="I122" s="961"/>
      <c r="J122" s="962"/>
      <c r="L122" s="964"/>
      <c r="M122" s="964"/>
      <c r="N122" s="964"/>
    </row>
    <row r="123" spans="1:14" s="963" customFormat="1" ht="15" customHeight="1">
      <c r="A123" s="961"/>
      <c r="B123" s="961"/>
      <c r="C123" s="961"/>
      <c r="D123" s="961"/>
      <c r="E123" s="961"/>
      <c r="F123" s="961"/>
      <c r="G123" s="961"/>
      <c r="H123" s="961"/>
      <c r="I123" s="961"/>
      <c r="J123" s="962"/>
    </row>
    <row r="124" spans="1:14" s="963" customFormat="1" ht="15" customHeight="1">
      <c r="A124" s="961"/>
      <c r="B124" s="961"/>
      <c r="C124" s="961"/>
      <c r="D124" s="961"/>
      <c r="E124" s="961"/>
      <c r="F124" s="961"/>
      <c r="G124" s="961"/>
      <c r="H124" s="961"/>
      <c r="I124" s="961"/>
      <c r="J124" s="962"/>
    </row>
    <row r="125" spans="1:14" s="963" customFormat="1" ht="15" customHeight="1">
      <c r="A125" s="961"/>
      <c r="B125" s="961"/>
      <c r="C125" s="961"/>
      <c r="D125" s="961"/>
      <c r="E125" s="961"/>
      <c r="F125" s="961"/>
      <c r="G125" s="961"/>
      <c r="H125" s="961"/>
      <c r="I125" s="961"/>
      <c r="J125" s="962"/>
    </row>
    <row r="126" spans="1:14" s="963" customFormat="1" ht="15" customHeight="1">
      <c r="A126" s="961"/>
      <c r="B126" s="961"/>
      <c r="C126" s="961"/>
      <c r="D126" s="961"/>
      <c r="E126" s="961"/>
      <c r="F126" s="961"/>
      <c r="G126" s="961"/>
      <c r="H126" s="961"/>
      <c r="I126" s="961"/>
      <c r="J126" s="962"/>
    </row>
    <row r="127" spans="1:14" s="963" customFormat="1" ht="15" customHeight="1">
      <c r="A127" s="961"/>
      <c r="B127" s="961"/>
      <c r="C127" s="961"/>
      <c r="D127" s="961"/>
      <c r="E127" s="961"/>
      <c r="F127" s="961"/>
      <c r="G127" s="961"/>
      <c r="H127" s="961"/>
      <c r="I127" s="961"/>
      <c r="J127" s="962"/>
    </row>
    <row r="128" spans="1:14" s="963" customFormat="1" ht="15" customHeight="1">
      <c r="A128" s="961"/>
      <c r="B128" s="961"/>
      <c r="C128" s="961"/>
      <c r="D128" s="961"/>
      <c r="E128" s="961"/>
      <c r="F128" s="961"/>
      <c r="G128" s="961"/>
      <c r="H128" s="961"/>
      <c r="I128" s="961"/>
      <c r="J128" s="962"/>
    </row>
    <row r="129" spans="1:11" s="963" customFormat="1" ht="15" customHeight="1">
      <c r="A129" s="961"/>
      <c r="B129" s="961"/>
      <c r="C129" s="961"/>
      <c r="D129" s="961"/>
      <c r="E129" s="961"/>
      <c r="F129" s="961"/>
      <c r="G129" s="961"/>
      <c r="H129" s="961"/>
      <c r="I129" s="961"/>
      <c r="J129" s="962"/>
    </row>
    <row r="130" spans="1:11" s="963" customFormat="1" ht="15" customHeight="1">
      <c r="A130" s="961"/>
      <c r="B130" s="961"/>
      <c r="C130" s="961"/>
      <c r="D130" s="961"/>
      <c r="E130" s="961"/>
      <c r="F130" s="961"/>
      <c r="G130" s="961"/>
      <c r="H130" s="961"/>
      <c r="I130" s="961"/>
      <c r="J130" s="962"/>
    </row>
    <row r="131" spans="1:11" s="963" customFormat="1" ht="15" customHeight="1">
      <c r="A131" s="961"/>
      <c r="B131" s="961"/>
      <c r="C131" s="961"/>
      <c r="D131" s="961"/>
      <c r="E131" s="961"/>
      <c r="F131" s="961"/>
      <c r="G131" s="961"/>
      <c r="H131" s="961"/>
      <c r="I131" s="961"/>
      <c r="J131" s="962"/>
    </row>
    <row r="132" spans="1:11" s="963" customFormat="1" ht="15" customHeight="1">
      <c r="A132" s="961"/>
      <c r="B132" s="961"/>
      <c r="C132" s="961"/>
      <c r="D132" s="961"/>
      <c r="E132" s="961"/>
      <c r="F132" s="961"/>
      <c r="G132" s="961"/>
      <c r="H132" s="961"/>
      <c r="I132" s="961"/>
      <c r="J132" s="962"/>
    </row>
    <row r="133" spans="1:11" s="963" customFormat="1" ht="15" customHeight="1">
      <c r="A133" s="961"/>
      <c r="B133" s="961"/>
      <c r="C133" s="961"/>
      <c r="D133" s="961"/>
      <c r="E133" s="961"/>
      <c r="F133" s="961"/>
      <c r="G133" s="961"/>
      <c r="H133" s="961"/>
      <c r="I133" s="961"/>
      <c r="J133" s="962"/>
    </row>
    <row r="134" spans="1:11" s="963" customFormat="1" ht="15" customHeight="1">
      <c r="A134" s="961"/>
      <c r="B134" s="961"/>
      <c r="C134" s="961"/>
      <c r="D134" s="961"/>
      <c r="E134" s="961"/>
      <c r="F134" s="961"/>
      <c r="G134" s="961"/>
      <c r="H134" s="961"/>
      <c r="I134" s="961"/>
      <c r="J134" s="962"/>
    </row>
    <row r="135" spans="1:11" s="963" customFormat="1" ht="15" customHeight="1">
      <c r="A135" s="961"/>
      <c r="B135" s="961"/>
      <c r="C135" s="961"/>
      <c r="D135" s="961"/>
      <c r="E135" s="961"/>
      <c r="F135" s="961"/>
      <c r="G135" s="961"/>
      <c r="H135" s="961"/>
      <c r="I135" s="961"/>
      <c r="J135" s="962"/>
    </row>
    <row r="136" spans="1:11" s="963" customFormat="1" ht="15" customHeight="1">
      <c r="A136" s="961"/>
      <c r="B136" s="961"/>
      <c r="C136" s="961"/>
      <c r="D136" s="961"/>
      <c r="E136" s="961"/>
      <c r="F136" s="961"/>
      <c r="G136" s="961"/>
      <c r="H136" s="961"/>
      <c r="I136" s="961"/>
      <c r="J136" s="962"/>
    </row>
    <row r="137" spans="1:11" s="963" customFormat="1" ht="15" customHeight="1">
      <c r="A137" s="961"/>
      <c r="B137" s="961"/>
      <c r="C137" s="961"/>
      <c r="D137" s="961"/>
      <c r="E137" s="961"/>
      <c r="F137" s="961"/>
      <c r="G137" s="961"/>
      <c r="H137" s="961"/>
      <c r="I137" s="961"/>
      <c r="J137" s="962"/>
    </row>
    <row r="138" spans="1:11" s="963" customFormat="1" ht="15" customHeight="1">
      <c r="A138" s="961"/>
      <c r="B138" s="961"/>
      <c r="C138" s="961"/>
      <c r="D138" s="961"/>
      <c r="E138" s="961"/>
      <c r="F138" s="961"/>
      <c r="G138" s="961"/>
      <c r="H138" s="961"/>
      <c r="I138" s="961"/>
      <c r="J138" s="962"/>
    </row>
    <row r="139" spans="1:11" s="963" customFormat="1" ht="15" customHeight="1">
      <c r="A139" s="961"/>
      <c r="B139" s="961"/>
      <c r="C139" s="961"/>
      <c r="D139" s="961"/>
      <c r="E139" s="961"/>
      <c r="F139" s="961"/>
      <c r="G139" s="961"/>
      <c r="H139" s="961"/>
      <c r="I139" s="961"/>
      <c r="J139" s="962"/>
      <c r="K139" s="965"/>
    </row>
    <row r="140" spans="1:11" s="963" customFormat="1" ht="15" customHeight="1">
      <c r="A140" s="961"/>
      <c r="B140" s="961"/>
      <c r="C140" s="961"/>
      <c r="D140" s="961"/>
      <c r="E140" s="961"/>
      <c r="F140" s="961"/>
      <c r="G140" s="961"/>
      <c r="H140" s="961"/>
      <c r="I140" s="961"/>
      <c r="J140" s="962"/>
    </row>
    <row r="141" spans="1:11" s="963" customFormat="1" ht="15" customHeight="1">
      <c r="A141" s="961"/>
      <c r="B141" s="961"/>
      <c r="C141" s="961"/>
      <c r="D141" s="961"/>
      <c r="E141" s="961"/>
      <c r="F141" s="961"/>
      <c r="G141" s="961"/>
      <c r="H141" s="961"/>
      <c r="I141" s="961"/>
      <c r="J141" s="962"/>
    </row>
    <row r="142" spans="1:11" s="963" customFormat="1" ht="15" customHeight="1">
      <c r="A142" s="961"/>
      <c r="B142" s="961"/>
      <c r="C142" s="961"/>
      <c r="D142" s="961"/>
      <c r="E142" s="961"/>
      <c r="F142" s="961"/>
      <c r="G142" s="961"/>
      <c r="H142" s="961"/>
      <c r="I142" s="961"/>
      <c r="J142" s="962"/>
    </row>
    <row r="143" spans="1:11" s="963" customFormat="1" ht="15" customHeight="1">
      <c r="A143" s="961"/>
      <c r="B143" s="961"/>
      <c r="C143" s="961"/>
      <c r="D143" s="961"/>
      <c r="E143" s="961"/>
      <c r="F143" s="961"/>
      <c r="G143" s="961"/>
      <c r="H143" s="961"/>
      <c r="I143" s="961"/>
      <c r="J143" s="962"/>
    </row>
    <row r="144" spans="1:11" s="963" customFormat="1" ht="15" customHeight="1">
      <c r="A144" s="961"/>
      <c r="B144" s="961"/>
      <c r="C144" s="961"/>
      <c r="D144" s="961"/>
      <c r="E144" s="961"/>
      <c r="F144" s="961"/>
      <c r="G144" s="961"/>
      <c r="H144" s="961"/>
      <c r="I144" s="961"/>
      <c r="J144" s="962"/>
    </row>
    <row r="145" spans="1:11" s="963" customFormat="1" ht="15" customHeight="1">
      <c r="A145" s="961"/>
      <c r="B145" s="961"/>
      <c r="C145" s="961"/>
      <c r="D145" s="961"/>
      <c r="E145" s="961"/>
      <c r="F145" s="961"/>
      <c r="G145" s="961"/>
      <c r="H145" s="961"/>
      <c r="I145" s="961"/>
      <c r="J145" s="962"/>
      <c r="K145" s="962"/>
    </row>
    <row r="146" spans="1:11" s="963" customFormat="1" ht="15" customHeight="1">
      <c r="A146" s="961"/>
      <c r="B146" s="961"/>
      <c r="C146" s="961"/>
      <c r="D146" s="961"/>
      <c r="E146" s="961"/>
      <c r="F146" s="961"/>
      <c r="G146" s="961"/>
      <c r="H146" s="961"/>
      <c r="I146" s="961"/>
      <c r="J146" s="962"/>
      <c r="K146" s="962"/>
    </row>
    <row r="147" spans="1:11" s="963" customFormat="1" ht="15" customHeight="1">
      <c r="A147" s="961"/>
      <c r="B147" s="961"/>
      <c r="C147" s="961"/>
      <c r="D147" s="961"/>
      <c r="E147" s="961"/>
      <c r="F147" s="961"/>
      <c r="G147" s="961"/>
      <c r="H147" s="961"/>
      <c r="I147" s="961"/>
      <c r="J147" s="962"/>
      <c r="K147" s="962"/>
    </row>
    <row r="148" spans="1:11" s="963" customFormat="1" ht="15" customHeight="1">
      <c r="A148" s="961"/>
      <c r="B148" s="961"/>
      <c r="C148" s="961"/>
      <c r="D148" s="961"/>
      <c r="E148" s="961"/>
      <c r="F148" s="961"/>
      <c r="G148" s="961"/>
      <c r="H148" s="961"/>
      <c r="I148" s="961"/>
      <c r="J148" s="962"/>
    </row>
    <row r="149" spans="1:11" s="963" customFormat="1" ht="15" customHeight="1">
      <c r="A149" s="961"/>
      <c r="B149" s="961"/>
      <c r="C149" s="961"/>
      <c r="D149" s="961"/>
      <c r="E149" s="961"/>
      <c r="F149" s="961"/>
      <c r="G149" s="961"/>
      <c r="H149" s="961"/>
      <c r="I149" s="961"/>
      <c r="J149" s="962"/>
    </row>
    <row r="150" spans="1:11" s="963" customFormat="1" ht="15" customHeight="1">
      <c r="A150" s="961"/>
      <c r="B150" s="961"/>
      <c r="C150" s="961"/>
      <c r="D150" s="961"/>
      <c r="E150" s="961"/>
      <c r="F150" s="961"/>
      <c r="G150" s="961"/>
      <c r="H150" s="961"/>
      <c r="I150" s="961"/>
      <c r="J150" s="962"/>
    </row>
    <row r="151" spans="1:11" s="963" customFormat="1" ht="15" customHeight="1">
      <c r="A151" s="961"/>
      <c r="B151" s="961"/>
      <c r="C151" s="961"/>
      <c r="D151" s="961"/>
      <c r="E151" s="961"/>
      <c r="F151" s="961"/>
      <c r="G151" s="961"/>
      <c r="H151" s="961"/>
      <c r="I151" s="961"/>
      <c r="J151" s="962"/>
    </row>
    <row r="152" spans="1:11" s="963" customFormat="1" ht="15" customHeight="1">
      <c r="A152" s="961"/>
      <c r="B152" s="961"/>
      <c r="C152" s="961"/>
      <c r="D152" s="961"/>
      <c r="E152" s="961"/>
      <c r="F152" s="961"/>
      <c r="G152" s="961"/>
      <c r="H152" s="961"/>
      <c r="I152" s="961"/>
      <c r="J152" s="962"/>
    </row>
    <row r="153" spans="1:11" s="963" customFormat="1" ht="15" customHeight="1">
      <c r="A153" s="961"/>
      <c r="B153" s="961"/>
      <c r="C153" s="961"/>
      <c r="D153" s="961"/>
      <c r="E153" s="961"/>
      <c r="F153" s="961"/>
      <c r="G153" s="961"/>
      <c r="H153" s="961"/>
      <c r="I153" s="961"/>
      <c r="J153" s="962"/>
    </row>
    <row r="154" spans="1:11" s="963" customFormat="1" ht="15" customHeight="1">
      <c r="A154" s="961"/>
      <c r="B154" s="961"/>
      <c r="C154" s="961"/>
      <c r="D154" s="961"/>
      <c r="E154" s="961"/>
      <c r="F154" s="961"/>
      <c r="G154" s="961"/>
      <c r="H154" s="961"/>
      <c r="I154" s="961"/>
      <c r="J154" s="962"/>
    </row>
    <row r="155" spans="1:11" s="963" customFormat="1" ht="15" customHeight="1">
      <c r="A155" s="961"/>
      <c r="B155" s="961"/>
      <c r="C155" s="961"/>
      <c r="D155" s="961"/>
      <c r="E155" s="961"/>
      <c r="F155" s="961"/>
      <c r="G155" s="961"/>
      <c r="H155" s="961"/>
      <c r="I155" s="961"/>
      <c r="J155" s="962"/>
    </row>
    <row r="156" spans="1:11" s="963" customFormat="1" ht="15" customHeight="1">
      <c r="A156" s="961"/>
      <c r="B156" s="961"/>
      <c r="C156" s="961"/>
      <c r="D156" s="961"/>
      <c r="E156" s="961"/>
      <c r="F156" s="961"/>
      <c r="G156" s="961"/>
      <c r="H156" s="961"/>
      <c r="I156" s="961"/>
      <c r="J156" s="962"/>
    </row>
    <row r="157" spans="1:11" s="963" customFormat="1" ht="15" customHeight="1">
      <c r="A157" s="961"/>
      <c r="B157" s="961"/>
      <c r="C157" s="961"/>
      <c r="D157" s="961"/>
      <c r="E157" s="961"/>
      <c r="F157" s="961"/>
      <c r="G157" s="961"/>
      <c r="H157" s="961"/>
      <c r="I157" s="961"/>
      <c r="J157" s="962"/>
    </row>
    <row r="158" spans="1:11" s="963" customFormat="1" ht="15" customHeight="1">
      <c r="A158" s="961"/>
      <c r="B158" s="961"/>
      <c r="C158" s="961"/>
      <c r="D158" s="961"/>
      <c r="E158" s="961"/>
      <c r="F158" s="961"/>
      <c r="G158" s="961"/>
      <c r="H158" s="961"/>
      <c r="I158" s="961"/>
      <c r="J158" s="962"/>
    </row>
    <row r="159" spans="1:11" s="963" customFormat="1" ht="15" customHeight="1">
      <c r="A159" s="961"/>
      <c r="B159" s="961"/>
      <c r="C159" s="961"/>
      <c r="D159" s="961"/>
      <c r="E159" s="961"/>
      <c r="F159" s="961"/>
      <c r="G159" s="961"/>
      <c r="H159" s="961"/>
      <c r="I159" s="961"/>
      <c r="J159" s="962"/>
    </row>
    <row r="160" spans="1:11" s="963" customFormat="1" ht="15" customHeight="1">
      <c r="A160" s="961"/>
      <c r="B160" s="961"/>
      <c r="C160" s="961"/>
      <c r="D160" s="961"/>
      <c r="E160" s="961"/>
      <c r="F160" s="961"/>
      <c r="G160" s="961"/>
      <c r="H160" s="961"/>
      <c r="I160" s="961"/>
      <c r="J160" s="962"/>
    </row>
    <row r="161" spans="1:10" s="963" customFormat="1" ht="15" customHeight="1">
      <c r="A161" s="961"/>
      <c r="B161" s="961"/>
      <c r="C161" s="961"/>
      <c r="D161" s="961"/>
      <c r="E161" s="961"/>
      <c r="F161" s="961"/>
      <c r="G161" s="961"/>
      <c r="H161" s="961"/>
      <c r="I161" s="961"/>
      <c r="J161" s="962"/>
    </row>
    <row r="162" spans="1:10" s="963" customFormat="1" ht="15" customHeight="1">
      <c r="A162" s="961"/>
      <c r="B162" s="961"/>
      <c r="C162" s="961"/>
      <c r="D162" s="961"/>
      <c r="E162" s="961"/>
      <c r="F162" s="961"/>
      <c r="G162" s="961"/>
      <c r="H162" s="961"/>
      <c r="I162" s="961"/>
      <c r="J162" s="962"/>
    </row>
    <row r="163" spans="1:10" s="963" customFormat="1" ht="15" customHeight="1">
      <c r="A163" s="961"/>
      <c r="B163" s="961"/>
      <c r="C163" s="961"/>
      <c r="D163" s="961"/>
      <c r="E163" s="961"/>
      <c r="F163" s="961"/>
      <c r="G163" s="961"/>
      <c r="H163" s="961"/>
      <c r="I163" s="961"/>
      <c r="J163" s="962"/>
    </row>
    <row r="164" spans="1:10" s="963" customFormat="1" ht="15" customHeight="1">
      <c r="A164" s="961"/>
      <c r="B164" s="961"/>
      <c r="C164" s="961"/>
      <c r="D164" s="961"/>
      <c r="E164" s="961"/>
      <c r="F164" s="961"/>
      <c r="G164" s="961"/>
      <c r="H164" s="961"/>
      <c r="I164" s="961"/>
      <c r="J164" s="962"/>
    </row>
    <row r="165" spans="1:10" s="963" customFormat="1" ht="15" customHeight="1">
      <c r="A165" s="961"/>
      <c r="B165" s="961"/>
      <c r="C165" s="961"/>
      <c r="D165" s="961"/>
      <c r="E165" s="961"/>
      <c r="F165" s="961"/>
      <c r="G165" s="961"/>
      <c r="H165" s="961"/>
      <c r="I165" s="961"/>
      <c r="J165" s="962"/>
    </row>
    <row r="166" spans="1:10" s="963" customFormat="1" ht="15" customHeight="1">
      <c r="A166" s="961"/>
      <c r="B166" s="961"/>
      <c r="C166" s="961"/>
      <c r="D166" s="961"/>
      <c r="E166" s="961"/>
      <c r="F166" s="961"/>
      <c r="G166" s="961"/>
      <c r="H166" s="961"/>
      <c r="I166" s="961"/>
      <c r="J166" s="962"/>
    </row>
    <row r="167" spans="1:10" s="963" customFormat="1" ht="15" customHeight="1">
      <c r="A167" s="961"/>
      <c r="B167" s="961"/>
      <c r="C167" s="961"/>
      <c r="D167" s="961"/>
      <c r="E167" s="961"/>
      <c r="F167" s="961"/>
      <c r="G167" s="961"/>
      <c r="H167" s="961"/>
      <c r="I167" s="961"/>
      <c r="J167" s="962"/>
    </row>
    <row r="168" spans="1:10" s="963" customFormat="1" ht="15" customHeight="1">
      <c r="A168" s="961"/>
      <c r="B168" s="961"/>
      <c r="C168" s="961"/>
      <c r="D168" s="961"/>
      <c r="E168" s="961"/>
      <c r="F168" s="961"/>
      <c r="G168" s="961"/>
      <c r="H168" s="961"/>
      <c r="I168" s="961"/>
      <c r="J168" s="962"/>
    </row>
    <row r="169" spans="1:10" s="963" customFormat="1" ht="15" customHeight="1">
      <c r="A169" s="961"/>
      <c r="B169" s="961"/>
      <c r="C169" s="961"/>
      <c r="D169" s="961"/>
      <c r="E169" s="961"/>
      <c r="F169" s="961"/>
      <c r="G169" s="961"/>
      <c r="H169" s="961"/>
      <c r="I169" s="961"/>
      <c r="J169" s="962"/>
    </row>
    <row r="170" spans="1:10" s="963" customFormat="1" ht="15" customHeight="1">
      <c r="A170" s="961"/>
      <c r="B170" s="961"/>
      <c r="C170" s="961"/>
      <c r="D170" s="961"/>
      <c r="E170" s="961"/>
      <c r="F170" s="961"/>
      <c r="G170" s="961"/>
      <c r="H170" s="961"/>
      <c r="I170" s="961"/>
      <c r="J170" s="962"/>
    </row>
    <row r="171" spans="1:10" s="963" customFormat="1" ht="15" customHeight="1">
      <c r="A171" s="961"/>
      <c r="B171" s="961"/>
      <c r="C171" s="961"/>
      <c r="D171" s="961"/>
      <c r="E171" s="961"/>
      <c r="F171" s="961"/>
      <c r="G171" s="961"/>
      <c r="H171" s="961"/>
      <c r="I171" s="961"/>
      <c r="J171" s="962"/>
    </row>
    <row r="172" spans="1:10" s="963" customFormat="1" ht="15" customHeight="1">
      <c r="A172" s="961"/>
      <c r="B172" s="961"/>
      <c r="C172" s="961"/>
      <c r="D172" s="961"/>
      <c r="E172" s="961"/>
      <c r="F172" s="961"/>
      <c r="G172" s="961"/>
      <c r="H172" s="961"/>
      <c r="I172" s="961"/>
      <c r="J172" s="962"/>
    </row>
    <row r="173" spans="1:10" s="963" customFormat="1" ht="15" customHeight="1">
      <c r="A173" s="961"/>
      <c r="B173" s="961"/>
      <c r="C173" s="961"/>
      <c r="D173" s="961"/>
      <c r="E173" s="961"/>
      <c r="F173" s="961"/>
      <c r="G173" s="961"/>
      <c r="H173" s="961"/>
      <c r="I173" s="961"/>
      <c r="J173" s="962"/>
    </row>
    <row r="174" spans="1:10" s="963" customFormat="1" ht="15" customHeight="1">
      <c r="A174" s="961"/>
      <c r="B174" s="961"/>
      <c r="C174" s="961"/>
      <c r="D174" s="961"/>
      <c r="E174" s="961"/>
      <c r="F174" s="961"/>
      <c r="G174" s="961"/>
      <c r="H174" s="961"/>
      <c r="I174" s="961"/>
      <c r="J174" s="962"/>
    </row>
    <row r="175" spans="1:10" s="963" customFormat="1" ht="15" customHeight="1">
      <c r="A175" s="961"/>
      <c r="B175" s="961"/>
      <c r="C175" s="961"/>
      <c r="D175" s="961"/>
      <c r="E175" s="961"/>
      <c r="F175" s="961"/>
      <c r="G175" s="961"/>
      <c r="H175" s="961"/>
      <c r="I175" s="961"/>
      <c r="J175" s="962"/>
    </row>
    <row r="176" spans="1:10" s="963" customFormat="1" ht="15" customHeight="1">
      <c r="A176" s="961"/>
      <c r="B176" s="961"/>
      <c r="C176" s="961"/>
      <c r="D176" s="961"/>
      <c r="E176" s="961"/>
      <c r="F176" s="961"/>
      <c r="G176" s="961"/>
      <c r="H176" s="961"/>
      <c r="I176" s="961"/>
      <c r="J176" s="962"/>
    </row>
    <row r="177" spans="1:11" s="963" customFormat="1" ht="15" customHeight="1">
      <c r="A177" s="961"/>
      <c r="B177" s="961"/>
      <c r="C177" s="961"/>
      <c r="D177" s="961"/>
      <c r="E177" s="961"/>
      <c r="F177" s="961"/>
      <c r="G177" s="961"/>
      <c r="H177" s="961"/>
      <c r="I177" s="961"/>
      <c r="J177" s="962"/>
    </row>
    <row r="178" spans="1:11" s="963" customFormat="1" ht="15" customHeight="1">
      <c r="A178" s="961"/>
      <c r="B178" s="961"/>
      <c r="C178" s="961"/>
      <c r="D178" s="961"/>
      <c r="E178" s="961"/>
      <c r="F178" s="961"/>
      <c r="G178" s="961"/>
      <c r="H178" s="961"/>
      <c r="I178" s="961"/>
      <c r="J178" s="962"/>
    </row>
    <row r="179" spans="1:11" s="963" customFormat="1" ht="15" customHeight="1">
      <c r="A179" s="961"/>
      <c r="B179" s="961"/>
      <c r="C179" s="961"/>
      <c r="D179" s="961"/>
      <c r="E179" s="961"/>
      <c r="F179" s="961"/>
      <c r="G179" s="961"/>
      <c r="H179" s="961"/>
      <c r="I179" s="961"/>
      <c r="J179" s="962"/>
    </row>
    <row r="180" spans="1:11" s="963" customFormat="1" ht="15" customHeight="1">
      <c r="A180" s="961"/>
      <c r="B180" s="961"/>
      <c r="C180" s="961"/>
      <c r="D180" s="961"/>
      <c r="E180" s="961"/>
      <c r="F180" s="961"/>
      <c r="G180" s="961"/>
      <c r="H180" s="961"/>
      <c r="I180" s="961"/>
      <c r="J180" s="962"/>
    </row>
    <row r="181" spans="1:11" s="963" customFormat="1" ht="15" customHeight="1">
      <c r="A181" s="961"/>
      <c r="B181" s="961"/>
      <c r="C181" s="961"/>
      <c r="D181" s="961"/>
      <c r="E181" s="961"/>
      <c r="F181" s="961"/>
      <c r="G181" s="961"/>
      <c r="H181" s="961"/>
      <c r="I181" s="961"/>
      <c r="J181" s="962"/>
    </row>
    <row r="182" spans="1:11" s="963" customFormat="1" ht="15" customHeight="1">
      <c r="A182" s="961"/>
      <c r="B182" s="961"/>
      <c r="C182" s="961"/>
      <c r="D182" s="961"/>
      <c r="E182" s="961"/>
      <c r="F182" s="961"/>
      <c r="G182" s="961"/>
      <c r="H182" s="961"/>
      <c r="I182" s="961"/>
      <c r="J182" s="962"/>
    </row>
    <row r="183" spans="1:11" s="963" customFormat="1" ht="15" customHeight="1">
      <c r="A183" s="961"/>
      <c r="B183" s="961"/>
      <c r="C183" s="961"/>
      <c r="D183" s="961"/>
      <c r="E183" s="961"/>
      <c r="F183" s="961"/>
      <c r="G183" s="961"/>
      <c r="H183" s="961"/>
      <c r="I183" s="961"/>
      <c r="J183" s="962"/>
    </row>
    <row r="184" spans="1:11" s="963" customFormat="1" ht="15" customHeight="1">
      <c r="A184" s="961"/>
      <c r="B184" s="961"/>
      <c r="C184" s="961"/>
      <c r="D184" s="961"/>
      <c r="E184" s="961"/>
      <c r="F184" s="961"/>
      <c r="G184" s="961"/>
      <c r="H184" s="961"/>
      <c r="I184" s="961"/>
      <c r="J184" s="962"/>
    </row>
    <row r="185" spans="1:11" s="963" customFormat="1" ht="15" customHeight="1">
      <c r="A185" s="961"/>
      <c r="B185" s="961"/>
      <c r="C185" s="961"/>
      <c r="D185" s="961"/>
      <c r="E185" s="961"/>
      <c r="F185" s="961"/>
      <c r="G185" s="961"/>
      <c r="H185" s="961"/>
      <c r="I185" s="961"/>
      <c r="J185" s="962"/>
    </row>
    <row r="186" spans="1:11" s="963" customFormat="1" ht="15" customHeight="1">
      <c r="A186" s="961"/>
      <c r="B186" s="961"/>
      <c r="C186" s="961"/>
      <c r="D186" s="961"/>
      <c r="E186" s="961"/>
      <c r="F186" s="961"/>
      <c r="G186" s="961"/>
      <c r="H186" s="961"/>
      <c r="I186" s="961"/>
      <c r="J186" s="962"/>
    </row>
    <row r="187" spans="1:11" s="963" customFormat="1" ht="15" customHeight="1">
      <c r="A187" s="961"/>
      <c r="B187" s="961"/>
      <c r="C187" s="961"/>
      <c r="D187" s="961"/>
      <c r="E187" s="961"/>
      <c r="F187" s="961"/>
      <c r="G187" s="961"/>
      <c r="H187" s="961"/>
      <c r="I187" s="961"/>
      <c r="J187" s="962"/>
    </row>
    <row r="188" spans="1:11" s="964" customFormat="1" ht="15" customHeight="1">
      <c r="A188" s="961"/>
      <c r="B188" s="961"/>
      <c r="C188" s="961"/>
      <c r="D188" s="961"/>
      <c r="E188" s="961"/>
      <c r="F188" s="961"/>
      <c r="G188" s="961"/>
      <c r="H188" s="961"/>
      <c r="I188" s="961"/>
      <c r="J188" s="962"/>
    </row>
    <row r="189" spans="1:11" s="964" customFormat="1" ht="15" customHeight="1">
      <c r="A189" s="961"/>
      <c r="B189" s="961"/>
      <c r="C189" s="961"/>
      <c r="D189" s="961"/>
      <c r="E189" s="961"/>
      <c r="F189" s="961"/>
      <c r="G189" s="961"/>
      <c r="H189" s="961"/>
      <c r="I189" s="961"/>
      <c r="J189" s="962"/>
      <c r="K189" s="966"/>
    </row>
    <row r="190" spans="1:11" s="963" customFormat="1" ht="15" customHeight="1">
      <c r="A190" s="961"/>
      <c r="B190" s="961"/>
      <c r="C190" s="961"/>
      <c r="D190" s="961"/>
      <c r="E190" s="961"/>
      <c r="F190" s="961"/>
      <c r="G190" s="961"/>
      <c r="H190" s="961"/>
      <c r="I190" s="961"/>
      <c r="J190" s="962"/>
    </row>
    <row r="191" spans="1:11" s="964" customFormat="1" ht="15" customHeight="1">
      <c r="A191" s="961"/>
      <c r="B191" s="961"/>
      <c r="C191" s="961"/>
      <c r="D191" s="961"/>
      <c r="E191" s="961"/>
      <c r="F191" s="961"/>
      <c r="G191" s="961"/>
      <c r="H191" s="961"/>
      <c r="I191" s="961"/>
      <c r="J191" s="962"/>
      <c r="K191" s="966"/>
    </row>
    <row r="192" spans="1:11" s="963" customFormat="1" ht="15" customHeight="1">
      <c r="A192" s="961"/>
      <c r="B192" s="961"/>
      <c r="C192" s="961"/>
      <c r="D192" s="961"/>
      <c r="E192" s="961"/>
      <c r="F192" s="961"/>
      <c r="G192" s="961"/>
      <c r="H192" s="961"/>
      <c r="I192" s="961"/>
      <c r="J192" s="962"/>
    </row>
    <row r="193" spans="1:10" s="963" customFormat="1" ht="15" customHeight="1">
      <c r="A193" s="961"/>
      <c r="B193" s="961"/>
      <c r="C193" s="961"/>
      <c r="D193" s="961"/>
      <c r="E193" s="961"/>
      <c r="F193" s="961"/>
      <c r="G193" s="961"/>
      <c r="H193" s="961"/>
      <c r="I193" s="961"/>
      <c r="J193" s="962"/>
    </row>
    <row r="194" spans="1:10" s="963" customFormat="1" ht="15" customHeight="1">
      <c r="A194" s="961"/>
      <c r="B194" s="961"/>
      <c r="C194" s="961"/>
      <c r="D194" s="961"/>
      <c r="E194" s="961"/>
      <c r="F194" s="961"/>
      <c r="G194" s="961"/>
      <c r="H194" s="961"/>
      <c r="I194" s="961"/>
      <c r="J194" s="962"/>
    </row>
    <row r="195" spans="1:10" s="963" customFormat="1" ht="15" customHeight="1">
      <c r="A195" s="961"/>
      <c r="B195" s="961"/>
      <c r="C195" s="961"/>
      <c r="D195" s="961"/>
      <c r="E195" s="961"/>
      <c r="F195" s="961"/>
      <c r="G195" s="961"/>
      <c r="H195" s="961"/>
      <c r="I195" s="961"/>
      <c r="J195" s="962"/>
    </row>
    <row r="196" spans="1:10" s="963" customFormat="1" ht="15" customHeight="1">
      <c r="A196" s="961"/>
      <c r="B196" s="961"/>
      <c r="C196" s="961"/>
      <c r="D196" s="961"/>
      <c r="E196" s="961"/>
      <c r="F196" s="961"/>
      <c r="G196" s="961"/>
      <c r="H196" s="961"/>
      <c r="I196" s="961"/>
      <c r="J196" s="962"/>
    </row>
    <row r="197" spans="1:10" s="963" customFormat="1" ht="15" customHeight="1">
      <c r="A197" s="961"/>
      <c r="B197" s="961"/>
      <c r="C197" s="961"/>
      <c r="D197" s="961"/>
      <c r="E197" s="961"/>
      <c r="F197" s="961"/>
      <c r="G197" s="961"/>
      <c r="H197" s="961"/>
      <c r="I197" s="961"/>
      <c r="J197" s="962"/>
    </row>
    <row r="198" spans="1:10" s="963" customFormat="1" ht="15" customHeight="1">
      <c r="A198" s="961"/>
      <c r="B198" s="961"/>
      <c r="C198" s="961"/>
      <c r="D198" s="961"/>
      <c r="E198" s="961"/>
      <c r="F198" s="961"/>
      <c r="G198" s="961"/>
      <c r="H198" s="961"/>
      <c r="I198" s="961"/>
      <c r="J198" s="962"/>
    </row>
    <row r="199" spans="1:10" s="963" customFormat="1" ht="15" customHeight="1">
      <c r="A199" s="961"/>
      <c r="B199" s="961"/>
      <c r="C199" s="961"/>
      <c r="D199" s="961"/>
      <c r="E199" s="961"/>
      <c r="F199" s="961"/>
      <c r="G199" s="961"/>
      <c r="H199" s="961"/>
      <c r="I199" s="961"/>
      <c r="J199" s="962"/>
    </row>
    <row r="200" spans="1:10" s="963" customFormat="1" ht="15" customHeight="1">
      <c r="A200" s="961"/>
      <c r="B200" s="961"/>
      <c r="C200" s="961"/>
      <c r="D200" s="961"/>
      <c r="E200" s="961"/>
      <c r="F200" s="961"/>
      <c r="G200" s="961"/>
      <c r="H200" s="961"/>
      <c r="I200" s="961"/>
      <c r="J200" s="962"/>
    </row>
    <row r="201" spans="1:10" s="963" customFormat="1" ht="15" customHeight="1">
      <c r="A201" s="961"/>
      <c r="B201" s="961"/>
      <c r="C201" s="961"/>
      <c r="D201" s="961"/>
      <c r="E201" s="961"/>
      <c r="F201" s="961"/>
      <c r="G201" s="961"/>
      <c r="H201" s="961"/>
      <c r="I201" s="961"/>
      <c r="J201" s="962"/>
    </row>
    <row r="202" spans="1:10" s="963" customFormat="1" ht="15" customHeight="1">
      <c r="A202" s="961"/>
      <c r="B202" s="961"/>
      <c r="C202" s="961"/>
      <c r="D202" s="961"/>
      <c r="E202" s="961"/>
      <c r="F202" s="961"/>
      <c r="G202" s="961"/>
      <c r="H202" s="961"/>
      <c r="I202" s="961"/>
      <c r="J202" s="962"/>
    </row>
    <row r="203" spans="1:10" s="963" customFormat="1" ht="15" customHeight="1">
      <c r="A203" s="961"/>
      <c r="B203" s="961"/>
      <c r="C203" s="961"/>
      <c r="D203" s="961"/>
      <c r="E203" s="961"/>
      <c r="F203" s="961"/>
      <c r="G203" s="961"/>
      <c r="H203" s="961"/>
      <c r="I203" s="961"/>
      <c r="J203" s="962"/>
    </row>
    <row r="204" spans="1:10" s="963" customFormat="1" ht="15" customHeight="1">
      <c r="A204" s="961"/>
      <c r="B204" s="961"/>
      <c r="C204" s="961"/>
      <c r="D204" s="961"/>
      <c r="E204" s="961"/>
      <c r="F204" s="961"/>
      <c r="G204" s="961"/>
      <c r="H204" s="961"/>
      <c r="I204" s="961"/>
      <c r="J204" s="962"/>
    </row>
    <row r="205" spans="1:10" s="963" customFormat="1" ht="15" customHeight="1">
      <c r="A205" s="961"/>
      <c r="B205" s="961"/>
      <c r="C205" s="961"/>
      <c r="D205" s="961"/>
      <c r="E205" s="961"/>
      <c r="F205" s="961"/>
      <c r="G205" s="961"/>
      <c r="H205" s="961"/>
      <c r="I205" s="961"/>
      <c r="J205" s="962"/>
    </row>
    <row r="206" spans="1:10" s="963" customFormat="1" ht="15" customHeight="1">
      <c r="A206" s="961"/>
      <c r="B206" s="961"/>
      <c r="C206" s="961"/>
      <c r="D206" s="961"/>
      <c r="E206" s="961"/>
      <c r="F206" s="961"/>
      <c r="G206" s="961"/>
      <c r="H206" s="961"/>
      <c r="I206" s="961"/>
      <c r="J206" s="962"/>
    </row>
    <row r="207" spans="1:10" s="964" customFormat="1" ht="15" customHeight="1">
      <c r="A207" s="961"/>
      <c r="B207" s="961"/>
      <c r="C207" s="961"/>
      <c r="D207" s="961"/>
      <c r="E207" s="961"/>
      <c r="F207" s="961"/>
      <c r="G207" s="961"/>
      <c r="H207" s="961"/>
      <c r="I207" s="961"/>
      <c r="J207" s="962"/>
    </row>
    <row r="208" spans="1:10" s="963" customFormat="1" ht="15" customHeight="1">
      <c r="A208" s="961"/>
      <c r="B208" s="961"/>
      <c r="C208" s="961"/>
      <c r="D208" s="961"/>
      <c r="E208" s="961"/>
      <c r="F208" s="961"/>
      <c r="G208" s="961"/>
      <c r="H208" s="961"/>
      <c r="I208" s="961"/>
      <c r="J208" s="962"/>
    </row>
    <row r="209" spans="1:10" s="963" customFormat="1" ht="15" customHeight="1">
      <c r="A209" s="961"/>
      <c r="B209" s="961"/>
      <c r="C209" s="961"/>
      <c r="D209" s="961"/>
      <c r="E209" s="961"/>
      <c r="F209" s="961"/>
      <c r="G209" s="961"/>
      <c r="H209" s="961"/>
      <c r="I209" s="961"/>
      <c r="J209" s="962"/>
    </row>
    <row r="210" spans="1:10" s="963" customFormat="1" ht="15" customHeight="1">
      <c r="A210" s="961"/>
      <c r="B210" s="961"/>
      <c r="C210" s="961"/>
      <c r="D210" s="961"/>
      <c r="E210" s="961"/>
      <c r="F210" s="961"/>
      <c r="G210" s="961"/>
      <c r="H210" s="961"/>
      <c r="I210" s="961"/>
      <c r="J210" s="962"/>
    </row>
    <row r="211" spans="1:10" s="963" customFormat="1" ht="15" customHeight="1">
      <c r="A211" s="961"/>
      <c r="B211" s="961"/>
      <c r="C211" s="961"/>
      <c r="D211" s="961"/>
      <c r="E211" s="961"/>
      <c r="F211" s="961"/>
      <c r="G211" s="961"/>
      <c r="H211" s="961"/>
      <c r="I211" s="961"/>
      <c r="J211" s="962"/>
    </row>
    <row r="212" spans="1:10" s="963" customFormat="1" ht="15" customHeight="1">
      <c r="A212" s="961"/>
      <c r="B212" s="961"/>
      <c r="C212" s="961"/>
      <c r="D212" s="961"/>
      <c r="E212" s="961"/>
      <c r="F212" s="961"/>
      <c r="G212" s="961"/>
      <c r="H212" s="961"/>
      <c r="I212" s="961"/>
      <c r="J212" s="962"/>
    </row>
    <row r="213" spans="1:10" s="963" customFormat="1" ht="15" customHeight="1">
      <c r="A213" s="961"/>
      <c r="B213" s="961"/>
      <c r="C213" s="961"/>
      <c r="D213" s="961"/>
      <c r="E213" s="961"/>
      <c r="F213" s="961"/>
      <c r="G213" s="961"/>
      <c r="H213" s="961"/>
      <c r="I213" s="961"/>
      <c r="J213" s="962"/>
    </row>
    <row r="214" spans="1:10" s="963" customFormat="1" ht="15" customHeight="1">
      <c r="A214" s="961"/>
      <c r="B214" s="961"/>
      <c r="C214" s="961"/>
      <c r="D214" s="961"/>
      <c r="E214" s="961"/>
      <c r="F214" s="961"/>
      <c r="G214" s="961"/>
      <c r="H214" s="961"/>
      <c r="I214" s="961"/>
      <c r="J214" s="962"/>
    </row>
    <row r="215" spans="1:10" s="963" customFormat="1" ht="15" customHeight="1">
      <c r="A215" s="961"/>
      <c r="B215" s="961"/>
      <c r="C215" s="961"/>
      <c r="D215" s="961"/>
      <c r="E215" s="961"/>
      <c r="F215" s="961"/>
      <c r="G215" s="961"/>
      <c r="H215" s="961"/>
      <c r="I215" s="961"/>
      <c r="J215" s="962"/>
    </row>
    <row r="216" spans="1:10" s="963" customFormat="1" ht="15" customHeight="1">
      <c r="A216" s="961"/>
      <c r="B216" s="961"/>
      <c r="C216" s="961"/>
      <c r="D216" s="961"/>
      <c r="E216" s="961"/>
      <c r="F216" s="961"/>
      <c r="G216" s="961"/>
      <c r="H216" s="961"/>
      <c r="I216" s="961"/>
      <c r="J216" s="962"/>
    </row>
    <row r="217" spans="1:10" s="963" customFormat="1" ht="15" customHeight="1">
      <c r="A217" s="961"/>
      <c r="B217" s="961"/>
      <c r="C217" s="961"/>
      <c r="D217" s="961"/>
      <c r="E217" s="961"/>
      <c r="F217" s="961"/>
      <c r="G217" s="961"/>
      <c r="H217" s="961"/>
      <c r="I217" s="961"/>
      <c r="J217" s="962"/>
    </row>
    <row r="218" spans="1:10" s="963" customFormat="1" ht="15" customHeight="1">
      <c r="A218" s="961"/>
      <c r="B218" s="961"/>
      <c r="C218" s="961"/>
      <c r="D218" s="961"/>
      <c r="E218" s="961"/>
      <c r="F218" s="961"/>
      <c r="G218" s="961"/>
      <c r="H218" s="961"/>
      <c r="I218" s="961"/>
      <c r="J218" s="962"/>
    </row>
    <row r="219" spans="1:10" s="964" customFormat="1" ht="15" customHeight="1">
      <c r="A219" s="961"/>
      <c r="B219" s="961"/>
      <c r="C219" s="961"/>
      <c r="D219" s="961"/>
      <c r="E219" s="961"/>
      <c r="F219" s="961"/>
      <c r="G219" s="961"/>
      <c r="H219" s="961"/>
      <c r="I219" s="961"/>
      <c r="J219" s="962"/>
    </row>
    <row r="220" spans="1:10" s="963" customFormat="1" ht="15" customHeight="1">
      <c r="A220" s="961"/>
      <c r="B220" s="961"/>
      <c r="C220" s="961"/>
      <c r="D220" s="961"/>
      <c r="E220" s="961"/>
      <c r="F220" s="961"/>
      <c r="G220" s="961"/>
      <c r="H220" s="961"/>
      <c r="I220" s="961"/>
      <c r="J220" s="962"/>
    </row>
    <row r="221" spans="1:10" s="963" customFormat="1" ht="15" customHeight="1">
      <c r="A221" s="961"/>
      <c r="B221" s="961"/>
      <c r="C221" s="961"/>
      <c r="D221" s="961"/>
      <c r="E221" s="961"/>
      <c r="F221" s="961"/>
      <c r="G221" s="961"/>
      <c r="H221" s="961"/>
      <c r="I221" s="961"/>
      <c r="J221" s="962"/>
    </row>
    <row r="222" spans="1:10" s="963" customFormat="1" ht="15" customHeight="1">
      <c r="A222" s="961"/>
      <c r="B222" s="961"/>
      <c r="C222" s="961"/>
      <c r="D222" s="961"/>
      <c r="E222" s="961"/>
      <c r="F222" s="961"/>
      <c r="G222" s="961"/>
      <c r="H222" s="961"/>
      <c r="I222" s="961"/>
      <c r="J222" s="962"/>
    </row>
    <row r="223" spans="1:10" s="963" customFormat="1" ht="15" customHeight="1">
      <c r="A223" s="961"/>
      <c r="B223" s="961"/>
      <c r="C223" s="961"/>
      <c r="D223" s="961"/>
      <c r="E223" s="961"/>
      <c r="F223" s="961"/>
      <c r="G223" s="961"/>
      <c r="H223" s="961"/>
      <c r="I223" s="961"/>
      <c r="J223" s="962"/>
    </row>
    <row r="224" spans="1:10" s="963" customFormat="1" ht="15" customHeight="1">
      <c r="A224" s="961"/>
      <c r="B224" s="961"/>
      <c r="C224" s="961"/>
      <c r="D224" s="961"/>
      <c r="E224" s="961"/>
      <c r="F224" s="961"/>
      <c r="G224" s="961"/>
      <c r="H224" s="961"/>
      <c r="I224" s="961"/>
      <c r="J224" s="962"/>
    </row>
    <row r="225" spans="1:10" s="963" customFormat="1" ht="15" customHeight="1">
      <c r="A225" s="961"/>
      <c r="B225" s="961"/>
      <c r="C225" s="961"/>
      <c r="D225" s="961"/>
      <c r="E225" s="961"/>
      <c r="F225" s="961"/>
      <c r="G225" s="961"/>
      <c r="H225" s="961"/>
      <c r="I225" s="961"/>
      <c r="J225" s="962"/>
    </row>
    <row r="226" spans="1:10" s="963" customFormat="1" ht="15" customHeight="1">
      <c r="A226" s="961"/>
      <c r="B226" s="961"/>
      <c r="C226" s="961"/>
      <c r="D226" s="961"/>
      <c r="E226" s="961"/>
      <c r="F226" s="961"/>
      <c r="G226" s="961"/>
      <c r="H226" s="961"/>
      <c r="I226" s="961"/>
      <c r="J226" s="962"/>
    </row>
    <row r="227" spans="1:10" s="963" customFormat="1" ht="15" customHeight="1">
      <c r="A227" s="961"/>
      <c r="B227" s="961"/>
      <c r="C227" s="961"/>
      <c r="D227" s="961"/>
      <c r="E227" s="961"/>
      <c r="F227" s="961"/>
      <c r="G227" s="961"/>
      <c r="H227" s="961"/>
      <c r="I227" s="961"/>
      <c r="J227" s="962"/>
    </row>
    <row r="228" spans="1:10" s="963" customFormat="1" ht="15" customHeight="1">
      <c r="A228" s="961"/>
      <c r="B228" s="961"/>
      <c r="C228" s="961"/>
      <c r="D228" s="961"/>
      <c r="E228" s="961"/>
      <c r="F228" s="961"/>
      <c r="G228" s="961"/>
      <c r="H228" s="961"/>
      <c r="I228" s="961"/>
      <c r="J228" s="962"/>
    </row>
    <row r="229" spans="1:10" s="963" customFormat="1" ht="15" customHeight="1">
      <c r="A229" s="961"/>
      <c r="B229" s="961"/>
      <c r="C229" s="961"/>
      <c r="D229" s="961"/>
      <c r="E229" s="961"/>
      <c r="F229" s="961"/>
      <c r="G229" s="961"/>
      <c r="H229" s="961"/>
      <c r="I229" s="961"/>
      <c r="J229" s="962"/>
    </row>
    <row r="230" spans="1:10" s="963" customFormat="1" ht="15" customHeight="1">
      <c r="A230" s="961"/>
      <c r="B230" s="961"/>
      <c r="C230" s="961"/>
      <c r="D230" s="961"/>
      <c r="E230" s="961"/>
      <c r="F230" s="961"/>
      <c r="G230" s="961"/>
      <c r="H230" s="961"/>
      <c r="I230" s="961"/>
      <c r="J230" s="962"/>
    </row>
    <row r="231" spans="1:10" s="963" customFormat="1" ht="15" customHeight="1">
      <c r="A231" s="961"/>
      <c r="B231" s="961"/>
      <c r="C231" s="961"/>
      <c r="D231" s="961"/>
      <c r="E231" s="961"/>
      <c r="F231" s="961"/>
      <c r="G231" s="961"/>
      <c r="H231" s="961"/>
      <c r="I231" s="961"/>
      <c r="J231" s="962"/>
    </row>
    <row r="232" spans="1:10" s="963" customFormat="1" ht="15" customHeight="1">
      <c r="A232" s="961"/>
      <c r="B232" s="961"/>
      <c r="C232" s="961"/>
      <c r="D232" s="961"/>
      <c r="E232" s="961"/>
      <c r="F232" s="961"/>
      <c r="G232" s="961"/>
      <c r="H232" s="961"/>
      <c r="I232" s="961"/>
      <c r="J232" s="962"/>
    </row>
    <row r="233" spans="1:10" s="963" customFormat="1" ht="15" customHeight="1">
      <c r="A233" s="961"/>
      <c r="B233" s="961"/>
      <c r="C233" s="961"/>
      <c r="D233" s="961"/>
      <c r="E233" s="961"/>
      <c r="F233" s="961"/>
      <c r="G233" s="961"/>
      <c r="H233" s="961"/>
      <c r="I233" s="961"/>
      <c r="J233" s="962"/>
    </row>
    <row r="234" spans="1:10" s="963" customFormat="1" ht="15" customHeight="1">
      <c r="A234" s="961"/>
      <c r="B234" s="961"/>
      <c r="C234" s="961"/>
      <c r="D234" s="961"/>
      <c r="E234" s="961"/>
      <c r="F234" s="961"/>
      <c r="G234" s="961"/>
      <c r="H234" s="961"/>
      <c r="I234" s="961"/>
      <c r="J234" s="962"/>
    </row>
    <row r="235" spans="1:10" s="963" customFormat="1" ht="15" customHeight="1">
      <c r="A235" s="961"/>
      <c r="B235" s="961"/>
      <c r="C235" s="961"/>
      <c r="D235" s="961"/>
      <c r="E235" s="961"/>
      <c r="F235" s="961"/>
      <c r="G235" s="961"/>
      <c r="H235" s="961"/>
      <c r="I235" s="961"/>
      <c r="J235" s="962"/>
    </row>
    <row r="236" spans="1:10" s="963" customFormat="1" ht="15" customHeight="1">
      <c r="A236" s="961"/>
      <c r="B236" s="961"/>
      <c r="C236" s="961"/>
      <c r="D236" s="961"/>
      <c r="E236" s="961"/>
      <c r="F236" s="961"/>
      <c r="G236" s="961"/>
      <c r="H236" s="961"/>
      <c r="I236" s="961"/>
      <c r="J236" s="962"/>
    </row>
    <row r="237" spans="1:10" s="964" customFormat="1" ht="15" customHeight="1">
      <c r="A237" s="961"/>
      <c r="B237" s="961"/>
      <c r="C237" s="961"/>
      <c r="D237" s="961"/>
      <c r="E237" s="961"/>
      <c r="F237" s="961"/>
      <c r="G237" s="961"/>
      <c r="H237" s="961"/>
      <c r="I237" s="961"/>
      <c r="J237" s="962"/>
    </row>
    <row r="238" spans="1:10" s="963" customFormat="1" ht="15" customHeight="1">
      <c r="A238" s="961"/>
      <c r="B238" s="961"/>
      <c r="C238" s="961"/>
      <c r="D238" s="961"/>
      <c r="E238" s="961"/>
      <c r="F238" s="961"/>
      <c r="G238" s="961"/>
      <c r="H238" s="961"/>
      <c r="I238" s="961"/>
      <c r="J238" s="962"/>
    </row>
    <row r="239" spans="1:10" s="963" customFormat="1" ht="15" customHeight="1">
      <c r="A239" s="961"/>
      <c r="B239" s="961"/>
      <c r="C239" s="961"/>
      <c r="D239" s="961"/>
      <c r="E239" s="961"/>
      <c r="F239" s="961"/>
      <c r="G239" s="961"/>
      <c r="H239" s="961"/>
      <c r="I239" s="961"/>
      <c r="J239" s="962"/>
    </row>
    <row r="240" spans="1:10" s="963" customFormat="1" ht="15" customHeight="1">
      <c r="A240" s="961"/>
      <c r="B240" s="961"/>
      <c r="C240" s="961"/>
      <c r="D240" s="961"/>
      <c r="E240" s="961"/>
      <c r="F240" s="961"/>
      <c r="G240" s="961"/>
      <c r="H240" s="961"/>
      <c r="I240" s="961"/>
      <c r="J240" s="962"/>
    </row>
    <row r="241" spans="1:10" s="963" customFormat="1" ht="15" customHeight="1">
      <c r="A241" s="961"/>
      <c r="B241" s="961"/>
      <c r="C241" s="961"/>
      <c r="D241" s="961"/>
      <c r="E241" s="961"/>
      <c r="F241" s="961"/>
      <c r="G241" s="961"/>
      <c r="H241" s="961"/>
      <c r="I241" s="961"/>
      <c r="J241" s="962"/>
    </row>
    <row r="242" spans="1:10" s="963" customFormat="1" ht="15" customHeight="1">
      <c r="A242" s="961"/>
      <c r="B242" s="961"/>
      <c r="C242" s="961"/>
      <c r="D242" s="961"/>
      <c r="E242" s="961"/>
      <c r="F242" s="961"/>
      <c r="G242" s="961"/>
      <c r="H242" s="961"/>
      <c r="I242" s="961"/>
      <c r="J242" s="962"/>
    </row>
    <row r="243" spans="1:10" s="963" customFormat="1" ht="15" customHeight="1">
      <c r="A243" s="961"/>
      <c r="B243" s="961"/>
      <c r="C243" s="961"/>
      <c r="D243" s="961"/>
      <c r="E243" s="961"/>
      <c r="F243" s="961"/>
      <c r="G243" s="961"/>
      <c r="H243" s="961"/>
      <c r="I243" s="961"/>
      <c r="J243" s="962"/>
    </row>
    <row r="244" spans="1:10" s="963" customFormat="1" ht="15" customHeight="1">
      <c r="A244" s="961"/>
      <c r="B244" s="961"/>
      <c r="C244" s="961"/>
      <c r="D244" s="961"/>
      <c r="E244" s="961"/>
      <c r="F244" s="961"/>
      <c r="G244" s="961"/>
      <c r="H244" s="961"/>
      <c r="I244" s="961"/>
      <c r="J244" s="962"/>
    </row>
    <row r="245" spans="1:10" s="963" customFormat="1" ht="15" customHeight="1">
      <c r="A245" s="961"/>
      <c r="B245" s="961"/>
      <c r="C245" s="961"/>
      <c r="D245" s="961"/>
      <c r="E245" s="961"/>
      <c r="F245" s="961"/>
      <c r="G245" s="961"/>
      <c r="H245" s="961"/>
      <c r="I245" s="961"/>
      <c r="J245" s="962"/>
    </row>
    <row r="246" spans="1:10" s="963" customFormat="1" ht="15" customHeight="1">
      <c r="A246" s="961"/>
      <c r="B246" s="961"/>
      <c r="C246" s="961"/>
      <c r="D246" s="961"/>
      <c r="E246" s="961"/>
      <c r="F246" s="961"/>
      <c r="G246" s="961"/>
      <c r="H246" s="961"/>
      <c r="I246" s="961"/>
      <c r="J246" s="962"/>
    </row>
    <row r="247" spans="1:10" s="963" customFormat="1" ht="15" customHeight="1">
      <c r="A247" s="961"/>
      <c r="B247" s="961"/>
      <c r="C247" s="961"/>
      <c r="D247" s="961"/>
      <c r="E247" s="961"/>
      <c r="F247" s="961"/>
      <c r="G247" s="961"/>
      <c r="H247" s="961"/>
      <c r="I247" s="961"/>
      <c r="J247" s="962"/>
    </row>
    <row r="248" spans="1:10" s="963" customFormat="1" ht="15" customHeight="1">
      <c r="A248" s="961"/>
      <c r="B248" s="961"/>
      <c r="C248" s="961"/>
      <c r="D248" s="961"/>
      <c r="E248" s="961"/>
      <c r="F248" s="961"/>
      <c r="G248" s="961"/>
      <c r="H248" s="961"/>
      <c r="I248" s="961"/>
      <c r="J248" s="962"/>
    </row>
    <row r="249" spans="1:10" s="963" customFormat="1" ht="15" customHeight="1">
      <c r="A249" s="961"/>
      <c r="B249" s="961"/>
      <c r="C249" s="961"/>
      <c r="D249" s="961"/>
      <c r="E249" s="961"/>
      <c r="F249" s="961"/>
      <c r="G249" s="961"/>
      <c r="H249" s="961"/>
      <c r="I249" s="961"/>
      <c r="J249" s="962"/>
    </row>
    <row r="250" spans="1:10" s="963" customFormat="1" ht="15" customHeight="1">
      <c r="A250" s="961"/>
      <c r="B250" s="961"/>
      <c r="C250" s="961"/>
      <c r="D250" s="961"/>
      <c r="E250" s="961"/>
      <c r="F250" s="961"/>
      <c r="G250" s="961"/>
      <c r="H250" s="961"/>
      <c r="I250" s="961"/>
      <c r="J250" s="962"/>
    </row>
    <row r="251" spans="1:10" s="963" customFormat="1" ht="15" customHeight="1">
      <c r="A251" s="961"/>
      <c r="B251" s="961"/>
      <c r="C251" s="961"/>
      <c r="D251" s="961"/>
      <c r="E251" s="961"/>
      <c r="F251" s="961"/>
      <c r="G251" s="961"/>
      <c r="H251" s="961"/>
      <c r="I251" s="961"/>
      <c r="J251" s="962"/>
    </row>
    <row r="252" spans="1:10" s="963" customFormat="1" ht="15" customHeight="1">
      <c r="A252" s="961"/>
      <c r="B252" s="961"/>
      <c r="C252" s="961"/>
      <c r="D252" s="961"/>
      <c r="E252" s="961"/>
      <c r="F252" s="961"/>
      <c r="G252" s="961"/>
      <c r="H252" s="961"/>
      <c r="I252" s="961"/>
      <c r="J252" s="962"/>
    </row>
    <row r="253" spans="1:10" s="963" customFormat="1" ht="15" customHeight="1">
      <c r="A253" s="961"/>
      <c r="B253" s="961"/>
      <c r="C253" s="961"/>
      <c r="D253" s="961"/>
      <c r="E253" s="961"/>
      <c r="F253" s="961"/>
      <c r="G253" s="961"/>
      <c r="H253" s="961"/>
      <c r="I253" s="961"/>
      <c r="J253" s="962"/>
    </row>
    <row r="254" spans="1:10" s="963" customFormat="1" ht="15" customHeight="1">
      <c r="A254" s="961"/>
      <c r="B254" s="961"/>
      <c r="C254" s="961"/>
      <c r="D254" s="961"/>
      <c r="E254" s="961"/>
      <c r="F254" s="961"/>
      <c r="G254" s="961"/>
      <c r="H254" s="961"/>
      <c r="I254" s="961"/>
      <c r="J254" s="962"/>
    </row>
    <row r="255" spans="1:10" s="963" customFormat="1" ht="15" customHeight="1">
      <c r="A255" s="961"/>
      <c r="B255" s="961"/>
      <c r="C255" s="961"/>
      <c r="D255" s="961"/>
      <c r="E255" s="961"/>
      <c r="F255" s="961"/>
      <c r="G255" s="961"/>
      <c r="H255" s="961"/>
      <c r="I255" s="961"/>
      <c r="J255" s="962"/>
    </row>
    <row r="256" spans="1:10" s="963" customFormat="1" ht="15" customHeight="1">
      <c r="A256" s="961"/>
      <c r="B256" s="961"/>
      <c r="C256" s="961"/>
      <c r="D256" s="961"/>
      <c r="E256" s="961"/>
      <c r="F256" s="961"/>
      <c r="G256" s="961"/>
      <c r="H256" s="961"/>
      <c r="I256" s="961"/>
      <c r="J256" s="962"/>
    </row>
    <row r="257" spans="1:10" s="963" customFormat="1" ht="15" customHeight="1">
      <c r="A257" s="961"/>
      <c r="B257" s="961"/>
      <c r="C257" s="961"/>
      <c r="D257" s="961"/>
      <c r="E257" s="961"/>
      <c r="F257" s="961"/>
      <c r="G257" s="961"/>
      <c r="H257" s="961"/>
      <c r="I257" s="961"/>
      <c r="J257" s="962"/>
    </row>
    <row r="258" spans="1:10" s="963" customFormat="1" ht="15" customHeight="1">
      <c r="A258" s="961"/>
      <c r="B258" s="961"/>
      <c r="C258" s="961"/>
      <c r="D258" s="961"/>
      <c r="E258" s="961"/>
      <c r="F258" s="961"/>
      <c r="G258" s="961"/>
      <c r="H258" s="961"/>
      <c r="I258" s="961"/>
      <c r="J258" s="962"/>
    </row>
    <row r="259" spans="1:10" s="963" customFormat="1" ht="15" customHeight="1">
      <c r="A259" s="961"/>
      <c r="B259" s="961"/>
      <c r="C259" s="961"/>
      <c r="D259" s="961"/>
      <c r="E259" s="961"/>
      <c r="F259" s="961"/>
      <c r="G259" s="961"/>
      <c r="H259" s="961"/>
      <c r="I259" s="961"/>
      <c r="J259" s="962"/>
    </row>
    <row r="260" spans="1:10" s="963" customFormat="1" ht="15" customHeight="1">
      <c r="A260" s="961"/>
      <c r="B260" s="961"/>
      <c r="C260" s="961"/>
      <c r="D260" s="961"/>
      <c r="E260" s="961"/>
      <c r="F260" s="961"/>
      <c r="G260" s="961"/>
      <c r="H260" s="961"/>
      <c r="I260" s="961"/>
      <c r="J260" s="962"/>
    </row>
    <row r="261" spans="1:10" s="963" customFormat="1" ht="15" customHeight="1">
      <c r="A261" s="961"/>
      <c r="B261" s="961"/>
      <c r="C261" s="961"/>
      <c r="D261" s="961"/>
      <c r="E261" s="961"/>
      <c r="F261" s="961"/>
      <c r="G261" s="961"/>
      <c r="H261" s="961"/>
      <c r="I261" s="961"/>
      <c r="J261" s="962"/>
    </row>
    <row r="262" spans="1:10" s="963" customFormat="1" ht="15" customHeight="1">
      <c r="A262" s="961"/>
      <c r="B262" s="961"/>
      <c r="C262" s="961"/>
      <c r="D262" s="961"/>
      <c r="E262" s="961"/>
      <c r="F262" s="961"/>
      <c r="G262" s="961"/>
      <c r="H262" s="961"/>
      <c r="I262" s="961"/>
      <c r="J262" s="962"/>
    </row>
    <row r="263" spans="1:10" s="963" customFormat="1" ht="15" customHeight="1">
      <c r="A263" s="961"/>
      <c r="B263" s="961"/>
      <c r="C263" s="961"/>
      <c r="D263" s="961"/>
      <c r="E263" s="961"/>
      <c r="F263" s="961"/>
      <c r="G263" s="961"/>
      <c r="H263" s="961"/>
      <c r="I263" s="961"/>
      <c r="J263" s="962"/>
    </row>
    <row r="264" spans="1:10" s="963" customFormat="1" ht="15" customHeight="1">
      <c r="A264" s="961"/>
      <c r="B264" s="961"/>
      <c r="C264" s="961"/>
      <c r="D264" s="961"/>
      <c r="E264" s="961"/>
      <c r="F264" s="961"/>
      <c r="G264" s="961"/>
      <c r="H264" s="961"/>
      <c r="I264" s="961"/>
      <c r="J264" s="962"/>
    </row>
    <row r="265" spans="1:10" s="963" customFormat="1" ht="15" customHeight="1">
      <c r="A265" s="961"/>
      <c r="B265" s="961"/>
      <c r="C265" s="961"/>
      <c r="D265" s="961"/>
      <c r="E265" s="961"/>
      <c r="F265" s="961"/>
      <c r="G265" s="961"/>
      <c r="H265" s="961"/>
      <c r="I265" s="961"/>
      <c r="J265" s="962"/>
    </row>
    <row r="266" spans="1:10" s="964" customFormat="1" ht="15" customHeight="1">
      <c r="A266" s="961"/>
      <c r="B266" s="961"/>
      <c r="C266" s="961"/>
      <c r="D266" s="961"/>
      <c r="E266" s="961"/>
      <c r="F266" s="961"/>
      <c r="G266" s="961"/>
      <c r="H266" s="961"/>
      <c r="I266" s="961"/>
      <c r="J266" s="962"/>
    </row>
    <row r="267" spans="1:10" s="963" customFormat="1" ht="15" customHeight="1">
      <c r="A267" s="961"/>
      <c r="B267" s="961"/>
      <c r="C267" s="961"/>
      <c r="D267" s="961"/>
      <c r="E267" s="961"/>
      <c r="F267" s="961"/>
      <c r="G267" s="961"/>
      <c r="H267" s="961"/>
      <c r="I267" s="961"/>
      <c r="J267" s="962"/>
    </row>
    <row r="268" spans="1:10" s="963" customFormat="1" ht="15" customHeight="1">
      <c r="A268" s="961"/>
      <c r="B268" s="961"/>
      <c r="C268" s="961"/>
      <c r="D268" s="961"/>
      <c r="E268" s="961"/>
      <c r="F268" s="961"/>
      <c r="G268" s="961"/>
      <c r="H268" s="961"/>
      <c r="I268" s="961"/>
      <c r="J268" s="962"/>
    </row>
    <row r="269" spans="1:10" s="963" customFormat="1" ht="15" customHeight="1">
      <c r="A269" s="961"/>
      <c r="B269" s="961"/>
      <c r="C269" s="961"/>
      <c r="D269" s="961"/>
      <c r="E269" s="961"/>
      <c r="F269" s="961"/>
      <c r="G269" s="961"/>
      <c r="H269" s="961"/>
      <c r="I269" s="961"/>
      <c r="J269" s="962"/>
    </row>
    <row r="270" spans="1:10" s="963" customFormat="1" ht="15" customHeight="1">
      <c r="A270" s="961"/>
      <c r="B270" s="961"/>
      <c r="C270" s="961"/>
      <c r="D270" s="961"/>
      <c r="E270" s="961"/>
      <c r="F270" s="961"/>
      <c r="G270" s="961"/>
      <c r="H270" s="961"/>
      <c r="I270" s="961"/>
      <c r="J270" s="962"/>
    </row>
    <row r="271" spans="1:10" s="963" customFormat="1" ht="15" customHeight="1">
      <c r="A271" s="961"/>
      <c r="B271" s="961"/>
      <c r="C271" s="961"/>
      <c r="D271" s="961"/>
      <c r="E271" s="961"/>
      <c r="F271" s="961"/>
      <c r="G271" s="961"/>
      <c r="H271" s="961"/>
      <c r="I271" s="961"/>
      <c r="J271" s="962"/>
    </row>
    <row r="272" spans="1:10" s="963" customFormat="1" ht="15" customHeight="1">
      <c r="A272" s="961"/>
      <c r="B272" s="961"/>
      <c r="C272" s="961"/>
      <c r="D272" s="961"/>
      <c r="E272" s="961"/>
      <c r="F272" s="961"/>
      <c r="G272" s="961"/>
      <c r="H272" s="961"/>
      <c r="I272" s="961"/>
      <c r="J272" s="962"/>
    </row>
    <row r="273" spans="1:10" s="963" customFormat="1" ht="15" customHeight="1">
      <c r="A273" s="961"/>
      <c r="B273" s="961"/>
      <c r="C273" s="961"/>
      <c r="D273" s="961"/>
      <c r="E273" s="961"/>
      <c r="F273" s="961"/>
      <c r="G273" s="961"/>
      <c r="H273" s="961"/>
      <c r="I273" s="961"/>
      <c r="J273" s="962"/>
    </row>
    <row r="274" spans="1:10" s="963" customFormat="1" ht="15" customHeight="1">
      <c r="A274" s="961"/>
      <c r="B274" s="961"/>
      <c r="C274" s="961"/>
      <c r="D274" s="961"/>
      <c r="E274" s="961"/>
      <c r="F274" s="961"/>
      <c r="G274" s="961"/>
      <c r="H274" s="961"/>
      <c r="I274" s="961"/>
      <c r="J274" s="962"/>
    </row>
    <row r="275" spans="1:10" s="964" customFormat="1" ht="15" customHeight="1">
      <c r="A275" s="961"/>
      <c r="B275" s="961"/>
      <c r="C275" s="961"/>
      <c r="D275" s="961"/>
      <c r="E275" s="961"/>
      <c r="F275" s="961"/>
      <c r="G275" s="961"/>
      <c r="H275" s="961"/>
      <c r="I275" s="961"/>
      <c r="J275" s="962"/>
    </row>
    <row r="276" spans="1:10" s="963" customFormat="1" ht="15" customHeight="1">
      <c r="A276" s="961"/>
      <c r="B276" s="961"/>
      <c r="C276" s="961"/>
      <c r="D276" s="961"/>
      <c r="E276" s="961"/>
      <c r="F276" s="961"/>
      <c r="G276" s="961"/>
      <c r="H276" s="961"/>
      <c r="I276" s="961"/>
      <c r="J276" s="962"/>
    </row>
    <row r="277" spans="1:10" s="963" customFormat="1" ht="15" customHeight="1">
      <c r="A277" s="961"/>
      <c r="B277" s="961"/>
      <c r="C277" s="961"/>
      <c r="D277" s="961"/>
      <c r="E277" s="961"/>
      <c r="F277" s="961"/>
      <c r="G277" s="961"/>
      <c r="H277" s="961"/>
      <c r="I277" s="961"/>
      <c r="J277" s="962"/>
    </row>
    <row r="278" spans="1:10" s="963" customFormat="1" ht="15" customHeight="1">
      <c r="A278" s="961"/>
      <c r="B278" s="961"/>
      <c r="C278" s="961"/>
      <c r="D278" s="961"/>
      <c r="E278" s="961"/>
      <c r="F278" s="961"/>
      <c r="G278" s="961"/>
      <c r="H278" s="961"/>
      <c r="I278" s="961"/>
      <c r="J278" s="962"/>
    </row>
    <row r="279" spans="1:10" s="963" customFormat="1" ht="15" customHeight="1">
      <c r="A279" s="961"/>
      <c r="B279" s="961"/>
      <c r="C279" s="961"/>
      <c r="D279" s="961"/>
      <c r="E279" s="961"/>
      <c r="F279" s="961"/>
      <c r="G279" s="961"/>
      <c r="H279" s="961"/>
      <c r="I279" s="961"/>
      <c r="J279" s="962"/>
    </row>
    <row r="280" spans="1:10" s="963" customFormat="1" ht="15" customHeight="1">
      <c r="A280" s="961"/>
      <c r="B280" s="961"/>
      <c r="C280" s="961"/>
      <c r="D280" s="961"/>
      <c r="E280" s="961"/>
      <c r="F280" s="961"/>
      <c r="G280" s="961"/>
      <c r="H280" s="961"/>
      <c r="I280" s="961"/>
      <c r="J280" s="962"/>
    </row>
    <row r="281" spans="1:10" s="963" customFormat="1" ht="15" customHeight="1">
      <c r="A281" s="961"/>
      <c r="B281" s="961"/>
      <c r="C281" s="961"/>
      <c r="D281" s="961"/>
      <c r="E281" s="961"/>
      <c r="F281" s="961"/>
      <c r="G281" s="961"/>
      <c r="H281" s="961"/>
      <c r="I281" s="961"/>
      <c r="J281" s="962"/>
    </row>
    <row r="282" spans="1:10" s="963" customFormat="1" ht="15" customHeight="1">
      <c r="A282" s="961"/>
      <c r="B282" s="961"/>
      <c r="C282" s="961"/>
      <c r="D282" s="961"/>
      <c r="E282" s="961"/>
      <c r="F282" s="961"/>
      <c r="G282" s="961"/>
      <c r="H282" s="961"/>
      <c r="I282" s="961"/>
      <c r="J282" s="962"/>
    </row>
    <row r="283" spans="1:10" s="964" customFormat="1" ht="15" customHeight="1">
      <c r="A283" s="961"/>
      <c r="B283" s="961"/>
      <c r="C283" s="961"/>
      <c r="D283" s="961"/>
      <c r="E283" s="961"/>
      <c r="F283" s="961"/>
      <c r="G283" s="961"/>
      <c r="H283" s="961"/>
      <c r="I283" s="961"/>
      <c r="J283" s="962"/>
    </row>
    <row r="284" spans="1:10" s="963" customFormat="1" ht="15" customHeight="1">
      <c r="A284" s="961"/>
      <c r="B284" s="961"/>
      <c r="C284" s="961"/>
      <c r="D284" s="961"/>
      <c r="E284" s="961"/>
      <c r="F284" s="961"/>
      <c r="G284" s="961"/>
      <c r="H284" s="961"/>
      <c r="I284" s="961"/>
      <c r="J284" s="962"/>
    </row>
    <row r="285" spans="1:10" s="963" customFormat="1" ht="15" customHeight="1">
      <c r="A285" s="961"/>
      <c r="B285" s="961"/>
      <c r="C285" s="961"/>
      <c r="D285" s="961"/>
      <c r="E285" s="961"/>
      <c r="F285" s="961"/>
      <c r="G285" s="961"/>
      <c r="H285" s="961"/>
      <c r="I285" s="961"/>
      <c r="J285" s="962"/>
    </row>
    <row r="286" spans="1:10" s="963" customFormat="1" ht="15" customHeight="1">
      <c r="A286" s="961"/>
      <c r="B286" s="961"/>
      <c r="C286" s="961"/>
      <c r="D286" s="961"/>
      <c r="E286" s="961"/>
      <c r="F286" s="961"/>
      <c r="G286" s="961"/>
      <c r="H286" s="961"/>
      <c r="I286" s="961"/>
      <c r="J286" s="962"/>
    </row>
    <row r="287" spans="1:10" s="963" customFormat="1" ht="15" customHeight="1">
      <c r="A287" s="961"/>
      <c r="B287" s="961"/>
      <c r="C287" s="961"/>
      <c r="D287" s="961"/>
      <c r="E287" s="961"/>
      <c r="F287" s="961"/>
      <c r="G287" s="961"/>
      <c r="H287" s="961"/>
      <c r="I287" s="961"/>
      <c r="J287" s="962"/>
    </row>
    <row r="288" spans="1:10" s="963" customFormat="1" ht="15" customHeight="1">
      <c r="A288" s="961"/>
      <c r="B288" s="961"/>
      <c r="C288" s="961"/>
      <c r="D288" s="961"/>
      <c r="E288" s="961"/>
      <c r="F288" s="961"/>
      <c r="G288" s="961"/>
      <c r="H288" s="961"/>
      <c r="I288" s="961"/>
      <c r="J288" s="962"/>
    </row>
    <row r="289" spans="1:10" s="963" customFormat="1" ht="15" customHeight="1">
      <c r="A289" s="961"/>
      <c r="B289" s="961"/>
      <c r="C289" s="961"/>
      <c r="D289" s="961"/>
      <c r="E289" s="961"/>
      <c r="F289" s="961"/>
      <c r="G289" s="961"/>
      <c r="H289" s="961"/>
      <c r="I289" s="961"/>
      <c r="J289" s="962"/>
    </row>
    <row r="290" spans="1:10" s="963" customFormat="1" ht="15" customHeight="1">
      <c r="A290" s="961"/>
      <c r="B290" s="961"/>
      <c r="C290" s="961"/>
      <c r="D290" s="961"/>
      <c r="E290" s="961"/>
      <c r="F290" s="961"/>
      <c r="G290" s="961"/>
      <c r="H290" s="961"/>
      <c r="I290" s="961"/>
      <c r="J290" s="962"/>
    </row>
    <row r="291" spans="1:10" s="963" customFormat="1" ht="15" customHeight="1">
      <c r="A291" s="961"/>
      <c r="B291" s="961"/>
      <c r="C291" s="961"/>
      <c r="D291" s="961"/>
      <c r="E291" s="961"/>
      <c r="F291" s="961"/>
      <c r="G291" s="961"/>
      <c r="H291" s="961"/>
      <c r="I291" s="961"/>
      <c r="J291" s="962"/>
    </row>
    <row r="292" spans="1:10" s="963" customFormat="1" ht="15" customHeight="1">
      <c r="A292" s="961"/>
      <c r="B292" s="961"/>
      <c r="C292" s="961"/>
      <c r="D292" s="961"/>
      <c r="E292" s="961"/>
      <c r="F292" s="961"/>
      <c r="G292" s="961"/>
      <c r="H292" s="961"/>
      <c r="I292" s="961"/>
      <c r="J292" s="962"/>
    </row>
    <row r="293" spans="1:10" s="963" customFormat="1" ht="15" customHeight="1">
      <c r="A293" s="961"/>
      <c r="B293" s="961"/>
      <c r="C293" s="961"/>
      <c r="D293" s="961"/>
      <c r="E293" s="961"/>
      <c r="F293" s="961"/>
      <c r="G293" s="961"/>
      <c r="H293" s="961"/>
      <c r="I293" s="961"/>
      <c r="J293" s="962"/>
    </row>
    <row r="294" spans="1:10" s="963" customFormat="1" ht="15" customHeight="1">
      <c r="A294" s="961"/>
      <c r="B294" s="961"/>
      <c r="C294" s="961"/>
      <c r="D294" s="961"/>
      <c r="E294" s="961"/>
      <c r="F294" s="961"/>
      <c r="G294" s="961"/>
      <c r="H294" s="961"/>
      <c r="I294" s="961"/>
      <c r="J294" s="962"/>
    </row>
    <row r="295" spans="1:10" s="963" customFormat="1" ht="15" customHeight="1">
      <c r="A295" s="961"/>
      <c r="B295" s="961"/>
      <c r="C295" s="961"/>
      <c r="D295" s="961"/>
      <c r="E295" s="961"/>
      <c r="F295" s="961"/>
      <c r="G295" s="961"/>
      <c r="H295" s="961"/>
      <c r="I295" s="961"/>
      <c r="J295" s="962"/>
    </row>
    <row r="296" spans="1:10" s="963" customFormat="1" ht="15" customHeight="1">
      <c r="A296" s="961"/>
      <c r="B296" s="961"/>
      <c r="C296" s="961"/>
      <c r="D296" s="961"/>
      <c r="E296" s="961"/>
      <c r="F296" s="961"/>
      <c r="G296" s="961"/>
      <c r="H296" s="961"/>
      <c r="I296" s="961"/>
      <c r="J296" s="962"/>
    </row>
    <row r="297" spans="1:10" s="963" customFormat="1" ht="15" customHeight="1">
      <c r="A297" s="961"/>
      <c r="B297" s="961"/>
      <c r="C297" s="961"/>
      <c r="D297" s="961"/>
      <c r="E297" s="961"/>
      <c r="F297" s="961"/>
      <c r="G297" s="961"/>
      <c r="H297" s="961"/>
      <c r="I297" s="961"/>
      <c r="J297" s="962"/>
    </row>
    <row r="298" spans="1:10" s="963" customFormat="1" ht="15" customHeight="1">
      <c r="A298" s="961"/>
      <c r="B298" s="961"/>
      <c r="C298" s="961"/>
      <c r="D298" s="961"/>
      <c r="E298" s="961"/>
      <c r="F298" s="961"/>
      <c r="G298" s="961"/>
      <c r="H298" s="961"/>
      <c r="I298" s="961"/>
      <c r="J298" s="962"/>
    </row>
    <row r="299" spans="1:10" s="963" customFormat="1" ht="15" customHeight="1">
      <c r="A299" s="961"/>
      <c r="B299" s="961"/>
      <c r="C299" s="961"/>
      <c r="D299" s="961"/>
      <c r="E299" s="961"/>
      <c r="F299" s="961"/>
      <c r="G299" s="961"/>
      <c r="H299" s="961"/>
      <c r="I299" s="961"/>
      <c r="J299" s="962"/>
    </row>
    <row r="300" spans="1:10" s="963" customFormat="1" ht="15" customHeight="1">
      <c r="A300" s="961"/>
      <c r="B300" s="961"/>
      <c r="C300" s="961"/>
      <c r="D300" s="961"/>
      <c r="E300" s="961"/>
      <c r="F300" s="961"/>
      <c r="G300" s="961"/>
      <c r="H300" s="961"/>
      <c r="I300" s="961"/>
      <c r="J300" s="962"/>
    </row>
    <row r="301" spans="1:10" s="963" customFormat="1" ht="15" customHeight="1">
      <c r="A301" s="961"/>
      <c r="B301" s="961"/>
      <c r="C301" s="961"/>
      <c r="D301" s="961"/>
      <c r="E301" s="961"/>
      <c r="F301" s="961"/>
      <c r="G301" s="961"/>
      <c r="H301" s="961"/>
      <c r="I301" s="961"/>
      <c r="J301" s="962"/>
    </row>
    <row r="302" spans="1:10" s="963" customFormat="1" ht="15" customHeight="1">
      <c r="A302" s="961"/>
      <c r="B302" s="961"/>
      <c r="C302" s="961"/>
      <c r="D302" s="961"/>
      <c r="E302" s="961"/>
      <c r="F302" s="961"/>
      <c r="G302" s="961"/>
      <c r="H302" s="961"/>
      <c r="I302" s="961"/>
      <c r="J302" s="962"/>
    </row>
    <row r="303" spans="1:10" s="964" customFormat="1" ht="15" customHeight="1">
      <c r="A303" s="961"/>
      <c r="B303" s="961"/>
      <c r="C303" s="961"/>
      <c r="D303" s="961"/>
      <c r="E303" s="961"/>
      <c r="F303" s="961"/>
      <c r="G303" s="961"/>
      <c r="H303" s="961"/>
      <c r="I303" s="961"/>
      <c r="J303" s="962"/>
    </row>
    <row r="304" spans="1:10" s="963" customFormat="1" ht="15" customHeight="1">
      <c r="A304" s="961"/>
      <c r="B304" s="961"/>
      <c r="C304" s="961"/>
      <c r="D304" s="961"/>
      <c r="E304" s="961"/>
      <c r="F304" s="961"/>
      <c r="G304" s="961"/>
      <c r="H304" s="961"/>
      <c r="I304" s="961"/>
      <c r="J304" s="962"/>
    </row>
    <row r="305" spans="1:10" s="963" customFormat="1" ht="15" customHeight="1">
      <c r="A305" s="961"/>
      <c r="B305" s="961"/>
      <c r="C305" s="961"/>
      <c r="D305" s="961"/>
      <c r="E305" s="961"/>
      <c r="F305" s="961"/>
      <c r="G305" s="961"/>
      <c r="H305" s="961"/>
      <c r="I305" s="961"/>
      <c r="J305" s="962"/>
    </row>
    <row r="306" spans="1:10" s="963" customFormat="1" ht="15" customHeight="1">
      <c r="A306" s="961"/>
      <c r="B306" s="961"/>
      <c r="C306" s="961"/>
      <c r="D306" s="961"/>
      <c r="E306" s="961"/>
      <c r="F306" s="961"/>
      <c r="G306" s="961"/>
      <c r="H306" s="961"/>
      <c r="I306" s="961"/>
      <c r="J306" s="962"/>
    </row>
    <row r="307" spans="1:10" s="963" customFormat="1" ht="15" customHeight="1">
      <c r="A307" s="961"/>
      <c r="B307" s="961"/>
      <c r="C307" s="961"/>
      <c r="D307" s="961"/>
      <c r="E307" s="961"/>
      <c r="F307" s="961"/>
      <c r="G307" s="961"/>
      <c r="H307" s="961"/>
      <c r="I307" s="961"/>
      <c r="J307" s="962"/>
    </row>
    <row r="308" spans="1:10" s="963" customFormat="1" ht="15" customHeight="1">
      <c r="A308" s="961"/>
      <c r="B308" s="961"/>
      <c r="C308" s="961"/>
      <c r="D308" s="961"/>
      <c r="E308" s="961"/>
      <c r="F308" s="961"/>
      <c r="G308" s="961"/>
      <c r="H308" s="961"/>
      <c r="I308" s="961"/>
      <c r="J308" s="962"/>
    </row>
    <row r="309" spans="1:10" s="963" customFormat="1" ht="15" customHeight="1">
      <c r="A309" s="961"/>
      <c r="B309" s="961"/>
      <c r="C309" s="961"/>
      <c r="D309" s="961"/>
      <c r="E309" s="961"/>
      <c r="F309" s="961"/>
      <c r="G309" s="961"/>
      <c r="H309" s="961"/>
      <c r="I309" s="961"/>
      <c r="J309" s="962"/>
    </row>
    <row r="310" spans="1:10" s="963" customFormat="1" ht="15" customHeight="1">
      <c r="A310" s="961"/>
      <c r="B310" s="961"/>
      <c r="C310" s="961"/>
      <c r="D310" s="961"/>
      <c r="E310" s="961"/>
      <c r="F310" s="961"/>
      <c r="G310" s="961"/>
      <c r="H310" s="961"/>
      <c r="I310" s="961"/>
      <c r="J310" s="962"/>
    </row>
    <row r="311" spans="1:10" s="964" customFormat="1" ht="15" customHeight="1">
      <c r="A311" s="961"/>
      <c r="B311" s="961"/>
      <c r="C311" s="961"/>
      <c r="D311" s="961"/>
      <c r="E311" s="961"/>
      <c r="F311" s="961"/>
      <c r="G311" s="961"/>
      <c r="H311" s="961"/>
      <c r="I311" s="961"/>
      <c r="J311" s="962"/>
    </row>
    <row r="312" spans="1:10" s="963" customFormat="1" ht="15" customHeight="1">
      <c r="A312" s="961"/>
      <c r="B312" s="961"/>
      <c r="C312" s="961"/>
      <c r="D312" s="961"/>
      <c r="E312" s="961"/>
      <c r="F312" s="961"/>
      <c r="G312" s="961"/>
      <c r="H312" s="961"/>
      <c r="I312" s="961"/>
      <c r="J312" s="962"/>
    </row>
    <row r="313" spans="1:10" s="963" customFormat="1" ht="15" customHeight="1">
      <c r="A313" s="961"/>
      <c r="B313" s="961"/>
      <c r="C313" s="961"/>
      <c r="D313" s="961"/>
      <c r="E313" s="961"/>
      <c r="F313" s="961"/>
      <c r="G313" s="961"/>
      <c r="H313" s="961"/>
      <c r="I313" s="961"/>
      <c r="J313" s="962"/>
    </row>
    <row r="314" spans="1:10" s="963" customFormat="1" ht="15" customHeight="1">
      <c r="A314" s="961"/>
      <c r="B314" s="961"/>
      <c r="C314" s="961"/>
      <c r="D314" s="961"/>
      <c r="E314" s="961"/>
      <c r="F314" s="961"/>
      <c r="G314" s="961"/>
      <c r="H314" s="961"/>
      <c r="I314" s="961"/>
      <c r="J314" s="962"/>
    </row>
    <row r="315" spans="1:10" s="963" customFormat="1" ht="15" customHeight="1">
      <c r="A315" s="961"/>
      <c r="B315" s="961"/>
      <c r="C315" s="961"/>
      <c r="D315" s="961"/>
      <c r="E315" s="961"/>
      <c r="F315" s="961"/>
      <c r="G315" s="961"/>
      <c r="H315" s="961"/>
      <c r="I315" s="961"/>
      <c r="J315" s="962"/>
    </row>
    <row r="316" spans="1:10" s="963" customFormat="1" ht="15" customHeight="1">
      <c r="A316" s="961"/>
      <c r="B316" s="961"/>
      <c r="C316" s="961"/>
      <c r="D316" s="961"/>
      <c r="E316" s="961"/>
      <c r="F316" s="961"/>
      <c r="G316" s="961"/>
      <c r="H316" s="961"/>
      <c r="I316" s="961"/>
      <c r="J316" s="962"/>
    </row>
    <row r="317" spans="1:10" s="963" customFormat="1" ht="15" customHeight="1">
      <c r="A317" s="961"/>
      <c r="B317" s="961"/>
      <c r="C317" s="961"/>
      <c r="D317" s="961"/>
      <c r="E317" s="961"/>
      <c r="F317" s="961"/>
      <c r="G317" s="961"/>
      <c r="H317" s="961"/>
      <c r="I317" s="961"/>
      <c r="J317" s="962"/>
    </row>
    <row r="318" spans="1:10" s="963" customFormat="1" ht="15" customHeight="1">
      <c r="A318" s="961"/>
      <c r="B318" s="961"/>
      <c r="C318" s="961"/>
      <c r="D318" s="961"/>
      <c r="E318" s="961"/>
      <c r="F318" s="961"/>
      <c r="G318" s="961"/>
      <c r="H318" s="961"/>
      <c r="I318" s="961"/>
      <c r="J318" s="962"/>
    </row>
    <row r="319" spans="1:10" s="963" customFormat="1" ht="15" customHeight="1">
      <c r="A319" s="961"/>
      <c r="B319" s="961"/>
      <c r="C319" s="961"/>
      <c r="D319" s="961"/>
      <c r="E319" s="961"/>
      <c r="F319" s="961"/>
      <c r="G319" s="961"/>
      <c r="H319" s="961"/>
      <c r="I319" s="961"/>
      <c r="J319" s="962"/>
    </row>
    <row r="320" spans="1:10" s="963" customFormat="1" ht="15" customHeight="1">
      <c r="A320" s="961"/>
      <c r="B320" s="961"/>
      <c r="C320" s="961"/>
      <c r="D320" s="961"/>
      <c r="E320" s="961"/>
      <c r="F320" s="961"/>
      <c r="G320" s="961"/>
      <c r="H320" s="961"/>
      <c r="I320" s="961"/>
      <c r="J320" s="962"/>
    </row>
    <row r="321" spans="1:10" s="963" customFormat="1" ht="15" customHeight="1">
      <c r="A321" s="961"/>
      <c r="B321" s="961"/>
      <c r="C321" s="961"/>
      <c r="D321" s="961"/>
      <c r="E321" s="961"/>
      <c r="F321" s="961"/>
      <c r="G321" s="961"/>
      <c r="H321" s="961"/>
      <c r="I321" s="961"/>
      <c r="J321" s="962"/>
    </row>
    <row r="322" spans="1:10" s="963" customFormat="1" ht="15" customHeight="1">
      <c r="A322" s="961"/>
      <c r="B322" s="961"/>
      <c r="C322" s="961"/>
      <c r="D322" s="961"/>
      <c r="E322" s="961"/>
      <c r="F322" s="961"/>
      <c r="G322" s="961"/>
      <c r="H322" s="961"/>
      <c r="I322" s="961"/>
      <c r="J322" s="962"/>
    </row>
    <row r="323" spans="1:10" s="963" customFormat="1" ht="15" customHeight="1">
      <c r="A323" s="961"/>
      <c r="B323" s="961"/>
      <c r="C323" s="961"/>
      <c r="D323" s="961"/>
      <c r="E323" s="961"/>
      <c r="F323" s="961"/>
      <c r="G323" s="961"/>
      <c r="H323" s="961"/>
      <c r="I323" s="961"/>
      <c r="J323" s="962"/>
    </row>
    <row r="324" spans="1:10" s="963" customFormat="1" ht="15" customHeight="1">
      <c r="A324" s="961"/>
      <c r="B324" s="961"/>
      <c r="C324" s="961"/>
      <c r="D324" s="961"/>
      <c r="E324" s="961"/>
      <c r="F324" s="961"/>
      <c r="G324" s="961"/>
      <c r="H324" s="961"/>
      <c r="I324" s="961"/>
      <c r="J324" s="962"/>
    </row>
    <row r="325" spans="1:10" s="963" customFormat="1" ht="15" customHeight="1">
      <c r="A325" s="961"/>
      <c r="B325" s="961"/>
      <c r="C325" s="961"/>
      <c r="D325" s="961"/>
      <c r="E325" s="961"/>
      <c r="F325" s="961"/>
      <c r="G325" s="961"/>
      <c r="H325" s="961"/>
      <c r="I325" s="961"/>
      <c r="J325" s="962"/>
    </row>
    <row r="326" spans="1:10" s="963" customFormat="1" ht="15" customHeight="1">
      <c r="A326" s="961"/>
      <c r="B326" s="961"/>
      <c r="C326" s="961"/>
      <c r="D326" s="961"/>
      <c r="E326" s="961"/>
      <c r="F326" s="961"/>
      <c r="G326" s="961"/>
      <c r="H326" s="961"/>
      <c r="I326" s="961"/>
      <c r="J326" s="962"/>
    </row>
    <row r="327" spans="1:10" s="963" customFormat="1" ht="15" customHeight="1">
      <c r="A327" s="961"/>
      <c r="B327" s="961"/>
      <c r="C327" s="961"/>
      <c r="D327" s="961"/>
      <c r="E327" s="961"/>
      <c r="F327" s="961"/>
      <c r="G327" s="961"/>
      <c r="H327" s="961"/>
      <c r="I327" s="961"/>
      <c r="J327" s="962"/>
    </row>
    <row r="328" spans="1:10" s="963" customFormat="1" ht="15" customHeight="1">
      <c r="A328" s="961"/>
      <c r="B328" s="961"/>
      <c r="C328" s="961"/>
      <c r="D328" s="961"/>
      <c r="E328" s="961"/>
      <c r="F328" s="961"/>
      <c r="G328" s="961"/>
      <c r="H328" s="961"/>
      <c r="I328" s="961"/>
      <c r="J328" s="962"/>
    </row>
    <row r="329" spans="1:10" s="963" customFormat="1" ht="15" customHeight="1">
      <c r="A329" s="961"/>
      <c r="B329" s="961"/>
      <c r="C329" s="961"/>
      <c r="D329" s="961"/>
      <c r="E329" s="961"/>
      <c r="F329" s="961"/>
      <c r="G329" s="961"/>
      <c r="H329" s="961"/>
      <c r="I329" s="961"/>
      <c r="J329" s="962"/>
    </row>
    <row r="330" spans="1:10" s="964" customFormat="1" ht="15" customHeight="1">
      <c r="A330" s="961"/>
      <c r="B330" s="961"/>
      <c r="C330" s="961"/>
      <c r="D330" s="961"/>
      <c r="E330" s="961"/>
      <c r="F330" s="961"/>
      <c r="G330" s="961"/>
      <c r="H330" s="961"/>
      <c r="I330" s="961"/>
      <c r="J330" s="962"/>
    </row>
    <row r="331" spans="1:10" s="963" customFormat="1" ht="15" customHeight="1">
      <c r="A331" s="961"/>
      <c r="B331" s="961"/>
      <c r="C331" s="961"/>
      <c r="D331" s="961"/>
      <c r="E331" s="961"/>
      <c r="F331" s="961"/>
      <c r="G331" s="961"/>
      <c r="H331" s="961"/>
      <c r="I331" s="961"/>
      <c r="J331" s="962"/>
    </row>
    <row r="332" spans="1:10" s="963" customFormat="1" ht="15" customHeight="1">
      <c r="A332" s="961"/>
      <c r="B332" s="961"/>
      <c r="C332" s="961"/>
      <c r="D332" s="961"/>
      <c r="E332" s="961"/>
      <c r="F332" s="961"/>
      <c r="G332" s="961"/>
      <c r="H332" s="961"/>
      <c r="I332" s="961"/>
      <c r="J332" s="962"/>
    </row>
    <row r="333" spans="1:10" s="963" customFormat="1" ht="15" customHeight="1">
      <c r="A333" s="961"/>
      <c r="B333" s="961"/>
      <c r="C333" s="961"/>
      <c r="D333" s="961"/>
      <c r="E333" s="961"/>
      <c r="F333" s="961"/>
      <c r="G333" s="961"/>
      <c r="H333" s="961"/>
      <c r="I333" s="961"/>
      <c r="J333" s="962"/>
    </row>
    <row r="334" spans="1:10" s="963" customFormat="1" ht="15" customHeight="1">
      <c r="A334" s="961"/>
      <c r="B334" s="961"/>
      <c r="C334" s="961"/>
      <c r="D334" s="961"/>
      <c r="E334" s="961"/>
      <c r="F334" s="961"/>
      <c r="G334" s="961"/>
      <c r="H334" s="961"/>
      <c r="I334" s="961"/>
      <c r="J334" s="962"/>
    </row>
    <row r="335" spans="1:10" s="963" customFormat="1" ht="15" customHeight="1">
      <c r="A335" s="961"/>
      <c r="B335" s="961"/>
      <c r="C335" s="961"/>
      <c r="D335" s="961"/>
      <c r="E335" s="961"/>
      <c r="F335" s="961"/>
      <c r="G335" s="961"/>
      <c r="H335" s="961"/>
      <c r="I335" s="961"/>
      <c r="J335" s="962"/>
    </row>
    <row r="336" spans="1:10" s="963" customFormat="1" ht="15" customHeight="1">
      <c r="A336" s="961"/>
      <c r="B336" s="961"/>
      <c r="C336" s="961"/>
      <c r="D336" s="961"/>
      <c r="E336" s="961"/>
      <c r="F336" s="961"/>
      <c r="G336" s="961"/>
      <c r="H336" s="961"/>
      <c r="I336" s="961"/>
      <c r="J336" s="962"/>
    </row>
    <row r="337" spans="1:10" s="963" customFormat="1" ht="15" customHeight="1">
      <c r="A337" s="961"/>
      <c r="B337" s="961"/>
      <c r="C337" s="961"/>
      <c r="D337" s="961"/>
      <c r="E337" s="961"/>
      <c r="F337" s="961"/>
      <c r="G337" s="961"/>
      <c r="H337" s="961"/>
      <c r="I337" s="961"/>
      <c r="J337" s="962"/>
    </row>
    <row r="338" spans="1:10" s="964" customFormat="1" ht="15" customHeight="1">
      <c r="A338" s="961"/>
      <c r="B338" s="961"/>
      <c r="C338" s="961"/>
      <c r="D338" s="961"/>
      <c r="E338" s="961"/>
      <c r="F338" s="961"/>
      <c r="G338" s="961"/>
      <c r="H338" s="961"/>
      <c r="I338" s="961"/>
      <c r="J338" s="962"/>
    </row>
    <row r="339" spans="1:10" s="963" customFormat="1" ht="15" customHeight="1">
      <c r="A339" s="961"/>
      <c r="B339" s="961"/>
      <c r="C339" s="961"/>
      <c r="D339" s="961"/>
      <c r="E339" s="961"/>
      <c r="F339" s="961"/>
      <c r="G339" s="961"/>
      <c r="H339" s="961"/>
      <c r="I339" s="961"/>
      <c r="J339" s="962"/>
    </row>
    <row r="340" spans="1:10" s="963" customFormat="1" ht="15" customHeight="1">
      <c r="A340" s="961"/>
      <c r="B340" s="961"/>
      <c r="C340" s="961"/>
      <c r="D340" s="961"/>
      <c r="E340" s="961"/>
      <c r="F340" s="961"/>
      <c r="G340" s="961"/>
      <c r="H340" s="961"/>
      <c r="I340" s="961"/>
      <c r="J340" s="962"/>
    </row>
    <row r="341" spans="1:10" s="963" customFormat="1" ht="15" customHeight="1">
      <c r="A341" s="961"/>
      <c r="B341" s="961"/>
      <c r="C341" s="961"/>
      <c r="D341" s="961"/>
      <c r="E341" s="961"/>
      <c r="F341" s="961"/>
      <c r="G341" s="961"/>
      <c r="H341" s="961"/>
      <c r="I341" s="961"/>
      <c r="J341" s="962"/>
    </row>
    <row r="342" spans="1:10" s="963" customFormat="1" ht="15" customHeight="1">
      <c r="A342" s="961"/>
      <c r="B342" s="961"/>
      <c r="C342" s="961"/>
      <c r="D342" s="961"/>
      <c r="E342" s="961"/>
      <c r="F342" s="961"/>
      <c r="G342" s="961"/>
      <c r="H342" s="961"/>
      <c r="I342" s="961"/>
      <c r="J342" s="962"/>
    </row>
    <row r="343" spans="1:10" s="963" customFormat="1" ht="15" customHeight="1">
      <c r="A343" s="961"/>
      <c r="B343" s="961"/>
      <c r="C343" s="961"/>
      <c r="D343" s="961"/>
      <c r="E343" s="961"/>
      <c r="F343" s="961"/>
      <c r="G343" s="961"/>
      <c r="H343" s="961"/>
      <c r="I343" s="961"/>
      <c r="J343" s="962"/>
    </row>
    <row r="344" spans="1:10" s="963" customFormat="1" ht="15" customHeight="1">
      <c r="A344" s="961"/>
      <c r="B344" s="961"/>
      <c r="C344" s="961"/>
      <c r="D344" s="961"/>
      <c r="E344" s="961"/>
      <c r="F344" s="961"/>
      <c r="G344" s="961"/>
      <c r="H344" s="961"/>
      <c r="I344" s="961"/>
      <c r="J344" s="962"/>
    </row>
    <row r="345" spans="1:10" s="963" customFormat="1" ht="15" customHeight="1">
      <c r="A345" s="961"/>
      <c r="B345" s="961"/>
      <c r="C345" s="961"/>
      <c r="D345" s="961"/>
      <c r="E345" s="961"/>
      <c r="F345" s="961"/>
      <c r="G345" s="961"/>
      <c r="H345" s="961"/>
      <c r="I345" s="961"/>
      <c r="J345" s="962"/>
    </row>
    <row r="346" spans="1:10" s="963" customFormat="1" ht="15" customHeight="1">
      <c r="A346" s="961"/>
      <c r="B346" s="961"/>
      <c r="C346" s="961"/>
      <c r="D346" s="961"/>
      <c r="E346" s="961"/>
      <c r="F346" s="961"/>
      <c r="G346" s="961"/>
      <c r="H346" s="961"/>
      <c r="I346" s="961"/>
      <c r="J346" s="962"/>
    </row>
    <row r="347" spans="1:10" s="963" customFormat="1" ht="15" customHeight="1">
      <c r="A347" s="961"/>
      <c r="B347" s="961"/>
      <c r="C347" s="961"/>
      <c r="D347" s="961"/>
      <c r="E347" s="961"/>
      <c r="F347" s="961"/>
      <c r="G347" s="961"/>
      <c r="H347" s="961"/>
      <c r="I347" s="961"/>
      <c r="J347" s="962"/>
    </row>
    <row r="348" spans="1:10" s="963" customFormat="1" ht="15" customHeight="1">
      <c r="A348" s="961"/>
      <c r="B348" s="961"/>
      <c r="C348" s="961"/>
      <c r="D348" s="961"/>
      <c r="E348" s="961"/>
      <c r="F348" s="961"/>
      <c r="G348" s="961"/>
      <c r="H348" s="961"/>
      <c r="I348" s="961"/>
      <c r="J348" s="962"/>
    </row>
    <row r="349" spans="1:10" s="963" customFormat="1" ht="15" customHeight="1">
      <c r="A349" s="961"/>
      <c r="B349" s="961"/>
      <c r="C349" s="961"/>
      <c r="D349" s="961"/>
      <c r="E349" s="961"/>
      <c r="F349" s="961"/>
      <c r="G349" s="961"/>
      <c r="H349" s="961"/>
      <c r="I349" s="961"/>
      <c r="J349" s="962"/>
    </row>
    <row r="350" spans="1:10" s="963" customFormat="1" ht="15" customHeight="1">
      <c r="A350" s="961"/>
      <c r="B350" s="961"/>
      <c r="C350" s="961"/>
      <c r="D350" s="961"/>
      <c r="E350" s="961"/>
      <c r="F350" s="961"/>
      <c r="G350" s="961"/>
      <c r="H350" s="961"/>
      <c r="I350" s="961"/>
      <c r="J350" s="962"/>
    </row>
    <row r="351" spans="1:10" s="963" customFormat="1" ht="15" customHeight="1">
      <c r="A351" s="961"/>
      <c r="B351" s="961"/>
      <c r="C351" s="961"/>
      <c r="D351" s="961"/>
      <c r="E351" s="961"/>
      <c r="F351" s="961"/>
      <c r="G351" s="961"/>
      <c r="H351" s="961"/>
      <c r="I351" s="961"/>
      <c r="J351" s="962"/>
    </row>
    <row r="352" spans="1:10" s="963" customFormat="1" ht="15" customHeight="1">
      <c r="A352" s="961"/>
      <c r="B352" s="961"/>
      <c r="C352" s="961"/>
      <c r="D352" s="961"/>
      <c r="E352" s="961"/>
      <c r="F352" s="961"/>
      <c r="G352" s="961"/>
      <c r="H352" s="961"/>
      <c r="I352" s="961"/>
      <c r="J352" s="962"/>
    </row>
    <row r="353" spans="1:10" s="963" customFormat="1" ht="15" customHeight="1">
      <c r="A353" s="961"/>
      <c r="B353" s="961"/>
      <c r="C353" s="961"/>
      <c r="D353" s="961"/>
      <c r="E353" s="961"/>
      <c r="F353" s="961"/>
      <c r="G353" s="961"/>
      <c r="H353" s="961"/>
      <c r="I353" s="961"/>
      <c r="J353" s="962"/>
    </row>
    <row r="354" spans="1:10" s="963" customFormat="1" ht="15" customHeight="1">
      <c r="A354" s="961"/>
      <c r="B354" s="961"/>
      <c r="C354" s="961"/>
      <c r="D354" s="961"/>
      <c r="E354" s="961"/>
      <c r="F354" s="961"/>
      <c r="G354" s="961"/>
      <c r="H354" s="961"/>
      <c r="I354" s="961"/>
      <c r="J354" s="962"/>
    </row>
    <row r="355" spans="1:10" s="963" customFormat="1" ht="15" customHeight="1">
      <c r="A355" s="961"/>
      <c r="B355" s="961"/>
      <c r="C355" s="961"/>
      <c r="D355" s="961"/>
      <c r="E355" s="961"/>
      <c r="F355" s="961"/>
      <c r="G355" s="961"/>
      <c r="H355" s="961"/>
      <c r="I355" s="961"/>
      <c r="J355" s="962"/>
    </row>
    <row r="356" spans="1:10" s="963" customFormat="1" ht="15" customHeight="1">
      <c r="A356" s="961"/>
      <c r="B356" s="961"/>
      <c r="C356" s="961"/>
      <c r="D356" s="961"/>
      <c r="E356" s="961"/>
      <c r="F356" s="961"/>
      <c r="G356" s="961"/>
      <c r="H356" s="961"/>
      <c r="I356" s="961"/>
      <c r="J356" s="962"/>
    </row>
    <row r="357" spans="1:10" s="963" customFormat="1" ht="15" customHeight="1">
      <c r="A357" s="961"/>
      <c r="B357" s="961"/>
      <c r="C357" s="961"/>
      <c r="D357" s="961"/>
      <c r="E357" s="961"/>
      <c r="F357" s="961"/>
      <c r="G357" s="961"/>
      <c r="H357" s="961"/>
      <c r="I357" s="961"/>
      <c r="J357" s="962"/>
    </row>
    <row r="358" spans="1:10" s="963" customFormat="1" ht="15" customHeight="1">
      <c r="A358" s="961"/>
      <c r="B358" s="961"/>
      <c r="C358" s="961"/>
      <c r="D358" s="961"/>
      <c r="E358" s="961"/>
      <c r="F358" s="961"/>
      <c r="G358" s="961"/>
      <c r="H358" s="961"/>
      <c r="I358" s="961"/>
      <c r="J358" s="962"/>
    </row>
    <row r="359" spans="1:10" s="963" customFormat="1" ht="15" customHeight="1">
      <c r="A359" s="961"/>
      <c r="B359" s="961"/>
      <c r="C359" s="961"/>
      <c r="D359" s="961"/>
      <c r="E359" s="961"/>
      <c r="F359" s="961"/>
      <c r="G359" s="961"/>
      <c r="H359" s="961"/>
      <c r="I359" s="961"/>
      <c r="J359" s="962"/>
    </row>
    <row r="360" spans="1:10" s="963" customFormat="1" ht="15" customHeight="1">
      <c r="A360" s="961"/>
      <c r="B360" s="961"/>
      <c r="C360" s="961"/>
      <c r="D360" s="961"/>
      <c r="E360" s="961"/>
      <c r="F360" s="961"/>
      <c r="G360" s="961"/>
      <c r="H360" s="961"/>
      <c r="I360" s="961"/>
      <c r="J360" s="962"/>
    </row>
    <row r="361" spans="1:10" s="963" customFormat="1" ht="15" customHeight="1">
      <c r="A361" s="961"/>
      <c r="B361" s="961"/>
      <c r="C361" s="961"/>
      <c r="D361" s="961"/>
      <c r="E361" s="961"/>
      <c r="F361" s="961"/>
      <c r="G361" s="961"/>
      <c r="H361" s="961"/>
      <c r="I361" s="961"/>
      <c r="J361" s="962"/>
    </row>
    <row r="362" spans="1:10" s="963" customFormat="1" ht="15" customHeight="1">
      <c r="A362" s="961"/>
      <c r="B362" s="961"/>
      <c r="C362" s="961"/>
      <c r="D362" s="961"/>
      <c r="E362" s="961"/>
      <c r="F362" s="961"/>
      <c r="G362" s="961"/>
      <c r="H362" s="961"/>
      <c r="I362" s="961"/>
      <c r="J362" s="962"/>
    </row>
    <row r="363" spans="1:10" s="964" customFormat="1" ht="15" customHeight="1">
      <c r="A363" s="961"/>
      <c r="B363" s="961"/>
      <c r="C363" s="961"/>
      <c r="D363" s="961"/>
      <c r="E363" s="961"/>
      <c r="F363" s="961"/>
      <c r="G363" s="961"/>
      <c r="H363" s="961"/>
      <c r="I363" s="961"/>
      <c r="J363" s="962"/>
    </row>
    <row r="364" spans="1:10" s="963" customFormat="1" ht="15" customHeight="1">
      <c r="A364" s="961"/>
      <c r="B364" s="961"/>
      <c r="C364" s="961"/>
      <c r="D364" s="961"/>
      <c r="E364" s="961"/>
      <c r="F364" s="961"/>
      <c r="G364" s="961"/>
      <c r="H364" s="961"/>
      <c r="I364" s="961"/>
      <c r="J364" s="962"/>
    </row>
    <row r="365" spans="1:10" s="963" customFormat="1" ht="15" customHeight="1">
      <c r="A365" s="961"/>
      <c r="B365" s="961"/>
      <c r="C365" s="961"/>
      <c r="D365" s="961"/>
      <c r="E365" s="961"/>
      <c r="F365" s="961"/>
      <c r="G365" s="961"/>
      <c r="H365" s="961"/>
      <c r="I365" s="961"/>
      <c r="J365" s="962"/>
    </row>
    <row r="366" spans="1:10" s="963" customFormat="1" ht="15" customHeight="1">
      <c r="A366" s="961"/>
      <c r="B366" s="961"/>
      <c r="C366" s="961"/>
      <c r="D366" s="961"/>
      <c r="E366" s="961"/>
      <c r="F366" s="961"/>
      <c r="G366" s="961"/>
      <c r="H366" s="961"/>
      <c r="I366" s="961"/>
      <c r="J366" s="962"/>
    </row>
    <row r="367" spans="1:10" s="963" customFormat="1" ht="15" customHeight="1">
      <c r="A367" s="961"/>
      <c r="B367" s="961"/>
      <c r="C367" s="961"/>
      <c r="D367" s="961"/>
      <c r="E367" s="961"/>
      <c r="F367" s="961"/>
      <c r="G367" s="961"/>
      <c r="H367" s="961"/>
      <c r="I367" s="961"/>
      <c r="J367" s="962"/>
    </row>
    <row r="368" spans="1:10" s="963" customFormat="1" ht="15" customHeight="1">
      <c r="A368" s="961"/>
      <c r="B368" s="961"/>
      <c r="C368" s="961"/>
      <c r="D368" s="961"/>
      <c r="E368" s="961"/>
      <c r="F368" s="961"/>
      <c r="G368" s="961"/>
      <c r="H368" s="961"/>
      <c r="I368" s="961"/>
      <c r="J368" s="962"/>
    </row>
    <row r="369" spans="1:10" s="963" customFormat="1" ht="15" customHeight="1">
      <c r="A369" s="961"/>
      <c r="B369" s="961"/>
      <c r="C369" s="961"/>
      <c r="D369" s="961"/>
      <c r="E369" s="961"/>
      <c r="F369" s="961"/>
      <c r="G369" s="961"/>
      <c r="H369" s="961"/>
      <c r="I369" s="961"/>
      <c r="J369" s="962"/>
    </row>
    <row r="370" spans="1:10" s="963" customFormat="1" ht="15" customHeight="1">
      <c r="A370" s="961"/>
      <c r="B370" s="961"/>
      <c r="C370" s="961"/>
      <c r="D370" s="961"/>
      <c r="E370" s="961"/>
      <c r="F370" s="961"/>
      <c r="G370" s="961"/>
      <c r="H370" s="961"/>
      <c r="I370" s="961"/>
      <c r="J370" s="962"/>
    </row>
    <row r="371" spans="1:10" s="963" customFormat="1" ht="15" customHeight="1">
      <c r="A371" s="961"/>
      <c r="B371" s="961"/>
      <c r="C371" s="961"/>
      <c r="D371" s="961"/>
      <c r="E371" s="961"/>
      <c r="F371" s="961"/>
      <c r="G371" s="961"/>
      <c r="H371" s="961"/>
      <c r="I371" s="961"/>
      <c r="J371" s="962"/>
    </row>
    <row r="372" spans="1:10" s="963" customFormat="1" ht="15" customHeight="1">
      <c r="A372" s="961"/>
      <c r="B372" s="961"/>
      <c r="C372" s="961"/>
      <c r="D372" s="961"/>
      <c r="E372" s="961"/>
      <c r="F372" s="961"/>
      <c r="G372" s="961"/>
      <c r="H372" s="961"/>
      <c r="I372" s="961"/>
      <c r="J372" s="962"/>
    </row>
    <row r="373" spans="1:10" s="963" customFormat="1" ht="15" customHeight="1">
      <c r="A373" s="961"/>
      <c r="B373" s="961"/>
      <c r="C373" s="961"/>
      <c r="D373" s="961"/>
      <c r="E373" s="961"/>
      <c r="F373" s="961"/>
      <c r="G373" s="961"/>
      <c r="H373" s="961"/>
      <c r="I373" s="961"/>
      <c r="J373" s="962"/>
    </row>
    <row r="374" spans="1:10" s="963" customFormat="1" ht="15" customHeight="1">
      <c r="A374" s="961"/>
      <c r="B374" s="961"/>
      <c r="C374" s="961"/>
      <c r="D374" s="961"/>
      <c r="E374" s="961"/>
      <c r="F374" s="961"/>
      <c r="G374" s="961"/>
      <c r="H374" s="961"/>
      <c r="I374" s="961"/>
      <c r="J374" s="962"/>
    </row>
    <row r="375" spans="1:10" s="963" customFormat="1" ht="15" customHeight="1">
      <c r="A375" s="961"/>
      <c r="B375" s="961"/>
      <c r="C375" s="961"/>
      <c r="D375" s="961"/>
      <c r="E375" s="961"/>
      <c r="F375" s="961"/>
      <c r="G375" s="961"/>
      <c r="H375" s="961"/>
      <c r="I375" s="961"/>
      <c r="J375" s="962"/>
    </row>
    <row r="376" spans="1:10" s="963" customFormat="1" ht="15" customHeight="1">
      <c r="A376" s="961"/>
      <c r="B376" s="961"/>
      <c r="C376" s="961"/>
      <c r="D376" s="961"/>
      <c r="E376" s="961"/>
      <c r="F376" s="961"/>
      <c r="G376" s="961"/>
      <c r="H376" s="961"/>
      <c r="I376" s="961"/>
      <c r="J376" s="962"/>
    </row>
    <row r="377" spans="1:10" s="963" customFormat="1" ht="15" customHeight="1">
      <c r="A377" s="961"/>
      <c r="B377" s="961"/>
      <c r="C377" s="961"/>
      <c r="D377" s="961"/>
      <c r="E377" s="961"/>
      <c r="F377" s="961"/>
      <c r="G377" s="961"/>
      <c r="H377" s="961"/>
      <c r="I377" s="961"/>
      <c r="J377" s="962"/>
    </row>
    <row r="378" spans="1:10" s="963" customFormat="1" ht="15" customHeight="1">
      <c r="A378" s="961"/>
      <c r="B378" s="961"/>
      <c r="C378" s="961"/>
      <c r="D378" s="961"/>
      <c r="E378" s="961"/>
      <c r="F378" s="961"/>
      <c r="G378" s="961"/>
      <c r="H378" s="961"/>
      <c r="I378" s="961"/>
      <c r="J378" s="962"/>
    </row>
    <row r="379" spans="1:10" s="963" customFormat="1" ht="15" customHeight="1">
      <c r="A379" s="961"/>
      <c r="B379" s="961"/>
      <c r="C379" s="961"/>
      <c r="D379" s="961"/>
      <c r="E379" s="961"/>
      <c r="F379" s="961"/>
      <c r="G379" s="961"/>
      <c r="H379" s="961"/>
      <c r="I379" s="961"/>
      <c r="J379" s="962"/>
    </row>
    <row r="380" spans="1:10" s="963" customFormat="1" ht="15" customHeight="1">
      <c r="A380" s="961"/>
      <c r="B380" s="961"/>
      <c r="C380" s="961"/>
      <c r="D380" s="961"/>
      <c r="E380" s="961"/>
      <c r="F380" s="961"/>
      <c r="G380" s="961"/>
      <c r="H380" s="961"/>
      <c r="I380" s="961"/>
      <c r="J380" s="962"/>
    </row>
    <row r="381" spans="1:10" s="964" customFormat="1" ht="15" customHeight="1">
      <c r="A381" s="961"/>
      <c r="B381" s="961"/>
      <c r="C381" s="961"/>
      <c r="D381" s="961"/>
      <c r="E381" s="961"/>
      <c r="F381" s="961"/>
      <c r="G381" s="961"/>
      <c r="H381" s="961"/>
      <c r="I381" s="961"/>
      <c r="J381" s="962"/>
    </row>
    <row r="382" spans="1:10" s="963" customFormat="1" ht="15" customHeight="1">
      <c r="A382" s="961"/>
      <c r="B382" s="961"/>
      <c r="C382" s="961"/>
      <c r="D382" s="961"/>
      <c r="E382" s="961"/>
      <c r="F382" s="961"/>
      <c r="G382" s="961"/>
      <c r="H382" s="961"/>
      <c r="I382" s="961"/>
      <c r="J382" s="962"/>
    </row>
    <row r="383" spans="1:10" s="963" customFormat="1" ht="15" customHeight="1">
      <c r="A383" s="961"/>
      <c r="B383" s="961"/>
      <c r="C383" s="961"/>
      <c r="D383" s="961"/>
      <c r="E383" s="961"/>
      <c r="F383" s="961"/>
      <c r="G383" s="961"/>
      <c r="H383" s="961"/>
      <c r="I383" s="961"/>
      <c r="J383" s="962"/>
    </row>
    <row r="384" spans="1:10" s="963" customFormat="1" ht="15" customHeight="1">
      <c r="A384" s="961"/>
      <c r="B384" s="961"/>
      <c r="C384" s="961"/>
      <c r="D384" s="961"/>
      <c r="E384" s="961"/>
      <c r="F384" s="961"/>
      <c r="G384" s="961"/>
      <c r="H384" s="961"/>
      <c r="I384" s="961"/>
      <c r="J384" s="962"/>
    </row>
    <row r="385" spans="1:10" s="963" customFormat="1" ht="15" customHeight="1">
      <c r="A385" s="961"/>
      <c r="B385" s="961"/>
      <c r="C385" s="961"/>
      <c r="D385" s="961"/>
      <c r="E385" s="961"/>
      <c r="F385" s="961"/>
      <c r="G385" s="961"/>
      <c r="H385" s="961"/>
      <c r="I385" s="961"/>
      <c r="J385" s="962"/>
    </row>
    <row r="386" spans="1:10" s="963" customFormat="1" ht="15" customHeight="1">
      <c r="A386" s="961"/>
      <c r="B386" s="961"/>
      <c r="C386" s="961"/>
      <c r="D386" s="961"/>
      <c r="E386" s="961"/>
      <c r="F386" s="961"/>
      <c r="G386" s="961"/>
      <c r="H386" s="961"/>
      <c r="I386" s="961"/>
      <c r="J386" s="962"/>
    </row>
    <row r="387" spans="1:10" s="963" customFormat="1" ht="15" customHeight="1">
      <c r="A387" s="961"/>
      <c r="B387" s="961"/>
      <c r="C387" s="961"/>
      <c r="D387" s="961"/>
      <c r="E387" s="961"/>
      <c r="F387" s="961"/>
      <c r="G387" s="961"/>
      <c r="H387" s="961"/>
      <c r="I387" s="961"/>
      <c r="J387" s="962"/>
    </row>
    <row r="388" spans="1:10" s="963" customFormat="1" ht="15" customHeight="1">
      <c r="A388" s="961"/>
      <c r="B388" s="961"/>
      <c r="C388" s="961"/>
      <c r="D388" s="961"/>
      <c r="E388" s="961"/>
      <c r="F388" s="961"/>
      <c r="G388" s="961"/>
      <c r="H388" s="961"/>
      <c r="I388" s="961"/>
      <c r="J388" s="962"/>
    </row>
    <row r="389" spans="1:10" s="963" customFormat="1" ht="15" customHeight="1">
      <c r="A389" s="961"/>
      <c r="B389" s="961"/>
      <c r="C389" s="961"/>
      <c r="D389" s="961"/>
      <c r="E389" s="961"/>
      <c r="F389" s="961"/>
      <c r="G389" s="961"/>
      <c r="H389" s="961"/>
      <c r="I389" s="961"/>
      <c r="J389" s="962"/>
    </row>
    <row r="390" spans="1:10" s="964" customFormat="1" ht="15" customHeight="1">
      <c r="A390" s="961"/>
      <c r="B390" s="961"/>
      <c r="C390" s="961"/>
      <c r="D390" s="961"/>
      <c r="E390" s="961"/>
      <c r="F390" s="961"/>
      <c r="G390" s="961"/>
      <c r="H390" s="961"/>
      <c r="I390" s="961"/>
      <c r="J390" s="962"/>
    </row>
    <row r="391" spans="1:10" s="963" customFormat="1" ht="15" customHeight="1">
      <c r="A391" s="961"/>
      <c r="B391" s="961"/>
      <c r="C391" s="961"/>
      <c r="D391" s="961"/>
      <c r="E391" s="961"/>
      <c r="F391" s="961"/>
      <c r="G391" s="961"/>
      <c r="H391" s="961"/>
      <c r="I391" s="961"/>
      <c r="J391" s="962"/>
    </row>
    <row r="392" spans="1:10" s="963" customFormat="1" ht="15" customHeight="1">
      <c r="A392" s="961"/>
      <c r="B392" s="961"/>
      <c r="C392" s="961"/>
      <c r="D392" s="961"/>
      <c r="E392" s="961"/>
      <c r="F392" s="961"/>
      <c r="G392" s="961"/>
      <c r="H392" s="961"/>
      <c r="I392" s="961"/>
      <c r="J392" s="962"/>
    </row>
    <row r="393" spans="1:10" s="963" customFormat="1" ht="15" customHeight="1">
      <c r="A393" s="961"/>
      <c r="B393" s="961"/>
      <c r="C393" s="961"/>
      <c r="D393" s="961"/>
      <c r="E393" s="961"/>
      <c r="F393" s="961"/>
      <c r="G393" s="961"/>
      <c r="H393" s="961"/>
      <c r="I393" s="961"/>
      <c r="J393" s="962"/>
    </row>
    <row r="394" spans="1:10" s="963" customFormat="1" ht="15" customHeight="1">
      <c r="A394" s="961"/>
      <c r="B394" s="961"/>
      <c r="C394" s="961"/>
      <c r="D394" s="961"/>
      <c r="E394" s="961"/>
      <c r="F394" s="961"/>
      <c r="G394" s="961"/>
      <c r="H394" s="961"/>
      <c r="I394" s="961"/>
      <c r="J394" s="962"/>
    </row>
    <row r="395" spans="1:10" s="963" customFormat="1" ht="15" customHeight="1">
      <c r="A395" s="961"/>
      <c r="B395" s="961"/>
      <c r="C395" s="961"/>
      <c r="D395" s="961"/>
      <c r="E395" s="961"/>
      <c r="F395" s="961"/>
      <c r="G395" s="961"/>
      <c r="H395" s="961"/>
      <c r="I395" s="961"/>
      <c r="J395" s="962"/>
    </row>
    <row r="396" spans="1:10" s="963" customFormat="1" ht="15" customHeight="1">
      <c r="A396" s="961"/>
      <c r="B396" s="961"/>
      <c r="C396" s="961"/>
      <c r="D396" s="961"/>
      <c r="E396" s="961"/>
      <c r="F396" s="961"/>
      <c r="G396" s="961"/>
      <c r="H396" s="961"/>
      <c r="I396" s="961"/>
      <c r="J396" s="962"/>
    </row>
    <row r="397" spans="1:10" s="963" customFormat="1" ht="15" customHeight="1">
      <c r="A397" s="961"/>
      <c r="B397" s="961"/>
      <c r="C397" s="961"/>
      <c r="D397" s="961"/>
      <c r="E397" s="961"/>
      <c r="F397" s="961"/>
      <c r="G397" s="961"/>
      <c r="H397" s="961"/>
      <c r="I397" s="961"/>
      <c r="J397" s="962"/>
    </row>
    <row r="398" spans="1:10" s="963" customFormat="1" ht="15" customHeight="1">
      <c r="A398" s="961"/>
      <c r="B398" s="961"/>
      <c r="C398" s="961"/>
      <c r="D398" s="961"/>
      <c r="E398" s="961"/>
      <c r="F398" s="961"/>
      <c r="G398" s="961"/>
      <c r="H398" s="961"/>
      <c r="I398" s="961"/>
      <c r="J398" s="962"/>
    </row>
    <row r="399" spans="1:10" s="963" customFormat="1" ht="15" customHeight="1">
      <c r="A399" s="961"/>
      <c r="B399" s="961"/>
      <c r="C399" s="961"/>
      <c r="D399" s="961"/>
      <c r="E399" s="961"/>
      <c r="F399" s="961"/>
      <c r="G399" s="961"/>
      <c r="H399" s="961"/>
      <c r="I399" s="961"/>
      <c r="J399" s="962"/>
    </row>
    <row r="400" spans="1:10" s="963" customFormat="1" ht="15" customHeight="1">
      <c r="A400" s="961"/>
      <c r="B400" s="961"/>
      <c r="C400" s="961"/>
      <c r="D400" s="961"/>
      <c r="E400" s="961"/>
      <c r="F400" s="961"/>
      <c r="G400" s="961"/>
      <c r="H400" s="961"/>
      <c r="I400" s="961"/>
      <c r="J400" s="962"/>
    </row>
    <row r="401" spans="1:10" s="963" customFormat="1" ht="15" customHeight="1">
      <c r="A401" s="961"/>
      <c r="B401" s="961"/>
      <c r="C401" s="961"/>
      <c r="D401" s="961"/>
      <c r="E401" s="961"/>
      <c r="F401" s="961"/>
      <c r="G401" s="961"/>
      <c r="H401" s="961"/>
      <c r="I401" s="961"/>
      <c r="J401" s="962"/>
    </row>
    <row r="402" spans="1:10" s="963" customFormat="1" ht="15" customHeight="1">
      <c r="A402" s="961"/>
      <c r="B402" s="961"/>
      <c r="C402" s="961"/>
      <c r="D402" s="961"/>
      <c r="E402" s="961"/>
      <c r="F402" s="961"/>
      <c r="G402" s="961"/>
      <c r="H402" s="961"/>
      <c r="I402" s="961"/>
      <c r="J402" s="962"/>
    </row>
    <row r="403" spans="1:10" s="963" customFormat="1" ht="15" customHeight="1">
      <c r="A403" s="961"/>
      <c r="B403" s="961"/>
      <c r="C403" s="961"/>
      <c r="D403" s="961"/>
      <c r="E403" s="961"/>
      <c r="F403" s="961"/>
      <c r="G403" s="961"/>
      <c r="H403" s="961"/>
      <c r="I403" s="961"/>
      <c r="J403" s="962"/>
    </row>
    <row r="404" spans="1:10" s="963" customFormat="1" ht="15" customHeight="1">
      <c r="A404" s="961"/>
      <c r="B404" s="961"/>
      <c r="C404" s="961"/>
      <c r="D404" s="961"/>
      <c r="E404" s="961"/>
      <c r="F404" s="961"/>
      <c r="G404" s="961"/>
      <c r="H404" s="961"/>
      <c r="I404" s="961"/>
      <c r="J404" s="962"/>
    </row>
    <row r="405" spans="1:10" s="963" customFormat="1" ht="15" customHeight="1">
      <c r="A405" s="961"/>
      <c r="B405" s="961"/>
      <c r="C405" s="961"/>
      <c r="D405" s="961"/>
      <c r="E405" s="961"/>
      <c r="F405" s="961"/>
      <c r="G405" s="961"/>
      <c r="H405" s="961"/>
      <c r="I405" s="961"/>
      <c r="J405" s="962"/>
    </row>
    <row r="406" spans="1:10" s="963" customFormat="1" ht="15" customHeight="1">
      <c r="A406" s="961"/>
      <c r="B406" s="961"/>
      <c r="C406" s="961"/>
      <c r="D406" s="961"/>
      <c r="E406" s="961"/>
      <c r="F406" s="961"/>
      <c r="G406" s="961"/>
      <c r="H406" s="961"/>
      <c r="I406" s="961"/>
      <c r="J406" s="962"/>
    </row>
    <row r="407" spans="1:10" s="963" customFormat="1" ht="15" customHeight="1">
      <c r="A407" s="961"/>
      <c r="B407" s="961"/>
      <c r="C407" s="961"/>
      <c r="D407" s="961"/>
      <c r="E407" s="961"/>
      <c r="F407" s="961"/>
      <c r="G407" s="961"/>
      <c r="H407" s="961"/>
      <c r="I407" s="961"/>
      <c r="J407" s="962"/>
    </row>
    <row r="408" spans="1:10" s="963" customFormat="1" ht="15" customHeight="1">
      <c r="A408" s="961"/>
      <c r="B408" s="961"/>
      <c r="C408" s="961"/>
      <c r="D408" s="961"/>
      <c r="E408" s="961"/>
      <c r="F408" s="961"/>
      <c r="G408" s="961"/>
      <c r="H408" s="961"/>
      <c r="I408" s="961"/>
      <c r="J408" s="962"/>
    </row>
    <row r="409" spans="1:10" s="963" customFormat="1" ht="15" customHeight="1">
      <c r="A409" s="961"/>
      <c r="B409" s="961"/>
      <c r="C409" s="961"/>
      <c r="D409" s="961"/>
      <c r="E409" s="961"/>
      <c r="F409" s="961"/>
      <c r="G409" s="961"/>
      <c r="H409" s="961"/>
      <c r="I409" s="961"/>
      <c r="J409" s="962"/>
    </row>
    <row r="410" spans="1:10" s="963" customFormat="1" ht="15" customHeight="1">
      <c r="A410" s="961"/>
      <c r="B410" s="961"/>
      <c r="C410" s="961"/>
      <c r="D410" s="961"/>
      <c r="E410" s="961"/>
      <c r="F410" s="961"/>
      <c r="G410" s="961"/>
      <c r="H410" s="961"/>
      <c r="I410" s="961"/>
      <c r="J410" s="962"/>
    </row>
    <row r="411" spans="1:10" s="963" customFormat="1" ht="15" customHeight="1">
      <c r="A411" s="961"/>
      <c r="B411" s="961"/>
      <c r="C411" s="961"/>
      <c r="D411" s="961"/>
      <c r="E411" s="961"/>
      <c r="F411" s="961"/>
      <c r="G411" s="961"/>
      <c r="H411" s="961"/>
      <c r="I411" s="961"/>
      <c r="J411" s="962"/>
    </row>
    <row r="412" spans="1:10" s="963" customFormat="1" ht="15" customHeight="1">
      <c r="A412" s="961"/>
      <c r="B412" s="961"/>
      <c r="C412" s="961"/>
      <c r="D412" s="961"/>
      <c r="E412" s="961"/>
      <c r="F412" s="961"/>
      <c r="G412" s="961"/>
      <c r="H412" s="961"/>
      <c r="I412" s="961"/>
      <c r="J412" s="962"/>
    </row>
    <row r="413" spans="1:10" s="963" customFormat="1" ht="15" customHeight="1">
      <c r="A413" s="961"/>
      <c r="B413" s="961"/>
      <c r="C413" s="961"/>
      <c r="D413" s="961"/>
      <c r="E413" s="961"/>
      <c r="F413" s="961"/>
      <c r="G413" s="961"/>
      <c r="H413" s="961"/>
      <c r="I413" s="961"/>
      <c r="J413" s="962"/>
    </row>
    <row r="414" spans="1:10" s="963" customFormat="1" ht="15" customHeight="1">
      <c r="A414" s="961"/>
      <c r="B414" s="961"/>
      <c r="C414" s="961"/>
      <c r="D414" s="961"/>
      <c r="E414" s="961"/>
      <c r="F414" s="961"/>
      <c r="G414" s="961"/>
      <c r="H414" s="961"/>
      <c r="I414" s="961"/>
      <c r="J414" s="962"/>
    </row>
    <row r="415" spans="1:10" s="963" customFormat="1" ht="15" customHeight="1">
      <c r="A415" s="961"/>
      <c r="B415" s="961"/>
      <c r="C415" s="961"/>
      <c r="D415" s="961"/>
      <c r="E415" s="961"/>
      <c r="F415" s="961"/>
      <c r="G415" s="961"/>
      <c r="H415" s="961"/>
      <c r="I415" s="961"/>
      <c r="J415" s="962"/>
    </row>
    <row r="416" spans="1:10" s="963" customFormat="1" ht="15" customHeight="1">
      <c r="A416" s="961"/>
      <c r="B416" s="961"/>
      <c r="C416" s="961"/>
      <c r="D416" s="961"/>
      <c r="E416" s="961"/>
      <c r="F416" s="961"/>
      <c r="G416" s="961"/>
      <c r="H416" s="961"/>
      <c r="I416" s="961"/>
      <c r="J416" s="962"/>
    </row>
    <row r="417" spans="1:10" s="963" customFormat="1" ht="15" customHeight="1">
      <c r="A417" s="961"/>
      <c r="B417" s="961"/>
      <c r="C417" s="961"/>
      <c r="D417" s="961"/>
      <c r="E417" s="961"/>
      <c r="F417" s="961"/>
      <c r="G417" s="961"/>
      <c r="H417" s="961"/>
      <c r="I417" s="961"/>
      <c r="J417" s="962"/>
    </row>
    <row r="418" spans="1:10" s="963" customFormat="1" ht="15" customHeight="1">
      <c r="A418" s="961"/>
      <c r="B418" s="961"/>
      <c r="C418" s="961"/>
      <c r="D418" s="961"/>
      <c r="E418" s="961"/>
      <c r="F418" s="961"/>
      <c r="G418" s="961"/>
      <c r="H418" s="961"/>
      <c r="I418" s="961"/>
      <c r="J418" s="962"/>
    </row>
    <row r="419" spans="1:10" s="963" customFormat="1" ht="15" customHeight="1">
      <c r="A419" s="961"/>
      <c r="B419" s="961"/>
      <c r="C419" s="961"/>
      <c r="D419" s="961"/>
      <c r="E419" s="961"/>
      <c r="F419" s="961"/>
      <c r="G419" s="961"/>
      <c r="H419" s="961"/>
      <c r="I419" s="961"/>
      <c r="J419" s="962"/>
    </row>
    <row r="420" spans="1:10" s="963" customFormat="1" ht="15" customHeight="1">
      <c r="A420" s="961"/>
      <c r="B420" s="961"/>
      <c r="C420" s="961"/>
      <c r="D420" s="961"/>
      <c r="E420" s="961"/>
      <c r="F420" s="961"/>
      <c r="G420" s="961"/>
      <c r="H420" s="961"/>
      <c r="I420" s="961"/>
      <c r="J420" s="962"/>
    </row>
    <row r="421" spans="1:10" s="963" customFormat="1" ht="15" customHeight="1">
      <c r="A421" s="961"/>
      <c r="B421" s="961"/>
      <c r="C421" s="961"/>
      <c r="D421" s="961"/>
      <c r="E421" s="961"/>
      <c r="F421" s="961"/>
      <c r="G421" s="961"/>
      <c r="H421" s="961"/>
      <c r="I421" s="961"/>
      <c r="J421" s="962"/>
    </row>
    <row r="422" spans="1:10" s="963" customFormat="1" ht="15" customHeight="1">
      <c r="A422" s="961"/>
      <c r="B422" s="961"/>
      <c r="C422" s="961"/>
      <c r="D422" s="961"/>
      <c r="E422" s="961"/>
      <c r="F422" s="961"/>
      <c r="G422" s="961"/>
      <c r="H422" s="961"/>
      <c r="I422" s="961"/>
      <c r="J422" s="962"/>
    </row>
    <row r="423" spans="1:10" s="963" customFormat="1" ht="15" customHeight="1">
      <c r="A423" s="961"/>
      <c r="B423" s="961"/>
      <c r="C423" s="961"/>
      <c r="D423" s="961"/>
      <c r="E423" s="961"/>
      <c r="F423" s="961"/>
      <c r="G423" s="961"/>
      <c r="H423" s="961"/>
      <c r="I423" s="961"/>
      <c r="J423" s="962"/>
    </row>
    <row r="424" spans="1:10" s="963" customFormat="1" ht="15" customHeight="1">
      <c r="A424" s="961"/>
      <c r="B424" s="961"/>
      <c r="C424" s="961"/>
      <c r="D424" s="961"/>
      <c r="E424" s="961"/>
      <c r="F424" s="961"/>
      <c r="G424" s="961"/>
      <c r="H424" s="961"/>
      <c r="I424" s="961"/>
      <c r="J424" s="962"/>
    </row>
    <row r="425" spans="1:10" s="963" customFormat="1" ht="15" customHeight="1">
      <c r="A425" s="961"/>
      <c r="B425" s="961"/>
      <c r="C425" s="961"/>
      <c r="D425" s="961"/>
      <c r="E425" s="961"/>
      <c r="F425" s="961"/>
      <c r="G425" s="961"/>
      <c r="H425" s="961"/>
      <c r="I425" s="961"/>
      <c r="J425" s="962"/>
    </row>
    <row r="426" spans="1:10" s="963" customFormat="1" ht="15" customHeight="1">
      <c r="A426" s="961"/>
      <c r="B426" s="961"/>
      <c r="C426" s="961"/>
      <c r="D426" s="961"/>
      <c r="E426" s="961"/>
      <c r="F426" s="961"/>
      <c r="G426" s="961"/>
      <c r="H426" s="961"/>
      <c r="I426" s="961"/>
      <c r="J426" s="962"/>
    </row>
    <row r="427" spans="1:10" s="963" customFormat="1" ht="15" customHeight="1">
      <c r="A427" s="961"/>
      <c r="B427" s="961"/>
      <c r="C427" s="961"/>
      <c r="D427" s="961"/>
      <c r="E427" s="961"/>
      <c r="F427" s="961"/>
      <c r="G427" s="961"/>
      <c r="H427" s="961"/>
      <c r="I427" s="961"/>
      <c r="J427" s="962"/>
    </row>
    <row r="428" spans="1:10" s="963" customFormat="1" ht="15" customHeight="1">
      <c r="A428" s="961"/>
      <c r="B428" s="961"/>
      <c r="C428" s="961"/>
      <c r="D428" s="961"/>
      <c r="E428" s="961"/>
      <c r="F428" s="961"/>
      <c r="G428" s="961"/>
      <c r="H428" s="961"/>
      <c r="I428" s="961"/>
      <c r="J428" s="962"/>
    </row>
    <row r="429" spans="1:10" s="963" customFormat="1" ht="15" customHeight="1">
      <c r="A429" s="961"/>
      <c r="B429" s="961"/>
      <c r="C429" s="961"/>
      <c r="D429" s="961"/>
      <c r="E429" s="961"/>
      <c r="F429" s="961"/>
      <c r="G429" s="961"/>
      <c r="H429" s="961"/>
      <c r="I429" s="961"/>
      <c r="J429" s="962"/>
    </row>
    <row r="430" spans="1:10" s="963" customFormat="1" ht="15" customHeight="1">
      <c r="A430" s="961"/>
      <c r="B430" s="961"/>
      <c r="C430" s="961"/>
      <c r="D430" s="961"/>
      <c r="E430" s="961"/>
      <c r="F430" s="961"/>
      <c r="G430" s="961"/>
      <c r="H430" s="961"/>
      <c r="I430" s="961"/>
      <c r="J430" s="962"/>
    </row>
    <row r="431" spans="1:10" s="963" customFormat="1" ht="15" customHeight="1">
      <c r="A431" s="961"/>
      <c r="B431" s="961"/>
      <c r="C431" s="961"/>
      <c r="D431" s="961"/>
      <c r="E431" s="961"/>
      <c r="F431" s="961"/>
      <c r="G431" s="961"/>
      <c r="H431" s="961"/>
      <c r="I431" s="961"/>
      <c r="J431" s="962"/>
    </row>
    <row r="432" spans="1:10" s="963" customFormat="1" ht="15" customHeight="1">
      <c r="A432" s="961"/>
      <c r="B432" s="961"/>
      <c r="C432" s="961"/>
      <c r="D432" s="961"/>
      <c r="E432" s="961"/>
      <c r="F432" s="961"/>
      <c r="G432" s="961"/>
      <c r="H432" s="961"/>
      <c r="I432" s="961"/>
      <c r="J432" s="962"/>
    </row>
    <row r="433" spans="1:10" s="963" customFormat="1" ht="15" customHeight="1">
      <c r="A433" s="961"/>
      <c r="B433" s="961"/>
      <c r="C433" s="961"/>
      <c r="D433" s="961"/>
      <c r="E433" s="961"/>
      <c r="F433" s="961"/>
      <c r="G433" s="961"/>
      <c r="H433" s="961"/>
      <c r="I433" s="961"/>
      <c r="J433" s="962"/>
    </row>
    <row r="434" spans="1:10" s="963" customFormat="1" ht="15" customHeight="1">
      <c r="A434" s="961"/>
      <c r="B434" s="961"/>
      <c r="C434" s="961"/>
      <c r="D434" s="961"/>
      <c r="E434" s="961"/>
      <c r="F434" s="961"/>
      <c r="G434" s="961"/>
      <c r="H434" s="961"/>
      <c r="I434" s="961"/>
      <c r="J434" s="962"/>
    </row>
    <row r="435" spans="1:10" s="963" customFormat="1" ht="15" customHeight="1">
      <c r="A435" s="961"/>
      <c r="B435" s="961"/>
      <c r="C435" s="961"/>
      <c r="D435" s="961"/>
      <c r="E435" s="961"/>
      <c r="F435" s="961"/>
      <c r="G435" s="961"/>
      <c r="H435" s="961"/>
      <c r="I435" s="961"/>
      <c r="J435" s="962"/>
    </row>
    <row r="436" spans="1:10" s="963" customFormat="1" ht="15" customHeight="1">
      <c r="A436" s="961"/>
      <c r="B436" s="961"/>
      <c r="C436" s="961"/>
      <c r="D436" s="961"/>
      <c r="E436" s="961"/>
      <c r="F436" s="961"/>
      <c r="G436" s="961"/>
      <c r="H436" s="961"/>
      <c r="I436" s="961"/>
      <c r="J436" s="962"/>
    </row>
    <row r="437" spans="1:10" s="964" customFormat="1" ht="15" customHeight="1">
      <c r="A437" s="961"/>
      <c r="B437" s="961"/>
      <c r="C437" s="961"/>
      <c r="D437" s="961"/>
      <c r="E437" s="961"/>
      <c r="F437" s="961"/>
      <c r="G437" s="961"/>
      <c r="H437" s="961"/>
      <c r="I437" s="961"/>
      <c r="J437" s="962"/>
    </row>
    <row r="438" spans="1:10" s="963" customFormat="1" ht="15" customHeight="1">
      <c r="A438" s="961"/>
      <c r="B438" s="961"/>
      <c r="C438" s="961"/>
      <c r="D438" s="961"/>
      <c r="E438" s="961"/>
      <c r="F438" s="961"/>
      <c r="G438" s="961"/>
      <c r="H438" s="961"/>
      <c r="I438" s="961"/>
      <c r="J438" s="962"/>
    </row>
    <row r="439" spans="1:10" s="963" customFormat="1" ht="15" customHeight="1">
      <c r="A439" s="961"/>
      <c r="B439" s="961"/>
      <c r="C439" s="961"/>
      <c r="D439" s="961"/>
      <c r="E439" s="961"/>
      <c r="F439" s="961"/>
      <c r="G439" s="961"/>
      <c r="H439" s="961"/>
      <c r="I439" s="961"/>
      <c r="J439" s="962"/>
    </row>
    <row r="440" spans="1:10" s="963" customFormat="1" ht="15" customHeight="1">
      <c r="A440" s="961"/>
      <c r="B440" s="961"/>
      <c r="C440" s="961"/>
      <c r="D440" s="961"/>
      <c r="E440" s="961"/>
      <c r="F440" s="961"/>
      <c r="G440" s="961"/>
      <c r="H440" s="961"/>
      <c r="I440" s="961"/>
      <c r="J440" s="962"/>
    </row>
    <row r="441" spans="1:10" s="963" customFormat="1" ht="15" customHeight="1">
      <c r="A441" s="961"/>
      <c r="B441" s="961"/>
      <c r="C441" s="961"/>
      <c r="D441" s="961"/>
      <c r="E441" s="961"/>
      <c r="F441" s="961"/>
      <c r="G441" s="961"/>
      <c r="H441" s="961"/>
      <c r="I441" s="961"/>
      <c r="J441" s="962"/>
    </row>
    <row r="442" spans="1:10" s="963" customFormat="1" ht="15" customHeight="1">
      <c r="A442" s="961"/>
      <c r="B442" s="961"/>
      <c r="C442" s="961"/>
      <c r="D442" s="961"/>
      <c r="E442" s="961"/>
      <c r="F442" s="961"/>
      <c r="G442" s="961"/>
      <c r="H442" s="961"/>
      <c r="I442" s="961"/>
      <c r="J442" s="962"/>
    </row>
    <row r="443" spans="1:10" s="963" customFormat="1" ht="15" customHeight="1">
      <c r="A443" s="961"/>
      <c r="B443" s="961"/>
      <c r="C443" s="961"/>
      <c r="D443" s="961"/>
      <c r="E443" s="961"/>
      <c r="F443" s="961"/>
      <c r="G443" s="961"/>
      <c r="H443" s="961"/>
      <c r="I443" s="961"/>
      <c r="J443" s="962"/>
    </row>
    <row r="444" spans="1:10" s="963" customFormat="1" ht="15" customHeight="1">
      <c r="A444" s="961"/>
      <c r="B444" s="961"/>
      <c r="C444" s="961"/>
      <c r="D444" s="961"/>
      <c r="E444" s="961"/>
      <c r="F444" s="961"/>
      <c r="G444" s="961"/>
      <c r="H444" s="961"/>
      <c r="I444" s="961"/>
      <c r="J444" s="962"/>
    </row>
    <row r="445" spans="1:10" s="963" customFormat="1" ht="15" customHeight="1">
      <c r="A445" s="961"/>
      <c r="B445" s="961"/>
      <c r="C445" s="961"/>
      <c r="D445" s="961"/>
      <c r="E445" s="961"/>
      <c r="F445" s="961"/>
      <c r="G445" s="961"/>
      <c r="H445" s="961"/>
      <c r="I445" s="961"/>
      <c r="J445" s="962"/>
    </row>
    <row r="446" spans="1:10" s="963" customFormat="1" ht="15" customHeight="1">
      <c r="A446" s="961"/>
      <c r="B446" s="961"/>
      <c r="C446" s="961"/>
      <c r="D446" s="961"/>
      <c r="E446" s="961"/>
      <c r="F446" s="961"/>
      <c r="G446" s="961"/>
      <c r="H446" s="961"/>
      <c r="I446" s="961"/>
      <c r="J446" s="962"/>
    </row>
    <row r="447" spans="1:10" s="963" customFormat="1" ht="15" customHeight="1">
      <c r="A447" s="961"/>
      <c r="B447" s="961"/>
      <c r="C447" s="961"/>
      <c r="D447" s="961"/>
      <c r="E447" s="961"/>
      <c r="F447" s="961"/>
      <c r="G447" s="961"/>
      <c r="H447" s="961"/>
      <c r="I447" s="961"/>
      <c r="J447" s="962"/>
    </row>
    <row r="448" spans="1:10" s="963" customFormat="1" ht="15" customHeight="1">
      <c r="A448" s="961"/>
      <c r="B448" s="961"/>
      <c r="C448" s="961"/>
      <c r="D448" s="961"/>
      <c r="E448" s="961"/>
      <c r="F448" s="961"/>
      <c r="G448" s="961"/>
      <c r="H448" s="961"/>
      <c r="I448" s="961"/>
      <c r="J448" s="962"/>
    </row>
    <row r="449" spans="1:10" s="963" customFormat="1" ht="15" customHeight="1">
      <c r="A449" s="961"/>
      <c r="B449" s="961"/>
      <c r="C449" s="961"/>
      <c r="D449" s="961"/>
      <c r="E449" s="961"/>
      <c r="F449" s="961"/>
      <c r="G449" s="961"/>
      <c r="H449" s="961"/>
      <c r="I449" s="961"/>
      <c r="J449" s="962"/>
    </row>
    <row r="450" spans="1:10" s="963" customFormat="1" ht="15" customHeight="1">
      <c r="A450" s="961"/>
      <c r="B450" s="961"/>
      <c r="C450" s="961"/>
      <c r="D450" s="961"/>
      <c r="E450" s="961"/>
      <c r="F450" s="961"/>
      <c r="G450" s="961"/>
      <c r="H450" s="961"/>
      <c r="I450" s="961"/>
      <c r="J450" s="962"/>
    </row>
    <row r="451" spans="1:10" s="963" customFormat="1" ht="15" customHeight="1">
      <c r="A451" s="961"/>
      <c r="B451" s="961"/>
      <c r="C451" s="961"/>
      <c r="D451" s="961"/>
      <c r="E451" s="961"/>
      <c r="F451" s="961"/>
      <c r="G451" s="961"/>
      <c r="H451" s="961"/>
      <c r="I451" s="961"/>
      <c r="J451" s="962"/>
    </row>
    <row r="452" spans="1:10" s="963" customFormat="1" ht="15" customHeight="1">
      <c r="A452" s="961"/>
      <c r="B452" s="961"/>
      <c r="C452" s="961"/>
      <c r="D452" s="961"/>
      <c r="E452" s="961"/>
      <c r="F452" s="961"/>
      <c r="G452" s="961"/>
      <c r="H452" s="961"/>
      <c r="I452" s="961"/>
      <c r="J452" s="962"/>
    </row>
    <row r="453" spans="1:10" s="963" customFormat="1" ht="15" customHeight="1">
      <c r="A453" s="961"/>
      <c r="B453" s="961"/>
      <c r="C453" s="961"/>
      <c r="D453" s="961"/>
      <c r="E453" s="961"/>
      <c r="F453" s="961"/>
      <c r="G453" s="961"/>
      <c r="H453" s="961"/>
      <c r="I453" s="961"/>
      <c r="J453" s="962"/>
    </row>
    <row r="454" spans="1:10" s="963" customFormat="1" ht="15" customHeight="1">
      <c r="A454" s="961"/>
      <c r="B454" s="961"/>
      <c r="C454" s="961"/>
      <c r="D454" s="961"/>
      <c r="E454" s="961"/>
      <c r="F454" s="961"/>
      <c r="G454" s="961"/>
      <c r="H454" s="961"/>
      <c r="I454" s="961"/>
      <c r="J454" s="962"/>
    </row>
    <row r="455" spans="1:10" s="963" customFormat="1" ht="15" customHeight="1">
      <c r="A455" s="961"/>
      <c r="B455" s="961"/>
      <c r="C455" s="961"/>
      <c r="D455" s="961"/>
      <c r="E455" s="961"/>
      <c r="F455" s="961"/>
      <c r="G455" s="961"/>
      <c r="H455" s="961"/>
      <c r="I455" s="961"/>
      <c r="J455" s="962"/>
    </row>
    <row r="456" spans="1:10" s="963" customFormat="1" ht="15" customHeight="1">
      <c r="A456" s="961"/>
      <c r="B456" s="961"/>
      <c r="C456" s="961"/>
      <c r="D456" s="961"/>
      <c r="E456" s="961"/>
      <c r="F456" s="961"/>
      <c r="G456" s="961"/>
      <c r="H456" s="961"/>
      <c r="I456" s="961"/>
      <c r="J456" s="962"/>
    </row>
    <row r="457" spans="1:10" s="964" customFormat="1" ht="15" customHeight="1">
      <c r="A457" s="961"/>
      <c r="B457" s="961"/>
      <c r="C457" s="961"/>
      <c r="D457" s="961"/>
      <c r="E457" s="961"/>
      <c r="F457" s="961"/>
      <c r="G457" s="961"/>
      <c r="H457" s="961"/>
      <c r="I457" s="961"/>
      <c r="J457" s="962"/>
    </row>
    <row r="458" spans="1:10" s="963" customFormat="1" ht="15" customHeight="1">
      <c r="A458" s="961"/>
      <c r="B458" s="961"/>
      <c r="C458" s="961"/>
      <c r="D458" s="961"/>
      <c r="E458" s="961"/>
      <c r="F458" s="961"/>
      <c r="G458" s="961"/>
      <c r="H458" s="961"/>
      <c r="I458" s="961"/>
      <c r="J458" s="962"/>
    </row>
    <row r="459" spans="1:10" s="963" customFormat="1" ht="15" customHeight="1">
      <c r="A459" s="961"/>
      <c r="B459" s="961"/>
      <c r="C459" s="961"/>
      <c r="D459" s="961"/>
      <c r="E459" s="961"/>
      <c r="F459" s="961"/>
      <c r="G459" s="961"/>
      <c r="H459" s="961"/>
      <c r="I459" s="961"/>
      <c r="J459" s="962"/>
    </row>
    <row r="460" spans="1:10" s="963" customFormat="1" ht="15" customHeight="1">
      <c r="A460" s="961"/>
      <c r="B460" s="961"/>
      <c r="C460" s="961"/>
      <c r="D460" s="961"/>
      <c r="E460" s="961"/>
      <c r="F460" s="961"/>
      <c r="G460" s="961"/>
      <c r="H460" s="961"/>
      <c r="I460" s="961"/>
      <c r="J460" s="962"/>
    </row>
    <row r="461" spans="1:10" s="963" customFormat="1" ht="15" customHeight="1">
      <c r="A461" s="961"/>
      <c r="B461" s="961"/>
      <c r="C461" s="961"/>
      <c r="D461" s="961"/>
      <c r="E461" s="961"/>
      <c r="F461" s="961"/>
      <c r="G461" s="961"/>
      <c r="H461" s="961"/>
      <c r="I461" s="961"/>
      <c r="J461" s="962"/>
    </row>
    <row r="462" spans="1:10" s="963" customFormat="1" ht="15" customHeight="1">
      <c r="A462" s="961"/>
      <c r="B462" s="961"/>
      <c r="C462" s="961"/>
      <c r="D462" s="961"/>
      <c r="E462" s="961"/>
      <c r="F462" s="961"/>
      <c r="G462" s="961"/>
      <c r="H462" s="961"/>
      <c r="I462" s="961"/>
      <c r="J462" s="962"/>
    </row>
    <row r="463" spans="1:10" s="963" customFormat="1" ht="15" customHeight="1">
      <c r="A463" s="961"/>
      <c r="B463" s="961"/>
      <c r="C463" s="961"/>
      <c r="D463" s="961"/>
      <c r="E463" s="961"/>
      <c r="F463" s="961"/>
      <c r="G463" s="961"/>
      <c r="H463" s="961"/>
      <c r="I463" s="961"/>
      <c r="J463" s="962"/>
    </row>
    <row r="464" spans="1:10" s="963" customFormat="1"/>
    <row r="465" s="963" customFormat="1"/>
    <row r="466" s="963" customFormat="1"/>
    <row r="467" s="963" customFormat="1"/>
    <row r="468" s="963" customFormat="1"/>
    <row r="469" s="963" customFormat="1"/>
    <row r="470" s="963" customFormat="1"/>
    <row r="471" s="963" customFormat="1"/>
    <row r="472" s="963" customFormat="1"/>
    <row r="473" s="963" customFormat="1"/>
    <row r="474" s="963" customFormat="1"/>
  </sheetData>
  <mergeCells count="7">
    <mergeCell ref="A1:J2"/>
    <mergeCell ref="A14:J14"/>
    <mergeCell ref="E8:F8"/>
    <mergeCell ref="E10:F10"/>
    <mergeCell ref="E12:F12"/>
    <mergeCell ref="A3:J3"/>
    <mergeCell ref="A6:I6"/>
  </mergeCells>
  <conditionalFormatting sqref="B17 G17:G110 B18:F110">
    <cfRule type="expression" dxfId="14" priority="10">
      <formula>ISBLANK($C$9)</formula>
    </cfRule>
  </conditionalFormatting>
  <conditionalFormatting sqref="C17">
    <cfRule type="expression" dxfId="13" priority="8">
      <formula>ISBLANK($C$9)</formula>
    </cfRule>
  </conditionalFormatting>
  <conditionalFormatting sqref="F17">
    <cfRule type="expression" dxfId="12" priority="1">
      <formula>ISBLANK($C$9)</formula>
    </cfRule>
  </conditionalFormatting>
  <conditionalFormatting sqref="D17">
    <cfRule type="expression" dxfId="11" priority="6">
      <formula>ISBLANK($C$9)</formula>
    </cfRule>
  </conditionalFormatting>
  <conditionalFormatting sqref="E17">
    <cfRule type="expression" dxfId="10" priority="3">
      <formula>ISBLANK($C$9)</formula>
    </cfRule>
  </conditionalFormatting>
  <dataValidations disablePrompts="1" count="4">
    <dataValidation type="list" showInputMessage="1" showErrorMessage="1" promptTitle="Required field" prompt="Select response from the drop-down list." sqref="E10">
      <formula1>$AA$9:$AA$10</formula1>
    </dataValidation>
    <dataValidation type="list" showInputMessage="1" showErrorMessage="1" promptTitle="Required field" prompt="Select response from the drop-down list." sqref="E12">
      <formula1>$AA$12:$AA$13</formula1>
    </dataValidation>
    <dataValidation type="list" showInputMessage="1" showErrorMessage="1" promptTitle="Required field" prompt="Select response from the drop-down list." sqref="E8">
      <formula1>$AA$1:$AA$2</formula1>
    </dataValidation>
    <dataValidation type="list" allowBlank="1" showInputMessage="1" showErrorMessage="1" sqref="H17:H110">
      <formula1>$O$17:$P$17</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Exhibit - Proposed</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Closed</CaseStatus>
    <OpenedDate xmlns="dc463f71-b30c-4ab2-9473-d307f9d35888">2021-11-15T08:00:00+00:00</OpenedDate>
    <SignificantOrder xmlns="dc463f71-b30c-4ab2-9473-d307f9d35888">false</SignificantOrder>
    <Date1 xmlns="dc463f71-b30c-4ab2-9473-d307f9d35888">2022-01-14T08:00:00+00:00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210878</DocketNumber>
    <DelegatedOrder xmlns="dc463f71-b30c-4ab2-9473-d307f9d35888">false</DelegatedOrder>
  </documentManagement>
</p:properti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LongProperties xmlns="http://schemas.microsoft.com/office/2006/metadata/longProperti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6.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73847C1D80D74A982936391B5981E5" ma:contentTypeVersion="36" ma:contentTypeDescription="" ma:contentTypeScope="" ma:versionID="c471d4d69b8af18af53a7fa6ba9af58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0FC75A57-38E8-4FB4-B28D-0E0F0317B12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1fbcb9d6-207f-4e16-a5d1-f89975f2d4d3"/>
    <ds:schemaRef ds:uri="http://purl.org/dc/terms/"/>
    <ds:schemaRef ds:uri="http://schemas.openxmlformats.org/package/2006/metadata/core-properties"/>
    <ds:schemaRef ds:uri="dbe189f2-33cc-49da-83a0-e3adac0b502e"/>
    <ds:schemaRef ds:uri="http://www.w3.org/XML/1998/namespace"/>
    <ds:schemaRef ds:uri="http://purl.org/dc/dcmitype/"/>
  </ds:schemaRefs>
</ds:datastoreItem>
</file>

<file path=customXml/itemProps3.xml><?xml version="1.0" encoding="utf-8"?>
<ds:datastoreItem xmlns:ds="http://schemas.openxmlformats.org/officeDocument/2006/customXml" ds:itemID="{47E002E0-16B2-430F-BEB6-22995B032298}"/>
</file>

<file path=customXml/itemProps4.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5.xml><?xml version="1.0" encoding="utf-8"?>
<ds:datastoreItem xmlns:ds="http://schemas.openxmlformats.org/officeDocument/2006/customXml" ds:itemID="{D3C78CDC-E285-4724-8A1C-A0DD55FB2482}">
  <ds:schemaRefs>
    <ds:schemaRef ds:uri="http://schemas.microsoft.com/PowerBIAddIn"/>
  </ds:schemaRefs>
</ds:datastoreItem>
</file>

<file path=customXml/itemProps6.xml><?xml version="1.0" encoding="utf-8"?>
<ds:datastoreItem xmlns:ds="http://schemas.openxmlformats.org/officeDocument/2006/customXml" ds:itemID="{8A7B86BE-24A9-4F10-BB2F-D5AFD27AAD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Instructions for Respondents</vt:lpstr>
      <vt:lpstr>1. Proposal Content Checklist</vt:lpstr>
      <vt:lpstr>2a. Commercial Details</vt:lpstr>
      <vt:lpstr>2b. Offer Details</vt:lpstr>
      <vt:lpstr>3. Facility</vt:lpstr>
      <vt:lpstr>3a. Solar</vt:lpstr>
      <vt:lpstr>3b. BESS</vt:lpstr>
      <vt:lpstr>3c. DR</vt:lpstr>
      <vt:lpstr>4. Proposal Requirements</vt:lpstr>
      <vt:lpstr>5a. Energy Output (8760)</vt:lpstr>
      <vt:lpstr>5b. Solar Irradiance (8760)</vt:lpstr>
      <vt:lpstr>6. Interconnection</vt:lpstr>
      <vt:lpstr>7. Development - Details</vt:lpstr>
      <vt:lpstr>8. Ownership - Capital Costs</vt:lpstr>
      <vt:lpstr>9. Ownership - Operating Costs</vt:lpstr>
      <vt:lpstr>10. Bid Certification&amp; Contacts</vt:lpstr>
      <vt:lpstr>'1. Proposal Content Checklist'!Print_Area</vt:lpstr>
      <vt:lpstr>'10. Bid Certification&amp; Contacts'!Print_Area</vt:lpstr>
      <vt:lpstr>'2a. Commercial Details'!Print_Area</vt:lpstr>
      <vt:lpstr>'2b. Offer Details'!Print_Area</vt:lpstr>
      <vt:lpstr>'3. Facility'!Print_Area</vt:lpstr>
      <vt:lpstr>'5a. Energy Output (8760)'!Print_Area</vt:lpstr>
      <vt:lpstr>'5b. Solar Irradiance (8760)'!Print_Area</vt:lpstr>
      <vt:lpstr>'6. Interconnection'!Print_Area</vt:lpstr>
      <vt:lpstr>'7. Development - Details'!Print_Area</vt:lpstr>
      <vt:lpstr>'9. Ownership - Operating Costs'!Print_Area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Spector, Kimo</cp:lastModifiedBy>
  <cp:revision/>
  <dcterms:created xsi:type="dcterms:W3CDTF">2005-10-07T18:16:59Z</dcterms:created>
  <dcterms:modified xsi:type="dcterms:W3CDTF">2022-01-14T19:39:29Z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0x0101006E56B4D1795A2E4DB2F0B01679ED314A002E73847C1D80D74A982936391B5981E5</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ocset_NoMedatataSyncRequired">
    <vt:lpwstr>False</vt:lpwstr>
  </property>
  <property fmtid="{D5CDD505-2E9C-101B-9397-08002B2CF9AE}" pid="10" name="IsEFSEC">
    <vt:bool>false</vt:bool>
  </property>
</Properties>
</file>